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izb\Desktop\Excel Curso\"/>
    </mc:Choice>
  </mc:AlternateContent>
  <xr:revisionPtr revIDLastSave="0" documentId="13_ncr:1_{C8B8A2C1-0FD8-4011-8778-1FE7D3C53272}" xr6:coauthVersionLast="47" xr6:coauthVersionMax="47" xr10:uidLastSave="{00000000-0000-0000-0000-000000000000}"/>
  <bookViews>
    <workbookView xWindow="-120" yWindow="-120" windowWidth="38640" windowHeight="21840" activeTab="5" xr2:uid="{00000000-000D-0000-FFFF-FFFF00000000}"/>
  </bookViews>
  <sheets>
    <sheet name="dComprador" sheetId="1" r:id="rId1"/>
    <sheet name="dFornecedor" sheetId="2" r:id="rId2"/>
    <sheet name="fCompras" sheetId="4" r:id="rId3"/>
    <sheet name="dMateriaPrima" sheetId="3" r:id="rId4"/>
    <sheet name="Resumo" sheetId="6" r:id="rId5"/>
    <sheet name="Relatório" sheetId="11" r:id="rId6"/>
  </sheets>
  <definedNames>
    <definedName name="_xlnm._FilterDatabase" localSheetId="2" hidden="1">fCompras!$A$1:$S$9810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6" l="1"/>
  <c r="C5" i="6"/>
  <c r="C3" i="6"/>
  <c r="C2" i="6"/>
  <c r="S2" i="4"/>
  <c r="C34" i="6"/>
  <c r="C36" i="6"/>
  <c r="C33" i="6"/>
  <c r="C35" i="6"/>
  <c r="C37" i="6"/>
  <c r="A40" i="6"/>
  <c r="B40" i="6"/>
  <c r="C20" i="6"/>
  <c r="C21" i="6"/>
  <c r="C22" i="6"/>
  <c r="C23" i="6"/>
  <c r="C24" i="6"/>
  <c r="C25" i="6"/>
  <c r="C26" i="6"/>
  <c r="C27" i="6"/>
  <c r="C28" i="6"/>
  <c r="C29" i="6"/>
  <c r="C19" i="6"/>
  <c r="C12" i="6"/>
  <c r="C13" i="6"/>
  <c r="C11" i="6"/>
  <c r="C14" i="6"/>
  <c r="C15" i="6"/>
  <c r="C10" i="6"/>
  <c r="C4" i="6"/>
  <c r="R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S1166" i="4"/>
  <c r="S1167" i="4"/>
  <c r="S1168" i="4"/>
  <c r="S1169" i="4"/>
  <c r="S1170" i="4"/>
  <c r="S1171" i="4"/>
  <c r="S1172" i="4"/>
  <c r="S1173" i="4"/>
  <c r="S1174" i="4"/>
  <c r="S1175" i="4"/>
  <c r="S1176" i="4"/>
  <c r="S1177" i="4"/>
  <c r="S1178" i="4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S1194" i="4"/>
  <c r="S1195" i="4"/>
  <c r="S1196" i="4"/>
  <c r="S1197" i="4"/>
  <c r="S1198" i="4"/>
  <c r="S1199" i="4"/>
  <c r="S1200" i="4"/>
  <c r="S1201" i="4"/>
  <c r="S1202" i="4"/>
  <c r="S1203" i="4"/>
  <c r="S1204" i="4"/>
  <c r="S1205" i="4"/>
  <c r="S1206" i="4"/>
  <c r="S1207" i="4"/>
  <c r="S1208" i="4"/>
  <c r="S1209" i="4"/>
  <c r="S1210" i="4"/>
  <c r="S1211" i="4"/>
  <c r="S1212" i="4"/>
  <c r="S1213" i="4"/>
  <c r="S1214" i="4"/>
  <c r="S1215" i="4"/>
  <c r="S1216" i="4"/>
  <c r="S1217" i="4"/>
  <c r="S1218" i="4"/>
  <c r="S1219" i="4"/>
  <c r="S1220" i="4"/>
  <c r="S1221" i="4"/>
  <c r="S1222" i="4"/>
  <c r="S1223" i="4"/>
  <c r="S1224" i="4"/>
  <c r="S1225" i="4"/>
  <c r="S1226" i="4"/>
  <c r="S1227" i="4"/>
  <c r="S1228" i="4"/>
  <c r="S1229" i="4"/>
  <c r="S1230" i="4"/>
  <c r="S1231" i="4"/>
  <c r="S1232" i="4"/>
  <c r="S1233" i="4"/>
  <c r="S1234" i="4"/>
  <c r="S1235" i="4"/>
  <c r="S1236" i="4"/>
  <c r="S1237" i="4"/>
  <c r="S1238" i="4"/>
  <c r="S1239" i="4"/>
  <c r="S1240" i="4"/>
  <c r="S1241" i="4"/>
  <c r="S1242" i="4"/>
  <c r="S1243" i="4"/>
  <c r="S1244" i="4"/>
  <c r="S1245" i="4"/>
  <c r="S1246" i="4"/>
  <c r="S1247" i="4"/>
  <c r="S1248" i="4"/>
  <c r="S1249" i="4"/>
  <c r="S1250" i="4"/>
  <c r="S1251" i="4"/>
  <c r="S1252" i="4"/>
  <c r="S1253" i="4"/>
  <c r="S1254" i="4"/>
  <c r="S1255" i="4"/>
  <c r="S1256" i="4"/>
  <c r="S1257" i="4"/>
  <c r="S1258" i="4"/>
  <c r="S1259" i="4"/>
  <c r="S1260" i="4"/>
  <c r="S1261" i="4"/>
  <c r="S1262" i="4"/>
  <c r="S1263" i="4"/>
  <c r="S1264" i="4"/>
  <c r="S1265" i="4"/>
  <c r="S1266" i="4"/>
  <c r="S1267" i="4"/>
  <c r="S1268" i="4"/>
  <c r="S1269" i="4"/>
  <c r="S1270" i="4"/>
  <c r="S1271" i="4"/>
  <c r="S1272" i="4"/>
  <c r="S1273" i="4"/>
  <c r="S1274" i="4"/>
  <c r="S1275" i="4"/>
  <c r="S1276" i="4"/>
  <c r="S1277" i="4"/>
  <c r="S1278" i="4"/>
  <c r="S1279" i="4"/>
  <c r="S1280" i="4"/>
  <c r="S1281" i="4"/>
  <c r="S1282" i="4"/>
  <c r="S1283" i="4"/>
  <c r="S1284" i="4"/>
  <c r="S1285" i="4"/>
  <c r="S1286" i="4"/>
  <c r="S1287" i="4"/>
  <c r="S1288" i="4"/>
  <c r="S1289" i="4"/>
  <c r="S1290" i="4"/>
  <c r="S1291" i="4"/>
  <c r="S1292" i="4"/>
  <c r="S1293" i="4"/>
  <c r="S1294" i="4"/>
  <c r="S1295" i="4"/>
  <c r="S1296" i="4"/>
  <c r="S1297" i="4"/>
  <c r="S1298" i="4"/>
  <c r="S1299" i="4"/>
  <c r="S1300" i="4"/>
  <c r="S1301" i="4"/>
  <c r="S1302" i="4"/>
  <c r="S1303" i="4"/>
  <c r="S1304" i="4"/>
  <c r="S1305" i="4"/>
  <c r="S1306" i="4"/>
  <c r="S1307" i="4"/>
  <c r="S1308" i="4"/>
  <c r="S1309" i="4"/>
  <c r="S1310" i="4"/>
  <c r="S1311" i="4"/>
  <c r="S1312" i="4"/>
  <c r="S1313" i="4"/>
  <c r="S1314" i="4"/>
  <c r="S1315" i="4"/>
  <c r="S1316" i="4"/>
  <c r="S1317" i="4"/>
  <c r="S1318" i="4"/>
  <c r="S1319" i="4"/>
  <c r="S1320" i="4"/>
  <c r="S1321" i="4"/>
  <c r="S1322" i="4"/>
  <c r="S1323" i="4"/>
  <c r="S1324" i="4"/>
  <c r="S1325" i="4"/>
  <c r="S1326" i="4"/>
  <c r="S1327" i="4"/>
  <c r="S1328" i="4"/>
  <c r="S1329" i="4"/>
  <c r="S1330" i="4"/>
  <c r="S1331" i="4"/>
  <c r="S1332" i="4"/>
  <c r="S1333" i="4"/>
  <c r="S1334" i="4"/>
  <c r="S1335" i="4"/>
  <c r="S1336" i="4"/>
  <c r="S1337" i="4"/>
  <c r="S1338" i="4"/>
  <c r="S1339" i="4"/>
  <c r="S1340" i="4"/>
  <c r="S1341" i="4"/>
  <c r="S1342" i="4"/>
  <c r="S1343" i="4"/>
  <c r="S1344" i="4"/>
  <c r="S1345" i="4"/>
  <c r="S1346" i="4"/>
  <c r="S1347" i="4"/>
  <c r="S1348" i="4"/>
  <c r="S1349" i="4"/>
  <c r="S1350" i="4"/>
  <c r="S1351" i="4"/>
  <c r="S1352" i="4"/>
  <c r="S1353" i="4"/>
  <c r="S1354" i="4"/>
  <c r="S1355" i="4"/>
  <c r="S1356" i="4"/>
  <c r="S1357" i="4"/>
  <c r="S1358" i="4"/>
  <c r="S1359" i="4"/>
  <c r="S1360" i="4"/>
  <c r="S1361" i="4"/>
  <c r="S1362" i="4"/>
  <c r="S1363" i="4"/>
  <c r="S1364" i="4"/>
  <c r="S1365" i="4"/>
  <c r="S1366" i="4"/>
  <c r="S1367" i="4"/>
  <c r="S1368" i="4"/>
  <c r="S1369" i="4"/>
  <c r="S1370" i="4"/>
  <c r="S1371" i="4"/>
  <c r="S1372" i="4"/>
  <c r="S1373" i="4"/>
  <c r="S1374" i="4"/>
  <c r="S1375" i="4"/>
  <c r="S1376" i="4"/>
  <c r="S1377" i="4"/>
  <c r="S1378" i="4"/>
  <c r="S1379" i="4"/>
  <c r="S1380" i="4"/>
  <c r="S1381" i="4"/>
  <c r="S1382" i="4"/>
  <c r="S1383" i="4"/>
  <c r="S1384" i="4"/>
  <c r="S1385" i="4"/>
  <c r="S1386" i="4"/>
  <c r="S1387" i="4"/>
  <c r="S1388" i="4"/>
  <c r="S1389" i="4"/>
  <c r="S1390" i="4"/>
  <c r="S1391" i="4"/>
  <c r="S1392" i="4"/>
  <c r="S1393" i="4"/>
  <c r="S1394" i="4"/>
  <c r="S1395" i="4"/>
  <c r="S1396" i="4"/>
  <c r="S1397" i="4"/>
  <c r="S1398" i="4"/>
  <c r="S1399" i="4"/>
  <c r="S1400" i="4"/>
  <c r="S1401" i="4"/>
  <c r="S1402" i="4"/>
  <c r="S1403" i="4"/>
  <c r="S1404" i="4"/>
  <c r="S1405" i="4"/>
  <c r="S1406" i="4"/>
  <c r="S1407" i="4"/>
  <c r="S1408" i="4"/>
  <c r="S1409" i="4"/>
  <c r="S1410" i="4"/>
  <c r="S1411" i="4"/>
  <c r="S1412" i="4"/>
  <c r="S1413" i="4"/>
  <c r="S1414" i="4"/>
  <c r="S1415" i="4"/>
  <c r="S1416" i="4"/>
  <c r="S1417" i="4"/>
  <c r="S1418" i="4"/>
  <c r="S1419" i="4"/>
  <c r="S1420" i="4"/>
  <c r="S1421" i="4"/>
  <c r="S1422" i="4"/>
  <c r="S1423" i="4"/>
  <c r="S1424" i="4"/>
  <c r="S1425" i="4"/>
  <c r="S1426" i="4"/>
  <c r="S1427" i="4"/>
  <c r="S1428" i="4"/>
  <c r="S1429" i="4"/>
  <c r="S1430" i="4"/>
  <c r="S1431" i="4"/>
  <c r="S1432" i="4"/>
  <c r="S1433" i="4"/>
  <c r="S1434" i="4"/>
  <c r="S1435" i="4"/>
  <c r="S1436" i="4"/>
  <c r="S1437" i="4"/>
  <c r="S1438" i="4"/>
  <c r="S1439" i="4"/>
  <c r="S1440" i="4"/>
  <c r="S1441" i="4"/>
  <c r="S1442" i="4"/>
  <c r="S1443" i="4"/>
  <c r="S1444" i="4"/>
  <c r="S1445" i="4"/>
  <c r="S1446" i="4"/>
  <c r="S1447" i="4"/>
  <c r="S1448" i="4"/>
  <c r="S1449" i="4"/>
  <c r="S1450" i="4"/>
  <c r="S1451" i="4"/>
  <c r="S1452" i="4"/>
  <c r="S1453" i="4"/>
  <c r="S1454" i="4"/>
  <c r="S1455" i="4"/>
  <c r="S1456" i="4"/>
  <c r="S1457" i="4"/>
  <c r="S1458" i="4"/>
  <c r="S1459" i="4"/>
  <c r="S1460" i="4"/>
  <c r="S1461" i="4"/>
  <c r="S1462" i="4"/>
  <c r="S1463" i="4"/>
  <c r="S1464" i="4"/>
  <c r="S1465" i="4"/>
  <c r="S1466" i="4"/>
  <c r="S1467" i="4"/>
  <c r="S1468" i="4"/>
  <c r="S1469" i="4"/>
  <c r="S1470" i="4"/>
  <c r="S1471" i="4"/>
  <c r="S1472" i="4"/>
  <c r="S1473" i="4"/>
  <c r="S1474" i="4"/>
  <c r="S1475" i="4"/>
  <c r="S1476" i="4"/>
  <c r="S1477" i="4"/>
  <c r="S1478" i="4"/>
  <c r="S1479" i="4"/>
  <c r="S1480" i="4"/>
  <c r="S1481" i="4"/>
  <c r="S1482" i="4"/>
  <c r="S1483" i="4"/>
  <c r="S1484" i="4"/>
  <c r="S1485" i="4"/>
  <c r="S1486" i="4"/>
  <c r="S1487" i="4"/>
  <c r="S1488" i="4"/>
  <c r="S1489" i="4"/>
  <c r="S1490" i="4"/>
  <c r="S1491" i="4"/>
  <c r="S1492" i="4"/>
  <c r="S1493" i="4"/>
  <c r="S1494" i="4"/>
  <c r="S1495" i="4"/>
  <c r="S1496" i="4"/>
  <c r="S1497" i="4"/>
  <c r="S1498" i="4"/>
  <c r="S1499" i="4"/>
  <c r="S1500" i="4"/>
  <c r="S1501" i="4"/>
  <c r="S1502" i="4"/>
  <c r="S1503" i="4"/>
  <c r="S1504" i="4"/>
  <c r="S1505" i="4"/>
  <c r="S1506" i="4"/>
  <c r="S1507" i="4"/>
  <c r="S1508" i="4"/>
  <c r="S1509" i="4"/>
  <c r="S1510" i="4"/>
  <c r="S1511" i="4"/>
  <c r="S1512" i="4"/>
  <c r="S1513" i="4"/>
  <c r="S1514" i="4"/>
  <c r="S1515" i="4"/>
  <c r="S1516" i="4"/>
  <c r="S1517" i="4"/>
  <c r="S1518" i="4"/>
  <c r="S1519" i="4"/>
  <c r="S1520" i="4"/>
  <c r="S1521" i="4"/>
  <c r="S1522" i="4"/>
  <c r="S1523" i="4"/>
  <c r="S1524" i="4"/>
  <c r="S1525" i="4"/>
  <c r="S1526" i="4"/>
  <c r="S1527" i="4"/>
  <c r="S1528" i="4"/>
  <c r="S1529" i="4"/>
  <c r="S1530" i="4"/>
  <c r="S1531" i="4"/>
  <c r="S1532" i="4"/>
  <c r="S1533" i="4"/>
  <c r="S1534" i="4"/>
  <c r="S1535" i="4"/>
  <c r="S1536" i="4"/>
  <c r="S1537" i="4"/>
  <c r="S1538" i="4"/>
  <c r="S1539" i="4"/>
  <c r="S1540" i="4"/>
  <c r="S1541" i="4"/>
  <c r="S1542" i="4"/>
  <c r="S1543" i="4"/>
  <c r="S1544" i="4"/>
  <c r="S1545" i="4"/>
  <c r="S1546" i="4"/>
  <c r="S1547" i="4"/>
  <c r="S1548" i="4"/>
  <c r="S1549" i="4"/>
  <c r="S1550" i="4"/>
  <c r="S1551" i="4"/>
  <c r="S1552" i="4"/>
  <c r="S1553" i="4"/>
  <c r="S1554" i="4"/>
  <c r="S1555" i="4"/>
  <c r="S1556" i="4"/>
  <c r="S1557" i="4"/>
  <c r="S1558" i="4"/>
  <c r="S1559" i="4"/>
  <c r="S1560" i="4"/>
  <c r="S1561" i="4"/>
  <c r="S1562" i="4"/>
  <c r="S1563" i="4"/>
  <c r="S1564" i="4"/>
  <c r="S1565" i="4"/>
  <c r="S1566" i="4"/>
  <c r="S1567" i="4"/>
  <c r="S1568" i="4"/>
  <c r="S1569" i="4"/>
  <c r="S1570" i="4"/>
  <c r="S1571" i="4"/>
  <c r="S1572" i="4"/>
  <c r="S1573" i="4"/>
  <c r="S1574" i="4"/>
  <c r="S1575" i="4"/>
  <c r="S1576" i="4"/>
  <c r="S1577" i="4"/>
  <c r="S1578" i="4"/>
  <c r="S1579" i="4"/>
  <c r="S1580" i="4"/>
  <c r="S1581" i="4"/>
  <c r="S1582" i="4"/>
  <c r="S1583" i="4"/>
  <c r="S1584" i="4"/>
  <c r="S1585" i="4"/>
  <c r="S1586" i="4"/>
  <c r="S1587" i="4"/>
  <c r="S1588" i="4"/>
  <c r="S1589" i="4"/>
  <c r="S1590" i="4"/>
  <c r="S1591" i="4"/>
  <c r="S1592" i="4"/>
  <c r="S1593" i="4"/>
  <c r="S1594" i="4"/>
  <c r="S1595" i="4"/>
  <c r="S1596" i="4"/>
  <c r="S1597" i="4"/>
  <c r="S1598" i="4"/>
  <c r="S1599" i="4"/>
  <c r="S1600" i="4"/>
  <c r="S1601" i="4"/>
  <c r="S1602" i="4"/>
  <c r="S1603" i="4"/>
  <c r="S1604" i="4"/>
  <c r="S1605" i="4"/>
  <c r="S1606" i="4"/>
  <c r="S1607" i="4"/>
  <c r="S1608" i="4"/>
  <c r="S1609" i="4"/>
  <c r="S1610" i="4"/>
  <c r="S1611" i="4"/>
  <c r="S1612" i="4"/>
  <c r="S1613" i="4"/>
  <c r="S1614" i="4"/>
  <c r="S1615" i="4"/>
  <c r="S1616" i="4"/>
  <c r="S1617" i="4"/>
  <c r="S1618" i="4"/>
  <c r="S1619" i="4"/>
  <c r="S1620" i="4"/>
  <c r="S1621" i="4"/>
  <c r="S1622" i="4"/>
  <c r="S1623" i="4"/>
  <c r="S1624" i="4"/>
  <c r="S1625" i="4"/>
  <c r="S1626" i="4"/>
  <c r="S1627" i="4"/>
  <c r="S1628" i="4"/>
  <c r="S1629" i="4"/>
  <c r="S1630" i="4"/>
  <c r="S1631" i="4"/>
  <c r="S1632" i="4"/>
  <c r="S1633" i="4"/>
  <c r="S1634" i="4"/>
  <c r="S1635" i="4"/>
  <c r="S1636" i="4"/>
  <c r="S1637" i="4"/>
  <c r="S1638" i="4"/>
  <c r="S1639" i="4"/>
  <c r="S1640" i="4"/>
  <c r="S1641" i="4"/>
  <c r="S1642" i="4"/>
  <c r="S1643" i="4"/>
  <c r="S1644" i="4"/>
  <c r="S1645" i="4"/>
  <c r="S1646" i="4"/>
  <c r="S1647" i="4"/>
  <c r="S1648" i="4"/>
  <c r="S1649" i="4"/>
  <c r="S1650" i="4"/>
  <c r="S1651" i="4"/>
  <c r="S1652" i="4"/>
  <c r="S1653" i="4"/>
  <c r="S1654" i="4"/>
  <c r="S1655" i="4"/>
  <c r="S1656" i="4"/>
  <c r="S1657" i="4"/>
  <c r="S1658" i="4"/>
  <c r="S1659" i="4"/>
  <c r="S1660" i="4"/>
  <c r="S1661" i="4"/>
  <c r="S1662" i="4"/>
  <c r="S1663" i="4"/>
  <c r="S1664" i="4"/>
  <c r="S1665" i="4"/>
  <c r="S1666" i="4"/>
  <c r="S1667" i="4"/>
  <c r="S1668" i="4"/>
  <c r="S1669" i="4"/>
  <c r="S1670" i="4"/>
  <c r="S1671" i="4"/>
  <c r="S1672" i="4"/>
  <c r="S1673" i="4"/>
  <c r="S1674" i="4"/>
  <c r="S1675" i="4"/>
  <c r="S1676" i="4"/>
  <c r="S1677" i="4"/>
  <c r="S1678" i="4"/>
  <c r="S1679" i="4"/>
  <c r="S1680" i="4"/>
  <c r="S1681" i="4"/>
  <c r="S1682" i="4"/>
  <c r="S1683" i="4"/>
  <c r="S1684" i="4"/>
  <c r="S1685" i="4"/>
  <c r="S1686" i="4"/>
  <c r="S1687" i="4"/>
  <c r="S1688" i="4"/>
  <c r="S1689" i="4"/>
  <c r="S1690" i="4"/>
  <c r="S1691" i="4"/>
  <c r="S1692" i="4"/>
  <c r="S1693" i="4"/>
  <c r="S1694" i="4"/>
  <c r="S1695" i="4"/>
  <c r="S1696" i="4"/>
  <c r="S1697" i="4"/>
  <c r="S1698" i="4"/>
  <c r="S1699" i="4"/>
  <c r="S1700" i="4"/>
  <c r="S1701" i="4"/>
  <c r="S1702" i="4"/>
  <c r="S1703" i="4"/>
  <c r="S1704" i="4"/>
  <c r="S1705" i="4"/>
  <c r="S1706" i="4"/>
  <c r="S1707" i="4"/>
  <c r="S1708" i="4"/>
  <c r="S1709" i="4"/>
  <c r="S1710" i="4"/>
  <c r="S1711" i="4"/>
  <c r="S1712" i="4"/>
  <c r="S1713" i="4"/>
  <c r="S1714" i="4"/>
  <c r="S1715" i="4"/>
  <c r="S1716" i="4"/>
  <c r="S1717" i="4"/>
  <c r="S1718" i="4"/>
  <c r="S1719" i="4"/>
  <c r="S1720" i="4"/>
  <c r="S1721" i="4"/>
  <c r="S1722" i="4"/>
  <c r="S1723" i="4"/>
  <c r="S1724" i="4"/>
  <c r="S1725" i="4"/>
  <c r="S1726" i="4"/>
  <c r="S1727" i="4"/>
  <c r="S1728" i="4"/>
  <c r="S1729" i="4"/>
  <c r="S1730" i="4"/>
  <c r="S1731" i="4"/>
  <c r="S1732" i="4"/>
  <c r="S1733" i="4"/>
  <c r="S1734" i="4"/>
  <c r="S1735" i="4"/>
  <c r="S1736" i="4"/>
  <c r="S1737" i="4"/>
  <c r="S1738" i="4"/>
  <c r="S1739" i="4"/>
  <c r="S1740" i="4"/>
  <c r="S1741" i="4"/>
  <c r="S1742" i="4"/>
  <c r="S1743" i="4"/>
  <c r="S1744" i="4"/>
  <c r="S1745" i="4"/>
  <c r="S1746" i="4"/>
  <c r="S1747" i="4"/>
  <c r="S1748" i="4"/>
  <c r="S1749" i="4"/>
  <c r="S1750" i="4"/>
  <c r="S1751" i="4"/>
  <c r="S1752" i="4"/>
  <c r="S1753" i="4"/>
  <c r="S1754" i="4"/>
  <c r="S1755" i="4"/>
  <c r="S1756" i="4"/>
  <c r="S1757" i="4"/>
  <c r="S1758" i="4"/>
  <c r="S1759" i="4"/>
  <c r="S1760" i="4"/>
  <c r="S1761" i="4"/>
  <c r="S1762" i="4"/>
  <c r="S1763" i="4"/>
  <c r="S1764" i="4"/>
  <c r="S1765" i="4"/>
  <c r="S1766" i="4"/>
  <c r="S1767" i="4"/>
  <c r="S1768" i="4"/>
  <c r="S1769" i="4"/>
  <c r="S1770" i="4"/>
  <c r="S1771" i="4"/>
  <c r="S1772" i="4"/>
  <c r="S1773" i="4"/>
  <c r="S1774" i="4"/>
  <c r="S1775" i="4"/>
  <c r="S1776" i="4"/>
  <c r="S1777" i="4"/>
  <c r="S1778" i="4"/>
  <c r="S1779" i="4"/>
  <c r="S1780" i="4"/>
  <c r="S1781" i="4"/>
  <c r="S1782" i="4"/>
  <c r="S1783" i="4"/>
  <c r="S1784" i="4"/>
  <c r="S1785" i="4"/>
  <c r="S1786" i="4"/>
  <c r="S1787" i="4"/>
  <c r="S1788" i="4"/>
  <c r="S1789" i="4"/>
  <c r="S1790" i="4"/>
  <c r="S1791" i="4"/>
  <c r="S1792" i="4"/>
  <c r="S1793" i="4"/>
  <c r="S1794" i="4"/>
  <c r="S1795" i="4"/>
  <c r="S1796" i="4"/>
  <c r="S1797" i="4"/>
  <c r="S1798" i="4"/>
  <c r="S1799" i="4"/>
  <c r="S1800" i="4"/>
  <c r="S1801" i="4"/>
  <c r="S1802" i="4"/>
  <c r="S1803" i="4"/>
  <c r="S1804" i="4"/>
  <c r="S1805" i="4"/>
  <c r="S1806" i="4"/>
  <c r="S1807" i="4"/>
  <c r="S1808" i="4"/>
  <c r="S1809" i="4"/>
  <c r="S1810" i="4"/>
  <c r="S1811" i="4"/>
  <c r="S1812" i="4"/>
  <c r="S1813" i="4"/>
  <c r="S1814" i="4"/>
  <c r="S1815" i="4"/>
  <c r="S1816" i="4"/>
  <c r="S1817" i="4"/>
  <c r="S1818" i="4"/>
  <c r="S1819" i="4"/>
  <c r="S1820" i="4"/>
  <c r="S1821" i="4"/>
  <c r="S1822" i="4"/>
  <c r="S1823" i="4"/>
  <c r="S1824" i="4"/>
  <c r="S1825" i="4"/>
  <c r="S1826" i="4"/>
  <c r="S1827" i="4"/>
  <c r="S1828" i="4"/>
  <c r="S1829" i="4"/>
  <c r="S1830" i="4"/>
  <c r="S1831" i="4"/>
  <c r="S1832" i="4"/>
  <c r="S1833" i="4"/>
  <c r="S1834" i="4"/>
  <c r="S1835" i="4"/>
  <c r="S1836" i="4"/>
  <c r="S1837" i="4"/>
  <c r="S1838" i="4"/>
  <c r="S1839" i="4"/>
  <c r="S1840" i="4"/>
  <c r="S1841" i="4"/>
  <c r="S1842" i="4"/>
  <c r="S1843" i="4"/>
  <c r="S1844" i="4"/>
  <c r="S1845" i="4"/>
  <c r="S1846" i="4"/>
  <c r="S1847" i="4"/>
  <c r="S1848" i="4"/>
  <c r="S1849" i="4"/>
  <c r="S1850" i="4"/>
  <c r="S1851" i="4"/>
  <c r="S1852" i="4"/>
  <c r="S1853" i="4"/>
  <c r="S1854" i="4"/>
  <c r="S1855" i="4"/>
  <c r="S1856" i="4"/>
  <c r="S1857" i="4"/>
  <c r="S1858" i="4"/>
  <c r="S1859" i="4"/>
  <c r="S1860" i="4"/>
  <c r="S1861" i="4"/>
  <c r="S1862" i="4"/>
  <c r="S1863" i="4"/>
  <c r="S1864" i="4"/>
  <c r="S1865" i="4"/>
  <c r="S1866" i="4"/>
  <c r="S1867" i="4"/>
  <c r="S1868" i="4"/>
  <c r="S1869" i="4"/>
  <c r="S1870" i="4"/>
  <c r="S1871" i="4"/>
  <c r="S1872" i="4"/>
  <c r="S1873" i="4"/>
  <c r="S1874" i="4"/>
  <c r="S1875" i="4"/>
  <c r="S1876" i="4"/>
  <c r="S1877" i="4"/>
  <c r="S1878" i="4"/>
  <c r="S1879" i="4"/>
  <c r="S1880" i="4"/>
  <c r="S1881" i="4"/>
  <c r="S1882" i="4"/>
  <c r="S1883" i="4"/>
  <c r="S1884" i="4"/>
  <c r="S1885" i="4"/>
  <c r="S1886" i="4"/>
  <c r="S1887" i="4"/>
  <c r="S1888" i="4"/>
  <c r="S1889" i="4"/>
  <c r="S1890" i="4"/>
  <c r="S1891" i="4"/>
  <c r="S1892" i="4"/>
  <c r="S1893" i="4"/>
  <c r="S1894" i="4"/>
  <c r="S1895" i="4"/>
  <c r="S1896" i="4"/>
  <c r="S1897" i="4"/>
  <c r="S1898" i="4"/>
  <c r="S1899" i="4"/>
  <c r="S1900" i="4"/>
  <c r="S1901" i="4"/>
  <c r="S1902" i="4"/>
  <c r="S1903" i="4"/>
  <c r="S1904" i="4"/>
  <c r="S1905" i="4"/>
  <c r="S1906" i="4"/>
  <c r="S1907" i="4"/>
  <c r="S1908" i="4"/>
  <c r="S1909" i="4"/>
  <c r="S1910" i="4"/>
  <c r="S1911" i="4"/>
  <c r="S1912" i="4"/>
  <c r="S1913" i="4"/>
  <c r="S1914" i="4"/>
  <c r="S1915" i="4"/>
  <c r="S1916" i="4"/>
  <c r="S1917" i="4"/>
  <c r="S1918" i="4"/>
  <c r="S1919" i="4"/>
  <c r="S1920" i="4"/>
  <c r="S1921" i="4"/>
  <c r="S1922" i="4"/>
  <c r="S1923" i="4"/>
  <c r="S1924" i="4"/>
  <c r="S1925" i="4"/>
  <c r="S1926" i="4"/>
  <c r="S1927" i="4"/>
  <c r="S1928" i="4"/>
  <c r="S1929" i="4"/>
  <c r="S1930" i="4"/>
  <c r="S1931" i="4"/>
  <c r="S1932" i="4"/>
  <c r="S1933" i="4"/>
  <c r="S1934" i="4"/>
  <c r="S1935" i="4"/>
  <c r="S1936" i="4"/>
  <c r="S1937" i="4"/>
  <c r="S1938" i="4"/>
  <c r="S1939" i="4"/>
  <c r="S1940" i="4"/>
  <c r="S1941" i="4"/>
  <c r="S1942" i="4"/>
  <c r="S1943" i="4"/>
  <c r="S1944" i="4"/>
  <c r="S1945" i="4"/>
  <c r="S1946" i="4"/>
  <c r="S1947" i="4"/>
  <c r="S1948" i="4"/>
  <c r="S1949" i="4"/>
  <c r="S1950" i="4"/>
  <c r="S1951" i="4"/>
  <c r="S1952" i="4"/>
  <c r="S1953" i="4"/>
  <c r="S1954" i="4"/>
  <c r="S1955" i="4"/>
  <c r="S1956" i="4"/>
  <c r="S1957" i="4"/>
  <c r="S1958" i="4"/>
  <c r="S1959" i="4"/>
  <c r="S1960" i="4"/>
  <c r="S1961" i="4"/>
  <c r="S1962" i="4"/>
  <c r="S1963" i="4"/>
  <c r="S1964" i="4"/>
  <c r="S1965" i="4"/>
  <c r="S1966" i="4"/>
  <c r="S1967" i="4"/>
  <c r="S1968" i="4"/>
  <c r="S1969" i="4"/>
  <c r="S1970" i="4"/>
  <c r="S1971" i="4"/>
  <c r="S1972" i="4"/>
  <c r="S1973" i="4"/>
  <c r="S1974" i="4"/>
  <c r="S1975" i="4"/>
  <c r="S1976" i="4"/>
  <c r="S1977" i="4"/>
  <c r="S1978" i="4"/>
  <c r="S1979" i="4"/>
  <c r="S1980" i="4"/>
  <c r="S1981" i="4"/>
  <c r="S1982" i="4"/>
  <c r="S1983" i="4"/>
  <c r="S1984" i="4"/>
  <c r="S1985" i="4"/>
  <c r="S1986" i="4"/>
  <c r="S1987" i="4"/>
  <c r="S1988" i="4"/>
  <c r="S1989" i="4"/>
  <c r="S1990" i="4"/>
  <c r="S1991" i="4"/>
  <c r="S1992" i="4"/>
  <c r="S1993" i="4"/>
  <c r="S1994" i="4"/>
  <c r="S1995" i="4"/>
  <c r="S1996" i="4"/>
  <c r="S1997" i="4"/>
  <c r="S1998" i="4"/>
  <c r="S1999" i="4"/>
  <c r="S2000" i="4"/>
  <c r="S2001" i="4"/>
  <c r="S2002" i="4"/>
  <c r="S2003" i="4"/>
  <c r="S2004" i="4"/>
  <c r="S2005" i="4"/>
  <c r="S2006" i="4"/>
  <c r="S2007" i="4"/>
  <c r="S2008" i="4"/>
  <c r="S2009" i="4"/>
  <c r="S2010" i="4"/>
  <c r="S2011" i="4"/>
  <c r="S2012" i="4"/>
  <c r="S2013" i="4"/>
  <c r="S2014" i="4"/>
  <c r="S2015" i="4"/>
  <c r="S2016" i="4"/>
  <c r="S2017" i="4"/>
  <c r="S2018" i="4"/>
  <c r="S2019" i="4"/>
  <c r="S2020" i="4"/>
  <c r="S2021" i="4"/>
  <c r="S2022" i="4"/>
  <c r="S2023" i="4"/>
  <c r="S2024" i="4"/>
  <c r="S2025" i="4"/>
  <c r="S2026" i="4"/>
  <c r="S2027" i="4"/>
  <c r="S2028" i="4"/>
  <c r="S2029" i="4"/>
  <c r="S2030" i="4"/>
  <c r="S2031" i="4"/>
  <c r="S2032" i="4"/>
  <c r="S2033" i="4"/>
  <c r="S2034" i="4"/>
  <c r="S2035" i="4"/>
  <c r="S2036" i="4"/>
  <c r="S2037" i="4"/>
  <c r="S2038" i="4"/>
  <c r="S2039" i="4"/>
  <c r="S2040" i="4"/>
  <c r="S2041" i="4"/>
  <c r="S2042" i="4"/>
  <c r="S2043" i="4"/>
  <c r="S2044" i="4"/>
  <c r="S2045" i="4"/>
  <c r="S2046" i="4"/>
  <c r="S2047" i="4"/>
  <c r="S2048" i="4"/>
  <c r="S2049" i="4"/>
  <c r="S2050" i="4"/>
  <c r="S2051" i="4"/>
  <c r="S2052" i="4"/>
  <c r="S2053" i="4"/>
  <c r="S2054" i="4"/>
  <c r="S2055" i="4"/>
  <c r="S2056" i="4"/>
  <c r="S2057" i="4"/>
  <c r="S2058" i="4"/>
  <c r="S2059" i="4"/>
  <c r="S2060" i="4"/>
  <c r="S2061" i="4"/>
  <c r="S2062" i="4"/>
  <c r="S2063" i="4"/>
  <c r="S2064" i="4"/>
  <c r="S2065" i="4"/>
  <c r="S2066" i="4"/>
  <c r="S2067" i="4"/>
  <c r="S2068" i="4"/>
  <c r="S2069" i="4"/>
  <c r="S2070" i="4"/>
  <c r="S2071" i="4"/>
  <c r="S2072" i="4"/>
  <c r="S2073" i="4"/>
  <c r="S2074" i="4"/>
  <c r="S2075" i="4"/>
  <c r="S2076" i="4"/>
  <c r="S2077" i="4"/>
  <c r="S2078" i="4"/>
  <c r="S2079" i="4"/>
  <c r="S2080" i="4"/>
  <c r="S2081" i="4"/>
  <c r="S2082" i="4"/>
  <c r="S2083" i="4"/>
  <c r="S2084" i="4"/>
  <c r="S2085" i="4"/>
  <c r="S2086" i="4"/>
  <c r="S2087" i="4"/>
  <c r="S2088" i="4"/>
  <c r="S2089" i="4"/>
  <c r="S2090" i="4"/>
  <c r="S2091" i="4"/>
  <c r="S2092" i="4"/>
  <c r="S2093" i="4"/>
  <c r="S2094" i="4"/>
  <c r="S2095" i="4"/>
  <c r="S2096" i="4"/>
  <c r="S2097" i="4"/>
  <c r="S2098" i="4"/>
  <c r="S2099" i="4"/>
  <c r="S2100" i="4"/>
  <c r="S2101" i="4"/>
  <c r="S2102" i="4"/>
  <c r="S2103" i="4"/>
  <c r="S2104" i="4"/>
  <c r="S2105" i="4"/>
  <c r="S2106" i="4"/>
  <c r="S2107" i="4"/>
  <c r="S2108" i="4"/>
  <c r="S2109" i="4"/>
  <c r="S2110" i="4"/>
  <c r="S2111" i="4"/>
  <c r="S2112" i="4"/>
  <c r="S2113" i="4"/>
  <c r="S2114" i="4"/>
  <c r="S2115" i="4"/>
  <c r="S2116" i="4"/>
  <c r="S2117" i="4"/>
  <c r="S2118" i="4"/>
  <c r="S2119" i="4"/>
  <c r="S2120" i="4"/>
  <c r="S2121" i="4"/>
  <c r="S2122" i="4"/>
  <c r="S2123" i="4"/>
  <c r="S2124" i="4"/>
  <c r="S2125" i="4"/>
  <c r="S2126" i="4"/>
  <c r="S2127" i="4"/>
  <c r="S2128" i="4"/>
  <c r="S2129" i="4"/>
  <c r="S2130" i="4"/>
  <c r="S2131" i="4"/>
  <c r="S2132" i="4"/>
  <c r="S2133" i="4"/>
  <c r="S2134" i="4"/>
  <c r="S2135" i="4"/>
  <c r="S2136" i="4"/>
  <c r="S2137" i="4"/>
  <c r="S2138" i="4"/>
  <c r="S2139" i="4"/>
  <c r="S2140" i="4"/>
  <c r="S2141" i="4"/>
  <c r="S2142" i="4"/>
  <c r="S2143" i="4"/>
  <c r="S2144" i="4"/>
  <c r="S2145" i="4"/>
  <c r="S2146" i="4"/>
  <c r="S2147" i="4"/>
  <c r="S2148" i="4"/>
  <c r="S2149" i="4"/>
  <c r="S2150" i="4"/>
  <c r="S2151" i="4"/>
  <c r="S2152" i="4"/>
  <c r="S2153" i="4"/>
  <c r="S2154" i="4"/>
  <c r="S2155" i="4"/>
  <c r="S2156" i="4"/>
  <c r="S2157" i="4"/>
  <c r="S2158" i="4"/>
  <c r="S2159" i="4"/>
  <c r="S2160" i="4"/>
  <c r="S2161" i="4"/>
  <c r="S2162" i="4"/>
  <c r="S2163" i="4"/>
  <c r="S2164" i="4"/>
  <c r="S2165" i="4"/>
  <c r="S2166" i="4"/>
  <c r="S2167" i="4"/>
  <c r="S2168" i="4"/>
  <c r="S2169" i="4"/>
  <c r="S2170" i="4"/>
  <c r="S2171" i="4"/>
  <c r="S2172" i="4"/>
  <c r="S2173" i="4"/>
  <c r="S2174" i="4"/>
  <c r="S2175" i="4"/>
  <c r="S2176" i="4"/>
  <c r="S2177" i="4"/>
  <c r="S2178" i="4"/>
  <c r="S2179" i="4"/>
  <c r="S2180" i="4"/>
  <c r="S2181" i="4"/>
  <c r="S2182" i="4"/>
  <c r="S2183" i="4"/>
  <c r="S2184" i="4"/>
  <c r="S2185" i="4"/>
  <c r="S2186" i="4"/>
  <c r="S2187" i="4"/>
  <c r="S2188" i="4"/>
  <c r="S2189" i="4"/>
  <c r="S2190" i="4"/>
  <c r="S2191" i="4"/>
  <c r="S2192" i="4"/>
  <c r="S2193" i="4"/>
  <c r="S2194" i="4"/>
  <c r="S2195" i="4"/>
  <c r="S2196" i="4"/>
  <c r="S2197" i="4"/>
  <c r="S2198" i="4"/>
  <c r="S2199" i="4"/>
  <c r="S2200" i="4"/>
  <c r="S2201" i="4"/>
  <c r="S2202" i="4"/>
  <c r="S2203" i="4"/>
  <c r="S2204" i="4"/>
  <c r="S2205" i="4"/>
  <c r="S2206" i="4"/>
  <c r="S2207" i="4"/>
  <c r="S2208" i="4"/>
  <c r="S2209" i="4"/>
  <c r="S2210" i="4"/>
  <c r="S2211" i="4"/>
  <c r="S2212" i="4"/>
  <c r="S2213" i="4"/>
  <c r="S2214" i="4"/>
  <c r="S2215" i="4"/>
  <c r="S2216" i="4"/>
  <c r="S2217" i="4"/>
  <c r="S2218" i="4"/>
  <c r="S2219" i="4"/>
  <c r="S2220" i="4"/>
  <c r="S2221" i="4"/>
  <c r="S2222" i="4"/>
  <c r="S2223" i="4"/>
  <c r="S2224" i="4"/>
  <c r="S2225" i="4"/>
  <c r="S2226" i="4"/>
  <c r="S2227" i="4"/>
  <c r="S2228" i="4"/>
  <c r="S2229" i="4"/>
  <c r="S2230" i="4"/>
  <c r="S2231" i="4"/>
  <c r="S2232" i="4"/>
  <c r="S2233" i="4"/>
  <c r="S2234" i="4"/>
  <c r="S2235" i="4"/>
  <c r="S2236" i="4"/>
  <c r="S2237" i="4"/>
  <c r="S2238" i="4"/>
  <c r="S2239" i="4"/>
  <c r="S2240" i="4"/>
  <c r="S2241" i="4"/>
  <c r="S2242" i="4"/>
  <c r="S2243" i="4"/>
  <c r="S2244" i="4"/>
  <c r="S2245" i="4"/>
  <c r="S2246" i="4"/>
  <c r="S2247" i="4"/>
  <c r="S2248" i="4"/>
  <c r="S2249" i="4"/>
  <c r="S2250" i="4"/>
  <c r="S2251" i="4"/>
  <c r="S2252" i="4"/>
  <c r="S2253" i="4"/>
  <c r="S2254" i="4"/>
  <c r="S2255" i="4"/>
  <c r="S2256" i="4"/>
  <c r="S2257" i="4"/>
  <c r="S2258" i="4"/>
  <c r="S2259" i="4"/>
  <c r="S2260" i="4"/>
  <c r="S2261" i="4"/>
  <c r="S2262" i="4"/>
  <c r="S2263" i="4"/>
  <c r="S2264" i="4"/>
  <c r="S2265" i="4"/>
  <c r="S2266" i="4"/>
  <c r="S2267" i="4"/>
  <c r="S2268" i="4"/>
  <c r="S2269" i="4"/>
  <c r="S2270" i="4"/>
  <c r="S2271" i="4"/>
  <c r="S2272" i="4"/>
  <c r="S2273" i="4"/>
  <c r="S2274" i="4"/>
  <c r="S2275" i="4"/>
  <c r="S2276" i="4"/>
  <c r="S2277" i="4"/>
  <c r="S2278" i="4"/>
  <c r="S2279" i="4"/>
  <c r="S2280" i="4"/>
  <c r="S2281" i="4"/>
  <c r="S2282" i="4"/>
  <c r="S2283" i="4"/>
  <c r="S2284" i="4"/>
  <c r="S2285" i="4"/>
  <c r="S2286" i="4"/>
  <c r="S2287" i="4"/>
  <c r="S2288" i="4"/>
  <c r="S2289" i="4"/>
  <c r="S2290" i="4"/>
  <c r="S2291" i="4"/>
  <c r="S2292" i="4"/>
  <c r="S2293" i="4"/>
  <c r="S2294" i="4"/>
  <c r="S2295" i="4"/>
  <c r="S2296" i="4"/>
  <c r="S2297" i="4"/>
  <c r="S2298" i="4"/>
  <c r="S2299" i="4"/>
  <c r="S2300" i="4"/>
  <c r="S2301" i="4"/>
  <c r="S2302" i="4"/>
  <c r="S2303" i="4"/>
  <c r="S2304" i="4"/>
  <c r="S2305" i="4"/>
  <c r="S2306" i="4"/>
  <c r="S2307" i="4"/>
  <c r="S2308" i="4"/>
  <c r="S2309" i="4"/>
  <c r="S2310" i="4"/>
  <c r="S2311" i="4"/>
  <c r="S2312" i="4"/>
  <c r="S2313" i="4"/>
  <c r="S2314" i="4"/>
  <c r="S2315" i="4"/>
  <c r="S2316" i="4"/>
  <c r="S2317" i="4"/>
  <c r="S2318" i="4"/>
  <c r="S2319" i="4"/>
  <c r="S2320" i="4"/>
  <c r="S2321" i="4"/>
  <c r="S2322" i="4"/>
  <c r="S2323" i="4"/>
  <c r="S2324" i="4"/>
  <c r="S2325" i="4"/>
  <c r="S2326" i="4"/>
  <c r="S2327" i="4"/>
  <c r="S2328" i="4"/>
  <c r="S2329" i="4"/>
  <c r="S2330" i="4"/>
  <c r="S2331" i="4"/>
  <c r="S2332" i="4"/>
  <c r="S2333" i="4"/>
  <c r="S2334" i="4"/>
  <c r="S2335" i="4"/>
  <c r="S2336" i="4"/>
  <c r="S2337" i="4"/>
  <c r="S2338" i="4"/>
  <c r="S2339" i="4"/>
  <c r="S2340" i="4"/>
  <c r="S2341" i="4"/>
  <c r="S2342" i="4"/>
  <c r="S2343" i="4"/>
  <c r="S2344" i="4"/>
  <c r="S2345" i="4"/>
  <c r="S2346" i="4"/>
  <c r="S2347" i="4"/>
  <c r="S2348" i="4"/>
  <c r="S2349" i="4"/>
  <c r="S2350" i="4"/>
  <c r="S2351" i="4"/>
  <c r="S2352" i="4"/>
  <c r="S2353" i="4"/>
  <c r="S2354" i="4"/>
  <c r="S2355" i="4"/>
  <c r="S2356" i="4"/>
  <c r="S2357" i="4"/>
  <c r="S2358" i="4"/>
  <c r="S2359" i="4"/>
  <c r="S2360" i="4"/>
  <c r="S2361" i="4"/>
  <c r="S2362" i="4"/>
  <c r="S2363" i="4"/>
  <c r="S2364" i="4"/>
  <c r="S2365" i="4"/>
  <c r="S2366" i="4"/>
  <c r="S2367" i="4"/>
  <c r="S2368" i="4"/>
  <c r="S2369" i="4"/>
  <c r="S2370" i="4"/>
  <c r="S2371" i="4"/>
  <c r="S2372" i="4"/>
  <c r="S2373" i="4"/>
  <c r="S2374" i="4"/>
  <c r="S2375" i="4"/>
  <c r="S2376" i="4"/>
  <c r="S2377" i="4"/>
  <c r="S2378" i="4"/>
  <c r="S2379" i="4"/>
  <c r="S2380" i="4"/>
  <c r="S2381" i="4"/>
  <c r="S2382" i="4"/>
  <c r="S2383" i="4"/>
  <c r="S2384" i="4"/>
  <c r="S2385" i="4"/>
  <c r="S2386" i="4"/>
  <c r="S2387" i="4"/>
  <c r="S2388" i="4"/>
  <c r="S2389" i="4"/>
  <c r="S2390" i="4"/>
  <c r="S2391" i="4"/>
  <c r="S2392" i="4"/>
  <c r="S2393" i="4"/>
  <c r="S2394" i="4"/>
  <c r="S2395" i="4"/>
  <c r="S2396" i="4"/>
  <c r="S2397" i="4"/>
  <c r="S2398" i="4"/>
  <c r="S2399" i="4"/>
  <c r="S2400" i="4"/>
  <c r="S2401" i="4"/>
  <c r="S2402" i="4"/>
  <c r="S2403" i="4"/>
  <c r="S2404" i="4"/>
  <c r="S2405" i="4"/>
  <c r="S2406" i="4"/>
  <c r="S2407" i="4"/>
  <c r="S2408" i="4"/>
  <c r="S2409" i="4"/>
  <c r="S2410" i="4"/>
  <c r="S2411" i="4"/>
  <c r="S2412" i="4"/>
  <c r="S2413" i="4"/>
  <c r="S2414" i="4"/>
  <c r="S2415" i="4"/>
  <c r="S2416" i="4"/>
  <c r="S2417" i="4"/>
  <c r="S2418" i="4"/>
  <c r="S2419" i="4"/>
  <c r="S2420" i="4"/>
  <c r="S2421" i="4"/>
  <c r="S2422" i="4"/>
  <c r="S2423" i="4"/>
  <c r="S2424" i="4"/>
  <c r="S2425" i="4"/>
  <c r="S2426" i="4"/>
  <c r="S2427" i="4"/>
  <c r="S2428" i="4"/>
  <c r="S2429" i="4"/>
  <c r="S2430" i="4"/>
  <c r="S2431" i="4"/>
  <c r="S2432" i="4"/>
  <c r="S2433" i="4"/>
  <c r="S2434" i="4"/>
  <c r="S2435" i="4"/>
  <c r="S2436" i="4"/>
  <c r="S2437" i="4"/>
  <c r="S2438" i="4"/>
  <c r="S2439" i="4"/>
  <c r="S2440" i="4"/>
  <c r="S2441" i="4"/>
  <c r="S2442" i="4"/>
  <c r="S2443" i="4"/>
  <c r="S2444" i="4"/>
  <c r="S2445" i="4"/>
  <c r="S2446" i="4"/>
  <c r="S2447" i="4"/>
  <c r="S2448" i="4"/>
  <c r="S2449" i="4"/>
  <c r="S2450" i="4"/>
  <c r="S2451" i="4"/>
  <c r="S2452" i="4"/>
  <c r="S2453" i="4"/>
  <c r="S2454" i="4"/>
  <c r="S2455" i="4"/>
  <c r="S2456" i="4"/>
  <c r="S2457" i="4"/>
  <c r="S2458" i="4"/>
  <c r="S2459" i="4"/>
  <c r="S2460" i="4"/>
  <c r="S2461" i="4"/>
  <c r="S2462" i="4"/>
  <c r="S2463" i="4"/>
  <c r="S2464" i="4"/>
  <c r="S2465" i="4"/>
  <c r="S2466" i="4"/>
  <c r="S2467" i="4"/>
  <c r="S2468" i="4"/>
  <c r="S2469" i="4"/>
  <c r="S2470" i="4"/>
  <c r="S2471" i="4"/>
  <c r="S2472" i="4"/>
  <c r="S2473" i="4"/>
  <c r="S2474" i="4"/>
  <c r="S2475" i="4"/>
  <c r="S2476" i="4"/>
  <c r="S2477" i="4"/>
  <c r="S2478" i="4"/>
  <c r="S2479" i="4"/>
  <c r="S2480" i="4"/>
  <c r="S2481" i="4"/>
  <c r="S2482" i="4"/>
  <c r="S2483" i="4"/>
  <c r="S2484" i="4"/>
  <c r="S2485" i="4"/>
  <c r="S2486" i="4"/>
  <c r="S2487" i="4"/>
  <c r="S2488" i="4"/>
  <c r="S2489" i="4"/>
  <c r="S2490" i="4"/>
  <c r="S2491" i="4"/>
  <c r="S2492" i="4"/>
  <c r="S2493" i="4"/>
  <c r="S2494" i="4"/>
  <c r="S2495" i="4"/>
  <c r="S2496" i="4"/>
  <c r="S2497" i="4"/>
  <c r="S2498" i="4"/>
  <c r="S2499" i="4"/>
  <c r="S2500" i="4"/>
  <c r="S2501" i="4"/>
  <c r="S2502" i="4"/>
  <c r="S2503" i="4"/>
  <c r="S2504" i="4"/>
  <c r="S2505" i="4"/>
  <c r="S2506" i="4"/>
  <c r="S2507" i="4"/>
  <c r="S2508" i="4"/>
  <c r="S2509" i="4"/>
  <c r="S2510" i="4"/>
  <c r="S2511" i="4"/>
  <c r="S2512" i="4"/>
  <c r="S2513" i="4"/>
  <c r="S2514" i="4"/>
  <c r="S2515" i="4"/>
  <c r="S2516" i="4"/>
  <c r="S2517" i="4"/>
  <c r="S2518" i="4"/>
  <c r="S2519" i="4"/>
  <c r="S2520" i="4"/>
  <c r="S2521" i="4"/>
  <c r="S2522" i="4"/>
  <c r="S2523" i="4"/>
  <c r="S2524" i="4"/>
  <c r="S2525" i="4"/>
  <c r="S2526" i="4"/>
  <c r="S2527" i="4"/>
  <c r="S2528" i="4"/>
  <c r="S2529" i="4"/>
  <c r="S2530" i="4"/>
  <c r="S2531" i="4"/>
  <c r="S2532" i="4"/>
  <c r="S2533" i="4"/>
  <c r="S2534" i="4"/>
  <c r="S2535" i="4"/>
  <c r="S2536" i="4"/>
  <c r="S2537" i="4"/>
  <c r="S2538" i="4"/>
  <c r="S2539" i="4"/>
  <c r="S2540" i="4"/>
  <c r="S2541" i="4"/>
  <c r="S2542" i="4"/>
  <c r="S2543" i="4"/>
  <c r="S2544" i="4"/>
  <c r="S2545" i="4"/>
  <c r="S2546" i="4"/>
  <c r="S2547" i="4"/>
  <c r="S2548" i="4"/>
  <c r="S2549" i="4"/>
  <c r="S2550" i="4"/>
  <c r="S2551" i="4"/>
  <c r="S2552" i="4"/>
  <c r="S2553" i="4"/>
  <c r="S2554" i="4"/>
  <c r="S2555" i="4"/>
  <c r="S2556" i="4"/>
  <c r="S2557" i="4"/>
  <c r="S2558" i="4"/>
  <c r="S2559" i="4"/>
  <c r="S2560" i="4"/>
  <c r="S2561" i="4"/>
  <c r="S2562" i="4"/>
  <c r="S2563" i="4"/>
  <c r="S2564" i="4"/>
  <c r="S2565" i="4"/>
  <c r="S2566" i="4"/>
  <c r="S2567" i="4"/>
  <c r="S2568" i="4"/>
  <c r="S2569" i="4"/>
  <c r="S2570" i="4"/>
  <c r="S2571" i="4"/>
  <c r="S2572" i="4"/>
  <c r="S2573" i="4"/>
  <c r="S2574" i="4"/>
  <c r="S2575" i="4"/>
  <c r="S2576" i="4"/>
  <c r="S2577" i="4"/>
  <c r="S2578" i="4"/>
  <c r="S2579" i="4"/>
  <c r="S2580" i="4"/>
  <c r="S2581" i="4"/>
  <c r="S2582" i="4"/>
  <c r="S2583" i="4"/>
  <c r="S2584" i="4"/>
  <c r="S2585" i="4"/>
  <c r="S2586" i="4"/>
  <c r="S2587" i="4"/>
  <c r="S2588" i="4"/>
  <c r="S2589" i="4"/>
  <c r="S2590" i="4"/>
  <c r="S2591" i="4"/>
  <c r="S2592" i="4"/>
  <c r="S2593" i="4"/>
  <c r="S2594" i="4"/>
  <c r="S2595" i="4"/>
  <c r="S2596" i="4"/>
  <c r="S2597" i="4"/>
  <c r="S2598" i="4"/>
  <c r="S2599" i="4"/>
  <c r="S2600" i="4"/>
  <c r="S2601" i="4"/>
  <c r="S2602" i="4"/>
  <c r="S2603" i="4"/>
  <c r="S2604" i="4"/>
  <c r="S2605" i="4"/>
  <c r="S2606" i="4"/>
  <c r="S2607" i="4"/>
  <c r="S2608" i="4"/>
  <c r="S2609" i="4"/>
  <c r="S2610" i="4"/>
  <c r="S2611" i="4"/>
  <c r="S2612" i="4"/>
  <c r="S2613" i="4"/>
  <c r="S2614" i="4"/>
  <c r="S2615" i="4"/>
  <c r="S2616" i="4"/>
  <c r="S2617" i="4"/>
  <c r="S2618" i="4"/>
  <c r="S2619" i="4"/>
  <c r="S2620" i="4"/>
  <c r="S2621" i="4"/>
  <c r="S2622" i="4"/>
  <c r="S2623" i="4"/>
  <c r="S2624" i="4"/>
  <c r="S2625" i="4"/>
  <c r="S2626" i="4"/>
  <c r="S2627" i="4"/>
  <c r="S2628" i="4"/>
  <c r="S2629" i="4"/>
  <c r="S2630" i="4"/>
  <c r="S2631" i="4"/>
  <c r="S2632" i="4"/>
  <c r="S2633" i="4"/>
  <c r="S2634" i="4"/>
  <c r="S2635" i="4"/>
  <c r="S2636" i="4"/>
  <c r="S2637" i="4"/>
  <c r="S2638" i="4"/>
  <c r="S2639" i="4"/>
  <c r="S2640" i="4"/>
  <c r="S2641" i="4"/>
  <c r="S2642" i="4"/>
  <c r="S2643" i="4"/>
  <c r="S2644" i="4"/>
  <c r="S2645" i="4"/>
  <c r="S2646" i="4"/>
  <c r="S2647" i="4"/>
  <c r="S2648" i="4"/>
  <c r="S2649" i="4"/>
  <c r="S2650" i="4"/>
  <c r="S2651" i="4"/>
  <c r="S2652" i="4"/>
  <c r="S2653" i="4"/>
  <c r="S2654" i="4"/>
  <c r="S2655" i="4"/>
  <c r="S2656" i="4"/>
  <c r="S2657" i="4"/>
  <c r="S2658" i="4"/>
  <c r="S2659" i="4"/>
  <c r="S2660" i="4"/>
  <c r="S2661" i="4"/>
  <c r="S2662" i="4"/>
  <c r="S2663" i="4"/>
  <c r="S2664" i="4"/>
  <c r="S2665" i="4"/>
  <c r="S2666" i="4"/>
  <c r="S2667" i="4"/>
  <c r="S2668" i="4"/>
  <c r="S2669" i="4"/>
  <c r="S2670" i="4"/>
  <c r="S2671" i="4"/>
  <c r="S2672" i="4"/>
  <c r="S2673" i="4"/>
  <c r="S2674" i="4"/>
  <c r="S2675" i="4"/>
  <c r="S2676" i="4"/>
  <c r="S2677" i="4"/>
  <c r="S2678" i="4"/>
  <c r="S2679" i="4"/>
  <c r="S2680" i="4"/>
  <c r="S2681" i="4"/>
  <c r="S2682" i="4"/>
  <c r="S2683" i="4"/>
  <c r="S2684" i="4"/>
  <c r="S2685" i="4"/>
  <c r="S2686" i="4"/>
  <c r="S2687" i="4"/>
  <c r="S2688" i="4"/>
  <c r="S2689" i="4"/>
  <c r="S2690" i="4"/>
  <c r="S2691" i="4"/>
  <c r="S2692" i="4"/>
  <c r="S2693" i="4"/>
  <c r="S2694" i="4"/>
  <c r="S2695" i="4"/>
  <c r="S2696" i="4"/>
  <c r="S2697" i="4"/>
  <c r="S2698" i="4"/>
  <c r="S2699" i="4"/>
  <c r="S2700" i="4"/>
  <c r="S2701" i="4"/>
  <c r="S2702" i="4"/>
  <c r="S2703" i="4"/>
  <c r="S2704" i="4"/>
  <c r="S2705" i="4"/>
  <c r="S2706" i="4"/>
  <c r="S2707" i="4"/>
  <c r="S2708" i="4"/>
  <c r="S2709" i="4"/>
  <c r="S2710" i="4"/>
  <c r="S2711" i="4"/>
  <c r="S2712" i="4"/>
  <c r="S2713" i="4"/>
  <c r="S2714" i="4"/>
  <c r="S2715" i="4"/>
  <c r="S2716" i="4"/>
  <c r="S2717" i="4"/>
  <c r="S2718" i="4"/>
  <c r="S2719" i="4"/>
  <c r="S2720" i="4"/>
  <c r="S2721" i="4"/>
  <c r="S2722" i="4"/>
  <c r="S2723" i="4"/>
  <c r="S2724" i="4"/>
  <c r="S2725" i="4"/>
  <c r="S2726" i="4"/>
  <c r="S2727" i="4"/>
  <c r="S2728" i="4"/>
  <c r="S2729" i="4"/>
  <c r="S2730" i="4"/>
  <c r="S2731" i="4"/>
  <c r="S2732" i="4"/>
  <c r="S2733" i="4"/>
  <c r="S2734" i="4"/>
  <c r="S2735" i="4"/>
  <c r="S2736" i="4"/>
  <c r="S2737" i="4"/>
  <c r="S2738" i="4"/>
  <c r="S2739" i="4"/>
  <c r="S2740" i="4"/>
  <c r="S2741" i="4"/>
  <c r="S2742" i="4"/>
  <c r="S2743" i="4"/>
  <c r="S2744" i="4"/>
  <c r="S2745" i="4"/>
  <c r="S2746" i="4"/>
  <c r="S2747" i="4"/>
  <c r="S2748" i="4"/>
  <c r="S2749" i="4"/>
  <c r="S2750" i="4"/>
  <c r="S2751" i="4"/>
  <c r="S2752" i="4"/>
  <c r="S2753" i="4"/>
  <c r="S2754" i="4"/>
  <c r="S2755" i="4"/>
  <c r="S2756" i="4"/>
  <c r="S2757" i="4"/>
  <c r="S2758" i="4"/>
  <c r="S2759" i="4"/>
  <c r="S2760" i="4"/>
  <c r="S2761" i="4"/>
  <c r="S2762" i="4"/>
  <c r="S2763" i="4"/>
  <c r="S2764" i="4"/>
  <c r="S2765" i="4"/>
  <c r="S2766" i="4"/>
  <c r="S2767" i="4"/>
  <c r="S2768" i="4"/>
  <c r="S2769" i="4"/>
  <c r="S2770" i="4"/>
  <c r="S2771" i="4"/>
  <c r="S2772" i="4"/>
  <c r="S2773" i="4"/>
  <c r="S2774" i="4"/>
  <c r="S2775" i="4"/>
  <c r="S2776" i="4"/>
  <c r="S2777" i="4"/>
  <c r="S2778" i="4"/>
  <c r="S2779" i="4"/>
  <c r="S2780" i="4"/>
  <c r="S2781" i="4"/>
  <c r="S2782" i="4"/>
  <c r="S2783" i="4"/>
  <c r="S2784" i="4"/>
  <c r="S2785" i="4"/>
  <c r="S2786" i="4"/>
  <c r="S2787" i="4"/>
  <c r="S2788" i="4"/>
  <c r="S2789" i="4"/>
  <c r="S2790" i="4"/>
  <c r="S2791" i="4"/>
  <c r="S2792" i="4"/>
  <c r="S2793" i="4"/>
  <c r="S2794" i="4"/>
  <c r="S2795" i="4"/>
  <c r="S2796" i="4"/>
  <c r="S2797" i="4"/>
  <c r="S2798" i="4"/>
  <c r="S2799" i="4"/>
  <c r="S2800" i="4"/>
  <c r="S2801" i="4"/>
  <c r="S2802" i="4"/>
  <c r="S2803" i="4"/>
  <c r="S2804" i="4"/>
  <c r="S2805" i="4"/>
  <c r="S2806" i="4"/>
  <c r="S2807" i="4"/>
  <c r="S2808" i="4"/>
  <c r="S2809" i="4"/>
  <c r="S2810" i="4"/>
  <c r="S2811" i="4"/>
  <c r="S2812" i="4"/>
  <c r="S2813" i="4"/>
  <c r="S2814" i="4"/>
  <c r="S2815" i="4"/>
  <c r="S2816" i="4"/>
  <c r="S2817" i="4"/>
  <c r="S2818" i="4"/>
  <c r="S2819" i="4"/>
  <c r="S2820" i="4"/>
  <c r="S2821" i="4"/>
  <c r="S2822" i="4"/>
  <c r="S2823" i="4"/>
  <c r="S2824" i="4"/>
  <c r="S2825" i="4"/>
  <c r="S2826" i="4"/>
  <c r="S2827" i="4"/>
  <c r="S2828" i="4"/>
  <c r="S2829" i="4"/>
  <c r="S2830" i="4"/>
  <c r="S2831" i="4"/>
  <c r="S2832" i="4"/>
  <c r="S2833" i="4"/>
  <c r="S2834" i="4"/>
  <c r="S2835" i="4"/>
  <c r="S2836" i="4"/>
  <c r="S2837" i="4"/>
  <c r="S2838" i="4"/>
  <c r="S2839" i="4"/>
  <c r="S2840" i="4"/>
  <c r="S2841" i="4"/>
  <c r="S2842" i="4"/>
  <c r="S2843" i="4"/>
  <c r="S2844" i="4"/>
  <c r="S2845" i="4"/>
  <c r="S2846" i="4"/>
  <c r="S2847" i="4"/>
  <c r="S2848" i="4"/>
  <c r="S2849" i="4"/>
  <c r="S2850" i="4"/>
  <c r="S2851" i="4"/>
  <c r="S2852" i="4"/>
  <c r="S2853" i="4"/>
  <c r="S2854" i="4"/>
  <c r="S2855" i="4"/>
  <c r="S2856" i="4"/>
  <c r="S2857" i="4"/>
  <c r="S2858" i="4"/>
  <c r="S2859" i="4"/>
  <c r="S2860" i="4"/>
  <c r="S2861" i="4"/>
  <c r="S2862" i="4"/>
  <c r="S2863" i="4"/>
  <c r="S2864" i="4"/>
  <c r="S2865" i="4"/>
  <c r="S2866" i="4"/>
  <c r="S2867" i="4"/>
  <c r="S2868" i="4"/>
  <c r="S2869" i="4"/>
  <c r="S2870" i="4"/>
  <c r="S2871" i="4"/>
  <c r="S2872" i="4"/>
  <c r="S2873" i="4"/>
  <c r="S2874" i="4"/>
  <c r="S2875" i="4"/>
  <c r="S2876" i="4"/>
  <c r="S2877" i="4"/>
  <c r="S2878" i="4"/>
  <c r="S2879" i="4"/>
  <c r="S2880" i="4"/>
  <c r="S2881" i="4"/>
  <c r="S2882" i="4"/>
  <c r="S2883" i="4"/>
  <c r="S2884" i="4"/>
  <c r="S2885" i="4"/>
  <c r="S2886" i="4"/>
  <c r="S2887" i="4"/>
  <c r="S2888" i="4"/>
  <c r="S2889" i="4"/>
  <c r="S2890" i="4"/>
  <c r="S2891" i="4"/>
  <c r="S2892" i="4"/>
  <c r="S2893" i="4"/>
  <c r="S2894" i="4"/>
  <c r="S2895" i="4"/>
  <c r="S2896" i="4"/>
  <c r="S2897" i="4"/>
  <c r="S2898" i="4"/>
  <c r="S2899" i="4"/>
  <c r="S2900" i="4"/>
  <c r="S2901" i="4"/>
  <c r="S2902" i="4"/>
  <c r="S2903" i="4"/>
  <c r="S2904" i="4"/>
  <c r="S2905" i="4"/>
  <c r="S2906" i="4"/>
  <c r="S2907" i="4"/>
  <c r="S2908" i="4"/>
  <c r="S2909" i="4"/>
  <c r="S2910" i="4"/>
  <c r="S2911" i="4"/>
  <c r="S2912" i="4"/>
  <c r="S2913" i="4"/>
  <c r="S2914" i="4"/>
  <c r="S2915" i="4"/>
  <c r="S2916" i="4"/>
  <c r="S2917" i="4"/>
  <c r="S2918" i="4"/>
  <c r="S2919" i="4"/>
  <c r="S2920" i="4"/>
  <c r="S2921" i="4"/>
  <c r="S2922" i="4"/>
  <c r="S2923" i="4"/>
  <c r="S2924" i="4"/>
  <c r="S2925" i="4"/>
  <c r="S2926" i="4"/>
  <c r="S2927" i="4"/>
  <c r="S2928" i="4"/>
  <c r="S2929" i="4"/>
  <c r="S2930" i="4"/>
  <c r="S2931" i="4"/>
  <c r="S2932" i="4"/>
  <c r="S2933" i="4"/>
  <c r="S2934" i="4"/>
  <c r="S2935" i="4"/>
  <c r="S2936" i="4"/>
  <c r="S2937" i="4"/>
  <c r="S2938" i="4"/>
  <c r="S2939" i="4"/>
  <c r="S2940" i="4"/>
  <c r="S2941" i="4"/>
  <c r="S2942" i="4"/>
  <c r="S2943" i="4"/>
  <c r="S2944" i="4"/>
  <c r="S2945" i="4"/>
  <c r="S2946" i="4"/>
  <c r="S2947" i="4"/>
  <c r="S2948" i="4"/>
  <c r="S2949" i="4"/>
  <c r="S2950" i="4"/>
  <c r="S2951" i="4"/>
  <c r="S2952" i="4"/>
  <c r="S2953" i="4"/>
  <c r="S2954" i="4"/>
  <c r="S2955" i="4"/>
  <c r="S2956" i="4"/>
  <c r="S2957" i="4"/>
  <c r="S2958" i="4"/>
  <c r="S2959" i="4"/>
  <c r="S2960" i="4"/>
  <c r="S2961" i="4"/>
  <c r="S2962" i="4"/>
  <c r="S2963" i="4"/>
  <c r="S2964" i="4"/>
  <c r="S2965" i="4"/>
  <c r="S2966" i="4"/>
  <c r="S2967" i="4"/>
  <c r="S2968" i="4"/>
  <c r="S2969" i="4"/>
  <c r="S2970" i="4"/>
  <c r="S2971" i="4"/>
  <c r="S2972" i="4"/>
  <c r="S2973" i="4"/>
  <c r="S2974" i="4"/>
  <c r="S2975" i="4"/>
  <c r="S2976" i="4"/>
  <c r="S2977" i="4"/>
  <c r="S2978" i="4"/>
  <c r="S2979" i="4"/>
  <c r="S2980" i="4"/>
  <c r="S2981" i="4"/>
  <c r="S2982" i="4"/>
  <c r="S2983" i="4"/>
  <c r="S2984" i="4"/>
  <c r="S2985" i="4"/>
  <c r="S2986" i="4"/>
  <c r="S2987" i="4"/>
  <c r="S2988" i="4"/>
  <c r="S2989" i="4"/>
  <c r="S2990" i="4"/>
  <c r="S2991" i="4"/>
  <c r="S2992" i="4"/>
  <c r="S2993" i="4"/>
  <c r="S2994" i="4"/>
  <c r="S2995" i="4"/>
  <c r="S2996" i="4"/>
  <c r="S2997" i="4"/>
  <c r="S2998" i="4"/>
  <c r="S2999" i="4"/>
  <c r="S3000" i="4"/>
  <c r="S3001" i="4"/>
  <c r="S3002" i="4"/>
  <c r="S3003" i="4"/>
  <c r="S3004" i="4"/>
  <c r="S3005" i="4"/>
  <c r="S3006" i="4"/>
  <c r="S3007" i="4"/>
  <c r="S3008" i="4"/>
  <c r="S3009" i="4"/>
  <c r="S3010" i="4"/>
  <c r="S3011" i="4"/>
  <c r="S3012" i="4"/>
  <c r="S3013" i="4"/>
  <c r="S3014" i="4"/>
  <c r="S3015" i="4"/>
  <c r="S3016" i="4"/>
  <c r="S3017" i="4"/>
  <c r="S3018" i="4"/>
  <c r="S3019" i="4"/>
  <c r="S3020" i="4"/>
  <c r="S3021" i="4"/>
  <c r="S3022" i="4"/>
  <c r="S3023" i="4"/>
  <c r="S3024" i="4"/>
  <c r="S3025" i="4"/>
  <c r="S3026" i="4"/>
  <c r="S3027" i="4"/>
  <c r="S3028" i="4"/>
  <c r="S3029" i="4"/>
  <c r="S3030" i="4"/>
  <c r="S3031" i="4"/>
  <c r="S3032" i="4"/>
  <c r="S3033" i="4"/>
  <c r="S3034" i="4"/>
  <c r="S3035" i="4"/>
  <c r="S3036" i="4"/>
  <c r="S3037" i="4"/>
  <c r="S3038" i="4"/>
  <c r="S3039" i="4"/>
  <c r="S3040" i="4"/>
  <c r="S3041" i="4"/>
  <c r="S3042" i="4"/>
  <c r="S3043" i="4"/>
  <c r="S3044" i="4"/>
  <c r="S3045" i="4"/>
  <c r="S3046" i="4"/>
  <c r="S3047" i="4"/>
  <c r="S3048" i="4"/>
  <c r="S3049" i="4"/>
  <c r="S3050" i="4"/>
  <c r="S3051" i="4"/>
  <c r="S3052" i="4"/>
  <c r="S3053" i="4"/>
  <c r="S3054" i="4"/>
  <c r="S3055" i="4"/>
  <c r="S3056" i="4"/>
  <c r="S3057" i="4"/>
  <c r="S3058" i="4"/>
  <c r="S3059" i="4"/>
  <c r="S3060" i="4"/>
  <c r="S3061" i="4"/>
  <c r="S3062" i="4"/>
  <c r="S3063" i="4"/>
  <c r="S3064" i="4"/>
  <c r="S3065" i="4"/>
  <c r="S3066" i="4"/>
  <c r="S3067" i="4"/>
  <c r="S3068" i="4"/>
  <c r="S3069" i="4"/>
  <c r="S3070" i="4"/>
  <c r="S3071" i="4"/>
  <c r="S3072" i="4"/>
  <c r="S3073" i="4"/>
  <c r="S3074" i="4"/>
  <c r="S3075" i="4"/>
  <c r="S3076" i="4"/>
  <c r="S3077" i="4"/>
  <c r="S3078" i="4"/>
  <c r="S3079" i="4"/>
  <c r="S3080" i="4"/>
  <c r="S3081" i="4"/>
  <c r="S3082" i="4"/>
  <c r="S3083" i="4"/>
  <c r="S3084" i="4"/>
  <c r="S3085" i="4"/>
  <c r="S3086" i="4"/>
  <c r="S3087" i="4"/>
  <c r="S3088" i="4"/>
  <c r="S3089" i="4"/>
  <c r="S3090" i="4"/>
  <c r="S3091" i="4"/>
  <c r="S3092" i="4"/>
  <c r="S3093" i="4"/>
  <c r="S3094" i="4"/>
  <c r="S3095" i="4"/>
  <c r="S3096" i="4"/>
  <c r="S3097" i="4"/>
  <c r="S3098" i="4"/>
  <c r="S3099" i="4"/>
  <c r="S3100" i="4"/>
  <c r="S3101" i="4"/>
  <c r="S3102" i="4"/>
  <c r="S3103" i="4"/>
  <c r="S3104" i="4"/>
  <c r="S3105" i="4"/>
  <c r="S3106" i="4"/>
  <c r="S3107" i="4"/>
  <c r="S3108" i="4"/>
  <c r="S3109" i="4"/>
  <c r="S3110" i="4"/>
  <c r="S3111" i="4"/>
  <c r="S3112" i="4"/>
  <c r="S3113" i="4"/>
  <c r="S3114" i="4"/>
  <c r="S3115" i="4"/>
  <c r="S3116" i="4"/>
  <c r="S3117" i="4"/>
  <c r="S3118" i="4"/>
  <c r="S3119" i="4"/>
  <c r="S3120" i="4"/>
  <c r="S3121" i="4"/>
  <c r="S3122" i="4"/>
  <c r="S3123" i="4"/>
  <c r="S3124" i="4"/>
  <c r="S3125" i="4"/>
  <c r="S3126" i="4"/>
  <c r="S3127" i="4"/>
  <c r="S3128" i="4"/>
  <c r="S3129" i="4"/>
  <c r="S3130" i="4"/>
  <c r="S3131" i="4"/>
  <c r="S3132" i="4"/>
  <c r="S3133" i="4"/>
  <c r="S3134" i="4"/>
  <c r="S3135" i="4"/>
  <c r="S3136" i="4"/>
  <c r="S3137" i="4"/>
  <c r="S3138" i="4"/>
  <c r="S3139" i="4"/>
  <c r="S3140" i="4"/>
  <c r="S3141" i="4"/>
  <c r="S3142" i="4"/>
  <c r="S3143" i="4"/>
  <c r="S3144" i="4"/>
  <c r="S3145" i="4"/>
  <c r="S3146" i="4"/>
  <c r="S3147" i="4"/>
  <c r="S3148" i="4"/>
  <c r="S3149" i="4"/>
  <c r="S3150" i="4"/>
  <c r="S3151" i="4"/>
  <c r="S3152" i="4"/>
  <c r="S3153" i="4"/>
  <c r="S3154" i="4"/>
  <c r="S3155" i="4"/>
  <c r="S3156" i="4"/>
  <c r="S3157" i="4"/>
  <c r="S3158" i="4"/>
  <c r="S3159" i="4"/>
  <c r="S3160" i="4"/>
  <c r="S3161" i="4"/>
  <c r="S3162" i="4"/>
  <c r="S3163" i="4"/>
  <c r="S3164" i="4"/>
  <c r="S3165" i="4"/>
  <c r="S3166" i="4"/>
  <c r="S3167" i="4"/>
  <c r="S3168" i="4"/>
  <c r="S3169" i="4"/>
  <c r="S3170" i="4"/>
  <c r="S3171" i="4"/>
  <c r="S3172" i="4"/>
  <c r="S3173" i="4"/>
  <c r="S3174" i="4"/>
  <c r="S3175" i="4"/>
  <c r="S3176" i="4"/>
  <c r="S3177" i="4"/>
  <c r="S3178" i="4"/>
  <c r="S3179" i="4"/>
  <c r="S3180" i="4"/>
  <c r="S3181" i="4"/>
  <c r="S3182" i="4"/>
  <c r="S3183" i="4"/>
  <c r="S3184" i="4"/>
  <c r="S3185" i="4"/>
  <c r="S3186" i="4"/>
  <c r="S3187" i="4"/>
  <c r="S3188" i="4"/>
  <c r="S3189" i="4"/>
  <c r="S3190" i="4"/>
  <c r="S3191" i="4"/>
  <c r="S3192" i="4"/>
  <c r="S3193" i="4"/>
  <c r="S3194" i="4"/>
  <c r="S3195" i="4"/>
  <c r="S3196" i="4"/>
  <c r="S3197" i="4"/>
  <c r="S3198" i="4"/>
  <c r="S3199" i="4"/>
  <c r="S3200" i="4"/>
  <c r="S3201" i="4"/>
  <c r="S3202" i="4"/>
  <c r="S3203" i="4"/>
  <c r="S3204" i="4"/>
  <c r="S3205" i="4"/>
  <c r="S3206" i="4"/>
  <c r="S3207" i="4"/>
  <c r="S3208" i="4"/>
  <c r="S3209" i="4"/>
  <c r="S3210" i="4"/>
  <c r="S3211" i="4"/>
  <c r="S3212" i="4"/>
  <c r="S3213" i="4"/>
  <c r="S3214" i="4"/>
  <c r="S3215" i="4"/>
  <c r="S3216" i="4"/>
  <c r="S3217" i="4"/>
  <c r="S3218" i="4"/>
  <c r="S3219" i="4"/>
  <c r="S3220" i="4"/>
  <c r="S3221" i="4"/>
  <c r="S3222" i="4"/>
  <c r="S3223" i="4"/>
  <c r="S3224" i="4"/>
  <c r="S3225" i="4"/>
  <c r="S3226" i="4"/>
  <c r="S3227" i="4"/>
  <c r="S3228" i="4"/>
  <c r="S3229" i="4"/>
  <c r="S3230" i="4"/>
  <c r="S3231" i="4"/>
  <c r="S3232" i="4"/>
  <c r="S3233" i="4"/>
  <c r="S3234" i="4"/>
  <c r="S3235" i="4"/>
  <c r="S3236" i="4"/>
  <c r="S3237" i="4"/>
  <c r="S3238" i="4"/>
  <c r="S3239" i="4"/>
  <c r="S3240" i="4"/>
  <c r="S3241" i="4"/>
  <c r="S3242" i="4"/>
  <c r="S3243" i="4"/>
  <c r="S3244" i="4"/>
  <c r="S3245" i="4"/>
  <c r="S3246" i="4"/>
  <c r="S3247" i="4"/>
  <c r="S3248" i="4"/>
  <c r="S3249" i="4"/>
  <c r="S3250" i="4"/>
  <c r="S3251" i="4"/>
  <c r="S3252" i="4"/>
  <c r="S3253" i="4"/>
  <c r="S3254" i="4"/>
  <c r="S3255" i="4"/>
  <c r="S3256" i="4"/>
  <c r="S3257" i="4"/>
  <c r="S3258" i="4"/>
  <c r="S3259" i="4"/>
  <c r="S3260" i="4"/>
  <c r="S3261" i="4"/>
  <c r="S3262" i="4"/>
  <c r="S3263" i="4"/>
  <c r="S3264" i="4"/>
  <c r="S3265" i="4"/>
  <c r="S3266" i="4"/>
  <c r="S3267" i="4"/>
  <c r="S3268" i="4"/>
  <c r="S3269" i="4"/>
  <c r="S3270" i="4"/>
  <c r="S3271" i="4"/>
  <c r="S3272" i="4"/>
  <c r="S3273" i="4"/>
  <c r="S3274" i="4"/>
  <c r="S3275" i="4"/>
  <c r="S3276" i="4"/>
  <c r="S3277" i="4"/>
  <c r="S3278" i="4"/>
  <c r="S3279" i="4"/>
  <c r="S3280" i="4"/>
  <c r="S3281" i="4"/>
  <c r="S3282" i="4"/>
  <c r="S3283" i="4"/>
  <c r="S3284" i="4"/>
  <c r="S3285" i="4"/>
  <c r="S3286" i="4"/>
  <c r="S3287" i="4"/>
  <c r="S3288" i="4"/>
  <c r="S3289" i="4"/>
  <c r="S3290" i="4"/>
  <c r="S3291" i="4"/>
  <c r="S3292" i="4"/>
  <c r="S3293" i="4"/>
  <c r="S3294" i="4"/>
  <c r="S3295" i="4"/>
  <c r="S3296" i="4"/>
  <c r="S3297" i="4"/>
  <c r="S3298" i="4"/>
  <c r="S3299" i="4"/>
  <c r="S3300" i="4"/>
  <c r="S3301" i="4"/>
  <c r="S3302" i="4"/>
  <c r="S3303" i="4"/>
  <c r="S3304" i="4"/>
  <c r="S3305" i="4"/>
  <c r="S3306" i="4"/>
  <c r="S3307" i="4"/>
  <c r="S3308" i="4"/>
  <c r="S3309" i="4"/>
  <c r="S3310" i="4"/>
  <c r="S3311" i="4"/>
  <c r="S3312" i="4"/>
  <c r="S3313" i="4"/>
  <c r="S3314" i="4"/>
  <c r="S3315" i="4"/>
  <c r="S3316" i="4"/>
  <c r="S3317" i="4"/>
  <c r="S3318" i="4"/>
  <c r="S3319" i="4"/>
  <c r="S3320" i="4"/>
  <c r="S3321" i="4"/>
  <c r="S3322" i="4"/>
  <c r="S3323" i="4"/>
  <c r="S3324" i="4"/>
  <c r="S3325" i="4"/>
  <c r="S3326" i="4"/>
  <c r="S3327" i="4"/>
  <c r="S3328" i="4"/>
  <c r="S3329" i="4"/>
  <c r="S3330" i="4"/>
  <c r="S3331" i="4"/>
  <c r="S3332" i="4"/>
  <c r="S3333" i="4"/>
  <c r="S3334" i="4"/>
  <c r="S3335" i="4"/>
  <c r="S3336" i="4"/>
  <c r="S3337" i="4"/>
  <c r="S3338" i="4"/>
  <c r="S3339" i="4"/>
  <c r="S3340" i="4"/>
  <c r="S3341" i="4"/>
  <c r="S3342" i="4"/>
  <c r="S3343" i="4"/>
  <c r="S3344" i="4"/>
  <c r="S3345" i="4"/>
  <c r="S3346" i="4"/>
  <c r="S3347" i="4"/>
  <c r="S3348" i="4"/>
  <c r="S3349" i="4"/>
  <c r="S3350" i="4"/>
  <c r="S3351" i="4"/>
  <c r="S3352" i="4"/>
  <c r="S3353" i="4"/>
  <c r="S3354" i="4"/>
  <c r="S3355" i="4"/>
  <c r="S3356" i="4"/>
  <c r="S3357" i="4"/>
  <c r="S3358" i="4"/>
  <c r="S3359" i="4"/>
  <c r="S3360" i="4"/>
  <c r="S3361" i="4"/>
  <c r="S3362" i="4"/>
  <c r="S3363" i="4"/>
  <c r="S3364" i="4"/>
  <c r="S3365" i="4"/>
  <c r="S3366" i="4"/>
  <c r="S3367" i="4"/>
  <c r="S3368" i="4"/>
  <c r="S3369" i="4"/>
  <c r="S3370" i="4"/>
  <c r="S3371" i="4"/>
  <c r="S3372" i="4"/>
  <c r="S3373" i="4"/>
  <c r="S3374" i="4"/>
  <c r="S3375" i="4"/>
  <c r="S3376" i="4"/>
  <c r="S3377" i="4"/>
  <c r="S3378" i="4"/>
  <c r="S3379" i="4"/>
  <c r="S3380" i="4"/>
  <c r="S3381" i="4"/>
  <c r="S3382" i="4"/>
  <c r="S3383" i="4"/>
  <c r="S3384" i="4"/>
  <c r="S3385" i="4"/>
  <c r="S3386" i="4"/>
  <c r="S3387" i="4"/>
  <c r="S3388" i="4"/>
  <c r="S3389" i="4"/>
  <c r="S3390" i="4"/>
  <c r="S3391" i="4"/>
  <c r="S3392" i="4"/>
  <c r="S3393" i="4"/>
  <c r="S3394" i="4"/>
  <c r="S3395" i="4"/>
  <c r="S3396" i="4"/>
  <c r="S3397" i="4"/>
  <c r="S3398" i="4"/>
  <c r="S3399" i="4"/>
  <c r="S3400" i="4"/>
  <c r="S3401" i="4"/>
  <c r="S3402" i="4"/>
  <c r="S3403" i="4"/>
  <c r="S3404" i="4"/>
  <c r="S3405" i="4"/>
  <c r="S3406" i="4"/>
  <c r="S3407" i="4"/>
  <c r="S3408" i="4"/>
  <c r="S3409" i="4"/>
  <c r="S3410" i="4"/>
  <c r="S3411" i="4"/>
  <c r="S3412" i="4"/>
  <c r="S3413" i="4"/>
  <c r="S3414" i="4"/>
  <c r="S3415" i="4"/>
  <c r="S3416" i="4"/>
  <c r="S3417" i="4"/>
  <c r="S3418" i="4"/>
  <c r="S3419" i="4"/>
  <c r="S3420" i="4"/>
  <c r="S3421" i="4"/>
  <c r="S3422" i="4"/>
  <c r="S3423" i="4"/>
  <c r="S3424" i="4"/>
  <c r="S3425" i="4"/>
  <c r="S3426" i="4"/>
  <c r="S3427" i="4"/>
  <c r="S3428" i="4"/>
  <c r="S3429" i="4"/>
  <c r="S3430" i="4"/>
  <c r="S3431" i="4"/>
  <c r="S3432" i="4"/>
  <c r="S3433" i="4"/>
  <c r="S3434" i="4"/>
  <c r="S3435" i="4"/>
  <c r="S3436" i="4"/>
  <c r="S3437" i="4"/>
  <c r="S3438" i="4"/>
  <c r="S3439" i="4"/>
  <c r="S3440" i="4"/>
  <c r="S3441" i="4"/>
  <c r="S3442" i="4"/>
  <c r="S3443" i="4"/>
  <c r="S3444" i="4"/>
  <c r="S3445" i="4"/>
  <c r="S3446" i="4"/>
  <c r="S3447" i="4"/>
  <c r="S3448" i="4"/>
  <c r="S3449" i="4"/>
  <c r="S3450" i="4"/>
  <c r="S3451" i="4"/>
  <c r="S3452" i="4"/>
  <c r="S3453" i="4"/>
  <c r="S3454" i="4"/>
  <c r="S3455" i="4"/>
  <c r="S3456" i="4"/>
  <c r="S3457" i="4"/>
  <c r="S3458" i="4"/>
  <c r="S3459" i="4"/>
  <c r="S3460" i="4"/>
  <c r="S3461" i="4"/>
  <c r="S3462" i="4"/>
  <c r="S3463" i="4"/>
  <c r="S3464" i="4"/>
  <c r="S3465" i="4"/>
  <c r="S3466" i="4"/>
  <c r="S3467" i="4"/>
  <c r="S3468" i="4"/>
  <c r="S3469" i="4"/>
  <c r="S3470" i="4"/>
  <c r="S3471" i="4"/>
  <c r="S3472" i="4"/>
  <c r="S3473" i="4"/>
  <c r="S3474" i="4"/>
  <c r="S3475" i="4"/>
  <c r="S3476" i="4"/>
  <c r="S3477" i="4"/>
  <c r="S3478" i="4"/>
  <c r="S3479" i="4"/>
  <c r="S3480" i="4"/>
  <c r="S3481" i="4"/>
  <c r="S3482" i="4"/>
  <c r="S3483" i="4"/>
  <c r="S3484" i="4"/>
  <c r="S3485" i="4"/>
  <c r="S3486" i="4"/>
  <c r="S3487" i="4"/>
  <c r="S3488" i="4"/>
  <c r="S3489" i="4"/>
  <c r="S3490" i="4"/>
  <c r="S3491" i="4"/>
  <c r="S3492" i="4"/>
  <c r="S3493" i="4"/>
  <c r="S3494" i="4"/>
  <c r="S3495" i="4"/>
  <c r="S3496" i="4"/>
  <c r="S3497" i="4"/>
  <c r="S3498" i="4"/>
  <c r="S3499" i="4"/>
  <c r="S3500" i="4"/>
  <c r="S3501" i="4"/>
  <c r="S3502" i="4"/>
  <c r="S3503" i="4"/>
  <c r="S3504" i="4"/>
  <c r="S3505" i="4"/>
  <c r="S3506" i="4"/>
  <c r="S3507" i="4"/>
  <c r="S3508" i="4"/>
  <c r="S3509" i="4"/>
  <c r="S3510" i="4"/>
  <c r="S3511" i="4"/>
  <c r="S3512" i="4"/>
  <c r="S3513" i="4"/>
  <c r="S3514" i="4"/>
  <c r="S3515" i="4"/>
  <c r="S3516" i="4"/>
  <c r="S3517" i="4"/>
  <c r="S3518" i="4"/>
  <c r="S3519" i="4"/>
  <c r="S3520" i="4"/>
  <c r="S3521" i="4"/>
  <c r="S3522" i="4"/>
  <c r="S3523" i="4"/>
  <c r="S3524" i="4"/>
  <c r="S3525" i="4"/>
  <c r="S3526" i="4"/>
  <c r="S3527" i="4"/>
  <c r="S3528" i="4"/>
  <c r="S3529" i="4"/>
  <c r="S3530" i="4"/>
  <c r="S3531" i="4"/>
  <c r="S3532" i="4"/>
  <c r="S3533" i="4"/>
  <c r="S3534" i="4"/>
  <c r="S3535" i="4"/>
  <c r="S3536" i="4"/>
  <c r="S3537" i="4"/>
  <c r="S3538" i="4"/>
  <c r="S3539" i="4"/>
  <c r="S3540" i="4"/>
  <c r="S3541" i="4"/>
  <c r="S3542" i="4"/>
  <c r="S3543" i="4"/>
  <c r="S3544" i="4"/>
  <c r="S3545" i="4"/>
  <c r="S3546" i="4"/>
  <c r="S3547" i="4"/>
  <c r="S3548" i="4"/>
  <c r="S3549" i="4"/>
  <c r="S3550" i="4"/>
  <c r="S3551" i="4"/>
  <c r="S3552" i="4"/>
  <c r="S3553" i="4"/>
  <c r="S3554" i="4"/>
  <c r="S3555" i="4"/>
  <c r="S3556" i="4"/>
  <c r="S3557" i="4"/>
  <c r="S3558" i="4"/>
  <c r="S3559" i="4"/>
  <c r="S3560" i="4"/>
  <c r="S3561" i="4"/>
  <c r="S3562" i="4"/>
  <c r="S3563" i="4"/>
  <c r="S3564" i="4"/>
  <c r="S3565" i="4"/>
  <c r="S3566" i="4"/>
  <c r="S3567" i="4"/>
  <c r="S3568" i="4"/>
  <c r="S3569" i="4"/>
  <c r="S3570" i="4"/>
  <c r="S3571" i="4"/>
  <c r="S3572" i="4"/>
  <c r="S3573" i="4"/>
  <c r="S3574" i="4"/>
  <c r="S3575" i="4"/>
  <c r="S3576" i="4"/>
  <c r="S3577" i="4"/>
  <c r="S3578" i="4"/>
  <c r="S3579" i="4"/>
  <c r="S3580" i="4"/>
  <c r="S3581" i="4"/>
  <c r="S3582" i="4"/>
  <c r="S3583" i="4"/>
  <c r="S3584" i="4"/>
  <c r="S3585" i="4"/>
  <c r="S3586" i="4"/>
  <c r="S3587" i="4"/>
  <c r="S3588" i="4"/>
  <c r="S3589" i="4"/>
  <c r="S3590" i="4"/>
  <c r="S3591" i="4"/>
  <c r="S3592" i="4"/>
  <c r="S3593" i="4"/>
  <c r="S3594" i="4"/>
  <c r="S3595" i="4"/>
  <c r="S3596" i="4"/>
  <c r="S3597" i="4"/>
  <c r="S3598" i="4"/>
  <c r="S3599" i="4"/>
  <c r="S3600" i="4"/>
  <c r="S3601" i="4"/>
  <c r="S3602" i="4"/>
  <c r="S3603" i="4"/>
  <c r="S3604" i="4"/>
  <c r="S3605" i="4"/>
  <c r="S3606" i="4"/>
  <c r="S3607" i="4"/>
  <c r="S3608" i="4"/>
  <c r="S3609" i="4"/>
  <c r="S3610" i="4"/>
  <c r="S3611" i="4"/>
  <c r="S3612" i="4"/>
  <c r="S3613" i="4"/>
  <c r="S3614" i="4"/>
  <c r="S3615" i="4"/>
  <c r="S3616" i="4"/>
  <c r="S3617" i="4"/>
  <c r="S3618" i="4"/>
  <c r="S3619" i="4"/>
  <c r="S3620" i="4"/>
  <c r="S3621" i="4"/>
  <c r="S3622" i="4"/>
  <c r="S3623" i="4"/>
  <c r="S3624" i="4"/>
  <c r="S3625" i="4"/>
  <c r="S3626" i="4"/>
  <c r="S3627" i="4"/>
  <c r="S3628" i="4"/>
  <c r="S3629" i="4"/>
  <c r="S3630" i="4"/>
  <c r="S3631" i="4"/>
  <c r="S3632" i="4"/>
  <c r="S3633" i="4"/>
  <c r="S3634" i="4"/>
  <c r="S3635" i="4"/>
  <c r="S3636" i="4"/>
  <c r="S3637" i="4"/>
  <c r="S3638" i="4"/>
  <c r="S3639" i="4"/>
  <c r="S3640" i="4"/>
  <c r="S3641" i="4"/>
  <c r="S3642" i="4"/>
  <c r="S3643" i="4"/>
  <c r="S3644" i="4"/>
  <c r="S3645" i="4"/>
  <c r="S3646" i="4"/>
  <c r="S3647" i="4"/>
  <c r="S3648" i="4"/>
  <c r="S3649" i="4"/>
  <c r="S3650" i="4"/>
  <c r="S3651" i="4"/>
  <c r="S3652" i="4"/>
  <c r="S3653" i="4"/>
  <c r="S3654" i="4"/>
  <c r="S3655" i="4"/>
  <c r="S3656" i="4"/>
  <c r="S3657" i="4"/>
  <c r="S3658" i="4"/>
  <c r="S3659" i="4"/>
  <c r="S3660" i="4"/>
  <c r="S3661" i="4"/>
  <c r="S3662" i="4"/>
  <c r="S3663" i="4"/>
  <c r="S3664" i="4"/>
  <c r="S3665" i="4"/>
  <c r="S3666" i="4"/>
  <c r="S3667" i="4"/>
  <c r="S3668" i="4"/>
  <c r="S3669" i="4"/>
  <c r="S3670" i="4"/>
  <c r="S3671" i="4"/>
  <c r="S3672" i="4"/>
  <c r="S3673" i="4"/>
  <c r="S3674" i="4"/>
  <c r="S3675" i="4"/>
  <c r="S3676" i="4"/>
  <c r="S3677" i="4"/>
  <c r="S3678" i="4"/>
  <c r="S3679" i="4"/>
  <c r="S3680" i="4"/>
  <c r="S3681" i="4"/>
  <c r="S3682" i="4"/>
  <c r="S3683" i="4"/>
  <c r="S3684" i="4"/>
  <c r="S3685" i="4"/>
  <c r="S3686" i="4"/>
  <c r="S3687" i="4"/>
  <c r="S3688" i="4"/>
  <c r="S3689" i="4"/>
  <c r="S3690" i="4"/>
  <c r="S3691" i="4"/>
  <c r="S3692" i="4"/>
  <c r="S3693" i="4"/>
  <c r="S3694" i="4"/>
  <c r="S3695" i="4"/>
  <c r="S3696" i="4"/>
  <c r="S3697" i="4"/>
  <c r="S3698" i="4"/>
  <c r="S3699" i="4"/>
  <c r="S3700" i="4"/>
  <c r="S3701" i="4"/>
  <c r="S3702" i="4"/>
  <c r="S3703" i="4"/>
  <c r="S3704" i="4"/>
  <c r="S3705" i="4"/>
  <c r="S3706" i="4"/>
  <c r="S3707" i="4"/>
  <c r="S3708" i="4"/>
  <c r="S3709" i="4"/>
  <c r="S3710" i="4"/>
  <c r="S3711" i="4"/>
  <c r="S3712" i="4"/>
  <c r="S3713" i="4"/>
  <c r="S3714" i="4"/>
  <c r="S3715" i="4"/>
  <c r="S3716" i="4"/>
  <c r="S3717" i="4"/>
  <c r="S3718" i="4"/>
  <c r="S3719" i="4"/>
  <c r="S3720" i="4"/>
  <c r="S3721" i="4"/>
  <c r="S3722" i="4"/>
  <c r="S3723" i="4"/>
  <c r="S3724" i="4"/>
  <c r="S3725" i="4"/>
  <c r="S3726" i="4"/>
  <c r="S3727" i="4"/>
  <c r="S3728" i="4"/>
  <c r="S3729" i="4"/>
  <c r="S3730" i="4"/>
  <c r="S3731" i="4"/>
  <c r="S3732" i="4"/>
  <c r="S3733" i="4"/>
  <c r="S3734" i="4"/>
  <c r="S3735" i="4"/>
  <c r="S3736" i="4"/>
  <c r="S3737" i="4"/>
  <c r="S3738" i="4"/>
  <c r="S3739" i="4"/>
  <c r="S3740" i="4"/>
  <c r="S3741" i="4"/>
  <c r="S3742" i="4"/>
  <c r="S3743" i="4"/>
  <c r="S3744" i="4"/>
  <c r="S3745" i="4"/>
  <c r="S3746" i="4"/>
  <c r="S3747" i="4"/>
  <c r="S3748" i="4"/>
  <c r="S3749" i="4"/>
  <c r="S3750" i="4"/>
  <c r="S3751" i="4"/>
  <c r="S3752" i="4"/>
  <c r="S3753" i="4"/>
  <c r="S3754" i="4"/>
  <c r="S3755" i="4"/>
  <c r="S3756" i="4"/>
  <c r="S3757" i="4"/>
  <c r="S3758" i="4"/>
  <c r="S3759" i="4"/>
  <c r="S3760" i="4"/>
  <c r="S3761" i="4"/>
  <c r="S3762" i="4"/>
  <c r="S3763" i="4"/>
  <c r="S3764" i="4"/>
  <c r="S3765" i="4"/>
  <c r="S3766" i="4"/>
  <c r="S3767" i="4"/>
  <c r="S3768" i="4"/>
  <c r="S3769" i="4"/>
  <c r="S3770" i="4"/>
  <c r="S3771" i="4"/>
  <c r="S3772" i="4"/>
  <c r="S3773" i="4"/>
  <c r="S3774" i="4"/>
  <c r="S3775" i="4"/>
  <c r="S3776" i="4"/>
  <c r="S3777" i="4"/>
  <c r="S3778" i="4"/>
  <c r="S3779" i="4"/>
  <c r="S3780" i="4"/>
  <c r="S3781" i="4"/>
  <c r="S3782" i="4"/>
  <c r="S3783" i="4"/>
  <c r="S3784" i="4"/>
  <c r="S3785" i="4"/>
  <c r="S3786" i="4"/>
  <c r="S3787" i="4"/>
  <c r="S3788" i="4"/>
  <c r="S3789" i="4"/>
  <c r="S3790" i="4"/>
  <c r="S3791" i="4"/>
  <c r="S3792" i="4"/>
  <c r="S3793" i="4"/>
  <c r="S3794" i="4"/>
  <c r="S3795" i="4"/>
  <c r="S3796" i="4"/>
  <c r="S3797" i="4"/>
  <c r="S3798" i="4"/>
  <c r="S3799" i="4"/>
  <c r="S3800" i="4"/>
  <c r="S3801" i="4"/>
  <c r="S3802" i="4"/>
  <c r="S3803" i="4"/>
  <c r="S3804" i="4"/>
  <c r="S3805" i="4"/>
  <c r="S3806" i="4"/>
  <c r="S3807" i="4"/>
  <c r="S3808" i="4"/>
  <c r="S3809" i="4"/>
  <c r="S3810" i="4"/>
  <c r="S3811" i="4"/>
  <c r="S3812" i="4"/>
  <c r="S3813" i="4"/>
  <c r="S3814" i="4"/>
  <c r="S3815" i="4"/>
  <c r="S3816" i="4"/>
  <c r="S3817" i="4"/>
  <c r="S3818" i="4"/>
  <c r="S3819" i="4"/>
  <c r="S3820" i="4"/>
  <c r="S3821" i="4"/>
  <c r="S3822" i="4"/>
  <c r="S3823" i="4"/>
  <c r="S3824" i="4"/>
  <c r="S3825" i="4"/>
  <c r="S3826" i="4"/>
  <c r="S3827" i="4"/>
  <c r="S3828" i="4"/>
  <c r="S3829" i="4"/>
  <c r="S3830" i="4"/>
  <c r="S3831" i="4"/>
  <c r="S3832" i="4"/>
  <c r="S3833" i="4"/>
  <c r="S3834" i="4"/>
  <c r="S3835" i="4"/>
  <c r="S3836" i="4"/>
  <c r="S3837" i="4"/>
  <c r="S3838" i="4"/>
  <c r="S3839" i="4"/>
  <c r="S3840" i="4"/>
  <c r="S3841" i="4"/>
  <c r="S3842" i="4"/>
  <c r="S3843" i="4"/>
  <c r="S3844" i="4"/>
  <c r="S3845" i="4"/>
  <c r="S3846" i="4"/>
  <c r="S3847" i="4"/>
  <c r="S3848" i="4"/>
  <c r="S3849" i="4"/>
  <c r="S3850" i="4"/>
  <c r="S3851" i="4"/>
  <c r="S3852" i="4"/>
  <c r="S3853" i="4"/>
  <c r="S3854" i="4"/>
  <c r="S3855" i="4"/>
  <c r="S3856" i="4"/>
  <c r="S3857" i="4"/>
  <c r="S3858" i="4"/>
  <c r="S3859" i="4"/>
  <c r="S3860" i="4"/>
  <c r="S3861" i="4"/>
  <c r="S3862" i="4"/>
  <c r="S3863" i="4"/>
  <c r="S3864" i="4"/>
  <c r="S3865" i="4"/>
  <c r="S3866" i="4"/>
  <c r="S3867" i="4"/>
  <c r="S3868" i="4"/>
  <c r="S3869" i="4"/>
  <c r="S3870" i="4"/>
  <c r="S3871" i="4"/>
  <c r="S3872" i="4"/>
  <c r="S3873" i="4"/>
  <c r="S3874" i="4"/>
  <c r="S3875" i="4"/>
  <c r="S3876" i="4"/>
  <c r="S3877" i="4"/>
  <c r="S3878" i="4"/>
  <c r="S3879" i="4"/>
  <c r="S3880" i="4"/>
  <c r="S3881" i="4"/>
  <c r="S3882" i="4"/>
  <c r="S3883" i="4"/>
  <c r="S3884" i="4"/>
  <c r="S3885" i="4"/>
  <c r="S3886" i="4"/>
  <c r="S3887" i="4"/>
  <c r="S3888" i="4"/>
  <c r="S3889" i="4"/>
  <c r="S3890" i="4"/>
  <c r="S3891" i="4"/>
  <c r="S3892" i="4"/>
  <c r="S3893" i="4"/>
  <c r="S3894" i="4"/>
  <c r="S3895" i="4"/>
  <c r="S3896" i="4"/>
  <c r="S3897" i="4"/>
  <c r="S3898" i="4"/>
  <c r="S3899" i="4"/>
  <c r="S3900" i="4"/>
  <c r="S3901" i="4"/>
  <c r="S3902" i="4"/>
  <c r="S3903" i="4"/>
  <c r="S3904" i="4"/>
  <c r="S3905" i="4"/>
  <c r="S3906" i="4"/>
  <c r="S3907" i="4"/>
  <c r="S3908" i="4"/>
  <c r="S3909" i="4"/>
  <c r="S3910" i="4"/>
  <c r="S3911" i="4"/>
  <c r="S3912" i="4"/>
  <c r="S3913" i="4"/>
  <c r="S3914" i="4"/>
  <c r="S3915" i="4"/>
  <c r="S3916" i="4"/>
  <c r="S3917" i="4"/>
  <c r="S3918" i="4"/>
  <c r="S3919" i="4"/>
  <c r="S3920" i="4"/>
  <c r="S3921" i="4"/>
  <c r="S3922" i="4"/>
  <c r="S3923" i="4"/>
  <c r="S3924" i="4"/>
  <c r="S3925" i="4"/>
  <c r="S3926" i="4"/>
  <c r="S3927" i="4"/>
  <c r="S3928" i="4"/>
  <c r="S3929" i="4"/>
  <c r="S3930" i="4"/>
  <c r="S3931" i="4"/>
  <c r="S3932" i="4"/>
  <c r="S3933" i="4"/>
  <c r="S3934" i="4"/>
  <c r="S3935" i="4"/>
  <c r="S3936" i="4"/>
  <c r="S3937" i="4"/>
  <c r="S3938" i="4"/>
  <c r="S3939" i="4"/>
  <c r="S3940" i="4"/>
  <c r="S3941" i="4"/>
  <c r="S3942" i="4"/>
  <c r="S3943" i="4"/>
  <c r="S3944" i="4"/>
  <c r="S3945" i="4"/>
  <c r="S3946" i="4"/>
  <c r="S3947" i="4"/>
  <c r="S3948" i="4"/>
  <c r="S3949" i="4"/>
  <c r="S3950" i="4"/>
  <c r="S3951" i="4"/>
  <c r="S3952" i="4"/>
  <c r="S3953" i="4"/>
  <c r="S3954" i="4"/>
  <c r="S3955" i="4"/>
  <c r="S3956" i="4"/>
  <c r="S3957" i="4"/>
  <c r="S3958" i="4"/>
  <c r="S3959" i="4"/>
  <c r="S3960" i="4"/>
  <c r="S3961" i="4"/>
  <c r="S3962" i="4"/>
  <c r="S3963" i="4"/>
  <c r="S3964" i="4"/>
  <c r="S3965" i="4"/>
  <c r="S3966" i="4"/>
  <c r="S3967" i="4"/>
  <c r="S3968" i="4"/>
  <c r="S3969" i="4"/>
  <c r="S3970" i="4"/>
  <c r="S3971" i="4"/>
  <c r="S3972" i="4"/>
  <c r="S3973" i="4"/>
  <c r="S3974" i="4"/>
  <c r="S3975" i="4"/>
  <c r="S3976" i="4"/>
  <c r="S3977" i="4"/>
  <c r="S3978" i="4"/>
  <c r="S3979" i="4"/>
  <c r="S3980" i="4"/>
  <c r="S3981" i="4"/>
  <c r="S3982" i="4"/>
  <c r="S3983" i="4"/>
  <c r="S3984" i="4"/>
  <c r="S3985" i="4"/>
  <c r="S3986" i="4"/>
  <c r="S3987" i="4"/>
  <c r="S3988" i="4"/>
  <c r="S3989" i="4"/>
  <c r="S3990" i="4"/>
  <c r="S3991" i="4"/>
  <c r="S3992" i="4"/>
  <c r="S3993" i="4"/>
  <c r="S3994" i="4"/>
  <c r="S3995" i="4"/>
  <c r="S3996" i="4"/>
  <c r="S3997" i="4"/>
  <c r="S3998" i="4"/>
  <c r="S3999" i="4"/>
  <c r="S4000" i="4"/>
  <c r="S4001" i="4"/>
  <c r="S4002" i="4"/>
  <c r="S4003" i="4"/>
  <c r="S4004" i="4"/>
  <c r="S4005" i="4"/>
  <c r="S4006" i="4"/>
  <c r="S4007" i="4"/>
  <c r="S4008" i="4"/>
  <c r="S4009" i="4"/>
  <c r="S4010" i="4"/>
  <c r="S4011" i="4"/>
  <c r="S4012" i="4"/>
  <c r="S4013" i="4"/>
  <c r="S4014" i="4"/>
  <c r="S4015" i="4"/>
  <c r="S4016" i="4"/>
  <c r="S4017" i="4"/>
  <c r="S4018" i="4"/>
  <c r="S4019" i="4"/>
  <c r="S4020" i="4"/>
  <c r="S4021" i="4"/>
  <c r="S4022" i="4"/>
  <c r="S4023" i="4"/>
  <c r="S4024" i="4"/>
  <c r="S4025" i="4"/>
  <c r="S4026" i="4"/>
  <c r="S4027" i="4"/>
  <c r="S4028" i="4"/>
  <c r="S4029" i="4"/>
  <c r="S4030" i="4"/>
  <c r="S4031" i="4"/>
  <c r="S4032" i="4"/>
  <c r="S4033" i="4"/>
  <c r="S4034" i="4"/>
  <c r="S4035" i="4"/>
  <c r="S4036" i="4"/>
  <c r="S4037" i="4"/>
  <c r="S4038" i="4"/>
  <c r="S4039" i="4"/>
  <c r="S4040" i="4"/>
  <c r="S4041" i="4"/>
  <c r="S4042" i="4"/>
  <c r="S4043" i="4"/>
  <c r="S4044" i="4"/>
  <c r="S4045" i="4"/>
  <c r="S4046" i="4"/>
  <c r="S4047" i="4"/>
  <c r="S4048" i="4"/>
  <c r="S4049" i="4"/>
  <c r="S4050" i="4"/>
  <c r="S4051" i="4"/>
  <c r="S4052" i="4"/>
  <c r="S4053" i="4"/>
  <c r="S4054" i="4"/>
  <c r="S4055" i="4"/>
  <c r="S4056" i="4"/>
  <c r="S4057" i="4"/>
  <c r="S4058" i="4"/>
  <c r="S4059" i="4"/>
  <c r="S4060" i="4"/>
  <c r="S4061" i="4"/>
  <c r="S4062" i="4"/>
  <c r="S4063" i="4"/>
  <c r="S4064" i="4"/>
  <c r="S4065" i="4"/>
  <c r="S4066" i="4"/>
  <c r="S4067" i="4"/>
  <c r="S4068" i="4"/>
  <c r="S4069" i="4"/>
  <c r="S4070" i="4"/>
  <c r="S4071" i="4"/>
  <c r="S4072" i="4"/>
  <c r="S4073" i="4"/>
  <c r="S4074" i="4"/>
  <c r="S4075" i="4"/>
  <c r="S4076" i="4"/>
  <c r="S4077" i="4"/>
  <c r="S4078" i="4"/>
  <c r="S4079" i="4"/>
  <c r="S4080" i="4"/>
  <c r="S4081" i="4"/>
  <c r="S4082" i="4"/>
  <c r="S4083" i="4"/>
  <c r="S4084" i="4"/>
  <c r="S4085" i="4"/>
  <c r="S4086" i="4"/>
  <c r="S4087" i="4"/>
  <c r="S4088" i="4"/>
  <c r="S4089" i="4"/>
  <c r="S4090" i="4"/>
  <c r="S4091" i="4"/>
  <c r="S4092" i="4"/>
  <c r="S4093" i="4"/>
  <c r="S4094" i="4"/>
  <c r="S4095" i="4"/>
  <c r="S4096" i="4"/>
  <c r="S4097" i="4"/>
  <c r="S4098" i="4"/>
  <c r="S4099" i="4"/>
  <c r="S4100" i="4"/>
  <c r="S4101" i="4"/>
  <c r="S4102" i="4"/>
  <c r="S4103" i="4"/>
  <c r="S4104" i="4"/>
  <c r="S4105" i="4"/>
  <c r="S4106" i="4"/>
  <c r="S4107" i="4"/>
  <c r="S4108" i="4"/>
  <c r="S4109" i="4"/>
  <c r="S4110" i="4"/>
  <c r="S4111" i="4"/>
  <c r="S4112" i="4"/>
  <c r="S4113" i="4"/>
  <c r="S4114" i="4"/>
  <c r="S4115" i="4"/>
  <c r="S4116" i="4"/>
  <c r="S4117" i="4"/>
  <c r="S4118" i="4"/>
  <c r="S4119" i="4"/>
  <c r="S4120" i="4"/>
  <c r="S4121" i="4"/>
  <c r="S4122" i="4"/>
  <c r="S4123" i="4"/>
  <c r="S4124" i="4"/>
  <c r="S4125" i="4"/>
  <c r="S4126" i="4"/>
  <c r="S4127" i="4"/>
  <c r="S4128" i="4"/>
  <c r="S4129" i="4"/>
  <c r="S4130" i="4"/>
  <c r="S4131" i="4"/>
  <c r="S4132" i="4"/>
  <c r="S4133" i="4"/>
  <c r="S4134" i="4"/>
  <c r="S4135" i="4"/>
  <c r="S4136" i="4"/>
  <c r="S4137" i="4"/>
  <c r="S4138" i="4"/>
  <c r="S4139" i="4"/>
  <c r="S4140" i="4"/>
  <c r="S4141" i="4"/>
  <c r="S4142" i="4"/>
  <c r="S4143" i="4"/>
  <c r="S4144" i="4"/>
  <c r="S4145" i="4"/>
  <c r="S4146" i="4"/>
  <c r="S4147" i="4"/>
  <c r="S4148" i="4"/>
  <c r="S4149" i="4"/>
  <c r="S4150" i="4"/>
  <c r="S4151" i="4"/>
  <c r="S4152" i="4"/>
  <c r="S4153" i="4"/>
  <c r="S4154" i="4"/>
  <c r="S4155" i="4"/>
  <c r="S4156" i="4"/>
  <c r="S4157" i="4"/>
  <c r="S4158" i="4"/>
  <c r="S4159" i="4"/>
  <c r="S4160" i="4"/>
  <c r="S4161" i="4"/>
  <c r="S4162" i="4"/>
  <c r="S4163" i="4"/>
  <c r="S4164" i="4"/>
  <c r="S4165" i="4"/>
  <c r="S4166" i="4"/>
  <c r="S4167" i="4"/>
  <c r="S4168" i="4"/>
  <c r="S4169" i="4"/>
  <c r="S4170" i="4"/>
  <c r="S4171" i="4"/>
  <c r="S4172" i="4"/>
  <c r="S4173" i="4"/>
  <c r="S4174" i="4"/>
  <c r="S4175" i="4"/>
  <c r="S4176" i="4"/>
  <c r="S4177" i="4"/>
  <c r="S4178" i="4"/>
  <c r="S4179" i="4"/>
  <c r="S4180" i="4"/>
  <c r="S4181" i="4"/>
  <c r="S4182" i="4"/>
  <c r="S4183" i="4"/>
  <c r="S4184" i="4"/>
  <c r="S4185" i="4"/>
  <c r="S4186" i="4"/>
  <c r="S4187" i="4"/>
  <c r="S4188" i="4"/>
  <c r="S4189" i="4"/>
  <c r="S4190" i="4"/>
  <c r="S4191" i="4"/>
  <c r="S4192" i="4"/>
  <c r="S4193" i="4"/>
  <c r="S4194" i="4"/>
  <c r="S4195" i="4"/>
  <c r="S4196" i="4"/>
  <c r="S4197" i="4"/>
  <c r="S4198" i="4"/>
  <c r="S4199" i="4"/>
  <c r="S4200" i="4"/>
  <c r="S4201" i="4"/>
  <c r="S4202" i="4"/>
  <c r="S4203" i="4"/>
  <c r="S4204" i="4"/>
  <c r="S4205" i="4"/>
  <c r="S4206" i="4"/>
  <c r="S4207" i="4"/>
  <c r="S4208" i="4"/>
  <c r="S4209" i="4"/>
  <c r="S4210" i="4"/>
  <c r="S4211" i="4"/>
  <c r="S4212" i="4"/>
  <c r="S4213" i="4"/>
  <c r="S4214" i="4"/>
  <c r="S4215" i="4"/>
  <c r="S4216" i="4"/>
  <c r="S4217" i="4"/>
  <c r="S4218" i="4"/>
  <c r="S4219" i="4"/>
  <c r="S4220" i="4"/>
  <c r="S4221" i="4"/>
  <c r="S4222" i="4"/>
  <c r="S4223" i="4"/>
  <c r="S4224" i="4"/>
  <c r="S4225" i="4"/>
  <c r="S4226" i="4"/>
  <c r="S4227" i="4"/>
  <c r="S4228" i="4"/>
  <c r="S4229" i="4"/>
  <c r="S4230" i="4"/>
  <c r="S4231" i="4"/>
  <c r="S4232" i="4"/>
  <c r="S4233" i="4"/>
  <c r="S4234" i="4"/>
  <c r="S4235" i="4"/>
  <c r="S4236" i="4"/>
  <c r="S4237" i="4"/>
  <c r="S4238" i="4"/>
  <c r="S4239" i="4"/>
  <c r="S4240" i="4"/>
  <c r="S4241" i="4"/>
  <c r="S4242" i="4"/>
  <c r="S4243" i="4"/>
  <c r="S4244" i="4"/>
  <c r="S4245" i="4"/>
  <c r="S4246" i="4"/>
  <c r="S4247" i="4"/>
  <c r="S4248" i="4"/>
  <c r="S4249" i="4"/>
  <c r="S4250" i="4"/>
  <c r="S4251" i="4"/>
  <c r="S4252" i="4"/>
  <c r="S4253" i="4"/>
  <c r="S4254" i="4"/>
  <c r="S4255" i="4"/>
  <c r="S4256" i="4"/>
  <c r="S4257" i="4"/>
  <c r="S4258" i="4"/>
  <c r="S4259" i="4"/>
  <c r="S4260" i="4"/>
  <c r="S4261" i="4"/>
  <c r="S4262" i="4"/>
  <c r="S4263" i="4"/>
  <c r="S4264" i="4"/>
  <c r="S4265" i="4"/>
  <c r="S4266" i="4"/>
  <c r="S4267" i="4"/>
  <c r="S4268" i="4"/>
  <c r="S4269" i="4"/>
  <c r="S4270" i="4"/>
  <c r="S4271" i="4"/>
  <c r="S4272" i="4"/>
  <c r="S4273" i="4"/>
  <c r="S4274" i="4"/>
  <c r="S4275" i="4"/>
  <c r="S4276" i="4"/>
  <c r="S4277" i="4"/>
  <c r="S4278" i="4"/>
  <c r="S4279" i="4"/>
  <c r="S4280" i="4"/>
  <c r="S4281" i="4"/>
  <c r="S4282" i="4"/>
  <c r="S4283" i="4"/>
  <c r="S4284" i="4"/>
  <c r="S4285" i="4"/>
  <c r="S4286" i="4"/>
  <c r="S4287" i="4"/>
  <c r="S4288" i="4"/>
  <c r="S4289" i="4"/>
  <c r="S4290" i="4"/>
  <c r="S4291" i="4"/>
  <c r="S4292" i="4"/>
  <c r="S4293" i="4"/>
  <c r="S4294" i="4"/>
  <c r="S4295" i="4"/>
  <c r="S4296" i="4"/>
  <c r="S4297" i="4"/>
  <c r="S4298" i="4"/>
  <c r="S4299" i="4"/>
  <c r="S4300" i="4"/>
  <c r="S4301" i="4"/>
  <c r="S4302" i="4"/>
  <c r="S4303" i="4"/>
  <c r="S4304" i="4"/>
  <c r="S4305" i="4"/>
  <c r="S4306" i="4"/>
  <c r="S4307" i="4"/>
  <c r="S4308" i="4"/>
  <c r="S4309" i="4"/>
  <c r="S4310" i="4"/>
  <c r="S4311" i="4"/>
  <c r="S4312" i="4"/>
  <c r="S4313" i="4"/>
  <c r="S4314" i="4"/>
  <c r="S4315" i="4"/>
  <c r="S4316" i="4"/>
  <c r="S4317" i="4"/>
  <c r="S4318" i="4"/>
  <c r="S4319" i="4"/>
  <c r="S4320" i="4"/>
  <c r="S4321" i="4"/>
  <c r="S4322" i="4"/>
  <c r="S4323" i="4"/>
  <c r="S4324" i="4"/>
  <c r="S4325" i="4"/>
  <c r="S4326" i="4"/>
  <c r="S4327" i="4"/>
  <c r="S4328" i="4"/>
  <c r="S4329" i="4"/>
  <c r="S4330" i="4"/>
  <c r="S4331" i="4"/>
  <c r="S4332" i="4"/>
  <c r="S4333" i="4"/>
  <c r="S4334" i="4"/>
  <c r="S4335" i="4"/>
  <c r="S4336" i="4"/>
  <c r="S4337" i="4"/>
  <c r="S4338" i="4"/>
  <c r="S4339" i="4"/>
  <c r="S4340" i="4"/>
  <c r="S4341" i="4"/>
  <c r="S4342" i="4"/>
  <c r="S4343" i="4"/>
  <c r="S4344" i="4"/>
  <c r="S4345" i="4"/>
  <c r="S4346" i="4"/>
  <c r="S4347" i="4"/>
  <c r="S4348" i="4"/>
  <c r="S4349" i="4"/>
  <c r="S4350" i="4"/>
  <c r="S4351" i="4"/>
  <c r="S4352" i="4"/>
  <c r="S4353" i="4"/>
  <c r="S4354" i="4"/>
  <c r="S4355" i="4"/>
  <c r="S4356" i="4"/>
  <c r="S4357" i="4"/>
  <c r="S4358" i="4"/>
  <c r="S4359" i="4"/>
  <c r="S4360" i="4"/>
  <c r="S4361" i="4"/>
  <c r="S4362" i="4"/>
  <c r="S4363" i="4"/>
  <c r="S4364" i="4"/>
  <c r="S4365" i="4"/>
  <c r="S4366" i="4"/>
  <c r="S4367" i="4"/>
  <c r="S4368" i="4"/>
  <c r="S4369" i="4"/>
  <c r="S4370" i="4"/>
  <c r="S4371" i="4"/>
  <c r="S4372" i="4"/>
  <c r="S4373" i="4"/>
  <c r="S4374" i="4"/>
  <c r="S4375" i="4"/>
  <c r="S4376" i="4"/>
  <c r="S4377" i="4"/>
  <c r="S4378" i="4"/>
  <c r="S4379" i="4"/>
  <c r="S4380" i="4"/>
  <c r="S4381" i="4"/>
  <c r="S4382" i="4"/>
  <c r="S4383" i="4"/>
  <c r="S4384" i="4"/>
  <c r="S4385" i="4"/>
  <c r="S4386" i="4"/>
  <c r="S4387" i="4"/>
  <c r="S4388" i="4"/>
  <c r="S4389" i="4"/>
  <c r="S4390" i="4"/>
  <c r="S4391" i="4"/>
  <c r="S4392" i="4"/>
  <c r="S4393" i="4"/>
  <c r="S4394" i="4"/>
  <c r="S4395" i="4"/>
  <c r="S4396" i="4"/>
  <c r="S4397" i="4"/>
  <c r="S4398" i="4"/>
  <c r="S4399" i="4"/>
  <c r="S4400" i="4"/>
  <c r="S4401" i="4"/>
  <c r="S4402" i="4"/>
  <c r="S4403" i="4"/>
  <c r="S4404" i="4"/>
  <c r="S4405" i="4"/>
  <c r="S4406" i="4"/>
  <c r="S4407" i="4"/>
  <c r="S4408" i="4"/>
  <c r="S4409" i="4"/>
  <c r="S4410" i="4"/>
  <c r="S4411" i="4"/>
  <c r="S4412" i="4"/>
  <c r="S4413" i="4"/>
  <c r="S4414" i="4"/>
  <c r="S4415" i="4"/>
  <c r="S4416" i="4"/>
  <c r="S4417" i="4"/>
  <c r="S4418" i="4"/>
  <c r="S4419" i="4"/>
  <c r="S4420" i="4"/>
  <c r="S4421" i="4"/>
  <c r="S4422" i="4"/>
  <c r="S4423" i="4"/>
  <c r="S4424" i="4"/>
  <c r="S4425" i="4"/>
  <c r="S4426" i="4"/>
  <c r="S4427" i="4"/>
  <c r="S4428" i="4"/>
  <c r="S4429" i="4"/>
  <c r="S4430" i="4"/>
  <c r="S4431" i="4"/>
  <c r="S4432" i="4"/>
  <c r="S4433" i="4"/>
  <c r="S4434" i="4"/>
  <c r="S4435" i="4"/>
  <c r="S4436" i="4"/>
  <c r="S4437" i="4"/>
  <c r="S4438" i="4"/>
  <c r="S4439" i="4"/>
  <c r="S4440" i="4"/>
  <c r="S4441" i="4"/>
  <c r="S4442" i="4"/>
  <c r="S4443" i="4"/>
  <c r="S4444" i="4"/>
  <c r="S4445" i="4"/>
  <c r="S4446" i="4"/>
  <c r="S4447" i="4"/>
  <c r="S4448" i="4"/>
  <c r="S4449" i="4"/>
  <c r="S4450" i="4"/>
  <c r="S4451" i="4"/>
  <c r="S4452" i="4"/>
  <c r="S4453" i="4"/>
  <c r="S4454" i="4"/>
  <c r="S4455" i="4"/>
  <c r="S4456" i="4"/>
  <c r="S4457" i="4"/>
  <c r="S4458" i="4"/>
  <c r="S4459" i="4"/>
  <c r="S4460" i="4"/>
  <c r="S4461" i="4"/>
  <c r="S4462" i="4"/>
  <c r="S4463" i="4"/>
  <c r="S4464" i="4"/>
  <c r="S4465" i="4"/>
  <c r="S4466" i="4"/>
  <c r="S4467" i="4"/>
  <c r="S4468" i="4"/>
  <c r="S4469" i="4"/>
  <c r="S4470" i="4"/>
  <c r="S4471" i="4"/>
  <c r="S4472" i="4"/>
  <c r="S4473" i="4"/>
  <c r="S4474" i="4"/>
  <c r="S4475" i="4"/>
  <c r="S4476" i="4"/>
  <c r="S4477" i="4"/>
  <c r="S4478" i="4"/>
  <c r="S4479" i="4"/>
  <c r="S4480" i="4"/>
  <c r="S4481" i="4"/>
  <c r="S4482" i="4"/>
  <c r="S4483" i="4"/>
  <c r="S4484" i="4"/>
  <c r="S4485" i="4"/>
  <c r="S4486" i="4"/>
  <c r="S4487" i="4"/>
  <c r="S4488" i="4"/>
  <c r="S4489" i="4"/>
  <c r="S4490" i="4"/>
  <c r="S4491" i="4"/>
  <c r="S4492" i="4"/>
  <c r="S4493" i="4"/>
  <c r="S4494" i="4"/>
  <c r="S4495" i="4"/>
  <c r="S4496" i="4"/>
  <c r="S4497" i="4"/>
  <c r="S4498" i="4"/>
  <c r="S4499" i="4"/>
  <c r="S4500" i="4"/>
  <c r="S4501" i="4"/>
  <c r="S4502" i="4"/>
  <c r="S4503" i="4"/>
  <c r="S4504" i="4"/>
  <c r="S4505" i="4"/>
  <c r="S4506" i="4"/>
  <c r="S4507" i="4"/>
  <c r="S4508" i="4"/>
  <c r="S4509" i="4"/>
  <c r="S4510" i="4"/>
  <c r="S4511" i="4"/>
  <c r="S4512" i="4"/>
  <c r="S4513" i="4"/>
  <c r="S4514" i="4"/>
  <c r="S4515" i="4"/>
  <c r="S4516" i="4"/>
  <c r="S4517" i="4"/>
  <c r="S4518" i="4"/>
  <c r="S4519" i="4"/>
  <c r="S4520" i="4"/>
  <c r="S4521" i="4"/>
  <c r="S4522" i="4"/>
  <c r="S4523" i="4"/>
  <c r="S4524" i="4"/>
  <c r="S4525" i="4"/>
  <c r="S4526" i="4"/>
  <c r="S4527" i="4"/>
  <c r="S4528" i="4"/>
  <c r="S4529" i="4"/>
  <c r="S4530" i="4"/>
  <c r="S4531" i="4"/>
  <c r="S4532" i="4"/>
  <c r="S4533" i="4"/>
  <c r="S4534" i="4"/>
  <c r="S4535" i="4"/>
  <c r="S4536" i="4"/>
  <c r="S4537" i="4"/>
  <c r="S4538" i="4"/>
  <c r="S4539" i="4"/>
  <c r="S4540" i="4"/>
  <c r="S4541" i="4"/>
  <c r="S4542" i="4"/>
  <c r="S4543" i="4"/>
  <c r="S4544" i="4"/>
  <c r="S4545" i="4"/>
  <c r="S4546" i="4"/>
  <c r="S4547" i="4"/>
  <c r="S4548" i="4"/>
  <c r="S4549" i="4"/>
  <c r="S4550" i="4"/>
  <c r="S4551" i="4"/>
  <c r="S4552" i="4"/>
  <c r="S4553" i="4"/>
  <c r="S4554" i="4"/>
  <c r="S4555" i="4"/>
  <c r="S4556" i="4"/>
  <c r="S4557" i="4"/>
  <c r="S4558" i="4"/>
  <c r="S4559" i="4"/>
  <c r="S4560" i="4"/>
  <c r="S4561" i="4"/>
  <c r="S4562" i="4"/>
  <c r="S4563" i="4"/>
  <c r="S4564" i="4"/>
  <c r="S4565" i="4"/>
  <c r="S4566" i="4"/>
  <c r="S4567" i="4"/>
  <c r="S4568" i="4"/>
  <c r="S4569" i="4"/>
  <c r="S4570" i="4"/>
  <c r="S4571" i="4"/>
  <c r="S4572" i="4"/>
  <c r="S4573" i="4"/>
  <c r="S4574" i="4"/>
  <c r="S4575" i="4"/>
  <c r="S4576" i="4"/>
  <c r="S4577" i="4"/>
  <c r="S4578" i="4"/>
  <c r="S4579" i="4"/>
  <c r="S4580" i="4"/>
  <c r="S4581" i="4"/>
  <c r="S4582" i="4"/>
  <c r="S4583" i="4"/>
  <c r="S4584" i="4"/>
  <c r="S4585" i="4"/>
  <c r="S4586" i="4"/>
  <c r="S4587" i="4"/>
  <c r="S4588" i="4"/>
  <c r="S4589" i="4"/>
  <c r="S4590" i="4"/>
  <c r="S4591" i="4"/>
  <c r="S4592" i="4"/>
  <c r="S4593" i="4"/>
  <c r="S4594" i="4"/>
  <c r="S4595" i="4"/>
  <c r="S4596" i="4"/>
  <c r="S4597" i="4"/>
  <c r="S4598" i="4"/>
  <c r="S4599" i="4"/>
  <c r="S4600" i="4"/>
  <c r="S4601" i="4"/>
  <c r="S4602" i="4"/>
  <c r="S4603" i="4"/>
  <c r="S4604" i="4"/>
  <c r="S4605" i="4"/>
  <c r="S4606" i="4"/>
  <c r="S4607" i="4"/>
  <c r="S4608" i="4"/>
  <c r="S4609" i="4"/>
  <c r="S4610" i="4"/>
  <c r="S4611" i="4"/>
  <c r="S4612" i="4"/>
  <c r="S4613" i="4"/>
  <c r="S4614" i="4"/>
  <c r="S4615" i="4"/>
  <c r="S4616" i="4"/>
  <c r="S4617" i="4"/>
  <c r="S4618" i="4"/>
  <c r="S4619" i="4"/>
  <c r="S4620" i="4"/>
  <c r="S4621" i="4"/>
  <c r="S4622" i="4"/>
  <c r="S4623" i="4"/>
  <c r="S4624" i="4"/>
  <c r="S4625" i="4"/>
  <c r="S4626" i="4"/>
  <c r="S4627" i="4"/>
  <c r="S4628" i="4"/>
  <c r="S4629" i="4"/>
  <c r="S4630" i="4"/>
  <c r="S4631" i="4"/>
  <c r="S4632" i="4"/>
  <c r="S4633" i="4"/>
  <c r="S4634" i="4"/>
  <c r="S4635" i="4"/>
  <c r="S4636" i="4"/>
  <c r="S4637" i="4"/>
  <c r="S4638" i="4"/>
  <c r="S4639" i="4"/>
  <c r="S4640" i="4"/>
  <c r="S4641" i="4"/>
  <c r="S4642" i="4"/>
  <c r="S4643" i="4"/>
  <c r="S4644" i="4"/>
  <c r="S4645" i="4"/>
  <c r="S4646" i="4"/>
  <c r="S4647" i="4"/>
  <c r="S4648" i="4"/>
  <c r="S4649" i="4"/>
  <c r="S4650" i="4"/>
  <c r="S4651" i="4"/>
  <c r="S4652" i="4"/>
  <c r="S4653" i="4"/>
  <c r="S4654" i="4"/>
  <c r="S4655" i="4"/>
  <c r="S4656" i="4"/>
  <c r="S4657" i="4"/>
  <c r="S4658" i="4"/>
  <c r="S4659" i="4"/>
  <c r="S4660" i="4"/>
  <c r="S4661" i="4"/>
  <c r="S4662" i="4"/>
  <c r="S4663" i="4"/>
  <c r="S4664" i="4"/>
  <c r="S4665" i="4"/>
  <c r="S4666" i="4"/>
  <c r="S4667" i="4"/>
  <c r="S4668" i="4"/>
  <c r="S4669" i="4"/>
  <c r="S4670" i="4"/>
  <c r="S4671" i="4"/>
  <c r="S4672" i="4"/>
  <c r="S4673" i="4"/>
  <c r="S4674" i="4"/>
  <c r="S4675" i="4"/>
  <c r="S4676" i="4"/>
  <c r="S4677" i="4"/>
  <c r="S4678" i="4"/>
  <c r="S4679" i="4"/>
  <c r="S4680" i="4"/>
  <c r="S4681" i="4"/>
  <c r="S4682" i="4"/>
  <c r="S4683" i="4"/>
  <c r="S4684" i="4"/>
  <c r="S4685" i="4"/>
  <c r="S4686" i="4"/>
  <c r="S4687" i="4"/>
  <c r="S4688" i="4"/>
  <c r="S4689" i="4"/>
  <c r="S4690" i="4"/>
  <c r="S4691" i="4"/>
  <c r="S4692" i="4"/>
  <c r="S4693" i="4"/>
  <c r="S4694" i="4"/>
  <c r="S4695" i="4"/>
  <c r="S4696" i="4"/>
  <c r="S4697" i="4"/>
  <c r="S4698" i="4"/>
  <c r="S4699" i="4"/>
  <c r="S4700" i="4"/>
  <c r="S4701" i="4"/>
  <c r="S4702" i="4"/>
  <c r="S4703" i="4"/>
  <c r="S4704" i="4"/>
  <c r="S4705" i="4"/>
  <c r="S4706" i="4"/>
  <c r="S4707" i="4"/>
  <c r="S4708" i="4"/>
  <c r="S4709" i="4"/>
  <c r="S4710" i="4"/>
  <c r="S4711" i="4"/>
  <c r="S4712" i="4"/>
  <c r="S4713" i="4"/>
  <c r="S4714" i="4"/>
  <c r="S4715" i="4"/>
  <c r="S4716" i="4"/>
  <c r="S4717" i="4"/>
  <c r="S4718" i="4"/>
  <c r="S4719" i="4"/>
  <c r="S4720" i="4"/>
  <c r="S4721" i="4"/>
  <c r="S4722" i="4"/>
  <c r="S4723" i="4"/>
  <c r="S4724" i="4"/>
  <c r="S4725" i="4"/>
  <c r="S4726" i="4"/>
  <c r="S4727" i="4"/>
  <c r="S4728" i="4"/>
  <c r="S4729" i="4"/>
  <c r="S4730" i="4"/>
  <c r="S4731" i="4"/>
  <c r="S4732" i="4"/>
  <c r="S4733" i="4"/>
  <c r="S4734" i="4"/>
  <c r="S4735" i="4"/>
  <c r="S4736" i="4"/>
  <c r="S4737" i="4"/>
  <c r="S4738" i="4"/>
  <c r="S4739" i="4"/>
  <c r="S4740" i="4"/>
  <c r="S4741" i="4"/>
  <c r="S4742" i="4"/>
  <c r="S4743" i="4"/>
  <c r="S4744" i="4"/>
  <c r="S4745" i="4"/>
  <c r="S4746" i="4"/>
  <c r="S4747" i="4"/>
  <c r="S4748" i="4"/>
  <c r="S4749" i="4"/>
  <c r="S4750" i="4"/>
  <c r="S4751" i="4"/>
  <c r="S4752" i="4"/>
  <c r="S4753" i="4"/>
  <c r="S4754" i="4"/>
  <c r="S4755" i="4"/>
  <c r="S4756" i="4"/>
  <c r="S4757" i="4"/>
  <c r="S4758" i="4"/>
  <c r="S4759" i="4"/>
  <c r="S4760" i="4"/>
  <c r="S4761" i="4"/>
  <c r="S4762" i="4"/>
  <c r="S4763" i="4"/>
  <c r="S4764" i="4"/>
  <c r="S4765" i="4"/>
  <c r="S4766" i="4"/>
  <c r="S4767" i="4"/>
  <c r="S4768" i="4"/>
  <c r="S4769" i="4"/>
  <c r="S4770" i="4"/>
  <c r="S4771" i="4"/>
  <c r="S4772" i="4"/>
  <c r="S4773" i="4"/>
  <c r="S4774" i="4"/>
  <c r="S4775" i="4"/>
  <c r="S4776" i="4"/>
  <c r="S4777" i="4"/>
  <c r="S4778" i="4"/>
  <c r="S4779" i="4"/>
  <c r="S4780" i="4"/>
  <c r="S4781" i="4"/>
  <c r="S4782" i="4"/>
  <c r="S4783" i="4"/>
  <c r="S4784" i="4"/>
  <c r="S4785" i="4"/>
  <c r="S4786" i="4"/>
  <c r="S4787" i="4"/>
  <c r="S4788" i="4"/>
  <c r="S4789" i="4"/>
  <c r="S4790" i="4"/>
  <c r="S4791" i="4"/>
  <c r="S4792" i="4"/>
  <c r="S4793" i="4"/>
  <c r="S4794" i="4"/>
  <c r="S4795" i="4"/>
  <c r="S4796" i="4"/>
  <c r="S4797" i="4"/>
  <c r="S4798" i="4"/>
  <c r="S4799" i="4"/>
  <c r="S4800" i="4"/>
  <c r="S4801" i="4"/>
  <c r="S4802" i="4"/>
  <c r="S4803" i="4"/>
  <c r="S4804" i="4"/>
  <c r="S4805" i="4"/>
  <c r="S4806" i="4"/>
  <c r="S4807" i="4"/>
  <c r="S4808" i="4"/>
  <c r="S4809" i="4"/>
  <c r="S4810" i="4"/>
  <c r="S4811" i="4"/>
  <c r="S4812" i="4"/>
  <c r="S4813" i="4"/>
  <c r="S4814" i="4"/>
  <c r="S4815" i="4"/>
  <c r="S4816" i="4"/>
  <c r="S4817" i="4"/>
  <c r="S4818" i="4"/>
  <c r="S4819" i="4"/>
  <c r="S4820" i="4"/>
  <c r="S4821" i="4"/>
  <c r="S4822" i="4"/>
  <c r="S4823" i="4"/>
  <c r="S4824" i="4"/>
  <c r="S4825" i="4"/>
  <c r="S4826" i="4"/>
  <c r="S4827" i="4"/>
  <c r="S4828" i="4"/>
  <c r="S4829" i="4"/>
  <c r="S4830" i="4"/>
  <c r="S4831" i="4"/>
  <c r="S4832" i="4"/>
  <c r="S4833" i="4"/>
  <c r="S4834" i="4"/>
  <c r="S4835" i="4"/>
  <c r="S4836" i="4"/>
  <c r="S4837" i="4"/>
  <c r="S4838" i="4"/>
  <c r="S4839" i="4"/>
  <c r="S4840" i="4"/>
  <c r="S4841" i="4"/>
  <c r="S4842" i="4"/>
  <c r="S4843" i="4"/>
  <c r="S4844" i="4"/>
  <c r="S4845" i="4"/>
  <c r="S4846" i="4"/>
  <c r="S4847" i="4"/>
  <c r="S4848" i="4"/>
  <c r="S4849" i="4"/>
  <c r="S4850" i="4"/>
  <c r="S4851" i="4"/>
  <c r="S4852" i="4"/>
  <c r="S4853" i="4"/>
  <c r="S4854" i="4"/>
  <c r="S4855" i="4"/>
  <c r="S4856" i="4"/>
  <c r="S4857" i="4"/>
  <c r="S4858" i="4"/>
  <c r="S4859" i="4"/>
  <c r="S4860" i="4"/>
  <c r="S4861" i="4"/>
  <c r="S4862" i="4"/>
  <c r="S4863" i="4"/>
  <c r="S4864" i="4"/>
  <c r="S4865" i="4"/>
  <c r="S4866" i="4"/>
  <c r="S4867" i="4"/>
  <c r="S4868" i="4"/>
  <c r="S4869" i="4"/>
  <c r="S4870" i="4"/>
  <c r="S4871" i="4"/>
  <c r="S4872" i="4"/>
  <c r="S4873" i="4"/>
  <c r="S4874" i="4"/>
  <c r="S4875" i="4"/>
  <c r="S4876" i="4"/>
  <c r="S4877" i="4"/>
  <c r="S4878" i="4"/>
  <c r="S4879" i="4"/>
  <c r="S4880" i="4"/>
  <c r="S4881" i="4"/>
  <c r="S4882" i="4"/>
  <c r="S4883" i="4"/>
  <c r="S4884" i="4"/>
  <c r="S4885" i="4"/>
  <c r="S4886" i="4"/>
  <c r="S4887" i="4"/>
  <c r="S4888" i="4"/>
  <c r="S4889" i="4"/>
  <c r="S4890" i="4"/>
  <c r="S4891" i="4"/>
  <c r="S4892" i="4"/>
  <c r="S4893" i="4"/>
  <c r="S4894" i="4"/>
  <c r="S4895" i="4"/>
  <c r="S4896" i="4"/>
  <c r="S4897" i="4"/>
  <c r="S4898" i="4"/>
  <c r="S4899" i="4"/>
  <c r="S4900" i="4"/>
  <c r="S4901" i="4"/>
  <c r="S4902" i="4"/>
  <c r="S4903" i="4"/>
  <c r="S4904" i="4"/>
  <c r="S4905" i="4"/>
  <c r="S4906" i="4"/>
  <c r="S4907" i="4"/>
  <c r="S4908" i="4"/>
  <c r="S4909" i="4"/>
  <c r="S4910" i="4"/>
  <c r="S4911" i="4"/>
  <c r="S4912" i="4"/>
  <c r="S4913" i="4"/>
  <c r="S4914" i="4"/>
  <c r="S4915" i="4"/>
  <c r="S4916" i="4"/>
  <c r="S4917" i="4"/>
  <c r="S4918" i="4"/>
  <c r="S4919" i="4"/>
  <c r="S4920" i="4"/>
  <c r="S4921" i="4"/>
  <c r="S4922" i="4"/>
  <c r="S4923" i="4"/>
  <c r="S4924" i="4"/>
  <c r="S4925" i="4"/>
  <c r="S4926" i="4"/>
  <c r="S4927" i="4"/>
  <c r="S4928" i="4"/>
  <c r="S4929" i="4"/>
  <c r="S4930" i="4"/>
  <c r="S4931" i="4"/>
  <c r="S4932" i="4"/>
  <c r="S4933" i="4"/>
  <c r="S4934" i="4"/>
  <c r="S4935" i="4"/>
  <c r="S4936" i="4"/>
  <c r="S4937" i="4"/>
  <c r="S4938" i="4"/>
  <c r="S4939" i="4"/>
  <c r="S4940" i="4"/>
  <c r="S4941" i="4"/>
  <c r="S4942" i="4"/>
  <c r="S4943" i="4"/>
  <c r="S4944" i="4"/>
  <c r="S4945" i="4"/>
  <c r="S4946" i="4"/>
  <c r="S4947" i="4"/>
  <c r="S4948" i="4"/>
  <c r="S4949" i="4"/>
  <c r="S4950" i="4"/>
  <c r="S4951" i="4"/>
  <c r="S4952" i="4"/>
  <c r="S4953" i="4"/>
  <c r="S4954" i="4"/>
  <c r="S4955" i="4"/>
  <c r="S4956" i="4"/>
  <c r="S4957" i="4"/>
  <c r="S4958" i="4"/>
  <c r="S4959" i="4"/>
  <c r="S4960" i="4"/>
  <c r="S4961" i="4"/>
  <c r="S4962" i="4"/>
  <c r="S4963" i="4"/>
  <c r="S4964" i="4"/>
  <c r="S4965" i="4"/>
  <c r="S4966" i="4"/>
  <c r="S4967" i="4"/>
  <c r="S4968" i="4"/>
  <c r="S4969" i="4"/>
  <c r="S4970" i="4"/>
  <c r="S4971" i="4"/>
  <c r="S4972" i="4"/>
  <c r="S4973" i="4"/>
  <c r="S4974" i="4"/>
  <c r="S4975" i="4"/>
  <c r="S4976" i="4"/>
  <c r="S4977" i="4"/>
  <c r="S4978" i="4"/>
  <c r="S4979" i="4"/>
  <c r="S4980" i="4"/>
  <c r="S4981" i="4"/>
  <c r="S4982" i="4"/>
  <c r="S4983" i="4"/>
  <c r="S4984" i="4"/>
  <c r="S4985" i="4"/>
  <c r="S4986" i="4"/>
  <c r="S4987" i="4"/>
  <c r="S4988" i="4"/>
  <c r="S4989" i="4"/>
  <c r="S4990" i="4"/>
  <c r="S4991" i="4"/>
  <c r="S4992" i="4"/>
  <c r="S4993" i="4"/>
  <c r="S4994" i="4"/>
  <c r="S4995" i="4"/>
  <c r="S4996" i="4"/>
  <c r="S4997" i="4"/>
  <c r="S4998" i="4"/>
  <c r="S4999" i="4"/>
  <c r="S5000" i="4"/>
  <c r="S5001" i="4"/>
  <c r="S5002" i="4"/>
  <c r="S5003" i="4"/>
  <c r="S5004" i="4"/>
  <c r="S5005" i="4"/>
  <c r="S5006" i="4"/>
  <c r="S5007" i="4"/>
  <c r="S5008" i="4"/>
  <c r="S5009" i="4"/>
  <c r="S5010" i="4"/>
  <c r="S5011" i="4"/>
  <c r="S5012" i="4"/>
  <c r="S5013" i="4"/>
  <c r="S5014" i="4"/>
  <c r="S5015" i="4"/>
  <c r="S5016" i="4"/>
  <c r="S5017" i="4"/>
  <c r="S5018" i="4"/>
  <c r="S5019" i="4"/>
  <c r="S5020" i="4"/>
  <c r="S5021" i="4"/>
  <c r="S5022" i="4"/>
  <c r="S5023" i="4"/>
  <c r="S5024" i="4"/>
  <c r="S5025" i="4"/>
  <c r="S5026" i="4"/>
  <c r="S5027" i="4"/>
  <c r="S5028" i="4"/>
  <c r="S5029" i="4"/>
  <c r="S5030" i="4"/>
  <c r="S5031" i="4"/>
  <c r="S5032" i="4"/>
  <c r="S5033" i="4"/>
  <c r="S5034" i="4"/>
  <c r="S5035" i="4"/>
  <c r="S5036" i="4"/>
  <c r="S5037" i="4"/>
  <c r="S5038" i="4"/>
  <c r="S5039" i="4"/>
  <c r="S5040" i="4"/>
  <c r="S5041" i="4"/>
  <c r="S5042" i="4"/>
  <c r="S5043" i="4"/>
  <c r="S5044" i="4"/>
  <c r="S5045" i="4"/>
  <c r="S5046" i="4"/>
  <c r="S5047" i="4"/>
  <c r="S5048" i="4"/>
  <c r="S5049" i="4"/>
  <c r="S5050" i="4"/>
  <c r="S5051" i="4"/>
  <c r="S5052" i="4"/>
  <c r="S5053" i="4"/>
  <c r="S5054" i="4"/>
  <c r="S5055" i="4"/>
  <c r="S5056" i="4"/>
  <c r="S5057" i="4"/>
  <c r="S5058" i="4"/>
  <c r="S5059" i="4"/>
  <c r="S5060" i="4"/>
  <c r="S5061" i="4"/>
  <c r="S5062" i="4"/>
  <c r="S5063" i="4"/>
  <c r="S5064" i="4"/>
  <c r="S5065" i="4"/>
  <c r="S5066" i="4"/>
  <c r="S5067" i="4"/>
  <c r="S5068" i="4"/>
  <c r="S5069" i="4"/>
  <c r="S5070" i="4"/>
  <c r="S5071" i="4"/>
  <c r="S5072" i="4"/>
  <c r="S5073" i="4"/>
  <c r="S5074" i="4"/>
  <c r="S5075" i="4"/>
  <c r="S5076" i="4"/>
  <c r="S5077" i="4"/>
  <c r="S5078" i="4"/>
  <c r="S5079" i="4"/>
  <c r="S5080" i="4"/>
  <c r="S5081" i="4"/>
  <c r="S5082" i="4"/>
  <c r="S5083" i="4"/>
  <c r="S5084" i="4"/>
  <c r="S5085" i="4"/>
  <c r="S5086" i="4"/>
  <c r="S5087" i="4"/>
  <c r="S5088" i="4"/>
  <c r="S5089" i="4"/>
  <c r="S5090" i="4"/>
  <c r="S5091" i="4"/>
  <c r="S5092" i="4"/>
  <c r="S5093" i="4"/>
  <c r="S5094" i="4"/>
  <c r="S5095" i="4"/>
  <c r="S5096" i="4"/>
  <c r="S5097" i="4"/>
  <c r="S5098" i="4"/>
  <c r="S5099" i="4"/>
  <c r="S5100" i="4"/>
  <c r="S5101" i="4"/>
  <c r="S5102" i="4"/>
  <c r="S5103" i="4"/>
  <c r="S5104" i="4"/>
  <c r="S5105" i="4"/>
  <c r="S5106" i="4"/>
  <c r="S5107" i="4"/>
  <c r="S5108" i="4"/>
  <c r="S5109" i="4"/>
  <c r="S5110" i="4"/>
  <c r="S5111" i="4"/>
  <c r="S5112" i="4"/>
  <c r="S5113" i="4"/>
  <c r="S5114" i="4"/>
  <c r="S5115" i="4"/>
  <c r="S5116" i="4"/>
  <c r="S5117" i="4"/>
  <c r="S5118" i="4"/>
  <c r="S5119" i="4"/>
  <c r="S5120" i="4"/>
  <c r="S5121" i="4"/>
  <c r="S5122" i="4"/>
  <c r="S5123" i="4"/>
  <c r="S5124" i="4"/>
  <c r="S5125" i="4"/>
  <c r="S5126" i="4"/>
  <c r="S5127" i="4"/>
  <c r="S5128" i="4"/>
  <c r="S5129" i="4"/>
  <c r="S5130" i="4"/>
  <c r="S5131" i="4"/>
  <c r="S5132" i="4"/>
  <c r="S5133" i="4"/>
  <c r="S5134" i="4"/>
  <c r="S5135" i="4"/>
  <c r="S5136" i="4"/>
  <c r="S5137" i="4"/>
  <c r="S5138" i="4"/>
  <c r="S5139" i="4"/>
  <c r="S5140" i="4"/>
  <c r="S5141" i="4"/>
  <c r="S5142" i="4"/>
  <c r="S5143" i="4"/>
  <c r="S5144" i="4"/>
  <c r="S5145" i="4"/>
  <c r="S5146" i="4"/>
  <c r="S5147" i="4"/>
  <c r="S5148" i="4"/>
  <c r="S5149" i="4"/>
  <c r="S5150" i="4"/>
  <c r="S5151" i="4"/>
  <c r="S5152" i="4"/>
  <c r="S5153" i="4"/>
  <c r="S5154" i="4"/>
  <c r="S5155" i="4"/>
  <c r="S5156" i="4"/>
  <c r="S5157" i="4"/>
  <c r="S5158" i="4"/>
  <c r="S5159" i="4"/>
  <c r="S5160" i="4"/>
  <c r="S5161" i="4"/>
  <c r="S5162" i="4"/>
  <c r="S5163" i="4"/>
  <c r="S5164" i="4"/>
  <c r="S5165" i="4"/>
  <c r="S5166" i="4"/>
  <c r="S5167" i="4"/>
  <c r="S5168" i="4"/>
  <c r="S5169" i="4"/>
  <c r="S5170" i="4"/>
  <c r="S5171" i="4"/>
  <c r="S5172" i="4"/>
  <c r="S5173" i="4"/>
  <c r="S5174" i="4"/>
  <c r="S5175" i="4"/>
  <c r="S5176" i="4"/>
  <c r="S5177" i="4"/>
  <c r="S5178" i="4"/>
  <c r="S5179" i="4"/>
  <c r="S5180" i="4"/>
  <c r="S5181" i="4"/>
  <c r="S5182" i="4"/>
  <c r="S5183" i="4"/>
  <c r="S5184" i="4"/>
  <c r="S5185" i="4"/>
  <c r="S5186" i="4"/>
  <c r="S5187" i="4"/>
  <c r="S5188" i="4"/>
  <c r="S5189" i="4"/>
  <c r="S5190" i="4"/>
  <c r="S5191" i="4"/>
  <c r="S5192" i="4"/>
  <c r="S5193" i="4"/>
  <c r="S5194" i="4"/>
  <c r="S5195" i="4"/>
  <c r="S5196" i="4"/>
  <c r="S5197" i="4"/>
  <c r="S5198" i="4"/>
  <c r="S5199" i="4"/>
  <c r="S5200" i="4"/>
  <c r="S5201" i="4"/>
  <c r="S5202" i="4"/>
  <c r="S5203" i="4"/>
  <c r="S5204" i="4"/>
  <c r="S5205" i="4"/>
  <c r="S5206" i="4"/>
  <c r="S5207" i="4"/>
  <c r="S5208" i="4"/>
  <c r="S5209" i="4"/>
  <c r="S5210" i="4"/>
  <c r="S5211" i="4"/>
  <c r="S5212" i="4"/>
  <c r="S5213" i="4"/>
  <c r="S5214" i="4"/>
  <c r="S5215" i="4"/>
  <c r="S5216" i="4"/>
  <c r="S5217" i="4"/>
  <c r="S5218" i="4"/>
  <c r="S5219" i="4"/>
  <c r="S5220" i="4"/>
  <c r="S5221" i="4"/>
  <c r="S5222" i="4"/>
  <c r="S5223" i="4"/>
  <c r="S5224" i="4"/>
  <c r="S5225" i="4"/>
  <c r="S5226" i="4"/>
  <c r="S5227" i="4"/>
  <c r="S5228" i="4"/>
  <c r="S5229" i="4"/>
  <c r="S5230" i="4"/>
  <c r="S5231" i="4"/>
  <c r="S5232" i="4"/>
  <c r="S5233" i="4"/>
  <c r="S5234" i="4"/>
  <c r="S5235" i="4"/>
  <c r="S5236" i="4"/>
  <c r="S5237" i="4"/>
  <c r="S5238" i="4"/>
  <c r="S5239" i="4"/>
  <c r="S5240" i="4"/>
  <c r="S5241" i="4"/>
  <c r="S5242" i="4"/>
  <c r="S5243" i="4"/>
  <c r="S5244" i="4"/>
  <c r="S5245" i="4"/>
  <c r="S5246" i="4"/>
  <c r="S5247" i="4"/>
  <c r="S5248" i="4"/>
  <c r="S5249" i="4"/>
  <c r="S5250" i="4"/>
  <c r="S5251" i="4"/>
  <c r="S5252" i="4"/>
  <c r="S5253" i="4"/>
  <c r="S5254" i="4"/>
  <c r="S5255" i="4"/>
  <c r="S5256" i="4"/>
  <c r="S5257" i="4"/>
  <c r="S5258" i="4"/>
  <c r="S5259" i="4"/>
  <c r="S5260" i="4"/>
  <c r="S5261" i="4"/>
  <c r="S5262" i="4"/>
  <c r="S5263" i="4"/>
  <c r="S5264" i="4"/>
  <c r="S5265" i="4"/>
  <c r="S5266" i="4"/>
  <c r="S5267" i="4"/>
  <c r="S5268" i="4"/>
  <c r="S5269" i="4"/>
  <c r="S5270" i="4"/>
  <c r="S5271" i="4"/>
  <c r="S5272" i="4"/>
  <c r="S5273" i="4"/>
  <c r="S5274" i="4"/>
  <c r="S5275" i="4"/>
  <c r="S5276" i="4"/>
  <c r="S5277" i="4"/>
  <c r="S5278" i="4"/>
  <c r="S5279" i="4"/>
  <c r="S5280" i="4"/>
  <c r="S5281" i="4"/>
  <c r="S5282" i="4"/>
  <c r="S5283" i="4"/>
  <c r="S5284" i="4"/>
  <c r="S5285" i="4"/>
  <c r="S5286" i="4"/>
  <c r="S5287" i="4"/>
  <c r="S5288" i="4"/>
  <c r="S5289" i="4"/>
  <c r="S5290" i="4"/>
  <c r="S5291" i="4"/>
  <c r="S5292" i="4"/>
  <c r="S5293" i="4"/>
  <c r="S5294" i="4"/>
  <c r="S5295" i="4"/>
  <c r="S5296" i="4"/>
  <c r="S5297" i="4"/>
  <c r="S5298" i="4"/>
  <c r="S5299" i="4"/>
  <c r="S5300" i="4"/>
  <c r="S5301" i="4"/>
  <c r="S5302" i="4"/>
  <c r="S5303" i="4"/>
  <c r="S5304" i="4"/>
  <c r="S5305" i="4"/>
  <c r="S5306" i="4"/>
  <c r="S5307" i="4"/>
  <c r="S5308" i="4"/>
  <c r="S5309" i="4"/>
  <c r="S5310" i="4"/>
  <c r="S5311" i="4"/>
  <c r="S5312" i="4"/>
  <c r="S5313" i="4"/>
  <c r="S5314" i="4"/>
  <c r="S5315" i="4"/>
  <c r="S5316" i="4"/>
  <c r="S5317" i="4"/>
  <c r="S5318" i="4"/>
  <c r="S5319" i="4"/>
  <c r="S5320" i="4"/>
  <c r="S5321" i="4"/>
  <c r="S5322" i="4"/>
  <c r="S5323" i="4"/>
  <c r="S5324" i="4"/>
  <c r="S5325" i="4"/>
  <c r="S5326" i="4"/>
  <c r="S5327" i="4"/>
  <c r="S5328" i="4"/>
  <c r="S5329" i="4"/>
  <c r="S5330" i="4"/>
  <c r="S5331" i="4"/>
  <c r="S5332" i="4"/>
  <c r="S5333" i="4"/>
  <c r="S5334" i="4"/>
  <c r="S5335" i="4"/>
  <c r="S5336" i="4"/>
  <c r="S5337" i="4"/>
  <c r="S5338" i="4"/>
  <c r="S5339" i="4"/>
  <c r="S5340" i="4"/>
  <c r="S5341" i="4"/>
  <c r="S5342" i="4"/>
  <c r="S5343" i="4"/>
  <c r="S5344" i="4"/>
  <c r="S5345" i="4"/>
  <c r="S5346" i="4"/>
  <c r="S5347" i="4"/>
  <c r="S5348" i="4"/>
  <c r="S5349" i="4"/>
  <c r="S5350" i="4"/>
  <c r="S5351" i="4"/>
  <c r="S5352" i="4"/>
  <c r="S5353" i="4"/>
  <c r="S5354" i="4"/>
  <c r="S5355" i="4"/>
  <c r="S5356" i="4"/>
  <c r="S5357" i="4"/>
  <c r="S5358" i="4"/>
  <c r="S5359" i="4"/>
  <c r="S5360" i="4"/>
  <c r="S5361" i="4"/>
  <c r="S5362" i="4"/>
  <c r="S5363" i="4"/>
  <c r="S5364" i="4"/>
  <c r="S5365" i="4"/>
  <c r="S5366" i="4"/>
  <c r="S5367" i="4"/>
  <c r="S5368" i="4"/>
  <c r="S5369" i="4"/>
  <c r="S5370" i="4"/>
  <c r="S5371" i="4"/>
  <c r="S5372" i="4"/>
  <c r="S5373" i="4"/>
  <c r="S5374" i="4"/>
  <c r="S5375" i="4"/>
  <c r="S5376" i="4"/>
  <c r="S5377" i="4"/>
  <c r="S5378" i="4"/>
  <c r="S5379" i="4"/>
  <c r="S5380" i="4"/>
  <c r="S5381" i="4"/>
  <c r="S5382" i="4"/>
  <c r="S5383" i="4"/>
  <c r="S5384" i="4"/>
  <c r="S5385" i="4"/>
  <c r="S5386" i="4"/>
  <c r="S5387" i="4"/>
  <c r="S5388" i="4"/>
  <c r="S5389" i="4"/>
  <c r="S5390" i="4"/>
  <c r="S5391" i="4"/>
  <c r="S5392" i="4"/>
  <c r="S5393" i="4"/>
  <c r="S5394" i="4"/>
  <c r="S5395" i="4"/>
  <c r="S5396" i="4"/>
  <c r="S5397" i="4"/>
  <c r="S5398" i="4"/>
  <c r="S5399" i="4"/>
  <c r="S5400" i="4"/>
  <c r="S5401" i="4"/>
  <c r="S5402" i="4"/>
  <c r="S5403" i="4"/>
  <c r="S5404" i="4"/>
  <c r="S5405" i="4"/>
  <c r="S5406" i="4"/>
  <c r="S5407" i="4"/>
  <c r="S5408" i="4"/>
  <c r="S5409" i="4"/>
  <c r="S5410" i="4"/>
  <c r="S5411" i="4"/>
  <c r="S5412" i="4"/>
  <c r="S5413" i="4"/>
  <c r="S5414" i="4"/>
  <c r="S5415" i="4"/>
  <c r="S5416" i="4"/>
  <c r="S5417" i="4"/>
  <c r="S5418" i="4"/>
  <c r="S5419" i="4"/>
  <c r="S5420" i="4"/>
  <c r="S5421" i="4"/>
  <c r="S5422" i="4"/>
  <c r="S5423" i="4"/>
  <c r="S5424" i="4"/>
  <c r="S5425" i="4"/>
  <c r="S5426" i="4"/>
  <c r="S5427" i="4"/>
  <c r="S5428" i="4"/>
  <c r="S5429" i="4"/>
  <c r="S5430" i="4"/>
  <c r="S5431" i="4"/>
  <c r="S5432" i="4"/>
  <c r="S5433" i="4"/>
  <c r="S5434" i="4"/>
  <c r="S5435" i="4"/>
  <c r="S5436" i="4"/>
  <c r="S5437" i="4"/>
  <c r="S5438" i="4"/>
  <c r="S5439" i="4"/>
  <c r="S5440" i="4"/>
  <c r="S5441" i="4"/>
  <c r="S5442" i="4"/>
  <c r="S5443" i="4"/>
  <c r="S5444" i="4"/>
  <c r="S5445" i="4"/>
  <c r="S5446" i="4"/>
  <c r="S5447" i="4"/>
  <c r="S5448" i="4"/>
  <c r="S5449" i="4"/>
  <c r="S5450" i="4"/>
  <c r="S5451" i="4"/>
  <c r="S5452" i="4"/>
  <c r="S5453" i="4"/>
  <c r="S5454" i="4"/>
  <c r="S5455" i="4"/>
  <c r="S5456" i="4"/>
  <c r="S5457" i="4"/>
  <c r="S5458" i="4"/>
  <c r="S5459" i="4"/>
  <c r="S5460" i="4"/>
  <c r="S5461" i="4"/>
  <c r="S5462" i="4"/>
  <c r="S5463" i="4"/>
  <c r="S5464" i="4"/>
  <c r="S5465" i="4"/>
  <c r="S5466" i="4"/>
  <c r="S5467" i="4"/>
  <c r="S5468" i="4"/>
  <c r="S5469" i="4"/>
  <c r="S5470" i="4"/>
  <c r="S5471" i="4"/>
  <c r="S5472" i="4"/>
  <c r="S5473" i="4"/>
  <c r="S5474" i="4"/>
  <c r="S5475" i="4"/>
  <c r="S5476" i="4"/>
  <c r="S5477" i="4"/>
  <c r="S5478" i="4"/>
  <c r="S5479" i="4"/>
  <c r="S5480" i="4"/>
  <c r="S5481" i="4"/>
  <c r="S5482" i="4"/>
  <c r="S5483" i="4"/>
  <c r="S5484" i="4"/>
  <c r="S5485" i="4"/>
  <c r="S5486" i="4"/>
  <c r="S5487" i="4"/>
  <c r="S5488" i="4"/>
  <c r="S5489" i="4"/>
  <c r="S5490" i="4"/>
  <c r="S5491" i="4"/>
  <c r="S5492" i="4"/>
  <c r="S5493" i="4"/>
  <c r="S5494" i="4"/>
  <c r="S5495" i="4"/>
  <c r="S5496" i="4"/>
  <c r="S5497" i="4"/>
  <c r="S5498" i="4"/>
  <c r="S5499" i="4"/>
  <c r="S5500" i="4"/>
  <c r="S5501" i="4"/>
  <c r="S5502" i="4"/>
  <c r="S5503" i="4"/>
  <c r="S5504" i="4"/>
  <c r="S5505" i="4"/>
  <c r="S5506" i="4"/>
  <c r="S5507" i="4"/>
  <c r="S5508" i="4"/>
  <c r="S5509" i="4"/>
  <c r="S5510" i="4"/>
  <c r="S5511" i="4"/>
  <c r="S5512" i="4"/>
  <c r="S5513" i="4"/>
  <c r="S5514" i="4"/>
  <c r="S5515" i="4"/>
  <c r="S5516" i="4"/>
  <c r="S5517" i="4"/>
  <c r="S5518" i="4"/>
  <c r="S5519" i="4"/>
  <c r="S5520" i="4"/>
  <c r="S5521" i="4"/>
  <c r="S5522" i="4"/>
  <c r="S5523" i="4"/>
  <c r="S5524" i="4"/>
  <c r="S5525" i="4"/>
  <c r="S5526" i="4"/>
  <c r="S5527" i="4"/>
  <c r="S5528" i="4"/>
  <c r="S5529" i="4"/>
  <c r="S5530" i="4"/>
  <c r="S5531" i="4"/>
  <c r="S5532" i="4"/>
  <c r="S5533" i="4"/>
  <c r="S5534" i="4"/>
  <c r="S5535" i="4"/>
  <c r="S5536" i="4"/>
  <c r="S5537" i="4"/>
  <c r="S5538" i="4"/>
  <c r="S5539" i="4"/>
  <c r="S5540" i="4"/>
  <c r="S5541" i="4"/>
  <c r="S5542" i="4"/>
  <c r="S5543" i="4"/>
  <c r="S5544" i="4"/>
  <c r="S5545" i="4"/>
  <c r="S5546" i="4"/>
  <c r="S5547" i="4"/>
  <c r="S5548" i="4"/>
  <c r="S5549" i="4"/>
  <c r="S5550" i="4"/>
  <c r="S5551" i="4"/>
  <c r="S5552" i="4"/>
  <c r="S5553" i="4"/>
  <c r="S5554" i="4"/>
  <c r="S5555" i="4"/>
  <c r="S5556" i="4"/>
  <c r="S5557" i="4"/>
  <c r="S5558" i="4"/>
  <c r="S5559" i="4"/>
  <c r="S5560" i="4"/>
  <c r="S5561" i="4"/>
  <c r="S5562" i="4"/>
  <c r="S5563" i="4"/>
  <c r="S5564" i="4"/>
  <c r="S5565" i="4"/>
  <c r="S5566" i="4"/>
  <c r="S5567" i="4"/>
  <c r="S5568" i="4"/>
  <c r="S5569" i="4"/>
  <c r="S5570" i="4"/>
  <c r="S5571" i="4"/>
  <c r="S5572" i="4"/>
  <c r="S5573" i="4"/>
  <c r="S5574" i="4"/>
  <c r="S5575" i="4"/>
  <c r="S5576" i="4"/>
  <c r="S5577" i="4"/>
  <c r="S5578" i="4"/>
  <c r="S5579" i="4"/>
  <c r="S5580" i="4"/>
  <c r="S5581" i="4"/>
  <c r="S5582" i="4"/>
  <c r="S5583" i="4"/>
  <c r="S5584" i="4"/>
  <c r="S5585" i="4"/>
  <c r="S5586" i="4"/>
  <c r="S5587" i="4"/>
  <c r="S5588" i="4"/>
  <c r="S5589" i="4"/>
  <c r="S5590" i="4"/>
  <c r="S5591" i="4"/>
  <c r="S5592" i="4"/>
  <c r="S5593" i="4"/>
  <c r="S5594" i="4"/>
  <c r="S5595" i="4"/>
  <c r="S5596" i="4"/>
  <c r="S5597" i="4"/>
  <c r="S5598" i="4"/>
  <c r="S5599" i="4"/>
  <c r="S5600" i="4"/>
  <c r="S5601" i="4"/>
  <c r="S5602" i="4"/>
  <c r="S5603" i="4"/>
  <c r="S5604" i="4"/>
  <c r="S5605" i="4"/>
  <c r="S5606" i="4"/>
  <c r="S5607" i="4"/>
  <c r="S5608" i="4"/>
  <c r="S5609" i="4"/>
  <c r="S5610" i="4"/>
  <c r="S5611" i="4"/>
  <c r="S5612" i="4"/>
  <c r="S5613" i="4"/>
  <c r="S5614" i="4"/>
  <c r="S5615" i="4"/>
  <c r="S5616" i="4"/>
  <c r="S5617" i="4"/>
  <c r="S5618" i="4"/>
  <c r="S5619" i="4"/>
  <c r="S5620" i="4"/>
  <c r="S5621" i="4"/>
  <c r="S5622" i="4"/>
  <c r="S5623" i="4"/>
  <c r="S5624" i="4"/>
  <c r="S5625" i="4"/>
  <c r="S5626" i="4"/>
  <c r="S5627" i="4"/>
  <c r="S5628" i="4"/>
  <c r="S5629" i="4"/>
  <c r="S5630" i="4"/>
  <c r="S5631" i="4"/>
  <c r="S5632" i="4"/>
  <c r="S5633" i="4"/>
  <c r="S5634" i="4"/>
  <c r="S5635" i="4"/>
  <c r="S5636" i="4"/>
  <c r="S5637" i="4"/>
  <c r="S5638" i="4"/>
  <c r="S5639" i="4"/>
  <c r="S5640" i="4"/>
  <c r="S5641" i="4"/>
  <c r="S5642" i="4"/>
  <c r="S5643" i="4"/>
  <c r="S5644" i="4"/>
  <c r="S5645" i="4"/>
  <c r="S5646" i="4"/>
  <c r="S5647" i="4"/>
  <c r="S5648" i="4"/>
  <c r="S5649" i="4"/>
  <c r="S5650" i="4"/>
  <c r="S5651" i="4"/>
  <c r="S5652" i="4"/>
  <c r="S5653" i="4"/>
  <c r="S5654" i="4"/>
  <c r="S5655" i="4"/>
  <c r="S5656" i="4"/>
  <c r="S5657" i="4"/>
  <c r="S5658" i="4"/>
  <c r="S5659" i="4"/>
  <c r="S5660" i="4"/>
  <c r="S5661" i="4"/>
  <c r="S5662" i="4"/>
  <c r="S5663" i="4"/>
  <c r="S5664" i="4"/>
  <c r="S5665" i="4"/>
  <c r="S5666" i="4"/>
  <c r="S5667" i="4"/>
  <c r="S5668" i="4"/>
  <c r="S5669" i="4"/>
  <c r="S5670" i="4"/>
  <c r="S5671" i="4"/>
  <c r="S5672" i="4"/>
  <c r="S5673" i="4"/>
  <c r="S5674" i="4"/>
  <c r="S5675" i="4"/>
  <c r="S5676" i="4"/>
  <c r="S5677" i="4"/>
  <c r="S5678" i="4"/>
  <c r="S5679" i="4"/>
  <c r="S5680" i="4"/>
  <c r="S5681" i="4"/>
  <c r="S5682" i="4"/>
  <c r="S5683" i="4"/>
  <c r="S5684" i="4"/>
  <c r="S5685" i="4"/>
  <c r="S5686" i="4"/>
  <c r="S5687" i="4"/>
  <c r="S5688" i="4"/>
  <c r="S5689" i="4"/>
  <c r="S5690" i="4"/>
  <c r="S5691" i="4"/>
  <c r="S5692" i="4"/>
  <c r="S5693" i="4"/>
  <c r="S5694" i="4"/>
  <c r="S5695" i="4"/>
  <c r="S5696" i="4"/>
  <c r="S5697" i="4"/>
  <c r="S5698" i="4"/>
  <c r="S5699" i="4"/>
  <c r="S5700" i="4"/>
  <c r="S5701" i="4"/>
  <c r="S5702" i="4"/>
  <c r="S5703" i="4"/>
  <c r="S5704" i="4"/>
  <c r="S5705" i="4"/>
  <c r="S5706" i="4"/>
  <c r="S5707" i="4"/>
  <c r="S5708" i="4"/>
  <c r="S5709" i="4"/>
  <c r="S5710" i="4"/>
  <c r="S5711" i="4"/>
  <c r="S5712" i="4"/>
  <c r="S5713" i="4"/>
  <c r="S5714" i="4"/>
  <c r="S5715" i="4"/>
  <c r="S5716" i="4"/>
  <c r="S5717" i="4"/>
  <c r="S5718" i="4"/>
  <c r="S5719" i="4"/>
  <c r="S5720" i="4"/>
  <c r="S5721" i="4"/>
  <c r="S5722" i="4"/>
  <c r="S5723" i="4"/>
  <c r="S5724" i="4"/>
  <c r="S5725" i="4"/>
  <c r="S5726" i="4"/>
  <c r="S5727" i="4"/>
  <c r="S5728" i="4"/>
  <c r="S5729" i="4"/>
  <c r="S5730" i="4"/>
  <c r="S5731" i="4"/>
  <c r="S5732" i="4"/>
  <c r="S5733" i="4"/>
  <c r="S5734" i="4"/>
  <c r="S5735" i="4"/>
  <c r="S5736" i="4"/>
  <c r="S5737" i="4"/>
  <c r="S5738" i="4"/>
  <c r="S5739" i="4"/>
  <c r="S5740" i="4"/>
  <c r="S5741" i="4"/>
  <c r="S5742" i="4"/>
  <c r="S5743" i="4"/>
  <c r="S5744" i="4"/>
  <c r="S5745" i="4"/>
  <c r="S5746" i="4"/>
  <c r="S5747" i="4"/>
  <c r="S5748" i="4"/>
  <c r="S5749" i="4"/>
  <c r="S5750" i="4"/>
  <c r="S5751" i="4"/>
  <c r="S5752" i="4"/>
  <c r="S5753" i="4"/>
  <c r="S5754" i="4"/>
  <c r="S5755" i="4"/>
  <c r="S5756" i="4"/>
  <c r="S5757" i="4"/>
  <c r="S5758" i="4"/>
  <c r="S5759" i="4"/>
  <c r="S5760" i="4"/>
  <c r="S5761" i="4"/>
  <c r="S5762" i="4"/>
  <c r="S5763" i="4"/>
  <c r="S5764" i="4"/>
  <c r="S5765" i="4"/>
  <c r="S5766" i="4"/>
  <c r="S5767" i="4"/>
  <c r="S5768" i="4"/>
  <c r="S5769" i="4"/>
  <c r="S5770" i="4"/>
  <c r="S5771" i="4"/>
  <c r="S5772" i="4"/>
  <c r="S5773" i="4"/>
  <c r="S5774" i="4"/>
  <c r="S5775" i="4"/>
  <c r="S5776" i="4"/>
  <c r="S5777" i="4"/>
  <c r="S5778" i="4"/>
  <c r="S5779" i="4"/>
  <c r="S5780" i="4"/>
  <c r="S5781" i="4"/>
  <c r="S5782" i="4"/>
  <c r="S5783" i="4"/>
  <c r="S5784" i="4"/>
  <c r="S5785" i="4"/>
  <c r="S5786" i="4"/>
  <c r="S5787" i="4"/>
  <c r="S5788" i="4"/>
  <c r="S5789" i="4"/>
  <c r="S5790" i="4"/>
  <c r="S5791" i="4"/>
  <c r="S5792" i="4"/>
  <c r="S5793" i="4"/>
  <c r="S5794" i="4"/>
  <c r="S5795" i="4"/>
  <c r="S5796" i="4"/>
  <c r="S5797" i="4"/>
  <c r="S5798" i="4"/>
  <c r="S5799" i="4"/>
  <c r="S5800" i="4"/>
  <c r="S5801" i="4"/>
  <c r="S5802" i="4"/>
  <c r="S5803" i="4"/>
  <c r="S5804" i="4"/>
  <c r="S5805" i="4"/>
  <c r="S5806" i="4"/>
  <c r="S5807" i="4"/>
  <c r="S5808" i="4"/>
  <c r="S5809" i="4"/>
  <c r="S5810" i="4"/>
  <c r="S5811" i="4"/>
  <c r="S5812" i="4"/>
  <c r="S5813" i="4"/>
  <c r="S5814" i="4"/>
  <c r="S5815" i="4"/>
  <c r="S5816" i="4"/>
  <c r="S5817" i="4"/>
  <c r="S5818" i="4"/>
  <c r="S5819" i="4"/>
  <c r="S5820" i="4"/>
  <c r="S5821" i="4"/>
  <c r="S5822" i="4"/>
  <c r="S5823" i="4"/>
  <c r="S5824" i="4"/>
  <c r="S5825" i="4"/>
  <c r="S5826" i="4"/>
  <c r="S5827" i="4"/>
  <c r="S5828" i="4"/>
  <c r="S5829" i="4"/>
  <c r="S5830" i="4"/>
  <c r="S5831" i="4"/>
  <c r="S5832" i="4"/>
  <c r="S5833" i="4"/>
  <c r="S5834" i="4"/>
  <c r="S5835" i="4"/>
  <c r="S5836" i="4"/>
  <c r="S5837" i="4"/>
  <c r="S5838" i="4"/>
  <c r="S5839" i="4"/>
  <c r="S5840" i="4"/>
  <c r="S5841" i="4"/>
  <c r="S5842" i="4"/>
  <c r="S5843" i="4"/>
  <c r="S5844" i="4"/>
  <c r="S5845" i="4"/>
  <c r="S5846" i="4"/>
  <c r="S5847" i="4"/>
  <c r="S5848" i="4"/>
  <c r="S5849" i="4"/>
  <c r="S5850" i="4"/>
  <c r="S5851" i="4"/>
  <c r="S5852" i="4"/>
  <c r="S5853" i="4"/>
  <c r="S5854" i="4"/>
  <c r="S5855" i="4"/>
  <c r="S5856" i="4"/>
  <c r="S5857" i="4"/>
  <c r="S5858" i="4"/>
  <c r="S5859" i="4"/>
  <c r="S5860" i="4"/>
  <c r="S5861" i="4"/>
  <c r="S5862" i="4"/>
  <c r="S5863" i="4"/>
  <c r="S5864" i="4"/>
  <c r="S5865" i="4"/>
  <c r="S5866" i="4"/>
  <c r="S5867" i="4"/>
  <c r="S5868" i="4"/>
  <c r="S5869" i="4"/>
  <c r="S5870" i="4"/>
  <c r="S5871" i="4"/>
  <c r="S5872" i="4"/>
  <c r="S5873" i="4"/>
  <c r="S5874" i="4"/>
  <c r="S5875" i="4"/>
  <c r="S5876" i="4"/>
  <c r="S5877" i="4"/>
  <c r="S5878" i="4"/>
  <c r="S5879" i="4"/>
  <c r="S5880" i="4"/>
  <c r="S5881" i="4"/>
  <c r="S5882" i="4"/>
  <c r="S5883" i="4"/>
  <c r="S5884" i="4"/>
  <c r="S5885" i="4"/>
  <c r="S5886" i="4"/>
  <c r="S5887" i="4"/>
  <c r="S5888" i="4"/>
  <c r="S5889" i="4"/>
  <c r="S5890" i="4"/>
  <c r="S5891" i="4"/>
  <c r="S5892" i="4"/>
  <c r="S5893" i="4"/>
  <c r="S5894" i="4"/>
  <c r="S5895" i="4"/>
  <c r="S5896" i="4"/>
  <c r="S5897" i="4"/>
  <c r="S5898" i="4"/>
  <c r="S5899" i="4"/>
  <c r="S5900" i="4"/>
  <c r="S5901" i="4"/>
  <c r="S5902" i="4"/>
  <c r="S5903" i="4"/>
  <c r="S5904" i="4"/>
  <c r="S5905" i="4"/>
  <c r="S5906" i="4"/>
  <c r="S5907" i="4"/>
  <c r="S5908" i="4"/>
  <c r="S5909" i="4"/>
  <c r="S5910" i="4"/>
  <c r="S5911" i="4"/>
  <c r="S5912" i="4"/>
  <c r="S5913" i="4"/>
  <c r="S5914" i="4"/>
  <c r="S5915" i="4"/>
  <c r="S5916" i="4"/>
  <c r="S5917" i="4"/>
  <c r="S5918" i="4"/>
  <c r="S5919" i="4"/>
  <c r="S5920" i="4"/>
  <c r="S5921" i="4"/>
  <c r="S5922" i="4"/>
  <c r="S5923" i="4"/>
  <c r="S5924" i="4"/>
  <c r="S5925" i="4"/>
  <c r="S5926" i="4"/>
  <c r="S5927" i="4"/>
  <c r="S5928" i="4"/>
  <c r="S5929" i="4"/>
  <c r="S5930" i="4"/>
  <c r="S5931" i="4"/>
  <c r="S5932" i="4"/>
  <c r="S5933" i="4"/>
  <c r="S5934" i="4"/>
  <c r="S5935" i="4"/>
  <c r="S5936" i="4"/>
  <c r="S5937" i="4"/>
  <c r="S5938" i="4"/>
  <c r="S5939" i="4"/>
  <c r="S5940" i="4"/>
  <c r="S5941" i="4"/>
  <c r="S5942" i="4"/>
  <c r="S5943" i="4"/>
  <c r="S5944" i="4"/>
  <c r="S5945" i="4"/>
  <c r="S5946" i="4"/>
  <c r="S5947" i="4"/>
  <c r="S5948" i="4"/>
  <c r="S5949" i="4"/>
  <c r="S5950" i="4"/>
  <c r="S5951" i="4"/>
  <c r="S5952" i="4"/>
  <c r="S5953" i="4"/>
  <c r="S5954" i="4"/>
  <c r="S5955" i="4"/>
  <c r="S5956" i="4"/>
  <c r="S5957" i="4"/>
  <c r="S5958" i="4"/>
  <c r="S5959" i="4"/>
  <c r="S5960" i="4"/>
  <c r="S5961" i="4"/>
  <c r="S5962" i="4"/>
  <c r="S5963" i="4"/>
  <c r="S5964" i="4"/>
  <c r="S5965" i="4"/>
  <c r="S5966" i="4"/>
  <c r="S5967" i="4"/>
  <c r="S5968" i="4"/>
  <c r="S5969" i="4"/>
  <c r="S5970" i="4"/>
  <c r="S5971" i="4"/>
  <c r="S5972" i="4"/>
  <c r="S5973" i="4"/>
  <c r="S5974" i="4"/>
  <c r="S5975" i="4"/>
  <c r="S5976" i="4"/>
  <c r="S5977" i="4"/>
  <c r="S5978" i="4"/>
  <c r="S5979" i="4"/>
  <c r="S5980" i="4"/>
  <c r="S5981" i="4"/>
  <c r="S5982" i="4"/>
  <c r="S5983" i="4"/>
  <c r="S5984" i="4"/>
  <c r="S5985" i="4"/>
  <c r="S5986" i="4"/>
  <c r="S5987" i="4"/>
  <c r="S5988" i="4"/>
  <c r="S5989" i="4"/>
  <c r="S5990" i="4"/>
  <c r="S5991" i="4"/>
  <c r="S5992" i="4"/>
  <c r="S5993" i="4"/>
  <c r="S5994" i="4"/>
  <c r="S5995" i="4"/>
  <c r="S5996" i="4"/>
  <c r="S5997" i="4"/>
  <c r="S5998" i="4"/>
  <c r="S5999" i="4"/>
  <c r="S6000" i="4"/>
  <c r="S6001" i="4"/>
  <c r="S6002" i="4"/>
  <c r="S6003" i="4"/>
  <c r="S6004" i="4"/>
  <c r="S6005" i="4"/>
  <c r="S6006" i="4"/>
  <c r="S6007" i="4"/>
  <c r="S6008" i="4"/>
  <c r="S6009" i="4"/>
  <c r="S6010" i="4"/>
  <c r="S6011" i="4"/>
  <c r="S6012" i="4"/>
  <c r="S6013" i="4"/>
  <c r="S6014" i="4"/>
  <c r="S6015" i="4"/>
  <c r="S6016" i="4"/>
  <c r="S6017" i="4"/>
  <c r="S6018" i="4"/>
  <c r="S6019" i="4"/>
  <c r="S6020" i="4"/>
  <c r="S6021" i="4"/>
  <c r="S6022" i="4"/>
  <c r="S6023" i="4"/>
  <c r="S6024" i="4"/>
  <c r="S6025" i="4"/>
  <c r="S6026" i="4"/>
  <c r="S6027" i="4"/>
  <c r="S6028" i="4"/>
  <c r="S6029" i="4"/>
  <c r="S6030" i="4"/>
  <c r="S6031" i="4"/>
  <c r="S6032" i="4"/>
  <c r="S6033" i="4"/>
  <c r="S6034" i="4"/>
  <c r="S6035" i="4"/>
  <c r="S6036" i="4"/>
  <c r="S6037" i="4"/>
  <c r="S6038" i="4"/>
  <c r="S6039" i="4"/>
  <c r="S6040" i="4"/>
  <c r="S6041" i="4"/>
  <c r="S6042" i="4"/>
  <c r="S6043" i="4"/>
  <c r="S6044" i="4"/>
  <c r="S6045" i="4"/>
  <c r="S6046" i="4"/>
  <c r="S6047" i="4"/>
  <c r="S6048" i="4"/>
  <c r="S6049" i="4"/>
  <c r="S6050" i="4"/>
  <c r="S6051" i="4"/>
  <c r="S6052" i="4"/>
  <c r="S6053" i="4"/>
  <c r="S6054" i="4"/>
  <c r="S6055" i="4"/>
  <c r="S6056" i="4"/>
  <c r="S6057" i="4"/>
  <c r="S6058" i="4"/>
  <c r="S6059" i="4"/>
  <c r="S6060" i="4"/>
  <c r="S6061" i="4"/>
  <c r="S6062" i="4"/>
  <c r="S6063" i="4"/>
  <c r="S6064" i="4"/>
  <c r="S6065" i="4"/>
  <c r="S6066" i="4"/>
  <c r="S6067" i="4"/>
  <c r="S6068" i="4"/>
  <c r="S6069" i="4"/>
  <c r="S6070" i="4"/>
  <c r="S6071" i="4"/>
  <c r="S6072" i="4"/>
  <c r="S6073" i="4"/>
  <c r="S6074" i="4"/>
  <c r="S6075" i="4"/>
  <c r="S6076" i="4"/>
  <c r="S6077" i="4"/>
  <c r="S6078" i="4"/>
  <c r="S6079" i="4"/>
  <c r="S6080" i="4"/>
  <c r="S6081" i="4"/>
  <c r="S6082" i="4"/>
  <c r="S6083" i="4"/>
  <c r="S6084" i="4"/>
  <c r="S6085" i="4"/>
  <c r="S6086" i="4"/>
  <c r="S6087" i="4"/>
  <c r="S6088" i="4"/>
  <c r="S6089" i="4"/>
  <c r="S6090" i="4"/>
  <c r="S6091" i="4"/>
  <c r="S6092" i="4"/>
  <c r="S6093" i="4"/>
  <c r="S6094" i="4"/>
  <c r="S6095" i="4"/>
  <c r="S6096" i="4"/>
  <c r="S6097" i="4"/>
  <c r="S6098" i="4"/>
  <c r="S6099" i="4"/>
  <c r="S6100" i="4"/>
  <c r="S6101" i="4"/>
  <c r="S6102" i="4"/>
  <c r="S6103" i="4"/>
  <c r="S6104" i="4"/>
  <c r="S6105" i="4"/>
  <c r="S6106" i="4"/>
  <c r="S6107" i="4"/>
  <c r="S6108" i="4"/>
  <c r="S6109" i="4"/>
  <c r="S6110" i="4"/>
  <c r="S6111" i="4"/>
  <c r="S6112" i="4"/>
  <c r="S6113" i="4"/>
  <c r="S6114" i="4"/>
  <c r="S6115" i="4"/>
  <c r="S6116" i="4"/>
  <c r="S6117" i="4"/>
  <c r="S6118" i="4"/>
  <c r="S6119" i="4"/>
  <c r="S6120" i="4"/>
  <c r="S6121" i="4"/>
  <c r="S6122" i="4"/>
  <c r="S6123" i="4"/>
  <c r="S6124" i="4"/>
  <c r="S6125" i="4"/>
  <c r="S6126" i="4"/>
  <c r="S6127" i="4"/>
  <c r="S6128" i="4"/>
  <c r="S6129" i="4"/>
  <c r="S6130" i="4"/>
  <c r="S6131" i="4"/>
  <c r="S6132" i="4"/>
  <c r="S6133" i="4"/>
  <c r="S6134" i="4"/>
  <c r="S6135" i="4"/>
  <c r="S6136" i="4"/>
  <c r="S6137" i="4"/>
  <c r="S6138" i="4"/>
  <c r="S6139" i="4"/>
  <c r="S6140" i="4"/>
  <c r="S6141" i="4"/>
  <c r="S6142" i="4"/>
  <c r="S6143" i="4"/>
  <c r="S6144" i="4"/>
  <c r="S6145" i="4"/>
  <c r="S6146" i="4"/>
  <c r="S6147" i="4"/>
  <c r="S6148" i="4"/>
  <c r="S6149" i="4"/>
  <c r="S6150" i="4"/>
  <c r="S6151" i="4"/>
  <c r="S6152" i="4"/>
  <c r="S6153" i="4"/>
  <c r="S6154" i="4"/>
  <c r="S6155" i="4"/>
  <c r="S6156" i="4"/>
  <c r="S6157" i="4"/>
  <c r="S6158" i="4"/>
  <c r="S6159" i="4"/>
  <c r="S6160" i="4"/>
  <c r="S6161" i="4"/>
  <c r="S6162" i="4"/>
  <c r="S6163" i="4"/>
  <c r="S6164" i="4"/>
  <c r="S6165" i="4"/>
  <c r="S6166" i="4"/>
  <c r="S6167" i="4"/>
  <c r="S6168" i="4"/>
  <c r="S6169" i="4"/>
  <c r="S6170" i="4"/>
  <c r="S6171" i="4"/>
  <c r="S6172" i="4"/>
  <c r="S6173" i="4"/>
  <c r="S6174" i="4"/>
  <c r="S6175" i="4"/>
  <c r="S6176" i="4"/>
  <c r="S6177" i="4"/>
  <c r="S6178" i="4"/>
  <c r="S6179" i="4"/>
  <c r="S6180" i="4"/>
  <c r="S6181" i="4"/>
  <c r="S6182" i="4"/>
  <c r="S6183" i="4"/>
  <c r="S6184" i="4"/>
  <c r="S6185" i="4"/>
  <c r="S6186" i="4"/>
  <c r="S6187" i="4"/>
  <c r="S6188" i="4"/>
  <c r="S6189" i="4"/>
  <c r="S6190" i="4"/>
  <c r="S6191" i="4"/>
  <c r="S6192" i="4"/>
  <c r="S6193" i="4"/>
  <c r="S6194" i="4"/>
  <c r="S6195" i="4"/>
  <c r="S6196" i="4"/>
  <c r="S6197" i="4"/>
  <c r="S6198" i="4"/>
  <c r="S6199" i="4"/>
  <c r="S6200" i="4"/>
  <c r="S6201" i="4"/>
  <c r="S6202" i="4"/>
  <c r="S6203" i="4"/>
  <c r="S6204" i="4"/>
  <c r="S6205" i="4"/>
  <c r="S6206" i="4"/>
  <c r="S6207" i="4"/>
  <c r="S6208" i="4"/>
  <c r="S6209" i="4"/>
  <c r="S6210" i="4"/>
  <c r="S6211" i="4"/>
  <c r="S6212" i="4"/>
  <c r="S6213" i="4"/>
  <c r="S6214" i="4"/>
  <c r="S6215" i="4"/>
  <c r="S6216" i="4"/>
  <c r="S6217" i="4"/>
  <c r="S6218" i="4"/>
  <c r="S6219" i="4"/>
  <c r="S6220" i="4"/>
  <c r="S6221" i="4"/>
  <c r="S6222" i="4"/>
  <c r="S6223" i="4"/>
  <c r="S6224" i="4"/>
  <c r="S6225" i="4"/>
  <c r="S6226" i="4"/>
  <c r="S6227" i="4"/>
  <c r="S6228" i="4"/>
  <c r="S6229" i="4"/>
  <c r="S6230" i="4"/>
  <c r="S6231" i="4"/>
  <c r="S6232" i="4"/>
  <c r="S6233" i="4"/>
  <c r="S6234" i="4"/>
  <c r="S6235" i="4"/>
  <c r="S6236" i="4"/>
  <c r="S6237" i="4"/>
  <c r="S6238" i="4"/>
  <c r="S6239" i="4"/>
  <c r="S6240" i="4"/>
  <c r="S6241" i="4"/>
  <c r="S6242" i="4"/>
  <c r="S6243" i="4"/>
  <c r="S6244" i="4"/>
  <c r="S6245" i="4"/>
  <c r="S6246" i="4"/>
  <c r="S6247" i="4"/>
  <c r="S6248" i="4"/>
  <c r="S6249" i="4"/>
  <c r="S6250" i="4"/>
  <c r="S6251" i="4"/>
  <c r="S6252" i="4"/>
  <c r="S6253" i="4"/>
  <c r="S6254" i="4"/>
  <c r="S6255" i="4"/>
  <c r="S6256" i="4"/>
  <c r="S6257" i="4"/>
  <c r="S6258" i="4"/>
  <c r="S6259" i="4"/>
  <c r="S6260" i="4"/>
  <c r="S6261" i="4"/>
  <c r="S6262" i="4"/>
  <c r="S6263" i="4"/>
  <c r="S6264" i="4"/>
  <c r="S6265" i="4"/>
  <c r="S6266" i="4"/>
  <c r="S6267" i="4"/>
  <c r="S6268" i="4"/>
  <c r="S6269" i="4"/>
  <c r="S6270" i="4"/>
  <c r="S6271" i="4"/>
  <c r="S6272" i="4"/>
  <c r="S6273" i="4"/>
  <c r="S6274" i="4"/>
  <c r="S6275" i="4"/>
  <c r="S6276" i="4"/>
  <c r="S6277" i="4"/>
  <c r="S6278" i="4"/>
  <c r="S6279" i="4"/>
  <c r="S6280" i="4"/>
  <c r="S6281" i="4"/>
  <c r="S6282" i="4"/>
  <c r="S6283" i="4"/>
  <c r="S6284" i="4"/>
  <c r="S6285" i="4"/>
  <c r="S6286" i="4"/>
  <c r="S6287" i="4"/>
  <c r="S6288" i="4"/>
  <c r="S6289" i="4"/>
  <c r="S6290" i="4"/>
  <c r="S6291" i="4"/>
  <c r="S6292" i="4"/>
  <c r="S6293" i="4"/>
  <c r="S6294" i="4"/>
  <c r="S6295" i="4"/>
  <c r="S6296" i="4"/>
  <c r="S6297" i="4"/>
  <c r="S6298" i="4"/>
  <c r="S6299" i="4"/>
  <c r="S6300" i="4"/>
  <c r="S6301" i="4"/>
  <c r="S6302" i="4"/>
  <c r="S6303" i="4"/>
  <c r="S6304" i="4"/>
  <c r="S6305" i="4"/>
  <c r="S6306" i="4"/>
  <c r="S6307" i="4"/>
  <c r="S6308" i="4"/>
  <c r="S6309" i="4"/>
  <c r="S6310" i="4"/>
  <c r="S6311" i="4"/>
  <c r="S6312" i="4"/>
  <c r="S6313" i="4"/>
  <c r="S6314" i="4"/>
  <c r="S6315" i="4"/>
  <c r="S6316" i="4"/>
  <c r="S6317" i="4"/>
  <c r="S6318" i="4"/>
  <c r="S6319" i="4"/>
  <c r="S6320" i="4"/>
  <c r="S6321" i="4"/>
  <c r="S6322" i="4"/>
  <c r="S6323" i="4"/>
  <c r="S6324" i="4"/>
  <c r="S6325" i="4"/>
  <c r="S6326" i="4"/>
  <c r="S6327" i="4"/>
  <c r="S6328" i="4"/>
  <c r="S6329" i="4"/>
  <c r="S6330" i="4"/>
  <c r="S6331" i="4"/>
  <c r="S6332" i="4"/>
  <c r="S6333" i="4"/>
  <c r="S6334" i="4"/>
  <c r="S6335" i="4"/>
  <c r="S6336" i="4"/>
  <c r="S6337" i="4"/>
  <c r="S6338" i="4"/>
  <c r="S6339" i="4"/>
  <c r="S6340" i="4"/>
  <c r="S6341" i="4"/>
  <c r="S6342" i="4"/>
  <c r="S6343" i="4"/>
  <c r="S6344" i="4"/>
  <c r="S6345" i="4"/>
  <c r="S6346" i="4"/>
  <c r="S6347" i="4"/>
  <c r="S6348" i="4"/>
  <c r="S6349" i="4"/>
  <c r="S6350" i="4"/>
  <c r="S6351" i="4"/>
  <c r="S6352" i="4"/>
  <c r="S6353" i="4"/>
  <c r="S6354" i="4"/>
  <c r="S6355" i="4"/>
  <c r="S6356" i="4"/>
  <c r="S6357" i="4"/>
  <c r="S6358" i="4"/>
  <c r="S6359" i="4"/>
  <c r="S6360" i="4"/>
  <c r="S6361" i="4"/>
  <c r="S6362" i="4"/>
  <c r="S6363" i="4"/>
  <c r="S6364" i="4"/>
  <c r="S6365" i="4"/>
  <c r="S6366" i="4"/>
  <c r="S6367" i="4"/>
  <c r="S6368" i="4"/>
  <c r="S6369" i="4"/>
  <c r="S6370" i="4"/>
  <c r="S6371" i="4"/>
  <c r="S6372" i="4"/>
  <c r="S6373" i="4"/>
  <c r="S6374" i="4"/>
  <c r="S6375" i="4"/>
  <c r="S6376" i="4"/>
  <c r="S6377" i="4"/>
  <c r="S6378" i="4"/>
  <c r="S6379" i="4"/>
  <c r="S6380" i="4"/>
  <c r="S6381" i="4"/>
  <c r="S6382" i="4"/>
  <c r="S6383" i="4"/>
  <c r="S6384" i="4"/>
  <c r="S6385" i="4"/>
  <c r="S6386" i="4"/>
  <c r="S6387" i="4"/>
  <c r="S6388" i="4"/>
  <c r="S6389" i="4"/>
  <c r="S6390" i="4"/>
  <c r="S6391" i="4"/>
  <c r="S6392" i="4"/>
  <c r="S6393" i="4"/>
  <c r="S6394" i="4"/>
  <c r="S6395" i="4"/>
  <c r="S6396" i="4"/>
  <c r="S6397" i="4"/>
  <c r="S6398" i="4"/>
  <c r="S6399" i="4"/>
  <c r="S6400" i="4"/>
  <c r="S6401" i="4"/>
  <c r="S6402" i="4"/>
  <c r="S6403" i="4"/>
  <c r="S6404" i="4"/>
  <c r="S6405" i="4"/>
  <c r="S6406" i="4"/>
  <c r="S6407" i="4"/>
  <c r="S6408" i="4"/>
  <c r="S6409" i="4"/>
  <c r="S6410" i="4"/>
  <c r="S6411" i="4"/>
  <c r="S6412" i="4"/>
  <c r="S6413" i="4"/>
  <c r="S6414" i="4"/>
  <c r="S6415" i="4"/>
  <c r="S6416" i="4"/>
  <c r="S6417" i="4"/>
  <c r="S6418" i="4"/>
  <c r="S6419" i="4"/>
  <c r="S6420" i="4"/>
  <c r="S6421" i="4"/>
  <c r="S6422" i="4"/>
  <c r="S6423" i="4"/>
  <c r="S6424" i="4"/>
  <c r="S6425" i="4"/>
  <c r="S6426" i="4"/>
  <c r="S6427" i="4"/>
  <c r="S6428" i="4"/>
  <c r="S6429" i="4"/>
  <c r="S6430" i="4"/>
  <c r="S6431" i="4"/>
  <c r="S6432" i="4"/>
  <c r="S6433" i="4"/>
  <c r="S6434" i="4"/>
  <c r="S6435" i="4"/>
  <c r="S6436" i="4"/>
  <c r="S6437" i="4"/>
  <c r="S6438" i="4"/>
  <c r="S6439" i="4"/>
  <c r="S6440" i="4"/>
  <c r="S6441" i="4"/>
  <c r="S6442" i="4"/>
  <c r="S6443" i="4"/>
  <c r="S6444" i="4"/>
  <c r="S6445" i="4"/>
  <c r="S6446" i="4"/>
  <c r="S6447" i="4"/>
  <c r="S6448" i="4"/>
  <c r="S6449" i="4"/>
  <c r="S6450" i="4"/>
  <c r="S6451" i="4"/>
  <c r="S6452" i="4"/>
  <c r="S6453" i="4"/>
  <c r="S6454" i="4"/>
  <c r="S6455" i="4"/>
  <c r="S6456" i="4"/>
  <c r="S6457" i="4"/>
  <c r="S6458" i="4"/>
  <c r="S6459" i="4"/>
  <c r="S6460" i="4"/>
  <c r="S6461" i="4"/>
  <c r="S6462" i="4"/>
  <c r="S6463" i="4"/>
  <c r="S6464" i="4"/>
  <c r="S6465" i="4"/>
  <c r="S6466" i="4"/>
  <c r="S6467" i="4"/>
  <c r="S6468" i="4"/>
  <c r="S6469" i="4"/>
  <c r="S6470" i="4"/>
  <c r="S6471" i="4"/>
  <c r="S6472" i="4"/>
  <c r="S6473" i="4"/>
  <c r="S6474" i="4"/>
  <c r="S6475" i="4"/>
  <c r="S6476" i="4"/>
  <c r="S6477" i="4"/>
  <c r="S6478" i="4"/>
  <c r="S6479" i="4"/>
  <c r="S6480" i="4"/>
  <c r="S6481" i="4"/>
  <c r="S6482" i="4"/>
  <c r="S6483" i="4"/>
  <c r="S6484" i="4"/>
  <c r="S6485" i="4"/>
  <c r="S6486" i="4"/>
  <c r="S6487" i="4"/>
  <c r="S6488" i="4"/>
  <c r="S6489" i="4"/>
  <c r="S6490" i="4"/>
  <c r="S6491" i="4"/>
  <c r="S6492" i="4"/>
  <c r="S6493" i="4"/>
  <c r="S6494" i="4"/>
  <c r="S6495" i="4"/>
  <c r="S6496" i="4"/>
  <c r="S6497" i="4"/>
  <c r="S6498" i="4"/>
  <c r="S6499" i="4"/>
  <c r="S6500" i="4"/>
  <c r="S6501" i="4"/>
  <c r="S6502" i="4"/>
  <c r="S6503" i="4"/>
  <c r="S6504" i="4"/>
  <c r="S6505" i="4"/>
  <c r="S6506" i="4"/>
  <c r="S6507" i="4"/>
  <c r="S6508" i="4"/>
  <c r="S6509" i="4"/>
  <c r="S6510" i="4"/>
  <c r="S6511" i="4"/>
  <c r="S6512" i="4"/>
  <c r="S6513" i="4"/>
  <c r="S6514" i="4"/>
  <c r="S6515" i="4"/>
  <c r="S6516" i="4"/>
  <c r="S6517" i="4"/>
  <c r="S6518" i="4"/>
  <c r="S6519" i="4"/>
  <c r="S6520" i="4"/>
  <c r="S6521" i="4"/>
  <c r="S6522" i="4"/>
  <c r="S6523" i="4"/>
  <c r="S6524" i="4"/>
  <c r="S6525" i="4"/>
  <c r="S6526" i="4"/>
  <c r="S6527" i="4"/>
  <c r="S6528" i="4"/>
  <c r="S6529" i="4"/>
  <c r="S6530" i="4"/>
  <c r="S6531" i="4"/>
  <c r="S6532" i="4"/>
  <c r="S6533" i="4"/>
  <c r="S6534" i="4"/>
  <c r="S6535" i="4"/>
  <c r="S6536" i="4"/>
  <c r="S6537" i="4"/>
  <c r="S6538" i="4"/>
  <c r="S6539" i="4"/>
  <c r="S6540" i="4"/>
  <c r="S6541" i="4"/>
  <c r="S6542" i="4"/>
  <c r="S6543" i="4"/>
  <c r="S6544" i="4"/>
  <c r="S6545" i="4"/>
  <c r="S6546" i="4"/>
  <c r="S6547" i="4"/>
  <c r="S6548" i="4"/>
  <c r="S6549" i="4"/>
  <c r="S6550" i="4"/>
  <c r="S6551" i="4"/>
  <c r="S6552" i="4"/>
  <c r="S6553" i="4"/>
  <c r="S6554" i="4"/>
  <c r="S6555" i="4"/>
  <c r="S6556" i="4"/>
  <c r="S6557" i="4"/>
  <c r="S6558" i="4"/>
  <c r="S6559" i="4"/>
  <c r="S6560" i="4"/>
  <c r="S6561" i="4"/>
  <c r="S6562" i="4"/>
  <c r="S6563" i="4"/>
  <c r="S6564" i="4"/>
  <c r="S6565" i="4"/>
  <c r="S6566" i="4"/>
  <c r="S6567" i="4"/>
  <c r="S6568" i="4"/>
  <c r="S6569" i="4"/>
  <c r="S6570" i="4"/>
  <c r="S6571" i="4"/>
  <c r="S6572" i="4"/>
  <c r="S6573" i="4"/>
  <c r="S6574" i="4"/>
  <c r="S6575" i="4"/>
  <c r="S6576" i="4"/>
  <c r="S6577" i="4"/>
  <c r="S6578" i="4"/>
  <c r="S6579" i="4"/>
  <c r="S6580" i="4"/>
  <c r="S6581" i="4"/>
  <c r="S6582" i="4"/>
  <c r="S6583" i="4"/>
  <c r="S6584" i="4"/>
  <c r="S6585" i="4"/>
  <c r="S6586" i="4"/>
  <c r="S6587" i="4"/>
  <c r="S6588" i="4"/>
  <c r="S6589" i="4"/>
  <c r="S6590" i="4"/>
  <c r="S6591" i="4"/>
  <c r="S6592" i="4"/>
  <c r="S6593" i="4"/>
  <c r="S6594" i="4"/>
  <c r="S6595" i="4"/>
  <c r="S6596" i="4"/>
  <c r="S6597" i="4"/>
  <c r="S6598" i="4"/>
  <c r="S6599" i="4"/>
  <c r="S6600" i="4"/>
  <c r="S6601" i="4"/>
  <c r="S6602" i="4"/>
  <c r="S6603" i="4"/>
  <c r="S6604" i="4"/>
  <c r="S6605" i="4"/>
  <c r="S6606" i="4"/>
  <c r="S6607" i="4"/>
  <c r="S6608" i="4"/>
  <c r="S6609" i="4"/>
  <c r="S6610" i="4"/>
  <c r="S6611" i="4"/>
  <c r="S6612" i="4"/>
  <c r="S6613" i="4"/>
  <c r="S6614" i="4"/>
  <c r="S6615" i="4"/>
  <c r="S6616" i="4"/>
  <c r="S6617" i="4"/>
  <c r="S6618" i="4"/>
  <c r="S6619" i="4"/>
  <c r="S6620" i="4"/>
  <c r="S6621" i="4"/>
  <c r="S6622" i="4"/>
  <c r="S6623" i="4"/>
  <c r="S6624" i="4"/>
  <c r="S6625" i="4"/>
  <c r="S6626" i="4"/>
  <c r="S6627" i="4"/>
  <c r="S6628" i="4"/>
  <c r="S6629" i="4"/>
  <c r="S6630" i="4"/>
  <c r="S6631" i="4"/>
  <c r="S6632" i="4"/>
  <c r="S6633" i="4"/>
  <c r="S6634" i="4"/>
  <c r="S6635" i="4"/>
  <c r="S6636" i="4"/>
  <c r="S6637" i="4"/>
  <c r="S6638" i="4"/>
  <c r="S6639" i="4"/>
  <c r="S6640" i="4"/>
  <c r="S6641" i="4"/>
  <c r="S6642" i="4"/>
  <c r="S6643" i="4"/>
  <c r="S6644" i="4"/>
  <c r="S6645" i="4"/>
  <c r="S6646" i="4"/>
  <c r="S6647" i="4"/>
  <c r="S6648" i="4"/>
  <c r="S6649" i="4"/>
  <c r="S6650" i="4"/>
  <c r="S6651" i="4"/>
  <c r="S6652" i="4"/>
  <c r="S6653" i="4"/>
  <c r="S6654" i="4"/>
  <c r="S6655" i="4"/>
  <c r="S6656" i="4"/>
  <c r="S6657" i="4"/>
  <c r="S6658" i="4"/>
  <c r="S6659" i="4"/>
  <c r="S6660" i="4"/>
  <c r="S6661" i="4"/>
  <c r="S6662" i="4"/>
  <c r="S6663" i="4"/>
  <c r="S6664" i="4"/>
  <c r="S6665" i="4"/>
  <c r="S6666" i="4"/>
  <c r="S6667" i="4"/>
  <c r="S6668" i="4"/>
  <c r="S6669" i="4"/>
  <c r="S6670" i="4"/>
  <c r="S6671" i="4"/>
  <c r="S6672" i="4"/>
  <c r="S6673" i="4"/>
  <c r="S6674" i="4"/>
  <c r="S6675" i="4"/>
  <c r="S6676" i="4"/>
  <c r="S6677" i="4"/>
  <c r="S6678" i="4"/>
  <c r="S6679" i="4"/>
  <c r="S6680" i="4"/>
  <c r="S6681" i="4"/>
  <c r="S6682" i="4"/>
  <c r="S6683" i="4"/>
  <c r="S6684" i="4"/>
  <c r="S6685" i="4"/>
  <c r="S6686" i="4"/>
  <c r="S6687" i="4"/>
  <c r="S6688" i="4"/>
  <c r="S6689" i="4"/>
  <c r="S6690" i="4"/>
  <c r="S6691" i="4"/>
  <c r="S6692" i="4"/>
  <c r="S6693" i="4"/>
  <c r="S6694" i="4"/>
  <c r="S6695" i="4"/>
  <c r="S6696" i="4"/>
  <c r="S6697" i="4"/>
  <c r="S6698" i="4"/>
  <c r="S6699" i="4"/>
  <c r="S6700" i="4"/>
  <c r="S6701" i="4"/>
  <c r="S6702" i="4"/>
  <c r="S6703" i="4"/>
  <c r="S6704" i="4"/>
  <c r="S6705" i="4"/>
  <c r="S6706" i="4"/>
  <c r="S6707" i="4"/>
  <c r="S6708" i="4"/>
  <c r="S6709" i="4"/>
  <c r="S6710" i="4"/>
  <c r="S6711" i="4"/>
  <c r="S6712" i="4"/>
  <c r="S6713" i="4"/>
  <c r="S6714" i="4"/>
  <c r="S6715" i="4"/>
  <c r="S6716" i="4"/>
  <c r="S6717" i="4"/>
  <c r="S6718" i="4"/>
  <c r="S6719" i="4"/>
  <c r="S6720" i="4"/>
  <c r="S6721" i="4"/>
  <c r="S6722" i="4"/>
  <c r="S6723" i="4"/>
  <c r="S6724" i="4"/>
  <c r="S6725" i="4"/>
  <c r="S6726" i="4"/>
  <c r="S6727" i="4"/>
  <c r="S6728" i="4"/>
  <c r="S6729" i="4"/>
  <c r="S6730" i="4"/>
  <c r="S6731" i="4"/>
  <c r="S6732" i="4"/>
  <c r="S6733" i="4"/>
  <c r="S6734" i="4"/>
  <c r="S6735" i="4"/>
  <c r="S6736" i="4"/>
  <c r="S6737" i="4"/>
  <c r="S6738" i="4"/>
  <c r="S6739" i="4"/>
  <c r="S6740" i="4"/>
  <c r="S6741" i="4"/>
  <c r="S6742" i="4"/>
  <c r="S6743" i="4"/>
  <c r="S6744" i="4"/>
  <c r="S6745" i="4"/>
  <c r="S6746" i="4"/>
  <c r="S6747" i="4"/>
  <c r="S6748" i="4"/>
  <c r="S6749" i="4"/>
  <c r="S6750" i="4"/>
  <c r="S6751" i="4"/>
  <c r="S6752" i="4"/>
  <c r="S6753" i="4"/>
  <c r="S6754" i="4"/>
  <c r="S6755" i="4"/>
  <c r="S6756" i="4"/>
  <c r="S6757" i="4"/>
  <c r="S6758" i="4"/>
  <c r="S6759" i="4"/>
  <c r="S6760" i="4"/>
  <c r="S6761" i="4"/>
  <c r="S6762" i="4"/>
  <c r="S6763" i="4"/>
  <c r="S6764" i="4"/>
  <c r="S6765" i="4"/>
  <c r="S6766" i="4"/>
  <c r="S6767" i="4"/>
  <c r="S6768" i="4"/>
  <c r="S6769" i="4"/>
  <c r="S6770" i="4"/>
  <c r="S6771" i="4"/>
  <c r="S6772" i="4"/>
  <c r="S6773" i="4"/>
  <c r="S6774" i="4"/>
  <c r="S6775" i="4"/>
  <c r="S6776" i="4"/>
  <c r="S6777" i="4"/>
  <c r="S6778" i="4"/>
  <c r="S6779" i="4"/>
  <c r="S6780" i="4"/>
  <c r="S6781" i="4"/>
  <c r="S6782" i="4"/>
  <c r="S6783" i="4"/>
  <c r="S6784" i="4"/>
  <c r="S6785" i="4"/>
  <c r="S6786" i="4"/>
  <c r="S6787" i="4"/>
  <c r="S6788" i="4"/>
  <c r="S6789" i="4"/>
  <c r="S6790" i="4"/>
  <c r="S6791" i="4"/>
  <c r="S6792" i="4"/>
  <c r="S6793" i="4"/>
  <c r="S6794" i="4"/>
  <c r="S6795" i="4"/>
  <c r="S6796" i="4"/>
  <c r="S6797" i="4"/>
  <c r="S6798" i="4"/>
  <c r="S6799" i="4"/>
  <c r="S6800" i="4"/>
  <c r="S6801" i="4"/>
  <c r="S6802" i="4"/>
  <c r="S6803" i="4"/>
  <c r="S6804" i="4"/>
  <c r="S6805" i="4"/>
  <c r="S6806" i="4"/>
  <c r="S6807" i="4"/>
  <c r="S6808" i="4"/>
  <c r="S6809" i="4"/>
  <c r="S6810" i="4"/>
  <c r="S6811" i="4"/>
  <c r="S6812" i="4"/>
  <c r="S6813" i="4"/>
  <c r="S6814" i="4"/>
  <c r="S6815" i="4"/>
  <c r="S6816" i="4"/>
  <c r="S6817" i="4"/>
  <c r="S6818" i="4"/>
  <c r="S6819" i="4"/>
  <c r="S6820" i="4"/>
  <c r="S6821" i="4"/>
  <c r="S6822" i="4"/>
  <c r="S6823" i="4"/>
  <c r="S6824" i="4"/>
  <c r="S6825" i="4"/>
  <c r="S6826" i="4"/>
  <c r="S6827" i="4"/>
  <c r="S6828" i="4"/>
  <c r="S6829" i="4"/>
  <c r="S6830" i="4"/>
  <c r="S6831" i="4"/>
  <c r="S6832" i="4"/>
  <c r="S6833" i="4"/>
  <c r="S6834" i="4"/>
  <c r="S6835" i="4"/>
  <c r="S6836" i="4"/>
  <c r="S6837" i="4"/>
  <c r="S6838" i="4"/>
  <c r="S6839" i="4"/>
  <c r="S6840" i="4"/>
  <c r="S6841" i="4"/>
  <c r="S6842" i="4"/>
  <c r="S6843" i="4"/>
  <c r="S6844" i="4"/>
  <c r="S6845" i="4"/>
  <c r="S6846" i="4"/>
  <c r="S6847" i="4"/>
  <c r="S6848" i="4"/>
  <c r="S6849" i="4"/>
  <c r="S6850" i="4"/>
  <c r="S6851" i="4"/>
  <c r="S6852" i="4"/>
  <c r="S6853" i="4"/>
  <c r="S6854" i="4"/>
  <c r="S6855" i="4"/>
  <c r="S6856" i="4"/>
  <c r="S6857" i="4"/>
  <c r="S6858" i="4"/>
  <c r="S6859" i="4"/>
  <c r="S6860" i="4"/>
  <c r="S6861" i="4"/>
  <c r="S6862" i="4"/>
  <c r="S6863" i="4"/>
  <c r="S6864" i="4"/>
  <c r="S6865" i="4"/>
  <c r="S6866" i="4"/>
  <c r="S6867" i="4"/>
  <c r="S6868" i="4"/>
  <c r="S6869" i="4"/>
  <c r="S6870" i="4"/>
  <c r="S6871" i="4"/>
  <c r="S6872" i="4"/>
  <c r="S6873" i="4"/>
  <c r="S6874" i="4"/>
  <c r="S6875" i="4"/>
  <c r="S6876" i="4"/>
  <c r="S6877" i="4"/>
  <c r="S6878" i="4"/>
  <c r="S6879" i="4"/>
  <c r="S6880" i="4"/>
  <c r="S6881" i="4"/>
  <c r="S6882" i="4"/>
  <c r="S6883" i="4"/>
  <c r="S6884" i="4"/>
  <c r="S6885" i="4"/>
  <c r="S6886" i="4"/>
  <c r="S6887" i="4"/>
  <c r="S6888" i="4"/>
  <c r="S6889" i="4"/>
  <c r="S6890" i="4"/>
  <c r="S6891" i="4"/>
  <c r="S6892" i="4"/>
  <c r="S6893" i="4"/>
  <c r="S6894" i="4"/>
  <c r="S6895" i="4"/>
  <c r="S6896" i="4"/>
  <c r="S6897" i="4"/>
  <c r="S6898" i="4"/>
  <c r="S6899" i="4"/>
  <c r="S6900" i="4"/>
  <c r="S6901" i="4"/>
  <c r="S6902" i="4"/>
  <c r="S6903" i="4"/>
  <c r="S6904" i="4"/>
  <c r="S6905" i="4"/>
  <c r="S6906" i="4"/>
  <c r="S6907" i="4"/>
  <c r="S6908" i="4"/>
  <c r="S6909" i="4"/>
  <c r="S6910" i="4"/>
  <c r="S6911" i="4"/>
  <c r="S6912" i="4"/>
  <c r="S6913" i="4"/>
  <c r="S6914" i="4"/>
  <c r="S6915" i="4"/>
  <c r="S6916" i="4"/>
  <c r="S6917" i="4"/>
  <c r="S6918" i="4"/>
  <c r="S6919" i="4"/>
  <c r="S6920" i="4"/>
  <c r="S6921" i="4"/>
  <c r="S6922" i="4"/>
  <c r="S6923" i="4"/>
  <c r="S6924" i="4"/>
  <c r="S6925" i="4"/>
  <c r="S6926" i="4"/>
  <c r="S6927" i="4"/>
  <c r="S6928" i="4"/>
  <c r="S6929" i="4"/>
  <c r="S6930" i="4"/>
  <c r="S6931" i="4"/>
  <c r="S6932" i="4"/>
  <c r="S6933" i="4"/>
  <c r="S6934" i="4"/>
  <c r="S6935" i="4"/>
  <c r="S6936" i="4"/>
  <c r="S6937" i="4"/>
  <c r="S6938" i="4"/>
  <c r="S6939" i="4"/>
  <c r="S6940" i="4"/>
  <c r="S6941" i="4"/>
  <c r="S6942" i="4"/>
  <c r="S6943" i="4"/>
  <c r="S6944" i="4"/>
  <c r="S6945" i="4"/>
  <c r="S6946" i="4"/>
  <c r="S6947" i="4"/>
  <c r="S6948" i="4"/>
  <c r="S6949" i="4"/>
  <c r="S6950" i="4"/>
  <c r="S6951" i="4"/>
  <c r="S6952" i="4"/>
  <c r="S6953" i="4"/>
  <c r="S6954" i="4"/>
  <c r="S6955" i="4"/>
  <c r="S6956" i="4"/>
  <c r="S6957" i="4"/>
  <c r="S6958" i="4"/>
  <c r="S6959" i="4"/>
  <c r="S6960" i="4"/>
  <c r="S6961" i="4"/>
  <c r="S6962" i="4"/>
  <c r="S6963" i="4"/>
  <c r="S6964" i="4"/>
  <c r="S6965" i="4"/>
  <c r="S6966" i="4"/>
  <c r="S6967" i="4"/>
  <c r="S6968" i="4"/>
  <c r="S6969" i="4"/>
  <c r="S6970" i="4"/>
  <c r="S6971" i="4"/>
  <c r="S6972" i="4"/>
  <c r="S6973" i="4"/>
  <c r="S6974" i="4"/>
  <c r="S6975" i="4"/>
  <c r="S6976" i="4"/>
  <c r="S6977" i="4"/>
  <c r="S6978" i="4"/>
  <c r="S6979" i="4"/>
  <c r="S6980" i="4"/>
  <c r="S6981" i="4"/>
  <c r="S6982" i="4"/>
  <c r="S6983" i="4"/>
  <c r="S6984" i="4"/>
  <c r="S6985" i="4"/>
  <c r="S6986" i="4"/>
  <c r="S6987" i="4"/>
  <c r="S6988" i="4"/>
  <c r="S6989" i="4"/>
  <c r="S6990" i="4"/>
  <c r="S6991" i="4"/>
  <c r="S6992" i="4"/>
  <c r="S6993" i="4"/>
  <c r="S6994" i="4"/>
  <c r="S6995" i="4"/>
  <c r="S6996" i="4"/>
  <c r="S6997" i="4"/>
  <c r="S6998" i="4"/>
  <c r="S6999" i="4"/>
  <c r="S7000" i="4"/>
  <c r="S7001" i="4"/>
  <c r="S7002" i="4"/>
  <c r="S7003" i="4"/>
  <c r="S7004" i="4"/>
  <c r="S7005" i="4"/>
  <c r="S7006" i="4"/>
  <c r="S7007" i="4"/>
  <c r="S7008" i="4"/>
  <c r="S7009" i="4"/>
  <c r="S7010" i="4"/>
  <c r="S7011" i="4"/>
  <c r="S7012" i="4"/>
  <c r="S7013" i="4"/>
  <c r="S7014" i="4"/>
  <c r="S7015" i="4"/>
  <c r="S7016" i="4"/>
  <c r="S7017" i="4"/>
  <c r="S7018" i="4"/>
  <c r="S7019" i="4"/>
  <c r="S7020" i="4"/>
  <c r="S7021" i="4"/>
  <c r="S7022" i="4"/>
  <c r="S7023" i="4"/>
  <c r="S7024" i="4"/>
  <c r="S7025" i="4"/>
  <c r="S7026" i="4"/>
  <c r="S7027" i="4"/>
  <c r="S7028" i="4"/>
  <c r="S7029" i="4"/>
  <c r="S7030" i="4"/>
  <c r="S7031" i="4"/>
  <c r="S7032" i="4"/>
  <c r="S7033" i="4"/>
  <c r="S7034" i="4"/>
  <c r="S7035" i="4"/>
  <c r="S7036" i="4"/>
  <c r="S7037" i="4"/>
  <c r="S7038" i="4"/>
  <c r="S7039" i="4"/>
  <c r="S7040" i="4"/>
  <c r="S7041" i="4"/>
  <c r="S7042" i="4"/>
  <c r="S7043" i="4"/>
  <c r="S7044" i="4"/>
  <c r="S7045" i="4"/>
  <c r="S7046" i="4"/>
  <c r="S7047" i="4"/>
  <c r="S7048" i="4"/>
  <c r="S7049" i="4"/>
  <c r="S7050" i="4"/>
  <c r="S7051" i="4"/>
  <c r="S7052" i="4"/>
  <c r="S7053" i="4"/>
  <c r="S7054" i="4"/>
  <c r="S7055" i="4"/>
  <c r="S7056" i="4"/>
  <c r="S7057" i="4"/>
  <c r="S7058" i="4"/>
  <c r="S7059" i="4"/>
  <c r="S7060" i="4"/>
  <c r="S7061" i="4"/>
  <c r="S7062" i="4"/>
  <c r="S7063" i="4"/>
  <c r="S7064" i="4"/>
  <c r="S7065" i="4"/>
  <c r="S7066" i="4"/>
  <c r="S7067" i="4"/>
  <c r="S7068" i="4"/>
  <c r="S7069" i="4"/>
  <c r="S7070" i="4"/>
  <c r="S7071" i="4"/>
  <c r="S7072" i="4"/>
  <c r="S7073" i="4"/>
  <c r="S7074" i="4"/>
  <c r="S7075" i="4"/>
  <c r="S7076" i="4"/>
  <c r="S7077" i="4"/>
  <c r="S7078" i="4"/>
  <c r="S7079" i="4"/>
  <c r="S7080" i="4"/>
  <c r="S7081" i="4"/>
  <c r="S7082" i="4"/>
  <c r="S7083" i="4"/>
  <c r="S7084" i="4"/>
  <c r="S7085" i="4"/>
  <c r="S7086" i="4"/>
  <c r="S7087" i="4"/>
  <c r="S7088" i="4"/>
  <c r="S7089" i="4"/>
  <c r="S7090" i="4"/>
  <c r="S7091" i="4"/>
  <c r="S7092" i="4"/>
  <c r="S7093" i="4"/>
  <c r="S7094" i="4"/>
  <c r="S7095" i="4"/>
  <c r="S7096" i="4"/>
  <c r="S7097" i="4"/>
  <c r="S7098" i="4"/>
  <c r="S7099" i="4"/>
  <c r="S7100" i="4"/>
  <c r="S7101" i="4"/>
  <c r="S7102" i="4"/>
  <c r="S7103" i="4"/>
  <c r="S7104" i="4"/>
  <c r="S7105" i="4"/>
  <c r="S7106" i="4"/>
  <c r="S7107" i="4"/>
  <c r="S7108" i="4"/>
  <c r="S7109" i="4"/>
  <c r="S7110" i="4"/>
  <c r="S7111" i="4"/>
  <c r="S7112" i="4"/>
  <c r="S7113" i="4"/>
  <c r="S7114" i="4"/>
  <c r="S7115" i="4"/>
  <c r="S7116" i="4"/>
  <c r="S7117" i="4"/>
  <c r="S7118" i="4"/>
  <c r="S7119" i="4"/>
  <c r="S7120" i="4"/>
  <c r="S7121" i="4"/>
  <c r="S7122" i="4"/>
  <c r="S7123" i="4"/>
  <c r="S7124" i="4"/>
  <c r="S7125" i="4"/>
  <c r="S7126" i="4"/>
  <c r="S7127" i="4"/>
  <c r="S7128" i="4"/>
  <c r="S7129" i="4"/>
  <c r="S7130" i="4"/>
  <c r="S7131" i="4"/>
  <c r="S7132" i="4"/>
  <c r="S7133" i="4"/>
  <c r="S7134" i="4"/>
  <c r="S7135" i="4"/>
  <c r="S7136" i="4"/>
  <c r="S7137" i="4"/>
  <c r="S7138" i="4"/>
  <c r="S7139" i="4"/>
  <c r="S7140" i="4"/>
  <c r="S7141" i="4"/>
  <c r="S7142" i="4"/>
  <c r="S7143" i="4"/>
  <c r="S7144" i="4"/>
  <c r="S7145" i="4"/>
  <c r="S7146" i="4"/>
  <c r="S7147" i="4"/>
  <c r="S7148" i="4"/>
  <c r="S7149" i="4"/>
  <c r="S7150" i="4"/>
  <c r="S7151" i="4"/>
  <c r="S7152" i="4"/>
  <c r="S7153" i="4"/>
  <c r="S7154" i="4"/>
  <c r="S7155" i="4"/>
  <c r="S7156" i="4"/>
  <c r="S7157" i="4"/>
  <c r="S7158" i="4"/>
  <c r="S7159" i="4"/>
  <c r="S7160" i="4"/>
  <c r="S7161" i="4"/>
  <c r="S7162" i="4"/>
  <c r="S7163" i="4"/>
  <c r="S7164" i="4"/>
  <c r="S7165" i="4"/>
  <c r="S7166" i="4"/>
  <c r="S7167" i="4"/>
  <c r="S7168" i="4"/>
  <c r="S7169" i="4"/>
  <c r="S7170" i="4"/>
  <c r="S7171" i="4"/>
  <c r="S7172" i="4"/>
  <c r="S7173" i="4"/>
  <c r="S7174" i="4"/>
  <c r="S7175" i="4"/>
  <c r="S7176" i="4"/>
  <c r="S7177" i="4"/>
  <c r="S7178" i="4"/>
  <c r="S7179" i="4"/>
  <c r="S7180" i="4"/>
  <c r="S7181" i="4"/>
  <c r="S7182" i="4"/>
  <c r="S7183" i="4"/>
  <c r="S7184" i="4"/>
  <c r="S7185" i="4"/>
  <c r="S7186" i="4"/>
  <c r="S7187" i="4"/>
  <c r="S7188" i="4"/>
  <c r="S7189" i="4"/>
  <c r="S7190" i="4"/>
  <c r="S7191" i="4"/>
  <c r="S7192" i="4"/>
  <c r="S7193" i="4"/>
  <c r="S7194" i="4"/>
  <c r="S7195" i="4"/>
  <c r="S7196" i="4"/>
  <c r="S7197" i="4"/>
  <c r="S7198" i="4"/>
  <c r="S7199" i="4"/>
  <c r="S7200" i="4"/>
  <c r="S7201" i="4"/>
  <c r="S7202" i="4"/>
  <c r="S7203" i="4"/>
  <c r="S7204" i="4"/>
  <c r="S7205" i="4"/>
  <c r="S7206" i="4"/>
  <c r="S7207" i="4"/>
  <c r="S7208" i="4"/>
  <c r="S7209" i="4"/>
  <c r="S7210" i="4"/>
  <c r="S7211" i="4"/>
  <c r="S7212" i="4"/>
  <c r="S7213" i="4"/>
  <c r="S7214" i="4"/>
  <c r="S7215" i="4"/>
  <c r="S7216" i="4"/>
  <c r="S7217" i="4"/>
  <c r="S7218" i="4"/>
  <c r="S7219" i="4"/>
  <c r="S7220" i="4"/>
  <c r="S7221" i="4"/>
  <c r="S7222" i="4"/>
  <c r="S7223" i="4"/>
  <c r="S7224" i="4"/>
  <c r="S7225" i="4"/>
  <c r="S7226" i="4"/>
  <c r="S7227" i="4"/>
  <c r="S7228" i="4"/>
  <c r="S7229" i="4"/>
  <c r="S7230" i="4"/>
  <c r="S7231" i="4"/>
  <c r="S7232" i="4"/>
  <c r="S7233" i="4"/>
  <c r="S7234" i="4"/>
  <c r="S7235" i="4"/>
  <c r="S7236" i="4"/>
  <c r="S7237" i="4"/>
  <c r="S7238" i="4"/>
  <c r="S7239" i="4"/>
  <c r="S7240" i="4"/>
  <c r="S7241" i="4"/>
  <c r="S7242" i="4"/>
  <c r="S7243" i="4"/>
  <c r="S7244" i="4"/>
  <c r="S7245" i="4"/>
  <c r="S7246" i="4"/>
  <c r="S7247" i="4"/>
  <c r="S7248" i="4"/>
  <c r="S7249" i="4"/>
  <c r="S7250" i="4"/>
  <c r="S7251" i="4"/>
  <c r="S7252" i="4"/>
  <c r="S7253" i="4"/>
  <c r="S7254" i="4"/>
  <c r="S7255" i="4"/>
  <c r="S7256" i="4"/>
  <c r="S7257" i="4"/>
  <c r="S7258" i="4"/>
  <c r="S7259" i="4"/>
  <c r="S7260" i="4"/>
  <c r="S7261" i="4"/>
  <c r="S7262" i="4"/>
  <c r="S7263" i="4"/>
  <c r="S7264" i="4"/>
  <c r="S7265" i="4"/>
  <c r="S7266" i="4"/>
  <c r="S7267" i="4"/>
  <c r="S7268" i="4"/>
  <c r="S7269" i="4"/>
  <c r="S7270" i="4"/>
  <c r="S7271" i="4"/>
  <c r="S7272" i="4"/>
  <c r="S7273" i="4"/>
  <c r="S7274" i="4"/>
  <c r="S7275" i="4"/>
  <c r="S7276" i="4"/>
  <c r="S7277" i="4"/>
  <c r="S7278" i="4"/>
  <c r="S7279" i="4"/>
  <c r="S7280" i="4"/>
  <c r="S7281" i="4"/>
  <c r="S7282" i="4"/>
  <c r="S7283" i="4"/>
  <c r="S7284" i="4"/>
  <c r="S7285" i="4"/>
  <c r="S7286" i="4"/>
  <c r="S7287" i="4"/>
  <c r="S7288" i="4"/>
  <c r="S7289" i="4"/>
  <c r="S7290" i="4"/>
  <c r="S7291" i="4"/>
  <c r="S7292" i="4"/>
  <c r="S7293" i="4"/>
  <c r="S7294" i="4"/>
  <c r="S7295" i="4"/>
  <c r="S7296" i="4"/>
  <c r="S7297" i="4"/>
  <c r="S7298" i="4"/>
  <c r="S7299" i="4"/>
  <c r="S7300" i="4"/>
  <c r="S7301" i="4"/>
  <c r="S7302" i="4"/>
  <c r="S7303" i="4"/>
  <c r="S7304" i="4"/>
  <c r="S7305" i="4"/>
  <c r="S7306" i="4"/>
  <c r="S7307" i="4"/>
  <c r="S7308" i="4"/>
  <c r="S7309" i="4"/>
  <c r="S7310" i="4"/>
  <c r="S7311" i="4"/>
  <c r="S7312" i="4"/>
  <c r="S7313" i="4"/>
  <c r="S7314" i="4"/>
  <c r="S7315" i="4"/>
  <c r="S7316" i="4"/>
  <c r="S7317" i="4"/>
  <c r="S7318" i="4"/>
  <c r="S7319" i="4"/>
  <c r="S7320" i="4"/>
  <c r="S7321" i="4"/>
  <c r="S7322" i="4"/>
  <c r="S7323" i="4"/>
  <c r="S7324" i="4"/>
  <c r="S7325" i="4"/>
  <c r="S7326" i="4"/>
  <c r="S7327" i="4"/>
  <c r="S7328" i="4"/>
  <c r="S7329" i="4"/>
  <c r="S7330" i="4"/>
  <c r="S7331" i="4"/>
  <c r="S7332" i="4"/>
  <c r="S7333" i="4"/>
  <c r="S7334" i="4"/>
  <c r="S7335" i="4"/>
  <c r="S7336" i="4"/>
  <c r="S7337" i="4"/>
  <c r="S7338" i="4"/>
  <c r="S7339" i="4"/>
  <c r="S7340" i="4"/>
  <c r="S7341" i="4"/>
  <c r="S7342" i="4"/>
  <c r="S7343" i="4"/>
  <c r="S7344" i="4"/>
  <c r="S7345" i="4"/>
  <c r="S7346" i="4"/>
  <c r="S7347" i="4"/>
  <c r="S7348" i="4"/>
  <c r="S7349" i="4"/>
  <c r="S7350" i="4"/>
  <c r="S7351" i="4"/>
  <c r="S7352" i="4"/>
  <c r="S7353" i="4"/>
  <c r="S7354" i="4"/>
  <c r="S7355" i="4"/>
  <c r="S7356" i="4"/>
  <c r="S7357" i="4"/>
  <c r="S7358" i="4"/>
  <c r="S7359" i="4"/>
  <c r="S7360" i="4"/>
  <c r="S7361" i="4"/>
  <c r="S7362" i="4"/>
  <c r="S7363" i="4"/>
  <c r="S7364" i="4"/>
  <c r="S7365" i="4"/>
  <c r="S7366" i="4"/>
  <c r="S7367" i="4"/>
  <c r="S7368" i="4"/>
  <c r="S7369" i="4"/>
  <c r="S7370" i="4"/>
  <c r="S7371" i="4"/>
  <c r="S7372" i="4"/>
  <c r="S7373" i="4"/>
  <c r="S7374" i="4"/>
  <c r="S7375" i="4"/>
  <c r="S7376" i="4"/>
  <c r="S7377" i="4"/>
  <c r="S7378" i="4"/>
  <c r="S7379" i="4"/>
  <c r="S7380" i="4"/>
  <c r="S7381" i="4"/>
  <c r="S7382" i="4"/>
  <c r="S7383" i="4"/>
  <c r="S7384" i="4"/>
  <c r="S7385" i="4"/>
  <c r="S7386" i="4"/>
  <c r="S7387" i="4"/>
  <c r="S7388" i="4"/>
  <c r="S7389" i="4"/>
  <c r="S7390" i="4"/>
  <c r="S7391" i="4"/>
  <c r="S7392" i="4"/>
  <c r="S7393" i="4"/>
  <c r="S7394" i="4"/>
  <c r="S7395" i="4"/>
  <c r="S7396" i="4"/>
  <c r="S7397" i="4"/>
  <c r="S7398" i="4"/>
  <c r="S7399" i="4"/>
  <c r="S7400" i="4"/>
  <c r="S7401" i="4"/>
  <c r="S7402" i="4"/>
  <c r="S7403" i="4"/>
  <c r="S7404" i="4"/>
  <c r="S7405" i="4"/>
  <c r="S7406" i="4"/>
  <c r="S7407" i="4"/>
  <c r="S7408" i="4"/>
  <c r="S7409" i="4"/>
  <c r="S7410" i="4"/>
  <c r="S7411" i="4"/>
  <c r="S7412" i="4"/>
  <c r="S7413" i="4"/>
  <c r="S7414" i="4"/>
  <c r="S7415" i="4"/>
  <c r="S7416" i="4"/>
  <c r="S7417" i="4"/>
  <c r="S7418" i="4"/>
  <c r="S7419" i="4"/>
  <c r="S7420" i="4"/>
  <c r="S7421" i="4"/>
  <c r="S7422" i="4"/>
  <c r="S7423" i="4"/>
  <c r="S7424" i="4"/>
  <c r="S7425" i="4"/>
  <c r="S7426" i="4"/>
  <c r="S7427" i="4"/>
  <c r="S7428" i="4"/>
  <c r="S7429" i="4"/>
  <c r="S7430" i="4"/>
  <c r="S7431" i="4"/>
  <c r="S7432" i="4"/>
  <c r="S7433" i="4"/>
  <c r="S7434" i="4"/>
  <c r="S7435" i="4"/>
  <c r="S7436" i="4"/>
  <c r="S7437" i="4"/>
  <c r="S7438" i="4"/>
  <c r="S7439" i="4"/>
  <c r="S7440" i="4"/>
  <c r="S7441" i="4"/>
  <c r="S7442" i="4"/>
  <c r="S7443" i="4"/>
  <c r="S7444" i="4"/>
  <c r="S7445" i="4"/>
  <c r="S7446" i="4"/>
  <c r="S7447" i="4"/>
  <c r="S7448" i="4"/>
  <c r="S7449" i="4"/>
  <c r="S7450" i="4"/>
  <c r="S7451" i="4"/>
  <c r="S7452" i="4"/>
  <c r="S7453" i="4"/>
  <c r="S7454" i="4"/>
  <c r="S7455" i="4"/>
  <c r="S7456" i="4"/>
  <c r="S7457" i="4"/>
  <c r="S7458" i="4"/>
  <c r="S7459" i="4"/>
  <c r="S7460" i="4"/>
  <c r="S7461" i="4"/>
  <c r="S7462" i="4"/>
  <c r="S7463" i="4"/>
  <c r="S7464" i="4"/>
  <c r="S7465" i="4"/>
  <c r="S7466" i="4"/>
  <c r="S7467" i="4"/>
  <c r="S7468" i="4"/>
  <c r="S7469" i="4"/>
  <c r="S7470" i="4"/>
  <c r="S7471" i="4"/>
  <c r="S7472" i="4"/>
  <c r="S7473" i="4"/>
  <c r="S7474" i="4"/>
  <c r="S7475" i="4"/>
  <c r="S7476" i="4"/>
  <c r="S7477" i="4"/>
  <c r="S7478" i="4"/>
  <c r="S7479" i="4"/>
  <c r="S7480" i="4"/>
  <c r="S7481" i="4"/>
  <c r="S7482" i="4"/>
  <c r="S7483" i="4"/>
  <c r="S7484" i="4"/>
  <c r="S7485" i="4"/>
  <c r="S7486" i="4"/>
  <c r="S7487" i="4"/>
  <c r="S7488" i="4"/>
  <c r="S7489" i="4"/>
  <c r="S7490" i="4"/>
  <c r="S7491" i="4"/>
  <c r="S7492" i="4"/>
  <c r="S7493" i="4"/>
  <c r="S7494" i="4"/>
  <c r="S7495" i="4"/>
  <c r="S7496" i="4"/>
  <c r="S7497" i="4"/>
  <c r="S7498" i="4"/>
  <c r="S7499" i="4"/>
  <c r="S7500" i="4"/>
  <c r="S7501" i="4"/>
  <c r="S7502" i="4"/>
  <c r="S7503" i="4"/>
  <c r="S7504" i="4"/>
  <c r="S7505" i="4"/>
  <c r="S7506" i="4"/>
  <c r="S7507" i="4"/>
  <c r="S7508" i="4"/>
  <c r="S7509" i="4"/>
  <c r="S7510" i="4"/>
  <c r="S7511" i="4"/>
  <c r="S7512" i="4"/>
  <c r="S7513" i="4"/>
  <c r="S7514" i="4"/>
  <c r="S7515" i="4"/>
  <c r="S7516" i="4"/>
  <c r="S7517" i="4"/>
  <c r="S7518" i="4"/>
  <c r="S7519" i="4"/>
  <c r="S7520" i="4"/>
  <c r="S7521" i="4"/>
  <c r="S7522" i="4"/>
  <c r="S7523" i="4"/>
  <c r="S7524" i="4"/>
  <c r="S7525" i="4"/>
  <c r="S7526" i="4"/>
  <c r="S7527" i="4"/>
  <c r="S7528" i="4"/>
  <c r="S7529" i="4"/>
  <c r="S7530" i="4"/>
  <c r="S7531" i="4"/>
  <c r="S7532" i="4"/>
  <c r="S7533" i="4"/>
  <c r="S7534" i="4"/>
  <c r="S7535" i="4"/>
  <c r="S7536" i="4"/>
  <c r="S7537" i="4"/>
  <c r="S7538" i="4"/>
  <c r="S7539" i="4"/>
  <c r="S7540" i="4"/>
  <c r="S7541" i="4"/>
  <c r="S7542" i="4"/>
  <c r="S7543" i="4"/>
  <c r="S7544" i="4"/>
  <c r="S7545" i="4"/>
  <c r="S7546" i="4"/>
  <c r="S7547" i="4"/>
  <c r="S7548" i="4"/>
  <c r="S7549" i="4"/>
  <c r="S7550" i="4"/>
  <c r="S7551" i="4"/>
  <c r="S7552" i="4"/>
  <c r="S7553" i="4"/>
  <c r="S7554" i="4"/>
  <c r="S7555" i="4"/>
  <c r="S7556" i="4"/>
  <c r="S7557" i="4"/>
  <c r="S7558" i="4"/>
  <c r="S7559" i="4"/>
  <c r="S7560" i="4"/>
  <c r="S7561" i="4"/>
  <c r="S7562" i="4"/>
  <c r="S7563" i="4"/>
  <c r="S7564" i="4"/>
  <c r="S7565" i="4"/>
  <c r="S7566" i="4"/>
  <c r="S7567" i="4"/>
  <c r="S7568" i="4"/>
  <c r="S7569" i="4"/>
  <c r="S7570" i="4"/>
  <c r="S7571" i="4"/>
  <c r="S7572" i="4"/>
  <c r="S7573" i="4"/>
  <c r="S7574" i="4"/>
  <c r="S7575" i="4"/>
  <c r="S7576" i="4"/>
  <c r="S7577" i="4"/>
  <c r="S7578" i="4"/>
  <c r="S7579" i="4"/>
  <c r="S7580" i="4"/>
  <c r="S7581" i="4"/>
  <c r="S7582" i="4"/>
  <c r="S7583" i="4"/>
  <c r="S7584" i="4"/>
  <c r="S7585" i="4"/>
  <c r="S7586" i="4"/>
  <c r="S7587" i="4"/>
  <c r="S7588" i="4"/>
  <c r="S7589" i="4"/>
  <c r="S7590" i="4"/>
  <c r="S7591" i="4"/>
  <c r="S7592" i="4"/>
  <c r="S7593" i="4"/>
  <c r="S7594" i="4"/>
  <c r="S7595" i="4"/>
  <c r="S7596" i="4"/>
  <c r="S7597" i="4"/>
  <c r="S7598" i="4"/>
  <c r="S7599" i="4"/>
  <c r="S7600" i="4"/>
  <c r="S7601" i="4"/>
  <c r="S7602" i="4"/>
  <c r="S7603" i="4"/>
  <c r="S7604" i="4"/>
  <c r="S7605" i="4"/>
  <c r="S7606" i="4"/>
  <c r="S7607" i="4"/>
  <c r="S7608" i="4"/>
  <c r="S7609" i="4"/>
  <c r="S7610" i="4"/>
  <c r="S7611" i="4"/>
  <c r="S7612" i="4"/>
  <c r="S7613" i="4"/>
  <c r="S7614" i="4"/>
  <c r="S7615" i="4"/>
  <c r="S7616" i="4"/>
  <c r="S7617" i="4"/>
  <c r="S7618" i="4"/>
  <c r="S7619" i="4"/>
  <c r="S7620" i="4"/>
  <c r="S7621" i="4"/>
  <c r="S7622" i="4"/>
  <c r="S7623" i="4"/>
  <c r="S7624" i="4"/>
  <c r="S7625" i="4"/>
  <c r="S7626" i="4"/>
  <c r="S7627" i="4"/>
  <c r="S7628" i="4"/>
  <c r="S7629" i="4"/>
  <c r="S7630" i="4"/>
  <c r="S7631" i="4"/>
  <c r="S7632" i="4"/>
  <c r="S7633" i="4"/>
  <c r="S7634" i="4"/>
  <c r="S7635" i="4"/>
  <c r="S7636" i="4"/>
  <c r="S7637" i="4"/>
  <c r="S7638" i="4"/>
  <c r="S7639" i="4"/>
  <c r="S7640" i="4"/>
  <c r="S7641" i="4"/>
  <c r="S7642" i="4"/>
  <c r="S7643" i="4"/>
  <c r="S7644" i="4"/>
  <c r="S7645" i="4"/>
  <c r="S7646" i="4"/>
  <c r="S7647" i="4"/>
  <c r="S7648" i="4"/>
  <c r="S7649" i="4"/>
  <c r="S7650" i="4"/>
  <c r="S7651" i="4"/>
  <c r="S7652" i="4"/>
  <c r="S7653" i="4"/>
  <c r="S7654" i="4"/>
  <c r="S7655" i="4"/>
  <c r="S7656" i="4"/>
  <c r="S7657" i="4"/>
  <c r="S7658" i="4"/>
  <c r="S7659" i="4"/>
  <c r="S7660" i="4"/>
  <c r="S7661" i="4"/>
  <c r="S7662" i="4"/>
  <c r="S7663" i="4"/>
  <c r="S7664" i="4"/>
  <c r="S7665" i="4"/>
  <c r="S7666" i="4"/>
  <c r="S7667" i="4"/>
  <c r="S7668" i="4"/>
  <c r="S7669" i="4"/>
  <c r="S7670" i="4"/>
  <c r="S7671" i="4"/>
  <c r="S7672" i="4"/>
  <c r="S7673" i="4"/>
  <c r="S7674" i="4"/>
  <c r="S7675" i="4"/>
  <c r="S7676" i="4"/>
  <c r="S7677" i="4"/>
  <c r="S7678" i="4"/>
  <c r="S7679" i="4"/>
  <c r="S7680" i="4"/>
  <c r="S7681" i="4"/>
  <c r="S7682" i="4"/>
  <c r="S7683" i="4"/>
  <c r="S7684" i="4"/>
  <c r="S7685" i="4"/>
  <c r="S7686" i="4"/>
  <c r="S7687" i="4"/>
  <c r="S7688" i="4"/>
  <c r="S7689" i="4"/>
  <c r="S7690" i="4"/>
  <c r="S7691" i="4"/>
  <c r="S7692" i="4"/>
  <c r="S7693" i="4"/>
  <c r="S7694" i="4"/>
  <c r="S7695" i="4"/>
  <c r="S7696" i="4"/>
  <c r="S7697" i="4"/>
  <c r="S7698" i="4"/>
  <c r="S7699" i="4"/>
  <c r="S7700" i="4"/>
  <c r="S7701" i="4"/>
  <c r="S7702" i="4"/>
  <c r="S7703" i="4"/>
  <c r="S7704" i="4"/>
  <c r="S7705" i="4"/>
  <c r="S7706" i="4"/>
  <c r="S7707" i="4"/>
  <c r="S7708" i="4"/>
  <c r="S7709" i="4"/>
  <c r="S7710" i="4"/>
  <c r="S7711" i="4"/>
  <c r="S7712" i="4"/>
  <c r="S7713" i="4"/>
  <c r="S7714" i="4"/>
  <c r="S7715" i="4"/>
  <c r="S7716" i="4"/>
  <c r="S7717" i="4"/>
  <c r="S7718" i="4"/>
  <c r="S7719" i="4"/>
  <c r="S7720" i="4"/>
  <c r="S7721" i="4"/>
  <c r="S7722" i="4"/>
  <c r="S7723" i="4"/>
  <c r="S7724" i="4"/>
  <c r="S7725" i="4"/>
  <c r="S7726" i="4"/>
  <c r="S7727" i="4"/>
  <c r="S7728" i="4"/>
  <c r="S7729" i="4"/>
  <c r="S7730" i="4"/>
  <c r="S7731" i="4"/>
  <c r="S7732" i="4"/>
  <c r="S7733" i="4"/>
  <c r="S7734" i="4"/>
  <c r="S7735" i="4"/>
  <c r="S7736" i="4"/>
  <c r="S7737" i="4"/>
  <c r="S7738" i="4"/>
  <c r="S7739" i="4"/>
  <c r="S7740" i="4"/>
  <c r="S7741" i="4"/>
  <c r="S7742" i="4"/>
  <c r="S7743" i="4"/>
  <c r="S7744" i="4"/>
  <c r="S7745" i="4"/>
  <c r="S7746" i="4"/>
  <c r="S7747" i="4"/>
  <c r="S7748" i="4"/>
  <c r="S7749" i="4"/>
  <c r="S7750" i="4"/>
  <c r="S7751" i="4"/>
  <c r="S7752" i="4"/>
  <c r="S7753" i="4"/>
  <c r="S7754" i="4"/>
  <c r="S7755" i="4"/>
  <c r="S7756" i="4"/>
  <c r="S7757" i="4"/>
  <c r="S7758" i="4"/>
  <c r="S7759" i="4"/>
  <c r="S7760" i="4"/>
  <c r="S7761" i="4"/>
  <c r="S7762" i="4"/>
  <c r="S7763" i="4"/>
  <c r="S7764" i="4"/>
  <c r="S7765" i="4"/>
  <c r="S7766" i="4"/>
  <c r="S7767" i="4"/>
  <c r="S7768" i="4"/>
  <c r="S7769" i="4"/>
  <c r="S7770" i="4"/>
  <c r="S7771" i="4"/>
  <c r="S7772" i="4"/>
  <c r="S7773" i="4"/>
  <c r="S7774" i="4"/>
  <c r="S7775" i="4"/>
  <c r="S7776" i="4"/>
  <c r="S7777" i="4"/>
  <c r="S7778" i="4"/>
  <c r="S7779" i="4"/>
  <c r="S7780" i="4"/>
  <c r="S7781" i="4"/>
  <c r="S7782" i="4"/>
  <c r="S7783" i="4"/>
  <c r="S7784" i="4"/>
  <c r="S7785" i="4"/>
  <c r="S7786" i="4"/>
  <c r="S7787" i="4"/>
  <c r="S7788" i="4"/>
  <c r="S7789" i="4"/>
  <c r="S7790" i="4"/>
  <c r="S7791" i="4"/>
  <c r="S7792" i="4"/>
  <c r="S7793" i="4"/>
  <c r="S7794" i="4"/>
  <c r="S7795" i="4"/>
  <c r="S7796" i="4"/>
  <c r="S7797" i="4"/>
  <c r="S7798" i="4"/>
  <c r="S7799" i="4"/>
  <c r="S7800" i="4"/>
  <c r="S7801" i="4"/>
  <c r="S7802" i="4"/>
  <c r="S7803" i="4"/>
  <c r="S7804" i="4"/>
  <c r="S7805" i="4"/>
  <c r="S7806" i="4"/>
  <c r="S7807" i="4"/>
  <c r="S7808" i="4"/>
  <c r="S7809" i="4"/>
  <c r="S7810" i="4"/>
  <c r="S7811" i="4"/>
  <c r="S7812" i="4"/>
  <c r="S7813" i="4"/>
  <c r="S7814" i="4"/>
  <c r="S7815" i="4"/>
  <c r="S7816" i="4"/>
  <c r="S7817" i="4"/>
  <c r="S7818" i="4"/>
  <c r="S7819" i="4"/>
  <c r="S7820" i="4"/>
  <c r="S7821" i="4"/>
  <c r="S7822" i="4"/>
  <c r="S7823" i="4"/>
  <c r="S7824" i="4"/>
  <c r="S7825" i="4"/>
  <c r="S7826" i="4"/>
  <c r="S7827" i="4"/>
  <c r="S7828" i="4"/>
  <c r="S7829" i="4"/>
  <c r="S7830" i="4"/>
  <c r="S7831" i="4"/>
  <c r="S7832" i="4"/>
  <c r="S7833" i="4"/>
  <c r="S7834" i="4"/>
  <c r="S7835" i="4"/>
  <c r="S7836" i="4"/>
  <c r="S7837" i="4"/>
  <c r="S7838" i="4"/>
  <c r="S7839" i="4"/>
  <c r="S7840" i="4"/>
  <c r="S7841" i="4"/>
  <c r="S7842" i="4"/>
  <c r="S7843" i="4"/>
  <c r="S7844" i="4"/>
  <c r="S7845" i="4"/>
  <c r="S7846" i="4"/>
  <c r="S7847" i="4"/>
  <c r="S7848" i="4"/>
  <c r="S7849" i="4"/>
  <c r="S7850" i="4"/>
  <c r="S7851" i="4"/>
  <c r="S7852" i="4"/>
  <c r="S7853" i="4"/>
  <c r="S7854" i="4"/>
  <c r="S7855" i="4"/>
  <c r="S7856" i="4"/>
  <c r="S7857" i="4"/>
  <c r="S7858" i="4"/>
  <c r="S7859" i="4"/>
  <c r="S7860" i="4"/>
  <c r="S7861" i="4"/>
  <c r="S7862" i="4"/>
  <c r="S7863" i="4"/>
  <c r="S7864" i="4"/>
  <c r="S7865" i="4"/>
  <c r="S7866" i="4"/>
  <c r="S7867" i="4"/>
  <c r="S7868" i="4"/>
  <c r="S7869" i="4"/>
  <c r="S7870" i="4"/>
  <c r="S7871" i="4"/>
  <c r="S7872" i="4"/>
  <c r="S7873" i="4"/>
  <c r="S7874" i="4"/>
  <c r="S7875" i="4"/>
  <c r="S7876" i="4"/>
  <c r="S7877" i="4"/>
  <c r="S7878" i="4"/>
  <c r="S7879" i="4"/>
  <c r="S7880" i="4"/>
  <c r="S7881" i="4"/>
  <c r="S7882" i="4"/>
  <c r="S7883" i="4"/>
  <c r="S7884" i="4"/>
  <c r="S7885" i="4"/>
  <c r="S7886" i="4"/>
  <c r="S7887" i="4"/>
  <c r="S7888" i="4"/>
  <c r="S7889" i="4"/>
  <c r="S7890" i="4"/>
  <c r="S7891" i="4"/>
  <c r="S7892" i="4"/>
  <c r="S7893" i="4"/>
  <c r="S7894" i="4"/>
  <c r="S7895" i="4"/>
  <c r="S7896" i="4"/>
  <c r="S7897" i="4"/>
  <c r="S7898" i="4"/>
  <c r="S7899" i="4"/>
  <c r="S7900" i="4"/>
  <c r="S7901" i="4"/>
  <c r="S7902" i="4"/>
  <c r="S7903" i="4"/>
  <c r="S7904" i="4"/>
  <c r="S7905" i="4"/>
  <c r="S7906" i="4"/>
  <c r="S7907" i="4"/>
  <c r="S7908" i="4"/>
  <c r="S7909" i="4"/>
  <c r="S7910" i="4"/>
  <c r="S7911" i="4"/>
  <c r="S7912" i="4"/>
  <c r="S7913" i="4"/>
  <c r="S7914" i="4"/>
  <c r="S7915" i="4"/>
  <c r="S7916" i="4"/>
  <c r="S7917" i="4"/>
  <c r="S7918" i="4"/>
  <c r="S7919" i="4"/>
  <c r="S7920" i="4"/>
  <c r="S7921" i="4"/>
  <c r="S7922" i="4"/>
  <c r="S7923" i="4"/>
  <c r="S7924" i="4"/>
  <c r="S7925" i="4"/>
  <c r="S7926" i="4"/>
  <c r="S7927" i="4"/>
  <c r="S7928" i="4"/>
  <c r="S7929" i="4"/>
  <c r="S7930" i="4"/>
  <c r="S7931" i="4"/>
  <c r="S7932" i="4"/>
  <c r="S7933" i="4"/>
  <c r="S7934" i="4"/>
  <c r="S7935" i="4"/>
  <c r="S7936" i="4"/>
  <c r="S7937" i="4"/>
  <c r="S7938" i="4"/>
  <c r="S7939" i="4"/>
  <c r="S7940" i="4"/>
  <c r="S7941" i="4"/>
  <c r="S7942" i="4"/>
  <c r="S7943" i="4"/>
  <c r="S7944" i="4"/>
  <c r="S7945" i="4"/>
  <c r="S7946" i="4"/>
  <c r="S7947" i="4"/>
  <c r="S7948" i="4"/>
  <c r="S7949" i="4"/>
  <c r="S7950" i="4"/>
  <c r="S7951" i="4"/>
  <c r="S7952" i="4"/>
  <c r="S7953" i="4"/>
  <c r="S7954" i="4"/>
  <c r="S7955" i="4"/>
  <c r="S7956" i="4"/>
  <c r="S7957" i="4"/>
  <c r="S7958" i="4"/>
  <c r="S7959" i="4"/>
  <c r="S7960" i="4"/>
  <c r="S7961" i="4"/>
  <c r="S7962" i="4"/>
  <c r="S7963" i="4"/>
  <c r="S7964" i="4"/>
  <c r="S7965" i="4"/>
  <c r="S7966" i="4"/>
  <c r="S7967" i="4"/>
  <c r="S7968" i="4"/>
  <c r="S7969" i="4"/>
  <c r="S7970" i="4"/>
  <c r="S7971" i="4"/>
  <c r="S7972" i="4"/>
  <c r="S7973" i="4"/>
  <c r="S7974" i="4"/>
  <c r="S7975" i="4"/>
  <c r="S7976" i="4"/>
  <c r="S7977" i="4"/>
  <c r="S7978" i="4"/>
  <c r="S7979" i="4"/>
  <c r="S7980" i="4"/>
  <c r="S7981" i="4"/>
  <c r="S7982" i="4"/>
  <c r="S7983" i="4"/>
  <c r="S7984" i="4"/>
  <c r="S7985" i="4"/>
  <c r="S7986" i="4"/>
  <c r="S7987" i="4"/>
  <c r="S7988" i="4"/>
  <c r="S7989" i="4"/>
  <c r="S7990" i="4"/>
  <c r="S7991" i="4"/>
  <c r="S7992" i="4"/>
  <c r="S7993" i="4"/>
  <c r="S7994" i="4"/>
  <c r="S7995" i="4"/>
  <c r="S7996" i="4"/>
  <c r="S7997" i="4"/>
  <c r="S7998" i="4"/>
  <c r="S7999" i="4"/>
  <c r="S8000" i="4"/>
  <c r="S8001" i="4"/>
  <c r="S8002" i="4"/>
  <c r="S8003" i="4"/>
  <c r="S8004" i="4"/>
  <c r="S8005" i="4"/>
  <c r="S8006" i="4"/>
  <c r="S8007" i="4"/>
  <c r="S8008" i="4"/>
  <c r="S8009" i="4"/>
  <c r="S8010" i="4"/>
  <c r="S8011" i="4"/>
  <c r="S8012" i="4"/>
  <c r="S8013" i="4"/>
  <c r="S8014" i="4"/>
  <c r="S8015" i="4"/>
  <c r="S8016" i="4"/>
  <c r="S8017" i="4"/>
  <c r="S8018" i="4"/>
  <c r="S8019" i="4"/>
  <c r="S8020" i="4"/>
  <c r="S8021" i="4"/>
  <c r="S8022" i="4"/>
  <c r="S8023" i="4"/>
  <c r="S8024" i="4"/>
  <c r="S8025" i="4"/>
  <c r="S8026" i="4"/>
  <c r="S8027" i="4"/>
  <c r="S8028" i="4"/>
  <c r="S8029" i="4"/>
  <c r="S8030" i="4"/>
  <c r="S8031" i="4"/>
  <c r="S8032" i="4"/>
  <c r="S8033" i="4"/>
  <c r="S8034" i="4"/>
  <c r="S8035" i="4"/>
  <c r="S8036" i="4"/>
  <c r="S8037" i="4"/>
  <c r="S8038" i="4"/>
  <c r="S8039" i="4"/>
  <c r="S8040" i="4"/>
  <c r="S8041" i="4"/>
  <c r="S8042" i="4"/>
  <c r="S8043" i="4"/>
  <c r="S8044" i="4"/>
  <c r="S8045" i="4"/>
  <c r="S8046" i="4"/>
  <c r="S8047" i="4"/>
  <c r="S8048" i="4"/>
  <c r="S8049" i="4"/>
  <c r="S8050" i="4"/>
  <c r="S8051" i="4"/>
  <c r="S8052" i="4"/>
  <c r="S8053" i="4"/>
  <c r="S8054" i="4"/>
  <c r="S8055" i="4"/>
  <c r="S8056" i="4"/>
  <c r="S8057" i="4"/>
  <c r="S8058" i="4"/>
  <c r="S8059" i="4"/>
  <c r="S8060" i="4"/>
  <c r="S8061" i="4"/>
  <c r="S8062" i="4"/>
  <c r="S8063" i="4"/>
  <c r="S8064" i="4"/>
  <c r="S8065" i="4"/>
  <c r="S8066" i="4"/>
  <c r="S8067" i="4"/>
  <c r="S8068" i="4"/>
  <c r="S8069" i="4"/>
  <c r="S8070" i="4"/>
  <c r="S8071" i="4"/>
  <c r="S8072" i="4"/>
  <c r="S8073" i="4"/>
  <c r="S8074" i="4"/>
  <c r="S8075" i="4"/>
  <c r="S8076" i="4"/>
  <c r="S8077" i="4"/>
  <c r="S8078" i="4"/>
  <c r="S8079" i="4"/>
  <c r="S8080" i="4"/>
  <c r="S8081" i="4"/>
  <c r="S8082" i="4"/>
  <c r="S8083" i="4"/>
  <c r="S8084" i="4"/>
  <c r="S8085" i="4"/>
  <c r="S8086" i="4"/>
  <c r="S8087" i="4"/>
  <c r="S8088" i="4"/>
  <c r="S8089" i="4"/>
  <c r="S8090" i="4"/>
  <c r="S8091" i="4"/>
  <c r="S8092" i="4"/>
  <c r="S8093" i="4"/>
  <c r="S8094" i="4"/>
  <c r="S8095" i="4"/>
  <c r="S8096" i="4"/>
  <c r="S8097" i="4"/>
  <c r="S8098" i="4"/>
  <c r="S8099" i="4"/>
  <c r="S8100" i="4"/>
  <c r="S8101" i="4"/>
  <c r="S8102" i="4"/>
  <c r="S8103" i="4"/>
  <c r="S8104" i="4"/>
  <c r="S8105" i="4"/>
  <c r="S8106" i="4"/>
  <c r="S8107" i="4"/>
  <c r="S8108" i="4"/>
  <c r="S8109" i="4"/>
  <c r="S8110" i="4"/>
  <c r="S8111" i="4"/>
  <c r="S8112" i="4"/>
  <c r="S8113" i="4"/>
  <c r="S8114" i="4"/>
  <c r="S8115" i="4"/>
  <c r="S8116" i="4"/>
  <c r="S8117" i="4"/>
  <c r="S8118" i="4"/>
  <c r="S8119" i="4"/>
  <c r="S8120" i="4"/>
  <c r="S8121" i="4"/>
  <c r="S8122" i="4"/>
  <c r="S8123" i="4"/>
  <c r="S8124" i="4"/>
  <c r="S8125" i="4"/>
  <c r="S8126" i="4"/>
  <c r="S8127" i="4"/>
  <c r="S8128" i="4"/>
  <c r="S8129" i="4"/>
  <c r="S8130" i="4"/>
  <c r="S8131" i="4"/>
  <c r="S8132" i="4"/>
  <c r="S8133" i="4"/>
  <c r="S8134" i="4"/>
  <c r="S8135" i="4"/>
  <c r="S8136" i="4"/>
  <c r="S8137" i="4"/>
  <c r="S8138" i="4"/>
  <c r="S8139" i="4"/>
  <c r="S8140" i="4"/>
  <c r="S8141" i="4"/>
  <c r="S8142" i="4"/>
  <c r="S8143" i="4"/>
  <c r="S8144" i="4"/>
  <c r="S8145" i="4"/>
  <c r="S8146" i="4"/>
  <c r="S8147" i="4"/>
  <c r="S8148" i="4"/>
  <c r="S8149" i="4"/>
  <c r="S8150" i="4"/>
  <c r="S8151" i="4"/>
  <c r="S8152" i="4"/>
  <c r="S8153" i="4"/>
  <c r="S8154" i="4"/>
  <c r="S8155" i="4"/>
  <c r="S8156" i="4"/>
  <c r="S8157" i="4"/>
  <c r="S8158" i="4"/>
  <c r="S8159" i="4"/>
  <c r="S8160" i="4"/>
  <c r="S8161" i="4"/>
  <c r="S8162" i="4"/>
  <c r="S8163" i="4"/>
  <c r="S8164" i="4"/>
  <c r="S8165" i="4"/>
  <c r="S8166" i="4"/>
  <c r="S8167" i="4"/>
  <c r="S8168" i="4"/>
  <c r="S8169" i="4"/>
  <c r="S8170" i="4"/>
  <c r="S8171" i="4"/>
  <c r="S8172" i="4"/>
  <c r="S8173" i="4"/>
  <c r="S8174" i="4"/>
  <c r="S8175" i="4"/>
  <c r="S8176" i="4"/>
  <c r="S8177" i="4"/>
  <c r="S8178" i="4"/>
  <c r="S8179" i="4"/>
  <c r="S8180" i="4"/>
  <c r="S8181" i="4"/>
  <c r="S8182" i="4"/>
  <c r="S8183" i="4"/>
  <c r="S8184" i="4"/>
  <c r="S8185" i="4"/>
  <c r="S8186" i="4"/>
  <c r="S8187" i="4"/>
  <c r="S8188" i="4"/>
  <c r="S8189" i="4"/>
  <c r="S8190" i="4"/>
  <c r="S8191" i="4"/>
  <c r="S8192" i="4"/>
  <c r="S8193" i="4"/>
  <c r="S8194" i="4"/>
  <c r="S8195" i="4"/>
  <c r="S8196" i="4"/>
  <c r="S8197" i="4"/>
  <c r="S8198" i="4"/>
  <c r="S8199" i="4"/>
  <c r="S8200" i="4"/>
  <c r="S8201" i="4"/>
  <c r="S8202" i="4"/>
  <c r="S8203" i="4"/>
  <c r="S8204" i="4"/>
  <c r="S8205" i="4"/>
  <c r="S8206" i="4"/>
  <c r="S8207" i="4"/>
  <c r="S8208" i="4"/>
  <c r="S8209" i="4"/>
  <c r="S8210" i="4"/>
  <c r="S8211" i="4"/>
  <c r="S8212" i="4"/>
  <c r="S8213" i="4"/>
  <c r="S8214" i="4"/>
  <c r="S8215" i="4"/>
  <c r="S8216" i="4"/>
  <c r="S8217" i="4"/>
  <c r="S8218" i="4"/>
  <c r="S8219" i="4"/>
  <c r="S8220" i="4"/>
  <c r="S8221" i="4"/>
  <c r="S8222" i="4"/>
  <c r="S8223" i="4"/>
  <c r="S8224" i="4"/>
  <c r="S8225" i="4"/>
  <c r="S8226" i="4"/>
  <c r="S8227" i="4"/>
  <c r="S8228" i="4"/>
  <c r="S8229" i="4"/>
  <c r="S8230" i="4"/>
  <c r="S8231" i="4"/>
  <c r="S8232" i="4"/>
  <c r="S8233" i="4"/>
  <c r="S8234" i="4"/>
  <c r="S8235" i="4"/>
  <c r="S8236" i="4"/>
  <c r="S8237" i="4"/>
  <c r="S8238" i="4"/>
  <c r="S8239" i="4"/>
  <c r="S8240" i="4"/>
  <c r="S8241" i="4"/>
  <c r="S8242" i="4"/>
  <c r="S8243" i="4"/>
  <c r="S8244" i="4"/>
  <c r="S8245" i="4"/>
  <c r="S8246" i="4"/>
  <c r="S8247" i="4"/>
  <c r="S8248" i="4"/>
  <c r="S8249" i="4"/>
  <c r="S8250" i="4"/>
  <c r="S8251" i="4"/>
  <c r="S8252" i="4"/>
  <c r="S8253" i="4"/>
  <c r="S8254" i="4"/>
  <c r="S8255" i="4"/>
  <c r="S8256" i="4"/>
  <c r="S8257" i="4"/>
  <c r="S8258" i="4"/>
  <c r="S8259" i="4"/>
  <c r="S8260" i="4"/>
  <c r="S8261" i="4"/>
  <c r="S8262" i="4"/>
  <c r="S8263" i="4"/>
  <c r="S8264" i="4"/>
  <c r="S8265" i="4"/>
  <c r="S8266" i="4"/>
  <c r="S8267" i="4"/>
  <c r="S8268" i="4"/>
  <c r="S8269" i="4"/>
  <c r="S8270" i="4"/>
  <c r="S8271" i="4"/>
  <c r="S8272" i="4"/>
  <c r="S8273" i="4"/>
  <c r="S8274" i="4"/>
  <c r="S8275" i="4"/>
  <c r="S8276" i="4"/>
  <c r="S8277" i="4"/>
  <c r="S8278" i="4"/>
  <c r="S8279" i="4"/>
  <c r="S8280" i="4"/>
  <c r="S8281" i="4"/>
  <c r="S8282" i="4"/>
  <c r="S8283" i="4"/>
  <c r="S8284" i="4"/>
  <c r="S8285" i="4"/>
  <c r="S8286" i="4"/>
  <c r="S8287" i="4"/>
  <c r="S8288" i="4"/>
  <c r="S8289" i="4"/>
  <c r="S8290" i="4"/>
  <c r="S8291" i="4"/>
  <c r="S8292" i="4"/>
  <c r="S8293" i="4"/>
  <c r="S8294" i="4"/>
  <c r="S8295" i="4"/>
  <c r="S8296" i="4"/>
  <c r="S8297" i="4"/>
  <c r="S8298" i="4"/>
  <c r="S8299" i="4"/>
  <c r="S8300" i="4"/>
  <c r="S8301" i="4"/>
  <c r="S8302" i="4"/>
  <c r="S8303" i="4"/>
  <c r="S8304" i="4"/>
  <c r="S8305" i="4"/>
  <c r="S8306" i="4"/>
  <c r="S8307" i="4"/>
  <c r="S8308" i="4"/>
  <c r="S8309" i="4"/>
  <c r="S8310" i="4"/>
  <c r="S8311" i="4"/>
  <c r="S8312" i="4"/>
  <c r="S8313" i="4"/>
  <c r="S8314" i="4"/>
  <c r="S8315" i="4"/>
  <c r="S8316" i="4"/>
  <c r="S8317" i="4"/>
  <c r="S8318" i="4"/>
  <c r="S8319" i="4"/>
  <c r="S8320" i="4"/>
  <c r="S8321" i="4"/>
  <c r="S8322" i="4"/>
  <c r="S8323" i="4"/>
  <c r="S8324" i="4"/>
  <c r="S8325" i="4"/>
  <c r="S8326" i="4"/>
  <c r="S8327" i="4"/>
  <c r="S8328" i="4"/>
  <c r="S8329" i="4"/>
  <c r="S8330" i="4"/>
  <c r="S8331" i="4"/>
  <c r="S8332" i="4"/>
  <c r="S8333" i="4"/>
  <c r="S8334" i="4"/>
  <c r="S8335" i="4"/>
  <c r="S8336" i="4"/>
  <c r="S8337" i="4"/>
  <c r="S8338" i="4"/>
  <c r="S8339" i="4"/>
  <c r="S8340" i="4"/>
  <c r="S8341" i="4"/>
  <c r="S8342" i="4"/>
  <c r="S8343" i="4"/>
  <c r="S8344" i="4"/>
  <c r="S8345" i="4"/>
  <c r="S8346" i="4"/>
  <c r="S8347" i="4"/>
  <c r="S8348" i="4"/>
  <c r="S8349" i="4"/>
  <c r="S8350" i="4"/>
  <c r="S8351" i="4"/>
  <c r="S8352" i="4"/>
  <c r="S8353" i="4"/>
  <c r="S8354" i="4"/>
  <c r="S8355" i="4"/>
  <c r="S8356" i="4"/>
  <c r="S8357" i="4"/>
  <c r="S8358" i="4"/>
  <c r="S8359" i="4"/>
  <c r="S8360" i="4"/>
  <c r="S8361" i="4"/>
  <c r="S8362" i="4"/>
  <c r="S8363" i="4"/>
  <c r="S8364" i="4"/>
  <c r="S8365" i="4"/>
  <c r="S8366" i="4"/>
  <c r="S8367" i="4"/>
  <c r="S8368" i="4"/>
  <c r="S8369" i="4"/>
  <c r="S8370" i="4"/>
  <c r="S8371" i="4"/>
  <c r="S8372" i="4"/>
  <c r="S8373" i="4"/>
  <c r="S8374" i="4"/>
  <c r="S8375" i="4"/>
  <c r="S8376" i="4"/>
  <c r="S8377" i="4"/>
  <c r="S8378" i="4"/>
  <c r="S8379" i="4"/>
  <c r="S8380" i="4"/>
  <c r="S8381" i="4"/>
  <c r="S8382" i="4"/>
  <c r="S8383" i="4"/>
  <c r="S8384" i="4"/>
  <c r="S8385" i="4"/>
  <c r="S8386" i="4"/>
  <c r="S8387" i="4"/>
  <c r="S8388" i="4"/>
  <c r="S8389" i="4"/>
  <c r="S8390" i="4"/>
  <c r="S8391" i="4"/>
  <c r="S8392" i="4"/>
  <c r="S8393" i="4"/>
  <c r="S8394" i="4"/>
  <c r="S8395" i="4"/>
  <c r="S8396" i="4"/>
  <c r="S8397" i="4"/>
  <c r="S8398" i="4"/>
  <c r="S8399" i="4"/>
  <c r="S8400" i="4"/>
  <c r="S8401" i="4"/>
  <c r="S8402" i="4"/>
  <c r="S8403" i="4"/>
  <c r="S8404" i="4"/>
  <c r="S8405" i="4"/>
  <c r="S8406" i="4"/>
  <c r="S8407" i="4"/>
  <c r="S8408" i="4"/>
  <c r="S8409" i="4"/>
  <c r="S8410" i="4"/>
  <c r="S8411" i="4"/>
  <c r="S8412" i="4"/>
  <c r="S8413" i="4"/>
  <c r="S8414" i="4"/>
  <c r="S8415" i="4"/>
  <c r="S8416" i="4"/>
  <c r="S8417" i="4"/>
  <c r="S8418" i="4"/>
  <c r="S8419" i="4"/>
  <c r="S8420" i="4"/>
  <c r="S8421" i="4"/>
  <c r="S8422" i="4"/>
  <c r="S8423" i="4"/>
  <c r="S8424" i="4"/>
  <c r="S8425" i="4"/>
  <c r="S8426" i="4"/>
  <c r="S8427" i="4"/>
  <c r="S8428" i="4"/>
  <c r="S8429" i="4"/>
  <c r="S8430" i="4"/>
  <c r="S8431" i="4"/>
  <c r="S8432" i="4"/>
  <c r="S8433" i="4"/>
  <c r="S8434" i="4"/>
  <c r="S8435" i="4"/>
  <c r="S8436" i="4"/>
  <c r="S8437" i="4"/>
  <c r="S8438" i="4"/>
  <c r="S8439" i="4"/>
  <c r="S8440" i="4"/>
  <c r="S8441" i="4"/>
  <c r="S8442" i="4"/>
  <c r="S8443" i="4"/>
  <c r="S8444" i="4"/>
  <c r="S8445" i="4"/>
  <c r="S8446" i="4"/>
  <c r="S8447" i="4"/>
  <c r="S8448" i="4"/>
  <c r="S8449" i="4"/>
  <c r="S8450" i="4"/>
  <c r="S8451" i="4"/>
  <c r="S8452" i="4"/>
  <c r="S8453" i="4"/>
  <c r="S8454" i="4"/>
  <c r="S8455" i="4"/>
  <c r="S8456" i="4"/>
  <c r="S8457" i="4"/>
  <c r="S8458" i="4"/>
  <c r="S8459" i="4"/>
  <c r="S8460" i="4"/>
  <c r="S8461" i="4"/>
  <c r="S8462" i="4"/>
  <c r="S8463" i="4"/>
  <c r="S8464" i="4"/>
  <c r="S8465" i="4"/>
  <c r="S8466" i="4"/>
  <c r="S8467" i="4"/>
  <c r="S8468" i="4"/>
  <c r="S8469" i="4"/>
  <c r="S8470" i="4"/>
  <c r="S8471" i="4"/>
  <c r="S8472" i="4"/>
  <c r="S8473" i="4"/>
  <c r="S8474" i="4"/>
  <c r="S8475" i="4"/>
  <c r="S8476" i="4"/>
  <c r="S8477" i="4"/>
  <c r="S8478" i="4"/>
  <c r="S8479" i="4"/>
  <c r="S8480" i="4"/>
  <c r="S8481" i="4"/>
  <c r="S8482" i="4"/>
  <c r="S8483" i="4"/>
  <c r="S8484" i="4"/>
  <c r="S8485" i="4"/>
  <c r="S8486" i="4"/>
  <c r="S8487" i="4"/>
  <c r="S8488" i="4"/>
  <c r="S8489" i="4"/>
  <c r="S8490" i="4"/>
  <c r="S8491" i="4"/>
  <c r="S8492" i="4"/>
  <c r="S8493" i="4"/>
  <c r="S8494" i="4"/>
  <c r="S8495" i="4"/>
  <c r="S8496" i="4"/>
  <c r="S8497" i="4"/>
  <c r="S8498" i="4"/>
  <c r="S8499" i="4"/>
  <c r="S8500" i="4"/>
  <c r="S8501" i="4"/>
  <c r="S8502" i="4"/>
  <c r="S8503" i="4"/>
  <c r="S8504" i="4"/>
  <c r="S8505" i="4"/>
  <c r="S8506" i="4"/>
  <c r="S8507" i="4"/>
  <c r="S8508" i="4"/>
  <c r="S8509" i="4"/>
  <c r="S8510" i="4"/>
  <c r="S8511" i="4"/>
  <c r="S8512" i="4"/>
  <c r="S8513" i="4"/>
  <c r="S8514" i="4"/>
  <c r="S8515" i="4"/>
  <c r="S8516" i="4"/>
  <c r="S8517" i="4"/>
  <c r="S8518" i="4"/>
  <c r="S8519" i="4"/>
  <c r="S8520" i="4"/>
  <c r="S8521" i="4"/>
  <c r="S8522" i="4"/>
  <c r="S8523" i="4"/>
  <c r="S8524" i="4"/>
  <c r="S8525" i="4"/>
  <c r="S8526" i="4"/>
  <c r="S8527" i="4"/>
  <c r="S8528" i="4"/>
  <c r="S8529" i="4"/>
  <c r="S8530" i="4"/>
  <c r="S8531" i="4"/>
  <c r="S8532" i="4"/>
  <c r="S8533" i="4"/>
  <c r="S8534" i="4"/>
  <c r="S8535" i="4"/>
  <c r="S8536" i="4"/>
  <c r="S8537" i="4"/>
  <c r="S8538" i="4"/>
  <c r="S8539" i="4"/>
  <c r="S8540" i="4"/>
  <c r="S8541" i="4"/>
  <c r="S8542" i="4"/>
  <c r="S8543" i="4"/>
  <c r="S8544" i="4"/>
  <c r="S8545" i="4"/>
  <c r="S8546" i="4"/>
  <c r="S8547" i="4"/>
  <c r="S8548" i="4"/>
  <c r="S8549" i="4"/>
  <c r="S8550" i="4"/>
  <c r="S8551" i="4"/>
  <c r="S8552" i="4"/>
  <c r="S8553" i="4"/>
  <c r="S8554" i="4"/>
  <c r="S8555" i="4"/>
  <c r="S8556" i="4"/>
  <c r="S8557" i="4"/>
  <c r="S8558" i="4"/>
  <c r="S8559" i="4"/>
  <c r="S8560" i="4"/>
  <c r="S8561" i="4"/>
  <c r="S8562" i="4"/>
  <c r="S8563" i="4"/>
  <c r="S8564" i="4"/>
  <c r="S8565" i="4"/>
  <c r="S8566" i="4"/>
  <c r="S8567" i="4"/>
  <c r="S8568" i="4"/>
  <c r="S8569" i="4"/>
  <c r="S8570" i="4"/>
  <c r="S8571" i="4"/>
  <c r="S8572" i="4"/>
  <c r="S8573" i="4"/>
  <c r="S8574" i="4"/>
  <c r="S8575" i="4"/>
  <c r="S8576" i="4"/>
  <c r="S8577" i="4"/>
  <c r="S8578" i="4"/>
  <c r="S8579" i="4"/>
  <c r="S8580" i="4"/>
  <c r="S8581" i="4"/>
  <c r="S8582" i="4"/>
  <c r="S8583" i="4"/>
  <c r="S8584" i="4"/>
  <c r="S8585" i="4"/>
  <c r="S8586" i="4"/>
  <c r="S8587" i="4"/>
  <c r="S8588" i="4"/>
  <c r="S8589" i="4"/>
  <c r="S8590" i="4"/>
  <c r="S8591" i="4"/>
  <c r="S8592" i="4"/>
  <c r="S8593" i="4"/>
  <c r="S8594" i="4"/>
  <c r="S8595" i="4"/>
  <c r="S8596" i="4"/>
  <c r="S8597" i="4"/>
  <c r="S8598" i="4"/>
  <c r="S8599" i="4"/>
  <c r="S8600" i="4"/>
  <c r="S8601" i="4"/>
  <c r="S8602" i="4"/>
  <c r="S8603" i="4"/>
  <c r="S8604" i="4"/>
  <c r="S8605" i="4"/>
  <c r="S8606" i="4"/>
  <c r="S8607" i="4"/>
  <c r="S8608" i="4"/>
  <c r="S8609" i="4"/>
  <c r="S8610" i="4"/>
  <c r="S8611" i="4"/>
  <c r="S8612" i="4"/>
  <c r="S8613" i="4"/>
  <c r="S8614" i="4"/>
  <c r="S8615" i="4"/>
  <c r="S8616" i="4"/>
  <c r="S8617" i="4"/>
  <c r="S8618" i="4"/>
  <c r="S8619" i="4"/>
  <c r="S8620" i="4"/>
  <c r="S8621" i="4"/>
  <c r="S8622" i="4"/>
  <c r="S8623" i="4"/>
  <c r="S8624" i="4"/>
  <c r="S8625" i="4"/>
  <c r="S8626" i="4"/>
  <c r="S8627" i="4"/>
  <c r="S8628" i="4"/>
  <c r="S8629" i="4"/>
  <c r="S8630" i="4"/>
  <c r="S8631" i="4"/>
  <c r="S8632" i="4"/>
  <c r="S8633" i="4"/>
  <c r="S8634" i="4"/>
  <c r="S8635" i="4"/>
  <c r="S8636" i="4"/>
  <c r="S8637" i="4"/>
  <c r="S8638" i="4"/>
  <c r="S8639" i="4"/>
  <c r="S8640" i="4"/>
  <c r="S8641" i="4"/>
  <c r="S8642" i="4"/>
  <c r="S8643" i="4"/>
  <c r="S8644" i="4"/>
  <c r="S8645" i="4"/>
  <c r="S8646" i="4"/>
  <c r="S8647" i="4"/>
  <c r="S8648" i="4"/>
  <c r="S8649" i="4"/>
  <c r="S8650" i="4"/>
  <c r="S8651" i="4"/>
  <c r="S8652" i="4"/>
  <c r="S8653" i="4"/>
  <c r="S8654" i="4"/>
  <c r="S8655" i="4"/>
  <c r="S8656" i="4"/>
  <c r="S8657" i="4"/>
  <c r="S8658" i="4"/>
  <c r="S8659" i="4"/>
  <c r="S8660" i="4"/>
  <c r="S8661" i="4"/>
  <c r="S8662" i="4"/>
  <c r="S8663" i="4"/>
  <c r="S8664" i="4"/>
  <c r="S8665" i="4"/>
  <c r="S8666" i="4"/>
  <c r="S8667" i="4"/>
  <c r="S8668" i="4"/>
  <c r="S8669" i="4"/>
  <c r="S8670" i="4"/>
  <c r="S8671" i="4"/>
  <c r="S8672" i="4"/>
  <c r="S8673" i="4"/>
  <c r="S8674" i="4"/>
  <c r="S8675" i="4"/>
  <c r="S8676" i="4"/>
  <c r="S8677" i="4"/>
  <c r="S8678" i="4"/>
  <c r="S8679" i="4"/>
  <c r="S8680" i="4"/>
  <c r="S8681" i="4"/>
  <c r="S8682" i="4"/>
  <c r="S8683" i="4"/>
  <c r="S8684" i="4"/>
  <c r="S8685" i="4"/>
  <c r="S8686" i="4"/>
  <c r="S8687" i="4"/>
  <c r="S8688" i="4"/>
  <c r="S8689" i="4"/>
  <c r="S8690" i="4"/>
  <c r="S8691" i="4"/>
  <c r="S8692" i="4"/>
  <c r="S8693" i="4"/>
  <c r="S8694" i="4"/>
  <c r="S8695" i="4"/>
  <c r="S8696" i="4"/>
  <c r="S8697" i="4"/>
  <c r="S8698" i="4"/>
  <c r="S8699" i="4"/>
  <c r="S8700" i="4"/>
  <c r="S8701" i="4"/>
  <c r="S8702" i="4"/>
  <c r="S8703" i="4"/>
  <c r="S8704" i="4"/>
  <c r="S8705" i="4"/>
  <c r="S8706" i="4"/>
  <c r="S8707" i="4"/>
  <c r="S8708" i="4"/>
  <c r="S8709" i="4"/>
  <c r="S8710" i="4"/>
  <c r="S8711" i="4"/>
  <c r="S8712" i="4"/>
  <c r="S8713" i="4"/>
  <c r="S8714" i="4"/>
  <c r="S8715" i="4"/>
  <c r="S8716" i="4"/>
  <c r="S8717" i="4"/>
  <c r="S8718" i="4"/>
  <c r="S8719" i="4"/>
  <c r="S8720" i="4"/>
  <c r="S8721" i="4"/>
  <c r="S8722" i="4"/>
  <c r="S8723" i="4"/>
  <c r="S8724" i="4"/>
  <c r="S8725" i="4"/>
  <c r="S8726" i="4"/>
  <c r="S8727" i="4"/>
  <c r="S8728" i="4"/>
  <c r="S8729" i="4"/>
  <c r="S8730" i="4"/>
  <c r="S8731" i="4"/>
  <c r="S8732" i="4"/>
  <c r="S8733" i="4"/>
  <c r="S8734" i="4"/>
  <c r="S8735" i="4"/>
  <c r="S8736" i="4"/>
  <c r="S8737" i="4"/>
  <c r="S8738" i="4"/>
  <c r="S8739" i="4"/>
  <c r="S8740" i="4"/>
  <c r="S8741" i="4"/>
  <c r="S8742" i="4"/>
  <c r="S8743" i="4"/>
  <c r="S8744" i="4"/>
  <c r="S8745" i="4"/>
  <c r="S8746" i="4"/>
  <c r="S8747" i="4"/>
  <c r="S8748" i="4"/>
  <c r="S8749" i="4"/>
  <c r="S8750" i="4"/>
  <c r="S8751" i="4"/>
  <c r="S8752" i="4"/>
  <c r="S8753" i="4"/>
  <c r="S8754" i="4"/>
  <c r="S8755" i="4"/>
  <c r="S8756" i="4"/>
  <c r="S8757" i="4"/>
  <c r="S8758" i="4"/>
  <c r="S8759" i="4"/>
  <c r="S8760" i="4"/>
  <c r="S8761" i="4"/>
  <c r="S8762" i="4"/>
  <c r="S8763" i="4"/>
  <c r="S8764" i="4"/>
  <c r="S8765" i="4"/>
  <c r="S8766" i="4"/>
  <c r="S8767" i="4"/>
  <c r="S8768" i="4"/>
  <c r="S8769" i="4"/>
  <c r="S8770" i="4"/>
  <c r="S8771" i="4"/>
  <c r="S8772" i="4"/>
  <c r="S8773" i="4"/>
  <c r="S8774" i="4"/>
  <c r="S8775" i="4"/>
  <c r="S8776" i="4"/>
  <c r="S8777" i="4"/>
  <c r="S8778" i="4"/>
  <c r="S8779" i="4"/>
  <c r="S8780" i="4"/>
  <c r="S8781" i="4"/>
  <c r="S8782" i="4"/>
  <c r="S8783" i="4"/>
  <c r="S8784" i="4"/>
  <c r="S8785" i="4"/>
  <c r="S8786" i="4"/>
  <c r="S8787" i="4"/>
  <c r="S8788" i="4"/>
  <c r="S8789" i="4"/>
  <c r="S8790" i="4"/>
  <c r="S8791" i="4"/>
  <c r="S8792" i="4"/>
  <c r="S8793" i="4"/>
  <c r="S8794" i="4"/>
  <c r="S8795" i="4"/>
  <c r="S8796" i="4"/>
  <c r="S8797" i="4"/>
  <c r="S8798" i="4"/>
  <c r="S8799" i="4"/>
  <c r="S8800" i="4"/>
  <c r="S8801" i="4"/>
  <c r="S8802" i="4"/>
  <c r="S8803" i="4"/>
  <c r="S8804" i="4"/>
  <c r="S8805" i="4"/>
  <c r="S8806" i="4"/>
  <c r="S8807" i="4"/>
  <c r="S8808" i="4"/>
  <c r="S8809" i="4"/>
  <c r="S8810" i="4"/>
  <c r="S8811" i="4"/>
  <c r="S8812" i="4"/>
  <c r="S8813" i="4"/>
  <c r="S8814" i="4"/>
  <c r="S8815" i="4"/>
  <c r="S8816" i="4"/>
  <c r="S8817" i="4"/>
  <c r="S8818" i="4"/>
  <c r="S8819" i="4"/>
  <c r="S8820" i="4"/>
  <c r="S8821" i="4"/>
  <c r="S8822" i="4"/>
  <c r="S8823" i="4"/>
  <c r="S8824" i="4"/>
  <c r="S8825" i="4"/>
  <c r="S8826" i="4"/>
  <c r="S8827" i="4"/>
  <c r="S8828" i="4"/>
  <c r="S8829" i="4"/>
  <c r="S8830" i="4"/>
  <c r="S8831" i="4"/>
  <c r="S8832" i="4"/>
  <c r="S8833" i="4"/>
  <c r="S8834" i="4"/>
  <c r="S8835" i="4"/>
  <c r="S8836" i="4"/>
  <c r="S8837" i="4"/>
  <c r="S8838" i="4"/>
  <c r="S8839" i="4"/>
  <c r="S8840" i="4"/>
  <c r="S8841" i="4"/>
  <c r="S8842" i="4"/>
  <c r="S8843" i="4"/>
  <c r="S8844" i="4"/>
  <c r="S8845" i="4"/>
  <c r="S8846" i="4"/>
  <c r="S8847" i="4"/>
  <c r="S8848" i="4"/>
  <c r="S8849" i="4"/>
  <c r="S8850" i="4"/>
  <c r="S8851" i="4"/>
  <c r="S8852" i="4"/>
  <c r="S8853" i="4"/>
  <c r="S8854" i="4"/>
  <c r="S8855" i="4"/>
  <c r="S8856" i="4"/>
  <c r="S8857" i="4"/>
  <c r="S8858" i="4"/>
  <c r="S8859" i="4"/>
  <c r="S8860" i="4"/>
  <c r="S8861" i="4"/>
  <c r="S8862" i="4"/>
  <c r="S8863" i="4"/>
  <c r="S8864" i="4"/>
  <c r="S8865" i="4"/>
  <c r="S8866" i="4"/>
  <c r="S8867" i="4"/>
  <c r="S8868" i="4"/>
  <c r="S8869" i="4"/>
  <c r="S8870" i="4"/>
  <c r="S8871" i="4"/>
  <c r="S8872" i="4"/>
  <c r="S8873" i="4"/>
  <c r="S8874" i="4"/>
  <c r="S8875" i="4"/>
  <c r="S8876" i="4"/>
  <c r="S8877" i="4"/>
  <c r="S8878" i="4"/>
  <c r="S8879" i="4"/>
  <c r="S8880" i="4"/>
  <c r="S8881" i="4"/>
  <c r="S8882" i="4"/>
  <c r="S8883" i="4"/>
  <c r="S8884" i="4"/>
  <c r="S8885" i="4"/>
  <c r="S8886" i="4"/>
  <c r="S8887" i="4"/>
  <c r="S8888" i="4"/>
  <c r="S8889" i="4"/>
  <c r="S8890" i="4"/>
  <c r="S8891" i="4"/>
  <c r="S8892" i="4"/>
  <c r="S8893" i="4"/>
  <c r="S8894" i="4"/>
  <c r="S8895" i="4"/>
  <c r="S8896" i="4"/>
  <c r="S8897" i="4"/>
  <c r="S8898" i="4"/>
  <c r="S8899" i="4"/>
  <c r="S8900" i="4"/>
  <c r="S8901" i="4"/>
  <c r="S8902" i="4"/>
  <c r="S8903" i="4"/>
  <c r="S8904" i="4"/>
  <c r="S8905" i="4"/>
  <c r="S8906" i="4"/>
  <c r="S8907" i="4"/>
  <c r="S8908" i="4"/>
  <c r="S8909" i="4"/>
  <c r="S8910" i="4"/>
  <c r="S8911" i="4"/>
  <c r="S8912" i="4"/>
  <c r="S8913" i="4"/>
  <c r="S8914" i="4"/>
  <c r="S8915" i="4"/>
  <c r="S8916" i="4"/>
  <c r="S8917" i="4"/>
  <c r="S8918" i="4"/>
  <c r="S8919" i="4"/>
  <c r="S8920" i="4"/>
  <c r="S8921" i="4"/>
  <c r="S8922" i="4"/>
  <c r="S8923" i="4"/>
  <c r="S8924" i="4"/>
  <c r="S8925" i="4"/>
  <c r="S8926" i="4"/>
  <c r="S8927" i="4"/>
  <c r="S8928" i="4"/>
  <c r="S8929" i="4"/>
  <c r="S8930" i="4"/>
  <c r="S8931" i="4"/>
  <c r="S8932" i="4"/>
  <c r="S8933" i="4"/>
  <c r="S8934" i="4"/>
  <c r="S8935" i="4"/>
  <c r="S8936" i="4"/>
  <c r="S8937" i="4"/>
  <c r="S8938" i="4"/>
  <c r="S8939" i="4"/>
  <c r="S8940" i="4"/>
  <c r="S8941" i="4"/>
  <c r="S8942" i="4"/>
  <c r="S8943" i="4"/>
  <c r="S8944" i="4"/>
  <c r="S8945" i="4"/>
  <c r="S8946" i="4"/>
  <c r="S8947" i="4"/>
  <c r="S8948" i="4"/>
  <c r="S8949" i="4"/>
  <c r="S8950" i="4"/>
  <c r="S8951" i="4"/>
  <c r="S8952" i="4"/>
  <c r="S8953" i="4"/>
  <c r="S8954" i="4"/>
  <c r="S8955" i="4"/>
  <c r="S8956" i="4"/>
  <c r="S8957" i="4"/>
  <c r="S8958" i="4"/>
  <c r="S8959" i="4"/>
  <c r="S8960" i="4"/>
  <c r="S8961" i="4"/>
  <c r="S8962" i="4"/>
  <c r="S8963" i="4"/>
  <c r="S8964" i="4"/>
  <c r="S8965" i="4"/>
  <c r="S8966" i="4"/>
  <c r="S8967" i="4"/>
  <c r="S8968" i="4"/>
  <c r="S8969" i="4"/>
  <c r="S8970" i="4"/>
  <c r="S8971" i="4"/>
  <c r="S8972" i="4"/>
  <c r="S8973" i="4"/>
  <c r="S8974" i="4"/>
  <c r="S8975" i="4"/>
  <c r="S8976" i="4"/>
  <c r="S8977" i="4"/>
  <c r="S8978" i="4"/>
  <c r="S8979" i="4"/>
  <c r="S8980" i="4"/>
  <c r="S8981" i="4"/>
  <c r="S8982" i="4"/>
  <c r="S8983" i="4"/>
  <c r="S8984" i="4"/>
  <c r="S8985" i="4"/>
  <c r="S8986" i="4"/>
  <c r="S8987" i="4"/>
  <c r="S8988" i="4"/>
  <c r="S8989" i="4"/>
  <c r="S8990" i="4"/>
  <c r="S8991" i="4"/>
  <c r="S8992" i="4"/>
  <c r="S8993" i="4"/>
  <c r="S8994" i="4"/>
  <c r="S8995" i="4"/>
  <c r="S8996" i="4"/>
  <c r="S8997" i="4"/>
  <c r="S8998" i="4"/>
  <c r="S8999" i="4"/>
  <c r="S9000" i="4"/>
  <c r="S9001" i="4"/>
  <c r="S9002" i="4"/>
  <c r="S9003" i="4"/>
  <c r="S9004" i="4"/>
  <c r="S9005" i="4"/>
  <c r="S9006" i="4"/>
  <c r="S9007" i="4"/>
  <c r="S9008" i="4"/>
  <c r="S9009" i="4"/>
  <c r="S9010" i="4"/>
  <c r="S9011" i="4"/>
  <c r="S9012" i="4"/>
  <c r="S9013" i="4"/>
  <c r="S9014" i="4"/>
  <c r="S9015" i="4"/>
  <c r="S9016" i="4"/>
  <c r="S9017" i="4"/>
  <c r="S9018" i="4"/>
  <c r="S9019" i="4"/>
  <c r="S9020" i="4"/>
  <c r="S9021" i="4"/>
  <c r="S9022" i="4"/>
  <c r="S9023" i="4"/>
  <c r="S9024" i="4"/>
  <c r="S9025" i="4"/>
  <c r="S9026" i="4"/>
  <c r="S9027" i="4"/>
  <c r="S9028" i="4"/>
  <c r="S9029" i="4"/>
  <c r="S9030" i="4"/>
  <c r="S9031" i="4"/>
  <c r="S9032" i="4"/>
  <c r="S9033" i="4"/>
  <c r="S9034" i="4"/>
  <c r="S9035" i="4"/>
  <c r="S9036" i="4"/>
  <c r="S9037" i="4"/>
  <c r="S9038" i="4"/>
  <c r="S9039" i="4"/>
  <c r="S9040" i="4"/>
  <c r="S9041" i="4"/>
  <c r="S9042" i="4"/>
  <c r="S9043" i="4"/>
  <c r="S9044" i="4"/>
  <c r="S9045" i="4"/>
  <c r="S9046" i="4"/>
  <c r="S9047" i="4"/>
  <c r="S9048" i="4"/>
  <c r="S9049" i="4"/>
  <c r="S9050" i="4"/>
  <c r="S9051" i="4"/>
  <c r="S9052" i="4"/>
  <c r="S9053" i="4"/>
  <c r="S9054" i="4"/>
  <c r="S9055" i="4"/>
  <c r="S9056" i="4"/>
  <c r="S9057" i="4"/>
  <c r="S9058" i="4"/>
  <c r="S9059" i="4"/>
  <c r="S9060" i="4"/>
  <c r="S9061" i="4"/>
  <c r="S9062" i="4"/>
  <c r="S9063" i="4"/>
  <c r="S9064" i="4"/>
  <c r="S9065" i="4"/>
  <c r="S9066" i="4"/>
  <c r="S9067" i="4"/>
  <c r="S9068" i="4"/>
  <c r="S9069" i="4"/>
  <c r="S9070" i="4"/>
  <c r="S9071" i="4"/>
  <c r="S9072" i="4"/>
  <c r="S9073" i="4"/>
  <c r="S9074" i="4"/>
  <c r="S9075" i="4"/>
  <c r="S9076" i="4"/>
  <c r="S9077" i="4"/>
  <c r="S9078" i="4"/>
  <c r="S9079" i="4"/>
  <c r="S9080" i="4"/>
  <c r="S9081" i="4"/>
  <c r="S9082" i="4"/>
  <c r="S9083" i="4"/>
  <c r="S9084" i="4"/>
  <c r="S9085" i="4"/>
  <c r="S9086" i="4"/>
  <c r="S9087" i="4"/>
  <c r="S9088" i="4"/>
  <c r="S9089" i="4"/>
  <c r="S9090" i="4"/>
  <c r="S9091" i="4"/>
  <c r="S9092" i="4"/>
  <c r="S9093" i="4"/>
  <c r="S9094" i="4"/>
  <c r="S9095" i="4"/>
  <c r="S9096" i="4"/>
  <c r="S9097" i="4"/>
  <c r="S9098" i="4"/>
  <c r="S9099" i="4"/>
  <c r="S9100" i="4"/>
  <c r="S9101" i="4"/>
  <c r="S9102" i="4"/>
  <c r="S9103" i="4"/>
  <c r="S9104" i="4"/>
  <c r="S9105" i="4"/>
  <c r="S9106" i="4"/>
  <c r="S9107" i="4"/>
  <c r="S9108" i="4"/>
  <c r="S9109" i="4"/>
  <c r="S9110" i="4"/>
  <c r="S9111" i="4"/>
  <c r="S9112" i="4"/>
  <c r="S9113" i="4"/>
  <c r="S9114" i="4"/>
  <c r="S9115" i="4"/>
  <c r="S9116" i="4"/>
  <c r="S9117" i="4"/>
  <c r="S9118" i="4"/>
  <c r="S9119" i="4"/>
  <c r="S9120" i="4"/>
  <c r="S9121" i="4"/>
  <c r="S9122" i="4"/>
  <c r="S9123" i="4"/>
  <c r="S9124" i="4"/>
  <c r="S9125" i="4"/>
  <c r="S9126" i="4"/>
  <c r="S9127" i="4"/>
  <c r="S9128" i="4"/>
  <c r="S9129" i="4"/>
  <c r="S9130" i="4"/>
  <c r="S9131" i="4"/>
  <c r="S9132" i="4"/>
  <c r="S9133" i="4"/>
  <c r="S9134" i="4"/>
  <c r="S9135" i="4"/>
  <c r="S9136" i="4"/>
  <c r="S9137" i="4"/>
  <c r="S9138" i="4"/>
  <c r="S9139" i="4"/>
  <c r="S9140" i="4"/>
  <c r="S9141" i="4"/>
  <c r="S9142" i="4"/>
  <c r="S9143" i="4"/>
  <c r="S9144" i="4"/>
  <c r="S9145" i="4"/>
  <c r="S9146" i="4"/>
  <c r="S9147" i="4"/>
  <c r="S9148" i="4"/>
  <c r="S9149" i="4"/>
  <c r="S9150" i="4"/>
  <c r="S9151" i="4"/>
  <c r="S9152" i="4"/>
  <c r="S9153" i="4"/>
  <c r="S9154" i="4"/>
  <c r="S9155" i="4"/>
  <c r="S9156" i="4"/>
  <c r="S9157" i="4"/>
  <c r="S9158" i="4"/>
  <c r="S9159" i="4"/>
  <c r="S9160" i="4"/>
  <c r="S9161" i="4"/>
  <c r="S9162" i="4"/>
  <c r="S9163" i="4"/>
  <c r="S9164" i="4"/>
  <c r="S9165" i="4"/>
  <c r="S9166" i="4"/>
  <c r="S9167" i="4"/>
  <c r="S9168" i="4"/>
  <c r="S9169" i="4"/>
  <c r="S9170" i="4"/>
  <c r="S9171" i="4"/>
  <c r="S9172" i="4"/>
  <c r="S9173" i="4"/>
  <c r="S9174" i="4"/>
  <c r="S9175" i="4"/>
  <c r="S9176" i="4"/>
  <c r="S9177" i="4"/>
  <c r="S9178" i="4"/>
  <c r="S9179" i="4"/>
  <c r="S9180" i="4"/>
  <c r="S9181" i="4"/>
  <c r="S9182" i="4"/>
  <c r="S9183" i="4"/>
  <c r="S9184" i="4"/>
  <c r="S9185" i="4"/>
  <c r="S9186" i="4"/>
  <c r="S9187" i="4"/>
  <c r="S9188" i="4"/>
  <c r="S9189" i="4"/>
  <c r="S9190" i="4"/>
  <c r="S9191" i="4"/>
  <c r="S9192" i="4"/>
  <c r="S9193" i="4"/>
  <c r="S9194" i="4"/>
  <c r="S9195" i="4"/>
  <c r="S9196" i="4"/>
  <c r="S9197" i="4"/>
  <c r="S9198" i="4"/>
  <c r="S9199" i="4"/>
  <c r="S9200" i="4"/>
  <c r="S9201" i="4"/>
  <c r="S9202" i="4"/>
  <c r="S9203" i="4"/>
  <c r="S9204" i="4"/>
  <c r="S9205" i="4"/>
  <c r="S9206" i="4"/>
  <c r="S9207" i="4"/>
  <c r="S9208" i="4"/>
  <c r="S9209" i="4"/>
  <c r="S9210" i="4"/>
  <c r="S9211" i="4"/>
  <c r="S9212" i="4"/>
  <c r="S9213" i="4"/>
  <c r="S9214" i="4"/>
  <c r="S9215" i="4"/>
  <c r="S9216" i="4"/>
  <c r="S9217" i="4"/>
  <c r="S9218" i="4"/>
  <c r="S9219" i="4"/>
  <c r="S9220" i="4"/>
  <c r="S9221" i="4"/>
  <c r="S9222" i="4"/>
  <c r="S9223" i="4"/>
  <c r="S9224" i="4"/>
  <c r="S9225" i="4"/>
  <c r="S9226" i="4"/>
  <c r="S9227" i="4"/>
  <c r="S9228" i="4"/>
  <c r="S9229" i="4"/>
  <c r="S9230" i="4"/>
  <c r="S9231" i="4"/>
  <c r="S9232" i="4"/>
  <c r="S9233" i="4"/>
  <c r="S9234" i="4"/>
  <c r="S9235" i="4"/>
  <c r="S9236" i="4"/>
  <c r="S9237" i="4"/>
  <c r="S9238" i="4"/>
  <c r="S9239" i="4"/>
  <c r="S9240" i="4"/>
  <c r="S9241" i="4"/>
  <c r="S9242" i="4"/>
  <c r="S9243" i="4"/>
  <c r="S9244" i="4"/>
  <c r="S9245" i="4"/>
  <c r="S9246" i="4"/>
  <c r="S9247" i="4"/>
  <c r="S9248" i="4"/>
  <c r="S9249" i="4"/>
  <c r="S9250" i="4"/>
  <c r="S9251" i="4"/>
  <c r="S9252" i="4"/>
  <c r="S9253" i="4"/>
  <c r="S9254" i="4"/>
  <c r="S9255" i="4"/>
  <c r="S9256" i="4"/>
  <c r="S9257" i="4"/>
  <c r="S9258" i="4"/>
  <c r="S9259" i="4"/>
  <c r="S9260" i="4"/>
  <c r="S9261" i="4"/>
  <c r="S9262" i="4"/>
  <c r="S9263" i="4"/>
  <c r="S9264" i="4"/>
  <c r="S9265" i="4"/>
  <c r="S9266" i="4"/>
  <c r="S9267" i="4"/>
  <c r="S9268" i="4"/>
  <c r="S9269" i="4"/>
  <c r="S9270" i="4"/>
  <c r="S9271" i="4"/>
  <c r="S9272" i="4"/>
  <c r="S9273" i="4"/>
  <c r="S9274" i="4"/>
  <c r="S9275" i="4"/>
  <c r="S9276" i="4"/>
  <c r="S9277" i="4"/>
  <c r="S9278" i="4"/>
  <c r="S9279" i="4"/>
  <c r="S9280" i="4"/>
  <c r="S9281" i="4"/>
  <c r="S9282" i="4"/>
  <c r="S9283" i="4"/>
  <c r="S9284" i="4"/>
  <c r="S9285" i="4"/>
  <c r="S9286" i="4"/>
  <c r="S9287" i="4"/>
  <c r="S9288" i="4"/>
  <c r="S9289" i="4"/>
  <c r="S9290" i="4"/>
  <c r="S9291" i="4"/>
  <c r="S9292" i="4"/>
  <c r="S9293" i="4"/>
  <c r="S9294" i="4"/>
  <c r="S9295" i="4"/>
  <c r="S9296" i="4"/>
  <c r="S9297" i="4"/>
  <c r="S9298" i="4"/>
  <c r="S9299" i="4"/>
  <c r="S9300" i="4"/>
  <c r="S9301" i="4"/>
  <c r="S9302" i="4"/>
  <c r="S9303" i="4"/>
  <c r="S9304" i="4"/>
  <c r="S9305" i="4"/>
  <c r="S9306" i="4"/>
  <c r="S9307" i="4"/>
  <c r="S9308" i="4"/>
  <c r="S9309" i="4"/>
  <c r="S9310" i="4"/>
  <c r="S9311" i="4"/>
  <c r="S9312" i="4"/>
  <c r="S9313" i="4"/>
  <c r="S9314" i="4"/>
  <c r="S9315" i="4"/>
  <c r="S9316" i="4"/>
  <c r="S9317" i="4"/>
  <c r="S9318" i="4"/>
  <c r="S9319" i="4"/>
  <c r="S9320" i="4"/>
  <c r="S9321" i="4"/>
  <c r="S9322" i="4"/>
  <c r="S9323" i="4"/>
  <c r="S9324" i="4"/>
  <c r="S9325" i="4"/>
  <c r="S9326" i="4"/>
  <c r="S9327" i="4"/>
  <c r="S9328" i="4"/>
  <c r="S9329" i="4"/>
  <c r="S9330" i="4"/>
  <c r="S9331" i="4"/>
  <c r="S9332" i="4"/>
  <c r="S9333" i="4"/>
  <c r="S9334" i="4"/>
  <c r="S9335" i="4"/>
  <c r="S9336" i="4"/>
  <c r="S9337" i="4"/>
  <c r="S9338" i="4"/>
  <c r="S9339" i="4"/>
  <c r="S9340" i="4"/>
  <c r="S9341" i="4"/>
  <c r="S9342" i="4"/>
  <c r="S9343" i="4"/>
  <c r="S9344" i="4"/>
  <c r="S9345" i="4"/>
  <c r="S9346" i="4"/>
  <c r="S9347" i="4"/>
  <c r="S9348" i="4"/>
  <c r="S9349" i="4"/>
  <c r="S9350" i="4"/>
  <c r="S9351" i="4"/>
  <c r="S9352" i="4"/>
  <c r="S9353" i="4"/>
  <c r="S9354" i="4"/>
  <c r="S9355" i="4"/>
  <c r="S9356" i="4"/>
  <c r="S9357" i="4"/>
  <c r="S9358" i="4"/>
  <c r="S9359" i="4"/>
  <c r="S9360" i="4"/>
  <c r="S9361" i="4"/>
  <c r="S9362" i="4"/>
  <c r="S9363" i="4"/>
  <c r="S9364" i="4"/>
  <c r="S9365" i="4"/>
  <c r="S9366" i="4"/>
  <c r="S9367" i="4"/>
  <c r="S9368" i="4"/>
  <c r="S9369" i="4"/>
  <c r="S9370" i="4"/>
  <c r="S9371" i="4"/>
  <c r="S9372" i="4"/>
  <c r="S9373" i="4"/>
  <c r="S9374" i="4"/>
  <c r="S9375" i="4"/>
  <c r="S9376" i="4"/>
  <c r="S9377" i="4"/>
  <c r="S9378" i="4"/>
  <c r="S9379" i="4"/>
  <c r="S9380" i="4"/>
  <c r="S9381" i="4"/>
  <c r="S9382" i="4"/>
  <c r="S9383" i="4"/>
  <c r="S9384" i="4"/>
  <c r="S9385" i="4"/>
  <c r="S9386" i="4"/>
  <c r="S9387" i="4"/>
  <c r="S9388" i="4"/>
  <c r="S9389" i="4"/>
  <c r="S9390" i="4"/>
  <c r="S9391" i="4"/>
  <c r="S9392" i="4"/>
  <c r="S9393" i="4"/>
  <c r="S9394" i="4"/>
  <c r="S9395" i="4"/>
  <c r="S9396" i="4"/>
  <c r="S9397" i="4"/>
  <c r="S9398" i="4"/>
  <c r="S9399" i="4"/>
  <c r="S9400" i="4"/>
  <c r="S9401" i="4"/>
  <c r="S9402" i="4"/>
  <c r="S9403" i="4"/>
  <c r="S9404" i="4"/>
  <c r="S9405" i="4"/>
  <c r="S9406" i="4"/>
  <c r="S9407" i="4"/>
  <c r="S9408" i="4"/>
  <c r="S9409" i="4"/>
  <c r="S9410" i="4"/>
  <c r="S9411" i="4"/>
  <c r="S9412" i="4"/>
  <c r="S9413" i="4"/>
  <c r="S9414" i="4"/>
  <c r="S9415" i="4"/>
  <c r="S9416" i="4"/>
  <c r="S9417" i="4"/>
  <c r="S9418" i="4"/>
  <c r="S9419" i="4"/>
  <c r="S9420" i="4"/>
  <c r="S9421" i="4"/>
  <c r="S9422" i="4"/>
  <c r="S9423" i="4"/>
  <c r="S9424" i="4"/>
  <c r="S9425" i="4"/>
  <c r="S9426" i="4"/>
  <c r="S9427" i="4"/>
  <c r="S9428" i="4"/>
  <c r="S9429" i="4"/>
  <c r="S9430" i="4"/>
  <c r="S9431" i="4"/>
  <c r="S9432" i="4"/>
  <c r="S9433" i="4"/>
  <c r="S9434" i="4"/>
  <c r="S9435" i="4"/>
  <c r="S9436" i="4"/>
  <c r="S9437" i="4"/>
  <c r="S9438" i="4"/>
  <c r="S9439" i="4"/>
  <c r="S9440" i="4"/>
  <c r="S9441" i="4"/>
  <c r="S9442" i="4"/>
  <c r="S9443" i="4"/>
  <c r="S9444" i="4"/>
  <c r="S9445" i="4"/>
  <c r="S9446" i="4"/>
  <c r="S9447" i="4"/>
  <c r="S9448" i="4"/>
  <c r="S9449" i="4"/>
  <c r="S9450" i="4"/>
  <c r="S9451" i="4"/>
  <c r="S9452" i="4"/>
  <c r="S9453" i="4"/>
  <c r="S9454" i="4"/>
  <c r="S9455" i="4"/>
  <c r="S9456" i="4"/>
  <c r="S9457" i="4"/>
  <c r="S9458" i="4"/>
  <c r="S9459" i="4"/>
  <c r="S9460" i="4"/>
  <c r="S9461" i="4"/>
  <c r="S9462" i="4"/>
  <c r="S9463" i="4"/>
  <c r="S9464" i="4"/>
  <c r="S9465" i="4"/>
  <c r="S9466" i="4"/>
  <c r="S9467" i="4"/>
  <c r="S9468" i="4"/>
  <c r="S9469" i="4"/>
  <c r="S9470" i="4"/>
  <c r="S9471" i="4"/>
  <c r="S9472" i="4"/>
  <c r="S9473" i="4"/>
  <c r="S9474" i="4"/>
  <c r="S9475" i="4"/>
  <c r="S9476" i="4"/>
  <c r="S9477" i="4"/>
  <c r="S9478" i="4"/>
  <c r="S9479" i="4"/>
  <c r="S9480" i="4"/>
  <c r="S9481" i="4"/>
  <c r="S9482" i="4"/>
  <c r="S9483" i="4"/>
  <c r="S9484" i="4"/>
  <c r="S9485" i="4"/>
  <c r="S9486" i="4"/>
  <c r="S9487" i="4"/>
  <c r="S9488" i="4"/>
  <c r="S9489" i="4"/>
  <c r="S9490" i="4"/>
  <c r="S9491" i="4"/>
  <c r="S9492" i="4"/>
  <c r="S9493" i="4"/>
  <c r="S9494" i="4"/>
  <c r="S9495" i="4"/>
  <c r="S9496" i="4"/>
  <c r="S9497" i="4"/>
  <c r="S9498" i="4"/>
  <c r="S9499" i="4"/>
  <c r="S9500" i="4"/>
  <c r="S9501" i="4"/>
  <c r="S9502" i="4"/>
  <c r="S9503" i="4"/>
  <c r="S9504" i="4"/>
  <c r="S9505" i="4"/>
  <c r="S9506" i="4"/>
  <c r="S9507" i="4"/>
  <c r="S9508" i="4"/>
  <c r="S9509" i="4"/>
  <c r="S9510" i="4"/>
  <c r="S9511" i="4"/>
  <c r="S9512" i="4"/>
  <c r="S9513" i="4"/>
  <c r="S9514" i="4"/>
  <c r="S9515" i="4"/>
  <c r="S9516" i="4"/>
  <c r="S9517" i="4"/>
  <c r="S9518" i="4"/>
  <c r="S9519" i="4"/>
  <c r="S9520" i="4"/>
  <c r="S9521" i="4"/>
  <c r="S9522" i="4"/>
  <c r="S9523" i="4"/>
  <c r="S9524" i="4"/>
  <c r="S9525" i="4"/>
  <c r="S9526" i="4"/>
  <c r="S9527" i="4"/>
  <c r="S9528" i="4"/>
  <c r="S9529" i="4"/>
  <c r="S9530" i="4"/>
  <c r="S9531" i="4"/>
  <c r="S9532" i="4"/>
  <c r="S9533" i="4"/>
  <c r="S9534" i="4"/>
  <c r="S9535" i="4"/>
  <c r="S9536" i="4"/>
  <c r="S9537" i="4"/>
  <c r="S9538" i="4"/>
  <c r="S9539" i="4"/>
  <c r="S9540" i="4"/>
  <c r="S9541" i="4"/>
  <c r="S9542" i="4"/>
  <c r="S9543" i="4"/>
  <c r="S9544" i="4"/>
  <c r="S9545" i="4"/>
  <c r="S9546" i="4"/>
  <c r="S9547" i="4"/>
  <c r="S9548" i="4"/>
  <c r="S9549" i="4"/>
  <c r="S9550" i="4"/>
  <c r="S9551" i="4"/>
  <c r="S9552" i="4"/>
  <c r="S9553" i="4"/>
  <c r="S9554" i="4"/>
  <c r="S9555" i="4"/>
  <c r="S9556" i="4"/>
  <c r="S9557" i="4"/>
  <c r="S9558" i="4"/>
  <c r="S9559" i="4"/>
  <c r="S9560" i="4"/>
  <c r="S9561" i="4"/>
  <c r="S9562" i="4"/>
  <c r="S9563" i="4"/>
  <c r="S9564" i="4"/>
  <c r="S9565" i="4"/>
  <c r="S9566" i="4"/>
  <c r="S9567" i="4"/>
  <c r="S9568" i="4"/>
  <c r="S9569" i="4"/>
  <c r="S9570" i="4"/>
  <c r="S9571" i="4"/>
  <c r="S9572" i="4"/>
  <c r="S9573" i="4"/>
  <c r="S9574" i="4"/>
  <c r="S9575" i="4"/>
  <c r="S9576" i="4"/>
  <c r="S9577" i="4"/>
  <c r="S9578" i="4"/>
  <c r="S9579" i="4"/>
  <c r="S9580" i="4"/>
  <c r="S9581" i="4"/>
  <c r="S9582" i="4"/>
  <c r="S9583" i="4"/>
  <c r="S9584" i="4"/>
  <c r="S9585" i="4"/>
  <c r="S9586" i="4"/>
  <c r="S9587" i="4"/>
  <c r="S9588" i="4"/>
  <c r="S9589" i="4"/>
  <c r="S9590" i="4"/>
  <c r="S9591" i="4"/>
  <c r="S9592" i="4"/>
  <c r="S9593" i="4"/>
  <c r="S9594" i="4"/>
  <c r="S9595" i="4"/>
  <c r="S9596" i="4"/>
  <c r="S9597" i="4"/>
  <c r="S9598" i="4"/>
  <c r="S9599" i="4"/>
  <c r="S9600" i="4"/>
  <c r="S9601" i="4"/>
  <c r="S9602" i="4"/>
  <c r="S9603" i="4"/>
  <c r="S9604" i="4"/>
  <c r="S9605" i="4"/>
  <c r="S9606" i="4"/>
  <c r="S9607" i="4"/>
  <c r="S9608" i="4"/>
  <c r="S9609" i="4"/>
  <c r="S9610" i="4"/>
  <c r="S9611" i="4"/>
  <c r="S9612" i="4"/>
  <c r="S9613" i="4"/>
  <c r="S9614" i="4"/>
  <c r="S9615" i="4"/>
  <c r="S9616" i="4"/>
  <c r="S9617" i="4"/>
  <c r="S9618" i="4"/>
  <c r="S9619" i="4"/>
  <c r="S9620" i="4"/>
  <c r="S9621" i="4"/>
  <c r="S9622" i="4"/>
  <c r="S9623" i="4"/>
  <c r="S9624" i="4"/>
  <c r="S9625" i="4"/>
  <c r="S9626" i="4"/>
  <c r="S9627" i="4"/>
  <c r="S9628" i="4"/>
  <c r="S9629" i="4"/>
  <c r="S9630" i="4"/>
  <c r="S9631" i="4"/>
  <c r="S9632" i="4"/>
  <c r="S9633" i="4"/>
  <c r="S9634" i="4"/>
  <c r="S9635" i="4"/>
  <c r="S9636" i="4"/>
  <c r="S9637" i="4"/>
  <c r="S9638" i="4"/>
  <c r="S9639" i="4"/>
  <c r="S9640" i="4"/>
  <c r="S9641" i="4"/>
  <c r="S9642" i="4"/>
  <c r="S9643" i="4"/>
  <c r="S9644" i="4"/>
  <c r="S9645" i="4"/>
  <c r="S9646" i="4"/>
  <c r="S9647" i="4"/>
  <c r="S9648" i="4"/>
  <c r="S9649" i="4"/>
  <c r="S9650" i="4"/>
  <c r="S9651" i="4"/>
  <c r="S9652" i="4"/>
  <c r="S9653" i="4"/>
  <c r="S9654" i="4"/>
  <c r="S9655" i="4"/>
  <c r="S9656" i="4"/>
  <c r="S9657" i="4"/>
  <c r="S9658" i="4"/>
  <c r="S9659" i="4"/>
  <c r="S9660" i="4"/>
  <c r="S9661" i="4"/>
  <c r="S9662" i="4"/>
  <c r="S9663" i="4"/>
  <c r="S9664" i="4"/>
  <c r="S9665" i="4"/>
  <c r="S9666" i="4"/>
  <c r="S9667" i="4"/>
  <c r="S9668" i="4"/>
  <c r="S9669" i="4"/>
  <c r="S9670" i="4"/>
  <c r="S9671" i="4"/>
  <c r="S9672" i="4"/>
  <c r="S9673" i="4"/>
  <c r="S9674" i="4"/>
  <c r="S9675" i="4"/>
  <c r="S9676" i="4"/>
  <c r="S9677" i="4"/>
  <c r="S9678" i="4"/>
  <c r="S9679" i="4"/>
  <c r="S9680" i="4"/>
  <c r="S9681" i="4"/>
  <c r="S9682" i="4"/>
  <c r="S9683" i="4"/>
  <c r="S9684" i="4"/>
  <c r="S9685" i="4"/>
  <c r="S9686" i="4"/>
  <c r="S9687" i="4"/>
  <c r="S9688" i="4"/>
  <c r="S9689" i="4"/>
  <c r="S9690" i="4"/>
  <c r="S9691" i="4"/>
  <c r="S9692" i="4"/>
  <c r="S9693" i="4"/>
  <c r="S9694" i="4"/>
  <c r="S9695" i="4"/>
  <c r="S9696" i="4"/>
  <c r="S9697" i="4"/>
  <c r="S9698" i="4"/>
  <c r="S9699" i="4"/>
  <c r="S9700" i="4"/>
  <c r="S9701" i="4"/>
  <c r="S9702" i="4"/>
  <c r="S9703" i="4"/>
  <c r="S9704" i="4"/>
  <c r="S9705" i="4"/>
  <c r="S9706" i="4"/>
  <c r="S9707" i="4"/>
  <c r="S9708" i="4"/>
  <c r="S9709" i="4"/>
  <c r="S9710" i="4"/>
  <c r="S9711" i="4"/>
  <c r="S9712" i="4"/>
  <c r="S9713" i="4"/>
  <c r="S9714" i="4"/>
  <c r="S9715" i="4"/>
  <c r="S9716" i="4"/>
  <c r="S9717" i="4"/>
  <c r="S9718" i="4"/>
  <c r="S9719" i="4"/>
  <c r="S9720" i="4"/>
  <c r="S9721" i="4"/>
  <c r="S9722" i="4"/>
  <c r="S9723" i="4"/>
  <c r="S9724" i="4"/>
  <c r="S9725" i="4"/>
  <c r="S9726" i="4"/>
  <c r="S9727" i="4"/>
  <c r="S9728" i="4"/>
  <c r="S9729" i="4"/>
  <c r="S9730" i="4"/>
  <c r="S9731" i="4"/>
  <c r="S9732" i="4"/>
  <c r="S9733" i="4"/>
  <c r="S9734" i="4"/>
  <c r="S9735" i="4"/>
  <c r="S9736" i="4"/>
  <c r="S9737" i="4"/>
  <c r="S9738" i="4"/>
  <c r="S9739" i="4"/>
  <c r="S9740" i="4"/>
  <c r="S9741" i="4"/>
  <c r="S9742" i="4"/>
  <c r="S9743" i="4"/>
  <c r="S9744" i="4"/>
  <c r="S9745" i="4"/>
  <c r="S9746" i="4"/>
  <c r="S9747" i="4"/>
  <c r="S9748" i="4"/>
  <c r="S9749" i="4"/>
  <c r="S9750" i="4"/>
  <c r="S9751" i="4"/>
  <c r="S9752" i="4"/>
  <c r="S9753" i="4"/>
  <c r="S9754" i="4"/>
  <c r="S9755" i="4"/>
  <c r="S9756" i="4"/>
  <c r="S9757" i="4"/>
  <c r="S9758" i="4"/>
  <c r="S9759" i="4"/>
  <c r="S9760" i="4"/>
  <c r="S9761" i="4"/>
  <c r="S9762" i="4"/>
  <c r="S9763" i="4"/>
  <c r="S9764" i="4"/>
  <c r="S9765" i="4"/>
  <c r="S9766" i="4"/>
  <c r="S9767" i="4"/>
  <c r="S9768" i="4"/>
  <c r="S9769" i="4"/>
  <c r="S9770" i="4"/>
  <c r="S9771" i="4"/>
  <c r="S9772" i="4"/>
  <c r="S9773" i="4"/>
  <c r="S9774" i="4"/>
  <c r="S9775" i="4"/>
  <c r="S9776" i="4"/>
  <c r="S9777" i="4"/>
  <c r="S9778" i="4"/>
  <c r="S9779" i="4"/>
  <c r="S9780" i="4"/>
  <c r="S9781" i="4"/>
  <c r="S9782" i="4"/>
  <c r="S9783" i="4"/>
  <c r="S9784" i="4"/>
  <c r="S9785" i="4"/>
  <c r="S9786" i="4"/>
  <c r="S9787" i="4"/>
  <c r="S9788" i="4"/>
  <c r="S9789" i="4"/>
  <c r="S9790" i="4"/>
  <c r="S9791" i="4"/>
  <c r="S9792" i="4"/>
  <c r="S9793" i="4"/>
  <c r="S9794" i="4"/>
  <c r="S9795" i="4"/>
  <c r="S9796" i="4"/>
  <c r="S9797" i="4"/>
  <c r="S9798" i="4"/>
  <c r="S9799" i="4"/>
  <c r="S9800" i="4"/>
  <c r="S9801" i="4"/>
  <c r="S9802" i="4"/>
  <c r="S9803" i="4"/>
  <c r="S9804" i="4"/>
  <c r="S9805" i="4"/>
  <c r="S9806" i="4"/>
  <c r="S9807" i="4"/>
  <c r="S9808" i="4"/>
  <c r="S9809" i="4"/>
  <c r="S9810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R1202" i="4"/>
  <c r="R1203" i="4"/>
  <c r="R1204" i="4"/>
  <c r="R1205" i="4"/>
  <c r="R1206" i="4"/>
  <c r="R1207" i="4"/>
  <c r="R1208" i="4"/>
  <c r="R1209" i="4"/>
  <c r="R1210" i="4"/>
  <c r="R1211" i="4"/>
  <c r="R1212" i="4"/>
  <c r="R1213" i="4"/>
  <c r="R1214" i="4"/>
  <c r="R1215" i="4"/>
  <c r="R1216" i="4"/>
  <c r="R1217" i="4"/>
  <c r="R1218" i="4"/>
  <c r="R1219" i="4"/>
  <c r="R1220" i="4"/>
  <c r="R1221" i="4"/>
  <c r="R1222" i="4"/>
  <c r="R1223" i="4"/>
  <c r="R1224" i="4"/>
  <c r="R1225" i="4"/>
  <c r="R1226" i="4"/>
  <c r="R1227" i="4"/>
  <c r="R1228" i="4"/>
  <c r="R1229" i="4"/>
  <c r="R1230" i="4"/>
  <c r="R1231" i="4"/>
  <c r="R1232" i="4"/>
  <c r="R1233" i="4"/>
  <c r="R1234" i="4"/>
  <c r="R1235" i="4"/>
  <c r="R1236" i="4"/>
  <c r="R1237" i="4"/>
  <c r="R1238" i="4"/>
  <c r="R1239" i="4"/>
  <c r="R1240" i="4"/>
  <c r="R1241" i="4"/>
  <c r="R1242" i="4"/>
  <c r="R1243" i="4"/>
  <c r="R1244" i="4"/>
  <c r="R1245" i="4"/>
  <c r="R1246" i="4"/>
  <c r="R1247" i="4"/>
  <c r="R1248" i="4"/>
  <c r="R1249" i="4"/>
  <c r="R1250" i="4"/>
  <c r="R1251" i="4"/>
  <c r="R1252" i="4"/>
  <c r="R1253" i="4"/>
  <c r="R1254" i="4"/>
  <c r="R1255" i="4"/>
  <c r="R1256" i="4"/>
  <c r="R1257" i="4"/>
  <c r="R1258" i="4"/>
  <c r="R1259" i="4"/>
  <c r="R1260" i="4"/>
  <c r="R1261" i="4"/>
  <c r="R1262" i="4"/>
  <c r="R1263" i="4"/>
  <c r="R1264" i="4"/>
  <c r="R1265" i="4"/>
  <c r="R1266" i="4"/>
  <c r="R1267" i="4"/>
  <c r="R1268" i="4"/>
  <c r="R1269" i="4"/>
  <c r="R1270" i="4"/>
  <c r="R1271" i="4"/>
  <c r="R1272" i="4"/>
  <c r="R1273" i="4"/>
  <c r="R1274" i="4"/>
  <c r="R1275" i="4"/>
  <c r="R1276" i="4"/>
  <c r="R1277" i="4"/>
  <c r="R1278" i="4"/>
  <c r="R1279" i="4"/>
  <c r="R1280" i="4"/>
  <c r="R1281" i="4"/>
  <c r="R1282" i="4"/>
  <c r="R1283" i="4"/>
  <c r="R1284" i="4"/>
  <c r="R1285" i="4"/>
  <c r="R1286" i="4"/>
  <c r="R1287" i="4"/>
  <c r="R1288" i="4"/>
  <c r="R1289" i="4"/>
  <c r="R1290" i="4"/>
  <c r="R1291" i="4"/>
  <c r="R1292" i="4"/>
  <c r="R1293" i="4"/>
  <c r="R1294" i="4"/>
  <c r="R1295" i="4"/>
  <c r="R1296" i="4"/>
  <c r="R1297" i="4"/>
  <c r="R1298" i="4"/>
  <c r="R1299" i="4"/>
  <c r="R1300" i="4"/>
  <c r="R1301" i="4"/>
  <c r="R1302" i="4"/>
  <c r="R1303" i="4"/>
  <c r="R1304" i="4"/>
  <c r="R1305" i="4"/>
  <c r="R1306" i="4"/>
  <c r="R1307" i="4"/>
  <c r="R1308" i="4"/>
  <c r="R1309" i="4"/>
  <c r="R1310" i="4"/>
  <c r="R1311" i="4"/>
  <c r="R1312" i="4"/>
  <c r="R1313" i="4"/>
  <c r="R1314" i="4"/>
  <c r="R1315" i="4"/>
  <c r="R1316" i="4"/>
  <c r="R1317" i="4"/>
  <c r="R1318" i="4"/>
  <c r="R1319" i="4"/>
  <c r="R1320" i="4"/>
  <c r="R1321" i="4"/>
  <c r="R1322" i="4"/>
  <c r="R1323" i="4"/>
  <c r="R1324" i="4"/>
  <c r="R1325" i="4"/>
  <c r="R1326" i="4"/>
  <c r="R1327" i="4"/>
  <c r="R1328" i="4"/>
  <c r="R1329" i="4"/>
  <c r="R1330" i="4"/>
  <c r="R1331" i="4"/>
  <c r="R1332" i="4"/>
  <c r="R1333" i="4"/>
  <c r="R1334" i="4"/>
  <c r="R1335" i="4"/>
  <c r="R1336" i="4"/>
  <c r="R1337" i="4"/>
  <c r="R1338" i="4"/>
  <c r="R1339" i="4"/>
  <c r="R1340" i="4"/>
  <c r="R1341" i="4"/>
  <c r="R1342" i="4"/>
  <c r="R1343" i="4"/>
  <c r="R1344" i="4"/>
  <c r="R1345" i="4"/>
  <c r="R1346" i="4"/>
  <c r="R1347" i="4"/>
  <c r="R1348" i="4"/>
  <c r="R1349" i="4"/>
  <c r="R1350" i="4"/>
  <c r="R1351" i="4"/>
  <c r="R1352" i="4"/>
  <c r="R1353" i="4"/>
  <c r="R1354" i="4"/>
  <c r="R1355" i="4"/>
  <c r="R1356" i="4"/>
  <c r="R1357" i="4"/>
  <c r="R1358" i="4"/>
  <c r="R1359" i="4"/>
  <c r="R1360" i="4"/>
  <c r="R1361" i="4"/>
  <c r="R1362" i="4"/>
  <c r="R1363" i="4"/>
  <c r="R1364" i="4"/>
  <c r="R1365" i="4"/>
  <c r="R1366" i="4"/>
  <c r="R1367" i="4"/>
  <c r="R1368" i="4"/>
  <c r="R1369" i="4"/>
  <c r="R1370" i="4"/>
  <c r="R1371" i="4"/>
  <c r="R1372" i="4"/>
  <c r="R1373" i="4"/>
  <c r="R1374" i="4"/>
  <c r="R1375" i="4"/>
  <c r="R1376" i="4"/>
  <c r="R1377" i="4"/>
  <c r="R1378" i="4"/>
  <c r="R1379" i="4"/>
  <c r="R1380" i="4"/>
  <c r="R1381" i="4"/>
  <c r="R1382" i="4"/>
  <c r="R1383" i="4"/>
  <c r="R1384" i="4"/>
  <c r="R1385" i="4"/>
  <c r="R1386" i="4"/>
  <c r="R1387" i="4"/>
  <c r="R1388" i="4"/>
  <c r="R1389" i="4"/>
  <c r="R1390" i="4"/>
  <c r="R1391" i="4"/>
  <c r="R1392" i="4"/>
  <c r="R1393" i="4"/>
  <c r="R1394" i="4"/>
  <c r="R1395" i="4"/>
  <c r="R1396" i="4"/>
  <c r="R1397" i="4"/>
  <c r="R1398" i="4"/>
  <c r="R1399" i="4"/>
  <c r="R1400" i="4"/>
  <c r="R1401" i="4"/>
  <c r="R1402" i="4"/>
  <c r="R1403" i="4"/>
  <c r="R1404" i="4"/>
  <c r="R1405" i="4"/>
  <c r="R1406" i="4"/>
  <c r="R1407" i="4"/>
  <c r="R1408" i="4"/>
  <c r="R1409" i="4"/>
  <c r="R1410" i="4"/>
  <c r="R1411" i="4"/>
  <c r="R1412" i="4"/>
  <c r="R1413" i="4"/>
  <c r="R1414" i="4"/>
  <c r="R1415" i="4"/>
  <c r="R1416" i="4"/>
  <c r="R1417" i="4"/>
  <c r="R1418" i="4"/>
  <c r="R1419" i="4"/>
  <c r="R1420" i="4"/>
  <c r="R1421" i="4"/>
  <c r="R1422" i="4"/>
  <c r="R1423" i="4"/>
  <c r="R1424" i="4"/>
  <c r="R1425" i="4"/>
  <c r="R1426" i="4"/>
  <c r="R1427" i="4"/>
  <c r="R1428" i="4"/>
  <c r="R1429" i="4"/>
  <c r="R1430" i="4"/>
  <c r="R1431" i="4"/>
  <c r="R1432" i="4"/>
  <c r="R1433" i="4"/>
  <c r="R1434" i="4"/>
  <c r="R1435" i="4"/>
  <c r="R1436" i="4"/>
  <c r="R1437" i="4"/>
  <c r="R1438" i="4"/>
  <c r="R1439" i="4"/>
  <c r="R1440" i="4"/>
  <c r="R1441" i="4"/>
  <c r="R1442" i="4"/>
  <c r="R1443" i="4"/>
  <c r="R1444" i="4"/>
  <c r="R1445" i="4"/>
  <c r="R1446" i="4"/>
  <c r="R1447" i="4"/>
  <c r="R1448" i="4"/>
  <c r="R1449" i="4"/>
  <c r="R1450" i="4"/>
  <c r="R1451" i="4"/>
  <c r="R1452" i="4"/>
  <c r="R1453" i="4"/>
  <c r="R1454" i="4"/>
  <c r="R1455" i="4"/>
  <c r="R1456" i="4"/>
  <c r="R1457" i="4"/>
  <c r="R1458" i="4"/>
  <c r="R1459" i="4"/>
  <c r="R1460" i="4"/>
  <c r="R1461" i="4"/>
  <c r="R1462" i="4"/>
  <c r="R1463" i="4"/>
  <c r="R1464" i="4"/>
  <c r="R1465" i="4"/>
  <c r="R1466" i="4"/>
  <c r="R1467" i="4"/>
  <c r="R1468" i="4"/>
  <c r="R1469" i="4"/>
  <c r="R1470" i="4"/>
  <c r="R1471" i="4"/>
  <c r="R1472" i="4"/>
  <c r="R1473" i="4"/>
  <c r="R1474" i="4"/>
  <c r="R1475" i="4"/>
  <c r="R1476" i="4"/>
  <c r="R1477" i="4"/>
  <c r="R1478" i="4"/>
  <c r="R1479" i="4"/>
  <c r="R1480" i="4"/>
  <c r="R1481" i="4"/>
  <c r="R1482" i="4"/>
  <c r="R1483" i="4"/>
  <c r="R1484" i="4"/>
  <c r="R1485" i="4"/>
  <c r="R1486" i="4"/>
  <c r="R1487" i="4"/>
  <c r="R1488" i="4"/>
  <c r="R1489" i="4"/>
  <c r="R1490" i="4"/>
  <c r="R1491" i="4"/>
  <c r="R1492" i="4"/>
  <c r="R1493" i="4"/>
  <c r="R1494" i="4"/>
  <c r="R1495" i="4"/>
  <c r="R1496" i="4"/>
  <c r="R1497" i="4"/>
  <c r="R1498" i="4"/>
  <c r="R1499" i="4"/>
  <c r="R1500" i="4"/>
  <c r="R1501" i="4"/>
  <c r="R1502" i="4"/>
  <c r="R1503" i="4"/>
  <c r="R1504" i="4"/>
  <c r="R1505" i="4"/>
  <c r="R1506" i="4"/>
  <c r="R1507" i="4"/>
  <c r="R1508" i="4"/>
  <c r="R1509" i="4"/>
  <c r="R1510" i="4"/>
  <c r="R1511" i="4"/>
  <c r="R1512" i="4"/>
  <c r="R1513" i="4"/>
  <c r="R1514" i="4"/>
  <c r="R1515" i="4"/>
  <c r="R1516" i="4"/>
  <c r="R1517" i="4"/>
  <c r="R1518" i="4"/>
  <c r="R1519" i="4"/>
  <c r="R1520" i="4"/>
  <c r="R1521" i="4"/>
  <c r="R1522" i="4"/>
  <c r="R1523" i="4"/>
  <c r="R1524" i="4"/>
  <c r="R1525" i="4"/>
  <c r="R1526" i="4"/>
  <c r="R1527" i="4"/>
  <c r="R1528" i="4"/>
  <c r="R1529" i="4"/>
  <c r="R1530" i="4"/>
  <c r="R1531" i="4"/>
  <c r="R1532" i="4"/>
  <c r="R1533" i="4"/>
  <c r="R1534" i="4"/>
  <c r="R1535" i="4"/>
  <c r="R1536" i="4"/>
  <c r="R1537" i="4"/>
  <c r="R1538" i="4"/>
  <c r="R1539" i="4"/>
  <c r="R1540" i="4"/>
  <c r="R1541" i="4"/>
  <c r="R1542" i="4"/>
  <c r="R1543" i="4"/>
  <c r="R1544" i="4"/>
  <c r="R1545" i="4"/>
  <c r="R1546" i="4"/>
  <c r="R1547" i="4"/>
  <c r="R1548" i="4"/>
  <c r="R1549" i="4"/>
  <c r="R1550" i="4"/>
  <c r="R1551" i="4"/>
  <c r="R1552" i="4"/>
  <c r="R1553" i="4"/>
  <c r="R1554" i="4"/>
  <c r="R1555" i="4"/>
  <c r="R1556" i="4"/>
  <c r="R1557" i="4"/>
  <c r="R1558" i="4"/>
  <c r="R1559" i="4"/>
  <c r="R1560" i="4"/>
  <c r="R1561" i="4"/>
  <c r="R1562" i="4"/>
  <c r="R1563" i="4"/>
  <c r="R1564" i="4"/>
  <c r="R1565" i="4"/>
  <c r="R1566" i="4"/>
  <c r="R1567" i="4"/>
  <c r="R1568" i="4"/>
  <c r="R1569" i="4"/>
  <c r="R1570" i="4"/>
  <c r="R1571" i="4"/>
  <c r="R1572" i="4"/>
  <c r="R1573" i="4"/>
  <c r="R1574" i="4"/>
  <c r="R1575" i="4"/>
  <c r="R1576" i="4"/>
  <c r="R1577" i="4"/>
  <c r="R1578" i="4"/>
  <c r="R1579" i="4"/>
  <c r="R1580" i="4"/>
  <c r="R1581" i="4"/>
  <c r="R1582" i="4"/>
  <c r="R1583" i="4"/>
  <c r="R1584" i="4"/>
  <c r="R1585" i="4"/>
  <c r="R1586" i="4"/>
  <c r="R1587" i="4"/>
  <c r="R1588" i="4"/>
  <c r="R1589" i="4"/>
  <c r="R1590" i="4"/>
  <c r="R1591" i="4"/>
  <c r="R1592" i="4"/>
  <c r="R1593" i="4"/>
  <c r="R1594" i="4"/>
  <c r="R1595" i="4"/>
  <c r="R1596" i="4"/>
  <c r="R1597" i="4"/>
  <c r="R1598" i="4"/>
  <c r="R1599" i="4"/>
  <c r="R1600" i="4"/>
  <c r="R1601" i="4"/>
  <c r="R1602" i="4"/>
  <c r="R1603" i="4"/>
  <c r="R1604" i="4"/>
  <c r="R1605" i="4"/>
  <c r="R1606" i="4"/>
  <c r="R1607" i="4"/>
  <c r="R1608" i="4"/>
  <c r="R1609" i="4"/>
  <c r="R1610" i="4"/>
  <c r="R1611" i="4"/>
  <c r="R1612" i="4"/>
  <c r="R1613" i="4"/>
  <c r="R1614" i="4"/>
  <c r="R1615" i="4"/>
  <c r="R1616" i="4"/>
  <c r="R1617" i="4"/>
  <c r="R1618" i="4"/>
  <c r="R1619" i="4"/>
  <c r="R1620" i="4"/>
  <c r="R1621" i="4"/>
  <c r="R1622" i="4"/>
  <c r="R1623" i="4"/>
  <c r="R1624" i="4"/>
  <c r="R1625" i="4"/>
  <c r="R1626" i="4"/>
  <c r="R1627" i="4"/>
  <c r="R1628" i="4"/>
  <c r="R1629" i="4"/>
  <c r="R1630" i="4"/>
  <c r="R1631" i="4"/>
  <c r="R1632" i="4"/>
  <c r="R1633" i="4"/>
  <c r="R1634" i="4"/>
  <c r="R1635" i="4"/>
  <c r="R1636" i="4"/>
  <c r="R1637" i="4"/>
  <c r="R1638" i="4"/>
  <c r="R1639" i="4"/>
  <c r="R1640" i="4"/>
  <c r="R1641" i="4"/>
  <c r="R1642" i="4"/>
  <c r="R1643" i="4"/>
  <c r="R1644" i="4"/>
  <c r="R1645" i="4"/>
  <c r="R1646" i="4"/>
  <c r="R1647" i="4"/>
  <c r="R1648" i="4"/>
  <c r="R1649" i="4"/>
  <c r="R1650" i="4"/>
  <c r="R1651" i="4"/>
  <c r="R1652" i="4"/>
  <c r="R1653" i="4"/>
  <c r="R1654" i="4"/>
  <c r="R1655" i="4"/>
  <c r="R1656" i="4"/>
  <c r="R1657" i="4"/>
  <c r="R1658" i="4"/>
  <c r="R1659" i="4"/>
  <c r="R1660" i="4"/>
  <c r="R1661" i="4"/>
  <c r="R1662" i="4"/>
  <c r="R1663" i="4"/>
  <c r="R1664" i="4"/>
  <c r="R1665" i="4"/>
  <c r="R1666" i="4"/>
  <c r="R1667" i="4"/>
  <c r="R1668" i="4"/>
  <c r="R1669" i="4"/>
  <c r="R1670" i="4"/>
  <c r="R1671" i="4"/>
  <c r="R1672" i="4"/>
  <c r="R1673" i="4"/>
  <c r="R1674" i="4"/>
  <c r="R1675" i="4"/>
  <c r="R1676" i="4"/>
  <c r="R1677" i="4"/>
  <c r="R1678" i="4"/>
  <c r="R1679" i="4"/>
  <c r="R1680" i="4"/>
  <c r="R1681" i="4"/>
  <c r="R1682" i="4"/>
  <c r="R1683" i="4"/>
  <c r="R1684" i="4"/>
  <c r="R1685" i="4"/>
  <c r="R1686" i="4"/>
  <c r="R1687" i="4"/>
  <c r="R1688" i="4"/>
  <c r="R1689" i="4"/>
  <c r="R1690" i="4"/>
  <c r="R1691" i="4"/>
  <c r="R1692" i="4"/>
  <c r="R1693" i="4"/>
  <c r="R1694" i="4"/>
  <c r="R1695" i="4"/>
  <c r="R1696" i="4"/>
  <c r="R1697" i="4"/>
  <c r="R1698" i="4"/>
  <c r="R1699" i="4"/>
  <c r="R1700" i="4"/>
  <c r="R1701" i="4"/>
  <c r="R1702" i="4"/>
  <c r="R1703" i="4"/>
  <c r="R1704" i="4"/>
  <c r="R1705" i="4"/>
  <c r="R1706" i="4"/>
  <c r="R1707" i="4"/>
  <c r="R1708" i="4"/>
  <c r="R1709" i="4"/>
  <c r="R1710" i="4"/>
  <c r="R1711" i="4"/>
  <c r="R1712" i="4"/>
  <c r="R1713" i="4"/>
  <c r="R1714" i="4"/>
  <c r="R1715" i="4"/>
  <c r="R1716" i="4"/>
  <c r="R1717" i="4"/>
  <c r="R1718" i="4"/>
  <c r="R1719" i="4"/>
  <c r="R1720" i="4"/>
  <c r="R1721" i="4"/>
  <c r="R1722" i="4"/>
  <c r="R1723" i="4"/>
  <c r="R1724" i="4"/>
  <c r="R1725" i="4"/>
  <c r="R1726" i="4"/>
  <c r="R1727" i="4"/>
  <c r="R1728" i="4"/>
  <c r="R1729" i="4"/>
  <c r="R1730" i="4"/>
  <c r="R1731" i="4"/>
  <c r="R1732" i="4"/>
  <c r="R1733" i="4"/>
  <c r="R1734" i="4"/>
  <c r="R1735" i="4"/>
  <c r="R1736" i="4"/>
  <c r="R1737" i="4"/>
  <c r="R1738" i="4"/>
  <c r="R1739" i="4"/>
  <c r="R1740" i="4"/>
  <c r="R1741" i="4"/>
  <c r="R1742" i="4"/>
  <c r="R1743" i="4"/>
  <c r="R1744" i="4"/>
  <c r="R1745" i="4"/>
  <c r="R1746" i="4"/>
  <c r="R1747" i="4"/>
  <c r="R1748" i="4"/>
  <c r="R1749" i="4"/>
  <c r="R1750" i="4"/>
  <c r="R1751" i="4"/>
  <c r="R1752" i="4"/>
  <c r="R1753" i="4"/>
  <c r="R1754" i="4"/>
  <c r="R1755" i="4"/>
  <c r="R1756" i="4"/>
  <c r="R1757" i="4"/>
  <c r="R1758" i="4"/>
  <c r="R1759" i="4"/>
  <c r="R1760" i="4"/>
  <c r="R1761" i="4"/>
  <c r="R1762" i="4"/>
  <c r="R1763" i="4"/>
  <c r="R1764" i="4"/>
  <c r="R1765" i="4"/>
  <c r="R1766" i="4"/>
  <c r="R1767" i="4"/>
  <c r="R1768" i="4"/>
  <c r="R1769" i="4"/>
  <c r="R1770" i="4"/>
  <c r="R1771" i="4"/>
  <c r="R1772" i="4"/>
  <c r="R1773" i="4"/>
  <c r="R1774" i="4"/>
  <c r="R1775" i="4"/>
  <c r="R1776" i="4"/>
  <c r="R1777" i="4"/>
  <c r="R1778" i="4"/>
  <c r="R1779" i="4"/>
  <c r="R1780" i="4"/>
  <c r="R1781" i="4"/>
  <c r="R1782" i="4"/>
  <c r="R1783" i="4"/>
  <c r="R1784" i="4"/>
  <c r="R1785" i="4"/>
  <c r="R1786" i="4"/>
  <c r="R1787" i="4"/>
  <c r="R1788" i="4"/>
  <c r="R1789" i="4"/>
  <c r="R1790" i="4"/>
  <c r="R1791" i="4"/>
  <c r="R1792" i="4"/>
  <c r="R1793" i="4"/>
  <c r="R1794" i="4"/>
  <c r="R1795" i="4"/>
  <c r="R1796" i="4"/>
  <c r="R1797" i="4"/>
  <c r="R1798" i="4"/>
  <c r="R1799" i="4"/>
  <c r="R1800" i="4"/>
  <c r="R1801" i="4"/>
  <c r="R1802" i="4"/>
  <c r="R1803" i="4"/>
  <c r="R1804" i="4"/>
  <c r="R1805" i="4"/>
  <c r="R1806" i="4"/>
  <c r="R1807" i="4"/>
  <c r="R1808" i="4"/>
  <c r="R1809" i="4"/>
  <c r="R1810" i="4"/>
  <c r="R1811" i="4"/>
  <c r="R1812" i="4"/>
  <c r="R1813" i="4"/>
  <c r="R1814" i="4"/>
  <c r="R1815" i="4"/>
  <c r="R1816" i="4"/>
  <c r="R1817" i="4"/>
  <c r="R1818" i="4"/>
  <c r="R1819" i="4"/>
  <c r="R1820" i="4"/>
  <c r="R1821" i="4"/>
  <c r="R1822" i="4"/>
  <c r="R1823" i="4"/>
  <c r="R1824" i="4"/>
  <c r="R1825" i="4"/>
  <c r="R1826" i="4"/>
  <c r="R1827" i="4"/>
  <c r="R1828" i="4"/>
  <c r="R1829" i="4"/>
  <c r="R1830" i="4"/>
  <c r="R1831" i="4"/>
  <c r="R1832" i="4"/>
  <c r="R1833" i="4"/>
  <c r="R1834" i="4"/>
  <c r="R1835" i="4"/>
  <c r="R1836" i="4"/>
  <c r="R1837" i="4"/>
  <c r="R1838" i="4"/>
  <c r="R1839" i="4"/>
  <c r="R1840" i="4"/>
  <c r="R1841" i="4"/>
  <c r="R1842" i="4"/>
  <c r="R1843" i="4"/>
  <c r="R1844" i="4"/>
  <c r="R1845" i="4"/>
  <c r="R1846" i="4"/>
  <c r="R1847" i="4"/>
  <c r="R1848" i="4"/>
  <c r="R1849" i="4"/>
  <c r="R1850" i="4"/>
  <c r="R1851" i="4"/>
  <c r="R1852" i="4"/>
  <c r="R1853" i="4"/>
  <c r="R1854" i="4"/>
  <c r="R1855" i="4"/>
  <c r="R1856" i="4"/>
  <c r="R1857" i="4"/>
  <c r="R1858" i="4"/>
  <c r="R1859" i="4"/>
  <c r="R1860" i="4"/>
  <c r="R1861" i="4"/>
  <c r="R1862" i="4"/>
  <c r="R1863" i="4"/>
  <c r="R1864" i="4"/>
  <c r="R1865" i="4"/>
  <c r="R1866" i="4"/>
  <c r="R1867" i="4"/>
  <c r="R1868" i="4"/>
  <c r="R1869" i="4"/>
  <c r="R1870" i="4"/>
  <c r="R1871" i="4"/>
  <c r="R1872" i="4"/>
  <c r="R1873" i="4"/>
  <c r="R1874" i="4"/>
  <c r="R1875" i="4"/>
  <c r="R1876" i="4"/>
  <c r="R1877" i="4"/>
  <c r="R1878" i="4"/>
  <c r="R1879" i="4"/>
  <c r="R1880" i="4"/>
  <c r="R1881" i="4"/>
  <c r="R1882" i="4"/>
  <c r="R1883" i="4"/>
  <c r="R1884" i="4"/>
  <c r="R1885" i="4"/>
  <c r="R1886" i="4"/>
  <c r="R1887" i="4"/>
  <c r="R1888" i="4"/>
  <c r="R1889" i="4"/>
  <c r="R1890" i="4"/>
  <c r="R1891" i="4"/>
  <c r="R1892" i="4"/>
  <c r="R1893" i="4"/>
  <c r="R1894" i="4"/>
  <c r="R1895" i="4"/>
  <c r="R1896" i="4"/>
  <c r="R1897" i="4"/>
  <c r="R1898" i="4"/>
  <c r="R1899" i="4"/>
  <c r="R1900" i="4"/>
  <c r="R1901" i="4"/>
  <c r="R1902" i="4"/>
  <c r="R1903" i="4"/>
  <c r="R1904" i="4"/>
  <c r="R1905" i="4"/>
  <c r="R1906" i="4"/>
  <c r="R1907" i="4"/>
  <c r="R1908" i="4"/>
  <c r="R1909" i="4"/>
  <c r="R1910" i="4"/>
  <c r="R1911" i="4"/>
  <c r="R1912" i="4"/>
  <c r="R1913" i="4"/>
  <c r="R1914" i="4"/>
  <c r="R1915" i="4"/>
  <c r="R1916" i="4"/>
  <c r="R1917" i="4"/>
  <c r="R1918" i="4"/>
  <c r="R1919" i="4"/>
  <c r="R1920" i="4"/>
  <c r="R1921" i="4"/>
  <c r="R1922" i="4"/>
  <c r="R1923" i="4"/>
  <c r="R1924" i="4"/>
  <c r="R1925" i="4"/>
  <c r="R1926" i="4"/>
  <c r="R1927" i="4"/>
  <c r="R1928" i="4"/>
  <c r="R1929" i="4"/>
  <c r="R1930" i="4"/>
  <c r="R1931" i="4"/>
  <c r="R1932" i="4"/>
  <c r="R1933" i="4"/>
  <c r="R1934" i="4"/>
  <c r="R1935" i="4"/>
  <c r="R1936" i="4"/>
  <c r="R1937" i="4"/>
  <c r="R1938" i="4"/>
  <c r="R1939" i="4"/>
  <c r="R1940" i="4"/>
  <c r="R1941" i="4"/>
  <c r="R1942" i="4"/>
  <c r="R1943" i="4"/>
  <c r="R1944" i="4"/>
  <c r="R1945" i="4"/>
  <c r="R1946" i="4"/>
  <c r="R1947" i="4"/>
  <c r="R1948" i="4"/>
  <c r="R1949" i="4"/>
  <c r="R1950" i="4"/>
  <c r="R1951" i="4"/>
  <c r="R1952" i="4"/>
  <c r="R1953" i="4"/>
  <c r="R1954" i="4"/>
  <c r="R1955" i="4"/>
  <c r="R1956" i="4"/>
  <c r="R1957" i="4"/>
  <c r="R1958" i="4"/>
  <c r="R1959" i="4"/>
  <c r="R1960" i="4"/>
  <c r="R1961" i="4"/>
  <c r="R1962" i="4"/>
  <c r="R1963" i="4"/>
  <c r="R1964" i="4"/>
  <c r="R1965" i="4"/>
  <c r="R1966" i="4"/>
  <c r="R1967" i="4"/>
  <c r="R1968" i="4"/>
  <c r="R1969" i="4"/>
  <c r="R1970" i="4"/>
  <c r="R1971" i="4"/>
  <c r="R1972" i="4"/>
  <c r="R1973" i="4"/>
  <c r="R1974" i="4"/>
  <c r="R1975" i="4"/>
  <c r="R1976" i="4"/>
  <c r="R1977" i="4"/>
  <c r="R1978" i="4"/>
  <c r="R1979" i="4"/>
  <c r="R1980" i="4"/>
  <c r="R1981" i="4"/>
  <c r="R1982" i="4"/>
  <c r="R1983" i="4"/>
  <c r="R1984" i="4"/>
  <c r="R1985" i="4"/>
  <c r="R1986" i="4"/>
  <c r="R1987" i="4"/>
  <c r="R1988" i="4"/>
  <c r="R1989" i="4"/>
  <c r="R1990" i="4"/>
  <c r="R1991" i="4"/>
  <c r="R1992" i="4"/>
  <c r="R1993" i="4"/>
  <c r="R1994" i="4"/>
  <c r="R1995" i="4"/>
  <c r="R1996" i="4"/>
  <c r="R1997" i="4"/>
  <c r="R1998" i="4"/>
  <c r="R1999" i="4"/>
  <c r="R2000" i="4"/>
  <c r="R2001" i="4"/>
  <c r="R2002" i="4"/>
  <c r="R2003" i="4"/>
  <c r="R2004" i="4"/>
  <c r="R2005" i="4"/>
  <c r="R2006" i="4"/>
  <c r="R2007" i="4"/>
  <c r="R2008" i="4"/>
  <c r="R2009" i="4"/>
  <c r="R2010" i="4"/>
  <c r="R2011" i="4"/>
  <c r="R2012" i="4"/>
  <c r="R2013" i="4"/>
  <c r="R2014" i="4"/>
  <c r="R2015" i="4"/>
  <c r="R2016" i="4"/>
  <c r="R2017" i="4"/>
  <c r="R2018" i="4"/>
  <c r="R2019" i="4"/>
  <c r="R2020" i="4"/>
  <c r="R2021" i="4"/>
  <c r="R2022" i="4"/>
  <c r="R2023" i="4"/>
  <c r="R2024" i="4"/>
  <c r="R2025" i="4"/>
  <c r="R2026" i="4"/>
  <c r="R2027" i="4"/>
  <c r="R2028" i="4"/>
  <c r="R2029" i="4"/>
  <c r="R2030" i="4"/>
  <c r="R2031" i="4"/>
  <c r="R2032" i="4"/>
  <c r="R2033" i="4"/>
  <c r="R2034" i="4"/>
  <c r="R2035" i="4"/>
  <c r="R2036" i="4"/>
  <c r="R2037" i="4"/>
  <c r="R2038" i="4"/>
  <c r="R2039" i="4"/>
  <c r="R2040" i="4"/>
  <c r="R2041" i="4"/>
  <c r="R2042" i="4"/>
  <c r="R2043" i="4"/>
  <c r="R2044" i="4"/>
  <c r="R2045" i="4"/>
  <c r="R2046" i="4"/>
  <c r="R2047" i="4"/>
  <c r="R2048" i="4"/>
  <c r="R2049" i="4"/>
  <c r="R2050" i="4"/>
  <c r="R2051" i="4"/>
  <c r="R2052" i="4"/>
  <c r="R2053" i="4"/>
  <c r="R2054" i="4"/>
  <c r="R2055" i="4"/>
  <c r="R2056" i="4"/>
  <c r="R2057" i="4"/>
  <c r="R2058" i="4"/>
  <c r="R2059" i="4"/>
  <c r="R2060" i="4"/>
  <c r="R2061" i="4"/>
  <c r="R2062" i="4"/>
  <c r="R2063" i="4"/>
  <c r="R2064" i="4"/>
  <c r="R2065" i="4"/>
  <c r="R2066" i="4"/>
  <c r="R2067" i="4"/>
  <c r="R2068" i="4"/>
  <c r="R2069" i="4"/>
  <c r="R2070" i="4"/>
  <c r="R2071" i="4"/>
  <c r="R2072" i="4"/>
  <c r="R2073" i="4"/>
  <c r="R2074" i="4"/>
  <c r="R2075" i="4"/>
  <c r="R2076" i="4"/>
  <c r="R2077" i="4"/>
  <c r="R2078" i="4"/>
  <c r="R2079" i="4"/>
  <c r="R2080" i="4"/>
  <c r="R2081" i="4"/>
  <c r="R2082" i="4"/>
  <c r="R2083" i="4"/>
  <c r="R2084" i="4"/>
  <c r="R2085" i="4"/>
  <c r="R2086" i="4"/>
  <c r="R2087" i="4"/>
  <c r="R2088" i="4"/>
  <c r="R2089" i="4"/>
  <c r="R2090" i="4"/>
  <c r="R2091" i="4"/>
  <c r="R2092" i="4"/>
  <c r="R2093" i="4"/>
  <c r="R2094" i="4"/>
  <c r="R2095" i="4"/>
  <c r="R2096" i="4"/>
  <c r="R2097" i="4"/>
  <c r="R2098" i="4"/>
  <c r="R2099" i="4"/>
  <c r="R2100" i="4"/>
  <c r="R2101" i="4"/>
  <c r="R2102" i="4"/>
  <c r="R2103" i="4"/>
  <c r="R2104" i="4"/>
  <c r="R2105" i="4"/>
  <c r="R2106" i="4"/>
  <c r="R2107" i="4"/>
  <c r="R2108" i="4"/>
  <c r="R2109" i="4"/>
  <c r="R2110" i="4"/>
  <c r="R2111" i="4"/>
  <c r="R2112" i="4"/>
  <c r="R2113" i="4"/>
  <c r="R2114" i="4"/>
  <c r="R2115" i="4"/>
  <c r="R2116" i="4"/>
  <c r="R2117" i="4"/>
  <c r="R2118" i="4"/>
  <c r="R2119" i="4"/>
  <c r="R2120" i="4"/>
  <c r="R2121" i="4"/>
  <c r="R2122" i="4"/>
  <c r="R2123" i="4"/>
  <c r="R2124" i="4"/>
  <c r="R2125" i="4"/>
  <c r="R2126" i="4"/>
  <c r="R2127" i="4"/>
  <c r="R2128" i="4"/>
  <c r="R2129" i="4"/>
  <c r="R2130" i="4"/>
  <c r="R2131" i="4"/>
  <c r="R2132" i="4"/>
  <c r="R2133" i="4"/>
  <c r="R2134" i="4"/>
  <c r="R2135" i="4"/>
  <c r="R2136" i="4"/>
  <c r="R2137" i="4"/>
  <c r="R2138" i="4"/>
  <c r="R2139" i="4"/>
  <c r="R2140" i="4"/>
  <c r="R2141" i="4"/>
  <c r="R2142" i="4"/>
  <c r="R2143" i="4"/>
  <c r="R2144" i="4"/>
  <c r="R2145" i="4"/>
  <c r="R2146" i="4"/>
  <c r="R2147" i="4"/>
  <c r="R2148" i="4"/>
  <c r="R2149" i="4"/>
  <c r="R2150" i="4"/>
  <c r="R2151" i="4"/>
  <c r="R2152" i="4"/>
  <c r="R2153" i="4"/>
  <c r="R2154" i="4"/>
  <c r="R2155" i="4"/>
  <c r="R2156" i="4"/>
  <c r="R2157" i="4"/>
  <c r="R2158" i="4"/>
  <c r="R2159" i="4"/>
  <c r="R2160" i="4"/>
  <c r="R2161" i="4"/>
  <c r="R2162" i="4"/>
  <c r="R2163" i="4"/>
  <c r="R2164" i="4"/>
  <c r="R2165" i="4"/>
  <c r="R2166" i="4"/>
  <c r="R2167" i="4"/>
  <c r="R2168" i="4"/>
  <c r="R2169" i="4"/>
  <c r="R2170" i="4"/>
  <c r="R2171" i="4"/>
  <c r="R2172" i="4"/>
  <c r="R2173" i="4"/>
  <c r="R2174" i="4"/>
  <c r="R2175" i="4"/>
  <c r="R2176" i="4"/>
  <c r="R2177" i="4"/>
  <c r="R2178" i="4"/>
  <c r="R2179" i="4"/>
  <c r="R2180" i="4"/>
  <c r="R2181" i="4"/>
  <c r="R2182" i="4"/>
  <c r="R2183" i="4"/>
  <c r="R2184" i="4"/>
  <c r="R2185" i="4"/>
  <c r="R2186" i="4"/>
  <c r="R2187" i="4"/>
  <c r="R2188" i="4"/>
  <c r="R2189" i="4"/>
  <c r="R2190" i="4"/>
  <c r="R2191" i="4"/>
  <c r="R2192" i="4"/>
  <c r="R2193" i="4"/>
  <c r="R2194" i="4"/>
  <c r="R2195" i="4"/>
  <c r="R2196" i="4"/>
  <c r="R2197" i="4"/>
  <c r="R2198" i="4"/>
  <c r="R2199" i="4"/>
  <c r="R2200" i="4"/>
  <c r="R2201" i="4"/>
  <c r="R2202" i="4"/>
  <c r="R2203" i="4"/>
  <c r="R2204" i="4"/>
  <c r="R2205" i="4"/>
  <c r="R2206" i="4"/>
  <c r="R2207" i="4"/>
  <c r="R2208" i="4"/>
  <c r="R2209" i="4"/>
  <c r="R2210" i="4"/>
  <c r="R2211" i="4"/>
  <c r="R2212" i="4"/>
  <c r="R2213" i="4"/>
  <c r="R2214" i="4"/>
  <c r="R2215" i="4"/>
  <c r="R2216" i="4"/>
  <c r="R2217" i="4"/>
  <c r="R2218" i="4"/>
  <c r="R2219" i="4"/>
  <c r="R2220" i="4"/>
  <c r="R2221" i="4"/>
  <c r="R2222" i="4"/>
  <c r="R2223" i="4"/>
  <c r="R2224" i="4"/>
  <c r="R2225" i="4"/>
  <c r="R2226" i="4"/>
  <c r="R2227" i="4"/>
  <c r="R2228" i="4"/>
  <c r="R2229" i="4"/>
  <c r="R2230" i="4"/>
  <c r="R2231" i="4"/>
  <c r="R2232" i="4"/>
  <c r="R2233" i="4"/>
  <c r="R2234" i="4"/>
  <c r="R2235" i="4"/>
  <c r="R2236" i="4"/>
  <c r="R2237" i="4"/>
  <c r="R2238" i="4"/>
  <c r="R2239" i="4"/>
  <c r="R2240" i="4"/>
  <c r="R2241" i="4"/>
  <c r="R2242" i="4"/>
  <c r="R2243" i="4"/>
  <c r="R2244" i="4"/>
  <c r="R2245" i="4"/>
  <c r="R2246" i="4"/>
  <c r="R2247" i="4"/>
  <c r="R2248" i="4"/>
  <c r="R2249" i="4"/>
  <c r="R2250" i="4"/>
  <c r="R2251" i="4"/>
  <c r="R2252" i="4"/>
  <c r="R2253" i="4"/>
  <c r="R2254" i="4"/>
  <c r="R2255" i="4"/>
  <c r="R2256" i="4"/>
  <c r="R2257" i="4"/>
  <c r="R2258" i="4"/>
  <c r="R2259" i="4"/>
  <c r="R2260" i="4"/>
  <c r="R2261" i="4"/>
  <c r="R2262" i="4"/>
  <c r="R2263" i="4"/>
  <c r="R2264" i="4"/>
  <c r="R2265" i="4"/>
  <c r="R2266" i="4"/>
  <c r="R2267" i="4"/>
  <c r="R2268" i="4"/>
  <c r="R2269" i="4"/>
  <c r="R2270" i="4"/>
  <c r="R2271" i="4"/>
  <c r="R2272" i="4"/>
  <c r="R2273" i="4"/>
  <c r="R2274" i="4"/>
  <c r="R2275" i="4"/>
  <c r="R2276" i="4"/>
  <c r="R2277" i="4"/>
  <c r="R2278" i="4"/>
  <c r="R2279" i="4"/>
  <c r="R2280" i="4"/>
  <c r="R2281" i="4"/>
  <c r="R2282" i="4"/>
  <c r="R2283" i="4"/>
  <c r="R2284" i="4"/>
  <c r="R2285" i="4"/>
  <c r="R2286" i="4"/>
  <c r="R2287" i="4"/>
  <c r="R2288" i="4"/>
  <c r="R2289" i="4"/>
  <c r="R2290" i="4"/>
  <c r="R2291" i="4"/>
  <c r="R2292" i="4"/>
  <c r="R2293" i="4"/>
  <c r="R2294" i="4"/>
  <c r="R2295" i="4"/>
  <c r="R2296" i="4"/>
  <c r="R2297" i="4"/>
  <c r="R2298" i="4"/>
  <c r="R2299" i="4"/>
  <c r="R2300" i="4"/>
  <c r="R2301" i="4"/>
  <c r="R2302" i="4"/>
  <c r="R2303" i="4"/>
  <c r="R2304" i="4"/>
  <c r="R2305" i="4"/>
  <c r="R2306" i="4"/>
  <c r="R2307" i="4"/>
  <c r="R2308" i="4"/>
  <c r="R2309" i="4"/>
  <c r="R2310" i="4"/>
  <c r="R2311" i="4"/>
  <c r="R2312" i="4"/>
  <c r="R2313" i="4"/>
  <c r="R2314" i="4"/>
  <c r="R2315" i="4"/>
  <c r="R2316" i="4"/>
  <c r="R2317" i="4"/>
  <c r="R2318" i="4"/>
  <c r="R2319" i="4"/>
  <c r="R2320" i="4"/>
  <c r="R2321" i="4"/>
  <c r="R2322" i="4"/>
  <c r="R2323" i="4"/>
  <c r="R2324" i="4"/>
  <c r="R2325" i="4"/>
  <c r="R2326" i="4"/>
  <c r="R2327" i="4"/>
  <c r="R2328" i="4"/>
  <c r="R2329" i="4"/>
  <c r="R2330" i="4"/>
  <c r="R2331" i="4"/>
  <c r="R2332" i="4"/>
  <c r="R2333" i="4"/>
  <c r="R2334" i="4"/>
  <c r="R2335" i="4"/>
  <c r="R2336" i="4"/>
  <c r="R2337" i="4"/>
  <c r="R2338" i="4"/>
  <c r="R2339" i="4"/>
  <c r="R2340" i="4"/>
  <c r="R2341" i="4"/>
  <c r="R2342" i="4"/>
  <c r="R2343" i="4"/>
  <c r="R2344" i="4"/>
  <c r="R2345" i="4"/>
  <c r="R2346" i="4"/>
  <c r="R2347" i="4"/>
  <c r="R2348" i="4"/>
  <c r="R2349" i="4"/>
  <c r="R2350" i="4"/>
  <c r="R2351" i="4"/>
  <c r="R2352" i="4"/>
  <c r="R2353" i="4"/>
  <c r="R2354" i="4"/>
  <c r="R2355" i="4"/>
  <c r="R2356" i="4"/>
  <c r="R2357" i="4"/>
  <c r="R2358" i="4"/>
  <c r="R2359" i="4"/>
  <c r="R2360" i="4"/>
  <c r="R2361" i="4"/>
  <c r="R2362" i="4"/>
  <c r="R2363" i="4"/>
  <c r="R2364" i="4"/>
  <c r="R2365" i="4"/>
  <c r="R2366" i="4"/>
  <c r="R2367" i="4"/>
  <c r="R2368" i="4"/>
  <c r="R2369" i="4"/>
  <c r="R2370" i="4"/>
  <c r="R2371" i="4"/>
  <c r="R2372" i="4"/>
  <c r="R2373" i="4"/>
  <c r="R2374" i="4"/>
  <c r="R2375" i="4"/>
  <c r="R2376" i="4"/>
  <c r="R2377" i="4"/>
  <c r="R2378" i="4"/>
  <c r="R2379" i="4"/>
  <c r="R2380" i="4"/>
  <c r="R2381" i="4"/>
  <c r="R2382" i="4"/>
  <c r="R2383" i="4"/>
  <c r="R2384" i="4"/>
  <c r="R2385" i="4"/>
  <c r="R2386" i="4"/>
  <c r="R2387" i="4"/>
  <c r="R2388" i="4"/>
  <c r="R2389" i="4"/>
  <c r="R2390" i="4"/>
  <c r="R2391" i="4"/>
  <c r="R2392" i="4"/>
  <c r="R2393" i="4"/>
  <c r="R2394" i="4"/>
  <c r="R2395" i="4"/>
  <c r="R2396" i="4"/>
  <c r="R2397" i="4"/>
  <c r="R2398" i="4"/>
  <c r="R2399" i="4"/>
  <c r="R2400" i="4"/>
  <c r="R2401" i="4"/>
  <c r="R2402" i="4"/>
  <c r="R2403" i="4"/>
  <c r="R2404" i="4"/>
  <c r="R2405" i="4"/>
  <c r="R2406" i="4"/>
  <c r="R2407" i="4"/>
  <c r="R2408" i="4"/>
  <c r="R2409" i="4"/>
  <c r="R2410" i="4"/>
  <c r="R2411" i="4"/>
  <c r="R2412" i="4"/>
  <c r="R2413" i="4"/>
  <c r="R2414" i="4"/>
  <c r="R2415" i="4"/>
  <c r="R2416" i="4"/>
  <c r="R2417" i="4"/>
  <c r="R2418" i="4"/>
  <c r="R2419" i="4"/>
  <c r="R2420" i="4"/>
  <c r="R2421" i="4"/>
  <c r="R2422" i="4"/>
  <c r="R2423" i="4"/>
  <c r="R2424" i="4"/>
  <c r="R2425" i="4"/>
  <c r="R2426" i="4"/>
  <c r="R2427" i="4"/>
  <c r="R2428" i="4"/>
  <c r="R2429" i="4"/>
  <c r="R2430" i="4"/>
  <c r="R2431" i="4"/>
  <c r="R2432" i="4"/>
  <c r="R2433" i="4"/>
  <c r="R2434" i="4"/>
  <c r="R2435" i="4"/>
  <c r="R2436" i="4"/>
  <c r="R2437" i="4"/>
  <c r="R2438" i="4"/>
  <c r="R2439" i="4"/>
  <c r="R2440" i="4"/>
  <c r="R2441" i="4"/>
  <c r="R2442" i="4"/>
  <c r="R2443" i="4"/>
  <c r="R2444" i="4"/>
  <c r="R2445" i="4"/>
  <c r="R2446" i="4"/>
  <c r="R2447" i="4"/>
  <c r="R2448" i="4"/>
  <c r="R2449" i="4"/>
  <c r="R2450" i="4"/>
  <c r="R2451" i="4"/>
  <c r="R2452" i="4"/>
  <c r="R2453" i="4"/>
  <c r="R2454" i="4"/>
  <c r="R2455" i="4"/>
  <c r="R2456" i="4"/>
  <c r="R2457" i="4"/>
  <c r="R2458" i="4"/>
  <c r="R2459" i="4"/>
  <c r="R2460" i="4"/>
  <c r="R2461" i="4"/>
  <c r="R2462" i="4"/>
  <c r="R2463" i="4"/>
  <c r="R2464" i="4"/>
  <c r="R2465" i="4"/>
  <c r="R2466" i="4"/>
  <c r="R2467" i="4"/>
  <c r="R2468" i="4"/>
  <c r="R2469" i="4"/>
  <c r="R2470" i="4"/>
  <c r="R2471" i="4"/>
  <c r="R2472" i="4"/>
  <c r="R2473" i="4"/>
  <c r="R2474" i="4"/>
  <c r="R2475" i="4"/>
  <c r="R2476" i="4"/>
  <c r="R2477" i="4"/>
  <c r="R2478" i="4"/>
  <c r="R2479" i="4"/>
  <c r="R2480" i="4"/>
  <c r="R2481" i="4"/>
  <c r="R2482" i="4"/>
  <c r="R2483" i="4"/>
  <c r="R2484" i="4"/>
  <c r="R2485" i="4"/>
  <c r="R2486" i="4"/>
  <c r="R2487" i="4"/>
  <c r="R2488" i="4"/>
  <c r="R2489" i="4"/>
  <c r="R2490" i="4"/>
  <c r="R2491" i="4"/>
  <c r="R2492" i="4"/>
  <c r="R2493" i="4"/>
  <c r="R2494" i="4"/>
  <c r="R2495" i="4"/>
  <c r="R2496" i="4"/>
  <c r="R2497" i="4"/>
  <c r="R2498" i="4"/>
  <c r="R2499" i="4"/>
  <c r="R2500" i="4"/>
  <c r="R2501" i="4"/>
  <c r="R2502" i="4"/>
  <c r="R2503" i="4"/>
  <c r="R2504" i="4"/>
  <c r="R2505" i="4"/>
  <c r="R2506" i="4"/>
  <c r="R2507" i="4"/>
  <c r="R2508" i="4"/>
  <c r="R2509" i="4"/>
  <c r="R2510" i="4"/>
  <c r="R2511" i="4"/>
  <c r="R2512" i="4"/>
  <c r="R2513" i="4"/>
  <c r="R2514" i="4"/>
  <c r="R2515" i="4"/>
  <c r="R2516" i="4"/>
  <c r="R2517" i="4"/>
  <c r="R2518" i="4"/>
  <c r="R2519" i="4"/>
  <c r="R2520" i="4"/>
  <c r="R2521" i="4"/>
  <c r="R2522" i="4"/>
  <c r="R2523" i="4"/>
  <c r="R2524" i="4"/>
  <c r="R2525" i="4"/>
  <c r="R2526" i="4"/>
  <c r="R2527" i="4"/>
  <c r="R2528" i="4"/>
  <c r="R2529" i="4"/>
  <c r="R2530" i="4"/>
  <c r="R2531" i="4"/>
  <c r="R2532" i="4"/>
  <c r="R2533" i="4"/>
  <c r="R2534" i="4"/>
  <c r="R2535" i="4"/>
  <c r="R2536" i="4"/>
  <c r="R2537" i="4"/>
  <c r="R2538" i="4"/>
  <c r="R2539" i="4"/>
  <c r="R2540" i="4"/>
  <c r="R2541" i="4"/>
  <c r="R2542" i="4"/>
  <c r="R2543" i="4"/>
  <c r="R2544" i="4"/>
  <c r="R2545" i="4"/>
  <c r="R2546" i="4"/>
  <c r="R2547" i="4"/>
  <c r="R2548" i="4"/>
  <c r="R2549" i="4"/>
  <c r="R2550" i="4"/>
  <c r="R2551" i="4"/>
  <c r="R2552" i="4"/>
  <c r="R2553" i="4"/>
  <c r="R2554" i="4"/>
  <c r="R2555" i="4"/>
  <c r="R2556" i="4"/>
  <c r="R2557" i="4"/>
  <c r="R2558" i="4"/>
  <c r="R2559" i="4"/>
  <c r="R2560" i="4"/>
  <c r="R2561" i="4"/>
  <c r="R2562" i="4"/>
  <c r="R2563" i="4"/>
  <c r="R2564" i="4"/>
  <c r="R2565" i="4"/>
  <c r="R2566" i="4"/>
  <c r="R2567" i="4"/>
  <c r="R2568" i="4"/>
  <c r="R2569" i="4"/>
  <c r="R2570" i="4"/>
  <c r="R2571" i="4"/>
  <c r="R2572" i="4"/>
  <c r="R2573" i="4"/>
  <c r="R2574" i="4"/>
  <c r="R2575" i="4"/>
  <c r="R2576" i="4"/>
  <c r="R2577" i="4"/>
  <c r="R2578" i="4"/>
  <c r="R2579" i="4"/>
  <c r="R2580" i="4"/>
  <c r="R2581" i="4"/>
  <c r="R2582" i="4"/>
  <c r="R2583" i="4"/>
  <c r="R2584" i="4"/>
  <c r="R2585" i="4"/>
  <c r="R2586" i="4"/>
  <c r="R2587" i="4"/>
  <c r="R2588" i="4"/>
  <c r="R2589" i="4"/>
  <c r="R2590" i="4"/>
  <c r="R2591" i="4"/>
  <c r="R2592" i="4"/>
  <c r="R2593" i="4"/>
  <c r="R2594" i="4"/>
  <c r="R2595" i="4"/>
  <c r="R2596" i="4"/>
  <c r="R2597" i="4"/>
  <c r="R2598" i="4"/>
  <c r="R2599" i="4"/>
  <c r="R2600" i="4"/>
  <c r="R2601" i="4"/>
  <c r="R2602" i="4"/>
  <c r="R2603" i="4"/>
  <c r="R2604" i="4"/>
  <c r="R2605" i="4"/>
  <c r="R2606" i="4"/>
  <c r="R2607" i="4"/>
  <c r="R2608" i="4"/>
  <c r="R2609" i="4"/>
  <c r="R2610" i="4"/>
  <c r="R2611" i="4"/>
  <c r="R2612" i="4"/>
  <c r="R2613" i="4"/>
  <c r="R2614" i="4"/>
  <c r="R2615" i="4"/>
  <c r="R2616" i="4"/>
  <c r="R2617" i="4"/>
  <c r="R2618" i="4"/>
  <c r="R2619" i="4"/>
  <c r="R2620" i="4"/>
  <c r="R2621" i="4"/>
  <c r="R2622" i="4"/>
  <c r="R2623" i="4"/>
  <c r="R2624" i="4"/>
  <c r="R2625" i="4"/>
  <c r="R2626" i="4"/>
  <c r="R2627" i="4"/>
  <c r="R2628" i="4"/>
  <c r="R2629" i="4"/>
  <c r="R2630" i="4"/>
  <c r="R2631" i="4"/>
  <c r="R2632" i="4"/>
  <c r="R2633" i="4"/>
  <c r="R2634" i="4"/>
  <c r="R2635" i="4"/>
  <c r="R2636" i="4"/>
  <c r="R2637" i="4"/>
  <c r="R2638" i="4"/>
  <c r="R2639" i="4"/>
  <c r="R2640" i="4"/>
  <c r="R2641" i="4"/>
  <c r="R2642" i="4"/>
  <c r="R2643" i="4"/>
  <c r="R2644" i="4"/>
  <c r="R2645" i="4"/>
  <c r="R2646" i="4"/>
  <c r="R2647" i="4"/>
  <c r="R2648" i="4"/>
  <c r="R2649" i="4"/>
  <c r="R2650" i="4"/>
  <c r="R2651" i="4"/>
  <c r="R2652" i="4"/>
  <c r="R2653" i="4"/>
  <c r="R2654" i="4"/>
  <c r="R2655" i="4"/>
  <c r="R2656" i="4"/>
  <c r="R2657" i="4"/>
  <c r="R2658" i="4"/>
  <c r="R2659" i="4"/>
  <c r="R2660" i="4"/>
  <c r="R2661" i="4"/>
  <c r="R2662" i="4"/>
  <c r="R2663" i="4"/>
  <c r="R2664" i="4"/>
  <c r="R2665" i="4"/>
  <c r="R2666" i="4"/>
  <c r="R2667" i="4"/>
  <c r="R2668" i="4"/>
  <c r="R2669" i="4"/>
  <c r="R2670" i="4"/>
  <c r="R2671" i="4"/>
  <c r="R2672" i="4"/>
  <c r="R2673" i="4"/>
  <c r="R2674" i="4"/>
  <c r="R2675" i="4"/>
  <c r="R2676" i="4"/>
  <c r="R2677" i="4"/>
  <c r="R2678" i="4"/>
  <c r="R2679" i="4"/>
  <c r="R2680" i="4"/>
  <c r="R2681" i="4"/>
  <c r="R2682" i="4"/>
  <c r="R2683" i="4"/>
  <c r="R2684" i="4"/>
  <c r="R2685" i="4"/>
  <c r="R2686" i="4"/>
  <c r="R2687" i="4"/>
  <c r="R2688" i="4"/>
  <c r="R2689" i="4"/>
  <c r="R2690" i="4"/>
  <c r="R2691" i="4"/>
  <c r="R2692" i="4"/>
  <c r="R2693" i="4"/>
  <c r="R2694" i="4"/>
  <c r="R2695" i="4"/>
  <c r="R2696" i="4"/>
  <c r="R2697" i="4"/>
  <c r="R2698" i="4"/>
  <c r="R2699" i="4"/>
  <c r="R2700" i="4"/>
  <c r="R2701" i="4"/>
  <c r="R2702" i="4"/>
  <c r="R2703" i="4"/>
  <c r="R2704" i="4"/>
  <c r="R2705" i="4"/>
  <c r="R2706" i="4"/>
  <c r="R2707" i="4"/>
  <c r="R2708" i="4"/>
  <c r="R2709" i="4"/>
  <c r="R2710" i="4"/>
  <c r="R2711" i="4"/>
  <c r="R2712" i="4"/>
  <c r="R2713" i="4"/>
  <c r="R2714" i="4"/>
  <c r="R2715" i="4"/>
  <c r="R2716" i="4"/>
  <c r="R2717" i="4"/>
  <c r="R2718" i="4"/>
  <c r="R2719" i="4"/>
  <c r="R2720" i="4"/>
  <c r="R2721" i="4"/>
  <c r="R2722" i="4"/>
  <c r="R2723" i="4"/>
  <c r="R2724" i="4"/>
  <c r="R2725" i="4"/>
  <c r="R2726" i="4"/>
  <c r="R2727" i="4"/>
  <c r="R2728" i="4"/>
  <c r="R2729" i="4"/>
  <c r="R2730" i="4"/>
  <c r="R2731" i="4"/>
  <c r="R2732" i="4"/>
  <c r="R2733" i="4"/>
  <c r="R2734" i="4"/>
  <c r="R2735" i="4"/>
  <c r="R2736" i="4"/>
  <c r="R2737" i="4"/>
  <c r="R2738" i="4"/>
  <c r="R2739" i="4"/>
  <c r="R2740" i="4"/>
  <c r="R2741" i="4"/>
  <c r="R2742" i="4"/>
  <c r="R2743" i="4"/>
  <c r="R2744" i="4"/>
  <c r="R2745" i="4"/>
  <c r="R2746" i="4"/>
  <c r="R2747" i="4"/>
  <c r="R2748" i="4"/>
  <c r="R2749" i="4"/>
  <c r="R2750" i="4"/>
  <c r="R2751" i="4"/>
  <c r="R2752" i="4"/>
  <c r="R2753" i="4"/>
  <c r="R2754" i="4"/>
  <c r="R2755" i="4"/>
  <c r="R2756" i="4"/>
  <c r="R2757" i="4"/>
  <c r="R2758" i="4"/>
  <c r="R2759" i="4"/>
  <c r="R2760" i="4"/>
  <c r="R2761" i="4"/>
  <c r="R2762" i="4"/>
  <c r="R2763" i="4"/>
  <c r="R2764" i="4"/>
  <c r="R2765" i="4"/>
  <c r="R2766" i="4"/>
  <c r="R2767" i="4"/>
  <c r="R2768" i="4"/>
  <c r="R2769" i="4"/>
  <c r="R2770" i="4"/>
  <c r="R2771" i="4"/>
  <c r="R2772" i="4"/>
  <c r="R2773" i="4"/>
  <c r="R2774" i="4"/>
  <c r="R2775" i="4"/>
  <c r="R2776" i="4"/>
  <c r="R2777" i="4"/>
  <c r="R2778" i="4"/>
  <c r="R2779" i="4"/>
  <c r="R2780" i="4"/>
  <c r="R2781" i="4"/>
  <c r="R2782" i="4"/>
  <c r="R2783" i="4"/>
  <c r="R2784" i="4"/>
  <c r="R2785" i="4"/>
  <c r="R2786" i="4"/>
  <c r="R2787" i="4"/>
  <c r="R2788" i="4"/>
  <c r="R2789" i="4"/>
  <c r="R2790" i="4"/>
  <c r="R2791" i="4"/>
  <c r="R2792" i="4"/>
  <c r="R2793" i="4"/>
  <c r="R2794" i="4"/>
  <c r="R2795" i="4"/>
  <c r="R2796" i="4"/>
  <c r="R2797" i="4"/>
  <c r="R2798" i="4"/>
  <c r="R2799" i="4"/>
  <c r="R2800" i="4"/>
  <c r="R2801" i="4"/>
  <c r="R2802" i="4"/>
  <c r="R2803" i="4"/>
  <c r="R2804" i="4"/>
  <c r="R2805" i="4"/>
  <c r="R2806" i="4"/>
  <c r="R2807" i="4"/>
  <c r="R2808" i="4"/>
  <c r="R2809" i="4"/>
  <c r="R2810" i="4"/>
  <c r="R2811" i="4"/>
  <c r="R2812" i="4"/>
  <c r="R2813" i="4"/>
  <c r="R2814" i="4"/>
  <c r="R2815" i="4"/>
  <c r="R2816" i="4"/>
  <c r="R2817" i="4"/>
  <c r="R2818" i="4"/>
  <c r="R2819" i="4"/>
  <c r="R2820" i="4"/>
  <c r="R2821" i="4"/>
  <c r="R2822" i="4"/>
  <c r="R2823" i="4"/>
  <c r="R2824" i="4"/>
  <c r="R2825" i="4"/>
  <c r="R2826" i="4"/>
  <c r="R2827" i="4"/>
  <c r="R2828" i="4"/>
  <c r="R2829" i="4"/>
  <c r="R2830" i="4"/>
  <c r="R2831" i="4"/>
  <c r="R2832" i="4"/>
  <c r="R2833" i="4"/>
  <c r="R2834" i="4"/>
  <c r="R2835" i="4"/>
  <c r="R2836" i="4"/>
  <c r="R2837" i="4"/>
  <c r="R2838" i="4"/>
  <c r="R2839" i="4"/>
  <c r="R2840" i="4"/>
  <c r="R2841" i="4"/>
  <c r="R2842" i="4"/>
  <c r="R2843" i="4"/>
  <c r="R2844" i="4"/>
  <c r="R2845" i="4"/>
  <c r="R2846" i="4"/>
  <c r="R2847" i="4"/>
  <c r="R2848" i="4"/>
  <c r="R2849" i="4"/>
  <c r="R2850" i="4"/>
  <c r="R2851" i="4"/>
  <c r="R2852" i="4"/>
  <c r="R2853" i="4"/>
  <c r="R2854" i="4"/>
  <c r="R2855" i="4"/>
  <c r="R2856" i="4"/>
  <c r="R2857" i="4"/>
  <c r="R2858" i="4"/>
  <c r="R2859" i="4"/>
  <c r="R2860" i="4"/>
  <c r="R2861" i="4"/>
  <c r="R2862" i="4"/>
  <c r="R2863" i="4"/>
  <c r="R2864" i="4"/>
  <c r="R2865" i="4"/>
  <c r="R2866" i="4"/>
  <c r="R2867" i="4"/>
  <c r="R2868" i="4"/>
  <c r="R2869" i="4"/>
  <c r="R2870" i="4"/>
  <c r="R2871" i="4"/>
  <c r="R2872" i="4"/>
  <c r="R2873" i="4"/>
  <c r="R2874" i="4"/>
  <c r="R2875" i="4"/>
  <c r="R2876" i="4"/>
  <c r="R2877" i="4"/>
  <c r="R2878" i="4"/>
  <c r="R2879" i="4"/>
  <c r="R2880" i="4"/>
  <c r="R2881" i="4"/>
  <c r="R2882" i="4"/>
  <c r="R2883" i="4"/>
  <c r="R2884" i="4"/>
  <c r="R2885" i="4"/>
  <c r="R2886" i="4"/>
  <c r="R2887" i="4"/>
  <c r="R2888" i="4"/>
  <c r="R2889" i="4"/>
  <c r="R2890" i="4"/>
  <c r="R2891" i="4"/>
  <c r="R2892" i="4"/>
  <c r="R2893" i="4"/>
  <c r="R2894" i="4"/>
  <c r="R2895" i="4"/>
  <c r="R2896" i="4"/>
  <c r="R2897" i="4"/>
  <c r="R2898" i="4"/>
  <c r="R2899" i="4"/>
  <c r="R2900" i="4"/>
  <c r="R2901" i="4"/>
  <c r="R2902" i="4"/>
  <c r="R2903" i="4"/>
  <c r="R2904" i="4"/>
  <c r="R2905" i="4"/>
  <c r="R2906" i="4"/>
  <c r="R2907" i="4"/>
  <c r="R2908" i="4"/>
  <c r="R2909" i="4"/>
  <c r="R2910" i="4"/>
  <c r="R2911" i="4"/>
  <c r="R2912" i="4"/>
  <c r="R2913" i="4"/>
  <c r="R2914" i="4"/>
  <c r="R2915" i="4"/>
  <c r="R2916" i="4"/>
  <c r="R2917" i="4"/>
  <c r="R2918" i="4"/>
  <c r="R2919" i="4"/>
  <c r="R2920" i="4"/>
  <c r="R2921" i="4"/>
  <c r="R2922" i="4"/>
  <c r="R2923" i="4"/>
  <c r="R2924" i="4"/>
  <c r="R2925" i="4"/>
  <c r="R2926" i="4"/>
  <c r="R2927" i="4"/>
  <c r="R2928" i="4"/>
  <c r="R2929" i="4"/>
  <c r="R2930" i="4"/>
  <c r="R2931" i="4"/>
  <c r="R2932" i="4"/>
  <c r="R2933" i="4"/>
  <c r="R2934" i="4"/>
  <c r="R2935" i="4"/>
  <c r="R2936" i="4"/>
  <c r="R2937" i="4"/>
  <c r="R2938" i="4"/>
  <c r="R2939" i="4"/>
  <c r="R2940" i="4"/>
  <c r="R2941" i="4"/>
  <c r="R2942" i="4"/>
  <c r="R2943" i="4"/>
  <c r="R2944" i="4"/>
  <c r="R2945" i="4"/>
  <c r="R2946" i="4"/>
  <c r="R2947" i="4"/>
  <c r="R2948" i="4"/>
  <c r="R2949" i="4"/>
  <c r="R2950" i="4"/>
  <c r="R2951" i="4"/>
  <c r="R2952" i="4"/>
  <c r="R2953" i="4"/>
  <c r="R2954" i="4"/>
  <c r="R2955" i="4"/>
  <c r="R2956" i="4"/>
  <c r="R2957" i="4"/>
  <c r="R2958" i="4"/>
  <c r="R2959" i="4"/>
  <c r="R2960" i="4"/>
  <c r="R2961" i="4"/>
  <c r="R2962" i="4"/>
  <c r="R2963" i="4"/>
  <c r="R2964" i="4"/>
  <c r="R2965" i="4"/>
  <c r="R2966" i="4"/>
  <c r="R2967" i="4"/>
  <c r="R2968" i="4"/>
  <c r="R2969" i="4"/>
  <c r="R2970" i="4"/>
  <c r="R2971" i="4"/>
  <c r="R2972" i="4"/>
  <c r="R2973" i="4"/>
  <c r="R2974" i="4"/>
  <c r="R2975" i="4"/>
  <c r="R2976" i="4"/>
  <c r="R2977" i="4"/>
  <c r="R2978" i="4"/>
  <c r="R2979" i="4"/>
  <c r="R2980" i="4"/>
  <c r="R2981" i="4"/>
  <c r="R2982" i="4"/>
  <c r="R2983" i="4"/>
  <c r="R2984" i="4"/>
  <c r="R2985" i="4"/>
  <c r="R2986" i="4"/>
  <c r="R2987" i="4"/>
  <c r="R2988" i="4"/>
  <c r="R2989" i="4"/>
  <c r="R2990" i="4"/>
  <c r="R2991" i="4"/>
  <c r="R2992" i="4"/>
  <c r="R2993" i="4"/>
  <c r="R2994" i="4"/>
  <c r="R2995" i="4"/>
  <c r="R2996" i="4"/>
  <c r="R2997" i="4"/>
  <c r="R2998" i="4"/>
  <c r="R2999" i="4"/>
  <c r="R3000" i="4"/>
  <c r="R3001" i="4"/>
  <c r="R3002" i="4"/>
  <c r="R3003" i="4"/>
  <c r="R3004" i="4"/>
  <c r="R3005" i="4"/>
  <c r="R3006" i="4"/>
  <c r="R3007" i="4"/>
  <c r="R3008" i="4"/>
  <c r="R3009" i="4"/>
  <c r="R3010" i="4"/>
  <c r="R3011" i="4"/>
  <c r="R3012" i="4"/>
  <c r="R3013" i="4"/>
  <c r="R3014" i="4"/>
  <c r="R3015" i="4"/>
  <c r="R3016" i="4"/>
  <c r="R3017" i="4"/>
  <c r="R3018" i="4"/>
  <c r="R3019" i="4"/>
  <c r="R3020" i="4"/>
  <c r="R3021" i="4"/>
  <c r="R3022" i="4"/>
  <c r="R3023" i="4"/>
  <c r="R3024" i="4"/>
  <c r="R3025" i="4"/>
  <c r="R3026" i="4"/>
  <c r="R3027" i="4"/>
  <c r="R3028" i="4"/>
  <c r="R3029" i="4"/>
  <c r="R3030" i="4"/>
  <c r="R3031" i="4"/>
  <c r="R3032" i="4"/>
  <c r="R3033" i="4"/>
  <c r="R3034" i="4"/>
  <c r="R3035" i="4"/>
  <c r="R3036" i="4"/>
  <c r="R3037" i="4"/>
  <c r="R3038" i="4"/>
  <c r="R3039" i="4"/>
  <c r="R3040" i="4"/>
  <c r="R3041" i="4"/>
  <c r="R3042" i="4"/>
  <c r="R3043" i="4"/>
  <c r="R3044" i="4"/>
  <c r="R3045" i="4"/>
  <c r="R3046" i="4"/>
  <c r="R3047" i="4"/>
  <c r="R3048" i="4"/>
  <c r="R3049" i="4"/>
  <c r="R3050" i="4"/>
  <c r="R3051" i="4"/>
  <c r="R3052" i="4"/>
  <c r="R3053" i="4"/>
  <c r="R3054" i="4"/>
  <c r="R3055" i="4"/>
  <c r="R3056" i="4"/>
  <c r="R3057" i="4"/>
  <c r="R3058" i="4"/>
  <c r="R3059" i="4"/>
  <c r="R3060" i="4"/>
  <c r="R3061" i="4"/>
  <c r="R3062" i="4"/>
  <c r="R3063" i="4"/>
  <c r="R3064" i="4"/>
  <c r="R3065" i="4"/>
  <c r="R3066" i="4"/>
  <c r="R3067" i="4"/>
  <c r="R3068" i="4"/>
  <c r="R3069" i="4"/>
  <c r="R3070" i="4"/>
  <c r="R3071" i="4"/>
  <c r="R3072" i="4"/>
  <c r="R3073" i="4"/>
  <c r="R3074" i="4"/>
  <c r="R3075" i="4"/>
  <c r="R3076" i="4"/>
  <c r="R3077" i="4"/>
  <c r="R3078" i="4"/>
  <c r="R3079" i="4"/>
  <c r="R3080" i="4"/>
  <c r="R3081" i="4"/>
  <c r="R3082" i="4"/>
  <c r="R3083" i="4"/>
  <c r="R3084" i="4"/>
  <c r="R3085" i="4"/>
  <c r="R3086" i="4"/>
  <c r="R3087" i="4"/>
  <c r="R3088" i="4"/>
  <c r="R3089" i="4"/>
  <c r="R3090" i="4"/>
  <c r="R3091" i="4"/>
  <c r="R3092" i="4"/>
  <c r="R3093" i="4"/>
  <c r="R3094" i="4"/>
  <c r="R3095" i="4"/>
  <c r="R3096" i="4"/>
  <c r="R3097" i="4"/>
  <c r="R3098" i="4"/>
  <c r="R3099" i="4"/>
  <c r="R3100" i="4"/>
  <c r="R3101" i="4"/>
  <c r="R3102" i="4"/>
  <c r="R3103" i="4"/>
  <c r="R3104" i="4"/>
  <c r="R3105" i="4"/>
  <c r="R3106" i="4"/>
  <c r="R3107" i="4"/>
  <c r="R3108" i="4"/>
  <c r="R3109" i="4"/>
  <c r="R3110" i="4"/>
  <c r="R3111" i="4"/>
  <c r="R3112" i="4"/>
  <c r="R3113" i="4"/>
  <c r="R3114" i="4"/>
  <c r="R3115" i="4"/>
  <c r="R3116" i="4"/>
  <c r="R3117" i="4"/>
  <c r="R3118" i="4"/>
  <c r="R3119" i="4"/>
  <c r="R3120" i="4"/>
  <c r="R3121" i="4"/>
  <c r="R3122" i="4"/>
  <c r="R3123" i="4"/>
  <c r="R3124" i="4"/>
  <c r="R3125" i="4"/>
  <c r="R3126" i="4"/>
  <c r="R3127" i="4"/>
  <c r="R3128" i="4"/>
  <c r="R3129" i="4"/>
  <c r="R3130" i="4"/>
  <c r="R3131" i="4"/>
  <c r="R3132" i="4"/>
  <c r="R3133" i="4"/>
  <c r="R3134" i="4"/>
  <c r="R3135" i="4"/>
  <c r="R3136" i="4"/>
  <c r="R3137" i="4"/>
  <c r="R3138" i="4"/>
  <c r="R3139" i="4"/>
  <c r="R3140" i="4"/>
  <c r="R3141" i="4"/>
  <c r="R3142" i="4"/>
  <c r="R3143" i="4"/>
  <c r="R3144" i="4"/>
  <c r="R3145" i="4"/>
  <c r="R3146" i="4"/>
  <c r="R3147" i="4"/>
  <c r="R3148" i="4"/>
  <c r="R3149" i="4"/>
  <c r="R3150" i="4"/>
  <c r="R3151" i="4"/>
  <c r="R3152" i="4"/>
  <c r="R3153" i="4"/>
  <c r="R3154" i="4"/>
  <c r="R3155" i="4"/>
  <c r="R3156" i="4"/>
  <c r="R3157" i="4"/>
  <c r="R3158" i="4"/>
  <c r="R3159" i="4"/>
  <c r="R3160" i="4"/>
  <c r="R3161" i="4"/>
  <c r="R3162" i="4"/>
  <c r="R3163" i="4"/>
  <c r="R3164" i="4"/>
  <c r="R3165" i="4"/>
  <c r="R3166" i="4"/>
  <c r="R3167" i="4"/>
  <c r="R3168" i="4"/>
  <c r="R3169" i="4"/>
  <c r="R3170" i="4"/>
  <c r="R3171" i="4"/>
  <c r="R3172" i="4"/>
  <c r="R3173" i="4"/>
  <c r="R3174" i="4"/>
  <c r="R3175" i="4"/>
  <c r="R3176" i="4"/>
  <c r="R3177" i="4"/>
  <c r="R3178" i="4"/>
  <c r="R3179" i="4"/>
  <c r="R3180" i="4"/>
  <c r="R3181" i="4"/>
  <c r="R3182" i="4"/>
  <c r="R3183" i="4"/>
  <c r="R3184" i="4"/>
  <c r="R3185" i="4"/>
  <c r="R3186" i="4"/>
  <c r="R3187" i="4"/>
  <c r="R3188" i="4"/>
  <c r="R3189" i="4"/>
  <c r="R3190" i="4"/>
  <c r="R3191" i="4"/>
  <c r="R3192" i="4"/>
  <c r="R3193" i="4"/>
  <c r="R3194" i="4"/>
  <c r="R3195" i="4"/>
  <c r="R3196" i="4"/>
  <c r="R3197" i="4"/>
  <c r="R3198" i="4"/>
  <c r="R3199" i="4"/>
  <c r="R3200" i="4"/>
  <c r="R3201" i="4"/>
  <c r="R3202" i="4"/>
  <c r="R3203" i="4"/>
  <c r="R3204" i="4"/>
  <c r="R3205" i="4"/>
  <c r="R3206" i="4"/>
  <c r="R3207" i="4"/>
  <c r="R3208" i="4"/>
  <c r="R3209" i="4"/>
  <c r="R3210" i="4"/>
  <c r="R3211" i="4"/>
  <c r="R3212" i="4"/>
  <c r="R3213" i="4"/>
  <c r="R3214" i="4"/>
  <c r="R3215" i="4"/>
  <c r="R3216" i="4"/>
  <c r="R3217" i="4"/>
  <c r="R3218" i="4"/>
  <c r="R3219" i="4"/>
  <c r="R3220" i="4"/>
  <c r="R3221" i="4"/>
  <c r="R3222" i="4"/>
  <c r="R3223" i="4"/>
  <c r="R3224" i="4"/>
  <c r="R3225" i="4"/>
  <c r="R3226" i="4"/>
  <c r="R3227" i="4"/>
  <c r="R3228" i="4"/>
  <c r="R3229" i="4"/>
  <c r="R3230" i="4"/>
  <c r="R3231" i="4"/>
  <c r="R3232" i="4"/>
  <c r="R3233" i="4"/>
  <c r="R3234" i="4"/>
  <c r="R3235" i="4"/>
  <c r="R3236" i="4"/>
  <c r="R3237" i="4"/>
  <c r="R3238" i="4"/>
  <c r="R3239" i="4"/>
  <c r="R3240" i="4"/>
  <c r="R3241" i="4"/>
  <c r="R3242" i="4"/>
  <c r="R3243" i="4"/>
  <c r="R3244" i="4"/>
  <c r="R3245" i="4"/>
  <c r="R3246" i="4"/>
  <c r="R3247" i="4"/>
  <c r="R3248" i="4"/>
  <c r="R3249" i="4"/>
  <c r="R3250" i="4"/>
  <c r="R3251" i="4"/>
  <c r="R3252" i="4"/>
  <c r="R3253" i="4"/>
  <c r="R3254" i="4"/>
  <c r="R3255" i="4"/>
  <c r="R3256" i="4"/>
  <c r="R3257" i="4"/>
  <c r="R3258" i="4"/>
  <c r="R3259" i="4"/>
  <c r="R3260" i="4"/>
  <c r="R3261" i="4"/>
  <c r="R3262" i="4"/>
  <c r="R3263" i="4"/>
  <c r="R3264" i="4"/>
  <c r="R3265" i="4"/>
  <c r="R3266" i="4"/>
  <c r="R3267" i="4"/>
  <c r="R3268" i="4"/>
  <c r="R3269" i="4"/>
  <c r="R3270" i="4"/>
  <c r="R3271" i="4"/>
  <c r="R3272" i="4"/>
  <c r="R3273" i="4"/>
  <c r="R3274" i="4"/>
  <c r="R3275" i="4"/>
  <c r="R3276" i="4"/>
  <c r="R3277" i="4"/>
  <c r="R3278" i="4"/>
  <c r="R3279" i="4"/>
  <c r="R3280" i="4"/>
  <c r="R3281" i="4"/>
  <c r="R3282" i="4"/>
  <c r="R3283" i="4"/>
  <c r="R3284" i="4"/>
  <c r="R3285" i="4"/>
  <c r="R3286" i="4"/>
  <c r="R3287" i="4"/>
  <c r="R3288" i="4"/>
  <c r="R3289" i="4"/>
  <c r="R3290" i="4"/>
  <c r="R3291" i="4"/>
  <c r="R3292" i="4"/>
  <c r="R3293" i="4"/>
  <c r="R3294" i="4"/>
  <c r="R3295" i="4"/>
  <c r="R3296" i="4"/>
  <c r="R3297" i="4"/>
  <c r="R3298" i="4"/>
  <c r="R3299" i="4"/>
  <c r="R3300" i="4"/>
  <c r="R3301" i="4"/>
  <c r="R3302" i="4"/>
  <c r="R3303" i="4"/>
  <c r="R3304" i="4"/>
  <c r="R3305" i="4"/>
  <c r="R3306" i="4"/>
  <c r="R3307" i="4"/>
  <c r="R3308" i="4"/>
  <c r="R3309" i="4"/>
  <c r="R3310" i="4"/>
  <c r="R3311" i="4"/>
  <c r="R3312" i="4"/>
  <c r="R3313" i="4"/>
  <c r="R3314" i="4"/>
  <c r="R3315" i="4"/>
  <c r="R3316" i="4"/>
  <c r="R3317" i="4"/>
  <c r="R3318" i="4"/>
  <c r="R3319" i="4"/>
  <c r="R3320" i="4"/>
  <c r="R3321" i="4"/>
  <c r="R3322" i="4"/>
  <c r="R3323" i="4"/>
  <c r="R3324" i="4"/>
  <c r="R3325" i="4"/>
  <c r="R3326" i="4"/>
  <c r="R3327" i="4"/>
  <c r="R3328" i="4"/>
  <c r="R3329" i="4"/>
  <c r="R3330" i="4"/>
  <c r="R3331" i="4"/>
  <c r="R3332" i="4"/>
  <c r="R3333" i="4"/>
  <c r="R3334" i="4"/>
  <c r="R3335" i="4"/>
  <c r="R3336" i="4"/>
  <c r="R3337" i="4"/>
  <c r="R3338" i="4"/>
  <c r="R3339" i="4"/>
  <c r="R3340" i="4"/>
  <c r="R3341" i="4"/>
  <c r="R3342" i="4"/>
  <c r="R3343" i="4"/>
  <c r="R3344" i="4"/>
  <c r="R3345" i="4"/>
  <c r="R3346" i="4"/>
  <c r="R3347" i="4"/>
  <c r="R3348" i="4"/>
  <c r="R3349" i="4"/>
  <c r="R3350" i="4"/>
  <c r="R3351" i="4"/>
  <c r="R3352" i="4"/>
  <c r="R3353" i="4"/>
  <c r="R3354" i="4"/>
  <c r="R3355" i="4"/>
  <c r="R3356" i="4"/>
  <c r="R3357" i="4"/>
  <c r="R3358" i="4"/>
  <c r="R3359" i="4"/>
  <c r="R3360" i="4"/>
  <c r="R3361" i="4"/>
  <c r="R3362" i="4"/>
  <c r="R3363" i="4"/>
  <c r="R3364" i="4"/>
  <c r="R3365" i="4"/>
  <c r="R3366" i="4"/>
  <c r="R3367" i="4"/>
  <c r="R3368" i="4"/>
  <c r="R3369" i="4"/>
  <c r="R3370" i="4"/>
  <c r="R3371" i="4"/>
  <c r="R3372" i="4"/>
  <c r="R3373" i="4"/>
  <c r="R3374" i="4"/>
  <c r="R3375" i="4"/>
  <c r="R3376" i="4"/>
  <c r="R3377" i="4"/>
  <c r="R3378" i="4"/>
  <c r="R3379" i="4"/>
  <c r="R3380" i="4"/>
  <c r="R3381" i="4"/>
  <c r="R3382" i="4"/>
  <c r="R3383" i="4"/>
  <c r="R3384" i="4"/>
  <c r="R3385" i="4"/>
  <c r="R3386" i="4"/>
  <c r="R3387" i="4"/>
  <c r="R3388" i="4"/>
  <c r="R3389" i="4"/>
  <c r="R3390" i="4"/>
  <c r="R3391" i="4"/>
  <c r="R3392" i="4"/>
  <c r="R3393" i="4"/>
  <c r="R3394" i="4"/>
  <c r="R3395" i="4"/>
  <c r="R3396" i="4"/>
  <c r="R3397" i="4"/>
  <c r="R3398" i="4"/>
  <c r="R3399" i="4"/>
  <c r="R3400" i="4"/>
  <c r="R3401" i="4"/>
  <c r="R3402" i="4"/>
  <c r="R3403" i="4"/>
  <c r="R3404" i="4"/>
  <c r="R3405" i="4"/>
  <c r="R3406" i="4"/>
  <c r="R3407" i="4"/>
  <c r="R3408" i="4"/>
  <c r="R3409" i="4"/>
  <c r="R3410" i="4"/>
  <c r="R3411" i="4"/>
  <c r="R3412" i="4"/>
  <c r="R3413" i="4"/>
  <c r="R3414" i="4"/>
  <c r="R3415" i="4"/>
  <c r="R3416" i="4"/>
  <c r="R3417" i="4"/>
  <c r="R3418" i="4"/>
  <c r="R3419" i="4"/>
  <c r="R3420" i="4"/>
  <c r="R3421" i="4"/>
  <c r="R3422" i="4"/>
  <c r="R3423" i="4"/>
  <c r="R3424" i="4"/>
  <c r="R3425" i="4"/>
  <c r="R3426" i="4"/>
  <c r="R3427" i="4"/>
  <c r="R3428" i="4"/>
  <c r="R3429" i="4"/>
  <c r="R3430" i="4"/>
  <c r="R3431" i="4"/>
  <c r="R3432" i="4"/>
  <c r="R3433" i="4"/>
  <c r="R3434" i="4"/>
  <c r="R3435" i="4"/>
  <c r="R3436" i="4"/>
  <c r="R3437" i="4"/>
  <c r="R3438" i="4"/>
  <c r="R3439" i="4"/>
  <c r="R3440" i="4"/>
  <c r="R3441" i="4"/>
  <c r="R3442" i="4"/>
  <c r="R3443" i="4"/>
  <c r="R3444" i="4"/>
  <c r="R3445" i="4"/>
  <c r="R3446" i="4"/>
  <c r="R3447" i="4"/>
  <c r="R3448" i="4"/>
  <c r="R3449" i="4"/>
  <c r="R3450" i="4"/>
  <c r="R3451" i="4"/>
  <c r="R3452" i="4"/>
  <c r="R3453" i="4"/>
  <c r="R3454" i="4"/>
  <c r="R3455" i="4"/>
  <c r="R3456" i="4"/>
  <c r="R3457" i="4"/>
  <c r="R3458" i="4"/>
  <c r="R3459" i="4"/>
  <c r="R3460" i="4"/>
  <c r="R3461" i="4"/>
  <c r="R3462" i="4"/>
  <c r="R3463" i="4"/>
  <c r="R3464" i="4"/>
  <c r="R3465" i="4"/>
  <c r="R3466" i="4"/>
  <c r="R3467" i="4"/>
  <c r="R3468" i="4"/>
  <c r="R3469" i="4"/>
  <c r="R3470" i="4"/>
  <c r="R3471" i="4"/>
  <c r="R3472" i="4"/>
  <c r="R3473" i="4"/>
  <c r="R3474" i="4"/>
  <c r="R3475" i="4"/>
  <c r="R3476" i="4"/>
  <c r="R3477" i="4"/>
  <c r="R3478" i="4"/>
  <c r="R3479" i="4"/>
  <c r="R3480" i="4"/>
  <c r="R3481" i="4"/>
  <c r="R3482" i="4"/>
  <c r="R3483" i="4"/>
  <c r="R3484" i="4"/>
  <c r="R3485" i="4"/>
  <c r="R3486" i="4"/>
  <c r="R3487" i="4"/>
  <c r="R3488" i="4"/>
  <c r="R3489" i="4"/>
  <c r="R3490" i="4"/>
  <c r="R3491" i="4"/>
  <c r="R3492" i="4"/>
  <c r="R3493" i="4"/>
  <c r="R3494" i="4"/>
  <c r="R3495" i="4"/>
  <c r="R3496" i="4"/>
  <c r="R3497" i="4"/>
  <c r="R3498" i="4"/>
  <c r="R3499" i="4"/>
  <c r="R3500" i="4"/>
  <c r="R3501" i="4"/>
  <c r="R3502" i="4"/>
  <c r="R3503" i="4"/>
  <c r="R3504" i="4"/>
  <c r="R3505" i="4"/>
  <c r="R3506" i="4"/>
  <c r="R3507" i="4"/>
  <c r="R3508" i="4"/>
  <c r="R3509" i="4"/>
  <c r="R3510" i="4"/>
  <c r="R3511" i="4"/>
  <c r="R3512" i="4"/>
  <c r="R3513" i="4"/>
  <c r="R3514" i="4"/>
  <c r="R3515" i="4"/>
  <c r="R3516" i="4"/>
  <c r="R3517" i="4"/>
  <c r="R3518" i="4"/>
  <c r="R3519" i="4"/>
  <c r="R3520" i="4"/>
  <c r="R3521" i="4"/>
  <c r="R3522" i="4"/>
  <c r="R3523" i="4"/>
  <c r="R3524" i="4"/>
  <c r="R3525" i="4"/>
  <c r="R3526" i="4"/>
  <c r="R3527" i="4"/>
  <c r="R3528" i="4"/>
  <c r="R3529" i="4"/>
  <c r="R3530" i="4"/>
  <c r="R3531" i="4"/>
  <c r="R3532" i="4"/>
  <c r="R3533" i="4"/>
  <c r="R3534" i="4"/>
  <c r="R3535" i="4"/>
  <c r="R3536" i="4"/>
  <c r="R3537" i="4"/>
  <c r="R3538" i="4"/>
  <c r="R3539" i="4"/>
  <c r="R3540" i="4"/>
  <c r="R3541" i="4"/>
  <c r="R3542" i="4"/>
  <c r="R3543" i="4"/>
  <c r="R3544" i="4"/>
  <c r="R3545" i="4"/>
  <c r="R3546" i="4"/>
  <c r="R3547" i="4"/>
  <c r="R3548" i="4"/>
  <c r="R3549" i="4"/>
  <c r="R3550" i="4"/>
  <c r="R3551" i="4"/>
  <c r="R3552" i="4"/>
  <c r="R3553" i="4"/>
  <c r="R3554" i="4"/>
  <c r="R3555" i="4"/>
  <c r="R3556" i="4"/>
  <c r="R3557" i="4"/>
  <c r="R3558" i="4"/>
  <c r="R3559" i="4"/>
  <c r="R3560" i="4"/>
  <c r="R3561" i="4"/>
  <c r="R3562" i="4"/>
  <c r="R3563" i="4"/>
  <c r="R3564" i="4"/>
  <c r="R3565" i="4"/>
  <c r="R3566" i="4"/>
  <c r="R3567" i="4"/>
  <c r="R3568" i="4"/>
  <c r="R3569" i="4"/>
  <c r="R3570" i="4"/>
  <c r="R3571" i="4"/>
  <c r="R3572" i="4"/>
  <c r="R3573" i="4"/>
  <c r="R3574" i="4"/>
  <c r="R3575" i="4"/>
  <c r="R3576" i="4"/>
  <c r="R3577" i="4"/>
  <c r="R3578" i="4"/>
  <c r="R3579" i="4"/>
  <c r="R3580" i="4"/>
  <c r="R3581" i="4"/>
  <c r="R3582" i="4"/>
  <c r="R3583" i="4"/>
  <c r="R3584" i="4"/>
  <c r="R3585" i="4"/>
  <c r="R3586" i="4"/>
  <c r="R3587" i="4"/>
  <c r="R3588" i="4"/>
  <c r="R3589" i="4"/>
  <c r="R3590" i="4"/>
  <c r="R3591" i="4"/>
  <c r="R3592" i="4"/>
  <c r="R3593" i="4"/>
  <c r="R3594" i="4"/>
  <c r="R3595" i="4"/>
  <c r="R3596" i="4"/>
  <c r="R3597" i="4"/>
  <c r="R3598" i="4"/>
  <c r="R3599" i="4"/>
  <c r="R3600" i="4"/>
  <c r="R3601" i="4"/>
  <c r="R3602" i="4"/>
  <c r="R3603" i="4"/>
  <c r="R3604" i="4"/>
  <c r="R3605" i="4"/>
  <c r="R3606" i="4"/>
  <c r="R3607" i="4"/>
  <c r="R3608" i="4"/>
  <c r="R3609" i="4"/>
  <c r="R3610" i="4"/>
  <c r="R3611" i="4"/>
  <c r="R3612" i="4"/>
  <c r="R3613" i="4"/>
  <c r="R3614" i="4"/>
  <c r="R3615" i="4"/>
  <c r="R3616" i="4"/>
  <c r="R3617" i="4"/>
  <c r="R3618" i="4"/>
  <c r="R3619" i="4"/>
  <c r="R3620" i="4"/>
  <c r="R3621" i="4"/>
  <c r="R3622" i="4"/>
  <c r="R3623" i="4"/>
  <c r="R3624" i="4"/>
  <c r="R3625" i="4"/>
  <c r="R3626" i="4"/>
  <c r="R3627" i="4"/>
  <c r="R3628" i="4"/>
  <c r="R3629" i="4"/>
  <c r="R3630" i="4"/>
  <c r="R3631" i="4"/>
  <c r="R3632" i="4"/>
  <c r="R3633" i="4"/>
  <c r="R3634" i="4"/>
  <c r="R3635" i="4"/>
  <c r="R3636" i="4"/>
  <c r="R3637" i="4"/>
  <c r="R3638" i="4"/>
  <c r="R3639" i="4"/>
  <c r="R3640" i="4"/>
  <c r="R3641" i="4"/>
  <c r="R3642" i="4"/>
  <c r="R3643" i="4"/>
  <c r="R3644" i="4"/>
  <c r="R3645" i="4"/>
  <c r="R3646" i="4"/>
  <c r="R3647" i="4"/>
  <c r="R3648" i="4"/>
  <c r="R3649" i="4"/>
  <c r="R3650" i="4"/>
  <c r="R3651" i="4"/>
  <c r="R3652" i="4"/>
  <c r="R3653" i="4"/>
  <c r="R3654" i="4"/>
  <c r="R3655" i="4"/>
  <c r="R3656" i="4"/>
  <c r="R3657" i="4"/>
  <c r="R3658" i="4"/>
  <c r="R3659" i="4"/>
  <c r="R3660" i="4"/>
  <c r="R3661" i="4"/>
  <c r="R3662" i="4"/>
  <c r="R3663" i="4"/>
  <c r="R3664" i="4"/>
  <c r="R3665" i="4"/>
  <c r="R3666" i="4"/>
  <c r="R3667" i="4"/>
  <c r="R3668" i="4"/>
  <c r="R3669" i="4"/>
  <c r="R3670" i="4"/>
  <c r="R3671" i="4"/>
  <c r="R3672" i="4"/>
  <c r="R3673" i="4"/>
  <c r="R3674" i="4"/>
  <c r="R3675" i="4"/>
  <c r="R3676" i="4"/>
  <c r="R3677" i="4"/>
  <c r="R3678" i="4"/>
  <c r="R3679" i="4"/>
  <c r="R3680" i="4"/>
  <c r="R3681" i="4"/>
  <c r="R3682" i="4"/>
  <c r="R3683" i="4"/>
  <c r="R3684" i="4"/>
  <c r="R3685" i="4"/>
  <c r="R3686" i="4"/>
  <c r="R3687" i="4"/>
  <c r="R3688" i="4"/>
  <c r="R3689" i="4"/>
  <c r="R3690" i="4"/>
  <c r="R3691" i="4"/>
  <c r="R3692" i="4"/>
  <c r="R3693" i="4"/>
  <c r="R3694" i="4"/>
  <c r="R3695" i="4"/>
  <c r="R3696" i="4"/>
  <c r="R3697" i="4"/>
  <c r="R3698" i="4"/>
  <c r="R3699" i="4"/>
  <c r="R3700" i="4"/>
  <c r="R3701" i="4"/>
  <c r="R3702" i="4"/>
  <c r="R3703" i="4"/>
  <c r="R3704" i="4"/>
  <c r="R3705" i="4"/>
  <c r="R3706" i="4"/>
  <c r="R3707" i="4"/>
  <c r="R3708" i="4"/>
  <c r="R3709" i="4"/>
  <c r="R3710" i="4"/>
  <c r="R3711" i="4"/>
  <c r="R3712" i="4"/>
  <c r="R3713" i="4"/>
  <c r="R3714" i="4"/>
  <c r="R3715" i="4"/>
  <c r="R3716" i="4"/>
  <c r="R3717" i="4"/>
  <c r="R3718" i="4"/>
  <c r="R3719" i="4"/>
  <c r="R3720" i="4"/>
  <c r="R3721" i="4"/>
  <c r="R3722" i="4"/>
  <c r="R3723" i="4"/>
  <c r="R3724" i="4"/>
  <c r="R3725" i="4"/>
  <c r="R3726" i="4"/>
  <c r="R3727" i="4"/>
  <c r="R3728" i="4"/>
  <c r="R3729" i="4"/>
  <c r="R3730" i="4"/>
  <c r="R3731" i="4"/>
  <c r="R3732" i="4"/>
  <c r="R3733" i="4"/>
  <c r="R3734" i="4"/>
  <c r="R3735" i="4"/>
  <c r="R3736" i="4"/>
  <c r="R3737" i="4"/>
  <c r="R3738" i="4"/>
  <c r="R3739" i="4"/>
  <c r="R3740" i="4"/>
  <c r="R3741" i="4"/>
  <c r="R3742" i="4"/>
  <c r="R3743" i="4"/>
  <c r="R3744" i="4"/>
  <c r="R3745" i="4"/>
  <c r="R3746" i="4"/>
  <c r="R3747" i="4"/>
  <c r="R3748" i="4"/>
  <c r="R3749" i="4"/>
  <c r="R3750" i="4"/>
  <c r="R3751" i="4"/>
  <c r="R3752" i="4"/>
  <c r="R3753" i="4"/>
  <c r="R3754" i="4"/>
  <c r="R3755" i="4"/>
  <c r="R3756" i="4"/>
  <c r="R3757" i="4"/>
  <c r="R3758" i="4"/>
  <c r="R3759" i="4"/>
  <c r="R3760" i="4"/>
  <c r="R3761" i="4"/>
  <c r="R3762" i="4"/>
  <c r="R3763" i="4"/>
  <c r="R3764" i="4"/>
  <c r="R3765" i="4"/>
  <c r="R3766" i="4"/>
  <c r="R3767" i="4"/>
  <c r="R3768" i="4"/>
  <c r="R3769" i="4"/>
  <c r="R3770" i="4"/>
  <c r="R3771" i="4"/>
  <c r="R3772" i="4"/>
  <c r="R3773" i="4"/>
  <c r="R3774" i="4"/>
  <c r="R3775" i="4"/>
  <c r="R3776" i="4"/>
  <c r="R3777" i="4"/>
  <c r="R3778" i="4"/>
  <c r="R3779" i="4"/>
  <c r="R3780" i="4"/>
  <c r="R3781" i="4"/>
  <c r="R3782" i="4"/>
  <c r="R3783" i="4"/>
  <c r="R3784" i="4"/>
  <c r="R3785" i="4"/>
  <c r="R3786" i="4"/>
  <c r="R3787" i="4"/>
  <c r="R3788" i="4"/>
  <c r="R3789" i="4"/>
  <c r="R3790" i="4"/>
  <c r="R3791" i="4"/>
  <c r="R3792" i="4"/>
  <c r="R3793" i="4"/>
  <c r="R3794" i="4"/>
  <c r="R3795" i="4"/>
  <c r="R3796" i="4"/>
  <c r="R3797" i="4"/>
  <c r="R3798" i="4"/>
  <c r="R3799" i="4"/>
  <c r="R3800" i="4"/>
  <c r="R3801" i="4"/>
  <c r="R3802" i="4"/>
  <c r="R3803" i="4"/>
  <c r="R3804" i="4"/>
  <c r="R3805" i="4"/>
  <c r="R3806" i="4"/>
  <c r="R3807" i="4"/>
  <c r="R3808" i="4"/>
  <c r="R3809" i="4"/>
  <c r="R3810" i="4"/>
  <c r="R3811" i="4"/>
  <c r="R3812" i="4"/>
  <c r="R3813" i="4"/>
  <c r="R3814" i="4"/>
  <c r="R3815" i="4"/>
  <c r="R3816" i="4"/>
  <c r="R3817" i="4"/>
  <c r="R3818" i="4"/>
  <c r="R3819" i="4"/>
  <c r="R3820" i="4"/>
  <c r="R3821" i="4"/>
  <c r="R3822" i="4"/>
  <c r="R3823" i="4"/>
  <c r="R3824" i="4"/>
  <c r="R3825" i="4"/>
  <c r="R3826" i="4"/>
  <c r="R3827" i="4"/>
  <c r="R3828" i="4"/>
  <c r="R3829" i="4"/>
  <c r="R3830" i="4"/>
  <c r="R3831" i="4"/>
  <c r="R3832" i="4"/>
  <c r="R3833" i="4"/>
  <c r="R3834" i="4"/>
  <c r="R3835" i="4"/>
  <c r="R3836" i="4"/>
  <c r="R3837" i="4"/>
  <c r="R3838" i="4"/>
  <c r="R3839" i="4"/>
  <c r="R3840" i="4"/>
  <c r="R3841" i="4"/>
  <c r="R3842" i="4"/>
  <c r="R3843" i="4"/>
  <c r="R3844" i="4"/>
  <c r="R3845" i="4"/>
  <c r="R3846" i="4"/>
  <c r="R3847" i="4"/>
  <c r="R3848" i="4"/>
  <c r="R3849" i="4"/>
  <c r="R3850" i="4"/>
  <c r="R3851" i="4"/>
  <c r="R3852" i="4"/>
  <c r="R3853" i="4"/>
  <c r="R3854" i="4"/>
  <c r="R3855" i="4"/>
  <c r="R3856" i="4"/>
  <c r="R3857" i="4"/>
  <c r="R3858" i="4"/>
  <c r="R3859" i="4"/>
  <c r="R3860" i="4"/>
  <c r="R3861" i="4"/>
  <c r="R3862" i="4"/>
  <c r="R3863" i="4"/>
  <c r="R3864" i="4"/>
  <c r="R3865" i="4"/>
  <c r="R3866" i="4"/>
  <c r="R3867" i="4"/>
  <c r="R3868" i="4"/>
  <c r="R3869" i="4"/>
  <c r="R3870" i="4"/>
  <c r="R3871" i="4"/>
  <c r="R3872" i="4"/>
  <c r="R3873" i="4"/>
  <c r="R3874" i="4"/>
  <c r="R3875" i="4"/>
  <c r="R3876" i="4"/>
  <c r="R3877" i="4"/>
  <c r="R3878" i="4"/>
  <c r="R3879" i="4"/>
  <c r="R3880" i="4"/>
  <c r="R3881" i="4"/>
  <c r="R3882" i="4"/>
  <c r="R3883" i="4"/>
  <c r="R3884" i="4"/>
  <c r="R3885" i="4"/>
  <c r="R3886" i="4"/>
  <c r="R3887" i="4"/>
  <c r="R3888" i="4"/>
  <c r="R3889" i="4"/>
  <c r="R3890" i="4"/>
  <c r="R3891" i="4"/>
  <c r="R3892" i="4"/>
  <c r="R3893" i="4"/>
  <c r="R3894" i="4"/>
  <c r="R3895" i="4"/>
  <c r="R3896" i="4"/>
  <c r="R3897" i="4"/>
  <c r="R3898" i="4"/>
  <c r="R3899" i="4"/>
  <c r="R3900" i="4"/>
  <c r="R3901" i="4"/>
  <c r="R3902" i="4"/>
  <c r="R3903" i="4"/>
  <c r="R3904" i="4"/>
  <c r="R3905" i="4"/>
  <c r="R3906" i="4"/>
  <c r="R3907" i="4"/>
  <c r="R3908" i="4"/>
  <c r="R3909" i="4"/>
  <c r="R3910" i="4"/>
  <c r="R3911" i="4"/>
  <c r="R3912" i="4"/>
  <c r="R3913" i="4"/>
  <c r="R3914" i="4"/>
  <c r="R3915" i="4"/>
  <c r="R3916" i="4"/>
  <c r="R3917" i="4"/>
  <c r="R3918" i="4"/>
  <c r="R3919" i="4"/>
  <c r="R3920" i="4"/>
  <c r="R3921" i="4"/>
  <c r="R3922" i="4"/>
  <c r="R3923" i="4"/>
  <c r="R3924" i="4"/>
  <c r="R3925" i="4"/>
  <c r="R3926" i="4"/>
  <c r="R3927" i="4"/>
  <c r="R3928" i="4"/>
  <c r="R3929" i="4"/>
  <c r="R3930" i="4"/>
  <c r="R3931" i="4"/>
  <c r="R3932" i="4"/>
  <c r="R3933" i="4"/>
  <c r="R3934" i="4"/>
  <c r="R3935" i="4"/>
  <c r="R3936" i="4"/>
  <c r="R3937" i="4"/>
  <c r="R3938" i="4"/>
  <c r="R3939" i="4"/>
  <c r="R3940" i="4"/>
  <c r="R3941" i="4"/>
  <c r="R3942" i="4"/>
  <c r="R3943" i="4"/>
  <c r="R3944" i="4"/>
  <c r="R3945" i="4"/>
  <c r="R3946" i="4"/>
  <c r="R3947" i="4"/>
  <c r="R3948" i="4"/>
  <c r="R3949" i="4"/>
  <c r="R3950" i="4"/>
  <c r="R3951" i="4"/>
  <c r="R3952" i="4"/>
  <c r="R3953" i="4"/>
  <c r="R3954" i="4"/>
  <c r="R3955" i="4"/>
  <c r="R3956" i="4"/>
  <c r="R3957" i="4"/>
  <c r="R3958" i="4"/>
  <c r="R3959" i="4"/>
  <c r="R3960" i="4"/>
  <c r="R3961" i="4"/>
  <c r="R3962" i="4"/>
  <c r="R3963" i="4"/>
  <c r="R3964" i="4"/>
  <c r="R3965" i="4"/>
  <c r="R3966" i="4"/>
  <c r="R3967" i="4"/>
  <c r="R3968" i="4"/>
  <c r="R3969" i="4"/>
  <c r="R3970" i="4"/>
  <c r="R3971" i="4"/>
  <c r="R3972" i="4"/>
  <c r="R3973" i="4"/>
  <c r="R3974" i="4"/>
  <c r="R3975" i="4"/>
  <c r="R3976" i="4"/>
  <c r="R3977" i="4"/>
  <c r="R3978" i="4"/>
  <c r="R3979" i="4"/>
  <c r="R3980" i="4"/>
  <c r="R3981" i="4"/>
  <c r="R3982" i="4"/>
  <c r="R3983" i="4"/>
  <c r="R3984" i="4"/>
  <c r="R3985" i="4"/>
  <c r="R3986" i="4"/>
  <c r="R3987" i="4"/>
  <c r="R3988" i="4"/>
  <c r="R3989" i="4"/>
  <c r="R3990" i="4"/>
  <c r="R3991" i="4"/>
  <c r="R3992" i="4"/>
  <c r="R3993" i="4"/>
  <c r="R3994" i="4"/>
  <c r="R3995" i="4"/>
  <c r="R3996" i="4"/>
  <c r="R3997" i="4"/>
  <c r="R3998" i="4"/>
  <c r="R3999" i="4"/>
  <c r="R4000" i="4"/>
  <c r="R4001" i="4"/>
  <c r="R4002" i="4"/>
  <c r="R4003" i="4"/>
  <c r="R4004" i="4"/>
  <c r="R4005" i="4"/>
  <c r="R4006" i="4"/>
  <c r="R4007" i="4"/>
  <c r="R4008" i="4"/>
  <c r="R4009" i="4"/>
  <c r="R4010" i="4"/>
  <c r="R4011" i="4"/>
  <c r="R4012" i="4"/>
  <c r="R4013" i="4"/>
  <c r="R4014" i="4"/>
  <c r="R4015" i="4"/>
  <c r="R4016" i="4"/>
  <c r="R4017" i="4"/>
  <c r="R4018" i="4"/>
  <c r="R4019" i="4"/>
  <c r="R4020" i="4"/>
  <c r="R4021" i="4"/>
  <c r="R4022" i="4"/>
  <c r="R4023" i="4"/>
  <c r="R4024" i="4"/>
  <c r="R4025" i="4"/>
  <c r="R4026" i="4"/>
  <c r="R4027" i="4"/>
  <c r="R4028" i="4"/>
  <c r="R4029" i="4"/>
  <c r="R4030" i="4"/>
  <c r="R4031" i="4"/>
  <c r="R4032" i="4"/>
  <c r="R4033" i="4"/>
  <c r="R4034" i="4"/>
  <c r="R4035" i="4"/>
  <c r="R4036" i="4"/>
  <c r="R4037" i="4"/>
  <c r="R4038" i="4"/>
  <c r="R4039" i="4"/>
  <c r="R4040" i="4"/>
  <c r="R4041" i="4"/>
  <c r="R4042" i="4"/>
  <c r="R4043" i="4"/>
  <c r="R4044" i="4"/>
  <c r="R4045" i="4"/>
  <c r="R4046" i="4"/>
  <c r="R4047" i="4"/>
  <c r="R4048" i="4"/>
  <c r="R4049" i="4"/>
  <c r="R4050" i="4"/>
  <c r="R4051" i="4"/>
  <c r="R4052" i="4"/>
  <c r="R4053" i="4"/>
  <c r="R4054" i="4"/>
  <c r="R4055" i="4"/>
  <c r="R4056" i="4"/>
  <c r="R4057" i="4"/>
  <c r="R4058" i="4"/>
  <c r="R4059" i="4"/>
  <c r="R4060" i="4"/>
  <c r="R4061" i="4"/>
  <c r="R4062" i="4"/>
  <c r="R4063" i="4"/>
  <c r="R4064" i="4"/>
  <c r="R4065" i="4"/>
  <c r="R4066" i="4"/>
  <c r="R4067" i="4"/>
  <c r="R4068" i="4"/>
  <c r="R4069" i="4"/>
  <c r="R4070" i="4"/>
  <c r="R4071" i="4"/>
  <c r="R4072" i="4"/>
  <c r="R4073" i="4"/>
  <c r="R4074" i="4"/>
  <c r="R4075" i="4"/>
  <c r="R4076" i="4"/>
  <c r="R4077" i="4"/>
  <c r="R4078" i="4"/>
  <c r="R4079" i="4"/>
  <c r="R4080" i="4"/>
  <c r="R4081" i="4"/>
  <c r="R4082" i="4"/>
  <c r="R4083" i="4"/>
  <c r="R4084" i="4"/>
  <c r="R4085" i="4"/>
  <c r="R4086" i="4"/>
  <c r="R4087" i="4"/>
  <c r="R4088" i="4"/>
  <c r="R4089" i="4"/>
  <c r="R4090" i="4"/>
  <c r="R4091" i="4"/>
  <c r="R4092" i="4"/>
  <c r="R4093" i="4"/>
  <c r="R4094" i="4"/>
  <c r="R4095" i="4"/>
  <c r="R4096" i="4"/>
  <c r="R4097" i="4"/>
  <c r="R4098" i="4"/>
  <c r="R4099" i="4"/>
  <c r="R4100" i="4"/>
  <c r="R4101" i="4"/>
  <c r="R4102" i="4"/>
  <c r="R4103" i="4"/>
  <c r="R4104" i="4"/>
  <c r="R4105" i="4"/>
  <c r="R4106" i="4"/>
  <c r="R4107" i="4"/>
  <c r="R4108" i="4"/>
  <c r="R4109" i="4"/>
  <c r="R4110" i="4"/>
  <c r="R4111" i="4"/>
  <c r="R4112" i="4"/>
  <c r="R4113" i="4"/>
  <c r="R4114" i="4"/>
  <c r="R4115" i="4"/>
  <c r="R4116" i="4"/>
  <c r="R4117" i="4"/>
  <c r="R4118" i="4"/>
  <c r="R4119" i="4"/>
  <c r="R4120" i="4"/>
  <c r="R4121" i="4"/>
  <c r="R4122" i="4"/>
  <c r="R4123" i="4"/>
  <c r="R4124" i="4"/>
  <c r="R4125" i="4"/>
  <c r="R4126" i="4"/>
  <c r="R4127" i="4"/>
  <c r="R4128" i="4"/>
  <c r="R4129" i="4"/>
  <c r="R4130" i="4"/>
  <c r="R4131" i="4"/>
  <c r="R4132" i="4"/>
  <c r="R4133" i="4"/>
  <c r="R4134" i="4"/>
  <c r="R4135" i="4"/>
  <c r="R4136" i="4"/>
  <c r="R4137" i="4"/>
  <c r="R4138" i="4"/>
  <c r="R4139" i="4"/>
  <c r="R4140" i="4"/>
  <c r="R4141" i="4"/>
  <c r="R4142" i="4"/>
  <c r="R4143" i="4"/>
  <c r="R4144" i="4"/>
  <c r="R4145" i="4"/>
  <c r="R4146" i="4"/>
  <c r="R4147" i="4"/>
  <c r="R4148" i="4"/>
  <c r="R4149" i="4"/>
  <c r="R4150" i="4"/>
  <c r="R4151" i="4"/>
  <c r="R4152" i="4"/>
  <c r="R4153" i="4"/>
  <c r="R4154" i="4"/>
  <c r="R4155" i="4"/>
  <c r="R4156" i="4"/>
  <c r="R4157" i="4"/>
  <c r="R4158" i="4"/>
  <c r="R4159" i="4"/>
  <c r="R4160" i="4"/>
  <c r="R4161" i="4"/>
  <c r="R4162" i="4"/>
  <c r="R4163" i="4"/>
  <c r="R4164" i="4"/>
  <c r="R4165" i="4"/>
  <c r="R4166" i="4"/>
  <c r="R4167" i="4"/>
  <c r="R4168" i="4"/>
  <c r="R4169" i="4"/>
  <c r="R4170" i="4"/>
  <c r="R4171" i="4"/>
  <c r="R4172" i="4"/>
  <c r="R4173" i="4"/>
  <c r="R4174" i="4"/>
  <c r="R4175" i="4"/>
  <c r="R4176" i="4"/>
  <c r="R4177" i="4"/>
  <c r="R4178" i="4"/>
  <c r="R4179" i="4"/>
  <c r="R4180" i="4"/>
  <c r="R4181" i="4"/>
  <c r="R4182" i="4"/>
  <c r="R4183" i="4"/>
  <c r="R4184" i="4"/>
  <c r="R4185" i="4"/>
  <c r="R4186" i="4"/>
  <c r="R4187" i="4"/>
  <c r="R4188" i="4"/>
  <c r="R4189" i="4"/>
  <c r="R4190" i="4"/>
  <c r="R4191" i="4"/>
  <c r="R4192" i="4"/>
  <c r="R4193" i="4"/>
  <c r="R4194" i="4"/>
  <c r="R4195" i="4"/>
  <c r="R4196" i="4"/>
  <c r="R4197" i="4"/>
  <c r="R4198" i="4"/>
  <c r="R4199" i="4"/>
  <c r="R4200" i="4"/>
  <c r="R4201" i="4"/>
  <c r="R4202" i="4"/>
  <c r="R4203" i="4"/>
  <c r="R4204" i="4"/>
  <c r="R4205" i="4"/>
  <c r="R4206" i="4"/>
  <c r="R4207" i="4"/>
  <c r="R4208" i="4"/>
  <c r="R4209" i="4"/>
  <c r="R4210" i="4"/>
  <c r="R4211" i="4"/>
  <c r="R4212" i="4"/>
  <c r="R4213" i="4"/>
  <c r="R4214" i="4"/>
  <c r="R4215" i="4"/>
  <c r="R4216" i="4"/>
  <c r="R4217" i="4"/>
  <c r="R4218" i="4"/>
  <c r="R4219" i="4"/>
  <c r="R4220" i="4"/>
  <c r="R4221" i="4"/>
  <c r="R4222" i="4"/>
  <c r="R4223" i="4"/>
  <c r="R4224" i="4"/>
  <c r="R4225" i="4"/>
  <c r="R4226" i="4"/>
  <c r="R4227" i="4"/>
  <c r="R4228" i="4"/>
  <c r="R4229" i="4"/>
  <c r="R4230" i="4"/>
  <c r="R4231" i="4"/>
  <c r="R4232" i="4"/>
  <c r="R4233" i="4"/>
  <c r="R4234" i="4"/>
  <c r="R4235" i="4"/>
  <c r="R4236" i="4"/>
  <c r="R4237" i="4"/>
  <c r="R4238" i="4"/>
  <c r="R4239" i="4"/>
  <c r="R4240" i="4"/>
  <c r="R4241" i="4"/>
  <c r="R4242" i="4"/>
  <c r="R4243" i="4"/>
  <c r="R4244" i="4"/>
  <c r="R4245" i="4"/>
  <c r="R4246" i="4"/>
  <c r="R4247" i="4"/>
  <c r="R4248" i="4"/>
  <c r="R4249" i="4"/>
  <c r="R4250" i="4"/>
  <c r="R4251" i="4"/>
  <c r="R4252" i="4"/>
  <c r="R4253" i="4"/>
  <c r="R4254" i="4"/>
  <c r="R4255" i="4"/>
  <c r="R4256" i="4"/>
  <c r="R4257" i="4"/>
  <c r="R4258" i="4"/>
  <c r="R4259" i="4"/>
  <c r="R4260" i="4"/>
  <c r="R4261" i="4"/>
  <c r="R4262" i="4"/>
  <c r="R4263" i="4"/>
  <c r="R4264" i="4"/>
  <c r="R4265" i="4"/>
  <c r="R4266" i="4"/>
  <c r="R4267" i="4"/>
  <c r="R4268" i="4"/>
  <c r="R4269" i="4"/>
  <c r="R4270" i="4"/>
  <c r="R4271" i="4"/>
  <c r="R4272" i="4"/>
  <c r="R4273" i="4"/>
  <c r="R4274" i="4"/>
  <c r="R4275" i="4"/>
  <c r="R4276" i="4"/>
  <c r="R4277" i="4"/>
  <c r="R4278" i="4"/>
  <c r="R4279" i="4"/>
  <c r="R4280" i="4"/>
  <c r="R4281" i="4"/>
  <c r="R4282" i="4"/>
  <c r="R4283" i="4"/>
  <c r="R4284" i="4"/>
  <c r="R4285" i="4"/>
  <c r="R4286" i="4"/>
  <c r="R4287" i="4"/>
  <c r="R4288" i="4"/>
  <c r="R4289" i="4"/>
  <c r="R4290" i="4"/>
  <c r="R4291" i="4"/>
  <c r="R4292" i="4"/>
  <c r="R4293" i="4"/>
  <c r="R4294" i="4"/>
  <c r="R4295" i="4"/>
  <c r="R4296" i="4"/>
  <c r="R4297" i="4"/>
  <c r="R4298" i="4"/>
  <c r="R4299" i="4"/>
  <c r="R4300" i="4"/>
  <c r="R4301" i="4"/>
  <c r="R4302" i="4"/>
  <c r="R4303" i="4"/>
  <c r="R4304" i="4"/>
  <c r="R4305" i="4"/>
  <c r="R4306" i="4"/>
  <c r="R4307" i="4"/>
  <c r="R4308" i="4"/>
  <c r="R4309" i="4"/>
  <c r="R4310" i="4"/>
  <c r="R4311" i="4"/>
  <c r="R4312" i="4"/>
  <c r="R4313" i="4"/>
  <c r="R4314" i="4"/>
  <c r="R4315" i="4"/>
  <c r="R4316" i="4"/>
  <c r="R4317" i="4"/>
  <c r="R4318" i="4"/>
  <c r="R4319" i="4"/>
  <c r="R4320" i="4"/>
  <c r="R4321" i="4"/>
  <c r="R4322" i="4"/>
  <c r="R4323" i="4"/>
  <c r="R4324" i="4"/>
  <c r="R4325" i="4"/>
  <c r="R4326" i="4"/>
  <c r="R4327" i="4"/>
  <c r="R4328" i="4"/>
  <c r="R4329" i="4"/>
  <c r="R4330" i="4"/>
  <c r="R4331" i="4"/>
  <c r="R4332" i="4"/>
  <c r="R4333" i="4"/>
  <c r="R4334" i="4"/>
  <c r="R4335" i="4"/>
  <c r="R4336" i="4"/>
  <c r="R4337" i="4"/>
  <c r="R4338" i="4"/>
  <c r="R4339" i="4"/>
  <c r="R4340" i="4"/>
  <c r="R4341" i="4"/>
  <c r="R4342" i="4"/>
  <c r="R4343" i="4"/>
  <c r="R4344" i="4"/>
  <c r="R4345" i="4"/>
  <c r="R4346" i="4"/>
  <c r="R4347" i="4"/>
  <c r="R4348" i="4"/>
  <c r="R4349" i="4"/>
  <c r="R4350" i="4"/>
  <c r="R4351" i="4"/>
  <c r="R4352" i="4"/>
  <c r="R4353" i="4"/>
  <c r="R4354" i="4"/>
  <c r="R4355" i="4"/>
  <c r="R4356" i="4"/>
  <c r="R4357" i="4"/>
  <c r="R4358" i="4"/>
  <c r="R4359" i="4"/>
  <c r="R4360" i="4"/>
  <c r="R4361" i="4"/>
  <c r="R4362" i="4"/>
  <c r="R4363" i="4"/>
  <c r="R4364" i="4"/>
  <c r="R4365" i="4"/>
  <c r="R4366" i="4"/>
  <c r="R4367" i="4"/>
  <c r="R4368" i="4"/>
  <c r="R4369" i="4"/>
  <c r="R4370" i="4"/>
  <c r="R4371" i="4"/>
  <c r="R4372" i="4"/>
  <c r="R4373" i="4"/>
  <c r="R4374" i="4"/>
  <c r="R4375" i="4"/>
  <c r="R4376" i="4"/>
  <c r="R4377" i="4"/>
  <c r="R4378" i="4"/>
  <c r="R4379" i="4"/>
  <c r="R4380" i="4"/>
  <c r="R4381" i="4"/>
  <c r="R4382" i="4"/>
  <c r="R4383" i="4"/>
  <c r="R4384" i="4"/>
  <c r="R4385" i="4"/>
  <c r="R4386" i="4"/>
  <c r="R4387" i="4"/>
  <c r="R4388" i="4"/>
  <c r="R4389" i="4"/>
  <c r="R4390" i="4"/>
  <c r="R4391" i="4"/>
  <c r="R4392" i="4"/>
  <c r="R4393" i="4"/>
  <c r="R4394" i="4"/>
  <c r="R4395" i="4"/>
  <c r="R4396" i="4"/>
  <c r="R4397" i="4"/>
  <c r="R4398" i="4"/>
  <c r="R4399" i="4"/>
  <c r="R4400" i="4"/>
  <c r="R4401" i="4"/>
  <c r="R4402" i="4"/>
  <c r="R4403" i="4"/>
  <c r="R4404" i="4"/>
  <c r="R4405" i="4"/>
  <c r="R4406" i="4"/>
  <c r="R4407" i="4"/>
  <c r="R4408" i="4"/>
  <c r="R4409" i="4"/>
  <c r="R4410" i="4"/>
  <c r="R4411" i="4"/>
  <c r="R4412" i="4"/>
  <c r="R4413" i="4"/>
  <c r="R4414" i="4"/>
  <c r="R4415" i="4"/>
  <c r="R4416" i="4"/>
  <c r="R4417" i="4"/>
  <c r="R4418" i="4"/>
  <c r="R4419" i="4"/>
  <c r="R4420" i="4"/>
  <c r="R4421" i="4"/>
  <c r="R4422" i="4"/>
  <c r="R4423" i="4"/>
  <c r="R4424" i="4"/>
  <c r="R4425" i="4"/>
  <c r="R4426" i="4"/>
  <c r="R4427" i="4"/>
  <c r="R4428" i="4"/>
  <c r="R4429" i="4"/>
  <c r="R4430" i="4"/>
  <c r="R4431" i="4"/>
  <c r="R4432" i="4"/>
  <c r="R4433" i="4"/>
  <c r="R4434" i="4"/>
  <c r="R4435" i="4"/>
  <c r="R4436" i="4"/>
  <c r="R4437" i="4"/>
  <c r="R4438" i="4"/>
  <c r="R4439" i="4"/>
  <c r="R4440" i="4"/>
  <c r="R4441" i="4"/>
  <c r="R4442" i="4"/>
  <c r="R4443" i="4"/>
  <c r="R4444" i="4"/>
  <c r="R4445" i="4"/>
  <c r="R4446" i="4"/>
  <c r="R4447" i="4"/>
  <c r="R4448" i="4"/>
  <c r="R4449" i="4"/>
  <c r="R4450" i="4"/>
  <c r="R4451" i="4"/>
  <c r="R4452" i="4"/>
  <c r="R4453" i="4"/>
  <c r="R4454" i="4"/>
  <c r="R4455" i="4"/>
  <c r="R4456" i="4"/>
  <c r="R4457" i="4"/>
  <c r="R4458" i="4"/>
  <c r="R4459" i="4"/>
  <c r="R4460" i="4"/>
  <c r="R4461" i="4"/>
  <c r="R4462" i="4"/>
  <c r="R4463" i="4"/>
  <c r="R4464" i="4"/>
  <c r="R4465" i="4"/>
  <c r="R4466" i="4"/>
  <c r="R4467" i="4"/>
  <c r="R4468" i="4"/>
  <c r="R4469" i="4"/>
  <c r="R4470" i="4"/>
  <c r="R4471" i="4"/>
  <c r="R4472" i="4"/>
  <c r="R4473" i="4"/>
  <c r="R4474" i="4"/>
  <c r="R4475" i="4"/>
  <c r="R4476" i="4"/>
  <c r="R4477" i="4"/>
  <c r="R4478" i="4"/>
  <c r="R4479" i="4"/>
  <c r="R4480" i="4"/>
  <c r="R4481" i="4"/>
  <c r="R4482" i="4"/>
  <c r="R4483" i="4"/>
  <c r="R4484" i="4"/>
  <c r="R4485" i="4"/>
  <c r="R4486" i="4"/>
  <c r="R4487" i="4"/>
  <c r="R4488" i="4"/>
  <c r="R4489" i="4"/>
  <c r="R4490" i="4"/>
  <c r="R4491" i="4"/>
  <c r="R4492" i="4"/>
  <c r="R4493" i="4"/>
  <c r="R4494" i="4"/>
  <c r="R4495" i="4"/>
  <c r="R4496" i="4"/>
  <c r="R4497" i="4"/>
  <c r="R4498" i="4"/>
  <c r="R4499" i="4"/>
  <c r="R4500" i="4"/>
  <c r="R4501" i="4"/>
  <c r="R4502" i="4"/>
  <c r="R4503" i="4"/>
  <c r="R4504" i="4"/>
  <c r="R4505" i="4"/>
  <c r="R4506" i="4"/>
  <c r="R4507" i="4"/>
  <c r="R4508" i="4"/>
  <c r="R4509" i="4"/>
  <c r="R4510" i="4"/>
  <c r="R4511" i="4"/>
  <c r="R4512" i="4"/>
  <c r="R4513" i="4"/>
  <c r="R4514" i="4"/>
  <c r="R4515" i="4"/>
  <c r="R4516" i="4"/>
  <c r="R4517" i="4"/>
  <c r="R4518" i="4"/>
  <c r="R4519" i="4"/>
  <c r="R4520" i="4"/>
  <c r="R4521" i="4"/>
  <c r="R4522" i="4"/>
  <c r="R4523" i="4"/>
  <c r="R4524" i="4"/>
  <c r="R4525" i="4"/>
  <c r="R4526" i="4"/>
  <c r="R4527" i="4"/>
  <c r="R4528" i="4"/>
  <c r="R4529" i="4"/>
  <c r="R4530" i="4"/>
  <c r="R4531" i="4"/>
  <c r="R4532" i="4"/>
  <c r="R4533" i="4"/>
  <c r="R4534" i="4"/>
  <c r="R4535" i="4"/>
  <c r="R4536" i="4"/>
  <c r="R4537" i="4"/>
  <c r="R4538" i="4"/>
  <c r="R4539" i="4"/>
  <c r="R4540" i="4"/>
  <c r="R4541" i="4"/>
  <c r="R4542" i="4"/>
  <c r="R4543" i="4"/>
  <c r="R4544" i="4"/>
  <c r="R4545" i="4"/>
  <c r="R4546" i="4"/>
  <c r="R4547" i="4"/>
  <c r="R4548" i="4"/>
  <c r="R4549" i="4"/>
  <c r="R4550" i="4"/>
  <c r="R4551" i="4"/>
  <c r="R4552" i="4"/>
  <c r="R4553" i="4"/>
  <c r="R4554" i="4"/>
  <c r="R4555" i="4"/>
  <c r="R4556" i="4"/>
  <c r="R4557" i="4"/>
  <c r="R4558" i="4"/>
  <c r="R4559" i="4"/>
  <c r="R4560" i="4"/>
  <c r="R4561" i="4"/>
  <c r="R4562" i="4"/>
  <c r="R4563" i="4"/>
  <c r="R4564" i="4"/>
  <c r="R4565" i="4"/>
  <c r="R4566" i="4"/>
  <c r="R4567" i="4"/>
  <c r="R4568" i="4"/>
  <c r="R4569" i="4"/>
  <c r="R4570" i="4"/>
  <c r="R4571" i="4"/>
  <c r="R4572" i="4"/>
  <c r="R4573" i="4"/>
  <c r="R4574" i="4"/>
  <c r="R4575" i="4"/>
  <c r="R4576" i="4"/>
  <c r="R4577" i="4"/>
  <c r="R4578" i="4"/>
  <c r="R4579" i="4"/>
  <c r="R4580" i="4"/>
  <c r="R4581" i="4"/>
  <c r="R4582" i="4"/>
  <c r="R4583" i="4"/>
  <c r="R4584" i="4"/>
  <c r="R4585" i="4"/>
  <c r="R4586" i="4"/>
  <c r="R4587" i="4"/>
  <c r="R4588" i="4"/>
  <c r="R4589" i="4"/>
  <c r="R4590" i="4"/>
  <c r="R4591" i="4"/>
  <c r="R4592" i="4"/>
  <c r="R4593" i="4"/>
  <c r="R4594" i="4"/>
  <c r="R4595" i="4"/>
  <c r="R4596" i="4"/>
  <c r="R4597" i="4"/>
  <c r="R4598" i="4"/>
  <c r="R4599" i="4"/>
  <c r="R4600" i="4"/>
  <c r="R4601" i="4"/>
  <c r="R4602" i="4"/>
  <c r="R4603" i="4"/>
  <c r="R4604" i="4"/>
  <c r="R4605" i="4"/>
  <c r="R4606" i="4"/>
  <c r="R4607" i="4"/>
  <c r="R4608" i="4"/>
  <c r="R4609" i="4"/>
  <c r="R4610" i="4"/>
  <c r="R4611" i="4"/>
  <c r="R4612" i="4"/>
  <c r="R4613" i="4"/>
  <c r="R4614" i="4"/>
  <c r="R4615" i="4"/>
  <c r="R4616" i="4"/>
  <c r="R4617" i="4"/>
  <c r="R4618" i="4"/>
  <c r="R4619" i="4"/>
  <c r="R4620" i="4"/>
  <c r="R4621" i="4"/>
  <c r="R4622" i="4"/>
  <c r="R4623" i="4"/>
  <c r="R4624" i="4"/>
  <c r="R4625" i="4"/>
  <c r="R4626" i="4"/>
  <c r="R4627" i="4"/>
  <c r="R4628" i="4"/>
  <c r="R4629" i="4"/>
  <c r="R4630" i="4"/>
  <c r="R4631" i="4"/>
  <c r="R4632" i="4"/>
  <c r="R4633" i="4"/>
  <c r="R4634" i="4"/>
  <c r="R4635" i="4"/>
  <c r="R4636" i="4"/>
  <c r="R4637" i="4"/>
  <c r="R4638" i="4"/>
  <c r="R4639" i="4"/>
  <c r="R4640" i="4"/>
  <c r="R4641" i="4"/>
  <c r="R4642" i="4"/>
  <c r="R4643" i="4"/>
  <c r="R4644" i="4"/>
  <c r="R4645" i="4"/>
  <c r="R4646" i="4"/>
  <c r="R4647" i="4"/>
  <c r="R4648" i="4"/>
  <c r="R4649" i="4"/>
  <c r="R4650" i="4"/>
  <c r="R4651" i="4"/>
  <c r="R4652" i="4"/>
  <c r="R4653" i="4"/>
  <c r="R4654" i="4"/>
  <c r="R4655" i="4"/>
  <c r="R4656" i="4"/>
  <c r="R4657" i="4"/>
  <c r="R4658" i="4"/>
  <c r="R4659" i="4"/>
  <c r="R4660" i="4"/>
  <c r="R4661" i="4"/>
  <c r="R4662" i="4"/>
  <c r="R4663" i="4"/>
  <c r="R4664" i="4"/>
  <c r="R4665" i="4"/>
  <c r="R4666" i="4"/>
  <c r="R4667" i="4"/>
  <c r="R4668" i="4"/>
  <c r="R4669" i="4"/>
  <c r="R4670" i="4"/>
  <c r="R4671" i="4"/>
  <c r="R4672" i="4"/>
  <c r="R4673" i="4"/>
  <c r="R4674" i="4"/>
  <c r="R4675" i="4"/>
  <c r="R4676" i="4"/>
  <c r="R4677" i="4"/>
  <c r="R4678" i="4"/>
  <c r="R4679" i="4"/>
  <c r="R4680" i="4"/>
  <c r="R4681" i="4"/>
  <c r="R4682" i="4"/>
  <c r="R4683" i="4"/>
  <c r="R4684" i="4"/>
  <c r="R4685" i="4"/>
  <c r="R4686" i="4"/>
  <c r="R4687" i="4"/>
  <c r="R4688" i="4"/>
  <c r="R4689" i="4"/>
  <c r="R4690" i="4"/>
  <c r="R4691" i="4"/>
  <c r="R4692" i="4"/>
  <c r="R4693" i="4"/>
  <c r="R4694" i="4"/>
  <c r="R4695" i="4"/>
  <c r="R4696" i="4"/>
  <c r="R4697" i="4"/>
  <c r="R4698" i="4"/>
  <c r="R4699" i="4"/>
  <c r="R4700" i="4"/>
  <c r="R4701" i="4"/>
  <c r="R4702" i="4"/>
  <c r="R4703" i="4"/>
  <c r="R4704" i="4"/>
  <c r="R4705" i="4"/>
  <c r="R4706" i="4"/>
  <c r="R4707" i="4"/>
  <c r="R4708" i="4"/>
  <c r="R4709" i="4"/>
  <c r="R4710" i="4"/>
  <c r="R4711" i="4"/>
  <c r="R4712" i="4"/>
  <c r="R4713" i="4"/>
  <c r="R4714" i="4"/>
  <c r="R4715" i="4"/>
  <c r="R4716" i="4"/>
  <c r="R4717" i="4"/>
  <c r="R4718" i="4"/>
  <c r="R4719" i="4"/>
  <c r="R4720" i="4"/>
  <c r="R4721" i="4"/>
  <c r="R4722" i="4"/>
  <c r="R4723" i="4"/>
  <c r="R4724" i="4"/>
  <c r="R4725" i="4"/>
  <c r="R4726" i="4"/>
  <c r="R4727" i="4"/>
  <c r="R4728" i="4"/>
  <c r="R4729" i="4"/>
  <c r="R4730" i="4"/>
  <c r="R4731" i="4"/>
  <c r="R4732" i="4"/>
  <c r="R4733" i="4"/>
  <c r="R4734" i="4"/>
  <c r="R4735" i="4"/>
  <c r="R4736" i="4"/>
  <c r="R4737" i="4"/>
  <c r="R4738" i="4"/>
  <c r="R4739" i="4"/>
  <c r="R4740" i="4"/>
  <c r="R4741" i="4"/>
  <c r="R4742" i="4"/>
  <c r="R4743" i="4"/>
  <c r="R4744" i="4"/>
  <c r="R4745" i="4"/>
  <c r="R4746" i="4"/>
  <c r="R4747" i="4"/>
  <c r="R4748" i="4"/>
  <c r="R4749" i="4"/>
  <c r="R4750" i="4"/>
  <c r="R4751" i="4"/>
  <c r="R4752" i="4"/>
  <c r="R4753" i="4"/>
  <c r="R4754" i="4"/>
  <c r="R4755" i="4"/>
  <c r="R4756" i="4"/>
  <c r="R4757" i="4"/>
  <c r="R4758" i="4"/>
  <c r="R4759" i="4"/>
  <c r="R4760" i="4"/>
  <c r="R4761" i="4"/>
  <c r="R4762" i="4"/>
  <c r="R4763" i="4"/>
  <c r="R4764" i="4"/>
  <c r="R4765" i="4"/>
  <c r="R4766" i="4"/>
  <c r="R4767" i="4"/>
  <c r="R4768" i="4"/>
  <c r="R4769" i="4"/>
  <c r="R4770" i="4"/>
  <c r="R4771" i="4"/>
  <c r="R4772" i="4"/>
  <c r="R4773" i="4"/>
  <c r="R4774" i="4"/>
  <c r="R4775" i="4"/>
  <c r="R4776" i="4"/>
  <c r="R4777" i="4"/>
  <c r="R4778" i="4"/>
  <c r="R4779" i="4"/>
  <c r="R4780" i="4"/>
  <c r="R4781" i="4"/>
  <c r="R4782" i="4"/>
  <c r="R4783" i="4"/>
  <c r="R4784" i="4"/>
  <c r="R4785" i="4"/>
  <c r="R4786" i="4"/>
  <c r="R4787" i="4"/>
  <c r="R4788" i="4"/>
  <c r="R4789" i="4"/>
  <c r="R4790" i="4"/>
  <c r="R4791" i="4"/>
  <c r="R4792" i="4"/>
  <c r="R4793" i="4"/>
  <c r="R4794" i="4"/>
  <c r="R4795" i="4"/>
  <c r="R4796" i="4"/>
  <c r="R4797" i="4"/>
  <c r="R4798" i="4"/>
  <c r="R4799" i="4"/>
  <c r="R4800" i="4"/>
  <c r="R4801" i="4"/>
  <c r="R4802" i="4"/>
  <c r="R4803" i="4"/>
  <c r="R4804" i="4"/>
  <c r="R4805" i="4"/>
  <c r="R4806" i="4"/>
  <c r="R4807" i="4"/>
  <c r="R4808" i="4"/>
  <c r="R4809" i="4"/>
  <c r="R4810" i="4"/>
  <c r="R4811" i="4"/>
  <c r="R4812" i="4"/>
  <c r="R4813" i="4"/>
  <c r="R4814" i="4"/>
  <c r="R4815" i="4"/>
  <c r="R4816" i="4"/>
  <c r="R4817" i="4"/>
  <c r="R4818" i="4"/>
  <c r="R4819" i="4"/>
  <c r="R4820" i="4"/>
  <c r="R4821" i="4"/>
  <c r="R4822" i="4"/>
  <c r="R4823" i="4"/>
  <c r="R4824" i="4"/>
  <c r="R4825" i="4"/>
  <c r="R4826" i="4"/>
  <c r="R4827" i="4"/>
  <c r="R4828" i="4"/>
  <c r="R4829" i="4"/>
  <c r="R4830" i="4"/>
  <c r="R4831" i="4"/>
  <c r="R4832" i="4"/>
  <c r="R4833" i="4"/>
  <c r="R4834" i="4"/>
  <c r="R4835" i="4"/>
  <c r="R4836" i="4"/>
  <c r="R4837" i="4"/>
  <c r="R4838" i="4"/>
  <c r="R4839" i="4"/>
  <c r="R4840" i="4"/>
  <c r="R4841" i="4"/>
  <c r="R4842" i="4"/>
  <c r="R4843" i="4"/>
  <c r="R4844" i="4"/>
  <c r="R4845" i="4"/>
  <c r="R4846" i="4"/>
  <c r="R4847" i="4"/>
  <c r="R4848" i="4"/>
  <c r="R4849" i="4"/>
  <c r="R4850" i="4"/>
  <c r="R4851" i="4"/>
  <c r="R4852" i="4"/>
  <c r="R4853" i="4"/>
  <c r="R4854" i="4"/>
  <c r="R4855" i="4"/>
  <c r="R4856" i="4"/>
  <c r="R4857" i="4"/>
  <c r="R4858" i="4"/>
  <c r="R4859" i="4"/>
  <c r="R4860" i="4"/>
  <c r="R4861" i="4"/>
  <c r="R4862" i="4"/>
  <c r="R4863" i="4"/>
  <c r="R4864" i="4"/>
  <c r="R4865" i="4"/>
  <c r="R4866" i="4"/>
  <c r="R4867" i="4"/>
  <c r="R4868" i="4"/>
  <c r="R4869" i="4"/>
  <c r="R4870" i="4"/>
  <c r="R4871" i="4"/>
  <c r="R4872" i="4"/>
  <c r="R4873" i="4"/>
  <c r="R4874" i="4"/>
  <c r="R4875" i="4"/>
  <c r="R4876" i="4"/>
  <c r="R4877" i="4"/>
  <c r="R4878" i="4"/>
  <c r="R4879" i="4"/>
  <c r="R4880" i="4"/>
  <c r="R4881" i="4"/>
  <c r="R4882" i="4"/>
  <c r="R4883" i="4"/>
  <c r="R4884" i="4"/>
  <c r="R4885" i="4"/>
  <c r="R4886" i="4"/>
  <c r="R4887" i="4"/>
  <c r="R4888" i="4"/>
  <c r="R4889" i="4"/>
  <c r="R4890" i="4"/>
  <c r="R4891" i="4"/>
  <c r="R4892" i="4"/>
  <c r="R4893" i="4"/>
  <c r="R4894" i="4"/>
  <c r="R4895" i="4"/>
  <c r="R4896" i="4"/>
  <c r="R4897" i="4"/>
  <c r="R4898" i="4"/>
  <c r="R4899" i="4"/>
  <c r="R4900" i="4"/>
  <c r="R4901" i="4"/>
  <c r="R4902" i="4"/>
  <c r="R4903" i="4"/>
  <c r="R4904" i="4"/>
  <c r="R4905" i="4"/>
  <c r="R4906" i="4"/>
  <c r="R4907" i="4"/>
  <c r="R4908" i="4"/>
  <c r="R4909" i="4"/>
  <c r="R4910" i="4"/>
  <c r="R4911" i="4"/>
  <c r="R4912" i="4"/>
  <c r="R4913" i="4"/>
  <c r="R4914" i="4"/>
  <c r="R4915" i="4"/>
  <c r="R4916" i="4"/>
  <c r="R4917" i="4"/>
  <c r="R4918" i="4"/>
  <c r="R4919" i="4"/>
  <c r="R4920" i="4"/>
  <c r="R4921" i="4"/>
  <c r="R4922" i="4"/>
  <c r="R4923" i="4"/>
  <c r="R4924" i="4"/>
  <c r="R4925" i="4"/>
  <c r="R4926" i="4"/>
  <c r="R4927" i="4"/>
  <c r="R4928" i="4"/>
  <c r="R4929" i="4"/>
  <c r="R4930" i="4"/>
  <c r="R4931" i="4"/>
  <c r="R4932" i="4"/>
  <c r="R4933" i="4"/>
  <c r="R4934" i="4"/>
  <c r="R4935" i="4"/>
  <c r="R4936" i="4"/>
  <c r="R4937" i="4"/>
  <c r="R4938" i="4"/>
  <c r="R4939" i="4"/>
  <c r="R4940" i="4"/>
  <c r="R4941" i="4"/>
  <c r="R4942" i="4"/>
  <c r="R4943" i="4"/>
  <c r="R4944" i="4"/>
  <c r="R4945" i="4"/>
  <c r="R4946" i="4"/>
  <c r="R4947" i="4"/>
  <c r="R4948" i="4"/>
  <c r="R4949" i="4"/>
  <c r="R4950" i="4"/>
  <c r="R4951" i="4"/>
  <c r="R4952" i="4"/>
  <c r="R4953" i="4"/>
  <c r="R4954" i="4"/>
  <c r="R4955" i="4"/>
  <c r="R4956" i="4"/>
  <c r="R4957" i="4"/>
  <c r="R4958" i="4"/>
  <c r="R4959" i="4"/>
  <c r="R4960" i="4"/>
  <c r="R4961" i="4"/>
  <c r="R4962" i="4"/>
  <c r="R4963" i="4"/>
  <c r="R4964" i="4"/>
  <c r="R4965" i="4"/>
  <c r="R4966" i="4"/>
  <c r="R4967" i="4"/>
  <c r="R4968" i="4"/>
  <c r="R4969" i="4"/>
  <c r="R4970" i="4"/>
  <c r="R4971" i="4"/>
  <c r="R4972" i="4"/>
  <c r="R4973" i="4"/>
  <c r="R4974" i="4"/>
  <c r="R4975" i="4"/>
  <c r="R4976" i="4"/>
  <c r="R4977" i="4"/>
  <c r="R4978" i="4"/>
  <c r="R4979" i="4"/>
  <c r="R4980" i="4"/>
  <c r="R4981" i="4"/>
  <c r="R4982" i="4"/>
  <c r="R4983" i="4"/>
  <c r="R4984" i="4"/>
  <c r="R4985" i="4"/>
  <c r="R4986" i="4"/>
  <c r="R4987" i="4"/>
  <c r="R4988" i="4"/>
  <c r="R4989" i="4"/>
  <c r="R4990" i="4"/>
  <c r="R4991" i="4"/>
  <c r="R4992" i="4"/>
  <c r="R4993" i="4"/>
  <c r="R4994" i="4"/>
  <c r="R4995" i="4"/>
  <c r="R4996" i="4"/>
  <c r="R4997" i="4"/>
  <c r="R4998" i="4"/>
  <c r="R4999" i="4"/>
  <c r="R5000" i="4"/>
  <c r="R5001" i="4"/>
  <c r="R5002" i="4"/>
  <c r="R5003" i="4"/>
  <c r="R5004" i="4"/>
  <c r="R5005" i="4"/>
  <c r="R5006" i="4"/>
  <c r="R5007" i="4"/>
  <c r="R5008" i="4"/>
  <c r="R5009" i="4"/>
  <c r="R5010" i="4"/>
  <c r="R5011" i="4"/>
  <c r="R5012" i="4"/>
  <c r="R5013" i="4"/>
  <c r="R5014" i="4"/>
  <c r="R5015" i="4"/>
  <c r="R5016" i="4"/>
  <c r="R5017" i="4"/>
  <c r="R5018" i="4"/>
  <c r="R5019" i="4"/>
  <c r="R5020" i="4"/>
  <c r="R5021" i="4"/>
  <c r="R5022" i="4"/>
  <c r="R5023" i="4"/>
  <c r="R5024" i="4"/>
  <c r="R5025" i="4"/>
  <c r="R5026" i="4"/>
  <c r="R5027" i="4"/>
  <c r="R5028" i="4"/>
  <c r="R5029" i="4"/>
  <c r="R5030" i="4"/>
  <c r="R5031" i="4"/>
  <c r="R5032" i="4"/>
  <c r="R5033" i="4"/>
  <c r="R5034" i="4"/>
  <c r="R5035" i="4"/>
  <c r="R5036" i="4"/>
  <c r="R5037" i="4"/>
  <c r="R5038" i="4"/>
  <c r="R5039" i="4"/>
  <c r="R5040" i="4"/>
  <c r="R5041" i="4"/>
  <c r="R5042" i="4"/>
  <c r="R5043" i="4"/>
  <c r="R5044" i="4"/>
  <c r="R5045" i="4"/>
  <c r="R5046" i="4"/>
  <c r="R5047" i="4"/>
  <c r="R5048" i="4"/>
  <c r="R5049" i="4"/>
  <c r="R5050" i="4"/>
  <c r="R5051" i="4"/>
  <c r="R5052" i="4"/>
  <c r="R5053" i="4"/>
  <c r="R5054" i="4"/>
  <c r="R5055" i="4"/>
  <c r="R5056" i="4"/>
  <c r="R5057" i="4"/>
  <c r="R5058" i="4"/>
  <c r="R5059" i="4"/>
  <c r="R5060" i="4"/>
  <c r="R5061" i="4"/>
  <c r="R5062" i="4"/>
  <c r="R5063" i="4"/>
  <c r="R5064" i="4"/>
  <c r="R5065" i="4"/>
  <c r="R5066" i="4"/>
  <c r="R5067" i="4"/>
  <c r="R5068" i="4"/>
  <c r="R5069" i="4"/>
  <c r="R5070" i="4"/>
  <c r="R5071" i="4"/>
  <c r="R5072" i="4"/>
  <c r="R5073" i="4"/>
  <c r="R5074" i="4"/>
  <c r="R5075" i="4"/>
  <c r="R5076" i="4"/>
  <c r="R5077" i="4"/>
  <c r="R5078" i="4"/>
  <c r="R5079" i="4"/>
  <c r="R5080" i="4"/>
  <c r="R5081" i="4"/>
  <c r="R5082" i="4"/>
  <c r="R5083" i="4"/>
  <c r="R5084" i="4"/>
  <c r="R5085" i="4"/>
  <c r="R5086" i="4"/>
  <c r="R5087" i="4"/>
  <c r="R5088" i="4"/>
  <c r="R5089" i="4"/>
  <c r="R5090" i="4"/>
  <c r="R5091" i="4"/>
  <c r="R5092" i="4"/>
  <c r="R5093" i="4"/>
  <c r="R5094" i="4"/>
  <c r="R5095" i="4"/>
  <c r="R5096" i="4"/>
  <c r="R5097" i="4"/>
  <c r="R5098" i="4"/>
  <c r="R5099" i="4"/>
  <c r="R5100" i="4"/>
  <c r="R5101" i="4"/>
  <c r="R5102" i="4"/>
  <c r="R5103" i="4"/>
  <c r="R5104" i="4"/>
  <c r="R5105" i="4"/>
  <c r="R5106" i="4"/>
  <c r="R5107" i="4"/>
  <c r="R5108" i="4"/>
  <c r="R5109" i="4"/>
  <c r="R5110" i="4"/>
  <c r="R5111" i="4"/>
  <c r="R5112" i="4"/>
  <c r="R5113" i="4"/>
  <c r="R5114" i="4"/>
  <c r="R5115" i="4"/>
  <c r="R5116" i="4"/>
  <c r="R5117" i="4"/>
  <c r="R5118" i="4"/>
  <c r="R5119" i="4"/>
  <c r="R5120" i="4"/>
  <c r="R5121" i="4"/>
  <c r="R5122" i="4"/>
  <c r="R5123" i="4"/>
  <c r="R5124" i="4"/>
  <c r="R5125" i="4"/>
  <c r="R5126" i="4"/>
  <c r="R5127" i="4"/>
  <c r="R5128" i="4"/>
  <c r="R5129" i="4"/>
  <c r="R5130" i="4"/>
  <c r="R5131" i="4"/>
  <c r="R5132" i="4"/>
  <c r="R5133" i="4"/>
  <c r="R5134" i="4"/>
  <c r="R5135" i="4"/>
  <c r="R5136" i="4"/>
  <c r="R5137" i="4"/>
  <c r="R5138" i="4"/>
  <c r="R5139" i="4"/>
  <c r="R5140" i="4"/>
  <c r="R5141" i="4"/>
  <c r="R5142" i="4"/>
  <c r="R5143" i="4"/>
  <c r="R5144" i="4"/>
  <c r="R5145" i="4"/>
  <c r="R5146" i="4"/>
  <c r="R5147" i="4"/>
  <c r="R5148" i="4"/>
  <c r="R5149" i="4"/>
  <c r="R5150" i="4"/>
  <c r="R5151" i="4"/>
  <c r="R5152" i="4"/>
  <c r="R5153" i="4"/>
  <c r="R5154" i="4"/>
  <c r="R5155" i="4"/>
  <c r="R5156" i="4"/>
  <c r="R5157" i="4"/>
  <c r="R5158" i="4"/>
  <c r="R5159" i="4"/>
  <c r="R5160" i="4"/>
  <c r="R5161" i="4"/>
  <c r="R5162" i="4"/>
  <c r="R5163" i="4"/>
  <c r="R5164" i="4"/>
  <c r="R5165" i="4"/>
  <c r="R5166" i="4"/>
  <c r="R5167" i="4"/>
  <c r="R5168" i="4"/>
  <c r="R5169" i="4"/>
  <c r="R5170" i="4"/>
  <c r="R5171" i="4"/>
  <c r="R5172" i="4"/>
  <c r="R5173" i="4"/>
  <c r="R5174" i="4"/>
  <c r="R5175" i="4"/>
  <c r="R5176" i="4"/>
  <c r="R5177" i="4"/>
  <c r="R5178" i="4"/>
  <c r="R5179" i="4"/>
  <c r="R5180" i="4"/>
  <c r="R5181" i="4"/>
  <c r="R5182" i="4"/>
  <c r="R5183" i="4"/>
  <c r="R5184" i="4"/>
  <c r="R5185" i="4"/>
  <c r="R5186" i="4"/>
  <c r="R5187" i="4"/>
  <c r="R5188" i="4"/>
  <c r="R5189" i="4"/>
  <c r="R5190" i="4"/>
  <c r="R5191" i="4"/>
  <c r="R5192" i="4"/>
  <c r="R5193" i="4"/>
  <c r="R5194" i="4"/>
  <c r="R5195" i="4"/>
  <c r="R5196" i="4"/>
  <c r="R5197" i="4"/>
  <c r="R5198" i="4"/>
  <c r="R5199" i="4"/>
  <c r="R5200" i="4"/>
  <c r="R5201" i="4"/>
  <c r="R5202" i="4"/>
  <c r="R5203" i="4"/>
  <c r="R5204" i="4"/>
  <c r="R5205" i="4"/>
  <c r="R5206" i="4"/>
  <c r="R5207" i="4"/>
  <c r="R5208" i="4"/>
  <c r="R5209" i="4"/>
  <c r="R5210" i="4"/>
  <c r="R5211" i="4"/>
  <c r="R5212" i="4"/>
  <c r="R5213" i="4"/>
  <c r="R5214" i="4"/>
  <c r="R5215" i="4"/>
  <c r="R5216" i="4"/>
  <c r="R5217" i="4"/>
  <c r="R5218" i="4"/>
  <c r="R5219" i="4"/>
  <c r="R5220" i="4"/>
  <c r="R5221" i="4"/>
  <c r="R5222" i="4"/>
  <c r="R5223" i="4"/>
  <c r="R5224" i="4"/>
  <c r="R5225" i="4"/>
  <c r="R5226" i="4"/>
  <c r="R5227" i="4"/>
  <c r="R5228" i="4"/>
  <c r="R5229" i="4"/>
  <c r="R5230" i="4"/>
  <c r="R5231" i="4"/>
  <c r="R5232" i="4"/>
  <c r="R5233" i="4"/>
  <c r="R5234" i="4"/>
  <c r="R5235" i="4"/>
  <c r="R5236" i="4"/>
  <c r="R5237" i="4"/>
  <c r="R5238" i="4"/>
  <c r="R5239" i="4"/>
  <c r="R5240" i="4"/>
  <c r="R5241" i="4"/>
  <c r="R5242" i="4"/>
  <c r="R5243" i="4"/>
  <c r="R5244" i="4"/>
  <c r="R5245" i="4"/>
  <c r="R5246" i="4"/>
  <c r="R5247" i="4"/>
  <c r="R5248" i="4"/>
  <c r="R5249" i="4"/>
  <c r="R5250" i="4"/>
  <c r="R5251" i="4"/>
  <c r="R5252" i="4"/>
  <c r="R5253" i="4"/>
  <c r="R5254" i="4"/>
  <c r="R5255" i="4"/>
  <c r="R5256" i="4"/>
  <c r="R5257" i="4"/>
  <c r="R5258" i="4"/>
  <c r="R5259" i="4"/>
  <c r="R5260" i="4"/>
  <c r="R5261" i="4"/>
  <c r="R5262" i="4"/>
  <c r="R5263" i="4"/>
  <c r="R5264" i="4"/>
  <c r="R5265" i="4"/>
  <c r="R5266" i="4"/>
  <c r="R5267" i="4"/>
  <c r="R5268" i="4"/>
  <c r="R5269" i="4"/>
  <c r="R5270" i="4"/>
  <c r="R5271" i="4"/>
  <c r="R5272" i="4"/>
  <c r="R5273" i="4"/>
  <c r="R5274" i="4"/>
  <c r="R5275" i="4"/>
  <c r="R5276" i="4"/>
  <c r="R5277" i="4"/>
  <c r="R5278" i="4"/>
  <c r="R5279" i="4"/>
  <c r="R5280" i="4"/>
  <c r="R5281" i="4"/>
  <c r="R5282" i="4"/>
  <c r="R5283" i="4"/>
  <c r="R5284" i="4"/>
  <c r="R5285" i="4"/>
  <c r="R5286" i="4"/>
  <c r="R5287" i="4"/>
  <c r="R5288" i="4"/>
  <c r="R5289" i="4"/>
  <c r="R5290" i="4"/>
  <c r="R5291" i="4"/>
  <c r="R5292" i="4"/>
  <c r="R5293" i="4"/>
  <c r="R5294" i="4"/>
  <c r="R5295" i="4"/>
  <c r="R5296" i="4"/>
  <c r="R5297" i="4"/>
  <c r="R5298" i="4"/>
  <c r="R5299" i="4"/>
  <c r="R5300" i="4"/>
  <c r="R5301" i="4"/>
  <c r="R5302" i="4"/>
  <c r="R5303" i="4"/>
  <c r="R5304" i="4"/>
  <c r="R5305" i="4"/>
  <c r="R5306" i="4"/>
  <c r="R5307" i="4"/>
  <c r="R5308" i="4"/>
  <c r="R5309" i="4"/>
  <c r="R5310" i="4"/>
  <c r="R5311" i="4"/>
  <c r="R5312" i="4"/>
  <c r="R5313" i="4"/>
  <c r="R5314" i="4"/>
  <c r="R5315" i="4"/>
  <c r="R5316" i="4"/>
  <c r="R5317" i="4"/>
  <c r="R5318" i="4"/>
  <c r="R5319" i="4"/>
  <c r="R5320" i="4"/>
  <c r="R5321" i="4"/>
  <c r="R5322" i="4"/>
  <c r="R5323" i="4"/>
  <c r="R5324" i="4"/>
  <c r="R5325" i="4"/>
  <c r="R5326" i="4"/>
  <c r="R5327" i="4"/>
  <c r="R5328" i="4"/>
  <c r="R5329" i="4"/>
  <c r="R5330" i="4"/>
  <c r="R5331" i="4"/>
  <c r="R5332" i="4"/>
  <c r="R5333" i="4"/>
  <c r="R5334" i="4"/>
  <c r="R5335" i="4"/>
  <c r="R5336" i="4"/>
  <c r="R5337" i="4"/>
  <c r="R5338" i="4"/>
  <c r="R5339" i="4"/>
  <c r="R5340" i="4"/>
  <c r="R5341" i="4"/>
  <c r="R5342" i="4"/>
  <c r="R5343" i="4"/>
  <c r="R5344" i="4"/>
  <c r="R5345" i="4"/>
  <c r="R5346" i="4"/>
  <c r="R5347" i="4"/>
  <c r="R5348" i="4"/>
  <c r="R5349" i="4"/>
  <c r="R5350" i="4"/>
  <c r="R5351" i="4"/>
  <c r="R5352" i="4"/>
  <c r="R5353" i="4"/>
  <c r="R5354" i="4"/>
  <c r="R5355" i="4"/>
  <c r="R5356" i="4"/>
  <c r="R5357" i="4"/>
  <c r="R5358" i="4"/>
  <c r="R5359" i="4"/>
  <c r="R5360" i="4"/>
  <c r="R5361" i="4"/>
  <c r="R5362" i="4"/>
  <c r="R5363" i="4"/>
  <c r="R5364" i="4"/>
  <c r="R5365" i="4"/>
  <c r="R5366" i="4"/>
  <c r="R5367" i="4"/>
  <c r="R5368" i="4"/>
  <c r="R5369" i="4"/>
  <c r="R5370" i="4"/>
  <c r="R5371" i="4"/>
  <c r="R5372" i="4"/>
  <c r="R5373" i="4"/>
  <c r="R5374" i="4"/>
  <c r="R5375" i="4"/>
  <c r="R5376" i="4"/>
  <c r="R5377" i="4"/>
  <c r="R5378" i="4"/>
  <c r="R5379" i="4"/>
  <c r="R5380" i="4"/>
  <c r="R5381" i="4"/>
  <c r="R5382" i="4"/>
  <c r="R5383" i="4"/>
  <c r="R5384" i="4"/>
  <c r="R5385" i="4"/>
  <c r="R5386" i="4"/>
  <c r="R5387" i="4"/>
  <c r="R5388" i="4"/>
  <c r="R5389" i="4"/>
  <c r="R5390" i="4"/>
  <c r="R5391" i="4"/>
  <c r="R5392" i="4"/>
  <c r="R5393" i="4"/>
  <c r="R5394" i="4"/>
  <c r="R5395" i="4"/>
  <c r="R5396" i="4"/>
  <c r="R5397" i="4"/>
  <c r="R5398" i="4"/>
  <c r="R5399" i="4"/>
  <c r="R5400" i="4"/>
  <c r="R5401" i="4"/>
  <c r="R5402" i="4"/>
  <c r="R5403" i="4"/>
  <c r="R5404" i="4"/>
  <c r="R5405" i="4"/>
  <c r="R5406" i="4"/>
  <c r="R5407" i="4"/>
  <c r="R5408" i="4"/>
  <c r="R5409" i="4"/>
  <c r="R5410" i="4"/>
  <c r="R5411" i="4"/>
  <c r="R5412" i="4"/>
  <c r="R5413" i="4"/>
  <c r="R5414" i="4"/>
  <c r="R5415" i="4"/>
  <c r="R5416" i="4"/>
  <c r="R5417" i="4"/>
  <c r="R5418" i="4"/>
  <c r="R5419" i="4"/>
  <c r="R5420" i="4"/>
  <c r="R5421" i="4"/>
  <c r="R5422" i="4"/>
  <c r="R5423" i="4"/>
  <c r="R5424" i="4"/>
  <c r="R5425" i="4"/>
  <c r="R5426" i="4"/>
  <c r="R5427" i="4"/>
  <c r="R5428" i="4"/>
  <c r="R5429" i="4"/>
  <c r="R5430" i="4"/>
  <c r="R5431" i="4"/>
  <c r="R5432" i="4"/>
  <c r="R5433" i="4"/>
  <c r="R5434" i="4"/>
  <c r="R5435" i="4"/>
  <c r="R5436" i="4"/>
  <c r="R5437" i="4"/>
  <c r="R5438" i="4"/>
  <c r="R5439" i="4"/>
  <c r="R5440" i="4"/>
  <c r="R5441" i="4"/>
  <c r="R5442" i="4"/>
  <c r="R5443" i="4"/>
  <c r="R5444" i="4"/>
  <c r="R5445" i="4"/>
  <c r="R5446" i="4"/>
  <c r="R5447" i="4"/>
  <c r="R5448" i="4"/>
  <c r="R5449" i="4"/>
  <c r="R5450" i="4"/>
  <c r="R5451" i="4"/>
  <c r="R5452" i="4"/>
  <c r="R5453" i="4"/>
  <c r="R5454" i="4"/>
  <c r="R5455" i="4"/>
  <c r="R5456" i="4"/>
  <c r="R5457" i="4"/>
  <c r="R5458" i="4"/>
  <c r="R5459" i="4"/>
  <c r="R5460" i="4"/>
  <c r="R5461" i="4"/>
  <c r="R5462" i="4"/>
  <c r="R5463" i="4"/>
  <c r="R5464" i="4"/>
  <c r="R5465" i="4"/>
  <c r="R5466" i="4"/>
  <c r="R5467" i="4"/>
  <c r="R5468" i="4"/>
  <c r="R5469" i="4"/>
  <c r="R5470" i="4"/>
  <c r="R5471" i="4"/>
  <c r="R5472" i="4"/>
  <c r="R5473" i="4"/>
  <c r="R5474" i="4"/>
  <c r="R5475" i="4"/>
  <c r="R5476" i="4"/>
  <c r="R5477" i="4"/>
  <c r="R5478" i="4"/>
  <c r="R5479" i="4"/>
  <c r="R5480" i="4"/>
  <c r="R5481" i="4"/>
  <c r="R5482" i="4"/>
  <c r="R5483" i="4"/>
  <c r="R5484" i="4"/>
  <c r="R5485" i="4"/>
  <c r="R5486" i="4"/>
  <c r="R5487" i="4"/>
  <c r="R5488" i="4"/>
  <c r="R5489" i="4"/>
  <c r="R5490" i="4"/>
  <c r="R5491" i="4"/>
  <c r="R5492" i="4"/>
  <c r="R5493" i="4"/>
  <c r="R5494" i="4"/>
  <c r="R5495" i="4"/>
  <c r="R5496" i="4"/>
  <c r="R5497" i="4"/>
  <c r="R5498" i="4"/>
  <c r="R5499" i="4"/>
  <c r="R5500" i="4"/>
  <c r="R5501" i="4"/>
  <c r="R5502" i="4"/>
  <c r="R5503" i="4"/>
  <c r="R5504" i="4"/>
  <c r="R5505" i="4"/>
  <c r="R5506" i="4"/>
  <c r="R5507" i="4"/>
  <c r="R5508" i="4"/>
  <c r="R5509" i="4"/>
  <c r="R5510" i="4"/>
  <c r="R5511" i="4"/>
  <c r="R5512" i="4"/>
  <c r="R5513" i="4"/>
  <c r="R5514" i="4"/>
  <c r="R5515" i="4"/>
  <c r="R5516" i="4"/>
  <c r="R5517" i="4"/>
  <c r="R5518" i="4"/>
  <c r="R5519" i="4"/>
  <c r="R5520" i="4"/>
  <c r="R5521" i="4"/>
  <c r="R5522" i="4"/>
  <c r="R5523" i="4"/>
  <c r="R5524" i="4"/>
  <c r="R5525" i="4"/>
  <c r="R5526" i="4"/>
  <c r="R5527" i="4"/>
  <c r="R5528" i="4"/>
  <c r="R5529" i="4"/>
  <c r="R5530" i="4"/>
  <c r="R5531" i="4"/>
  <c r="R5532" i="4"/>
  <c r="R5533" i="4"/>
  <c r="R5534" i="4"/>
  <c r="R5535" i="4"/>
  <c r="R5536" i="4"/>
  <c r="R5537" i="4"/>
  <c r="R5538" i="4"/>
  <c r="R5539" i="4"/>
  <c r="R5540" i="4"/>
  <c r="R5541" i="4"/>
  <c r="R5542" i="4"/>
  <c r="R5543" i="4"/>
  <c r="R5544" i="4"/>
  <c r="R5545" i="4"/>
  <c r="R5546" i="4"/>
  <c r="R5547" i="4"/>
  <c r="R5548" i="4"/>
  <c r="R5549" i="4"/>
  <c r="R5550" i="4"/>
  <c r="R5551" i="4"/>
  <c r="R5552" i="4"/>
  <c r="R5553" i="4"/>
  <c r="R5554" i="4"/>
  <c r="R5555" i="4"/>
  <c r="R5556" i="4"/>
  <c r="R5557" i="4"/>
  <c r="R5558" i="4"/>
  <c r="R5559" i="4"/>
  <c r="R5560" i="4"/>
  <c r="R5561" i="4"/>
  <c r="R5562" i="4"/>
  <c r="R5563" i="4"/>
  <c r="R5564" i="4"/>
  <c r="R5565" i="4"/>
  <c r="R5566" i="4"/>
  <c r="R5567" i="4"/>
  <c r="R5568" i="4"/>
  <c r="R5569" i="4"/>
  <c r="R5570" i="4"/>
  <c r="R5571" i="4"/>
  <c r="R5572" i="4"/>
  <c r="R5573" i="4"/>
  <c r="R5574" i="4"/>
  <c r="R5575" i="4"/>
  <c r="R5576" i="4"/>
  <c r="R5577" i="4"/>
  <c r="R5578" i="4"/>
  <c r="R5579" i="4"/>
  <c r="R5580" i="4"/>
  <c r="R5581" i="4"/>
  <c r="R5582" i="4"/>
  <c r="R5583" i="4"/>
  <c r="R5584" i="4"/>
  <c r="R5585" i="4"/>
  <c r="R5586" i="4"/>
  <c r="R5587" i="4"/>
  <c r="R5588" i="4"/>
  <c r="R5589" i="4"/>
  <c r="R5590" i="4"/>
  <c r="R5591" i="4"/>
  <c r="R5592" i="4"/>
  <c r="R5593" i="4"/>
  <c r="R5594" i="4"/>
  <c r="R5595" i="4"/>
  <c r="R5596" i="4"/>
  <c r="R5597" i="4"/>
  <c r="R5598" i="4"/>
  <c r="R5599" i="4"/>
  <c r="R5600" i="4"/>
  <c r="R5601" i="4"/>
  <c r="R5602" i="4"/>
  <c r="R5603" i="4"/>
  <c r="R5604" i="4"/>
  <c r="R5605" i="4"/>
  <c r="R5606" i="4"/>
  <c r="R5607" i="4"/>
  <c r="R5608" i="4"/>
  <c r="R5609" i="4"/>
  <c r="R5610" i="4"/>
  <c r="R5611" i="4"/>
  <c r="R5612" i="4"/>
  <c r="R5613" i="4"/>
  <c r="R5614" i="4"/>
  <c r="R5615" i="4"/>
  <c r="R5616" i="4"/>
  <c r="R5617" i="4"/>
  <c r="R5618" i="4"/>
  <c r="R5619" i="4"/>
  <c r="R5620" i="4"/>
  <c r="R5621" i="4"/>
  <c r="R5622" i="4"/>
  <c r="R5623" i="4"/>
  <c r="R5624" i="4"/>
  <c r="R5625" i="4"/>
  <c r="R5626" i="4"/>
  <c r="R5627" i="4"/>
  <c r="R5628" i="4"/>
  <c r="R5629" i="4"/>
  <c r="R5630" i="4"/>
  <c r="R5631" i="4"/>
  <c r="R5632" i="4"/>
  <c r="R5633" i="4"/>
  <c r="R5634" i="4"/>
  <c r="R5635" i="4"/>
  <c r="R5636" i="4"/>
  <c r="R5637" i="4"/>
  <c r="R5638" i="4"/>
  <c r="R5639" i="4"/>
  <c r="R5640" i="4"/>
  <c r="R5641" i="4"/>
  <c r="R5642" i="4"/>
  <c r="R5643" i="4"/>
  <c r="R5644" i="4"/>
  <c r="R5645" i="4"/>
  <c r="R5646" i="4"/>
  <c r="R5647" i="4"/>
  <c r="R5648" i="4"/>
  <c r="R5649" i="4"/>
  <c r="R5650" i="4"/>
  <c r="R5651" i="4"/>
  <c r="R5652" i="4"/>
  <c r="R5653" i="4"/>
  <c r="R5654" i="4"/>
  <c r="R5655" i="4"/>
  <c r="R5656" i="4"/>
  <c r="R5657" i="4"/>
  <c r="R5658" i="4"/>
  <c r="R5659" i="4"/>
  <c r="R5660" i="4"/>
  <c r="R5661" i="4"/>
  <c r="R5662" i="4"/>
  <c r="R5663" i="4"/>
  <c r="R5664" i="4"/>
  <c r="R5665" i="4"/>
  <c r="R5666" i="4"/>
  <c r="R5667" i="4"/>
  <c r="R5668" i="4"/>
  <c r="R5669" i="4"/>
  <c r="R5670" i="4"/>
  <c r="R5671" i="4"/>
  <c r="R5672" i="4"/>
  <c r="R5673" i="4"/>
  <c r="R5674" i="4"/>
  <c r="R5675" i="4"/>
  <c r="R5676" i="4"/>
  <c r="R5677" i="4"/>
  <c r="R5678" i="4"/>
  <c r="R5679" i="4"/>
  <c r="R5680" i="4"/>
  <c r="R5681" i="4"/>
  <c r="R5682" i="4"/>
  <c r="R5683" i="4"/>
  <c r="R5684" i="4"/>
  <c r="R5685" i="4"/>
  <c r="R5686" i="4"/>
  <c r="R5687" i="4"/>
  <c r="R5688" i="4"/>
  <c r="R5689" i="4"/>
  <c r="R5690" i="4"/>
  <c r="R5691" i="4"/>
  <c r="R5692" i="4"/>
  <c r="R5693" i="4"/>
  <c r="R5694" i="4"/>
  <c r="R5695" i="4"/>
  <c r="R5696" i="4"/>
  <c r="R5697" i="4"/>
  <c r="R5698" i="4"/>
  <c r="R5699" i="4"/>
  <c r="R5700" i="4"/>
  <c r="R5701" i="4"/>
  <c r="R5702" i="4"/>
  <c r="R5703" i="4"/>
  <c r="R5704" i="4"/>
  <c r="R5705" i="4"/>
  <c r="R5706" i="4"/>
  <c r="R5707" i="4"/>
  <c r="R5708" i="4"/>
  <c r="R5709" i="4"/>
  <c r="R5710" i="4"/>
  <c r="R5711" i="4"/>
  <c r="R5712" i="4"/>
  <c r="R5713" i="4"/>
  <c r="R5714" i="4"/>
  <c r="R5715" i="4"/>
  <c r="R5716" i="4"/>
  <c r="R5717" i="4"/>
  <c r="R5718" i="4"/>
  <c r="R5719" i="4"/>
  <c r="R5720" i="4"/>
  <c r="R5721" i="4"/>
  <c r="R5722" i="4"/>
  <c r="R5723" i="4"/>
  <c r="R5724" i="4"/>
  <c r="R5725" i="4"/>
  <c r="R5726" i="4"/>
  <c r="R5727" i="4"/>
  <c r="R5728" i="4"/>
  <c r="R5729" i="4"/>
  <c r="R5730" i="4"/>
  <c r="R5731" i="4"/>
  <c r="R5732" i="4"/>
  <c r="R5733" i="4"/>
  <c r="R5734" i="4"/>
  <c r="R5735" i="4"/>
  <c r="R5736" i="4"/>
  <c r="R5737" i="4"/>
  <c r="R5738" i="4"/>
  <c r="R5739" i="4"/>
  <c r="R5740" i="4"/>
  <c r="R5741" i="4"/>
  <c r="R5742" i="4"/>
  <c r="R5743" i="4"/>
  <c r="R5744" i="4"/>
  <c r="R5745" i="4"/>
  <c r="R5746" i="4"/>
  <c r="R5747" i="4"/>
  <c r="R5748" i="4"/>
  <c r="R5749" i="4"/>
  <c r="R5750" i="4"/>
  <c r="R5751" i="4"/>
  <c r="R5752" i="4"/>
  <c r="R5753" i="4"/>
  <c r="R5754" i="4"/>
  <c r="R5755" i="4"/>
  <c r="R5756" i="4"/>
  <c r="R5757" i="4"/>
  <c r="R5758" i="4"/>
  <c r="R5759" i="4"/>
  <c r="R5760" i="4"/>
  <c r="R5761" i="4"/>
  <c r="R5762" i="4"/>
  <c r="R5763" i="4"/>
  <c r="R5764" i="4"/>
  <c r="R5765" i="4"/>
  <c r="R5766" i="4"/>
  <c r="R5767" i="4"/>
  <c r="R5768" i="4"/>
  <c r="R5769" i="4"/>
  <c r="R5770" i="4"/>
  <c r="R5771" i="4"/>
  <c r="R5772" i="4"/>
  <c r="R5773" i="4"/>
  <c r="R5774" i="4"/>
  <c r="R5775" i="4"/>
  <c r="R5776" i="4"/>
  <c r="R5777" i="4"/>
  <c r="R5778" i="4"/>
  <c r="R5779" i="4"/>
  <c r="R5780" i="4"/>
  <c r="R5781" i="4"/>
  <c r="R5782" i="4"/>
  <c r="R5783" i="4"/>
  <c r="R5784" i="4"/>
  <c r="R5785" i="4"/>
  <c r="R5786" i="4"/>
  <c r="R5787" i="4"/>
  <c r="R5788" i="4"/>
  <c r="R5789" i="4"/>
  <c r="R5790" i="4"/>
  <c r="R5791" i="4"/>
  <c r="R5792" i="4"/>
  <c r="R5793" i="4"/>
  <c r="R5794" i="4"/>
  <c r="R5795" i="4"/>
  <c r="R5796" i="4"/>
  <c r="R5797" i="4"/>
  <c r="R5798" i="4"/>
  <c r="R5799" i="4"/>
  <c r="R5800" i="4"/>
  <c r="R5801" i="4"/>
  <c r="R5802" i="4"/>
  <c r="R5803" i="4"/>
  <c r="R5804" i="4"/>
  <c r="R5805" i="4"/>
  <c r="R5806" i="4"/>
  <c r="R5807" i="4"/>
  <c r="R5808" i="4"/>
  <c r="R5809" i="4"/>
  <c r="R5810" i="4"/>
  <c r="R5811" i="4"/>
  <c r="R5812" i="4"/>
  <c r="R5813" i="4"/>
  <c r="R5814" i="4"/>
  <c r="R5815" i="4"/>
  <c r="R5816" i="4"/>
  <c r="R5817" i="4"/>
  <c r="R5818" i="4"/>
  <c r="R5819" i="4"/>
  <c r="R5820" i="4"/>
  <c r="R5821" i="4"/>
  <c r="R5822" i="4"/>
  <c r="R5823" i="4"/>
  <c r="R5824" i="4"/>
  <c r="R5825" i="4"/>
  <c r="R5826" i="4"/>
  <c r="R5827" i="4"/>
  <c r="R5828" i="4"/>
  <c r="R5829" i="4"/>
  <c r="R5830" i="4"/>
  <c r="R5831" i="4"/>
  <c r="R5832" i="4"/>
  <c r="R5833" i="4"/>
  <c r="R5834" i="4"/>
  <c r="R5835" i="4"/>
  <c r="R5836" i="4"/>
  <c r="R5837" i="4"/>
  <c r="R5838" i="4"/>
  <c r="R5839" i="4"/>
  <c r="R5840" i="4"/>
  <c r="R5841" i="4"/>
  <c r="R5842" i="4"/>
  <c r="R5843" i="4"/>
  <c r="R5844" i="4"/>
  <c r="R5845" i="4"/>
  <c r="R5846" i="4"/>
  <c r="R5847" i="4"/>
  <c r="R5848" i="4"/>
  <c r="R5849" i="4"/>
  <c r="R5850" i="4"/>
  <c r="R5851" i="4"/>
  <c r="R5852" i="4"/>
  <c r="R5853" i="4"/>
  <c r="R5854" i="4"/>
  <c r="R5855" i="4"/>
  <c r="R5856" i="4"/>
  <c r="R5857" i="4"/>
  <c r="R5858" i="4"/>
  <c r="R5859" i="4"/>
  <c r="R5860" i="4"/>
  <c r="R5861" i="4"/>
  <c r="R5862" i="4"/>
  <c r="R5863" i="4"/>
  <c r="R5864" i="4"/>
  <c r="R5865" i="4"/>
  <c r="R5866" i="4"/>
  <c r="R5867" i="4"/>
  <c r="R5868" i="4"/>
  <c r="R5869" i="4"/>
  <c r="R5870" i="4"/>
  <c r="R5871" i="4"/>
  <c r="R5872" i="4"/>
  <c r="R5873" i="4"/>
  <c r="R5874" i="4"/>
  <c r="R5875" i="4"/>
  <c r="R5876" i="4"/>
  <c r="R5877" i="4"/>
  <c r="R5878" i="4"/>
  <c r="R5879" i="4"/>
  <c r="R5880" i="4"/>
  <c r="R5881" i="4"/>
  <c r="R5882" i="4"/>
  <c r="R5883" i="4"/>
  <c r="R5884" i="4"/>
  <c r="R5885" i="4"/>
  <c r="R5886" i="4"/>
  <c r="R5887" i="4"/>
  <c r="R5888" i="4"/>
  <c r="R5889" i="4"/>
  <c r="R5890" i="4"/>
  <c r="R5891" i="4"/>
  <c r="R5892" i="4"/>
  <c r="R5893" i="4"/>
  <c r="R5894" i="4"/>
  <c r="R5895" i="4"/>
  <c r="R5896" i="4"/>
  <c r="R5897" i="4"/>
  <c r="R5898" i="4"/>
  <c r="R5899" i="4"/>
  <c r="R5900" i="4"/>
  <c r="R5901" i="4"/>
  <c r="R5902" i="4"/>
  <c r="R5903" i="4"/>
  <c r="R5904" i="4"/>
  <c r="R5905" i="4"/>
  <c r="R5906" i="4"/>
  <c r="R5907" i="4"/>
  <c r="R5908" i="4"/>
  <c r="R5909" i="4"/>
  <c r="R5910" i="4"/>
  <c r="R5911" i="4"/>
  <c r="R5912" i="4"/>
  <c r="R5913" i="4"/>
  <c r="R5914" i="4"/>
  <c r="R5915" i="4"/>
  <c r="R5916" i="4"/>
  <c r="R5917" i="4"/>
  <c r="R5918" i="4"/>
  <c r="R5919" i="4"/>
  <c r="R5920" i="4"/>
  <c r="R5921" i="4"/>
  <c r="R5922" i="4"/>
  <c r="R5923" i="4"/>
  <c r="R5924" i="4"/>
  <c r="R5925" i="4"/>
  <c r="R5926" i="4"/>
  <c r="R5927" i="4"/>
  <c r="R5928" i="4"/>
  <c r="R5929" i="4"/>
  <c r="R5930" i="4"/>
  <c r="R5931" i="4"/>
  <c r="R5932" i="4"/>
  <c r="R5933" i="4"/>
  <c r="R5934" i="4"/>
  <c r="R5935" i="4"/>
  <c r="R5936" i="4"/>
  <c r="R5937" i="4"/>
  <c r="R5938" i="4"/>
  <c r="R5939" i="4"/>
  <c r="R5940" i="4"/>
  <c r="R5941" i="4"/>
  <c r="R5942" i="4"/>
  <c r="R5943" i="4"/>
  <c r="R5944" i="4"/>
  <c r="R5945" i="4"/>
  <c r="R5946" i="4"/>
  <c r="R5947" i="4"/>
  <c r="R5948" i="4"/>
  <c r="R5949" i="4"/>
  <c r="R5950" i="4"/>
  <c r="R5951" i="4"/>
  <c r="R5952" i="4"/>
  <c r="R5953" i="4"/>
  <c r="R5954" i="4"/>
  <c r="R5955" i="4"/>
  <c r="R5956" i="4"/>
  <c r="R5957" i="4"/>
  <c r="R5958" i="4"/>
  <c r="R5959" i="4"/>
  <c r="R5960" i="4"/>
  <c r="R5961" i="4"/>
  <c r="R5962" i="4"/>
  <c r="R5963" i="4"/>
  <c r="R5964" i="4"/>
  <c r="R5965" i="4"/>
  <c r="R5966" i="4"/>
  <c r="R5967" i="4"/>
  <c r="R5968" i="4"/>
  <c r="R5969" i="4"/>
  <c r="R5970" i="4"/>
  <c r="R5971" i="4"/>
  <c r="R5972" i="4"/>
  <c r="R5973" i="4"/>
  <c r="R5974" i="4"/>
  <c r="R5975" i="4"/>
  <c r="R5976" i="4"/>
  <c r="R5977" i="4"/>
  <c r="R5978" i="4"/>
  <c r="R5979" i="4"/>
  <c r="R5980" i="4"/>
  <c r="R5981" i="4"/>
  <c r="R5982" i="4"/>
  <c r="R5983" i="4"/>
  <c r="R5984" i="4"/>
  <c r="R5985" i="4"/>
  <c r="R5986" i="4"/>
  <c r="R5987" i="4"/>
  <c r="R5988" i="4"/>
  <c r="R5989" i="4"/>
  <c r="R5990" i="4"/>
  <c r="R5991" i="4"/>
  <c r="R5992" i="4"/>
  <c r="R5993" i="4"/>
  <c r="R5994" i="4"/>
  <c r="R5995" i="4"/>
  <c r="R5996" i="4"/>
  <c r="R5997" i="4"/>
  <c r="R5998" i="4"/>
  <c r="R5999" i="4"/>
  <c r="R6000" i="4"/>
  <c r="R6001" i="4"/>
  <c r="R6002" i="4"/>
  <c r="R6003" i="4"/>
  <c r="R6004" i="4"/>
  <c r="R6005" i="4"/>
  <c r="R6006" i="4"/>
  <c r="R6007" i="4"/>
  <c r="R6008" i="4"/>
  <c r="R6009" i="4"/>
  <c r="R6010" i="4"/>
  <c r="R6011" i="4"/>
  <c r="R6012" i="4"/>
  <c r="R6013" i="4"/>
  <c r="R6014" i="4"/>
  <c r="R6015" i="4"/>
  <c r="R6016" i="4"/>
  <c r="R6017" i="4"/>
  <c r="R6018" i="4"/>
  <c r="R6019" i="4"/>
  <c r="R6020" i="4"/>
  <c r="R6021" i="4"/>
  <c r="R6022" i="4"/>
  <c r="R6023" i="4"/>
  <c r="R6024" i="4"/>
  <c r="R6025" i="4"/>
  <c r="R6026" i="4"/>
  <c r="R6027" i="4"/>
  <c r="R6028" i="4"/>
  <c r="R6029" i="4"/>
  <c r="R6030" i="4"/>
  <c r="R6031" i="4"/>
  <c r="R6032" i="4"/>
  <c r="R6033" i="4"/>
  <c r="R6034" i="4"/>
  <c r="R6035" i="4"/>
  <c r="R6036" i="4"/>
  <c r="R6037" i="4"/>
  <c r="R6038" i="4"/>
  <c r="R6039" i="4"/>
  <c r="R6040" i="4"/>
  <c r="R6041" i="4"/>
  <c r="R6042" i="4"/>
  <c r="R6043" i="4"/>
  <c r="R6044" i="4"/>
  <c r="R6045" i="4"/>
  <c r="R6046" i="4"/>
  <c r="R6047" i="4"/>
  <c r="R6048" i="4"/>
  <c r="R6049" i="4"/>
  <c r="R6050" i="4"/>
  <c r="R6051" i="4"/>
  <c r="R6052" i="4"/>
  <c r="R6053" i="4"/>
  <c r="R6054" i="4"/>
  <c r="R6055" i="4"/>
  <c r="R6056" i="4"/>
  <c r="R6057" i="4"/>
  <c r="R6058" i="4"/>
  <c r="R6059" i="4"/>
  <c r="R6060" i="4"/>
  <c r="R6061" i="4"/>
  <c r="R6062" i="4"/>
  <c r="R6063" i="4"/>
  <c r="R6064" i="4"/>
  <c r="R6065" i="4"/>
  <c r="R6066" i="4"/>
  <c r="R6067" i="4"/>
  <c r="R6068" i="4"/>
  <c r="R6069" i="4"/>
  <c r="R6070" i="4"/>
  <c r="R6071" i="4"/>
  <c r="R6072" i="4"/>
  <c r="R6073" i="4"/>
  <c r="R6074" i="4"/>
  <c r="R6075" i="4"/>
  <c r="R6076" i="4"/>
  <c r="R6077" i="4"/>
  <c r="R6078" i="4"/>
  <c r="R6079" i="4"/>
  <c r="R6080" i="4"/>
  <c r="R6081" i="4"/>
  <c r="R6082" i="4"/>
  <c r="R6083" i="4"/>
  <c r="R6084" i="4"/>
  <c r="R6085" i="4"/>
  <c r="R6086" i="4"/>
  <c r="R6087" i="4"/>
  <c r="R6088" i="4"/>
  <c r="R6089" i="4"/>
  <c r="R6090" i="4"/>
  <c r="R6091" i="4"/>
  <c r="R6092" i="4"/>
  <c r="R6093" i="4"/>
  <c r="R6094" i="4"/>
  <c r="R6095" i="4"/>
  <c r="R6096" i="4"/>
  <c r="R6097" i="4"/>
  <c r="R6098" i="4"/>
  <c r="R6099" i="4"/>
  <c r="R6100" i="4"/>
  <c r="R6101" i="4"/>
  <c r="R6102" i="4"/>
  <c r="R6103" i="4"/>
  <c r="R6104" i="4"/>
  <c r="R6105" i="4"/>
  <c r="R6106" i="4"/>
  <c r="R6107" i="4"/>
  <c r="R6108" i="4"/>
  <c r="R6109" i="4"/>
  <c r="R6110" i="4"/>
  <c r="R6111" i="4"/>
  <c r="R6112" i="4"/>
  <c r="R6113" i="4"/>
  <c r="R6114" i="4"/>
  <c r="R6115" i="4"/>
  <c r="R6116" i="4"/>
  <c r="R6117" i="4"/>
  <c r="R6118" i="4"/>
  <c r="R6119" i="4"/>
  <c r="R6120" i="4"/>
  <c r="R6121" i="4"/>
  <c r="R6122" i="4"/>
  <c r="R6123" i="4"/>
  <c r="R6124" i="4"/>
  <c r="R6125" i="4"/>
  <c r="R6126" i="4"/>
  <c r="R6127" i="4"/>
  <c r="R6128" i="4"/>
  <c r="R6129" i="4"/>
  <c r="R6130" i="4"/>
  <c r="R6131" i="4"/>
  <c r="R6132" i="4"/>
  <c r="R6133" i="4"/>
  <c r="R6134" i="4"/>
  <c r="R6135" i="4"/>
  <c r="R6136" i="4"/>
  <c r="R6137" i="4"/>
  <c r="R6138" i="4"/>
  <c r="R6139" i="4"/>
  <c r="R6140" i="4"/>
  <c r="R6141" i="4"/>
  <c r="R6142" i="4"/>
  <c r="R6143" i="4"/>
  <c r="R6144" i="4"/>
  <c r="R6145" i="4"/>
  <c r="R6146" i="4"/>
  <c r="R6147" i="4"/>
  <c r="R6148" i="4"/>
  <c r="R6149" i="4"/>
  <c r="R6150" i="4"/>
  <c r="R6151" i="4"/>
  <c r="R6152" i="4"/>
  <c r="R6153" i="4"/>
  <c r="R6154" i="4"/>
  <c r="R6155" i="4"/>
  <c r="R6156" i="4"/>
  <c r="R6157" i="4"/>
  <c r="R6158" i="4"/>
  <c r="R6159" i="4"/>
  <c r="R6160" i="4"/>
  <c r="R6161" i="4"/>
  <c r="R6162" i="4"/>
  <c r="R6163" i="4"/>
  <c r="R6164" i="4"/>
  <c r="R6165" i="4"/>
  <c r="R6166" i="4"/>
  <c r="R6167" i="4"/>
  <c r="R6168" i="4"/>
  <c r="R6169" i="4"/>
  <c r="R6170" i="4"/>
  <c r="R6171" i="4"/>
  <c r="R6172" i="4"/>
  <c r="R6173" i="4"/>
  <c r="R6174" i="4"/>
  <c r="R6175" i="4"/>
  <c r="R6176" i="4"/>
  <c r="R6177" i="4"/>
  <c r="R6178" i="4"/>
  <c r="R6179" i="4"/>
  <c r="R6180" i="4"/>
  <c r="R6181" i="4"/>
  <c r="R6182" i="4"/>
  <c r="R6183" i="4"/>
  <c r="R6184" i="4"/>
  <c r="R6185" i="4"/>
  <c r="R6186" i="4"/>
  <c r="R6187" i="4"/>
  <c r="R6188" i="4"/>
  <c r="R6189" i="4"/>
  <c r="R6190" i="4"/>
  <c r="R6191" i="4"/>
  <c r="R6192" i="4"/>
  <c r="R6193" i="4"/>
  <c r="R6194" i="4"/>
  <c r="R6195" i="4"/>
  <c r="R6196" i="4"/>
  <c r="R6197" i="4"/>
  <c r="R6198" i="4"/>
  <c r="R6199" i="4"/>
  <c r="R6200" i="4"/>
  <c r="R6201" i="4"/>
  <c r="R6202" i="4"/>
  <c r="R6203" i="4"/>
  <c r="R6204" i="4"/>
  <c r="R6205" i="4"/>
  <c r="R6206" i="4"/>
  <c r="R6207" i="4"/>
  <c r="R6208" i="4"/>
  <c r="R6209" i="4"/>
  <c r="R6210" i="4"/>
  <c r="R6211" i="4"/>
  <c r="R6212" i="4"/>
  <c r="R6213" i="4"/>
  <c r="R6214" i="4"/>
  <c r="R6215" i="4"/>
  <c r="R6216" i="4"/>
  <c r="R6217" i="4"/>
  <c r="R6218" i="4"/>
  <c r="R6219" i="4"/>
  <c r="R6220" i="4"/>
  <c r="R6221" i="4"/>
  <c r="R6222" i="4"/>
  <c r="R6223" i="4"/>
  <c r="R6224" i="4"/>
  <c r="R6225" i="4"/>
  <c r="R6226" i="4"/>
  <c r="R6227" i="4"/>
  <c r="R6228" i="4"/>
  <c r="R6229" i="4"/>
  <c r="R6230" i="4"/>
  <c r="R6231" i="4"/>
  <c r="R6232" i="4"/>
  <c r="R6233" i="4"/>
  <c r="R6234" i="4"/>
  <c r="R6235" i="4"/>
  <c r="R6236" i="4"/>
  <c r="R6237" i="4"/>
  <c r="R6238" i="4"/>
  <c r="R6239" i="4"/>
  <c r="R6240" i="4"/>
  <c r="R6241" i="4"/>
  <c r="R6242" i="4"/>
  <c r="R6243" i="4"/>
  <c r="R6244" i="4"/>
  <c r="R6245" i="4"/>
  <c r="R6246" i="4"/>
  <c r="R6247" i="4"/>
  <c r="R6248" i="4"/>
  <c r="R6249" i="4"/>
  <c r="R6250" i="4"/>
  <c r="R6251" i="4"/>
  <c r="R6252" i="4"/>
  <c r="R6253" i="4"/>
  <c r="R6254" i="4"/>
  <c r="R6255" i="4"/>
  <c r="R6256" i="4"/>
  <c r="R6257" i="4"/>
  <c r="R6258" i="4"/>
  <c r="R6259" i="4"/>
  <c r="R6260" i="4"/>
  <c r="R6261" i="4"/>
  <c r="R6262" i="4"/>
  <c r="R6263" i="4"/>
  <c r="R6264" i="4"/>
  <c r="R6265" i="4"/>
  <c r="R6266" i="4"/>
  <c r="R6267" i="4"/>
  <c r="R6268" i="4"/>
  <c r="R6269" i="4"/>
  <c r="R6270" i="4"/>
  <c r="R6271" i="4"/>
  <c r="R6272" i="4"/>
  <c r="R6273" i="4"/>
  <c r="R6274" i="4"/>
  <c r="R6275" i="4"/>
  <c r="R6276" i="4"/>
  <c r="R6277" i="4"/>
  <c r="R6278" i="4"/>
  <c r="R6279" i="4"/>
  <c r="R6280" i="4"/>
  <c r="R6281" i="4"/>
  <c r="R6282" i="4"/>
  <c r="R6283" i="4"/>
  <c r="R6284" i="4"/>
  <c r="R6285" i="4"/>
  <c r="R6286" i="4"/>
  <c r="R6287" i="4"/>
  <c r="R6288" i="4"/>
  <c r="R6289" i="4"/>
  <c r="R6290" i="4"/>
  <c r="R6291" i="4"/>
  <c r="R6292" i="4"/>
  <c r="R6293" i="4"/>
  <c r="R6294" i="4"/>
  <c r="R6295" i="4"/>
  <c r="R6296" i="4"/>
  <c r="R6297" i="4"/>
  <c r="R6298" i="4"/>
  <c r="R6299" i="4"/>
  <c r="R6300" i="4"/>
  <c r="R6301" i="4"/>
  <c r="R6302" i="4"/>
  <c r="R6303" i="4"/>
  <c r="R6304" i="4"/>
  <c r="R6305" i="4"/>
  <c r="R6306" i="4"/>
  <c r="R6307" i="4"/>
  <c r="R6308" i="4"/>
  <c r="R6309" i="4"/>
  <c r="R6310" i="4"/>
  <c r="R6311" i="4"/>
  <c r="R6312" i="4"/>
  <c r="R6313" i="4"/>
  <c r="R6314" i="4"/>
  <c r="R6315" i="4"/>
  <c r="R6316" i="4"/>
  <c r="R6317" i="4"/>
  <c r="R6318" i="4"/>
  <c r="R6319" i="4"/>
  <c r="R6320" i="4"/>
  <c r="R6321" i="4"/>
  <c r="R6322" i="4"/>
  <c r="R6323" i="4"/>
  <c r="R6324" i="4"/>
  <c r="R6325" i="4"/>
  <c r="R6326" i="4"/>
  <c r="R6327" i="4"/>
  <c r="R6328" i="4"/>
  <c r="R6329" i="4"/>
  <c r="R6330" i="4"/>
  <c r="R6331" i="4"/>
  <c r="R6332" i="4"/>
  <c r="R6333" i="4"/>
  <c r="R6334" i="4"/>
  <c r="R6335" i="4"/>
  <c r="R6336" i="4"/>
  <c r="R6337" i="4"/>
  <c r="R6338" i="4"/>
  <c r="R6339" i="4"/>
  <c r="R6340" i="4"/>
  <c r="R6341" i="4"/>
  <c r="R6342" i="4"/>
  <c r="R6343" i="4"/>
  <c r="R6344" i="4"/>
  <c r="R6345" i="4"/>
  <c r="R6346" i="4"/>
  <c r="R6347" i="4"/>
  <c r="R6348" i="4"/>
  <c r="R6349" i="4"/>
  <c r="R6350" i="4"/>
  <c r="R6351" i="4"/>
  <c r="R6352" i="4"/>
  <c r="R6353" i="4"/>
  <c r="R6354" i="4"/>
  <c r="R6355" i="4"/>
  <c r="R6356" i="4"/>
  <c r="R6357" i="4"/>
  <c r="R6358" i="4"/>
  <c r="R6359" i="4"/>
  <c r="R6360" i="4"/>
  <c r="R6361" i="4"/>
  <c r="R6362" i="4"/>
  <c r="R6363" i="4"/>
  <c r="R6364" i="4"/>
  <c r="R6365" i="4"/>
  <c r="R6366" i="4"/>
  <c r="R6367" i="4"/>
  <c r="R6368" i="4"/>
  <c r="R6369" i="4"/>
  <c r="R6370" i="4"/>
  <c r="R6371" i="4"/>
  <c r="R6372" i="4"/>
  <c r="R6373" i="4"/>
  <c r="R6374" i="4"/>
  <c r="R6375" i="4"/>
  <c r="R6376" i="4"/>
  <c r="R6377" i="4"/>
  <c r="R6378" i="4"/>
  <c r="R6379" i="4"/>
  <c r="R6380" i="4"/>
  <c r="R6381" i="4"/>
  <c r="R6382" i="4"/>
  <c r="R6383" i="4"/>
  <c r="R6384" i="4"/>
  <c r="R6385" i="4"/>
  <c r="R6386" i="4"/>
  <c r="R6387" i="4"/>
  <c r="R6388" i="4"/>
  <c r="R6389" i="4"/>
  <c r="R6390" i="4"/>
  <c r="R6391" i="4"/>
  <c r="R6392" i="4"/>
  <c r="R6393" i="4"/>
  <c r="R6394" i="4"/>
  <c r="R6395" i="4"/>
  <c r="R6396" i="4"/>
  <c r="R6397" i="4"/>
  <c r="R6398" i="4"/>
  <c r="R6399" i="4"/>
  <c r="R6400" i="4"/>
  <c r="R6401" i="4"/>
  <c r="R6402" i="4"/>
  <c r="R6403" i="4"/>
  <c r="R6404" i="4"/>
  <c r="R6405" i="4"/>
  <c r="R6406" i="4"/>
  <c r="R6407" i="4"/>
  <c r="R6408" i="4"/>
  <c r="R6409" i="4"/>
  <c r="R6410" i="4"/>
  <c r="R6411" i="4"/>
  <c r="R6412" i="4"/>
  <c r="R6413" i="4"/>
  <c r="R6414" i="4"/>
  <c r="R6415" i="4"/>
  <c r="R6416" i="4"/>
  <c r="R6417" i="4"/>
  <c r="R6418" i="4"/>
  <c r="R6419" i="4"/>
  <c r="R6420" i="4"/>
  <c r="R6421" i="4"/>
  <c r="R6422" i="4"/>
  <c r="R6423" i="4"/>
  <c r="R6424" i="4"/>
  <c r="R6425" i="4"/>
  <c r="R6426" i="4"/>
  <c r="R6427" i="4"/>
  <c r="R6428" i="4"/>
  <c r="R6429" i="4"/>
  <c r="R6430" i="4"/>
  <c r="R6431" i="4"/>
  <c r="R6432" i="4"/>
  <c r="R6433" i="4"/>
  <c r="R6434" i="4"/>
  <c r="R6435" i="4"/>
  <c r="R6436" i="4"/>
  <c r="R6437" i="4"/>
  <c r="R6438" i="4"/>
  <c r="R6439" i="4"/>
  <c r="R6440" i="4"/>
  <c r="R6441" i="4"/>
  <c r="R6442" i="4"/>
  <c r="R6443" i="4"/>
  <c r="R6444" i="4"/>
  <c r="R6445" i="4"/>
  <c r="R6446" i="4"/>
  <c r="R6447" i="4"/>
  <c r="R6448" i="4"/>
  <c r="R6449" i="4"/>
  <c r="R6450" i="4"/>
  <c r="R6451" i="4"/>
  <c r="R6452" i="4"/>
  <c r="R6453" i="4"/>
  <c r="R6454" i="4"/>
  <c r="R6455" i="4"/>
  <c r="R6456" i="4"/>
  <c r="R6457" i="4"/>
  <c r="R6458" i="4"/>
  <c r="R6459" i="4"/>
  <c r="R6460" i="4"/>
  <c r="R6461" i="4"/>
  <c r="R6462" i="4"/>
  <c r="R6463" i="4"/>
  <c r="R6464" i="4"/>
  <c r="R6465" i="4"/>
  <c r="R6466" i="4"/>
  <c r="R6467" i="4"/>
  <c r="R6468" i="4"/>
  <c r="R6469" i="4"/>
  <c r="R6470" i="4"/>
  <c r="R6471" i="4"/>
  <c r="R6472" i="4"/>
  <c r="R6473" i="4"/>
  <c r="R6474" i="4"/>
  <c r="R6475" i="4"/>
  <c r="R6476" i="4"/>
  <c r="R6477" i="4"/>
  <c r="R6478" i="4"/>
  <c r="R6479" i="4"/>
  <c r="R6480" i="4"/>
  <c r="R6481" i="4"/>
  <c r="R6482" i="4"/>
  <c r="R6483" i="4"/>
  <c r="R6484" i="4"/>
  <c r="R6485" i="4"/>
  <c r="R6486" i="4"/>
  <c r="R6487" i="4"/>
  <c r="R6488" i="4"/>
  <c r="R6489" i="4"/>
  <c r="R6490" i="4"/>
  <c r="R6491" i="4"/>
  <c r="R6492" i="4"/>
  <c r="R6493" i="4"/>
  <c r="R6494" i="4"/>
  <c r="R6495" i="4"/>
  <c r="R6496" i="4"/>
  <c r="R6497" i="4"/>
  <c r="R6498" i="4"/>
  <c r="R6499" i="4"/>
  <c r="R6500" i="4"/>
  <c r="R6501" i="4"/>
  <c r="R6502" i="4"/>
  <c r="R6503" i="4"/>
  <c r="R6504" i="4"/>
  <c r="R6505" i="4"/>
  <c r="R6506" i="4"/>
  <c r="R6507" i="4"/>
  <c r="R6508" i="4"/>
  <c r="R6509" i="4"/>
  <c r="R6510" i="4"/>
  <c r="R6511" i="4"/>
  <c r="R6512" i="4"/>
  <c r="R6513" i="4"/>
  <c r="R6514" i="4"/>
  <c r="R6515" i="4"/>
  <c r="R6516" i="4"/>
  <c r="R6517" i="4"/>
  <c r="R6518" i="4"/>
  <c r="R6519" i="4"/>
  <c r="R6520" i="4"/>
  <c r="R6521" i="4"/>
  <c r="R6522" i="4"/>
  <c r="R6523" i="4"/>
  <c r="R6524" i="4"/>
  <c r="R6525" i="4"/>
  <c r="R6526" i="4"/>
  <c r="R6527" i="4"/>
  <c r="R6528" i="4"/>
  <c r="R6529" i="4"/>
  <c r="R6530" i="4"/>
  <c r="R6531" i="4"/>
  <c r="R6532" i="4"/>
  <c r="R6533" i="4"/>
  <c r="R6534" i="4"/>
  <c r="R6535" i="4"/>
  <c r="R6536" i="4"/>
  <c r="R6537" i="4"/>
  <c r="R6538" i="4"/>
  <c r="R6539" i="4"/>
  <c r="R6540" i="4"/>
  <c r="R6541" i="4"/>
  <c r="R6542" i="4"/>
  <c r="R6543" i="4"/>
  <c r="R6544" i="4"/>
  <c r="R6545" i="4"/>
  <c r="R6546" i="4"/>
  <c r="R6547" i="4"/>
  <c r="R6548" i="4"/>
  <c r="R6549" i="4"/>
  <c r="R6550" i="4"/>
  <c r="R6551" i="4"/>
  <c r="R6552" i="4"/>
  <c r="R6553" i="4"/>
  <c r="R6554" i="4"/>
  <c r="R6555" i="4"/>
  <c r="R6556" i="4"/>
  <c r="R6557" i="4"/>
  <c r="R6558" i="4"/>
  <c r="R6559" i="4"/>
  <c r="R6560" i="4"/>
  <c r="R6561" i="4"/>
  <c r="R6562" i="4"/>
  <c r="R6563" i="4"/>
  <c r="R6564" i="4"/>
  <c r="R6565" i="4"/>
  <c r="R6566" i="4"/>
  <c r="R6567" i="4"/>
  <c r="R6568" i="4"/>
  <c r="R6569" i="4"/>
  <c r="R6570" i="4"/>
  <c r="R6571" i="4"/>
  <c r="R6572" i="4"/>
  <c r="R6573" i="4"/>
  <c r="R6574" i="4"/>
  <c r="R6575" i="4"/>
  <c r="R6576" i="4"/>
  <c r="R6577" i="4"/>
  <c r="R6578" i="4"/>
  <c r="R6579" i="4"/>
  <c r="R6580" i="4"/>
  <c r="R6581" i="4"/>
  <c r="R6582" i="4"/>
  <c r="R6583" i="4"/>
  <c r="R6584" i="4"/>
  <c r="R6585" i="4"/>
  <c r="R6586" i="4"/>
  <c r="R6587" i="4"/>
  <c r="R6588" i="4"/>
  <c r="R6589" i="4"/>
  <c r="R6590" i="4"/>
  <c r="R6591" i="4"/>
  <c r="R6592" i="4"/>
  <c r="R6593" i="4"/>
  <c r="R6594" i="4"/>
  <c r="R6595" i="4"/>
  <c r="R6596" i="4"/>
  <c r="R6597" i="4"/>
  <c r="R6598" i="4"/>
  <c r="R6599" i="4"/>
  <c r="R6600" i="4"/>
  <c r="R6601" i="4"/>
  <c r="R6602" i="4"/>
  <c r="R6603" i="4"/>
  <c r="R6604" i="4"/>
  <c r="R6605" i="4"/>
  <c r="R6606" i="4"/>
  <c r="R6607" i="4"/>
  <c r="R6608" i="4"/>
  <c r="R6609" i="4"/>
  <c r="R6610" i="4"/>
  <c r="R6611" i="4"/>
  <c r="R6612" i="4"/>
  <c r="R6613" i="4"/>
  <c r="R6614" i="4"/>
  <c r="R6615" i="4"/>
  <c r="R6616" i="4"/>
  <c r="R6617" i="4"/>
  <c r="R6618" i="4"/>
  <c r="R6619" i="4"/>
  <c r="R6620" i="4"/>
  <c r="R6621" i="4"/>
  <c r="R6622" i="4"/>
  <c r="R6623" i="4"/>
  <c r="R6624" i="4"/>
  <c r="R6625" i="4"/>
  <c r="R6626" i="4"/>
  <c r="R6627" i="4"/>
  <c r="R6628" i="4"/>
  <c r="R6629" i="4"/>
  <c r="R6630" i="4"/>
  <c r="R6631" i="4"/>
  <c r="R6632" i="4"/>
  <c r="R6633" i="4"/>
  <c r="R6634" i="4"/>
  <c r="R6635" i="4"/>
  <c r="R6636" i="4"/>
  <c r="R6637" i="4"/>
  <c r="R6638" i="4"/>
  <c r="R6639" i="4"/>
  <c r="R6640" i="4"/>
  <c r="R6641" i="4"/>
  <c r="R6642" i="4"/>
  <c r="R6643" i="4"/>
  <c r="R6644" i="4"/>
  <c r="R6645" i="4"/>
  <c r="R6646" i="4"/>
  <c r="R6647" i="4"/>
  <c r="R6648" i="4"/>
  <c r="R6649" i="4"/>
  <c r="R6650" i="4"/>
  <c r="R6651" i="4"/>
  <c r="R6652" i="4"/>
  <c r="R6653" i="4"/>
  <c r="R6654" i="4"/>
  <c r="R6655" i="4"/>
  <c r="R6656" i="4"/>
  <c r="R6657" i="4"/>
  <c r="R6658" i="4"/>
  <c r="R6659" i="4"/>
  <c r="R6660" i="4"/>
  <c r="R6661" i="4"/>
  <c r="R6662" i="4"/>
  <c r="R6663" i="4"/>
  <c r="R6664" i="4"/>
  <c r="R6665" i="4"/>
  <c r="R6666" i="4"/>
  <c r="R6667" i="4"/>
  <c r="R6668" i="4"/>
  <c r="R6669" i="4"/>
  <c r="R6670" i="4"/>
  <c r="R6671" i="4"/>
  <c r="R6672" i="4"/>
  <c r="R6673" i="4"/>
  <c r="R6674" i="4"/>
  <c r="R6675" i="4"/>
  <c r="R6676" i="4"/>
  <c r="R6677" i="4"/>
  <c r="R6678" i="4"/>
  <c r="R6679" i="4"/>
  <c r="R6680" i="4"/>
  <c r="R6681" i="4"/>
  <c r="R6682" i="4"/>
  <c r="R6683" i="4"/>
  <c r="R6684" i="4"/>
  <c r="R6685" i="4"/>
  <c r="R6686" i="4"/>
  <c r="R6687" i="4"/>
  <c r="R6688" i="4"/>
  <c r="R6689" i="4"/>
  <c r="R6690" i="4"/>
  <c r="R6691" i="4"/>
  <c r="R6692" i="4"/>
  <c r="R6693" i="4"/>
  <c r="R6694" i="4"/>
  <c r="R6695" i="4"/>
  <c r="R6696" i="4"/>
  <c r="R6697" i="4"/>
  <c r="R6698" i="4"/>
  <c r="R6699" i="4"/>
  <c r="R6700" i="4"/>
  <c r="R6701" i="4"/>
  <c r="R6702" i="4"/>
  <c r="R6703" i="4"/>
  <c r="R6704" i="4"/>
  <c r="R6705" i="4"/>
  <c r="R6706" i="4"/>
  <c r="R6707" i="4"/>
  <c r="R6708" i="4"/>
  <c r="R6709" i="4"/>
  <c r="R6710" i="4"/>
  <c r="R6711" i="4"/>
  <c r="R6712" i="4"/>
  <c r="R6713" i="4"/>
  <c r="R6714" i="4"/>
  <c r="R6715" i="4"/>
  <c r="R6716" i="4"/>
  <c r="R6717" i="4"/>
  <c r="R6718" i="4"/>
  <c r="R6719" i="4"/>
  <c r="R6720" i="4"/>
  <c r="R6721" i="4"/>
  <c r="R6722" i="4"/>
  <c r="R6723" i="4"/>
  <c r="R6724" i="4"/>
  <c r="R6725" i="4"/>
  <c r="R6726" i="4"/>
  <c r="R6727" i="4"/>
  <c r="R6728" i="4"/>
  <c r="R6729" i="4"/>
  <c r="R6730" i="4"/>
  <c r="R6731" i="4"/>
  <c r="R6732" i="4"/>
  <c r="R6733" i="4"/>
  <c r="R6734" i="4"/>
  <c r="R6735" i="4"/>
  <c r="R6736" i="4"/>
  <c r="R6737" i="4"/>
  <c r="R6738" i="4"/>
  <c r="R6739" i="4"/>
  <c r="R6740" i="4"/>
  <c r="R6741" i="4"/>
  <c r="R6742" i="4"/>
  <c r="R6743" i="4"/>
  <c r="R6744" i="4"/>
  <c r="R6745" i="4"/>
  <c r="R6746" i="4"/>
  <c r="R6747" i="4"/>
  <c r="R6748" i="4"/>
  <c r="R6749" i="4"/>
  <c r="R6750" i="4"/>
  <c r="R6751" i="4"/>
  <c r="R6752" i="4"/>
  <c r="R6753" i="4"/>
  <c r="R6754" i="4"/>
  <c r="R6755" i="4"/>
  <c r="R6756" i="4"/>
  <c r="R6757" i="4"/>
  <c r="R6758" i="4"/>
  <c r="R6759" i="4"/>
  <c r="R6760" i="4"/>
  <c r="R6761" i="4"/>
  <c r="R6762" i="4"/>
  <c r="R6763" i="4"/>
  <c r="R6764" i="4"/>
  <c r="R6765" i="4"/>
  <c r="R6766" i="4"/>
  <c r="R6767" i="4"/>
  <c r="R6768" i="4"/>
  <c r="R6769" i="4"/>
  <c r="R6770" i="4"/>
  <c r="R6771" i="4"/>
  <c r="R6772" i="4"/>
  <c r="R6773" i="4"/>
  <c r="R6774" i="4"/>
  <c r="R6775" i="4"/>
  <c r="R6776" i="4"/>
  <c r="R6777" i="4"/>
  <c r="R6778" i="4"/>
  <c r="R6779" i="4"/>
  <c r="R6780" i="4"/>
  <c r="R6781" i="4"/>
  <c r="R6782" i="4"/>
  <c r="R6783" i="4"/>
  <c r="R6784" i="4"/>
  <c r="R6785" i="4"/>
  <c r="R6786" i="4"/>
  <c r="R6787" i="4"/>
  <c r="R6788" i="4"/>
  <c r="R6789" i="4"/>
  <c r="R6790" i="4"/>
  <c r="R6791" i="4"/>
  <c r="R6792" i="4"/>
  <c r="R6793" i="4"/>
  <c r="R6794" i="4"/>
  <c r="R6795" i="4"/>
  <c r="R6796" i="4"/>
  <c r="R6797" i="4"/>
  <c r="R6798" i="4"/>
  <c r="R6799" i="4"/>
  <c r="R6800" i="4"/>
  <c r="R6801" i="4"/>
  <c r="R6802" i="4"/>
  <c r="R6803" i="4"/>
  <c r="R6804" i="4"/>
  <c r="R6805" i="4"/>
  <c r="R6806" i="4"/>
  <c r="R6807" i="4"/>
  <c r="R6808" i="4"/>
  <c r="R6809" i="4"/>
  <c r="R6810" i="4"/>
  <c r="R6811" i="4"/>
  <c r="R6812" i="4"/>
  <c r="R6813" i="4"/>
  <c r="R6814" i="4"/>
  <c r="R6815" i="4"/>
  <c r="R6816" i="4"/>
  <c r="R6817" i="4"/>
  <c r="R6818" i="4"/>
  <c r="R6819" i="4"/>
  <c r="R6820" i="4"/>
  <c r="R6821" i="4"/>
  <c r="R6822" i="4"/>
  <c r="R6823" i="4"/>
  <c r="R6824" i="4"/>
  <c r="R6825" i="4"/>
  <c r="R6826" i="4"/>
  <c r="R6827" i="4"/>
  <c r="R6828" i="4"/>
  <c r="R6829" i="4"/>
  <c r="R6830" i="4"/>
  <c r="R6831" i="4"/>
  <c r="R6832" i="4"/>
  <c r="R6833" i="4"/>
  <c r="R6834" i="4"/>
  <c r="R6835" i="4"/>
  <c r="R6836" i="4"/>
  <c r="R6837" i="4"/>
  <c r="R6838" i="4"/>
  <c r="R6839" i="4"/>
  <c r="R6840" i="4"/>
  <c r="R6841" i="4"/>
  <c r="R6842" i="4"/>
  <c r="R6843" i="4"/>
  <c r="R6844" i="4"/>
  <c r="R6845" i="4"/>
  <c r="R6846" i="4"/>
  <c r="R6847" i="4"/>
  <c r="R6848" i="4"/>
  <c r="R6849" i="4"/>
  <c r="R6850" i="4"/>
  <c r="R6851" i="4"/>
  <c r="R6852" i="4"/>
  <c r="R6853" i="4"/>
  <c r="R6854" i="4"/>
  <c r="R6855" i="4"/>
  <c r="R6856" i="4"/>
  <c r="R6857" i="4"/>
  <c r="R6858" i="4"/>
  <c r="R6859" i="4"/>
  <c r="R6860" i="4"/>
  <c r="R6861" i="4"/>
  <c r="R6862" i="4"/>
  <c r="R6863" i="4"/>
  <c r="R6864" i="4"/>
  <c r="R6865" i="4"/>
  <c r="R6866" i="4"/>
  <c r="R6867" i="4"/>
  <c r="R6868" i="4"/>
  <c r="R6869" i="4"/>
  <c r="R6870" i="4"/>
  <c r="R6871" i="4"/>
  <c r="R6872" i="4"/>
  <c r="R6873" i="4"/>
  <c r="R6874" i="4"/>
  <c r="R6875" i="4"/>
  <c r="R6876" i="4"/>
  <c r="R6877" i="4"/>
  <c r="R6878" i="4"/>
  <c r="R6879" i="4"/>
  <c r="R6880" i="4"/>
  <c r="R6881" i="4"/>
  <c r="R6882" i="4"/>
  <c r="R6883" i="4"/>
  <c r="R6884" i="4"/>
  <c r="R6885" i="4"/>
  <c r="R6886" i="4"/>
  <c r="R6887" i="4"/>
  <c r="R6888" i="4"/>
  <c r="R6889" i="4"/>
  <c r="R6890" i="4"/>
  <c r="R6891" i="4"/>
  <c r="R6892" i="4"/>
  <c r="R6893" i="4"/>
  <c r="R6894" i="4"/>
  <c r="R6895" i="4"/>
  <c r="R6896" i="4"/>
  <c r="R6897" i="4"/>
  <c r="R6898" i="4"/>
  <c r="R6899" i="4"/>
  <c r="R6900" i="4"/>
  <c r="R6901" i="4"/>
  <c r="R6902" i="4"/>
  <c r="R6903" i="4"/>
  <c r="R6904" i="4"/>
  <c r="R6905" i="4"/>
  <c r="R6906" i="4"/>
  <c r="R6907" i="4"/>
  <c r="R6908" i="4"/>
  <c r="R6909" i="4"/>
  <c r="R6910" i="4"/>
  <c r="R6911" i="4"/>
  <c r="R6912" i="4"/>
  <c r="R6913" i="4"/>
  <c r="R6914" i="4"/>
  <c r="R6915" i="4"/>
  <c r="R6916" i="4"/>
  <c r="R6917" i="4"/>
  <c r="R6918" i="4"/>
  <c r="R6919" i="4"/>
  <c r="R6920" i="4"/>
  <c r="R6921" i="4"/>
  <c r="R6922" i="4"/>
  <c r="R6923" i="4"/>
  <c r="R6924" i="4"/>
  <c r="R6925" i="4"/>
  <c r="R6926" i="4"/>
  <c r="R6927" i="4"/>
  <c r="R6928" i="4"/>
  <c r="R6929" i="4"/>
  <c r="R6930" i="4"/>
  <c r="R6931" i="4"/>
  <c r="R6932" i="4"/>
  <c r="R6933" i="4"/>
  <c r="R6934" i="4"/>
  <c r="R6935" i="4"/>
  <c r="R6936" i="4"/>
  <c r="R6937" i="4"/>
  <c r="R6938" i="4"/>
  <c r="R6939" i="4"/>
  <c r="R6940" i="4"/>
  <c r="R6941" i="4"/>
  <c r="R6942" i="4"/>
  <c r="R6943" i="4"/>
  <c r="R6944" i="4"/>
  <c r="R6945" i="4"/>
  <c r="R6946" i="4"/>
  <c r="R6947" i="4"/>
  <c r="R6948" i="4"/>
  <c r="R6949" i="4"/>
  <c r="R6950" i="4"/>
  <c r="R6951" i="4"/>
  <c r="R6952" i="4"/>
  <c r="R6953" i="4"/>
  <c r="R6954" i="4"/>
  <c r="R6955" i="4"/>
  <c r="R6956" i="4"/>
  <c r="R6957" i="4"/>
  <c r="R6958" i="4"/>
  <c r="R6959" i="4"/>
  <c r="R6960" i="4"/>
  <c r="R6961" i="4"/>
  <c r="R6962" i="4"/>
  <c r="R6963" i="4"/>
  <c r="R6964" i="4"/>
  <c r="R6965" i="4"/>
  <c r="R6966" i="4"/>
  <c r="R6967" i="4"/>
  <c r="R6968" i="4"/>
  <c r="R6969" i="4"/>
  <c r="R6970" i="4"/>
  <c r="R6971" i="4"/>
  <c r="R6972" i="4"/>
  <c r="R6973" i="4"/>
  <c r="R6974" i="4"/>
  <c r="R6975" i="4"/>
  <c r="R6976" i="4"/>
  <c r="R6977" i="4"/>
  <c r="R6978" i="4"/>
  <c r="R6979" i="4"/>
  <c r="R6980" i="4"/>
  <c r="R6981" i="4"/>
  <c r="R6982" i="4"/>
  <c r="R6983" i="4"/>
  <c r="R6984" i="4"/>
  <c r="R6985" i="4"/>
  <c r="R6986" i="4"/>
  <c r="R6987" i="4"/>
  <c r="R6988" i="4"/>
  <c r="R6989" i="4"/>
  <c r="R6990" i="4"/>
  <c r="R6991" i="4"/>
  <c r="R6992" i="4"/>
  <c r="R6993" i="4"/>
  <c r="R6994" i="4"/>
  <c r="R6995" i="4"/>
  <c r="R6996" i="4"/>
  <c r="R6997" i="4"/>
  <c r="R6998" i="4"/>
  <c r="R6999" i="4"/>
  <c r="R7000" i="4"/>
  <c r="R7001" i="4"/>
  <c r="R7002" i="4"/>
  <c r="R7003" i="4"/>
  <c r="R7004" i="4"/>
  <c r="R7005" i="4"/>
  <c r="R7006" i="4"/>
  <c r="R7007" i="4"/>
  <c r="R7008" i="4"/>
  <c r="R7009" i="4"/>
  <c r="R7010" i="4"/>
  <c r="R7011" i="4"/>
  <c r="R7012" i="4"/>
  <c r="R7013" i="4"/>
  <c r="R7014" i="4"/>
  <c r="R7015" i="4"/>
  <c r="R7016" i="4"/>
  <c r="R7017" i="4"/>
  <c r="R7018" i="4"/>
  <c r="R7019" i="4"/>
  <c r="R7020" i="4"/>
  <c r="R7021" i="4"/>
  <c r="R7022" i="4"/>
  <c r="R7023" i="4"/>
  <c r="R7024" i="4"/>
  <c r="R7025" i="4"/>
  <c r="R7026" i="4"/>
  <c r="R7027" i="4"/>
  <c r="R7028" i="4"/>
  <c r="R7029" i="4"/>
  <c r="R7030" i="4"/>
  <c r="R7031" i="4"/>
  <c r="R7032" i="4"/>
  <c r="R7033" i="4"/>
  <c r="R7034" i="4"/>
  <c r="R7035" i="4"/>
  <c r="R7036" i="4"/>
  <c r="R7037" i="4"/>
  <c r="R7038" i="4"/>
  <c r="R7039" i="4"/>
  <c r="R7040" i="4"/>
  <c r="R7041" i="4"/>
  <c r="R7042" i="4"/>
  <c r="R7043" i="4"/>
  <c r="R7044" i="4"/>
  <c r="R7045" i="4"/>
  <c r="R7046" i="4"/>
  <c r="R7047" i="4"/>
  <c r="R7048" i="4"/>
  <c r="R7049" i="4"/>
  <c r="R7050" i="4"/>
  <c r="R7051" i="4"/>
  <c r="R7052" i="4"/>
  <c r="R7053" i="4"/>
  <c r="R7054" i="4"/>
  <c r="R7055" i="4"/>
  <c r="R7056" i="4"/>
  <c r="R7057" i="4"/>
  <c r="R7058" i="4"/>
  <c r="R7059" i="4"/>
  <c r="R7060" i="4"/>
  <c r="R7061" i="4"/>
  <c r="R7062" i="4"/>
  <c r="R7063" i="4"/>
  <c r="R7064" i="4"/>
  <c r="R7065" i="4"/>
  <c r="R7066" i="4"/>
  <c r="R7067" i="4"/>
  <c r="R7068" i="4"/>
  <c r="R7069" i="4"/>
  <c r="R7070" i="4"/>
  <c r="R7071" i="4"/>
  <c r="R7072" i="4"/>
  <c r="R7073" i="4"/>
  <c r="R7074" i="4"/>
  <c r="R7075" i="4"/>
  <c r="R7076" i="4"/>
  <c r="R7077" i="4"/>
  <c r="R7078" i="4"/>
  <c r="R7079" i="4"/>
  <c r="R7080" i="4"/>
  <c r="R7081" i="4"/>
  <c r="R7082" i="4"/>
  <c r="R7083" i="4"/>
  <c r="R7084" i="4"/>
  <c r="R7085" i="4"/>
  <c r="R7086" i="4"/>
  <c r="R7087" i="4"/>
  <c r="R7088" i="4"/>
  <c r="R7089" i="4"/>
  <c r="R7090" i="4"/>
  <c r="R7091" i="4"/>
  <c r="R7092" i="4"/>
  <c r="R7093" i="4"/>
  <c r="R7094" i="4"/>
  <c r="R7095" i="4"/>
  <c r="R7096" i="4"/>
  <c r="R7097" i="4"/>
  <c r="R7098" i="4"/>
  <c r="R7099" i="4"/>
  <c r="R7100" i="4"/>
  <c r="R7101" i="4"/>
  <c r="R7102" i="4"/>
  <c r="R7103" i="4"/>
  <c r="R7104" i="4"/>
  <c r="R7105" i="4"/>
  <c r="R7106" i="4"/>
  <c r="R7107" i="4"/>
  <c r="R7108" i="4"/>
  <c r="R7109" i="4"/>
  <c r="R7110" i="4"/>
  <c r="R7111" i="4"/>
  <c r="R7112" i="4"/>
  <c r="R7113" i="4"/>
  <c r="R7114" i="4"/>
  <c r="R7115" i="4"/>
  <c r="R7116" i="4"/>
  <c r="R7117" i="4"/>
  <c r="R7118" i="4"/>
  <c r="R7119" i="4"/>
  <c r="R7120" i="4"/>
  <c r="R7121" i="4"/>
  <c r="R7122" i="4"/>
  <c r="R7123" i="4"/>
  <c r="R7124" i="4"/>
  <c r="R7125" i="4"/>
  <c r="R7126" i="4"/>
  <c r="R7127" i="4"/>
  <c r="R7128" i="4"/>
  <c r="R7129" i="4"/>
  <c r="R7130" i="4"/>
  <c r="R7131" i="4"/>
  <c r="R7132" i="4"/>
  <c r="R7133" i="4"/>
  <c r="R7134" i="4"/>
  <c r="R7135" i="4"/>
  <c r="R7136" i="4"/>
  <c r="R7137" i="4"/>
  <c r="R7138" i="4"/>
  <c r="R7139" i="4"/>
  <c r="R7140" i="4"/>
  <c r="R7141" i="4"/>
  <c r="R7142" i="4"/>
  <c r="R7143" i="4"/>
  <c r="R7144" i="4"/>
  <c r="R7145" i="4"/>
  <c r="R7146" i="4"/>
  <c r="R7147" i="4"/>
  <c r="R7148" i="4"/>
  <c r="R7149" i="4"/>
  <c r="R7150" i="4"/>
  <c r="R7151" i="4"/>
  <c r="R7152" i="4"/>
  <c r="R7153" i="4"/>
  <c r="R7154" i="4"/>
  <c r="R7155" i="4"/>
  <c r="R7156" i="4"/>
  <c r="R7157" i="4"/>
  <c r="R7158" i="4"/>
  <c r="R7159" i="4"/>
  <c r="R7160" i="4"/>
  <c r="R7161" i="4"/>
  <c r="R7162" i="4"/>
  <c r="R7163" i="4"/>
  <c r="R7164" i="4"/>
  <c r="R7165" i="4"/>
  <c r="R7166" i="4"/>
  <c r="R7167" i="4"/>
  <c r="R7168" i="4"/>
  <c r="R7169" i="4"/>
  <c r="R7170" i="4"/>
  <c r="R7171" i="4"/>
  <c r="R7172" i="4"/>
  <c r="R7173" i="4"/>
  <c r="R7174" i="4"/>
  <c r="R7175" i="4"/>
  <c r="R7176" i="4"/>
  <c r="R7177" i="4"/>
  <c r="R7178" i="4"/>
  <c r="R7179" i="4"/>
  <c r="R7180" i="4"/>
  <c r="R7181" i="4"/>
  <c r="R7182" i="4"/>
  <c r="R7183" i="4"/>
  <c r="R7184" i="4"/>
  <c r="R7185" i="4"/>
  <c r="R7186" i="4"/>
  <c r="R7187" i="4"/>
  <c r="R7188" i="4"/>
  <c r="R7189" i="4"/>
  <c r="R7190" i="4"/>
  <c r="R7191" i="4"/>
  <c r="R7192" i="4"/>
  <c r="R7193" i="4"/>
  <c r="R7194" i="4"/>
  <c r="R7195" i="4"/>
  <c r="R7196" i="4"/>
  <c r="R7197" i="4"/>
  <c r="R7198" i="4"/>
  <c r="R7199" i="4"/>
  <c r="R7200" i="4"/>
  <c r="R7201" i="4"/>
  <c r="R7202" i="4"/>
  <c r="R7203" i="4"/>
  <c r="R7204" i="4"/>
  <c r="R7205" i="4"/>
  <c r="R7206" i="4"/>
  <c r="R7207" i="4"/>
  <c r="R7208" i="4"/>
  <c r="R7209" i="4"/>
  <c r="R7210" i="4"/>
  <c r="R7211" i="4"/>
  <c r="R7212" i="4"/>
  <c r="R7213" i="4"/>
  <c r="R7214" i="4"/>
  <c r="R7215" i="4"/>
  <c r="R7216" i="4"/>
  <c r="R7217" i="4"/>
  <c r="R7218" i="4"/>
  <c r="R7219" i="4"/>
  <c r="R7220" i="4"/>
  <c r="R7221" i="4"/>
  <c r="R7222" i="4"/>
  <c r="R7223" i="4"/>
  <c r="R7224" i="4"/>
  <c r="R7225" i="4"/>
  <c r="R7226" i="4"/>
  <c r="R7227" i="4"/>
  <c r="R7228" i="4"/>
  <c r="R7229" i="4"/>
  <c r="R7230" i="4"/>
  <c r="R7231" i="4"/>
  <c r="R7232" i="4"/>
  <c r="R7233" i="4"/>
  <c r="R7234" i="4"/>
  <c r="R7235" i="4"/>
  <c r="R7236" i="4"/>
  <c r="R7237" i="4"/>
  <c r="R7238" i="4"/>
  <c r="R7239" i="4"/>
  <c r="R7240" i="4"/>
  <c r="R7241" i="4"/>
  <c r="R7242" i="4"/>
  <c r="R7243" i="4"/>
  <c r="R7244" i="4"/>
  <c r="R7245" i="4"/>
  <c r="R7246" i="4"/>
  <c r="R7247" i="4"/>
  <c r="R7248" i="4"/>
  <c r="R7249" i="4"/>
  <c r="R7250" i="4"/>
  <c r="R7251" i="4"/>
  <c r="R7252" i="4"/>
  <c r="R7253" i="4"/>
  <c r="R7254" i="4"/>
  <c r="R7255" i="4"/>
  <c r="R7256" i="4"/>
  <c r="R7257" i="4"/>
  <c r="R7258" i="4"/>
  <c r="R7259" i="4"/>
  <c r="R7260" i="4"/>
  <c r="R7261" i="4"/>
  <c r="R7262" i="4"/>
  <c r="R7263" i="4"/>
  <c r="R7264" i="4"/>
  <c r="R7265" i="4"/>
  <c r="R7266" i="4"/>
  <c r="R7267" i="4"/>
  <c r="R7268" i="4"/>
  <c r="R7269" i="4"/>
  <c r="R7270" i="4"/>
  <c r="R7271" i="4"/>
  <c r="R7272" i="4"/>
  <c r="R7273" i="4"/>
  <c r="R7274" i="4"/>
  <c r="R7275" i="4"/>
  <c r="R7276" i="4"/>
  <c r="R7277" i="4"/>
  <c r="R7278" i="4"/>
  <c r="R7279" i="4"/>
  <c r="R7280" i="4"/>
  <c r="R7281" i="4"/>
  <c r="R7282" i="4"/>
  <c r="R7283" i="4"/>
  <c r="R7284" i="4"/>
  <c r="R7285" i="4"/>
  <c r="R7286" i="4"/>
  <c r="R7287" i="4"/>
  <c r="R7288" i="4"/>
  <c r="R7289" i="4"/>
  <c r="R7290" i="4"/>
  <c r="R7291" i="4"/>
  <c r="R7292" i="4"/>
  <c r="R7293" i="4"/>
  <c r="R7294" i="4"/>
  <c r="R7295" i="4"/>
  <c r="R7296" i="4"/>
  <c r="R7297" i="4"/>
  <c r="R7298" i="4"/>
  <c r="R7299" i="4"/>
  <c r="R7300" i="4"/>
  <c r="R7301" i="4"/>
  <c r="R7302" i="4"/>
  <c r="R7303" i="4"/>
  <c r="R7304" i="4"/>
  <c r="R7305" i="4"/>
  <c r="R7306" i="4"/>
  <c r="R7307" i="4"/>
  <c r="R7308" i="4"/>
  <c r="R7309" i="4"/>
  <c r="R7310" i="4"/>
  <c r="R7311" i="4"/>
  <c r="R7312" i="4"/>
  <c r="R7313" i="4"/>
  <c r="R7314" i="4"/>
  <c r="R7315" i="4"/>
  <c r="R7316" i="4"/>
  <c r="R7317" i="4"/>
  <c r="R7318" i="4"/>
  <c r="R7319" i="4"/>
  <c r="R7320" i="4"/>
  <c r="R7321" i="4"/>
  <c r="R7322" i="4"/>
  <c r="R7323" i="4"/>
  <c r="R7324" i="4"/>
  <c r="R7325" i="4"/>
  <c r="R7326" i="4"/>
  <c r="R7327" i="4"/>
  <c r="R7328" i="4"/>
  <c r="R7329" i="4"/>
  <c r="R7330" i="4"/>
  <c r="R7331" i="4"/>
  <c r="R7332" i="4"/>
  <c r="R7333" i="4"/>
  <c r="R7334" i="4"/>
  <c r="R7335" i="4"/>
  <c r="R7336" i="4"/>
  <c r="R7337" i="4"/>
  <c r="R7338" i="4"/>
  <c r="R7339" i="4"/>
  <c r="R7340" i="4"/>
  <c r="R7341" i="4"/>
  <c r="R7342" i="4"/>
  <c r="R7343" i="4"/>
  <c r="R7344" i="4"/>
  <c r="R7345" i="4"/>
  <c r="R7346" i="4"/>
  <c r="R7347" i="4"/>
  <c r="R7348" i="4"/>
  <c r="R7349" i="4"/>
  <c r="R7350" i="4"/>
  <c r="R7351" i="4"/>
  <c r="R7352" i="4"/>
  <c r="R7353" i="4"/>
  <c r="R7354" i="4"/>
  <c r="R7355" i="4"/>
  <c r="R7356" i="4"/>
  <c r="R7357" i="4"/>
  <c r="R7358" i="4"/>
  <c r="R7359" i="4"/>
  <c r="R7360" i="4"/>
  <c r="R7361" i="4"/>
  <c r="R7362" i="4"/>
  <c r="R7363" i="4"/>
  <c r="R7364" i="4"/>
  <c r="R7365" i="4"/>
  <c r="R7366" i="4"/>
  <c r="R7367" i="4"/>
  <c r="R7368" i="4"/>
  <c r="R7369" i="4"/>
  <c r="R7370" i="4"/>
  <c r="R7371" i="4"/>
  <c r="R7372" i="4"/>
  <c r="R7373" i="4"/>
  <c r="R7374" i="4"/>
  <c r="R7375" i="4"/>
  <c r="R7376" i="4"/>
  <c r="R7377" i="4"/>
  <c r="R7378" i="4"/>
  <c r="R7379" i="4"/>
  <c r="R7380" i="4"/>
  <c r="R7381" i="4"/>
  <c r="R7382" i="4"/>
  <c r="R7383" i="4"/>
  <c r="R7384" i="4"/>
  <c r="R7385" i="4"/>
  <c r="R7386" i="4"/>
  <c r="R7387" i="4"/>
  <c r="R7388" i="4"/>
  <c r="R7389" i="4"/>
  <c r="R7390" i="4"/>
  <c r="R7391" i="4"/>
  <c r="R7392" i="4"/>
  <c r="R7393" i="4"/>
  <c r="R7394" i="4"/>
  <c r="R7395" i="4"/>
  <c r="R7396" i="4"/>
  <c r="R7397" i="4"/>
  <c r="R7398" i="4"/>
  <c r="R7399" i="4"/>
  <c r="R7400" i="4"/>
  <c r="R7401" i="4"/>
  <c r="R7402" i="4"/>
  <c r="R7403" i="4"/>
  <c r="R7404" i="4"/>
  <c r="R7405" i="4"/>
  <c r="R7406" i="4"/>
  <c r="R7407" i="4"/>
  <c r="R7408" i="4"/>
  <c r="R7409" i="4"/>
  <c r="R7410" i="4"/>
  <c r="R7411" i="4"/>
  <c r="R7412" i="4"/>
  <c r="R7413" i="4"/>
  <c r="R7414" i="4"/>
  <c r="R7415" i="4"/>
  <c r="R7416" i="4"/>
  <c r="R7417" i="4"/>
  <c r="R7418" i="4"/>
  <c r="R7419" i="4"/>
  <c r="R7420" i="4"/>
  <c r="R7421" i="4"/>
  <c r="R7422" i="4"/>
  <c r="R7423" i="4"/>
  <c r="R7424" i="4"/>
  <c r="R7425" i="4"/>
  <c r="R7426" i="4"/>
  <c r="R7427" i="4"/>
  <c r="R7428" i="4"/>
  <c r="R7429" i="4"/>
  <c r="R7430" i="4"/>
  <c r="R7431" i="4"/>
  <c r="R7432" i="4"/>
  <c r="R7433" i="4"/>
  <c r="R7434" i="4"/>
  <c r="R7435" i="4"/>
  <c r="R7436" i="4"/>
  <c r="R7437" i="4"/>
  <c r="R7438" i="4"/>
  <c r="R7439" i="4"/>
  <c r="R7440" i="4"/>
  <c r="R7441" i="4"/>
  <c r="R7442" i="4"/>
  <c r="R7443" i="4"/>
  <c r="R7444" i="4"/>
  <c r="R7445" i="4"/>
  <c r="R7446" i="4"/>
  <c r="R7447" i="4"/>
  <c r="R7448" i="4"/>
  <c r="R7449" i="4"/>
  <c r="R7450" i="4"/>
  <c r="R7451" i="4"/>
  <c r="R7452" i="4"/>
  <c r="R7453" i="4"/>
  <c r="R7454" i="4"/>
  <c r="R7455" i="4"/>
  <c r="R7456" i="4"/>
  <c r="R7457" i="4"/>
  <c r="R7458" i="4"/>
  <c r="R7459" i="4"/>
  <c r="R7460" i="4"/>
  <c r="R7461" i="4"/>
  <c r="R7462" i="4"/>
  <c r="R7463" i="4"/>
  <c r="R7464" i="4"/>
  <c r="R7465" i="4"/>
  <c r="R7466" i="4"/>
  <c r="R7467" i="4"/>
  <c r="R7468" i="4"/>
  <c r="R7469" i="4"/>
  <c r="R7470" i="4"/>
  <c r="R7471" i="4"/>
  <c r="R7472" i="4"/>
  <c r="R7473" i="4"/>
  <c r="R7474" i="4"/>
  <c r="R7475" i="4"/>
  <c r="R7476" i="4"/>
  <c r="R7477" i="4"/>
  <c r="R7478" i="4"/>
  <c r="R7479" i="4"/>
  <c r="R7480" i="4"/>
  <c r="R7481" i="4"/>
  <c r="R7482" i="4"/>
  <c r="R7483" i="4"/>
  <c r="R7484" i="4"/>
  <c r="R7485" i="4"/>
  <c r="R7486" i="4"/>
  <c r="R7487" i="4"/>
  <c r="R7488" i="4"/>
  <c r="R7489" i="4"/>
  <c r="R7490" i="4"/>
  <c r="R7491" i="4"/>
  <c r="R7492" i="4"/>
  <c r="R7493" i="4"/>
  <c r="R7494" i="4"/>
  <c r="R7495" i="4"/>
  <c r="R7496" i="4"/>
  <c r="R7497" i="4"/>
  <c r="R7498" i="4"/>
  <c r="R7499" i="4"/>
  <c r="R7500" i="4"/>
  <c r="R7501" i="4"/>
  <c r="R7502" i="4"/>
  <c r="R7503" i="4"/>
  <c r="R7504" i="4"/>
  <c r="R7505" i="4"/>
  <c r="R7506" i="4"/>
  <c r="R7507" i="4"/>
  <c r="R7508" i="4"/>
  <c r="R7509" i="4"/>
  <c r="R7510" i="4"/>
  <c r="R7511" i="4"/>
  <c r="R7512" i="4"/>
  <c r="R7513" i="4"/>
  <c r="R7514" i="4"/>
  <c r="R7515" i="4"/>
  <c r="R7516" i="4"/>
  <c r="R7517" i="4"/>
  <c r="R7518" i="4"/>
  <c r="R7519" i="4"/>
  <c r="R7520" i="4"/>
  <c r="R7521" i="4"/>
  <c r="R7522" i="4"/>
  <c r="R7523" i="4"/>
  <c r="R7524" i="4"/>
  <c r="R7525" i="4"/>
  <c r="R7526" i="4"/>
  <c r="R7527" i="4"/>
  <c r="R7528" i="4"/>
  <c r="R7529" i="4"/>
  <c r="R7530" i="4"/>
  <c r="R7531" i="4"/>
  <c r="R7532" i="4"/>
  <c r="R7533" i="4"/>
  <c r="R7534" i="4"/>
  <c r="R7535" i="4"/>
  <c r="R7536" i="4"/>
  <c r="R7537" i="4"/>
  <c r="R7538" i="4"/>
  <c r="R7539" i="4"/>
  <c r="R7540" i="4"/>
  <c r="R7541" i="4"/>
  <c r="R7542" i="4"/>
  <c r="R7543" i="4"/>
  <c r="R7544" i="4"/>
  <c r="R7545" i="4"/>
  <c r="R7546" i="4"/>
  <c r="R7547" i="4"/>
  <c r="R7548" i="4"/>
  <c r="R7549" i="4"/>
  <c r="R7550" i="4"/>
  <c r="R7551" i="4"/>
  <c r="R7552" i="4"/>
  <c r="R7553" i="4"/>
  <c r="R7554" i="4"/>
  <c r="R7555" i="4"/>
  <c r="R7556" i="4"/>
  <c r="R7557" i="4"/>
  <c r="R7558" i="4"/>
  <c r="R7559" i="4"/>
  <c r="R7560" i="4"/>
  <c r="R7561" i="4"/>
  <c r="R7562" i="4"/>
  <c r="R7563" i="4"/>
  <c r="R7564" i="4"/>
  <c r="R7565" i="4"/>
  <c r="R7566" i="4"/>
  <c r="R7567" i="4"/>
  <c r="R7568" i="4"/>
  <c r="R7569" i="4"/>
  <c r="R7570" i="4"/>
  <c r="R7571" i="4"/>
  <c r="R7572" i="4"/>
  <c r="R7573" i="4"/>
  <c r="R7574" i="4"/>
  <c r="R7575" i="4"/>
  <c r="R7576" i="4"/>
  <c r="R7577" i="4"/>
  <c r="R7578" i="4"/>
  <c r="R7579" i="4"/>
  <c r="R7580" i="4"/>
  <c r="R7581" i="4"/>
  <c r="R7582" i="4"/>
  <c r="R7583" i="4"/>
  <c r="R7584" i="4"/>
  <c r="R7585" i="4"/>
  <c r="R7586" i="4"/>
  <c r="R7587" i="4"/>
  <c r="R7588" i="4"/>
  <c r="R7589" i="4"/>
  <c r="R7590" i="4"/>
  <c r="R7591" i="4"/>
  <c r="R7592" i="4"/>
  <c r="R7593" i="4"/>
  <c r="R7594" i="4"/>
  <c r="R7595" i="4"/>
  <c r="R7596" i="4"/>
  <c r="R7597" i="4"/>
  <c r="R7598" i="4"/>
  <c r="R7599" i="4"/>
  <c r="R7600" i="4"/>
  <c r="R7601" i="4"/>
  <c r="R7602" i="4"/>
  <c r="R7603" i="4"/>
  <c r="R7604" i="4"/>
  <c r="R7605" i="4"/>
  <c r="R7606" i="4"/>
  <c r="R7607" i="4"/>
  <c r="R7608" i="4"/>
  <c r="R7609" i="4"/>
  <c r="R7610" i="4"/>
  <c r="R7611" i="4"/>
  <c r="R7612" i="4"/>
  <c r="R7613" i="4"/>
  <c r="R7614" i="4"/>
  <c r="R7615" i="4"/>
  <c r="R7616" i="4"/>
  <c r="R7617" i="4"/>
  <c r="R7618" i="4"/>
  <c r="R7619" i="4"/>
  <c r="R7620" i="4"/>
  <c r="R7621" i="4"/>
  <c r="R7622" i="4"/>
  <c r="R7623" i="4"/>
  <c r="R7624" i="4"/>
  <c r="R7625" i="4"/>
  <c r="R7626" i="4"/>
  <c r="R7627" i="4"/>
  <c r="R7628" i="4"/>
  <c r="R7629" i="4"/>
  <c r="R7630" i="4"/>
  <c r="R7631" i="4"/>
  <c r="R7632" i="4"/>
  <c r="R7633" i="4"/>
  <c r="R7634" i="4"/>
  <c r="R7635" i="4"/>
  <c r="R7636" i="4"/>
  <c r="R7637" i="4"/>
  <c r="R7638" i="4"/>
  <c r="R7639" i="4"/>
  <c r="R7640" i="4"/>
  <c r="R7641" i="4"/>
  <c r="R7642" i="4"/>
  <c r="R7643" i="4"/>
  <c r="R7644" i="4"/>
  <c r="R7645" i="4"/>
  <c r="R7646" i="4"/>
  <c r="R7647" i="4"/>
  <c r="R7648" i="4"/>
  <c r="R7649" i="4"/>
  <c r="R7650" i="4"/>
  <c r="R7651" i="4"/>
  <c r="R7652" i="4"/>
  <c r="R7653" i="4"/>
  <c r="R7654" i="4"/>
  <c r="R7655" i="4"/>
  <c r="R7656" i="4"/>
  <c r="R7657" i="4"/>
  <c r="R7658" i="4"/>
  <c r="R7659" i="4"/>
  <c r="R7660" i="4"/>
  <c r="R7661" i="4"/>
  <c r="R7662" i="4"/>
  <c r="R7663" i="4"/>
  <c r="R7664" i="4"/>
  <c r="R7665" i="4"/>
  <c r="R7666" i="4"/>
  <c r="R7667" i="4"/>
  <c r="R7668" i="4"/>
  <c r="R7669" i="4"/>
  <c r="R7670" i="4"/>
  <c r="R7671" i="4"/>
  <c r="R7672" i="4"/>
  <c r="R7673" i="4"/>
  <c r="R7674" i="4"/>
  <c r="R7675" i="4"/>
  <c r="R7676" i="4"/>
  <c r="R7677" i="4"/>
  <c r="R7678" i="4"/>
  <c r="R7679" i="4"/>
  <c r="R7680" i="4"/>
  <c r="R7681" i="4"/>
  <c r="R7682" i="4"/>
  <c r="R7683" i="4"/>
  <c r="R7684" i="4"/>
  <c r="R7685" i="4"/>
  <c r="R7686" i="4"/>
  <c r="R7687" i="4"/>
  <c r="R7688" i="4"/>
  <c r="R7689" i="4"/>
  <c r="R7690" i="4"/>
  <c r="R7691" i="4"/>
  <c r="R7692" i="4"/>
  <c r="R7693" i="4"/>
  <c r="R7694" i="4"/>
  <c r="R7695" i="4"/>
  <c r="R7696" i="4"/>
  <c r="R7697" i="4"/>
  <c r="R7698" i="4"/>
  <c r="R7699" i="4"/>
  <c r="R7700" i="4"/>
  <c r="R7701" i="4"/>
  <c r="R7702" i="4"/>
  <c r="R7703" i="4"/>
  <c r="R7704" i="4"/>
  <c r="R7705" i="4"/>
  <c r="R7706" i="4"/>
  <c r="R7707" i="4"/>
  <c r="R7708" i="4"/>
  <c r="R7709" i="4"/>
  <c r="R7710" i="4"/>
  <c r="R7711" i="4"/>
  <c r="R7712" i="4"/>
  <c r="R7713" i="4"/>
  <c r="R7714" i="4"/>
  <c r="R7715" i="4"/>
  <c r="R7716" i="4"/>
  <c r="R7717" i="4"/>
  <c r="R7718" i="4"/>
  <c r="R7719" i="4"/>
  <c r="R7720" i="4"/>
  <c r="R7721" i="4"/>
  <c r="R7722" i="4"/>
  <c r="R7723" i="4"/>
  <c r="R7724" i="4"/>
  <c r="R7725" i="4"/>
  <c r="R7726" i="4"/>
  <c r="R7727" i="4"/>
  <c r="R7728" i="4"/>
  <c r="R7729" i="4"/>
  <c r="R7730" i="4"/>
  <c r="R7731" i="4"/>
  <c r="R7732" i="4"/>
  <c r="R7733" i="4"/>
  <c r="R7734" i="4"/>
  <c r="R7735" i="4"/>
  <c r="R7736" i="4"/>
  <c r="R7737" i="4"/>
  <c r="R7738" i="4"/>
  <c r="R7739" i="4"/>
  <c r="R7740" i="4"/>
  <c r="R7741" i="4"/>
  <c r="R7742" i="4"/>
  <c r="R7743" i="4"/>
  <c r="R7744" i="4"/>
  <c r="R7745" i="4"/>
  <c r="R7746" i="4"/>
  <c r="R7747" i="4"/>
  <c r="R7748" i="4"/>
  <c r="R7749" i="4"/>
  <c r="R7750" i="4"/>
  <c r="R7751" i="4"/>
  <c r="R7752" i="4"/>
  <c r="R7753" i="4"/>
  <c r="R7754" i="4"/>
  <c r="R7755" i="4"/>
  <c r="R7756" i="4"/>
  <c r="R7757" i="4"/>
  <c r="R7758" i="4"/>
  <c r="R7759" i="4"/>
  <c r="R7760" i="4"/>
  <c r="R7761" i="4"/>
  <c r="R7762" i="4"/>
  <c r="R7763" i="4"/>
  <c r="R7764" i="4"/>
  <c r="R7765" i="4"/>
  <c r="R7766" i="4"/>
  <c r="R7767" i="4"/>
  <c r="R7768" i="4"/>
  <c r="R7769" i="4"/>
  <c r="R7770" i="4"/>
  <c r="R7771" i="4"/>
  <c r="R7772" i="4"/>
  <c r="R7773" i="4"/>
  <c r="R7774" i="4"/>
  <c r="R7775" i="4"/>
  <c r="R7776" i="4"/>
  <c r="R7777" i="4"/>
  <c r="R7778" i="4"/>
  <c r="R7779" i="4"/>
  <c r="R7780" i="4"/>
  <c r="R7781" i="4"/>
  <c r="R7782" i="4"/>
  <c r="R7783" i="4"/>
  <c r="R7784" i="4"/>
  <c r="R7785" i="4"/>
  <c r="R7786" i="4"/>
  <c r="R7787" i="4"/>
  <c r="R7788" i="4"/>
  <c r="R7789" i="4"/>
  <c r="R7790" i="4"/>
  <c r="R7791" i="4"/>
  <c r="R7792" i="4"/>
  <c r="R7793" i="4"/>
  <c r="R7794" i="4"/>
  <c r="R7795" i="4"/>
  <c r="R7796" i="4"/>
  <c r="R7797" i="4"/>
  <c r="R7798" i="4"/>
  <c r="R7799" i="4"/>
  <c r="R7800" i="4"/>
  <c r="R7801" i="4"/>
  <c r="R7802" i="4"/>
  <c r="R7803" i="4"/>
  <c r="R7804" i="4"/>
  <c r="R7805" i="4"/>
  <c r="R7806" i="4"/>
  <c r="R7807" i="4"/>
  <c r="R7808" i="4"/>
  <c r="R7809" i="4"/>
  <c r="R7810" i="4"/>
  <c r="R7811" i="4"/>
  <c r="R7812" i="4"/>
  <c r="R7813" i="4"/>
  <c r="R7814" i="4"/>
  <c r="R7815" i="4"/>
  <c r="R7816" i="4"/>
  <c r="R7817" i="4"/>
  <c r="R7818" i="4"/>
  <c r="R7819" i="4"/>
  <c r="R7820" i="4"/>
  <c r="R7821" i="4"/>
  <c r="R7822" i="4"/>
  <c r="R7823" i="4"/>
  <c r="R7824" i="4"/>
  <c r="R7825" i="4"/>
  <c r="R7826" i="4"/>
  <c r="R7827" i="4"/>
  <c r="R7828" i="4"/>
  <c r="R7829" i="4"/>
  <c r="R7830" i="4"/>
  <c r="R7831" i="4"/>
  <c r="R7832" i="4"/>
  <c r="R7833" i="4"/>
  <c r="R7834" i="4"/>
  <c r="R7835" i="4"/>
  <c r="R7836" i="4"/>
  <c r="R7837" i="4"/>
  <c r="R7838" i="4"/>
  <c r="R7839" i="4"/>
  <c r="R7840" i="4"/>
  <c r="R7841" i="4"/>
  <c r="R7842" i="4"/>
  <c r="R7843" i="4"/>
  <c r="R7844" i="4"/>
  <c r="R7845" i="4"/>
  <c r="R7846" i="4"/>
  <c r="R7847" i="4"/>
  <c r="R7848" i="4"/>
  <c r="R7849" i="4"/>
  <c r="R7850" i="4"/>
  <c r="R7851" i="4"/>
  <c r="R7852" i="4"/>
  <c r="R7853" i="4"/>
  <c r="R7854" i="4"/>
  <c r="R7855" i="4"/>
  <c r="R7856" i="4"/>
  <c r="R7857" i="4"/>
  <c r="R7858" i="4"/>
  <c r="R7859" i="4"/>
  <c r="R7860" i="4"/>
  <c r="R7861" i="4"/>
  <c r="R7862" i="4"/>
  <c r="R7863" i="4"/>
  <c r="R7864" i="4"/>
  <c r="R7865" i="4"/>
  <c r="R7866" i="4"/>
  <c r="R7867" i="4"/>
  <c r="R7868" i="4"/>
  <c r="R7869" i="4"/>
  <c r="R7870" i="4"/>
  <c r="R7871" i="4"/>
  <c r="R7872" i="4"/>
  <c r="R7873" i="4"/>
  <c r="R7874" i="4"/>
  <c r="R7875" i="4"/>
  <c r="R7876" i="4"/>
  <c r="R7877" i="4"/>
  <c r="R7878" i="4"/>
  <c r="R7879" i="4"/>
  <c r="R7880" i="4"/>
  <c r="R7881" i="4"/>
  <c r="R7882" i="4"/>
  <c r="R7883" i="4"/>
  <c r="R7884" i="4"/>
  <c r="R7885" i="4"/>
  <c r="R7886" i="4"/>
  <c r="R7887" i="4"/>
  <c r="R7888" i="4"/>
  <c r="R7889" i="4"/>
  <c r="R7890" i="4"/>
  <c r="R7891" i="4"/>
  <c r="R7892" i="4"/>
  <c r="R7893" i="4"/>
  <c r="R7894" i="4"/>
  <c r="R7895" i="4"/>
  <c r="R7896" i="4"/>
  <c r="R7897" i="4"/>
  <c r="R7898" i="4"/>
  <c r="R7899" i="4"/>
  <c r="R7900" i="4"/>
  <c r="R7901" i="4"/>
  <c r="R7902" i="4"/>
  <c r="R7903" i="4"/>
  <c r="R7904" i="4"/>
  <c r="R7905" i="4"/>
  <c r="R7906" i="4"/>
  <c r="R7907" i="4"/>
  <c r="R7908" i="4"/>
  <c r="R7909" i="4"/>
  <c r="R7910" i="4"/>
  <c r="R7911" i="4"/>
  <c r="R7912" i="4"/>
  <c r="R7913" i="4"/>
  <c r="R7914" i="4"/>
  <c r="R7915" i="4"/>
  <c r="R7916" i="4"/>
  <c r="R7917" i="4"/>
  <c r="R7918" i="4"/>
  <c r="R7919" i="4"/>
  <c r="R7920" i="4"/>
  <c r="R7921" i="4"/>
  <c r="R7922" i="4"/>
  <c r="R7923" i="4"/>
  <c r="R7924" i="4"/>
  <c r="R7925" i="4"/>
  <c r="R7926" i="4"/>
  <c r="R7927" i="4"/>
  <c r="R7928" i="4"/>
  <c r="R7929" i="4"/>
  <c r="R7930" i="4"/>
  <c r="R7931" i="4"/>
  <c r="R7932" i="4"/>
  <c r="R7933" i="4"/>
  <c r="R7934" i="4"/>
  <c r="R7935" i="4"/>
  <c r="R7936" i="4"/>
  <c r="R7937" i="4"/>
  <c r="R7938" i="4"/>
  <c r="R7939" i="4"/>
  <c r="R7940" i="4"/>
  <c r="R7941" i="4"/>
  <c r="R7942" i="4"/>
  <c r="R7943" i="4"/>
  <c r="R7944" i="4"/>
  <c r="R7945" i="4"/>
  <c r="R7946" i="4"/>
  <c r="R7947" i="4"/>
  <c r="R7948" i="4"/>
  <c r="R7949" i="4"/>
  <c r="R7950" i="4"/>
  <c r="R7951" i="4"/>
  <c r="R7952" i="4"/>
  <c r="R7953" i="4"/>
  <c r="R7954" i="4"/>
  <c r="R7955" i="4"/>
  <c r="R7956" i="4"/>
  <c r="R7957" i="4"/>
  <c r="R7958" i="4"/>
  <c r="R7959" i="4"/>
  <c r="R7960" i="4"/>
  <c r="R7961" i="4"/>
  <c r="R7962" i="4"/>
  <c r="R7963" i="4"/>
  <c r="R7964" i="4"/>
  <c r="R7965" i="4"/>
  <c r="R7966" i="4"/>
  <c r="R7967" i="4"/>
  <c r="R7968" i="4"/>
  <c r="R7969" i="4"/>
  <c r="R7970" i="4"/>
  <c r="R7971" i="4"/>
  <c r="R7972" i="4"/>
  <c r="R7973" i="4"/>
  <c r="R7974" i="4"/>
  <c r="R7975" i="4"/>
  <c r="R7976" i="4"/>
  <c r="R7977" i="4"/>
  <c r="R7978" i="4"/>
  <c r="R7979" i="4"/>
  <c r="R7980" i="4"/>
  <c r="R7981" i="4"/>
  <c r="R7982" i="4"/>
  <c r="R7983" i="4"/>
  <c r="R7984" i="4"/>
  <c r="R7985" i="4"/>
  <c r="R7986" i="4"/>
  <c r="R7987" i="4"/>
  <c r="R7988" i="4"/>
  <c r="R7989" i="4"/>
  <c r="R7990" i="4"/>
  <c r="R7991" i="4"/>
  <c r="R7992" i="4"/>
  <c r="R7993" i="4"/>
  <c r="R7994" i="4"/>
  <c r="R7995" i="4"/>
  <c r="R7996" i="4"/>
  <c r="R7997" i="4"/>
  <c r="R7998" i="4"/>
  <c r="R7999" i="4"/>
  <c r="R8000" i="4"/>
  <c r="R8001" i="4"/>
  <c r="R8002" i="4"/>
  <c r="R8003" i="4"/>
  <c r="R8004" i="4"/>
  <c r="R8005" i="4"/>
  <c r="R8006" i="4"/>
  <c r="R8007" i="4"/>
  <c r="R8008" i="4"/>
  <c r="R8009" i="4"/>
  <c r="R8010" i="4"/>
  <c r="R8011" i="4"/>
  <c r="R8012" i="4"/>
  <c r="R8013" i="4"/>
  <c r="R8014" i="4"/>
  <c r="R8015" i="4"/>
  <c r="R8016" i="4"/>
  <c r="R8017" i="4"/>
  <c r="R8018" i="4"/>
  <c r="R8019" i="4"/>
  <c r="R8020" i="4"/>
  <c r="R8021" i="4"/>
  <c r="R8022" i="4"/>
  <c r="R8023" i="4"/>
  <c r="R8024" i="4"/>
  <c r="R8025" i="4"/>
  <c r="R8026" i="4"/>
  <c r="R8027" i="4"/>
  <c r="R8028" i="4"/>
  <c r="R8029" i="4"/>
  <c r="R8030" i="4"/>
  <c r="R8031" i="4"/>
  <c r="R8032" i="4"/>
  <c r="R8033" i="4"/>
  <c r="R8034" i="4"/>
  <c r="R8035" i="4"/>
  <c r="R8036" i="4"/>
  <c r="R8037" i="4"/>
  <c r="R8038" i="4"/>
  <c r="R8039" i="4"/>
  <c r="R8040" i="4"/>
  <c r="R8041" i="4"/>
  <c r="R8042" i="4"/>
  <c r="R8043" i="4"/>
  <c r="R8044" i="4"/>
  <c r="R8045" i="4"/>
  <c r="R8046" i="4"/>
  <c r="R8047" i="4"/>
  <c r="R8048" i="4"/>
  <c r="R8049" i="4"/>
  <c r="R8050" i="4"/>
  <c r="R8051" i="4"/>
  <c r="R8052" i="4"/>
  <c r="R8053" i="4"/>
  <c r="R8054" i="4"/>
  <c r="R8055" i="4"/>
  <c r="R8056" i="4"/>
  <c r="R8057" i="4"/>
  <c r="R8058" i="4"/>
  <c r="R8059" i="4"/>
  <c r="R8060" i="4"/>
  <c r="R8061" i="4"/>
  <c r="R8062" i="4"/>
  <c r="R8063" i="4"/>
  <c r="R8064" i="4"/>
  <c r="R8065" i="4"/>
  <c r="R8066" i="4"/>
  <c r="R8067" i="4"/>
  <c r="R8068" i="4"/>
  <c r="R8069" i="4"/>
  <c r="R8070" i="4"/>
  <c r="R8071" i="4"/>
  <c r="R8072" i="4"/>
  <c r="R8073" i="4"/>
  <c r="R8074" i="4"/>
  <c r="R8075" i="4"/>
  <c r="R8076" i="4"/>
  <c r="R8077" i="4"/>
  <c r="R8078" i="4"/>
  <c r="R8079" i="4"/>
  <c r="R8080" i="4"/>
  <c r="R8081" i="4"/>
  <c r="R8082" i="4"/>
  <c r="R8083" i="4"/>
  <c r="R8084" i="4"/>
  <c r="R8085" i="4"/>
  <c r="R8086" i="4"/>
  <c r="R8087" i="4"/>
  <c r="R8088" i="4"/>
  <c r="R8089" i="4"/>
  <c r="R8090" i="4"/>
  <c r="R8091" i="4"/>
  <c r="R8092" i="4"/>
  <c r="R8093" i="4"/>
  <c r="R8094" i="4"/>
  <c r="R8095" i="4"/>
  <c r="R8096" i="4"/>
  <c r="R8097" i="4"/>
  <c r="R8098" i="4"/>
  <c r="R8099" i="4"/>
  <c r="R8100" i="4"/>
  <c r="R8101" i="4"/>
  <c r="R8102" i="4"/>
  <c r="R8103" i="4"/>
  <c r="R8104" i="4"/>
  <c r="R8105" i="4"/>
  <c r="R8106" i="4"/>
  <c r="R8107" i="4"/>
  <c r="R8108" i="4"/>
  <c r="R8109" i="4"/>
  <c r="R8110" i="4"/>
  <c r="R8111" i="4"/>
  <c r="R8112" i="4"/>
  <c r="R8113" i="4"/>
  <c r="R8114" i="4"/>
  <c r="R8115" i="4"/>
  <c r="R8116" i="4"/>
  <c r="R8117" i="4"/>
  <c r="R8118" i="4"/>
  <c r="R8119" i="4"/>
  <c r="R8120" i="4"/>
  <c r="R8121" i="4"/>
  <c r="R8122" i="4"/>
  <c r="R8123" i="4"/>
  <c r="R8124" i="4"/>
  <c r="R8125" i="4"/>
  <c r="R8126" i="4"/>
  <c r="R8127" i="4"/>
  <c r="R8128" i="4"/>
  <c r="R8129" i="4"/>
  <c r="R8130" i="4"/>
  <c r="R8131" i="4"/>
  <c r="R8132" i="4"/>
  <c r="R8133" i="4"/>
  <c r="R8134" i="4"/>
  <c r="R8135" i="4"/>
  <c r="R8136" i="4"/>
  <c r="R8137" i="4"/>
  <c r="R8138" i="4"/>
  <c r="R8139" i="4"/>
  <c r="R8140" i="4"/>
  <c r="R8141" i="4"/>
  <c r="R8142" i="4"/>
  <c r="R8143" i="4"/>
  <c r="R8144" i="4"/>
  <c r="R8145" i="4"/>
  <c r="R8146" i="4"/>
  <c r="R8147" i="4"/>
  <c r="R8148" i="4"/>
  <c r="R8149" i="4"/>
  <c r="R8150" i="4"/>
  <c r="R8151" i="4"/>
  <c r="R8152" i="4"/>
  <c r="R8153" i="4"/>
  <c r="R8154" i="4"/>
  <c r="R8155" i="4"/>
  <c r="R8156" i="4"/>
  <c r="R8157" i="4"/>
  <c r="R8158" i="4"/>
  <c r="R8159" i="4"/>
  <c r="R8160" i="4"/>
  <c r="R8161" i="4"/>
  <c r="R8162" i="4"/>
  <c r="R8163" i="4"/>
  <c r="R8164" i="4"/>
  <c r="R8165" i="4"/>
  <c r="R8166" i="4"/>
  <c r="R8167" i="4"/>
  <c r="R8168" i="4"/>
  <c r="R8169" i="4"/>
  <c r="R8170" i="4"/>
  <c r="R8171" i="4"/>
  <c r="R8172" i="4"/>
  <c r="R8173" i="4"/>
  <c r="R8174" i="4"/>
  <c r="R8175" i="4"/>
  <c r="R8176" i="4"/>
  <c r="R8177" i="4"/>
  <c r="R8178" i="4"/>
  <c r="R8179" i="4"/>
  <c r="R8180" i="4"/>
  <c r="R8181" i="4"/>
  <c r="R8182" i="4"/>
  <c r="R8183" i="4"/>
  <c r="R8184" i="4"/>
  <c r="R8185" i="4"/>
  <c r="R8186" i="4"/>
  <c r="R8187" i="4"/>
  <c r="R8188" i="4"/>
  <c r="R8189" i="4"/>
  <c r="R8190" i="4"/>
  <c r="R8191" i="4"/>
  <c r="R8192" i="4"/>
  <c r="R8193" i="4"/>
  <c r="R8194" i="4"/>
  <c r="R8195" i="4"/>
  <c r="R8196" i="4"/>
  <c r="R8197" i="4"/>
  <c r="R8198" i="4"/>
  <c r="R8199" i="4"/>
  <c r="R8200" i="4"/>
  <c r="R8201" i="4"/>
  <c r="R8202" i="4"/>
  <c r="R8203" i="4"/>
  <c r="R8204" i="4"/>
  <c r="R8205" i="4"/>
  <c r="R8206" i="4"/>
  <c r="R8207" i="4"/>
  <c r="R8208" i="4"/>
  <c r="R8209" i="4"/>
  <c r="R8210" i="4"/>
  <c r="R8211" i="4"/>
  <c r="R8212" i="4"/>
  <c r="R8213" i="4"/>
  <c r="R8214" i="4"/>
  <c r="R8215" i="4"/>
  <c r="R8216" i="4"/>
  <c r="R8217" i="4"/>
  <c r="R8218" i="4"/>
  <c r="R8219" i="4"/>
  <c r="R8220" i="4"/>
  <c r="R8221" i="4"/>
  <c r="R8222" i="4"/>
  <c r="R8223" i="4"/>
  <c r="R8224" i="4"/>
  <c r="R8225" i="4"/>
  <c r="R8226" i="4"/>
  <c r="R8227" i="4"/>
  <c r="R8228" i="4"/>
  <c r="R8229" i="4"/>
  <c r="R8230" i="4"/>
  <c r="R8231" i="4"/>
  <c r="R8232" i="4"/>
  <c r="R8233" i="4"/>
  <c r="R8234" i="4"/>
  <c r="R8235" i="4"/>
  <c r="R8236" i="4"/>
  <c r="R8237" i="4"/>
  <c r="R8238" i="4"/>
  <c r="R8239" i="4"/>
  <c r="R8240" i="4"/>
  <c r="R8241" i="4"/>
  <c r="R8242" i="4"/>
  <c r="R8243" i="4"/>
  <c r="R8244" i="4"/>
  <c r="R8245" i="4"/>
  <c r="R8246" i="4"/>
  <c r="R8247" i="4"/>
  <c r="R8248" i="4"/>
  <c r="R8249" i="4"/>
  <c r="R8250" i="4"/>
  <c r="R8251" i="4"/>
  <c r="R8252" i="4"/>
  <c r="R8253" i="4"/>
  <c r="R8254" i="4"/>
  <c r="R8255" i="4"/>
  <c r="R8256" i="4"/>
  <c r="R8257" i="4"/>
  <c r="R8258" i="4"/>
  <c r="R8259" i="4"/>
  <c r="R8260" i="4"/>
  <c r="R8261" i="4"/>
  <c r="R8262" i="4"/>
  <c r="R8263" i="4"/>
  <c r="R8264" i="4"/>
  <c r="R8265" i="4"/>
  <c r="R8266" i="4"/>
  <c r="R8267" i="4"/>
  <c r="R8268" i="4"/>
  <c r="R8269" i="4"/>
  <c r="R8270" i="4"/>
  <c r="R8271" i="4"/>
  <c r="R8272" i="4"/>
  <c r="R8273" i="4"/>
  <c r="R8274" i="4"/>
  <c r="R8275" i="4"/>
  <c r="R8276" i="4"/>
  <c r="R8277" i="4"/>
  <c r="R8278" i="4"/>
  <c r="R8279" i="4"/>
  <c r="R8280" i="4"/>
  <c r="R8281" i="4"/>
  <c r="R8282" i="4"/>
  <c r="R8283" i="4"/>
  <c r="R8284" i="4"/>
  <c r="R8285" i="4"/>
  <c r="R8286" i="4"/>
  <c r="R8287" i="4"/>
  <c r="R8288" i="4"/>
  <c r="R8289" i="4"/>
  <c r="R8290" i="4"/>
  <c r="R8291" i="4"/>
  <c r="R8292" i="4"/>
  <c r="R8293" i="4"/>
  <c r="R8294" i="4"/>
  <c r="R8295" i="4"/>
  <c r="R8296" i="4"/>
  <c r="R8297" i="4"/>
  <c r="R8298" i="4"/>
  <c r="R8299" i="4"/>
  <c r="R8300" i="4"/>
  <c r="R8301" i="4"/>
  <c r="R8302" i="4"/>
  <c r="R8303" i="4"/>
  <c r="R8304" i="4"/>
  <c r="R8305" i="4"/>
  <c r="R8306" i="4"/>
  <c r="R8307" i="4"/>
  <c r="R8308" i="4"/>
  <c r="R8309" i="4"/>
  <c r="R8310" i="4"/>
  <c r="R8311" i="4"/>
  <c r="R8312" i="4"/>
  <c r="R8313" i="4"/>
  <c r="R8314" i="4"/>
  <c r="R8315" i="4"/>
  <c r="R8316" i="4"/>
  <c r="R8317" i="4"/>
  <c r="R8318" i="4"/>
  <c r="R8319" i="4"/>
  <c r="R8320" i="4"/>
  <c r="R8321" i="4"/>
  <c r="R8322" i="4"/>
  <c r="R8323" i="4"/>
  <c r="R8324" i="4"/>
  <c r="R8325" i="4"/>
  <c r="R8326" i="4"/>
  <c r="R8327" i="4"/>
  <c r="R8328" i="4"/>
  <c r="R8329" i="4"/>
  <c r="R8330" i="4"/>
  <c r="R8331" i="4"/>
  <c r="R8332" i="4"/>
  <c r="R8333" i="4"/>
  <c r="R8334" i="4"/>
  <c r="R8335" i="4"/>
  <c r="R8336" i="4"/>
  <c r="R8337" i="4"/>
  <c r="R8338" i="4"/>
  <c r="R8339" i="4"/>
  <c r="R8340" i="4"/>
  <c r="R8341" i="4"/>
  <c r="R8342" i="4"/>
  <c r="R8343" i="4"/>
  <c r="R8344" i="4"/>
  <c r="R8345" i="4"/>
  <c r="R8346" i="4"/>
  <c r="R8347" i="4"/>
  <c r="R8348" i="4"/>
  <c r="R8349" i="4"/>
  <c r="R8350" i="4"/>
  <c r="R8351" i="4"/>
  <c r="R8352" i="4"/>
  <c r="R8353" i="4"/>
  <c r="R8354" i="4"/>
  <c r="R8355" i="4"/>
  <c r="R8356" i="4"/>
  <c r="R8357" i="4"/>
  <c r="R8358" i="4"/>
  <c r="R8359" i="4"/>
  <c r="R8360" i="4"/>
  <c r="R8361" i="4"/>
  <c r="R8362" i="4"/>
  <c r="R8363" i="4"/>
  <c r="R8364" i="4"/>
  <c r="R8365" i="4"/>
  <c r="R8366" i="4"/>
  <c r="R8367" i="4"/>
  <c r="R8368" i="4"/>
  <c r="R8369" i="4"/>
  <c r="R8370" i="4"/>
  <c r="R8371" i="4"/>
  <c r="R8372" i="4"/>
  <c r="R8373" i="4"/>
  <c r="R8374" i="4"/>
  <c r="R8375" i="4"/>
  <c r="R8376" i="4"/>
  <c r="R8377" i="4"/>
  <c r="R8378" i="4"/>
  <c r="R8379" i="4"/>
  <c r="R8380" i="4"/>
  <c r="R8381" i="4"/>
  <c r="R8382" i="4"/>
  <c r="R8383" i="4"/>
  <c r="R8384" i="4"/>
  <c r="R8385" i="4"/>
  <c r="R8386" i="4"/>
  <c r="R8387" i="4"/>
  <c r="R8388" i="4"/>
  <c r="R8389" i="4"/>
  <c r="R8390" i="4"/>
  <c r="R8391" i="4"/>
  <c r="R8392" i="4"/>
  <c r="R8393" i="4"/>
  <c r="R8394" i="4"/>
  <c r="R8395" i="4"/>
  <c r="R8396" i="4"/>
  <c r="R8397" i="4"/>
  <c r="R8398" i="4"/>
  <c r="R8399" i="4"/>
  <c r="R8400" i="4"/>
  <c r="R8401" i="4"/>
  <c r="R8402" i="4"/>
  <c r="R8403" i="4"/>
  <c r="R8404" i="4"/>
  <c r="R8405" i="4"/>
  <c r="R8406" i="4"/>
  <c r="R8407" i="4"/>
  <c r="R8408" i="4"/>
  <c r="R8409" i="4"/>
  <c r="R8410" i="4"/>
  <c r="R8411" i="4"/>
  <c r="R8412" i="4"/>
  <c r="R8413" i="4"/>
  <c r="R8414" i="4"/>
  <c r="R8415" i="4"/>
  <c r="R8416" i="4"/>
  <c r="R8417" i="4"/>
  <c r="R8418" i="4"/>
  <c r="R8419" i="4"/>
  <c r="R8420" i="4"/>
  <c r="R8421" i="4"/>
  <c r="R8422" i="4"/>
  <c r="R8423" i="4"/>
  <c r="R8424" i="4"/>
  <c r="R8425" i="4"/>
  <c r="R8426" i="4"/>
  <c r="R8427" i="4"/>
  <c r="R8428" i="4"/>
  <c r="R8429" i="4"/>
  <c r="R8430" i="4"/>
  <c r="R8431" i="4"/>
  <c r="R8432" i="4"/>
  <c r="R8433" i="4"/>
  <c r="R8434" i="4"/>
  <c r="R8435" i="4"/>
  <c r="R8436" i="4"/>
  <c r="R8437" i="4"/>
  <c r="R8438" i="4"/>
  <c r="R8439" i="4"/>
  <c r="R8440" i="4"/>
  <c r="R8441" i="4"/>
  <c r="R8442" i="4"/>
  <c r="R8443" i="4"/>
  <c r="R8444" i="4"/>
  <c r="R8445" i="4"/>
  <c r="R8446" i="4"/>
  <c r="R8447" i="4"/>
  <c r="R8448" i="4"/>
  <c r="R8449" i="4"/>
  <c r="R8450" i="4"/>
  <c r="R8451" i="4"/>
  <c r="R8452" i="4"/>
  <c r="R8453" i="4"/>
  <c r="R8454" i="4"/>
  <c r="R8455" i="4"/>
  <c r="R8456" i="4"/>
  <c r="R8457" i="4"/>
  <c r="R8458" i="4"/>
  <c r="R8459" i="4"/>
  <c r="R8460" i="4"/>
  <c r="R8461" i="4"/>
  <c r="R8462" i="4"/>
  <c r="R8463" i="4"/>
  <c r="R8464" i="4"/>
  <c r="R8465" i="4"/>
  <c r="R8466" i="4"/>
  <c r="R8467" i="4"/>
  <c r="R8468" i="4"/>
  <c r="R8469" i="4"/>
  <c r="R8470" i="4"/>
  <c r="R8471" i="4"/>
  <c r="R8472" i="4"/>
  <c r="R8473" i="4"/>
  <c r="R8474" i="4"/>
  <c r="R8475" i="4"/>
  <c r="R8476" i="4"/>
  <c r="R8477" i="4"/>
  <c r="R8478" i="4"/>
  <c r="R8479" i="4"/>
  <c r="R8480" i="4"/>
  <c r="R8481" i="4"/>
  <c r="R8482" i="4"/>
  <c r="R8483" i="4"/>
  <c r="R8484" i="4"/>
  <c r="R8485" i="4"/>
  <c r="R8486" i="4"/>
  <c r="R8487" i="4"/>
  <c r="R8488" i="4"/>
  <c r="R8489" i="4"/>
  <c r="R8490" i="4"/>
  <c r="R8491" i="4"/>
  <c r="R8492" i="4"/>
  <c r="R8493" i="4"/>
  <c r="R8494" i="4"/>
  <c r="R8495" i="4"/>
  <c r="R8496" i="4"/>
  <c r="R8497" i="4"/>
  <c r="R8498" i="4"/>
  <c r="R8499" i="4"/>
  <c r="R8500" i="4"/>
  <c r="R8501" i="4"/>
  <c r="R8502" i="4"/>
  <c r="R8503" i="4"/>
  <c r="R8504" i="4"/>
  <c r="R8505" i="4"/>
  <c r="R8506" i="4"/>
  <c r="R8507" i="4"/>
  <c r="R8508" i="4"/>
  <c r="R8509" i="4"/>
  <c r="R8510" i="4"/>
  <c r="R8511" i="4"/>
  <c r="R8512" i="4"/>
  <c r="R8513" i="4"/>
  <c r="R8514" i="4"/>
  <c r="R8515" i="4"/>
  <c r="R8516" i="4"/>
  <c r="R8517" i="4"/>
  <c r="R8518" i="4"/>
  <c r="R8519" i="4"/>
  <c r="R8520" i="4"/>
  <c r="R8521" i="4"/>
  <c r="R8522" i="4"/>
  <c r="R8523" i="4"/>
  <c r="R8524" i="4"/>
  <c r="R8525" i="4"/>
  <c r="R8526" i="4"/>
  <c r="R8527" i="4"/>
  <c r="R8528" i="4"/>
  <c r="R8529" i="4"/>
  <c r="R8530" i="4"/>
  <c r="R8531" i="4"/>
  <c r="R8532" i="4"/>
  <c r="R8533" i="4"/>
  <c r="R8534" i="4"/>
  <c r="R8535" i="4"/>
  <c r="R8536" i="4"/>
  <c r="R8537" i="4"/>
  <c r="R8538" i="4"/>
  <c r="R8539" i="4"/>
  <c r="R8540" i="4"/>
  <c r="R8541" i="4"/>
  <c r="R8542" i="4"/>
  <c r="R8543" i="4"/>
  <c r="R8544" i="4"/>
  <c r="R8545" i="4"/>
  <c r="R8546" i="4"/>
  <c r="R8547" i="4"/>
  <c r="R8548" i="4"/>
  <c r="R8549" i="4"/>
  <c r="R8550" i="4"/>
  <c r="R8551" i="4"/>
  <c r="R8552" i="4"/>
  <c r="R8553" i="4"/>
  <c r="R8554" i="4"/>
  <c r="R8555" i="4"/>
  <c r="R8556" i="4"/>
  <c r="R8557" i="4"/>
  <c r="R8558" i="4"/>
  <c r="R8559" i="4"/>
  <c r="R8560" i="4"/>
  <c r="R8561" i="4"/>
  <c r="R8562" i="4"/>
  <c r="R8563" i="4"/>
  <c r="R8564" i="4"/>
  <c r="R8565" i="4"/>
  <c r="R8566" i="4"/>
  <c r="R8567" i="4"/>
  <c r="R8568" i="4"/>
  <c r="R8569" i="4"/>
  <c r="R8570" i="4"/>
  <c r="R8571" i="4"/>
  <c r="R8572" i="4"/>
  <c r="R8573" i="4"/>
  <c r="R8574" i="4"/>
  <c r="R8575" i="4"/>
  <c r="R8576" i="4"/>
  <c r="R8577" i="4"/>
  <c r="R8578" i="4"/>
  <c r="R8579" i="4"/>
  <c r="R8580" i="4"/>
  <c r="R8581" i="4"/>
  <c r="R8582" i="4"/>
  <c r="R8583" i="4"/>
  <c r="R8584" i="4"/>
  <c r="R8585" i="4"/>
  <c r="R8586" i="4"/>
  <c r="R8587" i="4"/>
  <c r="R8588" i="4"/>
  <c r="R8589" i="4"/>
  <c r="R8590" i="4"/>
  <c r="R8591" i="4"/>
  <c r="R8592" i="4"/>
  <c r="R8593" i="4"/>
  <c r="R8594" i="4"/>
  <c r="R8595" i="4"/>
  <c r="R8596" i="4"/>
  <c r="R8597" i="4"/>
  <c r="R8598" i="4"/>
  <c r="R8599" i="4"/>
  <c r="R8600" i="4"/>
  <c r="R8601" i="4"/>
  <c r="R8602" i="4"/>
  <c r="R8603" i="4"/>
  <c r="R8604" i="4"/>
  <c r="R8605" i="4"/>
  <c r="R8606" i="4"/>
  <c r="R8607" i="4"/>
  <c r="R8608" i="4"/>
  <c r="R8609" i="4"/>
  <c r="R8610" i="4"/>
  <c r="R8611" i="4"/>
  <c r="R8612" i="4"/>
  <c r="R8613" i="4"/>
  <c r="R8614" i="4"/>
  <c r="R8615" i="4"/>
  <c r="R8616" i="4"/>
  <c r="R8617" i="4"/>
  <c r="R8618" i="4"/>
  <c r="R8619" i="4"/>
  <c r="R8620" i="4"/>
  <c r="R8621" i="4"/>
  <c r="R8622" i="4"/>
  <c r="R8623" i="4"/>
  <c r="R8624" i="4"/>
  <c r="R8625" i="4"/>
  <c r="R8626" i="4"/>
  <c r="R8627" i="4"/>
  <c r="R8628" i="4"/>
  <c r="R8629" i="4"/>
  <c r="R8630" i="4"/>
  <c r="R8631" i="4"/>
  <c r="R8632" i="4"/>
  <c r="R8633" i="4"/>
  <c r="R8634" i="4"/>
  <c r="R8635" i="4"/>
  <c r="R8636" i="4"/>
  <c r="R8637" i="4"/>
  <c r="R8638" i="4"/>
  <c r="R8639" i="4"/>
  <c r="R8640" i="4"/>
  <c r="R8641" i="4"/>
  <c r="R8642" i="4"/>
  <c r="R8643" i="4"/>
  <c r="R8644" i="4"/>
  <c r="R8645" i="4"/>
  <c r="R8646" i="4"/>
  <c r="R8647" i="4"/>
  <c r="R8648" i="4"/>
  <c r="R8649" i="4"/>
  <c r="R8650" i="4"/>
  <c r="R8651" i="4"/>
  <c r="R8652" i="4"/>
  <c r="R8653" i="4"/>
  <c r="R8654" i="4"/>
  <c r="R8655" i="4"/>
  <c r="R8656" i="4"/>
  <c r="R8657" i="4"/>
  <c r="R8658" i="4"/>
  <c r="R8659" i="4"/>
  <c r="R8660" i="4"/>
  <c r="R8661" i="4"/>
  <c r="R8662" i="4"/>
  <c r="R8663" i="4"/>
  <c r="R8664" i="4"/>
  <c r="R8665" i="4"/>
  <c r="R8666" i="4"/>
  <c r="R8667" i="4"/>
  <c r="R8668" i="4"/>
  <c r="R8669" i="4"/>
  <c r="R8670" i="4"/>
  <c r="R8671" i="4"/>
  <c r="R8672" i="4"/>
  <c r="R8673" i="4"/>
  <c r="R8674" i="4"/>
  <c r="R8675" i="4"/>
  <c r="R8676" i="4"/>
  <c r="R8677" i="4"/>
  <c r="R8678" i="4"/>
  <c r="R8679" i="4"/>
  <c r="R8680" i="4"/>
  <c r="R8681" i="4"/>
  <c r="R8682" i="4"/>
  <c r="R8683" i="4"/>
  <c r="R8684" i="4"/>
  <c r="R8685" i="4"/>
  <c r="R8686" i="4"/>
  <c r="R8687" i="4"/>
  <c r="R8688" i="4"/>
  <c r="R8689" i="4"/>
  <c r="R8690" i="4"/>
  <c r="R8691" i="4"/>
  <c r="R8692" i="4"/>
  <c r="R8693" i="4"/>
  <c r="R8694" i="4"/>
  <c r="R8695" i="4"/>
  <c r="R8696" i="4"/>
  <c r="R8697" i="4"/>
  <c r="R8698" i="4"/>
  <c r="R8699" i="4"/>
  <c r="R8700" i="4"/>
  <c r="R8701" i="4"/>
  <c r="R8702" i="4"/>
  <c r="R8703" i="4"/>
  <c r="R8704" i="4"/>
  <c r="R8705" i="4"/>
  <c r="R8706" i="4"/>
  <c r="R8707" i="4"/>
  <c r="R8708" i="4"/>
  <c r="R8709" i="4"/>
  <c r="R8710" i="4"/>
  <c r="R8711" i="4"/>
  <c r="R8712" i="4"/>
  <c r="R8713" i="4"/>
  <c r="R8714" i="4"/>
  <c r="R8715" i="4"/>
  <c r="R8716" i="4"/>
  <c r="R8717" i="4"/>
  <c r="R8718" i="4"/>
  <c r="R8719" i="4"/>
  <c r="R8720" i="4"/>
  <c r="R8721" i="4"/>
  <c r="R8722" i="4"/>
  <c r="R8723" i="4"/>
  <c r="R8724" i="4"/>
  <c r="R8725" i="4"/>
  <c r="R8726" i="4"/>
  <c r="R8727" i="4"/>
  <c r="R8728" i="4"/>
  <c r="R8729" i="4"/>
  <c r="R8730" i="4"/>
  <c r="R8731" i="4"/>
  <c r="R8732" i="4"/>
  <c r="R8733" i="4"/>
  <c r="R8734" i="4"/>
  <c r="R8735" i="4"/>
  <c r="R8736" i="4"/>
  <c r="R8737" i="4"/>
  <c r="R8738" i="4"/>
  <c r="R8739" i="4"/>
  <c r="R8740" i="4"/>
  <c r="R8741" i="4"/>
  <c r="R8742" i="4"/>
  <c r="R8743" i="4"/>
  <c r="R8744" i="4"/>
  <c r="R8745" i="4"/>
  <c r="R8746" i="4"/>
  <c r="R8747" i="4"/>
  <c r="R8748" i="4"/>
  <c r="R8749" i="4"/>
  <c r="R8750" i="4"/>
  <c r="R8751" i="4"/>
  <c r="R8752" i="4"/>
  <c r="R8753" i="4"/>
  <c r="R8754" i="4"/>
  <c r="R8755" i="4"/>
  <c r="R8756" i="4"/>
  <c r="R8757" i="4"/>
  <c r="R8758" i="4"/>
  <c r="R8759" i="4"/>
  <c r="R8760" i="4"/>
  <c r="R8761" i="4"/>
  <c r="R8762" i="4"/>
  <c r="R8763" i="4"/>
  <c r="R8764" i="4"/>
  <c r="R8765" i="4"/>
  <c r="R8766" i="4"/>
  <c r="R8767" i="4"/>
  <c r="R8768" i="4"/>
  <c r="R8769" i="4"/>
  <c r="R8770" i="4"/>
  <c r="R8771" i="4"/>
  <c r="R8772" i="4"/>
  <c r="R8773" i="4"/>
  <c r="R8774" i="4"/>
  <c r="R8775" i="4"/>
  <c r="R8776" i="4"/>
  <c r="R8777" i="4"/>
  <c r="R8778" i="4"/>
  <c r="R8779" i="4"/>
  <c r="R8780" i="4"/>
  <c r="R8781" i="4"/>
  <c r="R8782" i="4"/>
  <c r="R8783" i="4"/>
  <c r="R8784" i="4"/>
  <c r="R8785" i="4"/>
  <c r="R8786" i="4"/>
  <c r="R8787" i="4"/>
  <c r="R8788" i="4"/>
  <c r="R8789" i="4"/>
  <c r="R8790" i="4"/>
  <c r="R8791" i="4"/>
  <c r="R8792" i="4"/>
  <c r="R8793" i="4"/>
  <c r="R8794" i="4"/>
  <c r="R8795" i="4"/>
  <c r="R8796" i="4"/>
  <c r="R8797" i="4"/>
  <c r="R8798" i="4"/>
  <c r="R8799" i="4"/>
  <c r="R8800" i="4"/>
  <c r="R8801" i="4"/>
  <c r="R8802" i="4"/>
  <c r="R8803" i="4"/>
  <c r="R8804" i="4"/>
  <c r="R8805" i="4"/>
  <c r="R8806" i="4"/>
  <c r="R8807" i="4"/>
  <c r="R8808" i="4"/>
  <c r="R8809" i="4"/>
  <c r="R8810" i="4"/>
  <c r="R8811" i="4"/>
  <c r="R8812" i="4"/>
  <c r="R8813" i="4"/>
  <c r="R8814" i="4"/>
  <c r="R8815" i="4"/>
  <c r="R8816" i="4"/>
  <c r="R8817" i="4"/>
  <c r="R8818" i="4"/>
  <c r="R8819" i="4"/>
  <c r="R8820" i="4"/>
  <c r="R8821" i="4"/>
  <c r="R8822" i="4"/>
  <c r="R8823" i="4"/>
  <c r="R8824" i="4"/>
  <c r="R8825" i="4"/>
  <c r="R8826" i="4"/>
  <c r="R8827" i="4"/>
  <c r="R8828" i="4"/>
  <c r="R8829" i="4"/>
  <c r="R8830" i="4"/>
  <c r="R8831" i="4"/>
  <c r="R8832" i="4"/>
  <c r="R8833" i="4"/>
  <c r="R8834" i="4"/>
  <c r="R8835" i="4"/>
  <c r="R8836" i="4"/>
  <c r="R8837" i="4"/>
  <c r="R8838" i="4"/>
  <c r="R8839" i="4"/>
  <c r="R8840" i="4"/>
  <c r="R8841" i="4"/>
  <c r="R8842" i="4"/>
  <c r="R8843" i="4"/>
  <c r="R8844" i="4"/>
  <c r="R8845" i="4"/>
  <c r="R8846" i="4"/>
  <c r="R8847" i="4"/>
  <c r="R8848" i="4"/>
  <c r="R8849" i="4"/>
  <c r="R8850" i="4"/>
  <c r="R8851" i="4"/>
  <c r="R8852" i="4"/>
  <c r="R8853" i="4"/>
  <c r="R8854" i="4"/>
  <c r="R8855" i="4"/>
  <c r="R8856" i="4"/>
  <c r="R8857" i="4"/>
  <c r="R8858" i="4"/>
  <c r="R8859" i="4"/>
  <c r="R8860" i="4"/>
  <c r="R8861" i="4"/>
  <c r="R8862" i="4"/>
  <c r="R8863" i="4"/>
  <c r="R8864" i="4"/>
  <c r="R8865" i="4"/>
  <c r="R8866" i="4"/>
  <c r="R8867" i="4"/>
  <c r="R8868" i="4"/>
  <c r="R8869" i="4"/>
  <c r="R8870" i="4"/>
  <c r="R8871" i="4"/>
  <c r="R8872" i="4"/>
  <c r="R8873" i="4"/>
  <c r="R8874" i="4"/>
  <c r="R8875" i="4"/>
  <c r="R8876" i="4"/>
  <c r="R8877" i="4"/>
  <c r="R8878" i="4"/>
  <c r="R8879" i="4"/>
  <c r="R8880" i="4"/>
  <c r="R8881" i="4"/>
  <c r="R8882" i="4"/>
  <c r="R8883" i="4"/>
  <c r="R8884" i="4"/>
  <c r="R8885" i="4"/>
  <c r="R8886" i="4"/>
  <c r="R8887" i="4"/>
  <c r="R8888" i="4"/>
  <c r="R8889" i="4"/>
  <c r="R8890" i="4"/>
  <c r="R8891" i="4"/>
  <c r="R8892" i="4"/>
  <c r="R8893" i="4"/>
  <c r="R8894" i="4"/>
  <c r="R8895" i="4"/>
  <c r="R8896" i="4"/>
  <c r="R8897" i="4"/>
  <c r="R8898" i="4"/>
  <c r="R8899" i="4"/>
  <c r="R8900" i="4"/>
  <c r="R8901" i="4"/>
  <c r="R8902" i="4"/>
  <c r="R8903" i="4"/>
  <c r="R8904" i="4"/>
  <c r="R8905" i="4"/>
  <c r="R8906" i="4"/>
  <c r="R8907" i="4"/>
  <c r="R8908" i="4"/>
  <c r="R8909" i="4"/>
  <c r="R8910" i="4"/>
  <c r="R8911" i="4"/>
  <c r="R8912" i="4"/>
  <c r="R8913" i="4"/>
  <c r="R8914" i="4"/>
  <c r="R8915" i="4"/>
  <c r="R8916" i="4"/>
  <c r="R8917" i="4"/>
  <c r="R8918" i="4"/>
  <c r="R8919" i="4"/>
  <c r="R8920" i="4"/>
  <c r="R8921" i="4"/>
  <c r="R8922" i="4"/>
  <c r="R8923" i="4"/>
  <c r="R8924" i="4"/>
  <c r="R8925" i="4"/>
  <c r="R8926" i="4"/>
  <c r="R8927" i="4"/>
  <c r="R8928" i="4"/>
  <c r="R8929" i="4"/>
  <c r="R8930" i="4"/>
  <c r="R8931" i="4"/>
  <c r="R8932" i="4"/>
  <c r="R8933" i="4"/>
  <c r="R8934" i="4"/>
  <c r="R8935" i="4"/>
  <c r="R8936" i="4"/>
  <c r="R8937" i="4"/>
  <c r="R8938" i="4"/>
  <c r="R8939" i="4"/>
  <c r="R8940" i="4"/>
  <c r="R8941" i="4"/>
  <c r="R8942" i="4"/>
  <c r="R8943" i="4"/>
  <c r="R8944" i="4"/>
  <c r="R8945" i="4"/>
  <c r="R8946" i="4"/>
  <c r="R8947" i="4"/>
  <c r="R8948" i="4"/>
  <c r="R8949" i="4"/>
  <c r="R8950" i="4"/>
  <c r="R8951" i="4"/>
  <c r="R8952" i="4"/>
  <c r="R8953" i="4"/>
  <c r="R8954" i="4"/>
  <c r="R8955" i="4"/>
  <c r="R8956" i="4"/>
  <c r="R8957" i="4"/>
  <c r="R8958" i="4"/>
  <c r="R8959" i="4"/>
  <c r="R8960" i="4"/>
  <c r="R8961" i="4"/>
  <c r="R8962" i="4"/>
  <c r="R8963" i="4"/>
  <c r="R8964" i="4"/>
  <c r="R8965" i="4"/>
  <c r="R8966" i="4"/>
  <c r="R8967" i="4"/>
  <c r="R8968" i="4"/>
  <c r="R8969" i="4"/>
  <c r="R8970" i="4"/>
  <c r="R8971" i="4"/>
  <c r="R8972" i="4"/>
  <c r="R8973" i="4"/>
  <c r="R8974" i="4"/>
  <c r="R8975" i="4"/>
  <c r="R8976" i="4"/>
  <c r="R8977" i="4"/>
  <c r="R8978" i="4"/>
  <c r="R8979" i="4"/>
  <c r="R8980" i="4"/>
  <c r="R8981" i="4"/>
  <c r="R8982" i="4"/>
  <c r="R8983" i="4"/>
  <c r="R8984" i="4"/>
  <c r="R8985" i="4"/>
  <c r="R8986" i="4"/>
  <c r="R8987" i="4"/>
  <c r="R8988" i="4"/>
  <c r="R8989" i="4"/>
  <c r="R8990" i="4"/>
  <c r="R8991" i="4"/>
  <c r="R8992" i="4"/>
  <c r="R8993" i="4"/>
  <c r="R8994" i="4"/>
  <c r="R8995" i="4"/>
  <c r="R8996" i="4"/>
  <c r="R8997" i="4"/>
  <c r="R8998" i="4"/>
  <c r="R8999" i="4"/>
  <c r="R9000" i="4"/>
  <c r="R9001" i="4"/>
  <c r="R9002" i="4"/>
  <c r="R9003" i="4"/>
  <c r="R9004" i="4"/>
  <c r="R9005" i="4"/>
  <c r="R9006" i="4"/>
  <c r="R9007" i="4"/>
  <c r="R9008" i="4"/>
  <c r="R9009" i="4"/>
  <c r="R9010" i="4"/>
  <c r="R9011" i="4"/>
  <c r="R9012" i="4"/>
  <c r="R9013" i="4"/>
  <c r="R9014" i="4"/>
  <c r="R9015" i="4"/>
  <c r="R9016" i="4"/>
  <c r="R9017" i="4"/>
  <c r="R9018" i="4"/>
  <c r="R9019" i="4"/>
  <c r="R9020" i="4"/>
  <c r="R9021" i="4"/>
  <c r="R9022" i="4"/>
  <c r="R9023" i="4"/>
  <c r="R9024" i="4"/>
  <c r="R9025" i="4"/>
  <c r="R9026" i="4"/>
  <c r="R9027" i="4"/>
  <c r="R9028" i="4"/>
  <c r="R9029" i="4"/>
  <c r="R9030" i="4"/>
  <c r="R9031" i="4"/>
  <c r="R9032" i="4"/>
  <c r="R9033" i="4"/>
  <c r="R9034" i="4"/>
  <c r="R9035" i="4"/>
  <c r="R9036" i="4"/>
  <c r="R9037" i="4"/>
  <c r="R9038" i="4"/>
  <c r="R9039" i="4"/>
  <c r="R9040" i="4"/>
  <c r="R9041" i="4"/>
  <c r="R9042" i="4"/>
  <c r="R9043" i="4"/>
  <c r="R9044" i="4"/>
  <c r="R9045" i="4"/>
  <c r="R9046" i="4"/>
  <c r="R9047" i="4"/>
  <c r="R9048" i="4"/>
  <c r="R9049" i="4"/>
  <c r="R9050" i="4"/>
  <c r="R9051" i="4"/>
  <c r="R9052" i="4"/>
  <c r="R9053" i="4"/>
  <c r="R9054" i="4"/>
  <c r="R9055" i="4"/>
  <c r="R9056" i="4"/>
  <c r="R9057" i="4"/>
  <c r="R9058" i="4"/>
  <c r="R9059" i="4"/>
  <c r="R9060" i="4"/>
  <c r="R9061" i="4"/>
  <c r="R9062" i="4"/>
  <c r="R9063" i="4"/>
  <c r="R9064" i="4"/>
  <c r="R9065" i="4"/>
  <c r="R9066" i="4"/>
  <c r="R9067" i="4"/>
  <c r="R9068" i="4"/>
  <c r="R9069" i="4"/>
  <c r="R9070" i="4"/>
  <c r="R9071" i="4"/>
  <c r="R9072" i="4"/>
  <c r="R9073" i="4"/>
  <c r="R9074" i="4"/>
  <c r="R9075" i="4"/>
  <c r="R9076" i="4"/>
  <c r="R9077" i="4"/>
  <c r="R9078" i="4"/>
  <c r="R9079" i="4"/>
  <c r="R9080" i="4"/>
  <c r="R9081" i="4"/>
  <c r="R9082" i="4"/>
  <c r="R9083" i="4"/>
  <c r="R9084" i="4"/>
  <c r="R9085" i="4"/>
  <c r="R9086" i="4"/>
  <c r="R9087" i="4"/>
  <c r="R9088" i="4"/>
  <c r="R9089" i="4"/>
  <c r="R9090" i="4"/>
  <c r="R9091" i="4"/>
  <c r="R9092" i="4"/>
  <c r="R9093" i="4"/>
  <c r="R9094" i="4"/>
  <c r="R9095" i="4"/>
  <c r="R9096" i="4"/>
  <c r="R9097" i="4"/>
  <c r="R9098" i="4"/>
  <c r="R9099" i="4"/>
  <c r="R9100" i="4"/>
  <c r="R9101" i="4"/>
  <c r="R9102" i="4"/>
  <c r="R9103" i="4"/>
  <c r="R9104" i="4"/>
  <c r="R9105" i="4"/>
  <c r="R9106" i="4"/>
  <c r="R9107" i="4"/>
  <c r="R9108" i="4"/>
  <c r="R9109" i="4"/>
  <c r="R9110" i="4"/>
  <c r="R9111" i="4"/>
  <c r="R9112" i="4"/>
  <c r="R9113" i="4"/>
  <c r="R9114" i="4"/>
  <c r="R9115" i="4"/>
  <c r="R9116" i="4"/>
  <c r="R9117" i="4"/>
  <c r="R9118" i="4"/>
  <c r="R9119" i="4"/>
  <c r="R9120" i="4"/>
  <c r="R9121" i="4"/>
  <c r="R9122" i="4"/>
  <c r="R9123" i="4"/>
  <c r="R9124" i="4"/>
  <c r="R9125" i="4"/>
  <c r="R9126" i="4"/>
  <c r="R9127" i="4"/>
  <c r="R9128" i="4"/>
  <c r="R9129" i="4"/>
  <c r="R9130" i="4"/>
  <c r="R9131" i="4"/>
  <c r="R9132" i="4"/>
  <c r="R9133" i="4"/>
  <c r="R9134" i="4"/>
  <c r="R9135" i="4"/>
  <c r="R9136" i="4"/>
  <c r="R9137" i="4"/>
  <c r="R9138" i="4"/>
  <c r="R9139" i="4"/>
  <c r="R9140" i="4"/>
  <c r="R9141" i="4"/>
  <c r="R9142" i="4"/>
  <c r="R9143" i="4"/>
  <c r="R9144" i="4"/>
  <c r="R9145" i="4"/>
  <c r="R9146" i="4"/>
  <c r="R9147" i="4"/>
  <c r="R9148" i="4"/>
  <c r="R9149" i="4"/>
  <c r="R9150" i="4"/>
  <c r="R9151" i="4"/>
  <c r="R9152" i="4"/>
  <c r="R9153" i="4"/>
  <c r="R9154" i="4"/>
  <c r="R9155" i="4"/>
  <c r="R9156" i="4"/>
  <c r="R9157" i="4"/>
  <c r="R9158" i="4"/>
  <c r="R9159" i="4"/>
  <c r="R9160" i="4"/>
  <c r="R9161" i="4"/>
  <c r="R9162" i="4"/>
  <c r="R9163" i="4"/>
  <c r="R9164" i="4"/>
  <c r="R9165" i="4"/>
  <c r="R9166" i="4"/>
  <c r="R9167" i="4"/>
  <c r="R9168" i="4"/>
  <c r="R9169" i="4"/>
  <c r="R9170" i="4"/>
  <c r="R9171" i="4"/>
  <c r="R9172" i="4"/>
  <c r="R9173" i="4"/>
  <c r="R9174" i="4"/>
  <c r="R9175" i="4"/>
  <c r="R9176" i="4"/>
  <c r="R9177" i="4"/>
  <c r="R9178" i="4"/>
  <c r="R9179" i="4"/>
  <c r="R9180" i="4"/>
  <c r="R9181" i="4"/>
  <c r="R9182" i="4"/>
  <c r="R9183" i="4"/>
  <c r="R9184" i="4"/>
  <c r="R9185" i="4"/>
  <c r="R9186" i="4"/>
  <c r="R9187" i="4"/>
  <c r="R9188" i="4"/>
  <c r="R9189" i="4"/>
  <c r="R9190" i="4"/>
  <c r="R9191" i="4"/>
  <c r="R9192" i="4"/>
  <c r="R9193" i="4"/>
  <c r="R9194" i="4"/>
  <c r="R9195" i="4"/>
  <c r="R9196" i="4"/>
  <c r="R9197" i="4"/>
  <c r="R9198" i="4"/>
  <c r="R9199" i="4"/>
  <c r="R9200" i="4"/>
  <c r="R9201" i="4"/>
  <c r="R9202" i="4"/>
  <c r="R9203" i="4"/>
  <c r="R9204" i="4"/>
  <c r="R9205" i="4"/>
  <c r="R9206" i="4"/>
  <c r="R9207" i="4"/>
  <c r="R9208" i="4"/>
  <c r="R9209" i="4"/>
  <c r="R9210" i="4"/>
  <c r="R9211" i="4"/>
  <c r="R9212" i="4"/>
  <c r="R9213" i="4"/>
  <c r="R9214" i="4"/>
  <c r="R9215" i="4"/>
  <c r="R9216" i="4"/>
  <c r="R9217" i="4"/>
  <c r="R9218" i="4"/>
  <c r="R9219" i="4"/>
  <c r="R9220" i="4"/>
  <c r="R9221" i="4"/>
  <c r="R9222" i="4"/>
  <c r="R9223" i="4"/>
  <c r="R9224" i="4"/>
  <c r="R9225" i="4"/>
  <c r="R9226" i="4"/>
  <c r="R9227" i="4"/>
  <c r="R9228" i="4"/>
  <c r="R9229" i="4"/>
  <c r="R9230" i="4"/>
  <c r="R9231" i="4"/>
  <c r="R9232" i="4"/>
  <c r="R9233" i="4"/>
  <c r="R9234" i="4"/>
  <c r="R9235" i="4"/>
  <c r="R9236" i="4"/>
  <c r="R9237" i="4"/>
  <c r="R9238" i="4"/>
  <c r="R9239" i="4"/>
  <c r="R9240" i="4"/>
  <c r="R9241" i="4"/>
  <c r="R9242" i="4"/>
  <c r="R9243" i="4"/>
  <c r="R9244" i="4"/>
  <c r="R9245" i="4"/>
  <c r="R9246" i="4"/>
  <c r="R9247" i="4"/>
  <c r="R9248" i="4"/>
  <c r="R9249" i="4"/>
  <c r="R9250" i="4"/>
  <c r="R9251" i="4"/>
  <c r="R9252" i="4"/>
  <c r="R9253" i="4"/>
  <c r="R9254" i="4"/>
  <c r="R9255" i="4"/>
  <c r="R9256" i="4"/>
  <c r="R9257" i="4"/>
  <c r="R9258" i="4"/>
  <c r="R9259" i="4"/>
  <c r="R9260" i="4"/>
  <c r="R9261" i="4"/>
  <c r="R9262" i="4"/>
  <c r="R9263" i="4"/>
  <c r="R9264" i="4"/>
  <c r="R9265" i="4"/>
  <c r="R9266" i="4"/>
  <c r="R9267" i="4"/>
  <c r="R9268" i="4"/>
  <c r="R9269" i="4"/>
  <c r="R9270" i="4"/>
  <c r="R9271" i="4"/>
  <c r="R9272" i="4"/>
  <c r="R9273" i="4"/>
  <c r="R9274" i="4"/>
  <c r="R9275" i="4"/>
  <c r="R9276" i="4"/>
  <c r="R9277" i="4"/>
  <c r="R9278" i="4"/>
  <c r="R9279" i="4"/>
  <c r="R9280" i="4"/>
  <c r="R9281" i="4"/>
  <c r="R9282" i="4"/>
  <c r="R9283" i="4"/>
  <c r="R9284" i="4"/>
  <c r="R9285" i="4"/>
  <c r="R9286" i="4"/>
  <c r="R9287" i="4"/>
  <c r="R9288" i="4"/>
  <c r="R9289" i="4"/>
  <c r="R9290" i="4"/>
  <c r="R9291" i="4"/>
  <c r="R9292" i="4"/>
  <c r="R9293" i="4"/>
  <c r="R9294" i="4"/>
  <c r="R9295" i="4"/>
  <c r="R9296" i="4"/>
  <c r="R9297" i="4"/>
  <c r="R9298" i="4"/>
  <c r="R9299" i="4"/>
  <c r="R9300" i="4"/>
  <c r="R9301" i="4"/>
  <c r="R9302" i="4"/>
  <c r="R9303" i="4"/>
  <c r="R9304" i="4"/>
  <c r="R9305" i="4"/>
  <c r="R9306" i="4"/>
  <c r="R9307" i="4"/>
  <c r="R9308" i="4"/>
  <c r="R9309" i="4"/>
  <c r="R9310" i="4"/>
  <c r="R9311" i="4"/>
  <c r="R9312" i="4"/>
  <c r="R9313" i="4"/>
  <c r="R9314" i="4"/>
  <c r="R9315" i="4"/>
  <c r="R9316" i="4"/>
  <c r="R9317" i="4"/>
  <c r="R9318" i="4"/>
  <c r="R9319" i="4"/>
  <c r="R9320" i="4"/>
  <c r="R9321" i="4"/>
  <c r="R9322" i="4"/>
  <c r="R9323" i="4"/>
  <c r="R9324" i="4"/>
  <c r="R9325" i="4"/>
  <c r="R9326" i="4"/>
  <c r="R9327" i="4"/>
  <c r="R9328" i="4"/>
  <c r="R9329" i="4"/>
  <c r="R9330" i="4"/>
  <c r="R9331" i="4"/>
  <c r="R9332" i="4"/>
  <c r="R9333" i="4"/>
  <c r="R9334" i="4"/>
  <c r="R9335" i="4"/>
  <c r="R9336" i="4"/>
  <c r="R9337" i="4"/>
  <c r="R9338" i="4"/>
  <c r="R9339" i="4"/>
  <c r="R9340" i="4"/>
  <c r="R9341" i="4"/>
  <c r="R9342" i="4"/>
  <c r="R9343" i="4"/>
  <c r="R9344" i="4"/>
  <c r="R9345" i="4"/>
  <c r="R9346" i="4"/>
  <c r="R9347" i="4"/>
  <c r="R9348" i="4"/>
  <c r="R9349" i="4"/>
  <c r="R9350" i="4"/>
  <c r="R9351" i="4"/>
  <c r="R9352" i="4"/>
  <c r="R9353" i="4"/>
  <c r="R9354" i="4"/>
  <c r="R9355" i="4"/>
  <c r="R9356" i="4"/>
  <c r="R9357" i="4"/>
  <c r="R9358" i="4"/>
  <c r="R9359" i="4"/>
  <c r="R9360" i="4"/>
  <c r="R9361" i="4"/>
  <c r="R9362" i="4"/>
  <c r="R9363" i="4"/>
  <c r="R9364" i="4"/>
  <c r="R9365" i="4"/>
  <c r="R9366" i="4"/>
  <c r="R9367" i="4"/>
  <c r="R9368" i="4"/>
  <c r="R9369" i="4"/>
  <c r="R9370" i="4"/>
  <c r="R9371" i="4"/>
  <c r="R9372" i="4"/>
  <c r="R9373" i="4"/>
  <c r="R9374" i="4"/>
  <c r="R9375" i="4"/>
  <c r="R9376" i="4"/>
  <c r="R9377" i="4"/>
  <c r="R9378" i="4"/>
  <c r="R9379" i="4"/>
  <c r="R9380" i="4"/>
  <c r="R9381" i="4"/>
  <c r="R9382" i="4"/>
  <c r="R9383" i="4"/>
  <c r="R9384" i="4"/>
  <c r="R9385" i="4"/>
  <c r="R9386" i="4"/>
  <c r="R9387" i="4"/>
  <c r="R9388" i="4"/>
  <c r="R9389" i="4"/>
  <c r="R9390" i="4"/>
  <c r="R9391" i="4"/>
  <c r="R9392" i="4"/>
  <c r="R9393" i="4"/>
  <c r="R9394" i="4"/>
  <c r="R9395" i="4"/>
  <c r="R9396" i="4"/>
  <c r="R9397" i="4"/>
  <c r="R9398" i="4"/>
  <c r="R9399" i="4"/>
  <c r="R9400" i="4"/>
  <c r="R9401" i="4"/>
  <c r="R9402" i="4"/>
  <c r="R9403" i="4"/>
  <c r="R9404" i="4"/>
  <c r="R9405" i="4"/>
  <c r="R9406" i="4"/>
  <c r="R9407" i="4"/>
  <c r="R9408" i="4"/>
  <c r="R9409" i="4"/>
  <c r="R9410" i="4"/>
  <c r="R9411" i="4"/>
  <c r="R9412" i="4"/>
  <c r="R9413" i="4"/>
  <c r="R9414" i="4"/>
  <c r="R9415" i="4"/>
  <c r="R9416" i="4"/>
  <c r="R9417" i="4"/>
  <c r="R9418" i="4"/>
  <c r="R9419" i="4"/>
  <c r="R9420" i="4"/>
  <c r="R9421" i="4"/>
  <c r="R9422" i="4"/>
  <c r="R9423" i="4"/>
  <c r="R9424" i="4"/>
  <c r="R9425" i="4"/>
  <c r="R9426" i="4"/>
  <c r="R9427" i="4"/>
  <c r="R9428" i="4"/>
  <c r="R9429" i="4"/>
  <c r="R9430" i="4"/>
  <c r="R9431" i="4"/>
  <c r="R9432" i="4"/>
  <c r="R9433" i="4"/>
  <c r="R9434" i="4"/>
  <c r="R9435" i="4"/>
  <c r="R9436" i="4"/>
  <c r="R9437" i="4"/>
  <c r="R9438" i="4"/>
  <c r="R9439" i="4"/>
  <c r="R9440" i="4"/>
  <c r="R9441" i="4"/>
  <c r="R9442" i="4"/>
  <c r="R9443" i="4"/>
  <c r="R9444" i="4"/>
  <c r="R9445" i="4"/>
  <c r="R9446" i="4"/>
  <c r="R9447" i="4"/>
  <c r="R9448" i="4"/>
  <c r="R9449" i="4"/>
  <c r="R9450" i="4"/>
  <c r="R9451" i="4"/>
  <c r="R9452" i="4"/>
  <c r="R9453" i="4"/>
  <c r="R9454" i="4"/>
  <c r="R9455" i="4"/>
  <c r="R9456" i="4"/>
  <c r="R9457" i="4"/>
  <c r="R9458" i="4"/>
  <c r="R9459" i="4"/>
  <c r="R9460" i="4"/>
  <c r="R9461" i="4"/>
  <c r="R9462" i="4"/>
  <c r="R9463" i="4"/>
  <c r="R9464" i="4"/>
  <c r="R9465" i="4"/>
  <c r="R9466" i="4"/>
  <c r="R9467" i="4"/>
  <c r="R9468" i="4"/>
  <c r="R9469" i="4"/>
  <c r="R9470" i="4"/>
  <c r="R9471" i="4"/>
  <c r="R9472" i="4"/>
  <c r="R9473" i="4"/>
  <c r="R9474" i="4"/>
  <c r="R9475" i="4"/>
  <c r="R9476" i="4"/>
  <c r="R9477" i="4"/>
  <c r="R9478" i="4"/>
  <c r="R9479" i="4"/>
  <c r="R9480" i="4"/>
  <c r="R9481" i="4"/>
  <c r="R9482" i="4"/>
  <c r="R9483" i="4"/>
  <c r="R9484" i="4"/>
  <c r="R9485" i="4"/>
  <c r="R9486" i="4"/>
  <c r="R9487" i="4"/>
  <c r="R9488" i="4"/>
  <c r="R9489" i="4"/>
  <c r="R9490" i="4"/>
  <c r="R9491" i="4"/>
  <c r="R9492" i="4"/>
  <c r="R9493" i="4"/>
  <c r="R9494" i="4"/>
  <c r="R9495" i="4"/>
  <c r="R9496" i="4"/>
  <c r="R9497" i="4"/>
  <c r="R9498" i="4"/>
  <c r="R9499" i="4"/>
  <c r="R9500" i="4"/>
  <c r="R9501" i="4"/>
  <c r="R9502" i="4"/>
  <c r="R9503" i="4"/>
  <c r="R9504" i="4"/>
  <c r="R9505" i="4"/>
  <c r="R9506" i="4"/>
  <c r="R9507" i="4"/>
  <c r="R9508" i="4"/>
  <c r="R9509" i="4"/>
  <c r="R9510" i="4"/>
  <c r="R9511" i="4"/>
  <c r="R9512" i="4"/>
  <c r="R9513" i="4"/>
  <c r="R9514" i="4"/>
  <c r="R9515" i="4"/>
  <c r="R9516" i="4"/>
  <c r="R9517" i="4"/>
  <c r="R9518" i="4"/>
  <c r="R9519" i="4"/>
  <c r="R9520" i="4"/>
  <c r="R9521" i="4"/>
  <c r="R9522" i="4"/>
  <c r="R9523" i="4"/>
  <c r="R9524" i="4"/>
  <c r="R9525" i="4"/>
  <c r="R9526" i="4"/>
  <c r="R9527" i="4"/>
  <c r="R9528" i="4"/>
  <c r="R9529" i="4"/>
  <c r="R9530" i="4"/>
  <c r="R9531" i="4"/>
  <c r="R9532" i="4"/>
  <c r="R9533" i="4"/>
  <c r="R9534" i="4"/>
  <c r="R9535" i="4"/>
  <c r="R9536" i="4"/>
  <c r="R9537" i="4"/>
  <c r="R9538" i="4"/>
  <c r="R9539" i="4"/>
  <c r="R9540" i="4"/>
  <c r="R9541" i="4"/>
  <c r="R9542" i="4"/>
  <c r="R9543" i="4"/>
  <c r="R9544" i="4"/>
  <c r="R9545" i="4"/>
  <c r="R9546" i="4"/>
  <c r="R9547" i="4"/>
  <c r="R9548" i="4"/>
  <c r="R9549" i="4"/>
  <c r="R9550" i="4"/>
  <c r="R9551" i="4"/>
  <c r="R9552" i="4"/>
  <c r="R9553" i="4"/>
  <c r="R9554" i="4"/>
  <c r="R9555" i="4"/>
  <c r="R9556" i="4"/>
  <c r="R9557" i="4"/>
  <c r="R9558" i="4"/>
  <c r="R9559" i="4"/>
  <c r="R9560" i="4"/>
  <c r="R9561" i="4"/>
  <c r="R9562" i="4"/>
  <c r="R9563" i="4"/>
  <c r="R9564" i="4"/>
  <c r="R9565" i="4"/>
  <c r="R9566" i="4"/>
  <c r="R9567" i="4"/>
  <c r="R9568" i="4"/>
  <c r="R9569" i="4"/>
  <c r="R9570" i="4"/>
  <c r="R9571" i="4"/>
  <c r="R9572" i="4"/>
  <c r="R9573" i="4"/>
  <c r="R9574" i="4"/>
  <c r="R9575" i="4"/>
  <c r="R9576" i="4"/>
  <c r="R9577" i="4"/>
  <c r="R9578" i="4"/>
  <c r="R9579" i="4"/>
  <c r="R9580" i="4"/>
  <c r="R9581" i="4"/>
  <c r="R9582" i="4"/>
  <c r="R9583" i="4"/>
  <c r="R9584" i="4"/>
  <c r="R9585" i="4"/>
  <c r="R9586" i="4"/>
  <c r="R9587" i="4"/>
  <c r="R9588" i="4"/>
  <c r="R9589" i="4"/>
  <c r="R9590" i="4"/>
  <c r="R9591" i="4"/>
  <c r="R9592" i="4"/>
  <c r="R9593" i="4"/>
  <c r="R9594" i="4"/>
  <c r="R9595" i="4"/>
  <c r="R9596" i="4"/>
  <c r="R9597" i="4"/>
  <c r="R9598" i="4"/>
  <c r="R9599" i="4"/>
  <c r="R9600" i="4"/>
  <c r="R9601" i="4"/>
  <c r="R9602" i="4"/>
  <c r="R9603" i="4"/>
  <c r="R9604" i="4"/>
  <c r="R9605" i="4"/>
  <c r="R9606" i="4"/>
  <c r="R9607" i="4"/>
  <c r="R9608" i="4"/>
  <c r="R9609" i="4"/>
  <c r="R9610" i="4"/>
  <c r="R9611" i="4"/>
  <c r="R9612" i="4"/>
  <c r="R9613" i="4"/>
  <c r="R9614" i="4"/>
  <c r="R9615" i="4"/>
  <c r="R9616" i="4"/>
  <c r="R9617" i="4"/>
  <c r="R9618" i="4"/>
  <c r="R9619" i="4"/>
  <c r="R9620" i="4"/>
  <c r="R9621" i="4"/>
  <c r="R9622" i="4"/>
  <c r="R9623" i="4"/>
  <c r="R9624" i="4"/>
  <c r="R9625" i="4"/>
  <c r="R9626" i="4"/>
  <c r="R9627" i="4"/>
  <c r="R9628" i="4"/>
  <c r="R9629" i="4"/>
  <c r="R9630" i="4"/>
  <c r="R9631" i="4"/>
  <c r="R9632" i="4"/>
  <c r="R9633" i="4"/>
  <c r="R9634" i="4"/>
  <c r="R9635" i="4"/>
  <c r="R9636" i="4"/>
  <c r="R9637" i="4"/>
  <c r="R9638" i="4"/>
  <c r="R9639" i="4"/>
  <c r="R9640" i="4"/>
  <c r="R9641" i="4"/>
  <c r="R9642" i="4"/>
  <c r="R9643" i="4"/>
  <c r="R9644" i="4"/>
  <c r="R9645" i="4"/>
  <c r="R9646" i="4"/>
  <c r="R9647" i="4"/>
  <c r="R9648" i="4"/>
  <c r="R9649" i="4"/>
  <c r="R9650" i="4"/>
  <c r="R9651" i="4"/>
  <c r="R9652" i="4"/>
  <c r="R9653" i="4"/>
  <c r="R9654" i="4"/>
  <c r="R9655" i="4"/>
  <c r="R9656" i="4"/>
  <c r="R9657" i="4"/>
  <c r="R9658" i="4"/>
  <c r="R9659" i="4"/>
  <c r="R9660" i="4"/>
  <c r="R9661" i="4"/>
  <c r="R9662" i="4"/>
  <c r="R9663" i="4"/>
  <c r="R9664" i="4"/>
  <c r="R9665" i="4"/>
  <c r="R9666" i="4"/>
  <c r="R9667" i="4"/>
  <c r="R9668" i="4"/>
  <c r="R9669" i="4"/>
  <c r="R9670" i="4"/>
  <c r="R9671" i="4"/>
  <c r="R9672" i="4"/>
  <c r="R9673" i="4"/>
  <c r="R9674" i="4"/>
  <c r="R9675" i="4"/>
  <c r="R9676" i="4"/>
  <c r="R9677" i="4"/>
  <c r="R9678" i="4"/>
  <c r="R9679" i="4"/>
  <c r="R9680" i="4"/>
  <c r="R9681" i="4"/>
  <c r="R9682" i="4"/>
  <c r="R9683" i="4"/>
  <c r="R9684" i="4"/>
  <c r="R9685" i="4"/>
  <c r="R9686" i="4"/>
  <c r="R9687" i="4"/>
  <c r="R9688" i="4"/>
  <c r="R9689" i="4"/>
  <c r="R9690" i="4"/>
  <c r="R9691" i="4"/>
  <c r="R9692" i="4"/>
  <c r="R9693" i="4"/>
  <c r="R9694" i="4"/>
  <c r="R9695" i="4"/>
  <c r="R9696" i="4"/>
  <c r="R9697" i="4"/>
  <c r="R9698" i="4"/>
  <c r="R9699" i="4"/>
  <c r="R9700" i="4"/>
  <c r="R9701" i="4"/>
  <c r="R9702" i="4"/>
  <c r="R9703" i="4"/>
  <c r="R9704" i="4"/>
  <c r="R9705" i="4"/>
  <c r="R9706" i="4"/>
  <c r="R9707" i="4"/>
  <c r="R9708" i="4"/>
  <c r="R9709" i="4"/>
  <c r="R9710" i="4"/>
  <c r="R9711" i="4"/>
  <c r="R9712" i="4"/>
  <c r="R9713" i="4"/>
  <c r="R9714" i="4"/>
  <c r="R9715" i="4"/>
  <c r="R9716" i="4"/>
  <c r="R9717" i="4"/>
  <c r="R9718" i="4"/>
  <c r="R9719" i="4"/>
  <c r="R9720" i="4"/>
  <c r="R9721" i="4"/>
  <c r="R9722" i="4"/>
  <c r="R9723" i="4"/>
  <c r="R9724" i="4"/>
  <c r="R9725" i="4"/>
  <c r="R9726" i="4"/>
  <c r="R9727" i="4"/>
  <c r="R9728" i="4"/>
  <c r="R9729" i="4"/>
  <c r="R9730" i="4"/>
  <c r="R9731" i="4"/>
  <c r="R9732" i="4"/>
  <c r="R9733" i="4"/>
  <c r="R9734" i="4"/>
  <c r="R9735" i="4"/>
  <c r="R9736" i="4"/>
  <c r="R9737" i="4"/>
  <c r="R9738" i="4"/>
  <c r="R9739" i="4"/>
  <c r="R9740" i="4"/>
  <c r="R9741" i="4"/>
  <c r="R9742" i="4"/>
  <c r="R9743" i="4"/>
  <c r="R9744" i="4"/>
  <c r="R9745" i="4"/>
  <c r="R9746" i="4"/>
  <c r="R9747" i="4"/>
  <c r="R9748" i="4"/>
  <c r="R9749" i="4"/>
  <c r="R9750" i="4"/>
  <c r="R9751" i="4"/>
  <c r="R9752" i="4"/>
  <c r="R9753" i="4"/>
  <c r="R9754" i="4"/>
  <c r="R9755" i="4"/>
  <c r="R9756" i="4"/>
  <c r="R9757" i="4"/>
  <c r="R9758" i="4"/>
  <c r="R9759" i="4"/>
  <c r="R9760" i="4"/>
  <c r="R9761" i="4"/>
  <c r="R9762" i="4"/>
  <c r="R9763" i="4"/>
  <c r="R9764" i="4"/>
  <c r="R9765" i="4"/>
  <c r="R9766" i="4"/>
  <c r="R9767" i="4"/>
  <c r="R9768" i="4"/>
  <c r="R9769" i="4"/>
  <c r="R9770" i="4"/>
  <c r="R9771" i="4"/>
  <c r="R9772" i="4"/>
  <c r="R9773" i="4"/>
  <c r="R9774" i="4"/>
  <c r="R9775" i="4"/>
  <c r="R9776" i="4"/>
  <c r="R9777" i="4"/>
  <c r="R9778" i="4"/>
  <c r="R9779" i="4"/>
  <c r="R9780" i="4"/>
  <c r="R9781" i="4"/>
  <c r="R9782" i="4"/>
  <c r="R9783" i="4"/>
  <c r="R9784" i="4"/>
  <c r="R9785" i="4"/>
  <c r="R9786" i="4"/>
  <c r="R9787" i="4"/>
  <c r="R9788" i="4"/>
  <c r="R9789" i="4"/>
  <c r="R9790" i="4"/>
  <c r="R9791" i="4"/>
  <c r="R9792" i="4"/>
  <c r="R9793" i="4"/>
  <c r="R9794" i="4"/>
  <c r="R9795" i="4"/>
  <c r="R9796" i="4"/>
  <c r="R9797" i="4"/>
  <c r="R9798" i="4"/>
  <c r="R9799" i="4"/>
  <c r="R9800" i="4"/>
  <c r="R9801" i="4"/>
  <c r="R9802" i="4"/>
  <c r="R9803" i="4"/>
  <c r="R9804" i="4"/>
  <c r="R9805" i="4"/>
  <c r="R9806" i="4"/>
  <c r="R9807" i="4"/>
  <c r="R9808" i="4"/>
  <c r="R9809" i="4"/>
  <c r="R9810" i="4"/>
  <c r="N3" i="4"/>
  <c r="O3" i="4" s="1"/>
  <c r="N4" i="4"/>
  <c r="O4" i="4" s="1"/>
  <c r="N5" i="4"/>
  <c r="O5" i="4" s="1"/>
  <c r="N6" i="4"/>
  <c r="O6" i="4" s="1"/>
  <c r="N7" i="4"/>
  <c r="O7" i="4" s="1"/>
  <c r="N8" i="4"/>
  <c r="O8" i="4" s="1"/>
  <c r="N9" i="4"/>
  <c r="O9" i="4" s="1"/>
  <c r="N10" i="4"/>
  <c r="O10" i="4" s="1"/>
  <c r="N11" i="4"/>
  <c r="O11" i="4" s="1"/>
  <c r="N12" i="4"/>
  <c r="O12" i="4" s="1"/>
  <c r="N13" i="4"/>
  <c r="O13" i="4" s="1"/>
  <c r="N14" i="4"/>
  <c r="O14" i="4" s="1"/>
  <c r="N15" i="4"/>
  <c r="O15" i="4" s="1"/>
  <c r="N16" i="4"/>
  <c r="O16" i="4" s="1"/>
  <c r="N17" i="4"/>
  <c r="O17" i="4" s="1"/>
  <c r="N18" i="4"/>
  <c r="O18" i="4" s="1"/>
  <c r="N19" i="4"/>
  <c r="O19" i="4" s="1"/>
  <c r="N20" i="4"/>
  <c r="O20" i="4" s="1"/>
  <c r="N21" i="4"/>
  <c r="O21" i="4" s="1"/>
  <c r="N22" i="4"/>
  <c r="O22" i="4" s="1"/>
  <c r="N23" i="4"/>
  <c r="O23" i="4" s="1"/>
  <c r="N24" i="4"/>
  <c r="O24" i="4" s="1"/>
  <c r="N25" i="4"/>
  <c r="O25" i="4" s="1"/>
  <c r="N26" i="4"/>
  <c r="O26" i="4" s="1"/>
  <c r="N27" i="4"/>
  <c r="O27" i="4" s="1"/>
  <c r="N28" i="4"/>
  <c r="O28" i="4" s="1"/>
  <c r="N29" i="4"/>
  <c r="O29" i="4" s="1"/>
  <c r="N30" i="4"/>
  <c r="O30" i="4" s="1"/>
  <c r="N31" i="4"/>
  <c r="O31" i="4" s="1"/>
  <c r="N32" i="4"/>
  <c r="O32" i="4" s="1"/>
  <c r="N33" i="4"/>
  <c r="O33" i="4" s="1"/>
  <c r="N34" i="4"/>
  <c r="O34" i="4" s="1"/>
  <c r="N35" i="4"/>
  <c r="O35" i="4" s="1"/>
  <c r="N36" i="4"/>
  <c r="O36" i="4" s="1"/>
  <c r="N37" i="4"/>
  <c r="O37" i="4" s="1"/>
  <c r="N38" i="4"/>
  <c r="O38" i="4" s="1"/>
  <c r="N39" i="4"/>
  <c r="O39" i="4" s="1"/>
  <c r="N40" i="4"/>
  <c r="O40" i="4" s="1"/>
  <c r="N41" i="4"/>
  <c r="O41" i="4" s="1"/>
  <c r="N42" i="4"/>
  <c r="O42" i="4" s="1"/>
  <c r="N43" i="4"/>
  <c r="O43" i="4" s="1"/>
  <c r="N44" i="4"/>
  <c r="O44" i="4" s="1"/>
  <c r="N45" i="4"/>
  <c r="O45" i="4" s="1"/>
  <c r="N46" i="4"/>
  <c r="O46" i="4" s="1"/>
  <c r="N47" i="4"/>
  <c r="O47" i="4" s="1"/>
  <c r="N48" i="4"/>
  <c r="O48" i="4" s="1"/>
  <c r="N49" i="4"/>
  <c r="O49" i="4" s="1"/>
  <c r="N50" i="4"/>
  <c r="O50" i="4" s="1"/>
  <c r="N51" i="4"/>
  <c r="O51" i="4" s="1"/>
  <c r="N52" i="4"/>
  <c r="O52" i="4" s="1"/>
  <c r="N53" i="4"/>
  <c r="O53" i="4" s="1"/>
  <c r="N54" i="4"/>
  <c r="O54" i="4" s="1"/>
  <c r="N55" i="4"/>
  <c r="O55" i="4" s="1"/>
  <c r="N56" i="4"/>
  <c r="O56" i="4" s="1"/>
  <c r="N57" i="4"/>
  <c r="O57" i="4" s="1"/>
  <c r="N58" i="4"/>
  <c r="O58" i="4" s="1"/>
  <c r="N59" i="4"/>
  <c r="O59" i="4" s="1"/>
  <c r="N60" i="4"/>
  <c r="O60" i="4" s="1"/>
  <c r="N61" i="4"/>
  <c r="O61" i="4" s="1"/>
  <c r="N62" i="4"/>
  <c r="O62" i="4" s="1"/>
  <c r="N63" i="4"/>
  <c r="O63" i="4" s="1"/>
  <c r="N64" i="4"/>
  <c r="O64" i="4" s="1"/>
  <c r="N65" i="4"/>
  <c r="O65" i="4" s="1"/>
  <c r="N66" i="4"/>
  <c r="O66" i="4" s="1"/>
  <c r="N67" i="4"/>
  <c r="O67" i="4" s="1"/>
  <c r="N68" i="4"/>
  <c r="O68" i="4" s="1"/>
  <c r="N69" i="4"/>
  <c r="O69" i="4" s="1"/>
  <c r="N70" i="4"/>
  <c r="O70" i="4" s="1"/>
  <c r="N71" i="4"/>
  <c r="O71" i="4" s="1"/>
  <c r="N72" i="4"/>
  <c r="O72" i="4" s="1"/>
  <c r="N73" i="4"/>
  <c r="O73" i="4" s="1"/>
  <c r="N74" i="4"/>
  <c r="O74" i="4" s="1"/>
  <c r="N75" i="4"/>
  <c r="O75" i="4" s="1"/>
  <c r="N76" i="4"/>
  <c r="O76" i="4" s="1"/>
  <c r="N77" i="4"/>
  <c r="O77" i="4" s="1"/>
  <c r="N78" i="4"/>
  <c r="O78" i="4" s="1"/>
  <c r="N79" i="4"/>
  <c r="O79" i="4" s="1"/>
  <c r="N80" i="4"/>
  <c r="O80" i="4" s="1"/>
  <c r="N81" i="4"/>
  <c r="O81" i="4" s="1"/>
  <c r="N82" i="4"/>
  <c r="O82" i="4" s="1"/>
  <c r="N83" i="4"/>
  <c r="O83" i="4" s="1"/>
  <c r="N84" i="4"/>
  <c r="O84" i="4" s="1"/>
  <c r="N85" i="4"/>
  <c r="O85" i="4" s="1"/>
  <c r="N86" i="4"/>
  <c r="O86" i="4" s="1"/>
  <c r="N87" i="4"/>
  <c r="O87" i="4" s="1"/>
  <c r="N88" i="4"/>
  <c r="O88" i="4" s="1"/>
  <c r="N89" i="4"/>
  <c r="O89" i="4" s="1"/>
  <c r="N90" i="4"/>
  <c r="O90" i="4" s="1"/>
  <c r="N91" i="4"/>
  <c r="O91" i="4" s="1"/>
  <c r="N92" i="4"/>
  <c r="O92" i="4" s="1"/>
  <c r="N93" i="4"/>
  <c r="O93" i="4" s="1"/>
  <c r="N94" i="4"/>
  <c r="O94" i="4" s="1"/>
  <c r="N95" i="4"/>
  <c r="O95" i="4" s="1"/>
  <c r="N96" i="4"/>
  <c r="O96" i="4" s="1"/>
  <c r="N97" i="4"/>
  <c r="O97" i="4" s="1"/>
  <c r="N98" i="4"/>
  <c r="O98" i="4" s="1"/>
  <c r="N99" i="4"/>
  <c r="O99" i="4" s="1"/>
  <c r="N100" i="4"/>
  <c r="O100" i="4" s="1"/>
  <c r="N101" i="4"/>
  <c r="O101" i="4" s="1"/>
  <c r="N102" i="4"/>
  <c r="O102" i="4" s="1"/>
  <c r="N103" i="4"/>
  <c r="O103" i="4" s="1"/>
  <c r="N104" i="4"/>
  <c r="O104" i="4" s="1"/>
  <c r="N105" i="4"/>
  <c r="O105" i="4" s="1"/>
  <c r="N106" i="4"/>
  <c r="O106" i="4" s="1"/>
  <c r="N107" i="4"/>
  <c r="O107" i="4" s="1"/>
  <c r="N108" i="4"/>
  <c r="O108" i="4" s="1"/>
  <c r="N109" i="4"/>
  <c r="O109" i="4" s="1"/>
  <c r="N110" i="4"/>
  <c r="O110" i="4" s="1"/>
  <c r="N111" i="4"/>
  <c r="O111" i="4" s="1"/>
  <c r="N112" i="4"/>
  <c r="O112" i="4" s="1"/>
  <c r="N113" i="4"/>
  <c r="O113" i="4" s="1"/>
  <c r="N114" i="4"/>
  <c r="O114" i="4" s="1"/>
  <c r="N115" i="4"/>
  <c r="O115" i="4" s="1"/>
  <c r="N116" i="4"/>
  <c r="O116" i="4" s="1"/>
  <c r="N117" i="4"/>
  <c r="O117" i="4" s="1"/>
  <c r="N118" i="4"/>
  <c r="O118" i="4" s="1"/>
  <c r="N119" i="4"/>
  <c r="O119" i="4" s="1"/>
  <c r="N120" i="4"/>
  <c r="O120" i="4" s="1"/>
  <c r="N121" i="4"/>
  <c r="O121" i="4" s="1"/>
  <c r="N122" i="4"/>
  <c r="O122" i="4" s="1"/>
  <c r="N123" i="4"/>
  <c r="O123" i="4" s="1"/>
  <c r="N124" i="4"/>
  <c r="O124" i="4" s="1"/>
  <c r="N125" i="4"/>
  <c r="O125" i="4" s="1"/>
  <c r="N126" i="4"/>
  <c r="O126" i="4" s="1"/>
  <c r="N127" i="4"/>
  <c r="O127" i="4" s="1"/>
  <c r="N128" i="4"/>
  <c r="O128" i="4" s="1"/>
  <c r="N129" i="4"/>
  <c r="O129" i="4" s="1"/>
  <c r="N130" i="4"/>
  <c r="O130" i="4" s="1"/>
  <c r="N131" i="4"/>
  <c r="O131" i="4" s="1"/>
  <c r="N132" i="4"/>
  <c r="O132" i="4" s="1"/>
  <c r="N133" i="4"/>
  <c r="O133" i="4" s="1"/>
  <c r="N134" i="4"/>
  <c r="O134" i="4" s="1"/>
  <c r="N135" i="4"/>
  <c r="O135" i="4" s="1"/>
  <c r="N136" i="4"/>
  <c r="O136" i="4" s="1"/>
  <c r="N137" i="4"/>
  <c r="O137" i="4" s="1"/>
  <c r="N138" i="4"/>
  <c r="O138" i="4" s="1"/>
  <c r="N139" i="4"/>
  <c r="O139" i="4" s="1"/>
  <c r="N140" i="4"/>
  <c r="O140" i="4" s="1"/>
  <c r="N141" i="4"/>
  <c r="O141" i="4" s="1"/>
  <c r="N142" i="4"/>
  <c r="O142" i="4" s="1"/>
  <c r="N143" i="4"/>
  <c r="O143" i="4" s="1"/>
  <c r="N144" i="4"/>
  <c r="O144" i="4" s="1"/>
  <c r="N145" i="4"/>
  <c r="O145" i="4" s="1"/>
  <c r="N146" i="4"/>
  <c r="O146" i="4" s="1"/>
  <c r="N147" i="4"/>
  <c r="O147" i="4" s="1"/>
  <c r="N148" i="4"/>
  <c r="O148" i="4" s="1"/>
  <c r="N149" i="4"/>
  <c r="O149" i="4" s="1"/>
  <c r="N150" i="4"/>
  <c r="O150" i="4" s="1"/>
  <c r="N151" i="4"/>
  <c r="O151" i="4" s="1"/>
  <c r="N152" i="4"/>
  <c r="O152" i="4" s="1"/>
  <c r="N153" i="4"/>
  <c r="O153" i="4" s="1"/>
  <c r="N154" i="4"/>
  <c r="O154" i="4" s="1"/>
  <c r="N155" i="4"/>
  <c r="O155" i="4" s="1"/>
  <c r="N156" i="4"/>
  <c r="O156" i="4" s="1"/>
  <c r="N157" i="4"/>
  <c r="O157" i="4" s="1"/>
  <c r="N158" i="4"/>
  <c r="O158" i="4" s="1"/>
  <c r="N159" i="4"/>
  <c r="O159" i="4" s="1"/>
  <c r="N160" i="4"/>
  <c r="O160" i="4" s="1"/>
  <c r="N161" i="4"/>
  <c r="O161" i="4" s="1"/>
  <c r="N162" i="4"/>
  <c r="O162" i="4" s="1"/>
  <c r="N163" i="4"/>
  <c r="O163" i="4" s="1"/>
  <c r="N164" i="4"/>
  <c r="O164" i="4" s="1"/>
  <c r="N165" i="4"/>
  <c r="O165" i="4" s="1"/>
  <c r="N166" i="4"/>
  <c r="O166" i="4" s="1"/>
  <c r="N167" i="4"/>
  <c r="O167" i="4" s="1"/>
  <c r="N168" i="4"/>
  <c r="O168" i="4" s="1"/>
  <c r="N169" i="4"/>
  <c r="O169" i="4" s="1"/>
  <c r="N170" i="4"/>
  <c r="O170" i="4" s="1"/>
  <c r="N171" i="4"/>
  <c r="O171" i="4" s="1"/>
  <c r="N172" i="4"/>
  <c r="O172" i="4" s="1"/>
  <c r="N173" i="4"/>
  <c r="O173" i="4" s="1"/>
  <c r="N174" i="4"/>
  <c r="O174" i="4" s="1"/>
  <c r="N175" i="4"/>
  <c r="O175" i="4" s="1"/>
  <c r="N176" i="4"/>
  <c r="O176" i="4" s="1"/>
  <c r="N177" i="4"/>
  <c r="O177" i="4" s="1"/>
  <c r="N178" i="4"/>
  <c r="O178" i="4" s="1"/>
  <c r="N179" i="4"/>
  <c r="O179" i="4" s="1"/>
  <c r="N180" i="4"/>
  <c r="O180" i="4" s="1"/>
  <c r="N181" i="4"/>
  <c r="O181" i="4" s="1"/>
  <c r="N182" i="4"/>
  <c r="O182" i="4" s="1"/>
  <c r="N183" i="4"/>
  <c r="O183" i="4" s="1"/>
  <c r="N184" i="4"/>
  <c r="O184" i="4" s="1"/>
  <c r="N185" i="4"/>
  <c r="O185" i="4" s="1"/>
  <c r="N186" i="4"/>
  <c r="O186" i="4" s="1"/>
  <c r="N187" i="4"/>
  <c r="O187" i="4" s="1"/>
  <c r="N188" i="4"/>
  <c r="O188" i="4" s="1"/>
  <c r="N189" i="4"/>
  <c r="O189" i="4" s="1"/>
  <c r="N190" i="4"/>
  <c r="O190" i="4" s="1"/>
  <c r="N191" i="4"/>
  <c r="O191" i="4" s="1"/>
  <c r="N192" i="4"/>
  <c r="O192" i="4" s="1"/>
  <c r="N193" i="4"/>
  <c r="O193" i="4" s="1"/>
  <c r="N194" i="4"/>
  <c r="O194" i="4" s="1"/>
  <c r="N195" i="4"/>
  <c r="O195" i="4" s="1"/>
  <c r="N196" i="4"/>
  <c r="O196" i="4" s="1"/>
  <c r="N197" i="4"/>
  <c r="O197" i="4" s="1"/>
  <c r="N198" i="4"/>
  <c r="O198" i="4" s="1"/>
  <c r="N199" i="4"/>
  <c r="O199" i="4" s="1"/>
  <c r="N200" i="4"/>
  <c r="O200" i="4" s="1"/>
  <c r="N201" i="4"/>
  <c r="O201" i="4" s="1"/>
  <c r="N202" i="4"/>
  <c r="O202" i="4" s="1"/>
  <c r="N203" i="4"/>
  <c r="O203" i="4" s="1"/>
  <c r="N204" i="4"/>
  <c r="O204" i="4" s="1"/>
  <c r="N205" i="4"/>
  <c r="O205" i="4" s="1"/>
  <c r="N206" i="4"/>
  <c r="O206" i="4" s="1"/>
  <c r="N207" i="4"/>
  <c r="O207" i="4" s="1"/>
  <c r="N208" i="4"/>
  <c r="O208" i="4" s="1"/>
  <c r="N209" i="4"/>
  <c r="O209" i="4" s="1"/>
  <c r="N210" i="4"/>
  <c r="O210" i="4" s="1"/>
  <c r="N211" i="4"/>
  <c r="O211" i="4" s="1"/>
  <c r="N212" i="4"/>
  <c r="O212" i="4" s="1"/>
  <c r="N213" i="4"/>
  <c r="O213" i="4" s="1"/>
  <c r="N214" i="4"/>
  <c r="O214" i="4" s="1"/>
  <c r="N215" i="4"/>
  <c r="O215" i="4" s="1"/>
  <c r="N216" i="4"/>
  <c r="O216" i="4" s="1"/>
  <c r="N217" i="4"/>
  <c r="O217" i="4" s="1"/>
  <c r="N218" i="4"/>
  <c r="O218" i="4" s="1"/>
  <c r="N219" i="4"/>
  <c r="O219" i="4" s="1"/>
  <c r="N220" i="4"/>
  <c r="O220" i="4" s="1"/>
  <c r="N221" i="4"/>
  <c r="O221" i="4" s="1"/>
  <c r="N222" i="4"/>
  <c r="O222" i="4" s="1"/>
  <c r="N223" i="4"/>
  <c r="O223" i="4" s="1"/>
  <c r="N224" i="4"/>
  <c r="O224" i="4" s="1"/>
  <c r="N225" i="4"/>
  <c r="O225" i="4" s="1"/>
  <c r="N226" i="4"/>
  <c r="O226" i="4" s="1"/>
  <c r="N227" i="4"/>
  <c r="O227" i="4" s="1"/>
  <c r="N228" i="4"/>
  <c r="O228" i="4" s="1"/>
  <c r="N229" i="4"/>
  <c r="O229" i="4" s="1"/>
  <c r="N230" i="4"/>
  <c r="O230" i="4" s="1"/>
  <c r="N231" i="4"/>
  <c r="O231" i="4" s="1"/>
  <c r="N232" i="4"/>
  <c r="O232" i="4" s="1"/>
  <c r="N233" i="4"/>
  <c r="O233" i="4" s="1"/>
  <c r="N234" i="4"/>
  <c r="O234" i="4" s="1"/>
  <c r="N235" i="4"/>
  <c r="O235" i="4" s="1"/>
  <c r="N236" i="4"/>
  <c r="O236" i="4" s="1"/>
  <c r="N237" i="4"/>
  <c r="O237" i="4" s="1"/>
  <c r="N238" i="4"/>
  <c r="O238" i="4" s="1"/>
  <c r="N239" i="4"/>
  <c r="O239" i="4" s="1"/>
  <c r="N240" i="4"/>
  <c r="O240" i="4" s="1"/>
  <c r="N241" i="4"/>
  <c r="O241" i="4" s="1"/>
  <c r="N242" i="4"/>
  <c r="O242" i="4" s="1"/>
  <c r="N243" i="4"/>
  <c r="O243" i="4" s="1"/>
  <c r="N244" i="4"/>
  <c r="O244" i="4" s="1"/>
  <c r="N245" i="4"/>
  <c r="O245" i="4" s="1"/>
  <c r="N246" i="4"/>
  <c r="O246" i="4" s="1"/>
  <c r="N247" i="4"/>
  <c r="O247" i="4" s="1"/>
  <c r="N248" i="4"/>
  <c r="O248" i="4" s="1"/>
  <c r="N249" i="4"/>
  <c r="O249" i="4" s="1"/>
  <c r="N250" i="4"/>
  <c r="O250" i="4" s="1"/>
  <c r="N251" i="4"/>
  <c r="O251" i="4" s="1"/>
  <c r="N252" i="4"/>
  <c r="O252" i="4" s="1"/>
  <c r="N253" i="4"/>
  <c r="O253" i="4" s="1"/>
  <c r="N254" i="4"/>
  <c r="O254" i="4" s="1"/>
  <c r="N255" i="4"/>
  <c r="O255" i="4" s="1"/>
  <c r="N256" i="4"/>
  <c r="O256" i="4" s="1"/>
  <c r="N257" i="4"/>
  <c r="O257" i="4" s="1"/>
  <c r="N258" i="4"/>
  <c r="O258" i="4" s="1"/>
  <c r="N259" i="4"/>
  <c r="O259" i="4" s="1"/>
  <c r="N260" i="4"/>
  <c r="O260" i="4" s="1"/>
  <c r="N261" i="4"/>
  <c r="O261" i="4" s="1"/>
  <c r="N262" i="4"/>
  <c r="O262" i="4" s="1"/>
  <c r="N263" i="4"/>
  <c r="O263" i="4" s="1"/>
  <c r="N264" i="4"/>
  <c r="O264" i="4" s="1"/>
  <c r="N265" i="4"/>
  <c r="O265" i="4" s="1"/>
  <c r="N266" i="4"/>
  <c r="O266" i="4" s="1"/>
  <c r="N267" i="4"/>
  <c r="O267" i="4" s="1"/>
  <c r="N268" i="4"/>
  <c r="O268" i="4" s="1"/>
  <c r="N269" i="4"/>
  <c r="O269" i="4" s="1"/>
  <c r="N270" i="4"/>
  <c r="O270" i="4" s="1"/>
  <c r="N271" i="4"/>
  <c r="O271" i="4" s="1"/>
  <c r="N272" i="4"/>
  <c r="O272" i="4" s="1"/>
  <c r="N273" i="4"/>
  <c r="O273" i="4" s="1"/>
  <c r="N274" i="4"/>
  <c r="O274" i="4" s="1"/>
  <c r="N275" i="4"/>
  <c r="O275" i="4" s="1"/>
  <c r="N276" i="4"/>
  <c r="O276" i="4" s="1"/>
  <c r="N277" i="4"/>
  <c r="O277" i="4" s="1"/>
  <c r="N278" i="4"/>
  <c r="O278" i="4" s="1"/>
  <c r="N279" i="4"/>
  <c r="O279" i="4" s="1"/>
  <c r="N280" i="4"/>
  <c r="O280" i="4" s="1"/>
  <c r="N281" i="4"/>
  <c r="O281" i="4" s="1"/>
  <c r="N282" i="4"/>
  <c r="O282" i="4" s="1"/>
  <c r="N283" i="4"/>
  <c r="O283" i="4" s="1"/>
  <c r="N284" i="4"/>
  <c r="O284" i="4" s="1"/>
  <c r="N285" i="4"/>
  <c r="O285" i="4" s="1"/>
  <c r="N286" i="4"/>
  <c r="O286" i="4" s="1"/>
  <c r="N287" i="4"/>
  <c r="O287" i="4" s="1"/>
  <c r="N288" i="4"/>
  <c r="O288" i="4" s="1"/>
  <c r="N289" i="4"/>
  <c r="O289" i="4" s="1"/>
  <c r="N290" i="4"/>
  <c r="O290" i="4" s="1"/>
  <c r="N291" i="4"/>
  <c r="O291" i="4" s="1"/>
  <c r="N292" i="4"/>
  <c r="O292" i="4" s="1"/>
  <c r="N293" i="4"/>
  <c r="O293" i="4" s="1"/>
  <c r="N294" i="4"/>
  <c r="O294" i="4" s="1"/>
  <c r="N295" i="4"/>
  <c r="O295" i="4" s="1"/>
  <c r="N296" i="4"/>
  <c r="O296" i="4" s="1"/>
  <c r="N297" i="4"/>
  <c r="O297" i="4" s="1"/>
  <c r="N298" i="4"/>
  <c r="O298" i="4" s="1"/>
  <c r="N299" i="4"/>
  <c r="O299" i="4" s="1"/>
  <c r="N300" i="4"/>
  <c r="O300" i="4" s="1"/>
  <c r="N301" i="4"/>
  <c r="O301" i="4" s="1"/>
  <c r="N302" i="4"/>
  <c r="O302" i="4" s="1"/>
  <c r="N303" i="4"/>
  <c r="O303" i="4" s="1"/>
  <c r="N304" i="4"/>
  <c r="O304" i="4" s="1"/>
  <c r="N305" i="4"/>
  <c r="O305" i="4" s="1"/>
  <c r="N306" i="4"/>
  <c r="O306" i="4" s="1"/>
  <c r="N307" i="4"/>
  <c r="O307" i="4" s="1"/>
  <c r="N308" i="4"/>
  <c r="O308" i="4" s="1"/>
  <c r="N309" i="4"/>
  <c r="O309" i="4" s="1"/>
  <c r="N310" i="4"/>
  <c r="O310" i="4" s="1"/>
  <c r="N311" i="4"/>
  <c r="O311" i="4" s="1"/>
  <c r="N312" i="4"/>
  <c r="O312" i="4" s="1"/>
  <c r="N313" i="4"/>
  <c r="O313" i="4" s="1"/>
  <c r="N314" i="4"/>
  <c r="O314" i="4" s="1"/>
  <c r="N315" i="4"/>
  <c r="O315" i="4" s="1"/>
  <c r="N316" i="4"/>
  <c r="O316" i="4" s="1"/>
  <c r="N317" i="4"/>
  <c r="O317" i="4" s="1"/>
  <c r="N318" i="4"/>
  <c r="O318" i="4" s="1"/>
  <c r="N319" i="4"/>
  <c r="O319" i="4" s="1"/>
  <c r="N320" i="4"/>
  <c r="O320" i="4" s="1"/>
  <c r="N321" i="4"/>
  <c r="O321" i="4" s="1"/>
  <c r="N322" i="4"/>
  <c r="O322" i="4" s="1"/>
  <c r="N323" i="4"/>
  <c r="O323" i="4" s="1"/>
  <c r="N324" i="4"/>
  <c r="O324" i="4" s="1"/>
  <c r="N325" i="4"/>
  <c r="O325" i="4" s="1"/>
  <c r="N326" i="4"/>
  <c r="O326" i="4" s="1"/>
  <c r="N327" i="4"/>
  <c r="O327" i="4" s="1"/>
  <c r="N328" i="4"/>
  <c r="O328" i="4" s="1"/>
  <c r="N329" i="4"/>
  <c r="O329" i="4" s="1"/>
  <c r="N330" i="4"/>
  <c r="O330" i="4" s="1"/>
  <c r="N331" i="4"/>
  <c r="O331" i="4" s="1"/>
  <c r="N332" i="4"/>
  <c r="O332" i="4" s="1"/>
  <c r="N333" i="4"/>
  <c r="O333" i="4" s="1"/>
  <c r="N334" i="4"/>
  <c r="O334" i="4" s="1"/>
  <c r="N335" i="4"/>
  <c r="O335" i="4" s="1"/>
  <c r="N336" i="4"/>
  <c r="O336" i="4" s="1"/>
  <c r="N337" i="4"/>
  <c r="O337" i="4" s="1"/>
  <c r="N338" i="4"/>
  <c r="O338" i="4" s="1"/>
  <c r="N339" i="4"/>
  <c r="O339" i="4" s="1"/>
  <c r="N340" i="4"/>
  <c r="O340" i="4" s="1"/>
  <c r="N341" i="4"/>
  <c r="O341" i="4" s="1"/>
  <c r="N342" i="4"/>
  <c r="O342" i="4" s="1"/>
  <c r="N343" i="4"/>
  <c r="O343" i="4" s="1"/>
  <c r="N344" i="4"/>
  <c r="O344" i="4" s="1"/>
  <c r="N345" i="4"/>
  <c r="O345" i="4" s="1"/>
  <c r="N346" i="4"/>
  <c r="O346" i="4" s="1"/>
  <c r="N347" i="4"/>
  <c r="O347" i="4" s="1"/>
  <c r="N348" i="4"/>
  <c r="O348" i="4" s="1"/>
  <c r="N349" i="4"/>
  <c r="O349" i="4" s="1"/>
  <c r="N350" i="4"/>
  <c r="O350" i="4" s="1"/>
  <c r="N351" i="4"/>
  <c r="O351" i="4" s="1"/>
  <c r="N352" i="4"/>
  <c r="O352" i="4" s="1"/>
  <c r="N353" i="4"/>
  <c r="O353" i="4" s="1"/>
  <c r="N354" i="4"/>
  <c r="O354" i="4" s="1"/>
  <c r="N355" i="4"/>
  <c r="O355" i="4" s="1"/>
  <c r="N356" i="4"/>
  <c r="O356" i="4" s="1"/>
  <c r="N357" i="4"/>
  <c r="O357" i="4" s="1"/>
  <c r="N358" i="4"/>
  <c r="O358" i="4" s="1"/>
  <c r="N359" i="4"/>
  <c r="O359" i="4" s="1"/>
  <c r="N360" i="4"/>
  <c r="O360" i="4" s="1"/>
  <c r="N361" i="4"/>
  <c r="O361" i="4" s="1"/>
  <c r="N362" i="4"/>
  <c r="O362" i="4" s="1"/>
  <c r="N363" i="4"/>
  <c r="O363" i="4" s="1"/>
  <c r="N364" i="4"/>
  <c r="O364" i="4" s="1"/>
  <c r="N365" i="4"/>
  <c r="O365" i="4" s="1"/>
  <c r="N366" i="4"/>
  <c r="O366" i="4" s="1"/>
  <c r="N367" i="4"/>
  <c r="O367" i="4" s="1"/>
  <c r="N368" i="4"/>
  <c r="O368" i="4" s="1"/>
  <c r="N369" i="4"/>
  <c r="O369" i="4" s="1"/>
  <c r="N370" i="4"/>
  <c r="O370" i="4" s="1"/>
  <c r="N371" i="4"/>
  <c r="O371" i="4" s="1"/>
  <c r="N372" i="4"/>
  <c r="O372" i="4" s="1"/>
  <c r="N373" i="4"/>
  <c r="O373" i="4" s="1"/>
  <c r="N374" i="4"/>
  <c r="O374" i="4" s="1"/>
  <c r="N375" i="4"/>
  <c r="O375" i="4" s="1"/>
  <c r="N376" i="4"/>
  <c r="O376" i="4" s="1"/>
  <c r="N377" i="4"/>
  <c r="O377" i="4" s="1"/>
  <c r="N378" i="4"/>
  <c r="O378" i="4" s="1"/>
  <c r="N379" i="4"/>
  <c r="O379" i="4" s="1"/>
  <c r="N380" i="4"/>
  <c r="O380" i="4" s="1"/>
  <c r="N381" i="4"/>
  <c r="O381" i="4" s="1"/>
  <c r="N382" i="4"/>
  <c r="O382" i="4" s="1"/>
  <c r="N383" i="4"/>
  <c r="O383" i="4" s="1"/>
  <c r="N384" i="4"/>
  <c r="O384" i="4" s="1"/>
  <c r="N385" i="4"/>
  <c r="O385" i="4" s="1"/>
  <c r="N386" i="4"/>
  <c r="O386" i="4" s="1"/>
  <c r="N387" i="4"/>
  <c r="O387" i="4" s="1"/>
  <c r="N388" i="4"/>
  <c r="O388" i="4" s="1"/>
  <c r="N389" i="4"/>
  <c r="O389" i="4" s="1"/>
  <c r="N390" i="4"/>
  <c r="O390" i="4" s="1"/>
  <c r="N391" i="4"/>
  <c r="O391" i="4" s="1"/>
  <c r="N392" i="4"/>
  <c r="O392" i="4" s="1"/>
  <c r="N393" i="4"/>
  <c r="O393" i="4" s="1"/>
  <c r="N394" i="4"/>
  <c r="O394" i="4" s="1"/>
  <c r="N395" i="4"/>
  <c r="O395" i="4" s="1"/>
  <c r="N396" i="4"/>
  <c r="O396" i="4" s="1"/>
  <c r="N397" i="4"/>
  <c r="O397" i="4" s="1"/>
  <c r="N398" i="4"/>
  <c r="O398" i="4" s="1"/>
  <c r="N399" i="4"/>
  <c r="O399" i="4" s="1"/>
  <c r="N400" i="4"/>
  <c r="O400" i="4" s="1"/>
  <c r="N401" i="4"/>
  <c r="O401" i="4" s="1"/>
  <c r="N402" i="4"/>
  <c r="O402" i="4" s="1"/>
  <c r="N403" i="4"/>
  <c r="O403" i="4" s="1"/>
  <c r="N404" i="4"/>
  <c r="O404" i="4" s="1"/>
  <c r="N405" i="4"/>
  <c r="O405" i="4" s="1"/>
  <c r="N406" i="4"/>
  <c r="O406" i="4" s="1"/>
  <c r="N407" i="4"/>
  <c r="O407" i="4" s="1"/>
  <c r="N408" i="4"/>
  <c r="O408" i="4" s="1"/>
  <c r="N409" i="4"/>
  <c r="O409" i="4" s="1"/>
  <c r="N410" i="4"/>
  <c r="O410" i="4" s="1"/>
  <c r="N411" i="4"/>
  <c r="O411" i="4" s="1"/>
  <c r="N412" i="4"/>
  <c r="O412" i="4" s="1"/>
  <c r="N413" i="4"/>
  <c r="O413" i="4" s="1"/>
  <c r="N414" i="4"/>
  <c r="O414" i="4" s="1"/>
  <c r="N415" i="4"/>
  <c r="O415" i="4" s="1"/>
  <c r="N416" i="4"/>
  <c r="O416" i="4" s="1"/>
  <c r="N417" i="4"/>
  <c r="O417" i="4" s="1"/>
  <c r="N418" i="4"/>
  <c r="O418" i="4" s="1"/>
  <c r="N419" i="4"/>
  <c r="O419" i="4" s="1"/>
  <c r="N420" i="4"/>
  <c r="O420" i="4" s="1"/>
  <c r="N421" i="4"/>
  <c r="O421" i="4" s="1"/>
  <c r="N422" i="4"/>
  <c r="O422" i="4" s="1"/>
  <c r="N423" i="4"/>
  <c r="O423" i="4" s="1"/>
  <c r="N424" i="4"/>
  <c r="O424" i="4" s="1"/>
  <c r="N425" i="4"/>
  <c r="O425" i="4" s="1"/>
  <c r="N426" i="4"/>
  <c r="O426" i="4" s="1"/>
  <c r="N427" i="4"/>
  <c r="O427" i="4" s="1"/>
  <c r="N428" i="4"/>
  <c r="O428" i="4" s="1"/>
  <c r="N429" i="4"/>
  <c r="O429" i="4" s="1"/>
  <c r="N430" i="4"/>
  <c r="O430" i="4" s="1"/>
  <c r="N431" i="4"/>
  <c r="O431" i="4" s="1"/>
  <c r="N432" i="4"/>
  <c r="O432" i="4" s="1"/>
  <c r="N433" i="4"/>
  <c r="O433" i="4" s="1"/>
  <c r="N434" i="4"/>
  <c r="O434" i="4" s="1"/>
  <c r="N435" i="4"/>
  <c r="O435" i="4" s="1"/>
  <c r="N436" i="4"/>
  <c r="O436" i="4" s="1"/>
  <c r="N437" i="4"/>
  <c r="O437" i="4" s="1"/>
  <c r="N438" i="4"/>
  <c r="O438" i="4" s="1"/>
  <c r="N439" i="4"/>
  <c r="O439" i="4" s="1"/>
  <c r="N440" i="4"/>
  <c r="O440" i="4" s="1"/>
  <c r="N441" i="4"/>
  <c r="O441" i="4" s="1"/>
  <c r="N442" i="4"/>
  <c r="O442" i="4" s="1"/>
  <c r="N443" i="4"/>
  <c r="O443" i="4" s="1"/>
  <c r="N444" i="4"/>
  <c r="O444" i="4" s="1"/>
  <c r="N445" i="4"/>
  <c r="O445" i="4" s="1"/>
  <c r="N446" i="4"/>
  <c r="O446" i="4" s="1"/>
  <c r="N447" i="4"/>
  <c r="O447" i="4" s="1"/>
  <c r="N448" i="4"/>
  <c r="O448" i="4" s="1"/>
  <c r="N449" i="4"/>
  <c r="O449" i="4" s="1"/>
  <c r="N450" i="4"/>
  <c r="O450" i="4" s="1"/>
  <c r="N451" i="4"/>
  <c r="O451" i="4" s="1"/>
  <c r="N452" i="4"/>
  <c r="O452" i="4" s="1"/>
  <c r="N453" i="4"/>
  <c r="O453" i="4" s="1"/>
  <c r="N454" i="4"/>
  <c r="O454" i="4" s="1"/>
  <c r="N455" i="4"/>
  <c r="O455" i="4" s="1"/>
  <c r="N456" i="4"/>
  <c r="O456" i="4" s="1"/>
  <c r="N457" i="4"/>
  <c r="O457" i="4" s="1"/>
  <c r="N458" i="4"/>
  <c r="O458" i="4" s="1"/>
  <c r="N459" i="4"/>
  <c r="O459" i="4" s="1"/>
  <c r="N460" i="4"/>
  <c r="O460" i="4" s="1"/>
  <c r="N461" i="4"/>
  <c r="O461" i="4" s="1"/>
  <c r="N462" i="4"/>
  <c r="O462" i="4" s="1"/>
  <c r="N463" i="4"/>
  <c r="O463" i="4" s="1"/>
  <c r="N464" i="4"/>
  <c r="O464" i="4" s="1"/>
  <c r="N465" i="4"/>
  <c r="O465" i="4" s="1"/>
  <c r="N466" i="4"/>
  <c r="O466" i="4" s="1"/>
  <c r="N467" i="4"/>
  <c r="O467" i="4" s="1"/>
  <c r="N468" i="4"/>
  <c r="O468" i="4" s="1"/>
  <c r="N469" i="4"/>
  <c r="O469" i="4" s="1"/>
  <c r="N470" i="4"/>
  <c r="O470" i="4" s="1"/>
  <c r="N471" i="4"/>
  <c r="O471" i="4" s="1"/>
  <c r="N472" i="4"/>
  <c r="O472" i="4" s="1"/>
  <c r="N473" i="4"/>
  <c r="O473" i="4" s="1"/>
  <c r="N474" i="4"/>
  <c r="O474" i="4" s="1"/>
  <c r="N475" i="4"/>
  <c r="O475" i="4" s="1"/>
  <c r="N476" i="4"/>
  <c r="O476" i="4" s="1"/>
  <c r="N477" i="4"/>
  <c r="O477" i="4" s="1"/>
  <c r="N478" i="4"/>
  <c r="O478" i="4" s="1"/>
  <c r="N479" i="4"/>
  <c r="O479" i="4" s="1"/>
  <c r="N480" i="4"/>
  <c r="O480" i="4" s="1"/>
  <c r="N481" i="4"/>
  <c r="O481" i="4" s="1"/>
  <c r="N482" i="4"/>
  <c r="O482" i="4" s="1"/>
  <c r="N483" i="4"/>
  <c r="O483" i="4" s="1"/>
  <c r="N484" i="4"/>
  <c r="O484" i="4" s="1"/>
  <c r="N485" i="4"/>
  <c r="O485" i="4" s="1"/>
  <c r="N486" i="4"/>
  <c r="O486" i="4" s="1"/>
  <c r="N487" i="4"/>
  <c r="O487" i="4" s="1"/>
  <c r="N488" i="4"/>
  <c r="O488" i="4" s="1"/>
  <c r="N489" i="4"/>
  <c r="O489" i="4" s="1"/>
  <c r="N490" i="4"/>
  <c r="O490" i="4" s="1"/>
  <c r="N491" i="4"/>
  <c r="O491" i="4" s="1"/>
  <c r="N492" i="4"/>
  <c r="O492" i="4" s="1"/>
  <c r="N493" i="4"/>
  <c r="O493" i="4" s="1"/>
  <c r="N494" i="4"/>
  <c r="O494" i="4" s="1"/>
  <c r="N495" i="4"/>
  <c r="O495" i="4" s="1"/>
  <c r="N496" i="4"/>
  <c r="O496" i="4" s="1"/>
  <c r="N497" i="4"/>
  <c r="O497" i="4" s="1"/>
  <c r="N498" i="4"/>
  <c r="O498" i="4" s="1"/>
  <c r="N499" i="4"/>
  <c r="O499" i="4" s="1"/>
  <c r="N500" i="4"/>
  <c r="O500" i="4" s="1"/>
  <c r="N501" i="4"/>
  <c r="O501" i="4" s="1"/>
  <c r="N502" i="4"/>
  <c r="O502" i="4" s="1"/>
  <c r="N503" i="4"/>
  <c r="O503" i="4" s="1"/>
  <c r="N504" i="4"/>
  <c r="O504" i="4" s="1"/>
  <c r="N505" i="4"/>
  <c r="O505" i="4" s="1"/>
  <c r="N506" i="4"/>
  <c r="O506" i="4" s="1"/>
  <c r="N507" i="4"/>
  <c r="O507" i="4" s="1"/>
  <c r="N508" i="4"/>
  <c r="O508" i="4" s="1"/>
  <c r="N509" i="4"/>
  <c r="O509" i="4" s="1"/>
  <c r="N510" i="4"/>
  <c r="O510" i="4" s="1"/>
  <c r="N511" i="4"/>
  <c r="O511" i="4" s="1"/>
  <c r="N512" i="4"/>
  <c r="O512" i="4" s="1"/>
  <c r="N513" i="4"/>
  <c r="O513" i="4" s="1"/>
  <c r="N514" i="4"/>
  <c r="O514" i="4" s="1"/>
  <c r="N515" i="4"/>
  <c r="O515" i="4" s="1"/>
  <c r="N516" i="4"/>
  <c r="O516" i="4" s="1"/>
  <c r="N517" i="4"/>
  <c r="O517" i="4" s="1"/>
  <c r="N518" i="4"/>
  <c r="O518" i="4" s="1"/>
  <c r="N519" i="4"/>
  <c r="O519" i="4" s="1"/>
  <c r="N520" i="4"/>
  <c r="O520" i="4" s="1"/>
  <c r="N521" i="4"/>
  <c r="O521" i="4" s="1"/>
  <c r="N522" i="4"/>
  <c r="O522" i="4" s="1"/>
  <c r="N523" i="4"/>
  <c r="O523" i="4" s="1"/>
  <c r="N524" i="4"/>
  <c r="O524" i="4" s="1"/>
  <c r="N525" i="4"/>
  <c r="O525" i="4" s="1"/>
  <c r="N526" i="4"/>
  <c r="O526" i="4" s="1"/>
  <c r="N527" i="4"/>
  <c r="O527" i="4" s="1"/>
  <c r="N528" i="4"/>
  <c r="O528" i="4" s="1"/>
  <c r="N529" i="4"/>
  <c r="O529" i="4" s="1"/>
  <c r="N530" i="4"/>
  <c r="O530" i="4" s="1"/>
  <c r="N531" i="4"/>
  <c r="O531" i="4" s="1"/>
  <c r="N532" i="4"/>
  <c r="O532" i="4" s="1"/>
  <c r="N533" i="4"/>
  <c r="O533" i="4" s="1"/>
  <c r="N534" i="4"/>
  <c r="O534" i="4" s="1"/>
  <c r="N535" i="4"/>
  <c r="O535" i="4" s="1"/>
  <c r="N536" i="4"/>
  <c r="O536" i="4" s="1"/>
  <c r="N537" i="4"/>
  <c r="O537" i="4" s="1"/>
  <c r="N538" i="4"/>
  <c r="O538" i="4" s="1"/>
  <c r="N539" i="4"/>
  <c r="O539" i="4" s="1"/>
  <c r="N540" i="4"/>
  <c r="O540" i="4" s="1"/>
  <c r="N541" i="4"/>
  <c r="O541" i="4" s="1"/>
  <c r="N542" i="4"/>
  <c r="O542" i="4" s="1"/>
  <c r="N543" i="4"/>
  <c r="O543" i="4" s="1"/>
  <c r="N544" i="4"/>
  <c r="O544" i="4" s="1"/>
  <c r="N545" i="4"/>
  <c r="O545" i="4" s="1"/>
  <c r="N546" i="4"/>
  <c r="O546" i="4" s="1"/>
  <c r="N547" i="4"/>
  <c r="O547" i="4" s="1"/>
  <c r="N548" i="4"/>
  <c r="O548" i="4" s="1"/>
  <c r="N549" i="4"/>
  <c r="O549" i="4" s="1"/>
  <c r="N550" i="4"/>
  <c r="O550" i="4" s="1"/>
  <c r="N551" i="4"/>
  <c r="O551" i="4" s="1"/>
  <c r="N552" i="4"/>
  <c r="O552" i="4" s="1"/>
  <c r="N553" i="4"/>
  <c r="O553" i="4" s="1"/>
  <c r="N554" i="4"/>
  <c r="O554" i="4" s="1"/>
  <c r="N555" i="4"/>
  <c r="O555" i="4" s="1"/>
  <c r="N556" i="4"/>
  <c r="O556" i="4" s="1"/>
  <c r="N557" i="4"/>
  <c r="O557" i="4" s="1"/>
  <c r="N558" i="4"/>
  <c r="O558" i="4" s="1"/>
  <c r="N559" i="4"/>
  <c r="O559" i="4" s="1"/>
  <c r="N560" i="4"/>
  <c r="O560" i="4" s="1"/>
  <c r="N561" i="4"/>
  <c r="O561" i="4" s="1"/>
  <c r="N562" i="4"/>
  <c r="O562" i="4" s="1"/>
  <c r="N563" i="4"/>
  <c r="O563" i="4" s="1"/>
  <c r="N564" i="4"/>
  <c r="O564" i="4" s="1"/>
  <c r="N565" i="4"/>
  <c r="O565" i="4" s="1"/>
  <c r="N566" i="4"/>
  <c r="O566" i="4" s="1"/>
  <c r="N567" i="4"/>
  <c r="O567" i="4" s="1"/>
  <c r="N568" i="4"/>
  <c r="O568" i="4" s="1"/>
  <c r="N569" i="4"/>
  <c r="O569" i="4" s="1"/>
  <c r="N570" i="4"/>
  <c r="O570" i="4" s="1"/>
  <c r="N571" i="4"/>
  <c r="O571" i="4" s="1"/>
  <c r="N572" i="4"/>
  <c r="O572" i="4" s="1"/>
  <c r="N573" i="4"/>
  <c r="O573" i="4" s="1"/>
  <c r="N574" i="4"/>
  <c r="O574" i="4" s="1"/>
  <c r="N575" i="4"/>
  <c r="O575" i="4" s="1"/>
  <c r="N576" i="4"/>
  <c r="O576" i="4" s="1"/>
  <c r="N577" i="4"/>
  <c r="O577" i="4" s="1"/>
  <c r="N578" i="4"/>
  <c r="O578" i="4" s="1"/>
  <c r="N579" i="4"/>
  <c r="O579" i="4" s="1"/>
  <c r="N580" i="4"/>
  <c r="O580" i="4" s="1"/>
  <c r="N581" i="4"/>
  <c r="O581" i="4" s="1"/>
  <c r="N582" i="4"/>
  <c r="O582" i="4" s="1"/>
  <c r="N583" i="4"/>
  <c r="O583" i="4" s="1"/>
  <c r="N584" i="4"/>
  <c r="O584" i="4" s="1"/>
  <c r="N585" i="4"/>
  <c r="O585" i="4" s="1"/>
  <c r="N586" i="4"/>
  <c r="O586" i="4" s="1"/>
  <c r="N587" i="4"/>
  <c r="O587" i="4" s="1"/>
  <c r="N588" i="4"/>
  <c r="O588" i="4" s="1"/>
  <c r="N589" i="4"/>
  <c r="O589" i="4" s="1"/>
  <c r="N590" i="4"/>
  <c r="O590" i="4" s="1"/>
  <c r="N591" i="4"/>
  <c r="O591" i="4" s="1"/>
  <c r="N592" i="4"/>
  <c r="O592" i="4" s="1"/>
  <c r="N593" i="4"/>
  <c r="O593" i="4" s="1"/>
  <c r="N594" i="4"/>
  <c r="O594" i="4" s="1"/>
  <c r="N595" i="4"/>
  <c r="O595" i="4" s="1"/>
  <c r="N596" i="4"/>
  <c r="O596" i="4" s="1"/>
  <c r="N597" i="4"/>
  <c r="O597" i="4" s="1"/>
  <c r="N598" i="4"/>
  <c r="O598" i="4" s="1"/>
  <c r="N599" i="4"/>
  <c r="O599" i="4" s="1"/>
  <c r="N600" i="4"/>
  <c r="O600" i="4" s="1"/>
  <c r="N601" i="4"/>
  <c r="O601" i="4" s="1"/>
  <c r="N602" i="4"/>
  <c r="O602" i="4" s="1"/>
  <c r="N603" i="4"/>
  <c r="O603" i="4" s="1"/>
  <c r="N604" i="4"/>
  <c r="O604" i="4" s="1"/>
  <c r="N605" i="4"/>
  <c r="O605" i="4" s="1"/>
  <c r="N606" i="4"/>
  <c r="O606" i="4" s="1"/>
  <c r="N607" i="4"/>
  <c r="O607" i="4" s="1"/>
  <c r="N608" i="4"/>
  <c r="O608" i="4" s="1"/>
  <c r="N609" i="4"/>
  <c r="O609" i="4" s="1"/>
  <c r="N610" i="4"/>
  <c r="O610" i="4" s="1"/>
  <c r="N611" i="4"/>
  <c r="O611" i="4" s="1"/>
  <c r="N612" i="4"/>
  <c r="O612" i="4" s="1"/>
  <c r="N613" i="4"/>
  <c r="O613" i="4" s="1"/>
  <c r="N614" i="4"/>
  <c r="O614" i="4" s="1"/>
  <c r="N615" i="4"/>
  <c r="O615" i="4" s="1"/>
  <c r="N616" i="4"/>
  <c r="O616" i="4" s="1"/>
  <c r="N617" i="4"/>
  <c r="O617" i="4" s="1"/>
  <c r="N618" i="4"/>
  <c r="O618" i="4" s="1"/>
  <c r="N619" i="4"/>
  <c r="O619" i="4" s="1"/>
  <c r="N620" i="4"/>
  <c r="O620" i="4" s="1"/>
  <c r="N621" i="4"/>
  <c r="O621" i="4" s="1"/>
  <c r="N622" i="4"/>
  <c r="O622" i="4" s="1"/>
  <c r="N623" i="4"/>
  <c r="O623" i="4" s="1"/>
  <c r="N624" i="4"/>
  <c r="O624" i="4" s="1"/>
  <c r="N625" i="4"/>
  <c r="O625" i="4" s="1"/>
  <c r="N626" i="4"/>
  <c r="O626" i="4" s="1"/>
  <c r="N627" i="4"/>
  <c r="O627" i="4" s="1"/>
  <c r="N628" i="4"/>
  <c r="O628" i="4" s="1"/>
  <c r="N629" i="4"/>
  <c r="O629" i="4" s="1"/>
  <c r="N630" i="4"/>
  <c r="O630" i="4" s="1"/>
  <c r="N631" i="4"/>
  <c r="O631" i="4" s="1"/>
  <c r="N632" i="4"/>
  <c r="O632" i="4" s="1"/>
  <c r="N633" i="4"/>
  <c r="O633" i="4" s="1"/>
  <c r="N634" i="4"/>
  <c r="O634" i="4" s="1"/>
  <c r="N635" i="4"/>
  <c r="O635" i="4" s="1"/>
  <c r="N636" i="4"/>
  <c r="O636" i="4" s="1"/>
  <c r="N637" i="4"/>
  <c r="O637" i="4" s="1"/>
  <c r="N638" i="4"/>
  <c r="O638" i="4" s="1"/>
  <c r="N639" i="4"/>
  <c r="O639" i="4" s="1"/>
  <c r="N640" i="4"/>
  <c r="O640" i="4" s="1"/>
  <c r="N641" i="4"/>
  <c r="O641" i="4" s="1"/>
  <c r="N642" i="4"/>
  <c r="O642" i="4" s="1"/>
  <c r="N643" i="4"/>
  <c r="O643" i="4" s="1"/>
  <c r="N644" i="4"/>
  <c r="O644" i="4" s="1"/>
  <c r="N645" i="4"/>
  <c r="O645" i="4" s="1"/>
  <c r="N646" i="4"/>
  <c r="O646" i="4" s="1"/>
  <c r="N647" i="4"/>
  <c r="O647" i="4" s="1"/>
  <c r="N648" i="4"/>
  <c r="O648" i="4" s="1"/>
  <c r="N649" i="4"/>
  <c r="O649" i="4" s="1"/>
  <c r="N650" i="4"/>
  <c r="O650" i="4" s="1"/>
  <c r="N651" i="4"/>
  <c r="O651" i="4" s="1"/>
  <c r="N652" i="4"/>
  <c r="O652" i="4" s="1"/>
  <c r="N653" i="4"/>
  <c r="O653" i="4" s="1"/>
  <c r="N654" i="4"/>
  <c r="O654" i="4" s="1"/>
  <c r="N655" i="4"/>
  <c r="O655" i="4" s="1"/>
  <c r="N656" i="4"/>
  <c r="O656" i="4" s="1"/>
  <c r="N657" i="4"/>
  <c r="O657" i="4" s="1"/>
  <c r="N658" i="4"/>
  <c r="O658" i="4" s="1"/>
  <c r="N659" i="4"/>
  <c r="O659" i="4" s="1"/>
  <c r="N660" i="4"/>
  <c r="O660" i="4" s="1"/>
  <c r="N661" i="4"/>
  <c r="O661" i="4" s="1"/>
  <c r="N662" i="4"/>
  <c r="O662" i="4" s="1"/>
  <c r="N663" i="4"/>
  <c r="O663" i="4" s="1"/>
  <c r="N664" i="4"/>
  <c r="O664" i="4" s="1"/>
  <c r="N665" i="4"/>
  <c r="O665" i="4" s="1"/>
  <c r="N666" i="4"/>
  <c r="O666" i="4" s="1"/>
  <c r="N667" i="4"/>
  <c r="O667" i="4" s="1"/>
  <c r="N668" i="4"/>
  <c r="O668" i="4" s="1"/>
  <c r="N669" i="4"/>
  <c r="O669" i="4" s="1"/>
  <c r="N670" i="4"/>
  <c r="O670" i="4" s="1"/>
  <c r="N671" i="4"/>
  <c r="O671" i="4" s="1"/>
  <c r="N672" i="4"/>
  <c r="O672" i="4" s="1"/>
  <c r="N673" i="4"/>
  <c r="O673" i="4" s="1"/>
  <c r="N674" i="4"/>
  <c r="O674" i="4" s="1"/>
  <c r="N675" i="4"/>
  <c r="O675" i="4" s="1"/>
  <c r="N676" i="4"/>
  <c r="O676" i="4" s="1"/>
  <c r="N677" i="4"/>
  <c r="O677" i="4" s="1"/>
  <c r="N678" i="4"/>
  <c r="O678" i="4" s="1"/>
  <c r="N679" i="4"/>
  <c r="O679" i="4" s="1"/>
  <c r="N680" i="4"/>
  <c r="O680" i="4" s="1"/>
  <c r="N681" i="4"/>
  <c r="O681" i="4" s="1"/>
  <c r="N682" i="4"/>
  <c r="O682" i="4" s="1"/>
  <c r="N683" i="4"/>
  <c r="O683" i="4" s="1"/>
  <c r="N684" i="4"/>
  <c r="O684" i="4" s="1"/>
  <c r="N685" i="4"/>
  <c r="O685" i="4" s="1"/>
  <c r="N686" i="4"/>
  <c r="O686" i="4" s="1"/>
  <c r="N687" i="4"/>
  <c r="O687" i="4" s="1"/>
  <c r="N688" i="4"/>
  <c r="O688" i="4" s="1"/>
  <c r="N689" i="4"/>
  <c r="O689" i="4" s="1"/>
  <c r="N690" i="4"/>
  <c r="O690" i="4" s="1"/>
  <c r="N691" i="4"/>
  <c r="O691" i="4" s="1"/>
  <c r="N692" i="4"/>
  <c r="O692" i="4" s="1"/>
  <c r="N693" i="4"/>
  <c r="O693" i="4" s="1"/>
  <c r="N694" i="4"/>
  <c r="O694" i="4" s="1"/>
  <c r="N695" i="4"/>
  <c r="O695" i="4" s="1"/>
  <c r="N696" i="4"/>
  <c r="O696" i="4" s="1"/>
  <c r="N697" i="4"/>
  <c r="O697" i="4" s="1"/>
  <c r="N698" i="4"/>
  <c r="O698" i="4" s="1"/>
  <c r="N699" i="4"/>
  <c r="O699" i="4" s="1"/>
  <c r="N700" i="4"/>
  <c r="O700" i="4" s="1"/>
  <c r="N701" i="4"/>
  <c r="O701" i="4" s="1"/>
  <c r="N702" i="4"/>
  <c r="O702" i="4" s="1"/>
  <c r="N703" i="4"/>
  <c r="O703" i="4" s="1"/>
  <c r="N704" i="4"/>
  <c r="O704" i="4" s="1"/>
  <c r="N705" i="4"/>
  <c r="O705" i="4" s="1"/>
  <c r="N706" i="4"/>
  <c r="O706" i="4" s="1"/>
  <c r="N707" i="4"/>
  <c r="O707" i="4" s="1"/>
  <c r="N708" i="4"/>
  <c r="O708" i="4" s="1"/>
  <c r="N709" i="4"/>
  <c r="O709" i="4" s="1"/>
  <c r="N710" i="4"/>
  <c r="O710" i="4" s="1"/>
  <c r="N711" i="4"/>
  <c r="O711" i="4" s="1"/>
  <c r="N712" i="4"/>
  <c r="O712" i="4" s="1"/>
  <c r="N713" i="4"/>
  <c r="O713" i="4" s="1"/>
  <c r="N714" i="4"/>
  <c r="O714" i="4" s="1"/>
  <c r="N715" i="4"/>
  <c r="O715" i="4" s="1"/>
  <c r="N716" i="4"/>
  <c r="O716" i="4" s="1"/>
  <c r="N717" i="4"/>
  <c r="O717" i="4" s="1"/>
  <c r="N718" i="4"/>
  <c r="O718" i="4" s="1"/>
  <c r="N719" i="4"/>
  <c r="O719" i="4" s="1"/>
  <c r="N720" i="4"/>
  <c r="O720" i="4" s="1"/>
  <c r="N721" i="4"/>
  <c r="O721" i="4" s="1"/>
  <c r="N722" i="4"/>
  <c r="O722" i="4" s="1"/>
  <c r="N723" i="4"/>
  <c r="O723" i="4" s="1"/>
  <c r="N724" i="4"/>
  <c r="O724" i="4" s="1"/>
  <c r="N725" i="4"/>
  <c r="O725" i="4" s="1"/>
  <c r="N726" i="4"/>
  <c r="O726" i="4" s="1"/>
  <c r="N727" i="4"/>
  <c r="O727" i="4" s="1"/>
  <c r="N728" i="4"/>
  <c r="O728" i="4" s="1"/>
  <c r="N729" i="4"/>
  <c r="O729" i="4" s="1"/>
  <c r="N730" i="4"/>
  <c r="O730" i="4" s="1"/>
  <c r="N731" i="4"/>
  <c r="O731" i="4" s="1"/>
  <c r="N732" i="4"/>
  <c r="O732" i="4" s="1"/>
  <c r="N733" i="4"/>
  <c r="O733" i="4" s="1"/>
  <c r="N734" i="4"/>
  <c r="O734" i="4" s="1"/>
  <c r="N735" i="4"/>
  <c r="O735" i="4" s="1"/>
  <c r="N736" i="4"/>
  <c r="O736" i="4" s="1"/>
  <c r="N737" i="4"/>
  <c r="O737" i="4" s="1"/>
  <c r="N738" i="4"/>
  <c r="O738" i="4" s="1"/>
  <c r="N739" i="4"/>
  <c r="O739" i="4" s="1"/>
  <c r="N740" i="4"/>
  <c r="O740" i="4" s="1"/>
  <c r="N741" i="4"/>
  <c r="O741" i="4" s="1"/>
  <c r="N742" i="4"/>
  <c r="O742" i="4" s="1"/>
  <c r="N743" i="4"/>
  <c r="O743" i="4" s="1"/>
  <c r="N744" i="4"/>
  <c r="O744" i="4" s="1"/>
  <c r="N745" i="4"/>
  <c r="O745" i="4" s="1"/>
  <c r="N746" i="4"/>
  <c r="O746" i="4" s="1"/>
  <c r="N747" i="4"/>
  <c r="O747" i="4" s="1"/>
  <c r="N748" i="4"/>
  <c r="O748" i="4" s="1"/>
  <c r="N749" i="4"/>
  <c r="O749" i="4" s="1"/>
  <c r="N750" i="4"/>
  <c r="O750" i="4" s="1"/>
  <c r="N751" i="4"/>
  <c r="O751" i="4" s="1"/>
  <c r="N752" i="4"/>
  <c r="O752" i="4" s="1"/>
  <c r="N753" i="4"/>
  <c r="O753" i="4" s="1"/>
  <c r="N754" i="4"/>
  <c r="O754" i="4" s="1"/>
  <c r="N755" i="4"/>
  <c r="O755" i="4" s="1"/>
  <c r="N756" i="4"/>
  <c r="O756" i="4" s="1"/>
  <c r="N757" i="4"/>
  <c r="O757" i="4" s="1"/>
  <c r="N758" i="4"/>
  <c r="O758" i="4" s="1"/>
  <c r="N759" i="4"/>
  <c r="O759" i="4" s="1"/>
  <c r="N760" i="4"/>
  <c r="O760" i="4" s="1"/>
  <c r="N761" i="4"/>
  <c r="O761" i="4" s="1"/>
  <c r="N762" i="4"/>
  <c r="O762" i="4" s="1"/>
  <c r="N763" i="4"/>
  <c r="O763" i="4" s="1"/>
  <c r="N764" i="4"/>
  <c r="O764" i="4" s="1"/>
  <c r="N765" i="4"/>
  <c r="O765" i="4" s="1"/>
  <c r="N766" i="4"/>
  <c r="O766" i="4" s="1"/>
  <c r="N767" i="4"/>
  <c r="O767" i="4" s="1"/>
  <c r="N768" i="4"/>
  <c r="O768" i="4" s="1"/>
  <c r="N769" i="4"/>
  <c r="O769" i="4" s="1"/>
  <c r="N770" i="4"/>
  <c r="O770" i="4" s="1"/>
  <c r="N771" i="4"/>
  <c r="O771" i="4" s="1"/>
  <c r="N772" i="4"/>
  <c r="O772" i="4" s="1"/>
  <c r="N773" i="4"/>
  <c r="O773" i="4" s="1"/>
  <c r="N774" i="4"/>
  <c r="O774" i="4" s="1"/>
  <c r="N775" i="4"/>
  <c r="O775" i="4" s="1"/>
  <c r="N776" i="4"/>
  <c r="O776" i="4" s="1"/>
  <c r="N777" i="4"/>
  <c r="O777" i="4" s="1"/>
  <c r="N778" i="4"/>
  <c r="O778" i="4" s="1"/>
  <c r="N779" i="4"/>
  <c r="O779" i="4" s="1"/>
  <c r="N780" i="4"/>
  <c r="O780" i="4" s="1"/>
  <c r="N781" i="4"/>
  <c r="O781" i="4" s="1"/>
  <c r="N782" i="4"/>
  <c r="O782" i="4" s="1"/>
  <c r="N783" i="4"/>
  <c r="O783" i="4" s="1"/>
  <c r="N784" i="4"/>
  <c r="O784" i="4" s="1"/>
  <c r="N785" i="4"/>
  <c r="O785" i="4" s="1"/>
  <c r="N786" i="4"/>
  <c r="O786" i="4" s="1"/>
  <c r="N787" i="4"/>
  <c r="O787" i="4" s="1"/>
  <c r="N788" i="4"/>
  <c r="O788" i="4" s="1"/>
  <c r="N789" i="4"/>
  <c r="O789" i="4" s="1"/>
  <c r="N790" i="4"/>
  <c r="O790" i="4" s="1"/>
  <c r="N791" i="4"/>
  <c r="O791" i="4" s="1"/>
  <c r="N792" i="4"/>
  <c r="O792" i="4" s="1"/>
  <c r="N793" i="4"/>
  <c r="O793" i="4" s="1"/>
  <c r="N794" i="4"/>
  <c r="O794" i="4" s="1"/>
  <c r="N795" i="4"/>
  <c r="O795" i="4" s="1"/>
  <c r="N796" i="4"/>
  <c r="O796" i="4" s="1"/>
  <c r="N797" i="4"/>
  <c r="O797" i="4" s="1"/>
  <c r="N798" i="4"/>
  <c r="O798" i="4" s="1"/>
  <c r="N799" i="4"/>
  <c r="O799" i="4" s="1"/>
  <c r="N800" i="4"/>
  <c r="O800" i="4" s="1"/>
  <c r="N801" i="4"/>
  <c r="O801" i="4" s="1"/>
  <c r="N802" i="4"/>
  <c r="O802" i="4" s="1"/>
  <c r="N803" i="4"/>
  <c r="O803" i="4" s="1"/>
  <c r="N804" i="4"/>
  <c r="O804" i="4" s="1"/>
  <c r="N805" i="4"/>
  <c r="O805" i="4" s="1"/>
  <c r="N806" i="4"/>
  <c r="O806" i="4" s="1"/>
  <c r="N807" i="4"/>
  <c r="O807" i="4" s="1"/>
  <c r="N808" i="4"/>
  <c r="O808" i="4" s="1"/>
  <c r="N809" i="4"/>
  <c r="O809" i="4" s="1"/>
  <c r="N810" i="4"/>
  <c r="O810" i="4" s="1"/>
  <c r="N811" i="4"/>
  <c r="O811" i="4" s="1"/>
  <c r="N812" i="4"/>
  <c r="O812" i="4" s="1"/>
  <c r="N813" i="4"/>
  <c r="O813" i="4" s="1"/>
  <c r="N814" i="4"/>
  <c r="O814" i="4" s="1"/>
  <c r="N815" i="4"/>
  <c r="O815" i="4" s="1"/>
  <c r="N816" i="4"/>
  <c r="O816" i="4" s="1"/>
  <c r="N817" i="4"/>
  <c r="O817" i="4" s="1"/>
  <c r="N818" i="4"/>
  <c r="O818" i="4" s="1"/>
  <c r="N819" i="4"/>
  <c r="O819" i="4" s="1"/>
  <c r="N820" i="4"/>
  <c r="O820" i="4" s="1"/>
  <c r="N821" i="4"/>
  <c r="O821" i="4" s="1"/>
  <c r="N822" i="4"/>
  <c r="O822" i="4" s="1"/>
  <c r="N823" i="4"/>
  <c r="O823" i="4" s="1"/>
  <c r="N824" i="4"/>
  <c r="O824" i="4" s="1"/>
  <c r="N825" i="4"/>
  <c r="O825" i="4" s="1"/>
  <c r="N826" i="4"/>
  <c r="O826" i="4" s="1"/>
  <c r="N827" i="4"/>
  <c r="O827" i="4" s="1"/>
  <c r="N828" i="4"/>
  <c r="O828" i="4" s="1"/>
  <c r="N829" i="4"/>
  <c r="O829" i="4" s="1"/>
  <c r="N830" i="4"/>
  <c r="O830" i="4" s="1"/>
  <c r="N831" i="4"/>
  <c r="O831" i="4" s="1"/>
  <c r="N832" i="4"/>
  <c r="O832" i="4" s="1"/>
  <c r="N833" i="4"/>
  <c r="O833" i="4" s="1"/>
  <c r="N834" i="4"/>
  <c r="O834" i="4" s="1"/>
  <c r="N835" i="4"/>
  <c r="O835" i="4" s="1"/>
  <c r="N836" i="4"/>
  <c r="O836" i="4" s="1"/>
  <c r="N837" i="4"/>
  <c r="O837" i="4" s="1"/>
  <c r="N838" i="4"/>
  <c r="O838" i="4" s="1"/>
  <c r="N839" i="4"/>
  <c r="O839" i="4" s="1"/>
  <c r="N840" i="4"/>
  <c r="O840" i="4" s="1"/>
  <c r="N841" i="4"/>
  <c r="O841" i="4" s="1"/>
  <c r="N842" i="4"/>
  <c r="O842" i="4" s="1"/>
  <c r="N843" i="4"/>
  <c r="O843" i="4" s="1"/>
  <c r="N844" i="4"/>
  <c r="O844" i="4" s="1"/>
  <c r="N845" i="4"/>
  <c r="O845" i="4" s="1"/>
  <c r="N846" i="4"/>
  <c r="O846" i="4" s="1"/>
  <c r="N847" i="4"/>
  <c r="O847" i="4" s="1"/>
  <c r="N848" i="4"/>
  <c r="O848" i="4" s="1"/>
  <c r="N849" i="4"/>
  <c r="O849" i="4" s="1"/>
  <c r="N850" i="4"/>
  <c r="O850" i="4" s="1"/>
  <c r="N851" i="4"/>
  <c r="O851" i="4" s="1"/>
  <c r="N852" i="4"/>
  <c r="O852" i="4" s="1"/>
  <c r="N853" i="4"/>
  <c r="O853" i="4" s="1"/>
  <c r="N854" i="4"/>
  <c r="O854" i="4" s="1"/>
  <c r="N855" i="4"/>
  <c r="O855" i="4" s="1"/>
  <c r="N856" i="4"/>
  <c r="O856" i="4" s="1"/>
  <c r="N857" i="4"/>
  <c r="O857" i="4" s="1"/>
  <c r="N858" i="4"/>
  <c r="O858" i="4" s="1"/>
  <c r="N859" i="4"/>
  <c r="O859" i="4" s="1"/>
  <c r="N860" i="4"/>
  <c r="O860" i="4" s="1"/>
  <c r="N861" i="4"/>
  <c r="O861" i="4" s="1"/>
  <c r="N862" i="4"/>
  <c r="O862" i="4" s="1"/>
  <c r="N863" i="4"/>
  <c r="O863" i="4" s="1"/>
  <c r="N864" i="4"/>
  <c r="O864" i="4" s="1"/>
  <c r="N865" i="4"/>
  <c r="O865" i="4" s="1"/>
  <c r="N866" i="4"/>
  <c r="O866" i="4" s="1"/>
  <c r="N867" i="4"/>
  <c r="O867" i="4" s="1"/>
  <c r="N868" i="4"/>
  <c r="O868" i="4" s="1"/>
  <c r="N869" i="4"/>
  <c r="O869" i="4" s="1"/>
  <c r="N870" i="4"/>
  <c r="O870" i="4" s="1"/>
  <c r="N871" i="4"/>
  <c r="O871" i="4" s="1"/>
  <c r="N872" i="4"/>
  <c r="O872" i="4" s="1"/>
  <c r="N873" i="4"/>
  <c r="O873" i="4" s="1"/>
  <c r="N874" i="4"/>
  <c r="O874" i="4" s="1"/>
  <c r="N875" i="4"/>
  <c r="O875" i="4" s="1"/>
  <c r="N876" i="4"/>
  <c r="O876" i="4" s="1"/>
  <c r="N877" i="4"/>
  <c r="O877" i="4" s="1"/>
  <c r="N878" i="4"/>
  <c r="O878" i="4" s="1"/>
  <c r="N879" i="4"/>
  <c r="O879" i="4" s="1"/>
  <c r="N880" i="4"/>
  <c r="O880" i="4" s="1"/>
  <c r="N881" i="4"/>
  <c r="O881" i="4" s="1"/>
  <c r="N882" i="4"/>
  <c r="O882" i="4" s="1"/>
  <c r="N883" i="4"/>
  <c r="O883" i="4" s="1"/>
  <c r="N884" i="4"/>
  <c r="O884" i="4" s="1"/>
  <c r="N885" i="4"/>
  <c r="O885" i="4" s="1"/>
  <c r="N886" i="4"/>
  <c r="O886" i="4" s="1"/>
  <c r="N887" i="4"/>
  <c r="O887" i="4" s="1"/>
  <c r="N888" i="4"/>
  <c r="O888" i="4" s="1"/>
  <c r="N889" i="4"/>
  <c r="O889" i="4" s="1"/>
  <c r="N890" i="4"/>
  <c r="O890" i="4" s="1"/>
  <c r="N891" i="4"/>
  <c r="O891" i="4" s="1"/>
  <c r="N892" i="4"/>
  <c r="O892" i="4" s="1"/>
  <c r="N893" i="4"/>
  <c r="O893" i="4" s="1"/>
  <c r="N894" i="4"/>
  <c r="O894" i="4" s="1"/>
  <c r="N895" i="4"/>
  <c r="O895" i="4" s="1"/>
  <c r="N896" i="4"/>
  <c r="O896" i="4" s="1"/>
  <c r="N897" i="4"/>
  <c r="O897" i="4" s="1"/>
  <c r="N898" i="4"/>
  <c r="O898" i="4" s="1"/>
  <c r="N899" i="4"/>
  <c r="O899" i="4" s="1"/>
  <c r="N900" i="4"/>
  <c r="O900" i="4" s="1"/>
  <c r="N901" i="4"/>
  <c r="O901" i="4" s="1"/>
  <c r="N902" i="4"/>
  <c r="O902" i="4" s="1"/>
  <c r="N903" i="4"/>
  <c r="O903" i="4" s="1"/>
  <c r="N904" i="4"/>
  <c r="O904" i="4" s="1"/>
  <c r="N905" i="4"/>
  <c r="O905" i="4" s="1"/>
  <c r="N906" i="4"/>
  <c r="O906" i="4" s="1"/>
  <c r="N907" i="4"/>
  <c r="O907" i="4" s="1"/>
  <c r="N908" i="4"/>
  <c r="O908" i="4" s="1"/>
  <c r="N909" i="4"/>
  <c r="O909" i="4" s="1"/>
  <c r="N910" i="4"/>
  <c r="O910" i="4" s="1"/>
  <c r="N911" i="4"/>
  <c r="O911" i="4" s="1"/>
  <c r="N912" i="4"/>
  <c r="O912" i="4" s="1"/>
  <c r="N913" i="4"/>
  <c r="O913" i="4" s="1"/>
  <c r="N914" i="4"/>
  <c r="O914" i="4" s="1"/>
  <c r="N915" i="4"/>
  <c r="O915" i="4" s="1"/>
  <c r="N916" i="4"/>
  <c r="O916" i="4" s="1"/>
  <c r="N917" i="4"/>
  <c r="O917" i="4" s="1"/>
  <c r="N918" i="4"/>
  <c r="O918" i="4" s="1"/>
  <c r="N919" i="4"/>
  <c r="O919" i="4" s="1"/>
  <c r="N920" i="4"/>
  <c r="O920" i="4" s="1"/>
  <c r="N921" i="4"/>
  <c r="O921" i="4" s="1"/>
  <c r="N922" i="4"/>
  <c r="O922" i="4" s="1"/>
  <c r="N923" i="4"/>
  <c r="O923" i="4" s="1"/>
  <c r="N924" i="4"/>
  <c r="O924" i="4" s="1"/>
  <c r="N925" i="4"/>
  <c r="O925" i="4" s="1"/>
  <c r="N926" i="4"/>
  <c r="O926" i="4" s="1"/>
  <c r="N927" i="4"/>
  <c r="O927" i="4" s="1"/>
  <c r="N928" i="4"/>
  <c r="O928" i="4" s="1"/>
  <c r="N929" i="4"/>
  <c r="O929" i="4" s="1"/>
  <c r="N930" i="4"/>
  <c r="O930" i="4" s="1"/>
  <c r="N931" i="4"/>
  <c r="O931" i="4" s="1"/>
  <c r="N932" i="4"/>
  <c r="O932" i="4" s="1"/>
  <c r="N933" i="4"/>
  <c r="O933" i="4" s="1"/>
  <c r="N934" i="4"/>
  <c r="O934" i="4" s="1"/>
  <c r="N935" i="4"/>
  <c r="O935" i="4" s="1"/>
  <c r="N936" i="4"/>
  <c r="O936" i="4" s="1"/>
  <c r="N937" i="4"/>
  <c r="O937" i="4" s="1"/>
  <c r="N938" i="4"/>
  <c r="O938" i="4" s="1"/>
  <c r="N939" i="4"/>
  <c r="O939" i="4" s="1"/>
  <c r="N940" i="4"/>
  <c r="O940" i="4" s="1"/>
  <c r="N941" i="4"/>
  <c r="O941" i="4" s="1"/>
  <c r="N942" i="4"/>
  <c r="O942" i="4" s="1"/>
  <c r="N943" i="4"/>
  <c r="O943" i="4" s="1"/>
  <c r="N944" i="4"/>
  <c r="O944" i="4" s="1"/>
  <c r="N945" i="4"/>
  <c r="O945" i="4" s="1"/>
  <c r="N946" i="4"/>
  <c r="O946" i="4" s="1"/>
  <c r="N947" i="4"/>
  <c r="O947" i="4" s="1"/>
  <c r="N948" i="4"/>
  <c r="O948" i="4" s="1"/>
  <c r="N949" i="4"/>
  <c r="O949" i="4" s="1"/>
  <c r="N950" i="4"/>
  <c r="O950" i="4" s="1"/>
  <c r="N951" i="4"/>
  <c r="O951" i="4" s="1"/>
  <c r="N952" i="4"/>
  <c r="O952" i="4" s="1"/>
  <c r="N953" i="4"/>
  <c r="O953" i="4" s="1"/>
  <c r="N954" i="4"/>
  <c r="O954" i="4" s="1"/>
  <c r="N955" i="4"/>
  <c r="O955" i="4" s="1"/>
  <c r="N956" i="4"/>
  <c r="O956" i="4" s="1"/>
  <c r="N957" i="4"/>
  <c r="O957" i="4" s="1"/>
  <c r="N958" i="4"/>
  <c r="O958" i="4" s="1"/>
  <c r="N959" i="4"/>
  <c r="O959" i="4" s="1"/>
  <c r="N960" i="4"/>
  <c r="O960" i="4" s="1"/>
  <c r="N961" i="4"/>
  <c r="O961" i="4" s="1"/>
  <c r="N962" i="4"/>
  <c r="O962" i="4" s="1"/>
  <c r="N963" i="4"/>
  <c r="O963" i="4" s="1"/>
  <c r="N964" i="4"/>
  <c r="O964" i="4" s="1"/>
  <c r="N965" i="4"/>
  <c r="O965" i="4" s="1"/>
  <c r="N966" i="4"/>
  <c r="O966" i="4" s="1"/>
  <c r="N967" i="4"/>
  <c r="O967" i="4" s="1"/>
  <c r="N968" i="4"/>
  <c r="O968" i="4" s="1"/>
  <c r="N969" i="4"/>
  <c r="O969" i="4" s="1"/>
  <c r="N970" i="4"/>
  <c r="O970" i="4" s="1"/>
  <c r="N971" i="4"/>
  <c r="O971" i="4" s="1"/>
  <c r="N972" i="4"/>
  <c r="O972" i="4" s="1"/>
  <c r="N973" i="4"/>
  <c r="O973" i="4" s="1"/>
  <c r="N974" i="4"/>
  <c r="O974" i="4" s="1"/>
  <c r="N975" i="4"/>
  <c r="O975" i="4" s="1"/>
  <c r="N976" i="4"/>
  <c r="O976" i="4" s="1"/>
  <c r="N977" i="4"/>
  <c r="O977" i="4" s="1"/>
  <c r="N978" i="4"/>
  <c r="O978" i="4" s="1"/>
  <c r="N979" i="4"/>
  <c r="O979" i="4" s="1"/>
  <c r="N980" i="4"/>
  <c r="O980" i="4" s="1"/>
  <c r="N981" i="4"/>
  <c r="O981" i="4" s="1"/>
  <c r="N982" i="4"/>
  <c r="O982" i="4" s="1"/>
  <c r="N983" i="4"/>
  <c r="O983" i="4" s="1"/>
  <c r="N984" i="4"/>
  <c r="O984" i="4" s="1"/>
  <c r="N985" i="4"/>
  <c r="O985" i="4" s="1"/>
  <c r="N986" i="4"/>
  <c r="O986" i="4" s="1"/>
  <c r="N987" i="4"/>
  <c r="O987" i="4" s="1"/>
  <c r="N988" i="4"/>
  <c r="O988" i="4" s="1"/>
  <c r="N989" i="4"/>
  <c r="O989" i="4" s="1"/>
  <c r="N990" i="4"/>
  <c r="O990" i="4" s="1"/>
  <c r="N991" i="4"/>
  <c r="O991" i="4" s="1"/>
  <c r="N992" i="4"/>
  <c r="O992" i="4" s="1"/>
  <c r="N993" i="4"/>
  <c r="O993" i="4" s="1"/>
  <c r="N994" i="4"/>
  <c r="O994" i="4" s="1"/>
  <c r="N995" i="4"/>
  <c r="O995" i="4" s="1"/>
  <c r="N996" i="4"/>
  <c r="O996" i="4" s="1"/>
  <c r="N997" i="4"/>
  <c r="O997" i="4" s="1"/>
  <c r="N998" i="4"/>
  <c r="O998" i="4" s="1"/>
  <c r="N999" i="4"/>
  <c r="O999" i="4" s="1"/>
  <c r="N1000" i="4"/>
  <c r="O1000" i="4" s="1"/>
  <c r="N1001" i="4"/>
  <c r="O1001" i="4" s="1"/>
  <c r="N1002" i="4"/>
  <c r="O1002" i="4" s="1"/>
  <c r="N1003" i="4"/>
  <c r="O1003" i="4" s="1"/>
  <c r="N1004" i="4"/>
  <c r="O1004" i="4" s="1"/>
  <c r="N1005" i="4"/>
  <c r="O1005" i="4" s="1"/>
  <c r="N1006" i="4"/>
  <c r="O1006" i="4" s="1"/>
  <c r="N1007" i="4"/>
  <c r="O1007" i="4" s="1"/>
  <c r="N1008" i="4"/>
  <c r="O1008" i="4" s="1"/>
  <c r="N1009" i="4"/>
  <c r="O1009" i="4" s="1"/>
  <c r="N1010" i="4"/>
  <c r="O1010" i="4" s="1"/>
  <c r="N1011" i="4"/>
  <c r="O1011" i="4" s="1"/>
  <c r="N1012" i="4"/>
  <c r="O1012" i="4" s="1"/>
  <c r="N1013" i="4"/>
  <c r="O1013" i="4" s="1"/>
  <c r="N1014" i="4"/>
  <c r="O1014" i="4" s="1"/>
  <c r="N1015" i="4"/>
  <c r="O1015" i="4" s="1"/>
  <c r="N1016" i="4"/>
  <c r="O1016" i="4" s="1"/>
  <c r="N1017" i="4"/>
  <c r="O1017" i="4" s="1"/>
  <c r="N1018" i="4"/>
  <c r="O1018" i="4" s="1"/>
  <c r="N1019" i="4"/>
  <c r="O1019" i="4" s="1"/>
  <c r="N1020" i="4"/>
  <c r="O1020" i="4" s="1"/>
  <c r="N1021" i="4"/>
  <c r="O1021" i="4" s="1"/>
  <c r="N1022" i="4"/>
  <c r="O1022" i="4" s="1"/>
  <c r="N1023" i="4"/>
  <c r="O1023" i="4" s="1"/>
  <c r="N1024" i="4"/>
  <c r="O1024" i="4" s="1"/>
  <c r="N1025" i="4"/>
  <c r="O1025" i="4" s="1"/>
  <c r="N1026" i="4"/>
  <c r="O1026" i="4" s="1"/>
  <c r="N1027" i="4"/>
  <c r="O1027" i="4" s="1"/>
  <c r="N1028" i="4"/>
  <c r="O1028" i="4" s="1"/>
  <c r="N1029" i="4"/>
  <c r="O1029" i="4" s="1"/>
  <c r="N1030" i="4"/>
  <c r="O1030" i="4" s="1"/>
  <c r="N1031" i="4"/>
  <c r="O1031" i="4" s="1"/>
  <c r="N1032" i="4"/>
  <c r="O1032" i="4" s="1"/>
  <c r="N1033" i="4"/>
  <c r="O1033" i="4" s="1"/>
  <c r="N1034" i="4"/>
  <c r="O1034" i="4" s="1"/>
  <c r="N1035" i="4"/>
  <c r="O1035" i="4" s="1"/>
  <c r="N1036" i="4"/>
  <c r="O1036" i="4" s="1"/>
  <c r="N1037" i="4"/>
  <c r="O1037" i="4" s="1"/>
  <c r="N1038" i="4"/>
  <c r="O1038" i="4" s="1"/>
  <c r="N1039" i="4"/>
  <c r="O1039" i="4" s="1"/>
  <c r="N1040" i="4"/>
  <c r="O1040" i="4" s="1"/>
  <c r="N1041" i="4"/>
  <c r="O1041" i="4" s="1"/>
  <c r="N1042" i="4"/>
  <c r="O1042" i="4" s="1"/>
  <c r="N1043" i="4"/>
  <c r="O1043" i="4" s="1"/>
  <c r="N1044" i="4"/>
  <c r="O1044" i="4" s="1"/>
  <c r="N1045" i="4"/>
  <c r="O1045" i="4" s="1"/>
  <c r="N1046" i="4"/>
  <c r="O1046" i="4" s="1"/>
  <c r="N1047" i="4"/>
  <c r="O1047" i="4" s="1"/>
  <c r="N1048" i="4"/>
  <c r="O1048" i="4" s="1"/>
  <c r="N1049" i="4"/>
  <c r="O1049" i="4" s="1"/>
  <c r="N1050" i="4"/>
  <c r="O1050" i="4" s="1"/>
  <c r="N1051" i="4"/>
  <c r="O1051" i="4" s="1"/>
  <c r="N1052" i="4"/>
  <c r="O1052" i="4" s="1"/>
  <c r="N1053" i="4"/>
  <c r="O1053" i="4" s="1"/>
  <c r="N1054" i="4"/>
  <c r="O1054" i="4" s="1"/>
  <c r="N1055" i="4"/>
  <c r="O1055" i="4" s="1"/>
  <c r="N1056" i="4"/>
  <c r="O1056" i="4" s="1"/>
  <c r="N1057" i="4"/>
  <c r="O1057" i="4" s="1"/>
  <c r="N1058" i="4"/>
  <c r="O1058" i="4" s="1"/>
  <c r="N1059" i="4"/>
  <c r="O1059" i="4" s="1"/>
  <c r="N1060" i="4"/>
  <c r="O1060" i="4" s="1"/>
  <c r="N1061" i="4"/>
  <c r="O1061" i="4" s="1"/>
  <c r="N1062" i="4"/>
  <c r="O1062" i="4" s="1"/>
  <c r="N1063" i="4"/>
  <c r="O1063" i="4" s="1"/>
  <c r="N1064" i="4"/>
  <c r="O1064" i="4" s="1"/>
  <c r="N1065" i="4"/>
  <c r="O1065" i="4" s="1"/>
  <c r="N1066" i="4"/>
  <c r="O1066" i="4" s="1"/>
  <c r="N1067" i="4"/>
  <c r="O1067" i="4" s="1"/>
  <c r="N1068" i="4"/>
  <c r="O1068" i="4" s="1"/>
  <c r="N1069" i="4"/>
  <c r="O1069" i="4" s="1"/>
  <c r="N1070" i="4"/>
  <c r="O1070" i="4" s="1"/>
  <c r="N1071" i="4"/>
  <c r="O1071" i="4" s="1"/>
  <c r="N1072" i="4"/>
  <c r="O1072" i="4" s="1"/>
  <c r="N1073" i="4"/>
  <c r="O1073" i="4" s="1"/>
  <c r="N1074" i="4"/>
  <c r="O1074" i="4" s="1"/>
  <c r="N1075" i="4"/>
  <c r="O1075" i="4" s="1"/>
  <c r="N1076" i="4"/>
  <c r="O1076" i="4" s="1"/>
  <c r="N1077" i="4"/>
  <c r="O1077" i="4" s="1"/>
  <c r="N1078" i="4"/>
  <c r="O1078" i="4" s="1"/>
  <c r="N1079" i="4"/>
  <c r="O1079" i="4" s="1"/>
  <c r="N1080" i="4"/>
  <c r="O1080" i="4" s="1"/>
  <c r="N1081" i="4"/>
  <c r="O1081" i="4" s="1"/>
  <c r="N1082" i="4"/>
  <c r="O1082" i="4" s="1"/>
  <c r="N1083" i="4"/>
  <c r="O1083" i="4" s="1"/>
  <c r="N1084" i="4"/>
  <c r="O1084" i="4" s="1"/>
  <c r="N1085" i="4"/>
  <c r="O1085" i="4" s="1"/>
  <c r="N1086" i="4"/>
  <c r="O1086" i="4" s="1"/>
  <c r="N1087" i="4"/>
  <c r="O1087" i="4" s="1"/>
  <c r="N1088" i="4"/>
  <c r="O1088" i="4" s="1"/>
  <c r="N1089" i="4"/>
  <c r="O1089" i="4" s="1"/>
  <c r="N1090" i="4"/>
  <c r="O1090" i="4" s="1"/>
  <c r="N1091" i="4"/>
  <c r="O1091" i="4" s="1"/>
  <c r="N1092" i="4"/>
  <c r="O1092" i="4" s="1"/>
  <c r="N1093" i="4"/>
  <c r="O1093" i="4" s="1"/>
  <c r="N1094" i="4"/>
  <c r="O1094" i="4" s="1"/>
  <c r="N1095" i="4"/>
  <c r="O1095" i="4" s="1"/>
  <c r="N1096" i="4"/>
  <c r="O1096" i="4" s="1"/>
  <c r="N1097" i="4"/>
  <c r="O1097" i="4" s="1"/>
  <c r="N1098" i="4"/>
  <c r="O1098" i="4" s="1"/>
  <c r="N1099" i="4"/>
  <c r="O1099" i="4" s="1"/>
  <c r="N1100" i="4"/>
  <c r="O1100" i="4" s="1"/>
  <c r="N1101" i="4"/>
  <c r="O1101" i="4" s="1"/>
  <c r="N1102" i="4"/>
  <c r="O1102" i="4" s="1"/>
  <c r="N1103" i="4"/>
  <c r="O1103" i="4" s="1"/>
  <c r="N1104" i="4"/>
  <c r="O1104" i="4" s="1"/>
  <c r="N1105" i="4"/>
  <c r="O1105" i="4" s="1"/>
  <c r="N1106" i="4"/>
  <c r="O1106" i="4" s="1"/>
  <c r="N1107" i="4"/>
  <c r="O1107" i="4" s="1"/>
  <c r="N1108" i="4"/>
  <c r="O1108" i="4" s="1"/>
  <c r="N1109" i="4"/>
  <c r="O1109" i="4" s="1"/>
  <c r="N1110" i="4"/>
  <c r="O1110" i="4" s="1"/>
  <c r="N1111" i="4"/>
  <c r="O1111" i="4" s="1"/>
  <c r="N1112" i="4"/>
  <c r="O1112" i="4" s="1"/>
  <c r="N1113" i="4"/>
  <c r="O1113" i="4" s="1"/>
  <c r="N1114" i="4"/>
  <c r="O1114" i="4" s="1"/>
  <c r="N1115" i="4"/>
  <c r="O1115" i="4" s="1"/>
  <c r="N1116" i="4"/>
  <c r="O1116" i="4" s="1"/>
  <c r="N1117" i="4"/>
  <c r="O1117" i="4" s="1"/>
  <c r="N1118" i="4"/>
  <c r="O1118" i="4" s="1"/>
  <c r="N1119" i="4"/>
  <c r="O1119" i="4" s="1"/>
  <c r="N1120" i="4"/>
  <c r="O1120" i="4" s="1"/>
  <c r="N1121" i="4"/>
  <c r="O1121" i="4" s="1"/>
  <c r="N1122" i="4"/>
  <c r="O1122" i="4" s="1"/>
  <c r="N1123" i="4"/>
  <c r="O1123" i="4" s="1"/>
  <c r="N1124" i="4"/>
  <c r="O1124" i="4" s="1"/>
  <c r="N1125" i="4"/>
  <c r="O1125" i="4" s="1"/>
  <c r="N1126" i="4"/>
  <c r="O1126" i="4" s="1"/>
  <c r="N1127" i="4"/>
  <c r="O1127" i="4" s="1"/>
  <c r="N1128" i="4"/>
  <c r="O1128" i="4" s="1"/>
  <c r="N1129" i="4"/>
  <c r="O1129" i="4" s="1"/>
  <c r="N1130" i="4"/>
  <c r="O1130" i="4" s="1"/>
  <c r="N1131" i="4"/>
  <c r="O1131" i="4" s="1"/>
  <c r="N1132" i="4"/>
  <c r="O1132" i="4" s="1"/>
  <c r="N1133" i="4"/>
  <c r="O1133" i="4" s="1"/>
  <c r="N1134" i="4"/>
  <c r="O1134" i="4" s="1"/>
  <c r="N1135" i="4"/>
  <c r="O1135" i="4" s="1"/>
  <c r="N1136" i="4"/>
  <c r="O1136" i="4" s="1"/>
  <c r="N1137" i="4"/>
  <c r="O1137" i="4" s="1"/>
  <c r="N1138" i="4"/>
  <c r="O1138" i="4" s="1"/>
  <c r="N1139" i="4"/>
  <c r="O1139" i="4" s="1"/>
  <c r="N1140" i="4"/>
  <c r="O1140" i="4" s="1"/>
  <c r="N1141" i="4"/>
  <c r="O1141" i="4" s="1"/>
  <c r="N1142" i="4"/>
  <c r="O1142" i="4" s="1"/>
  <c r="N1143" i="4"/>
  <c r="O1143" i="4" s="1"/>
  <c r="N1144" i="4"/>
  <c r="O1144" i="4" s="1"/>
  <c r="N1145" i="4"/>
  <c r="O1145" i="4" s="1"/>
  <c r="N1146" i="4"/>
  <c r="O1146" i="4" s="1"/>
  <c r="N1147" i="4"/>
  <c r="O1147" i="4" s="1"/>
  <c r="N1148" i="4"/>
  <c r="O1148" i="4" s="1"/>
  <c r="N1149" i="4"/>
  <c r="O1149" i="4" s="1"/>
  <c r="N1150" i="4"/>
  <c r="O1150" i="4" s="1"/>
  <c r="N1151" i="4"/>
  <c r="O1151" i="4" s="1"/>
  <c r="N1152" i="4"/>
  <c r="O1152" i="4" s="1"/>
  <c r="N1153" i="4"/>
  <c r="O1153" i="4" s="1"/>
  <c r="N1154" i="4"/>
  <c r="O1154" i="4" s="1"/>
  <c r="N1155" i="4"/>
  <c r="O1155" i="4" s="1"/>
  <c r="N1156" i="4"/>
  <c r="O1156" i="4" s="1"/>
  <c r="N1157" i="4"/>
  <c r="O1157" i="4" s="1"/>
  <c r="N1158" i="4"/>
  <c r="O1158" i="4" s="1"/>
  <c r="N1159" i="4"/>
  <c r="O1159" i="4" s="1"/>
  <c r="N1160" i="4"/>
  <c r="O1160" i="4" s="1"/>
  <c r="N1161" i="4"/>
  <c r="O1161" i="4" s="1"/>
  <c r="N1162" i="4"/>
  <c r="O1162" i="4" s="1"/>
  <c r="N1163" i="4"/>
  <c r="O1163" i="4" s="1"/>
  <c r="N1164" i="4"/>
  <c r="O1164" i="4" s="1"/>
  <c r="N1165" i="4"/>
  <c r="O1165" i="4" s="1"/>
  <c r="N1166" i="4"/>
  <c r="O1166" i="4" s="1"/>
  <c r="N1167" i="4"/>
  <c r="O1167" i="4" s="1"/>
  <c r="N1168" i="4"/>
  <c r="O1168" i="4" s="1"/>
  <c r="N1169" i="4"/>
  <c r="O1169" i="4" s="1"/>
  <c r="N1170" i="4"/>
  <c r="O1170" i="4" s="1"/>
  <c r="N1171" i="4"/>
  <c r="O1171" i="4" s="1"/>
  <c r="N1172" i="4"/>
  <c r="O1172" i="4" s="1"/>
  <c r="N1173" i="4"/>
  <c r="O1173" i="4" s="1"/>
  <c r="N1174" i="4"/>
  <c r="O1174" i="4" s="1"/>
  <c r="N1175" i="4"/>
  <c r="O1175" i="4" s="1"/>
  <c r="N1176" i="4"/>
  <c r="O1176" i="4" s="1"/>
  <c r="N1177" i="4"/>
  <c r="O1177" i="4" s="1"/>
  <c r="N1178" i="4"/>
  <c r="O1178" i="4" s="1"/>
  <c r="N1179" i="4"/>
  <c r="O1179" i="4" s="1"/>
  <c r="N1180" i="4"/>
  <c r="O1180" i="4" s="1"/>
  <c r="N1181" i="4"/>
  <c r="O1181" i="4" s="1"/>
  <c r="N1182" i="4"/>
  <c r="O1182" i="4" s="1"/>
  <c r="N1183" i="4"/>
  <c r="O1183" i="4" s="1"/>
  <c r="N1184" i="4"/>
  <c r="O1184" i="4" s="1"/>
  <c r="N1185" i="4"/>
  <c r="O1185" i="4" s="1"/>
  <c r="N1186" i="4"/>
  <c r="O1186" i="4" s="1"/>
  <c r="N1187" i="4"/>
  <c r="O1187" i="4" s="1"/>
  <c r="N1188" i="4"/>
  <c r="O1188" i="4" s="1"/>
  <c r="N1189" i="4"/>
  <c r="O1189" i="4" s="1"/>
  <c r="N1190" i="4"/>
  <c r="O1190" i="4" s="1"/>
  <c r="N1191" i="4"/>
  <c r="O1191" i="4" s="1"/>
  <c r="N1192" i="4"/>
  <c r="O1192" i="4" s="1"/>
  <c r="N1193" i="4"/>
  <c r="O1193" i="4" s="1"/>
  <c r="N1194" i="4"/>
  <c r="O1194" i="4" s="1"/>
  <c r="N1195" i="4"/>
  <c r="O1195" i="4" s="1"/>
  <c r="N1196" i="4"/>
  <c r="O1196" i="4" s="1"/>
  <c r="N1197" i="4"/>
  <c r="O1197" i="4" s="1"/>
  <c r="N1198" i="4"/>
  <c r="O1198" i="4" s="1"/>
  <c r="N1199" i="4"/>
  <c r="O1199" i="4" s="1"/>
  <c r="N1200" i="4"/>
  <c r="O1200" i="4" s="1"/>
  <c r="N1201" i="4"/>
  <c r="O1201" i="4" s="1"/>
  <c r="N1202" i="4"/>
  <c r="O1202" i="4" s="1"/>
  <c r="N1203" i="4"/>
  <c r="O1203" i="4" s="1"/>
  <c r="N1204" i="4"/>
  <c r="O1204" i="4" s="1"/>
  <c r="N1205" i="4"/>
  <c r="O1205" i="4" s="1"/>
  <c r="N1206" i="4"/>
  <c r="O1206" i="4" s="1"/>
  <c r="N1207" i="4"/>
  <c r="O1207" i="4" s="1"/>
  <c r="N1208" i="4"/>
  <c r="O1208" i="4" s="1"/>
  <c r="N1209" i="4"/>
  <c r="O1209" i="4" s="1"/>
  <c r="N1210" i="4"/>
  <c r="O1210" i="4" s="1"/>
  <c r="N1211" i="4"/>
  <c r="O1211" i="4" s="1"/>
  <c r="N1212" i="4"/>
  <c r="O1212" i="4" s="1"/>
  <c r="N1213" i="4"/>
  <c r="O1213" i="4" s="1"/>
  <c r="N1214" i="4"/>
  <c r="O1214" i="4" s="1"/>
  <c r="N1215" i="4"/>
  <c r="O1215" i="4" s="1"/>
  <c r="N1216" i="4"/>
  <c r="O1216" i="4" s="1"/>
  <c r="N1217" i="4"/>
  <c r="O1217" i="4" s="1"/>
  <c r="N1218" i="4"/>
  <c r="O1218" i="4" s="1"/>
  <c r="N1219" i="4"/>
  <c r="O1219" i="4" s="1"/>
  <c r="N1220" i="4"/>
  <c r="O1220" i="4" s="1"/>
  <c r="N1221" i="4"/>
  <c r="O1221" i="4" s="1"/>
  <c r="N1222" i="4"/>
  <c r="O1222" i="4" s="1"/>
  <c r="N1223" i="4"/>
  <c r="O1223" i="4" s="1"/>
  <c r="N1224" i="4"/>
  <c r="O1224" i="4" s="1"/>
  <c r="N1225" i="4"/>
  <c r="O1225" i="4" s="1"/>
  <c r="N1226" i="4"/>
  <c r="O1226" i="4" s="1"/>
  <c r="N1227" i="4"/>
  <c r="O1227" i="4" s="1"/>
  <c r="N1228" i="4"/>
  <c r="O1228" i="4" s="1"/>
  <c r="N1229" i="4"/>
  <c r="O1229" i="4" s="1"/>
  <c r="N1230" i="4"/>
  <c r="O1230" i="4" s="1"/>
  <c r="N1231" i="4"/>
  <c r="O1231" i="4" s="1"/>
  <c r="N1232" i="4"/>
  <c r="O1232" i="4" s="1"/>
  <c r="N1233" i="4"/>
  <c r="O1233" i="4" s="1"/>
  <c r="N1234" i="4"/>
  <c r="O1234" i="4" s="1"/>
  <c r="N1235" i="4"/>
  <c r="O1235" i="4" s="1"/>
  <c r="N1236" i="4"/>
  <c r="O1236" i="4" s="1"/>
  <c r="N1237" i="4"/>
  <c r="O1237" i="4" s="1"/>
  <c r="N1238" i="4"/>
  <c r="O1238" i="4" s="1"/>
  <c r="N1239" i="4"/>
  <c r="O1239" i="4" s="1"/>
  <c r="N1240" i="4"/>
  <c r="O1240" i="4" s="1"/>
  <c r="N1241" i="4"/>
  <c r="O1241" i="4" s="1"/>
  <c r="N1242" i="4"/>
  <c r="O1242" i="4" s="1"/>
  <c r="N1243" i="4"/>
  <c r="O1243" i="4" s="1"/>
  <c r="N1244" i="4"/>
  <c r="O1244" i="4" s="1"/>
  <c r="N1245" i="4"/>
  <c r="O1245" i="4" s="1"/>
  <c r="N1246" i="4"/>
  <c r="O1246" i="4" s="1"/>
  <c r="N1247" i="4"/>
  <c r="O1247" i="4" s="1"/>
  <c r="N1248" i="4"/>
  <c r="O1248" i="4" s="1"/>
  <c r="N1249" i="4"/>
  <c r="O1249" i="4" s="1"/>
  <c r="N1250" i="4"/>
  <c r="O1250" i="4" s="1"/>
  <c r="N1251" i="4"/>
  <c r="O1251" i="4" s="1"/>
  <c r="N1252" i="4"/>
  <c r="O1252" i="4" s="1"/>
  <c r="N1253" i="4"/>
  <c r="O1253" i="4" s="1"/>
  <c r="N1254" i="4"/>
  <c r="O1254" i="4" s="1"/>
  <c r="N1255" i="4"/>
  <c r="O1255" i="4" s="1"/>
  <c r="N1256" i="4"/>
  <c r="O1256" i="4" s="1"/>
  <c r="N1257" i="4"/>
  <c r="O1257" i="4" s="1"/>
  <c r="N1258" i="4"/>
  <c r="O1258" i="4" s="1"/>
  <c r="N1259" i="4"/>
  <c r="O1259" i="4" s="1"/>
  <c r="N1260" i="4"/>
  <c r="O1260" i="4" s="1"/>
  <c r="N1261" i="4"/>
  <c r="O1261" i="4" s="1"/>
  <c r="N1262" i="4"/>
  <c r="O1262" i="4" s="1"/>
  <c r="N1263" i="4"/>
  <c r="O1263" i="4" s="1"/>
  <c r="N1264" i="4"/>
  <c r="O1264" i="4" s="1"/>
  <c r="N1265" i="4"/>
  <c r="O1265" i="4" s="1"/>
  <c r="N1266" i="4"/>
  <c r="O1266" i="4" s="1"/>
  <c r="N1267" i="4"/>
  <c r="O1267" i="4" s="1"/>
  <c r="N1268" i="4"/>
  <c r="O1268" i="4" s="1"/>
  <c r="N1269" i="4"/>
  <c r="O1269" i="4" s="1"/>
  <c r="N1270" i="4"/>
  <c r="O1270" i="4" s="1"/>
  <c r="N1271" i="4"/>
  <c r="O1271" i="4" s="1"/>
  <c r="N1272" i="4"/>
  <c r="O1272" i="4" s="1"/>
  <c r="N1273" i="4"/>
  <c r="O1273" i="4" s="1"/>
  <c r="N1274" i="4"/>
  <c r="O1274" i="4" s="1"/>
  <c r="N1275" i="4"/>
  <c r="O1275" i="4" s="1"/>
  <c r="N1276" i="4"/>
  <c r="O1276" i="4" s="1"/>
  <c r="N1277" i="4"/>
  <c r="O1277" i="4" s="1"/>
  <c r="N1278" i="4"/>
  <c r="O1278" i="4" s="1"/>
  <c r="N1279" i="4"/>
  <c r="O1279" i="4" s="1"/>
  <c r="N1280" i="4"/>
  <c r="O1280" i="4" s="1"/>
  <c r="N1281" i="4"/>
  <c r="O1281" i="4" s="1"/>
  <c r="N1282" i="4"/>
  <c r="O1282" i="4" s="1"/>
  <c r="N1283" i="4"/>
  <c r="O1283" i="4" s="1"/>
  <c r="N1284" i="4"/>
  <c r="O1284" i="4" s="1"/>
  <c r="N1285" i="4"/>
  <c r="O1285" i="4" s="1"/>
  <c r="N1286" i="4"/>
  <c r="O1286" i="4" s="1"/>
  <c r="N1287" i="4"/>
  <c r="O1287" i="4" s="1"/>
  <c r="N1288" i="4"/>
  <c r="O1288" i="4" s="1"/>
  <c r="N1289" i="4"/>
  <c r="O1289" i="4" s="1"/>
  <c r="N1290" i="4"/>
  <c r="O1290" i="4" s="1"/>
  <c r="N1291" i="4"/>
  <c r="O1291" i="4" s="1"/>
  <c r="N1292" i="4"/>
  <c r="O1292" i="4" s="1"/>
  <c r="N1293" i="4"/>
  <c r="O1293" i="4" s="1"/>
  <c r="N1294" i="4"/>
  <c r="O1294" i="4" s="1"/>
  <c r="N1295" i="4"/>
  <c r="O1295" i="4" s="1"/>
  <c r="N1296" i="4"/>
  <c r="O1296" i="4" s="1"/>
  <c r="N1297" i="4"/>
  <c r="O1297" i="4" s="1"/>
  <c r="N1298" i="4"/>
  <c r="O1298" i="4" s="1"/>
  <c r="N1299" i="4"/>
  <c r="O1299" i="4" s="1"/>
  <c r="N1300" i="4"/>
  <c r="O1300" i="4" s="1"/>
  <c r="N1301" i="4"/>
  <c r="O1301" i="4" s="1"/>
  <c r="N1302" i="4"/>
  <c r="O1302" i="4" s="1"/>
  <c r="N1303" i="4"/>
  <c r="O1303" i="4" s="1"/>
  <c r="N1304" i="4"/>
  <c r="O1304" i="4" s="1"/>
  <c r="N1305" i="4"/>
  <c r="O1305" i="4" s="1"/>
  <c r="N1306" i="4"/>
  <c r="O1306" i="4" s="1"/>
  <c r="N1307" i="4"/>
  <c r="O1307" i="4" s="1"/>
  <c r="N1308" i="4"/>
  <c r="O1308" i="4" s="1"/>
  <c r="N1309" i="4"/>
  <c r="O1309" i="4" s="1"/>
  <c r="N1310" i="4"/>
  <c r="O1310" i="4" s="1"/>
  <c r="N1311" i="4"/>
  <c r="O1311" i="4" s="1"/>
  <c r="N1312" i="4"/>
  <c r="O1312" i="4" s="1"/>
  <c r="N1313" i="4"/>
  <c r="O1313" i="4" s="1"/>
  <c r="N1314" i="4"/>
  <c r="O1314" i="4" s="1"/>
  <c r="N1315" i="4"/>
  <c r="O1315" i="4" s="1"/>
  <c r="N1316" i="4"/>
  <c r="O1316" i="4" s="1"/>
  <c r="N1317" i="4"/>
  <c r="O1317" i="4" s="1"/>
  <c r="N1318" i="4"/>
  <c r="O1318" i="4" s="1"/>
  <c r="N1319" i="4"/>
  <c r="O1319" i="4" s="1"/>
  <c r="N1320" i="4"/>
  <c r="O1320" i="4" s="1"/>
  <c r="N1321" i="4"/>
  <c r="O1321" i="4" s="1"/>
  <c r="N1322" i="4"/>
  <c r="O1322" i="4" s="1"/>
  <c r="N1323" i="4"/>
  <c r="O1323" i="4" s="1"/>
  <c r="N1324" i="4"/>
  <c r="O1324" i="4" s="1"/>
  <c r="N1325" i="4"/>
  <c r="O1325" i="4" s="1"/>
  <c r="N1326" i="4"/>
  <c r="O1326" i="4" s="1"/>
  <c r="N1327" i="4"/>
  <c r="O1327" i="4" s="1"/>
  <c r="N1328" i="4"/>
  <c r="O1328" i="4" s="1"/>
  <c r="N1329" i="4"/>
  <c r="O1329" i="4" s="1"/>
  <c r="N1330" i="4"/>
  <c r="O1330" i="4" s="1"/>
  <c r="N1331" i="4"/>
  <c r="O1331" i="4" s="1"/>
  <c r="N1332" i="4"/>
  <c r="O1332" i="4" s="1"/>
  <c r="N1333" i="4"/>
  <c r="O1333" i="4" s="1"/>
  <c r="N1334" i="4"/>
  <c r="O1334" i="4" s="1"/>
  <c r="N1335" i="4"/>
  <c r="O1335" i="4" s="1"/>
  <c r="N1336" i="4"/>
  <c r="O1336" i="4" s="1"/>
  <c r="N1337" i="4"/>
  <c r="O1337" i="4" s="1"/>
  <c r="N1338" i="4"/>
  <c r="O1338" i="4" s="1"/>
  <c r="N1339" i="4"/>
  <c r="O1339" i="4" s="1"/>
  <c r="N1340" i="4"/>
  <c r="O1340" i="4" s="1"/>
  <c r="N1341" i="4"/>
  <c r="O1341" i="4" s="1"/>
  <c r="N1342" i="4"/>
  <c r="O1342" i="4" s="1"/>
  <c r="N1343" i="4"/>
  <c r="O1343" i="4" s="1"/>
  <c r="N1344" i="4"/>
  <c r="O1344" i="4" s="1"/>
  <c r="N1345" i="4"/>
  <c r="O1345" i="4" s="1"/>
  <c r="N1346" i="4"/>
  <c r="O1346" i="4" s="1"/>
  <c r="N1347" i="4"/>
  <c r="O1347" i="4" s="1"/>
  <c r="N1348" i="4"/>
  <c r="O1348" i="4" s="1"/>
  <c r="N1349" i="4"/>
  <c r="O1349" i="4" s="1"/>
  <c r="N1350" i="4"/>
  <c r="O1350" i="4" s="1"/>
  <c r="N1351" i="4"/>
  <c r="O1351" i="4" s="1"/>
  <c r="N1352" i="4"/>
  <c r="O1352" i="4" s="1"/>
  <c r="N1353" i="4"/>
  <c r="O1353" i="4" s="1"/>
  <c r="N1354" i="4"/>
  <c r="O1354" i="4" s="1"/>
  <c r="N1355" i="4"/>
  <c r="O1355" i="4" s="1"/>
  <c r="N1356" i="4"/>
  <c r="O1356" i="4" s="1"/>
  <c r="N1357" i="4"/>
  <c r="O1357" i="4" s="1"/>
  <c r="N1358" i="4"/>
  <c r="O1358" i="4" s="1"/>
  <c r="N1359" i="4"/>
  <c r="O1359" i="4" s="1"/>
  <c r="N1360" i="4"/>
  <c r="O1360" i="4" s="1"/>
  <c r="N1361" i="4"/>
  <c r="O1361" i="4" s="1"/>
  <c r="N1362" i="4"/>
  <c r="O1362" i="4" s="1"/>
  <c r="N1363" i="4"/>
  <c r="O1363" i="4" s="1"/>
  <c r="N1364" i="4"/>
  <c r="O1364" i="4" s="1"/>
  <c r="N1365" i="4"/>
  <c r="O1365" i="4" s="1"/>
  <c r="N1366" i="4"/>
  <c r="O1366" i="4" s="1"/>
  <c r="N1367" i="4"/>
  <c r="O1367" i="4" s="1"/>
  <c r="N1368" i="4"/>
  <c r="O1368" i="4" s="1"/>
  <c r="N1369" i="4"/>
  <c r="O1369" i="4" s="1"/>
  <c r="N1370" i="4"/>
  <c r="O1370" i="4" s="1"/>
  <c r="N1371" i="4"/>
  <c r="O1371" i="4" s="1"/>
  <c r="N1372" i="4"/>
  <c r="O1372" i="4" s="1"/>
  <c r="N1373" i="4"/>
  <c r="O1373" i="4" s="1"/>
  <c r="N1374" i="4"/>
  <c r="O1374" i="4" s="1"/>
  <c r="N1375" i="4"/>
  <c r="O1375" i="4" s="1"/>
  <c r="N1376" i="4"/>
  <c r="O1376" i="4" s="1"/>
  <c r="N1377" i="4"/>
  <c r="O1377" i="4" s="1"/>
  <c r="N1378" i="4"/>
  <c r="O1378" i="4" s="1"/>
  <c r="N1379" i="4"/>
  <c r="O1379" i="4" s="1"/>
  <c r="N1380" i="4"/>
  <c r="O1380" i="4" s="1"/>
  <c r="N1381" i="4"/>
  <c r="O1381" i="4" s="1"/>
  <c r="N1382" i="4"/>
  <c r="O1382" i="4" s="1"/>
  <c r="N1383" i="4"/>
  <c r="O1383" i="4" s="1"/>
  <c r="N1384" i="4"/>
  <c r="O1384" i="4" s="1"/>
  <c r="N1385" i="4"/>
  <c r="O1385" i="4" s="1"/>
  <c r="N1386" i="4"/>
  <c r="O1386" i="4" s="1"/>
  <c r="N1387" i="4"/>
  <c r="O1387" i="4" s="1"/>
  <c r="N1388" i="4"/>
  <c r="O1388" i="4" s="1"/>
  <c r="N1389" i="4"/>
  <c r="O1389" i="4" s="1"/>
  <c r="N1390" i="4"/>
  <c r="O1390" i="4" s="1"/>
  <c r="N1391" i="4"/>
  <c r="O1391" i="4" s="1"/>
  <c r="N1392" i="4"/>
  <c r="O1392" i="4" s="1"/>
  <c r="N1393" i="4"/>
  <c r="O1393" i="4" s="1"/>
  <c r="N1394" i="4"/>
  <c r="O1394" i="4" s="1"/>
  <c r="N1395" i="4"/>
  <c r="O1395" i="4" s="1"/>
  <c r="N1396" i="4"/>
  <c r="O1396" i="4" s="1"/>
  <c r="N1397" i="4"/>
  <c r="O1397" i="4" s="1"/>
  <c r="N1398" i="4"/>
  <c r="O1398" i="4" s="1"/>
  <c r="N1399" i="4"/>
  <c r="O1399" i="4" s="1"/>
  <c r="N1400" i="4"/>
  <c r="O1400" i="4" s="1"/>
  <c r="N1401" i="4"/>
  <c r="O1401" i="4" s="1"/>
  <c r="N1402" i="4"/>
  <c r="O1402" i="4" s="1"/>
  <c r="N1403" i="4"/>
  <c r="O1403" i="4" s="1"/>
  <c r="N1404" i="4"/>
  <c r="O1404" i="4" s="1"/>
  <c r="N1405" i="4"/>
  <c r="O1405" i="4" s="1"/>
  <c r="N1406" i="4"/>
  <c r="O1406" i="4" s="1"/>
  <c r="N1407" i="4"/>
  <c r="O1407" i="4" s="1"/>
  <c r="N1408" i="4"/>
  <c r="O1408" i="4" s="1"/>
  <c r="N1409" i="4"/>
  <c r="O1409" i="4" s="1"/>
  <c r="N1410" i="4"/>
  <c r="O1410" i="4" s="1"/>
  <c r="N1411" i="4"/>
  <c r="O1411" i="4" s="1"/>
  <c r="N1412" i="4"/>
  <c r="O1412" i="4" s="1"/>
  <c r="N1413" i="4"/>
  <c r="O1413" i="4" s="1"/>
  <c r="N1414" i="4"/>
  <c r="O1414" i="4" s="1"/>
  <c r="N1415" i="4"/>
  <c r="O1415" i="4" s="1"/>
  <c r="N1416" i="4"/>
  <c r="O1416" i="4" s="1"/>
  <c r="N1417" i="4"/>
  <c r="O1417" i="4" s="1"/>
  <c r="N1418" i="4"/>
  <c r="O1418" i="4" s="1"/>
  <c r="N1419" i="4"/>
  <c r="O1419" i="4" s="1"/>
  <c r="N1420" i="4"/>
  <c r="O1420" i="4" s="1"/>
  <c r="N1421" i="4"/>
  <c r="O1421" i="4" s="1"/>
  <c r="N1422" i="4"/>
  <c r="O1422" i="4" s="1"/>
  <c r="N1423" i="4"/>
  <c r="O1423" i="4" s="1"/>
  <c r="N1424" i="4"/>
  <c r="O1424" i="4" s="1"/>
  <c r="N1425" i="4"/>
  <c r="O1425" i="4" s="1"/>
  <c r="N1426" i="4"/>
  <c r="O1426" i="4" s="1"/>
  <c r="N1427" i="4"/>
  <c r="O1427" i="4" s="1"/>
  <c r="N1428" i="4"/>
  <c r="O1428" i="4" s="1"/>
  <c r="N1429" i="4"/>
  <c r="O1429" i="4" s="1"/>
  <c r="N1430" i="4"/>
  <c r="O1430" i="4" s="1"/>
  <c r="N1431" i="4"/>
  <c r="O1431" i="4" s="1"/>
  <c r="N1432" i="4"/>
  <c r="O1432" i="4" s="1"/>
  <c r="N1433" i="4"/>
  <c r="O1433" i="4" s="1"/>
  <c r="N1434" i="4"/>
  <c r="O1434" i="4" s="1"/>
  <c r="N1435" i="4"/>
  <c r="O1435" i="4" s="1"/>
  <c r="N1436" i="4"/>
  <c r="O1436" i="4" s="1"/>
  <c r="N1437" i="4"/>
  <c r="O1437" i="4" s="1"/>
  <c r="N1438" i="4"/>
  <c r="O1438" i="4" s="1"/>
  <c r="N1439" i="4"/>
  <c r="O1439" i="4" s="1"/>
  <c r="N1440" i="4"/>
  <c r="O1440" i="4" s="1"/>
  <c r="N1441" i="4"/>
  <c r="O1441" i="4" s="1"/>
  <c r="N1442" i="4"/>
  <c r="O1442" i="4" s="1"/>
  <c r="N1443" i="4"/>
  <c r="O1443" i="4" s="1"/>
  <c r="N1444" i="4"/>
  <c r="O1444" i="4" s="1"/>
  <c r="N1445" i="4"/>
  <c r="O1445" i="4" s="1"/>
  <c r="N1446" i="4"/>
  <c r="O1446" i="4" s="1"/>
  <c r="N1447" i="4"/>
  <c r="O1447" i="4" s="1"/>
  <c r="N1448" i="4"/>
  <c r="O1448" i="4" s="1"/>
  <c r="N1449" i="4"/>
  <c r="O1449" i="4" s="1"/>
  <c r="N1450" i="4"/>
  <c r="O1450" i="4" s="1"/>
  <c r="N1451" i="4"/>
  <c r="O1451" i="4" s="1"/>
  <c r="N1452" i="4"/>
  <c r="O1452" i="4" s="1"/>
  <c r="N1453" i="4"/>
  <c r="O1453" i="4" s="1"/>
  <c r="N1454" i="4"/>
  <c r="O1454" i="4" s="1"/>
  <c r="N1455" i="4"/>
  <c r="O1455" i="4" s="1"/>
  <c r="N1456" i="4"/>
  <c r="O1456" i="4" s="1"/>
  <c r="N1457" i="4"/>
  <c r="O1457" i="4" s="1"/>
  <c r="N1458" i="4"/>
  <c r="O1458" i="4" s="1"/>
  <c r="N1459" i="4"/>
  <c r="O1459" i="4" s="1"/>
  <c r="N1460" i="4"/>
  <c r="O1460" i="4" s="1"/>
  <c r="N1461" i="4"/>
  <c r="O1461" i="4" s="1"/>
  <c r="N1462" i="4"/>
  <c r="O1462" i="4" s="1"/>
  <c r="N1463" i="4"/>
  <c r="O1463" i="4" s="1"/>
  <c r="N1464" i="4"/>
  <c r="O1464" i="4" s="1"/>
  <c r="N1465" i="4"/>
  <c r="O1465" i="4" s="1"/>
  <c r="N1466" i="4"/>
  <c r="O1466" i="4" s="1"/>
  <c r="N1467" i="4"/>
  <c r="O1467" i="4" s="1"/>
  <c r="N1468" i="4"/>
  <c r="O1468" i="4" s="1"/>
  <c r="N1469" i="4"/>
  <c r="O1469" i="4" s="1"/>
  <c r="N1470" i="4"/>
  <c r="O1470" i="4" s="1"/>
  <c r="N1471" i="4"/>
  <c r="O1471" i="4" s="1"/>
  <c r="N1472" i="4"/>
  <c r="O1472" i="4" s="1"/>
  <c r="N1473" i="4"/>
  <c r="O1473" i="4" s="1"/>
  <c r="N1474" i="4"/>
  <c r="O1474" i="4" s="1"/>
  <c r="N1475" i="4"/>
  <c r="O1475" i="4" s="1"/>
  <c r="N1476" i="4"/>
  <c r="O1476" i="4" s="1"/>
  <c r="N1477" i="4"/>
  <c r="O1477" i="4" s="1"/>
  <c r="N1478" i="4"/>
  <c r="O1478" i="4" s="1"/>
  <c r="N1479" i="4"/>
  <c r="O1479" i="4" s="1"/>
  <c r="N1480" i="4"/>
  <c r="O1480" i="4" s="1"/>
  <c r="N1481" i="4"/>
  <c r="O1481" i="4" s="1"/>
  <c r="N1482" i="4"/>
  <c r="O1482" i="4" s="1"/>
  <c r="N1483" i="4"/>
  <c r="O1483" i="4" s="1"/>
  <c r="N1484" i="4"/>
  <c r="O1484" i="4" s="1"/>
  <c r="N1485" i="4"/>
  <c r="O1485" i="4" s="1"/>
  <c r="N1486" i="4"/>
  <c r="O1486" i="4" s="1"/>
  <c r="N1487" i="4"/>
  <c r="O1487" i="4" s="1"/>
  <c r="N1488" i="4"/>
  <c r="O1488" i="4" s="1"/>
  <c r="N1489" i="4"/>
  <c r="O1489" i="4" s="1"/>
  <c r="N1490" i="4"/>
  <c r="O1490" i="4" s="1"/>
  <c r="N1491" i="4"/>
  <c r="O1491" i="4" s="1"/>
  <c r="N1492" i="4"/>
  <c r="O1492" i="4" s="1"/>
  <c r="N1493" i="4"/>
  <c r="O1493" i="4" s="1"/>
  <c r="N1494" i="4"/>
  <c r="O1494" i="4" s="1"/>
  <c r="N1495" i="4"/>
  <c r="O1495" i="4" s="1"/>
  <c r="N1496" i="4"/>
  <c r="O1496" i="4" s="1"/>
  <c r="N1497" i="4"/>
  <c r="O1497" i="4" s="1"/>
  <c r="N1498" i="4"/>
  <c r="O1498" i="4" s="1"/>
  <c r="N1499" i="4"/>
  <c r="O1499" i="4" s="1"/>
  <c r="N1500" i="4"/>
  <c r="O1500" i="4" s="1"/>
  <c r="N1501" i="4"/>
  <c r="O1501" i="4" s="1"/>
  <c r="N1502" i="4"/>
  <c r="O1502" i="4" s="1"/>
  <c r="N1503" i="4"/>
  <c r="O1503" i="4" s="1"/>
  <c r="N1504" i="4"/>
  <c r="O1504" i="4" s="1"/>
  <c r="N1505" i="4"/>
  <c r="O1505" i="4" s="1"/>
  <c r="N1506" i="4"/>
  <c r="O1506" i="4" s="1"/>
  <c r="N1507" i="4"/>
  <c r="O1507" i="4" s="1"/>
  <c r="N1508" i="4"/>
  <c r="O1508" i="4" s="1"/>
  <c r="N1509" i="4"/>
  <c r="O1509" i="4" s="1"/>
  <c r="N1510" i="4"/>
  <c r="O1510" i="4" s="1"/>
  <c r="N1511" i="4"/>
  <c r="O1511" i="4" s="1"/>
  <c r="N1512" i="4"/>
  <c r="O1512" i="4" s="1"/>
  <c r="N1513" i="4"/>
  <c r="O1513" i="4" s="1"/>
  <c r="N1514" i="4"/>
  <c r="O1514" i="4" s="1"/>
  <c r="N1515" i="4"/>
  <c r="O1515" i="4" s="1"/>
  <c r="N1516" i="4"/>
  <c r="O1516" i="4" s="1"/>
  <c r="N1517" i="4"/>
  <c r="O1517" i="4" s="1"/>
  <c r="N1518" i="4"/>
  <c r="O1518" i="4" s="1"/>
  <c r="N1519" i="4"/>
  <c r="O1519" i="4" s="1"/>
  <c r="N1520" i="4"/>
  <c r="O1520" i="4" s="1"/>
  <c r="N1521" i="4"/>
  <c r="O1521" i="4" s="1"/>
  <c r="N1522" i="4"/>
  <c r="O1522" i="4" s="1"/>
  <c r="N1523" i="4"/>
  <c r="O1523" i="4" s="1"/>
  <c r="N1524" i="4"/>
  <c r="O1524" i="4" s="1"/>
  <c r="N1525" i="4"/>
  <c r="O1525" i="4" s="1"/>
  <c r="N1526" i="4"/>
  <c r="O1526" i="4" s="1"/>
  <c r="N1527" i="4"/>
  <c r="O1527" i="4" s="1"/>
  <c r="N1528" i="4"/>
  <c r="O1528" i="4" s="1"/>
  <c r="N1529" i="4"/>
  <c r="O1529" i="4" s="1"/>
  <c r="N1530" i="4"/>
  <c r="O1530" i="4" s="1"/>
  <c r="N1531" i="4"/>
  <c r="O1531" i="4" s="1"/>
  <c r="N1532" i="4"/>
  <c r="O1532" i="4" s="1"/>
  <c r="N1533" i="4"/>
  <c r="O1533" i="4" s="1"/>
  <c r="N1534" i="4"/>
  <c r="O1534" i="4" s="1"/>
  <c r="N1535" i="4"/>
  <c r="O1535" i="4" s="1"/>
  <c r="N1536" i="4"/>
  <c r="O1536" i="4" s="1"/>
  <c r="N1537" i="4"/>
  <c r="O1537" i="4" s="1"/>
  <c r="N1538" i="4"/>
  <c r="O1538" i="4" s="1"/>
  <c r="N1539" i="4"/>
  <c r="O1539" i="4" s="1"/>
  <c r="N1540" i="4"/>
  <c r="O1540" i="4" s="1"/>
  <c r="N1541" i="4"/>
  <c r="O1541" i="4" s="1"/>
  <c r="N1542" i="4"/>
  <c r="O1542" i="4" s="1"/>
  <c r="N1543" i="4"/>
  <c r="O1543" i="4" s="1"/>
  <c r="N1544" i="4"/>
  <c r="O1544" i="4" s="1"/>
  <c r="N1545" i="4"/>
  <c r="O1545" i="4" s="1"/>
  <c r="N1546" i="4"/>
  <c r="O1546" i="4" s="1"/>
  <c r="N1547" i="4"/>
  <c r="O1547" i="4" s="1"/>
  <c r="N1548" i="4"/>
  <c r="O1548" i="4" s="1"/>
  <c r="N1549" i="4"/>
  <c r="O1549" i="4" s="1"/>
  <c r="N1550" i="4"/>
  <c r="O1550" i="4" s="1"/>
  <c r="N1551" i="4"/>
  <c r="O1551" i="4" s="1"/>
  <c r="N1552" i="4"/>
  <c r="O1552" i="4" s="1"/>
  <c r="N1553" i="4"/>
  <c r="O1553" i="4" s="1"/>
  <c r="N1554" i="4"/>
  <c r="O1554" i="4" s="1"/>
  <c r="N1555" i="4"/>
  <c r="O1555" i="4" s="1"/>
  <c r="N1556" i="4"/>
  <c r="O1556" i="4" s="1"/>
  <c r="N1557" i="4"/>
  <c r="O1557" i="4" s="1"/>
  <c r="N1558" i="4"/>
  <c r="O1558" i="4" s="1"/>
  <c r="N1559" i="4"/>
  <c r="O1559" i="4" s="1"/>
  <c r="N1560" i="4"/>
  <c r="O1560" i="4" s="1"/>
  <c r="N1561" i="4"/>
  <c r="O1561" i="4" s="1"/>
  <c r="N1562" i="4"/>
  <c r="O1562" i="4" s="1"/>
  <c r="N1563" i="4"/>
  <c r="O1563" i="4" s="1"/>
  <c r="N1564" i="4"/>
  <c r="O1564" i="4" s="1"/>
  <c r="N1565" i="4"/>
  <c r="O1565" i="4" s="1"/>
  <c r="N1566" i="4"/>
  <c r="O1566" i="4" s="1"/>
  <c r="N1567" i="4"/>
  <c r="O1567" i="4" s="1"/>
  <c r="N1568" i="4"/>
  <c r="O1568" i="4" s="1"/>
  <c r="N1569" i="4"/>
  <c r="O1569" i="4" s="1"/>
  <c r="N1570" i="4"/>
  <c r="O1570" i="4" s="1"/>
  <c r="N1571" i="4"/>
  <c r="O1571" i="4" s="1"/>
  <c r="N1572" i="4"/>
  <c r="O1572" i="4" s="1"/>
  <c r="N1573" i="4"/>
  <c r="O1573" i="4" s="1"/>
  <c r="N1574" i="4"/>
  <c r="O1574" i="4" s="1"/>
  <c r="N1575" i="4"/>
  <c r="O1575" i="4" s="1"/>
  <c r="N1576" i="4"/>
  <c r="O1576" i="4" s="1"/>
  <c r="N1577" i="4"/>
  <c r="O1577" i="4" s="1"/>
  <c r="N1578" i="4"/>
  <c r="O1578" i="4" s="1"/>
  <c r="N1579" i="4"/>
  <c r="O1579" i="4" s="1"/>
  <c r="N1580" i="4"/>
  <c r="O1580" i="4" s="1"/>
  <c r="N1581" i="4"/>
  <c r="O1581" i="4" s="1"/>
  <c r="N1582" i="4"/>
  <c r="O1582" i="4" s="1"/>
  <c r="N1583" i="4"/>
  <c r="O1583" i="4" s="1"/>
  <c r="N1584" i="4"/>
  <c r="O1584" i="4" s="1"/>
  <c r="N1585" i="4"/>
  <c r="O1585" i="4" s="1"/>
  <c r="N1586" i="4"/>
  <c r="O1586" i="4" s="1"/>
  <c r="N1587" i="4"/>
  <c r="O1587" i="4" s="1"/>
  <c r="N1588" i="4"/>
  <c r="O1588" i="4" s="1"/>
  <c r="N1589" i="4"/>
  <c r="O1589" i="4" s="1"/>
  <c r="N1590" i="4"/>
  <c r="O1590" i="4" s="1"/>
  <c r="N1591" i="4"/>
  <c r="O1591" i="4" s="1"/>
  <c r="N1592" i="4"/>
  <c r="O1592" i="4" s="1"/>
  <c r="N1593" i="4"/>
  <c r="O1593" i="4" s="1"/>
  <c r="N1594" i="4"/>
  <c r="O1594" i="4" s="1"/>
  <c r="N1595" i="4"/>
  <c r="O1595" i="4" s="1"/>
  <c r="N1596" i="4"/>
  <c r="O1596" i="4" s="1"/>
  <c r="N1597" i="4"/>
  <c r="O1597" i="4" s="1"/>
  <c r="N1598" i="4"/>
  <c r="O1598" i="4" s="1"/>
  <c r="N1599" i="4"/>
  <c r="O1599" i="4" s="1"/>
  <c r="N1600" i="4"/>
  <c r="O1600" i="4" s="1"/>
  <c r="N1601" i="4"/>
  <c r="O1601" i="4" s="1"/>
  <c r="N1602" i="4"/>
  <c r="O1602" i="4" s="1"/>
  <c r="N1603" i="4"/>
  <c r="O1603" i="4" s="1"/>
  <c r="N1604" i="4"/>
  <c r="O1604" i="4" s="1"/>
  <c r="N1605" i="4"/>
  <c r="O1605" i="4" s="1"/>
  <c r="N1606" i="4"/>
  <c r="O1606" i="4" s="1"/>
  <c r="N1607" i="4"/>
  <c r="O1607" i="4" s="1"/>
  <c r="N1608" i="4"/>
  <c r="O1608" i="4" s="1"/>
  <c r="N1609" i="4"/>
  <c r="O1609" i="4" s="1"/>
  <c r="N1610" i="4"/>
  <c r="O1610" i="4" s="1"/>
  <c r="N1611" i="4"/>
  <c r="O1611" i="4" s="1"/>
  <c r="N1612" i="4"/>
  <c r="O1612" i="4" s="1"/>
  <c r="N1613" i="4"/>
  <c r="O1613" i="4" s="1"/>
  <c r="N1614" i="4"/>
  <c r="O1614" i="4" s="1"/>
  <c r="N1615" i="4"/>
  <c r="O1615" i="4" s="1"/>
  <c r="N1616" i="4"/>
  <c r="O1616" i="4" s="1"/>
  <c r="N1617" i="4"/>
  <c r="O1617" i="4" s="1"/>
  <c r="N1618" i="4"/>
  <c r="O1618" i="4" s="1"/>
  <c r="N1619" i="4"/>
  <c r="O1619" i="4" s="1"/>
  <c r="N1620" i="4"/>
  <c r="O1620" i="4" s="1"/>
  <c r="N1621" i="4"/>
  <c r="O1621" i="4" s="1"/>
  <c r="N1622" i="4"/>
  <c r="O1622" i="4" s="1"/>
  <c r="N1623" i="4"/>
  <c r="O1623" i="4" s="1"/>
  <c r="N1624" i="4"/>
  <c r="O1624" i="4" s="1"/>
  <c r="N1625" i="4"/>
  <c r="O1625" i="4" s="1"/>
  <c r="N1626" i="4"/>
  <c r="O1626" i="4" s="1"/>
  <c r="N1627" i="4"/>
  <c r="O1627" i="4" s="1"/>
  <c r="N1628" i="4"/>
  <c r="O1628" i="4" s="1"/>
  <c r="N1629" i="4"/>
  <c r="O1629" i="4" s="1"/>
  <c r="N1630" i="4"/>
  <c r="O1630" i="4" s="1"/>
  <c r="N1631" i="4"/>
  <c r="O1631" i="4" s="1"/>
  <c r="N1632" i="4"/>
  <c r="O1632" i="4" s="1"/>
  <c r="N1633" i="4"/>
  <c r="O1633" i="4" s="1"/>
  <c r="N1634" i="4"/>
  <c r="O1634" i="4" s="1"/>
  <c r="N1635" i="4"/>
  <c r="O1635" i="4" s="1"/>
  <c r="N1636" i="4"/>
  <c r="O1636" i="4" s="1"/>
  <c r="N1637" i="4"/>
  <c r="O1637" i="4" s="1"/>
  <c r="N1638" i="4"/>
  <c r="O1638" i="4" s="1"/>
  <c r="N1639" i="4"/>
  <c r="O1639" i="4" s="1"/>
  <c r="N1640" i="4"/>
  <c r="O1640" i="4" s="1"/>
  <c r="N1641" i="4"/>
  <c r="O1641" i="4" s="1"/>
  <c r="N1642" i="4"/>
  <c r="O1642" i="4" s="1"/>
  <c r="N1643" i="4"/>
  <c r="O1643" i="4" s="1"/>
  <c r="N1644" i="4"/>
  <c r="O1644" i="4" s="1"/>
  <c r="N1645" i="4"/>
  <c r="O1645" i="4" s="1"/>
  <c r="N1646" i="4"/>
  <c r="O1646" i="4" s="1"/>
  <c r="N1647" i="4"/>
  <c r="O1647" i="4" s="1"/>
  <c r="N1648" i="4"/>
  <c r="O1648" i="4" s="1"/>
  <c r="N1649" i="4"/>
  <c r="O1649" i="4" s="1"/>
  <c r="N1650" i="4"/>
  <c r="O1650" i="4" s="1"/>
  <c r="N1651" i="4"/>
  <c r="O1651" i="4" s="1"/>
  <c r="N1652" i="4"/>
  <c r="O1652" i="4" s="1"/>
  <c r="N1653" i="4"/>
  <c r="O1653" i="4" s="1"/>
  <c r="N1654" i="4"/>
  <c r="O1654" i="4" s="1"/>
  <c r="N1655" i="4"/>
  <c r="O1655" i="4" s="1"/>
  <c r="N1656" i="4"/>
  <c r="O1656" i="4" s="1"/>
  <c r="N1657" i="4"/>
  <c r="O1657" i="4" s="1"/>
  <c r="N1658" i="4"/>
  <c r="O1658" i="4" s="1"/>
  <c r="N1659" i="4"/>
  <c r="O1659" i="4" s="1"/>
  <c r="N1660" i="4"/>
  <c r="O1660" i="4" s="1"/>
  <c r="N1661" i="4"/>
  <c r="O1661" i="4" s="1"/>
  <c r="N1662" i="4"/>
  <c r="O1662" i="4" s="1"/>
  <c r="N1663" i="4"/>
  <c r="O1663" i="4" s="1"/>
  <c r="N1664" i="4"/>
  <c r="O1664" i="4" s="1"/>
  <c r="N1665" i="4"/>
  <c r="O1665" i="4" s="1"/>
  <c r="N1666" i="4"/>
  <c r="O1666" i="4" s="1"/>
  <c r="N1667" i="4"/>
  <c r="O1667" i="4" s="1"/>
  <c r="N1668" i="4"/>
  <c r="O1668" i="4" s="1"/>
  <c r="N1669" i="4"/>
  <c r="O1669" i="4" s="1"/>
  <c r="N1670" i="4"/>
  <c r="O1670" i="4" s="1"/>
  <c r="N1671" i="4"/>
  <c r="O1671" i="4" s="1"/>
  <c r="N1672" i="4"/>
  <c r="O1672" i="4" s="1"/>
  <c r="N1673" i="4"/>
  <c r="O1673" i="4" s="1"/>
  <c r="N1674" i="4"/>
  <c r="O1674" i="4" s="1"/>
  <c r="N1675" i="4"/>
  <c r="O1675" i="4" s="1"/>
  <c r="N1676" i="4"/>
  <c r="O1676" i="4" s="1"/>
  <c r="N1677" i="4"/>
  <c r="O1677" i="4" s="1"/>
  <c r="N1678" i="4"/>
  <c r="O1678" i="4" s="1"/>
  <c r="N1679" i="4"/>
  <c r="O1679" i="4" s="1"/>
  <c r="N1680" i="4"/>
  <c r="O1680" i="4" s="1"/>
  <c r="N1681" i="4"/>
  <c r="O1681" i="4" s="1"/>
  <c r="N1682" i="4"/>
  <c r="O1682" i="4" s="1"/>
  <c r="N1683" i="4"/>
  <c r="O1683" i="4" s="1"/>
  <c r="N1684" i="4"/>
  <c r="O1684" i="4" s="1"/>
  <c r="N1685" i="4"/>
  <c r="O1685" i="4" s="1"/>
  <c r="N1686" i="4"/>
  <c r="O1686" i="4" s="1"/>
  <c r="N1687" i="4"/>
  <c r="O1687" i="4" s="1"/>
  <c r="N1688" i="4"/>
  <c r="O1688" i="4" s="1"/>
  <c r="N1689" i="4"/>
  <c r="O1689" i="4" s="1"/>
  <c r="N1690" i="4"/>
  <c r="O1690" i="4" s="1"/>
  <c r="N1691" i="4"/>
  <c r="O1691" i="4" s="1"/>
  <c r="N1692" i="4"/>
  <c r="O1692" i="4" s="1"/>
  <c r="N1693" i="4"/>
  <c r="O1693" i="4" s="1"/>
  <c r="N1694" i="4"/>
  <c r="O1694" i="4" s="1"/>
  <c r="N1695" i="4"/>
  <c r="O1695" i="4" s="1"/>
  <c r="N1696" i="4"/>
  <c r="O1696" i="4" s="1"/>
  <c r="N1697" i="4"/>
  <c r="O1697" i="4" s="1"/>
  <c r="N1698" i="4"/>
  <c r="O1698" i="4" s="1"/>
  <c r="N1699" i="4"/>
  <c r="O1699" i="4" s="1"/>
  <c r="N1700" i="4"/>
  <c r="O1700" i="4" s="1"/>
  <c r="N1701" i="4"/>
  <c r="O1701" i="4" s="1"/>
  <c r="N1702" i="4"/>
  <c r="O1702" i="4" s="1"/>
  <c r="N1703" i="4"/>
  <c r="O1703" i="4" s="1"/>
  <c r="N1704" i="4"/>
  <c r="O1704" i="4" s="1"/>
  <c r="N1705" i="4"/>
  <c r="O1705" i="4" s="1"/>
  <c r="N1706" i="4"/>
  <c r="O1706" i="4" s="1"/>
  <c r="N1707" i="4"/>
  <c r="O1707" i="4" s="1"/>
  <c r="N1708" i="4"/>
  <c r="O1708" i="4" s="1"/>
  <c r="N1709" i="4"/>
  <c r="O1709" i="4" s="1"/>
  <c r="N1710" i="4"/>
  <c r="O1710" i="4" s="1"/>
  <c r="N1711" i="4"/>
  <c r="O1711" i="4" s="1"/>
  <c r="N1712" i="4"/>
  <c r="O1712" i="4" s="1"/>
  <c r="N1713" i="4"/>
  <c r="O1713" i="4" s="1"/>
  <c r="N1714" i="4"/>
  <c r="O1714" i="4" s="1"/>
  <c r="N1715" i="4"/>
  <c r="O1715" i="4" s="1"/>
  <c r="N1716" i="4"/>
  <c r="O1716" i="4" s="1"/>
  <c r="N1717" i="4"/>
  <c r="O1717" i="4" s="1"/>
  <c r="N1718" i="4"/>
  <c r="O1718" i="4" s="1"/>
  <c r="N1719" i="4"/>
  <c r="O1719" i="4" s="1"/>
  <c r="N1720" i="4"/>
  <c r="O1720" i="4" s="1"/>
  <c r="N1721" i="4"/>
  <c r="O1721" i="4" s="1"/>
  <c r="N1722" i="4"/>
  <c r="O1722" i="4" s="1"/>
  <c r="N1723" i="4"/>
  <c r="O1723" i="4" s="1"/>
  <c r="N1724" i="4"/>
  <c r="O1724" i="4" s="1"/>
  <c r="N1725" i="4"/>
  <c r="O1725" i="4" s="1"/>
  <c r="N1726" i="4"/>
  <c r="O1726" i="4" s="1"/>
  <c r="N1727" i="4"/>
  <c r="O1727" i="4" s="1"/>
  <c r="N1728" i="4"/>
  <c r="O1728" i="4" s="1"/>
  <c r="N1729" i="4"/>
  <c r="O1729" i="4" s="1"/>
  <c r="N1730" i="4"/>
  <c r="O1730" i="4" s="1"/>
  <c r="N1731" i="4"/>
  <c r="O1731" i="4" s="1"/>
  <c r="N1732" i="4"/>
  <c r="O1732" i="4" s="1"/>
  <c r="N1733" i="4"/>
  <c r="O1733" i="4" s="1"/>
  <c r="N1734" i="4"/>
  <c r="O1734" i="4" s="1"/>
  <c r="N1735" i="4"/>
  <c r="O1735" i="4" s="1"/>
  <c r="N1736" i="4"/>
  <c r="O1736" i="4" s="1"/>
  <c r="N1737" i="4"/>
  <c r="O1737" i="4" s="1"/>
  <c r="N1738" i="4"/>
  <c r="O1738" i="4" s="1"/>
  <c r="N1739" i="4"/>
  <c r="O1739" i="4" s="1"/>
  <c r="N1740" i="4"/>
  <c r="O1740" i="4" s="1"/>
  <c r="N1741" i="4"/>
  <c r="O1741" i="4" s="1"/>
  <c r="N1742" i="4"/>
  <c r="O1742" i="4" s="1"/>
  <c r="N1743" i="4"/>
  <c r="O1743" i="4" s="1"/>
  <c r="N1744" i="4"/>
  <c r="O1744" i="4" s="1"/>
  <c r="N1745" i="4"/>
  <c r="O1745" i="4" s="1"/>
  <c r="N1746" i="4"/>
  <c r="O1746" i="4" s="1"/>
  <c r="N1747" i="4"/>
  <c r="O1747" i="4" s="1"/>
  <c r="N1748" i="4"/>
  <c r="O1748" i="4" s="1"/>
  <c r="N1749" i="4"/>
  <c r="O1749" i="4" s="1"/>
  <c r="N1750" i="4"/>
  <c r="O1750" i="4" s="1"/>
  <c r="N1751" i="4"/>
  <c r="O1751" i="4" s="1"/>
  <c r="N1752" i="4"/>
  <c r="O1752" i="4" s="1"/>
  <c r="N1753" i="4"/>
  <c r="O1753" i="4" s="1"/>
  <c r="N1754" i="4"/>
  <c r="O1754" i="4" s="1"/>
  <c r="N1755" i="4"/>
  <c r="O1755" i="4" s="1"/>
  <c r="N1756" i="4"/>
  <c r="O1756" i="4" s="1"/>
  <c r="N1757" i="4"/>
  <c r="O1757" i="4" s="1"/>
  <c r="N1758" i="4"/>
  <c r="O1758" i="4" s="1"/>
  <c r="N1759" i="4"/>
  <c r="O1759" i="4" s="1"/>
  <c r="N1760" i="4"/>
  <c r="O1760" i="4" s="1"/>
  <c r="N1761" i="4"/>
  <c r="O1761" i="4" s="1"/>
  <c r="N1762" i="4"/>
  <c r="O1762" i="4" s="1"/>
  <c r="N1763" i="4"/>
  <c r="O1763" i="4" s="1"/>
  <c r="N1764" i="4"/>
  <c r="O1764" i="4" s="1"/>
  <c r="N1765" i="4"/>
  <c r="O1765" i="4" s="1"/>
  <c r="N1766" i="4"/>
  <c r="O1766" i="4" s="1"/>
  <c r="N1767" i="4"/>
  <c r="O1767" i="4" s="1"/>
  <c r="N1768" i="4"/>
  <c r="O1768" i="4" s="1"/>
  <c r="N1769" i="4"/>
  <c r="O1769" i="4" s="1"/>
  <c r="N1770" i="4"/>
  <c r="O1770" i="4" s="1"/>
  <c r="N1771" i="4"/>
  <c r="O1771" i="4" s="1"/>
  <c r="N1772" i="4"/>
  <c r="O1772" i="4" s="1"/>
  <c r="N1773" i="4"/>
  <c r="O1773" i="4" s="1"/>
  <c r="N1774" i="4"/>
  <c r="O1774" i="4" s="1"/>
  <c r="N1775" i="4"/>
  <c r="O1775" i="4" s="1"/>
  <c r="N1776" i="4"/>
  <c r="O1776" i="4" s="1"/>
  <c r="N1777" i="4"/>
  <c r="O1777" i="4" s="1"/>
  <c r="N1778" i="4"/>
  <c r="O1778" i="4" s="1"/>
  <c r="N1779" i="4"/>
  <c r="O1779" i="4" s="1"/>
  <c r="N1780" i="4"/>
  <c r="O1780" i="4" s="1"/>
  <c r="N1781" i="4"/>
  <c r="O1781" i="4" s="1"/>
  <c r="N1782" i="4"/>
  <c r="O1782" i="4" s="1"/>
  <c r="N1783" i="4"/>
  <c r="O1783" i="4" s="1"/>
  <c r="N1784" i="4"/>
  <c r="O1784" i="4" s="1"/>
  <c r="N1785" i="4"/>
  <c r="O1785" i="4" s="1"/>
  <c r="N1786" i="4"/>
  <c r="O1786" i="4" s="1"/>
  <c r="N1787" i="4"/>
  <c r="O1787" i="4" s="1"/>
  <c r="N1788" i="4"/>
  <c r="O1788" i="4" s="1"/>
  <c r="N1789" i="4"/>
  <c r="O1789" i="4" s="1"/>
  <c r="N1790" i="4"/>
  <c r="O1790" i="4" s="1"/>
  <c r="N1791" i="4"/>
  <c r="O1791" i="4" s="1"/>
  <c r="N1792" i="4"/>
  <c r="O1792" i="4" s="1"/>
  <c r="N1793" i="4"/>
  <c r="O1793" i="4" s="1"/>
  <c r="N1794" i="4"/>
  <c r="O1794" i="4" s="1"/>
  <c r="N1795" i="4"/>
  <c r="O1795" i="4" s="1"/>
  <c r="N1796" i="4"/>
  <c r="O1796" i="4" s="1"/>
  <c r="N1797" i="4"/>
  <c r="O1797" i="4" s="1"/>
  <c r="N1798" i="4"/>
  <c r="O1798" i="4" s="1"/>
  <c r="N1799" i="4"/>
  <c r="O1799" i="4" s="1"/>
  <c r="N1800" i="4"/>
  <c r="O1800" i="4" s="1"/>
  <c r="N1801" i="4"/>
  <c r="O1801" i="4" s="1"/>
  <c r="N1802" i="4"/>
  <c r="O1802" i="4" s="1"/>
  <c r="N1803" i="4"/>
  <c r="O1803" i="4" s="1"/>
  <c r="N1804" i="4"/>
  <c r="O1804" i="4" s="1"/>
  <c r="N1805" i="4"/>
  <c r="O1805" i="4" s="1"/>
  <c r="N1806" i="4"/>
  <c r="O1806" i="4" s="1"/>
  <c r="N1807" i="4"/>
  <c r="O1807" i="4" s="1"/>
  <c r="N1808" i="4"/>
  <c r="O1808" i="4" s="1"/>
  <c r="N1809" i="4"/>
  <c r="O1809" i="4" s="1"/>
  <c r="N1810" i="4"/>
  <c r="O1810" i="4" s="1"/>
  <c r="N1811" i="4"/>
  <c r="O1811" i="4" s="1"/>
  <c r="N1812" i="4"/>
  <c r="O1812" i="4" s="1"/>
  <c r="N1813" i="4"/>
  <c r="O1813" i="4" s="1"/>
  <c r="N1814" i="4"/>
  <c r="O1814" i="4" s="1"/>
  <c r="N1815" i="4"/>
  <c r="O1815" i="4" s="1"/>
  <c r="N1816" i="4"/>
  <c r="O1816" i="4" s="1"/>
  <c r="N1817" i="4"/>
  <c r="O1817" i="4" s="1"/>
  <c r="N1818" i="4"/>
  <c r="O1818" i="4" s="1"/>
  <c r="N1819" i="4"/>
  <c r="O1819" i="4" s="1"/>
  <c r="N1820" i="4"/>
  <c r="O1820" i="4" s="1"/>
  <c r="N1821" i="4"/>
  <c r="O1821" i="4" s="1"/>
  <c r="N1822" i="4"/>
  <c r="O1822" i="4" s="1"/>
  <c r="N1823" i="4"/>
  <c r="O1823" i="4" s="1"/>
  <c r="N1824" i="4"/>
  <c r="O1824" i="4" s="1"/>
  <c r="N1825" i="4"/>
  <c r="O1825" i="4" s="1"/>
  <c r="N1826" i="4"/>
  <c r="O1826" i="4" s="1"/>
  <c r="N1827" i="4"/>
  <c r="O1827" i="4" s="1"/>
  <c r="N1828" i="4"/>
  <c r="O1828" i="4" s="1"/>
  <c r="N1829" i="4"/>
  <c r="O1829" i="4" s="1"/>
  <c r="N1830" i="4"/>
  <c r="O1830" i="4" s="1"/>
  <c r="N1831" i="4"/>
  <c r="O1831" i="4" s="1"/>
  <c r="N1832" i="4"/>
  <c r="O1832" i="4" s="1"/>
  <c r="N1833" i="4"/>
  <c r="O1833" i="4" s="1"/>
  <c r="N1834" i="4"/>
  <c r="O1834" i="4" s="1"/>
  <c r="N1835" i="4"/>
  <c r="O1835" i="4" s="1"/>
  <c r="N1836" i="4"/>
  <c r="O1836" i="4" s="1"/>
  <c r="N1837" i="4"/>
  <c r="O1837" i="4" s="1"/>
  <c r="N1838" i="4"/>
  <c r="O1838" i="4" s="1"/>
  <c r="N1839" i="4"/>
  <c r="O1839" i="4" s="1"/>
  <c r="N1840" i="4"/>
  <c r="O1840" i="4" s="1"/>
  <c r="N1841" i="4"/>
  <c r="O1841" i="4" s="1"/>
  <c r="N1842" i="4"/>
  <c r="O1842" i="4" s="1"/>
  <c r="N1843" i="4"/>
  <c r="O1843" i="4" s="1"/>
  <c r="N1844" i="4"/>
  <c r="O1844" i="4" s="1"/>
  <c r="N1845" i="4"/>
  <c r="O1845" i="4" s="1"/>
  <c r="N1846" i="4"/>
  <c r="O1846" i="4" s="1"/>
  <c r="N1847" i="4"/>
  <c r="O1847" i="4" s="1"/>
  <c r="N1848" i="4"/>
  <c r="O1848" i="4" s="1"/>
  <c r="N1849" i="4"/>
  <c r="O1849" i="4" s="1"/>
  <c r="N1850" i="4"/>
  <c r="O1850" i="4" s="1"/>
  <c r="N1851" i="4"/>
  <c r="O1851" i="4" s="1"/>
  <c r="N1852" i="4"/>
  <c r="O1852" i="4" s="1"/>
  <c r="N1853" i="4"/>
  <c r="O1853" i="4" s="1"/>
  <c r="N1854" i="4"/>
  <c r="O1854" i="4" s="1"/>
  <c r="N1855" i="4"/>
  <c r="O1855" i="4" s="1"/>
  <c r="N1856" i="4"/>
  <c r="O1856" i="4" s="1"/>
  <c r="N1857" i="4"/>
  <c r="O1857" i="4" s="1"/>
  <c r="N1858" i="4"/>
  <c r="O1858" i="4" s="1"/>
  <c r="N1859" i="4"/>
  <c r="O1859" i="4" s="1"/>
  <c r="N1860" i="4"/>
  <c r="O1860" i="4" s="1"/>
  <c r="N1861" i="4"/>
  <c r="O1861" i="4" s="1"/>
  <c r="N1862" i="4"/>
  <c r="O1862" i="4" s="1"/>
  <c r="N1863" i="4"/>
  <c r="O1863" i="4" s="1"/>
  <c r="N1864" i="4"/>
  <c r="O1864" i="4" s="1"/>
  <c r="N1865" i="4"/>
  <c r="O1865" i="4" s="1"/>
  <c r="N1866" i="4"/>
  <c r="O1866" i="4" s="1"/>
  <c r="N1867" i="4"/>
  <c r="O1867" i="4" s="1"/>
  <c r="N1868" i="4"/>
  <c r="O1868" i="4" s="1"/>
  <c r="N1869" i="4"/>
  <c r="O1869" i="4" s="1"/>
  <c r="N1870" i="4"/>
  <c r="O1870" i="4" s="1"/>
  <c r="N1871" i="4"/>
  <c r="O1871" i="4" s="1"/>
  <c r="N1872" i="4"/>
  <c r="O1872" i="4" s="1"/>
  <c r="N1873" i="4"/>
  <c r="O1873" i="4" s="1"/>
  <c r="N1874" i="4"/>
  <c r="O1874" i="4" s="1"/>
  <c r="N1875" i="4"/>
  <c r="O1875" i="4" s="1"/>
  <c r="N1876" i="4"/>
  <c r="O1876" i="4" s="1"/>
  <c r="N1877" i="4"/>
  <c r="O1877" i="4" s="1"/>
  <c r="N1878" i="4"/>
  <c r="O1878" i="4" s="1"/>
  <c r="N1879" i="4"/>
  <c r="O1879" i="4" s="1"/>
  <c r="N1880" i="4"/>
  <c r="O1880" i="4" s="1"/>
  <c r="N1881" i="4"/>
  <c r="O1881" i="4" s="1"/>
  <c r="N1882" i="4"/>
  <c r="O1882" i="4" s="1"/>
  <c r="N1883" i="4"/>
  <c r="O1883" i="4" s="1"/>
  <c r="N1884" i="4"/>
  <c r="O1884" i="4" s="1"/>
  <c r="N1885" i="4"/>
  <c r="O1885" i="4" s="1"/>
  <c r="N1886" i="4"/>
  <c r="O1886" i="4" s="1"/>
  <c r="N1887" i="4"/>
  <c r="O1887" i="4" s="1"/>
  <c r="N1888" i="4"/>
  <c r="O1888" i="4" s="1"/>
  <c r="N1889" i="4"/>
  <c r="O1889" i="4" s="1"/>
  <c r="N1890" i="4"/>
  <c r="O1890" i="4" s="1"/>
  <c r="N1891" i="4"/>
  <c r="O1891" i="4" s="1"/>
  <c r="N1892" i="4"/>
  <c r="O1892" i="4" s="1"/>
  <c r="N1893" i="4"/>
  <c r="O1893" i="4" s="1"/>
  <c r="N1894" i="4"/>
  <c r="O1894" i="4" s="1"/>
  <c r="N1895" i="4"/>
  <c r="O1895" i="4" s="1"/>
  <c r="N1896" i="4"/>
  <c r="O1896" i="4" s="1"/>
  <c r="N1897" i="4"/>
  <c r="O1897" i="4" s="1"/>
  <c r="N1898" i="4"/>
  <c r="O1898" i="4" s="1"/>
  <c r="N1899" i="4"/>
  <c r="O1899" i="4" s="1"/>
  <c r="N1900" i="4"/>
  <c r="O1900" i="4" s="1"/>
  <c r="N1901" i="4"/>
  <c r="O1901" i="4" s="1"/>
  <c r="N1902" i="4"/>
  <c r="O1902" i="4" s="1"/>
  <c r="N1903" i="4"/>
  <c r="O1903" i="4" s="1"/>
  <c r="N1904" i="4"/>
  <c r="O1904" i="4" s="1"/>
  <c r="N1905" i="4"/>
  <c r="O1905" i="4" s="1"/>
  <c r="N1906" i="4"/>
  <c r="O1906" i="4" s="1"/>
  <c r="N1907" i="4"/>
  <c r="O1907" i="4" s="1"/>
  <c r="N1908" i="4"/>
  <c r="O1908" i="4" s="1"/>
  <c r="N1909" i="4"/>
  <c r="O1909" i="4" s="1"/>
  <c r="N1910" i="4"/>
  <c r="O1910" i="4" s="1"/>
  <c r="N1911" i="4"/>
  <c r="O1911" i="4" s="1"/>
  <c r="N1912" i="4"/>
  <c r="O1912" i="4" s="1"/>
  <c r="N1913" i="4"/>
  <c r="O1913" i="4" s="1"/>
  <c r="N1914" i="4"/>
  <c r="O1914" i="4" s="1"/>
  <c r="N1915" i="4"/>
  <c r="O1915" i="4" s="1"/>
  <c r="N1916" i="4"/>
  <c r="O1916" i="4" s="1"/>
  <c r="N1917" i="4"/>
  <c r="O1917" i="4" s="1"/>
  <c r="N1918" i="4"/>
  <c r="O1918" i="4" s="1"/>
  <c r="N1919" i="4"/>
  <c r="O1919" i="4" s="1"/>
  <c r="N1920" i="4"/>
  <c r="O1920" i="4" s="1"/>
  <c r="N1921" i="4"/>
  <c r="O1921" i="4" s="1"/>
  <c r="N1922" i="4"/>
  <c r="O1922" i="4" s="1"/>
  <c r="N1923" i="4"/>
  <c r="O1923" i="4" s="1"/>
  <c r="N1924" i="4"/>
  <c r="O1924" i="4" s="1"/>
  <c r="N1925" i="4"/>
  <c r="O1925" i="4" s="1"/>
  <c r="N1926" i="4"/>
  <c r="O1926" i="4" s="1"/>
  <c r="N1927" i="4"/>
  <c r="O1927" i="4" s="1"/>
  <c r="N1928" i="4"/>
  <c r="O1928" i="4" s="1"/>
  <c r="N1929" i="4"/>
  <c r="O1929" i="4" s="1"/>
  <c r="N1930" i="4"/>
  <c r="O1930" i="4" s="1"/>
  <c r="N1931" i="4"/>
  <c r="O1931" i="4" s="1"/>
  <c r="N1932" i="4"/>
  <c r="O1932" i="4" s="1"/>
  <c r="N1933" i="4"/>
  <c r="O1933" i="4" s="1"/>
  <c r="N1934" i="4"/>
  <c r="O1934" i="4" s="1"/>
  <c r="N1935" i="4"/>
  <c r="O1935" i="4" s="1"/>
  <c r="N1936" i="4"/>
  <c r="O1936" i="4" s="1"/>
  <c r="N1937" i="4"/>
  <c r="O1937" i="4" s="1"/>
  <c r="N1938" i="4"/>
  <c r="O1938" i="4" s="1"/>
  <c r="N1939" i="4"/>
  <c r="O1939" i="4" s="1"/>
  <c r="N1940" i="4"/>
  <c r="O1940" i="4" s="1"/>
  <c r="N1941" i="4"/>
  <c r="O1941" i="4" s="1"/>
  <c r="N1942" i="4"/>
  <c r="O1942" i="4" s="1"/>
  <c r="N1943" i="4"/>
  <c r="O1943" i="4" s="1"/>
  <c r="N1944" i="4"/>
  <c r="O1944" i="4" s="1"/>
  <c r="N1945" i="4"/>
  <c r="O1945" i="4" s="1"/>
  <c r="N1946" i="4"/>
  <c r="O1946" i="4" s="1"/>
  <c r="N1947" i="4"/>
  <c r="O1947" i="4" s="1"/>
  <c r="N1948" i="4"/>
  <c r="O1948" i="4" s="1"/>
  <c r="N1949" i="4"/>
  <c r="O1949" i="4" s="1"/>
  <c r="N1950" i="4"/>
  <c r="O1950" i="4" s="1"/>
  <c r="N1951" i="4"/>
  <c r="O1951" i="4" s="1"/>
  <c r="N1952" i="4"/>
  <c r="O1952" i="4" s="1"/>
  <c r="N1953" i="4"/>
  <c r="O1953" i="4" s="1"/>
  <c r="N1954" i="4"/>
  <c r="O1954" i="4" s="1"/>
  <c r="N1955" i="4"/>
  <c r="O1955" i="4" s="1"/>
  <c r="N1956" i="4"/>
  <c r="O1956" i="4" s="1"/>
  <c r="N1957" i="4"/>
  <c r="O1957" i="4" s="1"/>
  <c r="N1958" i="4"/>
  <c r="O1958" i="4" s="1"/>
  <c r="N1959" i="4"/>
  <c r="O1959" i="4" s="1"/>
  <c r="N1960" i="4"/>
  <c r="O1960" i="4" s="1"/>
  <c r="N1961" i="4"/>
  <c r="O1961" i="4" s="1"/>
  <c r="N1962" i="4"/>
  <c r="O1962" i="4" s="1"/>
  <c r="N1963" i="4"/>
  <c r="O1963" i="4" s="1"/>
  <c r="N1964" i="4"/>
  <c r="O1964" i="4" s="1"/>
  <c r="N1965" i="4"/>
  <c r="O1965" i="4" s="1"/>
  <c r="N1966" i="4"/>
  <c r="O1966" i="4" s="1"/>
  <c r="N1967" i="4"/>
  <c r="O1967" i="4" s="1"/>
  <c r="N1968" i="4"/>
  <c r="O1968" i="4" s="1"/>
  <c r="N1969" i="4"/>
  <c r="O1969" i="4" s="1"/>
  <c r="N1970" i="4"/>
  <c r="O1970" i="4" s="1"/>
  <c r="N1971" i="4"/>
  <c r="O1971" i="4" s="1"/>
  <c r="N1972" i="4"/>
  <c r="O1972" i="4" s="1"/>
  <c r="N1973" i="4"/>
  <c r="O1973" i="4" s="1"/>
  <c r="N1974" i="4"/>
  <c r="O1974" i="4" s="1"/>
  <c r="N1975" i="4"/>
  <c r="O1975" i="4" s="1"/>
  <c r="N1976" i="4"/>
  <c r="O1976" i="4" s="1"/>
  <c r="N1977" i="4"/>
  <c r="O1977" i="4" s="1"/>
  <c r="N1978" i="4"/>
  <c r="O1978" i="4" s="1"/>
  <c r="N1979" i="4"/>
  <c r="O1979" i="4" s="1"/>
  <c r="N1980" i="4"/>
  <c r="O1980" i="4" s="1"/>
  <c r="N1981" i="4"/>
  <c r="O1981" i="4" s="1"/>
  <c r="N1982" i="4"/>
  <c r="O1982" i="4" s="1"/>
  <c r="N1983" i="4"/>
  <c r="O1983" i="4" s="1"/>
  <c r="N1984" i="4"/>
  <c r="O1984" i="4" s="1"/>
  <c r="N1985" i="4"/>
  <c r="O1985" i="4" s="1"/>
  <c r="N1986" i="4"/>
  <c r="O1986" i="4" s="1"/>
  <c r="N1987" i="4"/>
  <c r="O1987" i="4" s="1"/>
  <c r="N1988" i="4"/>
  <c r="O1988" i="4" s="1"/>
  <c r="N1989" i="4"/>
  <c r="O1989" i="4" s="1"/>
  <c r="N1990" i="4"/>
  <c r="O1990" i="4" s="1"/>
  <c r="N1991" i="4"/>
  <c r="O1991" i="4" s="1"/>
  <c r="N1992" i="4"/>
  <c r="O1992" i="4" s="1"/>
  <c r="N1993" i="4"/>
  <c r="O1993" i="4" s="1"/>
  <c r="N1994" i="4"/>
  <c r="O1994" i="4" s="1"/>
  <c r="N1995" i="4"/>
  <c r="O1995" i="4" s="1"/>
  <c r="N1996" i="4"/>
  <c r="O1996" i="4" s="1"/>
  <c r="N1997" i="4"/>
  <c r="O1997" i="4" s="1"/>
  <c r="N1998" i="4"/>
  <c r="O1998" i="4" s="1"/>
  <c r="N1999" i="4"/>
  <c r="O1999" i="4" s="1"/>
  <c r="N2000" i="4"/>
  <c r="O2000" i="4" s="1"/>
  <c r="N2001" i="4"/>
  <c r="O2001" i="4" s="1"/>
  <c r="N2002" i="4"/>
  <c r="O2002" i="4" s="1"/>
  <c r="N2003" i="4"/>
  <c r="O2003" i="4" s="1"/>
  <c r="N2004" i="4"/>
  <c r="O2004" i="4" s="1"/>
  <c r="N2005" i="4"/>
  <c r="O2005" i="4" s="1"/>
  <c r="N2006" i="4"/>
  <c r="O2006" i="4" s="1"/>
  <c r="N2007" i="4"/>
  <c r="O2007" i="4" s="1"/>
  <c r="N2008" i="4"/>
  <c r="O2008" i="4" s="1"/>
  <c r="N2009" i="4"/>
  <c r="O2009" i="4" s="1"/>
  <c r="N2010" i="4"/>
  <c r="O2010" i="4" s="1"/>
  <c r="N2011" i="4"/>
  <c r="O2011" i="4" s="1"/>
  <c r="N2012" i="4"/>
  <c r="O2012" i="4" s="1"/>
  <c r="N2013" i="4"/>
  <c r="O2013" i="4" s="1"/>
  <c r="N2014" i="4"/>
  <c r="O2014" i="4" s="1"/>
  <c r="N2015" i="4"/>
  <c r="O2015" i="4" s="1"/>
  <c r="N2016" i="4"/>
  <c r="O2016" i="4" s="1"/>
  <c r="N2017" i="4"/>
  <c r="O2017" i="4" s="1"/>
  <c r="N2018" i="4"/>
  <c r="O2018" i="4" s="1"/>
  <c r="N2019" i="4"/>
  <c r="O2019" i="4" s="1"/>
  <c r="N2020" i="4"/>
  <c r="O2020" i="4" s="1"/>
  <c r="N2021" i="4"/>
  <c r="O2021" i="4" s="1"/>
  <c r="N2022" i="4"/>
  <c r="O2022" i="4" s="1"/>
  <c r="N2023" i="4"/>
  <c r="O2023" i="4" s="1"/>
  <c r="N2024" i="4"/>
  <c r="O2024" i="4" s="1"/>
  <c r="N2025" i="4"/>
  <c r="O2025" i="4" s="1"/>
  <c r="N2026" i="4"/>
  <c r="O2026" i="4" s="1"/>
  <c r="N2027" i="4"/>
  <c r="O2027" i="4" s="1"/>
  <c r="N2028" i="4"/>
  <c r="O2028" i="4" s="1"/>
  <c r="N2029" i="4"/>
  <c r="O2029" i="4" s="1"/>
  <c r="N2030" i="4"/>
  <c r="O2030" i="4" s="1"/>
  <c r="N2031" i="4"/>
  <c r="O2031" i="4" s="1"/>
  <c r="N2032" i="4"/>
  <c r="O2032" i="4" s="1"/>
  <c r="N2033" i="4"/>
  <c r="O2033" i="4" s="1"/>
  <c r="N2034" i="4"/>
  <c r="O2034" i="4" s="1"/>
  <c r="N2035" i="4"/>
  <c r="O2035" i="4" s="1"/>
  <c r="N2036" i="4"/>
  <c r="O2036" i="4" s="1"/>
  <c r="N2037" i="4"/>
  <c r="O2037" i="4" s="1"/>
  <c r="N2038" i="4"/>
  <c r="O2038" i="4" s="1"/>
  <c r="N2039" i="4"/>
  <c r="O2039" i="4" s="1"/>
  <c r="N2040" i="4"/>
  <c r="O2040" i="4" s="1"/>
  <c r="N2041" i="4"/>
  <c r="O2041" i="4" s="1"/>
  <c r="N2042" i="4"/>
  <c r="O2042" i="4" s="1"/>
  <c r="N2043" i="4"/>
  <c r="O2043" i="4" s="1"/>
  <c r="N2044" i="4"/>
  <c r="O2044" i="4" s="1"/>
  <c r="N2045" i="4"/>
  <c r="O2045" i="4" s="1"/>
  <c r="N2046" i="4"/>
  <c r="O2046" i="4" s="1"/>
  <c r="N2047" i="4"/>
  <c r="O2047" i="4" s="1"/>
  <c r="N2048" i="4"/>
  <c r="O2048" i="4" s="1"/>
  <c r="N2049" i="4"/>
  <c r="O2049" i="4" s="1"/>
  <c r="N2050" i="4"/>
  <c r="O2050" i="4" s="1"/>
  <c r="N2051" i="4"/>
  <c r="O2051" i="4" s="1"/>
  <c r="N2052" i="4"/>
  <c r="O2052" i="4" s="1"/>
  <c r="N2053" i="4"/>
  <c r="O2053" i="4" s="1"/>
  <c r="N2054" i="4"/>
  <c r="O2054" i="4" s="1"/>
  <c r="N2055" i="4"/>
  <c r="O2055" i="4" s="1"/>
  <c r="N2056" i="4"/>
  <c r="O2056" i="4" s="1"/>
  <c r="N2057" i="4"/>
  <c r="O2057" i="4" s="1"/>
  <c r="N2058" i="4"/>
  <c r="O2058" i="4" s="1"/>
  <c r="N2059" i="4"/>
  <c r="O2059" i="4" s="1"/>
  <c r="N2060" i="4"/>
  <c r="O2060" i="4" s="1"/>
  <c r="N2061" i="4"/>
  <c r="O2061" i="4" s="1"/>
  <c r="N2062" i="4"/>
  <c r="O2062" i="4" s="1"/>
  <c r="N2063" i="4"/>
  <c r="O2063" i="4" s="1"/>
  <c r="N2064" i="4"/>
  <c r="O2064" i="4" s="1"/>
  <c r="N2065" i="4"/>
  <c r="O2065" i="4" s="1"/>
  <c r="N2066" i="4"/>
  <c r="O2066" i="4" s="1"/>
  <c r="N2067" i="4"/>
  <c r="O2067" i="4" s="1"/>
  <c r="N2068" i="4"/>
  <c r="O2068" i="4" s="1"/>
  <c r="N2069" i="4"/>
  <c r="O2069" i="4" s="1"/>
  <c r="N2070" i="4"/>
  <c r="O2070" i="4" s="1"/>
  <c r="N2071" i="4"/>
  <c r="O2071" i="4" s="1"/>
  <c r="N2072" i="4"/>
  <c r="O2072" i="4" s="1"/>
  <c r="N2073" i="4"/>
  <c r="O2073" i="4" s="1"/>
  <c r="N2074" i="4"/>
  <c r="O2074" i="4" s="1"/>
  <c r="N2075" i="4"/>
  <c r="O2075" i="4" s="1"/>
  <c r="N2076" i="4"/>
  <c r="O2076" i="4" s="1"/>
  <c r="N2077" i="4"/>
  <c r="O2077" i="4" s="1"/>
  <c r="N2078" i="4"/>
  <c r="O2078" i="4" s="1"/>
  <c r="N2079" i="4"/>
  <c r="O2079" i="4" s="1"/>
  <c r="N2080" i="4"/>
  <c r="O2080" i="4" s="1"/>
  <c r="N2081" i="4"/>
  <c r="O2081" i="4" s="1"/>
  <c r="N2082" i="4"/>
  <c r="O2082" i="4" s="1"/>
  <c r="N2083" i="4"/>
  <c r="O2083" i="4" s="1"/>
  <c r="N2084" i="4"/>
  <c r="O2084" i="4" s="1"/>
  <c r="N2085" i="4"/>
  <c r="O2085" i="4" s="1"/>
  <c r="N2086" i="4"/>
  <c r="O2086" i="4" s="1"/>
  <c r="N2087" i="4"/>
  <c r="O2087" i="4" s="1"/>
  <c r="N2088" i="4"/>
  <c r="O2088" i="4" s="1"/>
  <c r="N2089" i="4"/>
  <c r="O2089" i="4" s="1"/>
  <c r="N2090" i="4"/>
  <c r="O2090" i="4" s="1"/>
  <c r="N2091" i="4"/>
  <c r="O2091" i="4" s="1"/>
  <c r="N2092" i="4"/>
  <c r="O2092" i="4" s="1"/>
  <c r="N2093" i="4"/>
  <c r="O2093" i="4" s="1"/>
  <c r="N2094" i="4"/>
  <c r="O2094" i="4" s="1"/>
  <c r="N2095" i="4"/>
  <c r="O2095" i="4" s="1"/>
  <c r="N2096" i="4"/>
  <c r="O2096" i="4" s="1"/>
  <c r="N2097" i="4"/>
  <c r="O2097" i="4" s="1"/>
  <c r="N2098" i="4"/>
  <c r="O2098" i="4" s="1"/>
  <c r="N2099" i="4"/>
  <c r="O2099" i="4" s="1"/>
  <c r="N2100" i="4"/>
  <c r="O2100" i="4" s="1"/>
  <c r="N2101" i="4"/>
  <c r="O2101" i="4" s="1"/>
  <c r="N2102" i="4"/>
  <c r="O2102" i="4" s="1"/>
  <c r="N2103" i="4"/>
  <c r="O2103" i="4" s="1"/>
  <c r="N2104" i="4"/>
  <c r="O2104" i="4" s="1"/>
  <c r="N2105" i="4"/>
  <c r="O2105" i="4" s="1"/>
  <c r="N2106" i="4"/>
  <c r="O2106" i="4" s="1"/>
  <c r="N2107" i="4"/>
  <c r="O2107" i="4" s="1"/>
  <c r="N2108" i="4"/>
  <c r="O2108" i="4" s="1"/>
  <c r="N2109" i="4"/>
  <c r="O2109" i="4" s="1"/>
  <c r="N2110" i="4"/>
  <c r="O2110" i="4" s="1"/>
  <c r="N2111" i="4"/>
  <c r="O2111" i="4" s="1"/>
  <c r="N2112" i="4"/>
  <c r="O2112" i="4" s="1"/>
  <c r="N2113" i="4"/>
  <c r="O2113" i="4" s="1"/>
  <c r="N2114" i="4"/>
  <c r="O2114" i="4" s="1"/>
  <c r="N2115" i="4"/>
  <c r="O2115" i="4" s="1"/>
  <c r="N2116" i="4"/>
  <c r="O2116" i="4" s="1"/>
  <c r="N2117" i="4"/>
  <c r="O2117" i="4" s="1"/>
  <c r="N2118" i="4"/>
  <c r="O2118" i="4" s="1"/>
  <c r="N2119" i="4"/>
  <c r="O2119" i="4" s="1"/>
  <c r="N2120" i="4"/>
  <c r="O2120" i="4" s="1"/>
  <c r="N2121" i="4"/>
  <c r="O2121" i="4" s="1"/>
  <c r="N2122" i="4"/>
  <c r="O2122" i="4" s="1"/>
  <c r="N2123" i="4"/>
  <c r="O2123" i="4" s="1"/>
  <c r="N2124" i="4"/>
  <c r="O2124" i="4" s="1"/>
  <c r="N2125" i="4"/>
  <c r="O2125" i="4" s="1"/>
  <c r="N2126" i="4"/>
  <c r="O2126" i="4" s="1"/>
  <c r="N2127" i="4"/>
  <c r="O2127" i="4" s="1"/>
  <c r="N2128" i="4"/>
  <c r="O2128" i="4" s="1"/>
  <c r="N2129" i="4"/>
  <c r="O2129" i="4" s="1"/>
  <c r="N2130" i="4"/>
  <c r="O2130" i="4" s="1"/>
  <c r="N2131" i="4"/>
  <c r="O2131" i="4" s="1"/>
  <c r="N2132" i="4"/>
  <c r="O2132" i="4" s="1"/>
  <c r="N2133" i="4"/>
  <c r="O2133" i="4" s="1"/>
  <c r="N2134" i="4"/>
  <c r="O2134" i="4" s="1"/>
  <c r="N2135" i="4"/>
  <c r="O2135" i="4" s="1"/>
  <c r="N2136" i="4"/>
  <c r="O2136" i="4" s="1"/>
  <c r="N2137" i="4"/>
  <c r="O2137" i="4" s="1"/>
  <c r="N2138" i="4"/>
  <c r="O2138" i="4" s="1"/>
  <c r="N2139" i="4"/>
  <c r="O2139" i="4" s="1"/>
  <c r="N2140" i="4"/>
  <c r="O2140" i="4" s="1"/>
  <c r="N2141" i="4"/>
  <c r="O2141" i="4" s="1"/>
  <c r="N2142" i="4"/>
  <c r="O2142" i="4" s="1"/>
  <c r="N2143" i="4"/>
  <c r="O2143" i="4" s="1"/>
  <c r="N2144" i="4"/>
  <c r="O2144" i="4" s="1"/>
  <c r="N2145" i="4"/>
  <c r="O2145" i="4" s="1"/>
  <c r="N2146" i="4"/>
  <c r="O2146" i="4" s="1"/>
  <c r="N2147" i="4"/>
  <c r="O2147" i="4" s="1"/>
  <c r="N2148" i="4"/>
  <c r="O2148" i="4" s="1"/>
  <c r="N2149" i="4"/>
  <c r="O2149" i="4" s="1"/>
  <c r="N2150" i="4"/>
  <c r="O2150" i="4" s="1"/>
  <c r="N2151" i="4"/>
  <c r="O2151" i="4" s="1"/>
  <c r="N2152" i="4"/>
  <c r="O2152" i="4" s="1"/>
  <c r="N2153" i="4"/>
  <c r="O2153" i="4" s="1"/>
  <c r="N2154" i="4"/>
  <c r="O2154" i="4" s="1"/>
  <c r="N2155" i="4"/>
  <c r="O2155" i="4" s="1"/>
  <c r="N2156" i="4"/>
  <c r="O2156" i="4" s="1"/>
  <c r="N2157" i="4"/>
  <c r="O2157" i="4" s="1"/>
  <c r="N2158" i="4"/>
  <c r="O2158" i="4" s="1"/>
  <c r="N2159" i="4"/>
  <c r="O2159" i="4" s="1"/>
  <c r="N2160" i="4"/>
  <c r="O2160" i="4" s="1"/>
  <c r="N2161" i="4"/>
  <c r="O2161" i="4" s="1"/>
  <c r="N2162" i="4"/>
  <c r="O2162" i="4" s="1"/>
  <c r="N2163" i="4"/>
  <c r="O2163" i="4" s="1"/>
  <c r="N2164" i="4"/>
  <c r="O2164" i="4" s="1"/>
  <c r="N2165" i="4"/>
  <c r="O2165" i="4" s="1"/>
  <c r="N2166" i="4"/>
  <c r="O2166" i="4" s="1"/>
  <c r="N2167" i="4"/>
  <c r="O2167" i="4" s="1"/>
  <c r="N2168" i="4"/>
  <c r="O2168" i="4" s="1"/>
  <c r="N2169" i="4"/>
  <c r="O2169" i="4" s="1"/>
  <c r="N2170" i="4"/>
  <c r="O2170" i="4" s="1"/>
  <c r="N2171" i="4"/>
  <c r="O2171" i="4" s="1"/>
  <c r="N2172" i="4"/>
  <c r="O2172" i="4" s="1"/>
  <c r="N2173" i="4"/>
  <c r="O2173" i="4" s="1"/>
  <c r="N2174" i="4"/>
  <c r="O2174" i="4" s="1"/>
  <c r="N2175" i="4"/>
  <c r="O2175" i="4" s="1"/>
  <c r="N2176" i="4"/>
  <c r="O2176" i="4" s="1"/>
  <c r="N2177" i="4"/>
  <c r="O2177" i="4" s="1"/>
  <c r="N2178" i="4"/>
  <c r="O2178" i="4" s="1"/>
  <c r="N2179" i="4"/>
  <c r="O2179" i="4" s="1"/>
  <c r="N2180" i="4"/>
  <c r="O2180" i="4" s="1"/>
  <c r="N2181" i="4"/>
  <c r="O2181" i="4" s="1"/>
  <c r="N2182" i="4"/>
  <c r="O2182" i="4" s="1"/>
  <c r="N2183" i="4"/>
  <c r="O2183" i="4" s="1"/>
  <c r="N2184" i="4"/>
  <c r="O2184" i="4" s="1"/>
  <c r="N2185" i="4"/>
  <c r="O2185" i="4" s="1"/>
  <c r="N2186" i="4"/>
  <c r="O2186" i="4" s="1"/>
  <c r="N2187" i="4"/>
  <c r="O2187" i="4" s="1"/>
  <c r="N2188" i="4"/>
  <c r="O2188" i="4" s="1"/>
  <c r="N2189" i="4"/>
  <c r="O2189" i="4" s="1"/>
  <c r="N2190" i="4"/>
  <c r="O2190" i="4" s="1"/>
  <c r="N2191" i="4"/>
  <c r="O2191" i="4" s="1"/>
  <c r="N2192" i="4"/>
  <c r="O2192" i="4" s="1"/>
  <c r="N2193" i="4"/>
  <c r="O2193" i="4" s="1"/>
  <c r="N2194" i="4"/>
  <c r="O2194" i="4" s="1"/>
  <c r="N2195" i="4"/>
  <c r="O2195" i="4" s="1"/>
  <c r="N2196" i="4"/>
  <c r="O2196" i="4" s="1"/>
  <c r="N2197" i="4"/>
  <c r="O2197" i="4" s="1"/>
  <c r="N2198" i="4"/>
  <c r="O2198" i="4" s="1"/>
  <c r="N2199" i="4"/>
  <c r="O2199" i="4" s="1"/>
  <c r="N2200" i="4"/>
  <c r="O2200" i="4" s="1"/>
  <c r="N2201" i="4"/>
  <c r="O2201" i="4" s="1"/>
  <c r="N2202" i="4"/>
  <c r="O2202" i="4" s="1"/>
  <c r="N2203" i="4"/>
  <c r="O2203" i="4" s="1"/>
  <c r="N2204" i="4"/>
  <c r="O2204" i="4" s="1"/>
  <c r="N2205" i="4"/>
  <c r="O2205" i="4" s="1"/>
  <c r="N2206" i="4"/>
  <c r="O2206" i="4" s="1"/>
  <c r="N2207" i="4"/>
  <c r="O2207" i="4" s="1"/>
  <c r="N2208" i="4"/>
  <c r="O2208" i="4" s="1"/>
  <c r="N2209" i="4"/>
  <c r="O2209" i="4" s="1"/>
  <c r="N2210" i="4"/>
  <c r="O2210" i="4" s="1"/>
  <c r="N2211" i="4"/>
  <c r="O2211" i="4" s="1"/>
  <c r="N2212" i="4"/>
  <c r="O2212" i="4" s="1"/>
  <c r="N2213" i="4"/>
  <c r="O2213" i="4" s="1"/>
  <c r="N2214" i="4"/>
  <c r="O2214" i="4" s="1"/>
  <c r="N2215" i="4"/>
  <c r="O2215" i="4" s="1"/>
  <c r="N2216" i="4"/>
  <c r="O2216" i="4" s="1"/>
  <c r="N2217" i="4"/>
  <c r="O2217" i="4" s="1"/>
  <c r="N2218" i="4"/>
  <c r="O2218" i="4" s="1"/>
  <c r="N2219" i="4"/>
  <c r="O2219" i="4" s="1"/>
  <c r="N2220" i="4"/>
  <c r="O2220" i="4" s="1"/>
  <c r="N2221" i="4"/>
  <c r="O2221" i="4" s="1"/>
  <c r="N2222" i="4"/>
  <c r="O2222" i="4" s="1"/>
  <c r="N2223" i="4"/>
  <c r="O2223" i="4" s="1"/>
  <c r="N2224" i="4"/>
  <c r="O2224" i="4" s="1"/>
  <c r="N2225" i="4"/>
  <c r="O2225" i="4" s="1"/>
  <c r="N2226" i="4"/>
  <c r="O2226" i="4" s="1"/>
  <c r="N2227" i="4"/>
  <c r="O2227" i="4" s="1"/>
  <c r="N2228" i="4"/>
  <c r="O2228" i="4" s="1"/>
  <c r="N2229" i="4"/>
  <c r="O2229" i="4" s="1"/>
  <c r="N2230" i="4"/>
  <c r="O2230" i="4" s="1"/>
  <c r="N2231" i="4"/>
  <c r="O2231" i="4" s="1"/>
  <c r="N2232" i="4"/>
  <c r="O2232" i="4" s="1"/>
  <c r="N2233" i="4"/>
  <c r="O2233" i="4" s="1"/>
  <c r="N2234" i="4"/>
  <c r="O2234" i="4" s="1"/>
  <c r="N2235" i="4"/>
  <c r="O2235" i="4" s="1"/>
  <c r="N2236" i="4"/>
  <c r="O2236" i="4" s="1"/>
  <c r="N2237" i="4"/>
  <c r="O2237" i="4" s="1"/>
  <c r="N2238" i="4"/>
  <c r="O2238" i="4" s="1"/>
  <c r="N2239" i="4"/>
  <c r="O2239" i="4" s="1"/>
  <c r="N2240" i="4"/>
  <c r="O2240" i="4" s="1"/>
  <c r="N2241" i="4"/>
  <c r="O2241" i="4" s="1"/>
  <c r="N2242" i="4"/>
  <c r="O2242" i="4" s="1"/>
  <c r="N2243" i="4"/>
  <c r="O2243" i="4" s="1"/>
  <c r="N2244" i="4"/>
  <c r="O2244" i="4" s="1"/>
  <c r="N2245" i="4"/>
  <c r="O2245" i="4" s="1"/>
  <c r="N2246" i="4"/>
  <c r="O2246" i="4" s="1"/>
  <c r="N2247" i="4"/>
  <c r="O2247" i="4" s="1"/>
  <c r="N2248" i="4"/>
  <c r="O2248" i="4" s="1"/>
  <c r="N2249" i="4"/>
  <c r="O2249" i="4" s="1"/>
  <c r="N2250" i="4"/>
  <c r="O2250" i="4" s="1"/>
  <c r="N2251" i="4"/>
  <c r="O2251" i="4" s="1"/>
  <c r="N2252" i="4"/>
  <c r="O2252" i="4" s="1"/>
  <c r="N2253" i="4"/>
  <c r="O2253" i="4" s="1"/>
  <c r="N2254" i="4"/>
  <c r="O2254" i="4" s="1"/>
  <c r="N2255" i="4"/>
  <c r="O2255" i="4" s="1"/>
  <c r="N2256" i="4"/>
  <c r="O2256" i="4" s="1"/>
  <c r="N2257" i="4"/>
  <c r="O2257" i="4" s="1"/>
  <c r="N2258" i="4"/>
  <c r="O2258" i="4" s="1"/>
  <c r="N2259" i="4"/>
  <c r="O2259" i="4" s="1"/>
  <c r="N2260" i="4"/>
  <c r="O2260" i="4" s="1"/>
  <c r="N2261" i="4"/>
  <c r="O2261" i="4" s="1"/>
  <c r="N2262" i="4"/>
  <c r="O2262" i="4" s="1"/>
  <c r="N2263" i="4"/>
  <c r="O2263" i="4" s="1"/>
  <c r="N2264" i="4"/>
  <c r="O2264" i="4" s="1"/>
  <c r="N2265" i="4"/>
  <c r="O2265" i="4" s="1"/>
  <c r="N2266" i="4"/>
  <c r="O2266" i="4" s="1"/>
  <c r="N2267" i="4"/>
  <c r="O2267" i="4" s="1"/>
  <c r="N2268" i="4"/>
  <c r="O2268" i="4" s="1"/>
  <c r="N2269" i="4"/>
  <c r="O2269" i="4" s="1"/>
  <c r="N2270" i="4"/>
  <c r="O2270" i="4" s="1"/>
  <c r="N2271" i="4"/>
  <c r="O2271" i="4" s="1"/>
  <c r="N2272" i="4"/>
  <c r="O2272" i="4" s="1"/>
  <c r="N2273" i="4"/>
  <c r="O2273" i="4" s="1"/>
  <c r="N2274" i="4"/>
  <c r="O2274" i="4" s="1"/>
  <c r="N2275" i="4"/>
  <c r="O2275" i="4" s="1"/>
  <c r="N2276" i="4"/>
  <c r="O2276" i="4" s="1"/>
  <c r="N2277" i="4"/>
  <c r="O2277" i="4" s="1"/>
  <c r="N2278" i="4"/>
  <c r="O2278" i="4" s="1"/>
  <c r="N2279" i="4"/>
  <c r="O2279" i="4" s="1"/>
  <c r="N2280" i="4"/>
  <c r="O2280" i="4" s="1"/>
  <c r="N2281" i="4"/>
  <c r="O2281" i="4" s="1"/>
  <c r="N2282" i="4"/>
  <c r="O2282" i="4" s="1"/>
  <c r="N2283" i="4"/>
  <c r="O2283" i="4" s="1"/>
  <c r="N2284" i="4"/>
  <c r="O2284" i="4" s="1"/>
  <c r="N2285" i="4"/>
  <c r="O2285" i="4" s="1"/>
  <c r="N2286" i="4"/>
  <c r="O2286" i="4" s="1"/>
  <c r="N2287" i="4"/>
  <c r="O2287" i="4" s="1"/>
  <c r="N2288" i="4"/>
  <c r="O2288" i="4" s="1"/>
  <c r="N2289" i="4"/>
  <c r="O2289" i="4" s="1"/>
  <c r="N2290" i="4"/>
  <c r="O2290" i="4" s="1"/>
  <c r="N2291" i="4"/>
  <c r="O2291" i="4" s="1"/>
  <c r="N2292" i="4"/>
  <c r="O2292" i="4" s="1"/>
  <c r="N2293" i="4"/>
  <c r="O2293" i="4" s="1"/>
  <c r="N2294" i="4"/>
  <c r="O2294" i="4" s="1"/>
  <c r="N2295" i="4"/>
  <c r="O2295" i="4" s="1"/>
  <c r="N2296" i="4"/>
  <c r="O2296" i="4" s="1"/>
  <c r="N2297" i="4"/>
  <c r="O2297" i="4" s="1"/>
  <c r="N2298" i="4"/>
  <c r="O2298" i="4" s="1"/>
  <c r="N2299" i="4"/>
  <c r="O2299" i="4" s="1"/>
  <c r="N2300" i="4"/>
  <c r="O2300" i="4" s="1"/>
  <c r="N2301" i="4"/>
  <c r="O2301" i="4" s="1"/>
  <c r="N2302" i="4"/>
  <c r="O2302" i="4" s="1"/>
  <c r="N2303" i="4"/>
  <c r="O2303" i="4" s="1"/>
  <c r="N2304" i="4"/>
  <c r="O2304" i="4" s="1"/>
  <c r="N2305" i="4"/>
  <c r="O2305" i="4" s="1"/>
  <c r="N2306" i="4"/>
  <c r="O2306" i="4" s="1"/>
  <c r="N2307" i="4"/>
  <c r="O2307" i="4" s="1"/>
  <c r="N2308" i="4"/>
  <c r="O2308" i="4" s="1"/>
  <c r="N2309" i="4"/>
  <c r="O2309" i="4" s="1"/>
  <c r="N2310" i="4"/>
  <c r="O2310" i="4" s="1"/>
  <c r="N2311" i="4"/>
  <c r="O2311" i="4" s="1"/>
  <c r="N2312" i="4"/>
  <c r="O2312" i="4" s="1"/>
  <c r="N2313" i="4"/>
  <c r="O2313" i="4" s="1"/>
  <c r="N2314" i="4"/>
  <c r="O2314" i="4" s="1"/>
  <c r="N2315" i="4"/>
  <c r="O2315" i="4" s="1"/>
  <c r="N2316" i="4"/>
  <c r="O2316" i="4" s="1"/>
  <c r="N2317" i="4"/>
  <c r="O2317" i="4" s="1"/>
  <c r="N2318" i="4"/>
  <c r="O2318" i="4" s="1"/>
  <c r="N2319" i="4"/>
  <c r="O2319" i="4" s="1"/>
  <c r="N2320" i="4"/>
  <c r="O2320" i="4" s="1"/>
  <c r="N2321" i="4"/>
  <c r="O2321" i="4" s="1"/>
  <c r="N2322" i="4"/>
  <c r="O2322" i="4" s="1"/>
  <c r="N2323" i="4"/>
  <c r="O2323" i="4" s="1"/>
  <c r="N2324" i="4"/>
  <c r="O2324" i="4" s="1"/>
  <c r="N2325" i="4"/>
  <c r="O2325" i="4" s="1"/>
  <c r="N2326" i="4"/>
  <c r="O2326" i="4" s="1"/>
  <c r="N2327" i="4"/>
  <c r="O2327" i="4" s="1"/>
  <c r="N2328" i="4"/>
  <c r="O2328" i="4" s="1"/>
  <c r="N2329" i="4"/>
  <c r="O2329" i="4" s="1"/>
  <c r="N2330" i="4"/>
  <c r="O2330" i="4" s="1"/>
  <c r="N2331" i="4"/>
  <c r="O2331" i="4" s="1"/>
  <c r="N2332" i="4"/>
  <c r="O2332" i="4" s="1"/>
  <c r="N2333" i="4"/>
  <c r="O2333" i="4" s="1"/>
  <c r="N2334" i="4"/>
  <c r="O2334" i="4" s="1"/>
  <c r="N2335" i="4"/>
  <c r="O2335" i="4" s="1"/>
  <c r="N2336" i="4"/>
  <c r="O2336" i="4" s="1"/>
  <c r="N2337" i="4"/>
  <c r="O2337" i="4" s="1"/>
  <c r="N2338" i="4"/>
  <c r="O2338" i="4" s="1"/>
  <c r="N2339" i="4"/>
  <c r="O2339" i="4" s="1"/>
  <c r="N2340" i="4"/>
  <c r="O2340" i="4" s="1"/>
  <c r="N2341" i="4"/>
  <c r="O2341" i="4" s="1"/>
  <c r="N2342" i="4"/>
  <c r="O2342" i="4" s="1"/>
  <c r="N2343" i="4"/>
  <c r="O2343" i="4" s="1"/>
  <c r="N2344" i="4"/>
  <c r="O2344" i="4" s="1"/>
  <c r="N2345" i="4"/>
  <c r="O2345" i="4" s="1"/>
  <c r="N2346" i="4"/>
  <c r="O2346" i="4" s="1"/>
  <c r="N2347" i="4"/>
  <c r="O2347" i="4" s="1"/>
  <c r="N2348" i="4"/>
  <c r="O2348" i="4" s="1"/>
  <c r="N2349" i="4"/>
  <c r="O2349" i="4" s="1"/>
  <c r="N2350" i="4"/>
  <c r="O2350" i="4" s="1"/>
  <c r="N2351" i="4"/>
  <c r="O2351" i="4" s="1"/>
  <c r="N2352" i="4"/>
  <c r="O2352" i="4" s="1"/>
  <c r="N2353" i="4"/>
  <c r="O2353" i="4" s="1"/>
  <c r="N2354" i="4"/>
  <c r="O2354" i="4" s="1"/>
  <c r="N2355" i="4"/>
  <c r="O2355" i="4" s="1"/>
  <c r="N2356" i="4"/>
  <c r="O2356" i="4" s="1"/>
  <c r="N2357" i="4"/>
  <c r="O2357" i="4" s="1"/>
  <c r="N2358" i="4"/>
  <c r="O2358" i="4" s="1"/>
  <c r="N2359" i="4"/>
  <c r="O2359" i="4" s="1"/>
  <c r="N2360" i="4"/>
  <c r="O2360" i="4" s="1"/>
  <c r="N2361" i="4"/>
  <c r="O2361" i="4" s="1"/>
  <c r="N2362" i="4"/>
  <c r="O2362" i="4" s="1"/>
  <c r="N2363" i="4"/>
  <c r="O2363" i="4" s="1"/>
  <c r="N2364" i="4"/>
  <c r="O2364" i="4" s="1"/>
  <c r="N2365" i="4"/>
  <c r="O2365" i="4" s="1"/>
  <c r="N2366" i="4"/>
  <c r="O2366" i="4" s="1"/>
  <c r="N2367" i="4"/>
  <c r="O2367" i="4" s="1"/>
  <c r="N2368" i="4"/>
  <c r="O2368" i="4" s="1"/>
  <c r="N2369" i="4"/>
  <c r="O2369" i="4" s="1"/>
  <c r="N2370" i="4"/>
  <c r="O2370" i="4" s="1"/>
  <c r="N2371" i="4"/>
  <c r="O2371" i="4" s="1"/>
  <c r="N2372" i="4"/>
  <c r="O2372" i="4" s="1"/>
  <c r="N2373" i="4"/>
  <c r="O2373" i="4" s="1"/>
  <c r="N2374" i="4"/>
  <c r="O2374" i="4" s="1"/>
  <c r="N2375" i="4"/>
  <c r="O2375" i="4" s="1"/>
  <c r="N2376" i="4"/>
  <c r="O2376" i="4" s="1"/>
  <c r="N2377" i="4"/>
  <c r="O2377" i="4" s="1"/>
  <c r="N2378" i="4"/>
  <c r="O2378" i="4" s="1"/>
  <c r="N2379" i="4"/>
  <c r="O2379" i="4" s="1"/>
  <c r="N2380" i="4"/>
  <c r="O2380" i="4" s="1"/>
  <c r="N2381" i="4"/>
  <c r="O2381" i="4" s="1"/>
  <c r="N2382" i="4"/>
  <c r="O2382" i="4" s="1"/>
  <c r="N2383" i="4"/>
  <c r="O2383" i="4" s="1"/>
  <c r="N2384" i="4"/>
  <c r="O2384" i="4" s="1"/>
  <c r="N2385" i="4"/>
  <c r="O2385" i="4" s="1"/>
  <c r="N2386" i="4"/>
  <c r="O2386" i="4" s="1"/>
  <c r="N2387" i="4"/>
  <c r="O2387" i="4" s="1"/>
  <c r="N2388" i="4"/>
  <c r="O2388" i="4" s="1"/>
  <c r="N2389" i="4"/>
  <c r="O2389" i="4" s="1"/>
  <c r="N2390" i="4"/>
  <c r="O2390" i="4" s="1"/>
  <c r="N2391" i="4"/>
  <c r="O2391" i="4" s="1"/>
  <c r="N2392" i="4"/>
  <c r="O2392" i="4" s="1"/>
  <c r="N2393" i="4"/>
  <c r="O2393" i="4" s="1"/>
  <c r="N2394" i="4"/>
  <c r="O2394" i="4" s="1"/>
  <c r="N2395" i="4"/>
  <c r="O2395" i="4" s="1"/>
  <c r="N2396" i="4"/>
  <c r="O2396" i="4" s="1"/>
  <c r="N2397" i="4"/>
  <c r="O2397" i="4" s="1"/>
  <c r="N2398" i="4"/>
  <c r="O2398" i="4" s="1"/>
  <c r="N2399" i="4"/>
  <c r="O2399" i="4" s="1"/>
  <c r="N2400" i="4"/>
  <c r="O2400" i="4" s="1"/>
  <c r="N2401" i="4"/>
  <c r="O2401" i="4" s="1"/>
  <c r="N2402" i="4"/>
  <c r="O2402" i="4" s="1"/>
  <c r="N2403" i="4"/>
  <c r="O2403" i="4" s="1"/>
  <c r="N2404" i="4"/>
  <c r="O2404" i="4" s="1"/>
  <c r="N2405" i="4"/>
  <c r="O2405" i="4" s="1"/>
  <c r="N2406" i="4"/>
  <c r="O2406" i="4" s="1"/>
  <c r="N2407" i="4"/>
  <c r="O2407" i="4" s="1"/>
  <c r="N2408" i="4"/>
  <c r="O2408" i="4" s="1"/>
  <c r="N2409" i="4"/>
  <c r="O2409" i="4" s="1"/>
  <c r="N2410" i="4"/>
  <c r="O2410" i="4" s="1"/>
  <c r="N2411" i="4"/>
  <c r="O2411" i="4" s="1"/>
  <c r="N2412" i="4"/>
  <c r="O2412" i="4" s="1"/>
  <c r="N2413" i="4"/>
  <c r="O2413" i="4" s="1"/>
  <c r="N2414" i="4"/>
  <c r="O2414" i="4" s="1"/>
  <c r="N2415" i="4"/>
  <c r="O2415" i="4" s="1"/>
  <c r="N2416" i="4"/>
  <c r="O2416" i="4" s="1"/>
  <c r="N2417" i="4"/>
  <c r="O2417" i="4" s="1"/>
  <c r="N2418" i="4"/>
  <c r="O2418" i="4" s="1"/>
  <c r="N2419" i="4"/>
  <c r="O2419" i="4" s="1"/>
  <c r="N2420" i="4"/>
  <c r="O2420" i="4" s="1"/>
  <c r="N2421" i="4"/>
  <c r="O2421" i="4" s="1"/>
  <c r="N2422" i="4"/>
  <c r="O2422" i="4" s="1"/>
  <c r="N2423" i="4"/>
  <c r="O2423" i="4" s="1"/>
  <c r="N2424" i="4"/>
  <c r="O2424" i="4" s="1"/>
  <c r="N2425" i="4"/>
  <c r="O2425" i="4" s="1"/>
  <c r="N2426" i="4"/>
  <c r="O2426" i="4" s="1"/>
  <c r="N2427" i="4"/>
  <c r="O2427" i="4" s="1"/>
  <c r="N2428" i="4"/>
  <c r="O2428" i="4" s="1"/>
  <c r="N2429" i="4"/>
  <c r="O2429" i="4" s="1"/>
  <c r="N2430" i="4"/>
  <c r="O2430" i="4" s="1"/>
  <c r="N2431" i="4"/>
  <c r="O2431" i="4" s="1"/>
  <c r="N2432" i="4"/>
  <c r="O2432" i="4" s="1"/>
  <c r="N2433" i="4"/>
  <c r="O2433" i="4" s="1"/>
  <c r="N2434" i="4"/>
  <c r="O2434" i="4" s="1"/>
  <c r="N2435" i="4"/>
  <c r="O2435" i="4" s="1"/>
  <c r="N2436" i="4"/>
  <c r="O2436" i="4" s="1"/>
  <c r="N2437" i="4"/>
  <c r="O2437" i="4" s="1"/>
  <c r="N2438" i="4"/>
  <c r="O2438" i="4" s="1"/>
  <c r="N2439" i="4"/>
  <c r="O2439" i="4" s="1"/>
  <c r="N2440" i="4"/>
  <c r="O2440" i="4" s="1"/>
  <c r="N2441" i="4"/>
  <c r="O2441" i="4" s="1"/>
  <c r="N2442" i="4"/>
  <c r="O2442" i="4" s="1"/>
  <c r="N2443" i="4"/>
  <c r="O2443" i="4" s="1"/>
  <c r="N2444" i="4"/>
  <c r="O2444" i="4" s="1"/>
  <c r="N2445" i="4"/>
  <c r="O2445" i="4" s="1"/>
  <c r="N2446" i="4"/>
  <c r="O2446" i="4" s="1"/>
  <c r="N2447" i="4"/>
  <c r="O2447" i="4" s="1"/>
  <c r="N2448" i="4"/>
  <c r="O2448" i="4" s="1"/>
  <c r="N2449" i="4"/>
  <c r="O2449" i="4" s="1"/>
  <c r="N2450" i="4"/>
  <c r="O2450" i="4" s="1"/>
  <c r="N2451" i="4"/>
  <c r="O2451" i="4" s="1"/>
  <c r="N2452" i="4"/>
  <c r="O2452" i="4" s="1"/>
  <c r="N2453" i="4"/>
  <c r="O2453" i="4" s="1"/>
  <c r="N2454" i="4"/>
  <c r="O2454" i="4" s="1"/>
  <c r="N2455" i="4"/>
  <c r="O2455" i="4" s="1"/>
  <c r="N2456" i="4"/>
  <c r="O2456" i="4" s="1"/>
  <c r="N2457" i="4"/>
  <c r="O2457" i="4" s="1"/>
  <c r="N2458" i="4"/>
  <c r="O2458" i="4" s="1"/>
  <c r="N2459" i="4"/>
  <c r="O2459" i="4" s="1"/>
  <c r="N2460" i="4"/>
  <c r="O2460" i="4" s="1"/>
  <c r="N2461" i="4"/>
  <c r="O2461" i="4" s="1"/>
  <c r="N2462" i="4"/>
  <c r="O2462" i="4" s="1"/>
  <c r="N2463" i="4"/>
  <c r="O2463" i="4" s="1"/>
  <c r="N2464" i="4"/>
  <c r="O2464" i="4" s="1"/>
  <c r="N2465" i="4"/>
  <c r="O2465" i="4" s="1"/>
  <c r="N2466" i="4"/>
  <c r="O2466" i="4" s="1"/>
  <c r="N2467" i="4"/>
  <c r="O2467" i="4" s="1"/>
  <c r="N2468" i="4"/>
  <c r="O2468" i="4" s="1"/>
  <c r="N2469" i="4"/>
  <c r="O2469" i="4" s="1"/>
  <c r="N2470" i="4"/>
  <c r="O2470" i="4" s="1"/>
  <c r="N2471" i="4"/>
  <c r="O2471" i="4" s="1"/>
  <c r="N2472" i="4"/>
  <c r="O2472" i="4" s="1"/>
  <c r="N2473" i="4"/>
  <c r="O2473" i="4" s="1"/>
  <c r="N2474" i="4"/>
  <c r="O2474" i="4" s="1"/>
  <c r="N2475" i="4"/>
  <c r="O2475" i="4" s="1"/>
  <c r="N2476" i="4"/>
  <c r="O2476" i="4" s="1"/>
  <c r="N2477" i="4"/>
  <c r="O2477" i="4" s="1"/>
  <c r="N2478" i="4"/>
  <c r="O2478" i="4" s="1"/>
  <c r="N2479" i="4"/>
  <c r="O2479" i="4" s="1"/>
  <c r="N2480" i="4"/>
  <c r="O2480" i="4" s="1"/>
  <c r="N2481" i="4"/>
  <c r="O2481" i="4" s="1"/>
  <c r="N2482" i="4"/>
  <c r="O2482" i="4" s="1"/>
  <c r="N2483" i="4"/>
  <c r="O2483" i="4" s="1"/>
  <c r="N2484" i="4"/>
  <c r="O2484" i="4" s="1"/>
  <c r="N2485" i="4"/>
  <c r="O2485" i="4" s="1"/>
  <c r="N2486" i="4"/>
  <c r="O2486" i="4" s="1"/>
  <c r="N2487" i="4"/>
  <c r="O2487" i="4" s="1"/>
  <c r="N2488" i="4"/>
  <c r="O2488" i="4" s="1"/>
  <c r="N2489" i="4"/>
  <c r="O2489" i="4" s="1"/>
  <c r="N2490" i="4"/>
  <c r="O2490" i="4" s="1"/>
  <c r="N2491" i="4"/>
  <c r="O2491" i="4" s="1"/>
  <c r="N2492" i="4"/>
  <c r="O2492" i="4" s="1"/>
  <c r="N2493" i="4"/>
  <c r="O2493" i="4" s="1"/>
  <c r="N2494" i="4"/>
  <c r="O2494" i="4" s="1"/>
  <c r="N2495" i="4"/>
  <c r="O2495" i="4" s="1"/>
  <c r="N2496" i="4"/>
  <c r="O2496" i="4" s="1"/>
  <c r="N2497" i="4"/>
  <c r="O2497" i="4" s="1"/>
  <c r="N2498" i="4"/>
  <c r="O2498" i="4" s="1"/>
  <c r="N2499" i="4"/>
  <c r="O2499" i="4" s="1"/>
  <c r="N2500" i="4"/>
  <c r="O2500" i="4" s="1"/>
  <c r="N2501" i="4"/>
  <c r="O2501" i="4" s="1"/>
  <c r="N2502" i="4"/>
  <c r="O2502" i="4" s="1"/>
  <c r="N2503" i="4"/>
  <c r="O2503" i="4" s="1"/>
  <c r="N2504" i="4"/>
  <c r="O2504" i="4" s="1"/>
  <c r="N2505" i="4"/>
  <c r="O2505" i="4" s="1"/>
  <c r="N2506" i="4"/>
  <c r="O2506" i="4" s="1"/>
  <c r="N2507" i="4"/>
  <c r="O2507" i="4" s="1"/>
  <c r="N2508" i="4"/>
  <c r="O2508" i="4" s="1"/>
  <c r="N2509" i="4"/>
  <c r="O2509" i="4" s="1"/>
  <c r="N2510" i="4"/>
  <c r="O2510" i="4" s="1"/>
  <c r="N2511" i="4"/>
  <c r="O2511" i="4" s="1"/>
  <c r="N2512" i="4"/>
  <c r="O2512" i="4" s="1"/>
  <c r="N2513" i="4"/>
  <c r="O2513" i="4" s="1"/>
  <c r="N2514" i="4"/>
  <c r="O2514" i="4" s="1"/>
  <c r="N2515" i="4"/>
  <c r="O2515" i="4" s="1"/>
  <c r="N2516" i="4"/>
  <c r="O2516" i="4" s="1"/>
  <c r="N2517" i="4"/>
  <c r="O2517" i="4" s="1"/>
  <c r="N2518" i="4"/>
  <c r="O2518" i="4" s="1"/>
  <c r="N2519" i="4"/>
  <c r="O2519" i="4" s="1"/>
  <c r="N2520" i="4"/>
  <c r="O2520" i="4" s="1"/>
  <c r="N2521" i="4"/>
  <c r="O2521" i="4" s="1"/>
  <c r="N2522" i="4"/>
  <c r="O2522" i="4" s="1"/>
  <c r="N2523" i="4"/>
  <c r="O2523" i="4" s="1"/>
  <c r="N2524" i="4"/>
  <c r="O2524" i="4" s="1"/>
  <c r="N2525" i="4"/>
  <c r="O2525" i="4" s="1"/>
  <c r="N2526" i="4"/>
  <c r="O2526" i="4" s="1"/>
  <c r="N2527" i="4"/>
  <c r="O2527" i="4" s="1"/>
  <c r="N2528" i="4"/>
  <c r="O2528" i="4" s="1"/>
  <c r="N2529" i="4"/>
  <c r="O2529" i="4" s="1"/>
  <c r="N2530" i="4"/>
  <c r="O2530" i="4" s="1"/>
  <c r="N2531" i="4"/>
  <c r="O2531" i="4" s="1"/>
  <c r="N2532" i="4"/>
  <c r="O2532" i="4" s="1"/>
  <c r="N2533" i="4"/>
  <c r="O2533" i="4" s="1"/>
  <c r="N2534" i="4"/>
  <c r="O2534" i="4" s="1"/>
  <c r="N2535" i="4"/>
  <c r="O2535" i="4" s="1"/>
  <c r="N2536" i="4"/>
  <c r="O2536" i="4" s="1"/>
  <c r="N2537" i="4"/>
  <c r="O2537" i="4" s="1"/>
  <c r="N2538" i="4"/>
  <c r="O2538" i="4" s="1"/>
  <c r="N2539" i="4"/>
  <c r="O2539" i="4" s="1"/>
  <c r="N2540" i="4"/>
  <c r="O2540" i="4" s="1"/>
  <c r="N2541" i="4"/>
  <c r="O2541" i="4" s="1"/>
  <c r="N2542" i="4"/>
  <c r="O2542" i="4" s="1"/>
  <c r="N2543" i="4"/>
  <c r="O2543" i="4" s="1"/>
  <c r="N2544" i="4"/>
  <c r="O2544" i="4" s="1"/>
  <c r="N2545" i="4"/>
  <c r="O2545" i="4" s="1"/>
  <c r="N2546" i="4"/>
  <c r="O2546" i="4" s="1"/>
  <c r="N2547" i="4"/>
  <c r="O2547" i="4" s="1"/>
  <c r="N2548" i="4"/>
  <c r="O2548" i="4" s="1"/>
  <c r="N2549" i="4"/>
  <c r="O2549" i="4" s="1"/>
  <c r="N2550" i="4"/>
  <c r="O2550" i="4" s="1"/>
  <c r="N2551" i="4"/>
  <c r="O2551" i="4" s="1"/>
  <c r="N2552" i="4"/>
  <c r="O2552" i="4" s="1"/>
  <c r="N2553" i="4"/>
  <c r="O2553" i="4" s="1"/>
  <c r="N2554" i="4"/>
  <c r="O2554" i="4" s="1"/>
  <c r="N2555" i="4"/>
  <c r="O2555" i="4" s="1"/>
  <c r="N2556" i="4"/>
  <c r="O2556" i="4" s="1"/>
  <c r="N2557" i="4"/>
  <c r="O2557" i="4" s="1"/>
  <c r="N2558" i="4"/>
  <c r="O2558" i="4" s="1"/>
  <c r="N2559" i="4"/>
  <c r="O2559" i="4" s="1"/>
  <c r="N2560" i="4"/>
  <c r="O2560" i="4" s="1"/>
  <c r="N2561" i="4"/>
  <c r="O2561" i="4" s="1"/>
  <c r="N2562" i="4"/>
  <c r="O2562" i="4" s="1"/>
  <c r="N2563" i="4"/>
  <c r="O2563" i="4" s="1"/>
  <c r="N2564" i="4"/>
  <c r="O2564" i="4" s="1"/>
  <c r="N2565" i="4"/>
  <c r="O2565" i="4" s="1"/>
  <c r="N2566" i="4"/>
  <c r="O2566" i="4" s="1"/>
  <c r="N2567" i="4"/>
  <c r="O2567" i="4" s="1"/>
  <c r="N2568" i="4"/>
  <c r="O2568" i="4" s="1"/>
  <c r="N2569" i="4"/>
  <c r="O2569" i="4" s="1"/>
  <c r="N2570" i="4"/>
  <c r="O2570" i="4" s="1"/>
  <c r="N2571" i="4"/>
  <c r="O2571" i="4" s="1"/>
  <c r="N2572" i="4"/>
  <c r="O2572" i="4" s="1"/>
  <c r="N2573" i="4"/>
  <c r="O2573" i="4" s="1"/>
  <c r="N2574" i="4"/>
  <c r="O2574" i="4" s="1"/>
  <c r="N2575" i="4"/>
  <c r="O2575" i="4" s="1"/>
  <c r="N2576" i="4"/>
  <c r="O2576" i="4" s="1"/>
  <c r="N2577" i="4"/>
  <c r="O2577" i="4" s="1"/>
  <c r="N2578" i="4"/>
  <c r="O2578" i="4" s="1"/>
  <c r="N2579" i="4"/>
  <c r="O2579" i="4" s="1"/>
  <c r="N2580" i="4"/>
  <c r="O2580" i="4" s="1"/>
  <c r="N2581" i="4"/>
  <c r="O2581" i="4" s="1"/>
  <c r="N2582" i="4"/>
  <c r="O2582" i="4" s="1"/>
  <c r="N2583" i="4"/>
  <c r="O2583" i="4" s="1"/>
  <c r="N2584" i="4"/>
  <c r="O2584" i="4" s="1"/>
  <c r="N2585" i="4"/>
  <c r="O2585" i="4" s="1"/>
  <c r="N2586" i="4"/>
  <c r="O2586" i="4" s="1"/>
  <c r="N2587" i="4"/>
  <c r="O2587" i="4" s="1"/>
  <c r="N2588" i="4"/>
  <c r="O2588" i="4" s="1"/>
  <c r="N2589" i="4"/>
  <c r="O2589" i="4" s="1"/>
  <c r="N2590" i="4"/>
  <c r="O2590" i="4" s="1"/>
  <c r="N2591" i="4"/>
  <c r="O2591" i="4" s="1"/>
  <c r="N2592" i="4"/>
  <c r="O2592" i="4" s="1"/>
  <c r="N2593" i="4"/>
  <c r="O2593" i="4" s="1"/>
  <c r="N2594" i="4"/>
  <c r="O2594" i="4" s="1"/>
  <c r="N2595" i="4"/>
  <c r="O2595" i="4" s="1"/>
  <c r="N2596" i="4"/>
  <c r="O2596" i="4" s="1"/>
  <c r="N2597" i="4"/>
  <c r="O2597" i="4" s="1"/>
  <c r="N2598" i="4"/>
  <c r="O2598" i="4" s="1"/>
  <c r="N2599" i="4"/>
  <c r="O2599" i="4" s="1"/>
  <c r="N2600" i="4"/>
  <c r="O2600" i="4" s="1"/>
  <c r="N2601" i="4"/>
  <c r="O2601" i="4" s="1"/>
  <c r="N2602" i="4"/>
  <c r="O2602" i="4" s="1"/>
  <c r="N2603" i="4"/>
  <c r="O2603" i="4" s="1"/>
  <c r="N2604" i="4"/>
  <c r="O2604" i="4" s="1"/>
  <c r="N2605" i="4"/>
  <c r="O2605" i="4" s="1"/>
  <c r="N2606" i="4"/>
  <c r="O2606" i="4" s="1"/>
  <c r="N2607" i="4"/>
  <c r="O2607" i="4" s="1"/>
  <c r="N2608" i="4"/>
  <c r="O2608" i="4" s="1"/>
  <c r="N2609" i="4"/>
  <c r="O2609" i="4" s="1"/>
  <c r="N2610" i="4"/>
  <c r="O2610" i="4" s="1"/>
  <c r="N2611" i="4"/>
  <c r="O2611" i="4" s="1"/>
  <c r="N2612" i="4"/>
  <c r="O2612" i="4" s="1"/>
  <c r="N2613" i="4"/>
  <c r="O2613" i="4" s="1"/>
  <c r="N2614" i="4"/>
  <c r="O2614" i="4" s="1"/>
  <c r="N2615" i="4"/>
  <c r="O2615" i="4" s="1"/>
  <c r="N2616" i="4"/>
  <c r="O2616" i="4" s="1"/>
  <c r="N2617" i="4"/>
  <c r="O2617" i="4" s="1"/>
  <c r="N2618" i="4"/>
  <c r="O2618" i="4" s="1"/>
  <c r="N2619" i="4"/>
  <c r="O2619" i="4" s="1"/>
  <c r="N2620" i="4"/>
  <c r="O2620" i="4" s="1"/>
  <c r="N2621" i="4"/>
  <c r="O2621" i="4" s="1"/>
  <c r="N2622" i="4"/>
  <c r="O2622" i="4" s="1"/>
  <c r="N2623" i="4"/>
  <c r="O2623" i="4" s="1"/>
  <c r="N2624" i="4"/>
  <c r="O2624" i="4" s="1"/>
  <c r="N2625" i="4"/>
  <c r="O2625" i="4" s="1"/>
  <c r="N2626" i="4"/>
  <c r="O2626" i="4" s="1"/>
  <c r="N2627" i="4"/>
  <c r="O2627" i="4" s="1"/>
  <c r="N2628" i="4"/>
  <c r="O2628" i="4" s="1"/>
  <c r="N2629" i="4"/>
  <c r="O2629" i="4" s="1"/>
  <c r="N2630" i="4"/>
  <c r="O2630" i="4" s="1"/>
  <c r="N2631" i="4"/>
  <c r="O2631" i="4" s="1"/>
  <c r="N2632" i="4"/>
  <c r="O2632" i="4" s="1"/>
  <c r="N2633" i="4"/>
  <c r="O2633" i="4" s="1"/>
  <c r="N2634" i="4"/>
  <c r="O2634" i="4" s="1"/>
  <c r="N2635" i="4"/>
  <c r="O2635" i="4" s="1"/>
  <c r="N2636" i="4"/>
  <c r="O2636" i="4" s="1"/>
  <c r="N2637" i="4"/>
  <c r="O2637" i="4" s="1"/>
  <c r="N2638" i="4"/>
  <c r="O2638" i="4" s="1"/>
  <c r="N2639" i="4"/>
  <c r="O2639" i="4" s="1"/>
  <c r="N2640" i="4"/>
  <c r="O2640" i="4" s="1"/>
  <c r="N2641" i="4"/>
  <c r="O2641" i="4" s="1"/>
  <c r="N2642" i="4"/>
  <c r="O2642" i="4" s="1"/>
  <c r="N2643" i="4"/>
  <c r="O2643" i="4" s="1"/>
  <c r="N2644" i="4"/>
  <c r="O2644" i="4" s="1"/>
  <c r="N2645" i="4"/>
  <c r="O2645" i="4" s="1"/>
  <c r="N2646" i="4"/>
  <c r="O2646" i="4" s="1"/>
  <c r="N2647" i="4"/>
  <c r="O2647" i="4" s="1"/>
  <c r="N2648" i="4"/>
  <c r="O2648" i="4" s="1"/>
  <c r="N2649" i="4"/>
  <c r="O2649" i="4" s="1"/>
  <c r="N2650" i="4"/>
  <c r="O2650" i="4" s="1"/>
  <c r="N2651" i="4"/>
  <c r="O2651" i="4" s="1"/>
  <c r="N2652" i="4"/>
  <c r="O2652" i="4" s="1"/>
  <c r="N2653" i="4"/>
  <c r="O2653" i="4" s="1"/>
  <c r="N2654" i="4"/>
  <c r="O2654" i="4" s="1"/>
  <c r="N2655" i="4"/>
  <c r="O2655" i="4" s="1"/>
  <c r="N2656" i="4"/>
  <c r="O2656" i="4" s="1"/>
  <c r="N2657" i="4"/>
  <c r="O2657" i="4" s="1"/>
  <c r="N2658" i="4"/>
  <c r="O2658" i="4" s="1"/>
  <c r="N2659" i="4"/>
  <c r="O2659" i="4" s="1"/>
  <c r="N2660" i="4"/>
  <c r="O2660" i="4" s="1"/>
  <c r="N2661" i="4"/>
  <c r="O2661" i="4" s="1"/>
  <c r="N2662" i="4"/>
  <c r="O2662" i="4" s="1"/>
  <c r="N2663" i="4"/>
  <c r="O2663" i="4" s="1"/>
  <c r="N2664" i="4"/>
  <c r="O2664" i="4" s="1"/>
  <c r="N2665" i="4"/>
  <c r="O2665" i="4" s="1"/>
  <c r="N2666" i="4"/>
  <c r="O2666" i="4" s="1"/>
  <c r="N2667" i="4"/>
  <c r="O2667" i="4" s="1"/>
  <c r="N2668" i="4"/>
  <c r="O2668" i="4" s="1"/>
  <c r="N2669" i="4"/>
  <c r="O2669" i="4" s="1"/>
  <c r="N2670" i="4"/>
  <c r="O2670" i="4" s="1"/>
  <c r="N2671" i="4"/>
  <c r="O2671" i="4" s="1"/>
  <c r="N2672" i="4"/>
  <c r="O2672" i="4" s="1"/>
  <c r="N2673" i="4"/>
  <c r="O2673" i="4" s="1"/>
  <c r="N2674" i="4"/>
  <c r="O2674" i="4" s="1"/>
  <c r="N2675" i="4"/>
  <c r="O2675" i="4" s="1"/>
  <c r="N2676" i="4"/>
  <c r="O2676" i="4" s="1"/>
  <c r="N2677" i="4"/>
  <c r="O2677" i="4" s="1"/>
  <c r="N2678" i="4"/>
  <c r="O2678" i="4" s="1"/>
  <c r="N2679" i="4"/>
  <c r="O2679" i="4" s="1"/>
  <c r="N2680" i="4"/>
  <c r="O2680" i="4" s="1"/>
  <c r="N2681" i="4"/>
  <c r="O2681" i="4" s="1"/>
  <c r="N2682" i="4"/>
  <c r="O2682" i="4" s="1"/>
  <c r="N2683" i="4"/>
  <c r="O2683" i="4" s="1"/>
  <c r="N2684" i="4"/>
  <c r="O2684" i="4" s="1"/>
  <c r="N2685" i="4"/>
  <c r="O2685" i="4" s="1"/>
  <c r="N2686" i="4"/>
  <c r="O2686" i="4" s="1"/>
  <c r="N2687" i="4"/>
  <c r="O2687" i="4" s="1"/>
  <c r="N2688" i="4"/>
  <c r="O2688" i="4" s="1"/>
  <c r="N2689" i="4"/>
  <c r="O2689" i="4" s="1"/>
  <c r="N2690" i="4"/>
  <c r="O2690" i="4" s="1"/>
  <c r="N2691" i="4"/>
  <c r="O2691" i="4" s="1"/>
  <c r="N2692" i="4"/>
  <c r="O2692" i="4" s="1"/>
  <c r="N2693" i="4"/>
  <c r="O2693" i="4" s="1"/>
  <c r="N2694" i="4"/>
  <c r="O2694" i="4" s="1"/>
  <c r="N2695" i="4"/>
  <c r="O2695" i="4" s="1"/>
  <c r="N2696" i="4"/>
  <c r="O2696" i="4" s="1"/>
  <c r="N2697" i="4"/>
  <c r="O2697" i="4" s="1"/>
  <c r="N2698" i="4"/>
  <c r="O2698" i="4" s="1"/>
  <c r="N2699" i="4"/>
  <c r="O2699" i="4" s="1"/>
  <c r="N2700" i="4"/>
  <c r="O2700" i="4" s="1"/>
  <c r="N2701" i="4"/>
  <c r="O2701" i="4" s="1"/>
  <c r="N2702" i="4"/>
  <c r="O2702" i="4" s="1"/>
  <c r="N2703" i="4"/>
  <c r="O2703" i="4" s="1"/>
  <c r="N2704" i="4"/>
  <c r="O2704" i="4" s="1"/>
  <c r="N2705" i="4"/>
  <c r="O2705" i="4" s="1"/>
  <c r="N2706" i="4"/>
  <c r="O2706" i="4" s="1"/>
  <c r="N2707" i="4"/>
  <c r="O2707" i="4" s="1"/>
  <c r="N2708" i="4"/>
  <c r="O2708" i="4" s="1"/>
  <c r="N2709" i="4"/>
  <c r="O2709" i="4" s="1"/>
  <c r="N2710" i="4"/>
  <c r="O2710" i="4" s="1"/>
  <c r="N2711" i="4"/>
  <c r="O2711" i="4" s="1"/>
  <c r="N2712" i="4"/>
  <c r="O2712" i="4" s="1"/>
  <c r="N2713" i="4"/>
  <c r="O2713" i="4" s="1"/>
  <c r="N2714" i="4"/>
  <c r="O2714" i="4" s="1"/>
  <c r="N2715" i="4"/>
  <c r="O2715" i="4" s="1"/>
  <c r="N2716" i="4"/>
  <c r="O2716" i="4" s="1"/>
  <c r="N2717" i="4"/>
  <c r="O2717" i="4" s="1"/>
  <c r="N2718" i="4"/>
  <c r="O2718" i="4" s="1"/>
  <c r="N2719" i="4"/>
  <c r="O2719" i="4" s="1"/>
  <c r="N2720" i="4"/>
  <c r="O2720" i="4" s="1"/>
  <c r="N2721" i="4"/>
  <c r="O2721" i="4" s="1"/>
  <c r="N2722" i="4"/>
  <c r="O2722" i="4" s="1"/>
  <c r="N2723" i="4"/>
  <c r="O2723" i="4" s="1"/>
  <c r="N2724" i="4"/>
  <c r="O2724" i="4" s="1"/>
  <c r="N2725" i="4"/>
  <c r="O2725" i="4" s="1"/>
  <c r="N2726" i="4"/>
  <c r="O2726" i="4" s="1"/>
  <c r="N2727" i="4"/>
  <c r="O2727" i="4" s="1"/>
  <c r="N2728" i="4"/>
  <c r="O2728" i="4" s="1"/>
  <c r="N2729" i="4"/>
  <c r="O2729" i="4" s="1"/>
  <c r="N2730" i="4"/>
  <c r="O2730" i="4" s="1"/>
  <c r="N2731" i="4"/>
  <c r="O2731" i="4" s="1"/>
  <c r="N2732" i="4"/>
  <c r="O2732" i="4" s="1"/>
  <c r="N2733" i="4"/>
  <c r="O2733" i="4" s="1"/>
  <c r="N2734" i="4"/>
  <c r="O2734" i="4" s="1"/>
  <c r="N2735" i="4"/>
  <c r="O2735" i="4" s="1"/>
  <c r="N2736" i="4"/>
  <c r="O2736" i="4" s="1"/>
  <c r="N2737" i="4"/>
  <c r="O2737" i="4" s="1"/>
  <c r="N2738" i="4"/>
  <c r="O2738" i="4" s="1"/>
  <c r="N2739" i="4"/>
  <c r="O2739" i="4" s="1"/>
  <c r="N2740" i="4"/>
  <c r="O2740" i="4" s="1"/>
  <c r="N2741" i="4"/>
  <c r="O2741" i="4" s="1"/>
  <c r="N2742" i="4"/>
  <c r="O2742" i="4" s="1"/>
  <c r="N2743" i="4"/>
  <c r="O2743" i="4" s="1"/>
  <c r="N2744" i="4"/>
  <c r="O2744" i="4" s="1"/>
  <c r="N2745" i="4"/>
  <c r="O2745" i="4" s="1"/>
  <c r="N2746" i="4"/>
  <c r="O2746" i="4" s="1"/>
  <c r="N2747" i="4"/>
  <c r="O2747" i="4" s="1"/>
  <c r="N2748" i="4"/>
  <c r="O2748" i="4" s="1"/>
  <c r="N2749" i="4"/>
  <c r="O2749" i="4" s="1"/>
  <c r="N2750" i="4"/>
  <c r="O2750" i="4" s="1"/>
  <c r="N2751" i="4"/>
  <c r="O2751" i="4" s="1"/>
  <c r="N2752" i="4"/>
  <c r="O2752" i="4" s="1"/>
  <c r="N2753" i="4"/>
  <c r="O2753" i="4" s="1"/>
  <c r="N2754" i="4"/>
  <c r="O2754" i="4" s="1"/>
  <c r="N2755" i="4"/>
  <c r="O2755" i="4" s="1"/>
  <c r="N2756" i="4"/>
  <c r="O2756" i="4" s="1"/>
  <c r="N2757" i="4"/>
  <c r="O2757" i="4" s="1"/>
  <c r="N2758" i="4"/>
  <c r="O2758" i="4" s="1"/>
  <c r="N2759" i="4"/>
  <c r="O2759" i="4" s="1"/>
  <c r="N2760" i="4"/>
  <c r="O2760" i="4" s="1"/>
  <c r="N2761" i="4"/>
  <c r="O2761" i="4" s="1"/>
  <c r="N2762" i="4"/>
  <c r="O2762" i="4" s="1"/>
  <c r="N2763" i="4"/>
  <c r="O2763" i="4" s="1"/>
  <c r="N2764" i="4"/>
  <c r="O2764" i="4" s="1"/>
  <c r="N2765" i="4"/>
  <c r="O2765" i="4" s="1"/>
  <c r="N2766" i="4"/>
  <c r="O2766" i="4" s="1"/>
  <c r="N2767" i="4"/>
  <c r="O2767" i="4" s="1"/>
  <c r="N2768" i="4"/>
  <c r="O2768" i="4" s="1"/>
  <c r="N2769" i="4"/>
  <c r="O2769" i="4" s="1"/>
  <c r="N2770" i="4"/>
  <c r="O2770" i="4" s="1"/>
  <c r="N2771" i="4"/>
  <c r="O2771" i="4" s="1"/>
  <c r="N2772" i="4"/>
  <c r="O2772" i="4" s="1"/>
  <c r="N2773" i="4"/>
  <c r="O2773" i="4" s="1"/>
  <c r="N2774" i="4"/>
  <c r="O2774" i="4" s="1"/>
  <c r="N2775" i="4"/>
  <c r="O2775" i="4" s="1"/>
  <c r="N2776" i="4"/>
  <c r="O2776" i="4" s="1"/>
  <c r="N2777" i="4"/>
  <c r="O2777" i="4" s="1"/>
  <c r="N2778" i="4"/>
  <c r="O2778" i="4" s="1"/>
  <c r="N2779" i="4"/>
  <c r="O2779" i="4" s="1"/>
  <c r="N2780" i="4"/>
  <c r="O2780" i="4" s="1"/>
  <c r="N2781" i="4"/>
  <c r="O2781" i="4" s="1"/>
  <c r="N2782" i="4"/>
  <c r="O2782" i="4" s="1"/>
  <c r="N2783" i="4"/>
  <c r="O2783" i="4" s="1"/>
  <c r="N2784" i="4"/>
  <c r="O2784" i="4" s="1"/>
  <c r="N2785" i="4"/>
  <c r="O2785" i="4" s="1"/>
  <c r="N2786" i="4"/>
  <c r="O2786" i="4" s="1"/>
  <c r="N2787" i="4"/>
  <c r="O2787" i="4" s="1"/>
  <c r="N2788" i="4"/>
  <c r="O2788" i="4" s="1"/>
  <c r="N2789" i="4"/>
  <c r="O2789" i="4" s="1"/>
  <c r="N2790" i="4"/>
  <c r="O2790" i="4" s="1"/>
  <c r="N2791" i="4"/>
  <c r="O2791" i="4" s="1"/>
  <c r="N2792" i="4"/>
  <c r="O2792" i="4" s="1"/>
  <c r="N2793" i="4"/>
  <c r="O2793" i="4" s="1"/>
  <c r="N2794" i="4"/>
  <c r="O2794" i="4" s="1"/>
  <c r="N2795" i="4"/>
  <c r="O2795" i="4" s="1"/>
  <c r="N2796" i="4"/>
  <c r="O2796" i="4" s="1"/>
  <c r="N2797" i="4"/>
  <c r="O2797" i="4" s="1"/>
  <c r="N2798" i="4"/>
  <c r="O2798" i="4" s="1"/>
  <c r="N2799" i="4"/>
  <c r="O2799" i="4" s="1"/>
  <c r="N2800" i="4"/>
  <c r="O2800" i="4" s="1"/>
  <c r="N2801" i="4"/>
  <c r="O2801" i="4" s="1"/>
  <c r="N2802" i="4"/>
  <c r="O2802" i="4" s="1"/>
  <c r="N2803" i="4"/>
  <c r="O2803" i="4" s="1"/>
  <c r="N2804" i="4"/>
  <c r="O2804" i="4" s="1"/>
  <c r="N2805" i="4"/>
  <c r="O2805" i="4" s="1"/>
  <c r="N2806" i="4"/>
  <c r="O2806" i="4" s="1"/>
  <c r="N2807" i="4"/>
  <c r="O2807" i="4" s="1"/>
  <c r="N2808" i="4"/>
  <c r="O2808" i="4" s="1"/>
  <c r="N2809" i="4"/>
  <c r="O2809" i="4" s="1"/>
  <c r="N2810" i="4"/>
  <c r="O2810" i="4" s="1"/>
  <c r="N2811" i="4"/>
  <c r="O2811" i="4" s="1"/>
  <c r="N2812" i="4"/>
  <c r="O2812" i="4" s="1"/>
  <c r="N2813" i="4"/>
  <c r="O2813" i="4" s="1"/>
  <c r="N2814" i="4"/>
  <c r="O2814" i="4" s="1"/>
  <c r="N2815" i="4"/>
  <c r="O2815" i="4" s="1"/>
  <c r="N2816" i="4"/>
  <c r="O2816" i="4" s="1"/>
  <c r="N2817" i="4"/>
  <c r="O2817" i="4" s="1"/>
  <c r="N2818" i="4"/>
  <c r="O2818" i="4" s="1"/>
  <c r="N2819" i="4"/>
  <c r="O2819" i="4" s="1"/>
  <c r="N2820" i="4"/>
  <c r="O2820" i="4" s="1"/>
  <c r="N2821" i="4"/>
  <c r="O2821" i="4" s="1"/>
  <c r="N2822" i="4"/>
  <c r="O2822" i="4" s="1"/>
  <c r="N2823" i="4"/>
  <c r="O2823" i="4" s="1"/>
  <c r="N2824" i="4"/>
  <c r="O2824" i="4" s="1"/>
  <c r="N2825" i="4"/>
  <c r="O2825" i="4" s="1"/>
  <c r="N2826" i="4"/>
  <c r="O2826" i="4" s="1"/>
  <c r="N2827" i="4"/>
  <c r="O2827" i="4" s="1"/>
  <c r="N2828" i="4"/>
  <c r="O2828" i="4" s="1"/>
  <c r="N2829" i="4"/>
  <c r="O2829" i="4" s="1"/>
  <c r="N2830" i="4"/>
  <c r="O2830" i="4" s="1"/>
  <c r="N2831" i="4"/>
  <c r="O2831" i="4" s="1"/>
  <c r="N2832" i="4"/>
  <c r="O2832" i="4" s="1"/>
  <c r="N2833" i="4"/>
  <c r="O2833" i="4" s="1"/>
  <c r="N2834" i="4"/>
  <c r="O2834" i="4" s="1"/>
  <c r="N2835" i="4"/>
  <c r="O2835" i="4" s="1"/>
  <c r="N2836" i="4"/>
  <c r="O2836" i="4" s="1"/>
  <c r="N2837" i="4"/>
  <c r="O2837" i="4" s="1"/>
  <c r="N2838" i="4"/>
  <c r="O2838" i="4" s="1"/>
  <c r="N2839" i="4"/>
  <c r="O2839" i="4" s="1"/>
  <c r="N2840" i="4"/>
  <c r="O2840" i="4" s="1"/>
  <c r="N2841" i="4"/>
  <c r="O2841" i="4" s="1"/>
  <c r="N2842" i="4"/>
  <c r="O2842" i="4" s="1"/>
  <c r="N2843" i="4"/>
  <c r="O2843" i="4" s="1"/>
  <c r="N2844" i="4"/>
  <c r="O2844" i="4" s="1"/>
  <c r="N2845" i="4"/>
  <c r="O2845" i="4" s="1"/>
  <c r="N2846" i="4"/>
  <c r="O2846" i="4" s="1"/>
  <c r="N2847" i="4"/>
  <c r="O2847" i="4" s="1"/>
  <c r="N2848" i="4"/>
  <c r="O2848" i="4" s="1"/>
  <c r="N2849" i="4"/>
  <c r="O2849" i="4" s="1"/>
  <c r="N2850" i="4"/>
  <c r="O2850" i="4" s="1"/>
  <c r="N2851" i="4"/>
  <c r="O2851" i="4" s="1"/>
  <c r="N2852" i="4"/>
  <c r="O2852" i="4" s="1"/>
  <c r="N2853" i="4"/>
  <c r="O2853" i="4" s="1"/>
  <c r="N2854" i="4"/>
  <c r="O2854" i="4" s="1"/>
  <c r="N2855" i="4"/>
  <c r="O2855" i="4" s="1"/>
  <c r="N2856" i="4"/>
  <c r="O2856" i="4" s="1"/>
  <c r="N2857" i="4"/>
  <c r="O2857" i="4" s="1"/>
  <c r="N2858" i="4"/>
  <c r="O2858" i="4" s="1"/>
  <c r="N2859" i="4"/>
  <c r="O2859" i="4" s="1"/>
  <c r="N2860" i="4"/>
  <c r="O2860" i="4" s="1"/>
  <c r="N2861" i="4"/>
  <c r="O2861" i="4" s="1"/>
  <c r="N2862" i="4"/>
  <c r="O2862" i="4" s="1"/>
  <c r="N2863" i="4"/>
  <c r="O2863" i="4" s="1"/>
  <c r="N2864" i="4"/>
  <c r="O2864" i="4" s="1"/>
  <c r="N2865" i="4"/>
  <c r="O2865" i="4" s="1"/>
  <c r="N2866" i="4"/>
  <c r="O2866" i="4" s="1"/>
  <c r="N2867" i="4"/>
  <c r="O2867" i="4" s="1"/>
  <c r="N2868" i="4"/>
  <c r="O2868" i="4" s="1"/>
  <c r="N2869" i="4"/>
  <c r="O2869" i="4" s="1"/>
  <c r="N2870" i="4"/>
  <c r="O2870" i="4" s="1"/>
  <c r="N2871" i="4"/>
  <c r="O2871" i="4" s="1"/>
  <c r="N2872" i="4"/>
  <c r="O2872" i="4" s="1"/>
  <c r="N2873" i="4"/>
  <c r="O2873" i="4" s="1"/>
  <c r="N2874" i="4"/>
  <c r="O2874" i="4" s="1"/>
  <c r="N2875" i="4"/>
  <c r="O2875" i="4" s="1"/>
  <c r="N2876" i="4"/>
  <c r="O2876" i="4" s="1"/>
  <c r="N2877" i="4"/>
  <c r="O2877" i="4" s="1"/>
  <c r="N2878" i="4"/>
  <c r="O2878" i="4" s="1"/>
  <c r="N2879" i="4"/>
  <c r="O2879" i="4" s="1"/>
  <c r="N2880" i="4"/>
  <c r="O2880" i="4" s="1"/>
  <c r="N2881" i="4"/>
  <c r="O2881" i="4" s="1"/>
  <c r="N2882" i="4"/>
  <c r="O2882" i="4" s="1"/>
  <c r="N2883" i="4"/>
  <c r="O2883" i="4" s="1"/>
  <c r="N2884" i="4"/>
  <c r="O2884" i="4" s="1"/>
  <c r="N2885" i="4"/>
  <c r="O2885" i="4" s="1"/>
  <c r="N2886" i="4"/>
  <c r="O2886" i="4" s="1"/>
  <c r="N2887" i="4"/>
  <c r="O2887" i="4" s="1"/>
  <c r="N2888" i="4"/>
  <c r="O2888" i="4" s="1"/>
  <c r="N2889" i="4"/>
  <c r="O2889" i="4" s="1"/>
  <c r="N2890" i="4"/>
  <c r="O2890" i="4" s="1"/>
  <c r="N2891" i="4"/>
  <c r="O2891" i="4" s="1"/>
  <c r="N2892" i="4"/>
  <c r="O2892" i="4" s="1"/>
  <c r="N2893" i="4"/>
  <c r="O2893" i="4" s="1"/>
  <c r="N2894" i="4"/>
  <c r="O2894" i="4" s="1"/>
  <c r="N2895" i="4"/>
  <c r="O2895" i="4" s="1"/>
  <c r="N2896" i="4"/>
  <c r="O2896" i="4" s="1"/>
  <c r="N2897" i="4"/>
  <c r="O2897" i="4" s="1"/>
  <c r="N2898" i="4"/>
  <c r="O2898" i="4" s="1"/>
  <c r="N2899" i="4"/>
  <c r="O2899" i="4" s="1"/>
  <c r="N2900" i="4"/>
  <c r="O2900" i="4" s="1"/>
  <c r="N2901" i="4"/>
  <c r="O2901" i="4" s="1"/>
  <c r="N2902" i="4"/>
  <c r="O2902" i="4" s="1"/>
  <c r="N2903" i="4"/>
  <c r="O2903" i="4" s="1"/>
  <c r="N2904" i="4"/>
  <c r="O2904" i="4" s="1"/>
  <c r="N2905" i="4"/>
  <c r="O2905" i="4" s="1"/>
  <c r="N2906" i="4"/>
  <c r="O2906" i="4" s="1"/>
  <c r="N2907" i="4"/>
  <c r="O2907" i="4" s="1"/>
  <c r="N2908" i="4"/>
  <c r="O2908" i="4" s="1"/>
  <c r="N2909" i="4"/>
  <c r="O2909" i="4" s="1"/>
  <c r="N2910" i="4"/>
  <c r="O2910" i="4" s="1"/>
  <c r="N2911" i="4"/>
  <c r="O2911" i="4" s="1"/>
  <c r="N2912" i="4"/>
  <c r="O2912" i="4" s="1"/>
  <c r="N2913" i="4"/>
  <c r="O2913" i="4" s="1"/>
  <c r="N2914" i="4"/>
  <c r="O2914" i="4" s="1"/>
  <c r="N2915" i="4"/>
  <c r="O2915" i="4" s="1"/>
  <c r="N2916" i="4"/>
  <c r="O2916" i="4" s="1"/>
  <c r="N2917" i="4"/>
  <c r="O2917" i="4" s="1"/>
  <c r="N2918" i="4"/>
  <c r="O2918" i="4" s="1"/>
  <c r="N2919" i="4"/>
  <c r="O2919" i="4" s="1"/>
  <c r="N2920" i="4"/>
  <c r="O2920" i="4" s="1"/>
  <c r="N2921" i="4"/>
  <c r="O2921" i="4" s="1"/>
  <c r="N2922" i="4"/>
  <c r="O2922" i="4" s="1"/>
  <c r="N2923" i="4"/>
  <c r="O2923" i="4" s="1"/>
  <c r="N2924" i="4"/>
  <c r="O2924" i="4" s="1"/>
  <c r="N2925" i="4"/>
  <c r="O2925" i="4" s="1"/>
  <c r="N2926" i="4"/>
  <c r="O2926" i="4" s="1"/>
  <c r="N2927" i="4"/>
  <c r="O2927" i="4" s="1"/>
  <c r="N2928" i="4"/>
  <c r="O2928" i="4" s="1"/>
  <c r="N2929" i="4"/>
  <c r="O2929" i="4" s="1"/>
  <c r="N2930" i="4"/>
  <c r="O2930" i="4" s="1"/>
  <c r="N2931" i="4"/>
  <c r="O2931" i="4" s="1"/>
  <c r="N2932" i="4"/>
  <c r="O2932" i="4" s="1"/>
  <c r="N2933" i="4"/>
  <c r="O2933" i="4" s="1"/>
  <c r="N2934" i="4"/>
  <c r="O2934" i="4" s="1"/>
  <c r="N2935" i="4"/>
  <c r="O2935" i="4" s="1"/>
  <c r="N2936" i="4"/>
  <c r="O2936" i="4" s="1"/>
  <c r="N2937" i="4"/>
  <c r="O2937" i="4" s="1"/>
  <c r="N2938" i="4"/>
  <c r="O2938" i="4" s="1"/>
  <c r="N2939" i="4"/>
  <c r="O2939" i="4" s="1"/>
  <c r="N2940" i="4"/>
  <c r="O2940" i="4" s="1"/>
  <c r="N2941" i="4"/>
  <c r="O2941" i="4" s="1"/>
  <c r="N2942" i="4"/>
  <c r="O2942" i="4" s="1"/>
  <c r="N2943" i="4"/>
  <c r="O2943" i="4" s="1"/>
  <c r="N2944" i="4"/>
  <c r="O2944" i="4" s="1"/>
  <c r="N2945" i="4"/>
  <c r="O2945" i="4" s="1"/>
  <c r="N2946" i="4"/>
  <c r="O2946" i="4" s="1"/>
  <c r="N2947" i="4"/>
  <c r="O2947" i="4" s="1"/>
  <c r="N2948" i="4"/>
  <c r="O2948" i="4" s="1"/>
  <c r="N2949" i="4"/>
  <c r="O2949" i="4" s="1"/>
  <c r="N2950" i="4"/>
  <c r="O2950" i="4" s="1"/>
  <c r="N2951" i="4"/>
  <c r="O2951" i="4" s="1"/>
  <c r="N2952" i="4"/>
  <c r="O2952" i="4" s="1"/>
  <c r="N2953" i="4"/>
  <c r="O2953" i="4" s="1"/>
  <c r="N2954" i="4"/>
  <c r="O2954" i="4" s="1"/>
  <c r="N2955" i="4"/>
  <c r="O2955" i="4" s="1"/>
  <c r="N2956" i="4"/>
  <c r="O2956" i="4" s="1"/>
  <c r="N2957" i="4"/>
  <c r="O2957" i="4" s="1"/>
  <c r="N2958" i="4"/>
  <c r="O2958" i="4" s="1"/>
  <c r="N2959" i="4"/>
  <c r="O2959" i="4" s="1"/>
  <c r="N2960" i="4"/>
  <c r="O2960" i="4" s="1"/>
  <c r="N2961" i="4"/>
  <c r="O2961" i="4" s="1"/>
  <c r="N2962" i="4"/>
  <c r="O2962" i="4" s="1"/>
  <c r="N2963" i="4"/>
  <c r="O2963" i="4" s="1"/>
  <c r="N2964" i="4"/>
  <c r="O2964" i="4" s="1"/>
  <c r="N2965" i="4"/>
  <c r="O2965" i="4" s="1"/>
  <c r="N2966" i="4"/>
  <c r="O2966" i="4" s="1"/>
  <c r="N2967" i="4"/>
  <c r="O2967" i="4" s="1"/>
  <c r="N2968" i="4"/>
  <c r="O2968" i="4" s="1"/>
  <c r="N2969" i="4"/>
  <c r="O2969" i="4" s="1"/>
  <c r="N2970" i="4"/>
  <c r="O2970" i="4" s="1"/>
  <c r="N2971" i="4"/>
  <c r="O2971" i="4" s="1"/>
  <c r="N2972" i="4"/>
  <c r="O2972" i="4" s="1"/>
  <c r="N2973" i="4"/>
  <c r="O2973" i="4" s="1"/>
  <c r="N2974" i="4"/>
  <c r="O2974" i="4" s="1"/>
  <c r="N2975" i="4"/>
  <c r="O2975" i="4" s="1"/>
  <c r="N2976" i="4"/>
  <c r="O2976" i="4" s="1"/>
  <c r="N2977" i="4"/>
  <c r="O2977" i="4" s="1"/>
  <c r="N2978" i="4"/>
  <c r="O2978" i="4" s="1"/>
  <c r="N2979" i="4"/>
  <c r="O2979" i="4" s="1"/>
  <c r="N2980" i="4"/>
  <c r="O2980" i="4" s="1"/>
  <c r="N2981" i="4"/>
  <c r="O2981" i="4" s="1"/>
  <c r="N2982" i="4"/>
  <c r="O2982" i="4" s="1"/>
  <c r="N2983" i="4"/>
  <c r="O2983" i="4" s="1"/>
  <c r="N2984" i="4"/>
  <c r="O2984" i="4" s="1"/>
  <c r="N2985" i="4"/>
  <c r="O2985" i="4" s="1"/>
  <c r="N2986" i="4"/>
  <c r="O2986" i="4" s="1"/>
  <c r="N2987" i="4"/>
  <c r="O2987" i="4" s="1"/>
  <c r="N2988" i="4"/>
  <c r="O2988" i="4" s="1"/>
  <c r="N2989" i="4"/>
  <c r="O2989" i="4" s="1"/>
  <c r="N2990" i="4"/>
  <c r="O2990" i="4" s="1"/>
  <c r="N2991" i="4"/>
  <c r="O2991" i="4" s="1"/>
  <c r="N2992" i="4"/>
  <c r="O2992" i="4" s="1"/>
  <c r="N2993" i="4"/>
  <c r="O2993" i="4" s="1"/>
  <c r="N2994" i="4"/>
  <c r="O2994" i="4" s="1"/>
  <c r="N2995" i="4"/>
  <c r="O2995" i="4" s="1"/>
  <c r="N2996" i="4"/>
  <c r="O2996" i="4" s="1"/>
  <c r="N2997" i="4"/>
  <c r="O2997" i="4" s="1"/>
  <c r="N2998" i="4"/>
  <c r="O2998" i="4" s="1"/>
  <c r="N2999" i="4"/>
  <c r="O2999" i="4" s="1"/>
  <c r="N3000" i="4"/>
  <c r="O3000" i="4" s="1"/>
  <c r="N3001" i="4"/>
  <c r="O3001" i="4" s="1"/>
  <c r="N3002" i="4"/>
  <c r="O3002" i="4" s="1"/>
  <c r="N3003" i="4"/>
  <c r="O3003" i="4" s="1"/>
  <c r="N3004" i="4"/>
  <c r="O3004" i="4" s="1"/>
  <c r="N3005" i="4"/>
  <c r="O3005" i="4" s="1"/>
  <c r="N3006" i="4"/>
  <c r="O3006" i="4" s="1"/>
  <c r="N3007" i="4"/>
  <c r="O3007" i="4" s="1"/>
  <c r="N3008" i="4"/>
  <c r="O3008" i="4" s="1"/>
  <c r="N3009" i="4"/>
  <c r="O3009" i="4" s="1"/>
  <c r="N3010" i="4"/>
  <c r="O3010" i="4" s="1"/>
  <c r="N3011" i="4"/>
  <c r="O3011" i="4" s="1"/>
  <c r="N3012" i="4"/>
  <c r="O3012" i="4" s="1"/>
  <c r="N3013" i="4"/>
  <c r="O3013" i="4" s="1"/>
  <c r="N3014" i="4"/>
  <c r="O3014" i="4" s="1"/>
  <c r="N3015" i="4"/>
  <c r="O3015" i="4" s="1"/>
  <c r="N3016" i="4"/>
  <c r="O3016" i="4" s="1"/>
  <c r="N3017" i="4"/>
  <c r="O3017" i="4" s="1"/>
  <c r="N3018" i="4"/>
  <c r="O3018" i="4" s="1"/>
  <c r="N3019" i="4"/>
  <c r="O3019" i="4" s="1"/>
  <c r="N3020" i="4"/>
  <c r="O3020" i="4" s="1"/>
  <c r="N3021" i="4"/>
  <c r="O3021" i="4" s="1"/>
  <c r="N3022" i="4"/>
  <c r="O3022" i="4" s="1"/>
  <c r="N3023" i="4"/>
  <c r="O3023" i="4" s="1"/>
  <c r="N3024" i="4"/>
  <c r="O3024" i="4" s="1"/>
  <c r="N3025" i="4"/>
  <c r="O3025" i="4" s="1"/>
  <c r="N3026" i="4"/>
  <c r="O3026" i="4" s="1"/>
  <c r="N3027" i="4"/>
  <c r="O3027" i="4" s="1"/>
  <c r="N3028" i="4"/>
  <c r="O3028" i="4" s="1"/>
  <c r="N3029" i="4"/>
  <c r="O3029" i="4" s="1"/>
  <c r="N3030" i="4"/>
  <c r="O3030" i="4" s="1"/>
  <c r="N3031" i="4"/>
  <c r="O3031" i="4" s="1"/>
  <c r="N3032" i="4"/>
  <c r="O3032" i="4" s="1"/>
  <c r="N3033" i="4"/>
  <c r="O3033" i="4" s="1"/>
  <c r="N3034" i="4"/>
  <c r="O3034" i="4" s="1"/>
  <c r="N3035" i="4"/>
  <c r="O3035" i="4" s="1"/>
  <c r="N3036" i="4"/>
  <c r="O3036" i="4" s="1"/>
  <c r="N3037" i="4"/>
  <c r="O3037" i="4" s="1"/>
  <c r="N3038" i="4"/>
  <c r="O3038" i="4" s="1"/>
  <c r="N3039" i="4"/>
  <c r="O3039" i="4" s="1"/>
  <c r="N3040" i="4"/>
  <c r="O3040" i="4" s="1"/>
  <c r="N3041" i="4"/>
  <c r="O3041" i="4" s="1"/>
  <c r="N3042" i="4"/>
  <c r="O3042" i="4" s="1"/>
  <c r="N3043" i="4"/>
  <c r="O3043" i="4" s="1"/>
  <c r="N3044" i="4"/>
  <c r="O3044" i="4" s="1"/>
  <c r="N3045" i="4"/>
  <c r="O3045" i="4" s="1"/>
  <c r="N3046" i="4"/>
  <c r="O3046" i="4" s="1"/>
  <c r="N3047" i="4"/>
  <c r="O3047" i="4" s="1"/>
  <c r="N3048" i="4"/>
  <c r="O3048" i="4" s="1"/>
  <c r="N3049" i="4"/>
  <c r="O3049" i="4" s="1"/>
  <c r="N3050" i="4"/>
  <c r="O3050" i="4" s="1"/>
  <c r="N3051" i="4"/>
  <c r="O3051" i="4" s="1"/>
  <c r="N3052" i="4"/>
  <c r="O3052" i="4" s="1"/>
  <c r="N3053" i="4"/>
  <c r="O3053" i="4" s="1"/>
  <c r="N3054" i="4"/>
  <c r="O3054" i="4" s="1"/>
  <c r="N3055" i="4"/>
  <c r="O3055" i="4" s="1"/>
  <c r="N3056" i="4"/>
  <c r="O3056" i="4" s="1"/>
  <c r="N3057" i="4"/>
  <c r="O3057" i="4" s="1"/>
  <c r="N3058" i="4"/>
  <c r="O3058" i="4" s="1"/>
  <c r="N3059" i="4"/>
  <c r="O3059" i="4" s="1"/>
  <c r="N3060" i="4"/>
  <c r="O3060" i="4" s="1"/>
  <c r="N3061" i="4"/>
  <c r="O3061" i="4" s="1"/>
  <c r="N3062" i="4"/>
  <c r="O3062" i="4" s="1"/>
  <c r="N3063" i="4"/>
  <c r="O3063" i="4" s="1"/>
  <c r="N3064" i="4"/>
  <c r="O3064" i="4" s="1"/>
  <c r="N3065" i="4"/>
  <c r="O3065" i="4" s="1"/>
  <c r="N3066" i="4"/>
  <c r="O3066" i="4" s="1"/>
  <c r="N3067" i="4"/>
  <c r="O3067" i="4" s="1"/>
  <c r="N3068" i="4"/>
  <c r="O3068" i="4" s="1"/>
  <c r="N3069" i="4"/>
  <c r="O3069" i="4" s="1"/>
  <c r="N3070" i="4"/>
  <c r="O3070" i="4" s="1"/>
  <c r="N3071" i="4"/>
  <c r="O3071" i="4" s="1"/>
  <c r="N3072" i="4"/>
  <c r="O3072" i="4" s="1"/>
  <c r="N3073" i="4"/>
  <c r="O3073" i="4" s="1"/>
  <c r="N3074" i="4"/>
  <c r="O3074" i="4" s="1"/>
  <c r="N3075" i="4"/>
  <c r="O3075" i="4" s="1"/>
  <c r="N3076" i="4"/>
  <c r="O3076" i="4" s="1"/>
  <c r="N3077" i="4"/>
  <c r="O3077" i="4" s="1"/>
  <c r="N3078" i="4"/>
  <c r="O3078" i="4" s="1"/>
  <c r="N3079" i="4"/>
  <c r="O3079" i="4" s="1"/>
  <c r="N3080" i="4"/>
  <c r="O3080" i="4" s="1"/>
  <c r="N3081" i="4"/>
  <c r="O3081" i="4" s="1"/>
  <c r="N3082" i="4"/>
  <c r="O3082" i="4" s="1"/>
  <c r="N3083" i="4"/>
  <c r="O3083" i="4" s="1"/>
  <c r="N3084" i="4"/>
  <c r="O3084" i="4" s="1"/>
  <c r="N3085" i="4"/>
  <c r="O3085" i="4" s="1"/>
  <c r="N3086" i="4"/>
  <c r="O3086" i="4" s="1"/>
  <c r="P3086" i="4" s="1"/>
  <c r="N3087" i="4"/>
  <c r="O3087" i="4" s="1"/>
  <c r="N3088" i="4"/>
  <c r="O3088" i="4" s="1"/>
  <c r="N3089" i="4"/>
  <c r="O3089" i="4" s="1"/>
  <c r="N3090" i="4"/>
  <c r="O3090" i="4" s="1"/>
  <c r="N3091" i="4"/>
  <c r="O3091" i="4" s="1"/>
  <c r="N3092" i="4"/>
  <c r="O3092" i="4" s="1"/>
  <c r="N3093" i="4"/>
  <c r="O3093" i="4" s="1"/>
  <c r="N3094" i="4"/>
  <c r="O3094" i="4" s="1"/>
  <c r="N3095" i="4"/>
  <c r="O3095" i="4" s="1"/>
  <c r="N3096" i="4"/>
  <c r="O3096" i="4" s="1"/>
  <c r="N3097" i="4"/>
  <c r="O3097" i="4" s="1"/>
  <c r="N3098" i="4"/>
  <c r="O3098" i="4" s="1"/>
  <c r="N3099" i="4"/>
  <c r="O3099" i="4" s="1"/>
  <c r="N3100" i="4"/>
  <c r="O3100" i="4" s="1"/>
  <c r="N3101" i="4"/>
  <c r="O3101" i="4" s="1"/>
  <c r="N3102" i="4"/>
  <c r="O3102" i="4" s="1"/>
  <c r="N3103" i="4"/>
  <c r="O3103" i="4" s="1"/>
  <c r="N3104" i="4"/>
  <c r="O3104" i="4" s="1"/>
  <c r="N3105" i="4"/>
  <c r="O3105" i="4" s="1"/>
  <c r="N3106" i="4"/>
  <c r="O3106" i="4" s="1"/>
  <c r="N3107" i="4"/>
  <c r="O3107" i="4" s="1"/>
  <c r="N3108" i="4"/>
  <c r="O3108" i="4" s="1"/>
  <c r="N3109" i="4"/>
  <c r="O3109" i="4" s="1"/>
  <c r="N3110" i="4"/>
  <c r="O3110" i="4" s="1"/>
  <c r="N3111" i="4"/>
  <c r="O3111" i="4" s="1"/>
  <c r="N3112" i="4"/>
  <c r="O3112" i="4" s="1"/>
  <c r="N3113" i="4"/>
  <c r="O3113" i="4" s="1"/>
  <c r="N3114" i="4"/>
  <c r="O3114" i="4" s="1"/>
  <c r="N3115" i="4"/>
  <c r="O3115" i="4" s="1"/>
  <c r="N3116" i="4"/>
  <c r="O3116" i="4" s="1"/>
  <c r="N3117" i="4"/>
  <c r="O3117" i="4" s="1"/>
  <c r="N3118" i="4"/>
  <c r="O3118" i="4" s="1"/>
  <c r="N3119" i="4"/>
  <c r="O3119" i="4" s="1"/>
  <c r="N3120" i="4"/>
  <c r="O3120" i="4" s="1"/>
  <c r="P3120" i="4" s="1"/>
  <c r="N3121" i="4"/>
  <c r="O3121" i="4" s="1"/>
  <c r="N3122" i="4"/>
  <c r="O3122" i="4" s="1"/>
  <c r="N3123" i="4"/>
  <c r="O3123" i="4" s="1"/>
  <c r="N3124" i="4"/>
  <c r="O3124" i="4" s="1"/>
  <c r="N3125" i="4"/>
  <c r="O3125" i="4" s="1"/>
  <c r="N3126" i="4"/>
  <c r="O3126" i="4" s="1"/>
  <c r="N3127" i="4"/>
  <c r="O3127" i="4" s="1"/>
  <c r="N3128" i="4"/>
  <c r="O3128" i="4" s="1"/>
  <c r="N3129" i="4"/>
  <c r="O3129" i="4" s="1"/>
  <c r="N3130" i="4"/>
  <c r="O3130" i="4" s="1"/>
  <c r="N3131" i="4"/>
  <c r="O3131" i="4" s="1"/>
  <c r="N3132" i="4"/>
  <c r="O3132" i="4" s="1"/>
  <c r="N3133" i="4"/>
  <c r="O3133" i="4" s="1"/>
  <c r="N3134" i="4"/>
  <c r="O3134" i="4" s="1"/>
  <c r="N3135" i="4"/>
  <c r="O3135" i="4" s="1"/>
  <c r="N3136" i="4"/>
  <c r="O3136" i="4" s="1"/>
  <c r="N3137" i="4"/>
  <c r="O3137" i="4" s="1"/>
  <c r="N3138" i="4"/>
  <c r="O3138" i="4" s="1"/>
  <c r="N3139" i="4"/>
  <c r="O3139" i="4" s="1"/>
  <c r="N3140" i="4"/>
  <c r="O3140" i="4" s="1"/>
  <c r="N3141" i="4"/>
  <c r="O3141" i="4" s="1"/>
  <c r="N3142" i="4"/>
  <c r="O3142" i="4" s="1"/>
  <c r="N3143" i="4"/>
  <c r="O3143" i="4" s="1"/>
  <c r="N3144" i="4"/>
  <c r="O3144" i="4" s="1"/>
  <c r="N3145" i="4"/>
  <c r="O3145" i="4" s="1"/>
  <c r="N3146" i="4"/>
  <c r="O3146" i="4" s="1"/>
  <c r="N3147" i="4"/>
  <c r="O3147" i="4" s="1"/>
  <c r="N3148" i="4"/>
  <c r="O3148" i="4" s="1"/>
  <c r="N3149" i="4"/>
  <c r="O3149" i="4" s="1"/>
  <c r="N3150" i="4"/>
  <c r="O3150" i="4" s="1"/>
  <c r="N3151" i="4"/>
  <c r="O3151" i="4" s="1"/>
  <c r="N3152" i="4"/>
  <c r="O3152" i="4" s="1"/>
  <c r="N3153" i="4"/>
  <c r="O3153" i="4" s="1"/>
  <c r="N3154" i="4"/>
  <c r="O3154" i="4" s="1"/>
  <c r="N3155" i="4"/>
  <c r="O3155" i="4" s="1"/>
  <c r="N3156" i="4"/>
  <c r="O3156" i="4" s="1"/>
  <c r="N3157" i="4"/>
  <c r="O3157" i="4" s="1"/>
  <c r="N3158" i="4"/>
  <c r="O3158" i="4" s="1"/>
  <c r="N3159" i="4"/>
  <c r="O3159" i="4" s="1"/>
  <c r="N3160" i="4"/>
  <c r="O3160" i="4" s="1"/>
  <c r="N3161" i="4"/>
  <c r="O3161" i="4" s="1"/>
  <c r="N3162" i="4"/>
  <c r="O3162" i="4" s="1"/>
  <c r="N3163" i="4"/>
  <c r="O3163" i="4" s="1"/>
  <c r="N3164" i="4"/>
  <c r="O3164" i="4" s="1"/>
  <c r="N3165" i="4"/>
  <c r="O3165" i="4" s="1"/>
  <c r="N3166" i="4"/>
  <c r="O3166" i="4" s="1"/>
  <c r="N3167" i="4"/>
  <c r="O3167" i="4" s="1"/>
  <c r="N3168" i="4"/>
  <c r="O3168" i="4" s="1"/>
  <c r="N3169" i="4"/>
  <c r="O3169" i="4" s="1"/>
  <c r="N3170" i="4"/>
  <c r="O3170" i="4" s="1"/>
  <c r="N3171" i="4"/>
  <c r="O3171" i="4" s="1"/>
  <c r="N3172" i="4"/>
  <c r="O3172" i="4" s="1"/>
  <c r="N3173" i="4"/>
  <c r="O3173" i="4" s="1"/>
  <c r="N3174" i="4"/>
  <c r="O3174" i="4" s="1"/>
  <c r="N3175" i="4"/>
  <c r="O3175" i="4" s="1"/>
  <c r="N3176" i="4"/>
  <c r="O3176" i="4" s="1"/>
  <c r="N3177" i="4"/>
  <c r="O3177" i="4" s="1"/>
  <c r="N3178" i="4"/>
  <c r="O3178" i="4" s="1"/>
  <c r="N3179" i="4"/>
  <c r="O3179" i="4" s="1"/>
  <c r="N3180" i="4"/>
  <c r="O3180" i="4" s="1"/>
  <c r="N3181" i="4"/>
  <c r="O3181" i="4" s="1"/>
  <c r="N3182" i="4"/>
  <c r="O3182" i="4" s="1"/>
  <c r="N3183" i="4"/>
  <c r="O3183" i="4" s="1"/>
  <c r="N3184" i="4"/>
  <c r="O3184" i="4" s="1"/>
  <c r="N3185" i="4"/>
  <c r="O3185" i="4" s="1"/>
  <c r="N3186" i="4"/>
  <c r="O3186" i="4" s="1"/>
  <c r="N3187" i="4"/>
  <c r="O3187" i="4" s="1"/>
  <c r="N3188" i="4"/>
  <c r="O3188" i="4" s="1"/>
  <c r="N3189" i="4"/>
  <c r="O3189" i="4" s="1"/>
  <c r="N3190" i="4"/>
  <c r="O3190" i="4" s="1"/>
  <c r="N3191" i="4"/>
  <c r="O3191" i="4" s="1"/>
  <c r="N3192" i="4"/>
  <c r="O3192" i="4" s="1"/>
  <c r="N3193" i="4"/>
  <c r="O3193" i="4" s="1"/>
  <c r="N3194" i="4"/>
  <c r="O3194" i="4" s="1"/>
  <c r="N3195" i="4"/>
  <c r="O3195" i="4" s="1"/>
  <c r="N3196" i="4"/>
  <c r="O3196" i="4" s="1"/>
  <c r="N3197" i="4"/>
  <c r="O3197" i="4" s="1"/>
  <c r="N3198" i="4"/>
  <c r="O3198" i="4" s="1"/>
  <c r="N3199" i="4"/>
  <c r="O3199" i="4" s="1"/>
  <c r="N3200" i="4"/>
  <c r="O3200" i="4" s="1"/>
  <c r="N3201" i="4"/>
  <c r="O3201" i="4" s="1"/>
  <c r="N3202" i="4"/>
  <c r="O3202" i="4" s="1"/>
  <c r="N3203" i="4"/>
  <c r="O3203" i="4" s="1"/>
  <c r="N3204" i="4"/>
  <c r="O3204" i="4" s="1"/>
  <c r="N3205" i="4"/>
  <c r="O3205" i="4" s="1"/>
  <c r="N3206" i="4"/>
  <c r="O3206" i="4" s="1"/>
  <c r="N3207" i="4"/>
  <c r="O3207" i="4" s="1"/>
  <c r="N3208" i="4"/>
  <c r="O3208" i="4" s="1"/>
  <c r="N3209" i="4"/>
  <c r="O3209" i="4" s="1"/>
  <c r="N3210" i="4"/>
  <c r="O3210" i="4" s="1"/>
  <c r="N3211" i="4"/>
  <c r="O3211" i="4" s="1"/>
  <c r="N3212" i="4"/>
  <c r="O3212" i="4" s="1"/>
  <c r="N3213" i="4"/>
  <c r="O3213" i="4" s="1"/>
  <c r="N3214" i="4"/>
  <c r="O3214" i="4" s="1"/>
  <c r="N3215" i="4"/>
  <c r="O3215" i="4" s="1"/>
  <c r="N3216" i="4"/>
  <c r="O3216" i="4" s="1"/>
  <c r="N3217" i="4"/>
  <c r="O3217" i="4" s="1"/>
  <c r="N3218" i="4"/>
  <c r="O3218" i="4" s="1"/>
  <c r="N3219" i="4"/>
  <c r="O3219" i="4" s="1"/>
  <c r="N3220" i="4"/>
  <c r="O3220" i="4" s="1"/>
  <c r="N3221" i="4"/>
  <c r="O3221" i="4" s="1"/>
  <c r="N3222" i="4"/>
  <c r="O3222" i="4" s="1"/>
  <c r="N3223" i="4"/>
  <c r="O3223" i="4" s="1"/>
  <c r="N3224" i="4"/>
  <c r="O3224" i="4" s="1"/>
  <c r="N3225" i="4"/>
  <c r="O3225" i="4" s="1"/>
  <c r="N3226" i="4"/>
  <c r="O3226" i="4" s="1"/>
  <c r="N3227" i="4"/>
  <c r="O3227" i="4" s="1"/>
  <c r="N3228" i="4"/>
  <c r="O3228" i="4" s="1"/>
  <c r="N3229" i="4"/>
  <c r="O3229" i="4" s="1"/>
  <c r="N3230" i="4"/>
  <c r="O3230" i="4" s="1"/>
  <c r="N3231" i="4"/>
  <c r="O3231" i="4" s="1"/>
  <c r="N3232" i="4"/>
  <c r="O3232" i="4" s="1"/>
  <c r="N3233" i="4"/>
  <c r="O3233" i="4" s="1"/>
  <c r="N3234" i="4"/>
  <c r="O3234" i="4" s="1"/>
  <c r="N3235" i="4"/>
  <c r="O3235" i="4" s="1"/>
  <c r="N3236" i="4"/>
  <c r="O3236" i="4" s="1"/>
  <c r="N3237" i="4"/>
  <c r="O3237" i="4" s="1"/>
  <c r="N3238" i="4"/>
  <c r="O3238" i="4" s="1"/>
  <c r="N3239" i="4"/>
  <c r="O3239" i="4" s="1"/>
  <c r="N3240" i="4"/>
  <c r="O3240" i="4" s="1"/>
  <c r="N3241" i="4"/>
  <c r="O3241" i="4" s="1"/>
  <c r="N3242" i="4"/>
  <c r="O3242" i="4" s="1"/>
  <c r="N3243" i="4"/>
  <c r="O3243" i="4" s="1"/>
  <c r="N3244" i="4"/>
  <c r="O3244" i="4" s="1"/>
  <c r="N3245" i="4"/>
  <c r="O3245" i="4" s="1"/>
  <c r="N3246" i="4"/>
  <c r="O3246" i="4" s="1"/>
  <c r="N3247" i="4"/>
  <c r="O3247" i="4" s="1"/>
  <c r="N3248" i="4"/>
  <c r="O3248" i="4" s="1"/>
  <c r="N3249" i="4"/>
  <c r="O3249" i="4" s="1"/>
  <c r="N3250" i="4"/>
  <c r="O3250" i="4" s="1"/>
  <c r="N3251" i="4"/>
  <c r="O3251" i="4" s="1"/>
  <c r="N3252" i="4"/>
  <c r="O3252" i="4" s="1"/>
  <c r="N3253" i="4"/>
  <c r="O3253" i="4" s="1"/>
  <c r="N3254" i="4"/>
  <c r="O3254" i="4" s="1"/>
  <c r="N3255" i="4"/>
  <c r="O3255" i="4" s="1"/>
  <c r="N3256" i="4"/>
  <c r="O3256" i="4" s="1"/>
  <c r="N3257" i="4"/>
  <c r="O3257" i="4" s="1"/>
  <c r="N3258" i="4"/>
  <c r="O3258" i="4" s="1"/>
  <c r="N3259" i="4"/>
  <c r="O3259" i="4" s="1"/>
  <c r="N3260" i="4"/>
  <c r="O3260" i="4" s="1"/>
  <c r="N3261" i="4"/>
  <c r="O3261" i="4" s="1"/>
  <c r="N3262" i="4"/>
  <c r="O3262" i="4" s="1"/>
  <c r="N3263" i="4"/>
  <c r="O3263" i="4" s="1"/>
  <c r="N3264" i="4"/>
  <c r="O3264" i="4" s="1"/>
  <c r="N3265" i="4"/>
  <c r="O3265" i="4" s="1"/>
  <c r="N3266" i="4"/>
  <c r="O3266" i="4" s="1"/>
  <c r="N3267" i="4"/>
  <c r="O3267" i="4" s="1"/>
  <c r="N3268" i="4"/>
  <c r="O3268" i="4" s="1"/>
  <c r="N3269" i="4"/>
  <c r="O3269" i="4" s="1"/>
  <c r="N3270" i="4"/>
  <c r="O3270" i="4" s="1"/>
  <c r="N3271" i="4"/>
  <c r="O3271" i="4" s="1"/>
  <c r="N3272" i="4"/>
  <c r="O3272" i="4" s="1"/>
  <c r="N3273" i="4"/>
  <c r="O3273" i="4" s="1"/>
  <c r="N3274" i="4"/>
  <c r="O3274" i="4" s="1"/>
  <c r="N3275" i="4"/>
  <c r="O3275" i="4" s="1"/>
  <c r="N3276" i="4"/>
  <c r="O3276" i="4" s="1"/>
  <c r="N3277" i="4"/>
  <c r="O3277" i="4" s="1"/>
  <c r="N3278" i="4"/>
  <c r="O3278" i="4" s="1"/>
  <c r="N3279" i="4"/>
  <c r="O3279" i="4" s="1"/>
  <c r="N3280" i="4"/>
  <c r="O3280" i="4" s="1"/>
  <c r="N3281" i="4"/>
  <c r="O3281" i="4" s="1"/>
  <c r="N3282" i="4"/>
  <c r="O3282" i="4" s="1"/>
  <c r="N3283" i="4"/>
  <c r="O3283" i="4" s="1"/>
  <c r="N3284" i="4"/>
  <c r="O3284" i="4" s="1"/>
  <c r="N3285" i="4"/>
  <c r="O3285" i="4" s="1"/>
  <c r="N3286" i="4"/>
  <c r="O3286" i="4" s="1"/>
  <c r="N3287" i="4"/>
  <c r="O3287" i="4" s="1"/>
  <c r="N3288" i="4"/>
  <c r="O3288" i="4" s="1"/>
  <c r="N3289" i="4"/>
  <c r="O3289" i="4" s="1"/>
  <c r="N3290" i="4"/>
  <c r="O3290" i="4" s="1"/>
  <c r="N3291" i="4"/>
  <c r="O3291" i="4" s="1"/>
  <c r="N3292" i="4"/>
  <c r="O3292" i="4" s="1"/>
  <c r="N3293" i="4"/>
  <c r="O3293" i="4" s="1"/>
  <c r="N3294" i="4"/>
  <c r="O3294" i="4" s="1"/>
  <c r="N3295" i="4"/>
  <c r="O3295" i="4" s="1"/>
  <c r="N3296" i="4"/>
  <c r="O3296" i="4" s="1"/>
  <c r="N3297" i="4"/>
  <c r="O3297" i="4" s="1"/>
  <c r="N3298" i="4"/>
  <c r="O3298" i="4" s="1"/>
  <c r="N3299" i="4"/>
  <c r="O3299" i="4" s="1"/>
  <c r="N3300" i="4"/>
  <c r="O3300" i="4" s="1"/>
  <c r="N3301" i="4"/>
  <c r="O3301" i="4" s="1"/>
  <c r="N3302" i="4"/>
  <c r="O3302" i="4" s="1"/>
  <c r="N3303" i="4"/>
  <c r="O3303" i="4" s="1"/>
  <c r="N3304" i="4"/>
  <c r="O3304" i="4" s="1"/>
  <c r="N3305" i="4"/>
  <c r="O3305" i="4" s="1"/>
  <c r="N3306" i="4"/>
  <c r="O3306" i="4" s="1"/>
  <c r="N3307" i="4"/>
  <c r="O3307" i="4" s="1"/>
  <c r="N3308" i="4"/>
  <c r="O3308" i="4" s="1"/>
  <c r="N3309" i="4"/>
  <c r="O3309" i="4" s="1"/>
  <c r="N3310" i="4"/>
  <c r="O3310" i="4" s="1"/>
  <c r="N3311" i="4"/>
  <c r="O3311" i="4" s="1"/>
  <c r="N3312" i="4"/>
  <c r="O3312" i="4" s="1"/>
  <c r="N3313" i="4"/>
  <c r="O3313" i="4" s="1"/>
  <c r="N3314" i="4"/>
  <c r="O3314" i="4" s="1"/>
  <c r="N3315" i="4"/>
  <c r="O3315" i="4" s="1"/>
  <c r="N3316" i="4"/>
  <c r="O3316" i="4" s="1"/>
  <c r="N3317" i="4"/>
  <c r="O3317" i="4" s="1"/>
  <c r="N3318" i="4"/>
  <c r="O3318" i="4" s="1"/>
  <c r="N3319" i="4"/>
  <c r="O3319" i="4" s="1"/>
  <c r="N3320" i="4"/>
  <c r="O3320" i="4" s="1"/>
  <c r="N3321" i="4"/>
  <c r="O3321" i="4" s="1"/>
  <c r="N3322" i="4"/>
  <c r="O3322" i="4" s="1"/>
  <c r="N3323" i="4"/>
  <c r="O3323" i="4" s="1"/>
  <c r="N3324" i="4"/>
  <c r="O3324" i="4" s="1"/>
  <c r="N3325" i="4"/>
  <c r="O3325" i="4" s="1"/>
  <c r="N3326" i="4"/>
  <c r="O3326" i="4" s="1"/>
  <c r="N3327" i="4"/>
  <c r="O3327" i="4" s="1"/>
  <c r="N3328" i="4"/>
  <c r="O3328" i="4" s="1"/>
  <c r="N3329" i="4"/>
  <c r="O3329" i="4" s="1"/>
  <c r="N3330" i="4"/>
  <c r="O3330" i="4" s="1"/>
  <c r="N3331" i="4"/>
  <c r="O3331" i="4" s="1"/>
  <c r="N3332" i="4"/>
  <c r="O3332" i="4" s="1"/>
  <c r="N3333" i="4"/>
  <c r="O3333" i="4" s="1"/>
  <c r="N3334" i="4"/>
  <c r="O3334" i="4" s="1"/>
  <c r="N3335" i="4"/>
  <c r="O3335" i="4" s="1"/>
  <c r="N3336" i="4"/>
  <c r="O3336" i="4" s="1"/>
  <c r="N3337" i="4"/>
  <c r="O3337" i="4" s="1"/>
  <c r="N3338" i="4"/>
  <c r="O3338" i="4" s="1"/>
  <c r="N3339" i="4"/>
  <c r="O3339" i="4" s="1"/>
  <c r="N3340" i="4"/>
  <c r="O3340" i="4" s="1"/>
  <c r="N3341" i="4"/>
  <c r="O3341" i="4" s="1"/>
  <c r="N3342" i="4"/>
  <c r="O3342" i="4" s="1"/>
  <c r="N3343" i="4"/>
  <c r="O3343" i="4" s="1"/>
  <c r="N3344" i="4"/>
  <c r="O3344" i="4" s="1"/>
  <c r="N3345" i="4"/>
  <c r="O3345" i="4" s="1"/>
  <c r="N3346" i="4"/>
  <c r="O3346" i="4" s="1"/>
  <c r="N3347" i="4"/>
  <c r="O3347" i="4" s="1"/>
  <c r="N3348" i="4"/>
  <c r="O3348" i="4" s="1"/>
  <c r="N3349" i="4"/>
  <c r="O3349" i="4" s="1"/>
  <c r="N3350" i="4"/>
  <c r="O3350" i="4" s="1"/>
  <c r="N3351" i="4"/>
  <c r="O3351" i="4" s="1"/>
  <c r="N3352" i="4"/>
  <c r="O3352" i="4" s="1"/>
  <c r="N3353" i="4"/>
  <c r="O3353" i="4" s="1"/>
  <c r="N3354" i="4"/>
  <c r="O3354" i="4" s="1"/>
  <c r="N3355" i="4"/>
  <c r="O3355" i="4" s="1"/>
  <c r="N3356" i="4"/>
  <c r="O3356" i="4" s="1"/>
  <c r="N3357" i="4"/>
  <c r="O3357" i="4" s="1"/>
  <c r="N3358" i="4"/>
  <c r="O3358" i="4" s="1"/>
  <c r="N3359" i="4"/>
  <c r="O3359" i="4" s="1"/>
  <c r="N3360" i="4"/>
  <c r="O3360" i="4" s="1"/>
  <c r="N3361" i="4"/>
  <c r="O3361" i="4" s="1"/>
  <c r="N3362" i="4"/>
  <c r="O3362" i="4" s="1"/>
  <c r="N3363" i="4"/>
  <c r="O3363" i="4" s="1"/>
  <c r="N3364" i="4"/>
  <c r="O3364" i="4" s="1"/>
  <c r="N3365" i="4"/>
  <c r="O3365" i="4" s="1"/>
  <c r="N3366" i="4"/>
  <c r="O3366" i="4" s="1"/>
  <c r="P3366" i="4" s="1"/>
  <c r="N3367" i="4"/>
  <c r="O3367" i="4" s="1"/>
  <c r="N3368" i="4"/>
  <c r="O3368" i="4" s="1"/>
  <c r="N3369" i="4"/>
  <c r="O3369" i="4" s="1"/>
  <c r="N3370" i="4"/>
  <c r="O3370" i="4" s="1"/>
  <c r="N3371" i="4"/>
  <c r="O3371" i="4" s="1"/>
  <c r="N3372" i="4"/>
  <c r="O3372" i="4" s="1"/>
  <c r="N3373" i="4"/>
  <c r="O3373" i="4" s="1"/>
  <c r="N3374" i="4"/>
  <c r="O3374" i="4" s="1"/>
  <c r="N3375" i="4"/>
  <c r="O3375" i="4" s="1"/>
  <c r="N3376" i="4"/>
  <c r="O3376" i="4" s="1"/>
  <c r="N3377" i="4"/>
  <c r="O3377" i="4" s="1"/>
  <c r="N3378" i="4"/>
  <c r="O3378" i="4" s="1"/>
  <c r="N3379" i="4"/>
  <c r="O3379" i="4" s="1"/>
  <c r="N3380" i="4"/>
  <c r="O3380" i="4" s="1"/>
  <c r="N3381" i="4"/>
  <c r="O3381" i="4" s="1"/>
  <c r="N3382" i="4"/>
  <c r="O3382" i="4" s="1"/>
  <c r="N3383" i="4"/>
  <c r="O3383" i="4" s="1"/>
  <c r="N3384" i="4"/>
  <c r="O3384" i="4" s="1"/>
  <c r="N3385" i="4"/>
  <c r="O3385" i="4" s="1"/>
  <c r="N3386" i="4"/>
  <c r="O3386" i="4" s="1"/>
  <c r="N3387" i="4"/>
  <c r="O3387" i="4" s="1"/>
  <c r="N3388" i="4"/>
  <c r="O3388" i="4" s="1"/>
  <c r="N3389" i="4"/>
  <c r="O3389" i="4" s="1"/>
  <c r="N3390" i="4"/>
  <c r="O3390" i="4" s="1"/>
  <c r="N3391" i="4"/>
  <c r="O3391" i="4" s="1"/>
  <c r="N3392" i="4"/>
  <c r="O3392" i="4" s="1"/>
  <c r="N3393" i="4"/>
  <c r="O3393" i="4" s="1"/>
  <c r="N3394" i="4"/>
  <c r="O3394" i="4" s="1"/>
  <c r="N3395" i="4"/>
  <c r="O3395" i="4" s="1"/>
  <c r="N3396" i="4"/>
  <c r="O3396" i="4" s="1"/>
  <c r="N3397" i="4"/>
  <c r="O3397" i="4" s="1"/>
  <c r="N3398" i="4"/>
  <c r="O3398" i="4" s="1"/>
  <c r="N3399" i="4"/>
  <c r="O3399" i="4" s="1"/>
  <c r="N3400" i="4"/>
  <c r="O3400" i="4" s="1"/>
  <c r="N3401" i="4"/>
  <c r="O3401" i="4" s="1"/>
  <c r="N3402" i="4"/>
  <c r="O3402" i="4" s="1"/>
  <c r="N3403" i="4"/>
  <c r="O3403" i="4" s="1"/>
  <c r="N3404" i="4"/>
  <c r="O3404" i="4" s="1"/>
  <c r="N3405" i="4"/>
  <c r="O3405" i="4" s="1"/>
  <c r="N3406" i="4"/>
  <c r="O3406" i="4" s="1"/>
  <c r="N3407" i="4"/>
  <c r="O3407" i="4" s="1"/>
  <c r="N3408" i="4"/>
  <c r="O3408" i="4" s="1"/>
  <c r="N3409" i="4"/>
  <c r="O3409" i="4" s="1"/>
  <c r="N3410" i="4"/>
  <c r="O3410" i="4" s="1"/>
  <c r="N3411" i="4"/>
  <c r="O3411" i="4" s="1"/>
  <c r="N3412" i="4"/>
  <c r="O3412" i="4" s="1"/>
  <c r="N3413" i="4"/>
  <c r="O3413" i="4" s="1"/>
  <c r="N3414" i="4"/>
  <c r="O3414" i="4" s="1"/>
  <c r="N3415" i="4"/>
  <c r="O3415" i="4" s="1"/>
  <c r="N3416" i="4"/>
  <c r="O3416" i="4" s="1"/>
  <c r="N3417" i="4"/>
  <c r="O3417" i="4" s="1"/>
  <c r="N3418" i="4"/>
  <c r="O3418" i="4" s="1"/>
  <c r="N3419" i="4"/>
  <c r="O3419" i="4" s="1"/>
  <c r="N3420" i="4"/>
  <c r="O3420" i="4" s="1"/>
  <c r="N3421" i="4"/>
  <c r="O3421" i="4" s="1"/>
  <c r="N3422" i="4"/>
  <c r="O3422" i="4" s="1"/>
  <c r="N3423" i="4"/>
  <c r="O3423" i="4" s="1"/>
  <c r="N3424" i="4"/>
  <c r="O3424" i="4" s="1"/>
  <c r="N3425" i="4"/>
  <c r="O3425" i="4" s="1"/>
  <c r="N3426" i="4"/>
  <c r="O3426" i="4" s="1"/>
  <c r="N3427" i="4"/>
  <c r="O3427" i="4" s="1"/>
  <c r="N3428" i="4"/>
  <c r="O3428" i="4" s="1"/>
  <c r="N3429" i="4"/>
  <c r="O3429" i="4" s="1"/>
  <c r="N3430" i="4"/>
  <c r="O3430" i="4" s="1"/>
  <c r="N3431" i="4"/>
  <c r="O3431" i="4" s="1"/>
  <c r="N3432" i="4"/>
  <c r="O3432" i="4" s="1"/>
  <c r="N3433" i="4"/>
  <c r="O3433" i="4" s="1"/>
  <c r="N3434" i="4"/>
  <c r="O3434" i="4" s="1"/>
  <c r="N3435" i="4"/>
  <c r="O3435" i="4" s="1"/>
  <c r="N3436" i="4"/>
  <c r="O3436" i="4" s="1"/>
  <c r="N3437" i="4"/>
  <c r="O3437" i="4" s="1"/>
  <c r="N3438" i="4"/>
  <c r="O3438" i="4" s="1"/>
  <c r="N3439" i="4"/>
  <c r="O3439" i="4" s="1"/>
  <c r="N3440" i="4"/>
  <c r="O3440" i="4" s="1"/>
  <c r="N3441" i="4"/>
  <c r="O3441" i="4" s="1"/>
  <c r="N3442" i="4"/>
  <c r="O3442" i="4" s="1"/>
  <c r="N3443" i="4"/>
  <c r="O3443" i="4" s="1"/>
  <c r="N3444" i="4"/>
  <c r="O3444" i="4" s="1"/>
  <c r="N3445" i="4"/>
  <c r="O3445" i="4" s="1"/>
  <c r="N3446" i="4"/>
  <c r="O3446" i="4" s="1"/>
  <c r="N3447" i="4"/>
  <c r="O3447" i="4" s="1"/>
  <c r="N3448" i="4"/>
  <c r="O3448" i="4" s="1"/>
  <c r="N3449" i="4"/>
  <c r="O3449" i="4" s="1"/>
  <c r="N3450" i="4"/>
  <c r="O3450" i="4" s="1"/>
  <c r="N3451" i="4"/>
  <c r="O3451" i="4" s="1"/>
  <c r="N3452" i="4"/>
  <c r="O3452" i="4" s="1"/>
  <c r="N3453" i="4"/>
  <c r="O3453" i="4" s="1"/>
  <c r="N3454" i="4"/>
  <c r="O3454" i="4" s="1"/>
  <c r="N3455" i="4"/>
  <c r="O3455" i="4" s="1"/>
  <c r="N3456" i="4"/>
  <c r="O3456" i="4" s="1"/>
  <c r="N3457" i="4"/>
  <c r="O3457" i="4" s="1"/>
  <c r="N3458" i="4"/>
  <c r="O3458" i="4" s="1"/>
  <c r="N3459" i="4"/>
  <c r="O3459" i="4" s="1"/>
  <c r="N3460" i="4"/>
  <c r="O3460" i="4" s="1"/>
  <c r="N3461" i="4"/>
  <c r="O3461" i="4" s="1"/>
  <c r="N3462" i="4"/>
  <c r="O3462" i="4" s="1"/>
  <c r="N3463" i="4"/>
  <c r="O3463" i="4" s="1"/>
  <c r="N3464" i="4"/>
  <c r="O3464" i="4" s="1"/>
  <c r="N3465" i="4"/>
  <c r="O3465" i="4" s="1"/>
  <c r="N3466" i="4"/>
  <c r="O3466" i="4" s="1"/>
  <c r="N3467" i="4"/>
  <c r="O3467" i="4" s="1"/>
  <c r="N3468" i="4"/>
  <c r="O3468" i="4" s="1"/>
  <c r="P3468" i="4" s="1"/>
  <c r="N3469" i="4"/>
  <c r="O3469" i="4" s="1"/>
  <c r="N3470" i="4"/>
  <c r="O3470" i="4" s="1"/>
  <c r="N3471" i="4"/>
  <c r="O3471" i="4" s="1"/>
  <c r="N3472" i="4"/>
  <c r="O3472" i="4" s="1"/>
  <c r="N3473" i="4"/>
  <c r="O3473" i="4" s="1"/>
  <c r="N3474" i="4"/>
  <c r="O3474" i="4" s="1"/>
  <c r="N3475" i="4"/>
  <c r="O3475" i="4" s="1"/>
  <c r="N3476" i="4"/>
  <c r="O3476" i="4" s="1"/>
  <c r="N3477" i="4"/>
  <c r="O3477" i="4" s="1"/>
  <c r="N3478" i="4"/>
  <c r="O3478" i="4" s="1"/>
  <c r="N3479" i="4"/>
  <c r="O3479" i="4" s="1"/>
  <c r="N3480" i="4"/>
  <c r="O3480" i="4" s="1"/>
  <c r="N3481" i="4"/>
  <c r="O3481" i="4" s="1"/>
  <c r="N3482" i="4"/>
  <c r="O3482" i="4" s="1"/>
  <c r="N3483" i="4"/>
  <c r="O3483" i="4" s="1"/>
  <c r="N3484" i="4"/>
  <c r="O3484" i="4" s="1"/>
  <c r="N3485" i="4"/>
  <c r="O3485" i="4" s="1"/>
  <c r="N3486" i="4"/>
  <c r="O3486" i="4" s="1"/>
  <c r="N3487" i="4"/>
  <c r="O3487" i="4" s="1"/>
  <c r="N3488" i="4"/>
  <c r="O3488" i="4" s="1"/>
  <c r="N3489" i="4"/>
  <c r="O3489" i="4" s="1"/>
  <c r="N3490" i="4"/>
  <c r="O3490" i="4" s="1"/>
  <c r="N3491" i="4"/>
  <c r="O3491" i="4" s="1"/>
  <c r="N3492" i="4"/>
  <c r="O3492" i="4" s="1"/>
  <c r="N3493" i="4"/>
  <c r="O3493" i="4" s="1"/>
  <c r="N3494" i="4"/>
  <c r="O3494" i="4" s="1"/>
  <c r="N3495" i="4"/>
  <c r="O3495" i="4" s="1"/>
  <c r="N3496" i="4"/>
  <c r="O3496" i="4" s="1"/>
  <c r="N3497" i="4"/>
  <c r="O3497" i="4" s="1"/>
  <c r="N3498" i="4"/>
  <c r="O3498" i="4" s="1"/>
  <c r="N3499" i="4"/>
  <c r="O3499" i="4" s="1"/>
  <c r="N3500" i="4"/>
  <c r="O3500" i="4" s="1"/>
  <c r="N3501" i="4"/>
  <c r="O3501" i="4" s="1"/>
  <c r="N3502" i="4"/>
  <c r="O3502" i="4" s="1"/>
  <c r="N3503" i="4"/>
  <c r="O3503" i="4" s="1"/>
  <c r="N3504" i="4"/>
  <c r="O3504" i="4" s="1"/>
  <c r="N3505" i="4"/>
  <c r="O3505" i="4" s="1"/>
  <c r="N3506" i="4"/>
  <c r="O3506" i="4" s="1"/>
  <c r="N3507" i="4"/>
  <c r="O3507" i="4" s="1"/>
  <c r="N3508" i="4"/>
  <c r="O3508" i="4" s="1"/>
  <c r="N3509" i="4"/>
  <c r="O3509" i="4" s="1"/>
  <c r="N3510" i="4"/>
  <c r="O3510" i="4" s="1"/>
  <c r="N3511" i="4"/>
  <c r="O3511" i="4" s="1"/>
  <c r="N3512" i="4"/>
  <c r="O3512" i="4" s="1"/>
  <c r="N3513" i="4"/>
  <c r="O3513" i="4" s="1"/>
  <c r="N3514" i="4"/>
  <c r="O3514" i="4" s="1"/>
  <c r="N3515" i="4"/>
  <c r="O3515" i="4" s="1"/>
  <c r="N3516" i="4"/>
  <c r="O3516" i="4" s="1"/>
  <c r="N3517" i="4"/>
  <c r="O3517" i="4" s="1"/>
  <c r="N3518" i="4"/>
  <c r="O3518" i="4" s="1"/>
  <c r="N3519" i="4"/>
  <c r="O3519" i="4" s="1"/>
  <c r="N3520" i="4"/>
  <c r="O3520" i="4" s="1"/>
  <c r="N3521" i="4"/>
  <c r="O3521" i="4" s="1"/>
  <c r="N3522" i="4"/>
  <c r="O3522" i="4" s="1"/>
  <c r="N3523" i="4"/>
  <c r="O3523" i="4" s="1"/>
  <c r="N3524" i="4"/>
  <c r="O3524" i="4" s="1"/>
  <c r="N3525" i="4"/>
  <c r="O3525" i="4" s="1"/>
  <c r="N3526" i="4"/>
  <c r="O3526" i="4" s="1"/>
  <c r="N3527" i="4"/>
  <c r="O3527" i="4" s="1"/>
  <c r="N3528" i="4"/>
  <c r="O3528" i="4" s="1"/>
  <c r="N3529" i="4"/>
  <c r="O3529" i="4" s="1"/>
  <c r="N3530" i="4"/>
  <c r="O3530" i="4" s="1"/>
  <c r="N3531" i="4"/>
  <c r="O3531" i="4" s="1"/>
  <c r="N3532" i="4"/>
  <c r="O3532" i="4" s="1"/>
  <c r="N3533" i="4"/>
  <c r="O3533" i="4" s="1"/>
  <c r="N3534" i="4"/>
  <c r="O3534" i="4" s="1"/>
  <c r="N3535" i="4"/>
  <c r="O3535" i="4" s="1"/>
  <c r="N3536" i="4"/>
  <c r="O3536" i="4" s="1"/>
  <c r="N3537" i="4"/>
  <c r="O3537" i="4" s="1"/>
  <c r="N3538" i="4"/>
  <c r="O3538" i="4" s="1"/>
  <c r="N3539" i="4"/>
  <c r="O3539" i="4" s="1"/>
  <c r="N3540" i="4"/>
  <c r="O3540" i="4" s="1"/>
  <c r="N3541" i="4"/>
  <c r="O3541" i="4" s="1"/>
  <c r="N3542" i="4"/>
  <c r="O3542" i="4" s="1"/>
  <c r="N3543" i="4"/>
  <c r="O3543" i="4" s="1"/>
  <c r="N3544" i="4"/>
  <c r="O3544" i="4" s="1"/>
  <c r="N3545" i="4"/>
  <c r="O3545" i="4" s="1"/>
  <c r="N3546" i="4"/>
  <c r="O3546" i="4" s="1"/>
  <c r="N3547" i="4"/>
  <c r="O3547" i="4" s="1"/>
  <c r="N3548" i="4"/>
  <c r="O3548" i="4" s="1"/>
  <c r="N3549" i="4"/>
  <c r="O3549" i="4" s="1"/>
  <c r="N3550" i="4"/>
  <c r="O3550" i="4" s="1"/>
  <c r="N3551" i="4"/>
  <c r="O3551" i="4" s="1"/>
  <c r="N3552" i="4"/>
  <c r="O3552" i="4" s="1"/>
  <c r="N3553" i="4"/>
  <c r="O3553" i="4" s="1"/>
  <c r="N3554" i="4"/>
  <c r="O3554" i="4" s="1"/>
  <c r="N3555" i="4"/>
  <c r="O3555" i="4" s="1"/>
  <c r="N3556" i="4"/>
  <c r="O3556" i="4" s="1"/>
  <c r="N3557" i="4"/>
  <c r="O3557" i="4" s="1"/>
  <c r="N3558" i="4"/>
  <c r="O3558" i="4" s="1"/>
  <c r="N3559" i="4"/>
  <c r="O3559" i="4" s="1"/>
  <c r="N3560" i="4"/>
  <c r="O3560" i="4" s="1"/>
  <c r="N3561" i="4"/>
  <c r="O3561" i="4" s="1"/>
  <c r="N3562" i="4"/>
  <c r="O3562" i="4" s="1"/>
  <c r="N3563" i="4"/>
  <c r="O3563" i="4" s="1"/>
  <c r="N3564" i="4"/>
  <c r="O3564" i="4" s="1"/>
  <c r="N3565" i="4"/>
  <c r="O3565" i="4" s="1"/>
  <c r="N3566" i="4"/>
  <c r="O3566" i="4" s="1"/>
  <c r="N3567" i="4"/>
  <c r="O3567" i="4" s="1"/>
  <c r="N3568" i="4"/>
  <c r="O3568" i="4" s="1"/>
  <c r="N3569" i="4"/>
  <c r="O3569" i="4" s="1"/>
  <c r="N3570" i="4"/>
  <c r="O3570" i="4" s="1"/>
  <c r="N3571" i="4"/>
  <c r="O3571" i="4" s="1"/>
  <c r="N3572" i="4"/>
  <c r="O3572" i="4" s="1"/>
  <c r="N3573" i="4"/>
  <c r="O3573" i="4" s="1"/>
  <c r="N3574" i="4"/>
  <c r="O3574" i="4" s="1"/>
  <c r="N3575" i="4"/>
  <c r="O3575" i="4" s="1"/>
  <c r="N3576" i="4"/>
  <c r="O3576" i="4" s="1"/>
  <c r="N3577" i="4"/>
  <c r="O3577" i="4" s="1"/>
  <c r="N3578" i="4"/>
  <c r="O3578" i="4" s="1"/>
  <c r="N3579" i="4"/>
  <c r="O3579" i="4" s="1"/>
  <c r="N3580" i="4"/>
  <c r="O3580" i="4" s="1"/>
  <c r="N3581" i="4"/>
  <c r="O3581" i="4" s="1"/>
  <c r="N3582" i="4"/>
  <c r="O3582" i="4" s="1"/>
  <c r="N3583" i="4"/>
  <c r="O3583" i="4" s="1"/>
  <c r="N3584" i="4"/>
  <c r="O3584" i="4" s="1"/>
  <c r="N3585" i="4"/>
  <c r="O3585" i="4" s="1"/>
  <c r="N3586" i="4"/>
  <c r="O3586" i="4" s="1"/>
  <c r="N3587" i="4"/>
  <c r="O3587" i="4" s="1"/>
  <c r="N3588" i="4"/>
  <c r="O3588" i="4" s="1"/>
  <c r="N3589" i="4"/>
  <c r="O3589" i="4" s="1"/>
  <c r="N3590" i="4"/>
  <c r="O3590" i="4" s="1"/>
  <c r="N3591" i="4"/>
  <c r="O3591" i="4" s="1"/>
  <c r="N3592" i="4"/>
  <c r="O3592" i="4" s="1"/>
  <c r="N3593" i="4"/>
  <c r="O3593" i="4" s="1"/>
  <c r="N3594" i="4"/>
  <c r="O3594" i="4" s="1"/>
  <c r="N3595" i="4"/>
  <c r="O3595" i="4" s="1"/>
  <c r="N3596" i="4"/>
  <c r="O3596" i="4" s="1"/>
  <c r="N3597" i="4"/>
  <c r="O3597" i="4" s="1"/>
  <c r="N3598" i="4"/>
  <c r="O3598" i="4" s="1"/>
  <c r="N3599" i="4"/>
  <c r="O3599" i="4" s="1"/>
  <c r="N3600" i="4"/>
  <c r="O3600" i="4" s="1"/>
  <c r="N3601" i="4"/>
  <c r="O3601" i="4" s="1"/>
  <c r="N3602" i="4"/>
  <c r="O3602" i="4" s="1"/>
  <c r="N3603" i="4"/>
  <c r="O3603" i="4" s="1"/>
  <c r="N3604" i="4"/>
  <c r="O3604" i="4" s="1"/>
  <c r="N3605" i="4"/>
  <c r="O3605" i="4" s="1"/>
  <c r="N3606" i="4"/>
  <c r="O3606" i="4" s="1"/>
  <c r="N3607" i="4"/>
  <c r="O3607" i="4" s="1"/>
  <c r="N3608" i="4"/>
  <c r="O3608" i="4" s="1"/>
  <c r="N3609" i="4"/>
  <c r="O3609" i="4" s="1"/>
  <c r="N3610" i="4"/>
  <c r="O3610" i="4" s="1"/>
  <c r="N3611" i="4"/>
  <c r="O3611" i="4" s="1"/>
  <c r="N3612" i="4"/>
  <c r="O3612" i="4" s="1"/>
  <c r="N3613" i="4"/>
  <c r="O3613" i="4" s="1"/>
  <c r="N3614" i="4"/>
  <c r="O3614" i="4" s="1"/>
  <c r="N3615" i="4"/>
  <c r="O3615" i="4" s="1"/>
  <c r="N3616" i="4"/>
  <c r="O3616" i="4" s="1"/>
  <c r="N3617" i="4"/>
  <c r="O3617" i="4" s="1"/>
  <c r="N3618" i="4"/>
  <c r="O3618" i="4" s="1"/>
  <c r="N3619" i="4"/>
  <c r="O3619" i="4" s="1"/>
  <c r="N3620" i="4"/>
  <c r="O3620" i="4" s="1"/>
  <c r="N3621" i="4"/>
  <c r="O3621" i="4" s="1"/>
  <c r="N3622" i="4"/>
  <c r="O3622" i="4" s="1"/>
  <c r="N3623" i="4"/>
  <c r="O3623" i="4" s="1"/>
  <c r="N3624" i="4"/>
  <c r="O3624" i="4" s="1"/>
  <c r="N3625" i="4"/>
  <c r="O3625" i="4" s="1"/>
  <c r="N3626" i="4"/>
  <c r="O3626" i="4" s="1"/>
  <c r="N3627" i="4"/>
  <c r="O3627" i="4" s="1"/>
  <c r="N3628" i="4"/>
  <c r="O3628" i="4" s="1"/>
  <c r="N3629" i="4"/>
  <c r="O3629" i="4" s="1"/>
  <c r="N3630" i="4"/>
  <c r="O3630" i="4" s="1"/>
  <c r="N3631" i="4"/>
  <c r="O3631" i="4" s="1"/>
  <c r="N3632" i="4"/>
  <c r="O3632" i="4" s="1"/>
  <c r="N3633" i="4"/>
  <c r="O3633" i="4" s="1"/>
  <c r="N3634" i="4"/>
  <c r="O3634" i="4" s="1"/>
  <c r="N3635" i="4"/>
  <c r="O3635" i="4" s="1"/>
  <c r="N3636" i="4"/>
  <c r="O3636" i="4" s="1"/>
  <c r="N3637" i="4"/>
  <c r="O3637" i="4" s="1"/>
  <c r="N3638" i="4"/>
  <c r="O3638" i="4" s="1"/>
  <c r="N3639" i="4"/>
  <c r="O3639" i="4" s="1"/>
  <c r="N3640" i="4"/>
  <c r="O3640" i="4" s="1"/>
  <c r="N3641" i="4"/>
  <c r="O3641" i="4" s="1"/>
  <c r="N3642" i="4"/>
  <c r="O3642" i="4" s="1"/>
  <c r="N3643" i="4"/>
  <c r="O3643" i="4" s="1"/>
  <c r="N3644" i="4"/>
  <c r="O3644" i="4" s="1"/>
  <c r="N3645" i="4"/>
  <c r="O3645" i="4" s="1"/>
  <c r="N3646" i="4"/>
  <c r="O3646" i="4" s="1"/>
  <c r="N3647" i="4"/>
  <c r="O3647" i="4" s="1"/>
  <c r="N3648" i="4"/>
  <c r="O3648" i="4" s="1"/>
  <c r="N3649" i="4"/>
  <c r="O3649" i="4" s="1"/>
  <c r="N3650" i="4"/>
  <c r="O3650" i="4" s="1"/>
  <c r="N3651" i="4"/>
  <c r="O3651" i="4" s="1"/>
  <c r="N3652" i="4"/>
  <c r="O3652" i="4" s="1"/>
  <c r="N3653" i="4"/>
  <c r="O3653" i="4" s="1"/>
  <c r="N3654" i="4"/>
  <c r="O3654" i="4" s="1"/>
  <c r="N3655" i="4"/>
  <c r="O3655" i="4" s="1"/>
  <c r="N3656" i="4"/>
  <c r="O3656" i="4" s="1"/>
  <c r="N3657" i="4"/>
  <c r="O3657" i="4" s="1"/>
  <c r="N3658" i="4"/>
  <c r="O3658" i="4" s="1"/>
  <c r="N3659" i="4"/>
  <c r="O3659" i="4" s="1"/>
  <c r="N3660" i="4"/>
  <c r="O3660" i="4" s="1"/>
  <c r="N3661" i="4"/>
  <c r="O3661" i="4" s="1"/>
  <c r="N3662" i="4"/>
  <c r="O3662" i="4" s="1"/>
  <c r="N3663" i="4"/>
  <c r="O3663" i="4" s="1"/>
  <c r="N3664" i="4"/>
  <c r="O3664" i="4" s="1"/>
  <c r="N3665" i="4"/>
  <c r="O3665" i="4" s="1"/>
  <c r="N3666" i="4"/>
  <c r="O3666" i="4" s="1"/>
  <c r="N3667" i="4"/>
  <c r="O3667" i="4" s="1"/>
  <c r="N3668" i="4"/>
  <c r="O3668" i="4" s="1"/>
  <c r="N3669" i="4"/>
  <c r="O3669" i="4" s="1"/>
  <c r="N3670" i="4"/>
  <c r="O3670" i="4" s="1"/>
  <c r="N3671" i="4"/>
  <c r="O3671" i="4" s="1"/>
  <c r="N3672" i="4"/>
  <c r="O3672" i="4" s="1"/>
  <c r="N3673" i="4"/>
  <c r="O3673" i="4" s="1"/>
  <c r="N3674" i="4"/>
  <c r="O3674" i="4" s="1"/>
  <c r="N3675" i="4"/>
  <c r="O3675" i="4" s="1"/>
  <c r="N3676" i="4"/>
  <c r="O3676" i="4" s="1"/>
  <c r="N3677" i="4"/>
  <c r="O3677" i="4" s="1"/>
  <c r="N3678" i="4"/>
  <c r="O3678" i="4" s="1"/>
  <c r="N3679" i="4"/>
  <c r="O3679" i="4" s="1"/>
  <c r="N3680" i="4"/>
  <c r="O3680" i="4" s="1"/>
  <c r="N3681" i="4"/>
  <c r="O3681" i="4" s="1"/>
  <c r="N3682" i="4"/>
  <c r="O3682" i="4" s="1"/>
  <c r="N3683" i="4"/>
  <c r="O3683" i="4" s="1"/>
  <c r="N3684" i="4"/>
  <c r="O3684" i="4" s="1"/>
  <c r="N3685" i="4"/>
  <c r="O3685" i="4" s="1"/>
  <c r="N3686" i="4"/>
  <c r="O3686" i="4" s="1"/>
  <c r="N3687" i="4"/>
  <c r="O3687" i="4" s="1"/>
  <c r="N3688" i="4"/>
  <c r="O3688" i="4" s="1"/>
  <c r="N3689" i="4"/>
  <c r="O3689" i="4" s="1"/>
  <c r="N3690" i="4"/>
  <c r="O3690" i="4" s="1"/>
  <c r="N3691" i="4"/>
  <c r="O3691" i="4" s="1"/>
  <c r="N3692" i="4"/>
  <c r="O3692" i="4" s="1"/>
  <c r="N3693" i="4"/>
  <c r="O3693" i="4" s="1"/>
  <c r="N3694" i="4"/>
  <c r="O3694" i="4" s="1"/>
  <c r="N3695" i="4"/>
  <c r="O3695" i="4" s="1"/>
  <c r="N3696" i="4"/>
  <c r="O3696" i="4" s="1"/>
  <c r="N3697" i="4"/>
  <c r="O3697" i="4" s="1"/>
  <c r="N3698" i="4"/>
  <c r="O3698" i="4" s="1"/>
  <c r="N3699" i="4"/>
  <c r="O3699" i="4" s="1"/>
  <c r="N3700" i="4"/>
  <c r="O3700" i="4" s="1"/>
  <c r="N3701" i="4"/>
  <c r="O3701" i="4" s="1"/>
  <c r="N3702" i="4"/>
  <c r="O3702" i="4" s="1"/>
  <c r="N3703" i="4"/>
  <c r="O3703" i="4" s="1"/>
  <c r="N3704" i="4"/>
  <c r="O3704" i="4" s="1"/>
  <c r="N3705" i="4"/>
  <c r="O3705" i="4" s="1"/>
  <c r="N3706" i="4"/>
  <c r="O3706" i="4" s="1"/>
  <c r="N3707" i="4"/>
  <c r="O3707" i="4" s="1"/>
  <c r="N3708" i="4"/>
  <c r="O3708" i="4" s="1"/>
  <c r="N3709" i="4"/>
  <c r="O3709" i="4" s="1"/>
  <c r="N3710" i="4"/>
  <c r="O3710" i="4" s="1"/>
  <c r="N3711" i="4"/>
  <c r="O3711" i="4" s="1"/>
  <c r="N3712" i="4"/>
  <c r="O3712" i="4" s="1"/>
  <c r="N3713" i="4"/>
  <c r="O3713" i="4" s="1"/>
  <c r="N3714" i="4"/>
  <c r="O3714" i="4" s="1"/>
  <c r="N3715" i="4"/>
  <c r="O3715" i="4" s="1"/>
  <c r="N3716" i="4"/>
  <c r="O3716" i="4" s="1"/>
  <c r="N3717" i="4"/>
  <c r="O3717" i="4" s="1"/>
  <c r="N3718" i="4"/>
  <c r="O3718" i="4" s="1"/>
  <c r="N3719" i="4"/>
  <c r="O3719" i="4" s="1"/>
  <c r="N3720" i="4"/>
  <c r="O3720" i="4" s="1"/>
  <c r="N3721" i="4"/>
  <c r="O3721" i="4" s="1"/>
  <c r="N3722" i="4"/>
  <c r="O3722" i="4" s="1"/>
  <c r="N3723" i="4"/>
  <c r="O3723" i="4" s="1"/>
  <c r="N3724" i="4"/>
  <c r="O3724" i="4" s="1"/>
  <c r="N3725" i="4"/>
  <c r="O3725" i="4" s="1"/>
  <c r="N3726" i="4"/>
  <c r="O3726" i="4" s="1"/>
  <c r="N3727" i="4"/>
  <c r="O3727" i="4" s="1"/>
  <c r="N3728" i="4"/>
  <c r="O3728" i="4" s="1"/>
  <c r="N3729" i="4"/>
  <c r="O3729" i="4" s="1"/>
  <c r="N3730" i="4"/>
  <c r="O3730" i="4" s="1"/>
  <c r="N3731" i="4"/>
  <c r="O3731" i="4" s="1"/>
  <c r="N3732" i="4"/>
  <c r="O3732" i="4" s="1"/>
  <c r="N3733" i="4"/>
  <c r="O3733" i="4" s="1"/>
  <c r="N3734" i="4"/>
  <c r="O3734" i="4" s="1"/>
  <c r="N3735" i="4"/>
  <c r="O3735" i="4" s="1"/>
  <c r="N3736" i="4"/>
  <c r="O3736" i="4" s="1"/>
  <c r="N3737" i="4"/>
  <c r="O3737" i="4" s="1"/>
  <c r="N3738" i="4"/>
  <c r="O3738" i="4" s="1"/>
  <c r="N3739" i="4"/>
  <c r="O3739" i="4" s="1"/>
  <c r="N3740" i="4"/>
  <c r="O3740" i="4" s="1"/>
  <c r="N3741" i="4"/>
  <c r="O3741" i="4" s="1"/>
  <c r="N3742" i="4"/>
  <c r="O3742" i="4" s="1"/>
  <c r="N3743" i="4"/>
  <c r="O3743" i="4" s="1"/>
  <c r="N3744" i="4"/>
  <c r="O3744" i="4" s="1"/>
  <c r="N3745" i="4"/>
  <c r="O3745" i="4" s="1"/>
  <c r="N3746" i="4"/>
  <c r="O3746" i="4" s="1"/>
  <c r="N3747" i="4"/>
  <c r="O3747" i="4" s="1"/>
  <c r="N3748" i="4"/>
  <c r="O3748" i="4" s="1"/>
  <c r="N3749" i="4"/>
  <c r="O3749" i="4" s="1"/>
  <c r="N3750" i="4"/>
  <c r="O3750" i="4" s="1"/>
  <c r="N3751" i="4"/>
  <c r="O3751" i="4" s="1"/>
  <c r="N3752" i="4"/>
  <c r="O3752" i="4" s="1"/>
  <c r="N3753" i="4"/>
  <c r="O3753" i="4" s="1"/>
  <c r="N3754" i="4"/>
  <c r="O3754" i="4" s="1"/>
  <c r="N3755" i="4"/>
  <c r="O3755" i="4" s="1"/>
  <c r="N3756" i="4"/>
  <c r="O3756" i="4" s="1"/>
  <c r="N3757" i="4"/>
  <c r="O3757" i="4" s="1"/>
  <c r="N3758" i="4"/>
  <c r="O3758" i="4" s="1"/>
  <c r="P3758" i="4" s="1"/>
  <c r="N3759" i="4"/>
  <c r="O3759" i="4" s="1"/>
  <c r="N3760" i="4"/>
  <c r="O3760" i="4" s="1"/>
  <c r="N3761" i="4"/>
  <c r="O3761" i="4" s="1"/>
  <c r="N3762" i="4"/>
  <c r="O3762" i="4" s="1"/>
  <c r="N3763" i="4"/>
  <c r="O3763" i="4" s="1"/>
  <c r="N3764" i="4"/>
  <c r="O3764" i="4" s="1"/>
  <c r="N3765" i="4"/>
  <c r="O3765" i="4" s="1"/>
  <c r="N3766" i="4"/>
  <c r="O3766" i="4" s="1"/>
  <c r="N3767" i="4"/>
  <c r="O3767" i="4" s="1"/>
  <c r="N3768" i="4"/>
  <c r="O3768" i="4" s="1"/>
  <c r="N3769" i="4"/>
  <c r="O3769" i="4" s="1"/>
  <c r="N3770" i="4"/>
  <c r="O3770" i="4" s="1"/>
  <c r="N3771" i="4"/>
  <c r="O3771" i="4" s="1"/>
  <c r="N3772" i="4"/>
  <c r="O3772" i="4" s="1"/>
  <c r="N3773" i="4"/>
  <c r="O3773" i="4" s="1"/>
  <c r="N3774" i="4"/>
  <c r="O3774" i="4" s="1"/>
  <c r="N3775" i="4"/>
  <c r="O3775" i="4" s="1"/>
  <c r="N3776" i="4"/>
  <c r="O3776" i="4" s="1"/>
  <c r="N3777" i="4"/>
  <c r="O3777" i="4" s="1"/>
  <c r="N3778" i="4"/>
  <c r="O3778" i="4" s="1"/>
  <c r="N3779" i="4"/>
  <c r="O3779" i="4" s="1"/>
  <c r="N3780" i="4"/>
  <c r="O3780" i="4" s="1"/>
  <c r="N3781" i="4"/>
  <c r="O3781" i="4" s="1"/>
  <c r="N3782" i="4"/>
  <c r="O3782" i="4" s="1"/>
  <c r="N3783" i="4"/>
  <c r="O3783" i="4" s="1"/>
  <c r="N3784" i="4"/>
  <c r="O3784" i="4" s="1"/>
  <c r="N3785" i="4"/>
  <c r="O3785" i="4" s="1"/>
  <c r="N3786" i="4"/>
  <c r="O3786" i="4" s="1"/>
  <c r="N3787" i="4"/>
  <c r="O3787" i="4" s="1"/>
  <c r="N3788" i="4"/>
  <c r="O3788" i="4" s="1"/>
  <c r="N3789" i="4"/>
  <c r="O3789" i="4" s="1"/>
  <c r="N3790" i="4"/>
  <c r="O3790" i="4" s="1"/>
  <c r="N3791" i="4"/>
  <c r="O3791" i="4" s="1"/>
  <c r="N3792" i="4"/>
  <c r="O3792" i="4" s="1"/>
  <c r="N3793" i="4"/>
  <c r="O3793" i="4" s="1"/>
  <c r="N3794" i="4"/>
  <c r="O3794" i="4" s="1"/>
  <c r="N3795" i="4"/>
  <c r="O3795" i="4" s="1"/>
  <c r="N3796" i="4"/>
  <c r="O3796" i="4" s="1"/>
  <c r="N3797" i="4"/>
  <c r="O3797" i="4" s="1"/>
  <c r="N3798" i="4"/>
  <c r="O3798" i="4" s="1"/>
  <c r="N3799" i="4"/>
  <c r="O3799" i="4" s="1"/>
  <c r="N3800" i="4"/>
  <c r="O3800" i="4" s="1"/>
  <c r="N3801" i="4"/>
  <c r="O3801" i="4" s="1"/>
  <c r="N3802" i="4"/>
  <c r="O3802" i="4" s="1"/>
  <c r="N3803" i="4"/>
  <c r="O3803" i="4" s="1"/>
  <c r="N3804" i="4"/>
  <c r="O3804" i="4" s="1"/>
  <c r="N3805" i="4"/>
  <c r="O3805" i="4" s="1"/>
  <c r="N3806" i="4"/>
  <c r="O3806" i="4" s="1"/>
  <c r="N3807" i="4"/>
  <c r="O3807" i="4" s="1"/>
  <c r="N3808" i="4"/>
  <c r="O3808" i="4" s="1"/>
  <c r="N3809" i="4"/>
  <c r="O3809" i="4" s="1"/>
  <c r="N3810" i="4"/>
  <c r="O3810" i="4" s="1"/>
  <c r="N3811" i="4"/>
  <c r="O3811" i="4" s="1"/>
  <c r="N3812" i="4"/>
  <c r="O3812" i="4" s="1"/>
  <c r="N3813" i="4"/>
  <c r="O3813" i="4" s="1"/>
  <c r="N3814" i="4"/>
  <c r="O3814" i="4" s="1"/>
  <c r="N3815" i="4"/>
  <c r="O3815" i="4" s="1"/>
  <c r="N3816" i="4"/>
  <c r="O3816" i="4" s="1"/>
  <c r="N3817" i="4"/>
  <c r="O3817" i="4" s="1"/>
  <c r="N3818" i="4"/>
  <c r="O3818" i="4" s="1"/>
  <c r="N3819" i="4"/>
  <c r="O3819" i="4" s="1"/>
  <c r="N3820" i="4"/>
  <c r="O3820" i="4" s="1"/>
  <c r="N3821" i="4"/>
  <c r="O3821" i="4" s="1"/>
  <c r="N3822" i="4"/>
  <c r="O3822" i="4" s="1"/>
  <c r="N3823" i="4"/>
  <c r="O3823" i="4" s="1"/>
  <c r="N3824" i="4"/>
  <c r="O3824" i="4" s="1"/>
  <c r="N3825" i="4"/>
  <c r="O3825" i="4" s="1"/>
  <c r="N3826" i="4"/>
  <c r="O3826" i="4" s="1"/>
  <c r="N3827" i="4"/>
  <c r="O3827" i="4" s="1"/>
  <c r="N3828" i="4"/>
  <c r="O3828" i="4" s="1"/>
  <c r="N3829" i="4"/>
  <c r="O3829" i="4" s="1"/>
  <c r="N3830" i="4"/>
  <c r="O3830" i="4" s="1"/>
  <c r="N3831" i="4"/>
  <c r="O3831" i="4" s="1"/>
  <c r="N3832" i="4"/>
  <c r="O3832" i="4" s="1"/>
  <c r="N3833" i="4"/>
  <c r="O3833" i="4" s="1"/>
  <c r="N3834" i="4"/>
  <c r="O3834" i="4" s="1"/>
  <c r="N3835" i="4"/>
  <c r="O3835" i="4" s="1"/>
  <c r="N3836" i="4"/>
  <c r="O3836" i="4" s="1"/>
  <c r="N3837" i="4"/>
  <c r="O3837" i="4" s="1"/>
  <c r="N3838" i="4"/>
  <c r="O3838" i="4" s="1"/>
  <c r="N3839" i="4"/>
  <c r="O3839" i="4" s="1"/>
  <c r="N3840" i="4"/>
  <c r="O3840" i="4" s="1"/>
  <c r="N3841" i="4"/>
  <c r="O3841" i="4" s="1"/>
  <c r="N3842" i="4"/>
  <c r="O3842" i="4" s="1"/>
  <c r="N3843" i="4"/>
  <c r="O3843" i="4" s="1"/>
  <c r="N3844" i="4"/>
  <c r="O3844" i="4" s="1"/>
  <c r="N3845" i="4"/>
  <c r="O3845" i="4" s="1"/>
  <c r="N3846" i="4"/>
  <c r="O3846" i="4" s="1"/>
  <c r="N3847" i="4"/>
  <c r="O3847" i="4" s="1"/>
  <c r="N3848" i="4"/>
  <c r="O3848" i="4" s="1"/>
  <c r="N3849" i="4"/>
  <c r="O3849" i="4" s="1"/>
  <c r="N3850" i="4"/>
  <c r="O3850" i="4" s="1"/>
  <c r="N3851" i="4"/>
  <c r="O3851" i="4" s="1"/>
  <c r="N3852" i="4"/>
  <c r="O3852" i="4" s="1"/>
  <c r="N3853" i="4"/>
  <c r="O3853" i="4" s="1"/>
  <c r="N3854" i="4"/>
  <c r="O3854" i="4" s="1"/>
  <c r="N3855" i="4"/>
  <c r="O3855" i="4" s="1"/>
  <c r="N3856" i="4"/>
  <c r="O3856" i="4" s="1"/>
  <c r="N3857" i="4"/>
  <c r="O3857" i="4" s="1"/>
  <c r="N3858" i="4"/>
  <c r="O3858" i="4" s="1"/>
  <c r="N3859" i="4"/>
  <c r="O3859" i="4" s="1"/>
  <c r="N3860" i="4"/>
  <c r="O3860" i="4" s="1"/>
  <c r="N3861" i="4"/>
  <c r="O3861" i="4" s="1"/>
  <c r="N3862" i="4"/>
  <c r="O3862" i="4" s="1"/>
  <c r="N3863" i="4"/>
  <c r="O3863" i="4" s="1"/>
  <c r="N3864" i="4"/>
  <c r="O3864" i="4" s="1"/>
  <c r="N3865" i="4"/>
  <c r="O3865" i="4" s="1"/>
  <c r="N3866" i="4"/>
  <c r="O3866" i="4" s="1"/>
  <c r="N3867" i="4"/>
  <c r="O3867" i="4" s="1"/>
  <c r="N3868" i="4"/>
  <c r="O3868" i="4" s="1"/>
  <c r="N3869" i="4"/>
  <c r="O3869" i="4" s="1"/>
  <c r="N3870" i="4"/>
  <c r="O3870" i="4" s="1"/>
  <c r="N3871" i="4"/>
  <c r="O3871" i="4" s="1"/>
  <c r="N3872" i="4"/>
  <c r="O3872" i="4" s="1"/>
  <c r="N3873" i="4"/>
  <c r="O3873" i="4" s="1"/>
  <c r="N3874" i="4"/>
  <c r="O3874" i="4" s="1"/>
  <c r="N3875" i="4"/>
  <c r="O3875" i="4" s="1"/>
  <c r="N3876" i="4"/>
  <c r="O3876" i="4" s="1"/>
  <c r="N3877" i="4"/>
  <c r="O3877" i="4" s="1"/>
  <c r="N3878" i="4"/>
  <c r="O3878" i="4" s="1"/>
  <c r="N3879" i="4"/>
  <c r="O3879" i="4" s="1"/>
  <c r="N3880" i="4"/>
  <c r="O3880" i="4" s="1"/>
  <c r="N3881" i="4"/>
  <c r="O3881" i="4" s="1"/>
  <c r="N3882" i="4"/>
  <c r="O3882" i="4" s="1"/>
  <c r="N3883" i="4"/>
  <c r="O3883" i="4" s="1"/>
  <c r="N3884" i="4"/>
  <c r="O3884" i="4" s="1"/>
  <c r="N3885" i="4"/>
  <c r="O3885" i="4" s="1"/>
  <c r="P3885" i="4" s="1"/>
  <c r="N3886" i="4"/>
  <c r="O3886" i="4" s="1"/>
  <c r="N3887" i="4"/>
  <c r="O3887" i="4" s="1"/>
  <c r="N3888" i="4"/>
  <c r="O3888" i="4" s="1"/>
  <c r="N3889" i="4"/>
  <c r="O3889" i="4" s="1"/>
  <c r="N3890" i="4"/>
  <c r="O3890" i="4" s="1"/>
  <c r="N3891" i="4"/>
  <c r="O3891" i="4" s="1"/>
  <c r="N3892" i="4"/>
  <c r="O3892" i="4" s="1"/>
  <c r="N3893" i="4"/>
  <c r="O3893" i="4" s="1"/>
  <c r="N3894" i="4"/>
  <c r="O3894" i="4" s="1"/>
  <c r="N3895" i="4"/>
  <c r="O3895" i="4" s="1"/>
  <c r="N3896" i="4"/>
  <c r="O3896" i="4" s="1"/>
  <c r="N3897" i="4"/>
  <c r="O3897" i="4" s="1"/>
  <c r="N3898" i="4"/>
  <c r="O3898" i="4" s="1"/>
  <c r="N3899" i="4"/>
  <c r="O3899" i="4" s="1"/>
  <c r="N3900" i="4"/>
  <c r="O3900" i="4" s="1"/>
  <c r="N3901" i="4"/>
  <c r="O3901" i="4" s="1"/>
  <c r="N3902" i="4"/>
  <c r="O3902" i="4" s="1"/>
  <c r="N3903" i="4"/>
  <c r="O3903" i="4" s="1"/>
  <c r="N3904" i="4"/>
  <c r="O3904" i="4" s="1"/>
  <c r="N3905" i="4"/>
  <c r="O3905" i="4" s="1"/>
  <c r="N3906" i="4"/>
  <c r="O3906" i="4" s="1"/>
  <c r="N3907" i="4"/>
  <c r="O3907" i="4" s="1"/>
  <c r="N3908" i="4"/>
  <c r="O3908" i="4" s="1"/>
  <c r="N3909" i="4"/>
  <c r="O3909" i="4" s="1"/>
  <c r="N3910" i="4"/>
  <c r="O3910" i="4" s="1"/>
  <c r="N3911" i="4"/>
  <c r="O3911" i="4" s="1"/>
  <c r="N3912" i="4"/>
  <c r="O3912" i="4" s="1"/>
  <c r="N3913" i="4"/>
  <c r="O3913" i="4" s="1"/>
  <c r="N3914" i="4"/>
  <c r="O3914" i="4" s="1"/>
  <c r="N3915" i="4"/>
  <c r="O3915" i="4" s="1"/>
  <c r="N3916" i="4"/>
  <c r="O3916" i="4" s="1"/>
  <c r="N3917" i="4"/>
  <c r="O3917" i="4" s="1"/>
  <c r="N3918" i="4"/>
  <c r="O3918" i="4" s="1"/>
  <c r="N3919" i="4"/>
  <c r="O3919" i="4" s="1"/>
  <c r="N3920" i="4"/>
  <c r="O3920" i="4" s="1"/>
  <c r="N3921" i="4"/>
  <c r="O3921" i="4" s="1"/>
  <c r="N3922" i="4"/>
  <c r="O3922" i="4" s="1"/>
  <c r="N3923" i="4"/>
  <c r="O3923" i="4" s="1"/>
  <c r="N3924" i="4"/>
  <c r="O3924" i="4" s="1"/>
  <c r="N3925" i="4"/>
  <c r="O3925" i="4" s="1"/>
  <c r="N3926" i="4"/>
  <c r="O3926" i="4" s="1"/>
  <c r="N3927" i="4"/>
  <c r="O3927" i="4" s="1"/>
  <c r="N3928" i="4"/>
  <c r="O3928" i="4" s="1"/>
  <c r="N3929" i="4"/>
  <c r="O3929" i="4" s="1"/>
  <c r="N3930" i="4"/>
  <c r="O3930" i="4" s="1"/>
  <c r="N3931" i="4"/>
  <c r="O3931" i="4" s="1"/>
  <c r="N3932" i="4"/>
  <c r="O3932" i="4" s="1"/>
  <c r="N3933" i="4"/>
  <c r="O3933" i="4" s="1"/>
  <c r="N3934" i="4"/>
  <c r="O3934" i="4" s="1"/>
  <c r="N3935" i="4"/>
  <c r="O3935" i="4" s="1"/>
  <c r="N3936" i="4"/>
  <c r="O3936" i="4" s="1"/>
  <c r="N3937" i="4"/>
  <c r="O3937" i="4" s="1"/>
  <c r="N3938" i="4"/>
  <c r="O3938" i="4" s="1"/>
  <c r="N3939" i="4"/>
  <c r="O3939" i="4" s="1"/>
  <c r="N3940" i="4"/>
  <c r="O3940" i="4" s="1"/>
  <c r="N3941" i="4"/>
  <c r="O3941" i="4" s="1"/>
  <c r="N3942" i="4"/>
  <c r="O3942" i="4" s="1"/>
  <c r="N3943" i="4"/>
  <c r="O3943" i="4" s="1"/>
  <c r="N3944" i="4"/>
  <c r="O3944" i="4" s="1"/>
  <c r="N3945" i="4"/>
  <c r="O3945" i="4" s="1"/>
  <c r="P3945" i="4" s="1"/>
  <c r="N3946" i="4"/>
  <c r="O3946" i="4" s="1"/>
  <c r="N3947" i="4"/>
  <c r="O3947" i="4" s="1"/>
  <c r="N3948" i="4"/>
  <c r="O3948" i="4" s="1"/>
  <c r="N3949" i="4"/>
  <c r="O3949" i="4" s="1"/>
  <c r="N3950" i="4"/>
  <c r="O3950" i="4" s="1"/>
  <c r="N3951" i="4"/>
  <c r="O3951" i="4" s="1"/>
  <c r="N3952" i="4"/>
  <c r="O3952" i="4" s="1"/>
  <c r="N3953" i="4"/>
  <c r="O3953" i="4" s="1"/>
  <c r="N3954" i="4"/>
  <c r="O3954" i="4" s="1"/>
  <c r="N3955" i="4"/>
  <c r="O3955" i="4" s="1"/>
  <c r="N3956" i="4"/>
  <c r="O3956" i="4" s="1"/>
  <c r="N3957" i="4"/>
  <c r="O3957" i="4" s="1"/>
  <c r="N3958" i="4"/>
  <c r="O3958" i="4" s="1"/>
  <c r="N3959" i="4"/>
  <c r="O3959" i="4" s="1"/>
  <c r="N3960" i="4"/>
  <c r="O3960" i="4" s="1"/>
  <c r="N3961" i="4"/>
  <c r="O3961" i="4" s="1"/>
  <c r="N3962" i="4"/>
  <c r="O3962" i="4" s="1"/>
  <c r="N3963" i="4"/>
  <c r="O3963" i="4" s="1"/>
  <c r="N3964" i="4"/>
  <c r="O3964" i="4" s="1"/>
  <c r="N3965" i="4"/>
  <c r="O3965" i="4" s="1"/>
  <c r="N3966" i="4"/>
  <c r="O3966" i="4" s="1"/>
  <c r="N3967" i="4"/>
  <c r="O3967" i="4" s="1"/>
  <c r="N3968" i="4"/>
  <c r="O3968" i="4" s="1"/>
  <c r="N3969" i="4"/>
  <c r="O3969" i="4" s="1"/>
  <c r="N3970" i="4"/>
  <c r="O3970" i="4" s="1"/>
  <c r="N3971" i="4"/>
  <c r="O3971" i="4" s="1"/>
  <c r="N3972" i="4"/>
  <c r="O3972" i="4" s="1"/>
  <c r="N3973" i="4"/>
  <c r="O3973" i="4" s="1"/>
  <c r="N3974" i="4"/>
  <c r="O3974" i="4" s="1"/>
  <c r="N3975" i="4"/>
  <c r="O3975" i="4" s="1"/>
  <c r="P3975" i="4" s="1"/>
  <c r="N3976" i="4"/>
  <c r="O3976" i="4" s="1"/>
  <c r="N3977" i="4"/>
  <c r="O3977" i="4" s="1"/>
  <c r="N3978" i="4"/>
  <c r="O3978" i="4" s="1"/>
  <c r="N3979" i="4"/>
  <c r="O3979" i="4" s="1"/>
  <c r="N3980" i="4"/>
  <c r="O3980" i="4" s="1"/>
  <c r="N3981" i="4"/>
  <c r="O3981" i="4" s="1"/>
  <c r="N3982" i="4"/>
  <c r="O3982" i="4" s="1"/>
  <c r="N3983" i="4"/>
  <c r="O3983" i="4" s="1"/>
  <c r="N3984" i="4"/>
  <c r="O3984" i="4" s="1"/>
  <c r="N3985" i="4"/>
  <c r="O3985" i="4" s="1"/>
  <c r="N3986" i="4"/>
  <c r="O3986" i="4" s="1"/>
  <c r="N3987" i="4"/>
  <c r="O3987" i="4" s="1"/>
  <c r="N3988" i="4"/>
  <c r="O3988" i="4" s="1"/>
  <c r="N3989" i="4"/>
  <c r="O3989" i="4" s="1"/>
  <c r="N3990" i="4"/>
  <c r="O3990" i="4" s="1"/>
  <c r="N3991" i="4"/>
  <c r="O3991" i="4" s="1"/>
  <c r="N3992" i="4"/>
  <c r="O3992" i="4" s="1"/>
  <c r="N3993" i="4"/>
  <c r="O3993" i="4" s="1"/>
  <c r="N3994" i="4"/>
  <c r="O3994" i="4" s="1"/>
  <c r="N3995" i="4"/>
  <c r="O3995" i="4" s="1"/>
  <c r="N3996" i="4"/>
  <c r="O3996" i="4" s="1"/>
  <c r="N3997" i="4"/>
  <c r="O3997" i="4" s="1"/>
  <c r="N3998" i="4"/>
  <c r="O3998" i="4" s="1"/>
  <c r="N3999" i="4"/>
  <c r="O3999" i="4" s="1"/>
  <c r="N4000" i="4"/>
  <c r="O4000" i="4" s="1"/>
  <c r="N4001" i="4"/>
  <c r="O4001" i="4" s="1"/>
  <c r="N4002" i="4"/>
  <c r="O4002" i="4" s="1"/>
  <c r="N4003" i="4"/>
  <c r="O4003" i="4" s="1"/>
  <c r="N4004" i="4"/>
  <c r="O4004" i="4" s="1"/>
  <c r="N4005" i="4"/>
  <c r="O4005" i="4" s="1"/>
  <c r="N4006" i="4"/>
  <c r="O4006" i="4" s="1"/>
  <c r="N4007" i="4"/>
  <c r="O4007" i="4" s="1"/>
  <c r="N4008" i="4"/>
  <c r="O4008" i="4" s="1"/>
  <c r="N4009" i="4"/>
  <c r="O4009" i="4" s="1"/>
  <c r="N4010" i="4"/>
  <c r="O4010" i="4" s="1"/>
  <c r="N4011" i="4"/>
  <c r="O4011" i="4" s="1"/>
  <c r="N4012" i="4"/>
  <c r="O4012" i="4" s="1"/>
  <c r="N4013" i="4"/>
  <c r="O4013" i="4" s="1"/>
  <c r="N4014" i="4"/>
  <c r="O4014" i="4" s="1"/>
  <c r="N4015" i="4"/>
  <c r="O4015" i="4" s="1"/>
  <c r="N4016" i="4"/>
  <c r="O4016" i="4" s="1"/>
  <c r="N4017" i="4"/>
  <c r="O4017" i="4" s="1"/>
  <c r="N4018" i="4"/>
  <c r="O4018" i="4" s="1"/>
  <c r="N4019" i="4"/>
  <c r="O4019" i="4" s="1"/>
  <c r="N4020" i="4"/>
  <c r="O4020" i="4" s="1"/>
  <c r="N4021" i="4"/>
  <c r="O4021" i="4" s="1"/>
  <c r="N4022" i="4"/>
  <c r="O4022" i="4" s="1"/>
  <c r="N4023" i="4"/>
  <c r="O4023" i="4" s="1"/>
  <c r="N4024" i="4"/>
  <c r="O4024" i="4" s="1"/>
  <c r="N4025" i="4"/>
  <c r="O4025" i="4" s="1"/>
  <c r="N4026" i="4"/>
  <c r="O4026" i="4" s="1"/>
  <c r="N4027" i="4"/>
  <c r="O4027" i="4" s="1"/>
  <c r="N4028" i="4"/>
  <c r="O4028" i="4" s="1"/>
  <c r="N4029" i="4"/>
  <c r="O4029" i="4" s="1"/>
  <c r="N4030" i="4"/>
  <c r="O4030" i="4" s="1"/>
  <c r="N4031" i="4"/>
  <c r="O4031" i="4" s="1"/>
  <c r="N4032" i="4"/>
  <c r="O4032" i="4" s="1"/>
  <c r="N4033" i="4"/>
  <c r="O4033" i="4" s="1"/>
  <c r="N4034" i="4"/>
  <c r="O4034" i="4" s="1"/>
  <c r="N4035" i="4"/>
  <c r="O4035" i="4" s="1"/>
  <c r="N4036" i="4"/>
  <c r="O4036" i="4" s="1"/>
  <c r="N4037" i="4"/>
  <c r="O4037" i="4" s="1"/>
  <c r="N4038" i="4"/>
  <c r="O4038" i="4" s="1"/>
  <c r="N4039" i="4"/>
  <c r="O4039" i="4" s="1"/>
  <c r="N4040" i="4"/>
  <c r="O4040" i="4" s="1"/>
  <c r="N4041" i="4"/>
  <c r="O4041" i="4" s="1"/>
  <c r="N4042" i="4"/>
  <c r="O4042" i="4" s="1"/>
  <c r="N4043" i="4"/>
  <c r="O4043" i="4" s="1"/>
  <c r="N4044" i="4"/>
  <c r="O4044" i="4" s="1"/>
  <c r="N4045" i="4"/>
  <c r="O4045" i="4" s="1"/>
  <c r="N4046" i="4"/>
  <c r="O4046" i="4" s="1"/>
  <c r="N4047" i="4"/>
  <c r="O4047" i="4" s="1"/>
  <c r="N4048" i="4"/>
  <c r="O4048" i="4" s="1"/>
  <c r="N4049" i="4"/>
  <c r="O4049" i="4" s="1"/>
  <c r="N4050" i="4"/>
  <c r="O4050" i="4" s="1"/>
  <c r="N4051" i="4"/>
  <c r="O4051" i="4" s="1"/>
  <c r="N4052" i="4"/>
  <c r="O4052" i="4" s="1"/>
  <c r="N4053" i="4"/>
  <c r="O4053" i="4" s="1"/>
  <c r="N4054" i="4"/>
  <c r="O4054" i="4" s="1"/>
  <c r="N4055" i="4"/>
  <c r="O4055" i="4" s="1"/>
  <c r="N4056" i="4"/>
  <c r="O4056" i="4" s="1"/>
  <c r="N4057" i="4"/>
  <c r="O4057" i="4" s="1"/>
  <c r="N4058" i="4"/>
  <c r="O4058" i="4" s="1"/>
  <c r="N4059" i="4"/>
  <c r="O4059" i="4" s="1"/>
  <c r="N4060" i="4"/>
  <c r="O4060" i="4" s="1"/>
  <c r="N4061" i="4"/>
  <c r="O4061" i="4" s="1"/>
  <c r="N4062" i="4"/>
  <c r="O4062" i="4" s="1"/>
  <c r="N4063" i="4"/>
  <c r="O4063" i="4" s="1"/>
  <c r="N4064" i="4"/>
  <c r="O4064" i="4" s="1"/>
  <c r="N4065" i="4"/>
  <c r="O4065" i="4" s="1"/>
  <c r="N4066" i="4"/>
  <c r="O4066" i="4" s="1"/>
  <c r="N4067" i="4"/>
  <c r="O4067" i="4" s="1"/>
  <c r="N4068" i="4"/>
  <c r="O4068" i="4" s="1"/>
  <c r="N4069" i="4"/>
  <c r="O4069" i="4" s="1"/>
  <c r="N4070" i="4"/>
  <c r="O4070" i="4" s="1"/>
  <c r="N4071" i="4"/>
  <c r="O4071" i="4" s="1"/>
  <c r="N4072" i="4"/>
  <c r="O4072" i="4" s="1"/>
  <c r="N4073" i="4"/>
  <c r="O4073" i="4" s="1"/>
  <c r="N4074" i="4"/>
  <c r="O4074" i="4" s="1"/>
  <c r="N4075" i="4"/>
  <c r="O4075" i="4" s="1"/>
  <c r="N4076" i="4"/>
  <c r="O4076" i="4" s="1"/>
  <c r="N4077" i="4"/>
  <c r="O4077" i="4" s="1"/>
  <c r="N4078" i="4"/>
  <c r="O4078" i="4" s="1"/>
  <c r="N4079" i="4"/>
  <c r="O4079" i="4" s="1"/>
  <c r="N4080" i="4"/>
  <c r="O4080" i="4" s="1"/>
  <c r="N4081" i="4"/>
  <c r="O4081" i="4" s="1"/>
  <c r="N4082" i="4"/>
  <c r="O4082" i="4" s="1"/>
  <c r="N4083" i="4"/>
  <c r="O4083" i="4" s="1"/>
  <c r="N4084" i="4"/>
  <c r="O4084" i="4" s="1"/>
  <c r="N4085" i="4"/>
  <c r="O4085" i="4" s="1"/>
  <c r="N4086" i="4"/>
  <c r="O4086" i="4" s="1"/>
  <c r="N4087" i="4"/>
  <c r="O4087" i="4" s="1"/>
  <c r="N4088" i="4"/>
  <c r="O4088" i="4" s="1"/>
  <c r="N4089" i="4"/>
  <c r="O4089" i="4" s="1"/>
  <c r="N4090" i="4"/>
  <c r="O4090" i="4" s="1"/>
  <c r="N4091" i="4"/>
  <c r="O4091" i="4" s="1"/>
  <c r="N4092" i="4"/>
  <c r="O4092" i="4" s="1"/>
  <c r="N4093" i="4"/>
  <c r="O4093" i="4" s="1"/>
  <c r="N4094" i="4"/>
  <c r="O4094" i="4" s="1"/>
  <c r="N4095" i="4"/>
  <c r="O4095" i="4" s="1"/>
  <c r="N4096" i="4"/>
  <c r="O4096" i="4" s="1"/>
  <c r="N4097" i="4"/>
  <c r="O4097" i="4" s="1"/>
  <c r="N4098" i="4"/>
  <c r="O4098" i="4" s="1"/>
  <c r="N4099" i="4"/>
  <c r="O4099" i="4" s="1"/>
  <c r="N4100" i="4"/>
  <c r="O4100" i="4" s="1"/>
  <c r="N4101" i="4"/>
  <c r="O4101" i="4" s="1"/>
  <c r="N4102" i="4"/>
  <c r="O4102" i="4" s="1"/>
  <c r="N4103" i="4"/>
  <c r="O4103" i="4" s="1"/>
  <c r="N4104" i="4"/>
  <c r="O4104" i="4" s="1"/>
  <c r="N4105" i="4"/>
  <c r="O4105" i="4" s="1"/>
  <c r="N4106" i="4"/>
  <c r="O4106" i="4" s="1"/>
  <c r="N4107" i="4"/>
  <c r="O4107" i="4" s="1"/>
  <c r="N4108" i="4"/>
  <c r="O4108" i="4" s="1"/>
  <c r="N4109" i="4"/>
  <c r="O4109" i="4" s="1"/>
  <c r="N4110" i="4"/>
  <c r="O4110" i="4" s="1"/>
  <c r="N4111" i="4"/>
  <c r="O4111" i="4" s="1"/>
  <c r="N4112" i="4"/>
  <c r="O4112" i="4" s="1"/>
  <c r="N4113" i="4"/>
  <c r="O4113" i="4" s="1"/>
  <c r="N4114" i="4"/>
  <c r="O4114" i="4" s="1"/>
  <c r="N4115" i="4"/>
  <c r="O4115" i="4" s="1"/>
  <c r="N4116" i="4"/>
  <c r="O4116" i="4" s="1"/>
  <c r="N4117" i="4"/>
  <c r="O4117" i="4" s="1"/>
  <c r="N4118" i="4"/>
  <c r="O4118" i="4" s="1"/>
  <c r="N4119" i="4"/>
  <c r="O4119" i="4" s="1"/>
  <c r="N4120" i="4"/>
  <c r="O4120" i="4" s="1"/>
  <c r="N4121" i="4"/>
  <c r="O4121" i="4" s="1"/>
  <c r="N4122" i="4"/>
  <c r="O4122" i="4" s="1"/>
  <c r="N4123" i="4"/>
  <c r="O4123" i="4" s="1"/>
  <c r="N4124" i="4"/>
  <c r="O4124" i="4" s="1"/>
  <c r="N4125" i="4"/>
  <c r="O4125" i="4" s="1"/>
  <c r="N4126" i="4"/>
  <c r="O4126" i="4" s="1"/>
  <c r="N4127" i="4"/>
  <c r="O4127" i="4" s="1"/>
  <c r="N4128" i="4"/>
  <c r="O4128" i="4" s="1"/>
  <c r="N4129" i="4"/>
  <c r="O4129" i="4" s="1"/>
  <c r="N4130" i="4"/>
  <c r="O4130" i="4" s="1"/>
  <c r="N4131" i="4"/>
  <c r="O4131" i="4" s="1"/>
  <c r="N4132" i="4"/>
  <c r="O4132" i="4" s="1"/>
  <c r="N4133" i="4"/>
  <c r="O4133" i="4" s="1"/>
  <c r="N4134" i="4"/>
  <c r="O4134" i="4" s="1"/>
  <c r="N4135" i="4"/>
  <c r="O4135" i="4" s="1"/>
  <c r="N4136" i="4"/>
  <c r="O4136" i="4" s="1"/>
  <c r="N4137" i="4"/>
  <c r="O4137" i="4" s="1"/>
  <c r="N4138" i="4"/>
  <c r="O4138" i="4" s="1"/>
  <c r="N4139" i="4"/>
  <c r="O4139" i="4" s="1"/>
  <c r="N4140" i="4"/>
  <c r="O4140" i="4" s="1"/>
  <c r="N4141" i="4"/>
  <c r="O4141" i="4" s="1"/>
  <c r="P4141" i="4" s="1"/>
  <c r="N4142" i="4"/>
  <c r="O4142" i="4" s="1"/>
  <c r="N4143" i="4"/>
  <c r="O4143" i="4" s="1"/>
  <c r="N4144" i="4"/>
  <c r="O4144" i="4" s="1"/>
  <c r="N4145" i="4"/>
  <c r="O4145" i="4" s="1"/>
  <c r="N4146" i="4"/>
  <c r="O4146" i="4" s="1"/>
  <c r="N4147" i="4"/>
  <c r="O4147" i="4" s="1"/>
  <c r="N4148" i="4"/>
  <c r="O4148" i="4" s="1"/>
  <c r="N4149" i="4"/>
  <c r="O4149" i="4" s="1"/>
  <c r="N4150" i="4"/>
  <c r="O4150" i="4" s="1"/>
  <c r="N4151" i="4"/>
  <c r="O4151" i="4" s="1"/>
  <c r="N4152" i="4"/>
  <c r="O4152" i="4" s="1"/>
  <c r="N4153" i="4"/>
  <c r="O4153" i="4" s="1"/>
  <c r="N4154" i="4"/>
  <c r="O4154" i="4" s="1"/>
  <c r="N4155" i="4"/>
  <c r="O4155" i="4" s="1"/>
  <c r="N4156" i="4"/>
  <c r="O4156" i="4" s="1"/>
  <c r="N4157" i="4"/>
  <c r="O4157" i="4" s="1"/>
  <c r="N4158" i="4"/>
  <c r="O4158" i="4" s="1"/>
  <c r="N4159" i="4"/>
  <c r="O4159" i="4" s="1"/>
  <c r="N4160" i="4"/>
  <c r="O4160" i="4" s="1"/>
  <c r="N4161" i="4"/>
  <c r="O4161" i="4" s="1"/>
  <c r="N4162" i="4"/>
  <c r="O4162" i="4" s="1"/>
  <c r="N4163" i="4"/>
  <c r="O4163" i="4" s="1"/>
  <c r="N4164" i="4"/>
  <c r="O4164" i="4" s="1"/>
  <c r="N4165" i="4"/>
  <c r="O4165" i="4" s="1"/>
  <c r="N4166" i="4"/>
  <c r="O4166" i="4" s="1"/>
  <c r="N4167" i="4"/>
  <c r="O4167" i="4" s="1"/>
  <c r="N4168" i="4"/>
  <c r="O4168" i="4" s="1"/>
  <c r="N4169" i="4"/>
  <c r="O4169" i="4" s="1"/>
  <c r="N4170" i="4"/>
  <c r="O4170" i="4" s="1"/>
  <c r="N4171" i="4"/>
  <c r="O4171" i="4" s="1"/>
  <c r="N4172" i="4"/>
  <c r="O4172" i="4" s="1"/>
  <c r="N4173" i="4"/>
  <c r="O4173" i="4" s="1"/>
  <c r="N4174" i="4"/>
  <c r="O4174" i="4" s="1"/>
  <c r="N4175" i="4"/>
  <c r="O4175" i="4" s="1"/>
  <c r="N4176" i="4"/>
  <c r="O4176" i="4" s="1"/>
  <c r="N4177" i="4"/>
  <c r="O4177" i="4" s="1"/>
  <c r="N4178" i="4"/>
  <c r="O4178" i="4" s="1"/>
  <c r="N4179" i="4"/>
  <c r="O4179" i="4" s="1"/>
  <c r="N4180" i="4"/>
  <c r="O4180" i="4" s="1"/>
  <c r="N4181" i="4"/>
  <c r="O4181" i="4" s="1"/>
  <c r="N4182" i="4"/>
  <c r="O4182" i="4" s="1"/>
  <c r="N4183" i="4"/>
  <c r="O4183" i="4" s="1"/>
  <c r="N4184" i="4"/>
  <c r="O4184" i="4" s="1"/>
  <c r="N4185" i="4"/>
  <c r="O4185" i="4" s="1"/>
  <c r="N4186" i="4"/>
  <c r="O4186" i="4" s="1"/>
  <c r="N4187" i="4"/>
  <c r="O4187" i="4" s="1"/>
  <c r="N4188" i="4"/>
  <c r="O4188" i="4" s="1"/>
  <c r="N4189" i="4"/>
  <c r="O4189" i="4" s="1"/>
  <c r="N4190" i="4"/>
  <c r="O4190" i="4" s="1"/>
  <c r="N4191" i="4"/>
  <c r="O4191" i="4" s="1"/>
  <c r="N4192" i="4"/>
  <c r="O4192" i="4" s="1"/>
  <c r="N4193" i="4"/>
  <c r="O4193" i="4" s="1"/>
  <c r="N4194" i="4"/>
  <c r="O4194" i="4" s="1"/>
  <c r="N4195" i="4"/>
  <c r="O4195" i="4" s="1"/>
  <c r="N4196" i="4"/>
  <c r="O4196" i="4" s="1"/>
  <c r="N4197" i="4"/>
  <c r="O4197" i="4" s="1"/>
  <c r="N4198" i="4"/>
  <c r="O4198" i="4" s="1"/>
  <c r="N4199" i="4"/>
  <c r="O4199" i="4" s="1"/>
  <c r="N4200" i="4"/>
  <c r="O4200" i="4" s="1"/>
  <c r="N4201" i="4"/>
  <c r="O4201" i="4" s="1"/>
  <c r="N4202" i="4"/>
  <c r="O4202" i="4" s="1"/>
  <c r="N4203" i="4"/>
  <c r="O4203" i="4" s="1"/>
  <c r="N4204" i="4"/>
  <c r="O4204" i="4" s="1"/>
  <c r="N4205" i="4"/>
  <c r="O4205" i="4" s="1"/>
  <c r="N4206" i="4"/>
  <c r="O4206" i="4" s="1"/>
  <c r="N4207" i="4"/>
  <c r="O4207" i="4" s="1"/>
  <c r="N4208" i="4"/>
  <c r="O4208" i="4" s="1"/>
  <c r="N4209" i="4"/>
  <c r="O4209" i="4" s="1"/>
  <c r="N4210" i="4"/>
  <c r="O4210" i="4" s="1"/>
  <c r="N4211" i="4"/>
  <c r="O4211" i="4" s="1"/>
  <c r="N4212" i="4"/>
  <c r="O4212" i="4" s="1"/>
  <c r="N4213" i="4"/>
  <c r="O4213" i="4" s="1"/>
  <c r="N4214" i="4"/>
  <c r="O4214" i="4" s="1"/>
  <c r="N4215" i="4"/>
  <c r="O4215" i="4" s="1"/>
  <c r="N4216" i="4"/>
  <c r="O4216" i="4" s="1"/>
  <c r="N4217" i="4"/>
  <c r="O4217" i="4" s="1"/>
  <c r="N4218" i="4"/>
  <c r="O4218" i="4" s="1"/>
  <c r="N4219" i="4"/>
  <c r="O4219" i="4" s="1"/>
  <c r="N4220" i="4"/>
  <c r="O4220" i="4" s="1"/>
  <c r="N4221" i="4"/>
  <c r="O4221" i="4" s="1"/>
  <c r="N4222" i="4"/>
  <c r="O4222" i="4" s="1"/>
  <c r="N4223" i="4"/>
  <c r="O4223" i="4" s="1"/>
  <c r="N4224" i="4"/>
  <c r="O4224" i="4" s="1"/>
  <c r="N4225" i="4"/>
  <c r="O4225" i="4" s="1"/>
  <c r="N4226" i="4"/>
  <c r="O4226" i="4" s="1"/>
  <c r="N4227" i="4"/>
  <c r="O4227" i="4" s="1"/>
  <c r="N4228" i="4"/>
  <c r="O4228" i="4" s="1"/>
  <c r="N4229" i="4"/>
  <c r="O4229" i="4" s="1"/>
  <c r="N4230" i="4"/>
  <c r="O4230" i="4" s="1"/>
  <c r="N4231" i="4"/>
  <c r="O4231" i="4" s="1"/>
  <c r="N4232" i="4"/>
  <c r="O4232" i="4" s="1"/>
  <c r="N4233" i="4"/>
  <c r="O4233" i="4" s="1"/>
  <c r="N4234" i="4"/>
  <c r="O4234" i="4" s="1"/>
  <c r="N4235" i="4"/>
  <c r="O4235" i="4" s="1"/>
  <c r="N4236" i="4"/>
  <c r="O4236" i="4" s="1"/>
  <c r="N4237" i="4"/>
  <c r="O4237" i="4" s="1"/>
  <c r="N4238" i="4"/>
  <c r="O4238" i="4" s="1"/>
  <c r="N4239" i="4"/>
  <c r="O4239" i="4" s="1"/>
  <c r="N4240" i="4"/>
  <c r="O4240" i="4" s="1"/>
  <c r="N4241" i="4"/>
  <c r="O4241" i="4" s="1"/>
  <c r="N4242" i="4"/>
  <c r="O4242" i="4" s="1"/>
  <c r="N4243" i="4"/>
  <c r="O4243" i="4" s="1"/>
  <c r="N4244" i="4"/>
  <c r="O4244" i="4" s="1"/>
  <c r="N4245" i="4"/>
  <c r="O4245" i="4" s="1"/>
  <c r="N4246" i="4"/>
  <c r="O4246" i="4" s="1"/>
  <c r="N4247" i="4"/>
  <c r="O4247" i="4" s="1"/>
  <c r="N4248" i="4"/>
  <c r="O4248" i="4" s="1"/>
  <c r="N4249" i="4"/>
  <c r="O4249" i="4" s="1"/>
  <c r="N4250" i="4"/>
  <c r="O4250" i="4" s="1"/>
  <c r="N4251" i="4"/>
  <c r="O4251" i="4" s="1"/>
  <c r="N4252" i="4"/>
  <c r="O4252" i="4" s="1"/>
  <c r="N4253" i="4"/>
  <c r="O4253" i="4" s="1"/>
  <c r="N4254" i="4"/>
  <c r="O4254" i="4" s="1"/>
  <c r="N4255" i="4"/>
  <c r="O4255" i="4" s="1"/>
  <c r="N4256" i="4"/>
  <c r="O4256" i="4" s="1"/>
  <c r="N4257" i="4"/>
  <c r="O4257" i="4" s="1"/>
  <c r="N4258" i="4"/>
  <c r="O4258" i="4" s="1"/>
  <c r="N4259" i="4"/>
  <c r="O4259" i="4" s="1"/>
  <c r="N4260" i="4"/>
  <c r="O4260" i="4" s="1"/>
  <c r="N4261" i="4"/>
  <c r="O4261" i="4" s="1"/>
  <c r="N4262" i="4"/>
  <c r="O4262" i="4" s="1"/>
  <c r="N4263" i="4"/>
  <c r="O4263" i="4" s="1"/>
  <c r="N4264" i="4"/>
  <c r="O4264" i="4" s="1"/>
  <c r="N4265" i="4"/>
  <c r="O4265" i="4" s="1"/>
  <c r="N4266" i="4"/>
  <c r="O4266" i="4" s="1"/>
  <c r="N4267" i="4"/>
  <c r="O4267" i="4" s="1"/>
  <c r="N4268" i="4"/>
  <c r="O4268" i="4" s="1"/>
  <c r="N4269" i="4"/>
  <c r="O4269" i="4" s="1"/>
  <c r="N4270" i="4"/>
  <c r="O4270" i="4" s="1"/>
  <c r="N4271" i="4"/>
  <c r="O4271" i="4" s="1"/>
  <c r="N4272" i="4"/>
  <c r="O4272" i="4" s="1"/>
  <c r="N4273" i="4"/>
  <c r="O4273" i="4" s="1"/>
  <c r="N4274" i="4"/>
  <c r="O4274" i="4" s="1"/>
  <c r="N4275" i="4"/>
  <c r="O4275" i="4" s="1"/>
  <c r="N4276" i="4"/>
  <c r="O4276" i="4" s="1"/>
  <c r="N4277" i="4"/>
  <c r="O4277" i="4" s="1"/>
  <c r="N4278" i="4"/>
  <c r="O4278" i="4" s="1"/>
  <c r="N4279" i="4"/>
  <c r="O4279" i="4" s="1"/>
  <c r="N4280" i="4"/>
  <c r="O4280" i="4" s="1"/>
  <c r="N4281" i="4"/>
  <c r="O4281" i="4" s="1"/>
  <c r="N4282" i="4"/>
  <c r="O4282" i="4" s="1"/>
  <c r="N4283" i="4"/>
  <c r="O4283" i="4" s="1"/>
  <c r="N4284" i="4"/>
  <c r="O4284" i="4" s="1"/>
  <c r="N4285" i="4"/>
  <c r="O4285" i="4" s="1"/>
  <c r="N4286" i="4"/>
  <c r="O4286" i="4" s="1"/>
  <c r="N4287" i="4"/>
  <c r="O4287" i="4" s="1"/>
  <c r="N4288" i="4"/>
  <c r="O4288" i="4" s="1"/>
  <c r="N4289" i="4"/>
  <c r="O4289" i="4" s="1"/>
  <c r="N4290" i="4"/>
  <c r="O4290" i="4" s="1"/>
  <c r="N4291" i="4"/>
  <c r="O4291" i="4" s="1"/>
  <c r="N4292" i="4"/>
  <c r="O4292" i="4" s="1"/>
  <c r="N4293" i="4"/>
  <c r="O4293" i="4" s="1"/>
  <c r="N4294" i="4"/>
  <c r="O4294" i="4" s="1"/>
  <c r="N4295" i="4"/>
  <c r="O4295" i="4" s="1"/>
  <c r="N4296" i="4"/>
  <c r="O4296" i="4" s="1"/>
  <c r="N4297" i="4"/>
  <c r="O4297" i="4" s="1"/>
  <c r="N4298" i="4"/>
  <c r="O4298" i="4" s="1"/>
  <c r="N4299" i="4"/>
  <c r="O4299" i="4" s="1"/>
  <c r="N4300" i="4"/>
  <c r="O4300" i="4" s="1"/>
  <c r="N4301" i="4"/>
  <c r="O4301" i="4" s="1"/>
  <c r="N4302" i="4"/>
  <c r="O4302" i="4" s="1"/>
  <c r="N4303" i="4"/>
  <c r="O4303" i="4" s="1"/>
  <c r="N4304" i="4"/>
  <c r="O4304" i="4" s="1"/>
  <c r="N4305" i="4"/>
  <c r="O4305" i="4" s="1"/>
  <c r="N4306" i="4"/>
  <c r="O4306" i="4" s="1"/>
  <c r="N4307" i="4"/>
  <c r="O4307" i="4" s="1"/>
  <c r="N4308" i="4"/>
  <c r="O4308" i="4" s="1"/>
  <c r="N4309" i="4"/>
  <c r="O4309" i="4" s="1"/>
  <c r="N4310" i="4"/>
  <c r="O4310" i="4" s="1"/>
  <c r="N4311" i="4"/>
  <c r="O4311" i="4" s="1"/>
  <c r="N4312" i="4"/>
  <c r="O4312" i="4" s="1"/>
  <c r="N4313" i="4"/>
  <c r="O4313" i="4" s="1"/>
  <c r="N4314" i="4"/>
  <c r="O4314" i="4" s="1"/>
  <c r="N4315" i="4"/>
  <c r="O4315" i="4" s="1"/>
  <c r="N4316" i="4"/>
  <c r="O4316" i="4" s="1"/>
  <c r="N4317" i="4"/>
  <c r="O4317" i="4" s="1"/>
  <c r="N4318" i="4"/>
  <c r="O4318" i="4" s="1"/>
  <c r="N4319" i="4"/>
  <c r="O4319" i="4" s="1"/>
  <c r="N4320" i="4"/>
  <c r="O4320" i="4" s="1"/>
  <c r="N4321" i="4"/>
  <c r="O4321" i="4" s="1"/>
  <c r="N4322" i="4"/>
  <c r="O4322" i="4" s="1"/>
  <c r="N4323" i="4"/>
  <c r="O4323" i="4" s="1"/>
  <c r="N4324" i="4"/>
  <c r="O4324" i="4" s="1"/>
  <c r="N4325" i="4"/>
  <c r="O4325" i="4" s="1"/>
  <c r="N4326" i="4"/>
  <c r="O4326" i="4" s="1"/>
  <c r="N4327" i="4"/>
  <c r="O4327" i="4" s="1"/>
  <c r="N4328" i="4"/>
  <c r="O4328" i="4" s="1"/>
  <c r="N4329" i="4"/>
  <c r="O4329" i="4" s="1"/>
  <c r="P4329" i="4" s="1"/>
  <c r="N4330" i="4"/>
  <c r="O4330" i="4" s="1"/>
  <c r="N4331" i="4"/>
  <c r="O4331" i="4" s="1"/>
  <c r="N4332" i="4"/>
  <c r="O4332" i="4" s="1"/>
  <c r="N4333" i="4"/>
  <c r="O4333" i="4" s="1"/>
  <c r="N4334" i="4"/>
  <c r="O4334" i="4" s="1"/>
  <c r="N4335" i="4"/>
  <c r="O4335" i="4" s="1"/>
  <c r="N4336" i="4"/>
  <c r="O4336" i="4" s="1"/>
  <c r="N4337" i="4"/>
  <c r="O4337" i="4" s="1"/>
  <c r="N4338" i="4"/>
  <c r="O4338" i="4" s="1"/>
  <c r="N4339" i="4"/>
  <c r="O4339" i="4" s="1"/>
  <c r="N4340" i="4"/>
  <c r="O4340" i="4" s="1"/>
  <c r="N4341" i="4"/>
  <c r="O4341" i="4" s="1"/>
  <c r="N4342" i="4"/>
  <c r="O4342" i="4" s="1"/>
  <c r="N4343" i="4"/>
  <c r="O4343" i="4" s="1"/>
  <c r="N4344" i="4"/>
  <c r="O4344" i="4" s="1"/>
  <c r="N4345" i="4"/>
  <c r="O4345" i="4" s="1"/>
  <c r="N4346" i="4"/>
  <c r="O4346" i="4" s="1"/>
  <c r="N4347" i="4"/>
  <c r="O4347" i="4" s="1"/>
  <c r="N4348" i="4"/>
  <c r="O4348" i="4" s="1"/>
  <c r="N4349" i="4"/>
  <c r="O4349" i="4" s="1"/>
  <c r="N4350" i="4"/>
  <c r="O4350" i="4" s="1"/>
  <c r="N4351" i="4"/>
  <c r="O4351" i="4" s="1"/>
  <c r="N4352" i="4"/>
  <c r="O4352" i="4" s="1"/>
  <c r="N4353" i="4"/>
  <c r="O4353" i="4" s="1"/>
  <c r="N4354" i="4"/>
  <c r="O4354" i="4" s="1"/>
  <c r="P4354" i="4" s="1"/>
  <c r="N4355" i="4"/>
  <c r="O4355" i="4" s="1"/>
  <c r="N4356" i="4"/>
  <c r="O4356" i="4" s="1"/>
  <c r="N4357" i="4"/>
  <c r="O4357" i="4" s="1"/>
  <c r="N4358" i="4"/>
  <c r="O4358" i="4" s="1"/>
  <c r="N4359" i="4"/>
  <c r="O4359" i="4" s="1"/>
  <c r="N4360" i="4"/>
  <c r="O4360" i="4" s="1"/>
  <c r="N4361" i="4"/>
  <c r="O4361" i="4" s="1"/>
  <c r="N4362" i="4"/>
  <c r="O4362" i="4" s="1"/>
  <c r="N4363" i="4"/>
  <c r="O4363" i="4" s="1"/>
  <c r="N4364" i="4"/>
  <c r="O4364" i="4" s="1"/>
  <c r="N4365" i="4"/>
  <c r="O4365" i="4" s="1"/>
  <c r="N4366" i="4"/>
  <c r="O4366" i="4" s="1"/>
  <c r="N4367" i="4"/>
  <c r="O4367" i="4" s="1"/>
  <c r="N4368" i="4"/>
  <c r="O4368" i="4" s="1"/>
  <c r="N4369" i="4"/>
  <c r="O4369" i="4" s="1"/>
  <c r="N4370" i="4"/>
  <c r="O4370" i="4" s="1"/>
  <c r="N4371" i="4"/>
  <c r="O4371" i="4" s="1"/>
  <c r="N4372" i="4"/>
  <c r="O4372" i="4" s="1"/>
  <c r="N4373" i="4"/>
  <c r="O4373" i="4" s="1"/>
  <c r="N4374" i="4"/>
  <c r="O4374" i="4" s="1"/>
  <c r="N4375" i="4"/>
  <c r="O4375" i="4" s="1"/>
  <c r="N4376" i="4"/>
  <c r="O4376" i="4" s="1"/>
  <c r="N4377" i="4"/>
  <c r="O4377" i="4" s="1"/>
  <c r="N4378" i="4"/>
  <c r="O4378" i="4" s="1"/>
  <c r="N4379" i="4"/>
  <c r="O4379" i="4" s="1"/>
  <c r="N4380" i="4"/>
  <c r="O4380" i="4" s="1"/>
  <c r="N4381" i="4"/>
  <c r="O4381" i="4" s="1"/>
  <c r="N4382" i="4"/>
  <c r="O4382" i="4" s="1"/>
  <c r="N4383" i="4"/>
  <c r="O4383" i="4" s="1"/>
  <c r="N4384" i="4"/>
  <c r="O4384" i="4" s="1"/>
  <c r="N4385" i="4"/>
  <c r="O4385" i="4" s="1"/>
  <c r="N4386" i="4"/>
  <c r="O4386" i="4" s="1"/>
  <c r="N4387" i="4"/>
  <c r="O4387" i="4" s="1"/>
  <c r="N4388" i="4"/>
  <c r="O4388" i="4" s="1"/>
  <c r="N4389" i="4"/>
  <c r="O4389" i="4" s="1"/>
  <c r="N4390" i="4"/>
  <c r="O4390" i="4" s="1"/>
  <c r="N4391" i="4"/>
  <c r="O4391" i="4" s="1"/>
  <c r="N4392" i="4"/>
  <c r="O4392" i="4" s="1"/>
  <c r="N4393" i="4"/>
  <c r="O4393" i="4" s="1"/>
  <c r="N4394" i="4"/>
  <c r="O4394" i="4" s="1"/>
  <c r="N4395" i="4"/>
  <c r="O4395" i="4" s="1"/>
  <c r="N4396" i="4"/>
  <c r="O4396" i="4" s="1"/>
  <c r="N4397" i="4"/>
  <c r="O4397" i="4" s="1"/>
  <c r="N4398" i="4"/>
  <c r="O4398" i="4" s="1"/>
  <c r="N4399" i="4"/>
  <c r="O4399" i="4" s="1"/>
  <c r="N4400" i="4"/>
  <c r="O4400" i="4" s="1"/>
  <c r="N4401" i="4"/>
  <c r="O4401" i="4" s="1"/>
  <c r="N4402" i="4"/>
  <c r="O4402" i="4" s="1"/>
  <c r="N4403" i="4"/>
  <c r="O4403" i="4" s="1"/>
  <c r="N4404" i="4"/>
  <c r="O4404" i="4" s="1"/>
  <c r="N4405" i="4"/>
  <c r="O4405" i="4" s="1"/>
  <c r="N4406" i="4"/>
  <c r="O4406" i="4" s="1"/>
  <c r="N4407" i="4"/>
  <c r="O4407" i="4" s="1"/>
  <c r="N4408" i="4"/>
  <c r="O4408" i="4" s="1"/>
  <c r="N4409" i="4"/>
  <c r="O4409" i="4" s="1"/>
  <c r="N4410" i="4"/>
  <c r="O4410" i="4" s="1"/>
  <c r="N4411" i="4"/>
  <c r="O4411" i="4" s="1"/>
  <c r="N4412" i="4"/>
  <c r="O4412" i="4" s="1"/>
  <c r="N4413" i="4"/>
  <c r="O4413" i="4" s="1"/>
  <c r="N4414" i="4"/>
  <c r="O4414" i="4" s="1"/>
  <c r="N4415" i="4"/>
  <c r="O4415" i="4" s="1"/>
  <c r="N4416" i="4"/>
  <c r="O4416" i="4" s="1"/>
  <c r="N4417" i="4"/>
  <c r="O4417" i="4" s="1"/>
  <c r="N4418" i="4"/>
  <c r="O4418" i="4" s="1"/>
  <c r="N4419" i="4"/>
  <c r="O4419" i="4" s="1"/>
  <c r="N4420" i="4"/>
  <c r="O4420" i="4" s="1"/>
  <c r="N4421" i="4"/>
  <c r="O4421" i="4" s="1"/>
  <c r="N4422" i="4"/>
  <c r="O4422" i="4" s="1"/>
  <c r="N4423" i="4"/>
  <c r="O4423" i="4" s="1"/>
  <c r="N4424" i="4"/>
  <c r="O4424" i="4" s="1"/>
  <c r="N4425" i="4"/>
  <c r="O4425" i="4" s="1"/>
  <c r="N4426" i="4"/>
  <c r="O4426" i="4" s="1"/>
  <c r="N4427" i="4"/>
  <c r="O4427" i="4" s="1"/>
  <c r="P4427" i="4" s="1"/>
  <c r="N4428" i="4"/>
  <c r="O4428" i="4" s="1"/>
  <c r="N4429" i="4"/>
  <c r="O4429" i="4" s="1"/>
  <c r="N4430" i="4"/>
  <c r="O4430" i="4" s="1"/>
  <c r="N4431" i="4"/>
  <c r="O4431" i="4" s="1"/>
  <c r="N4432" i="4"/>
  <c r="O4432" i="4" s="1"/>
  <c r="N4433" i="4"/>
  <c r="O4433" i="4" s="1"/>
  <c r="N4434" i="4"/>
  <c r="O4434" i="4" s="1"/>
  <c r="N4435" i="4"/>
  <c r="O4435" i="4" s="1"/>
  <c r="N4436" i="4"/>
  <c r="O4436" i="4" s="1"/>
  <c r="N4437" i="4"/>
  <c r="O4437" i="4" s="1"/>
  <c r="N4438" i="4"/>
  <c r="O4438" i="4" s="1"/>
  <c r="N4439" i="4"/>
  <c r="O4439" i="4" s="1"/>
  <c r="N4440" i="4"/>
  <c r="O4440" i="4" s="1"/>
  <c r="N4441" i="4"/>
  <c r="O4441" i="4" s="1"/>
  <c r="N4442" i="4"/>
  <c r="O4442" i="4" s="1"/>
  <c r="N4443" i="4"/>
  <c r="O4443" i="4" s="1"/>
  <c r="N4444" i="4"/>
  <c r="O4444" i="4" s="1"/>
  <c r="P4444" i="4" s="1"/>
  <c r="N4445" i="4"/>
  <c r="O4445" i="4" s="1"/>
  <c r="N4446" i="4"/>
  <c r="O4446" i="4" s="1"/>
  <c r="N4447" i="4"/>
  <c r="O4447" i="4" s="1"/>
  <c r="N4448" i="4"/>
  <c r="O4448" i="4" s="1"/>
  <c r="N4449" i="4"/>
  <c r="O4449" i="4" s="1"/>
  <c r="N4450" i="4"/>
  <c r="O4450" i="4" s="1"/>
  <c r="N4451" i="4"/>
  <c r="O4451" i="4" s="1"/>
  <c r="N4452" i="4"/>
  <c r="O4452" i="4" s="1"/>
  <c r="N4453" i="4"/>
  <c r="O4453" i="4" s="1"/>
  <c r="N4454" i="4"/>
  <c r="O4454" i="4" s="1"/>
  <c r="N4455" i="4"/>
  <c r="O4455" i="4" s="1"/>
  <c r="N4456" i="4"/>
  <c r="O4456" i="4" s="1"/>
  <c r="N4457" i="4"/>
  <c r="O4457" i="4" s="1"/>
  <c r="N4458" i="4"/>
  <c r="O4458" i="4" s="1"/>
  <c r="N4459" i="4"/>
  <c r="O4459" i="4" s="1"/>
  <c r="N4460" i="4"/>
  <c r="O4460" i="4" s="1"/>
  <c r="N4461" i="4"/>
  <c r="O4461" i="4" s="1"/>
  <c r="N4462" i="4"/>
  <c r="O4462" i="4" s="1"/>
  <c r="N4463" i="4"/>
  <c r="O4463" i="4" s="1"/>
  <c r="N4464" i="4"/>
  <c r="O4464" i="4" s="1"/>
  <c r="N4465" i="4"/>
  <c r="O4465" i="4" s="1"/>
  <c r="N4466" i="4"/>
  <c r="O4466" i="4" s="1"/>
  <c r="N4467" i="4"/>
  <c r="O4467" i="4" s="1"/>
  <c r="N4468" i="4"/>
  <c r="O4468" i="4" s="1"/>
  <c r="N4469" i="4"/>
  <c r="O4469" i="4" s="1"/>
  <c r="N4470" i="4"/>
  <c r="O4470" i="4" s="1"/>
  <c r="N4471" i="4"/>
  <c r="O4471" i="4" s="1"/>
  <c r="N4472" i="4"/>
  <c r="O4472" i="4" s="1"/>
  <c r="N4473" i="4"/>
  <c r="O4473" i="4" s="1"/>
  <c r="N4474" i="4"/>
  <c r="O4474" i="4" s="1"/>
  <c r="N4475" i="4"/>
  <c r="O4475" i="4" s="1"/>
  <c r="N4476" i="4"/>
  <c r="O4476" i="4" s="1"/>
  <c r="N4477" i="4"/>
  <c r="O4477" i="4" s="1"/>
  <c r="N4478" i="4"/>
  <c r="O4478" i="4" s="1"/>
  <c r="N4479" i="4"/>
  <c r="O4479" i="4" s="1"/>
  <c r="N4480" i="4"/>
  <c r="O4480" i="4" s="1"/>
  <c r="N4481" i="4"/>
  <c r="O4481" i="4" s="1"/>
  <c r="N4482" i="4"/>
  <c r="O4482" i="4" s="1"/>
  <c r="N4483" i="4"/>
  <c r="O4483" i="4" s="1"/>
  <c r="N4484" i="4"/>
  <c r="O4484" i="4" s="1"/>
  <c r="N4485" i="4"/>
  <c r="O4485" i="4" s="1"/>
  <c r="N4486" i="4"/>
  <c r="O4486" i="4" s="1"/>
  <c r="N4487" i="4"/>
  <c r="O4487" i="4" s="1"/>
  <c r="N4488" i="4"/>
  <c r="O4488" i="4" s="1"/>
  <c r="N4489" i="4"/>
  <c r="O4489" i="4" s="1"/>
  <c r="N4490" i="4"/>
  <c r="O4490" i="4" s="1"/>
  <c r="N4491" i="4"/>
  <c r="O4491" i="4" s="1"/>
  <c r="N4492" i="4"/>
  <c r="O4492" i="4" s="1"/>
  <c r="N4493" i="4"/>
  <c r="O4493" i="4" s="1"/>
  <c r="N4494" i="4"/>
  <c r="O4494" i="4" s="1"/>
  <c r="N4495" i="4"/>
  <c r="O4495" i="4" s="1"/>
  <c r="N4496" i="4"/>
  <c r="O4496" i="4" s="1"/>
  <c r="N4497" i="4"/>
  <c r="O4497" i="4" s="1"/>
  <c r="N4498" i="4"/>
  <c r="O4498" i="4" s="1"/>
  <c r="N4499" i="4"/>
  <c r="O4499" i="4" s="1"/>
  <c r="N4500" i="4"/>
  <c r="O4500" i="4" s="1"/>
  <c r="N4501" i="4"/>
  <c r="O4501" i="4" s="1"/>
  <c r="N4502" i="4"/>
  <c r="O4502" i="4" s="1"/>
  <c r="N4503" i="4"/>
  <c r="O4503" i="4" s="1"/>
  <c r="N4504" i="4"/>
  <c r="O4504" i="4" s="1"/>
  <c r="N4505" i="4"/>
  <c r="O4505" i="4" s="1"/>
  <c r="N4506" i="4"/>
  <c r="O4506" i="4" s="1"/>
  <c r="N4507" i="4"/>
  <c r="O4507" i="4" s="1"/>
  <c r="N4508" i="4"/>
  <c r="O4508" i="4" s="1"/>
  <c r="N4509" i="4"/>
  <c r="O4509" i="4" s="1"/>
  <c r="N4510" i="4"/>
  <c r="O4510" i="4" s="1"/>
  <c r="N4511" i="4"/>
  <c r="O4511" i="4" s="1"/>
  <c r="N4512" i="4"/>
  <c r="O4512" i="4" s="1"/>
  <c r="N4513" i="4"/>
  <c r="O4513" i="4" s="1"/>
  <c r="N4514" i="4"/>
  <c r="O4514" i="4" s="1"/>
  <c r="N4515" i="4"/>
  <c r="O4515" i="4" s="1"/>
  <c r="N4516" i="4"/>
  <c r="O4516" i="4" s="1"/>
  <c r="N4517" i="4"/>
  <c r="O4517" i="4" s="1"/>
  <c r="N4518" i="4"/>
  <c r="O4518" i="4" s="1"/>
  <c r="N4519" i="4"/>
  <c r="O4519" i="4" s="1"/>
  <c r="N4520" i="4"/>
  <c r="O4520" i="4" s="1"/>
  <c r="N4521" i="4"/>
  <c r="O4521" i="4" s="1"/>
  <c r="N4522" i="4"/>
  <c r="O4522" i="4" s="1"/>
  <c r="N4523" i="4"/>
  <c r="O4523" i="4" s="1"/>
  <c r="N4524" i="4"/>
  <c r="O4524" i="4" s="1"/>
  <c r="N4525" i="4"/>
  <c r="O4525" i="4" s="1"/>
  <c r="N4526" i="4"/>
  <c r="O4526" i="4" s="1"/>
  <c r="N4527" i="4"/>
  <c r="O4527" i="4" s="1"/>
  <c r="N4528" i="4"/>
  <c r="O4528" i="4" s="1"/>
  <c r="N4529" i="4"/>
  <c r="O4529" i="4" s="1"/>
  <c r="N4530" i="4"/>
  <c r="O4530" i="4" s="1"/>
  <c r="N4531" i="4"/>
  <c r="O4531" i="4" s="1"/>
  <c r="N4532" i="4"/>
  <c r="O4532" i="4" s="1"/>
  <c r="N4533" i="4"/>
  <c r="O4533" i="4" s="1"/>
  <c r="N4534" i="4"/>
  <c r="O4534" i="4" s="1"/>
  <c r="N4535" i="4"/>
  <c r="O4535" i="4" s="1"/>
  <c r="N4536" i="4"/>
  <c r="O4536" i="4" s="1"/>
  <c r="N4537" i="4"/>
  <c r="O4537" i="4" s="1"/>
  <c r="N4538" i="4"/>
  <c r="O4538" i="4" s="1"/>
  <c r="N4539" i="4"/>
  <c r="O4539" i="4" s="1"/>
  <c r="N4540" i="4"/>
  <c r="O4540" i="4" s="1"/>
  <c r="N4541" i="4"/>
  <c r="O4541" i="4" s="1"/>
  <c r="N4542" i="4"/>
  <c r="O4542" i="4" s="1"/>
  <c r="N4543" i="4"/>
  <c r="O4543" i="4" s="1"/>
  <c r="N4544" i="4"/>
  <c r="O4544" i="4" s="1"/>
  <c r="N4545" i="4"/>
  <c r="O4545" i="4" s="1"/>
  <c r="N4546" i="4"/>
  <c r="O4546" i="4" s="1"/>
  <c r="N4547" i="4"/>
  <c r="O4547" i="4" s="1"/>
  <c r="N4548" i="4"/>
  <c r="O4548" i="4" s="1"/>
  <c r="N4549" i="4"/>
  <c r="O4549" i="4" s="1"/>
  <c r="N4550" i="4"/>
  <c r="O4550" i="4" s="1"/>
  <c r="N4551" i="4"/>
  <c r="O4551" i="4" s="1"/>
  <c r="N4552" i="4"/>
  <c r="O4552" i="4" s="1"/>
  <c r="N4553" i="4"/>
  <c r="O4553" i="4" s="1"/>
  <c r="N4554" i="4"/>
  <c r="O4554" i="4" s="1"/>
  <c r="N4555" i="4"/>
  <c r="O4555" i="4" s="1"/>
  <c r="N4556" i="4"/>
  <c r="O4556" i="4" s="1"/>
  <c r="N4557" i="4"/>
  <c r="O4557" i="4" s="1"/>
  <c r="N4558" i="4"/>
  <c r="O4558" i="4" s="1"/>
  <c r="N4559" i="4"/>
  <c r="O4559" i="4" s="1"/>
  <c r="N4560" i="4"/>
  <c r="O4560" i="4" s="1"/>
  <c r="N4561" i="4"/>
  <c r="O4561" i="4" s="1"/>
  <c r="N4562" i="4"/>
  <c r="O4562" i="4" s="1"/>
  <c r="N4563" i="4"/>
  <c r="O4563" i="4" s="1"/>
  <c r="N4564" i="4"/>
  <c r="O4564" i="4" s="1"/>
  <c r="N4565" i="4"/>
  <c r="O4565" i="4" s="1"/>
  <c r="N4566" i="4"/>
  <c r="O4566" i="4" s="1"/>
  <c r="N4567" i="4"/>
  <c r="O4567" i="4" s="1"/>
  <c r="N4568" i="4"/>
  <c r="O4568" i="4" s="1"/>
  <c r="N4569" i="4"/>
  <c r="O4569" i="4" s="1"/>
  <c r="N4570" i="4"/>
  <c r="O4570" i="4" s="1"/>
  <c r="N4571" i="4"/>
  <c r="O4571" i="4" s="1"/>
  <c r="N4572" i="4"/>
  <c r="O4572" i="4" s="1"/>
  <c r="N4573" i="4"/>
  <c r="O4573" i="4" s="1"/>
  <c r="N4574" i="4"/>
  <c r="O4574" i="4" s="1"/>
  <c r="N4575" i="4"/>
  <c r="O4575" i="4" s="1"/>
  <c r="N4576" i="4"/>
  <c r="O4576" i="4" s="1"/>
  <c r="N4577" i="4"/>
  <c r="O4577" i="4" s="1"/>
  <c r="N4578" i="4"/>
  <c r="O4578" i="4" s="1"/>
  <c r="N4579" i="4"/>
  <c r="O4579" i="4" s="1"/>
  <c r="N4580" i="4"/>
  <c r="O4580" i="4" s="1"/>
  <c r="N4581" i="4"/>
  <c r="O4581" i="4" s="1"/>
  <c r="N4582" i="4"/>
  <c r="O4582" i="4" s="1"/>
  <c r="N4583" i="4"/>
  <c r="O4583" i="4" s="1"/>
  <c r="N4584" i="4"/>
  <c r="O4584" i="4" s="1"/>
  <c r="N4585" i="4"/>
  <c r="O4585" i="4" s="1"/>
  <c r="N4586" i="4"/>
  <c r="O4586" i="4" s="1"/>
  <c r="N4587" i="4"/>
  <c r="O4587" i="4" s="1"/>
  <c r="N4588" i="4"/>
  <c r="O4588" i="4" s="1"/>
  <c r="N4589" i="4"/>
  <c r="O4589" i="4" s="1"/>
  <c r="N4590" i="4"/>
  <c r="O4590" i="4" s="1"/>
  <c r="N4591" i="4"/>
  <c r="O4591" i="4" s="1"/>
  <c r="N4592" i="4"/>
  <c r="O4592" i="4" s="1"/>
  <c r="N4593" i="4"/>
  <c r="O4593" i="4" s="1"/>
  <c r="N4594" i="4"/>
  <c r="O4594" i="4" s="1"/>
  <c r="N4595" i="4"/>
  <c r="O4595" i="4" s="1"/>
  <c r="N4596" i="4"/>
  <c r="O4596" i="4" s="1"/>
  <c r="N4597" i="4"/>
  <c r="O4597" i="4" s="1"/>
  <c r="N4598" i="4"/>
  <c r="O4598" i="4" s="1"/>
  <c r="N4599" i="4"/>
  <c r="O4599" i="4" s="1"/>
  <c r="N4600" i="4"/>
  <c r="O4600" i="4" s="1"/>
  <c r="N4601" i="4"/>
  <c r="O4601" i="4" s="1"/>
  <c r="N4602" i="4"/>
  <c r="O4602" i="4" s="1"/>
  <c r="N4603" i="4"/>
  <c r="O4603" i="4" s="1"/>
  <c r="N4604" i="4"/>
  <c r="O4604" i="4" s="1"/>
  <c r="N4605" i="4"/>
  <c r="O4605" i="4" s="1"/>
  <c r="N4606" i="4"/>
  <c r="O4606" i="4" s="1"/>
  <c r="N4607" i="4"/>
  <c r="O4607" i="4" s="1"/>
  <c r="N4608" i="4"/>
  <c r="O4608" i="4" s="1"/>
  <c r="N4609" i="4"/>
  <c r="O4609" i="4" s="1"/>
  <c r="N4610" i="4"/>
  <c r="O4610" i="4" s="1"/>
  <c r="N4611" i="4"/>
  <c r="O4611" i="4" s="1"/>
  <c r="N4612" i="4"/>
  <c r="O4612" i="4" s="1"/>
  <c r="N4613" i="4"/>
  <c r="O4613" i="4" s="1"/>
  <c r="N4614" i="4"/>
  <c r="O4614" i="4" s="1"/>
  <c r="N4615" i="4"/>
  <c r="O4615" i="4" s="1"/>
  <c r="N4616" i="4"/>
  <c r="O4616" i="4" s="1"/>
  <c r="N4617" i="4"/>
  <c r="O4617" i="4" s="1"/>
  <c r="N4618" i="4"/>
  <c r="O4618" i="4" s="1"/>
  <c r="N4619" i="4"/>
  <c r="O4619" i="4" s="1"/>
  <c r="N4620" i="4"/>
  <c r="O4620" i="4" s="1"/>
  <c r="N4621" i="4"/>
  <c r="O4621" i="4" s="1"/>
  <c r="N4622" i="4"/>
  <c r="O4622" i="4" s="1"/>
  <c r="N4623" i="4"/>
  <c r="O4623" i="4" s="1"/>
  <c r="N4624" i="4"/>
  <c r="O4624" i="4" s="1"/>
  <c r="N4625" i="4"/>
  <c r="O4625" i="4" s="1"/>
  <c r="N4626" i="4"/>
  <c r="O4626" i="4" s="1"/>
  <c r="N4627" i="4"/>
  <c r="O4627" i="4" s="1"/>
  <c r="N4628" i="4"/>
  <c r="O4628" i="4" s="1"/>
  <c r="N4629" i="4"/>
  <c r="O4629" i="4" s="1"/>
  <c r="N4630" i="4"/>
  <c r="O4630" i="4" s="1"/>
  <c r="N4631" i="4"/>
  <c r="O4631" i="4" s="1"/>
  <c r="N4632" i="4"/>
  <c r="O4632" i="4" s="1"/>
  <c r="N4633" i="4"/>
  <c r="O4633" i="4" s="1"/>
  <c r="N4634" i="4"/>
  <c r="O4634" i="4" s="1"/>
  <c r="N4635" i="4"/>
  <c r="O4635" i="4" s="1"/>
  <c r="N4636" i="4"/>
  <c r="O4636" i="4" s="1"/>
  <c r="N4637" i="4"/>
  <c r="O4637" i="4" s="1"/>
  <c r="N4638" i="4"/>
  <c r="O4638" i="4" s="1"/>
  <c r="N4639" i="4"/>
  <c r="O4639" i="4" s="1"/>
  <c r="N4640" i="4"/>
  <c r="O4640" i="4" s="1"/>
  <c r="N4641" i="4"/>
  <c r="O4641" i="4" s="1"/>
  <c r="N4642" i="4"/>
  <c r="O4642" i="4" s="1"/>
  <c r="N4643" i="4"/>
  <c r="O4643" i="4" s="1"/>
  <c r="N4644" i="4"/>
  <c r="O4644" i="4" s="1"/>
  <c r="N4645" i="4"/>
  <c r="O4645" i="4" s="1"/>
  <c r="N4646" i="4"/>
  <c r="O4646" i="4" s="1"/>
  <c r="N4647" i="4"/>
  <c r="O4647" i="4" s="1"/>
  <c r="N4648" i="4"/>
  <c r="O4648" i="4" s="1"/>
  <c r="N4649" i="4"/>
  <c r="O4649" i="4" s="1"/>
  <c r="N4650" i="4"/>
  <c r="O4650" i="4" s="1"/>
  <c r="N4651" i="4"/>
  <c r="O4651" i="4" s="1"/>
  <c r="N4652" i="4"/>
  <c r="O4652" i="4" s="1"/>
  <c r="N4653" i="4"/>
  <c r="O4653" i="4" s="1"/>
  <c r="N4654" i="4"/>
  <c r="O4654" i="4" s="1"/>
  <c r="N4655" i="4"/>
  <c r="O4655" i="4" s="1"/>
  <c r="N4656" i="4"/>
  <c r="O4656" i="4" s="1"/>
  <c r="N4657" i="4"/>
  <c r="O4657" i="4" s="1"/>
  <c r="N4658" i="4"/>
  <c r="O4658" i="4" s="1"/>
  <c r="N4659" i="4"/>
  <c r="O4659" i="4" s="1"/>
  <c r="N4660" i="4"/>
  <c r="O4660" i="4" s="1"/>
  <c r="N4661" i="4"/>
  <c r="O4661" i="4" s="1"/>
  <c r="N4662" i="4"/>
  <c r="O4662" i="4" s="1"/>
  <c r="N4663" i="4"/>
  <c r="O4663" i="4" s="1"/>
  <c r="N4664" i="4"/>
  <c r="O4664" i="4" s="1"/>
  <c r="N4665" i="4"/>
  <c r="O4665" i="4" s="1"/>
  <c r="N4666" i="4"/>
  <c r="O4666" i="4" s="1"/>
  <c r="N4667" i="4"/>
  <c r="O4667" i="4" s="1"/>
  <c r="N4668" i="4"/>
  <c r="O4668" i="4" s="1"/>
  <c r="N4669" i="4"/>
  <c r="O4669" i="4" s="1"/>
  <c r="N4670" i="4"/>
  <c r="O4670" i="4" s="1"/>
  <c r="N4671" i="4"/>
  <c r="O4671" i="4" s="1"/>
  <c r="N4672" i="4"/>
  <c r="O4672" i="4" s="1"/>
  <c r="N4673" i="4"/>
  <c r="O4673" i="4" s="1"/>
  <c r="N4674" i="4"/>
  <c r="O4674" i="4" s="1"/>
  <c r="N4675" i="4"/>
  <c r="O4675" i="4" s="1"/>
  <c r="N4676" i="4"/>
  <c r="O4676" i="4" s="1"/>
  <c r="N4677" i="4"/>
  <c r="O4677" i="4" s="1"/>
  <c r="N4678" i="4"/>
  <c r="O4678" i="4" s="1"/>
  <c r="N4679" i="4"/>
  <c r="O4679" i="4" s="1"/>
  <c r="N4680" i="4"/>
  <c r="O4680" i="4" s="1"/>
  <c r="N4681" i="4"/>
  <c r="O4681" i="4" s="1"/>
  <c r="N4682" i="4"/>
  <c r="O4682" i="4" s="1"/>
  <c r="N4683" i="4"/>
  <c r="O4683" i="4" s="1"/>
  <c r="N4684" i="4"/>
  <c r="O4684" i="4" s="1"/>
  <c r="N4685" i="4"/>
  <c r="O4685" i="4" s="1"/>
  <c r="N4686" i="4"/>
  <c r="O4686" i="4" s="1"/>
  <c r="N4687" i="4"/>
  <c r="O4687" i="4" s="1"/>
  <c r="N4688" i="4"/>
  <c r="O4688" i="4" s="1"/>
  <c r="N4689" i="4"/>
  <c r="O4689" i="4" s="1"/>
  <c r="N4690" i="4"/>
  <c r="O4690" i="4" s="1"/>
  <c r="N4691" i="4"/>
  <c r="O4691" i="4" s="1"/>
  <c r="N4692" i="4"/>
  <c r="O4692" i="4" s="1"/>
  <c r="N4693" i="4"/>
  <c r="O4693" i="4" s="1"/>
  <c r="N4694" i="4"/>
  <c r="O4694" i="4" s="1"/>
  <c r="N4695" i="4"/>
  <c r="O4695" i="4" s="1"/>
  <c r="N4696" i="4"/>
  <c r="O4696" i="4" s="1"/>
  <c r="N4697" i="4"/>
  <c r="O4697" i="4" s="1"/>
  <c r="N4698" i="4"/>
  <c r="O4698" i="4" s="1"/>
  <c r="N4699" i="4"/>
  <c r="O4699" i="4" s="1"/>
  <c r="N4700" i="4"/>
  <c r="O4700" i="4" s="1"/>
  <c r="N4701" i="4"/>
  <c r="O4701" i="4" s="1"/>
  <c r="N4702" i="4"/>
  <c r="O4702" i="4" s="1"/>
  <c r="N4703" i="4"/>
  <c r="O4703" i="4" s="1"/>
  <c r="N4704" i="4"/>
  <c r="O4704" i="4" s="1"/>
  <c r="N4705" i="4"/>
  <c r="O4705" i="4" s="1"/>
  <c r="N4706" i="4"/>
  <c r="O4706" i="4" s="1"/>
  <c r="N4707" i="4"/>
  <c r="O4707" i="4" s="1"/>
  <c r="N4708" i="4"/>
  <c r="O4708" i="4" s="1"/>
  <c r="N4709" i="4"/>
  <c r="O4709" i="4" s="1"/>
  <c r="N4710" i="4"/>
  <c r="O4710" i="4" s="1"/>
  <c r="N4711" i="4"/>
  <c r="O4711" i="4" s="1"/>
  <c r="P4711" i="4" s="1"/>
  <c r="N4712" i="4"/>
  <c r="O4712" i="4" s="1"/>
  <c r="N4713" i="4"/>
  <c r="O4713" i="4" s="1"/>
  <c r="N4714" i="4"/>
  <c r="O4714" i="4" s="1"/>
  <c r="N4715" i="4"/>
  <c r="O4715" i="4" s="1"/>
  <c r="N4716" i="4"/>
  <c r="O4716" i="4" s="1"/>
  <c r="N4717" i="4"/>
  <c r="O4717" i="4" s="1"/>
  <c r="N4718" i="4"/>
  <c r="O4718" i="4" s="1"/>
  <c r="N4719" i="4"/>
  <c r="O4719" i="4" s="1"/>
  <c r="N4720" i="4"/>
  <c r="O4720" i="4" s="1"/>
  <c r="N4721" i="4"/>
  <c r="O4721" i="4" s="1"/>
  <c r="N4722" i="4"/>
  <c r="O4722" i="4" s="1"/>
  <c r="N4723" i="4"/>
  <c r="O4723" i="4" s="1"/>
  <c r="N4724" i="4"/>
  <c r="O4724" i="4" s="1"/>
  <c r="N4725" i="4"/>
  <c r="O4725" i="4" s="1"/>
  <c r="N4726" i="4"/>
  <c r="O4726" i="4" s="1"/>
  <c r="N4727" i="4"/>
  <c r="O4727" i="4" s="1"/>
  <c r="N4728" i="4"/>
  <c r="O4728" i="4" s="1"/>
  <c r="N4729" i="4"/>
  <c r="O4729" i="4" s="1"/>
  <c r="N4730" i="4"/>
  <c r="O4730" i="4" s="1"/>
  <c r="N4731" i="4"/>
  <c r="O4731" i="4" s="1"/>
  <c r="N4732" i="4"/>
  <c r="O4732" i="4" s="1"/>
  <c r="N4733" i="4"/>
  <c r="O4733" i="4" s="1"/>
  <c r="N4734" i="4"/>
  <c r="O4734" i="4" s="1"/>
  <c r="N4735" i="4"/>
  <c r="O4735" i="4" s="1"/>
  <c r="N4736" i="4"/>
  <c r="O4736" i="4" s="1"/>
  <c r="N4737" i="4"/>
  <c r="O4737" i="4" s="1"/>
  <c r="N4738" i="4"/>
  <c r="O4738" i="4" s="1"/>
  <c r="N4739" i="4"/>
  <c r="O4739" i="4" s="1"/>
  <c r="N4740" i="4"/>
  <c r="O4740" i="4" s="1"/>
  <c r="N4741" i="4"/>
  <c r="O4741" i="4" s="1"/>
  <c r="N4742" i="4"/>
  <c r="O4742" i="4" s="1"/>
  <c r="N4743" i="4"/>
  <c r="O4743" i="4" s="1"/>
  <c r="N4744" i="4"/>
  <c r="O4744" i="4" s="1"/>
  <c r="N4745" i="4"/>
  <c r="O4745" i="4" s="1"/>
  <c r="P4745" i="4" s="1"/>
  <c r="N4746" i="4"/>
  <c r="O4746" i="4" s="1"/>
  <c r="N4747" i="4"/>
  <c r="O4747" i="4" s="1"/>
  <c r="N4748" i="4"/>
  <c r="O4748" i="4" s="1"/>
  <c r="N4749" i="4"/>
  <c r="O4749" i="4" s="1"/>
  <c r="N4750" i="4"/>
  <c r="O4750" i="4" s="1"/>
  <c r="N4751" i="4"/>
  <c r="O4751" i="4" s="1"/>
  <c r="N4752" i="4"/>
  <c r="O4752" i="4" s="1"/>
  <c r="N4753" i="4"/>
  <c r="O4753" i="4" s="1"/>
  <c r="N4754" i="4"/>
  <c r="O4754" i="4" s="1"/>
  <c r="N4755" i="4"/>
  <c r="O4755" i="4" s="1"/>
  <c r="N4756" i="4"/>
  <c r="O4756" i="4" s="1"/>
  <c r="N4757" i="4"/>
  <c r="O4757" i="4" s="1"/>
  <c r="N4758" i="4"/>
  <c r="O4758" i="4" s="1"/>
  <c r="N4759" i="4"/>
  <c r="O4759" i="4" s="1"/>
  <c r="N4760" i="4"/>
  <c r="O4760" i="4" s="1"/>
  <c r="N4761" i="4"/>
  <c r="O4761" i="4" s="1"/>
  <c r="N4762" i="4"/>
  <c r="O4762" i="4" s="1"/>
  <c r="N4763" i="4"/>
  <c r="O4763" i="4" s="1"/>
  <c r="P4763" i="4" s="1"/>
  <c r="N4764" i="4"/>
  <c r="O4764" i="4" s="1"/>
  <c r="N4765" i="4"/>
  <c r="O4765" i="4" s="1"/>
  <c r="N4766" i="4"/>
  <c r="O4766" i="4" s="1"/>
  <c r="N4767" i="4"/>
  <c r="O4767" i="4" s="1"/>
  <c r="N4768" i="4"/>
  <c r="O4768" i="4" s="1"/>
  <c r="N4769" i="4"/>
  <c r="O4769" i="4" s="1"/>
  <c r="N4770" i="4"/>
  <c r="O4770" i="4" s="1"/>
  <c r="N4771" i="4"/>
  <c r="O4771" i="4" s="1"/>
  <c r="N4772" i="4"/>
  <c r="O4772" i="4" s="1"/>
  <c r="N4773" i="4"/>
  <c r="O4773" i="4" s="1"/>
  <c r="N4774" i="4"/>
  <c r="O4774" i="4" s="1"/>
  <c r="N4775" i="4"/>
  <c r="O4775" i="4" s="1"/>
  <c r="N4776" i="4"/>
  <c r="O4776" i="4" s="1"/>
  <c r="N4777" i="4"/>
  <c r="O4777" i="4" s="1"/>
  <c r="N4778" i="4"/>
  <c r="O4778" i="4" s="1"/>
  <c r="N4779" i="4"/>
  <c r="O4779" i="4" s="1"/>
  <c r="N4780" i="4"/>
  <c r="O4780" i="4" s="1"/>
  <c r="N4781" i="4"/>
  <c r="O4781" i="4" s="1"/>
  <c r="N4782" i="4"/>
  <c r="O4782" i="4" s="1"/>
  <c r="N4783" i="4"/>
  <c r="O4783" i="4" s="1"/>
  <c r="N4784" i="4"/>
  <c r="O4784" i="4" s="1"/>
  <c r="N4785" i="4"/>
  <c r="O4785" i="4" s="1"/>
  <c r="N4786" i="4"/>
  <c r="O4786" i="4" s="1"/>
  <c r="N4787" i="4"/>
  <c r="O4787" i="4" s="1"/>
  <c r="N4788" i="4"/>
  <c r="O4788" i="4" s="1"/>
  <c r="N4789" i="4"/>
  <c r="O4789" i="4" s="1"/>
  <c r="N4790" i="4"/>
  <c r="O4790" i="4" s="1"/>
  <c r="N4791" i="4"/>
  <c r="O4791" i="4" s="1"/>
  <c r="N4792" i="4"/>
  <c r="O4792" i="4" s="1"/>
  <c r="N4793" i="4"/>
  <c r="O4793" i="4" s="1"/>
  <c r="N4794" i="4"/>
  <c r="O4794" i="4" s="1"/>
  <c r="N4795" i="4"/>
  <c r="O4795" i="4" s="1"/>
  <c r="N4796" i="4"/>
  <c r="O4796" i="4" s="1"/>
  <c r="N4797" i="4"/>
  <c r="O4797" i="4" s="1"/>
  <c r="N4798" i="4"/>
  <c r="O4798" i="4" s="1"/>
  <c r="N4799" i="4"/>
  <c r="O4799" i="4" s="1"/>
  <c r="N4800" i="4"/>
  <c r="O4800" i="4" s="1"/>
  <c r="N4801" i="4"/>
  <c r="O4801" i="4" s="1"/>
  <c r="N4802" i="4"/>
  <c r="O4802" i="4" s="1"/>
  <c r="N4803" i="4"/>
  <c r="O4803" i="4" s="1"/>
  <c r="N4804" i="4"/>
  <c r="O4804" i="4" s="1"/>
  <c r="N4805" i="4"/>
  <c r="O4805" i="4" s="1"/>
  <c r="N4806" i="4"/>
  <c r="O4806" i="4" s="1"/>
  <c r="N4807" i="4"/>
  <c r="O4807" i="4" s="1"/>
  <c r="N4808" i="4"/>
  <c r="O4808" i="4" s="1"/>
  <c r="N4809" i="4"/>
  <c r="O4809" i="4" s="1"/>
  <c r="N4810" i="4"/>
  <c r="O4810" i="4" s="1"/>
  <c r="N4811" i="4"/>
  <c r="O4811" i="4" s="1"/>
  <c r="N4812" i="4"/>
  <c r="O4812" i="4" s="1"/>
  <c r="N4813" i="4"/>
  <c r="O4813" i="4" s="1"/>
  <c r="N4814" i="4"/>
  <c r="O4814" i="4" s="1"/>
  <c r="N4815" i="4"/>
  <c r="O4815" i="4" s="1"/>
  <c r="N4816" i="4"/>
  <c r="O4816" i="4" s="1"/>
  <c r="N4817" i="4"/>
  <c r="O4817" i="4" s="1"/>
  <c r="N4818" i="4"/>
  <c r="O4818" i="4" s="1"/>
  <c r="N4819" i="4"/>
  <c r="O4819" i="4" s="1"/>
  <c r="N4820" i="4"/>
  <c r="O4820" i="4" s="1"/>
  <c r="N4821" i="4"/>
  <c r="O4821" i="4" s="1"/>
  <c r="N4822" i="4"/>
  <c r="O4822" i="4" s="1"/>
  <c r="N4823" i="4"/>
  <c r="O4823" i="4" s="1"/>
  <c r="N4824" i="4"/>
  <c r="O4824" i="4" s="1"/>
  <c r="N4825" i="4"/>
  <c r="O4825" i="4" s="1"/>
  <c r="N4826" i="4"/>
  <c r="O4826" i="4" s="1"/>
  <c r="N4827" i="4"/>
  <c r="O4827" i="4" s="1"/>
  <c r="N4828" i="4"/>
  <c r="O4828" i="4" s="1"/>
  <c r="N4829" i="4"/>
  <c r="O4829" i="4" s="1"/>
  <c r="N4830" i="4"/>
  <c r="O4830" i="4" s="1"/>
  <c r="N4831" i="4"/>
  <c r="O4831" i="4" s="1"/>
  <c r="N4832" i="4"/>
  <c r="O4832" i="4" s="1"/>
  <c r="N4833" i="4"/>
  <c r="O4833" i="4" s="1"/>
  <c r="N4834" i="4"/>
  <c r="O4834" i="4" s="1"/>
  <c r="N4835" i="4"/>
  <c r="O4835" i="4" s="1"/>
  <c r="N4836" i="4"/>
  <c r="O4836" i="4" s="1"/>
  <c r="N4837" i="4"/>
  <c r="O4837" i="4" s="1"/>
  <c r="N4838" i="4"/>
  <c r="O4838" i="4" s="1"/>
  <c r="N4839" i="4"/>
  <c r="O4839" i="4" s="1"/>
  <c r="N4840" i="4"/>
  <c r="O4840" i="4" s="1"/>
  <c r="N4841" i="4"/>
  <c r="O4841" i="4" s="1"/>
  <c r="N4842" i="4"/>
  <c r="O4842" i="4" s="1"/>
  <c r="N4843" i="4"/>
  <c r="O4843" i="4" s="1"/>
  <c r="N4844" i="4"/>
  <c r="O4844" i="4" s="1"/>
  <c r="N4845" i="4"/>
  <c r="O4845" i="4" s="1"/>
  <c r="N4846" i="4"/>
  <c r="O4846" i="4" s="1"/>
  <c r="N4847" i="4"/>
  <c r="O4847" i="4" s="1"/>
  <c r="N4848" i="4"/>
  <c r="O4848" i="4" s="1"/>
  <c r="N4849" i="4"/>
  <c r="O4849" i="4" s="1"/>
  <c r="N4850" i="4"/>
  <c r="O4850" i="4" s="1"/>
  <c r="N4851" i="4"/>
  <c r="O4851" i="4" s="1"/>
  <c r="N4852" i="4"/>
  <c r="O4852" i="4" s="1"/>
  <c r="N4853" i="4"/>
  <c r="O4853" i="4" s="1"/>
  <c r="N4854" i="4"/>
  <c r="O4854" i="4" s="1"/>
  <c r="N4855" i="4"/>
  <c r="O4855" i="4" s="1"/>
  <c r="N4856" i="4"/>
  <c r="O4856" i="4" s="1"/>
  <c r="N4857" i="4"/>
  <c r="O4857" i="4" s="1"/>
  <c r="N4858" i="4"/>
  <c r="O4858" i="4" s="1"/>
  <c r="N4859" i="4"/>
  <c r="O4859" i="4" s="1"/>
  <c r="N4860" i="4"/>
  <c r="O4860" i="4" s="1"/>
  <c r="N4861" i="4"/>
  <c r="O4861" i="4" s="1"/>
  <c r="N4862" i="4"/>
  <c r="O4862" i="4" s="1"/>
  <c r="N4863" i="4"/>
  <c r="O4863" i="4" s="1"/>
  <c r="N4864" i="4"/>
  <c r="O4864" i="4" s="1"/>
  <c r="N4865" i="4"/>
  <c r="O4865" i="4" s="1"/>
  <c r="N4866" i="4"/>
  <c r="O4866" i="4" s="1"/>
  <c r="N4867" i="4"/>
  <c r="O4867" i="4" s="1"/>
  <c r="N4868" i="4"/>
  <c r="O4868" i="4" s="1"/>
  <c r="N4869" i="4"/>
  <c r="O4869" i="4" s="1"/>
  <c r="N4870" i="4"/>
  <c r="O4870" i="4" s="1"/>
  <c r="N4871" i="4"/>
  <c r="O4871" i="4" s="1"/>
  <c r="N4872" i="4"/>
  <c r="O4872" i="4" s="1"/>
  <c r="N4873" i="4"/>
  <c r="O4873" i="4" s="1"/>
  <c r="N4874" i="4"/>
  <c r="O4874" i="4" s="1"/>
  <c r="N4875" i="4"/>
  <c r="O4875" i="4" s="1"/>
  <c r="N4876" i="4"/>
  <c r="O4876" i="4" s="1"/>
  <c r="N4877" i="4"/>
  <c r="O4877" i="4" s="1"/>
  <c r="N4878" i="4"/>
  <c r="O4878" i="4" s="1"/>
  <c r="N4879" i="4"/>
  <c r="O4879" i="4" s="1"/>
  <c r="N4880" i="4"/>
  <c r="O4880" i="4" s="1"/>
  <c r="N4881" i="4"/>
  <c r="O4881" i="4" s="1"/>
  <c r="N4882" i="4"/>
  <c r="O4882" i="4" s="1"/>
  <c r="N4883" i="4"/>
  <c r="O4883" i="4" s="1"/>
  <c r="N4884" i="4"/>
  <c r="O4884" i="4" s="1"/>
  <c r="N4885" i="4"/>
  <c r="O4885" i="4" s="1"/>
  <c r="N4886" i="4"/>
  <c r="O4886" i="4" s="1"/>
  <c r="N4887" i="4"/>
  <c r="O4887" i="4" s="1"/>
  <c r="N4888" i="4"/>
  <c r="O4888" i="4" s="1"/>
  <c r="N4889" i="4"/>
  <c r="O4889" i="4" s="1"/>
  <c r="N4890" i="4"/>
  <c r="O4890" i="4" s="1"/>
  <c r="N4891" i="4"/>
  <c r="O4891" i="4" s="1"/>
  <c r="N4892" i="4"/>
  <c r="O4892" i="4" s="1"/>
  <c r="N4893" i="4"/>
  <c r="O4893" i="4" s="1"/>
  <c r="N4894" i="4"/>
  <c r="O4894" i="4" s="1"/>
  <c r="N4895" i="4"/>
  <c r="O4895" i="4" s="1"/>
  <c r="N4896" i="4"/>
  <c r="O4896" i="4" s="1"/>
  <c r="N4897" i="4"/>
  <c r="O4897" i="4" s="1"/>
  <c r="N4898" i="4"/>
  <c r="O4898" i="4" s="1"/>
  <c r="N4899" i="4"/>
  <c r="O4899" i="4" s="1"/>
  <c r="N4900" i="4"/>
  <c r="O4900" i="4" s="1"/>
  <c r="N4901" i="4"/>
  <c r="O4901" i="4" s="1"/>
  <c r="N4902" i="4"/>
  <c r="O4902" i="4" s="1"/>
  <c r="N4903" i="4"/>
  <c r="O4903" i="4" s="1"/>
  <c r="N4904" i="4"/>
  <c r="O4904" i="4" s="1"/>
  <c r="N4905" i="4"/>
  <c r="O4905" i="4" s="1"/>
  <c r="N4906" i="4"/>
  <c r="O4906" i="4" s="1"/>
  <c r="N4907" i="4"/>
  <c r="O4907" i="4" s="1"/>
  <c r="N4908" i="4"/>
  <c r="O4908" i="4" s="1"/>
  <c r="N4909" i="4"/>
  <c r="O4909" i="4" s="1"/>
  <c r="N4910" i="4"/>
  <c r="O4910" i="4" s="1"/>
  <c r="N4911" i="4"/>
  <c r="O4911" i="4" s="1"/>
  <c r="N4912" i="4"/>
  <c r="O4912" i="4" s="1"/>
  <c r="N4913" i="4"/>
  <c r="O4913" i="4" s="1"/>
  <c r="N4914" i="4"/>
  <c r="O4914" i="4" s="1"/>
  <c r="N4915" i="4"/>
  <c r="O4915" i="4" s="1"/>
  <c r="N4916" i="4"/>
  <c r="O4916" i="4" s="1"/>
  <c r="N4917" i="4"/>
  <c r="O4917" i="4" s="1"/>
  <c r="N4918" i="4"/>
  <c r="O4918" i="4" s="1"/>
  <c r="N4919" i="4"/>
  <c r="O4919" i="4" s="1"/>
  <c r="N4920" i="4"/>
  <c r="O4920" i="4" s="1"/>
  <c r="N4921" i="4"/>
  <c r="O4921" i="4" s="1"/>
  <c r="N4922" i="4"/>
  <c r="O4922" i="4" s="1"/>
  <c r="N4923" i="4"/>
  <c r="O4923" i="4" s="1"/>
  <c r="N4924" i="4"/>
  <c r="O4924" i="4" s="1"/>
  <c r="N4925" i="4"/>
  <c r="O4925" i="4" s="1"/>
  <c r="N4926" i="4"/>
  <c r="O4926" i="4" s="1"/>
  <c r="N4927" i="4"/>
  <c r="O4927" i="4" s="1"/>
  <c r="N4928" i="4"/>
  <c r="O4928" i="4" s="1"/>
  <c r="N4929" i="4"/>
  <c r="O4929" i="4" s="1"/>
  <c r="N4930" i="4"/>
  <c r="O4930" i="4" s="1"/>
  <c r="N4931" i="4"/>
  <c r="O4931" i="4" s="1"/>
  <c r="N4932" i="4"/>
  <c r="O4932" i="4" s="1"/>
  <c r="N4933" i="4"/>
  <c r="O4933" i="4" s="1"/>
  <c r="N4934" i="4"/>
  <c r="O4934" i="4" s="1"/>
  <c r="N4935" i="4"/>
  <c r="O4935" i="4" s="1"/>
  <c r="N4936" i="4"/>
  <c r="O4936" i="4" s="1"/>
  <c r="N4937" i="4"/>
  <c r="O4937" i="4" s="1"/>
  <c r="N4938" i="4"/>
  <c r="O4938" i="4" s="1"/>
  <c r="N4939" i="4"/>
  <c r="O4939" i="4" s="1"/>
  <c r="N4940" i="4"/>
  <c r="O4940" i="4" s="1"/>
  <c r="N4941" i="4"/>
  <c r="O4941" i="4" s="1"/>
  <c r="N4942" i="4"/>
  <c r="O4942" i="4" s="1"/>
  <c r="N4943" i="4"/>
  <c r="O4943" i="4" s="1"/>
  <c r="N4944" i="4"/>
  <c r="O4944" i="4" s="1"/>
  <c r="N4945" i="4"/>
  <c r="O4945" i="4" s="1"/>
  <c r="N4946" i="4"/>
  <c r="O4946" i="4" s="1"/>
  <c r="N4947" i="4"/>
  <c r="O4947" i="4" s="1"/>
  <c r="N4948" i="4"/>
  <c r="O4948" i="4" s="1"/>
  <c r="N4949" i="4"/>
  <c r="O4949" i="4" s="1"/>
  <c r="N4950" i="4"/>
  <c r="O4950" i="4" s="1"/>
  <c r="N4951" i="4"/>
  <c r="O4951" i="4" s="1"/>
  <c r="N4952" i="4"/>
  <c r="O4952" i="4" s="1"/>
  <c r="N4953" i="4"/>
  <c r="O4953" i="4" s="1"/>
  <c r="N4954" i="4"/>
  <c r="O4954" i="4" s="1"/>
  <c r="N4955" i="4"/>
  <c r="O4955" i="4" s="1"/>
  <c r="N4956" i="4"/>
  <c r="O4956" i="4" s="1"/>
  <c r="N4957" i="4"/>
  <c r="O4957" i="4" s="1"/>
  <c r="N4958" i="4"/>
  <c r="O4958" i="4" s="1"/>
  <c r="N4959" i="4"/>
  <c r="O4959" i="4" s="1"/>
  <c r="N4960" i="4"/>
  <c r="O4960" i="4" s="1"/>
  <c r="N4961" i="4"/>
  <c r="O4961" i="4" s="1"/>
  <c r="N4962" i="4"/>
  <c r="O4962" i="4" s="1"/>
  <c r="N4963" i="4"/>
  <c r="O4963" i="4" s="1"/>
  <c r="N4964" i="4"/>
  <c r="O4964" i="4" s="1"/>
  <c r="N4965" i="4"/>
  <c r="O4965" i="4" s="1"/>
  <c r="N4966" i="4"/>
  <c r="O4966" i="4" s="1"/>
  <c r="N4967" i="4"/>
  <c r="O4967" i="4" s="1"/>
  <c r="N4968" i="4"/>
  <c r="O4968" i="4" s="1"/>
  <c r="N4969" i="4"/>
  <c r="O4969" i="4" s="1"/>
  <c r="N4970" i="4"/>
  <c r="O4970" i="4" s="1"/>
  <c r="N4971" i="4"/>
  <c r="O4971" i="4" s="1"/>
  <c r="N4972" i="4"/>
  <c r="O4972" i="4" s="1"/>
  <c r="N4973" i="4"/>
  <c r="O4973" i="4" s="1"/>
  <c r="N4974" i="4"/>
  <c r="O4974" i="4" s="1"/>
  <c r="N4975" i="4"/>
  <c r="O4975" i="4" s="1"/>
  <c r="N4976" i="4"/>
  <c r="O4976" i="4" s="1"/>
  <c r="N4977" i="4"/>
  <c r="O4977" i="4" s="1"/>
  <c r="N4978" i="4"/>
  <c r="O4978" i="4" s="1"/>
  <c r="N4979" i="4"/>
  <c r="O4979" i="4" s="1"/>
  <c r="N4980" i="4"/>
  <c r="O4980" i="4" s="1"/>
  <c r="N4981" i="4"/>
  <c r="O4981" i="4" s="1"/>
  <c r="N4982" i="4"/>
  <c r="O4982" i="4" s="1"/>
  <c r="N4983" i="4"/>
  <c r="O4983" i="4" s="1"/>
  <c r="P4983" i="4" s="1"/>
  <c r="N4984" i="4"/>
  <c r="O4984" i="4" s="1"/>
  <c r="N4985" i="4"/>
  <c r="O4985" i="4" s="1"/>
  <c r="N4986" i="4"/>
  <c r="O4986" i="4" s="1"/>
  <c r="N4987" i="4"/>
  <c r="O4987" i="4" s="1"/>
  <c r="N4988" i="4"/>
  <c r="O4988" i="4" s="1"/>
  <c r="N4989" i="4"/>
  <c r="O4989" i="4" s="1"/>
  <c r="N4990" i="4"/>
  <c r="O4990" i="4" s="1"/>
  <c r="N4991" i="4"/>
  <c r="O4991" i="4" s="1"/>
  <c r="N4992" i="4"/>
  <c r="O4992" i="4" s="1"/>
  <c r="N4993" i="4"/>
  <c r="O4993" i="4" s="1"/>
  <c r="N4994" i="4"/>
  <c r="O4994" i="4" s="1"/>
  <c r="N4995" i="4"/>
  <c r="O4995" i="4" s="1"/>
  <c r="N4996" i="4"/>
  <c r="O4996" i="4" s="1"/>
  <c r="N4997" i="4"/>
  <c r="O4997" i="4" s="1"/>
  <c r="N4998" i="4"/>
  <c r="O4998" i="4" s="1"/>
  <c r="N4999" i="4"/>
  <c r="O4999" i="4" s="1"/>
  <c r="N5000" i="4"/>
  <c r="O5000" i="4" s="1"/>
  <c r="N5001" i="4"/>
  <c r="O5001" i="4" s="1"/>
  <c r="N5002" i="4"/>
  <c r="O5002" i="4" s="1"/>
  <c r="N5003" i="4"/>
  <c r="O5003" i="4" s="1"/>
  <c r="N5004" i="4"/>
  <c r="O5004" i="4" s="1"/>
  <c r="N5005" i="4"/>
  <c r="O5005" i="4" s="1"/>
  <c r="N5006" i="4"/>
  <c r="O5006" i="4" s="1"/>
  <c r="N5007" i="4"/>
  <c r="O5007" i="4" s="1"/>
  <c r="N5008" i="4"/>
  <c r="O5008" i="4" s="1"/>
  <c r="N5009" i="4"/>
  <c r="O5009" i="4" s="1"/>
  <c r="N5010" i="4"/>
  <c r="O5010" i="4" s="1"/>
  <c r="N5011" i="4"/>
  <c r="O5011" i="4" s="1"/>
  <c r="N5012" i="4"/>
  <c r="O5012" i="4" s="1"/>
  <c r="N5013" i="4"/>
  <c r="O5013" i="4" s="1"/>
  <c r="N5014" i="4"/>
  <c r="O5014" i="4" s="1"/>
  <c r="N5015" i="4"/>
  <c r="O5015" i="4" s="1"/>
  <c r="N5016" i="4"/>
  <c r="O5016" i="4" s="1"/>
  <c r="N5017" i="4"/>
  <c r="O5017" i="4" s="1"/>
  <c r="N5018" i="4"/>
  <c r="O5018" i="4" s="1"/>
  <c r="N5019" i="4"/>
  <c r="O5019" i="4" s="1"/>
  <c r="N5020" i="4"/>
  <c r="O5020" i="4" s="1"/>
  <c r="N5021" i="4"/>
  <c r="O5021" i="4" s="1"/>
  <c r="N5022" i="4"/>
  <c r="O5022" i="4" s="1"/>
  <c r="N5023" i="4"/>
  <c r="O5023" i="4" s="1"/>
  <c r="N5024" i="4"/>
  <c r="O5024" i="4" s="1"/>
  <c r="N5025" i="4"/>
  <c r="O5025" i="4" s="1"/>
  <c r="N5026" i="4"/>
  <c r="O5026" i="4" s="1"/>
  <c r="N5027" i="4"/>
  <c r="O5027" i="4" s="1"/>
  <c r="N5028" i="4"/>
  <c r="O5028" i="4" s="1"/>
  <c r="N5029" i="4"/>
  <c r="O5029" i="4" s="1"/>
  <c r="N5030" i="4"/>
  <c r="O5030" i="4" s="1"/>
  <c r="N5031" i="4"/>
  <c r="O5031" i="4" s="1"/>
  <c r="N5032" i="4"/>
  <c r="O5032" i="4" s="1"/>
  <c r="N5033" i="4"/>
  <c r="O5033" i="4" s="1"/>
  <c r="N5034" i="4"/>
  <c r="O5034" i="4" s="1"/>
  <c r="N5035" i="4"/>
  <c r="O5035" i="4" s="1"/>
  <c r="N5036" i="4"/>
  <c r="O5036" i="4" s="1"/>
  <c r="N5037" i="4"/>
  <c r="O5037" i="4" s="1"/>
  <c r="N5038" i="4"/>
  <c r="O5038" i="4" s="1"/>
  <c r="N5039" i="4"/>
  <c r="O5039" i="4" s="1"/>
  <c r="N5040" i="4"/>
  <c r="O5040" i="4" s="1"/>
  <c r="N5041" i="4"/>
  <c r="O5041" i="4" s="1"/>
  <c r="N5042" i="4"/>
  <c r="O5042" i="4" s="1"/>
  <c r="N5043" i="4"/>
  <c r="O5043" i="4" s="1"/>
  <c r="N5044" i="4"/>
  <c r="O5044" i="4" s="1"/>
  <c r="N5045" i="4"/>
  <c r="O5045" i="4" s="1"/>
  <c r="N5046" i="4"/>
  <c r="O5046" i="4" s="1"/>
  <c r="N5047" i="4"/>
  <c r="O5047" i="4" s="1"/>
  <c r="N5048" i="4"/>
  <c r="O5048" i="4" s="1"/>
  <c r="N5049" i="4"/>
  <c r="O5049" i="4" s="1"/>
  <c r="N5050" i="4"/>
  <c r="O5050" i="4" s="1"/>
  <c r="N5051" i="4"/>
  <c r="O5051" i="4" s="1"/>
  <c r="N5052" i="4"/>
  <c r="O5052" i="4" s="1"/>
  <c r="N5053" i="4"/>
  <c r="O5053" i="4" s="1"/>
  <c r="N5054" i="4"/>
  <c r="O5054" i="4" s="1"/>
  <c r="N5055" i="4"/>
  <c r="O5055" i="4" s="1"/>
  <c r="N5056" i="4"/>
  <c r="O5056" i="4" s="1"/>
  <c r="N5057" i="4"/>
  <c r="O5057" i="4" s="1"/>
  <c r="N5058" i="4"/>
  <c r="O5058" i="4" s="1"/>
  <c r="N5059" i="4"/>
  <c r="O5059" i="4" s="1"/>
  <c r="N5060" i="4"/>
  <c r="O5060" i="4" s="1"/>
  <c r="N5061" i="4"/>
  <c r="O5061" i="4" s="1"/>
  <c r="N5062" i="4"/>
  <c r="O5062" i="4" s="1"/>
  <c r="N5063" i="4"/>
  <c r="O5063" i="4" s="1"/>
  <c r="N5064" i="4"/>
  <c r="O5064" i="4" s="1"/>
  <c r="N5065" i="4"/>
  <c r="O5065" i="4" s="1"/>
  <c r="P5065" i="4" s="1"/>
  <c r="N5066" i="4"/>
  <c r="O5066" i="4" s="1"/>
  <c r="N5067" i="4"/>
  <c r="O5067" i="4" s="1"/>
  <c r="N5068" i="4"/>
  <c r="O5068" i="4" s="1"/>
  <c r="N5069" i="4"/>
  <c r="O5069" i="4" s="1"/>
  <c r="N5070" i="4"/>
  <c r="O5070" i="4" s="1"/>
  <c r="N5071" i="4"/>
  <c r="O5071" i="4" s="1"/>
  <c r="N5072" i="4"/>
  <c r="O5072" i="4" s="1"/>
  <c r="N5073" i="4"/>
  <c r="O5073" i="4" s="1"/>
  <c r="N5074" i="4"/>
  <c r="O5074" i="4" s="1"/>
  <c r="N5075" i="4"/>
  <c r="O5075" i="4" s="1"/>
  <c r="N5076" i="4"/>
  <c r="O5076" i="4" s="1"/>
  <c r="N5077" i="4"/>
  <c r="O5077" i="4" s="1"/>
  <c r="N5078" i="4"/>
  <c r="O5078" i="4" s="1"/>
  <c r="N5079" i="4"/>
  <c r="O5079" i="4" s="1"/>
  <c r="N5080" i="4"/>
  <c r="O5080" i="4" s="1"/>
  <c r="N5081" i="4"/>
  <c r="O5081" i="4" s="1"/>
  <c r="N5082" i="4"/>
  <c r="O5082" i="4" s="1"/>
  <c r="N5083" i="4"/>
  <c r="O5083" i="4" s="1"/>
  <c r="N5084" i="4"/>
  <c r="O5084" i="4" s="1"/>
  <c r="N5085" i="4"/>
  <c r="O5085" i="4" s="1"/>
  <c r="N5086" i="4"/>
  <c r="O5086" i="4" s="1"/>
  <c r="N5087" i="4"/>
  <c r="O5087" i="4" s="1"/>
  <c r="N5088" i="4"/>
  <c r="O5088" i="4" s="1"/>
  <c r="N5089" i="4"/>
  <c r="O5089" i="4" s="1"/>
  <c r="N5090" i="4"/>
  <c r="O5090" i="4" s="1"/>
  <c r="N5091" i="4"/>
  <c r="O5091" i="4" s="1"/>
  <c r="N5092" i="4"/>
  <c r="O5092" i="4" s="1"/>
  <c r="N5093" i="4"/>
  <c r="O5093" i="4" s="1"/>
  <c r="N5094" i="4"/>
  <c r="O5094" i="4" s="1"/>
  <c r="N5095" i="4"/>
  <c r="O5095" i="4" s="1"/>
  <c r="N5096" i="4"/>
  <c r="O5096" i="4" s="1"/>
  <c r="N5097" i="4"/>
  <c r="O5097" i="4" s="1"/>
  <c r="N5098" i="4"/>
  <c r="O5098" i="4" s="1"/>
  <c r="N5099" i="4"/>
  <c r="O5099" i="4" s="1"/>
  <c r="N5100" i="4"/>
  <c r="O5100" i="4" s="1"/>
  <c r="N5101" i="4"/>
  <c r="O5101" i="4" s="1"/>
  <c r="N5102" i="4"/>
  <c r="O5102" i="4" s="1"/>
  <c r="N5103" i="4"/>
  <c r="O5103" i="4" s="1"/>
  <c r="N5104" i="4"/>
  <c r="O5104" i="4" s="1"/>
  <c r="N5105" i="4"/>
  <c r="O5105" i="4" s="1"/>
  <c r="N5106" i="4"/>
  <c r="O5106" i="4" s="1"/>
  <c r="N5107" i="4"/>
  <c r="O5107" i="4" s="1"/>
  <c r="N5108" i="4"/>
  <c r="O5108" i="4" s="1"/>
  <c r="N5109" i="4"/>
  <c r="O5109" i="4" s="1"/>
  <c r="N5110" i="4"/>
  <c r="O5110" i="4" s="1"/>
  <c r="N5111" i="4"/>
  <c r="O5111" i="4" s="1"/>
  <c r="N5112" i="4"/>
  <c r="O5112" i="4" s="1"/>
  <c r="N5113" i="4"/>
  <c r="O5113" i="4" s="1"/>
  <c r="N5114" i="4"/>
  <c r="O5114" i="4" s="1"/>
  <c r="N5115" i="4"/>
  <c r="O5115" i="4" s="1"/>
  <c r="N5116" i="4"/>
  <c r="O5116" i="4" s="1"/>
  <c r="N5117" i="4"/>
  <c r="O5117" i="4" s="1"/>
  <c r="N5118" i="4"/>
  <c r="O5118" i="4" s="1"/>
  <c r="N5119" i="4"/>
  <c r="O5119" i="4" s="1"/>
  <c r="N5120" i="4"/>
  <c r="O5120" i="4" s="1"/>
  <c r="N5121" i="4"/>
  <c r="O5121" i="4" s="1"/>
  <c r="N5122" i="4"/>
  <c r="O5122" i="4" s="1"/>
  <c r="N5123" i="4"/>
  <c r="O5123" i="4" s="1"/>
  <c r="N5124" i="4"/>
  <c r="O5124" i="4" s="1"/>
  <c r="N5125" i="4"/>
  <c r="O5125" i="4" s="1"/>
  <c r="N5126" i="4"/>
  <c r="O5126" i="4" s="1"/>
  <c r="N5127" i="4"/>
  <c r="O5127" i="4" s="1"/>
  <c r="N5128" i="4"/>
  <c r="O5128" i="4" s="1"/>
  <c r="N5129" i="4"/>
  <c r="O5129" i="4" s="1"/>
  <c r="N5130" i="4"/>
  <c r="O5130" i="4" s="1"/>
  <c r="N5131" i="4"/>
  <c r="O5131" i="4" s="1"/>
  <c r="N5132" i="4"/>
  <c r="O5132" i="4" s="1"/>
  <c r="N5133" i="4"/>
  <c r="O5133" i="4" s="1"/>
  <c r="N5134" i="4"/>
  <c r="O5134" i="4" s="1"/>
  <c r="N5135" i="4"/>
  <c r="O5135" i="4" s="1"/>
  <c r="N5136" i="4"/>
  <c r="O5136" i="4" s="1"/>
  <c r="N5137" i="4"/>
  <c r="O5137" i="4" s="1"/>
  <c r="N5138" i="4"/>
  <c r="O5138" i="4" s="1"/>
  <c r="N5139" i="4"/>
  <c r="O5139" i="4" s="1"/>
  <c r="N5140" i="4"/>
  <c r="O5140" i="4" s="1"/>
  <c r="N5141" i="4"/>
  <c r="O5141" i="4" s="1"/>
  <c r="N5142" i="4"/>
  <c r="O5142" i="4" s="1"/>
  <c r="N5143" i="4"/>
  <c r="O5143" i="4" s="1"/>
  <c r="N5144" i="4"/>
  <c r="O5144" i="4" s="1"/>
  <c r="N5145" i="4"/>
  <c r="O5145" i="4" s="1"/>
  <c r="N5146" i="4"/>
  <c r="O5146" i="4" s="1"/>
  <c r="N5147" i="4"/>
  <c r="O5147" i="4" s="1"/>
  <c r="N5148" i="4"/>
  <c r="O5148" i="4" s="1"/>
  <c r="N5149" i="4"/>
  <c r="O5149" i="4" s="1"/>
  <c r="N5150" i="4"/>
  <c r="O5150" i="4" s="1"/>
  <c r="N5151" i="4"/>
  <c r="O5151" i="4" s="1"/>
  <c r="N5152" i="4"/>
  <c r="O5152" i="4" s="1"/>
  <c r="N5153" i="4"/>
  <c r="O5153" i="4" s="1"/>
  <c r="N5154" i="4"/>
  <c r="O5154" i="4" s="1"/>
  <c r="N5155" i="4"/>
  <c r="O5155" i="4" s="1"/>
  <c r="N5156" i="4"/>
  <c r="O5156" i="4" s="1"/>
  <c r="N5157" i="4"/>
  <c r="O5157" i="4" s="1"/>
  <c r="N5158" i="4"/>
  <c r="O5158" i="4" s="1"/>
  <c r="N5159" i="4"/>
  <c r="O5159" i="4" s="1"/>
  <c r="N5160" i="4"/>
  <c r="O5160" i="4" s="1"/>
  <c r="N5161" i="4"/>
  <c r="O5161" i="4" s="1"/>
  <c r="N5162" i="4"/>
  <c r="O5162" i="4" s="1"/>
  <c r="N5163" i="4"/>
  <c r="O5163" i="4" s="1"/>
  <c r="N5164" i="4"/>
  <c r="O5164" i="4" s="1"/>
  <c r="N5165" i="4"/>
  <c r="O5165" i="4" s="1"/>
  <c r="N5166" i="4"/>
  <c r="O5166" i="4" s="1"/>
  <c r="N5167" i="4"/>
  <c r="O5167" i="4" s="1"/>
  <c r="N5168" i="4"/>
  <c r="O5168" i="4" s="1"/>
  <c r="N5169" i="4"/>
  <c r="O5169" i="4" s="1"/>
  <c r="N5170" i="4"/>
  <c r="O5170" i="4" s="1"/>
  <c r="N5171" i="4"/>
  <c r="O5171" i="4" s="1"/>
  <c r="N5172" i="4"/>
  <c r="O5172" i="4" s="1"/>
  <c r="N5173" i="4"/>
  <c r="O5173" i="4" s="1"/>
  <c r="N5174" i="4"/>
  <c r="O5174" i="4" s="1"/>
  <c r="N5175" i="4"/>
  <c r="O5175" i="4" s="1"/>
  <c r="N5176" i="4"/>
  <c r="O5176" i="4" s="1"/>
  <c r="N5177" i="4"/>
  <c r="O5177" i="4" s="1"/>
  <c r="N5178" i="4"/>
  <c r="O5178" i="4" s="1"/>
  <c r="N5179" i="4"/>
  <c r="O5179" i="4" s="1"/>
  <c r="N5180" i="4"/>
  <c r="O5180" i="4" s="1"/>
  <c r="N5181" i="4"/>
  <c r="O5181" i="4" s="1"/>
  <c r="N5182" i="4"/>
  <c r="O5182" i="4" s="1"/>
  <c r="N5183" i="4"/>
  <c r="O5183" i="4" s="1"/>
  <c r="N5184" i="4"/>
  <c r="O5184" i="4" s="1"/>
  <c r="N5185" i="4"/>
  <c r="O5185" i="4" s="1"/>
  <c r="N5186" i="4"/>
  <c r="O5186" i="4" s="1"/>
  <c r="N5187" i="4"/>
  <c r="O5187" i="4" s="1"/>
  <c r="N5188" i="4"/>
  <c r="O5188" i="4" s="1"/>
  <c r="N5189" i="4"/>
  <c r="O5189" i="4" s="1"/>
  <c r="N5190" i="4"/>
  <c r="O5190" i="4" s="1"/>
  <c r="N5191" i="4"/>
  <c r="O5191" i="4" s="1"/>
  <c r="N5192" i="4"/>
  <c r="O5192" i="4" s="1"/>
  <c r="N5193" i="4"/>
  <c r="O5193" i="4" s="1"/>
  <c r="N5194" i="4"/>
  <c r="O5194" i="4" s="1"/>
  <c r="N5195" i="4"/>
  <c r="O5195" i="4" s="1"/>
  <c r="N5196" i="4"/>
  <c r="O5196" i="4" s="1"/>
  <c r="N5197" i="4"/>
  <c r="O5197" i="4" s="1"/>
  <c r="N5198" i="4"/>
  <c r="O5198" i="4" s="1"/>
  <c r="N5199" i="4"/>
  <c r="O5199" i="4" s="1"/>
  <c r="N5200" i="4"/>
  <c r="O5200" i="4" s="1"/>
  <c r="N5201" i="4"/>
  <c r="O5201" i="4" s="1"/>
  <c r="N5202" i="4"/>
  <c r="O5202" i="4" s="1"/>
  <c r="N5203" i="4"/>
  <c r="O5203" i="4" s="1"/>
  <c r="N5204" i="4"/>
  <c r="O5204" i="4" s="1"/>
  <c r="N5205" i="4"/>
  <c r="O5205" i="4" s="1"/>
  <c r="N5206" i="4"/>
  <c r="O5206" i="4" s="1"/>
  <c r="N5207" i="4"/>
  <c r="O5207" i="4" s="1"/>
  <c r="N5208" i="4"/>
  <c r="O5208" i="4" s="1"/>
  <c r="N5209" i="4"/>
  <c r="O5209" i="4" s="1"/>
  <c r="N5210" i="4"/>
  <c r="O5210" i="4" s="1"/>
  <c r="N5211" i="4"/>
  <c r="O5211" i="4" s="1"/>
  <c r="N5212" i="4"/>
  <c r="O5212" i="4" s="1"/>
  <c r="N5213" i="4"/>
  <c r="O5213" i="4" s="1"/>
  <c r="N5214" i="4"/>
  <c r="O5214" i="4" s="1"/>
  <c r="N5215" i="4"/>
  <c r="O5215" i="4" s="1"/>
  <c r="N5216" i="4"/>
  <c r="O5216" i="4" s="1"/>
  <c r="N5217" i="4"/>
  <c r="O5217" i="4" s="1"/>
  <c r="N5218" i="4"/>
  <c r="O5218" i="4" s="1"/>
  <c r="N5219" i="4"/>
  <c r="O5219" i="4" s="1"/>
  <c r="N5220" i="4"/>
  <c r="O5220" i="4" s="1"/>
  <c r="N5221" i="4"/>
  <c r="O5221" i="4" s="1"/>
  <c r="N5222" i="4"/>
  <c r="O5222" i="4" s="1"/>
  <c r="N5223" i="4"/>
  <c r="O5223" i="4" s="1"/>
  <c r="N5224" i="4"/>
  <c r="O5224" i="4" s="1"/>
  <c r="N5225" i="4"/>
  <c r="O5225" i="4" s="1"/>
  <c r="N5226" i="4"/>
  <c r="O5226" i="4" s="1"/>
  <c r="N5227" i="4"/>
  <c r="O5227" i="4" s="1"/>
  <c r="N5228" i="4"/>
  <c r="O5228" i="4" s="1"/>
  <c r="N5229" i="4"/>
  <c r="O5229" i="4" s="1"/>
  <c r="N5230" i="4"/>
  <c r="O5230" i="4" s="1"/>
  <c r="N5231" i="4"/>
  <c r="O5231" i="4" s="1"/>
  <c r="N5232" i="4"/>
  <c r="O5232" i="4" s="1"/>
  <c r="N5233" i="4"/>
  <c r="O5233" i="4" s="1"/>
  <c r="N5234" i="4"/>
  <c r="O5234" i="4" s="1"/>
  <c r="N5235" i="4"/>
  <c r="O5235" i="4" s="1"/>
  <c r="N5236" i="4"/>
  <c r="O5236" i="4" s="1"/>
  <c r="N5237" i="4"/>
  <c r="O5237" i="4" s="1"/>
  <c r="N5238" i="4"/>
  <c r="O5238" i="4" s="1"/>
  <c r="N5239" i="4"/>
  <c r="O5239" i="4" s="1"/>
  <c r="N5240" i="4"/>
  <c r="O5240" i="4" s="1"/>
  <c r="N5241" i="4"/>
  <c r="O5241" i="4" s="1"/>
  <c r="N5242" i="4"/>
  <c r="O5242" i="4" s="1"/>
  <c r="N5243" i="4"/>
  <c r="O5243" i="4" s="1"/>
  <c r="N5244" i="4"/>
  <c r="O5244" i="4" s="1"/>
  <c r="N5245" i="4"/>
  <c r="O5245" i="4" s="1"/>
  <c r="N5246" i="4"/>
  <c r="O5246" i="4" s="1"/>
  <c r="N5247" i="4"/>
  <c r="O5247" i="4" s="1"/>
  <c r="N5248" i="4"/>
  <c r="O5248" i="4" s="1"/>
  <c r="N5249" i="4"/>
  <c r="O5249" i="4" s="1"/>
  <c r="N5250" i="4"/>
  <c r="O5250" i="4" s="1"/>
  <c r="N5251" i="4"/>
  <c r="O5251" i="4" s="1"/>
  <c r="N5252" i="4"/>
  <c r="O5252" i="4" s="1"/>
  <c r="N5253" i="4"/>
  <c r="O5253" i="4" s="1"/>
  <c r="N5254" i="4"/>
  <c r="O5254" i="4" s="1"/>
  <c r="N5255" i="4"/>
  <c r="O5255" i="4" s="1"/>
  <c r="N5256" i="4"/>
  <c r="O5256" i="4" s="1"/>
  <c r="N5257" i="4"/>
  <c r="O5257" i="4" s="1"/>
  <c r="N5258" i="4"/>
  <c r="O5258" i="4" s="1"/>
  <c r="N5259" i="4"/>
  <c r="O5259" i="4" s="1"/>
  <c r="N5260" i="4"/>
  <c r="O5260" i="4" s="1"/>
  <c r="N5261" i="4"/>
  <c r="O5261" i="4" s="1"/>
  <c r="N5262" i="4"/>
  <c r="O5262" i="4" s="1"/>
  <c r="N5263" i="4"/>
  <c r="O5263" i="4" s="1"/>
  <c r="N5264" i="4"/>
  <c r="O5264" i="4" s="1"/>
  <c r="N5265" i="4"/>
  <c r="O5265" i="4" s="1"/>
  <c r="N5266" i="4"/>
  <c r="O5266" i="4" s="1"/>
  <c r="N5267" i="4"/>
  <c r="O5267" i="4" s="1"/>
  <c r="N5268" i="4"/>
  <c r="O5268" i="4" s="1"/>
  <c r="N5269" i="4"/>
  <c r="O5269" i="4" s="1"/>
  <c r="N5270" i="4"/>
  <c r="O5270" i="4" s="1"/>
  <c r="N5271" i="4"/>
  <c r="O5271" i="4" s="1"/>
  <c r="N5272" i="4"/>
  <c r="O5272" i="4" s="1"/>
  <c r="N5273" i="4"/>
  <c r="O5273" i="4" s="1"/>
  <c r="N5274" i="4"/>
  <c r="O5274" i="4" s="1"/>
  <c r="N5275" i="4"/>
  <c r="O5275" i="4" s="1"/>
  <c r="N5276" i="4"/>
  <c r="O5276" i="4" s="1"/>
  <c r="N5277" i="4"/>
  <c r="O5277" i="4" s="1"/>
  <c r="N5278" i="4"/>
  <c r="O5278" i="4" s="1"/>
  <c r="N5279" i="4"/>
  <c r="O5279" i="4" s="1"/>
  <c r="N5280" i="4"/>
  <c r="O5280" i="4" s="1"/>
  <c r="N5281" i="4"/>
  <c r="O5281" i="4" s="1"/>
  <c r="N5282" i="4"/>
  <c r="O5282" i="4" s="1"/>
  <c r="N5283" i="4"/>
  <c r="O5283" i="4" s="1"/>
  <c r="N5284" i="4"/>
  <c r="O5284" i="4" s="1"/>
  <c r="N5285" i="4"/>
  <c r="O5285" i="4" s="1"/>
  <c r="N5286" i="4"/>
  <c r="O5286" i="4" s="1"/>
  <c r="N5287" i="4"/>
  <c r="O5287" i="4" s="1"/>
  <c r="N5288" i="4"/>
  <c r="O5288" i="4" s="1"/>
  <c r="N5289" i="4"/>
  <c r="O5289" i="4" s="1"/>
  <c r="N5290" i="4"/>
  <c r="O5290" i="4" s="1"/>
  <c r="N5291" i="4"/>
  <c r="O5291" i="4" s="1"/>
  <c r="N5292" i="4"/>
  <c r="O5292" i="4" s="1"/>
  <c r="N5293" i="4"/>
  <c r="O5293" i="4" s="1"/>
  <c r="N5294" i="4"/>
  <c r="O5294" i="4" s="1"/>
  <c r="N5295" i="4"/>
  <c r="O5295" i="4" s="1"/>
  <c r="N5296" i="4"/>
  <c r="O5296" i="4" s="1"/>
  <c r="N5297" i="4"/>
  <c r="O5297" i="4" s="1"/>
  <c r="N5298" i="4"/>
  <c r="O5298" i="4" s="1"/>
  <c r="N5299" i="4"/>
  <c r="O5299" i="4" s="1"/>
  <c r="N5300" i="4"/>
  <c r="O5300" i="4" s="1"/>
  <c r="N5301" i="4"/>
  <c r="O5301" i="4" s="1"/>
  <c r="N5302" i="4"/>
  <c r="O5302" i="4" s="1"/>
  <c r="N5303" i="4"/>
  <c r="O5303" i="4" s="1"/>
  <c r="N5304" i="4"/>
  <c r="O5304" i="4" s="1"/>
  <c r="N5305" i="4"/>
  <c r="O5305" i="4" s="1"/>
  <c r="N5306" i="4"/>
  <c r="O5306" i="4" s="1"/>
  <c r="N5307" i="4"/>
  <c r="O5307" i="4" s="1"/>
  <c r="N5308" i="4"/>
  <c r="O5308" i="4" s="1"/>
  <c r="N5309" i="4"/>
  <c r="O5309" i="4" s="1"/>
  <c r="N5310" i="4"/>
  <c r="O5310" i="4" s="1"/>
  <c r="N5311" i="4"/>
  <c r="O5311" i="4" s="1"/>
  <c r="N5312" i="4"/>
  <c r="O5312" i="4" s="1"/>
  <c r="N5313" i="4"/>
  <c r="O5313" i="4" s="1"/>
  <c r="N5314" i="4"/>
  <c r="O5314" i="4" s="1"/>
  <c r="N5315" i="4"/>
  <c r="O5315" i="4" s="1"/>
  <c r="N5316" i="4"/>
  <c r="O5316" i="4" s="1"/>
  <c r="N5317" i="4"/>
  <c r="O5317" i="4" s="1"/>
  <c r="N5318" i="4"/>
  <c r="O5318" i="4" s="1"/>
  <c r="N5319" i="4"/>
  <c r="O5319" i="4" s="1"/>
  <c r="N5320" i="4"/>
  <c r="O5320" i="4" s="1"/>
  <c r="N5321" i="4"/>
  <c r="O5321" i="4" s="1"/>
  <c r="N5322" i="4"/>
  <c r="O5322" i="4" s="1"/>
  <c r="N5323" i="4"/>
  <c r="O5323" i="4" s="1"/>
  <c r="N5324" i="4"/>
  <c r="O5324" i="4" s="1"/>
  <c r="N5325" i="4"/>
  <c r="O5325" i="4" s="1"/>
  <c r="N5326" i="4"/>
  <c r="O5326" i="4" s="1"/>
  <c r="N5327" i="4"/>
  <c r="O5327" i="4" s="1"/>
  <c r="N5328" i="4"/>
  <c r="O5328" i="4" s="1"/>
  <c r="N5329" i="4"/>
  <c r="O5329" i="4" s="1"/>
  <c r="N5330" i="4"/>
  <c r="O5330" i="4" s="1"/>
  <c r="N5331" i="4"/>
  <c r="O5331" i="4" s="1"/>
  <c r="N5332" i="4"/>
  <c r="O5332" i="4" s="1"/>
  <c r="N5333" i="4"/>
  <c r="O5333" i="4" s="1"/>
  <c r="N5334" i="4"/>
  <c r="O5334" i="4" s="1"/>
  <c r="N5335" i="4"/>
  <c r="O5335" i="4" s="1"/>
  <c r="N5336" i="4"/>
  <c r="O5336" i="4" s="1"/>
  <c r="N5337" i="4"/>
  <c r="O5337" i="4" s="1"/>
  <c r="N5338" i="4"/>
  <c r="O5338" i="4" s="1"/>
  <c r="N5339" i="4"/>
  <c r="O5339" i="4" s="1"/>
  <c r="N5340" i="4"/>
  <c r="O5340" i="4" s="1"/>
  <c r="N5341" i="4"/>
  <c r="O5341" i="4" s="1"/>
  <c r="N5342" i="4"/>
  <c r="O5342" i="4" s="1"/>
  <c r="N5343" i="4"/>
  <c r="O5343" i="4" s="1"/>
  <c r="N5344" i="4"/>
  <c r="O5344" i="4" s="1"/>
  <c r="N5345" i="4"/>
  <c r="O5345" i="4" s="1"/>
  <c r="N5346" i="4"/>
  <c r="O5346" i="4" s="1"/>
  <c r="N5347" i="4"/>
  <c r="O5347" i="4" s="1"/>
  <c r="N5348" i="4"/>
  <c r="O5348" i="4" s="1"/>
  <c r="N5349" i="4"/>
  <c r="O5349" i="4" s="1"/>
  <c r="N5350" i="4"/>
  <c r="O5350" i="4" s="1"/>
  <c r="N5351" i="4"/>
  <c r="O5351" i="4" s="1"/>
  <c r="N5352" i="4"/>
  <c r="O5352" i="4" s="1"/>
  <c r="N5353" i="4"/>
  <c r="O5353" i="4" s="1"/>
  <c r="N5354" i="4"/>
  <c r="O5354" i="4" s="1"/>
  <c r="N5355" i="4"/>
  <c r="O5355" i="4" s="1"/>
  <c r="N5356" i="4"/>
  <c r="O5356" i="4" s="1"/>
  <c r="N5357" i="4"/>
  <c r="O5357" i="4" s="1"/>
  <c r="N5358" i="4"/>
  <c r="O5358" i="4" s="1"/>
  <c r="P5358" i="4" s="1"/>
  <c r="N5359" i="4"/>
  <c r="O5359" i="4" s="1"/>
  <c r="N5360" i="4"/>
  <c r="O5360" i="4" s="1"/>
  <c r="N5361" i="4"/>
  <c r="O5361" i="4" s="1"/>
  <c r="N5362" i="4"/>
  <c r="O5362" i="4" s="1"/>
  <c r="N5363" i="4"/>
  <c r="O5363" i="4" s="1"/>
  <c r="N5364" i="4"/>
  <c r="O5364" i="4" s="1"/>
  <c r="N5365" i="4"/>
  <c r="O5365" i="4" s="1"/>
  <c r="N5366" i="4"/>
  <c r="O5366" i="4" s="1"/>
  <c r="N5367" i="4"/>
  <c r="O5367" i="4" s="1"/>
  <c r="N5368" i="4"/>
  <c r="O5368" i="4" s="1"/>
  <c r="N5369" i="4"/>
  <c r="O5369" i="4" s="1"/>
  <c r="N5370" i="4"/>
  <c r="O5370" i="4" s="1"/>
  <c r="N5371" i="4"/>
  <c r="O5371" i="4" s="1"/>
  <c r="N5372" i="4"/>
  <c r="O5372" i="4" s="1"/>
  <c r="N5373" i="4"/>
  <c r="O5373" i="4" s="1"/>
  <c r="N5374" i="4"/>
  <c r="O5374" i="4" s="1"/>
  <c r="N5375" i="4"/>
  <c r="O5375" i="4" s="1"/>
  <c r="N5376" i="4"/>
  <c r="O5376" i="4" s="1"/>
  <c r="N5377" i="4"/>
  <c r="O5377" i="4" s="1"/>
  <c r="N5378" i="4"/>
  <c r="O5378" i="4" s="1"/>
  <c r="N5379" i="4"/>
  <c r="O5379" i="4" s="1"/>
  <c r="N5380" i="4"/>
  <c r="O5380" i="4" s="1"/>
  <c r="N5381" i="4"/>
  <c r="O5381" i="4" s="1"/>
  <c r="N5382" i="4"/>
  <c r="O5382" i="4" s="1"/>
  <c r="N5383" i="4"/>
  <c r="O5383" i="4" s="1"/>
  <c r="N5384" i="4"/>
  <c r="O5384" i="4" s="1"/>
  <c r="N5385" i="4"/>
  <c r="O5385" i="4" s="1"/>
  <c r="N5386" i="4"/>
  <c r="O5386" i="4" s="1"/>
  <c r="N5387" i="4"/>
  <c r="O5387" i="4" s="1"/>
  <c r="N5388" i="4"/>
  <c r="O5388" i="4" s="1"/>
  <c r="N5389" i="4"/>
  <c r="O5389" i="4" s="1"/>
  <c r="N5390" i="4"/>
  <c r="O5390" i="4" s="1"/>
  <c r="N5391" i="4"/>
  <c r="O5391" i="4" s="1"/>
  <c r="N5392" i="4"/>
  <c r="O5392" i="4" s="1"/>
  <c r="N5393" i="4"/>
  <c r="O5393" i="4" s="1"/>
  <c r="N5394" i="4"/>
  <c r="O5394" i="4" s="1"/>
  <c r="N5395" i="4"/>
  <c r="O5395" i="4" s="1"/>
  <c r="N5396" i="4"/>
  <c r="O5396" i="4" s="1"/>
  <c r="N5397" i="4"/>
  <c r="O5397" i="4" s="1"/>
  <c r="N5398" i="4"/>
  <c r="O5398" i="4" s="1"/>
  <c r="N5399" i="4"/>
  <c r="O5399" i="4" s="1"/>
  <c r="N5400" i="4"/>
  <c r="O5400" i="4" s="1"/>
  <c r="N5401" i="4"/>
  <c r="O5401" i="4" s="1"/>
  <c r="N5402" i="4"/>
  <c r="O5402" i="4" s="1"/>
  <c r="N5403" i="4"/>
  <c r="O5403" i="4" s="1"/>
  <c r="N5404" i="4"/>
  <c r="O5404" i="4" s="1"/>
  <c r="N5405" i="4"/>
  <c r="O5405" i="4" s="1"/>
  <c r="N5406" i="4"/>
  <c r="O5406" i="4" s="1"/>
  <c r="N5407" i="4"/>
  <c r="O5407" i="4" s="1"/>
  <c r="N5408" i="4"/>
  <c r="O5408" i="4" s="1"/>
  <c r="N5409" i="4"/>
  <c r="O5409" i="4" s="1"/>
  <c r="N5410" i="4"/>
  <c r="O5410" i="4" s="1"/>
  <c r="N5411" i="4"/>
  <c r="O5411" i="4" s="1"/>
  <c r="N5412" i="4"/>
  <c r="O5412" i="4" s="1"/>
  <c r="N5413" i="4"/>
  <c r="O5413" i="4" s="1"/>
  <c r="N5414" i="4"/>
  <c r="O5414" i="4" s="1"/>
  <c r="N5415" i="4"/>
  <c r="O5415" i="4" s="1"/>
  <c r="N5416" i="4"/>
  <c r="O5416" i="4" s="1"/>
  <c r="N5417" i="4"/>
  <c r="O5417" i="4" s="1"/>
  <c r="N5418" i="4"/>
  <c r="O5418" i="4" s="1"/>
  <c r="N5419" i="4"/>
  <c r="O5419" i="4" s="1"/>
  <c r="N5420" i="4"/>
  <c r="O5420" i="4" s="1"/>
  <c r="N5421" i="4"/>
  <c r="O5421" i="4" s="1"/>
  <c r="N5422" i="4"/>
  <c r="O5422" i="4" s="1"/>
  <c r="N5423" i="4"/>
  <c r="O5423" i="4" s="1"/>
  <c r="N5424" i="4"/>
  <c r="O5424" i="4" s="1"/>
  <c r="N5425" i="4"/>
  <c r="O5425" i="4" s="1"/>
  <c r="N5426" i="4"/>
  <c r="O5426" i="4" s="1"/>
  <c r="N5427" i="4"/>
  <c r="O5427" i="4" s="1"/>
  <c r="N5428" i="4"/>
  <c r="O5428" i="4" s="1"/>
  <c r="N5429" i="4"/>
  <c r="O5429" i="4" s="1"/>
  <c r="N5430" i="4"/>
  <c r="O5430" i="4" s="1"/>
  <c r="N5431" i="4"/>
  <c r="O5431" i="4" s="1"/>
  <c r="N5432" i="4"/>
  <c r="O5432" i="4" s="1"/>
  <c r="N5433" i="4"/>
  <c r="O5433" i="4" s="1"/>
  <c r="N5434" i="4"/>
  <c r="O5434" i="4" s="1"/>
  <c r="N5435" i="4"/>
  <c r="O5435" i="4" s="1"/>
  <c r="N5436" i="4"/>
  <c r="O5436" i="4" s="1"/>
  <c r="N5437" i="4"/>
  <c r="O5437" i="4" s="1"/>
  <c r="N5438" i="4"/>
  <c r="O5438" i="4" s="1"/>
  <c r="N5439" i="4"/>
  <c r="O5439" i="4" s="1"/>
  <c r="N5440" i="4"/>
  <c r="O5440" i="4" s="1"/>
  <c r="N5441" i="4"/>
  <c r="O5441" i="4" s="1"/>
  <c r="N5442" i="4"/>
  <c r="O5442" i="4" s="1"/>
  <c r="N5443" i="4"/>
  <c r="O5443" i="4" s="1"/>
  <c r="N5444" i="4"/>
  <c r="O5444" i="4" s="1"/>
  <c r="N5445" i="4"/>
  <c r="O5445" i="4" s="1"/>
  <c r="N5446" i="4"/>
  <c r="O5446" i="4" s="1"/>
  <c r="N5447" i="4"/>
  <c r="O5447" i="4" s="1"/>
  <c r="N5448" i="4"/>
  <c r="O5448" i="4" s="1"/>
  <c r="N5449" i="4"/>
  <c r="O5449" i="4" s="1"/>
  <c r="N5450" i="4"/>
  <c r="O5450" i="4" s="1"/>
  <c r="N5451" i="4"/>
  <c r="O5451" i="4" s="1"/>
  <c r="N5452" i="4"/>
  <c r="O5452" i="4" s="1"/>
  <c r="N5453" i="4"/>
  <c r="O5453" i="4" s="1"/>
  <c r="N5454" i="4"/>
  <c r="O5454" i="4" s="1"/>
  <c r="N5455" i="4"/>
  <c r="O5455" i="4" s="1"/>
  <c r="N5456" i="4"/>
  <c r="O5456" i="4" s="1"/>
  <c r="N5457" i="4"/>
  <c r="O5457" i="4" s="1"/>
  <c r="N5458" i="4"/>
  <c r="O5458" i="4" s="1"/>
  <c r="N5459" i="4"/>
  <c r="O5459" i="4" s="1"/>
  <c r="N5460" i="4"/>
  <c r="O5460" i="4" s="1"/>
  <c r="N5461" i="4"/>
  <c r="O5461" i="4" s="1"/>
  <c r="N5462" i="4"/>
  <c r="O5462" i="4" s="1"/>
  <c r="N5463" i="4"/>
  <c r="O5463" i="4" s="1"/>
  <c r="N5464" i="4"/>
  <c r="O5464" i="4" s="1"/>
  <c r="N5465" i="4"/>
  <c r="O5465" i="4" s="1"/>
  <c r="N5466" i="4"/>
  <c r="O5466" i="4" s="1"/>
  <c r="N5467" i="4"/>
  <c r="O5467" i="4" s="1"/>
  <c r="N5468" i="4"/>
  <c r="O5468" i="4" s="1"/>
  <c r="N5469" i="4"/>
  <c r="O5469" i="4" s="1"/>
  <c r="N5470" i="4"/>
  <c r="O5470" i="4" s="1"/>
  <c r="N5471" i="4"/>
  <c r="O5471" i="4" s="1"/>
  <c r="N5472" i="4"/>
  <c r="O5472" i="4" s="1"/>
  <c r="N5473" i="4"/>
  <c r="O5473" i="4" s="1"/>
  <c r="N5474" i="4"/>
  <c r="O5474" i="4" s="1"/>
  <c r="N5475" i="4"/>
  <c r="O5475" i="4" s="1"/>
  <c r="N5476" i="4"/>
  <c r="O5476" i="4" s="1"/>
  <c r="N5477" i="4"/>
  <c r="O5477" i="4" s="1"/>
  <c r="N5478" i="4"/>
  <c r="O5478" i="4" s="1"/>
  <c r="N5479" i="4"/>
  <c r="O5479" i="4" s="1"/>
  <c r="N5480" i="4"/>
  <c r="O5480" i="4" s="1"/>
  <c r="N5481" i="4"/>
  <c r="O5481" i="4" s="1"/>
  <c r="N5482" i="4"/>
  <c r="O5482" i="4" s="1"/>
  <c r="N5483" i="4"/>
  <c r="O5483" i="4" s="1"/>
  <c r="N5484" i="4"/>
  <c r="O5484" i="4" s="1"/>
  <c r="N5485" i="4"/>
  <c r="O5485" i="4" s="1"/>
  <c r="N5486" i="4"/>
  <c r="O5486" i="4" s="1"/>
  <c r="N5487" i="4"/>
  <c r="O5487" i="4" s="1"/>
  <c r="N5488" i="4"/>
  <c r="O5488" i="4" s="1"/>
  <c r="N5489" i="4"/>
  <c r="O5489" i="4" s="1"/>
  <c r="N5490" i="4"/>
  <c r="O5490" i="4" s="1"/>
  <c r="N5491" i="4"/>
  <c r="O5491" i="4" s="1"/>
  <c r="N5492" i="4"/>
  <c r="O5492" i="4" s="1"/>
  <c r="N5493" i="4"/>
  <c r="O5493" i="4" s="1"/>
  <c r="N5494" i="4"/>
  <c r="O5494" i="4" s="1"/>
  <c r="P5494" i="4" s="1"/>
  <c r="N5495" i="4"/>
  <c r="O5495" i="4" s="1"/>
  <c r="N5496" i="4"/>
  <c r="O5496" i="4" s="1"/>
  <c r="N5497" i="4"/>
  <c r="O5497" i="4" s="1"/>
  <c r="N5498" i="4"/>
  <c r="O5498" i="4" s="1"/>
  <c r="N5499" i="4"/>
  <c r="O5499" i="4" s="1"/>
  <c r="N5500" i="4"/>
  <c r="O5500" i="4" s="1"/>
  <c r="N5501" i="4"/>
  <c r="O5501" i="4" s="1"/>
  <c r="N5502" i="4"/>
  <c r="O5502" i="4" s="1"/>
  <c r="N5503" i="4"/>
  <c r="O5503" i="4" s="1"/>
  <c r="N5504" i="4"/>
  <c r="O5504" i="4" s="1"/>
  <c r="N5505" i="4"/>
  <c r="O5505" i="4" s="1"/>
  <c r="N5506" i="4"/>
  <c r="O5506" i="4" s="1"/>
  <c r="N5507" i="4"/>
  <c r="O5507" i="4" s="1"/>
  <c r="N5508" i="4"/>
  <c r="O5508" i="4" s="1"/>
  <c r="N5509" i="4"/>
  <c r="O5509" i="4" s="1"/>
  <c r="N5510" i="4"/>
  <c r="O5510" i="4" s="1"/>
  <c r="N5511" i="4"/>
  <c r="O5511" i="4" s="1"/>
  <c r="N5512" i="4"/>
  <c r="O5512" i="4" s="1"/>
  <c r="N5513" i="4"/>
  <c r="O5513" i="4" s="1"/>
  <c r="P5513" i="4" s="1"/>
  <c r="N5514" i="4"/>
  <c r="O5514" i="4" s="1"/>
  <c r="N5515" i="4"/>
  <c r="O5515" i="4" s="1"/>
  <c r="N5516" i="4"/>
  <c r="O5516" i="4" s="1"/>
  <c r="N5517" i="4"/>
  <c r="O5517" i="4" s="1"/>
  <c r="N5518" i="4"/>
  <c r="O5518" i="4" s="1"/>
  <c r="N5519" i="4"/>
  <c r="O5519" i="4" s="1"/>
  <c r="N5520" i="4"/>
  <c r="O5520" i="4" s="1"/>
  <c r="N5521" i="4"/>
  <c r="O5521" i="4" s="1"/>
  <c r="N5522" i="4"/>
  <c r="O5522" i="4" s="1"/>
  <c r="N5523" i="4"/>
  <c r="O5523" i="4" s="1"/>
  <c r="N5524" i="4"/>
  <c r="O5524" i="4" s="1"/>
  <c r="N5525" i="4"/>
  <c r="O5525" i="4" s="1"/>
  <c r="N5526" i="4"/>
  <c r="O5526" i="4" s="1"/>
  <c r="N5527" i="4"/>
  <c r="O5527" i="4" s="1"/>
  <c r="N5528" i="4"/>
  <c r="O5528" i="4" s="1"/>
  <c r="N5529" i="4"/>
  <c r="O5529" i="4" s="1"/>
  <c r="N5530" i="4"/>
  <c r="O5530" i="4" s="1"/>
  <c r="N5531" i="4"/>
  <c r="O5531" i="4" s="1"/>
  <c r="N5532" i="4"/>
  <c r="O5532" i="4" s="1"/>
  <c r="N5533" i="4"/>
  <c r="O5533" i="4" s="1"/>
  <c r="N5534" i="4"/>
  <c r="O5534" i="4" s="1"/>
  <c r="N5535" i="4"/>
  <c r="O5535" i="4" s="1"/>
  <c r="N5536" i="4"/>
  <c r="O5536" i="4" s="1"/>
  <c r="N5537" i="4"/>
  <c r="O5537" i="4" s="1"/>
  <c r="N5538" i="4"/>
  <c r="O5538" i="4" s="1"/>
  <c r="N5539" i="4"/>
  <c r="O5539" i="4" s="1"/>
  <c r="N5540" i="4"/>
  <c r="O5540" i="4" s="1"/>
  <c r="N5541" i="4"/>
  <c r="O5541" i="4" s="1"/>
  <c r="N5542" i="4"/>
  <c r="O5542" i="4" s="1"/>
  <c r="N5543" i="4"/>
  <c r="O5543" i="4" s="1"/>
  <c r="N5544" i="4"/>
  <c r="O5544" i="4" s="1"/>
  <c r="N5545" i="4"/>
  <c r="O5545" i="4" s="1"/>
  <c r="N5546" i="4"/>
  <c r="O5546" i="4" s="1"/>
  <c r="N5547" i="4"/>
  <c r="O5547" i="4" s="1"/>
  <c r="N5548" i="4"/>
  <c r="O5548" i="4" s="1"/>
  <c r="N5549" i="4"/>
  <c r="O5549" i="4" s="1"/>
  <c r="N5550" i="4"/>
  <c r="O5550" i="4" s="1"/>
  <c r="N5551" i="4"/>
  <c r="O5551" i="4" s="1"/>
  <c r="N5552" i="4"/>
  <c r="O5552" i="4" s="1"/>
  <c r="N5553" i="4"/>
  <c r="O5553" i="4" s="1"/>
  <c r="N5554" i="4"/>
  <c r="O5554" i="4" s="1"/>
  <c r="N5555" i="4"/>
  <c r="O5555" i="4" s="1"/>
  <c r="N5556" i="4"/>
  <c r="O5556" i="4" s="1"/>
  <c r="N5557" i="4"/>
  <c r="O5557" i="4" s="1"/>
  <c r="N5558" i="4"/>
  <c r="O5558" i="4" s="1"/>
  <c r="N5559" i="4"/>
  <c r="O5559" i="4" s="1"/>
  <c r="N5560" i="4"/>
  <c r="O5560" i="4" s="1"/>
  <c r="N5561" i="4"/>
  <c r="O5561" i="4" s="1"/>
  <c r="N5562" i="4"/>
  <c r="O5562" i="4" s="1"/>
  <c r="N5563" i="4"/>
  <c r="O5563" i="4" s="1"/>
  <c r="N5564" i="4"/>
  <c r="O5564" i="4" s="1"/>
  <c r="N5565" i="4"/>
  <c r="O5565" i="4" s="1"/>
  <c r="N5566" i="4"/>
  <c r="O5566" i="4" s="1"/>
  <c r="N5567" i="4"/>
  <c r="O5567" i="4" s="1"/>
  <c r="N5568" i="4"/>
  <c r="O5568" i="4" s="1"/>
  <c r="N5569" i="4"/>
  <c r="O5569" i="4" s="1"/>
  <c r="N5570" i="4"/>
  <c r="O5570" i="4" s="1"/>
  <c r="N5571" i="4"/>
  <c r="O5571" i="4" s="1"/>
  <c r="N5572" i="4"/>
  <c r="O5572" i="4" s="1"/>
  <c r="N5573" i="4"/>
  <c r="O5573" i="4" s="1"/>
  <c r="N5574" i="4"/>
  <c r="O5574" i="4" s="1"/>
  <c r="N5575" i="4"/>
  <c r="O5575" i="4" s="1"/>
  <c r="N5576" i="4"/>
  <c r="O5576" i="4" s="1"/>
  <c r="N5577" i="4"/>
  <c r="O5577" i="4" s="1"/>
  <c r="N5578" i="4"/>
  <c r="O5578" i="4" s="1"/>
  <c r="N5579" i="4"/>
  <c r="O5579" i="4" s="1"/>
  <c r="N5580" i="4"/>
  <c r="O5580" i="4" s="1"/>
  <c r="N5581" i="4"/>
  <c r="O5581" i="4" s="1"/>
  <c r="N5582" i="4"/>
  <c r="O5582" i="4" s="1"/>
  <c r="N5583" i="4"/>
  <c r="O5583" i="4" s="1"/>
  <c r="N5584" i="4"/>
  <c r="O5584" i="4" s="1"/>
  <c r="N5585" i="4"/>
  <c r="O5585" i="4" s="1"/>
  <c r="N5586" i="4"/>
  <c r="O5586" i="4" s="1"/>
  <c r="N5587" i="4"/>
  <c r="O5587" i="4" s="1"/>
  <c r="N5588" i="4"/>
  <c r="O5588" i="4" s="1"/>
  <c r="N5589" i="4"/>
  <c r="O5589" i="4" s="1"/>
  <c r="N5590" i="4"/>
  <c r="O5590" i="4" s="1"/>
  <c r="N5591" i="4"/>
  <c r="O5591" i="4" s="1"/>
  <c r="N5592" i="4"/>
  <c r="O5592" i="4" s="1"/>
  <c r="N5593" i="4"/>
  <c r="O5593" i="4" s="1"/>
  <c r="N5594" i="4"/>
  <c r="O5594" i="4" s="1"/>
  <c r="N5595" i="4"/>
  <c r="O5595" i="4" s="1"/>
  <c r="N5596" i="4"/>
  <c r="O5596" i="4" s="1"/>
  <c r="N5597" i="4"/>
  <c r="O5597" i="4" s="1"/>
  <c r="N5598" i="4"/>
  <c r="O5598" i="4" s="1"/>
  <c r="N5599" i="4"/>
  <c r="O5599" i="4" s="1"/>
  <c r="N5600" i="4"/>
  <c r="O5600" i="4" s="1"/>
  <c r="N5601" i="4"/>
  <c r="O5601" i="4" s="1"/>
  <c r="N5602" i="4"/>
  <c r="O5602" i="4" s="1"/>
  <c r="N5603" i="4"/>
  <c r="O5603" i="4" s="1"/>
  <c r="N5604" i="4"/>
  <c r="O5604" i="4" s="1"/>
  <c r="N5605" i="4"/>
  <c r="O5605" i="4" s="1"/>
  <c r="N5606" i="4"/>
  <c r="O5606" i="4" s="1"/>
  <c r="N5607" i="4"/>
  <c r="O5607" i="4" s="1"/>
  <c r="N5608" i="4"/>
  <c r="O5608" i="4" s="1"/>
  <c r="N5609" i="4"/>
  <c r="O5609" i="4" s="1"/>
  <c r="N5610" i="4"/>
  <c r="O5610" i="4" s="1"/>
  <c r="N5611" i="4"/>
  <c r="O5611" i="4" s="1"/>
  <c r="N5612" i="4"/>
  <c r="O5612" i="4" s="1"/>
  <c r="N5613" i="4"/>
  <c r="O5613" i="4" s="1"/>
  <c r="N5614" i="4"/>
  <c r="O5614" i="4" s="1"/>
  <c r="P5614" i="4" s="1"/>
  <c r="N5615" i="4"/>
  <c r="O5615" i="4" s="1"/>
  <c r="N5616" i="4"/>
  <c r="O5616" i="4" s="1"/>
  <c r="N5617" i="4"/>
  <c r="O5617" i="4" s="1"/>
  <c r="N5618" i="4"/>
  <c r="O5618" i="4" s="1"/>
  <c r="N5619" i="4"/>
  <c r="O5619" i="4" s="1"/>
  <c r="N5620" i="4"/>
  <c r="O5620" i="4" s="1"/>
  <c r="N5621" i="4"/>
  <c r="O5621" i="4" s="1"/>
  <c r="N5622" i="4"/>
  <c r="O5622" i="4" s="1"/>
  <c r="N5623" i="4"/>
  <c r="O5623" i="4" s="1"/>
  <c r="N5624" i="4"/>
  <c r="O5624" i="4" s="1"/>
  <c r="N5625" i="4"/>
  <c r="O5625" i="4" s="1"/>
  <c r="N5626" i="4"/>
  <c r="O5626" i="4" s="1"/>
  <c r="N5627" i="4"/>
  <c r="O5627" i="4" s="1"/>
  <c r="N5628" i="4"/>
  <c r="O5628" i="4" s="1"/>
  <c r="N5629" i="4"/>
  <c r="O5629" i="4" s="1"/>
  <c r="N5630" i="4"/>
  <c r="O5630" i="4" s="1"/>
  <c r="P5630" i="4" s="1"/>
  <c r="N5631" i="4"/>
  <c r="O5631" i="4" s="1"/>
  <c r="N5632" i="4"/>
  <c r="O5632" i="4" s="1"/>
  <c r="N5633" i="4"/>
  <c r="O5633" i="4" s="1"/>
  <c r="N5634" i="4"/>
  <c r="O5634" i="4" s="1"/>
  <c r="N5635" i="4"/>
  <c r="O5635" i="4" s="1"/>
  <c r="N5636" i="4"/>
  <c r="O5636" i="4" s="1"/>
  <c r="N5637" i="4"/>
  <c r="O5637" i="4" s="1"/>
  <c r="N5638" i="4"/>
  <c r="O5638" i="4" s="1"/>
  <c r="N5639" i="4"/>
  <c r="O5639" i="4" s="1"/>
  <c r="N5640" i="4"/>
  <c r="O5640" i="4" s="1"/>
  <c r="N5641" i="4"/>
  <c r="O5641" i="4" s="1"/>
  <c r="N5642" i="4"/>
  <c r="O5642" i="4" s="1"/>
  <c r="N5643" i="4"/>
  <c r="O5643" i="4" s="1"/>
  <c r="N5644" i="4"/>
  <c r="O5644" i="4" s="1"/>
  <c r="N5645" i="4"/>
  <c r="O5645" i="4" s="1"/>
  <c r="N5646" i="4"/>
  <c r="O5646" i="4" s="1"/>
  <c r="N5647" i="4"/>
  <c r="O5647" i="4" s="1"/>
  <c r="N5648" i="4"/>
  <c r="O5648" i="4" s="1"/>
  <c r="N5649" i="4"/>
  <c r="O5649" i="4" s="1"/>
  <c r="N5650" i="4"/>
  <c r="O5650" i="4" s="1"/>
  <c r="N5651" i="4"/>
  <c r="O5651" i="4" s="1"/>
  <c r="N5652" i="4"/>
  <c r="O5652" i="4" s="1"/>
  <c r="N5653" i="4"/>
  <c r="O5653" i="4" s="1"/>
  <c r="N5654" i="4"/>
  <c r="O5654" i="4" s="1"/>
  <c r="N5655" i="4"/>
  <c r="O5655" i="4" s="1"/>
  <c r="N5656" i="4"/>
  <c r="O5656" i="4" s="1"/>
  <c r="N5657" i="4"/>
  <c r="O5657" i="4" s="1"/>
  <c r="N5658" i="4"/>
  <c r="O5658" i="4" s="1"/>
  <c r="N5659" i="4"/>
  <c r="O5659" i="4" s="1"/>
  <c r="N5660" i="4"/>
  <c r="O5660" i="4" s="1"/>
  <c r="N5661" i="4"/>
  <c r="O5661" i="4" s="1"/>
  <c r="N5662" i="4"/>
  <c r="O5662" i="4" s="1"/>
  <c r="N5663" i="4"/>
  <c r="O5663" i="4" s="1"/>
  <c r="N5664" i="4"/>
  <c r="O5664" i="4" s="1"/>
  <c r="N5665" i="4"/>
  <c r="O5665" i="4" s="1"/>
  <c r="N5666" i="4"/>
  <c r="O5666" i="4" s="1"/>
  <c r="N5667" i="4"/>
  <c r="O5667" i="4" s="1"/>
  <c r="N5668" i="4"/>
  <c r="O5668" i="4" s="1"/>
  <c r="N5669" i="4"/>
  <c r="O5669" i="4" s="1"/>
  <c r="N5670" i="4"/>
  <c r="O5670" i="4" s="1"/>
  <c r="N5671" i="4"/>
  <c r="O5671" i="4" s="1"/>
  <c r="N5672" i="4"/>
  <c r="O5672" i="4" s="1"/>
  <c r="N5673" i="4"/>
  <c r="O5673" i="4" s="1"/>
  <c r="N5674" i="4"/>
  <c r="O5674" i="4" s="1"/>
  <c r="N5675" i="4"/>
  <c r="O5675" i="4" s="1"/>
  <c r="N5676" i="4"/>
  <c r="O5676" i="4" s="1"/>
  <c r="N5677" i="4"/>
  <c r="O5677" i="4" s="1"/>
  <c r="N5678" i="4"/>
  <c r="O5678" i="4" s="1"/>
  <c r="N5679" i="4"/>
  <c r="O5679" i="4" s="1"/>
  <c r="N5680" i="4"/>
  <c r="O5680" i="4" s="1"/>
  <c r="N5681" i="4"/>
  <c r="O5681" i="4" s="1"/>
  <c r="N5682" i="4"/>
  <c r="O5682" i="4" s="1"/>
  <c r="N5683" i="4"/>
  <c r="O5683" i="4" s="1"/>
  <c r="N5684" i="4"/>
  <c r="O5684" i="4" s="1"/>
  <c r="N5685" i="4"/>
  <c r="O5685" i="4" s="1"/>
  <c r="N5686" i="4"/>
  <c r="O5686" i="4" s="1"/>
  <c r="N5687" i="4"/>
  <c r="O5687" i="4" s="1"/>
  <c r="N5688" i="4"/>
  <c r="O5688" i="4" s="1"/>
  <c r="N5689" i="4"/>
  <c r="O5689" i="4" s="1"/>
  <c r="N5690" i="4"/>
  <c r="O5690" i="4" s="1"/>
  <c r="N5691" i="4"/>
  <c r="O5691" i="4" s="1"/>
  <c r="N5692" i="4"/>
  <c r="O5692" i="4" s="1"/>
  <c r="N5693" i="4"/>
  <c r="O5693" i="4" s="1"/>
  <c r="N5694" i="4"/>
  <c r="O5694" i="4" s="1"/>
  <c r="N5695" i="4"/>
  <c r="O5695" i="4" s="1"/>
  <c r="N5696" i="4"/>
  <c r="O5696" i="4" s="1"/>
  <c r="N5697" i="4"/>
  <c r="O5697" i="4" s="1"/>
  <c r="N5698" i="4"/>
  <c r="O5698" i="4" s="1"/>
  <c r="N5699" i="4"/>
  <c r="O5699" i="4" s="1"/>
  <c r="N5700" i="4"/>
  <c r="O5700" i="4" s="1"/>
  <c r="N5701" i="4"/>
  <c r="O5701" i="4" s="1"/>
  <c r="N5702" i="4"/>
  <c r="O5702" i="4" s="1"/>
  <c r="N5703" i="4"/>
  <c r="O5703" i="4" s="1"/>
  <c r="N5704" i="4"/>
  <c r="O5704" i="4" s="1"/>
  <c r="N5705" i="4"/>
  <c r="O5705" i="4" s="1"/>
  <c r="N5706" i="4"/>
  <c r="O5706" i="4" s="1"/>
  <c r="N5707" i="4"/>
  <c r="O5707" i="4" s="1"/>
  <c r="N5708" i="4"/>
  <c r="O5708" i="4" s="1"/>
  <c r="N5709" i="4"/>
  <c r="O5709" i="4" s="1"/>
  <c r="N5710" i="4"/>
  <c r="O5710" i="4" s="1"/>
  <c r="N5711" i="4"/>
  <c r="O5711" i="4" s="1"/>
  <c r="N5712" i="4"/>
  <c r="O5712" i="4" s="1"/>
  <c r="N5713" i="4"/>
  <c r="O5713" i="4" s="1"/>
  <c r="N5714" i="4"/>
  <c r="O5714" i="4" s="1"/>
  <c r="N5715" i="4"/>
  <c r="O5715" i="4" s="1"/>
  <c r="N5716" i="4"/>
  <c r="O5716" i="4" s="1"/>
  <c r="N5717" i="4"/>
  <c r="O5717" i="4" s="1"/>
  <c r="N5718" i="4"/>
  <c r="O5718" i="4" s="1"/>
  <c r="N5719" i="4"/>
  <c r="O5719" i="4" s="1"/>
  <c r="N5720" i="4"/>
  <c r="O5720" i="4" s="1"/>
  <c r="N5721" i="4"/>
  <c r="O5721" i="4" s="1"/>
  <c r="N5722" i="4"/>
  <c r="O5722" i="4" s="1"/>
  <c r="N5723" i="4"/>
  <c r="O5723" i="4" s="1"/>
  <c r="N5724" i="4"/>
  <c r="O5724" i="4" s="1"/>
  <c r="N5725" i="4"/>
  <c r="O5725" i="4" s="1"/>
  <c r="N5726" i="4"/>
  <c r="O5726" i="4" s="1"/>
  <c r="N5727" i="4"/>
  <c r="O5727" i="4" s="1"/>
  <c r="N5728" i="4"/>
  <c r="O5728" i="4" s="1"/>
  <c r="N5729" i="4"/>
  <c r="O5729" i="4" s="1"/>
  <c r="N5730" i="4"/>
  <c r="O5730" i="4" s="1"/>
  <c r="N5731" i="4"/>
  <c r="O5731" i="4" s="1"/>
  <c r="N5732" i="4"/>
  <c r="O5732" i="4" s="1"/>
  <c r="N5733" i="4"/>
  <c r="O5733" i="4" s="1"/>
  <c r="N5734" i="4"/>
  <c r="O5734" i="4" s="1"/>
  <c r="N5735" i="4"/>
  <c r="O5735" i="4" s="1"/>
  <c r="N5736" i="4"/>
  <c r="O5736" i="4" s="1"/>
  <c r="N5737" i="4"/>
  <c r="O5737" i="4" s="1"/>
  <c r="N5738" i="4"/>
  <c r="O5738" i="4" s="1"/>
  <c r="N5739" i="4"/>
  <c r="O5739" i="4" s="1"/>
  <c r="N5740" i="4"/>
  <c r="O5740" i="4" s="1"/>
  <c r="N5741" i="4"/>
  <c r="O5741" i="4" s="1"/>
  <c r="N5742" i="4"/>
  <c r="O5742" i="4" s="1"/>
  <c r="N5743" i="4"/>
  <c r="O5743" i="4" s="1"/>
  <c r="N5744" i="4"/>
  <c r="O5744" i="4" s="1"/>
  <c r="N5745" i="4"/>
  <c r="O5745" i="4" s="1"/>
  <c r="N5746" i="4"/>
  <c r="O5746" i="4" s="1"/>
  <c r="N5747" i="4"/>
  <c r="O5747" i="4" s="1"/>
  <c r="N5748" i="4"/>
  <c r="O5748" i="4" s="1"/>
  <c r="N5749" i="4"/>
  <c r="O5749" i="4" s="1"/>
  <c r="N5750" i="4"/>
  <c r="O5750" i="4" s="1"/>
  <c r="N5751" i="4"/>
  <c r="O5751" i="4" s="1"/>
  <c r="N5752" i="4"/>
  <c r="O5752" i="4" s="1"/>
  <c r="N5753" i="4"/>
  <c r="O5753" i="4" s="1"/>
  <c r="N5754" i="4"/>
  <c r="O5754" i="4" s="1"/>
  <c r="N5755" i="4"/>
  <c r="O5755" i="4" s="1"/>
  <c r="N5756" i="4"/>
  <c r="O5756" i="4" s="1"/>
  <c r="N5757" i="4"/>
  <c r="O5757" i="4" s="1"/>
  <c r="N5758" i="4"/>
  <c r="O5758" i="4" s="1"/>
  <c r="N5759" i="4"/>
  <c r="O5759" i="4" s="1"/>
  <c r="N5760" i="4"/>
  <c r="O5760" i="4" s="1"/>
  <c r="N5761" i="4"/>
  <c r="O5761" i="4" s="1"/>
  <c r="N5762" i="4"/>
  <c r="O5762" i="4" s="1"/>
  <c r="N5763" i="4"/>
  <c r="O5763" i="4" s="1"/>
  <c r="N5764" i="4"/>
  <c r="O5764" i="4" s="1"/>
  <c r="N5765" i="4"/>
  <c r="O5765" i="4" s="1"/>
  <c r="N5766" i="4"/>
  <c r="O5766" i="4" s="1"/>
  <c r="N5767" i="4"/>
  <c r="O5767" i="4" s="1"/>
  <c r="N5768" i="4"/>
  <c r="O5768" i="4" s="1"/>
  <c r="N5769" i="4"/>
  <c r="O5769" i="4" s="1"/>
  <c r="N5770" i="4"/>
  <c r="O5770" i="4" s="1"/>
  <c r="N5771" i="4"/>
  <c r="O5771" i="4" s="1"/>
  <c r="N5772" i="4"/>
  <c r="O5772" i="4" s="1"/>
  <c r="N5773" i="4"/>
  <c r="O5773" i="4" s="1"/>
  <c r="N5774" i="4"/>
  <c r="O5774" i="4" s="1"/>
  <c r="N5775" i="4"/>
  <c r="O5775" i="4" s="1"/>
  <c r="N5776" i="4"/>
  <c r="O5776" i="4" s="1"/>
  <c r="N5777" i="4"/>
  <c r="O5777" i="4" s="1"/>
  <c r="N5778" i="4"/>
  <c r="O5778" i="4" s="1"/>
  <c r="N5779" i="4"/>
  <c r="O5779" i="4" s="1"/>
  <c r="N5780" i="4"/>
  <c r="O5780" i="4" s="1"/>
  <c r="N5781" i="4"/>
  <c r="O5781" i="4" s="1"/>
  <c r="N5782" i="4"/>
  <c r="O5782" i="4" s="1"/>
  <c r="N5783" i="4"/>
  <c r="O5783" i="4" s="1"/>
  <c r="N5784" i="4"/>
  <c r="O5784" i="4" s="1"/>
  <c r="N5785" i="4"/>
  <c r="O5785" i="4" s="1"/>
  <c r="N5786" i="4"/>
  <c r="O5786" i="4" s="1"/>
  <c r="N5787" i="4"/>
  <c r="O5787" i="4" s="1"/>
  <c r="N5788" i="4"/>
  <c r="O5788" i="4" s="1"/>
  <c r="N5789" i="4"/>
  <c r="O5789" i="4" s="1"/>
  <c r="N5790" i="4"/>
  <c r="O5790" i="4" s="1"/>
  <c r="N5791" i="4"/>
  <c r="O5791" i="4" s="1"/>
  <c r="N5792" i="4"/>
  <c r="O5792" i="4" s="1"/>
  <c r="N5793" i="4"/>
  <c r="O5793" i="4" s="1"/>
  <c r="N5794" i="4"/>
  <c r="O5794" i="4" s="1"/>
  <c r="N5795" i="4"/>
  <c r="O5795" i="4" s="1"/>
  <c r="N5796" i="4"/>
  <c r="O5796" i="4" s="1"/>
  <c r="N5797" i="4"/>
  <c r="O5797" i="4" s="1"/>
  <c r="N5798" i="4"/>
  <c r="O5798" i="4" s="1"/>
  <c r="N5799" i="4"/>
  <c r="O5799" i="4" s="1"/>
  <c r="N5800" i="4"/>
  <c r="O5800" i="4" s="1"/>
  <c r="N5801" i="4"/>
  <c r="O5801" i="4" s="1"/>
  <c r="N5802" i="4"/>
  <c r="O5802" i="4" s="1"/>
  <c r="N5803" i="4"/>
  <c r="O5803" i="4" s="1"/>
  <c r="N5804" i="4"/>
  <c r="O5804" i="4" s="1"/>
  <c r="N5805" i="4"/>
  <c r="O5805" i="4" s="1"/>
  <c r="N5806" i="4"/>
  <c r="O5806" i="4" s="1"/>
  <c r="N5807" i="4"/>
  <c r="O5807" i="4" s="1"/>
  <c r="N5808" i="4"/>
  <c r="O5808" i="4" s="1"/>
  <c r="N5809" i="4"/>
  <c r="O5809" i="4" s="1"/>
  <c r="N5810" i="4"/>
  <c r="O5810" i="4" s="1"/>
  <c r="N5811" i="4"/>
  <c r="O5811" i="4" s="1"/>
  <c r="N5812" i="4"/>
  <c r="O5812" i="4" s="1"/>
  <c r="N5813" i="4"/>
  <c r="O5813" i="4" s="1"/>
  <c r="N5814" i="4"/>
  <c r="O5814" i="4" s="1"/>
  <c r="N5815" i="4"/>
  <c r="O5815" i="4" s="1"/>
  <c r="N5816" i="4"/>
  <c r="O5816" i="4" s="1"/>
  <c r="N5817" i="4"/>
  <c r="O5817" i="4" s="1"/>
  <c r="N5818" i="4"/>
  <c r="O5818" i="4" s="1"/>
  <c r="N5819" i="4"/>
  <c r="O5819" i="4" s="1"/>
  <c r="N5820" i="4"/>
  <c r="O5820" i="4" s="1"/>
  <c r="N5821" i="4"/>
  <c r="O5821" i="4" s="1"/>
  <c r="N5822" i="4"/>
  <c r="O5822" i="4" s="1"/>
  <c r="N5823" i="4"/>
  <c r="O5823" i="4" s="1"/>
  <c r="N5824" i="4"/>
  <c r="O5824" i="4" s="1"/>
  <c r="N5825" i="4"/>
  <c r="O5825" i="4" s="1"/>
  <c r="N5826" i="4"/>
  <c r="O5826" i="4" s="1"/>
  <c r="N5827" i="4"/>
  <c r="O5827" i="4" s="1"/>
  <c r="N5828" i="4"/>
  <c r="O5828" i="4" s="1"/>
  <c r="N5829" i="4"/>
  <c r="O5829" i="4" s="1"/>
  <c r="N5830" i="4"/>
  <c r="O5830" i="4" s="1"/>
  <c r="N5831" i="4"/>
  <c r="O5831" i="4" s="1"/>
  <c r="N5832" i="4"/>
  <c r="O5832" i="4" s="1"/>
  <c r="N5833" i="4"/>
  <c r="O5833" i="4" s="1"/>
  <c r="N5834" i="4"/>
  <c r="O5834" i="4" s="1"/>
  <c r="N5835" i="4"/>
  <c r="O5835" i="4" s="1"/>
  <c r="N5836" i="4"/>
  <c r="O5836" i="4" s="1"/>
  <c r="N5837" i="4"/>
  <c r="O5837" i="4" s="1"/>
  <c r="N5838" i="4"/>
  <c r="O5838" i="4" s="1"/>
  <c r="N5839" i="4"/>
  <c r="O5839" i="4" s="1"/>
  <c r="N5840" i="4"/>
  <c r="O5840" i="4" s="1"/>
  <c r="N5841" i="4"/>
  <c r="O5841" i="4" s="1"/>
  <c r="N5842" i="4"/>
  <c r="O5842" i="4" s="1"/>
  <c r="N5843" i="4"/>
  <c r="O5843" i="4" s="1"/>
  <c r="N5844" i="4"/>
  <c r="O5844" i="4" s="1"/>
  <c r="N5845" i="4"/>
  <c r="O5845" i="4" s="1"/>
  <c r="N5846" i="4"/>
  <c r="O5846" i="4" s="1"/>
  <c r="N5847" i="4"/>
  <c r="O5847" i="4" s="1"/>
  <c r="N5848" i="4"/>
  <c r="O5848" i="4" s="1"/>
  <c r="N5849" i="4"/>
  <c r="O5849" i="4" s="1"/>
  <c r="N5850" i="4"/>
  <c r="O5850" i="4" s="1"/>
  <c r="N5851" i="4"/>
  <c r="O5851" i="4" s="1"/>
  <c r="N5852" i="4"/>
  <c r="O5852" i="4" s="1"/>
  <c r="N5853" i="4"/>
  <c r="O5853" i="4" s="1"/>
  <c r="N5854" i="4"/>
  <c r="O5854" i="4" s="1"/>
  <c r="N5855" i="4"/>
  <c r="O5855" i="4" s="1"/>
  <c r="N5856" i="4"/>
  <c r="O5856" i="4" s="1"/>
  <c r="N5857" i="4"/>
  <c r="O5857" i="4" s="1"/>
  <c r="N5858" i="4"/>
  <c r="O5858" i="4" s="1"/>
  <c r="N5859" i="4"/>
  <c r="O5859" i="4" s="1"/>
  <c r="N5860" i="4"/>
  <c r="O5860" i="4" s="1"/>
  <c r="N5861" i="4"/>
  <c r="O5861" i="4" s="1"/>
  <c r="N5862" i="4"/>
  <c r="O5862" i="4" s="1"/>
  <c r="N5863" i="4"/>
  <c r="O5863" i="4" s="1"/>
  <c r="N5864" i="4"/>
  <c r="O5864" i="4" s="1"/>
  <c r="N5865" i="4"/>
  <c r="O5865" i="4" s="1"/>
  <c r="N5866" i="4"/>
  <c r="O5866" i="4" s="1"/>
  <c r="N5867" i="4"/>
  <c r="O5867" i="4" s="1"/>
  <c r="N5868" i="4"/>
  <c r="O5868" i="4" s="1"/>
  <c r="N5869" i="4"/>
  <c r="O5869" i="4" s="1"/>
  <c r="N5870" i="4"/>
  <c r="O5870" i="4" s="1"/>
  <c r="N5871" i="4"/>
  <c r="O5871" i="4" s="1"/>
  <c r="N5872" i="4"/>
  <c r="O5872" i="4" s="1"/>
  <c r="N5873" i="4"/>
  <c r="O5873" i="4" s="1"/>
  <c r="N5874" i="4"/>
  <c r="O5874" i="4" s="1"/>
  <c r="N5875" i="4"/>
  <c r="O5875" i="4" s="1"/>
  <c r="N5876" i="4"/>
  <c r="O5876" i="4" s="1"/>
  <c r="N5877" i="4"/>
  <c r="O5877" i="4" s="1"/>
  <c r="N5878" i="4"/>
  <c r="O5878" i="4" s="1"/>
  <c r="N5879" i="4"/>
  <c r="O5879" i="4" s="1"/>
  <c r="N5880" i="4"/>
  <c r="O5880" i="4" s="1"/>
  <c r="N5881" i="4"/>
  <c r="O5881" i="4" s="1"/>
  <c r="N5882" i="4"/>
  <c r="O5882" i="4" s="1"/>
  <c r="N5883" i="4"/>
  <c r="O5883" i="4" s="1"/>
  <c r="N5884" i="4"/>
  <c r="O5884" i="4" s="1"/>
  <c r="N5885" i="4"/>
  <c r="O5885" i="4" s="1"/>
  <c r="N5886" i="4"/>
  <c r="O5886" i="4" s="1"/>
  <c r="N5887" i="4"/>
  <c r="O5887" i="4" s="1"/>
  <c r="N5888" i="4"/>
  <c r="O5888" i="4" s="1"/>
  <c r="N5889" i="4"/>
  <c r="O5889" i="4" s="1"/>
  <c r="N5890" i="4"/>
  <c r="O5890" i="4" s="1"/>
  <c r="N5891" i="4"/>
  <c r="O5891" i="4" s="1"/>
  <c r="N5892" i="4"/>
  <c r="O5892" i="4" s="1"/>
  <c r="N5893" i="4"/>
  <c r="O5893" i="4" s="1"/>
  <c r="N5894" i="4"/>
  <c r="O5894" i="4" s="1"/>
  <c r="N5895" i="4"/>
  <c r="O5895" i="4" s="1"/>
  <c r="N5896" i="4"/>
  <c r="O5896" i="4" s="1"/>
  <c r="N5897" i="4"/>
  <c r="O5897" i="4" s="1"/>
  <c r="N5898" i="4"/>
  <c r="O5898" i="4" s="1"/>
  <c r="N5899" i="4"/>
  <c r="O5899" i="4" s="1"/>
  <c r="N5900" i="4"/>
  <c r="O5900" i="4" s="1"/>
  <c r="P5900" i="4" s="1"/>
  <c r="N5901" i="4"/>
  <c r="O5901" i="4" s="1"/>
  <c r="N5902" i="4"/>
  <c r="O5902" i="4" s="1"/>
  <c r="N5903" i="4"/>
  <c r="O5903" i="4" s="1"/>
  <c r="N5904" i="4"/>
  <c r="O5904" i="4" s="1"/>
  <c r="N5905" i="4"/>
  <c r="O5905" i="4" s="1"/>
  <c r="N5906" i="4"/>
  <c r="O5906" i="4" s="1"/>
  <c r="N5907" i="4"/>
  <c r="O5907" i="4" s="1"/>
  <c r="N5908" i="4"/>
  <c r="O5908" i="4" s="1"/>
  <c r="N5909" i="4"/>
  <c r="O5909" i="4" s="1"/>
  <c r="N5910" i="4"/>
  <c r="O5910" i="4" s="1"/>
  <c r="N5911" i="4"/>
  <c r="O5911" i="4" s="1"/>
  <c r="N5912" i="4"/>
  <c r="O5912" i="4" s="1"/>
  <c r="N5913" i="4"/>
  <c r="O5913" i="4" s="1"/>
  <c r="N5914" i="4"/>
  <c r="O5914" i="4" s="1"/>
  <c r="N5915" i="4"/>
  <c r="O5915" i="4" s="1"/>
  <c r="N5916" i="4"/>
  <c r="O5916" i="4" s="1"/>
  <c r="N5917" i="4"/>
  <c r="O5917" i="4" s="1"/>
  <c r="N5918" i="4"/>
  <c r="O5918" i="4" s="1"/>
  <c r="N5919" i="4"/>
  <c r="O5919" i="4" s="1"/>
  <c r="N5920" i="4"/>
  <c r="O5920" i="4" s="1"/>
  <c r="N5921" i="4"/>
  <c r="O5921" i="4" s="1"/>
  <c r="N5922" i="4"/>
  <c r="O5922" i="4" s="1"/>
  <c r="N5923" i="4"/>
  <c r="O5923" i="4" s="1"/>
  <c r="N5924" i="4"/>
  <c r="O5924" i="4" s="1"/>
  <c r="N5925" i="4"/>
  <c r="O5925" i="4" s="1"/>
  <c r="N5926" i="4"/>
  <c r="O5926" i="4" s="1"/>
  <c r="N5927" i="4"/>
  <c r="O5927" i="4" s="1"/>
  <c r="N5928" i="4"/>
  <c r="O5928" i="4" s="1"/>
  <c r="N5929" i="4"/>
  <c r="O5929" i="4" s="1"/>
  <c r="N5930" i="4"/>
  <c r="O5930" i="4" s="1"/>
  <c r="N5931" i="4"/>
  <c r="O5931" i="4" s="1"/>
  <c r="N5932" i="4"/>
  <c r="O5932" i="4" s="1"/>
  <c r="N5933" i="4"/>
  <c r="O5933" i="4" s="1"/>
  <c r="N5934" i="4"/>
  <c r="O5934" i="4" s="1"/>
  <c r="N5935" i="4"/>
  <c r="O5935" i="4" s="1"/>
  <c r="N5936" i="4"/>
  <c r="O5936" i="4" s="1"/>
  <c r="N5937" i="4"/>
  <c r="O5937" i="4" s="1"/>
  <c r="N5938" i="4"/>
  <c r="O5938" i="4" s="1"/>
  <c r="N5939" i="4"/>
  <c r="O5939" i="4" s="1"/>
  <c r="N5940" i="4"/>
  <c r="O5940" i="4" s="1"/>
  <c r="N5941" i="4"/>
  <c r="O5941" i="4" s="1"/>
  <c r="N5942" i="4"/>
  <c r="O5942" i="4" s="1"/>
  <c r="N5943" i="4"/>
  <c r="O5943" i="4" s="1"/>
  <c r="N5944" i="4"/>
  <c r="O5944" i="4" s="1"/>
  <c r="N5945" i="4"/>
  <c r="O5945" i="4" s="1"/>
  <c r="N5946" i="4"/>
  <c r="O5946" i="4" s="1"/>
  <c r="P5946" i="4" s="1"/>
  <c r="N5947" i="4"/>
  <c r="O5947" i="4" s="1"/>
  <c r="N5948" i="4"/>
  <c r="O5948" i="4" s="1"/>
  <c r="N5949" i="4"/>
  <c r="O5949" i="4" s="1"/>
  <c r="N5950" i="4"/>
  <c r="O5950" i="4" s="1"/>
  <c r="N5951" i="4"/>
  <c r="O5951" i="4" s="1"/>
  <c r="N5952" i="4"/>
  <c r="O5952" i="4" s="1"/>
  <c r="N5953" i="4"/>
  <c r="O5953" i="4" s="1"/>
  <c r="N5954" i="4"/>
  <c r="O5954" i="4" s="1"/>
  <c r="N5955" i="4"/>
  <c r="O5955" i="4" s="1"/>
  <c r="N5956" i="4"/>
  <c r="O5956" i="4" s="1"/>
  <c r="N5957" i="4"/>
  <c r="O5957" i="4" s="1"/>
  <c r="N5958" i="4"/>
  <c r="O5958" i="4" s="1"/>
  <c r="N5959" i="4"/>
  <c r="O5959" i="4" s="1"/>
  <c r="N5960" i="4"/>
  <c r="O5960" i="4" s="1"/>
  <c r="N5961" i="4"/>
  <c r="O5961" i="4" s="1"/>
  <c r="N5962" i="4"/>
  <c r="O5962" i="4" s="1"/>
  <c r="N5963" i="4"/>
  <c r="O5963" i="4" s="1"/>
  <c r="N5964" i="4"/>
  <c r="O5964" i="4" s="1"/>
  <c r="N5965" i="4"/>
  <c r="O5965" i="4" s="1"/>
  <c r="N5966" i="4"/>
  <c r="O5966" i="4" s="1"/>
  <c r="N5967" i="4"/>
  <c r="O5967" i="4" s="1"/>
  <c r="N5968" i="4"/>
  <c r="O5968" i="4" s="1"/>
  <c r="N5969" i="4"/>
  <c r="O5969" i="4" s="1"/>
  <c r="N5970" i="4"/>
  <c r="O5970" i="4" s="1"/>
  <c r="N5971" i="4"/>
  <c r="O5971" i="4" s="1"/>
  <c r="N5972" i="4"/>
  <c r="O5972" i="4" s="1"/>
  <c r="N5973" i="4"/>
  <c r="O5973" i="4" s="1"/>
  <c r="N5974" i="4"/>
  <c r="O5974" i="4" s="1"/>
  <c r="N5975" i="4"/>
  <c r="O5975" i="4" s="1"/>
  <c r="N5976" i="4"/>
  <c r="O5976" i="4" s="1"/>
  <c r="N5977" i="4"/>
  <c r="O5977" i="4" s="1"/>
  <c r="N5978" i="4"/>
  <c r="O5978" i="4" s="1"/>
  <c r="N5979" i="4"/>
  <c r="O5979" i="4" s="1"/>
  <c r="N5980" i="4"/>
  <c r="O5980" i="4" s="1"/>
  <c r="N5981" i="4"/>
  <c r="O5981" i="4" s="1"/>
  <c r="N5982" i="4"/>
  <c r="O5982" i="4" s="1"/>
  <c r="N5983" i="4"/>
  <c r="O5983" i="4" s="1"/>
  <c r="N5984" i="4"/>
  <c r="O5984" i="4" s="1"/>
  <c r="N5985" i="4"/>
  <c r="O5985" i="4" s="1"/>
  <c r="N5986" i="4"/>
  <c r="O5986" i="4" s="1"/>
  <c r="N5987" i="4"/>
  <c r="O5987" i="4" s="1"/>
  <c r="N5988" i="4"/>
  <c r="O5988" i="4" s="1"/>
  <c r="N5989" i="4"/>
  <c r="O5989" i="4" s="1"/>
  <c r="N5990" i="4"/>
  <c r="O5990" i="4" s="1"/>
  <c r="N5991" i="4"/>
  <c r="O5991" i="4" s="1"/>
  <c r="N5992" i="4"/>
  <c r="O5992" i="4" s="1"/>
  <c r="N5993" i="4"/>
  <c r="O5993" i="4" s="1"/>
  <c r="N5994" i="4"/>
  <c r="O5994" i="4" s="1"/>
  <c r="N5995" i="4"/>
  <c r="O5995" i="4" s="1"/>
  <c r="N5996" i="4"/>
  <c r="O5996" i="4" s="1"/>
  <c r="N5997" i="4"/>
  <c r="O5997" i="4" s="1"/>
  <c r="P5997" i="4" s="1"/>
  <c r="N5998" i="4"/>
  <c r="O5998" i="4" s="1"/>
  <c r="N5999" i="4"/>
  <c r="O5999" i="4" s="1"/>
  <c r="N6000" i="4"/>
  <c r="O6000" i="4" s="1"/>
  <c r="N6001" i="4"/>
  <c r="O6001" i="4" s="1"/>
  <c r="N6002" i="4"/>
  <c r="O6002" i="4" s="1"/>
  <c r="N6003" i="4"/>
  <c r="O6003" i="4" s="1"/>
  <c r="N6004" i="4"/>
  <c r="O6004" i="4" s="1"/>
  <c r="N6005" i="4"/>
  <c r="O6005" i="4" s="1"/>
  <c r="N6006" i="4"/>
  <c r="O6006" i="4" s="1"/>
  <c r="N6007" i="4"/>
  <c r="O6007" i="4" s="1"/>
  <c r="N6008" i="4"/>
  <c r="O6008" i="4" s="1"/>
  <c r="N6009" i="4"/>
  <c r="O6009" i="4" s="1"/>
  <c r="N6010" i="4"/>
  <c r="O6010" i="4" s="1"/>
  <c r="N6011" i="4"/>
  <c r="O6011" i="4" s="1"/>
  <c r="N6012" i="4"/>
  <c r="O6012" i="4" s="1"/>
  <c r="N6013" i="4"/>
  <c r="O6013" i="4" s="1"/>
  <c r="N6014" i="4"/>
  <c r="O6014" i="4" s="1"/>
  <c r="N6015" i="4"/>
  <c r="O6015" i="4" s="1"/>
  <c r="N6016" i="4"/>
  <c r="O6016" i="4" s="1"/>
  <c r="N6017" i="4"/>
  <c r="O6017" i="4" s="1"/>
  <c r="N6018" i="4"/>
  <c r="O6018" i="4" s="1"/>
  <c r="N6019" i="4"/>
  <c r="O6019" i="4" s="1"/>
  <c r="N6020" i="4"/>
  <c r="O6020" i="4" s="1"/>
  <c r="N6021" i="4"/>
  <c r="O6021" i="4" s="1"/>
  <c r="N6022" i="4"/>
  <c r="O6022" i="4" s="1"/>
  <c r="N6023" i="4"/>
  <c r="O6023" i="4" s="1"/>
  <c r="N6024" i="4"/>
  <c r="O6024" i="4" s="1"/>
  <c r="N6025" i="4"/>
  <c r="O6025" i="4" s="1"/>
  <c r="N6026" i="4"/>
  <c r="O6026" i="4" s="1"/>
  <c r="N6027" i="4"/>
  <c r="O6027" i="4" s="1"/>
  <c r="N6028" i="4"/>
  <c r="O6028" i="4" s="1"/>
  <c r="N6029" i="4"/>
  <c r="O6029" i="4" s="1"/>
  <c r="N6030" i="4"/>
  <c r="O6030" i="4" s="1"/>
  <c r="N6031" i="4"/>
  <c r="O6031" i="4" s="1"/>
  <c r="N6032" i="4"/>
  <c r="O6032" i="4" s="1"/>
  <c r="N6033" i="4"/>
  <c r="O6033" i="4" s="1"/>
  <c r="N6034" i="4"/>
  <c r="O6034" i="4" s="1"/>
  <c r="N6035" i="4"/>
  <c r="O6035" i="4" s="1"/>
  <c r="N6036" i="4"/>
  <c r="O6036" i="4" s="1"/>
  <c r="N6037" i="4"/>
  <c r="O6037" i="4" s="1"/>
  <c r="N6038" i="4"/>
  <c r="O6038" i="4" s="1"/>
  <c r="N6039" i="4"/>
  <c r="O6039" i="4" s="1"/>
  <c r="N6040" i="4"/>
  <c r="O6040" i="4" s="1"/>
  <c r="N6041" i="4"/>
  <c r="O6041" i="4" s="1"/>
  <c r="N6042" i="4"/>
  <c r="O6042" i="4" s="1"/>
  <c r="N6043" i="4"/>
  <c r="O6043" i="4" s="1"/>
  <c r="N6044" i="4"/>
  <c r="O6044" i="4" s="1"/>
  <c r="N6045" i="4"/>
  <c r="O6045" i="4" s="1"/>
  <c r="N6046" i="4"/>
  <c r="O6046" i="4" s="1"/>
  <c r="N6047" i="4"/>
  <c r="O6047" i="4" s="1"/>
  <c r="N6048" i="4"/>
  <c r="O6048" i="4" s="1"/>
  <c r="N6049" i="4"/>
  <c r="O6049" i="4" s="1"/>
  <c r="N6050" i="4"/>
  <c r="O6050" i="4" s="1"/>
  <c r="N6051" i="4"/>
  <c r="O6051" i="4" s="1"/>
  <c r="N6052" i="4"/>
  <c r="O6052" i="4" s="1"/>
  <c r="N6053" i="4"/>
  <c r="O6053" i="4" s="1"/>
  <c r="N6054" i="4"/>
  <c r="O6054" i="4" s="1"/>
  <c r="N6055" i="4"/>
  <c r="O6055" i="4" s="1"/>
  <c r="N6056" i="4"/>
  <c r="O6056" i="4" s="1"/>
  <c r="N6057" i="4"/>
  <c r="O6057" i="4" s="1"/>
  <c r="N6058" i="4"/>
  <c r="O6058" i="4" s="1"/>
  <c r="N6059" i="4"/>
  <c r="O6059" i="4" s="1"/>
  <c r="N6060" i="4"/>
  <c r="O6060" i="4" s="1"/>
  <c r="N6061" i="4"/>
  <c r="O6061" i="4" s="1"/>
  <c r="N6062" i="4"/>
  <c r="O6062" i="4" s="1"/>
  <c r="N6063" i="4"/>
  <c r="O6063" i="4" s="1"/>
  <c r="N6064" i="4"/>
  <c r="O6064" i="4" s="1"/>
  <c r="N6065" i="4"/>
  <c r="O6065" i="4" s="1"/>
  <c r="N6066" i="4"/>
  <c r="O6066" i="4" s="1"/>
  <c r="N6067" i="4"/>
  <c r="O6067" i="4" s="1"/>
  <c r="N6068" i="4"/>
  <c r="O6068" i="4" s="1"/>
  <c r="N6069" i="4"/>
  <c r="O6069" i="4" s="1"/>
  <c r="N6070" i="4"/>
  <c r="O6070" i="4" s="1"/>
  <c r="N6071" i="4"/>
  <c r="O6071" i="4" s="1"/>
  <c r="N6072" i="4"/>
  <c r="O6072" i="4" s="1"/>
  <c r="N6073" i="4"/>
  <c r="O6073" i="4" s="1"/>
  <c r="N6074" i="4"/>
  <c r="O6074" i="4" s="1"/>
  <c r="N6075" i="4"/>
  <c r="O6075" i="4" s="1"/>
  <c r="N6076" i="4"/>
  <c r="O6076" i="4" s="1"/>
  <c r="N6077" i="4"/>
  <c r="O6077" i="4" s="1"/>
  <c r="N6078" i="4"/>
  <c r="O6078" i="4" s="1"/>
  <c r="N6079" i="4"/>
  <c r="O6079" i="4" s="1"/>
  <c r="N6080" i="4"/>
  <c r="O6080" i="4" s="1"/>
  <c r="N6081" i="4"/>
  <c r="O6081" i="4" s="1"/>
  <c r="N6082" i="4"/>
  <c r="O6082" i="4" s="1"/>
  <c r="N6083" i="4"/>
  <c r="O6083" i="4" s="1"/>
  <c r="N6084" i="4"/>
  <c r="O6084" i="4" s="1"/>
  <c r="N6085" i="4"/>
  <c r="O6085" i="4" s="1"/>
  <c r="N6086" i="4"/>
  <c r="O6086" i="4" s="1"/>
  <c r="N6087" i="4"/>
  <c r="O6087" i="4" s="1"/>
  <c r="N6088" i="4"/>
  <c r="O6088" i="4" s="1"/>
  <c r="N6089" i="4"/>
  <c r="O6089" i="4" s="1"/>
  <c r="N6090" i="4"/>
  <c r="O6090" i="4" s="1"/>
  <c r="N6091" i="4"/>
  <c r="O6091" i="4" s="1"/>
  <c r="N6092" i="4"/>
  <c r="O6092" i="4" s="1"/>
  <c r="N6093" i="4"/>
  <c r="O6093" i="4" s="1"/>
  <c r="N6094" i="4"/>
  <c r="O6094" i="4" s="1"/>
  <c r="N6095" i="4"/>
  <c r="O6095" i="4" s="1"/>
  <c r="N6096" i="4"/>
  <c r="O6096" i="4" s="1"/>
  <c r="N6097" i="4"/>
  <c r="O6097" i="4" s="1"/>
  <c r="N6098" i="4"/>
  <c r="O6098" i="4" s="1"/>
  <c r="N6099" i="4"/>
  <c r="O6099" i="4" s="1"/>
  <c r="N6100" i="4"/>
  <c r="O6100" i="4" s="1"/>
  <c r="N6101" i="4"/>
  <c r="O6101" i="4" s="1"/>
  <c r="N6102" i="4"/>
  <c r="O6102" i="4" s="1"/>
  <c r="N6103" i="4"/>
  <c r="O6103" i="4" s="1"/>
  <c r="N6104" i="4"/>
  <c r="O6104" i="4" s="1"/>
  <c r="N6105" i="4"/>
  <c r="O6105" i="4" s="1"/>
  <c r="N6106" i="4"/>
  <c r="O6106" i="4" s="1"/>
  <c r="N6107" i="4"/>
  <c r="O6107" i="4" s="1"/>
  <c r="N6108" i="4"/>
  <c r="O6108" i="4" s="1"/>
  <c r="N6109" i="4"/>
  <c r="O6109" i="4" s="1"/>
  <c r="N6110" i="4"/>
  <c r="O6110" i="4" s="1"/>
  <c r="N6111" i="4"/>
  <c r="O6111" i="4" s="1"/>
  <c r="N6112" i="4"/>
  <c r="O6112" i="4" s="1"/>
  <c r="N6113" i="4"/>
  <c r="O6113" i="4" s="1"/>
  <c r="N6114" i="4"/>
  <c r="O6114" i="4" s="1"/>
  <c r="N6115" i="4"/>
  <c r="O6115" i="4" s="1"/>
  <c r="N6116" i="4"/>
  <c r="O6116" i="4" s="1"/>
  <c r="N6117" i="4"/>
  <c r="O6117" i="4" s="1"/>
  <c r="N6118" i="4"/>
  <c r="O6118" i="4" s="1"/>
  <c r="N6119" i="4"/>
  <c r="O6119" i="4" s="1"/>
  <c r="N6120" i="4"/>
  <c r="O6120" i="4" s="1"/>
  <c r="N6121" i="4"/>
  <c r="O6121" i="4" s="1"/>
  <c r="N6122" i="4"/>
  <c r="O6122" i="4" s="1"/>
  <c r="N6123" i="4"/>
  <c r="O6123" i="4" s="1"/>
  <c r="N6124" i="4"/>
  <c r="O6124" i="4" s="1"/>
  <c r="N6125" i="4"/>
  <c r="O6125" i="4" s="1"/>
  <c r="N6126" i="4"/>
  <c r="O6126" i="4" s="1"/>
  <c r="N6127" i="4"/>
  <c r="O6127" i="4" s="1"/>
  <c r="N6128" i="4"/>
  <c r="O6128" i="4" s="1"/>
  <c r="N6129" i="4"/>
  <c r="O6129" i="4" s="1"/>
  <c r="N6130" i="4"/>
  <c r="O6130" i="4" s="1"/>
  <c r="N6131" i="4"/>
  <c r="O6131" i="4" s="1"/>
  <c r="N6132" i="4"/>
  <c r="O6132" i="4" s="1"/>
  <c r="N6133" i="4"/>
  <c r="O6133" i="4" s="1"/>
  <c r="N6134" i="4"/>
  <c r="O6134" i="4" s="1"/>
  <c r="N6135" i="4"/>
  <c r="O6135" i="4" s="1"/>
  <c r="N6136" i="4"/>
  <c r="O6136" i="4" s="1"/>
  <c r="N6137" i="4"/>
  <c r="O6137" i="4" s="1"/>
  <c r="N6138" i="4"/>
  <c r="O6138" i="4" s="1"/>
  <c r="N6139" i="4"/>
  <c r="O6139" i="4" s="1"/>
  <c r="N6140" i="4"/>
  <c r="O6140" i="4" s="1"/>
  <c r="N6141" i="4"/>
  <c r="O6141" i="4" s="1"/>
  <c r="N6142" i="4"/>
  <c r="O6142" i="4" s="1"/>
  <c r="N6143" i="4"/>
  <c r="O6143" i="4" s="1"/>
  <c r="N6144" i="4"/>
  <c r="O6144" i="4" s="1"/>
  <c r="N6145" i="4"/>
  <c r="O6145" i="4" s="1"/>
  <c r="N6146" i="4"/>
  <c r="O6146" i="4" s="1"/>
  <c r="N6147" i="4"/>
  <c r="O6147" i="4" s="1"/>
  <c r="N6148" i="4"/>
  <c r="O6148" i="4" s="1"/>
  <c r="N6149" i="4"/>
  <c r="O6149" i="4" s="1"/>
  <c r="N6150" i="4"/>
  <c r="O6150" i="4" s="1"/>
  <c r="N6151" i="4"/>
  <c r="O6151" i="4" s="1"/>
  <c r="N6152" i="4"/>
  <c r="O6152" i="4" s="1"/>
  <c r="N6153" i="4"/>
  <c r="O6153" i="4" s="1"/>
  <c r="N6154" i="4"/>
  <c r="O6154" i="4" s="1"/>
  <c r="N6155" i="4"/>
  <c r="O6155" i="4" s="1"/>
  <c r="N6156" i="4"/>
  <c r="O6156" i="4" s="1"/>
  <c r="N6157" i="4"/>
  <c r="O6157" i="4" s="1"/>
  <c r="N6158" i="4"/>
  <c r="O6158" i="4" s="1"/>
  <c r="N6159" i="4"/>
  <c r="O6159" i="4" s="1"/>
  <c r="N6160" i="4"/>
  <c r="O6160" i="4" s="1"/>
  <c r="N6161" i="4"/>
  <c r="O6161" i="4" s="1"/>
  <c r="N6162" i="4"/>
  <c r="O6162" i="4" s="1"/>
  <c r="N6163" i="4"/>
  <c r="O6163" i="4" s="1"/>
  <c r="N6164" i="4"/>
  <c r="O6164" i="4" s="1"/>
  <c r="N6165" i="4"/>
  <c r="O6165" i="4" s="1"/>
  <c r="N6166" i="4"/>
  <c r="O6166" i="4" s="1"/>
  <c r="N6167" i="4"/>
  <c r="O6167" i="4" s="1"/>
  <c r="N6168" i="4"/>
  <c r="O6168" i="4" s="1"/>
  <c r="N6169" i="4"/>
  <c r="O6169" i="4" s="1"/>
  <c r="N6170" i="4"/>
  <c r="O6170" i="4" s="1"/>
  <c r="N6171" i="4"/>
  <c r="O6171" i="4" s="1"/>
  <c r="N6172" i="4"/>
  <c r="O6172" i="4" s="1"/>
  <c r="N6173" i="4"/>
  <c r="O6173" i="4" s="1"/>
  <c r="N6174" i="4"/>
  <c r="O6174" i="4" s="1"/>
  <c r="N6175" i="4"/>
  <c r="O6175" i="4" s="1"/>
  <c r="N6176" i="4"/>
  <c r="O6176" i="4" s="1"/>
  <c r="N6177" i="4"/>
  <c r="O6177" i="4" s="1"/>
  <c r="N6178" i="4"/>
  <c r="O6178" i="4" s="1"/>
  <c r="N6179" i="4"/>
  <c r="O6179" i="4" s="1"/>
  <c r="N6180" i="4"/>
  <c r="O6180" i="4" s="1"/>
  <c r="N6181" i="4"/>
  <c r="O6181" i="4" s="1"/>
  <c r="N6182" i="4"/>
  <c r="O6182" i="4" s="1"/>
  <c r="N6183" i="4"/>
  <c r="O6183" i="4" s="1"/>
  <c r="N6184" i="4"/>
  <c r="O6184" i="4" s="1"/>
  <c r="N6185" i="4"/>
  <c r="O6185" i="4" s="1"/>
  <c r="N6186" i="4"/>
  <c r="O6186" i="4" s="1"/>
  <c r="N6187" i="4"/>
  <c r="O6187" i="4" s="1"/>
  <c r="N6188" i="4"/>
  <c r="O6188" i="4" s="1"/>
  <c r="N6189" i="4"/>
  <c r="O6189" i="4" s="1"/>
  <c r="N6190" i="4"/>
  <c r="O6190" i="4" s="1"/>
  <c r="N6191" i="4"/>
  <c r="O6191" i="4" s="1"/>
  <c r="N6192" i="4"/>
  <c r="O6192" i="4" s="1"/>
  <c r="N6193" i="4"/>
  <c r="O6193" i="4" s="1"/>
  <c r="N6194" i="4"/>
  <c r="O6194" i="4" s="1"/>
  <c r="N6195" i="4"/>
  <c r="O6195" i="4" s="1"/>
  <c r="N6196" i="4"/>
  <c r="O6196" i="4" s="1"/>
  <c r="N6197" i="4"/>
  <c r="O6197" i="4" s="1"/>
  <c r="N6198" i="4"/>
  <c r="O6198" i="4" s="1"/>
  <c r="N6199" i="4"/>
  <c r="O6199" i="4" s="1"/>
  <c r="N6200" i="4"/>
  <c r="O6200" i="4" s="1"/>
  <c r="N6201" i="4"/>
  <c r="O6201" i="4" s="1"/>
  <c r="N6202" i="4"/>
  <c r="O6202" i="4" s="1"/>
  <c r="N6203" i="4"/>
  <c r="O6203" i="4" s="1"/>
  <c r="N6204" i="4"/>
  <c r="O6204" i="4" s="1"/>
  <c r="N6205" i="4"/>
  <c r="O6205" i="4" s="1"/>
  <c r="N6206" i="4"/>
  <c r="O6206" i="4" s="1"/>
  <c r="N6207" i="4"/>
  <c r="O6207" i="4" s="1"/>
  <c r="N6208" i="4"/>
  <c r="O6208" i="4" s="1"/>
  <c r="N6209" i="4"/>
  <c r="O6209" i="4" s="1"/>
  <c r="N6210" i="4"/>
  <c r="O6210" i="4" s="1"/>
  <c r="N6211" i="4"/>
  <c r="O6211" i="4" s="1"/>
  <c r="N6212" i="4"/>
  <c r="O6212" i="4" s="1"/>
  <c r="N6213" i="4"/>
  <c r="O6213" i="4" s="1"/>
  <c r="N6214" i="4"/>
  <c r="O6214" i="4" s="1"/>
  <c r="N6215" i="4"/>
  <c r="O6215" i="4" s="1"/>
  <c r="N6216" i="4"/>
  <c r="O6216" i="4" s="1"/>
  <c r="N6217" i="4"/>
  <c r="O6217" i="4" s="1"/>
  <c r="N6218" i="4"/>
  <c r="O6218" i="4" s="1"/>
  <c r="N6219" i="4"/>
  <c r="O6219" i="4" s="1"/>
  <c r="N6220" i="4"/>
  <c r="O6220" i="4" s="1"/>
  <c r="N6221" i="4"/>
  <c r="O6221" i="4" s="1"/>
  <c r="N6222" i="4"/>
  <c r="O6222" i="4" s="1"/>
  <c r="N6223" i="4"/>
  <c r="O6223" i="4" s="1"/>
  <c r="N6224" i="4"/>
  <c r="O6224" i="4" s="1"/>
  <c r="N6225" i="4"/>
  <c r="O6225" i="4" s="1"/>
  <c r="N6226" i="4"/>
  <c r="O6226" i="4" s="1"/>
  <c r="N6227" i="4"/>
  <c r="O6227" i="4" s="1"/>
  <c r="N6228" i="4"/>
  <c r="O6228" i="4" s="1"/>
  <c r="N6229" i="4"/>
  <c r="O6229" i="4" s="1"/>
  <c r="N6230" i="4"/>
  <c r="O6230" i="4" s="1"/>
  <c r="N6231" i="4"/>
  <c r="O6231" i="4" s="1"/>
  <c r="N6232" i="4"/>
  <c r="O6232" i="4" s="1"/>
  <c r="N6233" i="4"/>
  <c r="O6233" i="4" s="1"/>
  <c r="N6234" i="4"/>
  <c r="O6234" i="4" s="1"/>
  <c r="N6235" i="4"/>
  <c r="O6235" i="4" s="1"/>
  <c r="N6236" i="4"/>
  <c r="O6236" i="4" s="1"/>
  <c r="N6237" i="4"/>
  <c r="O6237" i="4" s="1"/>
  <c r="N6238" i="4"/>
  <c r="O6238" i="4" s="1"/>
  <c r="N6239" i="4"/>
  <c r="O6239" i="4" s="1"/>
  <c r="N6240" i="4"/>
  <c r="O6240" i="4" s="1"/>
  <c r="N6241" i="4"/>
  <c r="O6241" i="4" s="1"/>
  <c r="N6242" i="4"/>
  <c r="O6242" i="4" s="1"/>
  <c r="N6243" i="4"/>
  <c r="O6243" i="4" s="1"/>
  <c r="N6244" i="4"/>
  <c r="O6244" i="4" s="1"/>
  <c r="N6245" i="4"/>
  <c r="O6245" i="4" s="1"/>
  <c r="N6246" i="4"/>
  <c r="O6246" i="4" s="1"/>
  <c r="N6247" i="4"/>
  <c r="O6247" i="4" s="1"/>
  <c r="N6248" i="4"/>
  <c r="O6248" i="4" s="1"/>
  <c r="N6249" i="4"/>
  <c r="O6249" i="4" s="1"/>
  <c r="N6250" i="4"/>
  <c r="O6250" i="4" s="1"/>
  <c r="N6251" i="4"/>
  <c r="O6251" i="4" s="1"/>
  <c r="N6252" i="4"/>
  <c r="O6252" i="4" s="1"/>
  <c r="N6253" i="4"/>
  <c r="O6253" i="4" s="1"/>
  <c r="N6254" i="4"/>
  <c r="O6254" i="4" s="1"/>
  <c r="N6255" i="4"/>
  <c r="O6255" i="4" s="1"/>
  <c r="N6256" i="4"/>
  <c r="O6256" i="4" s="1"/>
  <c r="N6257" i="4"/>
  <c r="O6257" i="4" s="1"/>
  <c r="N6258" i="4"/>
  <c r="O6258" i="4" s="1"/>
  <c r="N6259" i="4"/>
  <c r="O6259" i="4" s="1"/>
  <c r="N6260" i="4"/>
  <c r="O6260" i="4" s="1"/>
  <c r="N6261" i="4"/>
  <c r="O6261" i="4" s="1"/>
  <c r="N6262" i="4"/>
  <c r="O6262" i="4" s="1"/>
  <c r="N6263" i="4"/>
  <c r="O6263" i="4" s="1"/>
  <c r="N6264" i="4"/>
  <c r="O6264" i="4" s="1"/>
  <c r="N6265" i="4"/>
  <c r="O6265" i="4" s="1"/>
  <c r="N6266" i="4"/>
  <c r="O6266" i="4" s="1"/>
  <c r="N6267" i="4"/>
  <c r="O6267" i="4" s="1"/>
  <c r="N6268" i="4"/>
  <c r="O6268" i="4" s="1"/>
  <c r="P6268" i="4" s="1"/>
  <c r="N6269" i="4"/>
  <c r="O6269" i="4" s="1"/>
  <c r="N6270" i="4"/>
  <c r="O6270" i="4" s="1"/>
  <c r="N6271" i="4"/>
  <c r="O6271" i="4" s="1"/>
  <c r="N6272" i="4"/>
  <c r="O6272" i="4" s="1"/>
  <c r="N6273" i="4"/>
  <c r="O6273" i="4" s="1"/>
  <c r="N6274" i="4"/>
  <c r="O6274" i="4" s="1"/>
  <c r="N6275" i="4"/>
  <c r="O6275" i="4" s="1"/>
  <c r="N6276" i="4"/>
  <c r="O6276" i="4" s="1"/>
  <c r="N6277" i="4"/>
  <c r="O6277" i="4" s="1"/>
  <c r="N6278" i="4"/>
  <c r="O6278" i="4" s="1"/>
  <c r="N6279" i="4"/>
  <c r="O6279" i="4" s="1"/>
  <c r="N6280" i="4"/>
  <c r="O6280" i="4" s="1"/>
  <c r="N6281" i="4"/>
  <c r="O6281" i="4" s="1"/>
  <c r="N6282" i="4"/>
  <c r="O6282" i="4" s="1"/>
  <c r="N6283" i="4"/>
  <c r="O6283" i="4" s="1"/>
  <c r="N6284" i="4"/>
  <c r="O6284" i="4" s="1"/>
  <c r="N6285" i="4"/>
  <c r="O6285" i="4" s="1"/>
  <c r="N6286" i="4"/>
  <c r="O6286" i="4" s="1"/>
  <c r="N6287" i="4"/>
  <c r="O6287" i="4" s="1"/>
  <c r="N6288" i="4"/>
  <c r="O6288" i="4" s="1"/>
  <c r="N6289" i="4"/>
  <c r="O6289" i="4" s="1"/>
  <c r="N6290" i="4"/>
  <c r="O6290" i="4" s="1"/>
  <c r="N6291" i="4"/>
  <c r="O6291" i="4" s="1"/>
  <c r="N6292" i="4"/>
  <c r="O6292" i="4" s="1"/>
  <c r="N6293" i="4"/>
  <c r="O6293" i="4" s="1"/>
  <c r="N6294" i="4"/>
  <c r="O6294" i="4" s="1"/>
  <c r="N6295" i="4"/>
  <c r="O6295" i="4" s="1"/>
  <c r="N6296" i="4"/>
  <c r="O6296" i="4" s="1"/>
  <c r="N6297" i="4"/>
  <c r="O6297" i="4" s="1"/>
  <c r="N6298" i="4"/>
  <c r="O6298" i="4" s="1"/>
  <c r="N6299" i="4"/>
  <c r="O6299" i="4" s="1"/>
  <c r="N6300" i="4"/>
  <c r="O6300" i="4" s="1"/>
  <c r="N6301" i="4"/>
  <c r="O6301" i="4" s="1"/>
  <c r="N6302" i="4"/>
  <c r="O6302" i="4" s="1"/>
  <c r="N6303" i="4"/>
  <c r="O6303" i="4" s="1"/>
  <c r="N6304" i="4"/>
  <c r="O6304" i="4" s="1"/>
  <c r="N6305" i="4"/>
  <c r="O6305" i="4" s="1"/>
  <c r="N6306" i="4"/>
  <c r="O6306" i="4" s="1"/>
  <c r="N6307" i="4"/>
  <c r="O6307" i="4" s="1"/>
  <c r="N6308" i="4"/>
  <c r="O6308" i="4" s="1"/>
  <c r="N6309" i="4"/>
  <c r="O6309" i="4" s="1"/>
  <c r="N6310" i="4"/>
  <c r="O6310" i="4" s="1"/>
  <c r="N6311" i="4"/>
  <c r="O6311" i="4" s="1"/>
  <c r="N6312" i="4"/>
  <c r="O6312" i="4" s="1"/>
  <c r="N6313" i="4"/>
  <c r="O6313" i="4" s="1"/>
  <c r="N6314" i="4"/>
  <c r="O6314" i="4" s="1"/>
  <c r="N6315" i="4"/>
  <c r="O6315" i="4" s="1"/>
  <c r="N6316" i="4"/>
  <c r="O6316" i="4" s="1"/>
  <c r="N6317" i="4"/>
  <c r="O6317" i="4" s="1"/>
  <c r="N6318" i="4"/>
  <c r="O6318" i="4" s="1"/>
  <c r="N6319" i="4"/>
  <c r="O6319" i="4" s="1"/>
  <c r="N6320" i="4"/>
  <c r="O6320" i="4" s="1"/>
  <c r="N6321" i="4"/>
  <c r="O6321" i="4" s="1"/>
  <c r="N6322" i="4"/>
  <c r="O6322" i="4" s="1"/>
  <c r="N6323" i="4"/>
  <c r="O6323" i="4" s="1"/>
  <c r="N6324" i="4"/>
  <c r="O6324" i="4" s="1"/>
  <c r="N6325" i="4"/>
  <c r="O6325" i="4" s="1"/>
  <c r="N6326" i="4"/>
  <c r="O6326" i="4" s="1"/>
  <c r="N6327" i="4"/>
  <c r="O6327" i="4" s="1"/>
  <c r="N6328" i="4"/>
  <c r="O6328" i="4" s="1"/>
  <c r="N6329" i="4"/>
  <c r="O6329" i="4" s="1"/>
  <c r="N6330" i="4"/>
  <c r="O6330" i="4" s="1"/>
  <c r="N6331" i="4"/>
  <c r="O6331" i="4" s="1"/>
  <c r="N6332" i="4"/>
  <c r="O6332" i="4" s="1"/>
  <c r="N6333" i="4"/>
  <c r="O6333" i="4" s="1"/>
  <c r="N6334" i="4"/>
  <c r="O6334" i="4" s="1"/>
  <c r="N6335" i="4"/>
  <c r="O6335" i="4" s="1"/>
  <c r="N6336" i="4"/>
  <c r="O6336" i="4" s="1"/>
  <c r="N6337" i="4"/>
  <c r="O6337" i="4" s="1"/>
  <c r="N6338" i="4"/>
  <c r="O6338" i="4" s="1"/>
  <c r="N6339" i="4"/>
  <c r="O6339" i="4" s="1"/>
  <c r="N6340" i="4"/>
  <c r="O6340" i="4" s="1"/>
  <c r="N6341" i="4"/>
  <c r="O6341" i="4" s="1"/>
  <c r="N6342" i="4"/>
  <c r="O6342" i="4" s="1"/>
  <c r="N6343" i="4"/>
  <c r="O6343" i="4" s="1"/>
  <c r="N6344" i="4"/>
  <c r="O6344" i="4" s="1"/>
  <c r="N6345" i="4"/>
  <c r="O6345" i="4" s="1"/>
  <c r="N6346" i="4"/>
  <c r="O6346" i="4" s="1"/>
  <c r="N6347" i="4"/>
  <c r="O6347" i="4" s="1"/>
  <c r="N6348" i="4"/>
  <c r="O6348" i="4" s="1"/>
  <c r="N6349" i="4"/>
  <c r="O6349" i="4" s="1"/>
  <c r="N6350" i="4"/>
  <c r="O6350" i="4" s="1"/>
  <c r="N6351" i="4"/>
  <c r="O6351" i="4" s="1"/>
  <c r="N6352" i="4"/>
  <c r="O6352" i="4" s="1"/>
  <c r="N6353" i="4"/>
  <c r="O6353" i="4" s="1"/>
  <c r="N6354" i="4"/>
  <c r="O6354" i="4" s="1"/>
  <c r="N6355" i="4"/>
  <c r="O6355" i="4" s="1"/>
  <c r="N6356" i="4"/>
  <c r="O6356" i="4" s="1"/>
  <c r="N6357" i="4"/>
  <c r="O6357" i="4" s="1"/>
  <c r="N6358" i="4"/>
  <c r="O6358" i="4" s="1"/>
  <c r="N6359" i="4"/>
  <c r="O6359" i="4" s="1"/>
  <c r="N6360" i="4"/>
  <c r="O6360" i="4" s="1"/>
  <c r="N6361" i="4"/>
  <c r="O6361" i="4" s="1"/>
  <c r="N6362" i="4"/>
  <c r="O6362" i="4" s="1"/>
  <c r="N6363" i="4"/>
  <c r="O6363" i="4" s="1"/>
  <c r="N6364" i="4"/>
  <c r="O6364" i="4" s="1"/>
  <c r="N6365" i="4"/>
  <c r="O6365" i="4" s="1"/>
  <c r="N6366" i="4"/>
  <c r="O6366" i="4" s="1"/>
  <c r="N6367" i="4"/>
  <c r="O6367" i="4" s="1"/>
  <c r="N6368" i="4"/>
  <c r="O6368" i="4" s="1"/>
  <c r="N6369" i="4"/>
  <c r="O6369" i="4" s="1"/>
  <c r="N6370" i="4"/>
  <c r="O6370" i="4" s="1"/>
  <c r="N6371" i="4"/>
  <c r="O6371" i="4" s="1"/>
  <c r="N6372" i="4"/>
  <c r="O6372" i="4" s="1"/>
  <c r="N6373" i="4"/>
  <c r="O6373" i="4" s="1"/>
  <c r="N6374" i="4"/>
  <c r="O6374" i="4" s="1"/>
  <c r="N6375" i="4"/>
  <c r="O6375" i="4" s="1"/>
  <c r="N6376" i="4"/>
  <c r="O6376" i="4" s="1"/>
  <c r="N6377" i="4"/>
  <c r="O6377" i="4" s="1"/>
  <c r="N6378" i="4"/>
  <c r="O6378" i="4" s="1"/>
  <c r="N6379" i="4"/>
  <c r="O6379" i="4" s="1"/>
  <c r="N6380" i="4"/>
  <c r="O6380" i="4" s="1"/>
  <c r="N6381" i="4"/>
  <c r="O6381" i="4" s="1"/>
  <c r="N6382" i="4"/>
  <c r="O6382" i="4" s="1"/>
  <c r="N6383" i="4"/>
  <c r="O6383" i="4" s="1"/>
  <c r="N6384" i="4"/>
  <c r="O6384" i="4" s="1"/>
  <c r="N6385" i="4"/>
  <c r="O6385" i="4" s="1"/>
  <c r="N6386" i="4"/>
  <c r="O6386" i="4" s="1"/>
  <c r="N6387" i="4"/>
  <c r="O6387" i="4" s="1"/>
  <c r="N6388" i="4"/>
  <c r="O6388" i="4" s="1"/>
  <c r="N6389" i="4"/>
  <c r="O6389" i="4" s="1"/>
  <c r="N6390" i="4"/>
  <c r="O6390" i="4" s="1"/>
  <c r="N6391" i="4"/>
  <c r="O6391" i="4" s="1"/>
  <c r="N6392" i="4"/>
  <c r="O6392" i="4" s="1"/>
  <c r="N6393" i="4"/>
  <c r="O6393" i="4" s="1"/>
  <c r="N6394" i="4"/>
  <c r="O6394" i="4" s="1"/>
  <c r="N6395" i="4"/>
  <c r="O6395" i="4" s="1"/>
  <c r="N6396" i="4"/>
  <c r="O6396" i="4" s="1"/>
  <c r="N6397" i="4"/>
  <c r="O6397" i="4" s="1"/>
  <c r="N6398" i="4"/>
  <c r="O6398" i="4" s="1"/>
  <c r="N6399" i="4"/>
  <c r="O6399" i="4" s="1"/>
  <c r="N6400" i="4"/>
  <c r="O6400" i="4" s="1"/>
  <c r="N6401" i="4"/>
  <c r="O6401" i="4" s="1"/>
  <c r="N6402" i="4"/>
  <c r="O6402" i="4" s="1"/>
  <c r="N6403" i="4"/>
  <c r="O6403" i="4" s="1"/>
  <c r="N6404" i="4"/>
  <c r="O6404" i="4" s="1"/>
  <c r="N6405" i="4"/>
  <c r="O6405" i="4" s="1"/>
  <c r="N6406" i="4"/>
  <c r="O6406" i="4" s="1"/>
  <c r="N6407" i="4"/>
  <c r="O6407" i="4" s="1"/>
  <c r="N6408" i="4"/>
  <c r="O6408" i="4" s="1"/>
  <c r="N6409" i="4"/>
  <c r="O6409" i="4" s="1"/>
  <c r="N6410" i="4"/>
  <c r="O6410" i="4" s="1"/>
  <c r="N6411" i="4"/>
  <c r="O6411" i="4" s="1"/>
  <c r="N6412" i="4"/>
  <c r="O6412" i="4" s="1"/>
  <c r="N6413" i="4"/>
  <c r="O6413" i="4" s="1"/>
  <c r="N6414" i="4"/>
  <c r="O6414" i="4" s="1"/>
  <c r="N6415" i="4"/>
  <c r="O6415" i="4" s="1"/>
  <c r="N6416" i="4"/>
  <c r="O6416" i="4" s="1"/>
  <c r="N6417" i="4"/>
  <c r="O6417" i="4" s="1"/>
  <c r="N6418" i="4"/>
  <c r="O6418" i="4" s="1"/>
  <c r="N6419" i="4"/>
  <c r="O6419" i="4" s="1"/>
  <c r="N6420" i="4"/>
  <c r="O6420" i="4" s="1"/>
  <c r="N6421" i="4"/>
  <c r="O6421" i="4" s="1"/>
  <c r="N6422" i="4"/>
  <c r="O6422" i="4" s="1"/>
  <c r="N6423" i="4"/>
  <c r="O6423" i="4" s="1"/>
  <c r="N6424" i="4"/>
  <c r="O6424" i="4" s="1"/>
  <c r="N6425" i="4"/>
  <c r="O6425" i="4" s="1"/>
  <c r="N6426" i="4"/>
  <c r="O6426" i="4" s="1"/>
  <c r="N6427" i="4"/>
  <c r="O6427" i="4" s="1"/>
  <c r="N6428" i="4"/>
  <c r="O6428" i="4" s="1"/>
  <c r="N6429" i="4"/>
  <c r="O6429" i="4" s="1"/>
  <c r="N6430" i="4"/>
  <c r="O6430" i="4" s="1"/>
  <c r="N6431" i="4"/>
  <c r="O6431" i="4" s="1"/>
  <c r="N6432" i="4"/>
  <c r="O6432" i="4" s="1"/>
  <c r="N6433" i="4"/>
  <c r="O6433" i="4" s="1"/>
  <c r="N6434" i="4"/>
  <c r="O6434" i="4" s="1"/>
  <c r="N6435" i="4"/>
  <c r="O6435" i="4" s="1"/>
  <c r="N6436" i="4"/>
  <c r="O6436" i="4" s="1"/>
  <c r="N6437" i="4"/>
  <c r="O6437" i="4" s="1"/>
  <c r="N6438" i="4"/>
  <c r="O6438" i="4" s="1"/>
  <c r="N6439" i="4"/>
  <c r="O6439" i="4" s="1"/>
  <c r="N6440" i="4"/>
  <c r="O6440" i="4" s="1"/>
  <c r="N6441" i="4"/>
  <c r="O6441" i="4" s="1"/>
  <c r="N6442" i="4"/>
  <c r="O6442" i="4" s="1"/>
  <c r="N6443" i="4"/>
  <c r="O6443" i="4" s="1"/>
  <c r="N6444" i="4"/>
  <c r="O6444" i="4" s="1"/>
  <c r="N6445" i="4"/>
  <c r="O6445" i="4" s="1"/>
  <c r="N6446" i="4"/>
  <c r="O6446" i="4" s="1"/>
  <c r="N6447" i="4"/>
  <c r="O6447" i="4" s="1"/>
  <c r="N6448" i="4"/>
  <c r="O6448" i="4" s="1"/>
  <c r="N6449" i="4"/>
  <c r="O6449" i="4" s="1"/>
  <c r="N6450" i="4"/>
  <c r="O6450" i="4" s="1"/>
  <c r="N6451" i="4"/>
  <c r="O6451" i="4" s="1"/>
  <c r="N6452" i="4"/>
  <c r="O6452" i="4" s="1"/>
  <c r="N6453" i="4"/>
  <c r="O6453" i="4" s="1"/>
  <c r="N6454" i="4"/>
  <c r="O6454" i="4" s="1"/>
  <c r="N6455" i="4"/>
  <c r="O6455" i="4" s="1"/>
  <c r="N6456" i="4"/>
  <c r="O6456" i="4" s="1"/>
  <c r="N6457" i="4"/>
  <c r="O6457" i="4" s="1"/>
  <c r="N6458" i="4"/>
  <c r="O6458" i="4" s="1"/>
  <c r="N6459" i="4"/>
  <c r="O6459" i="4" s="1"/>
  <c r="N6460" i="4"/>
  <c r="O6460" i="4" s="1"/>
  <c r="N6461" i="4"/>
  <c r="O6461" i="4" s="1"/>
  <c r="N6462" i="4"/>
  <c r="O6462" i="4" s="1"/>
  <c r="N6463" i="4"/>
  <c r="O6463" i="4" s="1"/>
  <c r="N6464" i="4"/>
  <c r="O6464" i="4" s="1"/>
  <c r="N6465" i="4"/>
  <c r="O6465" i="4" s="1"/>
  <c r="N6466" i="4"/>
  <c r="O6466" i="4" s="1"/>
  <c r="N6467" i="4"/>
  <c r="O6467" i="4" s="1"/>
  <c r="N6468" i="4"/>
  <c r="O6468" i="4" s="1"/>
  <c r="N6469" i="4"/>
  <c r="O6469" i="4" s="1"/>
  <c r="N6470" i="4"/>
  <c r="O6470" i="4" s="1"/>
  <c r="N6471" i="4"/>
  <c r="O6471" i="4" s="1"/>
  <c r="N6472" i="4"/>
  <c r="O6472" i="4" s="1"/>
  <c r="N6473" i="4"/>
  <c r="O6473" i="4" s="1"/>
  <c r="N6474" i="4"/>
  <c r="O6474" i="4" s="1"/>
  <c r="N6475" i="4"/>
  <c r="O6475" i="4" s="1"/>
  <c r="N6476" i="4"/>
  <c r="O6476" i="4" s="1"/>
  <c r="N6477" i="4"/>
  <c r="O6477" i="4" s="1"/>
  <c r="N6478" i="4"/>
  <c r="O6478" i="4" s="1"/>
  <c r="N6479" i="4"/>
  <c r="O6479" i="4" s="1"/>
  <c r="N6480" i="4"/>
  <c r="O6480" i="4" s="1"/>
  <c r="N6481" i="4"/>
  <c r="O6481" i="4" s="1"/>
  <c r="N6482" i="4"/>
  <c r="O6482" i="4" s="1"/>
  <c r="N6483" i="4"/>
  <c r="O6483" i="4" s="1"/>
  <c r="N6484" i="4"/>
  <c r="O6484" i="4" s="1"/>
  <c r="N6485" i="4"/>
  <c r="O6485" i="4" s="1"/>
  <c r="N6486" i="4"/>
  <c r="O6486" i="4" s="1"/>
  <c r="N6487" i="4"/>
  <c r="O6487" i="4" s="1"/>
  <c r="N6488" i="4"/>
  <c r="O6488" i="4" s="1"/>
  <c r="N6489" i="4"/>
  <c r="O6489" i="4" s="1"/>
  <c r="N6490" i="4"/>
  <c r="O6490" i="4" s="1"/>
  <c r="N6491" i="4"/>
  <c r="O6491" i="4" s="1"/>
  <c r="N6492" i="4"/>
  <c r="O6492" i="4" s="1"/>
  <c r="N6493" i="4"/>
  <c r="O6493" i="4" s="1"/>
  <c r="P6493" i="4" s="1"/>
  <c r="N6494" i="4"/>
  <c r="O6494" i="4" s="1"/>
  <c r="N6495" i="4"/>
  <c r="O6495" i="4" s="1"/>
  <c r="N6496" i="4"/>
  <c r="O6496" i="4" s="1"/>
  <c r="N6497" i="4"/>
  <c r="O6497" i="4" s="1"/>
  <c r="N6498" i="4"/>
  <c r="O6498" i="4" s="1"/>
  <c r="N6499" i="4"/>
  <c r="O6499" i="4" s="1"/>
  <c r="N6500" i="4"/>
  <c r="O6500" i="4" s="1"/>
  <c r="N6501" i="4"/>
  <c r="O6501" i="4" s="1"/>
  <c r="N6502" i="4"/>
  <c r="O6502" i="4" s="1"/>
  <c r="N6503" i="4"/>
  <c r="O6503" i="4" s="1"/>
  <c r="N6504" i="4"/>
  <c r="O6504" i="4" s="1"/>
  <c r="N6505" i="4"/>
  <c r="O6505" i="4" s="1"/>
  <c r="N6506" i="4"/>
  <c r="O6506" i="4" s="1"/>
  <c r="N6507" i="4"/>
  <c r="O6507" i="4" s="1"/>
  <c r="N6508" i="4"/>
  <c r="O6508" i="4" s="1"/>
  <c r="N6509" i="4"/>
  <c r="O6509" i="4" s="1"/>
  <c r="N6510" i="4"/>
  <c r="O6510" i="4" s="1"/>
  <c r="N6511" i="4"/>
  <c r="O6511" i="4" s="1"/>
  <c r="N6512" i="4"/>
  <c r="O6512" i="4" s="1"/>
  <c r="N6513" i="4"/>
  <c r="O6513" i="4" s="1"/>
  <c r="N6514" i="4"/>
  <c r="O6514" i="4" s="1"/>
  <c r="N6515" i="4"/>
  <c r="O6515" i="4" s="1"/>
  <c r="N6516" i="4"/>
  <c r="O6516" i="4" s="1"/>
  <c r="N6517" i="4"/>
  <c r="O6517" i="4" s="1"/>
  <c r="N6518" i="4"/>
  <c r="O6518" i="4" s="1"/>
  <c r="N6519" i="4"/>
  <c r="O6519" i="4" s="1"/>
  <c r="N6520" i="4"/>
  <c r="O6520" i="4" s="1"/>
  <c r="N6521" i="4"/>
  <c r="O6521" i="4" s="1"/>
  <c r="N6522" i="4"/>
  <c r="O6522" i="4" s="1"/>
  <c r="N6523" i="4"/>
  <c r="O6523" i="4" s="1"/>
  <c r="N6524" i="4"/>
  <c r="O6524" i="4" s="1"/>
  <c r="N6525" i="4"/>
  <c r="O6525" i="4" s="1"/>
  <c r="N6526" i="4"/>
  <c r="O6526" i="4" s="1"/>
  <c r="N6527" i="4"/>
  <c r="O6527" i="4" s="1"/>
  <c r="N6528" i="4"/>
  <c r="O6528" i="4" s="1"/>
  <c r="N6529" i="4"/>
  <c r="O6529" i="4" s="1"/>
  <c r="N6530" i="4"/>
  <c r="O6530" i="4" s="1"/>
  <c r="N6531" i="4"/>
  <c r="O6531" i="4" s="1"/>
  <c r="N6532" i="4"/>
  <c r="O6532" i="4" s="1"/>
  <c r="N6533" i="4"/>
  <c r="O6533" i="4" s="1"/>
  <c r="N6534" i="4"/>
  <c r="O6534" i="4" s="1"/>
  <c r="N6535" i="4"/>
  <c r="O6535" i="4" s="1"/>
  <c r="N6536" i="4"/>
  <c r="O6536" i="4" s="1"/>
  <c r="N6537" i="4"/>
  <c r="O6537" i="4" s="1"/>
  <c r="N6538" i="4"/>
  <c r="O6538" i="4" s="1"/>
  <c r="N6539" i="4"/>
  <c r="O6539" i="4" s="1"/>
  <c r="N6540" i="4"/>
  <c r="O6540" i="4" s="1"/>
  <c r="N6541" i="4"/>
  <c r="O6541" i="4" s="1"/>
  <c r="N6542" i="4"/>
  <c r="O6542" i="4" s="1"/>
  <c r="N6543" i="4"/>
  <c r="O6543" i="4" s="1"/>
  <c r="N6544" i="4"/>
  <c r="O6544" i="4" s="1"/>
  <c r="N6545" i="4"/>
  <c r="O6545" i="4" s="1"/>
  <c r="N6546" i="4"/>
  <c r="O6546" i="4" s="1"/>
  <c r="N6547" i="4"/>
  <c r="O6547" i="4" s="1"/>
  <c r="N6548" i="4"/>
  <c r="O6548" i="4" s="1"/>
  <c r="N6549" i="4"/>
  <c r="O6549" i="4" s="1"/>
  <c r="N6550" i="4"/>
  <c r="O6550" i="4" s="1"/>
  <c r="N6551" i="4"/>
  <c r="O6551" i="4" s="1"/>
  <c r="N6552" i="4"/>
  <c r="O6552" i="4" s="1"/>
  <c r="N6553" i="4"/>
  <c r="O6553" i="4" s="1"/>
  <c r="N6554" i="4"/>
  <c r="O6554" i="4" s="1"/>
  <c r="N6555" i="4"/>
  <c r="O6555" i="4" s="1"/>
  <c r="N6556" i="4"/>
  <c r="O6556" i="4" s="1"/>
  <c r="N6557" i="4"/>
  <c r="O6557" i="4" s="1"/>
  <c r="N6558" i="4"/>
  <c r="O6558" i="4" s="1"/>
  <c r="N6559" i="4"/>
  <c r="O6559" i="4" s="1"/>
  <c r="N6560" i="4"/>
  <c r="O6560" i="4" s="1"/>
  <c r="N6561" i="4"/>
  <c r="O6561" i="4" s="1"/>
  <c r="N6562" i="4"/>
  <c r="O6562" i="4" s="1"/>
  <c r="N6563" i="4"/>
  <c r="O6563" i="4" s="1"/>
  <c r="N6564" i="4"/>
  <c r="O6564" i="4" s="1"/>
  <c r="N6565" i="4"/>
  <c r="O6565" i="4" s="1"/>
  <c r="N6566" i="4"/>
  <c r="O6566" i="4" s="1"/>
  <c r="N6567" i="4"/>
  <c r="O6567" i="4" s="1"/>
  <c r="N6568" i="4"/>
  <c r="O6568" i="4" s="1"/>
  <c r="N6569" i="4"/>
  <c r="O6569" i="4" s="1"/>
  <c r="N6570" i="4"/>
  <c r="O6570" i="4" s="1"/>
  <c r="N6571" i="4"/>
  <c r="O6571" i="4" s="1"/>
  <c r="N6572" i="4"/>
  <c r="O6572" i="4" s="1"/>
  <c r="N6573" i="4"/>
  <c r="O6573" i="4" s="1"/>
  <c r="N6574" i="4"/>
  <c r="O6574" i="4" s="1"/>
  <c r="N6575" i="4"/>
  <c r="O6575" i="4" s="1"/>
  <c r="N6576" i="4"/>
  <c r="O6576" i="4" s="1"/>
  <c r="N6577" i="4"/>
  <c r="O6577" i="4" s="1"/>
  <c r="N6578" i="4"/>
  <c r="O6578" i="4" s="1"/>
  <c r="N6579" i="4"/>
  <c r="O6579" i="4" s="1"/>
  <c r="N6580" i="4"/>
  <c r="O6580" i="4" s="1"/>
  <c r="N6581" i="4"/>
  <c r="O6581" i="4" s="1"/>
  <c r="N6582" i="4"/>
  <c r="O6582" i="4" s="1"/>
  <c r="N6583" i="4"/>
  <c r="O6583" i="4" s="1"/>
  <c r="N6584" i="4"/>
  <c r="O6584" i="4" s="1"/>
  <c r="N6585" i="4"/>
  <c r="O6585" i="4" s="1"/>
  <c r="N6586" i="4"/>
  <c r="O6586" i="4" s="1"/>
  <c r="N6587" i="4"/>
  <c r="O6587" i="4" s="1"/>
  <c r="N6588" i="4"/>
  <c r="O6588" i="4" s="1"/>
  <c r="N6589" i="4"/>
  <c r="O6589" i="4" s="1"/>
  <c r="N6590" i="4"/>
  <c r="O6590" i="4" s="1"/>
  <c r="N6591" i="4"/>
  <c r="O6591" i="4" s="1"/>
  <c r="N6592" i="4"/>
  <c r="O6592" i="4" s="1"/>
  <c r="N6593" i="4"/>
  <c r="O6593" i="4" s="1"/>
  <c r="N6594" i="4"/>
  <c r="O6594" i="4" s="1"/>
  <c r="N6595" i="4"/>
  <c r="O6595" i="4" s="1"/>
  <c r="N6596" i="4"/>
  <c r="O6596" i="4" s="1"/>
  <c r="N6597" i="4"/>
  <c r="O6597" i="4" s="1"/>
  <c r="N6598" i="4"/>
  <c r="O6598" i="4" s="1"/>
  <c r="N6599" i="4"/>
  <c r="O6599" i="4" s="1"/>
  <c r="N6600" i="4"/>
  <c r="O6600" i="4" s="1"/>
  <c r="N6601" i="4"/>
  <c r="O6601" i="4" s="1"/>
  <c r="N6602" i="4"/>
  <c r="O6602" i="4" s="1"/>
  <c r="N6603" i="4"/>
  <c r="O6603" i="4" s="1"/>
  <c r="N6604" i="4"/>
  <c r="O6604" i="4" s="1"/>
  <c r="N6605" i="4"/>
  <c r="O6605" i="4" s="1"/>
  <c r="N6606" i="4"/>
  <c r="O6606" i="4" s="1"/>
  <c r="N6607" i="4"/>
  <c r="O6607" i="4" s="1"/>
  <c r="N6608" i="4"/>
  <c r="O6608" i="4" s="1"/>
  <c r="N6609" i="4"/>
  <c r="O6609" i="4" s="1"/>
  <c r="N6610" i="4"/>
  <c r="O6610" i="4" s="1"/>
  <c r="N6611" i="4"/>
  <c r="O6611" i="4" s="1"/>
  <c r="N6612" i="4"/>
  <c r="O6612" i="4" s="1"/>
  <c r="N6613" i="4"/>
  <c r="O6613" i="4" s="1"/>
  <c r="N6614" i="4"/>
  <c r="O6614" i="4" s="1"/>
  <c r="N6615" i="4"/>
  <c r="O6615" i="4" s="1"/>
  <c r="N6616" i="4"/>
  <c r="O6616" i="4" s="1"/>
  <c r="N6617" i="4"/>
  <c r="O6617" i="4" s="1"/>
  <c r="N6618" i="4"/>
  <c r="O6618" i="4" s="1"/>
  <c r="N6619" i="4"/>
  <c r="O6619" i="4" s="1"/>
  <c r="N6620" i="4"/>
  <c r="O6620" i="4" s="1"/>
  <c r="N6621" i="4"/>
  <c r="O6621" i="4" s="1"/>
  <c r="N6622" i="4"/>
  <c r="O6622" i="4" s="1"/>
  <c r="N6623" i="4"/>
  <c r="O6623" i="4" s="1"/>
  <c r="N6624" i="4"/>
  <c r="O6624" i="4" s="1"/>
  <c r="N6625" i="4"/>
  <c r="O6625" i="4" s="1"/>
  <c r="N6626" i="4"/>
  <c r="O6626" i="4" s="1"/>
  <c r="N6627" i="4"/>
  <c r="O6627" i="4" s="1"/>
  <c r="N6628" i="4"/>
  <c r="O6628" i="4" s="1"/>
  <c r="N6629" i="4"/>
  <c r="O6629" i="4" s="1"/>
  <c r="N6630" i="4"/>
  <c r="O6630" i="4" s="1"/>
  <c r="N6631" i="4"/>
  <c r="O6631" i="4" s="1"/>
  <c r="N6632" i="4"/>
  <c r="O6632" i="4" s="1"/>
  <c r="N6633" i="4"/>
  <c r="O6633" i="4" s="1"/>
  <c r="N6634" i="4"/>
  <c r="O6634" i="4" s="1"/>
  <c r="N6635" i="4"/>
  <c r="O6635" i="4" s="1"/>
  <c r="N6636" i="4"/>
  <c r="O6636" i="4" s="1"/>
  <c r="N6637" i="4"/>
  <c r="O6637" i="4" s="1"/>
  <c r="N6638" i="4"/>
  <c r="O6638" i="4" s="1"/>
  <c r="N6639" i="4"/>
  <c r="O6639" i="4" s="1"/>
  <c r="N6640" i="4"/>
  <c r="O6640" i="4" s="1"/>
  <c r="N6641" i="4"/>
  <c r="O6641" i="4" s="1"/>
  <c r="N6642" i="4"/>
  <c r="O6642" i="4" s="1"/>
  <c r="N6643" i="4"/>
  <c r="O6643" i="4" s="1"/>
  <c r="N6644" i="4"/>
  <c r="O6644" i="4" s="1"/>
  <c r="N6645" i="4"/>
  <c r="O6645" i="4" s="1"/>
  <c r="N6646" i="4"/>
  <c r="O6646" i="4" s="1"/>
  <c r="N6647" i="4"/>
  <c r="O6647" i="4" s="1"/>
  <c r="N6648" i="4"/>
  <c r="O6648" i="4" s="1"/>
  <c r="N6649" i="4"/>
  <c r="O6649" i="4" s="1"/>
  <c r="N6650" i="4"/>
  <c r="O6650" i="4" s="1"/>
  <c r="N6651" i="4"/>
  <c r="O6651" i="4" s="1"/>
  <c r="N6652" i="4"/>
  <c r="O6652" i="4" s="1"/>
  <c r="N6653" i="4"/>
  <c r="O6653" i="4" s="1"/>
  <c r="N6654" i="4"/>
  <c r="O6654" i="4" s="1"/>
  <c r="N6655" i="4"/>
  <c r="O6655" i="4" s="1"/>
  <c r="N6656" i="4"/>
  <c r="O6656" i="4" s="1"/>
  <c r="N6657" i="4"/>
  <c r="O6657" i="4" s="1"/>
  <c r="N6658" i="4"/>
  <c r="O6658" i="4" s="1"/>
  <c r="N6659" i="4"/>
  <c r="O6659" i="4" s="1"/>
  <c r="N6660" i="4"/>
  <c r="O6660" i="4" s="1"/>
  <c r="N6661" i="4"/>
  <c r="O6661" i="4" s="1"/>
  <c r="N6662" i="4"/>
  <c r="O6662" i="4" s="1"/>
  <c r="N6663" i="4"/>
  <c r="O6663" i="4" s="1"/>
  <c r="N6664" i="4"/>
  <c r="O6664" i="4" s="1"/>
  <c r="N6665" i="4"/>
  <c r="O6665" i="4" s="1"/>
  <c r="N6666" i="4"/>
  <c r="O6666" i="4" s="1"/>
  <c r="N6667" i="4"/>
  <c r="O6667" i="4" s="1"/>
  <c r="N6668" i="4"/>
  <c r="O6668" i="4" s="1"/>
  <c r="N6669" i="4"/>
  <c r="O6669" i="4" s="1"/>
  <c r="N6670" i="4"/>
  <c r="O6670" i="4" s="1"/>
  <c r="N6671" i="4"/>
  <c r="O6671" i="4" s="1"/>
  <c r="N6672" i="4"/>
  <c r="O6672" i="4" s="1"/>
  <c r="N6673" i="4"/>
  <c r="O6673" i="4" s="1"/>
  <c r="N6674" i="4"/>
  <c r="O6674" i="4" s="1"/>
  <c r="N6675" i="4"/>
  <c r="O6675" i="4" s="1"/>
  <c r="N6676" i="4"/>
  <c r="O6676" i="4" s="1"/>
  <c r="N6677" i="4"/>
  <c r="O6677" i="4" s="1"/>
  <c r="N6678" i="4"/>
  <c r="O6678" i="4" s="1"/>
  <c r="N6679" i="4"/>
  <c r="O6679" i="4" s="1"/>
  <c r="N6680" i="4"/>
  <c r="O6680" i="4" s="1"/>
  <c r="N6681" i="4"/>
  <c r="O6681" i="4" s="1"/>
  <c r="N6682" i="4"/>
  <c r="O6682" i="4" s="1"/>
  <c r="N6683" i="4"/>
  <c r="O6683" i="4" s="1"/>
  <c r="N6684" i="4"/>
  <c r="O6684" i="4" s="1"/>
  <c r="N6685" i="4"/>
  <c r="O6685" i="4" s="1"/>
  <c r="N6686" i="4"/>
  <c r="O6686" i="4" s="1"/>
  <c r="N6687" i="4"/>
  <c r="O6687" i="4" s="1"/>
  <c r="N6688" i="4"/>
  <c r="O6688" i="4" s="1"/>
  <c r="N6689" i="4"/>
  <c r="O6689" i="4" s="1"/>
  <c r="N6690" i="4"/>
  <c r="O6690" i="4" s="1"/>
  <c r="N6691" i="4"/>
  <c r="O6691" i="4" s="1"/>
  <c r="N6692" i="4"/>
  <c r="O6692" i="4" s="1"/>
  <c r="N6693" i="4"/>
  <c r="O6693" i="4" s="1"/>
  <c r="N6694" i="4"/>
  <c r="O6694" i="4" s="1"/>
  <c r="N6695" i="4"/>
  <c r="O6695" i="4" s="1"/>
  <c r="N6696" i="4"/>
  <c r="O6696" i="4" s="1"/>
  <c r="N6697" i="4"/>
  <c r="O6697" i="4" s="1"/>
  <c r="N6698" i="4"/>
  <c r="O6698" i="4" s="1"/>
  <c r="N6699" i="4"/>
  <c r="O6699" i="4" s="1"/>
  <c r="N6700" i="4"/>
  <c r="O6700" i="4" s="1"/>
  <c r="N6701" i="4"/>
  <c r="O6701" i="4" s="1"/>
  <c r="N6702" i="4"/>
  <c r="O6702" i="4" s="1"/>
  <c r="N6703" i="4"/>
  <c r="O6703" i="4" s="1"/>
  <c r="N6704" i="4"/>
  <c r="O6704" i="4" s="1"/>
  <c r="N6705" i="4"/>
  <c r="O6705" i="4" s="1"/>
  <c r="N6706" i="4"/>
  <c r="O6706" i="4" s="1"/>
  <c r="N6707" i="4"/>
  <c r="O6707" i="4" s="1"/>
  <c r="N6708" i="4"/>
  <c r="O6708" i="4" s="1"/>
  <c r="N6709" i="4"/>
  <c r="O6709" i="4" s="1"/>
  <c r="N6710" i="4"/>
  <c r="O6710" i="4" s="1"/>
  <c r="N6711" i="4"/>
  <c r="O6711" i="4" s="1"/>
  <c r="N6712" i="4"/>
  <c r="O6712" i="4" s="1"/>
  <c r="N6713" i="4"/>
  <c r="O6713" i="4" s="1"/>
  <c r="N6714" i="4"/>
  <c r="O6714" i="4" s="1"/>
  <c r="N6715" i="4"/>
  <c r="O6715" i="4" s="1"/>
  <c r="N6716" i="4"/>
  <c r="O6716" i="4" s="1"/>
  <c r="N6717" i="4"/>
  <c r="O6717" i="4" s="1"/>
  <c r="N6718" i="4"/>
  <c r="O6718" i="4" s="1"/>
  <c r="N6719" i="4"/>
  <c r="O6719" i="4" s="1"/>
  <c r="N6720" i="4"/>
  <c r="O6720" i="4" s="1"/>
  <c r="N6721" i="4"/>
  <c r="O6721" i="4" s="1"/>
  <c r="N6722" i="4"/>
  <c r="O6722" i="4" s="1"/>
  <c r="N6723" i="4"/>
  <c r="O6723" i="4" s="1"/>
  <c r="N6724" i="4"/>
  <c r="O6724" i="4" s="1"/>
  <c r="N6725" i="4"/>
  <c r="O6725" i="4" s="1"/>
  <c r="N6726" i="4"/>
  <c r="O6726" i="4" s="1"/>
  <c r="N6727" i="4"/>
  <c r="O6727" i="4" s="1"/>
  <c r="N6728" i="4"/>
  <c r="O6728" i="4" s="1"/>
  <c r="N6729" i="4"/>
  <c r="O6729" i="4" s="1"/>
  <c r="N6730" i="4"/>
  <c r="O6730" i="4" s="1"/>
  <c r="N6731" i="4"/>
  <c r="O6731" i="4" s="1"/>
  <c r="N6732" i="4"/>
  <c r="O6732" i="4" s="1"/>
  <c r="N6733" i="4"/>
  <c r="O6733" i="4" s="1"/>
  <c r="N6734" i="4"/>
  <c r="O6734" i="4" s="1"/>
  <c r="N6735" i="4"/>
  <c r="O6735" i="4" s="1"/>
  <c r="N6736" i="4"/>
  <c r="O6736" i="4" s="1"/>
  <c r="N6737" i="4"/>
  <c r="O6737" i="4" s="1"/>
  <c r="N6738" i="4"/>
  <c r="O6738" i="4" s="1"/>
  <c r="N6739" i="4"/>
  <c r="O6739" i="4" s="1"/>
  <c r="N6740" i="4"/>
  <c r="O6740" i="4" s="1"/>
  <c r="N6741" i="4"/>
  <c r="O6741" i="4" s="1"/>
  <c r="N6742" i="4"/>
  <c r="O6742" i="4" s="1"/>
  <c r="N6743" i="4"/>
  <c r="O6743" i="4" s="1"/>
  <c r="N6744" i="4"/>
  <c r="O6744" i="4" s="1"/>
  <c r="N6745" i="4"/>
  <c r="O6745" i="4" s="1"/>
  <c r="N6746" i="4"/>
  <c r="O6746" i="4" s="1"/>
  <c r="N6747" i="4"/>
  <c r="O6747" i="4" s="1"/>
  <c r="N6748" i="4"/>
  <c r="O6748" i="4" s="1"/>
  <c r="N6749" i="4"/>
  <c r="O6749" i="4" s="1"/>
  <c r="N6750" i="4"/>
  <c r="O6750" i="4" s="1"/>
  <c r="N6751" i="4"/>
  <c r="O6751" i="4" s="1"/>
  <c r="N6752" i="4"/>
  <c r="O6752" i="4" s="1"/>
  <c r="N6753" i="4"/>
  <c r="O6753" i="4" s="1"/>
  <c r="N6754" i="4"/>
  <c r="O6754" i="4" s="1"/>
  <c r="N6755" i="4"/>
  <c r="O6755" i="4" s="1"/>
  <c r="N6756" i="4"/>
  <c r="O6756" i="4" s="1"/>
  <c r="N6757" i="4"/>
  <c r="O6757" i="4" s="1"/>
  <c r="N6758" i="4"/>
  <c r="O6758" i="4" s="1"/>
  <c r="N6759" i="4"/>
  <c r="O6759" i="4" s="1"/>
  <c r="N6760" i="4"/>
  <c r="O6760" i="4" s="1"/>
  <c r="N6761" i="4"/>
  <c r="O6761" i="4" s="1"/>
  <c r="N6762" i="4"/>
  <c r="O6762" i="4" s="1"/>
  <c r="N6763" i="4"/>
  <c r="O6763" i="4" s="1"/>
  <c r="N6764" i="4"/>
  <c r="O6764" i="4" s="1"/>
  <c r="P6764" i="4" s="1"/>
  <c r="N6765" i="4"/>
  <c r="O6765" i="4" s="1"/>
  <c r="N6766" i="4"/>
  <c r="O6766" i="4" s="1"/>
  <c r="N6767" i="4"/>
  <c r="O6767" i="4" s="1"/>
  <c r="N6768" i="4"/>
  <c r="O6768" i="4" s="1"/>
  <c r="N6769" i="4"/>
  <c r="O6769" i="4" s="1"/>
  <c r="N6770" i="4"/>
  <c r="O6770" i="4" s="1"/>
  <c r="N6771" i="4"/>
  <c r="O6771" i="4" s="1"/>
  <c r="N6772" i="4"/>
  <c r="O6772" i="4" s="1"/>
  <c r="N6773" i="4"/>
  <c r="O6773" i="4" s="1"/>
  <c r="N6774" i="4"/>
  <c r="O6774" i="4" s="1"/>
  <c r="N6775" i="4"/>
  <c r="O6775" i="4" s="1"/>
  <c r="N6776" i="4"/>
  <c r="O6776" i="4" s="1"/>
  <c r="N6777" i="4"/>
  <c r="O6777" i="4" s="1"/>
  <c r="N6778" i="4"/>
  <c r="O6778" i="4" s="1"/>
  <c r="N6779" i="4"/>
  <c r="O6779" i="4" s="1"/>
  <c r="N6780" i="4"/>
  <c r="O6780" i="4" s="1"/>
  <c r="N6781" i="4"/>
  <c r="O6781" i="4" s="1"/>
  <c r="N6782" i="4"/>
  <c r="O6782" i="4" s="1"/>
  <c r="N6783" i="4"/>
  <c r="O6783" i="4" s="1"/>
  <c r="N6784" i="4"/>
  <c r="O6784" i="4" s="1"/>
  <c r="N6785" i="4"/>
  <c r="O6785" i="4" s="1"/>
  <c r="N6786" i="4"/>
  <c r="O6786" i="4" s="1"/>
  <c r="N6787" i="4"/>
  <c r="O6787" i="4" s="1"/>
  <c r="N6788" i="4"/>
  <c r="O6788" i="4" s="1"/>
  <c r="N6789" i="4"/>
  <c r="O6789" i="4" s="1"/>
  <c r="N6790" i="4"/>
  <c r="O6790" i="4" s="1"/>
  <c r="N6791" i="4"/>
  <c r="O6791" i="4" s="1"/>
  <c r="N6792" i="4"/>
  <c r="O6792" i="4" s="1"/>
  <c r="N6793" i="4"/>
  <c r="O6793" i="4" s="1"/>
  <c r="N6794" i="4"/>
  <c r="O6794" i="4" s="1"/>
  <c r="N6795" i="4"/>
  <c r="O6795" i="4" s="1"/>
  <c r="N6796" i="4"/>
  <c r="O6796" i="4" s="1"/>
  <c r="N6797" i="4"/>
  <c r="O6797" i="4" s="1"/>
  <c r="N6798" i="4"/>
  <c r="O6798" i="4" s="1"/>
  <c r="P6798" i="4" s="1"/>
  <c r="N6799" i="4"/>
  <c r="O6799" i="4" s="1"/>
  <c r="N6800" i="4"/>
  <c r="O6800" i="4" s="1"/>
  <c r="N6801" i="4"/>
  <c r="O6801" i="4" s="1"/>
  <c r="N6802" i="4"/>
  <c r="O6802" i="4" s="1"/>
  <c r="N6803" i="4"/>
  <c r="O6803" i="4" s="1"/>
  <c r="N6804" i="4"/>
  <c r="O6804" i="4" s="1"/>
  <c r="N6805" i="4"/>
  <c r="O6805" i="4" s="1"/>
  <c r="N6806" i="4"/>
  <c r="O6806" i="4" s="1"/>
  <c r="N6807" i="4"/>
  <c r="O6807" i="4" s="1"/>
  <c r="N6808" i="4"/>
  <c r="O6808" i="4" s="1"/>
  <c r="N6809" i="4"/>
  <c r="O6809" i="4" s="1"/>
  <c r="N6810" i="4"/>
  <c r="O6810" i="4" s="1"/>
  <c r="N6811" i="4"/>
  <c r="O6811" i="4" s="1"/>
  <c r="N6812" i="4"/>
  <c r="O6812" i="4" s="1"/>
  <c r="N6813" i="4"/>
  <c r="O6813" i="4" s="1"/>
  <c r="N6814" i="4"/>
  <c r="O6814" i="4" s="1"/>
  <c r="N6815" i="4"/>
  <c r="O6815" i="4" s="1"/>
  <c r="N6816" i="4"/>
  <c r="O6816" i="4" s="1"/>
  <c r="N6817" i="4"/>
  <c r="O6817" i="4" s="1"/>
  <c r="N6818" i="4"/>
  <c r="O6818" i="4" s="1"/>
  <c r="N6819" i="4"/>
  <c r="O6819" i="4" s="1"/>
  <c r="N6820" i="4"/>
  <c r="O6820" i="4" s="1"/>
  <c r="N6821" i="4"/>
  <c r="O6821" i="4" s="1"/>
  <c r="N6822" i="4"/>
  <c r="O6822" i="4" s="1"/>
  <c r="N6823" i="4"/>
  <c r="O6823" i="4" s="1"/>
  <c r="N6824" i="4"/>
  <c r="O6824" i="4" s="1"/>
  <c r="N6825" i="4"/>
  <c r="O6825" i="4" s="1"/>
  <c r="N6826" i="4"/>
  <c r="O6826" i="4" s="1"/>
  <c r="N6827" i="4"/>
  <c r="O6827" i="4" s="1"/>
  <c r="N6828" i="4"/>
  <c r="O6828" i="4" s="1"/>
  <c r="N6829" i="4"/>
  <c r="O6829" i="4" s="1"/>
  <c r="N6830" i="4"/>
  <c r="O6830" i="4" s="1"/>
  <c r="N6831" i="4"/>
  <c r="O6831" i="4" s="1"/>
  <c r="N6832" i="4"/>
  <c r="O6832" i="4" s="1"/>
  <c r="N6833" i="4"/>
  <c r="O6833" i="4" s="1"/>
  <c r="N6834" i="4"/>
  <c r="O6834" i="4" s="1"/>
  <c r="N6835" i="4"/>
  <c r="O6835" i="4" s="1"/>
  <c r="N6836" i="4"/>
  <c r="O6836" i="4" s="1"/>
  <c r="N6837" i="4"/>
  <c r="O6837" i="4" s="1"/>
  <c r="N6838" i="4"/>
  <c r="O6838" i="4" s="1"/>
  <c r="N6839" i="4"/>
  <c r="O6839" i="4" s="1"/>
  <c r="N6840" i="4"/>
  <c r="O6840" i="4" s="1"/>
  <c r="N6841" i="4"/>
  <c r="O6841" i="4" s="1"/>
  <c r="N6842" i="4"/>
  <c r="O6842" i="4" s="1"/>
  <c r="N6843" i="4"/>
  <c r="O6843" i="4" s="1"/>
  <c r="N6844" i="4"/>
  <c r="O6844" i="4" s="1"/>
  <c r="N6845" i="4"/>
  <c r="O6845" i="4" s="1"/>
  <c r="N6846" i="4"/>
  <c r="O6846" i="4" s="1"/>
  <c r="N6847" i="4"/>
  <c r="O6847" i="4" s="1"/>
  <c r="N6848" i="4"/>
  <c r="O6848" i="4" s="1"/>
  <c r="N6849" i="4"/>
  <c r="O6849" i="4" s="1"/>
  <c r="N6850" i="4"/>
  <c r="O6850" i="4" s="1"/>
  <c r="N6851" i="4"/>
  <c r="O6851" i="4" s="1"/>
  <c r="N6852" i="4"/>
  <c r="O6852" i="4" s="1"/>
  <c r="N6853" i="4"/>
  <c r="O6853" i="4" s="1"/>
  <c r="N6854" i="4"/>
  <c r="O6854" i="4" s="1"/>
  <c r="N6855" i="4"/>
  <c r="O6855" i="4" s="1"/>
  <c r="N6856" i="4"/>
  <c r="O6856" i="4" s="1"/>
  <c r="N6857" i="4"/>
  <c r="O6857" i="4" s="1"/>
  <c r="N6858" i="4"/>
  <c r="O6858" i="4" s="1"/>
  <c r="N6859" i="4"/>
  <c r="O6859" i="4" s="1"/>
  <c r="N6860" i="4"/>
  <c r="O6860" i="4" s="1"/>
  <c r="N6861" i="4"/>
  <c r="O6861" i="4" s="1"/>
  <c r="N6862" i="4"/>
  <c r="O6862" i="4" s="1"/>
  <c r="N6863" i="4"/>
  <c r="O6863" i="4" s="1"/>
  <c r="N6864" i="4"/>
  <c r="O6864" i="4" s="1"/>
  <c r="N6865" i="4"/>
  <c r="O6865" i="4" s="1"/>
  <c r="N6866" i="4"/>
  <c r="O6866" i="4" s="1"/>
  <c r="N6867" i="4"/>
  <c r="O6867" i="4" s="1"/>
  <c r="N6868" i="4"/>
  <c r="O6868" i="4" s="1"/>
  <c r="N6869" i="4"/>
  <c r="O6869" i="4" s="1"/>
  <c r="N6870" i="4"/>
  <c r="O6870" i="4" s="1"/>
  <c r="N6871" i="4"/>
  <c r="O6871" i="4" s="1"/>
  <c r="N6872" i="4"/>
  <c r="O6872" i="4" s="1"/>
  <c r="N6873" i="4"/>
  <c r="O6873" i="4" s="1"/>
  <c r="N6874" i="4"/>
  <c r="O6874" i="4" s="1"/>
  <c r="N6875" i="4"/>
  <c r="O6875" i="4" s="1"/>
  <c r="N6876" i="4"/>
  <c r="O6876" i="4" s="1"/>
  <c r="N6877" i="4"/>
  <c r="O6877" i="4" s="1"/>
  <c r="N6878" i="4"/>
  <c r="O6878" i="4" s="1"/>
  <c r="N6879" i="4"/>
  <c r="O6879" i="4" s="1"/>
  <c r="N6880" i="4"/>
  <c r="O6880" i="4" s="1"/>
  <c r="N6881" i="4"/>
  <c r="O6881" i="4" s="1"/>
  <c r="N6882" i="4"/>
  <c r="O6882" i="4" s="1"/>
  <c r="N6883" i="4"/>
  <c r="O6883" i="4" s="1"/>
  <c r="N6884" i="4"/>
  <c r="O6884" i="4" s="1"/>
  <c r="N6885" i="4"/>
  <c r="O6885" i="4" s="1"/>
  <c r="N6886" i="4"/>
  <c r="O6886" i="4" s="1"/>
  <c r="N6887" i="4"/>
  <c r="O6887" i="4" s="1"/>
  <c r="N6888" i="4"/>
  <c r="O6888" i="4" s="1"/>
  <c r="N6889" i="4"/>
  <c r="O6889" i="4" s="1"/>
  <c r="N6890" i="4"/>
  <c r="O6890" i="4" s="1"/>
  <c r="N6891" i="4"/>
  <c r="O6891" i="4" s="1"/>
  <c r="N6892" i="4"/>
  <c r="O6892" i="4" s="1"/>
  <c r="N6893" i="4"/>
  <c r="O6893" i="4" s="1"/>
  <c r="N6894" i="4"/>
  <c r="O6894" i="4" s="1"/>
  <c r="N6895" i="4"/>
  <c r="O6895" i="4" s="1"/>
  <c r="N6896" i="4"/>
  <c r="O6896" i="4" s="1"/>
  <c r="N6897" i="4"/>
  <c r="O6897" i="4" s="1"/>
  <c r="N6898" i="4"/>
  <c r="O6898" i="4" s="1"/>
  <c r="N6899" i="4"/>
  <c r="O6899" i="4" s="1"/>
  <c r="N6900" i="4"/>
  <c r="O6900" i="4" s="1"/>
  <c r="N6901" i="4"/>
  <c r="O6901" i="4" s="1"/>
  <c r="N6902" i="4"/>
  <c r="O6902" i="4" s="1"/>
  <c r="N6903" i="4"/>
  <c r="O6903" i="4" s="1"/>
  <c r="N6904" i="4"/>
  <c r="O6904" i="4" s="1"/>
  <c r="N6905" i="4"/>
  <c r="O6905" i="4" s="1"/>
  <c r="N6906" i="4"/>
  <c r="O6906" i="4" s="1"/>
  <c r="N6907" i="4"/>
  <c r="O6907" i="4" s="1"/>
  <c r="N6908" i="4"/>
  <c r="O6908" i="4" s="1"/>
  <c r="N6909" i="4"/>
  <c r="O6909" i="4" s="1"/>
  <c r="N6910" i="4"/>
  <c r="O6910" i="4" s="1"/>
  <c r="N6911" i="4"/>
  <c r="O6911" i="4" s="1"/>
  <c r="N6912" i="4"/>
  <c r="O6912" i="4" s="1"/>
  <c r="N6913" i="4"/>
  <c r="O6913" i="4" s="1"/>
  <c r="N6914" i="4"/>
  <c r="O6914" i="4" s="1"/>
  <c r="N6915" i="4"/>
  <c r="O6915" i="4" s="1"/>
  <c r="N6916" i="4"/>
  <c r="O6916" i="4" s="1"/>
  <c r="N6917" i="4"/>
  <c r="O6917" i="4" s="1"/>
  <c r="N6918" i="4"/>
  <c r="O6918" i="4" s="1"/>
  <c r="N6919" i="4"/>
  <c r="O6919" i="4" s="1"/>
  <c r="N6920" i="4"/>
  <c r="O6920" i="4" s="1"/>
  <c r="N6921" i="4"/>
  <c r="O6921" i="4" s="1"/>
  <c r="N6922" i="4"/>
  <c r="O6922" i="4" s="1"/>
  <c r="N6923" i="4"/>
  <c r="O6923" i="4" s="1"/>
  <c r="N6924" i="4"/>
  <c r="O6924" i="4" s="1"/>
  <c r="N6925" i="4"/>
  <c r="O6925" i="4" s="1"/>
  <c r="N6926" i="4"/>
  <c r="O6926" i="4" s="1"/>
  <c r="N6927" i="4"/>
  <c r="O6927" i="4" s="1"/>
  <c r="N6928" i="4"/>
  <c r="O6928" i="4" s="1"/>
  <c r="N6929" i="4"/>
  <c r="O6929" i="4" s="1"/>
  <c r="N6930" i="4"/>
  <c r="O6930" i="4" s="1"/>
  <c r="N6931" i="4"/>
  <c r="O6931" i="4" s="1"/>
  <c r="N6932" i="4"/>
  <c r="O6932" i="4" s="1"/>
  <c r="N6933" i="4"/>
  <c r="O6933" i="4" s="1"/>
  <c r="N6934" i="4"/>
  <c r="O6934" i="4" s="1"/>
  <c r="N6935" i="4"/>
  <c r="O6935" i="4" s="1"/>
  <c r="N6936" i="4"/>
  <c r="O6936" i="4" s="1"/>
  <c r="N6937" i="4"/>
  <c r="O6937" i="4" s="1"/>
  <c r="N6938" i="4"/>
  <c r="O6938" i="4" s="1"/>
  <c r="N6939" i="4"/>
  <c r="O6939" i="4" s="1"/>
  <c r="N6940" i="4"/>
  <c r="O6940" i="4" s="1"/>
  <c r="N6941" i="4"/>
  <c r="O6941" i="4" s="1"/>
  <c r="N6942" i="4"/>
  <c r="O6942" i="4" s="1"/>
  <c r="N6943" i="4"/>
  <c r="O6943" i="4" s="1"/>
  <c r="N6944" i="4"/>
  <c r="O6944" i="4" s="1"/>
  <c r="N6945" i="4"/>
  <c r="O6945" i="4" s="1"/>
  <c r="N6946" i="4"/>
  <c r="O6946" i="4" s="1"/>
  <c r="N6947" i="4"/>
  <c r="O6947" i="4" s="1"/>
  <c r="N6948" i="4"/>
  <c r="O6948" i="4" s="1"/>
  <c r="N6949" i="4"/>
  <c r="O6949" i="4" s="1"/>
  <c r="N6950" i="4"/>
  <c r="O6950" i="4" s="1"/>
  <c r="N6951" i="4"/>
  <c r="O6951" i="4" s="1"/>
  <c r="N6952" i="4"/>
  <c r="O6952" i="4" s="1"/>
  <c r="N6953" i="4"/>
  <c r="O6953" i="4" s="1"/>
  <c r="N6954" i="4"/>
  <c r="O6954" i="4" s="1"/>
  <c r="N6955" i="4"/>
  <c r="O6955" i="4" s="1"/>
  <c r="N6956" i="4"/>
  <c r="O6956" i="4" s="1"/>
  <c r="N6957" i="4"/>
  <c r="O6957" i="4" s="1"/>
  <c r="N6958" i="4"/>
  <c r="O6958" i="4" s="1"/>
  <c r="N6959" i="4"/>
  <c r="O6959" i="4" s="1"/>
  <c r="N6960" i="4"/>
  <c r="O6960" i="4" s="1"/>
  <c r="N6961" i="4"/>
  <c r="O6961" i="4" s="1"/>
  <c r="N6962" i="4"/>
  <c r="O6962" i="4" s="1"/>
  <c r="N6963" i="4"/>
  <c r="O6963" i="4" s="1"/>
  <c r="N6964" i="4"/>
  <c r="O6964" i="4" s="1"/>
  <c r="N6965" i="4"/>
  <c r="O6965" i="4" s="1"/>
  <c r="N6966" i="4"/>
  <c r="O6966" i="4" s="1"/>
  <c r="N6967" i="4"/>
  <c r="O6967" i="4" s="1"/>
  <c r="N6968" i="4"/>
  <c r="O6968" i="4" s="1"/>
  <c r="N6969" i="4"/>
  <c r="O6969" i="4" s="1"/>
  <c r="N6970" i="4"/>
  <c r="O6970" i="4" s="1"/>
  <c r="N6971" i="4"/>
  <c r="O6971" i="4" s="1"/>
  <c r="N6972" i="4"/>
  <c r="O6972" i="4" s="1"/>
  <c r="N6973" i="4"/>
  <c r="O6973" i="4" s="1"/>
  <c r="N6974" i="4"/>
  <c r="O6974" i="4" s="1"/>
  <c r="N6975" i="4"/>
  <c r="O6975" i="4" s="1"/>
  <c r="N6976" i="4"/>
  <c r="O6976" i="4" s="1"/>
  <c r="N6977" i="4"/>
  <c r="O6977" i="4" s="1"/>
  <c r="N6978" i="4"/>
  <c r="O6978" i="4" s="1"/>
  <c r="N6979" i="4"/>
  <c r="O6979" i="4" s="1"/>
  <c r="N6980" i="4"/>
  <c r="O6980" i="4" s="1"/>
  <c r="N6981" i="4"/>
  <c r="O6981" i="4" s="1"/>
  <c r="N6982" i="4"/>
  <c r="O6982" i="4" s="1"/>
  <c r="N6983" i="4"/>
  <c r="O6983" i="4" s="1"/>
  <c r="N6984" i="4"/>
  <c r="O6984" i="4" s="1"/>
  <c r="N6985" i="4"/>
  <c r="O6985" i="4" s="1"/>
  <c r="N6986" i="4"/>
  <c r="O6986" i="4" s="1"/>
  <c r="N6987" i="4"/>
  <c r="O6987" i="4" s="1"/>
  <c r="N6988" i="4"/>
  <c r="O6988" i="4" s="1"/>
  <c r="N6989" i="4"/>
  <c r="O6989" i="4" s="1"/>
  <c r="N6990" i="4"/>
  <c r="O6990" i="4" s="1"/>
  <c r="N6991" i="4"/>
  <c r="O6991" i="4" s="1"/>
  <c r="N6992" i="4"/>
  <c r="O6992" i="4" s="1"/>
  <c r="N6993" i="4"/>
  <c r="O6993" i="4" s="1"/>
  <c r="N6994" i="4"/>
  <c r="O6994" i="4" s="1"/>
  <c r="N6995" i="4"/>
  <c r="O6995" i="4" s="1"/>
  <c r="N6996" i="4"/>
  <c r="O6996" i="4" s="1"/>
  <c r="N6997" i="4"/>
  <c r="O6997" i="4" s="1"/>
  <c r="N6998" i="4"/>
  <c r="O6998" i="4" s="1"/>
  <c r="N6999" i="4"/>
  <c r="O6999" i="4" s="1"/>
  <c r="N7000" i="4"/>
  <c r="O7000" i="4" s="1"/>
  <c r="N7001" i="4"/>
  <c r="O7001" i="4" s="1"/>
  <c r="N7002" i="4"/>
  <c r="O7002" i="4" s="1"/>
  <c r="N7003" i="4"/>
  <c r="O7003" i="4" s="1"/>
  <c r="N7004" i="4"/>
  <c r="O7004" i="4" s="1"/>
  <c r="N7005" i="4"/>
  <c r="O7005" i="4" s="1"/>
  <c r="N7006" i="4"/>
  <c r="O7006" i="4" s="1"/>
  <c r="N7007" i="4"/>
  <c r="O7007" i="4" s="1"/>
  <c r="N7008" i="4"/>
  <c r="O7008" i="4" s="1"/>
  <c r="N7009" i="4"/>
  <c r="O7009" i="4" s="1"/>
  <c r="N7010" i="4"/>
  <c r="O7010" i="4" s="1"/>
  <c r="N7011" i="4"/>
  <c r="O7011" i="4" s="1"/>
  <c r="N7012" i="4"/>
  <c r="O7012" i="4" s="1"/>
  <c r="N7013" i="4"/>
  <c r="O7013" i="4" s="1"/>
  <c r="N7014" i="4"/>
  <c r="O7014" i="4" s="1"/>
  <c r="N7015" i="4"/>
  <c r="O7015" i="4" s="1"/>
  <c r="N7016" i="4"/>
  <c r="O7016" i="4" s="1"/>
  <c r="N7017" i="4"/>
  <c r="O7017" i="4" s="1"/>
  <c r="N7018" i="4"/>
  <c r="O7018" i="4" s="1"/>
  <c r="N7019" i="4"/>
  <c r="O7019" i="4" s="1"/>
  <c r="N7020" i="4"/>
  <c r="O7020" i="4" s="1"/>
  <c r="N7021" i="4"/>
  <c r="O7021" i="4" s="1"/>
  <c r="N7022" i="4"/>
  <c r="O7022" i="4" s="1"/>
  <c r="N7023" i="4"/>
  <c r="O7023" i="4" s="1"/>
  <c r="N7024" i="4"/>
  <c r="O7024" i="4" s="1"/>
  <c r="N7025" i="4"/>
  <c r="O7025" i="4" s="1"/>
  <c r="N7026" i="4"/>
  <c r="O7026" i="4" s="1"/>
  <c r="N7027" i="4"/>
  <c r="O7027" i="4" s="1"/>
  <c r="N7028" i="4"/>
  <c r="O7028" i="4" s="1"/>
  <c r="N7029" i="4"/>
  <c r="O7029" i="4" s="1"/>
  <c r="N7030" i="4"/>
  <c r="O7030" i="4" s="1"/>
  <c r="N7031" i="4"/>
  <c r="O7031" i="4" s="1"/>
  <c r="N7032" i="4"/>
  <c r="O7032" i="4" s="1"/>
  <c r="N7033" i="4"/>
  <c r="O7033" i="4" s="1"/>
  <c r="N7034" i="4"/>
  <c r="O7034" i="4" s="1"/>
  <c r="N7035" i="4"/>
  <c r="O7035" i="4" s="1"/>
  <c r="N7036" i="4"/>
  <c r="O7036" i="4" s="1"/>
  <c r="N7037" i="4"/>
  <c r="O7037" i="4" s="1"/>
  <c r="N7038" i="4"/>
  <c r="O7038" i="4" s="1"/>
  <c r="N7039" i="4"/>
  <c r="O7039" i="4" s="1"/>
  <c r="N7040" i="4"/>
  <c r="O7040" i="4" s="1"/>
  <c r="N7041" i="4"/>
  <c r="O7041" i="4" s="1"/>
  <c r="N7042" i="4"/>
  <c r="O7042" i="4" s="1"/>
  <c r="N7043" i="4"/>
  <c r="O7043" i="4" s="1"/>
  <c r="N7044" i="4"/>
  <c r="O7044" i="4" s="1"/>
  <c r="N7045" i="4"/>
  <c r="O7045" i="4" s="1"/>
  <c r="N7046" i="4"/>
  <c r="O7046" i="4" s="1"/>
  <c r="N7047" i="4"/>
  <c r="O7047" i="4" s="1"/>
  <c r="N7048" i="4"/>
  <c r="O7048" i="4" s="1"/>
  <c r="N7049" i="4"/>
  <c r="O7049" i="4" s="1"/>
  <c r="N7050" i="4"/>
  <c r="O7050" i="4" s="1"/>
  <c r="N7051" i="4"/>
  <c r="O7051" i="4" s="1"/>
  <c r="N7052" i="4"/>
  <c r="O7052" i="4" s="1"/>
  <c r="P7052" i="4" s="1"/>
  <c r="N7053" i="4"/>
  <c r="O7053" i="4" s="1"/>
  <c r="N7054" i="4"/>
  <c r="O7054" i="4" s="1"/>
  <c r="N7055" i="4"/>
  <c r="O7055" i="4" s="1"/>
  <c r="N7056" i="4"/>
  <c r="O7056" i="4" s="1"/>
  <c r="N7057" i="4"/>
  <c r="O7057" i="4" s="1"/>
  <c r="N7058" i="4"/>
  <c r="O7058" i="4" s="1"/>
  <c r="N7059" i="4"/>
  <c r="O7059" i="4" s="1"/>
  <c r="N7060" i="4"/>
  <c r="O7060" i="4" s="1"/>
  <c r="N7061" i="4"/>
  <c r="O7061" i="4" s="1"/>
  <c r="N7062" i="4"/>
  <c r="O7062" i="4" s="1"/>
  <c r="N7063" i="4"/>
  <c r="O7063" i="4" s="1"/>
  <c r="N7064" i="4"/>
  <c r="O7064" i="4" s="1"/>
  <c r="N7065" i="4"/>
  <c r="O7065" i="4" s="1"/>
  <c r="N7066" i="4"/>
  <c r="O7066" i="4" s="1"/>
  <c r="N7067" i="4"/>
  <c r="O7067" i="4" s="1"/>
  <c r="N7068" i="4"/>
  <c r="O7068" i="4" s="1"/>
  <c r="N7069" i="4"/>
  <c r="O7069" i="4" s="1"/>
  <c r="N7070" i="4"/>
  <c r="O7070" i="4" s="1"/>
  <c r="N7071" i="4"/>
  <c r="O7071" i="4" s="1"/>
  <c r="N7072" i="4"/>
  <c r="O7072" i="4" s="1"/>
  <c r="N7073" i="4"/>
  <c r="O7073" i="4" s="1"/>
  <c r="N7074" i="4"/>
  <c r="O7074" i="4" s="1"/>
  <c r="N7075" i="4"/>
  <c r="O7075" i="4" s="1"/>
  <c r="N7076" i="4"/>
  <c r="O7076" i="4" s="1"/>
  <c r="N7077" i="4"/>
  <c r="O7077" i="4" s="1"/>
  <c r="N7078" i="4"/>
  <c r="O7078" i="4" s="1"/>
  <c r="N7079" i="4"/>
  <c r="O7079" i="4" s="1"/>
  <c r="N7080" i="4"/>
  <c r="O7080" i="4" s="1"/>
  <c r="N7081" i="4"/>
  <c r="O7081" i="4" s="1"/>
  <c r="N7082" i="4"/>
  <c r="O7082" i="4" s="1"/>
  <c r="N7083" i="4"/>
  <c r="O7083" i="4" s="1"/>
  <c r="N7084" i="4"/>
  <c r="O7084" i="4" s="1"/>
  <c r="N7085" i="4"/>
  <c r="O7085" i="4" s="1"/>
  <c r="N7086" i="4"/>
  <c r="O7086" i="4" s="1"/>
  <c r="N7087" i="4"/>
  <c r="O7087" i="4" s="1"/>
  <c r="N7088" i="4"/>
  <c r="O7088" i="4" s="1"/>
  <c r="N7089" i="4"/>
  <c r="O7089" i="4" s="1"/>
  <c r="N7090" i="4"/>
  <c r="O7090" i="4" s="1"/>
  <c r="N7091" i="4"/>
  <c r="O7091" i="4" s="1"/>
  <c r="N7092" i="4"/>
  <c r="O7092" i="4" s="1"/>
  <c r="N7093" i="4"/>
  <c r="O7093" i="4" s="1"/>
  <c r="N7094" i="4"/>
  <c r="O7094" i="4" s="1"/>
  <c r="N7095" i="4"/>
  <c r="O7095" i="4" s="1"/>
  <c r="N7096" i="4"/>
  <c r="O7096" i="4" s="1"/>
  <c r="N7097" i="4"/>
  <c r="O7097" i="4" s="1"/>
  <c r="N7098" i="4"/>
  <c r="O7098" i="4" s="1"/>
  <c r="N7099" i="4"/>
  <c r="O7099" i="4" s="1"/>
  <c r="N7100" i="4"/>
  <c r="O7100" i="4" s="1"/>
  <c r="N7101" i="4"/>
  <c r="O7101" i="4" s="1"/>
  <c r="N7102" i="4"/>
  <c r="O7102" i="4" s="1"/>
  <c r="N7103" i="4"/>
  <c r="O7103" i="4" s="1"/>
  <c r="N7104" i="4"/>
  <c r="O7104" i="4" s="1"/>
  <c r="N7105" i="4"/>
  <c r="O7105" i="4" s="1"/>
  <c r="N7106" i="4"/>
  <c r="O7106" i="4" s="1"/>
  <c r="N7107" i="4"/>
  <c r="O7107" i="4" s="1"/>
  <c r="N7108" i="4"/>
  <c r="O7108" i="4" s="1"/>
  <c r="N7109" i="4"/>
  <c r="O7109" i="4" s="1"/>
  <c r="N7110" i="4"/>
  <c r="O7110" i="4" s="1"/>
  <c r="N7111" i="4"/>
  <c r="O7111" i="4" s="1"/>
  <c r="N7112" i="4"/>
  <c r="O7112" i="4" s="1"/>
  <c r="N7113" i="4"/>
  <c r="O7113" i="4" s="1"/>
  <c r="N7114" i="4"/>
  <c r="O7114" i="4" s="1"/>
  <c r="N7115" i="4"/>
  <c r="O7115" i="4" s="1"/>
  <c r="N7116" i="4"/>
  <c r="O7116" i="4" s="1"/>
  <c r="N7117" i="4"/>
  <c r="O7117" i="4" s="1"/>
  <c r="N7118" i="4"/>
  <c r="O7118" i="4" s="1"/>
  <c r="N7119" i="4"/>
  <c r="O7119" i="4" s="1"/>
  <c r="N7120" i="4"/>
  <c r="O7120" i="4" s="1"/>
  <c r="N7121" i="4"/>
  <c r="O7121" i="4" s="1"/>
  <c r="N7122" i="4"/>
  <c r="O7122" i="4" s="1"/>
  <c r="N7123" i="4"/>
  <c r="O7123" i="4" s="1"/>
  <c r="N7124" i="4"/>
  <c r="O7124" i="4" s="1"/>
  <c r="N7125" i="4"/>
  <c r="O7125" i="4" s="1"/>
  <c r="N7126" i="4"/>
  <c r="O7126" i="4" s="1"/>
  <c r="N7127" i="4"/>
  <c r="O7127" i="4" s="1"/>
  <c r="N7128" i="4"/>
  <c r="O7128" i="4" s="1"/>
  <c r="N7129" i="4"/>
  <c r="O7129" i="4" s="1"/>
  <c r="N7130" i="4"/>
  <c r="O7130" i="4" s="1"/>
  <c r="N7131" i="4"/>
  <c r="O7131" i="4" s="1"/>
  <c r="N7132" i="4"/>
  <c r="O7132" i="4" s="1"/>
  <c r="N7133" i="4"/>
  <c r="O7133" i="4" s="1"/>
  <c r="N7134" i="4"/>
  <c r="O7134" i="4" s="1"/>
  <c r="N7135" i="4"/>
  <c r="O7135" i="4" s="1"/>
  <c r="N7136" i="4"/>
  <c r="O7136" i="4" s="1"/>
  <c r="N7137" i="4"/>
  <c r="O7137" i="4" s="1"/>
  <c r="N7138" i="4"/>
  <c r="O7138" i="4" s="1"/>
  <c r="N7139" i="4"/>
  <c r="O7139" i="4" s="1"/>
  <c r="N7140" i="4"/>
  <c r="O7140" i="4" s="1"/>
  <c r="N7141" i="4"/>
  <c r="O7141" i="4" s="1"/>
  <c r="N7142" i="4"/>
  <c r="O7142" i="4" s="1"/>
  <c r="N7143" i="4"/>
  <c r="O7143" i="4" s="1"/>
  <c r="N7144" i="4"/>
  <c r="O7144" i="4" s="1"/>
  <c r="N7145" i="4"/>
  <c r="O7145" i="4" s="1"/>
  <c r="N7146" i="4"/>
  <c r="O7146" i="4" s="1"/>
  <c r="N7147" i="4"/>
  <c r="O7147" i="4" s="1"/>
  <c r="N7148" i="4"/>
  <c r="O7148" i="4" s="1"/>
  <c r="N7149" i="4"/>
  <c r="O7149" i="4" s="1"/>
  <c r="N7150" i="4"/>
  <c r="O7150" i="4" s="1"/>
  <c r="N7151" i="4"/>
  <c r="O7151" i="4" s="1"/>
  <c r="N7152" i="4"/>
  <c r="O7152" i="4" s="1"/>
  <c r="N7153" i="4"/>
  <c r="O7153" i="4" s="1"/>
  <c r="N7154" i="4"/>
  <c r="O7154" i="4" s="1"/>
  <c r="N7155" i="4"/>
  <c r="O7155" i="4" s="1"/>
  <c r="N7156" i="4"/>
  <c r="O7156" i="4" s="1"/>
  <c r="N7157" i="4"/>
  <c r="O7157" i="4" s="1"/>
  <c r="N7158" i="4"/>
  <c r="O7158" i="4" s="1"/>
  <c r="N7159" i="4"/>
  <c r="O7159" i="4" s="1"/>
  <c r="N7160" i="4"/>
  <c r="O7160" i="4" s="1"/>
  <c r="N7161" i="4"/>
  <c r="O7161" i="4" s="1"/>
  <c r="N7162" i="4"/>
  <c r="O7162" i="4" s="1"/>
  <c r="N7163" i="4"/>
  <c r="O7163" i="4" s="1"/>
  <c r="N7164" i="4"/>
  <c r="O7164" i="4" s="1"/>
  <c r="N7165" i="4"/>
  <c r="O7165" i="4" s="1"/>
  <c r="N7166" i="4"/>
  <c r="O7166" i="4" s="1"/>
  <c r="N7167" i="4"/>
  <c r="O7167" i="4" s="1"/>
  <c r="N7168" i="4"/>
  <c r="O7168" i="4" s="1"/>
  <c r="N7169" i="4"/>
  <c r="O7169" i="4" s="1"/>
  <c r="N7170" i="4"/>
  <c r="O7170" i="4" s="1"/>
  <c r="N7171" i="4"/>
  <c r="O7171" i="4" s="1"/>
  <c r="N7172" i="4"/>
  <c r="O7172" i="4" s="1"/>
  <c r="N7173" i="4"/>
  <c r="O7173" i="4" s="1"/>
  <c r="N7174" i="4"/>
  <c r="O7174" i="4" s="1"/>
  <c r="N7175" i="4"/>
  <c r="O7175" i="4" s="1"/>
  <c r="N7176" i="4"/>
  <c r="O7176" i="4" s="1"/>
  <c r="N7177" i="4"/>
  <c r="O7177" i="4" s="1"/>
  <c r="N7178" i="4"/>
  <c r="O7178" i="4" s="1"/>
  <c r="N7179" i="4"/>
  <c r="O7179" i="4" s="1"/>
  <c r="N7180" i="4"/>
  <c r="O7180" i="4" s="1"/>
  <c r="N7181" i="4"/>
  <c r="O7181" i="4" s="1"/>
  <c r="N7182" i="4"/>
  <c r="O7182" i="4" s="1"/>
  <c r="N7183" i="4"/>
  <c r="O7183" i="4" s="1"/>
  <c r="N7184" i="4"/>
  <c r="O7184" i="4" s="1"/>
  <c r="N7185" i="4"/>
  <c r="O7185" i="4" s="1"/>
  <c r="N7186" i="4"/>
  <c r="O7186" i="4" s="1"/>
  <c r="N7187" i="4"/>
  <c r="O7187" i="4" s="1"/>
  <c r="N7188" i="4"/>
  <c r="O7188" i="4" s="1"/>
  <c r="N7189" i="4"/>
  <c r="O7189" i="4" s="1"/>
  <c r="N7190" i="4"/>
  <c r="O7190" i="4" s="1"/>
  <c r="N7191" i="4"/>
  <c r="O7191" i="4" s="1"/>
  <c r="N7192" i="4"/>
  <c r="O7192" i="4" s="1"/>
  <c r="N7193" i="4"/>
  <c r="O7193" i="4" s="1"/>
  <c r="N7194" i="4"/>
  <c r="O7194" i="4" s="1"/>
  <c r="N7195" i="4"/>
  <c r="O7195" i="4" s="1"/>
  <c r="N7196" i="4"/>
  <c r="O7196" i="4" s="1"/>
  <c r="N7197" i="4"/>
  <c r="O7197" i="4" s="1"/>
  <c r="N7198" i="4"/>
  <c r="O7198" i="4" s="1"/>
  <c r="N7199" i="4"/>
  <c r="O7199" i="4" s="1"/>
  <c r="N7200" i="4"/>
  <c r="O7200" i="4" s="1"/>
  <c r="N7201" i="4"/>
  <c r="O7201" i="4" s="1"/>
  <c r="N7202" i="4"/>
  <c r="O7202" i="4" s="1"/>
  <c r="N7203" i="4"/>
  <c r="O7203" i="4" s="1"/>
  <c r="N7204" i="4"/>
  <c r="O7204" i="4" s="1"/>
  <c r="N7205" i="4"/>
  <c r="O7205" i="4" s="1"/>
  <c r="N7206" i="4"/>
  <c r="O7206" i="4" s="1"/>
  <c r="N7207" i="4"/>
  <c r="O7207" i="4" s="1"/>
  <c r="N7208" i="4"/>
  <c r="O7208" i="4" s="1"/>
  <c r="N7209" i="4"/>
  <c r="O7209" i="4" s="1"/>
  <c r="N7210" i="4"/>
  <c r="O7210" i="4" s="1"/>
  <c r="N7211" i="4"/>
  <c r="O7211" i="4" s="1"/>
  <c r="N7212" i="4"/>
  <c r="O7212" i="4" s="1"/>
  <c r="N7213" i="4"/>
  <c r="O7213" i="4" s="1"/>
  <c r="N7214" i="4"/>
  <c r="O7214" i="4" s="1"/>
  <c r="N7215" i="4"/>
  <c r="O7215" i="4" s="1"/>
  <c r="N7216" i="4"/>
  <c r="O7216" i="4" s="1"/>
  <c r="N7217" i="4"/>
  <c r="O7217" i="4" s="1"/>
  <c r="N7218" i="4"/>
  <c r="O7218" i="4" s="1"/>
  <c r="N7219" i="4"/>
  <c r="O7219" i="4" s="1"/>
  <c r="N7220" i="4"/>
  <c r="O7220" i="4" s="1"/>
  <c r="N7221" i="4"/>
  <c r="O7221" i="4" s="1"/>
  <c r="N7222" i="4"/>
  <c r="O7222" i="4" s="1"/>
  <c r="N7223" i="4"/>
  <c r="O7223" i="4" s="1"/>
  <c r="N7224" i="4"/>
  <c r="O7224" i="4" s="1"/>
  <c r="N7225" i="4"/>
  <c r="O7225" i="4" s="1"/>
  <c r="N7226" i="4"/>
  <c r="O7226" i="4" s="1"/>
  <c r="N7227" i="4"/>
  <c r="O7227" i="4" s="1"/>
  <c r="N7228" i="4"/>
  <c r="O7228" i="4" s="1"/>
  <c r="N7229" i="4"/>
  <c r="O7229" i="4" s="1"/>
  <c r="N7230" i="4"/>
  <c r="O7230" i="4" s="1"/>
  <c r="N7231" i="4"/>
  <c r="O7231" i="4" s="1"/>
  <c r="N7232" i="4"/>
  <c r="O7232" i="4" s="1"/>
  <c r="N7233" i="4"/>
  <c r="O7233" i="4" s="1"/>
  <c r="N7234" i="4"/>
  <c r="O7234" i="4" s="1"/>
  <c r="N7235" i="4"/>
  <c r="O7235" i="4" s="1"/>
  <c r="N7236" i="4"/>
  <c r="O7236" i="4" s="1"/>
  <c r="N7237" i="4"/>
  <c r="O7237" i="4" s="1"/>
  <c r="N7238" i="4"/>
  <c r="O7238" i="4" s="1"/>
  <c r="N7239" i="4"/>
  <c r="O7239" i="4" s="1"/>
  <c r="N7240" i="4"/>
  <c r="O7240" i="4" s="1"/>
  <c r="N7241" i="4"/>
  <c r="O7241" i="4" s="1"/>
  <c r="N7242" i="4"/>
  <c r="O7242" i="4" s="1"/>
  <c r="N7243" i="4"/>
  <c r="O7243" i="4" s="1"/>
  <c r="N7244" i="4"/>
  <c r="O7244" i="4" s="1"/>
  <c r="N7245" i="4"/>
  <c r="O7245" i="4" s="1"/>
  <c r="N7246" i="4"/>
  <c r="O7246" i="4" s="1"/>
  <c r="N7247" i="4"/>
  <c r="O7247" i="4" s="1"/>
  <c r="N7248" i="4"/>
  <c r="O7248" i="4" s="1"/>
  <c r="N7249" i="4"/>
  <c r="O7249" i="4" s="1"/>
  <c r="N7250" i="4"/>
  <c r="O7250" i="4" s="1"/>
  <c r="N7251" i="4"/>
  <c r="O7251" i="4" s="1"/>
  <c r="N7252" i="4"/>
  <c r="O7252" i="4" s="1"/>
  <c r="N7253" i="4"/>
  <c r="O7253" i="4" s="1"/>
  <c r="N7254" i="4"/>
  <c r="O7254" i="4" s="1"/>
  <c r="N7255" i="4"/>
  <c r="O7255" i="4" s="1"/>
  <c r="N7256" i="4"/>
  <c r="O7256" i="4" s="1"/>
  <c r="N7257" i="4"/>
  <c r="O7257" i="4" s="1"/>
  <c r="N7258" i="4"/>
  <c r="O7258" i="4" s="1"/>
  <c r="N7259" i="4"/>
  <c r="O7259" i="4" s="1"/>
  <c r="N7260" i="4"/>
  <c r="O7260" i="4" s="1"/>
  <c r="N7261" i="4"/>
  <c r="O7261" i="4" s="1"/>
  <c r="N7262" i="4"/>
  <c r="O7262" i="4" s="1"/>
  <c r="N7263" i="4"/>
  <c r="O7263" i="4" s="1"/>
  <c r="N7264" i="4"/>
  <c r="O7264" i="4" s="1"/>
  <c r="N7265" i="4"/>
  <c r="O7265" i="4" s="1"/>
  <c r="N7266" i="4"/>
  <c r="O7266" i="4" s="1"/>
  <c r="N7267" i="4"/>
  <c r="O7267" i="4" s="1"/>
  <c r="N7268" i="4"/>
  <c r="O7268" i="4" s="1"/>
  <c r="N7269" i="4"/>
  <c r="O7269" i="4" s="1"/>
  <c r="N7270" i="4"/>
  <c r="O7270" i="4" s="1"/>
  <c r="N7271" i="4"/>
  <c r="O7271" i="4" s="1"/>
  <c r="N7272" i="4"/>
  <c r="O7272" i="4" s="1"/>
  <c r="N7273" i="4"/>
  <c r="O7273" i="4" s="1"/>
  <c r="N7274" i="4"/>
  <c r="O7274" i="4" s="1"/>
  <c r="N7275" i="4"/>
  <c r="O7275" i="4" s="1"/>
  <c r="N7276" i="4"/>
  <c r="O7276" i="4" s="1"/>
  <c r="N7277" i="4"/>
  <c r="O7277" i="4" s="1"/>
  <c r="N7278" i="4"/>
  <c r="O7278" i="4" s="1"/>
  <c r="N7279" i="4"/>
  <c r="O7279" i="4" s="1"/>
  <c r="N7280" i="4"/>
  <c r="O7280" i="4" s="1"/>
  <c r="N7281" i="4"/>
  <c r="O7281" i="4" s="1"/>
  <c r="N7282" i="4"/>
  <c r="O7282" i="4" s="1"/>
  <c r="N7283" i="4"/>
  <c r="O7283" i="4" s="1"/>
  <c r="N7284" i="4"/>
  <c r="O7284" i="4" s="1"/>
  <c r="N7285" i="4"/>
  <c r="O7285" i="4" s="1"/>
  <c r="N7286" i="4"/>
  <c r="O7286" i="4" s="1"/>
  <c r="N7287" i="4"/>
  <c r="O7287" i="4" s="1"/>
  <c r="N7288" i="4"/>
  <c r="O7288" i="4" s="1"/>
  <c r="N7289" i="4"/>
  <c r="O7289" i="4" s="1"/>
  <c r="N7290" i="4"/>
  <c r="O7290" i="4" s="1"/>
  <c r="N7291" i="4"/>
  <c r="O7291" i="4" s="1"/>
  <c r="N7292" i="4"/>
  <c r="O7292" i="4" s="1"/>
  <c r="N7293" i="4"/>
  <c r="O7293" i="4" s="1"/>
  <c r="P7293" i="4" s="1"/>
  <c r="N7294" i="4"/>
  <c r="O7294" i="4" s="1"/>
  <c r="N7295" i="4"/>
  <c r="O7295" i="4" s="1"/>
  <c r="N7296" i="4"/>
  <c r="O7296" i="4" s="1"/>
  <c r="N7297" i="4"/>
  <c r="O7297" i="4" s="1"/>
  <c r="N7298" i="4"/>
  <c r="O7298" i="4" s="1"/>
  <c r="N7299" i="4"/>
  <c r="O7299" i="4" s="1"/>
  <c r="N7300" i="4"/>
  <c r="O7300" i="4" s="1"/>
  <c r="N7301" i="4"/>
  <c r="O7301" i="4" s="1"/>
  <c r="N7302" i="4"/>
  <c r="O7302" i="4" s="1"/>
  <c r="N7303" i="4"/>
  <c r="O7303" i="4" s="1"/>
  <c r="N7304" i="4"/>
  <c r="O7304" i="4" s="1"/>
  <c r="N7305" i="4"/>
  <c r="O7305" i="4" s="1"/>
  <c r="N7306" i="4"/>
  <c r="O7306" i="4" s="1"/>
  <c r="N7307" i="4"/>
  <c r="O7307" i="4" s="1"/>
  <c r="N7308" i="4"/>
  <c r="O7308" i="4" s="1"/>
  <c r="N7309" i="4"/>
  <c r="O7309" i="4" s="1"/>
  <c r="N7310" i="4"/>
  <c r="O7310" i="4" s="1"/>
  <c r="N7311" i="4"/>
  <c r="O7311" i="4" s="1"/>
  <c r="N7312" i="4"/>
  <c r="O7312" i="4" s="1"/>
  <c r="N7313" i="4"/>
  <c r="O7313" i="4" s="1"/>
  <c r="N7314" i="4"/>
  <c r="O7314" i="4" s="1"/>
  <c r="N7315" i="4"/>
  <c r="O7315" i="4" s="1"/>
  <c r="N7316" i="4"/>
  <c r="O7316" i="4" s="1"/>
  <c r="N7317" i="4"/>
  <c r="O7317" i="4" s="1"/>
  <c r="N7318" i="4"/>
  <c r="O7318" i="4" s="1"/>
  <c r="N7319" i="4"/>
  <c r="O7319" i="4" s="1"/>
  <c r="N7320" i="4"/>
  <c r="O7320" i="4" s="1"/>
  <c r="N7321" i="4"/>
  <c r="O7321" i="4" s="1"/>
  <c r="N7322" i="4"/>
  <c r="O7322" i="4" s="1"/>
  <c r="N7323" i="4"/>
  <c r="O7323" i="4" s="1"/>
  <c r="N7324" i="4"/>
  <c r="O7324" i="4" s="1"/>
  <c r="N7325" i="4"/>
  <c r="O7325" i="4" s="1"/>
  <c r="N7326" i="4"/>
  <c r="O7326" i="4" s="1"/>
  <c r="N7327" i="4"/>
  <c r="O7327" i="4" s="1"/>
  <c r="N7328" i="4"/>
  <c r="O7328" i="4" s="1"/>
  <c r="N7329" i="4"/>
  <c r="O7329" i="4" s="1"/>
  <c r="N7330" i="4"/>
  <c r="O7330" i="4" s="1"/>
  <c r="N7331" i="4"/>
  <c r="O7331" i="4" s="1"/>
  <c r="N7332" i="4"/>
  <c r="O7332" i="4" s="1"/>
  <c r="N7333" i="4"/>
  <c r="O7333" i="4" s="1"/>
  <c r="N7334" i="4"/>
  <c r="O7334" i="4" s="1"/>
  <c r="N7335" i="4"/>
  <c r="O7335" i="4" s="1"/>
  <c r="N7336" i="4"/>
  <c r="O7336" i="4" s="1"/>
  <c r="N7337" i="4"/>
  <c r="O7337" i="4" s="1"/>
  <c r="N7338" i="4"/>
  <c r="O7338" i="4" s="1"/>
  <c r="N7339" i="4"/>
  <c r="O7339" i="4" s="1"/>
  <c r="N7340" i="4"/>
  <c r="O7340" i="4" s="1"/>
  <c r="N7341" i="4"/>
  <c r="O7341" i="4" s="1"/>
  <c r="N7342" i="4"/>
  <c r="O7342" i="4" s="1"/>
  <c r="N7343" i="4"/>
  <c r="O7343" i="4" s="1"/>
  <c r="N7344" i="4"/>
  <c r="O7344" i="4" s="1"/>
  <c r="N7345" i="4"/>
  <c r="O7345" i="4" s="1"/>
  <c r="N7346" i="4"/>
  <c r="O7346" i="4" s="1"/>
  <c r="N7347" i="4"/>
  <c r="O7347" i="4" s="1"/>
  <c r="N7348" i="4"/>
  <c r="O7348" i="4" s="1"/>
  <c r="N7349" i="4"/>
  <c r="O7349" i="4" s="1"/>
  <c r="N7350" i="4"/>
  <c r="O7350" i="4" s="1"/>
  <c r="N7351" i="4"/>
  <c r="O7351" i="4" s="1"/>
  <c r="N7352" i="4"/>
  <c r="O7352" i="4" s="1"/>
  <c r="N7353" i="4"/>
  <c r="O7353" i="4" s="1"/>
  <c r="N7354" i="4"/>
  <c r="O7354" i="4" s="1"/>
  <c r="N7355" i="4"/>
  <c r="O7355" i="4" s="1"/>
  <c r="N7356" i="4"/>
  <c r="O7356" i="4" s="1"/>
  <c r="N7357" i="4"/>
  <c r="O7357" i="4" s="1"/>
  <c r="N7358" i="4"/>
  <c r="O7358" i="4" s="1"/>
  <c r="N7359" i="4"/>
  <c r="O7359" i="4" s="1"/>
  <c r="N7360" i="4"/>
  <c r="O7360" i="4" s="1"/>
  <c r="N7361" i="4"/>
  <c r="O7361" i="4" s="1"/>
  <c r="N7362" i="4"/>
  <c r="O7362" i="4" s="1"/>
  <c r="N7363" i="4"/>
  <c r="O7363" i="4" s="1"/>
  <c r="N7364" i="4"/>
  <c r="O7364" i="4" s="1"/>
  <c r="N7365" i="4"/>
  <c r="O7365" i="4" s="1"/>
  <c r="N7366" i="4"/>
  <c r="O7366" i="4" s="1"/>
  <c r="N7367" i="4"/>
  <c r="O7367" i="4" s="1"/>
  <c r="N7368" i="4"/>
  <c r="O7368" i="4" s="1"/>
  <c r="N7369" i="4"/>
  <c r="O7369" i="4" s="1"/>
  <c r="N7370" i="4"/>
  <c r="O7370" i="4" s="1"/>
  <c r="N7371" i="4"/>
  <c r="O7371" i="4" s="1"/>
  <c r="N7372" i="4"/>
  <c r="O7372" i="4" s="1"/>
  <c r="N7373" i="4"/>
  <c r="O7373" i="4" s="1"/>
  <c r="N7374" i="4"/>
  <c r="O7374" i="4" s="1"/>
  <c r="N7375" i="4"/>
  <c r="O7375" i="4" s="1"/>
  <c r="N7376" i="4"/>
  <c r="O7376" i="4" s="1"/>
  <c r="N7377" i="4"/>
  <c r="O7377" i="4" s="1"/>
  <c r="N7378" i="4"/>
  <c r="O7378" i="4" s="1"/>
  <c r="N7379" i="4"/>
  <c r="O7379" i="4" s="1"/>
  <c r="N7380" i="4"/>
  <c r="O7380" i="4" s="1"/>
  <c r="N7381" i="4"/>
  <c r="O7381" i="4" s="1"/>
  <c r="N7382" i="4"/>
  <c r="O7382" i="4" s="1"/>
  <c r="N7383" i="4"/>
  <c r="O7383" i="4" s="1"/>
  <c r="N7384" i="4"/>
  <c r="O7384" i="4" s="1"/>
  <c r="N7385" i="4"/>
  <c r="O7385" i="4" s="1"/>
  <c r="N7386" i="4"/>
  <c r="O7386" i="4" s="1"/>
  <c r="N7387" i="4"/>
  <c r="O7387" i="4" s="1"/>
  <c r="N7388" i="4"/>
  <c r="O7388" i="4" s="1"/>
  <c r="N7389" i="4"/>
  <c r="O7389" i="4" s="1"/>
  <c r="N7390" i="4"/>
  <c r="O7390" i="4" s="1"/>
  <c r="N7391" i="4"/>
  <c r="O7391" i="4" s="1"/>
  <c r="N7392" i="4"/>
  <c r="O7392" i="4" s="1"/>
  <c r="N7393" i="4"/>
  <c r="O7393" i="4" s="1"/>
  <c r="N7394" i="4"/>
  <c r="O7394" i="4" s="1"/>
  <c r="N7395" i="4"/>
  <c r="O7395" i="4" s="1"/>
  <c r="N7396" i="4"/>
  <c r="O7396" i="4" s="1"/>
  <c r="N7397" i="4"/>
  <c r="O7397" i="4" s="1"/>
  <c r="N7398" i="4"/>
  <c r="O7398" i="4" s="1"/>
  <c r="N7399" i="4"/>
  <c r="O7399" i="4" s="1"/>
  <c r="N7400" i="4"/>
  <c r="O7400" i="4" s="1"/>
  <c r="N7401" i="4"/>
  <c r="O7401" i="4" s="1"/>
  <c r="N7402" i="4"/>
  <c r="O7402" i="4" s="1"/>
  <c r="N7403" i="4"/>
  <c r="O7403" i="4" s="1"/>
  <c r="N7404" i="4"/>
  <c r="O7404" i="4" s="1"/>
  <c r="N7405" i="4"/>
  <c r="O7405" i="4" s="1"/>
  <c r="N7406" i="4"/>
  <c r="O7406" i="4" s="1"/>
  <c r="N7407" i="4"/>
  <c r="O7407" i="4" s="1"/>
  <c r="N7408" i="4"/>
  <c r="O7408" i="4" s="1"/>
  <c r="N7409" i="4"/>
  <c r="O7409" i="4" s="1"/>
  <c r="N7410" i="4"/>
  <c r="O7410" i="4" s="1"/>
  <c r="N7411" i="4"/>
  <c r="O7411" i="4" s="1"/>
  <c r="N7412" i="4"/>
  <c r="O7412" i="4" s="1"/>
  <c r="N7413" i="4"/>
  <c r="O7413" i="4" s="1"/>
  <c r="N7414" i="4"/>
  <c r="O7414" i="4" s="1"/>
  <c r="N7415" i="4"/>
  <c r="O7415" i="4" s="1"/>
  <c r="N7416" i="4"/>
  <c r="O7416" i="4" s="1"/>
  <c r="N7417" i="4"/>
  <c r="O7417" i="4" s="1"/>
  <c r="N7418" i="4"/>
  <c r="O7418" i="4" s="1"/>
  <c r="N7419" i="4"/>
  <c r="O7419" i="4" s="1"/>
  <c r="N7420" i="4"/>
  <c r="O7420" i="4" s="1"/>
  <c r="N7421" i="4"/>
  <c r="O7421" i="4" s="1"/>
  <c r="N7422" i="4"/>
  <c r="O7422" i="4" s="1"/>
  <c r="N7423" i="4"/>
  <c r="O7423" i="4" s="1"/>
  <c r="N7424" i="4"/>
  <c r="O7424" i="4" s="1"/>
  <c r="N7425" i="4"/>
  <c r="O7425" i="4" s="1"/>
  <c r="N7426" i="4"/>
  <c r="O7426" i="4" s="1"/>
  <c r="N7427" i="4"/>
  <c r="O7427" i="4" s="1"/>
  <c r="N7428" i="4"/>
  <c r="O7428" i="4" s="1"/>
  <c r="N7429" i="4"/>
  <c r="O7429" i="4" s="1"/>
  <c r="N7430" i="4"/>
  <c r="O7430" i="4" s="1"/>
  <c r="N7431" i="4"/>
  <c r="O7431" i="4" s="1"/>
  <c r="N7432" i="4"/>
  <c r="O7432" i="4" s="1"/>
  <c r="N7433" i="4"/>
  <c r="O7433" i="4" s="1"/>
  <c r="N7434" i="4"/>
  <c r="O7434" i="4" s="1"/>
  <c r="N7435" i="4"/>
  <c r="O7435" i="4" s="1"/>
  <c r="N7436" i="4"/>
  <c r="O7436" i="4" s="1"/>
  <c r="N7437" i="4"/>
  <c r="O7437" i="4" s="1"/>
  <c r="N7438" i="4"/>
  <c r="O7438" i="4" s="1"/>
  <c r="N7439" i="4"/>
  <c r="O7439" i="4" s="1"/>
  <c r="N7440" i="4"/>
  <c r="O7440" i="4" s="1"/>
  <c r="P7440" i="4" s="1"/>
  <c r="N7441" i="4"/>
  <c r="O7441" i="4" s="1"/>
  <c r="N7442" i="4"/>
  <c r="O7442" i="4" s="1"/>
  <c r="N7443" i="4"/>
  <c r="O7443" i="4" s="1"/>
  <c r="N7444" i="4"/>
  <c r="O7444" i="4" s="1"/>
  <c r="N7445" i="4"/>
  <c r="O7445" i="4" s="1"/>
  <c r="N7446" i="4"/>
  <c r="O7446" i="4" s="1"/>
  <c r="N7447" i="4"/>
  <c r="O7447" i="4" s="1"/>
  <c r="N7448" i="4"/>
  <c r="O7448" i="4" s="1"/>
  <c r="N7449" i="4"/>
  <c r="O7449" i="4" s="1"/>
  <c r="N7450" i="4"/>
  <c r="O7450" i="4" s="1"/>
  <c r="N7451" i="4"/>
  <c r="O7451" i="4" s="1"/>
  <c r="N7452" i="4"/>
  <c r="O7452" i="4" s="1"/>
  <c r="N7453" i="4"/>
  <c r="O7453" i="4" s="1"/>
  <c r="N7454" i="4"/>
  <c r="O7454" i="4" s="1"/>
  <c r="N7455" i="4"/>
  <c r="O7455" i="4" s="1"/>
  <c r="N7456" i="4"/>
  <c r="O7456" i="4" s="1"/>
  <c r="N7457" i="4"/>
  <c r="O7457" i="4" s="1"/>
  <c r="N7458" i="4"/>
  <c r="O7458" i="4" s="1"/>
  <c r="N7459" i="4"/>
  <c r="O7459" i="4" s="1"/>
  <c r="N7460" i="4"/>
  <c r="O7460" i="4" s="1"/>
  <c r="N7461" i="4"/>
  <c r="O7461" i="4" s="1"/>
  <c r="N7462" i="4"/>
  <c r="O7462" i="4" s="1"/>
  <c r="N7463" i="4"/>
  <c r="O7463" i="4" s="1"/>
  <c r="N7464" i="4"/>
  <c r="O7464" i="4" s="1"/>
  <c r="N7465" i="4"/>
  <c r="O7465" i="4" s="1"/>
  <c r="N7466" i="4"/>
  <c r="O7466" i="4" s="1"/>
  <c r="N7467" i="4"/>
  <c r="O7467" i="4" s="1"/>
  <c r="N7468" i="4"/>
  <c r="O7468" i="4" s="1"/>
  <c r="P7468" i="4" s="1"/>
  <c r="N7469" i="4"/>
  <c r="O7469" i="4" s="1"/>
  <c r="N7470" i="4"/>
  <c r="O7470" i="4" s="1"/>
  <c r="N7471" i="4"/>
  <c r="O7471" i="4" s="1"/>
  <c r="N7472" i="4"/>
  <c r="O7472" i="4" s="1"/>
  <c r="N7473" i="4"/>
  <c r="O7473" i="4" s="1"/>
  <c r="N7474" i="4"/>
  <c r="O7474" i="4" s="1"/>
  <c r="N7475" i="4"/>
  <c r="O7475" i="4" s="1"/>
  <c r="N7476" i="4"/>
  <c r="O7476" i="4" s="1"/>
  <c r="N7477" i="4"/>
  <c r="O7477" i="4" s="1"/>
  <c r="N7478" i="4"/>
  <c r="O7478" i="4" s="1"/>
  <c r="N7479" i="4"/>
  <c r="O7479" i="4" s="1"/>
  <c r="N7480" i="4"/>
  <c r="O7480" i="4" s="1"/>
  <c r="N7481" i="4"/>
  <c r="O7481" i="4" s="1"/>
  <c r="N7482" i="4"/>
  <c r="O7482" i="4" s="1"/>
  <c r="N7483" i="4"/>
  <c r="O7483" i="4" s="1"/>
  <c r="N7484" i="4"/>
  <c r="O7484" i="4" s="1"/>
  <c r="N7485" i="4"/>
  <c r="O7485" i="4" s="1"/>
  <c r="N7486" i="4"/>
  <c r="O7486" i="4" s="1"/>
  <c r="N7487" i="4"/>
  <c r="O7487" i="4" s="1"/>
  <c r="N7488" i="4"/>
  <c r="O7488" i="4" s="1"/>
  <c r="N7489" i="4"/>
  <c r="O7489" i="4" s="1"/>
  <c r="N7490" i="4"/>
  <c r="O7490" i="4" s="1"/>
  <c r="N7491" i="4"/>
  <c r="O7491" i="4" s="1"/>
  <c r="N7492" i="4"/>
  <c r="O7492" i="4" s="1"/>
  <c r="N7493" i="4"/>
  <c r="O7493" i="4" s="1"/>
  <c r="N7494" i="4"/>
  <c r="O7494" i="4" s="1"/>
  <c r="N7495" i="4"/>
  <c r="O7495" i="4" s="1"/>
  <c r="N7496" i="4"/>
  <c r="O7496" i="4" s="1"/>
  <c r="N7497" i="4"/>
  <c r="O7497" i="4" s="1"/>
  <c r="N7498" i="4"/>
  <c r="O7498" i="4" s="1"/>
  <c r="N7499" i="4"/>
  <c r="O7499" i="4" s="1"/>
  <c r="N7500" i="4"/>
  <c r="O7500" i="4" s="1"/>
  <c r="N7501" i="4"/>
  <c r="O7501" i="4" s="1"/>
  <c r="N7502" i="4"/>
  <c r="O7502" i="4" s="1"/>
  <c r="N7503" i="4"/>
  <c r="O7503" i="4" s="1"/>
  <c r="N7504" i="4"/>
  <c r="O7504" i="4" s="1"/>
  <c r="N7505" i="4"/>
  <c r="O7505" i="4" s="1"/>
  <c r="N7506" i="4"/>
  <c r="O7506" i="4" s="1"/>
  <c r="N7507" i="4"/>
  <c r="O7507" i="4" s="1"/>
  <c r="N7508" i="4"/>
  <c r="O7508" i="4" s="1"/>
  <c r="N7509" i="4"/>
  <c r="O7509" i="4" s="1"/>
  <c r="N7510" i="4"/>
  <c r="O7510" i="4" s="1"/>
  <c r="N7511" i="4"/>
  <c r="O7511" i="4" s="1"/>
  <c r="N7512" i="4"/>
  <c r="O7512" i="4" s="1"/>
  <c r="N7513" i="4"/>
  <c r="O7513" i="4" s="1"/>
  <c r="N7514" i="4"/>
  <c r="O7514" i="4" s="1"/>
  <c r="N7515" i="4"/>
  <c r="O7515" i="4" s="1"/>
  <c r="N7516" i="4"/>
  <c r="O7516" i="4" s="1"/>
  <c r="N7517" i="4"/>
  <c r="O7517" i="4" s="1"/>
  <c r="N7518" i="4"/>
  <c r="O7518" i="4" s="1"/>
  <c r="N7519" i="4"/>
  <c r="O7519" i="4" s="1"/>
  <c r="N7520" i="4"/>
  <c r="O7520" i="4" s="1"/>
  <c r="N7521" i="4"/>
  <c r="O7521" i="4" s="1"/>
  <c r="N7522" i="4"/>
  <c r="O7522" i="4" s="1"/>
  <c r="N7523" i="4"/>
  <c r="O7523" i="4" s="1"/>
  <c r="N7524" i="4"/>
  <c r="O7524" i="4" s="1"/>
  <c r="N7525" i="4"/>
  <c r="O7525" i="4" s="1"/>
  <c r="N7526" i="4"/>
  <c r="O7526" i="4" s="1"/>
  <c r="N7527" i="4"/>
  <c r="O7527" i="4" s="1"/>
  <c r="N7528" i="4"/>
  <c r="O7528" i="4" s="1"/>
  <c r="N7529" i="4"/>
  <c r="O7529" i="4" s="1"/>
  <c r="N7530" i="4"/>
  <c r="O7530" i="4" s="1"/>
  <c r="N7531" i="4"/>
  <c r="O7531" i="4" s="1"/>
  <c r="N7532" i="4"/>
  <c r="O7532" i="4" s="1"/>
  <c r="N7533" i="4"/>
  <c r="O7533" i="4" s="1"/>
  <c r="N7534" i="4"/>
  <c r="O7534" i="4" s="1"/>
  <c r="N7535" i="4"/>
  <c r="O7535" i="4" s="1"/>
  <c r="N7536" i="4"/>
  <c r="O7536" i="4" s="1"/>
  <c r="N7537" i="4"/>
  <c r="O7537" i="4" s="1"/>
  <c r="N7538" i="4"/>
  <c r="O7538" i="4" s="1"/>
  <c r="N7539" i="4"/>
  <c r="O7539" i="4" s="1"/>
  <c r="N7540" i="4"/>
  <c r="O7540" i="4" s="1"/>
  <c r="N7541" i="4"/>
  <c r="O7541" i="4" s="1"/>
  <c r="N7542" i="4"/>
  <c r="O7542" i="4" s="1"/>
  <c r="N7543" i="4"/>
  <c r="O7543" i="4" s="1"/>
  <c r="N7544" i="4"/>
  <c r="O7544" i="4" s="1"/>
  <c r="N7545" i="4"/>
  <c r="O7545" i="4" s="1"/>
  <c r="N7546" i="4"/>
  <c r="O7546" i="4" s="1"/>
  <c r="N7547" i="4"/>
  <c r="O7547" i="4" s="1"/>
  <c r="N7548" i="4"/>
  <c r="O7548" i="4" s="1"/>
  <c r="N7549" i="4"/>
  <c r="O7549" i="4" s="1"/>
  <c r="N7550" i="4"/>
  <c r="O7550" i="4" s="1"/>
  <c r="N7551" i="4"/>
  <c r="O7551" i="4" s="1"/>
  <c r="N7552" i="4"/>
  <c r="O7552" i="4" s="1"/>
  <c r="N7553" i="4"/>
  <c r="O7553" i="4" s="1"/>
  <c r="N7554" i="4"/>
  <c r="O7554" i="4" s="1"/>
  <c r="N7555" i="4"/>
  <c r="O7555" i="4" s="1"/>
  <c r="N7556" i="4"/>
  <c r="O7556" i="4" s="1"/>
  <c r="N7557" i="4"/>
  <c r="O7557" i="4" s="1"/>
  <c r="N7558" i="4"/>
  <c r="O7558" i="4" s="1"/>
  <c r="N7559" i="4"/>
  <c r="O7559" i="4" s="1"/>
  <c r="N7560" i="4"/>
  <c r="O7560" i="4" s="1"/>
  <c r="N7561" i="4"/>
  <c r="O7561" i="4" s="1"/>
  <c r="N7562" i="4"/>
  <c r="O7562" i="4" s="1"/>
  <c r="N7563" i="4"/>
  <c r="O7563" i="4" s="1"/>
  <c r="N7564" i="4"/>
  <c r="O7564" i="4" s="1"/>
  <c r="N7565" i="4"/>
  <c r="O7565" i="4" s="1"/>
  <c r="N7566" i="4"/>
  <c r="O7566" i="4" s="1"/>
  <c r="N7567" i="4"/>
  <c r="O7567" i="4" s="1"/>
  <c r="N7568" i="4"/>
  <c r="O7568" i="4" s="1"/>
  <c r="N7569" i="4"/>
  <c r="O7569" i="4" s="1"/>
  <c r="N7570" i="4"/>
  <c r="O7570" i="4" s="1"/>
  <c r="N7571" i="4"/>
  <c r="O7571" i="4" s="1"/>
  <c r="N7572" i="4"/>
  <c r="O7572" i="4" s="1"/>
  <c r="N7573" i="4"/>
  <c r="O7573" i="4" s="1"/>
  <c r="N7574" i="4"/>
  <c r="O7574" i="4" s="1"/>
  <c r="N7575" i="4"/>
  <c r="O7575" i="4" s="1"/>
  <c r="N7576" i="4"/>
  <c r="O7576" i="4" s="1"/>
  <c r="N7577" i="4"/>
  <c r="O7577" i="4" s="1"/>
  <c r="N7578" i="4"/>
  <c r="O7578" i="4" s="1"/>
  <c r="N7579" i="4"/>
  <c r="O7579" i="4" s="1"/>
  <c r="N7580" i="4"/>
  <c r="O7580" i="4" s="1"/>
  <c r="N7581" i="4"/>
  <c r="O7581" i="4" s="1"/>
  <c r="N7582" i="4"/>
  <c r="O7582" i="4" s="1"/>
  <c r="N7583" i="4"/>
  <c r="O7583" i="4" s="1"/>
  <c r="N7584" i="4"/>
  <c r="O7584" i="4" s="1"/>
  <c r="N7585" i="4"/>
  <c r="O7585" i="4" s="1"/>
  <c r="N7586" i="4"/>
  <c r="O7586" i="4" s="1"/>
  <c r="N7587" i="4"/>
  <c r="O7587" i="4" s="1"/>
  <c r="N7588" i="4"/>
  <c r="O7588" i="4" s="1"/>
  <c r="N7589" i="4"/>
  <c r="O7589" i="4" s="1"/>
  <c r="N7590" i="4"/>
  <c r="O7590" i="4" s="1"/>
  <c r="N7591" i="4"/>
  <c r="O7591" i="4" s="1"/>
  <c r="N7592" i="4"/>
  <c r="O7592" i="4" s="1"/>
  <c r="N7593" i="4"/>
  <c r="O7593" i="4" s="1"/>
  <c r="N7594" i="4"/>
  <c r="O7594" i="4" s="1"/>
  <c r="N7595" i="4"/>
  <c r="O7595" i="4" s="1"/>
  <c r="N7596" i="4"/>
  <c r="O7596" i="4" s="1"/>
  <c r="N7597" i="4"/>
  <c r="O7597" i="4" s="1"/>
  <c r="N7598" i="4"/>
  <c r="O7598" i="4" s="1"/>
  <c r="N7599" i="4"/>
  <c r="O7599" i="4" s="1"/>
  <c r="N7600" i="4"/>
  <c r="O7600" i="4" s="1"/>
  <c r="N7601" i="4"/>
  <c r="O7601" i="4" s="1"/>
  <c r="N7602" i="4"/>
  <c r="O7602" i="4" s="1"/>
  <c r="N7603" i="4"/>
  <c r="O7603" i="4" s="1"/>
  <c r="N7604" i="4"/>
  <c r="O7604" i="4" s="1"/>
  <c r="N7605" i="4"/>
  <c r="O7605" i="4" s="1"/>
  <c r="N7606" i="4"/>
  <c r="O7606" i="4" s="1"/>
  <c r="N7607" i="4"/>
  <c r="O7607" i="4" s="1"/>
  <c r="N7608" i="4"/>
  <c r="O7608" i="4" s="1"/>
  <c r="N7609" i="4"/>
  <c r="O7609" i="4" s="1"/>
  <c r="N7610" i="4"/>
  <c r="O7610" i="4" s="1"/>
  <c r="N7611" i="4"/>
  <c r="O7611" i="4" s="1"/>
  <c r="N7612" i="4"/>
  <c r="O7612" i="4" s="1"/>
  <c r="N7613" i="4"/>
  <c r="O7613" i="4" s="1"/>
  <c r="N7614" i="4"/>
  <c r="O7614" i="4" s="1"/>
  <c r="N7615" i="4"/>
  <c r="O7615" i="4" s="1"/>
  <c r="N7616" i="4"/>
  <c r="O7616" i="4" s="1"/>
  <c r="N7617" i="4"/>
  <c r="O7617" i="4" s="1"/>
  <c r="N7618" i="4"/>
  <c r="O7618" i="4" s="1"/>
  <c r="N7619" i="4"/>
  <c r="O7619" i="4" s="1"/>
  <c r="N7620" i="4"/>
  <c r="O7620" i="4" s="1"/>
  <c r="N7621" i="4"/>
  <c r="O7621" i="4" s="1"/>
  <c r="N7622" i="4"/>
  <c r="O7622" i="4" s="1"/>
  <c r="N7623" i="4"/>
  <c r="O7623" i="4" s="1"/>
  <c r="N7624" i="4"/>
  <c r="O7624" i="4" s="1"/>
  <c r="N7625" i="4"/>
  <c r="O7625" i="4" s="1"/>
  <c r="N7626" i="4"/>
  <c r="O7626" i="4" s="1"/>
  <c r="N7627" i="4"/>
  <c r="O7627" i="4" s="1"/>
  <c r="N7628" i="4"/>
  <c r="O7628" i="4" s="1"/>
  <c r="P7628" i="4" s="1"/>
  <c r="N7629" i="4"/>
  <c r="O7629" i="4" s="1"/>
  <c r="N7630" i="4"/>
  <c r="O7630" i="4" s="1"/>
  <c r="N7631" i="4"/>
  <c r="O7631" i="4" s="1"/>
  <c r="N7632" i="4"/>
  <c r="O7632" i="4" s="1"/>
  <c r="N7633" i="4"/>
  <c r="O7633" i="4" s="1"/>
  <c r="N7634" i="4"/>
  <c r="O7634" i="4" s="1"/>
  <c r="N7635" i="4"/>
  <c r="O7635" i="4" s="1"/>
  <c r="N7636" i="4"/>
  <c r="O7636" i="4" s="1"/>
  <c r="N7637" i="4"/>
  <c r="O7637" i="4" s="1"/>
  <c r="N7638" i="4"/>
  <c r="O7638" i="4" s="1"/>
  <c r="N7639" i="4"/>
  <c r="O7639" i="4" s="1"/>
  <c r="N7640" i="4"/>
  <c r="O7640" i="4" s="1"/>
  <c r="N7641" i="4"/>
  <c r="O7641" i="4" s="1"/>
  <c r="N7642" i="4"/>
  <c r="O7642" i="4" s="1"/>
  <c r="N7643" i="4"/>
  <c r="O7643" i="4" s="1"/>
  <c r="N7644" i="4"/>
  <c r="O7644" i="4" s="1"/>
  <c r="N7645" i="4"/>
  <c r="O7645" i="4" s="1"/>
  <c r="N7646" i="4"/>
  <c r="O7646" i="4" s="1"/>
  <c r="N7647" i="4"/>
  <c r="O7647" i="4" s="1"/>
  <c r="N7648" i="4"/>
  <c r="O7648" i="4" s="1"/>
  <c r="N7649" i="4"/>
  <c r="O7649" i="4" s="1"/>
  <c r="N7650" i="4"/>
  <c r="O7650" i="4" s="1"/>
  <c r="N7651" i="4"/>
  <c r="O7651" i="4" s="1"/>
  <c r="N7652" i="4"/>
  <c r="O7652" i="4" s="1"/>
  <c r="N7653" i="4"/>
  <c r="O7653" i="4" s="1"/>
  <c r="N7654" i="4"/>
  <c r="O7654" i="4" s="1"/>
  <c r="N7655" i="4"/>
  <c r="O7655" i="4" s="1"/>
  <c r="N7656" i="4"/>
  <c r="O7656" i="4" s="1"/>
  <c r="N7657" i="4"/>
  <c r="O7657" i="4" s="1"/>
  <c r="N7658" i="4"/>
  <c r="O7658" i="4" s="1"/>
  <c r="N7659" i="4"/>
  <c r="O7659" i="4" s="1"/>
  <c r="N7660" i="4"/>
  <c r="O7660" i="4" s="1"/>
  <c r="N7661" i="4"/>
  <c r="O7661" i="4" s="1"/>
  <c r="N7662" i="4"/>
  <c r="O7662" i="4" s="1"/>
  <c r="N7663" i="4"/>
  <c r="O7663" i="4" s="1"/>
  <c r="N7664" i="4"/>
  <c r="O7664" i="4" s="1"/>
  <c r="N7665" i="4"/>
  <c r="O7665" i="4" s="1"/>
  <c r="N7666" i="4"/>
  <c r="O7666" i="4" s="1"/>
  <c r="N7667" i="4"/>
  <c r="O7667" i="4" s="1"/>
  <c r="N7668" i="4"/>
  <c r="O7668" i="4" s="1"/>
  <c r="N7669" i="4"/>
  <c r="O7669" i="4" s="1"/>
  <c r="N7670" i="4"/>
  <c r="O7670" i="4" s="1"/>
  <c r="N7671" i="4"/>
  <c r="O7671" i="4" s="1"/>
  <c r="N7672" i="4"/>
  <c r="O7672" i="4" s="1"/>
  <c r="N7673" i="4"/>
  <c r="O7673" i="4" s="1"/>
  <c r="N7674" i="4"/>
  <c r="O7674" i="4" s="1"/>
  <c r="N7675" i="4"/>
  <c r="O7675" i="4" s="1"/>
  <c r="N7676" i="4"/>
  <c r="O7676" i="4" s="1"/>
  <c r="N7677" i="4"/>
  <c r="O7677" i="4" s="1"/>
  <c r="N7678" i="4"/>
  <c r="O7678" i="4" s="1"/>
  <c r="N7679" i="4"/>
  <c r="O7679" i="4" s="1"/>
  <c r="N7680" i="4"/>
  <c r="O7680" i="4" s="1"/>
  <c r="N7681" i="4"/>
  <c r="O7681" i="4" s="1"/>
  <c r="N7682" i="4"/>
  <c r="O7682" i="4" s="1"/>
  <c r="N7683" i="4"/>
  <c r="O7683" i="4" s="1"/>
  <c r="N7684" i="4"/>
  <c r="O7684" i="4" s="1"/>
  <c r="N7685" i="4"/>
  <c r="O7685" i="4" s="1"/>
  <c r="N7686" i="4"/>
  <c r="O7686" i="4" s="1"/>
  <c r="N7687" i="4"/>
  <c r="O7687" i="4" s="1"/>
  <c r="N7688" i="4"/>
  <c r="O7688" i="4" s="1"/>
  <c r="N7689" i="4"/>
  <c r="O7689" i="4" s="1"/>
  <c r="N7690" i="4"/>
  <c r="O7690" i="4" s="1"/>
  <c r="N7691" i="4"/>
  <c r="O7691" i="4" s="1"/>
  <c r="N7692" i="4"/>
  <c r="O7692" i="4" s="1"/>
  <c r="N7693" i="4"/>
  <c r="O7693" i="4" s="1"/>
  <c r="N7694" i="4"/>
  <c r="O7694" i="4" s="1"/>
  <c r="N7695" i="4"/>
  <c r="O7695" i="4" s="1"/>
  <c r="N7696" i="4"/>
  <c r="O7696" i="4" s="1"/>
  <c r="N7697" i="4"/>
  <c r="O7697" i="4" s="1"/>
  <c r="N7698" i="4"/>
  <c r="O7698" i="4" s="1"/>
  <c r="N7699" i="4"/>
  <c r="O7699" i="4" s="1"/>
  <c r="N7700" i="4"/>
  <c r="O7700" i="4" s="1"/>
  <c r="N7701" i="4"/>
  <c r="O7701" i="4" s="1"/>
  <c r="N7702" i="4"/>
  <c r="O7702" i="4" s="1"/>
  <c r="N7703" i="4"/>
  <c r="O7703" i="4" s="1"/>
  <c r="N7704" i="4"/>
  <c r="O7704" i="4" s="1"/>
  <c r="N7705" i="4"/>
  <c r="O7705" i="4" s="1"/>
  <c r="N7706" i="4"/>
  <c r="O7706" i="4" s="1"/>
  <c r="N7707" i="4"/>
  <c r="O7707" i="4" s="1"/>
  <c r="N7708" i="4"/>
  <c r="O7708" i="4" s="1"/>
  <c r="N7709" i="4"/>
  <c r="O7709" i="4" s="1"/>
  <c r="N7710" i="4"/>
  <c r="O7710" i="4" s="1"/>
  <c r="N7711" i="4"/>
  <c r="O7711" i="4" s="1"/>
  <c r="N7712" i="4"/>
  <c r="O7712" i="4" s="1"/>
  <c r="N7713" i="4"/>
  <c r="O7713" i="4" s="1"/>
  <c r="N7714" i="4"/>
  <c r="O7714" i="4" s="1"/>
  <c r="N7715" i="4"/>
  <c r="O7715" i="4" s="1"/>
  <c r="N7716" i="4"/>
  <c r="O7716" i="4" s="1"/>
  <c r="N7717" i="4"/>
  <c r="O7717" i="4" s="1"/>
  <c r="N7718" i="4"/>
  <c r="O7718" i="4" s="1"/>
  <c r="N7719" i="4"/>
  <c r="O7719" i="4" s="1"/>
  <c r="N7720" i="4"/>
  <c r="O7720" i="4" s="1"/>
  <c r="N7721" i="4"/>
  <c r="O7721" i="4" s="1"/>
  <c r="N7722" i="4"/>
  <c r="O7722" i="4" s="1"/>
  <c r="N7723" i="4"/>
  <c r="O7723" i="4" s="1"/>
  <c r="N7724" i="4"/>
  <c r="O7724" i="4" s="1"/>
  <c r="N7725" i="4"/>
  <c r="O7725" i="4" s="1"/>
  <c r="N7726" i="4"/>
  <c r="O7726" i="4" s="1"/>
  <c r="N7727" i="4"/>
  <c r="O7727" i="4" s="1"/>
  <c r="N7728" i="4"/>
  <c r="O7728" i="4" s="1"/>
  <c r="N7729" i="4"/>
  <c r="O7729" i="4" s="1"/>
  <c r="N7730" i="4"/>
  <c r="O7730" i="4" s="1"/>
  <c r="N7731" i="4"/>
  <c r="O7731" i="4" s="1"/>
  <c r="N7732" i="4"/>
  <c r="O7732" i="4" s="1"/>
  <c r="N7733" i="4"/>
  <c r="O7733" i="4" s="1"/>
  <c r="N7734" i="4"/>
  <c r="O7734" i="4" s="1"/>
  <c r="N7735" i="4"/>
  <c r="O7735" i="4" s="1"/>
  <c r="N7736" i="4"/>
  <c r="O7736" i="4" s="1"/>
  <c r="N7737" i="4"/>
  <c r="O7737" i="4" s="1"/>
  <c r="N7738" i="4"/>
  <c r="O7738" i="4" s="1"/>
  <c r="N7739" i="4"/>
  <c r="O7739" i="4" s="1"/>
  <c r="N7740" i="4"/>
  <c r="O7740" i="4" s="1"/>
  <c r="N7741" i="4"/>
  <c r="O7741" i="4" s="1"/>
  <c r="N7742" i="4"/>
  <c r="O7742" i="4" s="1"/>
  <c r="N7743" i="4"/>
  <c r="O7743" i="4" s="1"/>
  <c r="N7744" i="4"/>
  <c r="O7744" i="4" s="1"/>
  <c r="N7745" i="4"/>
  <c r="O7745" i="4" s="1"/>
  <c r="N7746" i="4"/>
  <c r="O7746" i="4" s="1"/>
  <c r="N7747" i="4"/>
  <c r="O7747" i="4" s="1"/>
  <c r="N7748" i="4"/>
  <c r="O7748" i="4" s="1"/>
  <c r="N7749" i="4"/>
  <c r="O7749" i="4" s="1"/>
  <c r="N7750" i="4"/>
  <c r="O7750" i="4" s="1"/>
  <c r="N7751" i="4"/>
  <c r="O7751" i="4" s="1"/>
  <c r="N7752" i="4"/>
  <c r="O7752" i="4" s="1"/>
  <c r="N7753" i="4"/>
  <c r="O7753" i="4" s="1"/>
  <c r="N7754" i="4"/>
  <c r="O7754" i="4" s="1"/>
  <c r="N7755" i="4"/>
  <c r="O7755" i="4" s="1"/>
  <c r="N7756" i="4"/>
  <c r="O7756" i="4" s="1"/>
  <c r="N7757" i="4"/>
  <c r="O7757" i="4" s="1"/>
  <c r="N7758" i="4"/>
  <c r="O7758" i="4" s="1"/>
  <c r="N7759" i="4"/>
  <c r="O7759" i="4" s="1"/>
  <c r="N7760" i="4"/>
  <c r="O7760" i="4" s="1"/>
  <c r="N7761" i="4"/>
  <c r="O7761" i="4" s="1"/>
  <c r="N7762" i="4"/>
  <c r="O7762" i="4" s="1"/>
  <c r="N7763" i="4"/>
  <c r="O7763" i="4" s="1"/>
  <c r="N7764" i="4"/>
  <c r="O7764" i="4" s="1"/>
  <c r="N7765" i="4"/>
  <c r="O7765" i="4" s="1"/>
  <c r="N7766" i="4"/>
  <c r="O7766" i="4" s="1"/>
  <c r="N7767" i="4"/>
  <c r="O7767" i="4" s="1"/>
  <c r="N7768" i="4"/>
  <c r="O7768" i="4" s="1"/>
  <c r="N7769" i="4"/>
  <c r="O7769" i="4" s="1"/>
  <c r="N7770" i="4"/>
  <c r="O7770" i="4" s="1"/>
  <c r="N7771" i="4"/>
  <c r="O7771" i="4" s="1"/>
  <c r="N7772" i="4"/>
  <c r="O7772" i="4" s="1"/>
  <c r="N7773" i="4"/>
  <c r="O7773" i="4" s="1"/>
  <c r="N7774" i="4"/>
  <c r="O7774" i="4" s="1"/>
  <c r="N7775" i="4"/>
  <c r="O7775" i="4" s="1"/>
  <c r="N7776" i="4"/>
  <c r="O7776" i="4" s="1"/>
  <c r="N7777" i="4"/>
  <c r="O7777" i="4" s="1"/>
  <c r="N7778" i="4"/>
  <c r="O7778" i="4" s="1"/>
  <c r="N7779" i="4"/>
  <c r="O7779" i="4" s="1"/>
  <c r="N7780" i="4"/>
  <c r="O7780" i="4" s="1"/>
  <c r="N7781" i="4"/>
  <c r="O7781" i="4" s="1"/>
  <c r="N7782" i="4"/>
  <c r="O7782" i="4" s="1"/>
  <c r="N7783" i="4"/>
  <c r="O7783" i="4" s="1"/>
  <c r="N7784" i="4"/>
  <c r="O7784" i="4" s="1"/>
  <c r="N7785" i="4"/>
  <c r="O7785" i="4" s="1"/>
  <c r="N7786" i="4"/>
  <c r="O7786" i="4" s="1"/>
  <c r="N7787" i="4"/>
  <c r="O7787" i="4" s="1"/>
  <c r="N7788" i="4"/>
  <c r="O7788" i="4" s="1"/>
  <c r="N7789" i="4"/>
  <c r="O7789" i="4" s="1"/>
  <c r="N7790" i="4"/>
  <c r="O7790" i="4" s="1"/>
  <c r="N7791" i="4"/>
  <c r="O7791" i="4" s="1"/>
  <c r="N7792" i="4"/>
  <c r="O7792" i="4" s="1"/>
  <c r="N7793" i="4"/>
  <c r="O7793" i="4" s="1"/>
  <c r="N7794" i="4"/>
  <c r="O7794" i="4" s="1"/>
  <c r="N7795" i="4"/>
  <c r="O7795" i="4" s="1"/>
  <c r="N7796" i="4"/>
  <c r="O7796" i="4" s="1"/>
  <c r="N7797" i="4"/>
  <c r="O7797" i="4" s="1"/>
  <c r="N7798" i="4"/>
  <c r="O7798" i="4" s="1"/>
  <c r="N7799" i="4"/>
  <c r="O7799" i="4" s="1"/>
  <c r="N7800" i="4"/>
  <c r="O7800" i="4" s="1"/>
  <c r="N7801" i="4"/>
  <c r="O7801" i="4" s="1"/>
  <c r="N7802" i="4"/>
  <c r="O7802" i="4" s="1"/>
  <c r="N7803" i="4"/>
  <c r="O7803" i="4" s="1"/>
  <c r="N7804" i="4"/>
  <c r="O7804" i="4" s="1"/>
  <c r="N7805" i="4"/>
  <c r="O7805" i="4" s="1"/>
  <c r="N7806" i="4"/>
  <c r="O7806" i="4" s="1"/>
  <c r="N7807" i="4"/>
  <c r="O7807" i="4" s="1"/>
  <c r="N7808" i="4"/>
  <c r="O7808" i="4" s="1"/>
  <c r="N7809" i="4"/>
  <c r="O7809" i="4" s="1"/>
  <c r="N7810" i="4"/>
  <c r="O7810" i="4" s="1"/>
  <c r="N7811" i="4"/>
  <c r="O7811" i="4" s="1"/>
  <c r="N7812" i="4"/>
  <c r="O7812" i="4" s="1"/>
  <c r="N7813" i="4"/>
  <c r="O7813" i="4" s="1"/>
  <c r="N7814" i="4"/>
  <c r="O7814" i="4" s="1"/>
  <c r="N7815" i="4"/>
  <c r="O7815" i="4" s="1"/>
  <c r="N7816" i="4"/>
  <c r="O7816" i="4" s="1"/>
  <c r="N7817" i="4"/>
  <c r="O7817" i="4" s="1"/>
  <c r="N7818" i="4"/>
  <c r="O7818" i="4" s="1"/>
  <c r="N7819" i="4"/>
  <c r="O7819" i="4" s="1"/>
  <c r="N7820" i="4"/>
  <c r="O7820" i="4" s="1"/>
  <c r="N7821" i="4"/>
  <c r="O7821" i="4" s="1"/>
  <c r="N7822" i="4"/>
  <c r="O7822" i="4" s="1"/>
  <c r="N7823" i="4"/>
  <c r="O7823" i="4" s="1"/>
  <c r="N7824" i="4"/>
  <c r="O7824" i="4" s="1"/>
  <c r="N7825" i="4"/>
  <c r="O7825" i="4" s="1"/>
  <c r="N7826" i="4"/>
  <c r="O7826" i="4" s="1"/>
  <c r="N7827" i="4"/>
  <c r="O7827" i="4" s="1"/>
  <c r="N7828" i="4"/>
  <c r="O7828" i="4" s="1"/>
  <c r="N7829" i="4"/>
  <c r="O7829" i="4" s="1"/>
  <c r="N7830" i="4"/>
  <c r="O7830" i="4" s="1"/>
  <c r="N7831" i="4"/>
  <c r="O7831" i="4" s="1"/>
  <c r="N7832" i="4"/>
  <c r="O7832" i="4" s="1"/>
  <c r="N7833" i="4"/>
  <c r="O7833" i="4" s="1"/>
  <c r="N7834" i="4"/>
  <c r="O7834" i="4" s="1"/>
  <c r="N7835" i="4"/>
  <c r="O7835" i="4" s="1"/>
  <c r="N7836" i="4"/>
  <c r="O7836" i="4" s="1"/>
  <c r="N7837" i="4"/>
  <c r="O7837" i="4" s="1"/>
  <c r="N7838" i="4"/>
  <c r="O7838" i="4" s="1"/>
  <c r="N7839" i="4"/>
  <c r="O7839" i="4" s="1"/>
  <c r="N7840" i="4"/>
  <c r="O7840" i="4" s="1"/>
  <c r="N7841" i="4"/>
  <c r="O7841" i="4" s="1"/>
  <c r="N7842" i="4"/>
  <c r="O7842" i="4" s="1"/>
  <c r="N7843" i="4"/>
  <c r="O7843" i="4" s="1"/>
  <c r="N7844" i="4"/>
  <c r="O7844" i="4" s="1"/>
  <c r="N7845" i="4"/>
  <c r="O7845" i="4" s="1"/>
  <c r="N7846" i="4"/>
  <c r="O7846" i="4" s="1"/>
  <c r="N7847" i="4"/>
  <c r="O7847" i="4" s="1"/>
  <c r="N7848" i="4"/>
  <c r="O7848" i="4" s="1"/>
  <c r="N7849" i="4"/>
  <c r="O7849" i="4" s="1"/>
  <c r="N7850" i="4"/>
  <c r="O7850" i="4" s="1"/>
  <c r="N7851" i="4"/>
  <c r="O7851" i="4" s="1"/>
  <c r="N7852" i="4"/>
  <c r="O7852" i="4" s="1"/>
  <c r="N7853" i="4"/>
  <c r="O7853" i="4" s="1"/>
  <c r="N7854" i="4"/>
  <c r="O7854" i="4" s="1"/>
  <c r="N7855" i="4"/>
  <c r="O7855" i="4" s="1"/>
  <c r="N7856" i="4"/>
  <c r="O7856" i="4" s="1"/>
  <c r="N7857" i="4"/>
  <c r="O7857" i="4" s="1"/>
  <c r="N7858" i="4"/>
  <c r="O7858" i="4" s="1"/>
  <c r="N7859" i="4"/>
  <c r="O7859" i="4" s="1"/>
  <c r="N7860" i="4"/>
  <c r="O7860" i="4" s="1"/>
  <c r="N7861" i="4"/>
  <c r="O7861" i="4" s="1"/>
  <c r="N7862" i="4"/>
  <c r="O7862" i="4" s="1"/>
  <c r="N7863" i="4"/>
  <c r="O7863" i="4" s="1"/>
  <c r="N7864" i="4"/>
  <c r="O7864" i="4" s="1"/>
  <c r="N7865" i="4"/>
  <c r="O7865" i="4" s="1"/>
  <c r="N7866" i="4"/>
  <c r="O7866" i="4" s="1"/>
  <c r="N7867" i="4"/>
  <c r="O7867" i="4" s="1"/>
  <c r="N7868" i="4"/>
  <c r="O7868" i="4" s="1"/>
  <c r="N7869" i="4"/>
  <c r="O7869" i="4" s="1"/>
  <c r="N7870" i="4"/>
  <c r="O7870" i="4" s="1"/>
  <c r="N7871" i="4"/>
  <c r="O7871" i="4" s="1"/>
  <c r="N7872" i="4"/>
  <c r="O7872" i="4" s="1"/>
  <c r="N7873" i="4"/>
  <c r="O7873" i="4" s="1"/>
  <c r="N7874" i="4"/>
  <c r="O7874" i="4" s="1"/>
  <c r="N7875" i="4"/>
  <c r="O7875" i="4" s="1"/>
  <c r="N7876" i="4"/>
  <c r="O7876" i="4" s="1"/>
  <c r="N7877" i="4"/>
  <c r="O7877" i="4" s="1"/>
  <c r="N7878" i="4"/>
  <c r="O7878" i="4" s="1"/>
  <c r="N7879" i="4"/>
  <c r="O7879" i="4" s="1"/>
  <c r="N7880" i="4"/>
  <c r="O7880" i="4" s="1"/>
  <c r="N7881" i="4"/>
  <c r="O7881" i="4" s="1"/>
  <c r="N7882" i="4"/>
  <c r="O7882" i="4" s="1"/>
  <c r="N7883" i="4"/>
  <c r="O7883" i="4" s="1"/>
  <c r="N7884" i="4"/>
  <c r="O7884" i="4" s="1"/>
  <c r="N7885" i="4"/>
  <c r="O7885" i="4" s="1"/>
  <c r="N7886" i="4"/>
  <c r="O7886" i="4" s="1"/>
  <c r="N7887" i="4"/>
  <c r="O7887" i="4" s="1"/>
  <c r="N7888" i="4"/>
  <c r="O7888" i="4" s="1"/>
  <c r="N7889" i="4"/>
  <c r="O7889" i="4" s="1"/>
  <c r="N7890" i="4"/>
  <c r="O7890" i="4" s="1"/>
  <c r="N7891" i="4"/>
  <c r="O7891" i="4" s="1"/>
  <c r="N7892" i="4"/>
  <c r="O7892" i="4" s="1"/>
  <c r="N7893" i="4"/>
  <c r="O7893" i="4" s="1"/>
  <c r="N7894" i="4"/>
  <c r="O7894" i="4" s="1"/>
  <c r="N7895" i="4"/>
  <c r="O7895" i="4" s="1"/>
  <c r="N7896" i="4"/>
  <c r="O7896" i="4" s="1"/>
  <c r="N7897" i="4"/>
  <c r="O7897" i="4" s="1"/>
  <c r="N7898" i="4"/>
  <c r="O7898" i="4" s="1"/>
  <c r="N7899" i="4"/>
  <c r="O7899" i="4" s="1"/>
  <c r="N7900" i="4"/>
  <c r="O7900" i="4" s="1"/>
  <c r="N7901" i="4"/>
  <c r="O7901" i="4" s="1"/>
  <c r="N7902" i="4"/>
  <c r="O7902" i="4" s="1"/>
  <c r="N7903" i="4"/>
  <c r="O7903" i="4" s="1"/>
  <c r="N7904" i="4"/>
  <c r="O7904" i="4" s="1"/>
  <c r="N7905" i="4"/>
  <c r="O7905" i="4" s="1"/>
  <c r="N7906" i="4"/>
  <c r="O7906" i="4" s="1"/>
  <c r="N7907" i="4"/>
  <c r="O7907" i="4" s="1"/>
  <c r="N7908" i="4"/>
  <c r="O7908" i="4" s="1"/>
  <c r="N7909" i="4"/>
  <c r="O7909" i="4" s="1"/>
  <c r="N7910" i="4"/>
  <c r="O7910" i="4" s="1"/>
  <c r="N7911" i="4"/>
  <c r="O7911" i="4" s="1"/>
  <c r="N7912" i="4"/>
  <c r="O7912" i="4" s="1"/>
  <c r="N7913" i="4"/>
  <c r="O7913" i="4" s="1"/>
  <c r="N7914" i="4"/>
  <c r="O7914" i="4" s="1"/>
  <c r="N7915" i="4"/>
  <c r="O7915" i="4" s="1"/>
  <c r="N7916" i="4"/>
  <c r="O7916" i="4" s="1"/>
  <c r="N7917" i="4"/>
  <c r="O7917" i="4" s="1"/>
  <c r="N7918" i="4"/>
  <c r="O7918" i="4" s="1"/>
  <c r="N7919" i="4"/>
  <c r="O7919" i="4" s="1"/>
  <c r="N7920" i="4"/>
  <c r="O7920" i="4" s="1"/>
  <c r="N7921" i="4"/>
  <c r="O7921" i="4" s="1"/>
  <c r="N7922" i="4"/>
  <c r="O7922" i="4" s="1"/>
  <c r="N7923" i="4"/>
  <c r="O7923" i="4" s="1"/>
  <c r="N7924" i="4"/>
  <c r="O7924" i="4" s="1"/>
  <c r="N7925" i="4"/>
  <c r="O7925" i="4" s="1"/>
  <c r="N7926" i="4"/>
  <c r="O7926" i="4" s="1"/>
  <c r="N7927" i="4"/>
  <c r="O7927" i="4" s="1"/>
  <c r="N7928" i="4"/>
  <c r="O7928" i="4" s="1"/>
  <c r="N7929" i="4"/>
  <c r="O7929" i="4" s="1"/>
  <c r="N7930" i="4"/>
  <c r="O7930" i="4" s="1"/>
  <c r="N7931" i="4"/>
  <c r="O7931" i="4" s="1"/>
  <c r="N7932" i="4"/>
  <c r="O7932" i="4" s="1"/>
  <c r="N7933" i="4"/>
  <c r="O7933" i="4" s="1"/>
  <c r="N7934" i="4"/>
  <c r="O7934" i="4" s="1"/>
  <c r="N7935" i="4"/>
  <c r="O7935" i="4" s="1"/>
  <c r="N7936" i="4"/>
  <c r="O7936" i="4" s="1"/>
  <c r="N7937" i="4"/>
  <c r="O7937" i="4" s="1"/>
  <c r="N7938" i="4"/>
  <c r="O7938" i="4" s="1"/>
  <c r="N7939" i="4"/>
  <c r="O7939" i="4" s="1"/>
  <c r="N7940" i="4"/>
  <c r="O7940" i="4" s="1"/>
  <c r="N7941" i="4"/>
  <c r="O7941" i="4" s="1"/>
  <c r="N7942" i="4"/>
  <c r="O7942" i="4" s="1"/>
  <c r="N7943" i="4"/>
  <c r="O7943" i="4" s="1"/>
  <c r="N7944" i="4"/>
  <c r="O7944" i="4" s="1"/>
  <c r="N7945" i="4"/>
  <c r="O7945" i="4" s="1"/>
  <c r="N7946" i="4"/>
  <c r="O7946" i="4" s="1"/>
  <c r="N7947" i="4"/>
  <c r="O7947" i="4" s="1"/>
  <c r="N7948" i="4"/>
  <c r="O7948" i="4" s="1"/>
  <c r="N7949" i="4"/>
  <c r="O7949" i="4" s="1"/>
  <c r="N7950" i="4"/>
  <c r="O7950" i="4" s="1"/>
  <c r="N7951" i="4"/>
  <c r="O7951" i="4" s="1"/>
  <c r="N7952" i="4"/>
  <c r="O7952" i="4" s="1"/>
  <c r="N7953" i="4"/>
  <c r="O7953" i="4" s="1"/>
  <c r="N7954" i="4"/>
  <c r="O7954" i="4" s="1"/>
  <c r="N7955" i="4"/>
  <c r="O7955" i="4" s="1"/>
  <c r="N7956" i="4"/>
  <c r="O7956" i="4" s="1"/>
  <c r="N7957" i="4"/>
  <c r="O7957" i="4" s="1"/>
  <c r="N7958" i="4"/>
  <c r="O7958" i="4" s="1"/>
  <c r="N7959" i="4"/>
  <c r="O7959" i="4" s="1"/>
  <c r="N7960" i="4"/>
  <c r="O7960" i="4" s="1"/>
  <c r="N7961" i="4"/>
  <c r="O7961" i="4" s="1"/>
  <c r="N7962" i="4"/>
  <c r="O7962" i="4" s="1"/>
  <c r="N7963" i="4"/>
  <c r="O7963" i="4" s="1"/>
  <c r="N7964" i="4"/>
  <c r="O7964" i="4" s="1"/>
  <c r="N7965" i="4"/>
  <c r="O7965" i="4" s="1"/>
  <c r="N7966" i="4"/>
  <c r="O7966" i="4" s="1"/>
  <c r="N7967" i="4"/>
  <c r="O7967" i="4" s="1"/>
  <c r="N7968" i="4"/>
  <c r="O7968" i="4" s="1"/>
  <c r="N7969" i="4"/>
  <c r="O7969" i="4" s="1"/>
  <c r="N7970" i="4"/>
  <c r="O7970" i="4" s="1"/>
  <c r="N7971" i="4"/>
  <c r="O7971" i="4" s="1"/>
  <c r="N7972" i="4"/>
  <c r="O7972" i="4" s="1"/>
  <c r="N7973" i="4"/>
  <c r="O7973" i="4" s="1"/>
  <c r="N7974" i="4"/>
  <c r="O7974" i="4" s="1"/>
  <c r="N7975" i="4"/>
  <c r="O7975" i="4" s="1"/>
  <c r="N7976" i="4"/>
  <c r="O7976" i="4" s="1"/>
  <c r="N7977" i="4"/>
  <c r="O7977" i="4" s="1"/>
  <c r="N7978" i="4"/>
  <c r="O7978" i="4" s="1"/>
  <c r="N7979" i="4"/>
  <c r="O7979" i="4" s="1"/>
  <c r="N7980" i="4"/>
  <c r="O7980" i="4" s="1"/>
  <c r="N7981" i="4"/>
  <c r="O7981" i="4" s="1"/>
  <c r="N7982" i="4"/>
  <c r="O7982" i="4" s="1"/>
  <c r="N7983" i="4"/>
  <c r="O7983" i="4" s="1"/>
  <c r="N7984" i="4"/>
  <c r="O7984" i="4" s="1"/>
  <c r="N7985" i="4"/>
  <c r="O7985" i="4" s="1"/>
  <c r="N7986" i="4"/>
  <c r="O7986" i="4" s="1"/>
  <c r="N7987" i="4"/>
  <c r="O7987" i="4" s="1"/>
  <c r="N7988" i="4"/>
  <c r="O7988" i="4" s="1"/>
  <c r="N7989" i="4"/>
  <c r="O7989" i="4" s="1"/>
  <c r="N7990" i="4"/>
  <c r="O7990" i="4" s="1"/>
  <c r="P7990" i="4" s="1"/>
  <c r="N7991" i="4"/>
  <c r="O7991" i="4" s="1"/>
  <c r="N7992" i="4"/>
  <c r="O7992" i="4" s="1"/>
  <c r="N7993" i="4"/>
  <c r="O7993" i="4" s="1"/>
  <c r="N7994" i="4"/>
  <c r="O7994" i="4" s="1"/>
  <c r="N7995" i="4"/>
  <c r="O7995" i="4" s="1"/>
  <c r="N7996" i="4"/>
  <c r="O7996" i="4" s="1"/>
  <c r="N7997" i="4"/>
  <c r="O7997" i="4" s="1"/>
  <c r="N7998" i="4"/>
  <c r="O7998" i="4" s="1"/>
  <c r="P7998" i="4" s="1"/>
  <c r="N7999" i="4"/>
  <c r="O7999" i="4" s="1"/>
  <c r="N8000" i="4"/>
  <c r="O8000" i="4" s="1"/>
  <c r="N8001" i="4"/>
  <c r="O8001" i="4" s="1"/>
  <c r="N8002" i="4"/>
  <c r="O8002" i="4" s="1"/>
  <c r="N8003" i="4"/>
  <c r="O8003" i="4" s="1"/>
  <c r="N8004" i="4"/>
  <c r="O8004" i="4" s="1"/>
  <c r="N8005" i="4"/>
  <c r="O8005" i="4" s="1"/>
  <c r="N8006" i="4"/>
  <c r="O8006" i="4" s="1"/>
  <c r="N8007" i="4"/>
  <c r="O8007" i="4" s="1"/>
  <c r="N8008" i="4"/>
  <c r="O8008" i="4" s="1"/>
  <c r="N8009" i="4"/>
  <c r="O8009" i="4" s="1"/>
  <c r="N8010" i="4"/>
  <c r="O8010" i="4" s="1"/>
  <c r="N8011" i="4"/>
  <c r="O8011" i="4" s="1"/>
  <c r="N8012" i="4"/>
  <c r="O8012" i="4" s="1"/>
  <c r="N8013" i="4"/>
  <c r="O8013" i="4" s="1"/>
  <c r="N8014" i="4"/>
  <c r="O8014" i="4" s="1"/>
  <c r="N8015" i="4"/>
  <c r="O8015" i="4" s="1"/>
  <c r="N8016" i="4"/>
  <c r="O8016" i="4" s="1"/>
  <c r="N8017" i="4"/>
  <c r="O8017" i="4" s="1"/>
  <c r="N8018" i="4"/>
  <c r="O8018" i="4" s="1"/>
  <c r="N8019" i="4"/>
  <c r="O8019" i="4" s="1"/>
  <c r="N8020" i="4"/>
  <c r="O8020" i="4" s="1"/>
  <c r="N8021" i="4"/>
  <c r="O8021" i="4" s="1"/>
  <c r="N8022" i="4"/>
  <c r="O8022" i="4" s="1"/>
  <c r="N8023" i="4"/>
  <c r="O8023" i="4" s="1"/>
  <c r="N8024" i="4"/>
  <c r="O8024" i="4" s="1"/>
  <c r="N8025" i="4"/>
  <c r="O8025" i="4" s="1"/>
  <c r="N8026" i="4"/>
  <c r="O8026" i="4" s="1"/>
  <c r="N8027" i="4"/>
  <c r="O8027" i="4" s="1"/>
  <c r="N8028" i="4"/>
  <c r="O8028" i="4" s="1"/>
  <c r="N8029" i="4"/>
  <c r="O8029" i="4" s="1"/>
  <c r="N8030" i="4"/>
  <c r="O8030" i="4" s="1"/>
  <c r="N8031" i="4"/>
  <c r="O8031" i="4" s="1"/>
  <c r="N8032" i="4"/>
  <c r="O8032" i="4" s="1"/>
  <c r="N8033" i="4"/>
  <c r="O8033" i="4" s="1"/>
  <c r="N8034" i="4"/>
  <c r="O8034" i="4" s="1"/>
  <c r="N8035" i="4"/>
  <c r="O8035" i="4" s="1"/>
  <c r="N8036" i="4"/>
  <c r="O8036" i="4" s="1"/>
  <c r="N8037" i="4"/>
  <c r="O8037" i="4" s="1"/>
  <c r="N8038" i="4"/>
  <c r="O8038" i="4" s="1"/>
  <c r="N8039" i="4"/>
  <c r="O8039" i="4" s="1"/>
  <c r="N8040" i="4"/>
  <c r="O8040" i="4" s="1"/>
  <c r="N8041" i="4"/>
  <c r="O8041" i="4" s="1"/>
  <c r="N8042" i="4"/>
  <c r="O8042" i="4" s="1"/>
  <c r="N8043" i="4"/>
  <c r="O8043" i="4" s="1"/>
  <c r="N8044" i="4"/>
  <c r="O8044" i="4" s="1"/>
  <c r="N8045" i="4"/>
  <c r="O8045" i="4" s="1"/>
  <c r="N8046" i="4"/>
  <c r="O8046" i="4" s="1"/>
  <c r="N8047" i="4"/>
  <c r="O8047" i="4" s="1"/>
  <c r="N8048" i="4"/>
  <c r="O8048" i="4" s="1"/>
  <c r="N8049" i="4"/>
  <c r="O8049" i="4" s="1"/>
  <c r="N8050" i="4"/>
  <c r="O8050" i="4" s="1"/>
  <c r="N8051" i="4"/>
  <c r="O8051" i="4" s="1"/>
  <c r="N8052" i="4"/>
  <c r="O8052" i="4" s="1"/>
  <c r="P8052" i="4" s="1"/>
  <c r="N8053" i="4"/>
  <c r="O8053" i="4" s="1"/>
  <c r="N8054" i="4"/>
  <c r="O8054" i="4" s="1"/>
  <c r="N8055" i="4"/>
  <c r="O8055" i="4" s="1"/>
  <c r="N8056" i="4"/>
  <c r="O8056" i="4" s="1"/>
  <c r="N8057" i="4"/>
  <c r="O8057" i="4" s="1"/>
  <c r="N8058" i="4"/>
  <c r="O8058" i="4" s="1"/>
  <c r="N8059" i="4"/>
  <c r="O8059" i="4" s="1"/>
  <c r="N8060" i="4"/>
  <c r="O8060" i="4" s="1"/>
  <c r="N8061" i="4"/>
  <c r="O8061" i="4" s="1"/>
  <c r="N8062" i="4"/>
  <c r="O8062" i="4" s="1"/>
  <c r="N8063" i="4"/>
  <c r="O8063" i="4" s="1"/>
  <c r="N8064" i="4"/>
  <c r="O8064" i="4" s="1"/>
  <c r="N8065" i="4"/>
  <c r="O8065" i="4" s="1"/>
  <c r="N8066" i="4"/>
  <c r="O8066" i="4" s="1"/>
  <c r="N8067" i="4"/>
  <c r="O8067" i="4" s="1"/>
  <c r="N8068" i="4"/>
  <c r="O8068" i="4" s="1"/>
  <c r="N8069" i="4"/>
  <c r="O8069" i="4" s="1"/>
  <c r="N8070" i="4"/>
  <c r="O8070" i="4" s="1"/>
  <c r="P8070" i="4" s="1"/>
  <c r="N8071" i="4"/>
  <c r="O8071" i="4" s="1"/>
  <c r="N8072" i="4"/>
  <c r="O8072" i="4" s="1"/>
  <c r="N8073" i="4"/>
  <c r="O8073" i="4" s="1"/>
  <c r="N8074" i="4"/>
  <c r="O8074" i="4" s="1"/>
  <c r="N8075" i="4"/>
  <c r="O8075" i="4" s="1"/>
  <c r="N8076" i="4"/>
  <c r="O8076" i="4" s="1"/>
  <c r="N8077" i="4"/>
  <c r="O8077" i="4" s="1"/>
  <c r="N8078" i="4"/>
  <c r="O8078" i="4" s="1"/>
  <c r="N8079" i="4"/>
  <c r="O8079" i="4" s="1"/>
  <c r="N8080" i="4"/>
  <c r="O8080" i="4" s="1"/>
  <c r="N8081" i="4"/>
  <c r="O8081" i="4" s="1"/>
  <c r="N8082" i="4"/>
  <c r="O8082" i="4" s="1"/>
  <c r="N8083" i="4"/>
  <c r="O8083" i="4" s="1"/>
  <c r="N8084" i="4"/>
  <c r="O8084" i="4" s="1"/>
  <c r="N8085" i="4"/>
  <c r="O8085" i="4" s="1"/>
  <c r="N8086" i="4"/>
  <c r="O8086" i="4" s="1"/>
  <c r="N8087" i="4"/>
  <c r="O8087" i="4" s="1"/>
  <c r="N8088" i="4"/>
  <c r="O8088" i="4" s="1"/>
  <c r="N8089" i="4"/>
  <c r="O8089" i="4" s="1"/>
  <c r="N8090" i="4"/>
  <c r="O8090" i="4" s="1"/>
  <c r="N8091" i="4"/>
  <c r="O8091" i="4" s="1"/>
  <c r="N8092" i="4"/>
  <c r="O8092" i="4" s="1"/>
  <c r="N8093" i="4"/>
  <c r="O8093" i="4" s="1"/>
  <c r="N8094" i="4"/>
  <c r="O8094" i="4" s="1"/>
  <c r="N8095" i="4"/>
  <c r="O8095" i="4" s="1"/>
  <c r="N8096" i="4"/>
  <c r="O8096" i="4" s="1"/>
  <c r="N8097" i="4"/>
  <c r="O8097" i="4" s="1"/>
  <c r="N8098" i="4"/>
  <c r="O8098" i="4" s="1"/>
  <c r="N8099" i="4"/>
  <c r="O8099" i="4" s="1"/>
  <c r="N8100" i="4"/>
  <c r="O8100" i="4" s="1"/>
  <c r="N8101" i="4"/>
  <c r="O8101" i="4" s="1"/>
  <c r="N8102" i="4"/>
  <c r="O8102" i="4" s="1"/>
  <c r="N8103" i="4"/>
  <c r="O8103" i="4" s="1"/>
  <c r="N8104" i="4"/>
  <c r="O8104" i="4" s="1"/>
  <c r="N8105" i="4"/>
  <c r="O8105" i="4" s="1"/>
  <c r="N8106" i="4"/>
  <c r="O8106" i="4" s="1"/>
  <c r="N8107" i="4"/>
  <c r="O8107" i="4" s="1"/>
  <c r="N8108" i="4"/>
  <c r="O8108" i="4" s="1"/>
  <c r="N8109" i="4"/>
  <c r="O8109" i="4" s="1"/>
  <c r="N8110" i="4"/>
  <c r="O8110" i="4" s="1"/>
  <c r="N8111" i="4"/>
  <c r="O8111" i="4" s="1"/>
  <c r="N8112" i="4"/>
  <c r="O8112" i="4" s="1"/>
  <c r="N8113" i="4"/>
  <c r="O8113" i="4" s="1"/>
  <c r="N8114" i="4"/>
  <c r="O8114" i="4" s="1"/>
  <c r="N8115" i="4"/>
  <c r="O8115" i="4" s="1"/>
  <c r="N8116" i="4"/>
  <c r="O8116" i="4" s="1"/>
  <c r="N8117" i="4"/>
  <c r="O8117" i="4" s="1"/>
  <c r="N8118" i="4"/>
  <c r="O8118" i="4" s="1"/>
  <c r="N8119" i="4"/>
  <c r="O8119" i="4" s="1"/>
  <c r="N8120" i="4"/>
  <c r="O8120" i="4" s="1"/>
  <c r="N8121" i="4"/>
  <c r="O8121" i="4" s="1"/>
  <c r="N8122" i="4"/>
  <c r="O8122" i="4" s="1"/>
  <c r="N8123" i="4"/>
  <c r="O8123" i="4" s="1"/>
  <c r="N8124" i="4"/>
  <c r="O8124" i="4" s="1"/>
  <c r="N8125" i="4"/>
  <c r="O8125" i="4" s="1"/>
  <c r="N8126" i="4"/>
  <c r="O8126" i="4" s="1"/>
  <c r="N8127" i="4"/>
  <c r="O8127" i="4" s="1"/>
  <c r="N8128" i="4"/>
  <c r="O8128" i="4" s="1"/>
  <c r="N8129" i="4"/>
  <c r="O8129" i="4" s="1"/>
  <c r="N8130" i="4"/>
  <c r="O8130" i="4" s="1"/>
  <c r="N8131" i="4"/>
  <c r="O8131" i="4" s="1"/>
  <c r="N8132" i="4"/>
  <c r="O8132" i="4" s="1"/>
  <c r="N8133" i="4"/>
  <c r="O8133" i="4" s="1"/>
  <c r="N8134" i="4"/>
  <c r="O8134" i="4" s="1"/>
  <c r="N8135" i="4"/>
  <c r="O8135" i="4" s="1"/>
  <c r="N8136" i="4"/>
  <c r="O8136" i="4" s="1"/>
  <c r="N8137" i="4"/>
  <c r="O8137" i="4" s="1"/>
  <c r="N8138" i="4"/>
  <c r="O8138" i="4" s="1"/>
  <c r="N8139" i="4"/>
  <c r="O8139" i="4" s="1"/>
  <c r="N8140" i="4"/>
  <c r="O8140" i="4" s="1"/>
  <c r="N8141" i="4"/>
  <c r="O8141" i="4" s="1"/>
  <c r="N8142" i="4"/>
  <c r="O8142" i="4" s="1"/>
  <c r="N8143" i="4"/>
  <c r="O8143" i="4" s="1"/>
  <c r="N8144" i="4"/>
  <c r="O8144" i="4" s="1"/>
  <c r="N8145" i="4"/>
  <c r="O8145" i="4" s="1"/>
  <c r="N8146" i="4"/>
  <c r="O8146" i="4" s="1"/>
  <c r="N8147" i="4"/>
  <c r="O8147" i="4" s="1"/>
  <c r="N8148" i="4"/>
  <c r="O8148" i="4" s="1"/>
  <c r="N8149" i="4"/>
  <c r="O8149" i="4" s="1"/>
  <c r="N8150" i="4"/>
  <c r="O8150" i="4" s="1"/>
  <c r="N8151" i="4"/>
  <c r="O8151" i="4" s="1"/>
  <c r="N8152" i="4"/>
  <c r="O8152" i="4" s="1"/>
  <c r="N8153" i="4"/>
  <c r="O8153" i="4" s="1"/>
  <c r="N8154" i="4"/>
  <c r="O8154" i="4" s="1"/>
  <c r="N8155" i="4"/>
  <c r="O8155" i="4" s="1"/>
  <c r="N8156" i="4"/>
  <c r="O8156" i="4" s="1"/>
  <c r="N8157" i="4"/>
  <c r="O8157" i="4" s="1"/>
  <c r="N8158" i="4"/>
  <c r="O8158" i="4" s="1"/>
  <c r="N8159" i="4"/>
  <c r="O8159" i="4" s="1"/>
  <c r="N8160" i="4"/>
  <c r="O8160" i="4" s="1"/>
  <c r="N8161" i="4"/>
  <c r="O8161" i="4" s="1"/>
  <c r="N8162" i="4"/>
  <c r="O8162" i="4" s="1"/>
  <c r="N8163" i="4"/>
  <c r="O8163" i="4" s="1"/>
  <c r="N8164" i="4"/>
  <c r="O8164" i="4" s="1"/>
  <c r="N8165" i="4"/>
  <c r="O8165" i="4" s="1"/>
  <c r="N8166" i="4"/>
  <c r="O8166" i="4" s="1"/>
  <c r="N8167" i="4"/>
  <c r="O8167" i="4" s="1"/>
  <c r="N8168" i="4"/>
  <c r="O8168" i="4" s="1"/>
  <c r="N8169" i="4"/>
  <c r="O8169" i="4" s="1"/>
  <c r="N8170" i="4"/>
  <c r="O8170" i="4" s="1"/>
  <c r="N8171" i="4"/>
  <c r="O8171" i="4" s="1"/>
  <c r="N8172" i="4"/>
  <c r="O8172" i="4" s="1"/>
  <c r="N8173" i="4"/>
  <c r="O8173" i="4" s="1"/>
  <c r="N8174" i="4"/>
  <c r="O8174" i="4" s="1"/>
  <c r="N8175" i="4"/>
  <c r="O8175" i="4" s="1"/>
  <c r="N8176" i="4"/>
  <c r="O8176" i="4" s="1"/>
  <c r="N8177" i="4"/>
  <c r="O8177" i="4" s="1"/>
  <c r="N8178" i="4"/>
  <c r="O8178" i="4" s="1"/>
  <c r="N8179" i="4"/>
  <c r="O8179" i="4" s="1"/>
  <c r="N8180" i="4"/>
  <c r="O8180" i="4" s="1"/>
  <c r="N8181" i="4"/>
  <c r="O8181" i="4" s="1"/>
  <c r="N8182" i="4"/>
  <c r="O8182" i="4" s="1"/>
  <c r="N8183" i="4"/>
  <c r="O8183" i="4" s="1"/>
  <c r="N8184" i="4"/>
  <c r="O8184" i="4" s="1"/>
  <c r="N8185" i="4"/>
  <c r="O8185" i="4" s="1"/>
  <c r="N8186" i="4"/>
  <c r="O8186" i="4" s="1"/>
  <c r="N8187" i="4"/>
  <c r="O8187" i="4" s="1"/>
  <c r="N8188" i="4"/>
  <c r="O8188" i="4" s="1"/>
  <c r="N8189" i="4"/>
  <c r="O8189" i="4" s="1"/>
  <c r="N8190" i="4"/>
  <c r="O8190" i="4" s="1"/>
  <c r="N8191" i="4"/>
  <c r="O8191" i="4" s="1"/>
  <c r="N8192" i="4"/>
  <c r="O8192" i="4" s="1"/>
  <c r="N8193" i="4"/>
  <c r="O8193" i="4" s="1"/>
  <c r="N8194" i="4"/>
  <c r="O8194" i="4" s="1"/>
  <c r="N8195" i="4"/>
  <c r="O8195" i="4" s="1"/>
  <c r="N8196" i="4"/>
  <c r="O8196" i="4" s="1"/>
  <c r="N8197" i="4"/>
  <c r="O8197" i="4" s="1"/>
  <c r="N8198" i="4"/>
  <c r="O8198" i="4" s="1"/>
  <c r="N8199" i="4"/>
  <c r="O8199" i="4" s="1"/>
  <c r="N8200" i="4"/>
  <c r="O8200" i="4" s="1"/>
  <c r="N8201" i="4"/>
  <c r="O8201" i="4" s="1"/>
  <c r="N8202" i="4"/>
  <c r="O8202" i="4" s="1"/>
  <c r="N8203" i="4"/>
  <c r="O8203" i="4" s="1"/>
  <c r="N8204" i="4"/>
  <c r="O8204" i="4" s="1"/>
  <c r="N8205" i="4"/>
  <c r="O8205" i="4" s="1"/>
  <c r="N8206" i="4"/>
  <c r="O8206" i="4" s="1"/>
  <c r="N8207" i="4"/>
  <c r="O8207" i="4" s="1"/>
  <c r="N8208" i="4"/>
  <c r="O8208" i="4" s="1"/>
  <c r="N8209" i="4"/>
  <c r="O8209" i="4" s="1"/>
  <c r="N8210" i="4"/>
  <c r="O8210" i="4" s="1"/>
  <c r="N8211" i="4"/>
  <c r="O8211" i="4" s="1"/>
  <c r="N8212" i="4"/>
  <c r="O8212" i="4" s="1"/>
  <c r="N8213" i="4"/>
  <c r="O8213" i="4" s="1"/>
  <c r="N8214" i="4"/>
  <c r="O8214" i="4" s="1"/>
  <c r="N8215" i="4"/>
  <c r="O8215" i="4" s="1"/>
  <c r="N8216" i="4"/>
  <c r="O8216" i="4" s="1"/>
  <c r="N8217" i="4"/>
  <c r="O8217" i="4" s="1"/>
  <c r="N8218" i="4"/>
  <c r="O8218" i="4" s="1"/>
  <c r="N8219" i="4"/>
  <c r="O8219" i="4" s="1"/>
  <c r="N8220" i="4"/>
  <c r="O8220" i="4" s="1"/>
  <c r="N8221" i="4"/>
  <c r="O8221" i="4" s="1"/>
  <c r="N8222" i="4"/>
  <c r="O8222" i="4" s="1"/>
  <c r="N8223" i="4"/>
  <c r="O8223" i="4" s="1"/>
  <c r="N8224" i="4"/>
  <c r="O8224" i="4" s="1"/>
  <c r="N8225" i="4"/>
  <c r="O8225" i="4" s="1"/>
  <c r="N8226" i="4"/>
  <c r="O8226" i="4" s="1"/>
  <c r="N8227" i="4"/>
  <c r="O8227" i="4" s="1"/>
  <c r="N8228" i="4"/>
  <c r="O8228" i="4" s="1"/>
  <c r="N8229" i="4"/>
  <c r="O8229" i="4" s="1"/>
  <c r="N8230" i="4"/>
  <c r="O8230" i="4" s="1"/>
  <c r="N8231" i="4"/>
  <c r="O8231" i="4" s="1"/>
  <c r="N8232" i="4"/>
  <c r="O8232" i="4" s="1"/>
  <c r="N8233" i="4"/>
  <c r="O8233" i="4" s="1"/>
  <c r="N8234" i="4"/>
  <c r="O8234" i="4" s="1"/>
  <c r="N8235" i="4"/>
  <c r="O8235" i="4" s="1"/>
  <c r="N8236" i="4"/>
  <c r="O8236" i="4" s="1"/>
  <c r="N8237" i="4"/>
  <c r="O8237" i="4" s="1"/>
  <c r="N8238" i="4"/>
  <c r="O8238" i="4" s="1"/>
  <c r="N8239" i="4"/>
  <c r="O8239" i="4" s="1"/>
  <c r="N8240" i="4"/>
  <c r="O8240" i="4" s="1"/>
  <c r="N8241" i="4"/>
  <c r="O8241" i="4" s="1"/>
  <c r="N8242" i="4"/>
  <c r="O8242" i="4" s="1"/>
  <c r="N8243" i="4"/>
  <c r="O8243" i="4" s="1"/>
  <c r="N8244" i="4"/>
  <c r="O8244" i="4" s="1"/>
  <c r="N8245" i="4"/>
  <c r="O8245" i="4" s="1"/>
  <c r="N8246" i="4"/>
  <c r="O8246" i="4" s="1"/>
  <c r="N8247" i="4"/>
  <c r="O8247" i="4" s="1"/>
  <c r="N8248" i="4"/>
  <c r="O8248" i="4" s="1"/>
  <c r="N8249" i="4"/>
  <c r="O8249" i="4" s="1"/>
  <c r="N8250" i="4"/>
  <c r="O8250" i="4" s="1"/>
  <c r="N8251" i="4"/>
  <c r="O8251" i="4" s="1"/>
  <c r="N8252" i="4"/>
  <c r="O8252" i="4" s="1"/>
  <c r="N8253" i="4"/>
  <c r="O8253" i="4" s="1"/>
  <c r="N8254" i="4"/>
  <c r="O8254" i="4" s="1"/>
  <c r="N8255" i="4"/>
  <c r="O8255" i="4" s="1"/>
  <c r="N8256" i="4"/>
  <c r="O8256" i="4" s="1"/>
  <c r="N8257" i="4"/>
  <c r="O8257" i="4" s="1"/>
  <c r="N8258" i="4"/>
  <c r="O8258" i="4" s="1"/>
  <c r="N8259" i="4"/>
  <c r="O8259" i="4" s="1"/>
  <c r="N8260" i="4"/>
  <c r="O8260" i="4" s="1"/>
  <c r="N8261" i="4"/>
  <c r="O8261" i="4" s="1"/>
  <c r="N8262" i="4"/>
  <c r="O8262" i="4" s="1"/>
  <c r="N8263" i="4"/>
  <c r="O8263" i="4" s="1"/>
  <c r="N8264" i="4"/>
  <c r="O8264" i="4" s="1"/>
  <c r="N8265" i="4"/>
  <c r="O8265" i="4" s="1"/>
  <c r="N8266" i="4"/>
  <c r="O8266" i="4" s="1"/>
  <c r="N8267" i="4"/>
  <c r="O8267" i="4" s="1"/>
  <c r="N8268" i="4"/>
  <c r="O8268" i="4" s="1"/>
  <c r="N8269" i="4"/>
  <c r="O8269" i="4" s="1"/>
  <c r="N8270" i="4"/>
  <c r="O8270" i="4" s="1"/>
  <c r="N8271" i="4"/>
  <c r="O8271" i="4" s="1"/>
  <c r="N8272" i="4"/>
  <c r="O8272" i="4" s="1"/>
  <c r="N8273" i="4"/>
  <c r="O8273" i="4" s="1"/>
  <c r="N8274" i="4"/>
  <c r="O8274" i="4" s="1"/>
  <c r="N8275" i="4"/>
  <c r="O8275" i="4" s="1"/>
  <c r="N8276" i="4"/>
  <c r="O8276" i="4" s="1"/>
  <c r="N8277" i="4"/>
  <c r="O8277" i="4" s="1"/>
  <c r="N8278" i="4"/>
  <c r="O8278" i="4" s="1"/>
  <c r="N8279" i="4"/>
  <c r="O8279" i="4" s="1"/>
  <c r="N8280" i="4"/>
  <c r="O8280" i="4" s="1"/>
  <c r="N8281" i="4"/>
  <c r="O8281" i="4" s="1"/>
  <c r="N8282" i="4"/>
  <c r="O8282" i="4" s="1"/>
  <c r="N8283" i="4"/>
  <c r="O8283" i="4" s="1"/>
  <c r="N8284" i="4"/>
  <c r="O8284" i="4" s="1"/>
  <c r="N8285" i="4"/>
  <c r="O8285" i="4" s="1"/>
  <c r="N8286" i="4"/>
  <c r="O8286" i="4" s="1"/>
  <c r="N8287" i="4"/>
  <c r="O8287" i="4" s="1"/>
  <c r="N8288" i="4"/>
  <c r="O8288" i="4" s="1"/>
  <c r="N8289" i="4"/>
  <c r="O8289" i="4" s="1"/>
  <c r="N8290" i="4"/>
  <c r="O8290" i="4" s="1"/>
  <c r="N8291" i="4"/>
  <c r="O8291" i="4" s="1"/>
  <c r="N8292" i="4"/>
  <c r="O8292" i="4" s="1"/>
  <c r="N8293" i="4"/>
  <c r="O8293" i="4" s="1"/>
  <c r="N8294" i="4"/>
  <c r="O8294" i="4" s="1"/>
  <c r="N8295" i="4"/>
  <c r="O8295" i="4" s="1"/>
  <c r="N8296" i="4"/>
  <c r="O8296" i="4" s="1"/>
  <c r="N8297" i="4"/>
  <c r="O8297" i="4" s="1"/>
  <c r="N8298" i="4"/>
  <c r="O8298" i="4" s="1"/>
  <c r="N8299" i="4"/>
  <c r="O8299" i="4" s="1"/>
  <c r="N8300" i="4"/>
  <c r="O8300" i="4" s="1"/>
  <c r="N8301" i="4"/>
  <c r="O8301" i="4" s="1"/>
  <c r="N8302" i="4"/>
  <c r="O8302" i="4" s="1"/>
  <c r="N8303" i="4"/>
  <c r="O8303" i="4" s="1"/>
  <c r="N8304" i="4"/>
  <c r="O8304" i="4" s="1"/>
  <c r="N8305" i="4"/>
  <c r="O8305" i="4" s="1"/>
  <c r="N8306" i="4"/>
  <c r="O8306" i="4" s="1"/>
  <c r="N8307" i="4"/>
  <c r="O8307" i="4" s="1"/>
  <c r="N8308" i="4"/>
  <c r="O8308" i="4" s="1"/>
  <c r="N8309" i="4"/>
  <c r="O8309" i="4" s="1"/>
  <c r="N8310" i="4"/>
  <c r="O8310" i="4" s="1"/>
  <c r="P8310" i="4" s="1"/>
  <c r="N8311" i="4"/>
  <c r="O8311" i="4" s="1"/>
  <c r="N8312" i="4"/>
  <c r="O8312" i="4" s="1"/>
  <c r="N8313" i="4"/>
  <c r="O8313" i="4" s="1"/>
  <c r="N8314" i="4"/>
  <c r="O8314" i="4" s="1"/>
  <c r="N8315" i="4"/>
  <c r="O8315" i="4" s="1"/>
  <c r="N8316" i="4"/>
  <c r="O8316" i="4" s="1"/>
  <c r="N8317" i="4"/>
  <c r="O8317" i="4" s="1"/>
  <c r="N8318" i="4"/>
  <c r="O8318" i="4" s="1"/>
  <c r="N8319" i="4"/>
  <c r="O8319" i="4" s="1"/>
  <c r="P8319" i="4" s="1"/>
  <c r="N8320" i="4"/>
  <c r="O8320" i="4" s="1"/>
  <c r="N8321" i="4"/>
  <c r="O8321" i="4" s="1"/>
  <c r="N8322" i="4"/>
  <c r="O8322" i="4" s="1"/>
  <c r="N8323" i="4"/>
  <c r="O8323" i="4" s="1"/>
  <c r="N8324" i="4"/>
  <c r="O8324" i="4" s="1"/>
  <c r="N8325" i="4"/>
  <c r="O8325" i="4" s="1"/>
  <c r="N8326" i="4"/>
  <c r="O8326" i="4" s="1"/>
  <c r="N8327" i="4"/>
  <c r="O8327" i="4" s="1"/>
  <c r="N8328" i="4"/>
  <c r="O8328" i="4" s="1"/>
  <c r="N8329" i="4"/>
  <c r="O8329" i="4" s="1"/>
  <c r="N8330" i="4"/>
  <c r="O8330" i="4" s="1"/>
  <c r="N8331" i="4"/>
  <c r="O8331" i="4" s="1"/>
  <c r="N8332" i="4"/>
  <c r="O8332" i="4" s="1"/>
  <c r="N8333" i="4"/>
  <c r="O8333" i="4" s="1"/>
  <c r="N8334" i="4"/>
  <c r="O8334" i="4" s="1"/>
  <c r="N8335" i="4"/>
  <c r="O8335" i="4" s="1"/>
  <c r="N8336" i="4"/>
  <c r="O8336" i="4" s="1"/>
  <c r="N8337" i="4"/>
  <c r="O8337" i="4" s="1"/>
  <c r="N8338" i="4"/>
  <c r="O8338" i="4" s="1"/>
  <c r="N8339" i="4"/>
  <c r="O8339" i="4" s="1"/>
  <c r="N8340" i="4"/>
  <c r="O8340" i="4" s="1"/>
  <c r="N8341" i="4"/>
  <c r="O8341" i="4" s="1"/>
  <c r="N8342" i="4"/>
  <c r="O8342" i="4" s="1"/>
  <c r="N8343" i="4"/>
  <c r="O8343" i="4" s="1"/>
  <c r="N8344" i="4"/>
  <c r="O8344" i="4" s="1"/>
  <c r="N8345" i="4"/>
  <c r="O8345" i="4" s="1"/>
  <c r="N8346" i="4"/>
  <c r="O8346" i="4" s="1"/>
  <c r="N8347" i="4"/>
  <c r="O8347" i="4" s="1"/>
  <c r="N8348" i="4"/>
  <c r="O8348" i="4" s="1"/>
  <c r="N8349" i="4"/>
  <c r="O8349" i="4" s="1"/>
  <c r="N8350" i="4"/>
  <c r="O8350" i="4" s="1"/>
  <c r="N8351" i="4"/>
  <c r="O8351" i="4" s="1"/>
  <c r="N8352" i="4"/>
  <c r="O8352" i="4" s="1"/>
  <c r="N8353" i="4"/>
  <c r="O8353" i="4" s="1"/>
  <c r="N8354" i="4"/>
  <c r="O8354" i="4" s="1"/>
  <c r="N8355" i="4"/>
  <c r="O8355" i="4" s="1"/>
  <c r="N8356" i="4"/>
  <c r="O8356" i="4" s="1"/>
  <c r="N8357" i="4"/>
  <c r="O8357" i="4" s="1"/>
  <c r="N8358" i="4"/>
  <c r="O8358" i="4" s="1"/>
  <c r="N8359" i="4"/>
  <c r="O8359" i="4" s="1"/>
  <c r="N8360" i="4"/>
  <c r="O8360" i="4" s="1"/>
  <c r="N8361" i="4"/>
  <c r="O8361" i="4" s="1"/>
  <c r="N8362" i="4"/>
  <c r="O8362" i="4" s="1"/>
  <c r="N8363" i="4"/>
  <c r="O8363" i="4" s="1"/>
  <c r="N8364" i="4"/>
  <c r="O8364" i="4" s="1"/>
  <c r="N8365" i="4"/>
  <c r="O8365" i="4" s="1"/>
  <c r="N8366" i="4"/>
  <c r="O8366" i="4" s="1"/>
  <c r="N8367" i="4"/>
  <c r="O8367" i="4" s="1"/>
  <c r="N8368" i="4"/>
  <c r="O8368" i="4" s="1"/>
  <c r="N8369" i="4"/>
  <c r="O8369" i="4" s="1"/>
  <c r="N8370" i="4"/>
  <c r="O8370" i="4" s="1"/>
  <c r="N8371" i="4"/>
  <c r="O8371" i="4" s="1"/>
  <c r="N8372" i="4"/>
  <c r="O8372" i="4" s="1"/>
  <c r="N8373" i="4"/>
  <c r="O8373" i="4" s="1"/>
  <c r="P8373" i="4" s="1"/>
  <c r="N8374" i="4"/>
  <c r="O8374" i="4" s="1"/>
  <c r="N8375" i="4"/>
  <c r="O8375" i="4" s="1"/>
  <c r="N8376" i="4"/>
  <c r="O8376" i="4" s="1"/>
  <c r="N8377" i="4"/>
  <c r="O8377" i="4" s="1"/>
  <c r="N8378" i="4"/>
  <c r="O8378" i="4" s="1"/>
  <c r="N8379" i="4"/>
  <c r="O8379" i="4" s="1"/>
  <c r="N8380" i="4"/>
  <c r="O8380" i="4" s="1"/>
  <c r="N8381" i="4"/>
  <c r="O8381" i="4" s="1"/>
  <c r="N8382" i="4"/>
  <c r="O8382" i="4" s="1"/>
  <c r="N8383" i="4"/>
  <c r="O8383" i="4" s="1"/>
  <c r="N8384" i="4"/>
  <c r="O8384" i="4" s="1"/>
  <c r="N8385" i="4"/>
  <c r="O8385" i="4" s="1"/>
  <c r="N8386" i="4"/>
  <c r="O8386" i="4" s="1"/>
  <c r="N8387" i="4"/>
  <c r="O8387" i="4" s="1"/>
  <c r="N8388" i="4"/>
  <c r="O8388" i="4" s="1"/>
  <c r="N8389" i="4"/>
  <c r="O8389" i="4" s="1"/>
  <c r="N8390" i="4"/>
  <c r="O8390" i="4" s="1"/>
  <c r="N8391" i="4"/>
  <c r="O8391" i="4" s="1"/>
  <c r="N8392" i="4"/>
  <c r="O8392" i="4" s="1"/>
  <c r="N8393" i="4"/>
  <c r="O8393" i="4" s="1"/>
  <c r="N8394" i="4"/>
  <c r="O8394" i="4" s="1"/>
  <c r="N8395" i="4"/>
  <c r="O8395" i="4" s="1"/>
  <c r="N8396" i="4"/>
  <c r="O8396" i="4" s="1"/>
  <c r="N8397" i="4"/>
  <c r="O8397" i="4" s="1"/>
  <c r="N8398" i="4"/>
  <c r="O8398" i="4" s="1"/>
  <c r="N8399" i="4"/>
  <c r="O8399" i="4" s="1"/>
  <c r="N8400" i="4"/>
  <c r="O8400" i="4" s="1"/>
  <c r="N8401" i="4"/>
  <c r="O8401" i="4" s="1"/>
  <c r="N8402" i="4"/>
  <c r="O8402" i="4" s="1"/>
  <c r="N8403" i="4"/>
  <c r="O8403" i="4" s="1"/>
  <c r="N8404" i="4"/>
  <c r="O8404" i="4" s="1"/>
  <c r="N8405" i="4"/>
  <c r="O8405" i="4" s="1"/>
  <c r="N8406" i="4"/>
  <c r="O8406" i="4" s="1"/>
  <c r="N8407" i="4"/>
  <c r="O8407" i="4" s="1"/>
  <c r="N8408" i="4"/>
  <c r="O8408" i="4" s="1"/>
  <c r="N8409" i="4"/>
  <c r="O8409" i="4" s="1"/>
  <c r="N8410" i="4"/>
  <c r="O8410" i="4" s="1"/>
  <c r="N8411" i="4"/>
  <c r="O8411" i="4" s="1"/>
  <c r="N8412" i="4"/>
  <c r="O8412" i="4" s="1"/>
  <c r="N8413" i="4"/>
  <c r="O8413" i="4" s="1"/>
  <c r="N8414" i="4"/>
  <c r="O8414" i="4" s="1"/>
  <c r="N8415" i="4"/>
  <c r="O8415" i="4" s="1"/>
  <c r="N8416" i="4"/>
  <c r="O8416" i="4" s="1"/>
  <c r="N8417" i="4"/>
  <c r="O8417" i="4" s="1"/>
  <c r="N8418" i="4"/>
  <c r="O8418" i="4" s="1"/>
  <c r="N8419" i="4"/>
  <c r="O8419" i="4" s="1"/>
  <c r="N8420" i="4"/>
  <c r="O8420" i="4" s="1"/>
  <c r="N8421" i="4"/>
  <c r="O8421" i="4" s="1"/>
  <c r="N8422" i="4"/>
  <c r="O8422" i="4" s="1"/>
  <c r="N8423" i="4"/>
  <c r="O8423" i="4" s="1"/>
  <c r="N8424" i="4"/>
  <c r="O8424" i="4" s="1"/>
  <c r="N8425" i="4"/>
  <c r="O8425" i="4" s="1"/>
  <c r="N8426" i="4"/>
  <c r="O8426" i="4" s="1"/>
  <c r="N8427" i="4"/>
  <c r="O8427" i="4" s="1"/>
  <c r="N8428" i="4"/>
  <c r="O8428" i="4" s="1"/>
  <c r="N8429" i="4"/>
  <c r="O8429" i="4" s="1"/>
  <c r="N8430" i="4"/>
  <c r="O8430" i="4" s="1"/>
  <c r="N8431" i="4"/>
  <c r="O8431" i="4" s="1"/>
  <c r="N8432" i="4"/>
  <c r="O8432" i="4" s="1"/>
  <c r="N8433" i="4"/>
  <c r="O8433" i="4" s="1"/>
  <c r="N8434" i="4"/>
  <c r="O8434" i="4" s="1"/>
  <c r="N8435" i="4"/>
  <c r="O8435" i="4" s="1"/>
  <c r="N8436" i="4"/>
  <c r="O8436" i="4" s="1"/>
  <c r="N8437" i="4"/>
  <c r="O8437" i="4" s="1"/>
  <c r="N8438" i="4"/>
  <c r="O8438" i="4" s="1"/>
  <c r="N8439" i="4"/>
  <c r="O8439" i="4" s="1"/>
  <c r="N8440" i="4"/>
  <c r="O8440" i="4" s="1"/>
  <c r="N8441" i="4"/>
  <c r="O8441" i="4" s="1"/>
  <c r="N8442" i="4"/>
  <c r="O8442" i="4" s="1"/>
  <c r="N8443" i="4"/>
  <c r="O8443" i="4" s="1"/>
  <c r="N8444" i="4"/>
  <c r="O8444" i="4" s="1"/>
  <c r="N8445" i="4"/>
  <c r="O8445" i="4" s="1"/>
  <c r="N8446" i="4"/>
  <c r="O8446" i="4" s="1"/>
  <c r="N8447" i="4"/>
  <c r="O8447" i="4" s="1"/>
  <c r="N8448" i="4"/>
  <c r="O8448" i="4" s="1"/>
  <c r="N8449" i="4"/>
  <c r="O8449" i="4" s="1"/>
  <c r="N8450" i="4"/>
  <c r="O8450" i="4" s="1"/>
  <c r="N8451" i="4"/>
  <c r="O8451" i="4" s="1"/>
  <c r="N8452" i="4"/>
  <c r="O8452" i="4" s="1"/>
  <c r="N8453" i="4"/>
  <c r="O8453" i="4" s="1"/>
  <c r="N8454" i="4"/>
  <c r="O8454" i="4" s="1"/>
  <c r="N8455" i="4"/>
  <c r="O8455" i="4" s="1"/>
  <c r="N8456" i="4"/>
  <c r="O8456" i="4" s="1"/>
  <c r="N8457" i="4"/>
  <c r="O8457" i="4" s="1"/>
  <c r="N8458" i="4"/>
  <c r="O8458" i="4" s="1"/>
  <c r="N8459" i="4"/>
  <c r="O8459" i="4" s="1"/>
  <c r="N8460" i="4"/>
  <c r="O8460" i="4" s="1"/>
  <c r="N8461" i="4"/>
  <c r="O8461" i="4" s="1"/>
  <c r="N8462" i="4"/>
  <c r="O8462" i="4" s="1"/>
  <c r="N8463" i="4"/>
  <c r="O8463" i="4" s="1"/>
  <c r="N8464" i="4"/>
  <c r="O8464" i="4" s="1"/>
  <c r="N8465" i="4"/>
  <c r="O8465" i="4" s="1"/>
  <c r="N8466" i="4"/>
  <c r="O8466" i="4" s="1"/>
  <c r="N8467" i="4"/>
  <c r="O8467" i="4" s="1"/>
  <c r="N8468" i="4"/>
  <c r="O8468" i="4" s="1"/>
  <c r="N8469" i="4"/>
  <c r="O8469" i="4" s="1"/>
  <c r="N8470" i="4"/>
  <c r="O8470" i="4" s="1"/>
  <c r="N8471" i="4"/>
  <c r="O8471" i="4" s="1"/>
  <c r="N8472" i="4"/>
  <c r="O8472" i="4" s="1"/>
  <c r="N8473" i="4"/>
  <c r="O8473" i="4" s="1"/>
  <c r="N8474" i="4"/>
  <c r="O8474" i="4" s="1"/>
  <c r="N8475" i="4"/>
  <c r="O8475" i="4" s="1"/>
  <c r="N8476" i="4"/>
  <c r="O8476" i="4" s="1"/>
  <c r="N8477" i="4"/>
  <c r="O8477" i="4" s="1"/>
  <c r="N8478" i="4"/>
  <c r="O8478" i="4" s="1"/>
  <c r="N8479" i="4"/>
  <c r="O8479" i="4" s="1"/>
  <c r="N8480" i="4"/>
  <c r="O8480" i="4" s="1"/>
  <c r="N8481" i="4"/>
  <c r="O8481" i="4" s="1"/>
  <c r="N8482" i="4"/>
  <c r="O8482" i="4" s="1"/>
  <c r="N8483" i="4"/>
  <c r="O8483" i="4" s="1"/>
  <c r="N8484" i="4"/>
  <c r="O8484" i="4" s="1"/>
  <c r="N8485" i="4"/>
  <c r="O8485" i="4" s="1"/>
  <c r="N8486" i="4"/>
  <c r="O8486" i="4" s="1"/>
  <c r="N8487" i="4"/>
  <c r="O8487" i="4" s="1"/>
  <c r="N8488" i="4"/>
  <c r="O8488" i="4" s="1"/>
  <c r="N8489" i="4"/>
  <c r="O8489" i="4" s="1"/>
  <c r="N8490" i="4"/>
  <c r="O8490" i="4" s="1"/>
  <c r="N8491" i="4"/>
  <c r="O8491" i="4" s="1"/>
  <c r="N8492" i="4"/>
  <c r="O8492" i="4" s="1"/>
  <c r="N8493" i="4"/>
  <c r="O8493" i="4" s="1"/>
  <c r="N8494" i="4"/>
  <c r="O8494" i="4" s="1"/>
  <c r="N8495" i="4"/>
  <c r="O8495" i="4" s="1"/>
  <c r="N8496" i="4"/>
  <c r="O8496" i="4" s="1"/>
  <c r="N8497" i="4"/>
  <c r="O8497" i="4" s="1"/>
  <c r="N8498" i="4"/>
  <c r="O8498" i="4" s="1"/>
  <c r="N8499" i="4"/>
  <c r="O8499" i="4" s="1"/>
  <c r="N8500" i="4"/>
  <c r="O8500" i="4" s="1"/>
  <c r="N8501" i="4"/>
  <c r="O8501" i="4" s="1"/>
  <c r="N8502" i="4"/>
  <c r="O8502" i="4" s="1"/>
  <c r="N8503" i="4"/>
  <c r="O8503" i="4" s="1"/>
  <c r="N8504" i="4"/>
  <c r="O8504" i="4" s="1"/>
  <c r="N8505" i="4"/>
  <c r="O8505" i="4" s="1"/>
  <c r="N8506" i="4"/>
  <c r="O8506" i="4" s="1"/>
  <c r="N8507" i="4"/>
  <c r="O8507" i="4" s="1"/>
  <c r="N8508" i="4"/>
  <c r="O8508" i="4" s="1"/>
  <c r="N8509" i="4"/>
  <c r="O8509" i="4" s="1"/>
  <c r="N8510" i="4"/>
  <c r="O8510" i="4" s="1"/>
  <c r="N8511" i="4"/>
  <c r="O8511" i="4" s="1"/>
  <c r="N8512" i="4"/>
  <c r="O8512" i="4" s="1"/>
  <c r="N8513" i="4"/>
  <c r="O8513" i="4" s="1"/>
  <c r="N8514" i="4"/>
  <c r="O8514" i="4" s="1"/>
  <c r="N8515" i="4"/>
  <c r="O8515" i="4" s="1"/>
  <c r="N8516" i="4"/>
  <c r="O8516" i="4" s="1"/>
  <c r="N8517" i="4"/>
  <c r="O8517" i="4" s="1"/>
  <c r="N8518" i="4"/>
  <c r="O8518" i="4" s="1"/>
  <c r="N8519" i="4"/>
  <c r="O8519" i="4" s="1"/>
  <c r="N8520" i="4"/>
  <c r="O8520" i="4" s="1"/>
  <c r="N8521" i="4"/>
  <c r="O8521" i="4" s="1"/>
  <c r="N8522" i="4"/>
  <c r="O8522" i="4" s="1"/>
  <c r="N8523" i="4"/>
  <c r="O8523" i="4" s="1"/>
  <c r="N8524" i="4"/>
  <c r="O8524" i="4" s="1"/>
  <c r="N8525" i="4"/>
  <c r="O8525" i="4" s="1"/>
  <c r="N8526" i="4"/>
  <c r="O8526" i="4" s="1"/>
  <c r="N8527" i="4"/>
  <c r="O8527" i="4" s="1"/>
  <c r="N8528" i="4"/>
  <c r="O8528" i="4" s="1"/>
  <c r="N8529" i="4"/>
  <c r="O8529" i="4" s="1"/>
  <c r="N8530" i="4"/>
  <c r="O8530" i="4" s="1"/>
  <c r="N8531" i="4"/>
  <c r="O8531" i="4" s="1"/>
  <c r="N8532" i="4"/>
  <c r="O8532" i="4" s="1"/>
  <c r="N8533" i="4"/>
  <c r="O8533" i="4" s="1"/>
  <c r="N8534" i="4"/>
  <c r="O8534" i="4" s="1"/>
  <c r="N8535" i="4"/>
  <c r="O8535" i="4" s="1"/>
  <c r="N8536" i="4"/>
  <c r="O8536" i="4" s="1"/>
  <c r="N8537" i="4"/>
  <c r="O8537" i="4" s="1"/>
  <c r="N8538" i="4"/>
  <c r="O8538" i="4" s="1"/>
  <c r="N8539" i="4"/>
  <c r="O8539" i="4" s="1"/>
  <c r="N8540" i="4"/>
  <c r="O8540" i="4" s="1"/>
  <c r="N8541" i="4"/>
  <c r="O8541" i="4" s="1"/>
  <c r="N8542" i="4"/>
  <c r="O8542" i="4" s="1"/>
  <c r="N8543" i="4"/>
  <c r="O8543" i="4" s="1"/>
  <c r="N8544" i="4"/>
  <c r="O8544" i="4" s="1"/>
  <c r="N8545" i="4"/>
  <c r="O8545" i="4" s="1"/>
  <c r="N8546" i="4"/>
  <c r="O8546" i="4" s="1"/>
  <c r="N8547" i="4"/>
  <c r="O8547" i="4" s="1"/>
  <c r="N8548" i="4"/>
  <c r="O8548" i="4" s="1"/>
  <c r="N8549" i="4"/>
  <c r="O8549" i="4" s="1"/>
  <c r="N8550" i="4"/>
  <c r="O8550" i="4" s="1"/>
  <c r="N8551" i="4"/>
  <c r="O8551" i="4" s="1"/>
  <c r="N8552" i="4"/>
  <c r="O8552" i="4" s="1"/>
  <c r="N8553" i="4"/>
  <c r="O8553" i="4" s="1"/>
  <c r="N8554" i="4"/>
  <c r="O8554" i="4" s="1"/>
  <c r="N8555" i="4"/>
  <c r="O8555" i="4" s="1"/>
  <c r="N8556" i="4"/>
  <c r="O8556" i="4" s="1"/>
  <c r="N8557" i="4"/>
  <c r="O8557" i="4" s="1"/>
  <c r="N8558" i="4"/>
  <c r="O8558" i="4" s="1"/>
  <c r="N8559" i="4"/>
  <c r="O8559" i="4" s="1"/>
  <c r="N8560" i="4"/>
  <c r="O8560" i="4" s="1"/>
  <c r="N8561" i="4"/>
  <c r="O8561" i="4" s="1"/>
  <c r="N8562" i="4"/>
  <c r="O8562" i="4" s="1"/>
  <c r="N8563" i="4"/>
  <c r="O8563" i="4" s="1"/>
  <c r="N8564" i="4"/>
  <c r="O8564" i="4" s="1"/>
  <c r="N8565" i="4"/>
  <c r="O8565" i="4" s="1"/>
  <c r="N8566" i="4"/>
  <c r="O8566" i="4" s="1"/>
  <c r="N8567" i="4"/>
  <c r="O8567" i="4" s="1"/>
  <c r="N8568" i="4"/>
  <c r="O8568" i="4" s="1"/>
  <c r="N8569" i="4"/>
  <c r="O8569" i="4" s="1"/>
  <c r="N8570" i="4"/>
  <c r="O8570" i="4" s="1"/>
  <c r="N8571" i="4"/>
  <c r="O8571" i="4" s="1"/>
  <c r="N8572" i="4"/>
  <c r="O8572" i="4" s="1"/>
  <c r="N8573" i="4"/>
  <c r="O8573" i="4" s="1"/>
  <c r="N8574" i="4"/>
  <c r="O8574" i="4" s="1"/>
  <c r="N8575" i="4"/>
  <c r="O8575" i="4" s="1"/>
  <c r="N8576" i="4"/>
  <c r="O8576" i="4" s="1"/>
  <c r="N8577" i="4"/>
  <c r="O8577" i="4" s="1"/>
  <c r="N8578" i="4"/>
  <c r="O8578" i="4" s="1"/>
  <c r="N8579" i="4"/>
  <c r="O8579" i="4" s="1"/>
  <c r="N8580" i="4"/>
  <c r="O8580" i="4" s="1"/>
  <c r="N8581" i="4"/>
  <c r="O8581" i="4" s="1"/>
  <c r="N8582" i="4"/>
  <c r="O8582" i="4" s="1"/>
  <c r="N8583" i="4"/>
  <c r="O8583" i="4" s="1"/>
  <c r="N8584" i="4"/>
  <c r="O8584" i="4" s="1"/>
  <c r="P8584" i="4" s="1"/>
  <c r="N8585" i="4"/>
  <c r="O8585" i="4" s="1"/>
  <c r="P8585" i="4" s="1"/>
  <c r="N8586" i="4"/>
  <c r="O8586" i="4" s="1"/>
  <c r="N8587" i="4"/>
  <c r="O8587" i="4" s="1"/>
  <c r="N8588" i="4"/>
  <c r="O8588" i="4" s="1"/>
  <c r="N8589" i="4"/>
  <c r="O8589" i="4" s="1"/>
  <c r="N8590" i="4"/>
  <c r="O8590" i="4" s="1"/>
  <c r="N8591" i="4"/>
  <c r="O8591" i="4" s="1"/>
  <c r="N8592" i="4"/>
  <c r="O8592" i="4" s="1"/>
  <c r="N8593" i="4"/>
  <c r="O8593" i="4" s="1"/>
  <c r="N8594" i="4"/>
  <c r="O8594" i="4" s="1"/>
  <c r="N8595" i="4"/>
  <c r="O8595" i="4" s="1"/>
  <c r="N8596" i="4"/>
  <c r="O8596" i="4" s="1"/>
  <c r="N8597" i="4"/>
  <c r="O8597" i="4" s="1"/>
  <c r="N8598" i="4"/>
  <c r="O8598" i="4" s="1"/>
  <c r="N8599" i="4"/>
  <c r="O8599" i="4" s="1"/>
  <c r="N8600" i="4"/>
  <c r="O8600" i="4" s="1"/>
  <c r="N8601" i="4"/>
  <c r="O8601" i="4" s="1"/>
  <c r="N8602" i="4"/>
  <c r="O8602" i="4" s="1"/>
  <c r="N8603" i="4"/>
  <c r="O8603" i="4" s="1"/>
  <c r="N8604" i="4"/>
  <c r="O8604" i="4" s="1"/>
  <c r="N8605" i="4"/>
  <c r="O8605" i="4" s="1"/>
  <c r="N8606" i="4"/>
  <c r="O8606" i="4" s="1"/>
  <c r="N8607" i="4"/>
  <c r="O8607" i="4" s="1"/>
  <c r="N8608" i="4"/>
  <c r="O8608" i="4" s="1"/>
  <c r="N8609" i="4"/>
  <c r="O8609" i="4" s="1"/>
  <c r="N8610" i="4"/>
  <c r="O8610" i="4" s="1"/>
  <c r="N8611" i="4"/>
  <c r="O8611" i="4" s="1"/>
  <c r="N8612" i="4"/>
  <c r="O8612" i="4" s="1"/>
  <c r="N8613" i="4"/>
  <c r="O8613" i="4" s="1"/>
  <c r="N8614" i="4"/>
  <c r="O8614" i="4" s="1"/>
  <c r="N8615" i="4"/>
  <c r="O8615" i="4" s="1"/>
  <c r="N8616" i="4"/>
  <c r="O8616" i="4" s="1"/>
  <c r="N8617" i="4"/>
  <c r="O8617" i="4" s="1"/>
  <c r="N8618" i="4"/>
  <c r="O8618" i="4" s="1"/>
  <c r="N8619" i="4"/>
  <c r="O8619" i="4" s="1"/>
  <c r="N8620" i="4"/>
  <c r="O8620" i="4" s="1"/>
  <c r="N8621" i="4"/>
  <c r="O8621" i="4" s="1"/>
  <c r="N8622" i="4"/>
  <c r="O8622" i="4" s="1"/>
  <c r="N8623" i="4"/>
  <c r="O8623" i="4" s="1"/>
  <c r="N8624" i="4"/>
  <c r="O8624" i="4" s="1"/>
  <c r="N8625" i="4"/>
  <c r="O8625" i="4" s="1"/>
  <c r="N8626" i="4"/>
  <c r="O8626" i="4" s="1"/>
  <c r="N8627" i="4"/>
  <c r="O8627" i="4" s="1"/>
  <c r="N8628" i="4"/>
  <c r="O8628" i="4" s="1"/>
  <c r="N8629" i="4"/>
  <c r="O8629" i="4" s="1"/>
  <c r="N8630" i="4"/>
  <c r="O8630" i="4" s="1"/>
  <c r="N8631" i="4"/>
  <c r="O8631" i="4" s="1"/>
  <c r="N8632" i="4"/>
  <c r="O8632" i="4" s="1"/>
  <c r="N8633" i="4"/>
  <c r="O8633" i="4" s="1"/>
  <c r="N8634" i="4"/>
  <c r="O8634" i="4" s="1"/>
  <c r="N8635" i="4"/>
  <c r="O8635" i="4" s="1"/>
  <c r="N8636" i="4"/>
  <c r="O8636" i="4" s="1"/>
  <c r="N8637" i="4"/>
  <c r="O8637" i="4" s="1"/>
  <c r="N8638" i="4"/>
  <c r="O8638" i="4" s="1"/>
  <c r="P8638" i="4" s="1"/>
  <c r="N8639" i="4"/>
  <c r="O8639" i="4" s="1"/>
  <c r="N8640" i="4"/>
  <c r="O8640" i="4" s="1"/>
  <c r="N8641" i="4"/>
  <c r="O8641" i="4" s="1"/>
  <c r="N8642" i="4"/>
  <c r="O8642" i="4" s="1"/>
  <c r="N8643" i="4"/>
  <c r="O8643" i="4" s="1"/>
  <c r="N8644" i="4"/>
  <c r="O8644" i="4" s="1"/>
  <c r="N8645" i="4"/>
  <c r="O8645" i="4" s="1"/>
  <c r="N8646" i="4"/>
  <c r="O8646" i="4" s="1"/>
  <c r="N8647" i="4"/>
  <c r="O8647" i="4" s="1"/>
  <c r="N8648" i="4"/>
  <c r="O8648" i="4" s="1"/>
  <c r="N8649" i="4"/>
  <c r="O8649" i="4" s="1"/>
  <c r="N8650" i="4"/>
  <c r="O8650" i="4" s="1"/>
  <c r="N8651" i="4"/>
  <c r="O8651" i="4" s="1"/>
  <c r="N8652" i="4"/>
  <c r="O8652" i="4" s="1"/>
  <c r="N8653" i="4"/>
  <c r="O8653" i="4" s="1"/>
  <c r="N8654" i="4"/>
  <c r="O8654" i="4" s="1"/>
  <c r="N8655" i="4"/>
  <c r="O8655" i="4" s="1"/>
  <c r="N8656" i="4"/>
  <c r="O8656" i="4" s="1"/>
  <c r="N8657" i="4"/>
  <c r="O8657" i="4" s="1"/>
  <c r="N8658" i="4"/>
  <c r="O8658" i="4" s="1"/>
  <c r="N8659" i="4"/>
  <c r="O8659" i="4" s="1"/>
  <c r="N8660" i="4"/>
  <c r="O8660" i="4" s="1"/>
  <c r="N8661" i="4"/>
  <c r="O8661" i="4" s="1"/>
  <c r="N8662" i="4"/>
  <c r="O8662" i="4" s="1"/>
  <c r="N8663" i="4"/>
  <c r="O8663" i="4" s="1"/>
  <c r="N8664" i="4"/>
  <c r="O8664" i="4" s="1"/>
  <c r="N8665" i="4"/>
  <c r="O8665" i="4" s="1"/>
  <c r="N8666" i="4"/>
  <c r="O8666" i="4" s="1"/>
  <c r="N8667" i="4"/>
  <c r="O8667" i="4" s="1"/>
  <c r="N8668" i="4"/>
  <c r="O8668" i="4" s="1"/>
  <c r="N8669" i="4"/>
  <c r="O8669" i="4" s="1"/>
  <c r="N8670" i="4"/>
  <c r="O8670" i="4" s="1"/>
  <c r="N8671" i="4"/>
  <c r="O8671" i="4" s="1"/>
  <c r="N8672" i="4"/>
  <c r="O8672" i="4" s="1"/>
  <c r="N8673" i="4"/>
  <c r="O8673" i="4" s="1"/>
  <c r="N8674" i="4"/>
  <c r="O8674" i="4" s="1"/>
  <c r="N8675" i="4"/>
  <c r="O8675" i="4" s="1"/>
  <c r="N8676" i="4"/>
  <c r="O8676" i="4" s="1"/>
  <c r="N8677" i="4"/>
  <c r="O8677" i="4" s="1"/>
  <c r="N8678" i="4"/>
  <c r="O8678" i="4" s="1"/>
  <c r="N8679" i="4"/>
  <c r="O8679" i="4" s="1"/>
  <c r="N8680" i="4"/>
  <c r="O8680" i="4" s="1"/>
  <c r="N8681" i="4"/>
  <c r="O8681" i="4" s="1"/>
  <c r="N8682" i="4"/>
  <c r="O8682" i="4" s="1"/>
  <c r="N8683" i="4"/>
  <c r="O8683" i="4" s="1"/>
  <c r="N8684" i="4"/>
  <c r="O8684" i="4" s="1"/>
  <c r="N8685" i="4"/>
  <c r="O8685" i="4" s="1"/>
  <c r="N8686" i="4"/>
  <c r="O8686" i="4" s="1"/>
  <c r="N8687" i="4"/>
  <c r="O8687" i="4" s="1"/>
  <c r="N8688" i="4"/>
  <c r="O8688" i="4" s="1"/>
  <c r="N8689" i="4"/>
  <c r="O8689" i="4" s="1"/>
  <c r="N8690" i="4"/>
  <c r="O8690" i="4" s="1"/>
  <c r="N8691" i="4"/>
  <c r="O8691" i="4" s="1"/>
  <c r="N8692" i="4"/>
  <c r="O8692" i="4" s="1"/>
  <c r="N8693" i="4"/>
  <c r="O8693" i="4" s="1"/>
  <c r="N8694" i="4"/>
  <c r="O8694" i="4" s="1"/>
  <c r="N8695" i="4"/>
  <c r="O8695" i="4" s="1"/>
  <c r="N8696" i="4"/>
  <c r="O8696" i="4" s="1"/>
  <c r="N8697" i="4"/>
  <c r="O8697" i="4" s="1"/>
  <c r="N8698" i="4"/>
  <c r="O8698" i="4" s="1"/>
  <c r="N8699" i="4"/>
  <c r="O8699" i="4" s="1"/>
  <c r="N8700" i="4"/>
  <c r="O8700" i="4" s="1"/>
  <c r="N8701" i="4"/>
  <c r="O8701" i="4" s="1"/>
  <c r="N8702" i="4"/>
  <c r="O8702" i="4" s="1"/>
  <c r="N8703" i="4"/>
  <c r="O8703" i="4" s="1"/>
  <c r="N8704" i="4"/>
  <c r="O8704" i="4" s="1"/>
  <c r="N8705" i="4"/>
  <c r="O8705" i="4" s="1"/>
  <c r="N8706" i="4"/>
  <c r="O8706" i="4" s="1"/>
  <c r="N8707" i="4"/>
  <c r="O8707" i="4" s="1"/>
  <c r="N8708" i="4"/>
  <c r="O8708" i="4" s="1"/>
  <c r="N8709" i="4"/>
  <c r="O8709" i="4" s="1"/>
  <c r="N8710" i="4"/>
  <c r="O8710" i="4" s="1"/>
  <c r="N8711" i="4"/>
  <c r="O8711" i="4" s="1"/>
  <c r="N8712" i="4"/>
  <c r="O8712" i="4" s="1"/>
  <c r="N8713" i="4"/>
  <c r="O8713" i="4" s="1"/>
  <c r="N8714" i="4"/>
  <c r="O8714" i="4" s="1"/>
  <c r="N8715" i="4"/>
  <c r="O8715" i="4" s="1"/>
  <c r="N8716" i="4"/>
  <c r="O8716" i="4" s="1"/>
  <c r="N8717" i="4"/>
  <c r="O8717" i="4" s="1"/>
  <c r="N8718" i="4"/>
  <c r="O8718" i="4" s="1"/>
  <c r="N8719" i="4"/>
  <c r="O8719" i="4" s="1"/>
  <c r="N8720" i="4"/>
  <c r="O8720" i="4" s="1"/>
  <c r="N8721" i="4"/>
  <c r="O8721" i="4" s="1"/>
  <c r="N8722" i="4"/>
  <c r="O8722" i="4" s="1"/>
  <c r="N8723" i="4"/>
  <c r="O8723" i="4" s="1"/>
  <c r="N8724" i="4"/>
  <c r="O8724" i="4" s="1"/>
  <c r="N8725" i="4"/>
  <c r="O8725" i="4" s="1"/>
  <c r="N8726" i="4"/>
  <c r="O8726" i="4" s="1"/>
  <c r="N8727" i="4"/>
  <c r="O8727" i="4" s="1"/>
  <c r="N8728" i="4"/>
  <c r="O8728" i="4" s="1"/>
  <c r="N8729" i="4"/>
  <c r="O8729" i="4" s="1"/>
  <c r="N8730" i="4"/>
  <c r="O8730" i="4" s="1"/>
  <c r="N8731" i="4"/>
  <c r="O8731" i="4" s="1"/>
  <c r="N8732" i="4"/>
  <c r="O8732" i="4" s="1"/>
  <c r="N8733" i="4"/>
  <c r="O8733" i="4" s="1"/>
  <c r="N8734" i="4"/>
  <c r="O8734" i="4" s="1"/>
  <c r="N8735" i="4"/>
  <c r="O8735" i="4" s="1"/>
  <c r="N8736" i="4"/>
  <c r="O8736" i="4" s="1"/>
  <c r="N8737" i="4"/>
  <c r="O8737" i="4" s="1"/>
  <c r="N8738" i="4"/>
  <c r="O8738" i="4" s="1"/>
  <c r="N8739" i="4"/>
  <c r="O8739" i="4" s="1"/>
  <c r="N8740" i="4"/>
  <c r="O8740" i="4" s="1"/>
  <c r="N8741" i="4"/>
  <c r="O8741" i="4" s="1"/>
  <c r="N8742" i="4"/>
  <c r="O8742" i="4" s="1"/>
  <c r="N8743" i="4"/>
  <c r="O8743" i="4" s="1"/>
  <c r="N8744" i="4"/>
  <c r="O8744" i="4" s="1"/>
  <c r="N8745" i="4"/>
  <c r="O8745" i="4" s="1"/>
  <c r="N8746" i="4"/>
  <c r="O8746" i="4" s="1"/>
  <c r="N8747" i="4"/>
  <c r="O8747" i="4" s="1"/>
  <c r="N8748" i="4"/>
  <c r="O8748" i="4" s="1"/>
  <c r="N8749" i="4"/>
  <c r="O8749" i="4" s="1"/>
  <c r="N8750" i="4"/>
  <c r="O8750" i="4" s="1"/>
  <c r="N8751" i="4"/>
  <c r="O8751" i="4" s="1"/>
  <c r="N8752" i="4"/>
  <c r="O8752" i="4" s="1"/>
  <c r="N8753" i="4"/>
  <c r="O8753" i="4" s="1"/>
  <c r="N8754" i="4"/>
  <c r="O8754" i="4" s="1"/>
  <c r="N8755" i="4"/>
  <c r="O8755" i="4" s="1"/>
  <c r="N8756" i="4"/>
  <c r="O8756" i="4" s="1"/>
  <c r="N8757" i="4"/>
  <c r="O8757" i="4" s="1"/>
  <c r="N8758" i="4"/>
  <c r="O8758" i="4" s="1"/>
  <c r="N8759" i="4"/>
  <c r="O8759" i="4" s="1"/>
  <c r="N8760" i="4"/>
  <c r="O8760" i="4" s="1"/>
  <c r="N8761" i="4"/>
  <c r="O8761" i="4" s="1"/>
  <c r="N8762" i="4"/>
  <c r="O8762" i="4" s="1"/>
  <c r="N8763" i="4"/>
  <c r="O8763" i="4" s="1"/>
  <c r="N8764" i="4"/>
  <c r="O8764" i="4" s="1"/>
  <c r="N8765" i="4"/>
  <c r="O8765" i="4" s="1"/>
  <c r="N8766" i="4"/>
  <c r="O8766" i="4" s="1"/>
  <c r="N8767" i="4"/>
  <c r="O8767" i="4" s="1"/>
  <c r="N8768" i="4"/>
  <c r="O8768" i="4" s="1"/>
  <c r="N8769" i="4"/>
  <c r="O8769" i="4" s="1"/>
  <c r="N8770" i="4"/>
  <c r="O8770" i="4" s="1"/>
  <c r="N8771" i="4"/>
  <c r="O8771" i="4" s="1"/>
  <c r="N8772" i="4"/>
  <c r="O8772" i="4" s="1"/>
  <c r="N8773" i="4"/>
  <c r="O8773" i="4" s="1"/>
  <c r="N8774" i="4"/>
  <c r="O8774" i="4" s="1"/>
  <c r="N8775" i="4"/>
  <c r="O8775" i="4" s="1"/>
  <c r="N8776" i="4"/>
  <c r="O8776" i="4" s="1"/>
  <c r="N8777" i="4"/>
  <c r="O8777" i="4" s="1"/>
  <c r="N8778" i="4"/>
  <c r="O8778" i="4" s="1"/>
  <c r="N8779" i="4"/>
  <c r="O8779" i="4" s="1"/>
  <c r="N8780" i="4"/>
  <c r="O8780" i="4" s="1"/>
  <c r="N8781" i="4"/>
  <c r="O8781" i="4" s="1"/>
  <c r="N8782" i="4"/>
  <c r="O8782" i="4" s="1"/>
  <c r="N8783" i="4"/>
  <c r="O8783" i="4" s="1"/>
  <c r="N8784" i="4"/>
  <c r="O8784" i="4" s="1"/>
  <c r="N8785" i="4"/>
  <c r="O8785" i="4" s="1"/>
  <c r="N8786" i="4"/>
  <c r="O8786" i="4" s="1"/>
  <c r="N8787" i="4"/>
  <c r="O8787" i="4" s="1"/>
  <c r="N8788" i="4"/>
  <c r="O8788" i="4" s="1"/>
  <c r="N8789" i="4"/>
  <c r="O8789" i="4" s="1"/>
  <c r="N8790" i="4"/>
  <c r="O8790" i="4" s="1"/>
  <c r="N8791" i="4"/>
  <c r="O8791" i="4" s="1"/>
  <c r="N8792" i="4"/>
  <c r="O8792" i="4" s="1"/>
  <c r="N8793" i="4"/>
  <c r="O8793" i="4" s="1"/>
  <c r="N8794" i="4"/>
  <c r="O8794" i="4" s="1"/>
  <c r="N8795" i="4"/>
  <c r="O8795" i="4" s="1"/>
  <c r="N8796" i="4"/>
  <c r="O8796" i="4" s="1"/>
  <c r="N8797" i="4"/>
  <c r="O8797" i="4" s="1"/>
  <c r="N8798" i="4"/>
  <c r="O8798" i="4" s="1"/>
  <c r="N8799" i="4"/>
  <c r="O8799" i="4" s="1"/>
  <c r="N8800" i="4"/>
  <c r="O8800" i="4" s="1"/>
  <c r="N8801" i="4"/>
  <c r="O8801" i="4" s="1"/>
  <c r="N8802" i="4"/>
  <c r="O8802" i="4" s="1"/>
  <c r="N8803" i="4"/>
  <c r="O8803" i="4" s="1"/>
  <c r="N8804" i="4"/>
  <c r="O8804" i="4" s="1"/>
  <c r="N8805" i="4"/>
  <c r="O8805" i="4" s="1"/>
  <c r="N8806" i="4"/>
  <c r="O8806" i="4" s="1"/>
  <c r="N8807" i="4"/>
  <c r="O8807" i="4" s="1"/>
  <c r="N8808" i="4"/>
  <c r="O8808" i="4" s="1"/>
  <c r="N8809" i="4"/>
  <c r="O8809" i="4" s="1"/>
  <c r="N8810" i="4"/>
  <c r="O8810" i="4" s="1"/>
  <c r="N8811" i="4"/>
  <c r="O8811" i="4" s="1"/>
  <c r="N8812" i="4"/>
  <c r="O8812" i="4" s="1"/>
  <c r="N8813" i="4"/>
  <c r="O8813" i="4" s="1"/>
  <c r="N8814" i="4"/>
  <c r="O8814" i="4" s="1"/>
  <c r="N8815" i="4"/>
  <c r="O8815" i="4" s="1"/>
  <c r="N8816" i="4"/>
  <c r="O8816" i="4" s="1"/>
  <c r="N8817" i="4"/>
  <c r="O8817" i="4" s="1"/>
  <c r="N8818" i="4"/>
  <c r="O8818" i="4" s="1"/>
  <c r="N8819" i="4"/>
  <c r="O8819" i="4" s="1"/>
  <c r="N8820" i="4"/>
  <c r="O8820" i="4" s="1"/>
  <c r="N8821" i="4"/>
  <c r="O8821" i="4" s="1"/>
  <c r="N8822" i="4"/>
  <c r="O8822" i="4" s="1"/>
  <c r="N8823" i="4"/>
  <c r="O8823" i="4" s="1"/>
  <c r="N8824" i="4"/>
  <c r="O8824" i="4" s="1"/>
  <c r="N8825" i="4"/>
  <c r="O8825" i="4" s="1"/>
  <c r="P8825" i="4" s="1"/>
  <c r="N8826" i="4"/>
  <c r="O8826" i="4" s="1"/>
  <c r="N8827" i="4"/>
  <c r="O8827" i="4" s="1"/>
  <c r="N8828" i="4"/>
  <c r="O8828" i="4" s="1"/>
  <c r="N8829" i="4"/>
  <c r="O8829" i="4" s="1"/>
  <c r="N8830" i="4"/>
  <c r="O8830" i="4" s="1"/>
  <c r="N8831" i="4"/>
  <c r="O8831" i="4" s="1"/>
  <c r="N8832" i="4"/>
  <c r="O8832" i="4" s="1"/>
  <c r="N8833" i="4"/>
  <c r="O8833" i="4" s="1"/>
  <c r="N8834" i="4"/>
  <c r="O8834" i="4" s="1"/>
  <c r="N8835" i="4"/>
  <c r="O8835" i="4" s="1"/>
  <c r="N8836" i="4"/>
  <c r="O8836" i="4" s="1"/>
  <c r="N8837" i="4"/>
  <c r="O8837" i="4" s="1"/>
  <c r="N8838" i="4"/>
  <c r="O8838" i="4" s="1"/>
  <c r="N8839" i="4"/>
  <c r="O8839" i="4" s="1"/>
  <c r="N8840" i="4"/>
  <c r="O8840" i="4" s="1"/>
  <c r="N8841" i="4"/>
  <c r="O8841" i="4" s="1"/>
  <c r="N8842" i="4"/>
  <c r="O8842" i="4" s="1"/>
  <c r="N8843" i="4"/>
  <c r="O8843" i="4" s="1"/>
  <c r="N8844" i="4"/>
  <c r="O8844" i="4" s="1"/>
  <c r="N8845" i="4"/>
  <c r="O8845" i="4" s="1"/>
  <c r="N8846" i="4"/>
  <c r="O8846" i="4" s="1"/>
  <c r="N8847" i="4"/>
  <c r="O8847" i="4" s="1"/>
  <c r="N8848" i="4"/>
  <c r="O8848" i="4" s="1"/>
  <c r="N8849" i="4"/>
  <c r="O8849" i="4" s="1"/>
  <c r="N8850" i="4"/>
  <c r="O8850" i="4" s="1"/>
  <c r="N8851" i="4"/>
  <c r="O8851" i="4" s="1"/>
  <c r="N8852" i="4"/>
  <c r="O8852" i="4" s="1"/>
  <c r="N8853" i="4"/>
  <c r="O8853" i="4" s="1"/>
  <c r="N8854" i="4"/>
  <c r="O8854" i="4" s="1"/>
  <c r="N8855" i="4"/>
  <c r="O8855" i="4" s="1"/>
  <c r="N8856" i="4"/>
  <c r="O8856" i="4" s="1"/>
  <c r="N8857" i="4"/>
  <c r="O8857" i="4" s="1"/>
  <c r="N8858" i="4"/>
  <c r="O8858" i="4" s="1"/>
  <c r="N8859" i="4"/>
  <c r="O8859" i="4" s="1"/>
  <c r="N8860" i="4"/>
  <c r="O8860" i="4" s="1"/>
  <c r="P8860" i="4" s="1"/>
  <c r="N8861" i="4"/>
  <c r="O8861" i="4" s="1"/>
  <c r="N8862" i="4"/>
  <c r="O8862" i="4" s="1"/>
  <c r="N8863" i="4"/>
  <c r="O8863" i="4" s="1"/>
  <c r="N8864" i="4"/>
  <c r="O8864" i="4" s="1"/>
  <c r="N8865" i="4"/>
  <c r="O8865" i="4" s="1"/>
  <c r="N8866" i="4"/>
  <c r="O8866" i="4" s="1"/>
  <c r="N8867" i="4"/>
  <c r="O8867" i="4" s="1"/>
  <c r="N8868" i="4"/>
  <c r="O8868" i="4" s="1"/>
  <c r="N8869" i="4"/>
  <c r="O8869" i="4" s="1"/>
  <c r="N8870" i="4"/>
  <c r="O8870" i="4" s="1"/>
  <c r="N8871" i="4"/>
  <c r="O8871" i="4" s="1"/>
  <c r="N8872" i="4"/>
  <c r="O8872" i="4" s="1"/>
  <c r="N8873" i="4"/>
  <c r="O8873" i="4" s="1"/>
  <c r="N8874" i="4"/>
  <c r="O8874" i="4" s="1"/>
  <c r="N8875" i="4"/>
  <c r="O8875" i="4" s="1"/>
  <c r="N8876" i="4"/>
  <c r="O8876" i="4" s="1"/>
  <c r="N8877" i="4"/>
  <c r="O8877" i="4" s="1"/>
  <c r="N8878" i="4"/>
  <c r="O8878" i="4" s="1"/>
  <c r="N8879" i="4"/>
  <c r="O8879" i="4" s="1"/>
  <c r="N8880" i="4"/>
  <c r="O8880" i="4" s="1"/>
  <c r="N8881" i="4"/>
  <c r="O8881" i="4" s="1"/>
  <c r="N8882" i="4"/>
  <c r="O8882" i="4" s="1"/>
  <c r="N8883" i="4"/>
  <c r="O8883" i="4" s="1"/>
  <c r="N8884" i="4"/>
  <c r="O8884" i="4" s="1"/>
  <c r="N8885" i="4"/>
  <c r="O8885" i="4" s="1"/>
  <c r="N8886" i="4"/>
  <c r="O8886" i="4" s="1"/>
  <c r="N8887" i="4"/>
  <c r="O8887" i="4" s="1"/>
  <c r="N8888" i="4"/>
  <c r="O8888" i="4" s="1"/>
  <c r="N8889" i="4"/>
  <c r="O8889" i="4" s="1"/>
  <c r="N8890" i="4"/>
  <c r="O8890" i="4" s="1"/>
  <c r="N8891" i="4"/>
  <c r="O8891" i="4" s="1"/>
  <c r="N8892" i="4"/>
  <c r="O8892" i="4" s="1"/>
  <c r="N8893" i="4"/>
  <c r="O8893" i="4" s="1"/>
  <c r="N8894" i="4"/>
  <c r="O8894" i="4" s="1"/>
  <c r="N8895" i="4"/>
  <c r="O8895" i="4" s="1"/>
  <c r="N8896" i="4"/>
  <c r="O8896" i="4" s="1"/>
  <c r="N8897" i="4"/>
  <c r="O8897" i="4" s="1"/>
  <c r="N8898" i="4"/>
  <c r="O8898" i="4" s="1"/>
  <c r="N8899" i="4"/>
  <c r="O8899" i="4" s="1"/>
  <c r="N8900" i="4"/>
  <c r="O8900" i="4" s="1"/>
  <c r="N8901" i="4"/>
  <c r="O8901" i="4" s="1"/>
  <c r="N8902" i="4"/>
  <c r="O8902" i="4" s="1"/>
  <c r="N8903" i="4"/>
  <c r="O8903" i="4" s="1"/>
  <c r="N8904" i="4"/>
  <c r="O8904" i="4" s="1"/>
  <c r="N8905" i="4"/>
  <c r="O8905" i="4" s="1"/>
  <c r="N8906" i="4"/>
  <c r="O8906" i="4" s="1"/>
  <c r="N8907" i="4"/>
  <c r="O8907" i="4" s="1"/>
  <c r="N8908" i="4"/>
  <c r="O8908" i="4" s="1"/>
  <c r="P8908" i="4" s="1"/>
  <c r="N8909" i="4"/>
  <c r="O8909" i="4" s="1"/>
  <c r="N8910" i="4"/>
  <c r="O8910" i="4" s="1"/>
  <c r="N8911" i="4"/>
  <c r="O8911" i="4" s="1"/>
  <c r="N8912" i="4"/>
  <c r="O8912" i="4" s="1"/>
  <c r="N8913" i="4"/>
  <c r="O8913" i="4" s="1"/>
  <c r="N8914" i="4"/>
  <c r="O8914" i="4" s="1"/>
  <c r="P8914" i="4" s="1"/>
  <c r="N8915" i="4"/>
  <c r="O8915" i="4" s="1"/>
  <c r="N8916" i="4"/>
  <c r="O8916" i="4" s="1"/>
  <c r="N8917" i="4"/>
  <c r="O8917" i="4" s="1"/>
  <c r="N8918" i="4"/>
  <c r="O8918" i="4" s="1"/>
  <c r="N8919" i="4"/>
  <c r="O8919" i="4" s="1"/>
  <c r="N8920" i="4"/>
  <c r="O8920" i="4" s="1"/>
  <c r="N8921" i="4"/>
  <c r="O8921" i="4" s="1"/>
  <c r="N8922" i="4"/>
  <c r="O8922" i="4" s="1"/>
  <c r="N8923" i="4"/>
  <c r="O8923" i="4" s="1"/>
  <c r="N8924" i="4"/>
  <c r="O8924" i="4" s="1"/>
  <c r="N8925" i="4"/>
  <c r="O8925" i="4" s="1"/>
  <c r="N8926" i="4"/>
  <c r="O8926" i="4" s="1"/>
  <c r="N8927" i="4"/>
  <c r="O8927" i="4" s="1"/>
  <c r="N8928" i="4"/>
  <c r="O8928" i="4" s="1"/>
  <c r="N8929" i="4"/>
  <c r="O8929" i="4" s="1"/>
  <c r="N8930" i="4"/>
  <c r="O8930" i="4" s="1"/>
  <c r="N8931" i="4"/>
  <c r="O8931" i="4" s="1"/>
  <c r="N8932" i="4"/>
  <c r="O8932" i="4" s="1"/>
  <c r="N8933" i="4"/>
  <c r="O8933" i="4" s="1"/>
  <c r="N8934" i="4"/>
  <c r="O8934" i="4" s="1"/>
  <c r="N8935" i="4"/>
  <c r="O8935" i="4" s="1"/>
  <c r="N8936" i="4"/>
  <c r="O8936" i="4" s="1"/>
  <c r="N8937" i="4"/>
  <c r="O8937" i="4" s="1"/>
  <c r="N8938" i="4"/>
  <c r="O8938" i="4" s="1"/>
  <c r="N8939" i="4"/>
  <c r="O8939" i="4" s="1"/>
  <c r="N8940" i="4"/>
  <c r="O8940" i="4" s="1"/>
  <c r="N8941" i="4"/>
  <c r="O8941" i="4" s="1"/>
  <c r="N8942" i="4"/>
  <c r="O8942" i="4" s="1"/>
  <c r="N8943" i="4"/>
  <c r="O8943" i="4" s="1"/>
  <c r="N8944" i="4"/>
  <c r="O8944" i="4" s="1"/>
  <c r="N8945" i="4"/>
  <c r="O8945" i="4" s="1"/>
  <c r="N8946" i="4"/>
  <c r="O8946" i="4" s="1"/>
  <c r="N8947" i="4"/>
  <c r="O8947" i="4" s="1"/>
  <c r="N8948" i="4"/>
  <c r="O8948" i="4" s="1"/>
  <c r="N8949" i="4"/>
  <c r="O8949" i="4" s="1"/>
  <c r="N8950" i="4"/>
  <c r="O8950" i="4" s="1"/>
  <c r="N8951" i="4"/>
  <c r="O8951" i="4" s="1"/>
  <c r="N8952" i="4"/>
  <c r="O8952" i="4" s="1"/>
  <c r="N8953" i="4"/>
  <c r="O8953" i="4" s="1"/>
  <c r="N8954" i="4"/>
  <c r="O8954" i="4" s="1"/>
  <c r="N8955" i="4"/>
  <c r="O8955" i="4" s="1"/>
  <c r="N8956" i="4"/>
  <c r="O8956" i="4" s="1"/>
  <c r="N8957" i="4"/>
  <c r="O8957" i="4" s="1"/>
  <c r="N8958" i="4"/>
  <c r="O8958" i="4" s="1"/>
  <c r="N8959" i="4"/>
  <c r="O8959" i="4" s="1"/>
  <c r="N8960" i="4"/>
  <c r="O8960" i="4" s="1"/>
  <c r="N8961" i="4"/>
  <c r="O8961" i="4" s="1"/>
  <c r="N8962" i="4"/>
  <c r="O8962" i="4" s="1"/>
  <c r="N8963" i="4"/>
  <c r="O8963" i="4" s="1"/>
  <c r="N8964" i="4"/>
  <c r="O8964" i="4" s="1"/>
  <c r="N8965" i="4"/>
  <c r="O8965" i="4" s="1"/>
  <c r="N8966" i="4"/>
  <c r="O8966" i="4" s="1"/>
  <c r="N8967" i="4"/>
  <c r="O8967" i="4" s="1"/>
  <c r="N8968" i="4"/>
  <c r="O8968" i="4" s="1"/>
  <c r="N8969" i="4"/>
  <c r="O8969" i="4" s="1"/>
  <c r="N8970" i="4"/>
  <c r="O8970" i="4" s="1"/>
  <c r="N8971" i="4"/>
  <c r="O8971" i="4" s="1"/>
  <c r="N8972" i="4"/>
  <c r="O8972" i="4" s="1"/>
  <c r="N8973" i="4"/>
  <c r="O8973" i="4" s="1"/>
  <c r="N8974" i="4"/>
  <c r="O8974" i="4" s="1"/>
  <c r="N8975" i="4"/>
  <c r="O8975" i="4" s="1"/>
  <c r="N8976" i="4"/>
  <c r="O8976" i="4" s="1"/>
  <c r="N8977" i="4"/>
  <c r="O8977" i="4" s="1"/>
  <c r="N8978" i="4"/>
  <c r="O8978" i="4" s="1"/>
  <c r="N8979" i="4"/>
  <c r="O8979" i="4" s="1"/>
  <c r="N8980" i="4"/>
  <c r="O8980" i="4" s="1"/>
  <c r="N8981" i="4"/>
  <c r="O8981" i="4" s="1"/>
  <c r="N8982" i="4"/>
  <c r="O8982" i="4" s="1"/>
  <c r="N8983" i="4"/>
  <c r="O8983" i="4" s="1"/>
  <c r="N8984" i="4"/>
  <c r="O8984" i="4" s="1"/>
  <c r="N8985" i="4"/>
  <c r="O8985" i="4" s="1"/>
  <c r="N8986" i="4"/>
  <c r="O8986" i="4" s="1"/>
  <c r="N8987" i="4"/>
  <c r="O8987" i="4" s="1"/>
  <c r="N8988" i="4"/>
  <c r="O8988" i="4" s="1"/>
  <c r="N8989" i="4"/>
  <c r="O8989" i="4" s="1"/>
  <c r="N8990" i="4"/>
  <c r="O8990" i="4" s="1"/>
  <c r="N8991" i="4"/>
  <c r="O8991" i="4" s="1"/>
  <c r="N8992" i="4"/>
  <c r="O8992" i="4" s="1"/>
  <c r="N8993" i="4"/>
  <c r="O8993" i="4" s="1"/>
  <c r="N8994" i="4"/>
  <c r="O8994" i="4" s="1"/>
  <c r="N8995" i="4"/>
  <c r="O8995" i="4" s="1"/>
  <c r="N8996" i="4"/>
  <c r="O8996" i="4" s="1"/>
  <c r="N8997" i="4"/>
  <c r="O8997" i="4" s="1"/>
  <c r="N8998" i="4"/>
  <c r="O8998" i="4" s="1"/>
  <c r="N8999" i="4"/>
  <c r="O8999" i="4" s="1"/>
  <c r="N9000" i="4"/>
  <c r="O9000" i="4" s="1"/>
  <c r="N9001" i="4"/>
  <c r="O9001" i="4" s="1"/>
  <c r="N9002" i="4"/>
  <c r="O9002" i="4" s="1"/>
  <c r="N9003" i="4"/>
  <c r="O9003" i="4" s="1"/>
  <c r="N9004" i="4"/>
  <c r="O9004" i="4" s="1"/>
  <c r="N9005" i="4"/>
  <c r="O9005" i="4" s="1"/>
  <c r="N9006" i="4"/>
  <c r="O9006" i="4" s="1"/>
  <c r="N9007" i="4"/>
  <c r="O9007" i="4" s="1"/>
  <c r="N9008" i="4"/>
  <c r="O9008" i="4" s="1"/>
  <c r="N9009" i="4"/>
  <c r="O9009" i="4" s="1"/>
  <c r="N9010" i="4"/>
  <c r="O9010" i="4" s="1"/>
  <c r="N9011" i="4"/>
  <c r="O9011" i="4" s="1"/>
  <c r="N9012" i="4"/>
  <c r="O9012" i="4" s="1"/>
  <c r="N9013" i="4"/>
  <c r="O9013" i="4" s="1"/>
  <c r="N9014" i="4"/>
  <c r="O9014" i="4" s="1"/>
  <c r="N9015" i="4"/>
  <c r="O9015" i="4" s="1"/>
  <c r="N9016" i="4"/>
  <c r="O9016" i="4" s="1"/>
  <c r="N9017" i="4"/>
  <c r="O9017" i="4" s="1"/>
  <c r="N9018" i="4"/>
  <c r="O9018" i="4" s="1"/>
  <c r="N9019" i="4"/>
  <c r="O9019" i="4" s="1"/>
  <c r="N9020" i="4"/>
  <c r="O9020" i="4" s="1"/>
  <c r="N9021" i="4"/>
  <c r="O9021" i="4" s="1"/>
  <c r="N9022" i="4"/>
  <c r="O9022" i="4" s="1"/>
  <c r="N9023" i="4"/>
  <c r="O9023" i="4" s="1"/>
  <c r="N9024" i="4"/>
  <c r="O9024" i="4" s="1"/>
  <c r="N9025" i="4"/>
  <c r="O9025" i="4" s="1"/>
  <c r="N9026" i="4"/>
  <c r="O9026" i="4" s="1"/>
  <c r="N9027" i="4"/>
  <c r="O9027" i="4" s="1"/>
  <c r="N9028" i="4"/>
  <c r="O9028" i="4" s="1"/>
  <c r="N9029" i="4"/>
  <c r="O9029" i="4" s="1"/>
  <c r="N9030" i="4"/>
  <c r="O9030" i="4" s="1"/>
  <c r="N9031" i="4"/>
  <c r="O9031" i="4" s="1"/>
  <c r="N9032" i="4"/>
  <c r="O9032" i="4" s="1"/>
  <c r="N9033" i="4"/>
  <c r="O9033" i="4" s="1"/>
  <c r="N9034" i="4"/>
  <c r="O9034" i="4" s="1"/>
  <c r="N9035" i="4"/>
  <c r="O9035" i="4" s="1"/>
  <c r="N9036" i="4"/>
  <c r="O9036" i="4" s="1"/>
  <c r="N9037" i="4"/>
  <c r="O9037" i="4" s="1"/>
  <c r="N9038" i="4"/>
  <c r="O9038" i="4" s="1"/>
  <c r="N9039" i="4"/>
  <c r="O9039" i="4" s="1"/>
  <c r="N9040" i="4"/>
  <c r="O9040" i="4" s="1"/>
  <c r="N9041" i="4"/>
  <c r="O9041" i="4" s="1"/>
  <c r="N9042" i="4"/>
  <c r="O9042" i="4" s="1"/>
  <c r="N9043" i="4"/>
  <c r="O9043" i="4" s="1"/>
  <c r="N9044" i="4"/>
  <c r="O9044" i="4" s="1"/>
  <c r="N9045" i="4"/>
  <c r="O9045" i="4" s="1"/>
  <c r="N9046" i="4"/>
  <c r="O9046" i="4" s="1"/>
  <c r="N9047" i="4"/>
  <c r="O9047" i="4" s="1"/>
  <c r="N9048" i="4"/>
  <c r="O9048" i="4" s="1"/>
  <c r="N9049" i="4"/>
  <c r="O9049" i="4" s="1"/>
  <c r="N9050" i="4"/>
  <c r="O9050" i="4" s="1"/>
  <c r="N9051" i="4"/>
  <c r="O9051" i="4" s="1"/>
  <c r="N9052" i="4"/>
  <c r="O9052" i="4" s="1"/>
  <c r="N9053" i="4"/>
  <c r="O9053" i="4" s="1"/>
  <c r="N9054" i="4"/>
  <c r="O9054" i="4" s="1"/>
  <c r="N9055" i="4"/>
  <c r="O9055" i="4" s="1"/>
  <c r="N9056" i="4"/>
  <c r="O9056" i="4" s="1"/>
  <c r="N9057" i="4"/>
  <c r="O9057" i="4" s="1"/>
  <c r="N9058" i="4"/>
  <c r="O9058" i="4" s="1"/>
  <c r="N9059" i="4"/>
  <c r="O9059" i="4" s="1"/>
  <c r="N9060" i="4"/>
  <c r="O9060" i="4" s="1"/>
  <c r="N9061" i="4"/>
  <c r="O9061" i="4" s="1"/>
  <c r="N9062" i="4"/>
  <c r="O9062" i="4" s="1"/>
  <c r="N9063" i="4"/>
  <c r="O9063" i="4" s="1"/>
  <c r="N9064" i="4"/>
  <c r="O9064" i="4" s="1"/>
  <c r="N9065" i="4"/>
  <c r="O9065" i="4" s="1"/>
  <c r="N9066" i="4"/>
  <c r="O9066" i="4" s="1"/>
  <c r="N9067" i="4"/>
  <c r="O9067" i="4" s="1"/>
  <c r="N9068" i="4"/>
  <c r="O9068" i="4" s="1"/>
  <c r="N9069" i="4"/>
  <c r="O9069" i="4" s="1"/>
  <c r="N9070" i="4"/>
  <c r="O9070" i="4" s="1"/>
  <c r="N9071" i="4"/>
  <c r="O9071" i="4" s="1"/>
  <c r="N9072" i="4"/>
  <c r="O9072" i="4" s="1"/>
  <c r="P9072" i="4" s="1"/>
  <c r="N9073" i="4"/>
  <c r="O9073" i="4" s="1"/>
  <c r="N9074" i="4"/>
  <c r="O9074" i="4" s="1"/>
  <c r="N9075" i="4"/>
  <c r="O9075" i="4" s="1"/>
  <c r="N9076" i="4"/>
  <c r="O9076" i="4" s="1"/>
  <c r="N9077" i="4"/>
  <c r="O9077" i="4" s="1"/>
  <c r="N9078" i="4"/>
  <c r="O9078" i="4" s="1"/>
  <c r="P9078" i="4" s="1"/>
  <c r="N9079" i="4"/>
  <c r="O9079" i="4" s="1"/>
  <c r="N9080" i="4"/>
  <c r="O9080" i="4" s="1"/>
  <c r="N9081" i="4"/>
  <c r="O9081" i="4" s="1"/>
  <c r="N9082" i="4"/>
  <c r="O9082" i="4" s="1"/>
  <c r="N9083" i="4"/>
  <c r="O9083" i="4" s="1"/>
  <c r="N9084" i="4"/>
  <c r="O9084" i="4" s="1"/>
  <c r="N9085" i="4"/>
  <c r="O9085" i="4" s="1"/>
  <c r="N9086" i="4"/>
  <c r="O9086" i="4" s="1"/>
  <c r="N9087" i="4"/>
  <c r="O9087" i="4" s="1"/>
  <c r="N9088" i="4"/>
  <c r="O9088" i="4" s="1"/>
  <c r="N9089" i="4"/>
  <c r="O9089" i="4" s="1"/>
  <c r="N9090" i="4"/>
  <c r="O9090" i="4" s="1"/>
  <c r="N9091" i="4"/>
  <c r="O9091" i="4" s="1"/>
  <c r="N9092" i="4"/>
  <c r="O9092" i="4" s="1"/>
  <c r="N9093" i="4"/>
  <c r="O9093" i="4" s="1"/>
  <c r="N9094" i="4"/>
  <c r="O9094" i="4" s="1"/>
  <c r="N9095" i="4"/>
  <c r="O9095" i="4" s="1"/>
  <c r="N9096" i="4"/>
  <c r="O9096" i="4" s="1"/>
  <c r="N9097" i="4"/>
  <c r="O9097" i="4" s="1"/>
  <c r="N9098" i="4"/>
  <c r="O9098" i="4" s="1"/>
  <c r="N9099" i="4"/>
  <c r="O9099" i="4" s="1"/>
  <c r="N9100" i="4"/>
  <c r="O9100" i="4" s="1"/>
  <c r="N9101" i="4"/>
  <c r="O9101" i="4" s="1"/>
  <c r="N9102" i="4"/>
  <c r="O9102" i="4" s="1"/>
  <c r="N9103" i="4"/>
  <c r="O9103" i="4" s="1"/>
  <c r="N9104" i="4"/>
  <c r="O9104" i="4" s="1"/>
  <c r="N9105" i="4"/>
  <c r="O9105" i="4" s="1"/>
  <c r="N9106" i="4"/>
  <c r="O9106" i="4" s="1"/>
  <c r="N9107" i="4"/>
  <c r="O9107" i="4" s="1"/>
  <c r="N9108" i="4"/>
  <c r="O9108" i="4" s="1"/>
  <c r="N9109" i="4"/>
  <c r="O9109" i="4" s="1"/>
  <c r="N9110" i="4"/>
  <c r="O9110" i="4" s="1"/>
  <c r="N9111" i="4"/>
  <c r="O9111" i="4" s="1"/>
  <c r="N9112" i="4"/>
  <c r="O9112" i="4" s="1"/>
  <c r="N9113" i="4"/>
  <c r="O9113" i="4" s="1"/>
  <c r="N9114" i="4"/>
  <c r="O9114" i="4" s="1"/>
  <c r="N9115" i="4"/>
  <c r="O9115" i="4" s="1"/>
  <c r="N9116" i="4"/>
  <c r="O9116" i="4" s="1"/>
  <c r="P9116" i="4" s="1"/>
  <c r="N9117" i="4"/>
  <c r="O9117" i="4" s="1"/>
  <c r="N9118" i="4"/>
  <c r="O9118" i="4" s="1"/>
  <c r="N9119" i="4"/>
  <c r="O9119" i="4" s="1"/>
  <c r="N9120" i="4"/>
  <c r="O9120" i="4" s="1"/>
  <c r="N9121" i="4"/>
  <c r="O9121" i="4" s="1"/>
  <c r="N9122" i="4"/>
  <c r="O9122" i="4" s="1"/>
  <c r="N9123" i="4"/>
  <c r="O9123" i="4" s="1"/>
  <c r="N9124" i="4"/>
  <c r="O9124" i="4" s="1"/>
  <c r="N9125" i="4"/>
  <c r="O9125" i="4" s="1"/>
  <c r="N9126" i="4"/>
  <c r="O9126" i="4" s="1"/>
  <c r="N9127" i="4"/>
  <c r="O9127" i="4" s="1"/>
  <c r="N9128" i="4"/>
  <c r="O9128" i="4" s="1"/>
  <c r="N9129" i="4"/>
  <c r="O9129" i="4" s="1"/>
  <c r="N9130" i="4"/>
  <c r="O9130" i="4" s="1"/>
  <c r="N9131" i="4"/>
  <c r="O9131" i="4" s="1"/>
  <c r="N9132" i="4"/>
  <c r="O9132" i="4" s="1"/>
  <c r="N9133" i="4"/>
  <c r="O9133" i="4" s="1"/>
  <c r="N9134" i="4"/>
  <c r="O9134" i="4" s="1"/>
  <c r="N9135" i="4"/>
  <c r="O9135" i="4" s="1"/>
  <c r="N9136" i="4"/>
  <c r="O9136" i="4" s="1"/>
  <c r="N9137" i="4"/>
  <c r="O9137" i="4" s="1"/>
  <c r="N9138" i="4"/>
  <c r="O9138" i="4" s="1"/>
  <c r="N9139" i="4"/>
  <c r="O9139" i="4" s="1"/>
  <c r="N9140" i="4"/>
  <c r="O9140" i="4" s="1"/>
  <c r="N9141" i="4"/>
  <c r="O9141" i="4" s="1"/>
  <c r="N9142" i="4"/>
  <c r="O9142" i="4" s="1"/>
  <c r="N9143" i="4"/>
  <c r="O9143" i="4" s="1"/>
  <c r="N9144" i="4"/>
  <c r="O9144" i="4" s="1"/>
  <c r="N9145" i="4"/>
  <c r="O9145" i="4" s="1"/>
  <c r="N9146" i="4"/>
  <c r="O9146" i="4" s="1"/>
  <c r="N9147" i="4"/>
  <c r="O9147" i="4" s="1"/>
  <c r="N9148" i="4"/>
  <c r="O9148" i="4" s="1"/>
  <c r="N9149" i="4"/>
  <c r="O9149" i="4" s="1"/>
  <c r="N9150" i="4"/>
  <c r="O9150" i="4" s="1"/>
  <c r="N9151" i="4"/>
  <c r="O9151" i="4" s="1"/>
  <c r="N9152" i="4"/>
  <c r="O9152" i="4" s="1"/>
  <c r="N9153" i="4"/>
  <c r="O9153" i="4" s="1"/>
  <c r="N9154" i="4"/>
  <c r="O9154" i="4" s="1"/>
  <c r="N9155" i="4"/>
  <c r="O9155" i="4" s="1"/>
  <c r="N9156" i="4"/>
  <c r="O9156" i="4" s="1"/>
  <c r="N9157" i="4"/>
  <c r="O9157" i="4" s="1"/>
  <c r="N9158" i="4"/>
  <c r="O9158" i="4" s="1"/>
  <c r="N9159" i="4"/>
  <c r="O9159" i="4" s="1"/>
  <c r="N9160" i="4"/>
  <c r="O9160" i="4" s="1"/>
  <c r="N9161" i="4"/>
  <c r="O9161" i="4" s="1"/>
  <c r="N9162" i="4"/>
  <c r="O9162" i="4" s="1"/>
  <c r="N9163" i="4"/>
  <c r="O9163" i="4" s="1"/>
  <c r="N9164" i="4"/>
  <c r="O9164" i="4" s="1"/>
  <c r="N9165" i="4"/>
  <c r="O9165" i="4" s="1"/>
  <c r="N9166" i="4"/>
  <c r="O9166" i="4" s="1"/>
  <c r="N9167" i="4"/>
  <c r="O9167" i="4" s="1"/>
  <c r="N9168" i="4"/>
  <c r="O9168" i="4" s="1"/>
  <c r="N9169" i="4"/>
  <c r="O9169" i="4" s="1"/>
  <c r="N9170" i="4"/>
  <c r="O9170" i="4" s="1"/>
  <c r="N9171" i="4"/>
  <c r="O9171" i="4" s="1"/>
  <c r="N9172" i="4"/>
  <c r="O9172" i="4" s="1"/>
  <c r="N9173" i="4"/>
  <c r="O9173" i="4" s="1"/>
  <c r="N9174" i="4"/>
  <c r="O9174" i="4" s="1"/>
  <c r="N9175" i="4"/>
  <c r="O9175" i="4" s="1"/>
  <c r="N9176" i="4"/>
  <c r="O9176" i="4" s="1"/>
  <c r="N9177" i="4"/>
  <c r="O9177" i="4" s="1"/>
  <c r="N9178" i="4"/>
  <c r="O9178" i="4" s="1"/>
  <c r="N9179" i="4"/>
  <c r="O9179" i="4" s="1"/>
  <c r="N9180" i="4"/>
  <c r="O9180" i="4" s="1"/>
  <c r="N9181" i="4"/>
  <c r="O9181" i="4" s="1"/>
  <c r="N9182" i="4"/>
  <c r="O9182" i="4" s="1"/>
  <c r="N9183" i="4"/>
  <c r="O9183" i="4" s="1"/>
  <c r="N9184" i="4"/>
  <c r="O9184" i="4" s="1"/>
  <c r="N9185" i="4"/>
  <c r="O9185" i="4" s="1"/>
  <c r="N9186" i="4"/>
  <c r="O9186" i="4" s="1"/>
  <c r="N9187" i="4"/>
  <c r="O9187" i="4" s="1"/>
  <c r="N9188" i="4"/>
  <c r="O9188" i="4" s="1"/>
  <c r="N9189" i="4"/>
  <c r="O9189" i="4" s="1"/>
  <c r="N9190" i="4"/>
  <c r="O9190" i="4" s="1"/>
  <c r="N9191" i="4"/>
  <c r="O9191" i="4" s="1"/>
  <c r="N9192" i="4"/>
  <c r="O9192" i="4" s="1"/>
  <c r="N9193" i="4"/>
  <c r="O9193" i="4" s="1"/>
  <c r="N9194" i="4"/>
  <c r="O9194" i="4" s="1"/>
  <c r="N9195" i="4"/>
  <c r="O9195" i="4" s="1"/>
  <c r="N9196" i="4"/>
  <c r="O9196" i="4" s="1"/>
  <c r="N9197" i="4"/>
  <c r="O9197" i="4" s="1"/>
  <c r="N9198" i="4"/>
  <c r="O9198" i="4" s="1"/>
  <c r="N9199" i="4"/>
  <c r="O9199" i="4" s="1"/>
  <c r="N9200" i="4"/>
  <c r="O9200" i="4" s="1"/>
  <c r="N9201" i="4"/>
  <c r="O9201" i="4" s="1"/>
  <c r="N9202" i="4"/>
  <c r="O9202" i="4" s="1"/>
  <c r="N9203" i="4"/>
  <c r="O9203" i="4" s="1"/>
  <c r="N9204" i="4"/>
  <c r="O9204" i="4" s="1"/>
  <c r="N9205" i="4"/>
  <c r="O9205" i="4" s="1"/>
  <c r="N9206" i="4"/>
  <c r="O9206" i="4" s="1"/>
  <c r="N9207" i="4"/>
  <c r="O9207" i="4" s="1"/>
  <c r="N9208" i="4"/>
  <c r="O9208" i="4" s="1"/>
  <c r="N9209" i="4"/>
  <c r="O9209" i="4" s="1"/>
  <c r="N9210" i="4"/>
  <c r="O9210" i="4" s="1"/>
  <c r="N9211" i="4"/>
  <c r="O9211" i="4" s="1"/>
  <c r="N9212" i="4"/>
  <c r="O9212" i="4" s="1"/>
  <c r="N9213" i="4"/>
  <c r="O9213" i="4" s="1"/>
  <c r="N9214" i="4"/>
  <c r="O9214" i="4" s="1"/>
  <c r="N9215" i="4"/>
  <c r="O9215" i="4" s="1"/>
  <c r="N9216" i="4"/>
  <c r="O9216" i="4" s="1"/>
  <c r="N9217" i="4"/>
  <c r="O9217" i="4" s="1"/>
  <c r="N9218" i="4"/>
  <c r="O9218" i="4" s="1"/>
  <c r="N9219" i="4"/>
  <c r="O9219" i="4" s="1"/>
  <c r="N9220" i="4"/>
  <c r="O9220" i="4" s="1"/>
  <c r="N9221" i="4"/>
  <c r="O9221" i="4" s="1"/>
  <c r="N9222" i="4"/>
  <c r="O9222" i="4" s="1"/>
  <c r="N9223" i="4"/>
  <c r="O9223" i="4" s="1"/>
  <c r="N9224" i="4"/>
  <c r="O9224" i="4" s="1"/>
  <c r="N9225" i="4"/>
  <c r="O9225" i="4" s="1"/>
  <c r="N9226" i="4"/>
  <c r="O9226" i="4" s="1"/>
  <c r="N9227" i="4"/>
  <c r="O9227" i="4" s="1"/>
  <c r="N9228" i="4"/>
  <c r="O9228" i="4" s="1"/>
  <c r="N9229" i="4"/>
  <c r="O9229" i="4" s="1"/>
  <c r="N9230" i="4"/>
  <c r="O9230" i="4" s="1"/>
  <c r="N9231" i="4"/>
  <c r="O9231" i="4" s="1"/>
  <c r="N9232" i="4"/>
  <c r="O9232" i="4" s="1"/>
  <c r="N9233" i="4"/>
  <c r="O9233" i="4" s="1"/>
  <c r="N9234" i="4"/>
  <c r="O9234" i="4" s="1"/>
  <c r="N9235" i="4"/>
  <c r="O9235" i="4" s="1"/>
  <c r="N9236" i="4"/>
  <c r="O9236" i="4" s="1"/>
  <c r="N9237" i="4"/>
  <c r="O9237" i="4" s="1"/>
  <c r="N9238" i="4"/>
  <c r="O9238" i="4" s="1"/>
  <c r="N9239" i="4"/>
  <c r="O9239" i="4" s="1"/>
  <c r="N9240" i="4"/>
  <c r="O9240" i="4" s="1"/>
  <c r="N9241" i="4"/>
  <c r="O9241" i="4" s="1"/>
  <c r="N9242" i="4"/>
  <c r="O9242" i="4" s="1"/>
  <c r="N9243" i="4"/>
  <c r="O9243" i="4" s="1"/>
  <c r="N9244" i="4"/>
  <c r="O9244" i="4" s="1"/>
  <c r="N9245" i="4"/>
  <c r="O9245" i="4" s="1"/>
  <c r="N9246" i="4"/>
  <c r="O9246" i="4" s="1"/>
  <c r="N9247" i="4"/>
  <c r="O9247" i="4" s="1"/>
  <c r="N9248" i="4"/>
  <c r="O9248" i="4" s="1"/>
  <c r="N9249" i="4"/>
  <c r="O9249" i="4" s="1"/>
  <c r="N9250" i="4"/>
  <c r="O9250" i="4" s="1"/>
  <c r="N9251" i="4"/>
  <c r="O9251" i="4" s="1"/>
  <c r="N9252" i="4"/>
  <c r="O9252" i="4" s="1"/>
  <c r="N9253" i="4"/>
  <c r="O9253" i="4" s="1"/>
  <c r="N9254" i="4"/>
  <c r="O9254" i="4" s="1"/>
  <c r="N9255" i="4"/>
  <c r="O9255" i="4" s="1"/>
  <c r="N9256" i="4"/>
  <c r="O9256" i="4" s="1"/>
  <c r="N9257" i="4"/>
  <c r="O9257" i="4" s="1"/>
  <c r="N9258" i="4"/>
  <c r="O9258" i="4" s="1"/>
  <c r="N9259" i="4"/>
  <c r="O9259" i="4" s="1"/>
  <c r="N9260" i="4"/>
  <c r="O9260" i="4" s="1"/>
  <c r="N9261" i="4"/>
  <c r="O9261" i="4" s="1"/>
  <c r="N9262" i="4"/>
  <c r="O9262" i="4" s="1"/>
  <c r="N9263" i="4"/>
  <c r="O9263" i="4" s="1"/>
  <c r="N9264" i="4"/>
  <c r="O9264" i="4" s="1"/>
  <c r="N9265" i="4"/>
  <c r="O9265" i="4" s="1"/>
  <c r="N9266" i="4"/>
  <c r="O9266" i="4" s="1"/>
  <c r="N9267" i="4"/>
  <c r="O9267" i="4" s="1"/>
  <c r="N9268" i="4"/>
  <c r="O9268" i="4" s="1"/>
  <c r="N9269" i="4"/>
  <c r="O9269" i="4" s="1"/>
  <c r="N9270" i="4"/>
  <c r="O9270" i="4" s="1"/>
  <c r="N9271" i="4"/>
  <c r="O9271" i="4" s="1"/>
  <c r="P9271" i="4" s="1"/>
  <c r="N9272" i="4"/>
  <c r="O9272" i="4" s="1"/>
  <c r="N9273" i="4"/>
  <c r="O9273" i="4" s="1"/>
  <c r="N9274" i="4"/>
  <c r="O9274" i="4" s="1"/>
  <c r="N9275" i="4"/>
  <c r="O9275" i="4" s="1"/>
  <c r="N9276" i="4"/>
  <c r="O9276" i="4" s="1"/>
  <c r="N9277" i="4"/>
  <c r="O9277" i="4" s="1"/>
  <c r="N9278" i="4"/>
  <c r="O9278" i="4" s="1"/>
  <c r="N9279" i="4"/>
  <c r="O9279" i="4" s="1"/>
  <c r="N9280" i="4"/>
  <c r="O9280" i="4" s="1"/>
  <c r="N9281" i="4"/>
  <c r="O9281" i="4" s="1"/>
  <c r="N9282" i="4"/>
  <c r="O9282" i="4" s="1"/>
  <c r="N9283" i="4"/>
  <c r="O9283" i="4" s="1"/>
  <c r="N9284" i="4"/>
  <c r="O9284" i="4" s="1"/>
  <c r="N9285" i="4"/>
  <c r="O9285" i="4" s="1"/>
  <c r="N9286" i="4"/>
  <c r="O9286" i="4" s="1"/>
  <c r="N9287" i="4"/>
  <c r="O9287" i="4" s="1"/>
  <c r="N9288" i="4"/>
  <c r="O9288" i="4" s="1"/>
  <c r="N9289" i="4"/>
  <c r="O9289" i="4" s="1"/>
  <c r="N9290" i="4"/>
  <c r="O9290" i="4" s="1"/>
  <c r="N9291" i="4"/>
  <c r="O9291" i="4" s="1"/>
  <c r="N9292" i="4"/>
  <c r="O9292" i="4" s="1"/>
  <c r="N9293" i="4"/>
  <c r="O9293" i="4" s="1"/>
  <c r="N9294" i="4"/>
  <c r="O9294" i="4" s="1"/>
  <c r="N9295" i="4"/>
  <c r="O9295" i="4" s="1"/>
  <c r="N9296" i="4"/>
  <c r="O9296" i="4" s="1"/>
  <c r="N9297" i="4"/>
  <c r="O9297" i="4" s="1"/>
  <c r="N9298" i="4"/>
  <c r="O9298" i="4" s="1"/>
  <c r="N9299" i="4"/>
  <c r="O9299" i="4" s="1"/>
  <c r="N9300" i="4"/>
  <c r="O9300" i="4" s="1"/>
  <c r="N9301" i="4"/>
  <c r="O9301" i="4" s="1"/>
  <c r="N9302" i="4"/>
  <c r="O9302" i="4" s="1"/>
  <c r="N9303" i="4"/>
  <c r="O9303" i="4" s="1"/>
  <c r="N9304" i="4"/>
  <c r="O9304" i="4" s="1"/>
  <c r="N9305" i="4"/>
  <c r="O9305" i="4" s="1"/>
  <c r="N9306" i="4"/>
  <c r="O9306" i="4" s="1"/>
  <c r="N9307" i="4"/>
  <c r="O9307" i="4" s="1"/>
  <c r="N9308" i="4"/>
  <c r="O9308" i="4" s="1"/>
  <c r="P9308" i="4" s="1"/>
  <c r="N9309" i="4"/>
  <c r="O9309" i="4" s="1"/>
  <c r="N9310" i="4"/>
  <c r="O9310" i="4" s="1"/>
  <c r="N9311" i="4"/>
  <c r="O9311" i="4" s="1"/>
  <c r="N9312" i="4"/>
  <c r="O9312" i="4" s="1"/>
  <c r="N9313" i="4"/>
  <c r="O9313" i="4" s="1"/>
  <c r="N9314" i="4"/>
  <c r="O9314" i="4" s="1"/>
  <c r="N9315" i="4"/>
  <c r="O9315" i="4" s="1"/>
  <c r="N9316" i="4"/>
  <c r="O9316" i="4" s="1"/>
  <c r="N9317" i="4"/>
  <c r="O9317" i="4" s="1"/>
  <c r="N9318" i="4"/>
  <c r="O9318" i="4" s="1"/>
  <c r="N9319" i="4"/>
  <c r="O9319" i="4" s="1"/>
  <c r="N9320" i="4"/>
  <c r="O9320" i="4" s="1"/>
  <c r="N9321" i="4"/>
  <c r="O9321" i="4" s="1"/>
  <c r="N9322" i="4"/>
  <c r="O9322" i="4" s="1"/>
  <c r="N9323" i="4"/>
  <c r="O9323" i="4" s="1"/>
  <c r="N9324" i="4"/>
  <c r="O9324" i="4" s="1"/>
  <c r="N9325" i="4"/>
  <c r="O9325" i="4" s="1"/>
  <c r="N9326" i="4"/>
  <c r="O9326" i="4" s="1"/>
  <c r="N9327" i="4"/>
  <c r="O9327" i="4" s="1"/>
  <c r="N9328" i="4"/>
  <c r="O9328" i="4" s="1"/>
  <c r="N9329" i="4"/>
  <c r="O9329" i="4" s="1"/>
  <c r="N9330" i="4"/>
  <c r="O9330" i="4" s="1"/>
  <c r="N9331" i="4"/>
  <c r="O9331" i="4" s="1"/>
  <c r="N9332" i="4"/>
  <c r="O9332" i="4" s="1"/>
  <c r="N9333" i="4"/>
  <c r="O9333" i="4" s="1"/>
  <c r="N9334" i="4"/>
  <c r="O9334" i="4" s="1"/>
  <c r="N9335" i="4"/>
  <c r="O9335" i="4" s="1"/>
  <c r="P9335" i="4" s="1"/>
  <c r="N9336" i="4"/>
  <c r="O9336" i="4" s="1"/>
  <c r="N9337" i="4"/>
  <c r="O9337" i="4" s="1"/>
  <c r="N9338" i="4"/>
  <c r="O9338" i="4" s="1"/>
  <c r="N9339" i="4"/>
  <c r="O9339" i="4" s="1"/>
  <c r="N9340" i="4"/>
  <c r="O9340" i="4" s="1"/>
  <c r="N9341" i="4"/>
  <c r="O9341" i="4" s="1"/>
  <c r="N9342" i="4"/>
  <c r="O9342" i="4" s="1"/>
  <c r="N9343" i="4"/>
  <c r="O9343" i="4" s="1"/>
  <c r="N9344" i="4"/>
  <c r="O9344" i="4" s="1"/>
  <c r="N9345" i="4"/>
  <c r="O9345" i="4" s="1"/>
  <c r="N9346" i="4"/>
  <c r="O9346" i="4" s="1"/>
  <c r="N9347" i="4"/>
  <c r="O9347" i="4" s="1"/>
  <c r="N9348" i="4"/>
  <c r="O9348" i="4" s="1"/>
  <c r="N9349" i="4"/>
  <c r="O9349" i="4" s="1"/>
  <c r="N9350" i="4"/>
  <c r="O9350" i="4" s="1"/>
  <c r="N9351" i="4"/>
  <c r="O9351" i="4" s="1"/>
  <c r="N9352" i="4"/>
  <c r="O9352" i="4" s="1"/>
  <c r="N9353" i="4"/>
  <c r="O9353" i="4" s="1"/>
  <c r="N9354" i="4"/>
  <c r="O9354" i="4" s="1"/>
  <c r="N9355" i="4"/>
  <c r="O9355" i="4" s="1"/>
  <c r="N9356" i="4"/>
  <c r="O9356" i="4" s="1"/>
  <c r="N9357" i="4"/>
  <c r="O9357" i="4" s="1"/>
  <c r="N9358" i="4"/>
  <c r="O9358" i="4" s="1"/>
  <c r="N9359" i="4"/>
  <c r="O9359" i="4" s="1"/>
  <c r="N9360" i="4"/>
  <c r="O9360" i="4" s="1"/>
  <c r="N9361" i="4"/>
  <c r="O9361" i="4" s="1"/>
  <c r="N9362" i="4"/>
  <c r="O9362" i="4" s="1"/>
  <c r="N9363" i="4"/>
  <c r="O9363" i="4" s="1"/>
  <c r="N9364" i="4"/>
  <c r="O9364" i="4" s="1"/>
  <c r="N9365" i="4"/>
  <c r="O9365" i="4" s="1"/>
  <c r="N9366" i="4"/>
  <c r="O9366" i="4" s="1"/>
  <c r="N9367" i="4"/>
  <c r="O9367" i="4" s="1"/>
  <c r="N9368" i="4"/>
  <c r="O9368" i="4" s="1"/>
  <c r="N9369" i="4"/>
  <c r="O9369" i="4" s="1"/>
  <c r="N9370" i="4"/>
  <c r="O9370" i="4" s="1"/>
  <c r="N9371" i="4"/>
  <c r="O9371" i="4" s="1"/>
  <c r="N9372" i="4"/>
  <c r="O9372" i="4" s="1"/>
  <c r="N9373" i="4"/>
  <c r="O9373" i="4" s="1"/>
  <c r="N9374" i="4"/>
  <c r="O9374" i="4" s="1"/>
  <c r="N9375" i="4"/>
  <c r="O9375" i="4" s="1"/>
  <c r="N9376" i="4"/>
  <c r="O9376" i="4" s="1"/>
  <c r="N9377" i="4"/>
  <c r="O9377" i="4" s="1"/>
  <c r="N9378" i="4"/>
  <c r="O9378" i="4" s="1"/>
  <c r="N9379" i="4"/>
  <c r="O9379" i="4" s="1"/>
  <c r="N9380" i="4"/>
  <c r="O9380" i="4" s="1"/>
  <c r="N9381" i="4"/>
  <c r="O9381" i="4" s="1"/>
  <c r="N9382" i="4"/>
  <c r="O9382" i="4" s="1"/>
  <c r="N9383" i="4"/>
  <c r="O9383" i="4" s="1"/>
  <c r="N9384" i="4"/>
  <c r="O9384" i="4" s="1"/>
  <c r="N9385" i="4"/>
  <c r="O9385" i="4" s="1"/>
  <c r="N9386" i="4"/>
  <c r="O9386" i="4" s="1"/>
  <c r="N9387" i="4"/>
  <c r="O9387" i="4" s="1"/>
  <c r="N9388" i="4"/>
  <c r="O9388" i="4" s="1"/>
  <c r="N9389" i="4"/>
  <c r="O9389" i="4" s="1"/>
  <c r="N9390" i="4"/>
  <c r="O9390" i="4" s="1"/>
  <c r="N9391" i="4"/>
  <c r="O9391" i="4" s="1"/>
  <c r="N9392" i="4"/>
  <c r="O9392" i="4" s="1"/>
  <c r="N9393" i="4"/>
  <c r="O9393" i="4" s="1"/>
  <c r="N9394" i="4"/>
  <c r="O9394" i="4" s="1"/>
  <c r="N9395" i="4"/>
  <c r="O9395" i="4" s="1"/>
  <c r="N9396" i="4"/>
  <c r="O9396" i="4" s="1"/>
  <c r="N9397" i="4"/>
  <c r="O9397" i="4" s="1"/>
  <c r="N9398" i="4"/>
  <c r="O9398" i="4" s="1"/>
  <c r="N9399" i="4"/>
  <c r="O9399" i="4" s="1"/>
  <c r="N9400" i="4"/>
  <c r="O9400" i="4" s="1"/>
  <c r="N9401" i="4"/>
  <c r="O9401" i="4" s="1"/>
  <c r="N9402" i="4"/>
  <c r="O9402" i="4" s="1"/>
  <c r="N9403" i="4"/>
  <c r="O9403" i="4" s="1"/>
  <c r="N9404" i="4"/>
  <c r="O9404" i="4" s="1"/>
  <c r="N9405" i="4"/>
  <c r="O9405" i="4" s="1"/>
  <c r="N9406" i="4"/>
  <c r="O9406" i="4" s="1"/>
  <c r="N9407" i="4"/>
  <c r="O9407" i="4" s="1"/>
  <c r="N9408" i="4"/>
  <c r="O9408" i="4" s="1"/>
  <c r="N9409" i="4"/>
  <c r="O9409" i="4" s="1"/>
  <c r="N9410" i="4"/>
  <c r="O9410" i="4" s="1"/>
  <c r="N9411" i="4"/>
  <c r="O9411" i="4" s="1"/>
  <c r="N9412" i="4"/>
  <c r="O9412" i="4" s="1"/>
  <c r="N9413" i="4"/>
  <c r="O9413" i="4" s="1"/>
  <c r="N9414" i="4"/>
  <c r="O9414" i="4" s="1"/>
  <c r="N9415" i="4"/>
  <c r="O9415" i="4" s="1"/>
  <c r="N9416" i="4"/>
  <c r="O9416" i="4" s="1"/>
  <c r="N9417" i="4"/>
  <c r="O9417" i="4" s="1"/>
  <c r="N9418" i="4"/>
  <c r="O9418" i="4" s="1"/>
  <c r="N9419" i="4"/>
  <c r="O9419" i="4" s="1"/>
  <c r="N9420" i="4"/>
  <c r="O9420" i="4" s="1"/>
  <c r="N9421" i="4"/>
  <c r="O9421" i="4" s="1"/>
  <c r="N9422" i="4"/>
  <c r="O9422" i="4" s="1"/>
  <c r="N9423" i="4"/>
  <c r="O9423" i="4" s="1"/>
  <c r="N9424" i="4"/>
  <c r="O9424" i="4" s="1"/>
  <c r="N9425" i="4"/>
  <c r="O9425" i="4" s="1"/>
  <c r="N9426" i="4"/>
  <c r="O9426" i="4" s="1"/>
  <c r="N9427" i="4"/>
  <c r="O9427" i="4" s="1"/>
  <c r="N9428" i="4"/>
  <c r="O9428" i="4" s="1"/>
  <c r="N9429" i="4"/>
  <c r="O9429" i="4" s="1"/>
  <c r="N9430" i="4"/>
  <c r="O9430" i="4" s="1"/>
  <c r="N9431" i="4"/>
  <c r="O9431" i="4" s="1"/>
  <c r="N9432" i="4"/>
  <c r="O9432" i="4" s="1"/>
  <c r="N9433" i="4"/>
  <c r="O9433" i="4" s="1"/>
  <c r="N9434" i="4"/>
  <c r="O9434" i="4" s="1"/>
  <c r="N9435" i="4"/>
  <c r="O9435" i="4" s="1"/>
  <c r="N9436" i="4"/>
  <c r="O9436" i="4" s="1"/>
  <c r="N9437" i="4"/>
  <c r="O9437" i="4" s="1"/>
  <c r="N9438" i="4"/>
  <c r="O9438" i="4" s="1"/>
  <c r="N9439" i="4"/>
  <c r="O9439" i="4" s="1"/>
  <c r="N9440" i="4"/>
  <c r="O9440" i="4" s="1"/>
  <c r="N9441" i="4"/>
  <c r="O9441" i="4" s="1"/>
  <c r="N9442" i="4"/>
  <c r="O9442" i="4" s="1"/>
  <c r="N9443" i="4"/>
  <c r="O9443" i="4" s="1"/>
  <c r="N9444" i="4"/>
  <c r="O9444" i="4" s="1"/>
  <c r="N9445" i="4"/>
  <c r="O9445" i="4" s="1"/>
  <c r="N9446" i="4"/>
  <c r="O9446" i="4" s="1"/>
  <c r="N9447" i="4"/>
  <c r="O9447" i="4" s="1"/>
  <c r="N9448" i="4"/>
  <c r="O9448" i="4" s="1"/>
  <c r="N9449" i="4"/>
  <c r="O9449" i="4" s="1"/>
  <c r="N9450" i="4"/>
  <c r="O9450" i="4" s="1"/>
  <c r="N9451" i="4"/>
  <c r="O9451" i="4" s="1"/>
  <c r="N9452" i="4"/>
  <c r="O9452" i="4" s="1"/>
  <c r="N9453" i="4"/>
  <c r="O9453" i="4" s="1"/>
  <c r="P9453" i="4" s="1"/>
  <c r="N9454" i="4"/>
  <c r="O9454" i="4" s="1"/>
  <c r="N9455" i="4"/>
  <c r="O9455" i="4" s="1"/>
  <c r="N9456" i="4"/>
  <c r="O9456" i="4" s="1"/>
  <c r="N9457" i="4"/>
  <c r="O9457" i="4" s="1"/>
  <c r="N9458" i="4"/>
  <c r="O9458" i="4" s="1"/>
  <c r="N9459" i="4"/>
  <c r="O9459" i="4" s="1"/>
  <c r="N9460" i="4"/>
  <c r="O9460" i="4" s="1"/>
  <c r="N9461" i="4"/>
  <c r="O9461" i="4" s="1"/>
  <c r="N9462" i="4"/>
  <c r="O9462" i="4" s="1"/>
  <c r="N9463" i="4"/>
  <c r="O9463" i="4" s="1"/>
  <c r="N9464" i="4"/>
  <c r="O9464" i="4" s="1"/>
  <c r="N9465" i="4"/>
  <c r="O9465" i="4" s="1"/>
  <c r="N9466" i="4"/>
  <c r="O9466" i="4" s="1"/>
  <c r="N9467" i="4"/>
  <c r="O9467" i="4" s="1"/>
  <c r="N9468" i="4"/>
  <c r="O9468" i="4" s="1"/>
  <c r="N9469" i="4"/>
  <c r="O9469" i="4" s="1"/>
  <c r="N9470" i="4"/>
  <c r="O9470" i="4" s="1"/>
  <c r="N9471" i="4"/>
  <c r="O9471" i="4" s="1"/>
  <c r="N9472" i="4"/>
  <c r="O9472" i="4" s="1"/>
  <c r="N9473" i="4"/>
  <c r="O9473" i="4" s="1"/>
  <c r="N9474" i="4"/>
  <c r="O9474" i="4" s="1"/>
  <c r="N9475" i="4"/>
  <c r="O9475" i="4" s="1"/>
  <c r="N9476" i="4"/>
  <c r="O9476" i="4" s="1"/>
  <c r="N9477" i="4"/>
  <c r="O9477" i="4" s="1"/>
  <c r="N9478" i="4"/>
  <c r="O9478" i="4" s="1"/>
  <c r="N9479" i="4"/>
  <c r="O9479" i="4" s="1"/>
  <c r="N9480" i="4"/>
  <c r="O9480" i="4" s="1"/>
  <c r="N9481" i="4"/>
  <c r="O9481" i="4" s="1"/>
  <c r="N9482" i="4"/>
  <c r="O9482" i="4" s="1"/>
  <c r="P9482" i="4" s="1"/>
  <c r="N9483" i="4"/>
  <c r="O9483" i="4" s="1"/>
  <c r="N9484" i="4"/>
  <c r="O9484" i="4" s="1"/>
  <c r="N9485" i="4"/>
  <c r="O9485" i="4" s="1"/>
  <c r="N9486" i="4"/>
  <c r="O9486" i="4" s="1"/>
  <c r="N9487" i="4"/>
  <c r="O9487" i="4" s="1"/>
  <c r="N9488" i="4"/>
  <c r="O9488" i="4" s="1"/>
  <c r="N9489" i="4"/>
  <c r="O9489" i="4" s="1"/>
  <c r="N9490" i="4"/>
  <c r="O9490" i="4" s="1"/>
  <c r="N9491" i="4"/>
  <c r="O9491" i="4" s="1"/>
  <c r="N9492" i="4"/>
  <c r="O9492" i="4" s="1"/>
  <c r="N9493" i="4"/>
  <c r="O9493" i="4" s="1"/>
  <c r="N9494" i="4"/>
  <c r="O9494" i="4" s="1"/>
  <c r="N9495" i="4"/>
  <c r="O9495" i="4" s="1"/>
  <c r="N9496" i="4"/>
  <c r="O9496" i="4" s="1"/>
  <c r="N9497" i="4"/>
  <c r="O9497" i="4" s="1"/>
  <c r="N9498" i="4"/>
  <c r="O9498" i="4" s="1"/>
  <c r="N9499" i="4"/>
  <c r="O9499" i="4" s="1"/>
  <c r="N9500" i="4"/>
  <c r="O9500" i="4" s="1"/>
  <c r="N9501" i="4"/>
  <c r="O9501" i="4" s="1"/>
  <c r="N9502" i="4"/>
  <c r="O9502" i="4" s="1"/>
  <c r="N9503" i="4"/>
  <c r="O9503" i="4" s="1"/>
  <c r="N9504" i="4"/>
  <c r="O9504" i="4" s="1"/>
  <c r="N9505" i="4"/>
  <c r="O9505" i="4" s="1"/>
  <c r="N9506" i="4"/>
  <c r="O9506" i="4" s="1"/>
  <c r="N9507" i="4"/>
  <c r="O9507" i="4" s="1"/>
  <c r="N9508" i="4"/>
  <c r="O9508" i="4" s="1"/>
  <c r="N9509" i="4"/>
  <c r="O9509" i="4" s="1"/>
  <c r="N9510" i="4"/>
  <c r="O9510" i="4" s="1"/>
  <c r="N9511" i="4"/>
  <c r="O9511" i="4" s="1"/>
  <c r="N9512" i="4"/>
  <c r="O9512" i="4" s="1"/>
  <c r="N9513" i="4"/>
  <c r="O9513" i="4" s="1"/>
  <c r="N9514" i="4"/>
  <c r="O9514" i="4" s="1"/>
  <c r="N9515" i="4"/>
  <c r="O9515" i="4" s="1"/>
  <c r="N9516" i="4"/>
  <c r="O9516" i="4" s="1"/>
  <c r="N9517" i="4"/>
  <c r="O9517" i="4" s="1"/>
  <c r="P9517" i="4" s="1"/>
  <c r="N9518" i="4"/>
  <c r="O9518" i="4" s="1"/>
  <c r="N9519" i="4"/>
  <c r="O9519" i="4" s="1"/>
  <c r="N9520" i="4"/>
  <c r="O9520" i="4" s="1"/>
  <c r="N9521" i="4"/>
  <c r="O9521" i="4" s="1"/>
  <c r="N9522" i="4"/>
  <c r="O9522" i="4" s="1"/>
  <c r="N9523" i="4"/>
  <c r="O9523" i="4" s="1"/>
  <c r="N9524" i="4"/>
  <c r="O9524" i="4" s="1"/>
  <c r="N9525" i="4"/>
  <c r="O9525" i="4" s="1"/>
  <c r="N9526" i="4"/>
  <c r="O9526" i="4" s="1"/>
  <c r="N9527" i="4"/>
  <c r="O9527" i="4" s="1"/>
  <c r="N9528" i="4"/>
  <c r="O9528" i="4" s="1"/>
  <c r="N9529" i="4"/>
  <c r="O9529" i="4" s="1"/>
  <c r="N9530" i="4"/>
  <c r="O9530" i="4" s="1"/>
  <c r="N9531" i="4"/>
  <c r="O9531" i="4" s="1"/>
  <c r="N9532" i="4"/>
  <c r="O9532" i="4" s="1"/>
  <c r="N9533" i="4"/>
  <c r="O9533" i="4" s="1"/>
  <c r="N9534" i="4"/>
  <c r="O9534" i="4" s="1"/>
  <c r="N9535" i="4"/>
  <c r="O9535" i="4" s="1"/>
  <c r="N9536" i="4"/>
  <c r="O9536" i="4" s="1"/>
  <c r="N9537" i="4"/>
  <c r="O9537" i="4" s="1"/>
  <c r="N9538" i="4"/>
  <c r="O9538" i="4" s="1"/>
  <c r="N9539" i="4"/>
  <c r="O9539" i="4" s="1"/>
  <c r="N9540" i="4"/>
  <c r="O9540" i="4" s="1"/>
  <c r="N9541" i="4"/>
  <c r="O9541" i="4" s="1"/>
  <c r="N9542" i="4"/>
  <c r="O9542" i="4" s="1"/>
  <c r="N9543" i="4"/>
  <c r="O9543" i="4" s="1"/>
  <c r="N9544" i="4"/>
  <c r="O9544" i="4" s="1"/>
  <c r="N9545" i="4"/>
  <c r="O9545" i="4" s="1"/>
  <c r="N9546" i="4"/>
  <c r="O9546" i="4" s="1"/>
  <c r="N9547" i="4"/>
  <c r="O9547" i="4" s="1"/>
  <c r="N9548" i="4"/>
  <c r="O9548" i="4" s="1"/>
  <c r="N9549" i="4"/>
  <c r="O9549" i="4" s="1"/>
  <c r="N9550" i="4"/>
  <c r="O9550" i="4" s="1"/>
  <c r="N9551" i="4"/>
  <c r="O9551" i="4" s="1"/>
  <c r="N9552" i="4"/>
  <c r="O9552" i="4" s="1"/>
  <c r="N9553" i="4"/>
  <c r="O9553" i="4" s="1"/>
  <c r="N9554" i="4"/>
  <c r="O9554" i="4" s="1"/>
  <c r="N9555" i="4"/>
  <c r="O9555" i="4" s="1"/>
  <c r="N9556" i="4"/>
  <c r="O9556" i="4" s="1"/>
  <c r="N9557" i="4"/>
  <c r="O9557" i="4" s="1"/>
  <c r="N9558" i="4"/>
  <c r="O9558" i="4" s="1"/>
  <c r="N9559" i="4"/>
  <c r="O9559" i="4" s="1"/>
  <c r="N9560" i="4"/>
  <c r="O9560" i="4" s="1"/>
  <c r="N9561" i="4"/>
  <c r="O9561" i="4" s="1"/>
  <c r="N9562" i="4"/>
  <c r="O9562" i="4" s="1"/>
  <c r="N9563" i="4"/>
  <c r="O9563" i="4" s="1"/>
  <c r="N9564" i="4"/>
  <c r="O9564" i="4" s="1"/>
  <c r="N9565" i="4"/>
  <c r="O9565" i="4" s="1"/>
  <c r="N9566" i="4"/>
  <c r="O9566" i="4" s="1"/>
  <c r="N9567" i="4"/>
  <c r="O9567" i="4" s="1"/>
  <c r="N9568" i="4"/>
  <c r="O9568" i="4" s="1"/>
  <c r="N9569" i="4"/>
  <c r="O9569" i="4" s="1"/>
  <c r="N9570" i="4"/>
  <c r="O9570" i="4" s="1"/>
  <c r="N9571" i="4"/>
  <c r="O9571" i="4" s="1"/>
  <c r="N9572" i="4"/>
  <c r="O9572" i="4" s="1"/>
  <c r="N9573" i="4"/>
  <c r="O9573" i="4" s="1"/>
  <c r="N9574" i="4"/>
  <c r="O9574" i="4" s="1"/>
  <c r="N9575" i="4"/>
  <c r="O9575" i="4" s="1"/>
  <c r="N9576" i="4"/>
  <c r="O9576" i="4" s="1"/>
  <c r="N9577" i="4"/>
  <c r="O9577" i="4" s="1"/>
  <c r="N9578" i="4"/>
  <c r="O9578" i="4" s="1"/>
  <c r="N9579" i="4"/>
  <c r="O9579" i="4" s="1"/>
  <c r="N9580" i="4"/>
  <c r="O9580" i="4" s="1"/>
  <c r="N9581" i="4"/>
  <c r="O9581" i="4" s="1"/>
  <c r="N9582" i="4"/>
  <c r="O9582" i="4" s="1"/>
  <c r="N9583" i="4"/>
  <c r="O9583" i="4" s="1"/>
  <c r="N9584" i="4"/>
  <c r="O9584" i="4" s="1"/>
  <c r="N9585" i="4"/>
  <c r="O9585" i="4" s="1"/>
  <c r="N9586" i="4"/>
  <c r="O9586" i="4" s="1"/>
  <c r="N9587" i="4"/>
  <c r="O9587" i="4" s="1"/>
  <c r="N9588" i="4"/>
  <c r="O9588" i="4" s="1"/>
  <c r="N9589" i="4"/>
  <c r="O9589" i="4" s="1"/>
  <c r="N9590" i="4"/>
  <c r="O9590" i="4" s="1"/>
  <c r="N9591" i="4"/>
  <c r="O9591" i="4" s="1"/>
  <c r="N9592" i="4"/>
  <c r="O9592" i="4" s="1"/>
  <c r="N9593" i="4"/>
  <c r="O9593" i="4" s="1"/>
  <c r="N9594" i="4"/>
  <c r="O9594" i="4" s="1"/>
  <c r="N9595" i="4"/>
  <c r="O9595" i="4" s="1"/>
  <c r="N9596" i="4"/>
  <c r="O9596" i="4" s="1"/>
  <c r="N9597" i="4"/>
  <c r="O9597" i="4" s="1"/>
  <c r="N9598" i="4"/>
  <c r="O9598" i="4" s="1"/>
  <c r="N9599" i="4"/>
  <c r="O9599" i="4" s="1"/>
  <c r="N9600" i="4"/>
  <c r="O9600" i="4" s="1"/>
  <c r="N9601" i="4"/>
  <c r="O9601" i="4" s="1"/>
  <c r="N9602" i="4"/>
  <c r="O9602" i="4" s="1"/>
  <c r="N9603" i="4"/>
  <c r="O9603" i="4" s="1"/>
  <c r="N9604" i="4"/>
  <c r="O9604" i="4" s="1"/>
  <c r="N9605" i="4"/>
  <c r="O9605" i="4" s="1"/>
  <c r="N9606" i="4"/>
  <c r="O9606" i="4" s="1"/>
  <c r="N9607" i="4"/>
  <c r="O9607" i="4" s="1"/>
  <c r="N9608" i="4"/>
  <c r="O9608" i="4" s="1"/>
  <c r="N9609" i="4"/>
  <c r="O9609" i="4" s="1"/>
  <c r="N9610" i="4"/>
  <c r="O9610" i="4" s="1"/>
  <c r="N9611" i="4"/>
  <c r="O9611" i="4" s="1"/>
  <c r="N9612" i="4"/>
  <c r="O9612" i="4" s="1"/>
  <c r="N9613" i="4"/>
  <c r="O9613" i="4" s="1"/>
  <c r="N9614" i="4"/>
  <c r="O9614" i="4" s="1"/>
  <c r="N9615" i="4"/>
  <c r="O9615" i="4" s="1"/>
  <c r="N9616" i="4"/>
  <c r="O9616" i="4" s="1"/>
  <c r="N9617" i="4"/>
  <c r="O9617" i="4" s="1"/>
  <c r="N9618" i="4"/>
  <c r="O9618" i="4" s="1"/>
  <c r="N9619" i="4"/>
  <c r="O9619" i="4" s="1"/>
  <c r="N9620" i="4"/>
  <c r="O9620" i="4" s="1"/>
  <c r="N9621" i="4"/>
  <c r="O9621" i="4" s="1"/>
  <c r="N9622" i="4"/>
  <c r="O9622" i="4" s="1"/>
  <c r="N9623" i="4"/>
  <c r="O9623" i="4" s="1"/>
  <c r="N9624" i="4"/>
  <c r="O9624" i="4" s="1"/>
  <c r="N9625" i="4"/>
  <c r="O9625" i="4" s="1"/>
  <c r="N9626" i="4"/>
  <c r="O9626" i="4" s="1"/>
  <c r="N9627" i="4"/>
  <c r="O9627" i="4" s="1"/>
  <c r="N9628" i="4"/>
  <c r="O9628" i="4" s="1"/>
  <c r="N9629" i="4"/>
  <c r="O9629" i="4" s="1"/>
  <c r="N9630" i="4"/>
  <c r="O9630" i="4" s="1"/>
  <c r="N9631" i="4"/>
  <c r="O9631" i="4" s="1"/>
  <c r="N9632" i="4"/>
  <c r="O9632" i="4" s="1"/>
  <c r="N9633" i="4"/>
  <c r="O9633" i="4" s="1"/>
  <c r="N9634" i="4"/>
  <c r="O9634" i="4" s="1"/>
  <c r="N9635" i="4"/>
  <c r="O9635" i="4" s="1"/>
  <c r="N9636" i="4"/>
  <c r="O9636" i="4" s="1"/>
  <c r="N9637" i="4"/>
  <c r="O9637" i="4" s="1"/>
  <c r="N9638" i="4"/>
  <c r="O9638" i="4" s="1"/>
  <c r="N9639" i="4"/>
  <c r="O9639" i="4" s="1"/>
  <c r="N9640" i="4"/>
  <c r="O9640" i="4" s="1"/>
  <c r="N9641" i="4"/>
  <c r="O9641" i="4" s="1"/>
  <c r="N9642" i="4"/>
  <c r="O9642" i="4" s="1"/>
  <c r="N9643" i="4"/>
  <c r="O9643" i="4" s="1"/>
  <c r="N9644" i="4"/>
  <c r="O9644" i="4" s="1"/>
  <c r="N9645" i="4"/>
  <c r="O9645" i="4" s="1"/>
  <c r="N9646" i="4"/>
  <c r="O9646" i="4" s="1"/>
  <c r="N9647" i="4"/>
  <c r="O9647" i="4" s="1"/>
  <c r="N9648" i="4"/>
  <c r="O9648" i="4" s="1"/>
  <c r="N9649" i="4"/>
  <c r="O9649" i="4" s="1"/>
  <c r="N9650" i="4"/>
  <c r="O9650" i="4" s="1"/>
  <c r="N9651" i="4"/>
  <c r="O9651" i="4" s="1"/>
  <c r="N9652" i="4"/>
  <c r="O9652" i="4" s="1"/>
  <c r="N9653" i="4"/>
  <c r="O9653" i="4" s="1"/>
  <c r="N9654" i="4"/>
  <c r="O9654" i="4" s="1"/>
  <c r="N9655" i="4"/>
  <c r="O9655" i="4" s="1"/>
  <c r="N9656" i="4"/>
  <c r="O9656" i="4" s="1"/>
  <c r="N9657" i="4"/>
  <c r="O9657" i="4" s="1"/>
  <c r="N9658" i="4"/>
  <c r="O9658" i="4" s="1"/>
  <c r="N9659" i="4"/>
  <c r="O9659" i="4" s="1"/>
  <c r="N9660" i="4"/>
  <c r="O9660" i="4" s="1"/>
  <c r="N9661" i="4"/>
  <c r="O9661" i="4" s="1"/>
  <c r="N9662" i="4"/>
  <c r="O9662" i="4" s="1"/>
  <c r="P9662" i="4" s="1"/>
  <c r="N9663" i="4"/>
  <c r="O9663" i="4" s="1"/>
  <c r="N9664" i="4"/>
  <c r="O9664" i="4" s="1"/>
  <c r="N9665" i="4"/>
  <c r="O9665" i="4" s="1"/>
  <c r="N9666" i="4"/>
  <c r="O9666" i="4" s="1"/>
  <c r="N9667" i="4"/>
  <c r="O9667" i="4" s="1"/>
  <c r="N9668" i="4"/>
  <c r="O9668" i="4" s="1"/>
  <c r="N9669" i="4"/>
  <c r="O9669" i="4" s="1"/>
  <c r="N9670" i="4"/>
  <c r="O9670" i="4" s="1"/>
  <c r="N9671" i="4"/>
  <c r="O9671" i="4" s="1"/>
  <c r="P9671" i="4" s="1"/>
  <c r="N9672" i="4"/>
  <c r="O9672" i="4" s="1"/>
  <c r="N9673" i="4"/>
  <c r="O9673" i="4" s="1"/>
  <c r="N9674" i="4"/>
  <c r="O9674" i="4" s="1"/>
  <c r="N9675" i="4"/>
  <c r="O9675" i="4" s="1"/>
  <c r="N9676" i="4"/>
  <c r="O9676" i="4" s="1"/>
  <c r="N9677" i="4"/>
  <c r="O9677" i="4" s="1"/>
  <c r="N9678" i="4"/>
  <c r="O9678" i="4" s="1"/>
  <c r="N9679" i="4"/>
  <c r="O9679" i="4" s="1"/>
  <c r="N9680" i="4"/>
  <c r="O9680" i="4" s="1"/>
  <c r="N9681" i="4"/>
  <c r="O9681" i="4" s="1"/>
  <c r="N9682" i="4"/>
  <c r="O9682" i="4" s="1"/>
  <c r="N9683" i="4"/>
  <c r="O9683" i="4" s="1"/>
  <c r="N9684" i="4"/>
  <c r="O9684" i="4" s="1"/>
  <c r="N9685" i="4"/>
  <c r="O9685" i="4" s="1"/>
  <c r="N9686" i="4"/>
  <c r="O9686" i="4" s="1"/>
  <c r="N9687" i="4"/>
  <c r="O9687" i="4" s="1"/>
  <c r="N9688" i="4"/>
  <c r="O9688" i="4" s="1"/>
  <c r="N9689" i="4"/>
  <c r="O9689" i="4" s="1"/>
  <c r="N9690" i="4"/>
  <c r="O9690" i="4" s="1"/>
  <c r="N9691" i="4"/>
  <c r="O9691" i="4" s="1"/>
  <c r="N9692" i="4"/>
  <c r="O9692" i="4" s="1"/>
  <c r="N9693" i="4"/>
  <c r="O9693" i="4" s="1"/>
  <c r="N9694" i="4"/>
  <c r="O9694" i="4" s="1"/>
  <c r="N9695" i="4"/>
  <c r="O9695" i="4" s="1"/>
  <c r="N9696" i="4"/>
  <c r="O9696" i="4" s="1"/>
  <c r="N9697" i="4"/>
  <c r="O9697" i="4" s="1"/>
  <c r="N9698" i="4"/>
  <c r="O9698" i="4" s="1"/>
  <c r="N9699" i="4"/>
  <c r="O9699" i="4" s="1"/>
  <c r="N9700" i="4"/>
  <c r="O9700" i="4" s="1"/>
  <c r="N9701" i="4"/>
  <c r="O9701" i="4" s="1"/>
  <c r="N9702" i="4"/>
  <c r="O9702" i="4" s="1"/>
  <c r="N9703" i="4"/>
  <c r="O9703" i="4" s="1"/>
  <c r="N9704" i="4"/>
  <c r="O9704" i="4" s="1"/>
  <c r="N9705" i="4"/>
  <c r="O9705" i="4" s="1"/>
  <c r="N9706" i="4"/>
  <c r="O9706" i="4" s="1"/>
  <c r="N9707" i="4"/>
  <c r="O9707" i="4" s="1"/>
  <c r="N9708" i="4"/>
  <c r="O9708" i="4" s="1"/>
  <c r="P9708" i="4" s="1"/>
  <c r="N9709" i="4"/>
  <c r="O9709" i="4" s="1"/>
  <c r="P9709" i="4" s="1"/>
  <c r="N9710" i="4"/>
  <c r="O9710" i="4" s="1"/>
  <c r="N9711" i="4"/>
  <c r="O9711" i="4" s="1"/>
  <c r="N9712" i="4"/>
  <c r="O9712" i="4" s="1"/>
  <c r="N9713" i="4"/>
  <c r="O9713" i="4" s="1"/>
  <c r="N9714" i="4"/>
  <c r="O9714" i="4" s="1"/>
  <c r="N9715" i="4"/>
  <c r="O9715" i="4" s="1"/>
  <c r="N9716" i="4"/>
  <c r="O9716" i="4" s="1"/>
  <c r="N9717" i="4"/>
  <c r="O9717" i="4" s="1"/>
  <c r="N9718" i="4"/>
  <c r="O9718" i="4" s="1"/>
  <c r="N9719" i="4"/>
  <c r="O9719" i="4" s="1"/>
  <c r="N9720" i="4"/>
  <c r="O9720" i="4" s="1"/>
  <c r="N9721" i="4"/>
  <c r="O9721" i="4" s="1"/>
  <c r="N9722" i="4"/>
  <c r="O9722" i="4" s="1"/>
  <c r="N9723" i="4"/>
  <c r="O9723" i="4" s="1"/>
  <c r="N9724" i="4"/>
  <c r="O9724" i="4" s="1"/>
  <c r="N9725" i="4"/>
  <c r="O9725" i="4" s="1"/>
  <c r="N9726" i="4"/>
  <c r="O9726" i="4" s="1"/>
  <c r="N9727" i="4"/>
  <c r="O9727" i="4" s="1"/>
  <c r="N9728" i="4"/>
  <c r="O9728" i="4" s="1"/>
  <c r="N9729" i="4"/>
  <c r="O9729" i="4" s="1"/>
  <c r="N9730" i="4"/>
  <c r="O9730" i="4" s="1"/>
  <c r="N9731" i="4"/>
  <c r="O9731" i="4" s="1"/>
  <c r="N9732" i="4"/>
  <c r="O9732" i="4" s="1"/>
  <c r="N9733" i="4"/>
  <c r="O9733" i="4" s="1"/>
  <c r="N9734" i="4"/>
  <c r="O9734" i="4" s="1"/>
  <c r="N9735" i="4"/>
  <c r="O9735" i="4" s="1"/>
  <c r="N9736" i="4"/>
  <c r="O9736" i="4" s="1"/>
  <c r="N9737" i="4"/>
  <c r="O9737" i="4" s="1"/>
  <c r="N9738" i="4"/>
  <c r="O9738" i="4" s="1"/>
  <c r="N9739" i="4"/>
  <c r="O9739" i="4" s="1"/>
  <c r="N9740" i="4"/>
  <c r="O9740" i="4" s="1"/>
  <c r="N9741" i="4"/>
  <c r="O9741" i="4" s="1"/>
  <c r="N9742" i="4"/>
  <c r="O9742" i="4" s="1"/>
  <c r="N9743" i="4"/>
  <c r="O9743" i="4" s="1"/>
  <c r="N9744" i="4"/>
  <c r="O9744" i="4" s="1"/>
  <c r="N9745" i="4"/>
  <c r="O9745" i="4" s="1"/>
  <c r="N9746" i="4"/>
  <c r="O9746" i="4" s="1"/>
  <c r="N9747" i="4"/>
  <c r="O9747" i="4" s="1"/>
  <c r="N9748" i="4"/>
  <c r="O9748" i="4" s="1"/>
  <c r="N9749" i="4"/>
  <c r="O9749" i="4" s="1"/>
  <c r="N9750" i="4"/>
  <c r="O9750" i="4" s="1"/>
  <c r="N9751" i="4"/>
  <c r="O9751" i="4" s="1"/>
  <c r="N9752" i="4"/>
  <c r="O9752" i="4" s="1"/>
  <c r="N9753" i="4"/>
  <c r="O9753" i="4" s="1"/>
  <c r="N9754" i="4"/>
  <c r="O9754" i="4" s="1"/>
  <c r="N9755" i="4"/>
  <c r="O9755" i="4" s="1"/>
  <c r="N9756" i="4"/>
  <c r="O9756" i="4" s="1"/>
  <c r="N9757" i="4"/>
  <c r="O9757" i="4" s="1"/>
  <c r="N9758" i="4"/>
  <c r="O9758" i="4" s="1"/>
  <c r="N9759" i="4"/>
  <c r="O9759" i="4" s="1"/>
  <c r="N9760" i="4"/>
  <c r="O9760" i="4" s="1"/>
  <c r="N9761" i="4"/>
  <c r="O9761" i="4" s="1"/>
  <c r="N9762" i="4"/>
  <c r="O9762" i="4" s="1"/>
  <c r="N9763" i="4"/>
  <c r="O9763" i="4" s="1"/>
  <c r="N9764" i="4"/>
  <c r="O9764" i="4" s="1"/>
  <c r="N9765" i="4"/>
  <c r="O9765" i="4" s="1"/>
  <c r="N9766" i="4"/>
  <c r="O9766" i="4" s="1"/>
  <c r="N9767" i="4"/>
  <c r="O9767" i="4" s="1"/>
  <c r="N9768" i="4"/>
  <c r="O9768" i="4" s="1"/>
  <c r="N9769" i="4"/>
  <c r="O9769" i="4" s="1"/>
  <c r="N9770" i="4"/>
  <c r="O9770" i="4" s="1"/>
  <c r="N9771" i="4"/>
  <c r="O9771" i="4" s="1"/>
  <c r="N9772" i="4"/>
  <c r="O9772" i="4" s="1"/>
  <c r="N9773" i="4"/>
  <c r="O9773" i="4" s="1"/>
  <c r="N9774" i="4"/>
  <c r="O9774" i="4" s="1"/>
  <c r="N9775" i="4"/>
  <c r="O9775" i="4" s="1"/>
  <c r="N9776" i="4"/>
  <c r="O9776" i="4" s="1"/>
  <c r="N9777" i="4"/>
  <c r="O9777" i="4" s="1"/>
  <c r="N9778" i="4"/>
  <c r="O9778" i="4" s="1"/>
  <c r="N9779" i="4"/>
  <c r="O9779" i="4" s="1"/>
  <c r="N9780" i="4"/>
  <c r="O9780" i="4" s="1"/>
  <c r="N9781" i="4"/>
  <c r="O9781" i="4" s="1"/>
  <c r="N9782" i="4"/>
  <c r="O9782" i="4" s="1"/>
  <c r="N9783" i="4"/>
  <c r="O9783" i="4" s="1"/>
  <c r="N9784" i="4"/>
  <c r="O9784" i="4" s="1"/>
  <c r="N9785" i="4"/>
  <c r="O9785" i="4" s="1"/>
  <c r="N9786" i="4"/>
  <c r="O9786" i="4" s="1"/>
  <c r="N9787" i="4"/>
  <c r="O9787" i="4" s="1"/>
  <c r="N9788" i="4"/>
  <c r="O9788" i="4" s="1"/>
  <c r="N9789" i="4"/>
  <c r="O9789" i="4" s="1"/>
  <c r="N9790" i="4"/>
  <c r="O9790" i="4" s="1"/>
  <c r="N9791" i="4"/>
  <c r="O9791" i="4" s="1"/>
  <c r="N9792" i="4"/>
  <c r="O9792" i="4" s="1"/>
  <c r="N9793" i="4"/>
  <c r="O9793" i="4" s="1"/>
  <c r="N9794" i="4"/>
  <c r="O9794" i="4" s="1"/>
  <c r="N9795" i="4"/>
  <c r="O9795" i="4" s="1"/>
  <c r="N9796" i="4"/>
  <c r="O9796" i="4" s="1"/>
  <c r="N9797" i="4"/>
  <c r="O9797" i="4" s="1"/>
  <c r="N9798" i="4"/>
  <c r="O9798" i="4" s="1"/>
  <c r="N9799" i="4"/>
  <c r="O9799" i="4" s="1"/>
  <c r="N9800" i="4"/>
  <c r="O9800" i="4" s="1"/>
  <c r="N9801" i="4"/>
  <c r="O9801" i="4" s="1"/>
  <c r="N9802" i="4"/>
  <c r="O9802" i="4" s="1"/>
  <c r="N9803" i="4"/>
  <c r="O9803" i="4" s="1"/>
  <c r="N9804" i="4"/>
  <c r="O9804" i="4" s="1"/>
  <c r="N9805" i="4"/>
  <c r="O9805" i="4" s="1"/>
  <c r="N9806" i="4"/>
  <c r="O9806" i="4" s="1"/>
  <c r="N9807" i="4"/>
  <c r="O9807" i="4" s="1"/>
  <c r="N9808" i="4"/>
  <c r="O9808" i="4" s="1"/>
  <c r="N9809" i="4"/>
  <c r="O9809" i="4" s="1"/>
  <c r="N9810" i="4"/>
  <c r="O9810" i="4" s="1"/>
  <c r="N2" i="4"/>
  <c r="O2" i="4" s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5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260" i="4"/>
  <c r="M4261" i="4"/>
  <c r="M4262" i="4"/>
  <c r="M4263" i="4"/>
  <c r="M4264" i="4"/>
  <c r="M4265" i="4"/>
  <c r="M4266" i="4"/>
  <c r="M4267" i="4"/>
  <c r="M4268" i="4"/>
  <c r="M4269" i="4"/>
  <c r="M4270" i="4"/>
  <c r="M4271" i="4"/>
  <c r="M4272" i="4"/>
  <c r="M4273" i="4"/>
  <c r="M4274" i="4"/>
  <c r="M4275" i="4"/>
  <c r="M4276" i="4"/>
  <c r="M4277" i="4"/>
  <c r="M4278" i="4"/>
  <c r="M4279" i="4"/>
  <c r="M4280" i="4"/>
  <c r="M4281" i="4"/>
  <c r="M4282" i="4"/>
  <c r="M4283" i="4"/>
  <c r="M4284" i="4"/>
  <c r="M4285" i="4"/>
  <c r="M4286" i="4"/>
  <c r="M4287" i="4"/>
  <c r="M4288" i="4"/>
  <c r="M4289" i="4"/>
  <c r="M4290" i="4"/>
  <c r="M4291" i="4"/>
  <c r="M4292" i="4"/>
  <c r="M4293" i="4"/>
  <c r="M4294" i="4"/>
  <c r="M4295" i="4"/>
  <c r="M4296" i="4"/>
  <c r="M4297" i="4"/>
  <c r="M4298" i="4"/>
  <c r="M4299" i="4"/>
  <c r="M4300" i="4"/>
  <c r="M4301" i="4"/>
  <c r="M4302" i="4"/>
  <c r="M4303" i="4"/>
  <c r="M4304" i="4"/>
  <c r="M4305" i="4"/>
  <c r="M4306" i="4"/>
  <c r="M4307" i="4"/>
  <c r="M4308" i="4"/>
  <c r="M4309" i="4"/>
  <c r="M4310" i="4"/>
  <c r="M4311" i="4"/>
  <c r="M4312" i="4"/>
  <c r="M4313" i="4"/>
  <c r="M4314" i="4"/>
  <c r="M4315" i="4"/>
  <c r="M4316" i="4"/>
  <c r="M4317" i="4"/>
  <c r="M4318" i="4"/>
  <c r="M4319" i="4"/>
  <c r="M4320" i="4"/>
  <c r="M4321" i="4"/>
  <c r="M4322" i="4"/>
  <c r="M4323" i="4"/>
  <c r="M4324" i="4"/>
  <c r="M4325" i="4"/>
  <c r="M4326" i="4"/>
  <c r="M4327" i="4"/>
  <c r="M4328" i="4"/>
  <c r="M4329" i="4"/>
  <c r="M4330" i="4"/>
  <c r="M4331" i="4"/>
  <c r="M4332" i="4"/>
  <c r="M4333" i="4"/>
  <c r="M4334" i="4"/>
  <c r="M4335" i="4"/>
  <c r="M4336" i="4"/>
  <c r="M4337" i="4"/>
  <c r="M4338" i="4"/>
  <c r="M4339" i="4"/>
  <c r="M4340" i="4"/>
  <c r="M4341" i="4"/>
  <c r="M4342" i="4"/>
  <c r="M4343" i="4"/>
  <c r="M4344" i="4"/>
  <c r="M4345" i="4"/>
  <c r="M4346" i="4"/>
  <c r="M4347" i="4"/>
  <c r="M4348" i="4"/>
  <c r="M4349" i="4"/>
  <c r="M4350" i="4"/>
  <c r="M4351" i="4"/>
  <c r="M4352" i="4"/>
  <c r="M4353" i="4"/>
  <c r="M4354" i="4"/>
  <c r="M4355" i="4"/>
  <c r="M4356" i="4"/>
  <c r="M4357" i="4"/>
  <c r="M4358" i="4"/>
  <c r="M4359" i="4"/>
  <c r="M4360" i="4"/>
  <c r="M4361" i="4"/>
  <c r="M4362" i="4"/>
  <c r="M4363" i="4"/>
  <c r="M4364" i="4"/>
  <c r="M4365" i="4"/>
  <c r="M4366" i="4"/>
  <c r="M4367" i="4"/>
  <c r="M4368" i="4"/>
  <c r="M4369" i="4"/>
  <c r="M4370" i="4"/>
  <c r="M4371" i="4"/>
  <c r="M4372" i="4"/>
  <c r="M4373" i="4"/>
  <c r="M4374" i="4"/>
  <c r="M4375" i="4"/>
  <c r="M4376" i="4"/>
  <c r="M4377" i="4"/>
  <c r="M4378" i="4"/>
  <c r="M4379" i="4"/>
  <c r="M4380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965" i="4"/>
  <c r="M4966" i="4"/>
  <c r="M4967" i="4"/>
  <c r="M4968" i="4"/>
  <c r="M4969" i="4"/>
  <c r="M4970" i="4"/>
  <c r="M4971" i="4"/>
  <c r="M4972" i="4"/>
  <c r="M4973" i="4"/>
  <c r="M4974" i="4"/>
  <c r="M4975" i="4"/>
  <c r="M4976" i="4"/>
  <c r="M4977" i="4"/>
  <c r="M4978" i="4"/>
  <c r="M4979" i="4"/>
  <c r="M4980" i="4"/>
  <c r="M4981" i="4"/>
  <c r="M4982" i="4"/>
  <c r="M4983" i="4"/>
  <c r="M4984" i="4"/>
  <c r="M4985" i="4"/>
  <c r="M4986" i="4"/>
  <c r="M4987" i="4"/>
  <c r="M4988" i="4"/>
  <c r="M4989" i="4"/>
  <c r="M4990" i="4"/>
  <c r="M4991" i="4"/>
  <c r="M4992" i="4"/>
  <c r="M4993" i="4"/>
  <c r="M4994" i="4"/>
  <c r="M4995" i="4"/>
  <c r="M4996" i="4"/>
  <c r="M4997" i="4"/>
  <c r="M4998" i="4"/>
  <c r="M4999" i="4"/>
  <c r="M5000" i="4"/>
  <c r="M5001" i="4"/>
  <c r="M5002" i="4"/>
  <c r="M5003" i="4"/>
  <c r="M5004" i="4"/>
  <c r="M5005" i="4"/>
  <c r="M5006" i="4"/>
  <c r="M5007" i="4"/>
  <c r="M5008" i="4"/>
  <c r="M5009" i="4"/>
  <c r="M5010" i="4"/>
  <c r="M5011" i="4"/>
  <c r="M5012" i="4"/>
  <c r="M5013" i="4"/>
  <c r="M5014" i="4"/>
  <c r="M5015" i="4"/>
  <c r="M5016" i="4"/>
  <c r="M5017" i="4"/>
  <c r="M5018" i="4"/>
  <c r="M5019" i="4"/>
  <c r="M5020" i="4"/>
  <c r="M5021" i="4"/>
  <c r="M5022" i="4"/>
  <c r="M5023" i="4"/>
  <c r="M5024" i="4"/>
  <c r="M5025" i="4"/>
  <c r="M5026" i="4"/>
  <c r="M5027" i="4"/>
  <c r="M5028" i="4"/>
  <c r="M5029" i="4"/>
  <c r="M5030" i="4"/>
  <c r="M5031" i="4"/>
  <c r="M5032" i="4"/>
  <c r="M5033" i="4"/>
  <c r="M5034" i="4"/>
  <c r="M5035" i="4"/>
  <c r="M5036" i="4"/>
  <c r="M5037" i="4"/>
  <c r="M5038" i="4"/>
  <c r="M5039" i="4"/>
  <c r="M5040" i="4"/>
  <c r="M5041" i="4"/>
  <c r="M5042" i="4"/>
  <c r="M5043" i="4"/>
  <c r="M5044" i="4"/>
  <c r="M5045" i="4"/>
  <c r="M5046" i="4"/>
  <c r="M5047" i="4"/>
  <c r="M5048" i="4"/>
  <c r="M5049" i="4"/>
  <c r="M5050" i="4"/>
  <c r="M5051" i="4"/>
  <c r="M5052" i="4"/>
  <c r="M5053" i="4"/>
  <c r="M5054" i="4"/>
  <c r="M5055" i="4"/>
  <c r="M5056" i="4"/>
  <c r="M5057" i="4"/>
  <c r="M5058" i="4"/>
  <c r="M5059" i="4"/>
  <c r="M5060" i="4"/>
  <c r="M5061" i="4"/>
  <c r="M5062" i="4"/>
  <c r="M5063" i="4"/>
  <c r="M5064" i="4"/>
  <c r="M5065" i="4"/>
  <c r="M5066" i="4"/>
  <c r="M5067" i="4"/>
  <c r="M5068" i="4"/>
  <c r="M5069" i="4"/>
  <c r="M5070" i="4"/>
  <c r="M5071" i="4"/>
  <c r="M5072" i="4"/>
  <c r="M5073" i="4"/>
  <c r="M5074" i="4"/>
  <c r="M5075" i="4"/>
  <c r="M5076" i="4"/>
  <c r="M5077" i="4"/>
  <c r="M5078" i="4"/>
  <c r="M5079" i="4"/>
  <c r="M5080" i="4"/>
  <c r="M5081" i="4"/>
  <c r="M5082" i="4"/>
  <c r="M5083" i="4"/>
  <c r="M5084" i="4"/>
  <c r="M5085" i="4"/>
  <c r="M5086" i="4"/>
  <c r="M5087" i="4"/>
  <c r="M5088" i="4"/>
  <c r="M5089" i="4"/>
  <c r="M5090" i="4"/>
  <c r="M5091" i="4"/>
  <c r="M5092" i="4"/>
  <c r="M5093" i="4"/>
  <c r="M5094" i="4"/>
  <c r="M5095" i="4"/>
  <c r="M5096" i="4"/>
  <c r="M5097" i="4"/>
  <c r="M5098" i="4"/>
  <c r="M5099" i="4"/>
  <c r="M5100" i="4"/>
  <c r="M5101" i="4"/>
  <c r="M5102" i="4"/>
  <c r="M5103" i="4"/>
  <c r="M5104" i="4"/>
  <c r="M5105" i="4"/>
  <c r="M5106" i="4"/>
  <c r="M5107" i="4"/>
  <c r="M5108" i="4"/>
  <c r="M5109" i="4"/>
  <c r="M5110" i="4"/>
  <c r="M5111" i="4"/>
  <c r="M5112" i="4"/>
  <c r="M5113" i="4"/>
  <c r="M5114" i="4"/>
  <c r="M5115" i="4"/>
  <c r="M5116" i="4"/>
  <c r="M5117" i="4"/>
  <c r="M5118" i="4"/>
  <c r="M5119" i="4"/>
  <c r="M5120" i="4"/>
  <c r="M5121" i="4"/>
  <c r="M5122" i="4"/>
  <c r="M5123" i="4"/>
  <c r="M5124" i="4"/>
  <c r="M5125" i="4"/>
  <c r="M5126" i="4"/>
  <c r="M5127" i="4"/>
  <c r="M5128" i="4"/>
  <c r="M5129" i="4"/>
  <c r="M5130" i="4"/>
  <c r="M5131" i="4"/>
  <c r="M5132" i="4"/>
  <c r="M5133" i="4"/>
  <c r="M5134" i="4"/>
  <c r="M5135" i="4"/>
  <c r="M5136" i="4"/>
  <c r="M5137" i="4"/>
  <c r="M5138" i="4"/>
  <c r="M5139" i="4"/>
  <c r="M5140" i="4"/>
  <c r="M5141" i="4"/>
  <c r="M5142" i="4"/>
  <c r="M5143" i="4"/>
  <c r="M5144" i="4"/>
  <c r="M5145" i="4"/>
  <c r="M5146" i="4"/>
  <c r="M5147" i="4"/>
  <c r="M5148" i="4"/>
  <c r="M5149" i="4"/>
  <c r="M5150" i="4"/>
  <c r="M5151" i="4"/>
  <c r="M5152" i="4"/>
  <c r="M5153" i="4"/>
  <c r="M5154" i="4"/>
  <c r="M5155" i="4"/>
  <c r="M5156" i="4"/>
  <c r="M5157" i="4"/>
  <c r="M5158" i="4"/>
  <c r="M5159" i="4"/>
  <c r="M5160" i="4"/>
  <c r="M5161" i="4"/>
  <c r="M5162" i="4"/>
  <c r="M5163" i="4"/>
  <c r="M5164" i="4"/>
  <c r="M5165" i="4"/>
  <c r="M5166" i="4"/>
  <c r="M5167" i="4"/>
  <c r="M5168" i="4"/>
  <c r="M5169" i="4"/>
  <c r="M5170" i="4"/>
  <c r="M5171" i="4"/>
  <c r="M5172" i="4"/>
  <c r="M5173" i="4"/>
  <c r="M5174" i="4"/>
  <c r="M5175" i="4"/>
  <c r="M5176" i="4"/>
  <c r="M5177" i="4"/>
  <c r="M5178" i="4"/>
  <c r="M5179" i="4"/>
  <c r="M5180" i="4"/>
  <c r="M5181" i="4"/>
  <c r="M5182" i="4"/>
  <c r="M5183" i="4"/>
  <c r="M5184" i="4"/>
  <c r="M5185" i="4"/>
  <c r="M5186" i="4"/>
  <c r="M5187" i="4"/>
  <c r="M5188" i="4"/>
  <c r="M5189" i="4"/>
  <c r="M5190" i="4"/>
  <c r="M5191" i="4"/>
  <c r="M5192" i="4"/>
  <c r="M5193" i="4"/>
  <c r="M5194" i="4"/>
  <c r="M5195" i="4"/>
  <c r="M5196" i="4"/>
  <c r="M5197" i="4"/>
  <c r="M5198" i="4"/>
  <c r="M5199" i="4"/>
  <c r="M5200" i="4"/>
  <c r="M5201" i="4"/>
  <c r="M5202" i="4"/>
  <c r="M5203" i="4"/>
  <c r="M5204" i="4"/>
  <c r="M5205" i="4"/>
  <c r="M5206" i="4"/>
  <c r="M5207" i="4"/>
  <c r="M5208" i="4"/>
  <c r="M5209" i="4"/>
  <c r="M5210" i="4"/>
  <c r="M5211" i="4"/>
  <c r="M5212" i="4"/>
  <c r="M5213" i="4"/>
  <c r="M5214" i="4"/>
  <c r="M5215" i="4"/>
  <c r="M5216" i="4"/>
  <c r="M5217" i="4"/>
  <c r="M5218" i="4"/>
  <c r="M5219" i="4"/>
  <c r="M5220" i="4"/>
  <c r="M5221" i="4"/>
  <c r="M5222" i="4"/>
  <c r="M5223" i="4"/>
  <c r="M5224" i="4"/>
  <c r="M5225" i="4"/>
  <c r="M5226" i="4"/>
  <c r="M5227" i="4"/>
  <c r="M5228" i="4"/>
  <c r="M5229" i="4"/>
  <c r="M5230" i="4"/>
  <c r="M5231" i="4"/>
  <c r="M5232" i="4"/>
  <c r="M5233" i="4"/>
  <c r="M5234" i="4"/>
  <c r="M5235" i="4"/>
  <c r="M5236" i="4"/>
  <c r="M5237" i="4"/>
  <c r="M5238" i="4"/>
  <c r="M5239" i="4"/>
  <c r="M5240" i="4"/>
  <c r="M5241" i="4"/>
  <c r="M5242" i="4"/>
  <c r="M5243" i="4"/>
  <c r="M5244" i="4"/>
  <c r="M5245" i="4"/>
  <c r="M5246" i="4"/>
  <c r="M5247" i="4"/>
  <c r="M5248" i="4"/>
  <c r="M5249" i="4"/>
  <c r="M5250" i="4"/>
  <c r="M5251" i="4"/>
  <c r="M5252" i="4"/>
  <c r="M5253" i="4"/>
  <c r="M5254" i="4"/>
  <c r="M5255" i="4"/>
  <c r="M5256" i="4"/>
  <c r="M5257" i="4"/>
  <c r="M5258" i="4"/>
  <c r="M5259" i="4"/>
  <c r="M5260" i="4"/>
  <c r="M5261" i="4"/>
  <c r="M5262" i="4"/>
  <c r="M5263" i="4"/>
  <c r="M5264" i="4"/>
  <c r="M5265" i="4"/>
  <c r="M5266" i="4"/>
  <c r="M5267" i="4"/>
  <c r="M5268" i="4"/>
  <c r="M5269" i="4"/>
  <c r="M5270" i="4"/>
  <c r="M5271" i="4"/>
  <c r="M5272" i="4"/>
  <c r="M5273" i="4"/>
  <c r="M5274" i="4"/>
  <c r="M5275" i="4"/>
  <c r="M5276" i="4"/>
  <c r="M5277" i="4"/>
  <c r="M5278" i="4"/>
  <c r="M5279" i="4"/>
  <c r="M5280" i="4"/>
  <c r="M5281" i="4"/>
  <c r="M5282" i="4"/>
  <c r="M5283" i="4"/>
  <c r="M5284" i="4"/>
  <c r="M5285" i="4"/>
  <c r="M5286" i="4"/>
  <c r="M5287" i="4"/>
  <c r="M5288" i="4"/>
  <c r="M5289" i="4"/>
  <c r="M5290" i="4"/>
  <c r="M5291" i="4"/>
  <c r="M5292" i="4"/>
  <c r="M5293" i="4"/>
  <c r="M5294" i="4"/>
  <c r="M5295" i="4"/>
  <c r="M5296" i="4"/>
  <c r="M5297" i="4"/>
  <c r="M5298" i="4"/>
  <c r="M5299" i="4"/>
  <c r="M5300" i="4"/>
  <c r="M5301" i="4"/>
  <c r="M5302" i="4"/>
  <c r="M5303" i="4"/>
  <c r="M5304" i="4"/>
  <c r="M5305" i="4"/>
  <c r="M5306" i="4"/>
  <c r="M5307" i="4"/>
  <c r="M5308" i="4"/>
  <c r="M5309" i="4"/>
  <c r="M5310" i="4"/>
  <c r="M5311" i="4"/>
  <c r="M5312" i="4"/>
  <c r="M5313" i="4"/>
  <c r="M5314" i="4"/>
  <c r="M5315" i="4"/>
  <c r="M5316" i="4"/>
  <c r="M5317" i="4"/>
  <c r="M5318" i="4"/>
  <c r="M5319" i="4"/>
  <c r="M5320" i="4"/>
  <c r="M5321" i="4"/>
  <c r="M5322" i="4"/>
  <c r="M5323" i="4"/>
  <c r="M5324" i="4"/>
  <c r="M5325" i="4"/>
  <c r="M5326" i="4"/>
  <c r="M5327" i="4"/>
  <c r="M5328" i="4"/>
  <c r="M5329" i="4"/>
  <c r="M5330" i="4"/>
  <c r="M5331" i="4"/>
  <c r="M5332" i="4"/>
  <c r="M5333" i="4"/>
  <c r="M5334" i="4"/>
  <c r="M5335" i="4"/>
  <c r="M5336" i="4"/>
  <c r="M5337" i="4"/>
  <c r="M5338" i="4"/>
  <c r="M5339" i="4"/>
  <c r="M5340" i="4"/>
  <c r="M5341" i="4"/>
  <c r="M5342" i="4"/>
  <c r="M5343" i="4"/>
  <c r="M5344" i="4"/>
  <c r="M5345" i="4"/>
  <c r="M5346" i="4"/>
  <c r="M5347" i="4"/>
  <c r="M5348" i="4"/>
  <c r="M5349" i="4"/>
  <c r="M5350" i="4"/>
  <c r="M5351" i="4"/>
  <c r="M5352" i="4"/>
  <c r="M5353" i="4"/>
  <c r="M5354" i="4"/>
  <c r="M5355" i="4"/>
  <c r="M5356" i="4"/>
  <c r="M5357" i="4"/>
  <c r="M5358" i="4"/>
  <c r="M5359" i="4"/>
  <c r="M5360" i="4"/>
  <c r="M5361" i="4"/>
  <c r="M5362" i="4"/>
  <c r="M5363" i="4"/>
  <c r="M5364" i="4"/>
  <c r="M5365" i="4"/>
  <c r="M5366" i="4"/>
  <c r="M5367" i="4"/>
  <c r="M5368" i="4"/>
  <c r="M5369" i="4"/>
  <c r="M5370" i="4"/>
  <c r="M5371" i="4"/>
  <c r="M5372" i="4"/>
  <c r="M5373" i="4"/>
  <c r="M5374" i="4"/>
  <c r="M5375" i="4"/>
  <c r="M5376" i="4"/>
  <c r="M5377" i="4"/>
  <c r="M5378" i="4"/>
  <c r="M5379" i="4"/>
  <c r="M5380" i="4"/>
  <c r="M5381" i="4"/>
  <c r="M5382" i="4"/>
  <c r="M5383" i="4"/>
  <c r="M5384" i="4"/>
  <c r="M5385" i="4"/>
  <c r="M5386" i="4"/>
  <c r="M5387" i="4"/>
  <c r="M5388" i="4"/>
  <c r="M5389" i="4"/>
  <c r="M5390" i="4"/>
  <c r="M5391" i="4"/>
  <c r="M5392" i="4"/>
  <c r="M5393" i="4"/>
  <c r="M5394" i="4"/>
  <c r="M5395" i="4"/>
  <c r="M5396" i="4"/>
  <c r="M5397" i="4"/>
  <c r="M5398" i="4"/>
  <c r="M5399" i="4"/>
  <c r="M5400" i="4"/>
  <c r="M5401" i="4"/>
  <c r="M5402" i="4"/>
  <c r="M5403" i="4"/>
  <c r="M5404" i="4"/>
  <c r="M5405" i="4"/>
  <c r="M5406" i="4"/>
  <c r="M5407" i="4"/>
  <c r="M5408" i="4"/>
  <c r="M5409" i="4"/>
  <c r="M5410" i="4"/>
  <c r="M5411" i="4"/>
  <c r="M5412" i="4"/>
  <c r="M5413" i="4"/>
  <c r="M5414" i="4"/>
  <c r="M5415" i="4"/>
  <c r="M5416" i="4"/>
  <c r="M5417" i="4"/>
  <c r="M5418" i="4"/>
  <c r="M5419" i="4"/>
  <c r="M5420" i="4"/>
  <c r="M5421" i="4"/>
  <c r="M5422" i="4"/>
  <c r="M5423" i="4"/>
  <c r="M5424" i="4"/>
  <c r="M5425" i="4"/>
  <c r="M5426" i="4"/>
  <c r="M5427" i="4"/>
  <c r="M5428" i="4"/>
  <c r="M5429" i="4"/>
  <c r="M5430" i="4"/>
  <c r="M5431" i="4"/>
  <c r="M5432" i="4"/>
  <c r="M5433" i="4"/>
  <c r="M5434" i="4"/>
  <c r="M5435" i="4"/>
  <c r="M5436" i="4"/>
  <c r="M5437" i="4"/>
  <c r="M5438" i="4"/>
  <c r="M5439" i="4"/>
  <c r="M5440" i="4"/>
  <c r="M5441" i="4"/>
  <c r="M5442" i="4"/>
  <c r="M5443" i="4"/>
  <c r="M5444" i="4"/>
  <c r="M5445" i="4"/>
  <c r="M5446" i="4"/>
  <c r="M5447" i="4"/>
  <c r="M5448" i="4"/>
  <c r="M5449" i="4"/>
  <c r="M5450" i="4"/>
  <c r="M5451" i="4"/>
  <c r="M5452" i="4"/>
  <c r="M5453" i="4"/>
  <c r="M5454" i="4"/>
  <c r="M5455" i="4"/>
  <c r="M5456" i="4"/>
  <c r="M5457" i="4"/>
  <c r="M5458" i="4"/>
  <c r="M5459" i="4"/>
  <c r="M5460" i="4"/>
  <c r="M5461" i="4"/>
  <c r="M5462" i="4"/>
  <c r="M5463" i="4"/>
  <c r="M5464" i="4"/>
  <c r="M5465" i="4"/>
  <c r="M5466" i="4"/>
  <c r="M5467" i="4"/>
  <c r="M5468" i="4"/>
  <c r="M5469" i="4"/>
  <c r="M5470" i="4"/>
  <c r="M5471" i="4"/>
  <c r="M5472" i="4"/>
  <c r="M5473" i="4"/>
  <c r="M5474" i="4"/>
  <c r="M5475" i="4"/>
  <c r="M5476" i="4"/>
  <c r="M5477" i="4"/>
  <c r="M5478" i="4"/>
  <c r="M5479" i="4"/>
  <c r="M5480" i="4"/>
  <c r="M5481" i="4"/>
  <c r="M5482" i="4"/>
  <c r="M5483" i="4"/>
  <c r="M5484" i="4"/>
  <c r="M5485" i="4"/>
  <c r="M5486" i="4"/>
  <c r="M5487" i="4"/>
  <c r="M5488" i="4"/>
  <c r="M5489" i="4"/>
  <c r="M5490" i="4"/>
  <c r="M5491" i="4"/>
  <c r="M5492" i="4"/>
  <c r="M5493" i="4"/>
  <c r="M5494" i="4"/>
  <c r="M5495" i="4"/>
  <c r="M5496" i="4"/>
  <c r="M5497" i="4"/>
  <c r="M5498" i="4"/>
  <c r="M5499" i="4"/>
  <c r="M5500" i="4"/>
  <c r="M5501" i="4"/>
  <c r="M5502" i="4"/>
  <c r="M5503" i="4"/>
  <c r="M5504" i="4"/>
  <c r="M5505" i="4"/>
  <c r="M5506" i="4"/>
  <c r="M5507" i="4"/>
  <c r="M5508" i="4"/>
  <c r="M5509" i="4"/>
  <c r="M5510" i="4"/>
  <c r="M5511" i="4"/>
  <c r="M5512" i="4"/>
  <c r="M5513" i="4"/>
  <c r="M5514" i="4"/>
  <c r="M5515" i="4"/>
  <c r="M5516" i="4"/>
  <c r="M5517" i="4"/>
  <c r="M5518" i="4"/>
  <c r="M5519" i="4"/>
  <c r="M5520" i="4"/>
  <c r="M5521" i="4"/>
  <c r="M5522" i="4"/>
  <c r="M5523" i="4"/>
  <c r="M5524" i="4"/>
  <c r="M5525" i="4"/>
  <c r="M5526" i="4"/>
  <c r="M5527" i="4"/>
  <c r="M5528" i="4"/>
  <c r="M5529" i="4"/>
  <c r="M5530" i="4"/>
  <c r="M5531" i="4"/>
  <c r="M5532" i="4"/>
  <c r="M5533" i="4"/>
  <c r="M5534" i="4"/>
  <c r="M5535" i="4"/>
  <c r="M5536" i="4"/>
  <c r="M5537" i="4"/>
  <c r="M5538" i="4"/>
  <c r="M5539" i="4"/>
  <c r="M5540" i="4"/>
  <c r="M5541" i="4"/>
  <c r="M5542" i="4"/>
  <c r="M5543" i="4"/>
  <c r="M5544" i="4"/>
  <c r="M5545" i="4"/>
  <c r="M5546" i="4"/>
  <c r="M5547" i="4"/>
  <c r="M5548" i="4"/>
  <c r="M5549" i="4"/>
  <c r="M5550" i="4"/>
  <c r="M5551" i="4"/>
  <c r="M5552" i="4"/>
  <c r="M5553" i="4"/>
  <c r="M5554" i="4"/>
  <c r="M5555" i="4"/>
  <c r="M5556" i="4"/>
  <c r="M5557" i="4"/>
  <c r="M5558" i="4"/>
  <c r="M5559" i="4"/>
  <c r="M5560" i="4"/>
  <c r="M5561" i="4"/>
  <c r="M5562" i="4"/>
  <c r="M5563" i="4"/>
  <c r="M5564" i="4"/>
  <c r="M5565" i="4"/>
  <c r="M5566" i="4"/>
  <c r="M5567" i="4"/>
  <c r="M5568" i="4"/>
  <c r="M5569" i="4"/>
  <c r="M5570" i="4"/>
  <c r="M5571" i="4"/>
  <c r="M5572" i="4"/>
  <c r="M5573" i="4"/>
  <c r="M5574" i="4"/>
  <c r="M5575" i="4"/>
  <c r="M5576" i="4"/>
  <c r="M5577" i="4"/>
  <c r="M5578" i="4"/>
  <c r="M5579" i="4"/>
  <c r="M5580" i="4"/>
  <c r="M5581" i="4"/>
  <c r="M5582" i="4"/>
  <c r="M5583" i="4"/>
  <c r="M5584" i="4"/>
  <c r="M5585" i="4"/>
  <c r="M5586" i="4"/>
  <c r="M5587" i="4"/>
  <c r="M5588" i="4"/>
  <c r="M5589" i="4"/>
  <c r="M5590" i="4"/>
  <c r="M5591" i="4"/>
  <c r="M5592" i="4"/>
  <c r="M5593" i="4"/>
  <c r="M5594" i="4"/>
  <c r="M5595" i="4"/>
  <c r="M5596" i="4"/>
  <c r="M5597" i="4"/>
  <c r="M5598" i="4"/>
  <c r="M5599" i="4"/>
  <c r="M5600" i="4"/>
  <c r="M5601" i="4"/>
  <c r="M5602" i="4"/>
  <c r="M5603" i="4"/>
  <c r="M5604" i="4"/>
  <c r="M5605" i="4"/>
  <c r="M5606" i="4"/>
  <c r="M5607" i="4"/>
  <c r="M5608" i="4"/>
  <c r="M5609" i="4"/>
  <c r="M5610" i="4"/>
  <c r="M5611" i="4"/>
  <c r="M5612" i="4"/>
  <c r="M5613" i="4"/>
  <c r="M5614" i="4"/>
  <c r="M5615" i="4"/>
  <c r="M5616" i="4"/>
  <c r="M5617" i="4"/>
  <c r="M5618" i="4"/>
  <c r="M5619" i="4"/>
  <c r="M5620" i="4"/>
  <c r="M5621" i="4"/>
  <c r="M5622" i="4"/>
  <c r="M5623" i="4"/>
  <c r="M5624" i="4"/>
  <c r="M5625" i="4"/>
  <c r="M5626" i="4"/>
  <c r="M5627" i="4"/>
  <c r="M5628" i="4"/>
  <c r="M5629" i="4"/>
  <c r="M5630" i="4"/>
  <c r="M5631" i="4"/>
  <c r="M5632" i="4"/>
  <c r="M5633" i="4"/>
  <c r="M5634" i="4"/>
  <c r="M5635" i="4"/>
  <c r="M5636" i="4"/>
  <c r="M5637" i="4"/>
  <c r="M5638" i="4"/>
  <c r="M5639" i="4"/>
  <c r="M5640" i="4"/>
  <c r="M5641" i="4"/>
  <c r="M5642" i="4"/>
  <c r="M5643" i="4"/>
  <c r="M5644" i="4"/>
  <c r="M5645" i="4"/>
  <c r="M5646" i="4"/>
  <c r="M5647" i="4"/>
  <c r="M5648" i="4"/>
  <c r="M5649" i="4"/>
  <c r="M5650" i="4"/>
  <c r="M5651" i="4"/>
  <c r="M5652" i="4"/>
  <c r="M5653" i="4"/>
  <c r="M5654" i="4"/>
  <c r="M5655" i="4"/>
  <c r="M5656" i="4"/>
  <c r="M5657" i="4"/>
  <c r="M5658" i="4"/>
  <c r="M5659" i="4"/>
  <c r="M5660" i="4"/>
  <c r="M5661" i="4"/>
  <c r="M5662" i="4"/>
  <c r="M5663" i="4"/>
  <c r="M5664" i="4"/>
  <c r="M5665" i="4"/>
  <c r="M5666" i="4"/>
  <c r="M5667" i="4"/>
  <c r="M5668" i="4"/>
  <c r="M5669" i="4"/>
  <c r="M5670" i="4"/>
  <c r="M5671" i="4"/>
  <c r="M5672" i="4"/>
  <c r="M5673" i="4"/>
  <c r="M5674" i="4"/>
  <c r="M5675" i="4"/>
  <c r="M5676" i="4"/>
  <c r="M5677" i="4"/>
  <c r="M5678" i="4"/>
  <c r="M5679" i="4"/>
  <c r="M5680" i="4"/>
  <c r="M5681" i="4"/>
  <c r="M5682" i="4"/>
  <c r="M5683" i="4"/>
  <c r="M5684" i="4"/>
  <c r="M5685" i="4"/>
  <c r="M5686" i="4"/>
  <c r="M5687" i="4"/>
  <c r="M5688" i="4"/>
  <c r="M5689" i="4"/>
  <c r="M5690" i="4"/>
  <c r="M5691" i="4"/>
  <c r="M5692" i="4"/>
  <c r="M5693" i="4"/>
  <c r="M5694" i="4"/>
  <c r="M5695" i="4"/>
  <c r="M5696" i="4"/>
  <c r="M5697" i="4"/>
  <c r="M5698" i="4"/>
  <c r="M5699" i="4"/>
  <c r="M5700" i="4"/>
  <c r="M5701" i="4"/>
  <c r="M5702" i="4"/>
  <c r="M5703" i="4"/>
  <c r="M5704" i="4"/>
  <c r="M5705" i="4"/>
  <c r="M5706" i="4"/>
  <c r="M5707" i="4"/>
  <c r="M5708" i="4"/>
  <c r="M5709" i="4"/>
  <c r="M5710" i="4"/>
  <c r="M5711" i="4"/>
  <c r="M5712" i="4"/>
  <c r="M5713" i="4"/>
  <c r="M5714" i="4"/>
  <c r="M5715" i="4"/>
  <c r="M5716" i="4"/>
  <c r="M5717" i="4"/>
  <c r="M5718" i="4"/>
  <c r="M5719" i="4"/>
  <c r="M5720" i="4"/>
  <c r="M5721" i="4"/>
  <c r="M5722" i="4"/>
  <c r="M5723" i="4"/>
  <c r="M5724" i="4"/>
  <c r="M5725" i="4"/>
  <c r="M5726" i="4"/>
  <c r="M5727" i="4"/>
  <c r="M5728" i="4"/>
  <c r="M5729" i="4"/>
  <c r="M5730" i="4"/>
  <c r="M5731" i="4"/>
  <c r="M5732" i="4"/>
  <c r="M5733" i="4"/>
  <c r="M5734" i="4"/>
  <c r="M5735" i="4"/>
  <c r="M5736" i="4"/>
  <c r="M5737" i="4"/>
  <c r="M5738" i="4"/>
  <c r="M5739" i="4"/>
  <c r="M5740" i="4"/>
  <c r="M5741" i="4"/>
  <c r="M5742" i="4"/>
  <c r="M5743" i="4"/>
  <c r="M5744" i="4"/>
  <c r="M5745" i="4"/>
  <c r="M5746" i="4"/>
  <c r="M5747" i="4"/>
  <c r="M5748" i="4"/>
  <c r="M5749" i="4"/>
  <c r="M5750" i="4"/>
  <c r="M5751" i="4"/>
  <c r="M5752" i="4"/>
  <c r="M5753" i="4"/>
  <c r="M5754" i="4"/>
  <c r="M5755" i="4"/>
  <c r="M5756" i="4"/>
  <c r="M5757" i="4"/>
  <c r="M5758" i="4"/>
  <c r="M5759" i="4"/>
  <c r="M5760" i="4"/>
  <c r="M5761" i="4"/>
  <c r="M5762" i="4"/>
  <c r="M5763" i="4"/>
  <c r="M5764" i="4"/>
  <c r="M5765" i="4"/>
  <c r="M5766" i="4"/>
  <c r="M5767" i="4"/>
  <c r="M5768" i="4"/>
  <c r="M5769" i="4"/>
  <c r="M5770" i="4"/>
  <c r="M5771" i="4"/>
  <c r="M5772" i="4"/>
  <c r="M5773" i="4"/>
  <c r="M5774" i="4"/>
  <c r="M5775" i="4"/>
  <c r="M5776" i="4"/>
  <c r="M5777" i="4"/>
  <c r="M5778" i="4"/>
  <c r="M5779" i="4"/>
  <c r="M5780" i="4"/>
  <c r="M5781" i="4"/>
  <c r="M5782" i="4"/>
  <c r="M5783" i="4"/>
  <c r="M5784" i="4"/>
  <c r="M5785" i="4"/>
  <c r="M5786" i="4"/>
  <c r="M5787" i="4"/>
  <c r="M5788" i="4"/>
  <c r="M5789" i="4"/>
  <c r="M5790" i="4"/>
  <c r="M5791" i="4"/>
  <c r="M5792" i="4"/>
  <c r="M5793" i="4"/>
  <c r="M5794" i="4"/>
  <c r="M5795" i="4"/>
  <c r="M5796" i="4"/>
  <c r="M5797" i="4"/>
  <c r="M5798" i="4"/>
  <c r="M5799" i="4"/>
  <c r="M5800" i="4"/>
  <c r="M5801" i="4"/>
  <c r="M5802" i="4"/>
  <c r="M5803" i="4"/>
  <c r="M5804" i="4"/>
  <c r="M5805" i="4"/>
  <c r="M5806" i="4"/>
  <c r="M5807" i="4"/>
  <c r="M5808" i="4"/>
  <c r="M5809" i="4"/>
  <c r="M5810" i="4"/>
  <c r="M5811" i="4"/>
  <c r="M5812" i="4"/>
  <c r="M5813" i="4"/>
  <c r="M5814" i="4"/>
  <c r="M5815" i="4"/>
  <c r="M5816" i="4"/>
  <c r="M5817" i="4"/>
  <c r="M5818" i="4"/>
  <c r="M5819" i="4"/>
  <c r="M5820" i="4"/>
  <c r="M5821" i="4"/>
  <c r="M5822" i="4"/>
  <c r="M5823" i="4"/>
  <c r="M5824" i="4"/>
  <c r="M5825" i="4"/>
  <c r="M5826" i="4"/>
  <c r="M5827" i="4"/>
  <c r="M5828" i="4"/>
  <c r="M5829" i="4"/>
  <c r="M5830" i="4"/>
  <c r="M5831" i="4"/>
  <c r="M5832" i="4"/>
  <c r="M5833" i="4"/>
  <c r="M5834" i="4"/>
  <c r="M5835" i="4"/>
  <c r="M5836" i="4"/>
  <c r="M5837" i="4"/>
  <c r="M5838" i="4"/>
  <c r="M5839" i="4"/>
  <c r="M5840" i="4"/>
  <c r="M5841" i="4"/>
  <c r="M5842" i="4"/>
  <c r="M5843" i="4"/>
  <c r="M5844" i="4"/>
  <c r="M5845" i="4"/>
  <c r="M5846" i="4"/>
  <c r="M5847" i="4"/>
  <c r="M5848" i="4"/>
  <c r="M5849" i="4"/>
  <c r="M5850" i="4"/>
  <c r="M5851" i="4"/>
  <c r="M5852" i="4"/>
  <c r="M5853" i="4"/>
  <c r="M5854" i="4"/>
  <c r="M5855" i="4"/>
  <c r="M5856" i="4"/>
  <c r="M5857" i="4"/>
  <c r="M5858" i="4"/>
  <c r="M5859" i="4"/>
  <c r="M5860" i="4"/>
  <c r="M5861" i="4"/>
  <c r="M5862" i="4"/>
  <c r="M5863" i="4"/>
  <c r="M5864" i="4"/>
  <c r="M5865" i="4"/>
  <c r="M5866" i="4"/>
  <c r="M5867" i="4"/>
  <c r="M5868" i="4"/>
  <c r="M5869" i="4"/>
  <c r="M5870" i="4"/>
  <c r="M5871" i="4"/>
  <c r="M5872" i="4"/>
  <c r="M5873" i="4"/>
  <c r="M5874" i="4"/>
  <c r="M5875" i="4"/>
  <c r="M5876" i="4"/>
  <c r="M5877" i="4"/>
  <c r="M5878" i="4"/>
  <c r="M5879" i="4"/>
  <c r="M5880" i="4"/>
  <c r="M5881" i="4"/>
  <c r="M5882" i="4"/>
  <c r="M5883" i="4"/>
  <c r="M5884" i="4"/>
  <c r="M5885" i="4"/>
  <c r="M5886" i="4"/>
  <c r="M5887" i="4"/>
  <c r="M5888" i="4"/>
  <c r="M5889" i="4"/>
  <c r="M5890" i="4"/>
  <c r="M5891" i="4"/>
  <c r="M5892" i="4"/>
  <c r="M5893" i="4"/>
  <c r="M5894" i="4"/>
  <c r="M5895" i="4"/>
  <c r="M5896" i="4"/>
  <c r="M5897" i="4"/>
  <c r="M5898" i="4"/>
  <c r="M5899" i="4"/>
  <c r="M5900" i="4"/>
  <c r="M5901" i="4"/>
  <c r="M5902" i="4"/>
  <c r="M5903" i="4"/>
  <c r="M5904" i="4"/>
  <c r="M5905" i="4"/>
  <c r="M5906" i="4"/>
  <c r="M5907" i="4"/>
  <c r="M5908" i="4"/>
  <c r="M5909" i="4"/>
  <c r="M5910" i="4"/>
  <c r="M5911" i="4"/>
  <c r="M5912" i="4"/>
  <c r="M5913" i="4"/>
  <c r="M5914" i="4"/>
  <c r="M5915" i="4"/>
  <c r="M5916" i="4"/>
  <c r="M5917" i="4"/>
  <c r="M5918" i="4"/>
  <c r="M5919" i="4"/>
  <c r="M5920" i="4"/>
  <c r="M5921" i="4"/>
  <c r="M5922" i="4"/>
  <c r="M5923" i="4"/>
  <c r="M5924" i="4"/>
  <c r="M5925" i="4"/>
  <c r="M5926" i="4"/>
  <c r="M5927" i="4"/>
  <c r="M5928" i="4"/>
  <c r="M5929" i="4"/>
  <c r="M5930" i="4"/>
  <c r="M5931" i="4"/>
  <c r="M5932" i="4"/>
  <c r="M5933" i="4"/>
  <c r="M5934" i="4"/>
  <c r="M5935" i="4"/>
  <c r="M5936" i="4"/>
  <c r="M5937" i="4"/>
  <c r="M5938" i="4"/>
  <c r="M5939" i="4"/>
  <c r="M5940" i="4"/>
  <c r="M5941" i="4"/>
  <c r="M5942" i="4"/>
  <c r="M5943" i="4"/>
  <c r="M5944" i="4"/>
  <c r="M5945" i="4"/>
  <c r="M5946" i="4"/>
  <c r="M5947" i="4"/>
  <c r="M5948" i="4"/>
  <c r="M5949" i="4"/>
  <c r="M5950" i="4"/>
  <c r="M5951" i="4"/>
  <c r="M5952" i="4"/>
  <c r="M5953" i="4"/>
  <c r="M5954" i="4"/>
  <c r="M5955" i="4"/>
  <c r="M5956" i="4"/>
  <c r="M5957" i="4"/>
  <c r="M5958" i="4"/>
  <c r="M5959" i="4"/>
  <c r="M5960" i="4"/>
  <c r="M5961" i="4"/>
  <c r="M5962" i="4"/>
  <c r="M5963" i="4"/>
  <c r="M5964" i="4"/>
  <c r="M5965" i="4"/>
  <c r="M5966" i="4"/>
  <c r="M5967" i="4"/>
  <c r="M5968" i="4"/>
  <c r="M5969" i="4"/>
  <c r="M5970" i="4"/>
  <c r="M5971" i="4"/>
  <c r="M5972" i="4"/>
  <c r="M5973" i="4"/>
  <c r="M5974" i="4"/>
  <c r="M5975" i="4"/>
  <c r="M5976" i="4"/>
  <c r="M5977" i="4"/>
  <c r="M5978" i="4"/>
  <c r="M5979" i="4"/>
  <c r="M5980" i="4"/>
  <c r="M5981" i="4"/>
  <c r="M5982" i="4"/>
  <c r="M5983" i="4"/>
  <c r="M5984" i="4"/>
  <c r="M5985" i="4"/>
  <c r="M5986" i="4"/>
  <c r="M5987" i="4"/>
  <c r="M5988" i="4"/>
  <c r="M5989" i="4"/>
  <c r="M5990" i="4"/>
  <c r="M5991" i="4"/>
  <c r="M5992" i="4"/>
  <c r="M5993" i="4"/>
  <c r="M5994" i="4"/>
  <c r="M5995" i="4"/>
  <c r="M5996" i="4"/>
  <c r="M5997" i="4"/>
  <c r="M5998" i="4"/>
  <c r="M5999" i="4"/>
  <c r="M6000" i="4"/>
  <c r="M6001" i="4"/>
  <c r="M6002" i="4"/>
  <c r="M6003" i="4"/>
  <c r="M6004" i="4"/>
  <c r="M6005" i="4"/>
  <c r="M6006" i="4"/>
  <c r="M6007" i="4"/>
  <c r="M6008" i="4"/>
  <c r="M6009" i="4"/>
  <c r="M6010" i="4"/>
  <c r="M6011" i="4"/>
  <c r="M6012" i="4"/>
  <c r="M6013" i="4"/>
  <c r="M6014" i="4"/>
  <c r="M6015" i="4"/>
  <c r="M6016" i="4"/>
  <c r="M6017" i="4"/>
  <c r="M6018" i="4"/>
  <c r="M6019" i="4"/>
  <c r="M6020" i="4"/>
  <c r="M6021" i="4"/>
  <c r="M6022" i="4"/>
  <c r="M6023" i="4"/>
  <c r="M6024" i="4"/>
  <c r="M6025" i="4"/>
  <c r="M6026" i="4"/>
  <c r="M6027" i="4"/>
  <c r="M6028" i="4"/>
  <c r="M6029" i="4"/>
  <c r="M6030" i="4"/>
  <c r="M6031" i="4"/>
  <c r="M6032" i="4"/>
  <c r="M6033" i="4"/>
  <c r="M6034" i="4"/>
  <c r="M6035" i="4"/>
  <c r="M6036" i="4"/>
  <c r="M6037" i="4"/>
  <c r="M6038" i="4"/>
  <c r="M6039" i="4"/>
  <c r="M6040" i="4"/>
  <c r="M6041" i="4"/>
  <c r="M6042" i="4"/>
  <c r="M6043" i="4"/>
  <c r="M6044" i="4"/>
  <c r="M6045" i="4"/>
  <c r="M6046" i="4"/>
  <c r="M6047" i="4"/>
  <c r="M6048" i="4"/>
  <c r="M6049" i="4"/>
  <c r="M6050" i="4"/>
  <c r="M6051" i="4"/>
  <c r="M6052" i="4"/>
  <c r="M6053" i="4"/>
  <c r="M6054" i="4"/>
  <c r="M6055" i="4"/>
  <c r="M6056" i="4"/>
  <c r="M6057" i="4"/>
  <c r="M6058" i="4"/>
  <c r="M6059" i="4"/>
  <c r="M6060" i="4"/>
  <c r="M6061" i="4"/>
  <c r="M6062" i="4"/>
  <c r="M6063" i="4"/>
  <c r="M6064" i="4"/>
  <c r="M6065" i="4"/>
  <c r="M6066" i="4"/>
  <c r="M6067" i="4"/>
  <c r="M6068" i="4"/>
  <c r="M6069" i="4"/>
  <c r="M6070" i="4"/>
  <c r="M6071" i="4"/>
  <c r="M6072" i="4"/>
  <c r="M6073" i="4"/>
  <c r="M6074" i="4"/>
  <c r="M6075" i="4"/>
  <c r="M6076" i="4"/>
  <c r="M6077" i="4"/>
  <c r="M6078" i="4"/>
  <c r="M6079" i="4"/>
  <c r="M6080" i="4"/>
  <c r="M6081" i="4"/>
  <c r="M6082" i="4"/>
  <c r="M6083" i="4"/>
  <c r="M6084" i="4"/>
  <c r="M6085" i="4"/>
  <c r="M6086" i="4"/>
  <c r="M6087" i="4"/>
  <c r="M6088" i="4"/>
  <c r="M6089" i="4"/>
  <c r="M6090" i="4"/>
  <c r="M6091" i="4"/>
  <c r="M6092" i="4"/>
  <c r="M6093" i="4"/>
  <c r="M6094" i="4"/>
  <c r="M6095" i="4"/>
  <c r="M6096" i="4"/>
  <c r="M6097" i="4"/>
  <c r="M6098" i="4"/>
  <c r="M6099" i="4"/>
  <c r="M6100" i="4"/>
  <c r="M6101" i="4"/>
  <c r="M6102" i="4"/>
  <c r="M6103" i="4"/>
  <c r="M6104" i="4"/>
  <c r="M6105" i="4"/>
  <c r="M6106" i="4"/>
  <c r="M6107" i="4"/>
  <c r="M6108" i="4"/>
  <c r="M6109" i="4"/>
  <c r="M6110" i="4"/>
  <c r="M6111" i="4"/>
  <c r="M6112" i="4"/>
  <c r="M6113" i="4"/>
  <c r="M6114" i="4"/>
  <c r="M6115" i="4"/>
  <c r="M6116" i="4"/>
  <c r="M6117" i="4"/>
  <c r="M6118" i="4"/>
  <c r="M6119" i="4"/>
  <c r="M6120" i="4"/>
  <c r="M6121" i="4"/>
  <c r="M6122" i="4"/>
  <c r="M6123" i="4"/>
  <c r="M6124" i="4"/>
  <c r="M6125" i="4"/>
  <c r="M6126" i="4"/>
  <c r="M6127" i="4"/>
  <c r="M6128" i="4"/>
  <c r="M6129" i="4"/>
  <c r="M6130" i="4"/>
  <c r="M6131" i="4"/>
  <c r="M6132" i="4"/>
  <c r="M6133" i="4"/>
  <c r="M6134" i="4"/>
  <c r="M6135" i="4"/>
  <c r="M6136" i="4"/>
  <c r="M6137" i="4"/>
  <c r="M6138" i="4"/>
  <c r="M6139" i="4"/>
  <c r="M6140" i="4"/>
  <c r="M6141" i="4"/>
  <c r="M6142" i="4"/>
  <c r="M6143" i="4"/>
  <c r="M6144" i="4"/>
  <c r="M6145" i="4"/>
  <c r="M6146" i="4"/>
  <c r="M6147" i="4"/>
  <c r="M6148" i="4"/>
  <c r="M6149" i="4"/>
  <c r="M6150" i="4"/>
  <c r="M6151" i="4"/>
  <c r="M6152" i="4"/>
  <c r="M6153" i="4"/>
  <c r="M6154" i="4"/>
  <c r="M6155" i="4"/>
  <c r="M6156" i="4"/>
  <c r="M6157" i="4"/>
  <c r="M6158" i="4"/>
  <c r="M6159" i="4"/>
  <c r="M6160" i="4"/>
  <c r="M6161" i="4"/>
  <c r="M6162" i="4"/>
  <c r="M6163" i="4"/>
  <c r="M6164" i="4"/>
  <c r="M6165" i="4"/>
  <c r="M6166" i="4"/>
  <c r="M6167" i="4"/>
  <c r="M6168" i="4"/>
  <c r="M6169" i="4"/>
  <c r="M6170" i="4"/>
  <c r="M6171" i="4"/>
  <c r="M6172" i="4"/>
  <c r="M6173" i="4"/>
  <c r="M6174" i="4"/>
  <c r="M6175" i="4"/>
  <c r="M6176" i="4"/>
  <c r="M6177" i="4"/>
  <c r="M6178" i="4"/>
  <c r="M6179" i="4"/>
  <c r="M6180" i="4"/>
  <c r="M6181" i="4"/>
  <c r="M6182" i="4"/>
  <c r="M6183" i="4"/>
  <c r="M6184" i="4"/>
  <c r="M6185" i="4"/>
  <c r="M6186" i="4"/>
  <c r="M6187" i="4"/>
  <c r="M6188" i="4"/>
  <c r="M6189" i="4"/>
  <c r="M6190" i="4"/>
  <c r="M6191" i="4"/>
  <c r="M6192" i="4"/>
  <c r="M6193" i="4"/>
  <c r="M6194" i="4"/>
  <c r="M6195" i="4"/>
  <c r="M6196" i="4"/>
  <c r="M6197" i="4"/>
  <c r="M6198" i="4"/>
  <c r="M6199" i="4"/>
  <c r="M6200" i="4"/>
  <c r="M6201" i="4"/>
  <c r="M6202" i="4"/>
  <c r="M6203" i="4"/>
  <c r="M6204" i="4"/>
  <c r="M6205" i="4"/>
  <c r="M6206" i="4"/>
  <c r="M6207" i="4"/>
  <c r="M6208" i="4"/>
  <c r="M6209" i="4"/>
  <c r="M6210" i="4"/>
  <c r="M6211" i="4"/>
  <c r="M6212" i="4"/>
  <c r="M6213" i="4"/>
  <c r="M6214" i="4"/>
  <c r="M6215" i="4"/>
  <c r="M6216" i="4"/>
  <c r="M6217" i="4"/>
  <c r="M6218" i="4"/>
  <c r="M6219" i="4"/>
  <c r="M6220" i="4"/>
  <c r="M6221" i="4"/>
  <c r="M6222" i="4"/>
  <c r="M6223" i="4"/>
  <c r="M6224" i="4"/>
  <c r="M6225" i="4"/>
  <c r="M6226" i="4"/>
  <c r="M6227" i="4"/>
  <c r="M6228" i="4"/>
  <c r="M6229" i="4"/>
  <c r="M6230" i="4"/>
  <c r="M6231" i="4"/>
  <c r="M6232" i="4"/>
  <c r="M6233" i="4"/>
  <c r="M6234" i="4"/>
  <c r="M6235" i="4"/>
  <c r="M6236" i="4"/>
  <c r="M6237" i="4"/>
  <c r="M6238" i="4"/>
  <c r="M6239" i="4"/>
  <c r="M6240" i="4"/>
  <c r="M6241" i="4"/>
  <c r="M6242" i="4"/>
  <c r="M6243" i="4"/>
  <c r="M6244" i="4"/>
  <c r="M6245" i="4"/>
  <c r="M6246" i="4"/>
  <c r="M6247" i="4"/>
  <c r="M6248" i="4"/>
  <c r="M6249" i="4"/>
  <c r="M6250" i="4"/>
  <c r="M6251" i="4"/>
  <c r="M6252" i="4"/>
  <c r="M6253" i="4"/>
  <c r="M6254" i="4"/>
  <c r="M6255" i="4"/>
  <c r="M6256" i="4"/>
  <c r="M6257" i="4"/>
  <c r="M6258" i="4"/>
  <c r="M6259" i="4"/>
  <c r="M6260" i="4"/>
  <c r="M6261" i="4"/>
  <c r="M6262" i="4"/>
  <c r="M6263" i="4"/>
  <c r="M6264" i="4"/>
  <c r="M6265" i="4"/>
  <c r="M6266" i="4"/>
  <c r="M6267" i="4"/>
  <c r="M6268" i="4"/>
  <c r="M6269" i="4"/>
  <c r="M6270" i="4"/>
  <c r="M6271" i="4"/>
  <c r="M6272" i="4"/>
  <c r="M6273" i="4"/>
  <c r="M6274" i="4"/>
  <c r="M6275" i="4"/>
  <c r="M6276" i="4"/>
  <c r="M6277" i="4"/>
  <c r="M6278" i="4"/>
  <c r="M6279" i="4"/>
  <c r="M6280" i="4"/>
  <c r="M6281" i="4"/>
  <c r="M6282" i="4"/>
  <c r="M6283" i="4"/>
  <c r="M6284" i="4"/>
  <c r="M6285" i="4"/>
  <c r="M6286" i="4"/>
  <c r="M6287" i="4"/>
  <c r="M6288" i="4"/>
  <c r="M6289" i="4"/>
  <c r="M6290" i="4"/>
  <c r="M6291" i="4"/>
  <c r="M6292" i="4"/>
  <c r="M6293" i="4"/>
  <c r="M6294" i="4"/>
  <c r="M6295" i="4"/>
  <c r="M6296" i="4"/>
  <c r="M6297" i="4"/>
  <c r="M6298" i="4"/>
  <c r="M6299" i="4"/>
  <c r="M6300" i="4"/>
  <c r="M6301" i="4"/>
  <c r="M6302" i="4"/>
  <c r="M6303" i="4"/>
  <c r="M6304" i="4"/>
  <c r="M6305" i="4"/>
  <c r="M6306" i="4"/>
  <c r="M6307" i="4"/>
  <c r="M6308" i="4"/>
  <c r="M6309" i="4"/>
  <c r="M6310" i="4"/>
  <c r="M6311" i="4"/>
  <c r="M6312" i="4"/>
  <c r="M6313" i="4"/>
  <c r="M6314" i="4"/>
  <c r="M6315" i="4"/>
  <c r="M6316" i="4"/>
  <c r="M6317" i="4"/>
  <c r="M6318" i="4"/>
  <c r="M6319" i="4"/>
  <c r="M6320" i="4"/>
  <c r="M6321" i="4"/>
  <c r="M6322" i="4"/>
  <c r="M6323" i="4"/>
  <c r="M6324" i="4"/>
  <c r="M6325" i="4"/>
  <c r="M6326" i="4"/>
  <c r="M6327" i="4"/>
  <c r="M6328" i="4"/>
  <c r="M6329" i="4"/>
  <c r="M6330" i="4"/>
  <c r="M6331" i="4"/>
  <c r="M6332" i="4"/>
  <c r="M6333" i="4"/>
  <c r="M6334" i="4"/>
  <c r="M6335" i="4"/>
  <c r="M6336" i="4"/>
  <c r="M6337" i="4"/>
  <c r="M6338" i="4"/>
  <c r="M6339" i="4"/>
  <c r="M6340" i="4"/>
  <c r="M6341" i="4"/>
  <c r="M6342" i="4"/>
  <c r="M6343" i="4"/>
  <c r="M6344" i="4"/>
  <c r="M6345" i="4"/>
  <c r="M6346" i="4"/>
  <c r="M6347" i="4"/>
  <c r="M6348" i="4"/>
  <c r="M6349" i="4"/>
  <c r="M6350" i="4"/>
  <c r="M6351" i="4"/>
  <c r="M6352" i="4"/>
  <c r="M6353" i="4"/>
  <c r="M6354" i="4"/>
  <c r="M6355" i="4"/>
  <c r="M6356" i="4"/>
  <c r="M6357" i="4"/>
  <c r="M6358" i="4"/>
  <c r="M6359" i="4"/>
  <c r="M6360" i="4"/>
  <c r="M6361" i="4"/>
  <c r="M6362" i="4"/>
  <c r="M6363" i="4"/>
  <c r="M6364" i="4"/>
  <c r="M6365" i="4"/>
  <c r="M6366" i="4"/>
  <c r="M6367" i="4"/>
  <c r="M6368" i="4"/>
  <c r="M6369" i="4"/>
  <c r="M6370" i="4"/>
  <c r="M6371" i="4"/>
  <c r="M6372" i="4"/>
  <c r="M6373" i="4"/>
  <c r="M6374" i="4"/>
  <c r="M6375" i="4"/>
  <c r="M6376" i="4"/>
  <c r="M6377" i="4"/>
  <c r="M6378" i="4"/>
  <c r="M6379" i="4"/>
  <c r="M6380" i="4"/>
  <c r="M6381" i="4"/>
  <c r="M6382" i="4"/>
  <c r="M6383" i="4"/>
  <c r="M6384" i="4"/>
  <c r="M6385" i="4"/>
  <c r="M6386" i="4"/>
  <c r="M6387" i="4"/>
  <c r="M6388" i="4"/>
  <c r="M6389" i="4"/>
  <c r="M6390" i="4"/>
  <c r="M6391" i="4"/>
  <c r="M6392" i="4"/>
  <c r="M6393" i="4"/>
  <c r="M6394" i="4"/>
  <c r="M6395" i="4"/>
  <c r="M6396" i="4"/>
  <c r="M6397" i="4"/>
  <c r="M6398" i="4"/>
  <c r="M6399" i="4"/>
  <c r="M6400" i="4"/>
  <c r="M6401" i="4"/>
  <c r="M6402" i="4"/>
  <c r="M6403" i="4"/>
  <c r="M6404" i="4"/>
  <c r="M6405" i="4"/>
  <c r="M6406" i="4"/>
  <c r="M6407" i="4"/>
  <c r="M6408" i="4"/>
  <c r="M6409" i="4"/>
  <c r="M6410" i="4"/>
  <c r="M6411" i="4"/>
  <c r="M6412" i="4"/>
  <c r="M6413" i="4"/>
  <c r="M6414" i="4"/>
  <c r="M6415" i="4"/>
  <c r="M6416" i="4"/>
  <c r="M6417" i="4"/>
  <c r="M6418" i="4"/>
  <c r="M6419" i="4"/>
  <c r="M6420" i="4"/>
  <c r="M6421" i="4"/>
  <c r="M6422" i="4"/>
  <c r="M6423" i="4"/>
  <c r="M6424" i="4"/>
  <c r="M6425" i="4"/>
  <c r="M6426" i="4"/>
  <c r="M6427" i="4"/>
  <c r="M6428" i="4"/>
  <c r="M6429" i="4"/>
  <c r="M6430" i="4"/>
  <c r="M6431" i="4"/>
  <c r="M6432" i="4"/>
  <c r="M6433" i="4"/>
  <c r="M6434" i="4"/>
  <c r="M6435" i="4"/>
  <c r="M6436" i="4"/>
  <c r="M6437" i="4"/>
  <c r="M6438" i="4"/>
  <c r="M6439" i="4"/>
  <c r="M6440" i="4"/>
  <c r="M6441" i="4"/>
  <c r="M6442" i="4"/>
  <c r="M6443" i="4"/>
  <c r="M6444" i="4"/>
  <c r="M6445" i="4"/>
  <c r="M6446" i="4"/>
  <c r="M6447" i="4"/>
  <c r="M6448" i="4"/>
  <c r="M6449" i="4"/>
  <c r="M6450" i="4"/>
  <c r="M6451" i="4"/>
  <c r="M6452" i="4"/>
  <c r="M6453" i="4"/>
  <c r="M6454" i="4"/>
  <c r="M6455" i="4"/>
  <c r="M6456" i="4"/>
  <c r="M6457" i="4"/>
  <c r="M6458" i="4"/>
  <c r="M6459" i="4"/>
  <c r="M6460" i="4"/>
  <c r="M6461" i="4"/>
  <c r="M6462" i="4"/>
  <c r="M6463" i="4"/>
  <c r="M6464" i="4"/>
  <c r="M6465" i="4"/>
  <c r="M6466" i="4"/>
  <c r="M6467" i="4"/>
  <c r="M6468" i="4"/>
  <c r="M6469" i="4"/>
  <c r="M6470" i="4"/>
  <c r="M6471" i="4"/>
  <c r="M6472" i="4"/>
  <c r="M6473" i="4"/>
  <c r="M6474" i="4"/>
  <c r="M6475" i="4"/>
  <c r="M6476" i="4"/>
  <c r="M6477" i="4"/>
  <c r="M6478" i="4"/>
  <c r="M6479" i="4"/>
  <c r="M6480" i="4"/>
  <c r="M6481" i="4"/>
  <c r="M6482" i="4"/>
  <c r="M6483" i="4"/>
  <c r="M6484" i="4"/>
  <c r="M6485" i="4"/>
  <c r="M6486" i="4"/>
  <c r="M6487" i="4"/>
  <c r="M6488" i="4"/>
  <c r="M6489" i="4"/>
  <c r="M6490" i="4"/>
  <c r="M6491" i="4"/>
  <c r="M6492" i="4"/>
  <c r="M6493" i="4"/>
  <c r="M6494" i="4"/>
  <c r="M6495" i="4"/>
  <c r="M6496" i="4"/>
  <c r="M6497" i="4"/>
  <c r="M6498" i="4"/>
  <c r="M6499" i="4"/>
  <c r="M6500" i="4"/>
  <c r="M6501" i="4"/>
  <c r="M6502" i="4"/>
  <c r="M6503" i="4"/>
  <c r="M6504" i="4"/>
  <c r="M6505" i="4"/>
  <c r="M6506" i="4"/>
  <c r="M6507" i="4"/>
  <c r="M6508" i="4"/>
  <c r="M6509" i="4"/>
  <c r="M6510" i="4"/>
  <c r="M6511" i="4"/>
  <c r="M6512" i="4"/>
  <c r="M6513" i="4"/>
  <c r="M6514" i="4"/>
  <c r="M6515" i="4"/>
  <c r="M6516" i="4"/>
  <c r="M6517" i="4"/>
  <c r="M6518" i="4"/>
  <c r="M6519" i="4"/>
  <c r="M6520" i="4"/>
  <c r="M6521" i="4"/>
  <c r="M6522" i="4"/>
  <c r="M6523" i="4"/>
  <c r="M6524" i="4"/>
  <c r="M6525" i="4"/>
  <c r="M6526" i="4"/>
  <c r="M6527" i="4"/>
  <c r="M6528" i="4"/>
  <c r="M6529" i="4"/>
  <c r="M6530" i="4"/>
  <c r="M6531" i="4"/>
  <c r="M6532" i="4"/>
  <c r="M6533" i="4"/>
  <c r="M6534" i="4"/>
  <c r="M6535" i="4"/>
  <c r="M6536" i="4"/>
  <c r="M6537" i="4"/>
  <c r="M6538" i="4"/>
  <c r="M6539" i="4"/>
  <c r="M6540" i="4"/>
  <c r="M6541" i="4"/>
  <c r="M6542" i="4"/>
  <c r="M6543" i="4"/>
  <c r="M6544" i="4"/>
  <c r="M6545" i="4"/>
  <c r="M6546" i="4"/>
  <c r="M6547" i="4"/>
  <c r="M6548" i="4"/>
  <c r="M6549" i="4"/>
  <c r="M6550" i="4"/>
  <c r="M6551" i="4"/>
  <c r="M6552" i="4"/>
  <c r="M6553" i="4"/>
  <c r="M6554" i="4"/>
  <c r="M6555" i="4"/>
  <c r="M6556" i="4"/>
  <c r="M6557" i="4"/>
  <c r="M6558" i="4"/>
  <c r="M6559" i="4"/>
  <c r="M6560" i="4"/>
  <c r="M6561" i="4"/>
  <c r="M6562" i="4"/>
  <c r="M6563" i="4"/>
  <c r="M6564" i="4"/>
  <c r="M6565" i="4"/>
  <c r="M6566" i="4"/>
  <c r="M6567" i="4"/>
  <c r="M6568" i="4"/>
  <c r="M6569" i="4"/>
  <c r="M6570" i="4"/>
  <c r="M6571" i="4"/>
  <c r="M6572" i="4"/>
  <c r="M6573" i="4"/>
  <c r="M6574" i="4"/>
  <c r="M6575" i="4"/>
  <c r="M6576" i="4"/>
  <c r="M6577" i="4"/>
  <c r="M6578" i="4"/>
  <c r="M6579" i="4"/>
  <c r="M6580" i="4"/>
  <c r="M6581" i="4"/>
  <c r="M6582" i="4"/>
  <c r="M6583" i="4"/>
  <c r="M6584" i="4"/>
  <c r="M6585" i="4"/>
  <c r="M6586" i="4"/>
  <c r="M6587" i="4"/>
  <c r="M6588" i="4"/>
  <c r="M6589" i="4"/>
  <c r="M6590" i="4"/>
  <c r="M6591" i="4"/>
  <c r="M6592" i="4"/>
  <c r="M6593" i="4"/>
  <c r="M6594" i="4"/>
  <c r="M6595" i="4"/>
  <c r="M6596" i="4"/>
  <c r="M6597" i="4"/>
  <c r="M6598" i="4"/>
  <c r="M6599" i="4"/>
  <c r="M6600" i="4"/>
  <c r="M6601" i="4"/>
  <c r="M6602" i="4"/>
  <c r="M6603" i="4"/>
  <c r="M6604" i="4"/>
  <c r="M6605" i="4"/>
  <c r="M6606" i="4"/>
  <c r="M6607" i="4"/>
  <c r="M6608" i="4"/>
  <c r="M6609" i="4"/>
  <c r="M6610" i="4"/>
  <c r="M6611" i="4"/>
  <c r="M6612" i="4"/>
  <c r="M6613" i="4"/>
  <c r="M6614" i="4"/>
  <c r="M6615" i="4"/>
  <c r="M6616" i="4"/>
  <c r="M6617" i="4"/>
  <c r="M6618" i="4"/>
  <c r="M6619" i="4"/>
  <c r="M6620" i="4"/>
  <c r="M6621" i="4"/>
  <c r="M6622" i="4"/>
  <c r="M6623" i="4"/>
  <c r="M6624" i="4"/>
  <c r="M6625" i="4"/>
  <c r="M6626" i="4"/>
  <c r="M6627" i="4"/>
  <c r="M6628" i="4"/>
  <c r="M6629" i="4"/>
  <c r="M6630" i="4"/>
  <c r="M6631" i="4"/>
  <c r="M6632" i="4"/>
  <c r="M6633" i="4"/>
  <c r="M6634" i="4"/>
  <c r="M6635" i="4"/>
  <c r="M6636" i="4"/>
  <c r="M6637" i="4"/>
  <c r="M6638" i="4"/>
  <c r="M6639" i="4"/>
  <c r="M6640" i="4"/>
  <c r="M6641" i="4"/>
  <c r="M6642" i="4"/>
  <c r="M6643" i="4"/>
  <c r="M6644" i="4"/>
  <c r="M6645" i="4"/>
  <c r="M6646" i="4"/>
  <c r="M6647" i="4"/>
  <c r="M6648" i="4"/>
  <c r="M6649" i="4"/>
  <c r="M6650" i="4"/>
  <c r="M6651" i="4"/>
  <c r="M6652" i="4"/>
  <c r="M6653" i="4"/>
  <c r="M6654" i="4"/>
  <c r="M6655" i="4"/>
  <c r="M6656" i="4"/>
  <c r="M6657" i="4"/>
  <c r="M6658" i="4"/>
  <c r="M6659" i="4"/>
  <c r="M6660" i="4"/>
  <c r="M6661" i="4"/>
  <c r="M6662" i="4"/>
  <c r="M6663" i="4"/>
  <c r="M6664" i="4"/>
  <c r="M6665" i="4"/>
  <c r="M6666" i="4"/>
  <c r="M6667" i="4"/>
  <c r="M6668" i="4"/>
  <c r="M6669" i="4"/>
  <c r="M6670" i="4"/>
  <c r="M6671" i="4"/>
  <c r="M6672" i="4"/>
  <c r="M6673" i="4"/>
  <c r="M6674" i="4"/>
  <c r="M6675" i="4"/>
  <c r="M6676" i="4"/>
  <c r="M6677" i="4"/>
  <c r="M6678" i="4"/>
  <c r="M6679" i="4"/>
  <c r="M6680" i="4"/>
  <c r="M6681" i="4"/>
  <c r="M6682" i="4"/>
  <c r="M6683" i="4"/>
  <c r="M6684" i="4"/>
  <c r="M6685" i="4"/>
  <c r="M6686" i="4"/>
  <c r="M6687" i="4"/>
  <c r="M6688" i="4"/>
  <c r="M6689" i="4"/>
  <c r="M6690" i="4"/>
  <c r="M6691" i="4"/>
  <c r="M6692" i="4"/>
  <c r="M6693" i="4"/>
  <c r="M6694" i="4"/>
  <c r="M6695" i="4"/>
  <c r="M6696" i="4"/>
  <c r="M6697" i="4"/>
  <c r="M6698" i="4"/>
  <c r="M6699" i="4"/>
  <c r="M6700" i="4"/>
  <c r="M6701" i="4"/>
  <c r="M6702" i="4"/>
  <c r="M6703" i="4"/>
  <c r="M6704" i="4"/>
  <c r="M6705" i="4"/>
  <c r="M6706" i="4"/>
  <c r="M6707" i="4"/>
  <c r="M6708" i="4"/>
  <c r="M6709" i="4"/>
  <c r="M6710" i="4"/>
  <c r="M6711" i="4"/>
  <c r="M6712" i="4"/>
  <c r="M6713" i="4"/>
  <c r="M6714" i="4"/>
  <c r="M6715" i="4"/>
  <c r="M6716" i="4"/>
  <c r="M6717" i="4"/>
  <c r="M6718" i="4"/>
  <c r="M6719" i="4"/>
  <c r="M6720" i="4"/>
  <c r="M6721" i="4"/>
  <c r="M6722" i="4"/>
  <c r="M6723" i="4"/>
  <c r="M6724" i="4"/>
  <c r="M6725" i="4"/>
  <c r="M6726" i="4"/>
  <c r="M6727" i="4"/>
  <c r="M6728" i="4"/>
  <c r="M6729" i="4"/>
  <c r="M6730" i="4"/>
  <c r="M6731" i="4"/>
  <c r="M6732" i="4"/>
  <c r="M6733" i="4"/>
  <c r="M6734" i="4"/>
  <c r="M6735" i="4"/>
  <c r="M6736" i="4"/>
  <c r="M6737" i="4"/>
  <c r="M6738" i="4"/>
  <c r="M6739" i="4"/>
  <c r="M6740" i="4"/>
  <c r="M6741" i="4"/>
  <c r="M6742" i="4"/>
  <c r="M6743" i="4"/>
  <c r="M6744" i="4"/>
  <c r="M6745" i="4"/>
  <c r="M6746" i="4"/>
  <c r="M6747" i="4"/>
  <c r="M6748" i="4"/>
  <c r="M6749" i="4"/>
  <c r="M6750" i="4"/>
  <c r="M6751" i="4"/>
  <c r="M6752" i="4"/>
  <c r="M6753" i="4"/>
  <c r="M6754" i="4"/>
  <c r="M6755" i="4"/>
  <c r="M6756" i="4"/>
  <c r="M6757" i="4"/>
  <c r="M6758" i="4"/>
  <c r="M6759" i="4"/>
  <c r="M6760" i="4"/>
  <c r="M6761" i="4"/>
  <c r="M6762" i="4"/>
  <c r="M6763" i="4"/>
  <c r="M6764" i="4"/>
  <c r="M6765" i="4"/>
  <c r="M6766" i="4"/>
  <c r="M6767" i="4"/>
  <c r="M6768" i="4"/>
  <c r="M6769" i="4"/>
  <c r="M6770" i="4"/>
  <c r="M6771" i="4"/>
  <c r="M6772" i="4"/>
  <c r="M6773" i="4"/>
  <c r="M6774" i="4"/>
  <c r="M6775" i="4"/>
  <c r="M6776" i="4"/>
  <c r="M6777" i="4"/>
  <c r="M6778" i="4"/>
  <c r="M6779" i="4"/>
  <c r="M6780" i="4"/>
  <c r="M6781" i="4"/>
  <c r="M6782" i="4"/>
  <c r="M6783" i="4"/>
  <c r="M6784" i="4"/>
  <c r="M6785" i="4"/>
  <c r="M6786" i="4"/>
  <c r="M6787" i="4"/>
  <c r="M6788" i="4"/>
  <c r="M6789" i="4"/>
  <c r="M6790" i="4"/>
  <c r="M6791" i="4"/>
  <c r="M6792" i="4"/>
  <c r="M6793" i="4"/>
  <c r="M6794" i="4"/>
  <c r="M6795" i="4"/>
  <c r="M6796" i="4"/>
  <c r="M6797" i="4"/>
  <c r="M6798" i="4"/>
  <c r="M6799" i="4"/>
  <c r="M6800" i="4"/>
  <c r="M6801" i="4"/>
  <c r="M6802" i="4"/>
  <c r="M6803" i="4"/>
  <c r="M6804" i="4"/>
  <c r="M6805" i="4"/>
  <c r="M6806" i="4"/>
  <c r="M6807" i="4"/>
  <c r="M6808" i="4"/>
  <c r="M6809" i="4"/>
  <c r="M6810" i="4"/>
  <c r="M6811" i="4"/>
  <c r="M6812" i="4"/>
  <c r="M6813" i="4"/>
  <c r="M6814" i="4"/>
  <c r="M6815" i="4"/>
  <c r="M6816" i="4"/>
  <c r="M6817" i="4"/>
  <c r="M6818" i="4"/>
  <c r="M6819" i="4"/>
  <c r="M6820" i="4"/>
  <c r="M6821" i="4"/>
  <c r="M6822" i="4"/>
  <c r="M6823" i="4"/>
  <c r="M6824" i="4"/>
  <c r="M6825" i="4"/>
  <c r="M6826" i="4"/>
  <c r="M6827" i="4"/>
  <c r="M6828" i="4"/>
  <c r="M6829" i="4"/>
  <c r="M6830" i="4"/>
  <c r="M6831" i="4"/>
  <c r="M6832" i="4"/>
  <c r="M6833" i="4"/>
  <c r="M6834" i="4"/>
  <c r="M6835" i="4"/>
  <c r="M6836" i="4"/>
  <c r="M6837" i="4"/>
  <c r="M6838" i="4"/>
  <c r="M6839" i="4"/>
  <c r="M6840" i="4"/>
  <c r="M6841" i="4"/>
  <c r="M6842" i="4"/>
  <c r="M6843" i="4"/>
  <c r="M6844" i="4"/>
  <c r="M6845" i="4"/>
  <c r="M6846" i="4"/>
  <c r="M6847" i="4"/>
  <c r="M6848" i="4"/>
  <c r="M6849" i="4"/>
  <c r="M6850" i="4"/>
  <c r="M6851" i="4"/>
  <c r="M6852" i="4"/>
  <c r="M6853" i="4"/>
  <c r="M6854" i="4"/>
  <c r="M6855" i="4"/>
  <c r="M6856" i="4"/>
  <c r="M6857" i="4"/>
  <c r="M6858" i="4"/>
  <c r="M6859" i="4"/>
  <c r="M6860" i="4"/>
  <c r="M6861" i="4"/>
  <c r="M6862" i="4"/>
  <c r="M6863" i="4"/>
  <c r="M6864" i="4"/>
  <c r="M6865" i="4"/>
  <c r="M6866" i="4"/>
  <c r="M6867" i="4"/>
  <c r="M6868" i="4"/>
  <c r="M6869" i="4"/>
  <c r="M6870" i="4"/>
  <c r="M6871" i="4"/>
  <c r="M6872" i="4"/>
  <c r="M6873" i="4"/>
  <c r="M6874" i="4"/>
  <c r="M6875" i="4"/>
  <c r="M6876" i="4"/>
  <c r="M6877" i="4"/>
  <c r="M6878" i="4"/>
  <c r="M6879" i="4"/>
  <c r="M6880" i="4"/>
  <c r="M6881" i="4"/>
  <c r="M6882" i="4"/>
  <c r="M6883" i="4"/>
  <c r="M6884" i="4"/>
  <c r="M6885" i="4"/>
  <c r="M6886" i="4"/>
  <c r="M6887" i="4"/>
  <c r="M6888" i="4"/>
  <c r="M6889" i="4"/>
  <c r="M6890" i="4"/>
  <c r="M6891" i="4"/>
  <c r="M6892" i="4"/>
  <c r="M6893" i="4"/>
  <c r="M6894" i="4"/>
  <c r="M6895" i="4"/>
  <c r="M6896" i="4"/>
  <c r="M6897" i="4"/>
  <c r="M6898" i="4"/>
  <c r="M6899" i="4"/>
  <c r="M6900" i="4"/>
  <c r="M6901" i="4"/>
  <c r="M6902" i="4"/>
  <c r="M6903" i="4"/>
  <c r="M6904" i="4"/>
  <c r="M6905" i="4"/>
  <c r="M6906" i="4"/>
  <c r="M6907" i="4"/>
  <c r="M6908" i="4"/>
  <c r="M6909" i="4"/>
  <c r="M6910" i="4"/>
  <c r="M6911" i="4"/>
  <c r="M6912" i="4"/>
  <c r="M6913" i="4"/>
  <c r="M6914" i="4"/>
  <c r="M6915" i="4"/>
  <c r="M6916" i="4"/>
  <c r="M6917" i="4"/>
  <c r="M6918" i="4"/>
  <c r="M6919" i="4"/>
  <c r="M6920" i="4"/>
  <c r="M6921" i="4"/>
  <c r="M6922" i="4"/>
  <c r="M6923" i="4"/>
  <c r="M6924" i="4"/>
  <c r="M6925" i="4"/>
  <c r="M6926" i="4"/>
  <c r="M6927" i="4"/>
  <c r="M6928" i="4"/>
  <c r="M6929" i="4"/>
  <c r="M6930" i="4"/>
  <c r="M6931" i="4"/>
  <c r="M6932" i="4"/>
  <c r="M6933" i="4"/>
  <c r="M6934" i="4"/>
  <c r="M6935" i="4"/>
  <c r="M6936" i="4"/>
  <c r="M6937" i="4"/>
  <c r="M6938" i="4"/>
  <c r="M6939" i="4"/>
  <c r="M6940" i="4"/>
  <c r="M6941" i="4"/>
  <c r="M6942" i="4"/>
  <c r="M6943" i="4"/>
  <c r="M6944" i="4"/>
  <c r="M6945" i="4"/>
  <c r="M6946" i="4"/>
  <c r="M6947" i="4"/>
  <c r="M6948" i="4"/>
  <c r="M6949" i="4"/>
  <c r="M6950" i="4"/>
  <c r="M6951" i="4"/>
  <c r="M6952" i="4"/>
  <c r="M6953" i="4"/>
  <c r="M6954" i="4"/>
  <c r="M6955" i="4"/>
  <c r="M6956" i="4"/>
  <c r="M6957" i="4"/>
  <c r="M6958" i="4"/>
  <c r="M6959" i="4"/>
  <c r="M6960" i="4"/>
  <c r="M6961" i="4"/>
  <c r="M6962" i="4"/>
  <c r="M6963" i="4"/>
  <c r="M6964" i="4"/>
  <c r="M6965" i="4"/>
  <c r="M6966" i="4"/>
  <c r="M6967" i="4"/>
  <c r="M6968" i="4"/>
  <c r="M6969" i="4"/>
  <c r="M6970" i="4"/>
  <c r="M6971" i="4"/>
  <c r="M6972" i="4"/>
  <c r="M6973" i="4"/>
  <c r="M6974" i="4"/>
  <c r="M6975" i="4"/>
  <c r="M6976" i="4"/>
  <c r="M6977" i="4"/>
  <c r="M6978" i="4"/>
  <c r="M6979" i="4"/>
  <c r="M6980" i="4"/>
  <c r="M6981" i="4"/>
  <c r="M6982" i="4"/>
  <c r="M6983" i="4"/>
  <c r="M6984" i="4"/>
  <c r="M6985" i="4"/>
  <c r="M6986" i="4"/>
  <c r="M6987" i="4"/>
  <c r="M6988" i="4"/>
  <c r="M6989" i="4"/>
  <c r="M6990" i="4"/>
  <c r="M6991" i="4"/>
  <c r="M6992" i="4"/>
  <c r="M6993" i="4"/>
  <c r="M6994" i="4"/>
  <c r="M6995" i="4"/>
  <c r="M6996" i="4"/>
  <c r="M6997" i="4"/>
  <c r="M6998" i="4"/>
  <c r="M6999" i="4"/>
  <c r="M7000" i="4"/>
  <c r="M7001" i="4"/>
  <c r="M7002" i="4"/>
  <c r="M7003" i="4"/>
  <c r="M7004" i="4"/>
  <c r="M7005" i="4"/>
  <c r="M7006" i="4"/>
  <c r="M7007" i="4"/>
  <c r="M7008" i="4"/>
  <c r="M7009" i="4"/>
  <c r="M7010" i="4"/>
  <c r="M7011" i="4"/>
  <c r="M7012" i="4"/>
  <c r="M7013" i="4"/>
  <c r="M7014" i="4"/>
  <c r="M7015" i="4"/>
  <c r="M7016" i="4"/>
  <c r="M7017" i="4"/>
  <c r="M7018" i="4"/>
  <c r="M7019" i="4"/>
  <c r="M7020" i="4"/>
  <c r="M7021" i="4"/>
  <c r="M7022" i="4"/>
  <c r="M7023" i="4"/>
  <c r="M7024" i="4"/>
  <c r="M7025" i="4"/>
  <c r="M7026" i="4"/>
  <c r="M7027" i="4"/>
  <c r="M7028" i="4"/>
  <c r="M7029" i="4"/>
  <c r="M7030" i="4"/>
  <c r="M7031" i="4"/>
  <c r="M7032" i="4"/>
  <c r="M7033" i="4"/>
  <c r="M7034" i="4"/>
  <c r="M7035" i="4"/>
  <c r="M7036" i="4"/>
  <c r="M7037" i="4"/>
  <c r="M7038" i="4"/>
  <c r="M7039" i="4"/>
  <c r="M7040" i="4"/>
  <c r="M7041" i="4"/>
  <c r="M7042" i="4"/>
  <c r="M7043" i="4"/>
  <c r="M7044" i="4"/>
  <c r="M7045" i="4"/>
  <c r="M7046" i="4"/>
  <c r="M7047" i="4"/>
  <c r="M7048" i="4"/>
  <c r="M7049" i="4"/>
  <c r="M7050" i="4"/>
  <c r="M7051" i="4"/>
  <c r="M7052" i="4"/>
  <c r="M7053" i="4"/>
  <c r="M7054" i="4"/>
  <c r="M7055" i="4"/>
  <c r="M7056" i="4"/>
  <c r="M7057" i="4"/>
  <c r="M7058" i="4"/>
  <c r="M7059" i="4"/>
  <c r="M7060" i="4"/>
  <c r="M7061" i="4"/>
  <c r="M7062" i="4"/>
  <c r="M7063" i="4"/>
  <c r="M7064" i="4"/>
  <c r="M7065" i="4"/>
  <c r="M7066" i="4"/>
  <c r="M7067" i="4"/>
  <c r="M7068" i="4"/>
  <c r="M7069" i="4"/>
  <c r="M7070" i="4"/>
  <c r="M7071" i="4"/>
  <c r="M7072" i="4"/>
  <c r="M7073" i="4"/>
  <c r="M7074" i="4"/>
  <c r="M7075" i="4"/>
  <c r="M7076" i="4"/>
  <c r="M7077" i="4"/>
  <c r="M7078" i="4"/>
  <c r="M7079" i="4"/>
  <c r="M7080" i="4"/>
  <c r="M7081" i="4"/>
  <c r="M7082" i="4"/>
  <c r="M7083" i="4"/>
  <c r="M7084" i="4"/>
  <c r="M7085" i="4"/>
  <c r="M7086" i="4"/>
  <c r="M7087" i="4"/>
  <c r="M7088" i="4"/>
  <c r="M7089" i="4"/>
  <c r="M7090" i="4"/>
  <c r="M7091" i="4"/>
  <c r="M7092" i="4"/>
  <c r="M7093" i="4"/>
  <c r="M7094" i="4"/>
  <c r="M7095" i="4"/>
  <c r="M7096" i="4"/>
  <c r="M7097" i="4"/>
  <c r="M7098" i="4"/>
  <c r="M7099" i="4"/>
  <c r="M7100" i="4"/>
  <c r="M7101" i="4"/>
  <c r="M7102" i="4"/>
  <c r="M7103" i="4"/>
  <c r="M7104" i="4"/>
  <c r="M7105" i="4"/>
  <c r="M7106" i="4"/>
  <c r="M7107" i="4"/>
  <c r="M7108" i="4"/>
  <c r="M7109" i="4"/>
  <c r="M7110" i="4"/>
  <c r="M7111" i="4"/>
  <c r="M7112" i="4"/>
  <c r="M7113" i="4"/>
  <c r="M7114" i="4"/>
  <c r="M7115" i="4"/>
  <c r="M7116" i="4"/>
  <c r="M7117" i="4"/>
  <c r="M7118" i="4"/>
  <c r="M7119" i="4"/>
  <c r="M7120" i="4"/>
  <c r="M7121" i="4"/>
  <c r="M7122" i="4"/>
  <c r="M7123" i="4"/>
  <c r="M7124" i="4"/>
  <c r="M7125" i="4"/>
  <c r="M7126" i="4"/>
  <c r="M7127" i="4"/>
  <c r="M7128" i="4"/>
  <c r="M7129" i="4"/>
  <c r="M7130" i="4"/>
  <c r="M7131" i="4"/>
  <c r="M7132" i="4"/>
  <c r="M7133" i="4"/>
  <c r="M7134" i="4"/>
  <c r="M7135" i="4"/>
  <c r="M7136" i="4"/>
  <c r="M7137" i="4"/>
  <c r="M7138" i="4"/>
  <c r="M7139" i="4"/>
  <c r="M7140" i="4"/>
  <c r="M7141" i="4"/>
  <c r="M7142" i="4"/>
  <c r="M7143" i="4"/>
  <c r="M7144" i="4"/>
  <c r="M7145" i="4"/>
  <c r="M7146" i="4"/>
  <c r="M7147" i="4"/>
  <c r="M7148" i="4"/>
  <c r="M7149" i="4"/>
  <c r="M7150" i="4"/>
  <c r="M7151" i="4"/>
  <c r="M7152" i="4"/>
  <c r="M7153" i="4"/>
  <c r="M7154" i="4"/>
  <c r="M7155" i="4"/>
  <c r="M7156" i="4"/>
  <c r="M7157" i="4"/>
  <c r="M7158" i="4"/>
  <c r="M7159" i="4"/>
  <c r="M7160" i="4"/>
  <c r="M7161" i="4"/>
  <c r="M7162" i="4"/>
  <c r="M7163" i="4"/>
  <c r="M7164" i="4"/>
  <c r="M7165" i="4"/>
  <c r="M7166" i="4"/>
  <c r="M7167" i="4"/>
  <c r="M7168" i="4"/>
  <c r="M7169" i="4"/>
  <c r="M7170" i="4"/>
  <c r="M7171" i="4"/>
  <c r="M7172" i="4"/>
  <c r="M7173" i="4"/>
  <c r="M7174" i="4"/>
  <c r="M7175" i="4"/>
  <c r="M7176" i="4"/>
  <c r="M7177" i="4"/>
  <c r="M7178" i="4"/>
  <c r="M7179" i="4"/>
  <c r="M7180" i="4"/>
  <c r="M7181" i="4"/>
  <c r="M7182" i="4"/>
  <c r="M7183" i="4"/>
  <c r="M7184" i="4"/>
  <c r="M7185" i="4"/>
  <c r="M7186" i="4"/>
  <c r="M7187" i="4"/>
  <c r="M7188" i="4"/>
  <c r="M7189" i="4"/>
  <c r="M7190" i="4"/>
  <c r="M7191" i="4"/>
  <c r="M7192" i="4"/>
  <c r="M7193" i="4"/>
  <c r="M7194" i="4"/>
  <c r="M7195" i="4"/>
  <c r="M7196" i="4"/>
  <c r="M7197" i="4"/>
  <c r="M7198" i="4"/>
  <c r="M7199" i="4"/>
  <c r="M7200" i="4"/>
  <c r="M7201" i="4"/>
  <c r="M7202" i="4"/>
  <c r="M7203" i="4"/>
  <c r="M7204" i="4"/>
  <c r="M7205" i="4"/>
  <c r="M7206" i="4"/>
  <c r="M7207" i="4"/>
  <c r="M7208" i="4"/>
  <c r="M7209" i="4"/>
  <c r="M7210" i="4"/>
  <c r="M7211" i="4"/>
  <c r="M7212" i="4"/>
  <c r="M7213" i="4"/>
  <c r="M7214" i="4"/>
  <c r="M7215" i="4"/>
  <c r="M7216" i="4"/>
  <c r="M7217" i="4"/>
  <c r="M7218" i="4"/>
  <c r="M7219" i="4"/>
  <c r="M7220" i="4"/>
  <c r="M7221" i="4"/>
  <c r="M7222" i="4"/>
  <c r="M7223" i="4"/>
  <c r="M7224" i="4"/>
  <c r="M7225" i="4"/>
  <c r="M7226" i="4"/>
  <c r="M7227" i="4"/>
  <c r="M7228" i="4"/>
  <c r="M7229" i="4"/>
  <c r="M7230" i="4"/>
  <c r="M7231" i="4"/>
  <c r="M7232" i="4"/>
  <c r="M7233" i="4"/>
  <c r="M7234" i="4"/>
  <c r="M7235" i="4"/>
  <c r="M7236" i="4"/>
  <c r="M7237" i="4"/>
  <c r="M7238" i="4"/>
  <c r="M7239" i="4"/>
  <c r="M7240" i="4"/>
  <c r="M7241" i="4"/>
  <c r="M7242" i="4"/>
  <c r="M7243" i="4"/>
  <c r="M7244" i="4"/>
  <c r="M7245" i="4"/>
  <c r="M7246" i="4"/>
  <c r="M7247" i="4"/>
  <c r="M7248" i="4"/>
  <c r="M7249" i="4"/>
  <c r="M7250" i="4"/>
  <c r="M7251" i="4"/>
  <c r="M7252" i="4"/>
  <c r="M7253" i="4"/>
  <c r="M7254" i="4"/>
  <c r="M7255" i="4"/>
  <c r="M7256" i="4"/>
  <c r="M7257" i="4"/>
  <c r="M7258" i="4"/>
  <c r="M7259" i="4"/>
  <c r="M7260" i="4"/>
  <c r="M7261" i="4"/>
  <c r="M7262" i="4"/>
  <c r="M7263" i="4"/>
  <c r="M7264" i="4"/>
  <c r="M7265" i="4"/>
  <c r="M7266" i="4"/>
  <c r="M7267" i="4"/>
  <c r="M7268" i="4"/>
  <c r="M7269" i="4"/>
  <c r="M7270" i="4"/>
  <c r="M7271" i="4"/>
  <c r="M7272" i="4"/>
  <c r="M7273" i="4"/>
  <c r="M7274" i="4"/>
  <c r="M7275" i="4"/>
  <c r="M7276" i="4"/>
  <c r="M7277" i="4"/>
  <c r="M7278" i="4"/>
  <c r="M7279" i="4"/>
  <c r="M7280" i="4"/>
  <c r="M7281" i="4"/>
  <c r="M7282" i="4"/>
  <c r="M7283" i="4"/>
  <c r="M7284" i="4"/>
  <c r="M7285" i="4"/>
  <c r="M7286" i="4"/>
  <c r="M7287" i="4"/>
  <c r="M7288" i="4"/>
  <c r="M7289" i="4"/>
  <c r="M7290" i="4"/>
  <c r="M7291" i="4"/>
  <c r="M7292" i="4"/>
  <c r="M7293" i="4"/>
  <c r="M7294" i="4"/>
  <c r="M7295" i="4"/>
  <c r="M7296" i="4"/>
  <c r="M7297" i="4"/>
  <c r="M7298" i="4"/>
  <c r="M7299" i="4"/>
  <c r="M7300" i="4"/>
  <c r="M7301" i="4"/>
  <c r="M7302" i="4"/>
  <c r="M7303" i="4"/>
  <c r="M7304" i="4"/>
  <c r="M7305" i="4"/>
  <c r="M7306" i="4"/>
  <c r="M7307" i="4"/>
  <c r="M7308" i="4"/>
  <c r="M7309" i="4"/>
  <c r="M7310" i="4"/>
  <c r="M7311" i="4"/>
  <c r="M7312" i="4"/>
  <c r="M7313" i="4"/>
  <c r="M7314" i="4"/>
  <c r="M7315" i="4"/>
  <c r="M7316" i="4"/>
  <c r="M7317" i="4"/>
  <c r="M7318" i="4"/>
  <c r="M7319" i="4"/>
  <c r="M7320" i="4"/>
  <c r="M7321" i="4"/>
  <c r="M7322" i="4"/>
  <c r="M7323" i="4"/>
  <c r="M7324" i="4"/>
  <c r="M7325" i="4"/>
  <c r="M7326" i="4"/>
  <c r="M7327" i="4"/>
  <c r="M7328" i="4"/>
  <c r="M7329" i="4"/>
  <c r="M7330" i="4"/>
  <c r="M7331" i="4"/>
  <c r="M7332" i="4"/>
  <c r="M7333" i="4"/>
  <c r="M7334" i="4"/>
  <c r="M7335" i="4"/>
  <c r="M7336" i="4"/>
  <c r="M7337" i="4"/>
  <c r="M7338" i="4"/>
  <c r="M7339" i="4"/>
  <c r="M7340" i="4"/>
  <c r="M7341" i="4"/>
  <c r="M7342" i="4"/>
  <c r="M7343" i="4"/>
  <c r="M7344" i="4"/>
  <c r="M7345" i="4"/>
  <c r="M7346" i="4"/>
  <c r="M7347" i="4"/>
  <c r="M7348" i="4"/>
  <c r="M7349" i="4"/>
  <c r="M7350" i="4"/>
  <c r="M7351" i="4"/>
  <c r="M7352" i="4"/>
  <c r="M7353" i="4"/>
  <c r="M7354" i="4"/>
  <c r="M7355" i="4"/>
  <c r="M7356" i="4"/>
  <c r="M7357" i="4"/>
  <c r="M7358" i="4"/>
  <c r="M7359" i="4"/>
  <c r="M7360" i="4"/>
  <c r="M7361" i="4"/>
  <c r="M7362" i="4"/>
  <c r="M7363" i="4"/>
  <c r="M7364" i="4"/>
  <c r="M7365" i="4"/>
  <c r="M7366" i="4"/>
  <c r="M7367" i="4"/>
  <c r="M7368" i="4"/>
  <c r="M7369" i="4"/>
  <c r="M7370" i="4"/>
  <c r="M7371" i="4"/>
  <c r="M7372" i="4"/>
  <c r="M7373" i="4"/>
  <c r="M7374" i="4"/>
  <c r="M7375" i="4"/>
  <c r="M7376" i="4"/>
  <c r="M7377" i="4"/>
  <c r="M7378" i="4"/>
  <c r="M7379" i="4"/>
  <c r="M7380" i="4"/>
  <c r="M7381" i="4"/>
  <c r="M7382" i="4"/>
  <c r="M7383" i="4"/>
  <c r="M7384" i="4"/>
  <c r="M7385" i="4"/>
  <c r="M7386" i="4"/>
  <c r="M7387" i="4"/>
  <c r="M7388" i="4"/>
  <c r="M7389" i="4"/>
  <c r="M7390" i="4"/>
  <c r="M7391" i="4"/>
  <c r="M7392" i="4"/>
  <c r="M7393" i="4"/>
  <c r="M7394" i="4"/>
  <c r="M7395" i="4"/>
  <c r="M7396" i="4"/>
  <c r="M7397" i="4"/>
  <c r="M7398" i="4"/>
  <c r="M7399" i="4"/>
  <c r="M7400" i="4"/>
  <c r="M7401" i="4"/>
  <c r="M7402" i="4"/>
  <c r="M7403" i="4"/>
  <c r="M7404" i="4"/>
  <c r="M7405" i="4"/>
  <c r="M7406" i="4"/>
  <c r="M7407" i="4"/>
  <c r="M7408" i="4"/>
  <c r="M7409" i="4"/>
  <c r="M7410" i="4"/>
  <c r="M7411" i="4"/>
  <c r="M7412" i="4"/>
  <c r="M7413" i="4"/>
  <c r="M7414" i="4"/>
  <c r="M7415" i="4"/>
  <c r="M7416" i="4"/>
  <c r="M7417" i="4"/>
  <c r="M7418" i="4"/>
  <c r="M7419" i="4"/>
  <c r="M7420" i="4"/>
  <c r="M7421" i="4"/>
  <c r="M7422" i="4"/>
  <c r="M7423" i="4"/>
  <c r="M7424" i="4"/>
  <c r="M7425" i="4"/>
  <c r="M7426" i="4"/>
  <c r="M7427" i="4"/>
  <c r="M7428" i="4"/>
  <c r="M7429" i="4"/>
  <c r="M7430" i="4"/>
  <c r="M7431" i="4"/>
  <c r="M7432" i="4"/>
  <c r="M7433" i="4"/>
  <c r="M7434" i="4"/>
  <c r="M7435" i="4"/>
  <c r="M7436" i="4"/>
  <c r="M7437" i="4"/>
  <c r="M7438" i="4"/>
  <c r="M7439" i="4"/>
  <c r="M7440" i="4"/>
  <c r="M7441" i="4"/>
  <c r="M7442" i="4"/>
  <c r="M7443" i="4"/>
  <c r="M7444" i="4"/>
  <c r="M7445" i="4"/>
  <c r="M7446" i="4"/>
  <c r="M7447" i="4"/>
  <c r="M7448" i="4"/>
  <c r="M7449" i="4"/>
  <c r="M7450" i="4"/>
  <c r="M7451" i="4"/>
  <c r="M7452" i="4"/>
  <c r="M7453" i="4"/>
  <c r="M7454" i="4"/>
  <c r="M7455" i="4"/>
  <c r="M7456" i="4"/>
  <c r="M7457" i="4"/>
  <c r="M7458" i="4"/>
  <c r="M7459" i="4"/>
  <c r="M7460" i="4"/>
  <c r="M7461" i="4"/>
  <c r="M7462" i="4"/>
  <c r="M7463" i="4"/>
  <c r="M7464" i="4"/>
  <c r="M7465" i="4"/>
  <c r="M7466" i="4"/>
  <c r="M7467" i="4"/>
  <c r="M7468" i="4"/>
  <c r="M7469" i="4"/>
  <c r="M7470" i="4"/>
  <c r="M7471" i="4"/>
  <c r="M7472" i="4"/>
  <c r="M7473" i="4"/>
  <c r="M7474" i="4"/>
  <c r="M7475" i="4"/>
  <c r="M7476" i="4"/>
  <c r="M7477" i="4"/>
  <c r="M7478" i="4"/>
  <c r="M7479" i="4"/>
  <c r="M7480" i="4"/>
  <c r="M7481" i="4"/>
  <c r="M7482" i="4"/>
  <c r="M7483" i="4"/>
  <c r="M7484" i="4"/>
  <c r="M7485" i="4"/>
  <c r="M7486" i="4"/>
  <c r="M7487" i="4"/>
  <c r="M7488" i="4"/>
  <c r="M7489" i="4"/>
  <c r="M7490" i="4"/>
  <c r="M7491" i="4"/>
  <c r="M7492" i="4"/>
  <c r="M7493" i="4"/>
  <c r="M7494" i="4"/>
  <c r="M7495" i="4"/>
  <c r="M7496" i="4"/>
  <c r="M7497" i="4"/>
  <c r="M7498" i="4"/>
  <c r="M7499" i="4"/>
  <c r="M7500" i="4"/>
  <c r="M7501" i="4"/>
  <c r="M7502" i="4"/>
  <c r="M7503" i="4"/>
  <c r="M7504" i="4"/>
  <c r="M7505" i="4"/>
  <c r="M7506" i="4"/>
  <c r="M7507" i="4"/>
  <c r="M7508" i="4"/>
  <c r="M7509" i="4"/>
  <c r="M7510" i="4"/>
  <c r="M7511" i="4"/>
  <c r="M7512" i="4"/>
  <c r="M7513" i="4"/>
  <c r="M7514" i="4"/>
  <c r="M7515" i="4"/>
  <c r="M7516" i="4"/>
  <c r="M7517" i="4"/>
  <c r="M7518" i="4"/>
  <c r="M7519" i="4"/>
  <c r="M7520" i="4"/>
  <c r="M7521" i="4"/>
  <c r="M7522" i="4"/>
  <c r="M7523" i="4"/>
  <c r="M7524" i="4"/>
  <c r="M7525" i="4"/>
  <c r="M7526" i="4"/>
  <c r="M7527" i="4"/>
  <c r="M7528" i="4"/>
  <c r="M7529" i="4"/>
  <c r="M7530" i="4"/>
  <c r="M7531" i="4"/>
  <c r="M7532" i="4"/>
  <c r="M7533" i="4"/>
  <c r="M7534" i="4"/>
  <c r="M7535" i="4"/>
  <c r="M7536" i="4"/>
  <c r="M7537" i="4"/>
  <c r="M7538" i="4"/>
  <c r="M7539" i="4"/>
  <c r="M7540" i="4"/>
  <c r="M7541" i="4"/>
  <c r="M7542" i="4"/>
  <c r="M7543" i="4"/>
  <c r="M7544" i="4"/>
  <c r="M7545" i="4"/>
  <c r="M7546" i="4"/>
  <c r="M7547" i="4"/>
  <c r="M7548" i="4"/>
  <c r="M7549" i="4"/>
  <c r="M7550" i="4"/>
  <c r="M7551" i="4"/>
  <c r="M7552" i="4"/>
  <c r="M7553" i="4"/>
  <c r="M7554" i="4"/>
  <c r="M7555" i="4"/>
  <c r="M7556" i="4"/>
  <c r="M7557" i="4"/>
  <c r="M7558" i="4"/>
  <c r="M7559" i="4"/>
  <c r="M7560" i="4"/>
  <c r="M7561" i="4"/>
  <c r="M7562" i="4"/>
  <c r="M7563" i="4"/>
  <c r="M7564" i="4"/>
  <c r="M7565" i="4"/>
  <c r="M7566" i="4"/>
  <c r="M7567" i="4"/>
  <c r="M7568" i="4"/>
  <c r="M7569" i="4"/>
  <c r="M7570" i="4"/>
  <c r="M7571" i="4"/>
  <c r="M7572" i="4"/>
  <c r="M7573" i="4"/>
  <c r="M7574" i="4"/>
  <c r="M7575" i="4"/>
  <c r="M7576" i="4"/>
  <c r="M7577" i="4"/>
  <c r="M7578" i="4"/>
  <c r="M7579" i="4"/>
  <c r="M7580" i="4"/>
  <c r="M7581" i="4"/>
  <c r="M7582" i="4"/>
  <c r="M7583" i="4"/>
  <c r="M7584" i="4"/>
  <c r="M7585" i="4"/>
  <c r="M7586" i="4"/>
  <c r="M7587" i="4"/>
  <c r="M7588" i="4"/>
  <c r="M7589" i="4"/>
  <c r="M7590" i="4"/>
  <c r="M7591" i="4"/>
  <c r="M7592" i="4"/>
  <c r="M7593" i="4"/>
  <c r="M7594" i="4"/>
  <c r="M7595" i="4"/>
  <c r="M7596" i="4"/>
  <c r="M7597" i="4"/>
  <c r="M7598" i="4"/>
  <c r="M7599" i="4"/>
  <c r="M7600" i="4"/>
  <c r="M7601" i="4"/>
  <c r="M7602" i="4"/>
  <c r="M7603" i="4"/>
  <c r="M7604" i="4"/>
  <c r="M7605" i="4"/>
  <c r="M7606" i="4"/>
  <c r="M7607" i="4"/>
  <c r="M7608" i="4"/>
  <c r="M7609" i="4"/>
  <c r="M7610" i="4"/>
  <c r="M7611" i="4"/>
  <c r="M7612" i="4"/>
  <c r="M7613" i="4"/>
  <c r="M7614" i="4"/>
  <c r="M7615" i="4"/>
  <c r="M7616" i="4"/>
  <c r="M7617" i="4"/>
  <c r="M7618" i="4"/>
  <c r="M7619" i="4"/>
  <c r="M7620" i="4"/>
  <c r="M7621" i="4"/>
  <c r="M7622" i="4"/>
  <c r="M7623" i="4"/>
  <c r="M7624" i="4"/>
  <c r="M7625" i="4"/>
  <c r="M7626" i="4"/>
  <c r="M7627" i="4"/>
  <c r="M7628" i="4"/>
  <c r="M7629" i="4"/>
  <c r="M7630" i="4"/>
  <c r="M7631" i="4"/>
  <c r="M7632" i="4"/>
  <c r="M7633" i="4"/>
  <c r="M7634" i="4"/>
  <c r="M7635" i="4"/>
  <c r="M7636" i="4"/>
  <c r="M7637" i="4"/>
  <c r="M7638" i="4"/>
  <c r="M7639" i="4"/>
  <c r="M7640" i="4"/>
  <c r="M7641" i="4"/>
  <c r="M7642" i="4"/>
  <c r="M7643" i="4"/>
  <c r="M7644" i="4"/>
  <c r="M7645" i="4"/>
  <c r="M7646" i="4"/>
  <c r="M7647" i="4"/>
  <c r="M7648" i="4"/>
  <c r="M7649" i="4"/>
  <c r="M7650" i="4"/>
  <c r="M7651" i="4"/>
  <c r="M7652" i="4"/>
  <c r="M7653" i="4"/>
  <c r="M7654" i="4"/>
  <c r="M7655" i="4"/>
  <c r="M7656" i="4"/>
  <c r="M7657" i="4"/>
  <c r="M7658" i="4"/>
  <c r="M7659" i="4"/>
  <c r="M7660" i="4"/>
  <c r="M7661" i="4"/>
  <c r="M7662" i="4"/>
  <c r="M7663" i="4"/>
  <c r="M7664" i="4"/>
  <c r="M7665" i="4"/>
  <c r="M7666" i="4"/>
  <c r="M7667" i="4"/>
  <c r="M7668" i="4"/>
  <c r="M7669" i="4"/>
  <c r="M7670" i="4"/>
  <c r="M7671" i="4"/>
  <c r="M7672" i="4"/>
  <c r="M7673" i="4"/>
  <c r="M7674" i="4"/>
  <c r="M7675" i="4"/>
  <c r="M7676" i="4"/>
  <c r="M7677" i="4"/>
  <c r="M7678" i="4"/>
  <c r="M7679" i="4"/>
  <c r="M7680" i="4"/>
  <c r="M7681" i="4"/>
  <c r="M7682" i="4"/>
  <c r="M7683" i="4"/>
  <c r="M7684" i="4"/>
  <c r="M7685" i="4"/>
  <c r="M7686" i="4"/>
  <c r="M7687" i="4"/>
  <c r="M7688" i="4"/>
  <c r="M7689" i="4"/>
  <c r="M7690" i="4"/>
  <c r="M7691" i="4"/>
  <c r="M7692" i="4"/>
  <c r="M7693" i="4"/>
  <c r="M7694" i="4"/>
  <c r="M7695" i="4"/>
  <c r="M7696" i="4"/>
  <c r="M7697" i="4"/>
  <c r="M7698" i="4"/>
  <c r="M7699" i="4"/>
  <c r="M7700" i="4"/>
  <c r="M7701" i="4"/>
  <c r="M7702" i="4"/>
  <c r="M7703" i="4"/>
  <c r="M7704" i="4"/>
  <c r="M7705" i="4"/>
  <c r="M7706" i="4"/>
  <c r="M7707" i="4"/>
  <c r="M7708" i="4"/>
  <c r="M7709" i="4"/>
  <c r="M7710" i="4"/>
  <c r="M7711" i="4"/>
  <c r="M7712" i="4"/>
  <c r="M7713" i="4"/>
  <c r="M7714" i="4"/>
  <c r="M7715" i="4"/>
  <c r="M7716" i="4"/>
  <c r="M7717" i="4"/>
  <c r="M7718" i="4"/>
  <c r="M7719" i="4"/>
  <c r="M7720" i="4"/>
  <c r="M7721" i="4"/>
  <c r="M7722" i="4"/>
  <c r="M7723" i="4"/>
  <c r="M7724" i="4"/>
  <c r="M7725" i="4"/>
  <c r="M7726" i="4"/>
  <c r="M7727" i="4"/>
  <c r="M7728" i="4"/>
  <c r="M7729" i="4"/>
  <c r="M7730" i="4"/>
  <c r="M7731" i="4"/>
  <c r="M7732" i="4"/>
  <c r="M7733" i="4"/>
  <c r="M7734" i="4"/>
  <c r="M7735" i="4"/>
  <c r="M7736" i="4"/>
  <c r="M7737" i="4"/>
  <c r="M7738" i="4"/>
  <c r="M7739" i="4"/>
  <c r="M7740" i="4"/>
  <c r="M7741" i="4"/>
  <c r="M7742" i="4"/>
  <c r="M7743" i="4"/>
  <c r="M7744" i="4"/>
  <c r="M7745" i="4"/>
  <c r="M7746" i="4"/>
  <c r="M7747" i="4"/>
  <c r="M7748" i="4"/>
  <c r="M7749" i="4"/>
  <c r="M7750" i="4"/>
  <c r="M7751" i="4"/>
  <c r="M7752" i="4"/>
  <c r="M7753" i="4"/>
  <c r="M7754" i="4"/>
  <c r="M7755" i="4"/>
  <c r="M7756" i="4"/>
  <c r="M7757" i="4"/>
  <c r="M7758" i="4"/>
  <c r="M7759" i="4"/>
  <c r="M7760" i="4"/>
  <c r="M7761" i="4"/>
  <c r="M7762" i="4"/>
  <c r="M7763" i="4"/>
  <c r="M7764" i="4"/>
  <c r="M7765" i="4"/>
  <c r="M7766" i="4"/>
  <c r="M7767" i="4"/>
  <c r="M7768" i="4"/>
  <c r="M7769" i="4"/>
  <c r="M7770" i="4"/>
  <c r="M7771" i="4"/>
  <c r="M7772" i="4"/>
  <c r="M7773" i="4"/>
  <c r="M7774" i="4"/>
  <c r="M7775" i="4"/>
  <c r="M7776" i="4"/>
  <c r="M7777" i="4"/>
  <c r="M7778" i="4"/>
  <c r="M7779" i="4"/>
  <c r="M7780" i="4"/>
  <c r="M7781" i="4"/>
  <c r="M7782" i="4"/>
  <c r="M7783" i="4"/>
  <c r="M7784" i="4"/>
  <c r="M7785" i="4"/>
  <c r="M7786" i="4"/>
  <c r="M7787" i="4"/>
  <c r="M7788" i="4"/>
  <c r="M7789" i="4"/>
  <c r="M7790" i="4"/>
  <c r="M7791" i="4"/>
  <c r="M7792" i="4"/>
  <c r="M7793" i="4"/>
  <c r="M7794" i="4"/>
  <c r="M7795" i="4"/>
  <c r="M7796" i="4"/>
  <c r="M7797" i="4"/>
  <c r="M7798" i="4"/>
  <c r="M7799" i="4"/>
  <c r="M7800" i="4"/>
  <c r="M7801" i="4"/>
  <c r="M7802" i="4"/>
  <c r="M7803" i="4"/>
  <c r="M7804" i="4"/>
  <c r="M7805" i="4"/>
  <c r="M7806" i="4"/>
  <c r="M7807" i="4"/>
  <c r="M7808" i="4"/>
  <c r="M7809" i="4"/>
  <c r="M7810" i="4"/>
  <c r="M7811" i="4"/>
  <c r="M7812" i="4"/>
  <c r="M7813" i="4"/>
  <c r="M7814" i="4"/>
  <c r="M7815" i="4"/>
  <c r="M7816" i="4"/>
  <c r="M7817" i="4"/>
  <c r="M7818" i="4"/>
  <c r="M7819" i="4"/>
  <c r="M7820" i="4"/>
  <c r="M7821" i="4"/>
  <c r="M7822" i="4"/>
  <c r="M7823" i="4"/>
  <c r="M7824" i="4"/>
  <c r="M7825" i="4"/>
  <c r="M7826" i="4"/>
  <c r="M7827" i="4"/>
  <c r="M7828" i="4"/>
  <c r="M7829" i="4"/>
  <c r="M7830" i="4"/>
  <c r="M7831" i="4"/>
  <c r="M7832" i="4"/>
  <c r="M7833" i="4"/>
  <c r="M7834" i="4"/>
  <c r="M7835" i="4"/>
  <c r="M7836" i="4"/>
  <c r="M7837" i="4"/>
  <c r="M7838" i="4"/>
  <c r="M7839" i="4"/>
  <c r="M7840" i="4"/>
  <c r="M7841" i="4"/>
  <c r="M7842" i="4"/>
  <c r="M7843" i="4"/>
  <c r="M7844" i="4"/>
  <c r="M7845" i="4"/>
  <c r="M7846" i="4"/>
  <c r="M7847" i="4"/>
  <c r="M7848" i="4"/>
  <c r="M7849" i="4"/>
  <c r="M7850" i="4"/>
  <c r="M7851" i="4"/>
  <c r="M7852" i="4"/>
  <c r="M7853" i="4"/>
  <c r="M7854" i="4"/>
  <c r="M7855" i="4"/>
  <c r="M7856" i="4"/>
  <c r="M7857" i="4"/>
  <c r="M7858" i="4"/>
  <c r="M7859" i="4"/>
  <c r="M7860" i="4"/>
  <c r="M7861" i="4"/>
  <c r="M7862" i="4"/>
  <c r="M7863" i="4"/>
  <c r="M7864" i="4"/>
  <c r="M7865" i="4"/>
  <c r="M7866" i="4"/>
  <c r="M7867" i="4"/>
  <c r="M7868" i="4"/>
  <c r="M7869" i="4"/>
  <c r="M7870" i="4"/>
  <c r="M7871" i="4"/>
  <c r="M7872" i="4"/>
  <c r="M7873" i="4"/>
  <c r="M7874" i="4"/>
  <c r="M7875" i="4"/>
  <c r="M7876" i="4"/>
  <c r="M7877" i="4"/>
  <c r="M7878" i="4"/>
  <c r="M7879" i="4"/>
  <c r="M7880" i="4"/>
  <c r="M7881" i="4"/>
  <c r="M7882" i="4"/>
  <c r="M7883" i="4"/>
  <c r="M7884" i="4"/>
  <c r="M7885" i="4"/>
  <c r="M7886" i="4"/>
  <c r="M7887" i="4"/>
  <c r="M7888" i="4"/>
  <c r="M7889" i="4"/>
  <c r="M7890" i="4"/>
  <c r="M7891" i="4"/>
  <c r="M7892" i="4"/>
  <c r="M7893" i="4"/>
  <c r="M7894" i="4"/>
  <c r="M7895" i="4"/>
  <c r="M7896" i="4"/>
  <c r="M7897" i="4"/>
  <c r="M7898" i="4"/>
  <c r="M7899" i="4"/>
  <c r="M7900" i="4"/>
  <c r="M7901" i="4"/>
  <c r="M7902" i="4"/>
  <c r="M7903" i="4"/>
  <c r="M7904" i="4"/>
  <c r="M7905" i="4"/>
  <c r="M7906" i="4"/>
  <c r="M7907" i="4"/>
  <c r="M7908" i="4"/>
  <c r="M7909" i="4"/>
  <c r="M7910" i="4"/>
  <c r="M7911" i="4"/>
  <c r="M7912" i="4"/>
  <c r="M7913" i="4"/>
  <c r="M7914" i="4"/>
  <c r="M7915" i="4"/>
  <c r="M7916" i="4"/>
  <c r="M7917" i="4"/>
  <c r="M7918" i="4"/>
  <c r="M7919" i="4"/>
  <c r="M7920" i="4"/>
  <c r="M7921" i="4"/>
  <c r="M7922" i="4"/>
  <c r="M7923" i="4"/>
  <c r="M7924" i="4"/>
  <c r="M7925" i="4"/>
  <c r="M7926" i="4"/>
  <c r="M7927" i="4"/>
  <c r="M7928" i="4"/>
  <c r="M7929" i="4"/>
  <c r="M7930" i="4"/>
  <c r="M7931" i="4"/>
  <c r="M7932" i="4"/>
  <c r="M7933" i="4"/>
  <c r="M7934" i="4"/>
  <c r="M7935" i="4"/>
  <c r="M7936" i="4"/>
  <c r="M7937" i="4"/>
  <c r="M7938" i="4"/>
  <c r="M7939" i="4"/>
  <c r="M7940" i="4"/>
  <c r="M7941" i="4"/>
  <c r="M7942" i="4"/>
  <c r="M7943" i="4"/>
  <c r="M7944" i="4"/>
  <c r="M7945" i="4"/>
  <c r="M7946" i="4"/>
  <c r="M7947" i="4"/>
  <c r="M7948" i="4"/>
  <c r="M7949" i="4"/>
  <c r="M7950" i="4"/>
  <c r="M7951" i="4"/>
  <c r="M7952" i="4"/>
  <c r="M7953" i="4"/>
  <c r="M7954" i="4"/>
  <c r="M7955" i="4"/>
  <c r="M7956" i="4"/>
  <c r="M7957" i="4"/>
  <c r="M7958" i="4"/>
  <c r="M7959" i="4"/>
  <c r="M7960" i="4"/>
  <c r="M7961" i="4"/>
  <c r="M7962" i="4"/>
  <c r="M7963" i="4"/>
  <c r="M7964" i="4"/>
  <c r="M7965" i="4"/>
  <c r="M7966" i="4"/>
  <c r="M7967" i="4"/>
  <c r="M7968" i="4"/>
  <c r="M7969" i="4"/>
  <c r="M7970" i="4"/>
  <c r="M7971" i="4"/>
  <c r="M7972" i="4"/>
  <c r="M7973" i="4"/>
  <c r="M7974" i="4"/>
  <c r="M7975" i="4"/>
  <c r="M7976" i="4"/>
  <c r="M7977" i="4"/>
  <c r="M7978" i="4"/>
  <c r="M7979" i="4"/>
  <c r="M7980" i="4"/>
  <c r="M7981" i="4"/>
  <c r="M7982" i="4"/>
  <c r="M7983" i="4"/>
  <c r="M7984" i="4"/>
  <c r="M7985" i="4"/>
  <c r="M7986" i="4"/>
  <c r="M7987" i="4"/>
  <c r="M7988" i="4"/>
  <c r="M7989" i="4"/>
  <c r="M7990" i="4"/>
  <c r="M7991" i="4"/>
  <c r="M7992" i="4"/>
  <c r="M7993" i="4"/>
  <c r="M7994" i="4"/>
  <c r="M7995" i="4"/>
  <c r="M7996" i="4"/>
  <c r="M7997" i="4"/>
  <c r="M7998" i="4"/>
  <c r="M7999" i="4"/>
  <c r="M8000" i="4"/>
  <c r="M8001" i="4"/>
  <c r="M8002" i="4"/>
  <c r="M8003" i="4"/>
  <c r="M8004" i="4"/>
  <c r="M8005" i="4"/>
  <c r="M8006" i="4"/>
  <c r="M8007" i="4"/>
  <c r="M8008" i="4"/>
  <c r="M8009" i="4"/>
  <c r="M8010" i="4"/>
  <c r="M8011" i="4"/>
  <c r="M8012" i="4"/>
  <c r="M8013" i="4"/>
  <c r="M8014" i="4"/>
  <c r="M8015" i="4"/>
  <c r="M8016" i="4"/>
  <c r="M8017" i="4"/>
  <c r="M8018" i="4"/>
  <c r="M8019" i="4"/>
  <c r="M8020" i="4"/>
  <c r="M8021" i="4"/>
  <c r="M8022" i="4"/>
  <c r="M8023" i="4"/>
  <c r="M8024" i="4"/>
  <c r="M8025" i="4"/>
  <c r="M8026" i="4"/>
  <c r="M8027" i="4"/>
  <c r="M8028" i="4"/>
  <c r="M8029" i="4"/>
  <c r="M8030" i="4"/>
  <c r="M8031" i="4"/>
  <c r="M8032" i="4"/>
  <c r="M8033" i="4"/>
  <c r="M8034" i="4"/>
  <c r="M8035" i="4"/>
  <c r="M8036" i="4"/>
  <c r="M8037" i="4"/>
  <c r="M8038" i="4"/>
  <c r="M8039" i="4"/>
  <c r="M8040" i="4"/>
  <c r="M8041" i="4"/>
  <c r="M8042" i="4"/>
  <c r="M8043" i="4"/>
  <c r="M8044" i="4"/>
  <c r="M8045" i="4"/>
  <c r="M8046" i="4"/>
  <c r="M8047" i="4"/>
  <c r="M8048" i="4"/>
  <c r="M8049" i="4"/>
  <c r="M8050" i="4"/>
  <c r="M8051" i="4"/>
  <c r="M8052" i="4"/>
  <c r="M8053" i="4"/>
  <c r="M8054" i="4"/>
  <c r="M8055" i="4"/>
  <c r="M8056" i="4"/>
  <c r="M8057" i="4"/>
  <c r="M8058" i="4"/>
  <c r="M8059" i="4"/>
  <c r="M8060" i="4"/>
  <c r="M8061" i="4"/>
  <c r="M8062" i="4"/>
  <c r="M8063" i="4"/>
  <c r="M8064" i="4"/>
  <c r="M8065" i="4"/>
  <c r="M8066" i="4"/>
  <c r="M8067" i="4"/>
  <c r="M8068" i="4"/>
  <c r="M8069" i="4"/>
  <c r="M8070" i="4"/>
  <c r="M8071" i="4"/>
  <c r="M8072" i="4"/>
  <c r="M8073" i="4"/>
  <c r="M8074" i="4"/>
  <c r="M8075" i="4"/>
  <c r="M8076" i="4"/>
  <c r="M8077" i="4"/>
  <c r="M8078" i="4"/>
  <c r="M8079" i="4"/>
  <c r="M8080" i="4"/>
  <c r="M8081" i="4"/>
  <c r="M8082" i="4"/>
  <c r="M8083" i="4"/>
  <c r="M8084" i="4"/>
  <c r="M8085" i="4"/>
  <c r="M8086" i="4"/>
  <c r="M8087" i="4"/>
  <c r="M8088" i="4"/>
  <c r="M8089" i="4"/>
  <c r="M8090" i="4"/>
  <c r="M8091" i="4"/>
  <c r="M8092" i="4"/>
  <c r="M8093" i="4"/>
  <c r="M8094" i="4"/>
  <c r="M8095" i="4"/>
  <c r="M8096" i="4"/>
  <c r="M8097" i="4"/>
  <c r="M8098" i="4"/>
  <c r="M8099" i="4"/>
  <c r="M8100" i="4"/>
  <c r="M8101" i="4"/>
  <c r="M8102" i="4"/>
  <c r="M8103" i="4"/>
  <c r="M8104" i="4"/>
  <c r="M8105" i="4"/>
  <c r="M8106" i="4"/>
  <c r="M8107" i="4"/>
  <c r="M8108" i="4"/>
  <c r="M8109" i="4"/>
  <c r="M8110" i="4"/>
  <c r="M8111" i="4"/>
  <c r="M8112" i="4"/>
  <c r="M8113" i="4"/>
  <c r="M8114" i="4"/>
  <c r="M8115" i="4"/>
  <c r="M8116" i="4"/>
  <c r="M8117" i="4"/>
  <c r="M8118" i="4"/>
  <c r="M8119" i="4"/>
  <c r="M8120" i="4"/>
  <c r="M8121" i="4"/>
  <c r="M8122" i="4"/>
  <c r="M8123" i="4"/>
  <c r="M8124" i="4"/>
  <c r="M8125" i="4"/>
  <c r="M8126" i="4"/>
  <c r="M8127" i="4"/>
  <c r="M8128" i="4"/>
  <c r="M8129" i="4"/>
  <c r="M8130" i="4"/>
  <c r="M8131" i="4"/>
  <c r="M8132" i="4"/>
  <c r="M8133" i="4"/>
  <c r="M8134" i="4"/>
  <c r="M8135" i="4"/>
  <c r="M8136" i="4"/>
  <c r="M8137" i="4"/>
  <c r="M8138" i="4"/>
  <c r="M8139" i="4"/>
  <c r="M8140" i="4"/>
  <c r="M8141" i="4"/>
  <c r="M8142" i="4"/>
  <c r="M8143" i="4"/>
  <c r="M8144" i="4"/>
  <c r="M8145" i="4"/>
  <c r="M8146" i="4"/>
  <c r="M8147" i="4"/>
  <c r="M8148" i="4"/>
  <c r="M8149" i="4"/>
  <c r="M8150" i="4"/>
  <c r="M8151" i="4"/>
  <c r="M8152" i="4"/>
  <c r="M8153" i="4"/>
  <c r="M8154" i="4"/>
  <c r="M8155" i="4"/>
  <c r="M8156" i="4"/>
  <c r="M8157" i="4"/>
  <c r="M8158" i="4"/>
  <c r="M8159" i="4"/>
  <c r="M8160" i="4"/>
  <c r="M8161" i="4"/>
  <c r="M8162" i="4"/>
  <c r="M8163" i="4"/>
  <c r="M8164" i="4"/>
  <c r="M8165" i="4"/>
  <c r="M8166" i="4"/>
  <c r="M8167" i="4"/>
  <c r="M8168" i="4"/>
  <c r="M8169" i="4"/>
  <c r="M8170" i="4"/>
  <c r="M8171" i="4"/>
  <c r="M8172" i="4"/>
  <c r="M8173" i="4"/>
  <c r="M8174" i="4"/>
  <c r="M8175" i="4"/>
  <c r="M8176" i="4"/>
  <c r="M8177" i="4"/>
  <c r="M8178" i="4"/>
  <c r="M8179" i="4"/>
  <c r="M8180" i="4"/>
  <c r="M8181" i="4"/>
  <c r="M8182" i="4"/>
  <c r="M8183" i="4"/>
  <c r="M8184" i="4"/>
  <c r="M8185" i="4"/>
  <c r="M8186" i="4"/>
  <c r="M8187" i="4"/>
  <c r="M8188" i="4"/>
  <c r="M8189" i="4"/>
  <c r="M8190" i="4"/>
  <c r="M8191" i="4"/>
  <c r="M8192" i="4"/>
  <c r="M8193" i="4"/>
  <c r="M8194" i="4"/>
  <c r="M8195" i="4"/>
  <c r="M8196" i="4"/>
  <c r="M8197" i="4"/>
  <c r="M8198" i="4"/>
  <c r="M8199" i="4"/>
  <c r="M8200" i="4"/>
  <c r="M8201" i="4"/>
  <c r="M8202" i="4"/>
  <c r="M8203" i="4"/>
  <c r="M8204" i="4"/>
  <c r="M8205" i="4"/>
  <c r="M8206" i="4"/>
  <c r="M8207" i="4"/>
  <c r="M8208" i="4"/>
  <c r="M8209" i="4"/>
  <c r="M8210" i="4"/>
  <c r="M8211" i="4"/>
  <c r="M8212" i="4"/>
  <c r="M8213" i="4"/>
  <c r="M8214" i="4"/>
  <c r="M8215" i="4"/>
  <c r="M8216" i="4"/>
  <c r="M8217" i="4"/>
  <c r="M8218" i="4"/>
  <c r="M8219" i="4"/>
  <c r="M8220" i="4"/>
  <c r="M8221" i="4"/>
  <c r="M8222" i="4"/>
  <c r="M8223" i="4"/>
  <c r="M8224" i="4"/>
  <c r="M8225" i="4"/>
  <c r="M8226" i="4"/>
  <c r="M8227" i="4"/>
  <c r="M8228" i="4"/>
  <c r="M8229" i="4"/>
  <c r="M8230" i="4"/>
  <c r="M8231" i="4"/>
  <c r="M8232" i="4"/>
  <c r="M8233" i="4"/>
  <c r="M8234" i="4"/>
  <c r="M8235" i="4"/>
  <c r="M8236" i="4"/>
  <c r="M8237" i="4"/>
  <c r="M8238" i="4"/>
  <c r="M8239" i="4"/>
  <c r="M8240" i="4"/>
  <c r="M8241" i="4"/>
  <c r="M8242" i="4"/>
  <c r="M8243" i="4"/>
  <c r="M8244" i="4"/>
  <c r="M8245" i="4"/>
  <c r="M8246" i="4"/>
  <c r="M8247" i="4"/>
  <c r="M8248" i="4"/>
  <c r="M8249" i="4"/>
  <c r="M8250" i="4"/>
  <c r="M8251" i="4"/>
  <c r="M8252" i="4"/>
  <c r="M8253" i="4"/>
  <c r="M8254" i="4"/>
  <c r="M8255" i="4"/>
  <c r="M8256" i="4"/>
  <c r="M8257" i="4"/>
  <c r="M8258" i="4"/>
  <c r="M8259" i="4"/>
  <c r="M8260" i="4"/>
  <c r="M8261" i="4"/>
  <c r="M8262" i="4"/>
  <c r="M8263" i="4"/>
  <c r="M8264" i="4"/>
  <c r="M8265" i="4"/>
  <c r="M8266" i="4"/>
  <c r="M8267" i="4"/>
  <c r="M8268" i="4"/>
  <c r="M8269" i="4"/>
  <c r="M8270" i="4"/>
  <c r="M8271" i="4"/>
  <c r="M8272" i="4"/>
  <c r="M8273" i="4"/>
  <c r="M8274" i="4"/>
  <c r="M8275" i="4"/>
  <c r="M8276" i="4"/>
  <c r="M8277" i="4"/>
  <c r="M8278" i="4"/>
  <c r="M8279" i="4"/>
  <c r="M8280" i="4"/>
  <c r="M8281" i="4"/>
  <c r="M8282" i="4"/>
  <c r="M8283" i="4"/>
  <c r="M8284" i="4"/>
  <c r="M8285" i="4"/>
  <c r="M8286" i="4"/>
  <c r="M8287" i="4"/>
  <c r="M8288" i="4"/>
  <c r="M8289" i="4"/>
  <c r="M8290" i="4"/>
  <c r="M8291" i="4"/>
  <c r="M8292" i="4"/>
  <c r="M8293" i="4"/>
  <c r="M8294" i="4"/>
  <c r="M8295" i="4"/>
  <c r="M8296" i="4"/>
  <c r="M8297" i="4"/>
  <c r="M8298" i="4"/>
  <c r="M8299" i="4"/>
  <c r="M8300" i="4"/>
  <c r="M8301" i="4"/>
  <c r="M8302" i="4"/>
  <c r="M8303" i="4"/>
  <c r="M8304" i="4"/>
  <c r="M8305" i="4"/>
  <c r="M8306" i="4"/>
  <c r="M8307" i="4"/>
  <c r="M8308" i="4"/>
  <c r="M8309" i="4"/>
  <c r="M8310" i="4"/>
  <c r="M8311" i="4"/>
  <c r="M8312" i="4"/>
  <c r="M8313" i="4"/>
  <c r="M8314" i="4"/>
  <c r="M8315" i="4"/>
  <c r="M8316" i="4"/>
  <c r="M8317" i="4"/>
  <c r="M8318" i="4"/>
  <c r="M8319" i="4"/>
  <c r="M8320" i="4"/>
  <c r="M8321" i="4"/>
  <c r="M8322" i="4"/>
  <c r="M8323" i="4"/>
  <c r="M8324" i="4"/>
  <c r="M8325" i="4"/>
  <c r="M8326" i="4"/>
  <c r="M8327" i="4"/>
  <c r="M8328" i="4"/>
  <c r="M8329" i="4"/>
  <c r="M8330" i="4"/>
  <c r="M8331" i="4"/>
  <c r="M8332" i="4"/>
  <c r="M8333" i="4"/>
  <c r="M8334" i="4"/>
  <c r="M8335" i="4"/>
  <c r="M8336" i="4"/>
  <c r="M8337" i="4"/>
  <c r="M8338" i="4"/>
  <c r="M8339" i="4"/>
  <c r="M8340" i="4"/>
  <c r="M8341" i="4"/>
  <c r="M8342" i="4"/>
  <c r="M8343" i="4"/>
  <c r="M8344" i="4"/>
  <c r="M8345" i="4"/>
  <c r="M8346" i="4"/>
  <c r="M8347" i="4"/>
  <c r="M8348" i="4"/>
  <c r="M8349" i="4"/>
  <c r="M8350" i="4"/>
  <c r="M8351" i="4"/>
  <c r="M8352" i="4"/>
  <c r="M8353" i="4"/>
  <c r="M8354" i="4"/>
  <c r="M8355" i="4"/>
  <c r="M8356" i="4"/>
  <c r="M8357" i="4"/>
  <c r="M8358" i="4"/>
  <c r="M8359" i="4"/>
  <c r="M8360" i="4"/>
  <c r="M8361" i="4"/>
  <c r="M8362" i="4"/>
  <c r="M8363" i="4"/>
  <c r="M8364" i="4"/>
  <c r="M8365" i="4"/>
  <c r="M8366" i="4"/>
  <c r="M8367" i="4"/>
  <c r="M8368" i="4"/>
  <c r="M8369" i="4"/>
  <c r="M8370" i="4"/>
  <c r="M8371" i="4"/>
  <c r="M8372" i="4"/>
  <c r="M8373" i="4"/>
  <c r="M8374" i="4"/>
  <c r="M8375" i="4"/>
  <c r="M8376" i="4"/>
  <c r="M8377" i="4"/>
  <c r="M8378" i="4"/>
  <c r="M8379" i="4"/>
  <c r="M8380" i="4"/>
  <c r="M8381" i="4"/>
  <c r="M8382" i="4"/>
  <c r="M8383" i="4"/>
  <c r="M8384" i="4"/>
  <c r="M8385" i="4"/>
  <c r="M8386" i="4"/>
  <c r="M8387" i="4"/>
  <c r="M8388" i="4"/>
  <c r="M8389" i="4"/>
  <c r="M8390" i="4"/>
  <c r="M8391" i="4"/>
  <c r="M8392" i="4"/>
  <c r="M8393" i="4"/>
  <c r="M8394" i="4"/>
  <c r="M8395" i="4"/>
  <c r="M8396" i="4"/>
  <c r="M8397" i="4"/>
  <c r="M8398" i="4"/>
  <c r="M8399" i="4"/>
  <c r="M8400" i="4"/>
  <c r="M8401" i="4"/>
  <c r="M8402" i="4"/>
  <c r="M8403" i="4"/>
  <c r="M8404" i="4"/>
  <c r="M8405" i="4"/>
  <c r="M8406" i="4"/>
  <c r="M8407" i="4"/>
  <c r="M8408" i="4"/>
  <c r="M8409" i="4"/>
  <c r="M8410" i="4"/>
  <c r="M8411" i="4"/>
  <c r="M8412" i="4"/>
  <c r="M8413" i="4"/>
  <c r="M8414" i="4"/>
  <c r="M8415" i="4"/>
  <c r="M8416" i="4"/>
  <c r="M8417" i="4"/>
  <c r="M8418" i="4"/>
  <c r="M8419" i="4"/>
  <c r="M8420" i="4"/>
  <c r="M8421" i="4"/>
  <c r="M8422" i="4"/>
  <c r="M8423" i="4"/>
  <c r="M8424" i="4"/>
  <c r="M8425" i="4"/>
  <c r="M8426" i="4"/>
  <c r="M8427" i="4"/>
  <c r="M8428" i="4"/>
  <c r="M8429" i="4"/>
  <c r="M8430" i="4"/>
  <c r="M8431" i="4"/>
  <c r="M8432" i="4"/>
  <c r="M8433" i="4"/>
  <c r="M8434" i="4"/>
  <c r="M8435" i="4"/>
  <c r="M8436" i="4"/>
  <c r="M8437" i="4"/>
  <c r="M8438" i="4"/>
  <c r="M8439" i="4"/>
  <c r="M8440" i="4"/>
  <c r="M8441" i="4"/>
  <c r="M8442" i="4"/>
  <c r="M8443" i="4"/>
  <c r="M8444" i="4"/>
  <c r="M8445" i="4"/>
  <c r="M8446" i="4"/>
  <c r="M8447" i="4"/>
  <c r="M8448" i="4"/>
  <c r="M8449" i="4"/>
  <c r="M8450" i="4"/>
  <c r="M8451" i="4"/>
  <c r="M8452" i="4"/>
  <c r="M8453" i="4"/>
  <c r="M8454" i="4"/>
  <c r="M8455" i="4"/>
  <c r="M8456" i="4"/>
  <c r="M8457" i="4"/>
  <c r="M8458" i="4"/>
  <c r="M8459" i="4"/>
  <c r="M8460" i="4"/>
  <c r="M8461" i="4"/>
  <c r="M8462" i="4"/>
  <c r="M8463" i="4"/>
  <c r="M8464" i="4"/>
  <c r="M8465" i="4"/>
  <c r="M8466" i="4"/>
  <c r="M8467" i="4"/>
  <c r="M8468" i="4"/>
  <c r="M8469" i="4"/>
  <c r="M8470" i="4"/>
  <c r="M8471" i="4"/>
  <c r="M8472" i="4"/>
  <c r="M8473" i="4"/>
  <c r="M8474" i="4"/>
  <c r="M8475" i="4"/>
  <c r="M8476" i="4"/>
  <c r="M8477" i="4"/>
  <c r="M8478" i="4"/>
  <c r="M8479" i="4"/>
  <c r="M8480" i="4"/>
  <c r="M8481" i="4"/>
  <c r="M8482" i="4"/>
  <c r="M8483" i="4"/>
  <c r="M8484" i="4"/>
  <c r="M8485" i="4"/>
  <c r="M8486" i="4"/>
  <c r="M8487" i="4"/>
  <c r="M8488" i="4"/>
  <c r="M8489" i="4"/>
  <c r="M8490" i="4"/>
  <c r="M8491" i="4"/>
  <c r="M8492" i="4"/>
  <c r="M8493" i="4"/>
  <c r="M8494" i="4"/>
  <c r="M8495" i="4"/>
  <c r="M8496" i="4"/>
  <c r="M8497" i="4"/>
  <c r="M8498" i="4"/>
  <c r="M8499" i="4"/>
  <c r="M8500" i="4"/>
  <c r="M8501" i="4"/>
  <c r="M8502" i="4"/>
  <c r="M8503" i="4"/>
  <c r="M8504" i="4"/>
  <c r="M8505" i="4"/>
  <c r="M8506" i="4"/>
  <c r="M8507" i="4"/>
  <c r="M8508" i="4"/>
  <c r="M8509" i="4"/>
  <c r="M8510" i="4"/>
  <c r="M8511" i="4"/>
  <c r="M8512" i="4"/>
  <c r="M8513" i="4"/>
  <c r="M8514" i="4"/>
  <c r="M8515" i="4"/>
  <c r="M8516" i="4"/>
  <c r="M8517" i="4"/>
  <c r="M8518" i="4"/>
  <c r="M8519" i="4"/>
  <c r="M8520" i="4"/>
  <c r="M8521" i="4"/>
  <c r="M8522" i="4"/>
  <c r="M8523" i="4"/>
  <c r="M8524" i="4"/>
  <c r="M8525" i="4"/>
  <c r="M8526" i="4"/>
  <c r="M8527" i="4"/>
  <c r="M8528" i="4"/>
  <c r="M8529" i="4"/>
  <c r="M8530" i="4"/>
  <c r="M8531" i="4"/>
  <c r="M8532" i="4"/>
  <c r="M8533" i="4"/>
  <c r="M8534" i="4"/>
  <c r="M8535" i="4"/>
  <c r="M8536" i="4"/>
  <c r="M8537" i="4"/>
  <c r="M8538" i="4"/>
  <c r="M8539" i="4"/>
  <c r="M8540" i="4"/>
  <c r="M8541" i="4"/>
  <c r="M8542" i="4"/>
  <c r="M8543" i="4"/>
  <c r="M8544" i="4"/>
  <c r="M8545" i="4"/>
  <c r="M8546" i="4"/>
  <c r="M8547" i="4"/>
  <c r="M8548" i="4"/>
  <c r="M8549" i="4"/>
  <c r="M8550" i="4"/>
  <c r="M8551" i="4"/>
  <c r="M8552" i="4"/>
  <c r="M8553" i="4"/>
  <c r="M8554" i="4"/>
  <c r="M8555" i="4"/>
  <c r="M8556" i="4"/>
  <c r="M8557" i="4"/>
  <c r="M8558" i="4"/>
  <c r="M8559" i="4"/>
  <c r="M8560" i="4"/>
  <c r="M8561" i="4"/>
  <c r="M8562" i="4"/>
  <c r="M8563" i="4"/>
  <c r="M8564" i="4"/>
  <c r="M8565" i="4"/>
  <c r="M8566" i="4"/>
  <c r="M8567" i="4"/>
  <c r="M8568" i="4"/>
  <c r="M8569" i="4"/>
  <c r="M8570" i="4"/>
  <c r="M8571" i="4"/>
  <c r="M8572" i="4"/>
  <c r="M8573" i="4"/>
  <c r="M8574" i="4"/>
  <c r="M8575" i="4"/>
  <c r="M8576" i="4"/>
  <c r="M8577" i="4"/>
  <c r="M8578" i="4"/>
  <c r="M8579" i="4"/>
  <c r="M8580" i="4"/>
  <c r="M8581" i="4"/>
  <c r="M8582" i="4"/>
  <c r="M8583" i="4"/>
  <c r="M8584" i="4"/>
  <c r="M8585" i="4"/>
  <c r="M8586" i="4"/>
  <c r="M8587" i="4"/>
  <c r="M8588" i="4"/>
  <c r="M8589" i="4"/>
  <c r="M8590" i="4"/>
  <c r="M8591" i="4"/>
  <c r="M8592" i="4"/>
  <c r="M8593" i="4"/>
  <c r="M8594" i="4"/>
  <c r="M8595" i="4"/>
  <c r="M8596" i="4"/>
  <c r="M8597" i="4"/>
  <c r="M8598" i="4"/>
  <c r="M8599" i="4"/>
  <c r="M8600" i="4"/>
  <c r="M8601" i="4"/>
  <c r="M8602" i="4"/>
  <c r="M8603" i="4"/>
  <c r="M8604" i="4"/>
  <c r="M8605" i="4"/>
  <c r="M8606" i="4"/>
  <c r="M8607" i="4"/>
  <c r="M8608" i="4"/>
  <c r="M8609" i="4"/>
  <c r="M8610" i="4"/>
  <c r="M8611" i="4"/>
  <c r="M8612" i="4"/>
  <c r="M8613" i="4"/>
  <c r="M8614" i="4"/>
  <c r="M8615" i="4"/>
  <c r="M8616" i="4"/>
  <c r="M8617" i="4"/>
  <c r="M8618" i="4"/>
  <c r="M8619" i="4"/>
  <c r="M8620" i="4"/>
  <c r="M8621" i="4"/>
  <c r="M8622" i="4"/>
  <c r="M8623" i="4"/>
  <c r="M8624" i="4"/>
  <c r="M8625" i="4"/>
  <c r="M8626" i="4"/>
  <c r="M8627" i="4"/>
  <c r="M8628" i="4"/>
  <c r="M8629" i="4"/>
  <c r="M8630" i="4"/>
  <c r="M8631" i="4"/>
  <c r="M8632" i="4"/>
  <c r="M8633" i="4"/>
  <c r="M8634" i="4"/>
  <c r="M8635" i="4"/>
  <c r="M8636" i="4"/>
  <c r="M8637" i="4"/>
  <c r="M8638" i="4"/>
  <c r="M8639" i="4"/>
  <c r="M8640" i="4"/>
  <c r="M8641" i="4"/>
  <c r="M8642" i="4"/>
  <c r="M8643" i="4"/>
  <c r="M8644" i="4"/>
  <c r="M8645" i="4"/>
  <c r="M8646" i="4"/>
  <c r="M8647" i="4"/>
  <c r="M8648" i="4"/>
  <c r="M8649" i="4"/>
  <c r="M8650" i="4"/>
  <c r="M8651" i="4"/>
  <c r="M8652" i="4"/>
  <c r="M8653" i="4"/>
  <c r="M8654" i="4"/>
  <c r="M8655" i="4"/>
  <c r="M8656" i="4"/>
  <c r="M8657" i="4"/>
  <c r="M8658" i="4"/>
  <c r="M8659" i="4"/>
  <c r="M8660" i="4"/>
  <c r="M8661" i="4"/>
  <c r="M8662" i="4"/>
  <c r="M8663" i="4"/>
  <c r="M8664" i="4"/>
  <c r="M8665" i="4"/>
  <c r="M8666" i="4"/>
  <c r="M8667" i="4"/>
  <c r="M8668" i="4"/>
  <c r="M8669" i="4"/>
  <c r="M8670" i="4"/>
  <c r="M8671" i="4"/>
  <c r="M8672" i="4"/>
  <c r="M8673" i="4"/>
  <c r="M8674" i="4"/>
  <c r="M8675" i="4"/>
  <c r="M8676" i="4"/>
  <c r="M8677" i="4"/>
  <c r="M8678" i="4"/>
  <c r="M8679" i="4"/>
  <c r="M8680" i="4"/>
  <c r="M8681" i="4"/>
  <c r="M8682" i="4"/>
  <c r="M8683" i="4"/>
  <c r="M8684" i="4"/>
  <c r="M8685" i="4"/>
  <c r="M8686" i="4"/>
  <c r="M8687" i="4"/>
  <c r="M8688" i="4"/>
  <c r="M8689" i="4"/>
  <c r="M8690" i="4"/>
  <c r="M8691" i="4"/>
  <c r="M8692" i="4"/>
  <c r="M8693" i="4"/>
  <c r="M8694" i="4"/>
  <c r="M8695" i="4"/>
  <c r="M8696" i="4"/>
  <c r="M8697" i="4"/>
  <c r="M8698" i="4"/>
  <c r="M8699" i="4"/>
  <c r="M8700" i="4"/>
  <c r="M8701" i="4"/>
  <c r="M8702" i="4"/>
  <c r="M8703" i="4"/>
  <c r="M8704" i="4"/>
  <c r="M8705" i="4"/>
  <c r="M8706" i="4"/>
  <c r="M8707" i="4"/>
  <c r="M8708" i="4"/>
  <c r="M8709" i="4"/>
  <c r="M8710" i="4"/>
  <c r="M8711" i="4"/>
  <c r="M8712" i="4"/>
  <c r="M8713" i="4"/>
  <c r="M8714" i="4"/>
  <c r="M8715" i="4"/>
  <c r="M8716" i="4"/>
  <c r="M8717" i="4"/>
  <c r="M8718" i="4"/>
  <c r="M8719" i="4"/>
  <c r="M8720" i="4"/>
  <c r="M8721" i="4"/>
  <c r="M8722" i="4"/>
  <c r="M8723" i="4"/>
  <c r="M8724" i="4"/>
  <c r="M8725" i="4"/>
  <c r="M8726" i="4"/>
  <c r="M8727" i="4"/>
  <c r="M8728" i="4"/>
  <c r="M8729" i="4"/>
  <c r="M8730" i="4"/>
  <c r="M8731" i="4"/>
  <c r="M8732" i="4"/>
  <c r="M8733" i="4"/>
  <c r="M8734" i="4"/>
  <c r="M8735" i="4"/>
  <c r="M8736" i="4"/>
  <c r="M8737" i="4"/>
  <c r="M8738" i="4"/>
  <c r="M8739" i="4"/>
  <c r="M8740" i="4"/>
  <c r="M8741" i="4"/>
  <c r="M8742" i="4"/>
  <c r="M8743" i="4"/>
  <c r="M8744" i="4"/>
  <c r="M8745" i="4"/>
  <c r="M8746" i="4"/>
  <c r="M8747" i="4"/>
  <c r="M8748" i="4"/>
  <c r="M8749" i="4"/>
  <c r="M8750" i="4"/>
  <c r="M8751" i="4"/>
  <c r="M8752" i="4"/>
  <c r="M8753" i="4"/>
  <c r="M8754" i="4"/>
  <c r="M8755" i="4"/>
  <c r="M8756" i="4"/>
  <c r="M8757" i="4"/>
  <c r="M8758" i="4"/>
  <c r="M8759" i="4"/>
  <c r="M8760" i="4"/>
  <c r="M8761" i="4"/>
  <c r="M8762" i="4"/>
  <c r="M8763" i="4"/>
  <c r="M8764" i="4"/>
  <c r="M8765" i="4"/>
  <c r="M8766" i="4"/>
  <c r="M8767" i="4"/>
  <c r="M8768" i="4"/>
  <c r="M8769" i="4"/>
  <c r="M8770" i="4"/>
  <c r="M8771" i="4"/>
  <c r="M8772" i="4"/>
  <c r="M8773" i="4"/>
  <c r="M8774" i="4"/>
  <c r="M8775" i="4"/>
  <c r="M8776" i="4"/>
  <c r="M8777" i="4"/>
  <c r="M8778" i="4"/>
  <c r="M8779" i="4"/>
  <c r="M8780" i="4"/>
  <c r="M8781" i="4"/>
  <c r="M8782" i="4"/>
  <c r="M8783" i="4"/>
  <c r="M8784" i="4"/>
  <c r="M8785" i="4"/>
  <c r="M8786" i="4"/>
  <c r="M8787" i="4"/>
  <c r="M8788" i="4"/>
  <c r="M8789" i="4"/>
  <c r="M8790" i="4"/>
  <c r="M8791" i="4"/>
  <c r="M8792" i="4"/>
  <c r="M8793" i="4"/>
  <c r="M8794" i="4"/>
  <c r="M8795" i="4"/>
  <c r="M8796" i="4"/>
  <c r="M8797" i="4"/>
  <c r="M8798" i="4"/>
  <c r="M8799" i="4"/>
  <c r="M8800" i="4"/>
  <c r="M8801" i="4"/>
  <c r="M8802" i="4"/>
  <c r="M8803" i="4"/>
  <c r="M8804" i="4"/>
  <c r="M8805" i="4"/>
  <c r="M8806" i="4"/>
  <c r="M8807" i="4"/>
  <c r="M8808" i="4"/>
  <c r="M8809" i="4"/>
  <c r="M8810" i="4"/>
  <c r="M8811" i="4"/>
  <c r="M8812" i="4"/>
  <c r="M8813" i="4"/>
  <c r="M8814" i="4"/>
  <c r="M8815" i="4"/>
  <c r="M8816" i="4"/>
  <c r="M8817" i="4"/>
  <c r="M8818" i="4"/>
  <c r="M8819" i="4"/>
  <c r="M8820" i="4"/>
  <c r="M8821" i="4"/>
  <c r="M8822" i="4"/>
  <c r="M8823" i="4"/>
  <c r="M8824" i="4"/>
  <c r="M8825" i="4"/>
  <c r="M8826" i="4"/>
  <c r="M8827" i="4"/>
  <c r="M8828" i="4"/>
  <c r="M8829" i="4"/>
  <c r="M8830" i="4"/>
  <c r="M8831" i="4"/>
  <c r="M8832" i="4"/>
  <c r="M8833" i="4"/>
  <c r="M8834" i="4"/>
  <c r="M8835" i="4"/>
  <c r="M8836" i="4"/>
  <c r="M8837" i="4"/>
  <c r="M8838" i="4"/>
  <c r="M8839" i="4"/>
  <c r="M8840" i="4"/>
  <c r="M8841" i="4"/>
  <c r="M8842" i="4"/>
  <c r="M8843" i="4"/>
  <c r="M8844" i="4"/>
  <c r="M8845" i="4"/>
  <c r="M8846" i="4"/>
  <c r="M8847" i="4"/>
  <c r="M8848" i="4"/>
  <c r="M8849" i="4"/>
  <c r="M8850" i="4"/>
  <c r="M8851" i="4"/>
  <c r="M8852" i="4"/>
  <c r="M8853" i="4"/>
  <c r="M8854" i="4"/>
  <c r="M8855" i="4"/>
  <c r="M8856" i="4"/>
  <c r="M8857" i="4"/>
  <c r="M8858" i="4"/>
  <c r="M8859" i="4"/>
  <c r="M8860" i="4"/>
  <c r="M8861" i="4"/>
  <c r="M8862" i="4"/>
  <c r="M8863" i="4"/>
  <c r="M8864" i="4"/>
  <c r="M8865" i="4"/>
  <c r="M8866" i="4"/>
  <c r="M8867" i="4"/>
  <c r="M8868" i="4"/>
  <c r="M8869" i="4"/>
  <c r="M8870" i="4"/>
  <c r="M8871" i="4"/>
  <c r="M8872" i="4"/>
  <c r="M8873" i="4"/>
  <c r="M8874" i="4"/>
  <c r="M8875" i="4"/>
  <c r="M8876" i="4"/>
  <c r="M8877" i="4"/>
  <c r="M8878" i="4"/>
  <c r="M8879" i="4"/>
  <c r="M8880" i="4"/>
  <c r="M8881" i="4"/>
  <c r="M8882" i="4"/>
  <c r="M8883" i="4"/>
  <c r="M8884" i="4"/>
  <c r="M8885" i="4"/>
  <c r="M8886" i="4"/>
  <c r="M8887" i="4"/>
  <c r="M8888" i="4"/>
  <c r="M8889" i="4"/>
  <c r="M8890" i="4"/>
  <c r="M8891" i="4"/>
  <c r="M8892" i="4"/>
  <c r="M8893" i="4"/>
  <c r="M8894" i="4"/>
  <c r="M8895" i="4"/>
  <c r="M8896" i="4"/>
  <c r="M8897" i="4"/>
  <c r="M8898" i="4"/>
  <c r="M8899" i="4"/>
  <c r="M8900" i="4"/>
  <c r="M8901" i="4"/>
  <c r="M8902" i="4"/>
  <c r="M8903" i="4"/>
  <c r="M8904" i="4"/>
  <c r="M8905" i="4"/>
  <c r="M8906" i="4"/>
  <c r="M8907" i="4"/>
  <c r="M8908" i="4"/>
  <c r="M8909" i="4"/>
  <c r="M8910" i="4"/>
  <c r="M8911" i="4"/>
  <c r="M8912" i="4"/>
  <c r="M8913" i="4"/>
  <c r="M8914" i="4"/>
  <c r="M8915" i="4"/>
  <c r="M8916" i="4"/>
  <c r="M8917" i="4"/>
  <c r="M8918" i="4"/>
  <c r="M8919" i="4"/>
  <c r="M8920" i="4"/>
  <c r="M8921" i="4"/>
  <c r="M8922" i="4"/>
  <c r="M8923" i="4"/>
  <c r="M8924" i="4"/>
  <c r="M8925" i="4"/>
  <c r="M8926" i="4"/>
  <c r="M8927" i="4"/>
  <c r="M8928" i="4"/>
  <c r="M8929" i="4"/>
  <c r="M8930" i="4"/>
  <c r="M8931" i="4"/>
  <c r="M8932" i="4"/>
  <c r="M8933" i="4"/>
  <c r="M8934" i="4"/>
  <c r="M8935" i="4"/>
  <c r="M8936" i="4"/>
  <c r="M8937" i="4"/>
  <c r="M8938" i="4"/>
  <c r="M8939" i="4"/>
  <c r="M8940" i="4"/>
  <c r="M8941" i="4"/>
  <c r="M8942" i="4"/>
  <c r="M8943" i="4"/>
  <c r="M8944" i="4"/>
  <c r="M8945" i="4"/>
  <c r="M8946" i="4"/>
  <c r="M8947" i="4"/>
  <c r="M8948" i="4"/>
  <c r="M8949" i="4"/>
  <c r="M8950" i="4"/>
  <c r="M8951" i="4"/>
  <c r="M8952" i="4"/>
  <c r="M8953" i="4"/>
  <c r="M8954" i="4"/>
  <c r="M8955" i="4"/>
  <c r="M8956" i="4"/>
  <c r="M8957" i="4"/>
  <c r="M8958" i="4"/>
  <c r="M8959" i="4"/>
  <c r="M8960" i="4"/>
  <c r="M8961" i="4"/>
  <c r="M8962" i="4"/>
  <c r="M8963" i="4"/>
  <c r="M8964" i="4"/>
  <c r="M8965" i="4"/>
  <c r="M8966" i="4"/>
  <c r="M8967" i="4"/>
  <c r="M8968" i="4"/>
  <c r="M8969" i="4"/>
  <c r="M8970" i="4"/>
  <c r="M8971" i="4"/>
  <c r="M8972" i="4"/>
  <c r="M8973" i="4"/>
  <c r="M8974" i="4"/>
  <c r="M8975" i="4"/>
  <c r="M8976" i="4"/>
  <c r="M8977" i="4"/>
  <c r="M8978" i="4"/>
  <c r="M8979" i="4"/>
  <c r="M8980" i="4"/>
  <c r="M8981" i="4"/>
  <c r="M8982" i="4"/>
  <c r="M8983" i="4"/>
  <c r="M8984" i="4"/>
  <c r="M8985" i="4"/>
  <c r="M8986" i="4"/>
  <c r="M8987" i="4"/>
  <c r="M8988" i="4"/>
  <c r="M8989" i="4"/>
  <c r="M8990" i="4"/>
  <c r="M8991" i="4"/>
  <c r="M8992" i="4"/>
  <c r="M8993" i="4"/>
  <c r="M8994" i="4"/>
  <c r="M8995" i="4"/>
  <c r="M8996" i="4"/>
  <c r="M8997" i="4"/>
  <c r="M8998" i="4"/>
  <c r="M8999" i="4"/>
  <c r="M9000" i="4"/>
  <c r="M9001" i="4"/>
  <c r="M9002" i="4"/>
  <c r="M9003" i="4"/>
  <c r="M9004" i="4"/>
  <c r="M9005" i="4"/>
  <c r="M9006" i="4"/>
  <c r="M9007" i="4"/>
  <c r="M9008" i="4"/>
  <c r="M9009" i="4"/>
  <c r="M9010" i="4"/>
  <c r="M9011" i="4"/>
  <c r="M9012" i="4"/>
  <c r="M9013" i="4"/>
  <c r="M9014" i="4"/>
  <c r="M9015" i="4"/>
  <c r="M9016" i="4"/>
  <c r="M9017" i="4"/>
  <c r="M9018" i="4"/>
  <c r="M9019" i="4"/>
  <c r="M9020" i="4"/>
  <c r="M9021" i="4"/>
  <c r="M9022" i="4"/>
  <c r="M9023" i="4"/>
  <c r="M9024" i="4"/>
  <c r="M9025" i="4"/>
  <c r="M9026" i="4"/>
  <c r="M9027" i="4"/>
  <c r="M9028" i="4"/>
  <c r="M9029" i="4"/>
  <c r="M9030" i="4"/>
  <c r="M9031" i="4"/>
  <c r="M9032" i="4"/>
  <c r="M9033" i="4"/>
  <c r="M9034" i="4"/>
  <c r="M9035" i="4"/>
  <c r="M9036" i="4"/>
  <c r="M9037" i="4"/>
  <c r="M9038" i="4"/>
  <c r="M9039" i="4"/>
  <c r="M9040" i="4"/>
  <c r="M9041" i="4"/>
  <c r="M9042" i="4"/>
  <c r="M9043" i="4"/>
  <c r="M9044" i="4"/>
  <c r="M9045" i="4"/>
  <c r="M9046" i="4"/>
  <c r="M9047" i="4"/>
  <c r="M9048" i="4"/>
  <c r="M9049" i="4"/>
  <c r="M9050" i="4"/>
  <c r="M9051" i="4"/>
  <c r="M9052" i="4"/>
  <c r="M9053" i="4"/>
  <c r="M9054" i="4"/>
  <c r="M9055" i="4"/>
  <c r="M9056" i="4"/>
  <c r="M9057" i="4"/>
  <c r="M9058" i="4"/>
  <c r="M9059" i="4"/>
  <c r="M9060" i="4"/>
  <c r="M9061" i="4"/>
  <c r="M9062" i="4"/>
  <c r="M9063" i="4"/>
  <c r="M9064" i="4"/>
  <c r="M9065" i="4"/>
  <c r="M9066" i="4"/>
  <c r="M9067" i="4"/>
  <c r="M9068" i="4"/>
  <c r="M9069" i="4"/>
  <c r="M9070" i="4"/>
  <c r="M9071" i="4"/>
  <c r="M9072" i="4"/>
  <c r="M9073" i="4"/>
  <c r="M9074" i="4"/>
  <c r="M9075" i="4"/>
  <c r="M9076" i="4"/>
  <c r="M9077" i="4"/>
  <c r="M9078" i="4"/>
  <c r="M9079" i="4"/>
  <c r="M9080" i="4"/>
  <c r="M9081" i="4"/>
  <c r="M9082" i="4"/>
  <c r="M9083" i="4"/>
  <c r="M9084" i="4"/>
  <c r="M9085" i="4"/>
  <c r="M9086" i="4"/>
  <c r="M9087" i="4"/>
  <c r="M9088" i="4"/>
  <c r="M9089" i="4"/>
  <c r="M9090" i="4"/>
  <c r="M9091" i="4"/>
  <c r="M9092" i="4"/>
  <c r="M9093" i="4"/>
  <c r="M9094" i="4"/>
  <c r="M9095" i="4"/>
  <c r="M9096" i="4"/>
  <c r="M9097" i="4"/>
  <c r="M9098" i="4"/>
  <c r="M9099" i="4"/>
  <c r="M9100" i="4"/>
  <c r="M9101" i="4"/>
  <c r="M9102" i="4"/>
  <c r="M9103" i="4"/>
  <c r="M9104" i="4"/>
  <c r="M9105" i="4"/>
  <c r="M9106" i="4"/>
  <c r="M9107" i="4"/>
  <c r="M9108" i="4"/>
  <c r="M9109" i="4"/>
  <c r="M9110" i="4"/>
  <c r="M9111" i="4"/>
  <c r="M9112" i="4"/>
  <c r="M9113" i="4"/>
  <c r="M9114" i="4"/>
  <c r="M9115" i="4"/>
  <c r="M9116" i="4"/>
  <c r="M9117" i="4"/>
  <c r="M9118" i="4"/>
  <c r="M9119" i="4"/>
  <c r="M9120" i="4"/>
  <c r="M9121" i="4"/>
  <c r="M9122" i="4"/>
  <c r="M9123" i="4"/>
  <c r="M9124" i="4"/>
  <c r="M9125" i="4"/>
  <c r="M9126" i="4"/>
  <c r="M9127" i="4"/>
  <c r="M9128" i="4"/>
  <c r="M9129" i="4"/>
  <c r="M9130" i="4"/>
  <c r="M9131" i="4"/>
  <c r="M9132" i="4"/>
  <c r="M9133" i="4"/>
  <c r="M9134" i="4"/>
  <c r="M9135" i="4"/>
  <c r="M9136" i="4"/>
  <c r="M9137" i="4"/>
  <c r="M9138" i="4"/>
  <c r="M9139" i="4"/>
  <c r="M9140" i="4"/>
  <c r="M9141" i="4"/>
  <c r="M9142" i="4"/>
  <c r="M9143" i="4"/>
  <c r="M9144" i="4"/>
  <c r="M9145" i="4"/>
  <c r="M9146" i="4"/>
  <c r="M9147" i="4"/>
  <c r="M9148" i="4"/>
  <c r="M9149" i="4"/>
  <c r="M9150" i="4"/>
  <c r="M9151" i="4"/>
  <c r="M9152" i="4"/>
  <c r="M9153" i="4"/>
  <c r="M9154" i="4"/>
  <c r="M9155" i="4"/>
  <c r="M9156" i="4"/>
  <c r="M9157" i="4"/>
  <c r="M9158" i="4"/>
  <c r="M9159" i="4"/>
  <c r="M9160" i="4"/>
  <c r="M9161" i="4"/>
  <c r="M9162" i="4"/>
  <c r="M9163" i="4"/>
  <c r="M9164" i="4"/>
  <c r="M9165" i="4"/>
  <c r="M9166" i="4"/>
  <c r="M9167" i="4"/>
  <c r="M9168" i="4"/>
  <c r="M9169" i="4"/>
  <c r="M9170" i="4"/>
  <c r="M9171" i="4"/>
  <c r="M9172" i="4"/>
  <c r="M9173" i="4"/>
  <c r="M9174" i="4"/>
  <c r="M9175" i="4"/>
  <c r="M9176" i="4"/>
  <c r="M9177" i="4"/>
  <c r="M9178" i="4"/>
  <c r="M9179" i="4"/>
  <c r="M9180" i="4"/>
  <c r="M9181" i="4"/>
  <c r="M9182" i="4"/>
  <c r="M9183" i="4"/>
  <c r="M9184" i="4"/>
  <c r="M9185" i="4"/>
  <c r="M9186" i="4"/>
  <c r="M9187" i="4"/>
  <c r="M9188" i="4"/>
  <c r="M9189" i="4"/>
  <c r="M9190" i="4"/>
  <c r="M9191" i="4"/>
  <c r="M9192" i="4"/>
  <c r="M9193" i="4"/>
  <c r="M9194" i="4"/>
  <c r="M9195" i="4"/>
  <c r="M9196" i="4"/>
  <c r="M9197" i="4"/>
  <c r="M9198" i="4"/>
  <c r="M9199" i="4"/>
  <c r="M9200" i="4"/>
  <c r="M9201" i="4"/>
  <c r="M9202" i="4"/>
  <c r="M9203" i="4"/>
  <c r="M9204" i="4"/>
  <c r="M9205" i="4"/>
  <c r="M9206" i="4"/>
  <c r="M9207" i="4"/>
  <c r="M9208" i="4"/>
  <c r="M9209" i="4"/>
  <c r="M9210" i="4"/>
  <c r="M9211" i="4"/>
  <c r="M9212" i="4"/>
  <c r="M9213" i="4"/>
  <c r="M9214" i="4"/>
  <c r="M9215" i="4"/>
  <c r="M9216" i="4"/>
  <c r="M9217" i="4"/>
  <c r="M9218" i="4"/>
  <c r="M9219" i="4"/>
  <c r="M9220" i="4"/>
  <c r="M9221" i="4"/>
  <c r="M9222" i="4"/>
  <c r="M9223" i="4"/>
  <c r="M9224" i="4"/>
  <c r="M9225" i="4"/>
  <c r="M9226" i="4"/>
  <c r="M9227" i="4"/>
  <c r="M9228" i="4"/>
  <c r="M9229" i="4"/>
  <c r="M9230" i="4"/>
  <c r="M9231" i="4"/>
  <c r="M9232" i="4"/>
  <c r="M9233" i="4"/>
  <c r="M9234" i="4"/>
  <c r="M9235" i="4"/>
  <c r="M9236" i="4"/>
  <c r="M9237" i="4"/>
  <c r="M9238" i="4"/>
  <c r="M9239" i="4"/>
  <c r="M9240" i="4"/>
  <c r="M9241" i="4"/>
  <c r="M9242" i="4"/>
  <c r="M9243" i="4"/>
  <c r="M9244" i="4"/>
  <c r="M9245" i="4"/>
  <c r="M9246" i="4"/>
  <c r="M9247" i="4"/>
  <c r="M9248" i="4"/>
  <c r="M9249" i="4"/>
  <c r="M9250" i="4"/>
  <c r="M9251" i="4"/>
  <c r="M9252" i="4"/>
  <c r="M9253" i="4"/>
  <c r="M9254" i="4"/>
  <c r="M9255" i="4"/>
  <c r="M9256" i="4"/>
  <c r="M9257" i="4"/>
  <c r="M9258" i="4"/>
  <c r="M9259" i="4"/>
  <c r="M9260" i="4"/>
  <c r="M9261" i="4"/>
  <c r="M9262" i="4"/>
  <c r="M9263" i="4"/>
  <c r="M9264" i="4"/>
  <c r="M9265" i="4"/>
  <c r="M9266" i="4"/>
  <c r="M9267" i="4"/>
  <c r="M9268" i="4"/>
  <c r="M9269" i="4"/>
  <c r="M9270" i="4"/>
  <c r="M9271" i="4"/>
  <c r="M9272" i="4"/>
  <c r="M9273" i="4"/>
  <c r="M9274" i="4"/>
  <c r="M9275" i="4"/>
  <c r="M9276" i="4"/>
  <c r="M9277" i="4"/>
  <c r="M9278" i="4"/>
  <c r="M9279" i="4"/>
  <c r="M9280" i="4"/>
  <c r="M9281" i="4"/>
  <c r="M9282" i="4"/>
  <c r="M9283" i="4"/>
  <c r="M9284" i="4"/>
  <c r="M9285" i="4"/>
  <c r="M9286" i="4"/>
  <c r="M9287" i="4"/>
  <c r="M9288" i="4"/>
  <c r="M9289" i="4"/>
  <c r="M9290" i="4"/>
  <c r="M9291" i="4"/>
  <c r="M9292" i="4"/>
  <c r="M9293" i="4"/>
  <c r="M9294" i="4"/>
  <c r="M9295" i="4"/>
  <c r="M9296" i="4"/>
  <c r="M9297" i="4"/>
  <c r="M9298" i="4"/>
  <c r="M9299" i="4"/>
  <c r="M9300" i="4"/>
  <c r="M9301" i="4"/>
  <c r="M9302" i="4"/>
  <c r="M9303" i="4"/>
  <c r="M9304" i="4"/>
  <c r="M9305" i="4"/>
  <c r="M9306" i="4"/>
  <c r="M9307" i="4"/>
  <c r="M9308" i="4"/>
  <c r="M9309" i="4"/>
  <c r="M9310" i="4"/>
  <c r="M9311" i="4"/>
  <c r="M9312" i="4"/>
  <c r="M9313" i="4"/>
  <c r="M9314" i="4"/>
  <c r="M9315" i="4"/>
  <c r="M9316" i="4"/>
  <c r="M9317" i="4"/>
  <c r="M9318" i="4"/>
  <c r="M9319" i="4"/>
  <c r="M9320" i="4"/>
  <c r="M9321" i="4"/>
  <c r="M9322" i="4"/>
  <c r="M9323" i="4"/>
  <c r="M9324" i="4"/>
  <c r="M9325" i="4"/>
  <c r="M9326" i="4"/>
  <c r="M9327" i="4"/>
  <c r="M9328" i="4"/>
  <c r="M9329" i="4"/>
  <c r="M9330" i="4"/>
  <c r="M9331" i="4"/>
  <c r="M9332" i="4"/>
  <c r="M9333" i="4"/>
  <c r="M9334" i="4"/>
  <c r="M9335" i="4"/>
  <c r="M9336" i="4"/>
  <c r="M9337" i="4"/>
  <c r="M9338" i="4"/>
  <c r="M9339" i="4"/>
  <c r="M9340" i="4"/>
  <c r="M9341" i="4"/>
  <c r="M9342" i="4"/>
  <c r="M9343" i="4"/>
  <c r="M9344" i="4"/>
  <c r="M9345" i="4"/>
  <c r="M9346" i="4"/>
  <c r="M9347" i="4"/>
  <c r="M9348" i="4"/>
  <c r="M9349" i="4"/>
  <c r="M9350" i="4"/>
  <c r="M9351" i="4"/>
  <c r="M9352" i="4"/>
  <c r="M9353" i="4"/>
  <c r="M9354" i="4"/>
  <c r="M9355" i="4"/>
  <c r="M9356" i="4"/>
  <c r="M9357" i="4"/>
  <c r="M9358" i="4"/>
  <c r="M9359" i="4"/>
  <c r="M9360" i="4"/>
  <c r="M9361" i="4"/>
  <c r="M9362" i="4"/>
  <c r="M9363" i="4"/>
  <c r="M9364" i="4"/>
  <c r="M9365" i="4"/>
  <c r="M9366" i="4"/>
  <c r="M9367" i="4"/>
  <c r="M9368" i="4"/>
  <c r="M9369" i="4"/>
  <c r="M9370" i="4"/>
  <c r="M9371" i="4"/>
  <c r="M9372" i="4"/>
  <c r="M9373" i="4"/>
  <c r="M9374" i="4"/>
  <c r="M9375" i="4"/>
  <c r="M9376" i="4"/>
  <c r="M9377" i="4"/>
  <c r="M9378" i="4"/>
  <c r="M9379" i="4"/>
  <c r="M9380" i="4"/>
  <c r="M9381" i="4"/>
  <c r="M9382" i="4"/>
  <c r="M9383" i="4"/>
  <c r="M9384" i="4"/>
  <c r="M9385" i="4"/>
  <c r="M9386" i="4"/>
  <c r="M9387" i="4"/>
  <c r="M9388" i="4"/>
  <c r="M9389" i="4"/>
  <c r="M9390" i="4"/>
  <c r="M9391" i="4"/>
  <c r="M9392" i="4"/>
  <c r="M9393" i="4"/>
  <c r="M9394" i="4"/>
  <c r="M9395" i="4"/>
  <c r="M9396" i="4"/>
  <c r="M9397" i="4"/>
  <c r="M9398" i="4"/>
  <c r="M9399" i="4"/>
  <c r="M9400" i="4"/>
  <c r="M9401" i="4"/>
  <c r="M9402" i="4"/>
  <c r="M9403" i="4"/>
  <c r="M9404" i="4"/>
  <c r="M9405" i="4"/>
  <c r="M9406" i="4"/>
  <c r="M9407" i="4"/>
  <c r="M9408" i="4"/>
  <c r="M9409" i="4"/>
  <c r="M9410" i="4"/>
  <c r="M9411" i="4"/>
  <c r="M9412" i="4"/>
  <c r="M9413" i="4"/>
  <c r="M9414" i="4"/>
  <c r="M9415" i="4"/>
  <c r="M9416" i="4"/>
  <c r="M9417" i="4"/>
  <c r="M9418" i="4"/>
  <c r="M9419" i="4"/>
  <c r="M9420" i="4"/>
  <c r="M9421" i="4"/>
  <c r="M9422" i="4"/>
  <c r="M9423" i="4"/>
  <c r="M9424" i="4"/>
  <c r="M9425" i="4"/>
  <c r="M9426" i="4"/>
  <c r="M9427" i="4"/>
  <c r="M9428" i="4"/>
  <c r="M9429" i="4"/>
  <c r="M9430" i="4"/>
  <c r="M9431" i="4"/>
  <c r="M9432" i="4"/>
  <c r="M9433" i="4"/>
  <c r="M9434" i="4"/>
  <c r="M9435" i="4"/>
  <c r="M9436" i="4"/>
  <c r="M9437" i="4"/>
  <c r="M9438" i="4"/>
  <c r="M9439" i="4"/>
  <c r="M9440" i="4"/>
  <c r="M9441" i="4"/>
  <c r="M9442" i="4"/>
  <c r="M9443" i="4"/>
  <c r="M9444" i="4"/>
  <c r="M9445" i="4"/>
  <c r="M9446" i="4"/>
  <c r="M9447" i="4"/>
  <c r="M9448" i="4"/>
  <c r="M9449" i="4"/>
  <c r="M9450" i="4"/>
  <c r="M9451" i="4"/>
  <c r="M9452" i="4"/>
  <c r="M9453" i="4"/>
  <c r="M9454" i="4"/>
  <c r="M9455" i="4"/>
  <c r="M9456" i="4"/>
  <c r="M9457" i="4"/>
  <c r="M9458" i="4"/>
  <c r="M9459" i="4"/>
  <c r="M9460" i="4"/>
  <c r="M9461" i="4"/>
  <c r="M9462" i="4"/>
  <c r="M9463" i="4"/>
  <c r="M9464" i="4"/>
  <c r="M9465" i="4"/>
  <c r="M9466" i="4"/>
  <c r="M9467" i="4"/>
  <c r="M9468" i="4"/>
  <c r="M9469" i="4"/>
  <c r="M9470" i="4"/>
  <c r="M9471" i="4"/>
  <c r="M9472" i="4"/>
  <c r="M9473" i="4"/>
  <c r="M9474" i="4"/>
  <c r="M9475" i="4"/>
  <c r="M9476" i="4"/>
  <c r="M9477" i="4"/>
  <c r="M9478" i="4"/>
  <c r="M9479" i="4"/>
  <c r="M9480" i="4"/>
  <c r="M9481" i="4"/>
  <c r="M9482" i="4"/>
  <c r="M9483" i="4"/>
  <c r="M9484" i="4"/>
  <c r="M9485" i="4"/>
  <c r="M9486" i="4"/>
  <c r="M9487" i="4"/>
  <c r="M9488" i="4"/>
  <c r="M9489" i="4"/>
  <c r="M9490" i="4"/>
  <c r="M9491" i="4"/>
  <c r="M9492" i="4"/>
  <c r="M9493" i="4"/>
  <c r="M9494" i="4"/>
  <c r="M9495" i="4"/>
  <c r="M9496" i="4"/>
  <c r="M9497" i="4"/>
  <c r="M9498" i="4"/>
  <c r="M9499" i="4"/>
  <c r="M9500" i="4"/>
  <c r="M9501" i="4"/>
  <c r="M9502" i="4"/>
  <c r="M9503" i="4"/>
  <c r="M9504" i="4"/>
  <c r="M9505" i="4"/>
  <c r="M9506" i="4"/>
  <c r="M9507" i="4"/>
  <c r="M9508" i="4"/>
  <c r="M9509" i="4"/>
  <c r="M9510" i="4"/>
  <c r="M9511" i="4"/>
  <c r="M9512" i="4"/>
  <c r="M9513" i="4"/>
  <c r="M9514" i="4"/>
  <c r="M9515" i="4"/>
  <c r="M9516" i="4"/>
  <c r="M9517" i="4"/>
  <c r="M9518" i="4"/>
  <c r="M9519" i="4"/>
  <c r="M9520" i="4"/>
  <c r="M9521" i="4"/>
  <c r="M9522" i="4"/>
  <c r="M9523" i="4"/>
  <c r="M9524" i="4"/>
  <c r="M9525" i="4"/>
  <c r="M9526" i="4"/>
  <c r="M9527" i="4"/>
  <c r="M9528" i="4"/>
  <c r="M9529" i="4"/>
  <c r="M9530" i="4"/>
  <c r="M9531" i="4"/>
  <c r="M9532" i="4"/>
  <c r="M9533" i="4"/>
  <c r="M9534" i="4"/>
  <c r="M9535" i="4"/>
  <c r="M9536" i="4"/>
  <c r="M9537" i="4"/>
  <c r="M9538" i="4"/>
  <c r="M9539" i="4"/>
  <c r="M9540" i="4"/>
  <c r="M9541" i="4"/>
  <c r="M9542" i="4"/>
  <c r="M9543" i="4"/>
  <c r="M9544" i="4"/>
  <c r="M9545" i="4"/>
  <c r="M9546" i="4"/>
  <c r="M9547" i="4"/>
  <c r="M9548" i="4"/>
  <c r="M9549" i="4"/>
  <c r="M9550" i="4"/>
  <c r="M9551" i="4"/>
  <c r="M9552" i="4"/>
  <c r="M9553" i="4"/>
  <c r="M9554" i="4"/>
  <c r="M9555" i="4"/>
  <c r="M9556" i="4"/>
  <c r="M9557" i="4"/>
  <c r="M9558" i="4"/>
  <c r="M9559" i="4"/>
  <c r="M9560" i="4"/>
  <c r="M9561" i="4"/>
  <c r="M9562" i="4"/>
  <c r="M9563" i="4"/>
  <c r="M9564" i="4"/>
  <c r="M9565" i="4"/>
  <c r="M9566" i="4"/>
  <c r="M9567" i="4"/>
  <c r="M9568" i="4"/>
  <c r="M9569" i="4"/>
  <c r="M9570" i="4"/>
  <c r="M9571" i="4"/>
  <c r="M9572" i="4"/>
  <c r="M9573" i="4"/>
  <c r="M9574" i="4"/>
  <c r="M9575" i="4"/>
  <c r="M9576" i="4"/>
  <c r="M9577" i="4"/>
  <c r="M9578" i="4"/>
  <c r="M9579" i="4"/>
  <c r="M9580" i="4"/>
  <c r="M9581" i="4"/>
  <c r="M9582" i="4"/>
  <c r="M9583" i="4"/>
  <c r="M9584" i="4"/>
  <c r="M9585" i="4"/>
  <c r="M9586" i="4"/>
  <c r="M9587" i="4"/>
  <c r="M9588" i="4"/>
  <c r="M9589" i="4"/>
  <c r="M9590" i="4"/>
  <c r="M9591" i="4"/>
  <c r="M9592" i="4"/>
  <c r="M9593" i="4"/>
  <c r="M9594" i="4"/>
  <c r="M9595" i="4"/>
  <c r="M9596" i="4"/>
  <c r="M9597" i="4"/>
  <c r="M9598" i="4"/>
  <c r="M9599" i="4"/>
  <c r="M9600" i="4"/>
  <c r="M9601" i="4"/>
  <c r="M9602" i="4"/>
  <c r="M9603" i="4"/>
  <c r="M9604" i="4"/>
  <c r="M9605" i="4"/>
  <c r="M9606" i="4"/>
  <c r="M9607" i="4"/>
  <c r="M9608" i="4"/>
  <c r="M9609" i="4"/>
  <c r="M9610" i="4"/>
  <c r="M9611" i="4"/>
  <c r="M9612" i="4"/>
  <c r="M9613" i="4"/>
  <c r="M9614" i="4"/>
  <c r="M9615" i="4"/>
  <c r="M9616" i="4"/>
  <c r="M9617" i="4"/>
  <c r="M9618" i="4"/>
  <c r="M9619" i="4"/>
  <c r="M9620" i="4"/>
  <c r="M9621" i="4"/>
  <c r="M9622" i="4"/>
  <c r="M9623" i="4"/>
  <c r="M9624" i="4"/>
  <c r="M9625" i="4"/>
  <c r="M9626" i="4"/>
  <c r="M9627" i="4"/>
  <c r="M9628" i="4"/>
  <c r="M9629" i="4"/>
  <c r="M9630" i="4"/>
  <c r="M9631" i="4"/>
  <c r="M9632" i="4"/>
  <c r="M9633" i="4"/>
  <c r="M9634" i="4"/>
  <c r="M9635" i="4"/>
  <c r="M9636" i="4"/>
  <c r="M9637" i="4"/>
  <c r="M9638" i="4"/>
  <c r="M9639" i="4"/>
  <c r="M9640" i="4"/>
  <c r="M9641" i="4"/>
  <c r="M9642" i="4"/>
  <c r="M9643" i="4"/>
  <c r="M9644" i="4"/>
  <c r="M9645" i="4"/>
  <c r="M9646" i="4"/>
  <c r="M9647" i="4"/>
  <c r="M9648" i="4"/>
  <c r="M9649" i="4"/>
  <c r="M9650" i="4"/>
  <c r="M9651" i="4"/>
  <c r="M9652" i="4"/>
  <c r="M9653" i="4"/>
  <c r="M9654" i="4"/>
  <c r="M9655" i="4"/>
  <c r="M9656" i="4"/>
  <c r="M9657" i="4"/>
  <c r="M9658" i="4"/>
  <c r="M9659" i="4"/>
  <c r="M9660" i="4"/>
  <c r="M9661" i="4"/>
  <c r="M9662" i="4"/>
  <c r="M9663" i="4"/>
  <c r="M9664" i="4"/>
  <c r="M9665" i="4"/>
  <c r="M9666" i="4"/>
  <c r="M9667" i="4"/>
  <c r="M9668" i="4"/>
  <c r="M9669" i="4"/>
  <c r="M9670" i="4"/>
  <c r="M9671" i="4"/>
  <c r="M9672" i="4"/>
  <c r="M9673" i="4"/>
  <c r="M9674" i="4"/>
  <c r="M9675" i="4"/>
  <c r="M9676" i="4"/>
  <c r="M9677" i="4"/>
  <c r="M9678" i="4"/>
  <c r="M9679" i="4"/>
  <c r="M9680" i="4"/>
  <c r="M9681" i="4"/>
  <c r="M9682" i="4"/>
  <c r="M9683" i="4"/>
  <c r="M9684" i="4"/>
  <c r="M9685" i="4"/>
  <c r="M9686" i="4"/>
  <c r="M9687" i="4"/>
  <c r="M9688" i="4"/>
  <c r="M9689" i="4"/>
  <c r="M9690" i="4"/>
  <c r="M9691" i="4"/>
  <c r="M9692" i="4"/>
  <c r="M9693" i="4"/>
  <c r="M9694" i="4"/>
  <c r="M9695" i="4"/>
  <c r="M9696" i="4"/>
  <c r="M9697" i="4"/>
  <c r="M9698" i="4"/>
  <c r="M9699" i="4"/>
  <c r="M9700" i="4"/>
  <c r="M9701" i="4"/>
  <c r="M9702" i="4"/>
  <c r="M9703" i="4"/>
  <c r="M9704" i="4"/>
  <c r="M9705" i="4"/>
  <c r="M9706" i="4"/>
  <c r="M9707" i="4"/>
  <c r="M9708" i="4"/>
  <c r="M9709" i="4"/>
  <c r="M9710" i="4"/>
  <c r="M9711" i="4"/>
  <c r="M9712" i="4"/>
  <c r="M9713" i="4"/>
  <c r="M9714" i="4"/>
  <c r="M9715" i="4"/>
  <c r="M9716" i="4"/>
  <c r="M9717" i="4"/>
  <c r="M9718" i="4"/>
  <c r="M9719" i="4"/>
  <c r="M9720" i="4"/>
  <c r="M9721" i="4"/>
  <c r="M9722" i="4"/>
  <c r="M9723" i="4"/>
  <c r="M9724" i="4"/>
  <c r="M9725" i="4"/>
  <c r="M9726" i="4"/>
  <c r="M9727" i="4"/>
  <c r="M9728" i="4"/>
  <c r="M9729" i="4"/>
  <c r="M9730" i="4"/>
  <c r="M9731" i="4"/>
  <c r="M9732" i="4"/>
  <c r="M9733" i="4"/>
  <c r="M9734" i="4"/>
  <c r="M9735" i="4"/>
  <c r="M9736" i="4"/>
  <c r="M9737" i="4"/>
  <c r="M9738" i="4"/>
  <c r="M9739" i="4"/>
  <c r="M9740" i="4"/>
  <c r="M9741" i="4"/>
  <c r="M9742" i="4"/>
  <c r="M9743" i="4"/>
  <c r="M9744" i="4"/>
  <c r="M9745" i="4"/>
  <c r="M9746" i="4"/>
  <c r="M9747" i="4"/>
  <c r="M9748" i="4"/>
  <c r="M9749" i="4"/>
  <c r="M9750" i="4"/>
  <c r="M9751" i="4"/>
  <c r="M9752" i="4"/>
  <c r="M9753" i="4"/>
  <c r="M9754" i="4"/>
  <c r="M9755" i="4"/>
  <c r="M9756" i="4"/>
  <c r="M9757" i="4"/>
  <c r="M9758" i="4"/>
  <c r="M9759" i="4"/>
  <c r="M9760" i="4"/>
  <c r="M9761" i="4"/>
  <c r="M9762" i="4"/>
  <c r="M9763" i="4"/>
  <c r="M9764" i="4"/>
  <c r="M9765" i="4"/>
  <c r="M9766" i="4"/>
  <c r="M9767" i="4"/>
  <c r="M9768" i="4"/>
  <c r="M9769" i="4"/>
  <c r="M9770" i="4"/>
  <c r="M9771" i="4"/>
  <c r="M9772" i="4"/>
  <c r="M9773" i="4"/>
  <c r="M9774" i="4"/>
  <c r="M9775" i="4"/>
  <c r="M9776" i="4"/>
  <c r="M9777" i="4"/>
  <c r="M9778" i="4"/>
  <c r="M9779" i="4"/>
  <c r="M9780" i="4"/>
  <c r="M9781" i="4"/>
  <c r="M9782" i="4"/>
  <c r="M9783" i="4"/>
  <c r="M9784" i="4"/>
  <c r="M9785" i="4"/>
  <c r="M9786" i="4"/>
  <c r="M9787" i="4"/>
  <c r="M9788" i="4"/>
  <c r="M9789" i="4"/>
  <c r="M9790" i="4"/>
  <c r="M9791" i="4"/>
  <c r="M9792" i="4"/>
  <c r="M9793" i="4"/>
  <c r="M9794" i="4"/>
  <c r="M9795" i="4"/>
  <c r="M9796" i="4"/>
  <c r="M9797" i="4"/>
  <c r="M9798" i="4"/>
  <c r="M9799" i="4"/>
  <c r="M9800" i="4"/>
  <c r="M9801" i="4"/>
  <c r="M9802" i="4"/>
  <c r="M9803" i="4"/>
  <c r="M9804" i="4"/>
  <c r="M9805" i="4"/>
  <c r="M9806" i="4"/>
  <c r="M9807" i="4"/>
  <c r="M9808" i="4"/>
  <c r="M9809" i="4"/>
  <c r="M9810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1" i="4"/>
  <c r="L3712" i="4"/>
  <c r="L3713" i="4"/>
  <c r="L3714" i="4"/>
  <c r="L3715" i="4"/>
  <c r="L3716" i="4"/>
  <c r="L3717" i="4"/>
  <c r="L3718" i="4"/>
  <c r="L3719" i="4"/>
  <c r="L3720" i="4"/>
  <c r="L3721" i="4"/>
  <c r="L3722" i="4"/>
  <c r="L3723" i="4"/>
  <c r="L3724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39" i="4"/>
  <c r="L3740" i="4"/>
  <c r="L3741" i="4"/>
  <c r="L3742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4055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39" i="4"/>
  <c r="L5340" i="4"/>
  <c r="L5341" i="4"/>
  <c r="L5342" i="4"/>
  <c r="L5343" i="4"/>
  <c r="L5344" i="4"/>
  <c r="L5345" i="4"/>
  <c r="L5346" i="4"/>
  <c r="L5347" i="4"/>
  <c r="L5348" i="4"/>
  <c r="L5349" i="4"/>
  <c r="L5350" i="4"/>
  <c r="L5351" i="4"/>
  <c r="L5352" i="4"/>
  <c r="L5353" i="4"/>
  <c r="L5354" i="4"/>
  <c r="L5355" i="4"/>
  <c r="L5356" i="4"/>
  <c r="L5357" i="4"/>
  <c r="L5358" i="4"/>
  <c r="L5359" i="4"/>
  <c r="L5360" i="4"/>
  <c r="L5361" i="4"/>
  <c r="L5362" i="4"/>
  <c r="L5363" i="4"/>
  <c r="L5364" i="4"/>
  <c r="L5365" i="4"/>
  <c r="L5366" i="4"/>
  <c r="L5367" i="4"/>
  <c r="L5368" i="4"/>
  <c r="L5369" i="4"/>
  <c r="L5370" i="4"/>
  <c r="L5371" i="4"/>
  <c r="L5372" i="4"/>
  <c r="L5373" i="4"/>
  <c r="L5374" i="4"/>
  <c r="L5375" i="4"/>
  <c r="L5376" i="4"/>
  <c r="L5377" i="4"/>
  <c r="L5378" i="4"/>
  <c r="L5379" i="4"/>
  <c r="L5380" i="4"/>
  <c r="L5381" i="4"/>
  <c r="L5382" i="4"/>
  <c r="L5383" i="4"/>
  <c r="L5384" i="4"/>
  <c r="L5385" i="4"/>
  <c r="L5386" i="4"/>
  <c r="L5387" i="4"/>
  <c r="L5388" i="4"/>
  <c r="L5389" i="4"/>
  <c r="L5390" i="4"/>
  <c r="L5391" i="4"/>
  <c r="L5392" i="4"/>
  <c r="L5393" i="4"/>
  <c r="L5394" i="4"/>
  <c r="L5395" i="4"/>
  <c r="L5396" i="4"/>
  <c r="L5397" i="4"/>
  <c r="L5398" i="4"/>
  <c r="L5399" i="4"/>
  <c r="L5400" i="4"/>
  <c r="L5401" i="4"/>
  <c r="L5402" i="4"/>
  <c r="L5403" i="4"/>
  <c r="L5404" i="4"/>
  <c r="L5405" i="4"/>
  <c r="L5406" i="4"/>
  <c r="L5407" i="4"/>
  <c r="L5408" i="4"/>
  <c r="L5409" i="4"/>
  <c r="L5410" i="4"/>
  <c r="L5411" i="4"/>
  <c r="L5412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601" i="4"/>
  <c r="L5602" i="4"/>
  <c r="L5603" i="4"/>
  <c r="L5604" i="4"/>
  <c r="L5605" i="4"/>
  <c r="L5606" i="4"/>
  <c r="L5607" i="4"/>
  <c r="L5608" i="4"/>
  <c r="L5609" i="4"/>
  <c r="L5610" i="4"/>
  <c r="L5611" i="4"/>
  <c r="L5612" i="4"/>
  <c r="L5613" i="4"/>
  <c r="L5614" i="4"/>
  <c r="L5615" i="4"/>
  <c r="L5616" i="4"/>
  <c r="L5617" i="4"/>
  <c r="L5618" i="4"/>
  <c r="L5619" i="4"/>
  <c r="L5620" i="4"/>
  <c r="L5621" i="4"/>
  <c r="L5622" i="4"/>
  <c r="L5623" i="4"/>
  <c r="L5624" i="4"/>
  <c r="L5625" i="4"/>
  <c r="L5626" i="4"/>
  <c r="L5627" i="4"/>
  <c r="L5628" i="4"/>
  <c r="L5629" i="4"/>
  <c r="L5630" i="4"/>
  <c r="L5631" i="4"/>
  <c r="L5632" i="4"/>
  <c r="L5633" i="4"/>
  <c r="L5634" i="4"/>
  <c r="L5635" i="4"/>
  <c r="L5636" i="4"/>
  <c r="L5637" i="4"/>
  <c r="L5638" i="4"/>
  <c r="L5639" i="4"/>
  <c r="L5640" i="4"/>
  <c r="L5641" i="4"/>
  <c r="L5642" i="4"/>
  <c r="L5643" i="4"/>
  <c r="L5644" i="4"/>
  <c r="L5645" i="4"/>
  <c r="L5646" i="4"/>
  <c r="L5647" i="4"/>
  <c r="L5648" i="4"/>
  <c r="L5649" i="4"/>
  <c r="L5650" i="4"/>
  <c r="L5651" i="4"/>
  <c r="L5652" i="4"/>
  <c r="L5653" i="4"/>
  <c r="L5654" i="4"/>
  <c r="L5655" i="4"/>
  <c r="L5656" i="4"/>
  <c r="L5657" i="4"/>
  <c r="L5658" i="4"/>
  <c r="L5659" i="4"/>
  <c r="L5660" i="4"/>
  <c r="L5661" i="4"/>
  <c r="L5662" i="4"/>
  <c r="L5663" i="4"/>
  <c r="L5664" i="4"/>
  <c r="L5665" i="4"/>
  <c r="L5666" i="4"/>
  <c r="L5667" i="4"/>
  <c r="L5668" i="4"/>
  <c r="L5669" i="4"/>
  <c r="L5670" i="4"/>
  <c r="L5671" i="4"/>
  <c r="L5672" i="4"/>
  <c r="L5673" i="4"/>
  <c r="L5674" i="4"/>
  <c r="L5675" i="4"/>
  <c r="L5676" i="4"/>
  <c r="L5677" i="4"/>
  <c r="L5678" i="4"/>
  <c r="L5679" i="4"/>
  <c r="L5680" i="4"/>
  <c r="L5681" i="4"/>
  <c r="L5682" i="4"/>
  <c r="L5683" i="4"/>
  <c r="L5684" i="4"/>
  <c r="L5685" i="4"/>
  <c r="L5686" i="4"/>
  <c r="L5687" i="4"/>
  <c r="L5688" i="4"/>
  <c r="L5689" i="4"/>
  <c r="L5690" i="4"/>
  <c r="L5691" i="4"/>
  <c r="L5692" i="4"/>
  <c r="L5693" i="4"/>
  <c r="L5694" i="4"/>
  <c r="L5695" i="4"/>
  <c r="L5696" i="4"/>
  <c r="L5697" i="4"/>
  <c r="L5698" i="4"/>
  <c r="L5699" i="4"/>
  <c r="L5700" i="4"/>
  <c r="L5701" i="4"/>
  <c r="L5702" i="4"/>
  <c r="L5703" i="4"/>
  <c r="L5704" i="4"/>
  <c r="L5705" i="4"/>
  <c r="L5706" i="4"/>
  <c r="L5707" i="4"/>
  <c r="L5708" i="4"/>
  <c r="L5709" i="4"/>
  <c r="L5710" i="4"/>
  <c r="L5711" i="4"/>
  <c r="L5712" i="4"/>
  <c r="L5713" i="4"/>
  <c r="L5714" i="4"/>
  <c r="L5715" i="4"/>
  <c r="L5716" i="4"/>
  <c r="L5717" i="4"/>
  <c r="L5718" i="4"/>
  <c r="L5719" i="4"/>
  <c r="L5720" i="4"/>
  <c r="L5721" i="4"/>
  <c r="L5722" i="4"/>
  <c r="L5723" i="4"/>
  <c r="L5724" i="4"/>
  <c r="L5725" i="4"/>
  <c r="L5726" i="4"/>
  <c r="L5727" i="4"/>
  <c r="L5728" i="4"/>
  <c r="L5729" i="4"/>
  <c r="L5730" i="4"/>
  <c r="L5731" i="4"/>
  <c r="L5732" i="4"/>
  <c r="L5733" i="4"/>
  <c r="L5734" i="4"/>
  <c r="L5735" i="4"/>
  <c r="L5736" i="4"/>
  <c r="L5737" i="4"/>
  <c r="L5738" i="4"/>
  <c r="L5739" i="4"/>
  <c r="L5740" i="4"/>
  <c r="L5741" i="4"/>
  <c r="L5742" i="4"/>
  <c r="L5743" i="4"/>
  <c r="L5744" i="4"/>
  <c r="L5745" i="4"/>
  <c r="L5746" i="4"/>
  <c r="L5747" i="4"/>
  <c r="L5748" i="4"/>
  <c r="L5749" i="4"/>
  <c r="L5750" i="4"/>
  <c r="L5751" i="4"/>
  <c r="L5752" i="4"/>
  <c r="L5753" i="4"/>
  <c r="L5754" i="4"/>
  <c r="L5755" i="4"/>
  <c r="L5756" i="4"/>
  <c r="L5757" i="4"/>
  <c r="L5758" i="4"/>
  <c r="L5759" i="4"/>
  <c r="L5760" i="4"/>
  <c r="L5761" i="4"/>
  <c r="L5762" i="4"/>
  <c r="L5763" i="4"/>
  <c r="L5764" i="4"/>
  <c r="L5765" i="4"/>
  <c r="L5766" i="4"/>
  <c r="L5767" i="4"/>
  <c r="L5768" i="4"/>
  <c r="L5769" i="4"/>
  <c r="L5770" i="4"/>
  <c r="L5771" i="4"/>
  <c r="L5772" i="4"/>
  <c r="L5773" i="4"/>
  <c r="L5774" i="4"/>
  <c r="L5775" i="4"/>
  <c r="L5776" i="4"/>
  <c r="L5777" i="4"/>
  <c r="L5778" i="4"/>
  <c r="L5779" i="4"/>
  <c r="L5780" i="4"/>
  <c r="L5781" i="4"/>
  <c r="L5782" i="4"/>
  <c r="L5783" i="4"/>
  <c r="L5784" i="4"/>
  <c r="L5785" i="4"/>
  <c r="L5786" i="4"/>
  <c r="L5787" i="4"/>
  <c r="L5788" i="4"/>
  <c r="L5789" i="4"/>
  <c r="L5790" i="4"/>
  <c r="L5791" i="4"/>
  <c r="L5792" i="4"/>
  <c r="L5793" i="4"/>
  <c r="L5794" i="4"/>
  <c r="L5795" i="4"/>
  <c r="L5796" i="4"/>
  <c r="L5797" i="4"/>
  <c r="L5798" i="4"/>
  <c r="L5799" i="4"/>
  <c r="L5800" i="4"/>
  <c r="L5801" i="4"/>
  <c r="L5802" i="4"/>
  <c r="L5803" i="4"/>
  <c r="L5804" i="4"/>
  <c r="L5805" i="4"/>
  <c r="L5806" i="4"/>
  <c r="L5807" i="4"/>
  <c r="L5808" i="4"/>
  <c r="L5809" i="4"/>
  <c r="L5810" i="4"/>
  <c r="L5811" i="4"/>
  <c r="L5812" i="4"/>
  <c r="L5813" i="4"/>
  <c r="L5814" i="4"/>
  <c r="L5815" i="4"/>
  <c r="L5816" i="4"/>
  <c r="L5817" i="4"/>
  <c r="L5818" i="4"/>
  <c r="L5819" i="4"/>
  <c r="L5820" i="4"/>
  <c r="L5821" i="4"/>
  <c r="L5822" i="4"/>
  <c r="L5823" i="4"/>
  <c r="L5824" i="4"/>
  <c r="L5825" i="4"/>
  <c r="L5826" i="4"/>
  <c r="L5827" i="4"/>
  <c r="L5828" i="4"/>
  <c r="L5829" i="4"/>
  <c r="L5830" i="4"/>
  <c r="L5831" i="4"/>
  <c r="L5832" i="4"/>
  <c r="L5833" i="4"/>
  <c r="L5834" i="4"/>
  <c r="L5835" i="4"/>
  <c r="L5836" i="4"/>
  <c r="L5837" i="4"/>
  <c r="L5838" i="4"/>
  <c r="L5839" i="4"/>
  <c r="L5840" i="4"/>
  <c r="L5841" i="4"/>
  <c r="L5842" i="4"/>
  <c r="L5843" i="4"/>
  <c r="L5844" i="4"/>
  <c r="L5845" i="4"/>
  <c r="L5846" i="4"/>
  <c r="L5847" i="4"/>
  <c r="L5848" i="4"/>
  <c r="L5849" i="4"/>
  <c r="L5850" i="4"/>
  <c r="L5851" i="4"/>
  <c r="L5852" i="4"/>
  <c r="L5853" i="4"/>
  <c r="L5854" i="4"/>
  <c r="L5855" i="4"/>
  <c r="L5856" i="4"/>
  <c r="L5857" i="4"/>
  <c r="L5858" i="4"/>
  <c r="L5859" i="4"/>
  <c r="L5860" i="4"/>
  <c r="L5861" i="4"/>
  <c r="L5862" i="4"/>
  <c r="L5863" i="4"/>
  <c r="L5864" i="4"/>
  <c r="L5865" i="4"/>
  <c r="L5866" i="4"/>
  <c r="L5867" i="4"/>
  <c r="L5868" i="4"/>
  <c r="L5869" i="4"/>
  <c r="L5870" i="4"/>
  <c r="L5871" i="4"/>
  <c r="L5872" i="4"/>
  <c r="L5873" i="4"/>
  <c r="L5874" i="4"/>
  <c r="L5875" i="4"/>
  <c r="L5876" i="4"/>
  <c r="L5877" i="4"/>
  <c r="L5878" i="4"/>
  <c r="L5879" i="4"/>
  <c r="L5880" i="4"/>
  <c r="L5881" i="4"/>
  <c r="L5882" i="4"/>
  <c r="L5883" i="4"/>
  <c r="L5884" i="4"/>
  <c r="L5885" i="4"/>
  <c r="L5886" i="4"/>
  <c r="L5887" i="4"/>
  <c r="L5888" i="4"/>
  <c r="L5889" i="4"/>
  <c r="L5890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7" i="4"/>
  <c r="L6038" i="4"/>
  <c r="L6039" i="4"/>
  <c r="L6040" i="4"/>
  <c r="L6041" i="4"/>
  <c r="L6042" i="4"/>
  <c r="L6043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59" i="4"/>
  <c r="L6060" i="4"/>
  <c r="L6061" i="4"/>
  <c r="L6062" i="4"/>
  <c r="L6063" i="4"/>
  <c r="L6064" i="4"/>
  <c r="L6065" i="4"/>
  <c r="L6066" i="4"/>
  <c r="L6067" i="4"/>
  <c r="L6068" i="4"/>
  <c r="L6069" i="4"/>
  <c r="L6070" i="4"/>
  <c r="L6071" i="4"/>
  <c r="L6072" i="4"/>
  <c r="L6073" i="4"/>
  <c r="L6074" i="4"/>
  <c r="L6075" i="4"/>
  <c r="L6076" i="4"/>
  <c r="L6077" i="4"/>
  <c r="L6078" i="4"/>
  <c r="L6079" i="4"/>
  <c r="L6080" i="4"/>
  <c r="L6081" i="4"/>
  <c r="L6082" i="4"/>
  <c r="L6083" i="4"/>
  <c r="L6084" i="4"/>
  <c r="L6085" i="4"/>
  <c r="L6086" i="4"/>
  <c r="L6087" i="4"/>
  <c r="L6088" i="4"/>
  <c r="L6089" i="4"/>
  <c r="L6090" i="4"/>
  <c r="L6091" i="4"/>
  <c r="L6092" i="4"/>
  <c r="L6093" i="4"/>
  <c r="L6094" i="4"/>
  <c r="L6095" i="4"/>
  <c r="L6096" i="4"/>
  <c r="L6097" i="4"/>
  <c r="L6098" i="4"/>
  <c r="L6099" i="4"/>
  <c r="L6100" i="4"/>
  <c r="L6101" i="4"/>
  <c r="L6102" i="4"/>
  <c r="L6103" i="4"/>
  <c r="L6104" i="4"/>
  <c r="L6105" i="4"/>
  <c r="L6106" i="4"/>
  <c r="L6107" i="4"/>
  <c r="L6108" i="4"/>
  <c r="L6109" i="4"/>
  <c r="L6110" i="4"/>
  <c r="L6111" i="4"/>
  <c r="L6112" i="4"/>
  <c r="L6113" i="4"/>
  <c r="L6114" i="4"/>
  <c r="L6115" i="4"/>
  <c r="L6116" i="4"/>
  <c r="L6117" i="4"/>
  <c r="L6118" i="4"/>
  <c r="L6119" i="4"/>
  <c r="L6120" i="4"/>
  <c r="L6121" i="4"/>
  <c r="L6122" i="4"/>
  <c r="L6123" i="4"/>
  <c r="L6124" i="4"/>
  <c r="L6125" i="4"/>
  <c r="L6126" i="4"/>
  <c r="L6127" i="4"/>
  <c r="L6128" i="4"/>
  <c r="L6129" i="4"/>
  <c r="L6130" i="4"/>
  <c r="L6131" i="4"/>
  <c r="L6132" i="4"/>
  <c r="L6133" i="4"/>
  <c r="L6134" i="4"/>
  <c r="L6135" i="4"/>
  <c r="L6136" i="4"/>
  <c r="L6137" i="4"/>
  <c r="L6138" i="4"/>
  <c r="L6139" i="4"/>
  <c r="L6140" i="4"/>
  <c r="L6141" i="4"/>
  <c r="L6142" i="4"/>
  <c r="L6143" i="4"/>
  <c r="L6144" i="4"/>
  <c r="L6145" i="4"/>
  <c r="L6146" i="4"/>
  <c r="L6147" i="4"/>
  <c r="L6148" i="4"/>
  <c r="L6149" i="4"/>
  <c r="L6150" i="4"/>
  <c r="L6151" i="4"/>
  <c r="L6152" i="4"/>
  <c r="L6153" i="4"/>
  <c r="L6154" i="4"/>
  <c r="L6155" i="4"/>
  <c r="L6156" i="4"/>
  <c r="L6157" i="4"/>
  <c r="L6158" i="4"/>
  <c r="L6159" i="4"/>
  <c r="L6160" i="4"/>
  <c r="L6161" i="4"/>
  <c r="L6162" i="4"/>
  <c r="L6163" i="4"/>
  <c r="L6164" i="4"/>
  <c r="L6165" i="4"/>
  <c r="L6166" i="4"/>
  <c r="L6167" i="4"/>
  <c r="L6168" i="4"/>
  <c r="L6169" i="4"/>
  <c r="L6170" i="4"/>
  <c r="L6171" i="4"/>
  <c r="L6172" i="4"/>
  <c r="L6173" i="4"/>
  <c r="L6174" i="4"/>
  <c r="L6175" i="4"/>
  <c r="L6176" i="4"/>
  <c r="L6177" i="4"/>
  <c r="L6178" i="4"/>
  <c r="L6179" i="4"/>
  <c r="L6180" i="4"/>
  <c r="L6181" i="4"/>
  <c r="L6182" i="4"/>
  <c r="L6183" i="4"/>
  <c r="L6184" i="4"/>
  <c r="L6185" i="4"/>
  <c r="L6186" i="4"/>
  <c r="L6187" i="4"/>
  <c r="L6188" i="4"/>
  <c r="L6189" i="4"/>
  <c r="L6190" i="4"/>
  <c r="L6191" i="4"/>
  <c r="L6192" i="4"/>
  <c r="L6193" i="4"/>
  <c r="L6194" i="4"/>
  <c r="L6195" i="4"/>
  <c r="L6196" i="4"/>
  <c r="L6197" i="4"/>
  <c r="L6198" i="4"/>
  <c r="L6199" i="4"/>
  <c r="L6200" i="4"/>
  <c r="L6201" i="4"/>
  <c r="L6202" i="4"/>
  <c r="L6203" i="4"/>
  <c r="L6204" i="4"/>
  <c r="L6205" i="4"/>
  <c r="L6206" i="4"/>
  <c r="L6207" i="4"/>
  <c r="L6208" i="4"/>
  <c r="L6209" i="4"/>
  <c r="L6210" i="4"/>
  <c r="L6211" i="4"/>
  <c r="L6212" i="4"/>
  <c r="L6213" i="4"/>
  <c r="L6214" i="4"/>
  <c r="L6215" i="4"/>
  <c r="L6216" i="4"/>
  <c r="L6217" i="4"/>
  <c r="L6218" i="4"/>
  <c r="L6219" i="4"/>
  <c r="L6220" i="4"/>
  <c r="L6221" i="4"/>
  <c r="L6222" i="4"/>
  <c r="L6223" i="4"/>
  <c r="L6224" i="4"/>
  <c r="L6225" i="4"/>
  <c r="L6226" i="4"/>
  <c r="L6227" i="4"/>
  <c r="L6228" i="4"/>
  <c r="L6229" i="4"/>
  <c r="L6230" i="4"/>
  <c r="L6231" i="4"/>
  <c r="L6232" i="4"/>
  <c r="L6233" i="4"/>
  <c r="L6234" i="4"/>
  <c r="L6235" i="4"/>
  <c r="L6236" i="4"/>
  <c r="L6237" i="4"/>
  <c r="L6238" i="4"/>
  <c r="L6239" i="4"/>
  <c r="L6240" i="4"/>
  <c r="L6241" i="4"/>
  <c r="L6242" i="4"/>
  <c r="L6243" i="4"/>
  <c r="L6244" i="4"/>
  <c r="L6245" i="4"/>
  <c r="L6246" i="4"/>
  <c r="L6247" i="4"/>
  <c r="L6248" i="4"/>
  <c r="L6249" i="4"/>
  <c r="L6250" i="4"/>
  <c r="L6251" i="4"/>
  <c r="L6252" i="4"/>
  <c r="L6253" i="4"/>
  <c r="L6254" i="4"/>
  <c r="L6255" i="4"/>
  <c r="L6256" i="4"/>
  <c r="L6257" i="4"/>
  <c r="L6258" i="4"/>
  <c r="L6259" i="4"/>
  <c r="L6260" i="4"/>
  <c r="L6261" i="4"/>
  <c r="L6262" i="4"/>
  <c r="L6263" i="4"/>
  <c r="L6264" i="4"/>
  <c r="L6265" i="4"/>
  <c r="L6266" i="4"/>
  <c r="L6267" i="4"/>
  <c r="L6268" i="4"/>
  <c r="L6269" i="4"/>
  <c r="L6270" i="4"/>
  <c r="L6271" i="4"/>
  <c r="L6272" i="4"/>
  <c r="L6273" i="4"/>
  <c r="L6274" i="4"/>
  <c r="L6275" i="4"/>
  <c r="L6276" i="4"/>
  <c r="L6277" i="4"/>
  <c r="L6278" i="4"/>
  <c r="L6279" i="4"/>
  <c r="L6280" i="4"/>
  <c r="L6281" i="4"/>
  <c r="L6282" i="4"/>
  <c r="L6283" i="4"/>
  <c r="L6284" i="4"/>
  <c r="L6285" i="4"/>
  <c r="L6286" i="4"/>
  <c r="L6287" i="4"/>
  <c r="L6288" i="4"/>
  <c r="L6289" i="4"/>
  <c r="L6290" i="4"/>
  <c r="L6291" i="4"/>
  <c r="L6292" i="4"/>
  <c r="L6293" i="4"/>
  <c r="L6294" i="4"/>
  <c r="L6295" i="4"/>
  <c r="L6296" i="4"/>
  <c r="L6297" i="4"/>
  <c r="L6298" i="4"/>
  <c r="L6299" i="4"/>
  <c r="L6300" i="4"/>
  <c r="L6301" i="4"/>
  <c r="L6302" i="4"/>
  <c r="L6303" i="4"/>
  <c r="L6304" i="4"/>
  <c r="L6305" i="4"/>
  <c r="L6306" i="4"/>
  <c r="L6307" i="4"/>
  <c r="L6308" i="4"/>
  <c r="L6309" i="4"/>
  <c r="L6310" i="4"/>
  <c r="L6311" i="4"/>
  <c r="L6312" i="4"/>
  <c r="L6313" i="4"/>
  <c r="L6314" i="4"/>
  <c r="L6315" i="4"/>
  <c r="L6316" i="4"/>
  <c r="L6317" i="4"/>
  <c r="L6318" i="4"/>
  <c r="L6319" i="4"/>
  <c r="L6320" i="4"/>
  <c r="L6321" i="4"/>
  <c r="L6322" i="4"/>
  <c r="L6323" i="4"/>
  <c r="L6324" i="4"/>
  <c r="L6325" i="4"/>
  <c r="L6326" i="4"/>
  <c r="L6327" i="4"/>
  <c r="L6328" i="4"/>
  <c r="L6329" i="4"/>
  <c r="L6330" i="4"/>
  <c r="L6331" i="4"/>
  <c r="L6332" i="4"/>
  <c r="L6333" i="4"/>
  <c r="L6334" i="4"/>
  <c r="L6335" i="4"/>
  <c r="L6336" i="4"/>
  <c r="L6337" i="4"/>
  <c r="L6338" i="4"/>
  <c r="L6339" i="4"/>
  <c r="L6340" i="4"/>
  <c r="L6341" i="4"/>
  <c r="L6342" i="4"/>
  <c r="L6343" i="4"/>
  <c r="L6344" i="4"/>
  <c r="L6345" i="4"/>
  <c r="L6346" i="4"/>
  <c r="L6347" i="4"/>
  <c r="L6348" i="4"/>
  <c r="L6349" i="4"/>
  <c r="L6350" i="4"/>
  <c r="L6351" i="4"/>
  <c r="L6352" i="4"/>
  <c r="L6353" i="4"/>
  <c r="L6354" i="4"/>
  <c r="L6355" i="4"/>
  <c r="L6356" i="4"/>
  <c r="L6357" i="4"/>
  <c r="L6358" i="4"/>
  <c r="L6359" i="4"/>
  <c r="L6360" i="4"/>
  <c r="L6361" i="4"/>
  <c r="L6362" i="4"/>
  <c r="L6363" i="4"/>
  <c r="L6364" i="4"/>
  <c r="L6365" i="4"/>
  <c r="L6366" i="4"/>
  <c r="L6367" i="4"/>
  <c r="L6368" i="4"/>
  <c r="L6369" i="4"/>
  <c r="L6370" i="4"/>
  <c r="L6371" i="4"/>
  <c r="L6372" i="4"/>
  <c r="L6373" i="4"/>
  <c r="L6374" i="4"/>
  <c r="L6375" i="4"/>
  <c r="L6376" i="4"/>
  <c r="L6377" i="4"/>
  <c r="L6378" i="4"/>
  <c r="L6379" i="4"/>
  <c r="L6380" i="4"/>
  <c r="L6381" i="4"/>
  <c r="L6382" i="4"/>
  <c r="L6383" i="4"/>
  <c r="L6384" i="4"/>
  <c r="L6385" i="4"/>
  <c r="L6386" i="4"/>
  <c r="L6387" i="4"/>
  <c r="L6388" i="4"/>
  <c r="L6389" i="4"/>
  <c r="L6390" i="4"/>
  <c r="L6391" i="4"/>
  <c r="L6392" i="4"/>
  <c r="L6393" i="4"/>
  <c r="L6394" i="4"/>
  <c r="L6395" i="4"/>
  <c r="L6396" i="4"/>
  <c r="L6397" i="4"/>
  <c r="L6398" i="4"/>
  <c r="L6399" i="4"/>
  <c r="L6400" i="4"/>
  <c r="L6401" i="4"/>
  <c r="L6402" i="4"/>
  <c r="L6403" i="4"/>
  <c r="L6404" i="4"/>
  <c r="L6405" i="4"/>
  <c r="L6406" i="4"/>
  <c r="L6407" i="4"/>
  <c r="L6408" i="4"/>
  <c r="L6409" i="4"/>
  <c r="L6410" i="4"/>
  <c r="L6411" i="4"/>
  <c r="L6412" i="4"/>
  <c r="L6413" i="4"/>
  <c r="L6414" i="4"/>
  <c r="L6415" i="4"/>
  <c r="L6416" i="4"/>
  <c r="L6417" i="4"/>
  <c r="L6418" i="4"/>
  <c r="L6419" i="4"/>
  <c r="L6420" i="4"/>
  <c r="L6421" i="4"/>
  <c r="L6422" i="4"/>
  <c r="L6423" i="4"/>
  <c r="L6424" i="4"/>
  <c r="L6425" i="4"/>
  <c r="L6426" i="4"/>
  <c r="L6427" i="4"/>
  <c r="L6428" i="4"/>
  <c r="L6429" i="4"/>
  <c r="L6430" i="4"/>
  <c r="L6431" i="4"/>
  <c r="L6432" i="4"/>
  <c r="L6433" i="4"/>
  <c r="L6434" i="4"/>
  <c r="L6435" i="4"/>
  <c r="L6436" i="4"/>
  <c r="L6437" i="4"/>
  <c r="L6438" i="4"/>
  <c r="L6439" i="4"/>
  <c r="L6440" i="4"/>
  <c r="L6441" i="4"/>
  <c r="L6442" i="4"/>
  <c r="L6443" i="4"/>
  <c r="L6444" i="4"/>
  <c r="L6445" i="4"/>
  <c r="L6446" i="4"/>
  <c r="L6447" i="4"/>
  <c r="L6448" i="4"/>
  <c r="L6449" i="4"/>
  <c r="L6450" i="4"/>
  <c r="L6451" i="4"/>
  <c r="L6452" i="4"/>
  <c r="L6453" i="4"/>
  <c r="L6454" i="4"/>
  <c r="L6455" i="4"/>
  <c r="L6456" i="4"/>
  <c r="L6457" i="4"/>
  <c r="L6458" i="4"/>
  <c r="L6459" i="4"/>
  <c r="L6460" i="4"/>
  <c r="L6461" i="4"/>
  <c r="L6462" i="4"/>
  <c r="L6463" i="4"/>
  <c r="L6464" i="4"/>
  <c r="L6465" i="4"/>
  <c r="L6466" i="4"/>
  <c r="L6467" i="4"/>
  <c r="L6468" i="4"/>
  <c r="L6469" i="4"/>
  <c r="L6470" i="4"/>
  <c r="L6471" i="4"/>
  <c r="L6472" i="4"/>
  <c r="L6473" i="4"/>
  <c r="L6474" i="4"/>
  <c r="L6475" i="4"/>
  <c r="L6476" i="4"/>
  <c r="L6477" i="4"/>
  <c r="L6478" i="4"/>
  <c r="L6479" i="4"/>
  <c r="L6480" i="4"/>
  <c r="L6481" i="4"/>
  <c r="L6482" i="4"/>
  <c r="L6483" i="4"/>
  <c r="L6484" i="4"/>
  <c r="L6485" i="4"/>
  <c r="L6486" i="4"/>
  <c r="L6487" i="4"/>
  <c r="L6488" i="4"/>
  <c r="L6489" i="4"/>
  <c r="L6490" i="4"/>
  <c r="L6491" i="4"/>
  <c r="L6492" i="4"/>
  <c r="L6493" i="4"/>
  <c r="L6494" i="4"/>
  <c r="L6495" i="4"/>
  <c r="L6496" i="4"/>
  <c r="L6497" i="4"/>
  <c r="L6498" i="4"/>
  <c r="L6499" i="4"/>
  <c r="L6500" i="4"/>
  <c r="L6501" i="4"/>
  <c r="L6502" i="4"/>
  <c r="L6503" i="4"/>
  <c r="L6504" i="4"/>
  <c r="L6505" i="4"/>
  <c r="L6506" i="4"/>
  <c r="L6507" i="4"/>
  <c r="L6508" i="4"/>
  <c r="L6509" i="4"/>
  <c r="L6510" i="4"/>
  <c r="L6511" i="4"/>
  <c r="L6512" i="4"/>
  <c r="L6513" i="4"/>
  <c r="L6514" i="4"/>
  <c r="L6515" i="4"/>
  <c r="L6516" i="4"/>
  <c r="L6517" i="4"/>
  <c r="L6518" i="4"/>
  <c r="L6519" i="4"/>
  <c r="L6520" i="4"/>
  <c r="L6521" i="4"/>
  <c r="L6522" i="4"/>
  <c r="L6523" i="4"/>
  <c r="L6524" i="4"/>
  <c r="L6525" i="4"/>
  <c r="L6526" i="4"/>
  <c r="L6527" i="4"/>
  <c r="L6528" i="4"/>
  <c r="L6529" i="4"/>
  <c r="L6530" i="4"/>
  <c r="L6531" i="4"/>
  <c r="L6532" i="4"/>
  <c r="L6533" i="4"/>
  <c r="L6534" i="4"/>
  <c r="L6535" i="4"/>
  <c r="L6536" i="4"/>
  <c r="L6537" i="4"/>
  <c r="L6538" i="4"/>
  <c r="L6539" i="4"/>
  <c r="L6540" i="4"/>
  <c r="L6541" i="4"/>
  <c r="L6542" i="4"/>
  <c r="L6543" i="4"/>
  <c r="L6544" i="4"/>
  <c r="L6545" i="4"/>
  <c r="L6546" i="4"/>
  <c r="L6547" i="4"/>
  <c r="L6548" i="4"/>
  <c r="L6549" i="4"/>
  <c r="L6550" i="4"/>
  <c r="L6551" i="4"/>
  <c r="L6552" i="4"/>
  <c r="L6553" i="4"/>
  <c r="L6554" i="4"/>
  <c r="L6555" i="4"/>
  <c r="L6556" i="4"/>
  <c r="L6557" i="4"/>
  <c r="L6558" i="4"/>
  <c r="L6559" i="4"/>
  <c r="L6560" i="4"/>
  <c r="L6561" i="4"/>
  <c r="L6562" i="4"/>
  <c r="L6563" i="4"/>
  <c r="L6564" i="4"/>
  <c r="L6565" i="4"/>
  <c r="L6566" i="4"/>
  <c r="L6567" i="4"/>
  <c r="L6568" i="4"/>
  <c r="L6569" i="4"/>
  <c r="L6570" i="4"/>
  <c r="L6571" i="4"/>
  <c r="L6572" i="4"/>
  <c r="L6573" i="4"/>
  <c r="L6574" i="4"/>
  <c r="L6575" i="4"/>
  <c r="L6576" i="4"/>
  <c r="L6577" i="4"/>
  <c r="L6578" i="4"/>
  <c r="L6579" i="4"/>
  <c r="L6580" i="4"/>
  <c r="L6581" i="4"/>
  <c r="L6582" i="4"/>
  <c r="L6583" i="4"/>
  <c r="L6584" i="4"/>
  <c r="L6585" i="4"/>
  <c r="L6586" i="4"/>
  <c r="L6587" i="4"/>
  <c r="L6588" i="4"/>
  <c r="L6589" i="4"/>
  <c r="L6590" i="4"/>
  <c r="L6591" i="4"/>
  <c r="L6592" i="4"/>
  <c r="L6593" i="4"/>
  <c r="L6594" i="4"/>
  <c r="L6595" i="4"/>
  <c r="L6596" i="4"/>
  <c r="L6597" i="4"/>
  <c r="L6598" i="4"/>
  <c r="L6599" i="4"/>
  <c r="L6600" i="4"/>
  <c r="L6601" i="4"/>
  <c r="L6602" i="4"/>
  <c r="L6603" i="4"/>
  <c r="L6604" i="4"/>
  <c r="L6605" i="4"/>
  <c r="L6606" i="4"/>
  <c r="L6607" i="4"/>
  <c r="L6608" i="4"/>
  <c r="L6609" i="4"/>
  <c r="L6610" i="4"/>
  <c r="L6611" i="4"/>
  <c r="L6612" i="4"/>
  <c r="L6613" i="4"/>
  <c r="L6614" i="4"/>
  <c r="L6615" i="4"/>
  <c r="L6616" i="4"/>
  <c r="L6617" i="4"/>
  <c r="L6618" i="4"/>
  <c r="L6619" i="4"/>
  <c r="L6620" i="4"/>
  <c r="L6621" i="4"/>
  <c r="L6622" i="4"/>
  <c r="L6623" i="4"/>
  <c r="L6624" i="4"/>
  <c r="L6625" i="4"/>
  <c r="L6626" i="4"/>
  <c r="L6627" i="4"/>
  <c r="L6628" i="4"/>
  <c r="L6629" i="4"/>
  <c r="L6630" i="4"/>
  <c r="L6631" i="4"/>
  <c r="L6632" i="4"/>
  <c r="L6633" i="4"/>
  <c r="L6634" i="4"/>
  <c r="L6635" i="4"/>
  <c r="L6636" i="4"/>
  <c r="L6637" i="4"/>
  <c r="L6638" i="4"/>
  <c r="L6639" i="4"/>
  <c r="L6640" i="4"/>
  <c r="L6641" i="4"/>
  <c r="L6642" i="4"/>
  <c r="L6643" i="4"/>
  <c r="L6644" i="4"/>
  <c r="L6645" i="4"/>
  <c r="L6646" i="4"/>
  <c r="L6647" i="4"/>
  <c r="L6648" i="4"/>
  <c r="L6649" i="4"/>
  <c r="L6650" i="4"/>
  <c r="L6651" i="4"/>
  <c r="L6652" i="4"/>
  <c r="L6653" i="4"/>
  <c r="L6654" i="4"/>
  <c r="L6655" i="4"/>
  <c r="L6656" i="4"/>
  <c r="L6657" i="4"/>
  <c r="L6658" i="4"/>
  <c r="L6659" i="4"/>
  <c r="L6660" i="4"/>
  <c r="L6661" i="4"/>
  <c r="L6662" i="4"/>
  <c r="L6663" i="4"/>
  <c r="L6664" i="4"/>
  <c r="L6665" i="4"/>
  <c r="L6666" i="4"/>
  <c r="L6667" i="4"/>
  <c r="L6668" i="4"/>
  <c r="L6669" i="4"/>
  <c r="L6670" i="4"/>
  <c r="L6671" i="4"/>
  <c r="L6672" i="4"/>
  <c r="L6673" i="4"/>
  <c r="L6674" i="4"/>
  <c r="L6675" i="4"/>
  <c r="L6676" i="4"/>
  <c r="L6677" i="4"/>
  <c r="L6678" i="4"/>
  <c r="L6679" i="4"/>
  <c r="L6680" i="4"/>
  <c r="L6681" i="4"/>
  <c r="L6682" i="4"/>
  <c r="L6683" i="4"/>
  <c r="L6684" i="4"/>
  <c r="L6685" i="4"/>
  <c r="L6686" i="4"/>
  <c r="L6687" i="4"/>
  <c r="L6688" i="4"/>
  <c r="L6689" i="4"/>
  <c r="L6690" i="4"/>
  <c r="L6691" i="4"/>
  <c r="L6692" i="4"/>
  <c r="L6693" i="4"/>
  <c r="L6694" i="4"/>
  <c r="L6695" i="4"/>
  <c r="L6696" i="4"/>
  <c r="L6697" i="4"/>
  <c r="L6698" i="4"/>
  <c r="L6699" i="4"/>
  <c r="L6700" i="4"/>
  <c r="L6701" i="4"/>
  <c r="L6702" i="4"/>
  <c r="L6703" i="4"/>
  <c r="L6704" i="4"/>
  <c r="L6705" i="4"/>
  <c r="L6706" i="4"/>
  <c r="L6707" i="4"/>
  <c r="L6708" i="4"/>
  <c r="L6709" i="4"/>
  <c r="L6710" i="4"/>
  <c r="L6711" i="4"/>
  <c r="L6712" i="4"/>
  <c r="L6713" i="4"/>
  <c r="L6714" i="4"/>
  <c r="L6715" i="4"/>
  <c r="L6716" i="4"/>
  <c r="L6717" i="4"/>
  <c r="L6718" i="4"/>
  <c r="L6719" i="4"/>
  <c r="L6720" i="4"/>
  <c r="L6721" i="4"/>
  <c r="L6722" i="4"/>
  <c r="L6723" i="4"/>
  <c r="L6724" i="4"/>
  <c r="L6725" i="4"/>
  <c r="L6726" i="4"/>
  <c r="L6727" i="4"/>
  <c r="L6728" i="4"/>
  <c r="L6729" i="4"/>
  <c r="L6730" i="4"/>
  <c r="L6731" i="4"/>
  <c r="L6732" i="4"/>
  <c r="L6733" i="4"/>
  <c r="L6734" i="4"/>
  <c r="L6735" i="4"/>
  <c r="L6736" i="4"/>
  <c r="L6737" i="4"/>
  <c r="L6738" i="4"/>
  <c r="L6739" i="4"/>
  <c r="L6740" i="4"/>
  <c r="L6741" i="4"/>
  <c r="L6742" i="4"/>
  <c r="L6743" i="4"/>
  <c r="L6744" i="4"/>
  <c r="L6745" i="4"/>
  <c r="L6746" i="4"/>
  <c r="L6747" i="4"/>
  <c r="L6748" i="4"/>
  <c r="L6749" i="4"/>
  <c r="L6750" i="4"/>
  <c r="L6751" i="4"/>
  <c r="L6752" i="4"/>
  <c r="L6753" i="4"/>
  <c r="L6754" i="4"/>
  <c r="L6755" i="4"/>
  <c r="L6756" i="4"/>
  <c r="L6757" i="4"/>
  <c r="L6758" i="4"/>
  <c r="L6759" i="4"/>
  <c r="L6760" i="4"/>
  <c r="L6761" i="4"/>
  <c r="L6762" i="4"/>
  <c r="L6763" i="4"/>
  <c r="L6764" i="4"/>
  <c r="L6765" i="4"/>
  <c r="L6766" i="4"/>
  <c r="L6767" i="4"/>
  <c r="L6768" i="4"/>
  <c r="L6769" i="4"/>
  <c r="L6770" i="4"/>
  <c r="L6771" i="4"/>
  <c r="L6772" i="4"/>
  <c r="L6773" i="4"/>
  <c r="L6774" i="4"/>
  <c r="L6775" i="4"/>
  <c r="L6776" i="4"/>
  <c r="L6777" i="4"/>
  <c r="L6778" i="4"/>
  <c r="L6779" i="4"/>
  <c r="L6780" i="4"/>
  <c r="L6781" i="4"/>
  <c r="L6782" i="4"/>
  <c r="L6783" i="4"/>
  <c r="L6784" i="4"/>
  <c r="L6785" i="4"/>
  <c r="L6786" i="4"/>
  <c r="L6787" i="4"/>
  <c r="L6788" i="4"/>
  <c r="L6789" i="4"/>
  <c r="L6790" i="4"/>
  <c r="L6791" i="4"/>
  <c r="L6792" i="4"/>
  <c r="L6793" i="4"/>
  <c r="L6794" i="4"/>
  <c r="L6795" i="4"/>
  <c r="L6796" i="4"/>
  <c r="L6797" i="4"/>
  <c r="L6798" i="4"/>
  <c r="L6799" i="4"/>
  <c r="L6800" i="4"/>
  <c r="L6801" i="4"/>
  <c r="L6802" i="4"/>
  <c r="L6803" i="4"/>
  <c r="L6804" i="4"/>
  <c r="L6805" i="4"/>
  <c r="L6806" i="4"/>
  <c r="L6807" i="4"/>
  <c r="L6808" i="4"/>
  <c r="L6809" i="4"/>
  <c r="L6810" i="4"/>
  <c r="L6811" i="4"/>
  <c r="L6812" i="4"/>
  <c r="L6813" i="4"/>
  <c r="L6814" i="4"/>
  <c r="L6815" i="4"/>
  <c r="L6816" i="4"/>
  <c r="L6817" i="4"/>
  <c r="L6818" i="4"/>
  <c r="L6819" i="4"/>
  <c r="L6820" i="4"/>
  <c r="L6821" i="4"/>
  <c r="L6822" i="4"/>
  <c r="L6823" i="4"/>
  <c r="L6824" i="4"/>
  <c r="L6825" i="4"/>
  <c r="L6826" i="4"/>
  <c r="L6827" i="4"/>
  <c r="L6828" i="4"/>
  <c r="L6829" i="4"/>
  <c r="L6830" i="4"/>
  <c r="L6831" i="4"/>
  <c r="L6832" i="4"/>
  <c r="L6833" i="4"/>
  <c r="L6834" i="4"/>
  <c r="L6835" i="4"/>
  <c r="L6836" i="4"/>
  <c r="L6837" i="4"/>
  <c r="L6838" i="4"/>
  <c r="L6839" i="4"/>
  <c r="L6840" i="4"/>
  <c r="L6841" i="4"/>
  <c r="L6842" i="4"/>
  <c r="L6843" i="4"/>
  <c r="L6844" i="4"/>
  <c r="L6845" i="4"/>
  <c r="L6846" i="4"/>
  <c r="L6847" i="4"/>
  <c r="L6848" i="4"/>
  <c r="L6849" i="4"/>
  <c r="L6850" i="4"/>
  <c r="L6851" i="4"/>
  <c r="L6852" i="4"/>
  <c r="L6853" i="4"/>
  <c r="L6854" i="4"/>
  <c r="L6855" i="4"/>
  <c r="L6856" i="4"/>
  <c r="L6857" i="4"/>
  <c r="L6858" i="4"/>
  <c r="L6859" i="4"/>
  <c r="L6860" i="4"/>
  <c r="L6861" i="4"/>
  <c r="L6862" i="4"/>
  <c r="L6863" i="4"/>
  <c r="L6864" i="4"/>
  <c r="L6865" i="4"/>
  <c r="L6866" i="4"/>
  <c r="L6867" i="4"/>
  <c r="L6868" i="4"/>
  <c r="L6869" i="4"/>
  <c r="L6870" i="4"/>
  <c r="L6871" i="4"/>
  <c r="L6872" i="4"/>
  <c r="L6873" i="4"/>
  <c r="L6874" i="4"/>
  <c r="L6875" i="4"/>
  <c r="L6876" i="4"/>
  <c r="L6877" i="4"/>
  <c r="L6878" i="4"/>
  <c r="L6879" i="4"/>
  <c r="L6880" i="4"/>
  <c r="L6881" i="4"/>
  <c r="L6882" i="4"/>
  <c r="L6883" i="4"/>
  <c r="L6884" i="4"/>
  <c r="L6885" i="4"/>
  <c r="L6886" i="4"/>
  <c r="L6887" i="4"/>
  <c r="L6888" i="4"/>
  <c r="L6889" i="4"/>
  <c r="L6890" i="4"/>
  <c r="L6891" i="4"/>
  <c r="L6892" i="4"/>
  <c r="L6893" i="4"/>
  <c r="L6894" i="4"/>
  <c r="L6895" i="4"/>
  <c r="L6896" i="4"/>
  <c r="L6897" i="4"/>
  <c r="L6898" i="4"/>
  <c r="L6899" i="4"/>
  <c r="L6900" i="4"/>
  <c r="L6901" i="4"/>
  <c r="L6902" i="4"/>
  <c r="L6903" i="4"/>
  <c r="L6904" i="4"/>
  <c r="L6905" i="4"/>
  <c r="L6906" i="4"/>
  <c r="L6907" i="4"/>
  <c r="L6908" i="4"/>
  <c r="L6909" i="4"/>
  <c r="L6910" i="4"/>
  <c r="L6911" i="4"/>
  <c r="L6912" i="4"/>
  <c r="L6913" i="4"/>
  <c r="L6914" i="4"/>
  <c r="L6915" i="4"/>
  <c r="L6916" i="4"/>
  <c r="L6917" i="4"/>
  <c r="L6918" i="4"/>
  <c r="L6919" i="4"/>
  <c r="L6920" i="4"/>
  <c r="L6921" i="4"/>
  <c r="L6922" i="4"/>
  <c r="L6923" i="4"/>
  <c r="L6924" i="4"/>
  <c r="L6925" i="4"/>
  <c r="L6926" i="4"/>
  <c r="L6927" i="4"/>
  <c r="L6928" i="4"/>
  <c r="L6929" i="4"/>
  <c r="L6930" i="4"/>
  <c r="L6931" i="4"/>
  <c r="L6932" i="4"/>
  <c r="L6933" i="4"/>
  <c r="L6934" i="4"/>
  <c r="L6935" i="4"/>
  <c r="L6936" i="4"/>
  <c r="L6937" i="4"/>
  <c r="L6938" i="4"/>
  <c r="L6939" i="4"/>
  <c r="L6940" i="4"/>
  <c r="L6941" i="4"/>
  <c r="L6942" i="4"/>
  <c r="L6943" i="4"/>
  <c r="L6944" i="4"/>
  <c r="L6945" i="4"/>
  <c r="L6946" i="4"/>
  <c r="L6947" i="4"/>
  <c r="L6948" i="4"/>
  <c r="L6949" i="4"/>
  <c r="L6950" i="4"/>
  <c r="L6951" i="4"/>
  <c r="L6952" i="4"/>
  <c r="L6953" i="4"/>
  <c r="L6954" i="4"/>
  <c r="L6955" i="4"/>
  <c r="L6956" i="4"/>
  <c r="L6957" i="4"/>
  <c r="L6958" i="4"/>
  <c r="L6959" i="4"/>
  <c r="L6960" i="4"/>
  <c r="L6961" i="4"/>
  <c r="L6962" i="4"/>
  <c r="L6963" i="4"/>
  <c r="L6964" i="4"/>
  <c r="L6965" i="4"/>
  <c r="L6966" i="4"/>
  <c r="L6967" i="4"/>
  <c r="L6968" i="4"/>
  <c r="L6969" i="4"/>
  <c r="L6970" i="4"/>
  <c r="L6971" i="4"/>
  <c r="L6972" i="4"/>
  <c r="L6973" i="4"/>
  <c r="L6974" i="4"/>
  <c r="L6975" i="4"/>
  <c r="L6976" i="4"/>
  <c r="L6977" i="4"/>
  <c r="L6978" i="4"/>
  <c r="L6979" i="4"/>
  <c r="L6980" i="4"/>
  <c r="L6981" i="4"/>
  <c r="L6982" i="4"/>
  <c r="L6983" i="4"/>
  <c r="L6984" i="4"/>
  <c r="L6985" i="4"/>
  <c r="L6986" i="4"/>
  <c r="L6987" i="4"/>
  <c r="L6988" i="4"/>
  <c r="L6989" i="4"/>
  <c r="L6990" i="4"/>
  <c r="L6991" i="4"/>
  <c r="L6992" i="4"/>
  <c r="L6993" i="4"/>
  <c r="L6994" i="4"/>
  <c r="L6995" i="4"/>
  <c r="L6996" i="4"/>
  <c r="L6997" i="4"/>
  <c r="L6998" i="4"/>
  <c r="L6999" i="4"/>
  <c r="L7000" i="4"/>
  <c r="L7001" i="4"/>
  <c r="L7002" i="4"/>
  <c r="L7003" i="4"/>
  <c r="L7004" i="4"/>
  <c r="L7005" i="4"/>
  <c r="L7006" i="4"/>
  <c r="L7007" i="4"/>
  <c r="L7008" i="4"/>
  <c r="L7009" i="4"/>
  <c r="L7010" i="4"/>
  <c r="L7011" i="4"/>
  <c r="L7012" i="4"/>
  <c r="L7013" i="4"/>
  <c r="L7014" i="4"/>
  <c r="L7015" i="4"/>
  <c r="L7016" i="4"/>
  <c r="L7017" i="4"/>
  <c r="L7018" i="4"/>
  <c r="L7019" i="4"/>
  <c r="L7020" i="4"/>
  <c r="L7021" i="4"/>
  <c r="L7022" i="4"/>
  <c r="L7023" i="4"/>
  <c r="L7024" i="4"/>
  <c r="L7025" i="4"/>
  <c r="L7026" i="4"/>
  <c r="L7027" i="4"/>
  <c r="L7028" i="4"/>
  <c r="L7029" i="4"/>
  <c r="L7030" i="4"/>
  <c r="L7031" i="4"/>
  <c r="L7032" i="4"/>
  <c r="L7033" i="4"/>
  <c r="L7034" i="4"/>
  <c r="L7035" i="4"/>
  <c r="L7036" i="4"/>
  <c r="L7037" i="4"/>
  <c r="L7038" i="4"/>
  <c r="L7039" i="4"/>
  <c r="L7040" i="4"/>
  <c r="L7041" i="4"/>
  <c r="L7042" i="4"/>
  <c r="L7043" i="4"/>
  <c r="L7044" i="4"/>
  <c r="L7045" i="4"/>
  <c r="L7046" i="4"/>
  <c r="L7047" i="4"/>
  <c r="L7048" i="4"/>
  <c r="L7049" i="4"/>
  <c r="L7050" i="4"/>
  <c r="L7051" i="4"/>
  <c r="L7052" i="4"/>
  <c r="L7053" i="4"/>
  <c r="L7054" i="4"/>
  <c r="L7055" i="4"/>
  <c r="L7056" i="4"/>
  <c r="L7057" i="4"/>
  <c r="L7058" i="4"/>
  <c r="L7059" i="4"/>
  <c r="L7060" i="4"/>
  <c r="L7061" i="4"/>
  <c r="L7062" i="4"/>
  <c r="L7063" i="4"/>
  <c r="L7064" i="4"/>
  <c r="L7065" i="4"/>
  <c r="L7066" i="4"/>
  <c r="L7067" i="4"/>
  <c r="L7068" i="4"/>
  <c r="L7069" i="4"/>
  <c r="L7070" i="4"/>
  <c r="L7071" i="4"/>
  <c r="L7072" i="4"/>
  <c r="L7073" i="4"/>
  <c r="L7074" i="4"/>
  <c r="L7075" i="4"/>
  <c r="L7076" i="4"/>
  <c r="L7077" i="4"/>
  <c r="L7078" i="4"/>
  <c r="L7079" i="4"/>
  <c r="L7080" i="4"/>
  <c r="L7081" i="4"/>
  <c r="L7082" i="4"/>
  <c r="L7083" i="4"/>
  <c r="L7084" i="4"/>
  <c r="L7085" i="4"/>
  <c r="L7086" i="4"/>
  <c r="L7087" i="4"/>
  <c r="L7088" i="4"/>
  <c r="L7089" i="4"/>
  <c r="L7090" i="4"/>
  <c r="L7091" i="4"/>
  <c r="L7092" i="4"/>
  <c r="L7093" i="4"/>
  <c r="L7094" i="4"/>
  <c r="L7095" i="4"/>
  <c r="L7096" i="4"/>
  <c r="L7097" i="4"/>
  <c r="L7098" i="4"/>
  <c r="L7099" i="4"/>
  <c r="L7100" i="4"/>
  <c r="L7101" i="4"/>
  <c r="L7102" i="4"/>
  <c r="L7103" i="4"/>
  <c r="L7104" i="4"/>
  <c r="L7105" i="4"/>
  <c r="L7106" i="4"/>
  <c r="L7107" i="4"/>
  <c r="L7108" i="4"/>
  <c r="L7109" i="4"/>
  <c r="L7110" i="4"/>
  <c r="L7111" i="4"/>
  <c r="L7112" i="4"/>
  <c r="L7113" i="4"/>
  <c r="L7114" i="4"/>
  <c r="L7115" i="4"/>
  <c r="L7116" i="4"/>
  <c r="L7117" i="4"/>
  <c r="L7118" i="4"/>
  <c r="L7119" i="4"/>
  <c r="L7120" i="4"/>
  <c r="L7121" i="4"/>
  <c r="L7122" i="4"/>
  <c r="L7123" i="4"/>
  <c r="L7124" i="4"/>
  <c r="L7125" i="4"/>
  <c r="L7126" i="4"/>
  <c r="L7127" i="4"/>
  <c r="L7128" i="4"/>
  <c r="L7129" i="4"/>
  <c r="L7130" i="4"/>
  <c r="L7131" i="4"/>
  <c r="L7132" i="4"/>
  <c r="L7133" i="4"/>
  <c r="L7134" i="4"/>
  <c r="L7135" i="4"/>
  <c r="L7136" i="4"/>
  <c r="L7137" i="4"/>
  <c r="L7138" i="4"/>
  <c r="L7139" i="4"/>
  <c r="L7140" i="4"/>
  <c r="L7141" i="4"/>
  <c r="L7142" i="4"/>
  <c r="L7143" i="4"/>
  <c r="L7144" i="4"/>
  <c r="L7145" i="4"/>
  <c r="L7146" i="4"/>
  <c r="L7147" i="4"/>
  <c r="L7148" i="4"/>
  <c r="L7149" i="4"/>
  <c r="L7150" i="4"/>
  <c r="L7151" i="4"/>
  <c r="L7152" i="4"/>
  <c r="L7153" i="4"/>
  <c r="L7154" i="4"/>
  <c r="L7155" i="4"/>
  <c r="L7156" i="4"/>
  <c r="L7157" i="4"/>
  <c r="L7158" i="4"/>
  <c r="L7159" i="4"/>
  <c r="L7160" i="4"/>
  <c r="L7161" i="4"/>
  <c r="L7162" i="4"/>
  <c r="L7163" i="4"/>
  <c r="L7164" i="4"/>
  <c r="L7165" i="4"/>
  <c r="L7166" i="4"/>
  <c r="L7167" i="4"/>
  <c r="L7168" i="4"/>
  <c r="L7169" i="4"/>
  <c r="L7170" i="4"/>
  <c r="L7171" i="4"/>
  <c r="L7172" i="4"/>
  <c r="L7173" i="4"/>
  <c r="L7174" i="4"/>
  <c r="L7175" i="4"/>
  <c r="L7176" i="4"/>
  <c r="L7177" i="4"/>
  <c r="L7178" i="4"/>
  <c r="L7179" i="4"/>
  <c r="L7180" i="4"/>
  <c r="L7181" i="4"/>
  <c r="L7182" i="4"/>
  <c r="L7183" i="4"/>
  <c r="L7184" i="4"/>
  <c r="L7185" i="4"/>
  <c r="L7186" i="4"/>
  <c r="L7187" i="4"/>
  <c r="L7188" i="4"/>
  <c r="L7189" i="4"/>
  <c r="L7190" i="4"/>
  <c r="L7191" i="4"/>
  <c r="L7192" i="4"/>
  <c r="L7193" i="4"/>
  <c r="L7194" i="4"/>
  <c r="L7195" i="4"/>
  <c r="L7196" i="4"/>
  <c r="L7197" i="4"/>
  <c r="L7198" i="4"/>
  <c r="L7199" i="4"/>
  <c r="L7200" i="4"/>
  <c r="L7201" i="4"/>
  <c r="L7202" i="4"/>
  <c r="L7203" i="4"/>
  <c r="L7204" i="4"/>
  <c r="L7205" i="4"/>
  <c r="L7206" i="4"/>
  <c r="L7207" i="4"/>
  <c r="L7208" i="4"/>
  <c r="L7209" i="4"/>
  <c r="L7210" i="4"/>
  <c r="L7211" i="4"/>
  <c r="L7212" i="4"/>
  <c r="L7213" i="4"/>
  <c r="L7214" i="4"/>
  <c r="L7215" i="4"/>
  <c r="L7216" i="4"/>
  <c r="L7217" i="4"/>
  <c r="L7218" i="4"/>
  <c r="L7219" i="4"/>
  <c r="L7220" i="4"/>
  <c r="L7221" i="4"/>
  <c r="L7222" i="4"/>
  <c r="L7223" i="4"/>
  <c r="L7224" i="4"/>
  <c r="L7225" i="4"/>
  <c r="L7226" i="4"/>
  <c r="L7227" i="4"/>
  <c r="L7228" i="4"/>
  <c r="L7229" i="4"/>
  <c r="L7230" i="4"/>
  <c r="L7231" i="4"/>
  <c r="L7232" i="4"/>
  <c r="L7233" i="4"/>
  <c r="L7234" i="4"/>
  <c r="L7235" i="4"/>
  <c r="L7236" i="4"/>
  <c r="L7237" i="4"/>
  <c r="L7238" i="4"/>
  <c r="L7239" i="4"/>
  <c r="L7240" i="4"/>
  <c r="L7241" i="4"/>
  <c r="L7242" i="4"/>
  <c r="L7243" i="4"/>
  <c r="L7244" i="4"/>
  <c r="L7245" i="4"/>
  <c r="L7246" i="4"/>
  <c r="L7247" i="4"/>
  <c r="L7248" i="4"/>
  <c r="L7249" i="4"/>
  <c r="L7250" i="4"/>
  <c r="L7251" i="4"/>
  <c r="L7252" i="4"/>
  <c r="L7253" i="4"/>
  <c r="L7254" i="4"/>
  <c r="L7255" i="4"/>
  <c r="L7256" i="4"/>
  <c r="L7257" i="4"/>
  <c r="L7258" i="4"/>
  <c r="L7259" i="4"/>
  <c r="L7260" i="4"/>
  <c r="L7261" i="4"/>
  <c r="L7262" i="4"/>
  <c r="L7263" i="4"/>
  <c r="L7264" i="4"/>
  <c r="L7265" i="4"/>
  <c r="L7266" i="4"/>
  <c r="L7267" i="4"/>
  <c r="L7268" i="4"/>
  <c r="L7269" i="4"/>
  <c r="L7270" i="4"/>
  <c r="L7271" i="4"/>
  <c r="L7272" i="4"/>
  <c r="L7273" i="4"/>
  <c r="L7274" i="4"/>
  <c r="L7275" i="4"/>
  <c r="L7276" i="4"/>
  <c r="L7277" i="4"/>
  <c r="L7278" i="4"/>
  <c r="L7279" i="4"/>
  <c r="L7280" i="4"/>
  <c r="L7281" i="4"/>
  <c r="L7282" i="4"/>
  <c r="L7283" i="4"/>
  <c r="L7284" i="4"/>
  <c r="L7285" i="4"/>
  <c r="L7286" i="4"/>
  <c r="L7287" i="4"/>
  <c r="L7288" i="4"/>
  <c r="L7289" i="4"/>
  <c r="L7290" i="4"/>
  <c r="L7291" i="4"/>
  <c r="L7292" i="4"/>
  <c r="L7293" i="4"/>
  <c r="L7294" i="4"/>
  <c r="L7295" i="4"/>
  <c r="L7296" i="4"/>
  <c r="L7297" i="4"/>
  <c r="L7298" i="4"/>
  <c r="L7299" i="4"/>
  <c r="L7300" i="4"/>
  <c r="L7301" i="4"/>
  <c r="L7302" i="4"/>
  <c r="L7303" i="4"/>
  <c r="L7304" i="4"/>
  <c r="L7305" i="4"/>
  <c r="L7306" i="4"/>
  <c r="L7307" i="4"/>
  <c r="L7308" i="4"/>
  <c r="L7309" i="4"/>
  <c r="L7310" i="4"/>
  <c r="L7311" i="4"/>
  <c r="L7312" i="4"/>
  <c r="L7313" i="4"/>
  <c r="L7314" i="4"/>
  <c r="L7315" i="4"/>
  <c r="L7316" i="4"/>
  <c r="L7317" i="4"/>
  <c r="L7318" i="4"/>
  <c r="L7319" i="4"/>
  <c r="L7320" i="4"/>
  <c r="L7321" i="4"/>
  <c r="L7322" i="4"/>
  <c r="L7323" i="4"/>
  <c r="L7324" i="4"/>
  <c r="L7325" i="4"/>
  <c r="L7326" i="4"/>
  <c r="L7327" i="4"/>
  <c r="L7328" i="4"/>
  <c r="L7329" i="4"/>
  <c r="L7330" i="4"/>
  <c r="L7331" i="4"/>
  <c r="L7332" i="4"/>
  <c r="L7333" i="4"/>
  <c r="L7334" i="4"/>
  <c r="L7335" i="4"/>
  <c r="L7336" i="4"/>
  <c r="L7337" i="4"/>
  <c r="L7338" i="4"/>
  <c r="L7339" i="4"/>
  <c r="L7340" i="4"/>
  <c r="L7341" i="4"/>
  <c r="L7342" i="4"/>
  <c r="L7343" i="4"/>
  <c r="L7344" i="4"/>
  <c r="L7345" i="4"/>
  <c r="L7346" i="4"/>
  <c r="L7347" i="4"/>
  <c r="L7348" i="4"/>
  <c r="L7349" i="4"/>
  <c r="L7350" i="4"/>
  <c r="L7351" i="4"/>
  <c r="L7352" i="4"/>
  <c r="L7353" i="4"/>
  <c r="L7354" i="4"/>
  <c r="L7355" i="4"/>
  <c r="L7356" i="4"/>
  <c r="L7357" i="4"/>
  <c r="L7358" i="4"/>
  <c r="L7359" i="4"/>
  <c r="L7360" i="4"/>
  <c r="L7361" i="4"/>
  <c r="L7362" i="4"/>
  <c r="L7363" i="4"/>
  <c r="L7364" i="4"/>
  <c r="L7365" i="4"/>
  <c r="L7366" i="4"/>
  <c r="L7367" i="4"/>
  <c r="L7368" i="4"/>
  <c r="L7369" i="4"/>
  <c r="L7370" i="4"/>
  <c r="L7371" i="4"/>
  <c r="L7372" i="4"/>
  <c r="L7373" i="4"/>
  <c r="L7374" i="4"/>
  <c r="L7375" i="4"/>
  <c r="L7376" i="4"/>
  <c r="L7377" i="4"/>
  <c r="L7378" i="4"/>
  <c r="L7379" i="4"/>
  <c r="L7380" i="4"/>
  <c r="L7381" i="4"/>
  <c r="L7382" i="4"/>
  <c r="L7383" i="4"/>
  <c r="L7384" i="4"/>
  <c r="L7385" i="4"/>
  <c r="L7386" i="4"/>
  <c r="L7387" i="4"/>
  <c r="L7388" i="4"/>
  <c r="L7389" i="4"/>
  <c r="L7390" i="4"/>
  <c r="L7391" i="4"/>
  <c r="L7392" i="4"/>
  <c r="L7393" i="4"/>
  <c r="L7394" i="4"/>
  <c r="L7395" i="4"/>
  <c r="L7396" i="4"/>
  <c r="L7397" i="4"/>
  <c r="L7398" i="4"/>
  <c r="L7399" i="4"/>
  <c r="L7400" i="4"/>
  <c r="L7401" i="4"/>
  <c r="L7402" i="4"/>
  <c r="L7403" i="4"/>
  <c r="L7404" i="4"/>
  <c r="L7405" i="4"/>
  <c r="L7406" i="4"/>
  <c r="L7407" i="4"/>
  <c r="L7408" i="4"/>
  <c r="L7409" i="4"/>
  <c r="L7410" i="4"/>
  <c r="L7411" i="4"/>
  <c r="L7412" i="4"/>
  <c r="L7413" i="4"/>
  <c r="L7414" i="4"/>
  <c r="L7415" i="4"/>
  <c r="L7416" i="4"/>
  <c r="L7417" i="4"/>
  <c r="L7418" i="4"/>
  <c r="L7419" i="4"/>
  <c r="L7420" i="4"/>
  <c r="L7421" i="4"/>
  <c r="L7422" i="4"/>
  <c r="L7423" i="4"/>
  <c r="L7424" i="4"/>
  <c r="L7425" i="4"/>
  <c r="L7426" i="4"/>
  <c r="L7427" i="4"/>
  <c r="L7428" i="4"/>
  <c r="L7429" i="4"/>
  <c r="L7430" i="4"/>
  <c r="L7431" i="4"/>
  <c r="L7432" i="4"/>
  <c r="L7433" i="4"/>
  <c r="L7434" i="4"/>
  <c r="L7435" i="4"/>
  <c r="L7436" i="4"/>
  <c r="L7437" i="4"/>
  <c r="L7438" i="4"/>
  <c r="L7439" i="4"/>
  <c r="L7440" i="4"/>
  <c r="L7441" i="4"/>
  <c r="L7442" i="4"/>
  <c r="L7443" i="4"/>
  <c r="L7444" i="4"/>
  <c r="L7445" i="4"/>
  <c r="L7446" i="4"/>
  <c r="L7447" i="4"/>
  <c r="L7448" i="4"/>
  <c r="L7449" i="4"/>
  <c r="L7450" i="4"/>
  <c r="L7451" i="4"/>
  <c r="L7452" i="4"/>
  <c r="L7453" i="4"/>
  <c r="L7454" i="4"/>
  <c r="L7455" i="4"/>
  <c r="L7456" i="4"/>
  <c r="L7457" i="4"/>
  <c r="L7458" i="4"/>
  <c r="L7459" i="4"/>
  <c r="L7460" i="4"/>
  <c r="L7461" i="4"/>
  <c r="L7462" i="4"/>
  <c r="L7463" i="4"/>
  <c r="L7464" i="4"/>
  <c r="L7465" i="4"/>
  <c r="L7466" i="4"/>
  <c r="L7467" i="4"/>
  <c r="L7468" i="4"/>
  <c r="L7469" i="4"/>
  <c r="L7470" i="4"/>
  <c r="L7471" i="4"/>
  <c r="L7472" i="4"/>
  <c r="L7473" i="4"/>
  <c r="L7474" i="4"/>
  <c r="L7475" i="4"/>
  <c r="L7476" i="4"/>
  <c r="L7477" i="4"/>
  <c r="L7478" i="4"/>
  <c r="L7479" i="4"/>
  <c r="L7480" i="4"/>
  <c r="L7481" i="4"/>
  <c r="L7482" i="4"/>
  <c r="L7483" i="4"/>
  <c r="L7484" i="4"/>
  <c r="L7485" i="4"/>
  <c r="L7486" i="4"/>
  <c r="L7487" i="4"/>
  <c r="L7488" i="4"/>
  <c r="L7489" i="4"/>
  <c r="L7490" i="4"/>
  <c r="L7491" i="4"/>
  <c r="L7492" i="4"/>
  <c r="L7493" i="4"/>
  <c r="L7494" i="4"/>
  <c r="L7495" i="4"/>
  <c r="L7496" i="4"/>
  <c r="L7497" i="4"/>
  <c r="L7498" i="4"/>
  <c r="L7499" i="4"/>
  <c r="L7500" i="4"/>
  <c r="L7501" i="4"/>
  <c r="L7502" i="4"/>
  <c r="L7503" i="4"/>
  <c r="L7504" i="4"/>
  <c r="L7505" i="4"/>
  <c r="L7506" i="4"/>
  <c r="L7507" i="4"/>
  <c r="L7508" i="4"/>
  <c r="L7509" i="4"/>
  <c r="L7510" i="4"/>
  <c r="L7511" i="4"/>
  <c r="L7512" i="4"/>
  <c r="L7513" i="4"/>
  <c r="L7514" i="4"/>
  <c r="L7515" i="4"/>
  <c r="L7516" i="4"/>
  <c r="L7517" i="4"/>
  <c r="L7518" i="4"/>
  <c r="L7519" i="4"/>
  <c r="L7520" i="4"/>
  <c r="L7521" i="4"/>
  <c r="L7522" i="4"/>
  <c r="L7523" i="4"/>
  <c r="L7524" i="4"/>
  <c r="L7525" i="4"/>
  <c r="L7526" i="4"/>
  <c r="L7527" i="4"/>
  <c r="L7528" i="4"/>
  <c r="L7529" i="4"/>
  <c r="L7530" i="4"/>
  <c r="L7531" i="4"/>
  <c r="L7532" i="4"/>
  <c r="L7533" i="4"/>
  <c r="L7534" i="4"/>
  <c r="L7535" i="4"/>
  <c r="L7536" i="4"/>
  <c r="L7537" i="4"/>
  <c r="L7538" i="4"/>
  <c r="L7539" i="4"/>
  <c r="L7540" i="4"/>
  <c r="L7541" i="4"/>
  <c r="L7542" i="4"/>
  <c r="L7543" i="4"/>
  <c r="L7544" i="4"/>
  <c r="L7545" i="4"/>
  <c r="L7546" i="4"/>
  <c r="L7547" i="4"/>
  <c r="L7548" i="4"/>
  <c r="L7549" i="4"/>
  <c r="L7550" i="4"/>
  <c r="L7551" i="4"/>
  <c r="L7552" i="4"/>
  <c r="L7553" i="4"/>
  <c r="L7554" i="4"/>
  <c r="L7555" i="4"/>
  <c r="L7556" i="4"/>
  <c r="L7557" i="4"/>
  <c r="L7558" i="4"/>
  <c r="L7559" i="4"/>
  <c r="L7560" i="4"/>
  <c r="L7561" i="4"/>
  <c r="L7562" i="4"/>
  <c r="L7563" i="4"/>
  <c r="L7564" i="4"/>
  <c r="L7565" i="4"/>
  <c r="L7566" i="4"/>
  <c r="L7567" i="4"/>
  <c r="L7568" i="4"/>
  <c r="L7569" i="4"/>
  <c r="L7570" i="4"/>
  <c r="L7571" i="4"/>
  <c r="L7572" i="4"/>
  <c r="L7573" i="4"/>
  <c r="L7574" i="4"/>
  <c r="L7575" i="4"/>
  <c r="L7576" i="4"/>
  <c r="L7577" i="4"/>
  <c r="L7578" i="4"/>
  <c r="L7579" i="4"/>
  <c r="L7580" i="4"/>
  <c r="L7581" i="4"/>
  <c r="L7582" i="4"/>
  <c r="L7583" i="4"/>
  <c r="L7584" i="4"/>
  <c r="L7585" i="4"/>
  <c r="L7586" i="4"/>
  <c r="L7587" i="4"/>
  <c r="L7588" i="4"/>
  <c r="L7589" i="4"/>
  <c r="L7590" i="4"/>
  <c r="L7591" i="4"/>
  <c r="L7592" i="4"/>
  <c r="L7593" i="4"/>
  <c r="L7594" i="4"/>
  <c r="L7595" i="4"/>
  <c r="L7596" i="4"/>
  <c r="L7597" i="4"/>
  <c r="L7598" i="4"/>
  <c r="L7599" i="4"/>
  <c r="L7600" i="4"/>
  <c r="L7601" i="4"/>
  <c r="L7602" i="4"/>
  <c r="L7603" i="4"/>
  <c r="L7604" i="4"/>
  <c r="L7605" i="4"/>
  <c r="L7606" i="4"/>
  <c r="L7607" i="4"/>
  <c r="L7608" i="4"/>
  <c r="L7609" i="4"/>
  <c r="L7610" i="4"/>
  <c r="L7611" i="4"/>
  <c r="L7612" i="4"/>
  <c r="L7613" i="4"/>
  <c r="L7614" i="4"/>
  <c r="L7615" i="4"/>
  <c r="L7616" i="4"/>
  <c r="L7617" i="4"/>
  <c r="L7618" i="4"/>
  <c r="L7619" i="4"/>
  <c r="L7620" i="4"/>
  <c r="L7621" i="4"/>
  <c r="L7622" i="4"/>
  <c r="L7623" i="4"/>
  <c r="L7624" i="4"/>
  <c r="L7625" i="4"/>
  <c r="L7626" i="4"/>
  <c r="L7627" i="4"/>
  <c r="L7628" i="4"/>
  <c r="L7629" i="4"/>
  <c r="L7630" i="4"/>
  <c r="L7631" i="4"/>
  <c r="L7632" i="4"/>
  <c r="L7633" i="4"/>
  <c r="L7634" i="4"/>
  <c r="L7635" i="4"/>
  <c r="L7636" i="4"/>
  <c r="L7637" i="4"/>
  <c r="L7638" i="4"/>
  <c r="L7639" i="4"/>
  <c r="L7640" i="4"/>
  <c r="L7641" i="4"/>
  <c r="L7642" i="4"/>
  <c r="L7643" i="4"/>
  <c r="L7644" i="4"/>
  <c r="L7645" i="4"/>
  <c r="L7646" i="4"/>
  <c r="L7647" i="4"/>
  <c r="L7648" i="4"/>
  <c r="L7649" i="4"/>
  <c r="L7650" i="4"/>
  <c r="L7651" i="4"/>
  <c r="L7652" i="4"/>
  <c r="L7653" i="4"/>
  <c r="L7654" i="4"/>
  <c r="L7655" i="4"/>
  <c r="L7656" i="4"/>
  <c r="L7657" i="4"/>
  <c r="L7658" i="4"/>
  <c r="L7659" i="4"/>
  <c r="L7660" i="4"/>
  <c r="L7661" i="4"/>
  <c r="L7662" i="4"/>
  <c r="L7663" i="4"/>
  <c r="L7664" i="4"/>
  <c r="L7665" i="4"/>
  <c r="L7666" i="4"/>
  <c r="L7667" i="4"/>
  <c r="L7668" i="4"/>
  <c r="L7669" i="4"/>
  <c r="L7670" i="4"/>
  <c r="L7671" i="4"/>
  <c r="L7672" i="4"/>
  <c r="L7673" i="4"/>
  <c r="L7674" i="4"/>
  <c r="L7675" i="4"/>
  <c r="L7676" i="4"/>
  <c r="L7677" i="4"/>
  <c r="L7678" i="4"/>
  <c r="L7679" i="4"/>
  <c r="L7680" i="4"/>
  <c r="L7681" i="4"/>
  <c r="L7682" i="4"/>
  <c r="L7683" i="4"/>
  <c r="L7684" i="4"/>
  <c r="L7685" i="4"/>
  <c r="L7686" i="4"/>
  <c r="L7687" i="4"/>
  <c r="L7688" i="4"/>
  <c r="L7689" i="4"/>
  <c r="L7690" i="4"/>
  <c r="L7691" i="4"/>
  <c r="L7692" i="4"/>
  <c r="L7693" i="4"/>
  <c r="L7694" i="4"/>
  <c r="L7695" i="4"/>
  <c r="L7696" i="4"/>
  <c r="L7697" i="4"/>
  <c r="L7698" i="4"/>
  <c r="L7699" i="4"/>
  <c r="L7700" i="4"/>
  <c r="L7701" i="4"/>
  <c r="L7702" i="4"/>
  <c r="L7703" i="4"/>
  <c r="L7704" i="4"/>
  <c r="L7705" i="4"/>
  <c r="L7706" i="4"/>
  <c r="L7707" i="4"/>
  <c r="L7708" i="4"/>
  <c r="L7709" i="4"/>
  <c r="L7710" i="4"/>
  <c r="L7711" i="4"/>
  <c r="L7712" i="4"/>
  <c r="L7713" i="4"/>
  <c r="L7714" i="4"/>
  <c r="L7715" i="4"/>
  <c r="L7716" i="4"/>
  <c r="L7717" i="4"/>
  <c r="L7718" i="4"/>
  <c r="L7719" i="4"/>
  <c r="L7720" i="4"/>
  <c r="L7721" i="4"/>
  <c r="L7722" i="4"/>
  <c r="L7723" i="4"/>
  <c r="L7724" i="4"/>
  <c r="L7725" i="4"/>
  <c r="L7726" i="4"/>
  <c r="L7727" i="4"/>
  <c r="L7728" i="4"/>
  <c r="L7729" i="4"/>
  <c r="L7730" i="4"/>
  <c r="L7731" i="4"/>
  <c r="L7732" i="4"/>
  <c r="L7733" i="4"/>
  <c r="L7734" i="4"/>
  <c r="L7735" i="4"/>
  <c r="L7736" i="4"/>
  <c r="L7737" i="4"/>
  <c r="L7738" i="4"/>
  <c r="L7739" i="4"/>
  <c r="L7740" i="4"/>
  <c r="L7741" i="4"/>
  <c r="L7742" i="4"/>
  <c r="L7743" i="4"/>
  <c r="L7744" i="4"/>
  <c r="L7745" i="4"/>
  <c r="L7746" i="4"/>
  <c r="L7747" i="4"/>
  <c r="L7748" i="4"/>
  <c r="L7749" i="4"/>
  <c r="L7750" i="4"/>
  <c r="L7751" i="4"/>
  <c r="L7752" i="4"/>
  <c r="L7753" i="4"/>
  <c r="L7754" i="4"/>
  <c r="L7755" i="4"/>
  <c r="L7756" i="4"/>
  <c r="L7757" i="4"/>
  <c r="L7758" i="4"/>
  <c r="L7759" i="4"/>
  <c r="L7760" i="4"/>
  <c r="L7761" i="4"/>
  <c r="L7762" i="4"/>
  <c r="L7763" i="4"/>
  <c r="L7764" i="4"/>
  <c r="L7765" i="4"/>
  <c r="L7766" i="4"/>
  <c r="L7767" i="4"/>
  <c r="L7768" i="4"/>
  <c r="L7769" i="4"/>
  <c r="L7770" i="4"/>
  <c r="L7771" i="4"/>
  <c r="L7772" i="4"/>
  <c r="L7773" i="4"/>
  <c r="L7774" i="4"/>
  <c r="L7775" i="4"/>
  <c r="L7776" i="4"/>
  <c r="L7777" i="4"/>
  <c r="L7778" i="4"/>
  <c r="L7779" i="4"/>
  <c r="L7780" i="4"/>
  <c r="L7781" i="4"/>
  <c r="L7782" i="4"/>
  <c r="L7783" i="4"/>
  <c r="L7784" i="4"/>
  <c r="L7785" i="4"/>
  <c r="L7786" i="4"/>
  <c r="L7787" i="4"/>
  <c r="L7788" i="4"/>
  <c r="L7789" i="4"/>
  <c r="L7790" i="4"/>
  <c r="L7791" i="4"/>
  <c r="L7792" i="4"/>
  <c r="L7793" i="4"/>
  <c r="L7794" i="4"/>
  <c r="L7795" i="4"/>
  <c r="L7796" i="4"/>
  <c r="L7797" i="4"/>
  <c r="L7798" i="4"/>
  <c r="L7799" i="4"/>
  <c r="L7800" i="4"/>
  <c r="L7801" i="4"/>
  <c r="L7802" i="4"/>
  <c r="L7803" i="4"/>
  <c r="L7804" i="4"/>
  <c r="L7805" i="4"/>
  <c r="L7806" i="4"/>
  <c r="L7807" i="4"/>
  <c r="L7808" i="4"/>
  <c r="L7809" i="4"/>
  <c r="L7810" i="4"/>
  <c r="L7811" i="4"/>
  <c r="L7812" i="4"/>
  <c r="L7813" i="4"/>
  <c r="L7814" i="4"/>
  <c r="L7815" i="4"/>
  <c r="L7816" i="4"/>
  <c r="L7817" i="4"/>
  <c r="L7818" i="4"/>
  <c r="L7819" i="4"/>
  <c r="L7820" i="4"/>
  <c r="L7821" i="4"/>
  <c r="L7822" i="4"/>
  <c r="L7823" i="4"/>
  <c r="L7824" i="4"/>
  <c r="L7825" i="4"/>
  <c r="L7826" i="4"/>
  <c r="L7827" i="4"/>
  <c r="L7828" i="4"/>
  <c r="L7829" i="4"/>
  <c r="L7830" i="4"/>
  <c r="L7831" i="4"/>
  <c r="L7832" i="4"/>
  <c r="L7833" i="4"/>
  <c r="L7834" i="4"/>
  <c r="L7835" i="4"/>
  <c r="L7836" i="4"/>
  <c r="L7837" i="4"/>
  <c r="L7838" i="4"/>
  <c r="L7839" i="4"/>
  <c r="L7840" i="4"/>
  <c r="L7841" i="4"/>
  <c r="L7842" i="4"/>
  <c r="L7843" i="4"/>
  <c r="L7844" i="4"/>
  <c r="L7845" i="4"/>
  <c r="L7846" i="4"/>
  <c r="L7847" i="4"/>
  <c r="L7848" i="4"/>
  <c r="L7849" i="4"/>
  <c r="L7850" i="4"/>
  <c r="L7851" i="4"/>
  <c r="L7852" i="4"/>
  <c r="L7853" i="4"/>
  <c r="L7854" i="4"/>
  <c r="L7855" i="4"/>
  <c r="L7856" i="4"/>
  <c r="L7857" i="4"/>
  <c r="L7858" i="4"/>
  <c r="L7859" i="4"/>
  <c r="L7860" i="4"/>
  <c r="L7861" i="4"/>
  <c r="L7862" i="4"/>
  <c r="L7863" i="4"/>
  <c r="L7864" i="4"/>
  <c r="L7865" i="4"/>
  <c r="L7866" i="4"/>
  <c r="L7867" i="4"/>
  <c r="L7868" i="4"/>
  <c r="L7869" i="4"/>
  <c r="L7870" i="4"/>
  <c r="L7871" i="4"/>
  <c r="L7872" i="4"/>
  <c r="L7873" i="4"/>
  <c r="L7874" i="4"/>
  <c r="L7875" i="4"/>
  <c r="L7876" i="4"/>
  <c r="L7877" i="4"/>
  <c r="L7878" i="4"/>
  <c r="L7879" i="4"/>
  <c r="L7880" i="4"/>
  <c r="L7881" i="4"/>
  <c r="L7882" i="4"/>
  <c r="L7883" i="4"/>
  <c r="L7884" i="4"/>
  <c r="L7885" i="4"/>
  <c r="L7886" i="4"/>
  <c r="L7887" i="4"/>
  <c r="L7888" i="4"/>
  <c r="L7889" i="4"/>
  <c r="L7890" i="4"/>
  <c r="L7891" i="4"/>
  <c r="L7892" i="4"/>
  <c r="L7893" i="4"/>
  <c r="L7894" i="4"/>
  <c r="L7895" i="4"/>
  <c r="L7896" i="4"/>
  <c r="L7897" i="4"/>
  <c r="L7898" i="4"/>
  <c r="L7899" i="4"/>
  <c r="L7900" i="4"/>
  <c r="L7901" i="4"/>
  <c r="L7902" i="4"/>
  <c r="L7903" i="4"/>
  <c r="L7904" i="4"/>
  <c r="L7905" i="4"/>
  <c r="L7906" i="4"/>
  <c r="L7907" i="4"/>
  <c r="L7908" i="4"/>
  <c r="L7909" i="4"/>
  <c r="L7910" i="4"/>
  <c r="L7911" i="4"/>
  <c r="L7912" i="4"/>
  <c r="L7913" i="4"/>
  <c r="L7914" i="4"/>
  <c r="L7915" i="4"/>
  <c r="L7916" i="4"/>
  <c r="L7917" i="4"/>
  <c r="L7918" i="4"/>
  <c r="L7919" i="4"/>
  <c r="L7920" i="4"/>
  <c r="L7921" i="4"/>
  <c r="L7922" i="4"/>
  <c r="L7923" i="4"/>
  <c r="L7924" i="4"/>
  <c r="L7925" i="4"/>
  <c r="L7926" i="4"/>
  <c r="L7927" i="4"/>
  <c r="L7928" i="4"/>
  <c r="L7929" i="4"/>
  <c r="L7930" i="4"/>
  <c r="L7931" i="4"/>
  <c r="L7932" i="4"/>
  <c r="L7933" i="4"/>
  <c r="L7934" i="4"/>
  <c r="L7935" i="4"/>
  <c r="L7936" i="4"/>
  <c r="L7937" i="4"/>
  <c r="L7938" i="4"/>
  <c r="L7939" i="4"/>
  <c r="L7940" i="4"/>
  <c r="L7941" i="4"/>
  <c r="L7942" i="4"/>
  <c r="L7943" i="4"/>
  <c r="L7944" i="4"/>
  <c r="L7945" i="4"/>
  <c r="L7946" i="4"/>
  <c r="L7947" i="4"/>
  <c r="L7948" i="4"/>
  <c r="L7949" i="4"/>
  <c r="L7950" i="4"/>
  <c r="L7951" i="4"/>
  <c r="L7952" i="4"/>
  <c r="L7953" i="4"/>
  <c r="L7954" i="4"/>
  <c r="L7955" i="4"/>
  <c r="L7956" i="4"/>
  <c r="L7957" i="4"/>
  <c r="L7958" i="4"/>
  <c r="L7959" i="4"/>
  <c r="L7960" i="4"/>
  <c r="L7961" i="4"/>
  <c r="L7962" i="4"/>
  <c r="L7963" i="4"/>
  <c r="L7964" i="4"/>
  <c r="L7965" i="4"/>
  <c r="L7966" i="4"/>
  <c r="L7967" i="4"/>
  <c r="L7968" i="4"/>
  <c r="L7969" i="4"/>
  <c r="L7970" i="4"/>
  <c r="L7971" i="4"/>
  <c r="L7972" i="4"/>
  <c r="L7973" i="4"/>
  <c r="L7974" i="4"/>
  <c r="L7975" i="4"/>
  <c r="L7976" i="4"/>
  <c r="L7977" i="4"/>
  <c r="L7978" i="4"/>
  <c r="L7979" i="4"/>
  <c r="L7980" i="4"/>
  <c r="L7981" i="4"/>
  <c r="L7982" i="4"/>
  <c r="L7983" i="4"/>
  <c r="L7984" i="4"/>
  <c r="L7985" i="4"/>
  <c r="L7986" i="4"/>
  <c r="L7987" i="4"/>
  <c r="L7988" i="4"/>
  <c r="L7989" i="4"/>
  <c r="L7990" i="4"/>
  <c r="L7991" i="4"/>
  <c r="L7992" i="4"/>
  <c r="L7993" i="4"/>
  <c r="L7994" i="4"/>
  <c r="L7995" i="4"/>
  <c r="L7996" i="4"/>
  <c r="L7997" i="4"/>
  <c r="L7998" i="4"/>
  <c r="L7999" i="4"/>
  <c r="L8000" i="4"/>
  <c r="L8001" i="4"/>
  <c r="L8002" i="4"/>
  <c r="L8003" i="4"/>
  <c r="L8004" i="4"/>
  <c r="L8005" i="4"/>
  <c r="L8006" i="4"/>
  <c r="L8007" i="4"/>
  <c r="L8008" i="4"/>
  <c r="L8009" i="4"/>
  <c r="L8010" i="4"/>
  <c r="L8011" i="4"/>
  <c r="L8012" i="4"/>
  <c r="L8013" i="4"/>
  <c r="L8014" i="4"/>
  <c r="L8015" i="4"/>
  <c r="L8016" i="4"/>
  <c r="L8017" i="4"/>
  <c r="L8018" i="4"/>
  <c r="L8019" i="4"/>
  <c r="L8020" i="4"/>
  <c r="L8021" i="4"/>
  <c r="L8022" i="4"/>
  <c r="L8023" i="4"/>
  <c r="L8024" i="4"/>
  <c r="L8025" i="4"/>
  <c r="L8026" i="4"/>
  <c r="L8027" i="4"/>
  <c r="L8028" i="4"/>
  <c r="L8029" i="4"/>
  <c r="L8030" i="4"/>
  <c r="L8031" i="4"/>
  <c r="L8032" i="4"/>
  <c r="L8033" i="4"/>
  <c r="L8034" i="4"/>
  <c r="L8035" i="4"/>
  <c r="L8036" i="4"/>
  <c r="L8037" i="4"/>
  <c r="L8038" i="4"/>
  <c r="L8039" i="4"/>
  <c r="L8040" i="4"/>
  <c r="L8041" i="4"/>
  <c r="L8042" i="4"/>
  <c r="L8043" i="4"/>
  <c r="L8044" i="4"/>
  <c r="L8045" i="4"/>
  <c r="L8046" i="4"/>
  <c r="L8047" i="4"/>
  <c r="L8048" i="4"/>
  <c r="L8049" i="4"/>
  <c r="L8050" i="4"/>
  <c r="L8051" i="4"/>
  <c r="L8052" i="4"/>
  <c r="L8053" i="4"/>
  <c r="L8054" i="4"/>
  <c r="L8055" i="4"/>
  <c r="L8056" i="4"/>
  <c r="L8057" i="4"/>
  <c r="L8058" i="4"/>
  <c r="L8059" i="4"/>
  <c r="L8060" i="4"/>
  <c r="L8061" i="4"/>
  <c r="L8062" i="4"/>
  <c r="L8063" i="4"/>
  <c r="L8064" i="4"/>
  <c r="L8065" i="4"/>
  <c r="L8066" i="4"/>
  <c r="L8067" i="4"/>
  <c r="L8068" i="4"/>
  <c r="L8069" i="4"/>
  <c r="L8070" i="4"/>
  <c r="L8071" i="4"/>
  <c r="L8072" i="4"/>
  <c r="L8073" i="4"/>
  <c r="L8074" i="4"/>
  <c r="L8075" i="4"/>
  <c r="L8076" i="4"/>
  <c r="L8077" i="4"/>
  <c r="L8078" i="4"/>
  <c r="L8079" i="4"/>
  <c r="L8080" i="4"/>
  <c r="L8081" i="4"/>
  <c r="L8082" i="4"/>
  <c r="L8083" i="4"/>
  <c r="L8084" i="4"/>
  <c r="L8085" i="4"/>
  <c r="L8086" i="4"/>
  <c r="L8087" i="4"/>
  <c r="L8088" i="4"/>
  <c r="L8089" i="4"/>
  <c r="L8090" i="4"/>
  <c r="L8091" i="4"/>
  <c r="L8092" i="4"/>
  <c r="L8093" i="4"/>
  <c r="L8094" i="4"/>
  <c r="L8095" i="4"/>
  <c r="L8096" i="4"/>
  <c r="L8097" i="4"/>
  <c r="L8098" i="4"/>
  <c r="L8099" i="4"/>
  <c r="L8100" i="4"/>
  <c r="L8101" i="4"/>
  <c r="L8102" i="4"/>
  <c r="L8103" i="4"/>
  <c r="L8104" i="4"/>
  <c r="L8105" i="4"/>
  <c r="L8106" i="4"/>
  <c r="L8107" i="4"/>
  <c r="L8108" i="4"/>
  <c r="L8109" i="4"/>
  <c r="L8110" i="4"/>
  <c r="L8111" i="4"/>
  <c r="L8112" i="4"/>
  <c r="L8113" i="4"/>
  <c r="L8114" i="4"/>
  <c r="L8115" i="4"/>
  <c r="L8116" i="4"/>
  <c r="L8117" i="4"/>
  <c r="L8118" i="4"/>
  <c r="L8119" i="4"/>
  <c r="L8120" i="4"/>
  <c r="L8121" i="4"/>
  <c r="L8122" i="4"/>
  <c r="L8123" i="4"/>
  <c r="L8124" i="4"/>
  <c r="L8125" i="4"/>
  <c r="L8126" i="4"/>
  <c r="L8127" i="4"/>
  <c r="L8128" i="4"/>
  <c r="L8129" i="4"/>
  <c r="L8130" i="4"/>
  <c r="L8131" i="4"/>
  <c r="L8132" i="4"/>
  <c r="L8133" i="4"/>
  <c r="L8134" i="4"/>
  <c r="L8135" i="4"/>
  <c r="L8136" i="4"/>
  <c r="L8137" i="4"/>
  <c r="L8138" i="4"/>
  <c r="L8139" i="4"/>
  <c r="L8140" i="4"/>
  <c r="L8141" i="4"/>
  <c r="L8142" i="4"/>
  <c r="L8143" i="4"/>
  <c r="L8144" i="4"/>
  <c r="L8145" i="4"/>
  <c r="L8146" i="4"/>
  <c r="L8147" i="4"/>
  <c r="L8148" i="4"/>
  <c r="L8149" i="4"/>
  <c r="L8150" i="4"/>
  <c r="L8151" i="4"/>
  <c r="L8152" i="4"/>
  <c r="L8153" i="4"/>
  <c r="L8154" i="4"/>
  <c r="L8155" i="4"/>
  <c r="L8156" i="4"/>
  <c r="L8157" i="4"/>
  <c r="L8158" i="4"/>
  <c r="L8159" i="4"/>
  <c r="L8160" i="4"/>
  <c r="L8161" i="4"/>
  <c r="L8162" i="4"/>
  <c r="L8163" i="4"/>
  <c r="L8164" i="4"/>
  <c r="L8165" i="4"/>
  <c r="L8166" i="4"/>
  <c r="L8167" i="4"/>
  <c r="L8168" i="4"/>
  <c r="L8169" i="4"/>
  <c r="L8170" i="4"/>
  <c r="L8171" i="4"/>
  <c r="L8172" i="4"/>
  <c r="L8173" i="4"/>
  <c r="L8174" i="4"/>
  <c r="L8175" i="4"/>
  <c r="L8176" i="4"/>
  <c r="L8177" i="4"/>
  <c r="L8178" i="4"/>
  <c r="L8179" i="4"/>
  <c r="L8180" i="4"/>
  <c r="L8181" i="4"/>
  <c r="L8182" i="4"/>
  <c r="L8183" i="4"/>
  <c r="L8184" i="4"/>
  <c r="L8185" i="4"/>
  <c r="L8186" i="4"/>
  <c r="L8187" i="4"/>
  <c r="L8188" i="4"/>
  <c r="L8189" i="4"/>
  <c r="L8190" i="4"/>
  <c r="L8191" i="4"/>
  <c r="L8192" i="4"/>
  <c r="L8193" i="4"/>
  <c r="L8194" i="4"/>
  <c r="L8195" i="4"/>
  <c r="L8196" i="4"/>
  <c r="L8197" i="4"/>
  <c r="L8198" i="4"/>
  <c r="L8199" i="4"/>
  <c r="L8200" i="4"/>
  <c r="L8201" i="4"/>
  <c r="L8202" i="4"/>
  <c r="L8203" i="4"/>
  <c r="L8204" i="4"/>
  <c r="L8205" i="4"/>
  <c r="L8206" i="4"/>
  <c r="L8207" i="4"/>
  <c r="L8208" i="4"/>
  <c r="L8209" i="4"/>
  <c r="L8210" i="4"/>
  <c r="L8211" i="4"/>
  <c r="L8212" i="4"/>
  <c r="L8213" i="4"/>
  <c r="L8214" i="4"/>
  <c r="L8215" i="4"/>
  <c r="L8216" i="4"/>
  <c r="L8217" i="4"/>
  <c r="L8218" i="4"/>
  <c r="L8219" i="4"/>
  <c r="L8220" i="4"/>
  <c r="L8221" i="4"/>
  <c r="L8222" i="4"/>
  <c r="L8223" i="4"/>
  <c r="L8224" i="4"/>
  <c r="L8225" i="4"/>
  <c r="L8226" i="4"/>
  <c r="L8227" i="4"/>
  <c r="L8228" i="4"/>
  <c r="L8229" i="4"/>
  <c r="L8230" i="4"/>
  <c r="L8231" i="4"/>
  <c r="L8232" i="4"/>
  <c r="L8233" i="4"/>
  <c r="L8234" i="4"/>
  <c r="L8235" i="4"/>
  <c r="L8236" i="4"/>
  <c r="L8237" i="4"/>
  <c r="L8238" i="4"/>
  <c r="L8239" i="4"/>
  <c r="L8240" i="4"/>
  <c r="L8241" i="4"/>
  <c r="L8242" i="4"/>
  <c r="L8243" i="4"/>
  <c r="L8244" i="4"/>
  <c r="L8245" i="4"/>
  <c r="L8246" i="4"/>
  <c r="L8247" i="4"/>
  <c r="L8248" i="4"/>
  <c r="L8249" i="4"/>
  <c r="L8250" i="4"/>
  <c r="L8251" i="4"/>
  <c r="L8252" i="4"/>
  <c r="L8253" i="4"/>
  <c r="L8254" i="4"/>
  <c r="L8255" i="4"/>
  <c r="L8256" i="4"/>
  <c r="L8257" i="4"/>
  <c r="L8258" i="4"/>
  <c r="L8259" i="4"/>
  <c r="L8260" i="4"/>
  <c r="L8261" i="4"/>
  <c r="L8262" i="4"/>
  <c r="L8263" i="4"/>
  <c r="L8264" i="4"/>
  <c r="L8265" i="4"/>
  <c r="L8266" i="4"/>
  <c r="L8267" i="4"/>
  <c r="L8268" i="4"/>
  <c r="L8269" i="4"/>
  <c r="L8270" i="4"/>
  <c r="L8271" i="4"/>
  <c r="L8272" i="4"/>
  <c r="L8273" i="4"/>
  <c r="L8274" i="4"/>
  <c r="L8275" i="4"/>
  <c r="L8276" i="4"/>
  <c r="L8277" i="4"/>
  <c r="L8278" i="4"/>
  <c r="L8279" i="4"/>
  <c r="L8280" i="4"/>
  <c r="L8281" i="4"/>
  <c r="L8282" i="4"/>
  <c r="L8283" i="4"/>
  <c r="L8284" i="4"/>
  <c r="L8285" i="4"/>
  <c r="L8286" i="4"/>
  <c r="L8287" i="4"/>
  <c r="L8288" i="4"/>
  <c r="L8289" i="4"/>
  <c r="L8290" i="4"/>
  <c r="L8291" i="4"/>
  <c r="L8292" i="4"/>
  <c r="L8293" i="4"/>
  <c r="L8294" i="4"/>
  <c r="L8295" i="4"/>
  <c r="L8296" i="4"/>
  <c r="L8297" i="4"/>
  <c r="L8298" i="4"/>
  <c r="L8299" i="4"/>
  <c r="L8300" i="4"/>
  <c r="L8301" i="4"/>
  <c r="L8302" i="4"/>
  <c r="L8303" i="4"/>
  <c r="L8304" i="4"/>
  <c r="L8305" i="4"/>
  <c r="L8306" i="4"/>
  <c r="L8307" i="4"/>
  <c r="L8308" i="4"/>
  <c r="L8309" i="4"/>
  <c r="L8310" i="4"/>
  <c r="L8311" i="4"/>
  <c r="L8312" i="4"/>
  <c r="L8313" i="4"/>
  <c r="L8314" i="4"/>
  <c r="L8315" i="4"/>
  <c r="L8316" i="4"/>
  <c r="L8317" i="4"/>
  <c r="L8318" i="4"/>
  <c r="L8319" i="4"/>
  <c r="L8320" i="4"/>
  <c r="L8321" i="4"/>
  <c r="L8322" i="4"/>
  <c r="L8323" i="4"/>
  <c r="L8324" i="4"/>
  <c r="L8325" i="4"/>
  <c r="L8326" i="4"/>
  <c r="L8327" i="4"/>
  <c r="L8328" i="4"/>
  <c r="L8329" i="4"/>
  <c r="L8330" i="4"/>
  <c r="L8331" i="4"/>
  <c r="L8332" i="4"/>
  <c r="L8333" i="4"/>
  <c r="L8334" i="4"/>
  <c r="L8335" i="4"/>
  <c r="L8336" i="4"/>
  <c r="L8337" i="4"/>
  <c r="L8338" i="4"/>
  <c r="L8339" i="4"/>
  <c r="L8340" i="4"/>
  <c r="L8341" i="4"/>
  <c r="L8342" i="4"/>
  <c r="L8343" i="4"/>
  <c r="L8344" i="4"/>
  <c r="L8345" i="4"/>
  <c r="L8346" i="4"/>
  <c r="L8347" i="4"/>
  <c r="L8348" i="4"/>
  <c r="L8349" i="4"/>
  <c r="L8350" i="4"/>
  <c r="L8351" i="4"/>
  <c r="L8352" i="4"/>
  <c r="L8353" i="4"/>
  <c r="L8354" i="4"/>
  <c r="L8355" i="4"/>
  <c r="L8356" i="4"/>
  <c r="L8357" i="4"/>
  <c r="L8358" i="4"/>
  <c r="L8359" i="4"/>
  <c r="L8360" i="4"/>
  <c r="L8361" i="4"/>
  <c r="L8362" i="4"/>
  <c r="L8363" i="4"/>
  <c r="L8364" i="4"/>
  <c r="L8365" i="4"/>
  <c r="L8366" i="4"/>
  <c r="L8367" i="4"/>
  <c r="L8368" i="4"/>
  <c r="L8369" i="4"/>
  <c r="L8370" i="4"/>
  <c r="L8371" i="4"/>
  <c r="L8372" i="4"/>
  <c r="L8373" i="4"/>
  <c r="L8374" i="4"/>
  <c r="L8375" i="4"/>
  <c r="L8376" i="4"/>
  <c r="L8377" i="4"/>
  <c r="L8378" i="4"/>
  <c r="L8379" i="4"/>
  <c r="L8380" i="4"/>
  <c r="L8381" i="4"/>
  <c r="L8382" i="4"/>
  <c r="L8383" i="4"/>
  <c r="L8384" i="4"/>
  <c r="L8385" i="4"/>
  <c r="L8386" i="4"/>
  <c r="L8387" i="4"/>
  <c r="L8388" i="4"/>
  <c r="L8389" i="4"/>
  <c r="L8390" i="4"/>
  <c r="L8391" i="4"/>
  <c r="L8392" i="4"/>
  <c r="L8393" i="4"/>
  <c r="L8394" i="4"/>
  <c r="L8395" i="4"/>
  <c r="L8396" i="4"/>
  <c r="L8397" i="4"/>
  <c r="L8398" i="4"/>
  <c r="L8399" i="4"/>
  <c r="L8400" i="4"/>
  <c r="L8401" i="4"/>
  <c r="L8402" i="4"/>
  <c r="L8403" i="4"/>
  <c r="L8404" i="4"/>
  <c r="L8405" i="4"/>
  <c r="L8406" i="4"/>
  <c r="L8407" i="4"/>
  <c r="L8408" i="4"/>
  <c r="L8409" i="4"/>
  <c r="L8410" i="4"/>
  <c r="L8411" i="4"/>
  <c r="L8412" i="4"/>
  <c r="L8413" i="4"/>
  <c r="L8414" i="4"/>
  <c r="L8415" i="4"/>
  <c r="L8416" i="4"/>
  <c r="L8417" i="4"/>
  <c r="L8418" i="4"/>
  <c r="L8419" i="4"/>
  <c r="L8420" i="4"/>
  <c r="L8421" i="4"/>
  <c r="L8422" i="4"/>
  <c r="L8423" i="4"/>
  <c r="L8424" i="4"/>
  <c r="L8425" i="4"/>
  <c r="L8426" i="4"/>
  <c r="L8427" i="4"/>
  <c r="L8428" i="4"/>
  <c r="L8429" i="4"/>
  <c r="L8430" i="4"/>
  <c r="L8431" i="4"/>
  <c r="L8432" i="4"/>
  <c r="L8433" i="4"/>
  <c r="L8434" i="4"/>
  <c r="L8435" i="4"/>
  <c r="L8436" i="4"/>
  <c r="L8437" i="4"/>
  <c r="L8438" i="4"/>
  <c r="L8439" i="4"/>
  <c r="L8440" i="4"/>
  <c r="L8441" i="4"/>
  <c r="L8442" i="4"/>
  <c r="L8443" i="4"/>
  <c r="L8444" i="4"/>
  <c r="L8445" i="4"/>
  <c r="L8446" i="4"/>
  <c r="L8447" i="4"/>
  <c r="L8448" i="4"/>
  <c r="L8449" i="4"/>
  <c r="L8450" i="4"/>
  <c r="L8451" i="4"/>
  <c r="L8452" i="4"/>
  <c r="L8453" i="4"/>
  <c r="L8454" i="4"/>
  <c r="L8455" i="4"/>
  <c r="L8456" i="4"/>
  <c r="L8457" i="4"/>
  <c r="L8458" i="4"/>
  <c r="L8459" i="4"/>
  <c r="L8460" i="4"/>
  <c r="L8461" i="4"/>
  <c r="L8462" i="4"/>
  <c r="L8463" i="4"/>
  <c r="L8464" i="4"/>
  <c r="L8465" i="4"/>
  <c r="L8466" i="4"/>
  <c r="L8467" i="4"/>
  <c r="L8468" i="4"/>
  <c r="L8469" i="4"/>
  <c r="L8470" i="4"/>
  <c r="L8471" i="4"/>
  <c r="L8472" i="4"/>
  <c r="L8473" i="4"/>
  <c r="L8474" i="4"/>
  <c r="L8475" i="4"/>
  <c r="L8476" i="4"/>
  <c r="L8477" i="4"/>
  <c r="L8478" i="4"/>
  <c r="L8479" i="4"/>
  <c r="L8480" i="4"/>
  <c r="L8481" i="4"/>
  <c r="L8482" i="4"/>
  <c r="L8483" i="4"/>
  <c r="L8484" i="4"/>
  <c r="L8485" i="4"/>
  <c r="L8486" i="4"/>
  <c r="L8487" i="4"/>
  <c r="L8488" i="4"/>
  <c r="L8489" i="4"/>
  <c r="L8490" i="4"/>
  <c r="L8491" i="4"/>
  <c r="L8492" i="4"/>
  <c r="L8493" i="4"/>
  <c r="L8494" i="4"/>
  <c r="L8495" i="4"/>
  <c r="L8496" i="4"/>
  <c r="L8497" i="4"/>
  <c r="L8498" i="4"/>
  <c r="L8499" i="4"/>
  <c r="L8500" i="4"/>
  <c r="L8501" i="4"/>
  <c r="L8502" i="4"/>
  <c r="L8503" i="4"/>
  <c r="L8504" i="4"/>
  <c r="L8505" i="4"/>
  <c r="L8506" i="4"/>
  <c r="L8507" i="4"/>
  <c r="L8508" i="4"/>
  <c r="L8509" i="4"/>
  <c r="L8510" i="4"/>
  <c r="L8511" i="4"/>
  <c r="L8512" i="4"/>
  <c r="L8513" i="4"/>
  <c r="L8514" i="4"/>
  <c r="L8515" i="4"/>
  <c r="L8516" i="4"/>
  <c r="L8517" i="4"/>
  <c r="L8518" i="4"/>
  <c r="L8519" i="4"/>
  <c r="L8520" i="4"/>
  <c r="L8521" i="4"/>
  <c r="L8522" i="4"/>
  <c r="L8523" i="4"/>
  <c r="L8524" i="4"/>
  <c r="L8525" i="4"/>
  <c r="L8526" i="4"/>
  <c r="L8527" i="4"/>
  <c r="L8528" i="4"/>
  <c r="L8529" i="4"/>
  <c r="L8530" i="4"/>
  <c r="L8531" i="4"/>
  <c r="L8532" i="4"/>
  <c r="L8533" i="4"/>
  <c r="L8534" i="4"/>
  <c r="L8535" i="4"/>
  <c r="L8536" i="4"/>
  <c r="L8537" i="4"/>
  <c r="L8538" i="4"/>
  <c r="L8539" i="4"/>
  <c r="L8540" i="4"/>
  <c r="L8541" i="4"/>
  <c r="L8542" i="4"/>
  <c r="L8543" i="4"/>
  <c r="L8544" i="4"/>
  <c r="L8545" i="4"/>
  <c r="L8546" i="4"/>
  <c r="L8547" i="4"/>
  <c r="L8548" i="4"/>
  <c r="L8549" i="4"/>
  <c r="L8550" i="4"/>
  <c r="L8551" i="4"/>
  <c r="L8552" i="4"/>
  <c r="L8553" i="4"/>
  <c r="L8554" i="4"/>
  <c r="L8555" i="4"/>
  <c r="L8556" i="4"/>
  <c r="L8557" i="4"/>
  <c r="L8558" i="4"/>
  <c r="L8559" i="4"/>
  <c r="L8560" i="4"/>
  <c r="L8561" i="4"/>
  <c r="L8562" i="4"/>
  <c r="L8563" i="4"/>
  <c r="L8564" i="4"/>
  <c r="L8565" i="4"/>
  <c r="L8566" i="4"/>
  <c r="L8567" i="4"/>
  <c r="L8568" i="4"/>
  <c r="L8569" i="4"/>
  <c r="L8570" i="4"/>
  <c r="L8571" i="4"/>
  <c r="L8572" i="4"/>
  <c r="L8573" i="4"/>
  <c r="L8574" i="4"/>
  <c r="L8575" i="4"/>
  <c r="L8576" i="4"/>
  <c r="L8577" i="4"/>
  <c r="L8578" i="4"/>
  <c r="L8579" i="4"/>
  <c r="L8580" i="4"/>
  <c r="L8581" i="4"/>
  <c r="L8582" i="4"/>
  <c r="L8583" i="4"/>
  <c r="L8584" i="4"/>
  <c r="L8585" i="4"/>
  <c r="L8586" i="4"/>
  <c r="L8587" i="4"/>
  <c r="L8588" i="4"/>
  <c r="L8589" i="4"/>
  <c r="L8590" i="4"/>
  <c r="L8591" i="4"/>
  <c r="L8592" i="4"/>
  <c r="L8593" i="4"/>
  <c r="L8594" i="4"/>
  <c r="L8595" i="4"/>
  <c r="L8596" i="4"/>
  <c r="L8597" i="4"/>
  <c r="L8598" i="4"/>
  <c r="L8599" i="4"/>
  <c r="L8600" i="4"/>
  <c r="L8601" i="4"/>
  <c r="L8602" i="4"/>
  <c r="L8603" i="4"/>
  <c r="L8604" i="4"/>
  <c r="L8605" i="4"/>
  <c r="L8606" i="4"/>
  <c r="L8607" i="4"/>
  <c r="L8608" i="4"/>
  <c r="L8609" i="4"/>
  <c r="L8610" i="4"/>
  <c r="L8611" i="4"/>
  <c r="L8612" i="4"/>
  <c r="L8613" i="4"/>
  <c r="L8614" i="4"/>
  <c r="L8615" i="4"/>
  <c r="L8616" i="4"/>
  <c r="L8617" i="4"/>
  <c r="L8618" i="4"/>
  <c r="L8619" i="4"/>
  <c r="L8620" i="4"/>
  <c r="L8621" i="4"/>
  <c r="L8622" i="4"/>
  <c r="L8623" i="4"/>
  <c r="L8624" i="4"/>
  <c r="L8625" i="4"/>
  <c r="L8626" i="4"/>
  <c r="L8627" i="4"/>
  <c r="L8628" i="4"/>
  <c r="L8629" i="4"/>
  <c r="L8630" i="4"/>
  <c r="L8631" i="4"/>
  <c r="L8632" i="4"/>
  <c r="L8633" i="4"/>
  <c r="L8634" i="4"/>
  <c r="L8635" i="4"/>
  <c r="L8636" i="4"/>
  <c r="L8637" i="4"/>
  <c r="L8638" i="4"/>
  <c r="L8639" i="4"/>
  <c r="L8640" i="4"/>
  <c r="L8641" i="4"/>
  <c r="L8642" i="4"/>
  <c r="L8643" i="4"/>
  <c r="L8644" i="4"/>
  <c r="L8645" i="4"/>
  <c r="L8646" i="4"/>
  <c r="L8647" i="4"/>
  <c r="L8648" i="4"/>
  <c r="L8649" i="4"/>
  <c r="L8650" i="4"/>
  <c r="L8651" i="4"/>
  <c r="L8652" i="4"/>
  <c r="L8653" i="4"/>
  <c r="L8654" i="4"/>
  <c r="L8655" i="4"/>
  <c r="L8656" i="4"/>
  <c r="L8657" i="4"/>
  <c r="L8658" i="4"/>
  <c r="L8659" i="4"/>
  <c r="L8660" i="4"/>
  <c r="L8661" i="4"/>
  <c r="L8662" i="4"/>
  <c r="L8663" i="4"/>
  <c r="L8664" i="4"/>
  <c r="L8665" i="4"/>
  <c r="L8666" i="4"/>
  <c r="L8667" i="4"/>
  <c r="L8668" i="4"/>
  <c r="L8669" i="4"/>
  <c r="L8670" i="4"/>
  <c r="L8671" i="4"/>
  <c r="L8672" i="4"/>
  <c r="L8673" i="4"/>
  <c r="L8674" i="4"/>
  <c r="L8675" i="4"/>
  <c r="L8676" i="4"/>
  <c r="L8677" i="4"/>
  <c r="L8678" i="4"/>
  <c r="L8679" i="4"/>
  <c r="L8680" i="4"/>
  <c r="L8681" i="4"/>
  <c r="L8682" i="4"/>
  <c r="L8683" i="4"/>
  <c r="L8684" i="4"/>
  <c r="L8685" i="4"/>
  <c r="L8686" i="4"/>
  <c r="L8687" i="4"/>
  <c r="L8688" i="4"/>
  <c r="L8689" i="4"/>
  <c r="L8690" i="4"/>
  <c r="L8691" i="4"/>
  <c r="L8692" i="4"/>
  <c r="L8693" i="4"/>
  <c r="L8694" i="4"/>
  <c r="L8695" i="4"/>
  <c r="L8696" i="4"/>
  <c r="L8697" i="4"/>
  <c r="L8698" i="4"/>
  <c r="L8699" i="4"/>
  <c r="L8700" i="4"/>
  <c r="L8701" i="4"/>
  <c r="L8702" i="4"/>
  <c r="L8703" i="4"/>
  <c r="L8704" i="4"/>
  <c r="L8705" i="4"/>
  <c r="L8706" i="4"/>
  <c r="L8707" i="4"/>
  <c r="L8708" i="4"/>
  <c r="L8709" i="4"/>
  <c r="L8710" i="4"/>
  <c r="L8711" i="4"/>
  <c r="L8712" i="4"/>
  <c r="L8713" i="4"/>
  <c r="L8714" i="4"/>
  <c r="L8715" i="4"/>
  <c r="L8716" i="4"/>
  <c r="L8717" i="4"/>
  <c r="L8718" i="4"/>
  <c r="L8719" i="4"/>
  <c r="L8720" i="4"/>
  <c r="L8721" i="4"/>
  <c r="L8722" i="4"/>
  <c r="L8723" i="4"/>
  <c r="L8724" i="4"/>
  <c r="L8725" i="4"/>
  <c r="L8726" i="4"/>
  <c r="L8727" i="4"/>
  <c r="L8728" i="4"/>
  <c r="L8729" i="4"/>
  <c r="L8730" i="4"/>
  <c r="L8731" i="4"/>
  <c r="L8732" i="4"/>
  <c r="L8733" i="4"/>
  <c r="L8734" i="4"/>
  <c r="L8735" i="4"/>
  <c r="L8736" i="4"/>
  <c r="L8737" i="4"/>
  <c r="L8738" i="4"/>
  <c r="L8739" i="4"/>
  <c r="L8740" i="4"/>
  <c r="L8741" i="4"/>
  <c r="L8742" i="4"/>
  <c r="L8743" i="4"/>
  <c r="L8744" i="4"/>
  <c r="L8745" i="4"/>
  <c r="L8746" i="4"/>
  <c r="L8747" i="4"/>
  <c r="L8748" i="4"/>
  <c r="L8749" i="4"/>
  <c r="L8750" i="4"/>
  <c r="L8751" i="4"/>
  <c r="L8752" i="4"/>
  <c r="L8753" i="4"/>
  <c r="L8754" i="4"/>
  <c r="L8755" i="4"/>
  <c r="L8756" i="4"/>
  <c r="L8757" i="4"/>
  <c r="L8758" i="4"/>
  <c r="L8759" i="4"/>
  <c r="L8760" i="4"/>
  <c r="L8761" i="4"/>
  <c r="L8762" i="4"/>
  <c r="L8763" i="4"/>
  <c r="L8764" i="4"/>
  <c r="L8765" i="4"/>
  <c r="L8766" i="4"/>
  <c r="L8767" i="4"/>
  <c r="L8768" i="4"/>
  <c r="L8769" i="4"/>
  <c r="L8770" i="4"/>
  <c r="L8771" i="4"/>
  <c r="L8772" i="4"/>
  <c r="L8773" i="4"/>
  <c r="L8774" i="4"/>
  <c r="L8775" i="4"/>
  <c r="L8776" i="4"/>
  <c r="L8777" i="4"/>
  <c r="L8778" i="4"/>
  <c r="L8779" i="4"/>
  <c r="L8780" i="4"/>
  <c r="L8781" i="4"/>
  <c r="L8782" i="4"/>
  <c r="L8783" i="4"/>
  <c r="L8784" i="4"/>
  <c r="L8785" i="4"/>
  <c r="L8786" i="4"/>
  <c r="L8787" i="4"/>
  <c r="L8788" i="4"/>
  <c r="L8789" i="4"/>
  <c r="L8790" i="4"/>
  <c r="L8791" i="4"/>
  <c r="L8792" i="4"/>
  <c r="L8793" i="4"/>
  <c r="L8794" i="4"/>
  <c r="L8795" i="4"/>
  <c r="L8796" i="4"/>
  <c r="L8797" i="4"/>
  <c r="L8798" i="4"/>
  <c r="L8799" i="4"/>
  <c r="L8800" i="4"/>
  <c r="L8801" i="4"/>
  <c r="L8802" i="4"/>
  <c r="L8803" i="4"/>
  <c r="L8804" i="4"/>
  <c r="L8805" i="4"/>
  <c r="L8806" i="4"/>
  <c r="L8807" i="4"/>
  <c r="L8808" i="4"/>
  <c r="L8809" i="4"/>
  <c r="L8810" i="4"/>
  <c r="L8811" i="4"/>
  <c r="L8812" i="4"/>
  <c r="L8813" i="4"/>
  <c r="L8814" i="4"/>
  <c r="L8815" i="4"/>
  <c r="L8816" i="4"/>
  <c r="L8817" i="4"/>
  <c r="L8818" i="4"/>
  <c r="L8819" i="4"/>
  <c r="L8820" i="4"/>
  <c r="L8821" i="4"/>
  <c r="L8822" i="4"/>
  <c r="L8823" i="4"/>
  <c r="L8824" i="4"/>
  <c r="L8825" i="4"/>
  <c r="L8826" i="4"/>
  <c r="L8827" i="4"/>
  <c r="L8828" i="4"/>
  <c r="L8829" i="4"/>
  <c r="L8830" i="4"/>
  <c r="L8831" i="4"/>
  <c r="L8832" i="4"/>
  <c r="L8833" i="4"/>
  <c r="L8834" i="4"/>
  <c r="L8835" i="4"/>
  <c r="L8836" i="4"/>
  <c r="L8837" i="4"/>
  <c r="L8838" i="4"/>
  <c r="L8839" i="4"/>
  <c r="L8840" i="4"/>
  <c r="L8841" i="4"/>
  <c r="L8842" i="4"/>
  <c r="L8843" i="4"/>
  <c r="L8844" i="4"/>
  <c r="L8845" i="4"/>
  <c r="L8846" i="4"/>
  <c r="L8847" i="4"/>
  <c r="L8848" i="4"/>
  <c r="L8849" i="4"/>
  <c r="L8850" i="4"/>
  <c r="L8851" i="4"/>
  <c r="L8852" i="4"/>
  <c r="L8853" i="4"/>
  <c r="L8854" i="4"/>
  <c r="L8855" i="4"/>
  <c r="L8856" i="4"/>
  <c r="L8857" i="4"/>
  <c r="L8858" i="4"/>
  <c r="L8859" i="4"/>
  <c r="L8860" i="4"/>
  <c r="L8861" i="4"/>
  <c r="L8862" i="4"/>
  <c r="L8863" i="4"/>
  <c r="L8864" i="4"/>
  <c r="L8865" i="4"/>
  <c r="L8866" i="4"/>
  <c r="L8867" i="4"/>
  <c r="L8868" i="4"/>
  <c r="L8869" i="4"/>
  <c r="L8870" i="4"/>
  <c r="L8871" i="4"/>
  <c r="L8872" i="4"/>
  <c r="L8873" i="4"/>
  <c r="L8874" i="4"/>
  <c r="L8875" i="4"/>
  <c r="L8876" i="4"/>
  <c r="L8877" i="4"/>
  <c r="L8878" i="4"/>
  <c r="L8879" i="4"/>
  <c r="L8880" i="4"/>
  <c r="L8881" i="4"/>
  <c r="L8882" i="4"/>
  <c r="L8883" i="4"/>
  <c r="L8884" i="4"/>
  <c r="L8885" i="4"/>
  <c r="L8886" i="4"/>
  <c r="L8887" i="4"/>
  <c r="L8888" i="4"/>
  <c r="L8889" i="4"/>
  <c r="L8890" i="4"/>
  <c r="L8891" i="4"/>
  <c r="L8892" i="4"/>
  <c r="L8893" i="4"/>
  <c r="L8894" i="4"/>
  <c r="L8895" i="4"/>
  <c r="L8896" i="4"/>
  <c r="L8897" i="4"/>
  <c r="L8898" i="4"/>
  <c r="L8899" i="4"/>
  <c r="L8900" i="4"/>
  <c r="L8901" i="4"/>
  <c r="L8902" i="4"/>
  <c r="L8903" i="4"/>
  <c r="L8904" i="4"/>
  <c r="L8905" i="4"/>
  <c r="L8906" i="4"/>
  <c r="L8907" i="4"/>
  <c r="L8908" i="4"/>
  <c r="L8909" i="4"/>
  <c r="L8910" i="4"/>
  <c r="L8911" i="4"/>
  <c r="L8912" i="4"/>
  <c r="L8913" i="4"/>
  <c r="L8914" i="4"/>
  <c r="L8915" i="4"/>
  <c r="L8916" i="4"/>
  <c r="L8917" i="4"/>
  <c r="L8918" i="4"/>
  <c r="L8919" i="4"/>
  <c r="L8920" i="4"/>
  <c r="L8921" i="4"/>
  <c r="L8922" i="4"/>
  <c r="L8923" i="4"/>
  <c r="L8924" i="4"/>
  <c r="L8925" i="4"/>
  <c r="L8926" i="4"/>
  <c r="L8927" i="4"/>
  <c r="L8928" i="4"/>
  <c r="L8929" i="4"/>
  <c r="L8930" i="4"/>
  <c r="L8931" i="4"/>
  <c r="L8932" i="4"/>
  <c r="L8933" i="4"/>
  <c r="L8934" i="4"/>
  <c r="L8935" i="4"/>
  <c r="L8936" i="4"/>
  <c r="L8937" i="4"/>
  <c r="L8938" i="4"/>
  <c r="L8939" i="4"/>
  <c r="L8940" i="4"/>
  <c r="L8941" i="4"/>
  <c r="L8942" i="4"/>
  <c r="L8943" i="4"/>
  <c r="L8944" i="4"/>
  <c r="L8945" i="4"/>
  <c r="L8946" i="4"/>
  <c r="L8947" i="4"/>
  <c r="L8948" i="4"/>
  <c r="L8949" i="4"/>
  <c r="L8950" i="4"/>
  <c r="L8951" i="4"/>
  <c r="L8952" i="4"/>
  <c r="L8953" i="4"/>
  <c r="L8954" i="4"/>
  <c r="L8955" i="4"/>
  <c r="L8956" i="4"/>
  <c r="L8957" i="4"/>
  <c r="L8958" i="4"/>
  <c r="L8959" i="4"/>
  <c r="L8960" i="4"/>
  <c r="L8961" i="4"/>
  <c r="L8962" i="4"/>
  <c r="L8963" i="4"/>
  <c r="L8964" i="4"/>
  <c r="L8965" i="4"/>
  <c r="L8966" i="4"/>
  <c r="L8967" i="4"/>
  <c r="L8968" i="4"/>
  <c r="L8969" i="4"/>
  <c r="L8970" i="4"/>
  <c r="L8971" i="4"/>
  <c r="L8972" i="4"/>
  <c r="L8973" i="4"/>
  <c r="L8974" i="4"/>
  <c r="L8975" i="4"/>
  <c r="L8976" i="4"/>
  <c r="L8977" i="4"/>
  <c r="L8978" i="4"/>
  <c r="L8979" i="4"/>
  <c r="L8980" i="4"/>
  <c r="L8981" i="4"/>
  <c r="L8982" i="4"/>
  <c r="L8983" i="4"/>
  <c r="L8984" i="4"/>
  <c r="L8985" i="4"/>
  <c r="L8986" i="4"/>
  <c r="L8987" i="4"/>
  <c r="L8988" i="4"/>
  <c r="L8989" i="4"/>
  <c r="L8990" i="4"/>
  <c r="L8991" i="4"/>
  <c r="L8992" i="4"/>
  <c r="L8993" i="4"/>
  <c r="L8994" i="4"/>
  <c r="L8995" i="4"/>
  <c r="L8996" i="4"/>
  <c r="L8997" i="4"/>
  <c r="L8998" i="4"/>
  <c r="L8999" i="4"/>
  <c r="L9000" i="4"/>
  <c r="L9001" i="4"/>
  <c r="L9002" i="4"/>
  <c r="L9003" i="4"/>
  <c r="L9004" i="4"/>
  <c r="L9005" i="4"/>
  <c r="L9006" i="4"/>
  <c r="L9007" i="4"/>
  <c r="L9008" i="4"/>
  <c r="L9009" i="4"/>
  <c r="L9010" i="4"/>
  <c r="L9011" i="4"/>
  <c r="L9012" i="4"/>
  <c r="L9013" i="4"/>
  <c r="L9014" i="4"/>
  <c r="L9015" i="4"/>
  <c r="L9016" i="4"/>
  <c r="L9017" i="4"/>
  <c r="L9018" i="4"/>
  <c r="L9019" i="4"/>
  <c r="L9020" i="4"/>
  <c r="L9021" i="4"/>
  <c r="L9022" i="4"/>
  <c r="L9023" i="4"/>
  <c r="L9024" i="4"/>
  <c r="L9025" i="4"/>
  <c r="L9026" i="4"/>
  <c r="L9027" i="4"/>
  <c r="L9028" i="4"/>
  <c r="L9029" i="4"/>
  <c r="L9030" i="4"/>
  <c r="L9031" i="4"/>
  <c r="L9032" i="4"/>
  <c r="L9033" i="4"/>
  <c r="L9034" i="4"/>
  <c r="L9035" i="4"/>
  <c r="L9036" i="4"/>
  <c r="L9037" i="4"/>
  <c r="L9038" i="4"/>
  <c r="L9039" i="4"/>
  <c r="L9040" i="4"/>
  <c r="L9041" i="4"/>
  <c r="L9042" i="4"/>
  <c r="L9043" i="4"/>
  <c r="L9044" i="4"/>
  <c r="L9045" i="4"/>
  <c r="L9046" i="4"/>
  <c r="L9047" i="4"/>
  <c r="L9048" i="4"/>
  <c r="L9049" i="4"/>
  <c r="L9050" i="4"/>
  <c r="L9051" i="4"/>
  <c r="L9052" i="4"/>
  <c r="L9053" i="4"/>
  <c r="L9054" i="4"/>
  <c r="L9055" i="4"/>
  <c r="L9056" i="4"/>
  <c r="L9057" i="4"/>
  <c r="L9058" i="4"/>
  <c r="L9059" i="4"/>
  <c r="L9060" i="4"/>
  <c r="L9061" i="4"/>
  <c r="L9062" i="4"/>
  <c r="L9063" i="4"/>
  <c r="L9064" i="4"/>
  <c r="L9065" i="4"/>
  <c r="L9066" i="4"/>
  <c r="L9067" i="4"/>
  <c r="L9068" i="4"/>
  <c r="L9069" i="4"/>
  <c r="L9070" i="4"/>
  <c r="L9071" i="4"/>
  <c r="L9072" i="4"/>
  <c r="L9073" i="4"/>
  <c r="L9074" i="4"/>
  <c r="L9075" i="4"/>
  <c r="L9076" i="4"/>
  <c r="L9077" i="4"/>
  <c r="L9078" i="4"/>
  <c r="L9079" i="4"/>
  <c r="L9080" i="4"/>
  <c r="L9081" i="4"/>
  <c r="L9082" i="4"/>
  <c r="L9083" i="4"/>
  <c r="L9084" i="4"/>
  <c r="L9085" i="4"/>
  <c r="L9086" i="4"/>
  <c r="L9087" i="4"/>
  <c r="L9088" i="4"/>
  <c r="L9089" i="4"/>
  <c r="L9090" i="4"/>
  <c r="L9091" i="4"/>
  <c r="L9092" i="4"/>
  <c r="L9093" i="4"/>
  <c r="L9094" i="4"/>
  <c r="L9095" i="4"/>
  <c r="L9096" i="4"/>
  <c r="L9097" i="4"/>
  <c r="L9098" i="4"/>
  <c r="L9099" i="4"/>
  <c r="L9100" i="4"/>
  <c r="L9101" i="4"/>
  <c r="L9102" i="4"/>
  <c r="L9103" i="4"/>
  <c r="L9104" i="4"/>
  <c r="L9105" i="4"/>
  <c r="L9106" i="4"/>
  <c r="L9107" i="4"/>
  <c r="L9108" i="4"/>
  <c r="L9109" i="4"/>
  <c r="L9110" i="4"/>
  <c r="L9111" i="4"/>
  <c r="L9112" i="4"/>
  <c r="L9113" i="4"/>
  <c r="L9114" i="4"/>
  <c r="L9115" i="4"/>
  <c r="L9116" i="4"/>
  <c r="L9117" i="4"/>
  <c r="L9118" i="4"/>
  <c r="L9119" i="4"/>
  <c r="L9120" i="4"/>
  <c r="L9121" i="4"/>
  <c r="L9122" i="4"/>
  <c r="L9123" i="4"/>
  <c r="L9124" i="4"/>
  <c r="L9125" i="4"/>
  <c r="L9126" i="4"/>
  <c r="L9127" i="4"/>
  <c r="L9128" i="4"/>
  <c r="L9129" i="4"/>
  <c r="L9130" i="4"/>
  <c r="L9131" i="4"/>
  <c r="L9132" i="4"/>
  <c r="L9133" i="4"/>
  <c r="L9134" i="4"/>
  <c r="L9135" i="4"/>
  <c r="L9136" i="4"/>
  <c r="L9137" i="4"/>
  <c r="L9138" i="4"/>
  <c r="L9139" i="4"/>
  <c r="L9140" i="4"/>
  <c r="L9141" i="4"/>
  <c r="L9142" i="4"/>
  <c r="L9143" i="4"/>
  <c r="L9144" i="4"/>
  <c r="L9145" i="4"/>
  <c r="L9146" i="4"/>
  <c r="L9147" i="4"/>
  <c r="L9148" i="4"/>
  <c r="L9149" i="4"/>
  <c r="L9150" i="4"/>
  <c r="L9151" i="4"/>
  <c r="L9152" i="4"/>
  <c r="L9153" i="4"/>
  <c r="L9154" i="4"/>
  <c r="L9155" i="4"/>
  <c r="L9156" i="4"/>
  <c r="L9157" i="4"/>
  <c r="L9158" i="4"/>
  <c r="L9159" i="4"/>
  <c r="L9160" i="4"/>
  <c r="L9161" i="4"/>
  <c r="L9162" i="4"/>
  <c r="L9163" i="4"/>
  <c r="L9164" i="4"/>
  <c r="L9165" i="4"/>
  <c r="L9166" i="4"/>
  <c r="L9167" i="4"/>
  <c r="L9168" i="4"/>
  <c r="L9169" i="4"/>
  <c r="L9170" i="4"/>
  <c r="L9171" i="4"/>
  <c r="L9172" i="4"/>
  <c r="L9173" i="4"/>
  <c r="L9174" i="4"/>
  <c r="L9175" i="4"/>
  <c r="L9176" i="4"/>
  <c r="L9177" i="4"/>
  <c r="L9178" i="4"/>
  <c r="L9179" i="4"/>
  <c r="L9180" i="4"/>
  <c r="L9181" i="4"/>
  <c r="L9182" i="4"/>
  <c r="L9183" i="4"/>
  <c r="L9184" i="4"/>
  <c r="L9185" i="4"/>
  <c r="L9186" i="4"/>
  <c r="L9187" i="4"/>
  <c r="L9188" i="4"/>
  <c r="L9189" i="4"/>
  <c r="L9190" i="4"/>
  <c r="L9191" i="4"/>
  <c r="L9192" i="4"/>
  <c r="L9193" i="4"/>
  <c r="L9194" i="4"/>
  <c r="L9195" i="4"/>
  <c r="L9196" i="4"/>
  <c r="L9197" i="4"/>
  <c r="L9198" i="4"/>
  <c r="L9199" i="4"/>
  <c r="L9200" i="4"/>
  <c r="L9201" i="4"/>
  <c r="L9202" i="4"/>
  <c r="L9203" i="4"/>
  <c r="L9204" i="4"/>
  <c r="L9205" i="4"/>
  <c r="L9206" i="4"/>
  <c r="L9207" i="4"/>
  <c r="L9208" i="4"/>
  <c r="L9209" i="4"/>
  <c r="L9210" i="4"/>
  <c r="L9211" i="4"/>
  <c r="L9212" i="4"/>
  <c r="L9213" i="4"/>
  <c r="L9214" i="4"/>
  <c r="L9215" i="4"/>
  <c r="L9216" i="4"/>
  <c r="L9217" i="4"/>
  <c r="L9218" i="4"/>
  <c r="L9219" i="4"/>
  <c r="L9220" i="4"/>
  <c r="L9221" i="4"/>
  <c r="L9222" i="4"/>
  <c r="L9223" i="4"/>
  <c r="L9224" i="4"/>
  <c r="L9225" i="4"/>
  <c r="L9226" i="4"/>
  <c r="L9227" i="4"/>
  <c r="L9228" i="4"/>
  <c r="L9229" i="4"/>
  <c r="L9230" i="4"/>
  <c r="L9231" i="4"/>
  <c r="L9232" i="4"/>
  <c r="L9233" i="4"/>
  <c r="L9234" i="4"/>
  <c r="L9235" i="4"/>
  <c r="L9236" i="4"/>
  <c r="L9237" i="4"/>
  <c r="L9238" i="4"/>
  <c r="L9239" i="4"/>
  <c r="L9240" i="4"/>
  <c r="L9241" i="4"/>
  <c r="L9242" i="4"/>
  <c r="L9243" i="4"/>
  <c r="L9244" i="4"/>
  <c r="L9245" i="4"/>
  <c r="L9246" i="4"/>
  <c r="L9247" i="4"/>
  <c r="L9248" i="4"/>
  <c r="L9249" i="4"/>
  <c r="L9250" i="4"/>
  <c r="L9251" i="4"/>
  <c r="L9252" i="4"/>
  <c r="L9253" i="4"/>
  <c r="L9254" i="4"/>
  <c r="L9255" i="4"/>
  <c r="L9256" i="4"/>
  <c r="L9257" i="4"/>
  <c r="L9258" i="4"/>
  <c r="L9259" i="4"/>
  <c r="L9260" i="4"/>
  <c r="L9261" i="4"/>
  <c r="L9262" i="4"/>
  <c r="L9263" i="4"/>
  <c r="L9264" i="4"/>
  <c r="L9265" i="4"/>
  <c r="L9266" i="4"/>
  <c r="L9267" i="4"/>
  <c r="L9268" i="4"/>
  <c r="L9269" i="4"/>
  <c r="L9270" i="4"/>
  <c r="L9271" i="4"/>
  <c r="L9272" i="4"/>
  <c r="L9273" i="4"/>
  <c r="L9274" i="4"/>
  <c r="L9275" i="4"/>
  <c r="L9276" i="4"/>
  <c r="L9277" i="4"/>
  <c r="L9278" i="4"/>
  <c r="L9279" i="4"/>
  <c r="L9280" i="4"/>
  <c r="L9281" i="4"/>
  <c r="L9282" i="4"/>
  <c r="L9283" i="4"/>
  <c r="L9284" i="4"/>
  <c r="L9285" i="4"/>
  <c r="L9286" i="4"/>
  <c r="L9287" i="4"/>
  <c r="L9288" i="4"/>
  <c r="L9289" i="4"/>
  <c r="L9290" i="4"/>
  <c r="L9291" i="4"/>
  <c r="L9292" i="4"/>
  <c r="L9293" i="4"/>
  <c r="L9294" i="4"/>
  <c r="L9295" i="4"/>
  <c r="L9296" i="4"/>
  <c r="L9297" i="4"/>
  <c r="L9298" i="4"/>
  <c r="L9299" i="4"/>
  <c r="L9300" i="4"/>
  <c r="L9301" i="4"/>
  <c r="L9302" i="4"/>
  <c r="L9303" i="4"/>
  <c r="L9304" i="4"/>
  <c r="L9305" i="4"/>
  <c r="L9306" i="4"/>
  <c r="L9307" i="4"/>
  <c r="L9308" i="4"/>
  <c r="L9309" i="4"/>
  <c r="L9310" i="4"/>
  <c r="L9311" i="4"/>
  <c r="L9312" i="4"/>
  <c r="L9313" i="4"/>
  <c r="L9314" i="4"/>
  <c r="L9315" i="4"/>
  <c r="L9316" i="4"/>
  <c r="L9317" i="4"/>
  <c r="L9318" i="4"/>
  <c r="L9319" i="4"/>
  <c r="L9320" i="4"/>
  <c r="L9321" i="4"/>
  <c r="L9322" i="4"/>
  <c r="L9323" i="4"/>
  <c r="L9324" i="4"/>
  <c r="L9325" i="4"/>
  <c r="L9326" i="4"/>
  <c r="L9327" i="4"/>
  <c r="L9328" i="4"/>
  <c r="L9329" i="4"/>
  <c r="L9330" i="4"/>
  <c r="L9331" i="4"/>
  <c r="L9332" i="4"/>
  <c r="L9333" i="4"/>
  <c r="L9334" i="4"/>
  <c r="L9335" i="4"/>
  <c r="L9336" i="4"/>
  <c r="L9337" i="4"/>
  <c r="L9338" i="4"/>
  <c r="L9339" i="4"/>
  <c r="L9340" i="4"/>
  <c r="L9341" i="4"/>
  <c r="L9342" i="4"/>
  <c r="L9343" i="4"/>
  <c r="L9344" i="4"/>
  <c r="L9345" i="4"/>
  <c r="L9346" i="4"/>
  <c r="L9347" i="4"/>
  <c r="L9348" i="4"/>
  <c r="L9349" i="4"/>
  <c r="L9350" i="4"/>
  <c r="L9351" i="4"/>
  <c r="L9352" i="4"/>
  <c r="L9353" i="4"/>
  <c r="L9354" i="4"/>
  <c r="L9355" i="4"/>
  <c r="L9356" i="4"/>
  <c r="L9357" i="4"/>
  <c r="L9358" i="4"/>
  <c r="L9359" i="4"/>
  <c r="L9360" i="4"/>
  <c r="L9361" i="4"/>
  <c r="L9362" i="4"/>
  <c r="L9363" i="4"/>
  <c r="L9364" i="4"/>
  <c r="L9365" i="4"/>
  <c r="L9366" i="4"/>
  <c r="L9367" i="4"/>
  <c r="L9368" i="4"/>
  <c r="L9369" i="4"/>
  <c r="L9370" i="4"/>
  <c r="L9371" i="4"/>
  <c r="L9372" i="4"/>
  <c r="L9373" i="4"/>
  <c r="L9374" i="4"/>
  <c r="L9375" i="4"/>
  <c r="L9376" i="4"/>
  <c r="L9377" i="4"/>
  <c r="L9378" i="4"/>
  <c r="L9379" i="4"/>
  <c r="L9380" i="4"/>
  <c r="L9381" i="4"/>
  <c r="L9382" i="4"/>
  <c r="L9383" i="4"/>
  <c r="L9384" i="4"/>
  <c r="L9385" i="4"/>
  <c r="L9386" i="4"/>
  <c r="L9387" i="4"/>
  <c r="L9388" i="4"/>
  <c r="L9389" i="4"/>
  <c r="L9390" i="4"/>
  <c r="L9391" i="4"/>
  <c r="L9392" i="4"/>
  <c r="L9393" i="4"/>
  <c r="L9394" i="4"/>
  <c r="L9395" i="4"/>
  <c r="L9396" i="4"/>
  <c r="L9397" i="4"/>
  <c r="L9398" i="4"/>
  <c r="L9399" i="4"/>
  <c r="L9400" i="4"/>
  <c r="L9401" i="4"/>
  <c r="L9402" i="4"/>
  <c r="L9403" i="4"/>
  <c r="L9404" i="4"/>
  <c r="L9405" i="4"/>
  <c r="L9406" i="4"/>
  <c r="L9407" i="4"/>
  <c r="L9408" i="4"/>
  <c r="L9409" i="4"/>
  <c r="L9410" i="4"/>
  <c r="L9411" i="4"/>
  <c r="L9412" i="4"/>
  <c r="L9413" i="4"/>
  <c r="L9414" i="4"/>
  <c r="L9415" i="4"/>
  <c r="L9416" i="4"/>
  <c r="L9417" i="4"/>
  <c r="L9418" i="4"/>
  <c r="L9419" i="4"/>
  <c r="L9420" i="4"/>
  <c r="L9421" i="4"/>
  <c r="L9422" i="4"/>
  <c r="L9423" i="4"/>
  <c r="L9424" i="4"/>
  <c r="L9425" i="4"/>
  <c r="L9426" i="4"/>
  <c r="L9427" i="4"/>
  <c r="L9428" i="4"/>
  <c r="L9429" i="4"/>
  <c r="L9430" i="4"/>
  <c r="L9431" i="4"/>
  <c r="L9432" i="4"/>
  <c r="L9433" i="4"/>
  <c r="L9434" i="4"/>
  <c r="L9435" i="4"/>
  <c r="L9436" i="4"/>
  <c r="L9437" i="4"/>
  <c r="L9438" i="4"/>
  <c r="L9439" i="4"/>
  <c r="L9440" i="4"/>
  <c r="L9441" i="4"/>
  <c r="L9442" i="4"/>
  <c r="L9443" i="4"/>
  <c r="L9444" i="4"/>
  <c r="L9445" i="4"/>
  <c r="L9446" i="4"/>
  <c r="L9447" i="4"/>
  <c r="L9448" i="4"/>
  <c r="L9449" i="4"/>
  <c r="L9450" i="4"/>
  <c r="L9451" i="4"/>
  <c r="L9452" i="4"/>
  <c r="L9453" i="4"/>
  <c r="L9454" i="4"/>
  <c r="L9455" i="4"/>
  <c r="L9456" i="4"/>
  <c r="L9457" i="4"/>
  <c r="L9458" i="4"/>
  <c r="L9459" i="4"/>
  <c r="L9460" i="4"/>
  <c r="L9461" i="4"/>
  <c r="L9462" i="4"/>
  <c r="L9463" i="4"/>
  <c r="L9464" i="4"/>
  <c r="L9465" i="4"/>
  <c r="L9466" i="4"/>
  <c r="L9467" i="4"/>
  <c r="L9468" i="4"/>
  <c r="L9469" i="4"/>
  <c r="L9470" i="4"/>
  <c r="L9471" i="4"/>
  <c r="L9472" i="4"/>
  <c r="L9473" i="4"/>
  <c r="L9474" i="4"/>
  <c r="L9475" i="4"/>
  <c r="L9476" i="4"/>
  <c r="L9477" i="4"/>
  <c r="L9478" i="4"/>
  <c r="L9479" i="4"/>
  <c r="L9480" i="4"/>
  <c r="L9481" i="4"/>
  <c r="L9482" i="4"/>
  <c r="L9483" i="4"/>
  <c r="L9484" i="4"/>
  <c r="L9485" i="4"/>
  <c r="L9486" i="4"/>
  <c r="L9487" i="4"/>
  <c r="L9488" i="4"/>
  <c r="L9489" i="4"/>
  <c r="L9490" i="4"/>
  <c r="L9491" i="4"/>
  <c r="L9492" i="4"/>
  <c r="L9493" i="4"/>
  <c r="L9494" i="4"/>
  <c r="L9495" i="4"/>
  <c r="L9496" i="4"/>
  <c r="L9497" i="4"/>
  <c r="L9498" i="4"/>
  <c r="L9499" i="4"/>
  <c r="L9500" i="4"/>
  <c r="L9501" i="4"/>
  <c r="L9502" i="4"/>
  <c r="L9503" i="4"/>
  <c r="L9504" i="4"/>
  <c r="L9505" i="4"/>
  <c r="L9506" i="4"/>
  <c r="L9507" i="4"/>
  <c r="L9508" i="4"/>
  <c r="L9509" i="4"/>
  <c r="L9510" i="4"/>
  <c r="L9511" i="4"/>
  <c r="L9512" i="4"/>
  <c r="L9513" i="4"/>
  <c r="L9514" i="4"/>
  <c r="L9515" i="4"/>
  <c r="L9516" i="4"/>
  <c r="L9517" i="4"/>
  <c r="L9518" i="4"/>
  <c r="L9519" i="4"/>
  <c r="L9520" i="4"/>
  <c r="L9521" i="4"/>
  <c r="L9522" i="4"/>
  <c r="L9523" i="4"/>
  <c r="L9524" i="4"/>
  <c r="L9525" i="4"/>
  <c r="L9526" i="4"/>
  <c r="L9527" i="4"/>
  <c r="L9528" i="4"/>
  <c r="L9529" i="4"/>
  <c r="L9530" i="4"/>
  <c r="L9531" i="4"/>
  <c r="L9532" i="4"/>
  <c r="L9533" i="4"/>
  <c r="L9534" i="4"/>
  <c r="L9535" i="4"/>
  <c r="L9536" i="4"/>
  <c r="L9537" i="4"/>
  <c r="L9538" i="4"/>
  <c r="L9539" i="4"/>
  <c r="L9540" i="4"/>
  <c r="L9541" i="4"/>
  <c r="L9542" i="4"/>
  <c r="L9543" i="4"/>
  <c r="L9544" i="4"/>
  <c r="L9545" i="4"/>
  <c r="L9546" i="4"/>
  <c r="L9547" i="4"/>
  <c r="L9548" i="4"/>
  <c r="L9549" i="4"/>
  <c r="L9550" i="4"/>
  <c r="L9551" i="4"/>
  <c r="L9552" i="4"/>
  <c r="L9553" i="4"/>
  <c r="L9554" i="4"/>
  <c r="L9555" i="4"/>
  <c r="L9556" i="4"/>
  <c r="L9557" i="4"/>
  <c r="L9558" i="4"/>
  <c r="L9559" i="4"/>
  <c r="L9560" i="4"/>
  <c r="L9561" i="4"/>
  <c r="L9562" i="4"/>
  <c r="L9563" i="4"/>
  <c r="L9564" i="4"/>
  <c r="L9565" i="4"/>
  <c r="L9566" i="4"/>
  <c r="L9567" i="4"/>
  <c r="L9568" i="4"/>
  <c r="L9569" i="4"/>
  <c r="L9570" i="4"/>
  <c r="L9571" i="4"/>
  <c r="L9572" i="4"/>
  <c r="L9573" i="4"/>
  <c r="L9574" i="4"/>
  <c r="L9575" i="4"/>
  <c r="L9576" i="4"/>
  <c r="L9577" i="4"/>
  <c r="L9578" i="4"/>
  <c r="L9579" i="4"/>
  <c r="L9580" i="4"/>
  <c r="L9581" i="4"/>
  <c r="L9582" i="4"/>
  <c r="L9583" i="4"/>
  <c r="L9584" i="4"/>
  <c r="L9585" i="4"/>
  <c r="L9586" i="4"/>
  <c r="L9587" i="4"/>
  <c r="L9588" i="4"/>
  <c r="L9589" i="4"/>
  <c r="L9590" i="4"/>
  <c r="L9591" i="4"/>
  <c r="L9592" i="4"/>
  <c r="L9593" i="4"/>
  <c r="L9594" i="4"/>
  <c r="L9595" i="4"/>
  <c r="L9596" i="4"/>
  <c r="L9597" i="4"/>
  <c r="L9598" i="4"/>
  <c r="L9599" i="4"/>
  <c r="L9600" i="4"/>
  <c r="L9601" i="4"/>
  <c r="L9602" i="4"/>
  <c r="L9603" i="4"/>
  <c r="L9604" i="4"/>
  <c r="L9605" i="4"/>
  <c r="L9606" i="4"/>
  <c r="L9607" i="4"/>
  <c r="L9608" i="4"/>
  <c r="L9609" i="4"/>
  <c r="L9610" i="4"/>
  <c r="L9611" i="4"/>
  <c r="L9612" i="4"/>
  <c r="L9613" i="4"/>
  <c r="L9614" i="4"/>
  <c r="L9615" i="4"/>
  <c r="L9616" i="4"/>
  <c r="L9617" i="4"/>
  <c r="L9618" i="4"/>
  <c r="L9619" i="4"/>
  <c r="L9620" i="4"/>
  <c r="L9621" i="4"/>
  <c r="L9622" i="4"/>
  <c r="L9623" i="4"/>
  <c r="L9624" i="4"/>
  <c r="L9625" i="4"/>
  <c r="L9626" i="4"/>
  <c r="L9627" i="4"/>
  <c r="L9628" i="4"/>
  <c r="L9629" i="4"/>
  <c r="L9630" i="4"/>
  <c r="L9631" i="4"/>
  <c r="L9632" i="4"/>
  <c r="L9633" i="4"/>
  <c r="L9634" i="4"/>
  <c r="L9635" i="4"/>
  <c r="L9636" i="4"/>
  <c r="L9637" i="4"/>
  <c r="L9638" i="4"/>
  <c r="L9639" i="4"/>
  <c r="L9640" i="4"/>
  <c r="L9641" i="4"/>
  <c r="L9642" i="4"/>
  <c r="L9643" i="4"/>
  <c r="L9644" i="4"/>
  <c r="L9645" i="4"/>
  <c r="L9646" i="4"/>
  <c r="L9647" i="4"/>
  <c r="L9648" i="4"/>
  <c r="L9649" i="4"/>
  <c r="L9650" i="4"/>
  <c r="L9651" i="4"/>
  <c r="L9652" i="4"/>
  <c r="L9653" i="4"/>
  <c r="L9654" i="4"/>
  <c r="L9655" i="4"/>
  <c r="L9656" i="4"/>
  <c r="L9657" i="4"/>
  <c r="L9658" i="4"/>
  <c r="L9659" i="4"/>
  <c r="L9660" i="4"/>
  <c r="L9661" i="4"/>
  <c r="L9662" i="4"/>
  <c r="L9663" i="4"/>
  <c r="L9664" i="4"/>
  <c r="L9665" i="4"/>
  <c r="L9666" i="4"/>
  <c r="L9667" i="4"/>
  <c r="L9668" i="4"/>
  <c r="L9669" i="4"/>
  <c r="L9670" i="4"/>
  <c r="L9671" i="4"/>
  <c r="L9672" i="4"/>
  <c r="L9673" i="4"/>
  <c r="L9674" i="4"/>
  <c r="L9675" i="4"/>
  <c r="L9676" i="4"/>
  <c r="L9677" i="4"/>
  <c r="L9678" i="4"/>
  <c r="L9679" i="4"/>
  <c r="L9680" i="4"/>
  <c r="L9681" i="4"/>
  <c r="L9682" i="4"/>
  <c r="L9683" i="4"/>
  <c r="L9684" i="4"/>
  <c r="L9685" i="4"/>
  <c r="L9686" i="4"/>
  <c r="L9687" i="4"/>
  <c r="L9688" i="4"/>
  <c r="L9689" i="4"/>
  <c r="L9690" i="4"/>
  <c r="L9691" i="4"/>
  <c r="L9692" i="4"/>
  <c r="L9693" i="4"/>
  <c r="L9694" i="4"/>
  <c r="L9695" i="4"/>
  <c r="L9696" i="4"/>
  <c r="L9697" i="4"/>
  <c r="L9698" i="4"/>
  <c r="L9699" i="4"/>
  <c r="L9700" i="4"/>
  <c r="L9701" i="4"/>
  <c r="L9702" i="4"/>
  <c r="L9703" i="4"/>
  <c r="L9704" i="4"/>
  <c r="L9705" i="4"/>
  <c r="L9706" i="4"/>
  <c r="L9707" i="4"/>
  <c r="L9708" i="4"/>
  <c r="L9709" i="4"/>
  <c r="L9710" i="4"/>
  <c r="L9711" i="4"/>
  <c r="L9712" i="4"/>
  <c r="L9713" i="4"/>
  <c r="L9714" i="4"/>
  <c r="L9715" i="4"/>
  <c r="L9716" i="4"/>
  <c r="L9717" i="4"/>
  <c r="L9718" i="4"/>
  <c r="L9719" i="4"/>
  <c r="L9720" i="4"/>
  <c r="L9721" i="4"/>
  <c r="L9722" i="4"/>
  <c r="L9723" i="4"/>
  <c r="L9724" i="4"/>
  <c r="L9725" i="4"/>
  <c r="L9726" i="4"/>
  <c r="L9727" i="4"/>
  <c r="L9728" i="4"/>
  <c r="L9729" i="4"/>
  <c r="L9730" i="4"/>
  <c r="L9731" i="4"/>
  <c r="L9732" i="4"/>
  <c r="L9733" i="4"/>
  <c r="L9734" i="4"/>
  <c r="L9735" i="4"/>
  <c r="L9736" i="4"/>
  <c r="L9737" i="4"/>
  <c r="L9738" i="4"/>
  <c r="L9739" i="4"/>
  <c r="L9740" i="4"/>
  <c r="L9741" i="4"/>
  <c r="L9742" i="4"/>
  <c r="L9743" i="4"/>
  <c r="L9744" i="4"/>
  <c r="L9745" i="4"/>
  <c r="L9746" i="4"/>
  <c r="L9747" i="4"/>
  <c r="L9748" i="4"/>
  <c r="L9749" i="4"/>
  <c r="L9750" i="4"/>
  <c r="L9751" i="4"/>
  <c r="L9752" i="4"/>
  <c r="L9753" i="4"/>
  <c r="L9754" i="4"/>
  <c r="L9755" i="4"/>
  <c r="L9756" i="4"/>
  <c r="L9757" i="4"/>
  <c r="L9758" i="4"/>
  <c r="L9759" i="4"/>
  <c r="L9760" i="4"/>
  <c r="L9761" i="4"/>
  <c r="L9762" i="4"/>
  <c r="L9763" i="4"/>
  <c r="L9764" i="4"/>
  <c r="L9765" i="4"/>
  <c r="L9766" i="4"/>
  <c r="L9767" i="4"/>
  <c r="L9768" i="4"/>
  <c r="L9769" i="4"/>
  <c r="L9770" i="4"/>
  <c r="L9771" i="4"/>
  <c r="L9772" i="4"/>
  <c r="L9773" i="4"/>
  <c r="L9774" i="4"/>
  <c r="L9775" i="4"/>
  <c r="L9776" i="4"/>
  <c r="L9777" i="4"/>
  <c r="L9778" i="4"/>
  <c r="L9779" i="4"/>
  <c r="L9780" i="4"/>
  <c r="L9781" i="4"/>
  <c r="L9782" i="4"/>
  <c r="L9783" i="4"/>
  <c r="L9784" i="4"/>
  <c r="L9785" i="4"/>
  <c r="L9786" i="4"/>
  <c r="L9787" i="4"/>
  <c r="L9788" i="4"/>
  <c r="L9789" i="4"/>
  <c r="L9790" i="4"/>
  <c r="L9791" i="4"/>
  <c r="L9792" i="4"/>
  <c r="L9793" i="4"/>
  <c r="L9794" i="4"/>
  <c r="L9795" i="4"/>
  <c r="L9796" i="4"/>
  <c r="L9797" i="4"/>
  <c r="L9798" i="4"/>
  <c r="L9799" i="4"/>
  <c r="L9800" i="4"/>
  <c r="L9801" i="4"/>
  <c r="L9802" i="4"/>
  <c r="L9803" i="4"/>
  <c r="L9804" i="4"/>
  <c r="L9805" i="4"/>
  <c r="L9806" i="4"/>
  <c r="L9807" i="4"/>
  <c r="L9808" i="4"/>
  <c r="L9809" i="4"/>
  <c r="L9810" i="4"/>
  <c r="L2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K6671" i="4"/>
  <c r="K6672" i="4"/>
  <c r="K6673" i="4"/>
  <c r="K6674" i="4"/>
  <c r="K6675" i="4"/>
  <c r="K6676" i="4"/>
  <c r="K6677" i="4"/>
  <c r="K6678" i="4"/>
  <c r="K6679" i="4"/>
  <c r="K6680" i="4"/>
  <c r="K6681" i="4"/>
  <c r="K6682" i="4"/>
  <c r="K6683" i="4"/>
  <c r="K6684" i="4"/>
  <c r="K6685" i="4"/>
  <c r="K6686" i="4"/>
  <c r="K6687" i="4"/>
  <c r="K6688" i="4"/>
  <c r="K6689" i="4"/>
  <c r="K6690" i="4"/>
  <c r="K6691" i="4"/>
  <c r="K6692" i="4"/>
  <c r="K6693" i="4"/>
  <c r="K6694" i="4"/>
  <c r="K6695" i="4"/>
  <c r="K6696" i="4"/>
  <c r="K6697" i="4"/>
  <c r="K6698" i="4"/>
  <c r="K6699" i="4"/>
  <c r="K6700" i="4"/>
  <c r="K6701" i="4"/>
  <c r="K6702" i="4"/>
  <c r="K6703" i="4"/>
  <c r="K6704" i="4"/>
  <c r="K6705" i="4"/>
  <c r="K6706" i="4"/>
  <c r="K6707" i="4"/>
  <c r="K6708" i="4"/>
  <c r="K6709" i="4"/>
  <c r="K6710" i="4"/>
  <c r="K6711" i="4"/>
  <c r="K6712" i="4"/>
  <c r="K6713" i="4"/>
  <c r="K6714" i="4"/>
  <c r="K6715" i="4"/>
  <c r="K6716" i="4"/>
  <c r="K6717" i="4"/>
  <c r="K6718" i="4"/>
  <c r="K6719" i="4"/>
  <c r="K6720" i="4"/>
  <c r="K6721" i="4"/>
  <c r="K6722" i="4"/>
  <c r="K6723" i="4"/>
  <c r="K6724" i="4"/>
  <c r="K6725" i="4"/>
  <c r="K6726" i="4"/>
  <c r="K6727" i="4"/>
  <c r="K6728" i="4"/>
  <c r="K6729" i="4"/>
  <c r="K6730" i="4"/>
  <c r="K6731" i="4"/>
  <c r="K6732" i="4"/>
  <c r="K6733" i="4"/>
  <c r="K6734" i="4"/>
  <c r="K6735" i="4"/>
  <c r="K6736" i="4"/>
  <c r="K6737" i="4"/>
  <c r="K6738" i="4"/>
  <c r="K6739" i="4"/>
  <c r="K6740" i="4"/>
  <c r="K6741" i="4"/>
  <c r="K6742" i="4"/>
  <c r="K6743" i="4"/>
  <c r="K6744" i="4"/>
  <c r="K6745" i="4"/>
  <c r="K6746" i="4"/>
  <c r="K6747" i="4"/>
  <c r="K6748" i="4"/>
  <c r="K6749" i="4"/>
  <c r="K6750" i="4"/>
  <c r="K6751" i="4"/>
  <c r="K6752" i="4"/>
  <c r="K6753" i="4"/>
  <c r="K6754" i="4"/>
  <c r="K6755" i="4"/>
  <c r="K6756" i="4"/>
  <c r="K6757" i="4"/>
  <c r="K6758" i="4"/>
  <c r="K6759" i="4"/>
  <c r="K6760" i="4"/>
  <c r="K6761" i="4"/>
  <c r="K6762" i="4"/>
  <c r="K6763" i="4"/>
  <c r="K6764" i="4"/>
  <c r="K6765" i="4"/>
  <c r="K6766" i="4"/>
  <c r="K6767" i="4"/>
  <c r="K6768" i="4"/>
  <c r="K6769" i="4"/>
  <c r="K6770" i="4"/>
  <c r="K6771" i="4"/>
  <c r="K6772" i="4"/>
  <c r="K6773" i="4"/>
  <c r="K6774" i="4"/>
  <c r="K6775" i="4"/>
  <c r="K6776" i="4"/>
  <c r="K6777" i="4"/>
  <c r="K6778" i="4"/>
  <c r="K6779" i="4"/>
  <c r="K6780" i="4"/>
  <c r="K6781" i="4"/>
  <c r="K6782" i="4"/>
  <c r="K6783" i="4"/>
  <c r="K6784" i="4"/>
  <c r="K6785" i="4"/>
  <c r="K6786" i="4"/>
  <c r="K6787" i="4"/>
  <c r="K6788" i="4"/>
  <c r="K6789" i="4"/>
  <c r="K6790" i="4"/>
  <c r="K6791" i="4"/>
  <c r="K6792" i="4"/>
  <c r="K6793" i="4"/>
  <c r="K6794" i="4"/>
  <c r="K6795" i="4"/>
  <c r="K6796" i="4"/>
  <c r="K6797" i="4"/>
  <c r="K6798" i="4"/>
  <c r="K6799" i="4"/>
  <c r="K6800" i="4"/>
  <c r="K6801" i="4"/>
  <c r="K6802" i="4"/>
  <c r="K6803" i="4"/>
  <c r="K6804" i="4"/>
  <c r="K6805" i="4"/>
  <c r="K6806" i="4"/>
  <c r="K6807" i="4"/>
  <c r="K6808" i="4"/>
  <c r="K6809" i="4"/>
  <c r="K6810" i="4"/>
  <c r="K6811" i="4"/>
  <c r="K6812" i="4"/>
  <c r="K6813" i="4"/>
  <c r="K6814" i="4"/>
  <c r="K6815" i="4"/>
  <c r="K6816" i="4"/>
  <c r="K6817" i="4"/>
  <c r="K6818" i="4"/>
  <c r="K6819" i="4"/>
  <c r="K6820" i="4"/>
  <c r="K6821" i="4"/>
  <c r="K6822" i="4"/>
  <c r="K6823" i="4"/>
  <c r="K6824" i="4"/>
  <c r="K6825" i="4"/>
  <c r="K6826" i="4"/>
  <c r="K6827" i="4"/>
  <c r="K6828" i="4"/>
  <c r="K6829" i="4"/>
  <c r="K6830" i="4"/>
  <c r="K6831" i="4"/>
  <c r="K6832" i="4"/>
  <c r="K6833" i="4"/>
  <c r="K6834" i="4"/>
  <c r="K6835" i="4"/>
  <c r="K6836" i="4"/>
  <c r="K6837" i="4"/>
  <c r="K6838" i="4"/>
  <c r="K6839" i="4"/>
  <c r="K6840" i="4"/>
  <c r="K6841" i="4"/>
  <c r="K6842" i="4"/>
  <c r="K6843" i="4"/>
  <c r="K6844" i="4"/>
  <c r="K6845" i="4"/>
  <c r="K6846" i="4"/>
  <c r="K6847" i="4"/>
  <c r="K6848" i="4"/>
  <c r="K6849" i="4"/>
  <c r="K6850" i="4"/>
  <c r="K6851" i="4"/>
  <c r="K6852" i="4"/>
  <c r="K6853" i="4"/>
  <c r="K6854" i="4"/>
  <c r="K6855" i="4"/>
  <c r="K6856" i="4"/>
  <c r="K6857" i="4"/>
  <c r="K6858" i="4"/>
  <c r="K6859" i="4"/>
  <c r="K6860" i="4"/>
  <c r="K6861" i="4"/>
  <c r="K6862" i="4"/>
  <c r="K6863" i="4"/>
  <c r="K6864" i="4"/>
  <c r="K6865" i="4"/>
  <c r="K6866" i="4"/>
  <c r="K6867" i="4"/>
  <c r="K6868" i="4"/>
  <c r="K6869" i="4"/>
  <c r="K6870" i="4"/>
  <c r="K6871" i="4"/>
  <c r="K6872" i="4"/>
  <c r="K6873" i="4"/>
  <c r="K6874" i="4"/>
  <c r="K6875" i="4"/>
  <c r="K6876" i="4"/>
  <c r="K6877" i="4"/>
  <c r="K6878" i="4"/>
  <c r="K6879" i="4"/>
  <c r="K6880" i="4"/>
  <c r="K6881" i="4"/>
  <c r="K6882" i="4"/>
  <c r="K6883" i="4"/>
  <c r="K6884" i="4"/>
  <c r="K6885" i="4"/>
  <c r="K6886" i="4"/>
  <c r="K6887" i="4"/>
  <c r="K6888" i="4"/>
  <c r="K6889" i="4"/>
  <c r="K6890" i="4"/>
  <c r="K6891" i="4"/>
  <c r="K6892" i="4"/>
  <c r="K6893" i="4"/>
  <c r="K6894" i="4"/>
  <c r="K6895" i="4"/>
  <c r="K6896" i="4"/>
  <c r="K6897" i="4"/>
  <c r="K6898" i="4"/>
  <c r="K6899" i="4"/>
  <c r="K6900" i="4"/>
  <c r="K6901" i="4"/>
  <c r="K6902" i="4"/>
  <c r="K6903" i="4"/>
  <c r="K6904" i="4"/>
  <c r="K6905" i="4"/>
  <c r="K6906" i="4"/>
  <c r="K6907" i="4"/>
  <c r="K6908" i="4"/>
  <c r="K6909" i="4"/>
  <c r="K6910" i="4"/>
  <c r="K6911" i="4"/>
  <c r="K6912" i="4"/>
  <c r="K6913" i="4"/>
  <c r="K6914" i="4"/>
  <c r="K6915" i="4"/>
  <c r="K6916" i="4"/>
  <c r="K6917" i="4"/>
  <c r="K6918" i="4"/>
  <c r="K6919" i="4"/>
  <c r="K6920" i="4"/>
  <c r="K6921" i="4"/>
  <c r="K6922" i="4"/>
  <c r="K6923" i="4"/>
  <c r="K6924" i="4"/>
  <c r="K6925" i="4"/>
  <c r="K6926" i="4"/>
  <c r="K6927" i="4"/>
  <c r="K6928" i="4"/>
  <c r="K6929" i="4"/>
  <c r="K6930" i="4"/>
  <c r="K6931" i="4"/>
  <c r="K6932" i="4"/>
  <c r="K6933" i="4"/>
  <c r="K6934" i="4"/>
  <c r="K6935" i="4"/>
  <c r="K6936" i="4"/>
  <c r="K6937" i="4"/>
  <c r="K6938" i="4"/>
  <c r="K6939" i="4"/>
  <c r="K6940" i="4"/>
  <c r="K6941" i="4"/>
  <c r="K6942" i="4"/>
  <c r="K6943" i="4"/>
  <c r="K6944" i="4"/>
  <c r="K6945" i="4"/>
  <c r="K6946" i="4"/>
  <c r="K6947" i="4"/>
  <c r="K6948" i="4"/>
  <c r="K6949" i="4"/>
  <c r="K6950" i="4"/>
  <c r="K6951" i="4"/>
  <c r="K6952" i="4"/>
  <c r="K6953" i="4"/>
  <c r="K6954" i="4"/>
  <c r="K6955" i="4"/>
  <c r="K6956" i="4"/>
  <c r="K6957" i="4"/>
  <c r="K6958" i="4"/>
  <c r="K6959" i="4"/>
  <c r="K6960" i="4"/>
  <c r="K6961" i="4"/>
  <c r="K6962" i="4"/>
  <c r="K6963" i="4"/>
  <c r="K6964" i="4"/>
  <c r="K6965" i="4"/>
  <c r="K6966" i="4"/>
  <c r="K6967" i="4"/>
  <c r="K6968" i="4"/>
  <c r="K6969" i="4"/>
  <c r="K6970" i="4"/>
  <c r="K6971" i="4"/>
  <c r="K6972" i="4"/>
  <c r="K6973" i="4"/>
  <c r="K6974" i="4"/>
  <c r="K6975" i="4"/>
  <c r="K6976" i="4"/>
  <c r="K6977" i="4"/>
  <c r="K6978" i="4"/>
  <c r="K6979" i="4"/>
  <c r="K6980" i="4"/>
  <c r="K6981" i="4"/>
  <c r="K6982" i="4"/>
  <c r="K6983" i="4"/>
  <c r="K6984" i="4"/>
  <c r="K6985" i="4"/>
  <c r="K6986" i="4"/>
  <c r="K6987" i="4"/>
  <c r="K6988" i="4"/>
  <c r="K6989" i="4"/>
  <c r="K6990" i="4"/>
  <c r="K6991" i="4"/>
  <c r="K6992" i="4"/>
  <c r="K6993" i="4"/>
  <c r="K6994" i="4"/>
  <c r="K6995" i="4"/>
  <c r="K6996" i="4"/>
  <c r="K6997" i="4"/>
  <c r="K6998" i="4"/>
  <c r="K6999" i="4"/>
  <c r="K7000" i="4"/>
  <c r="K7001" i="4"/>
  <c r="K7002" i="4"/>
  <c r="K7003" i="4"/>
  <c r="K7004" i="4"/>
  <c r="K7005" i="4"/>
  <c r="K7006" i="4"/>
  <c r="K7007" i="4"/>
  <c r="K7008" i="4"/>
  <c r="K7009" i="4"/>
  <c r="K7010" i="4"/>
  <c r="K7011" i="4"/>
  <c r="K7012" i="4"/>
  <c r="K7013" i="4"/>
  <c r="K7014" i="4"/>
  <c r="K7015" i="4"/>
  <c r="K7016" i="4"/>
  <c r="K7017" i="4"/>
  <c r="K7018" i="4"/>
  <c r="K7019" i="4"/>
  <c r="K7020" i="4"/>
  <c r="K7021" i="4"/>
  <c r="K7022" i="4"/>
  <c r="K7023" i="4"/>
  <c r="K7024" i="4"/>
  <c r="K7025" i="4"/>
  <c r="K7026" i="4"/>
  <c r="K7027" i="4"/>
  <c r="K7028" i="4"/>
  <c r="K7029" i="4"/>
  <c r="K7030" i="4"/>
  <c r="K7031" i="4"/>
  <c r="K7032" i="4"/>
  <c r="K7033" i="4"/>
  <c r="K7034" i="4"/>
  <c r="K7035" i="4"/>
  <c r="K7036" i="4"/>
  <c r="K7037" i="4"/>
  <c r="K7038" i="4"/>
  <c r="K7039" i="4"/>
  <c r="K7040" i="4"/>
  <c r="K7041" i="4"/>
  <c r="K7042" i="4"/>
  <c r="K7043" i="4"/>
  <c r="K7044" i="4"/>
  <c r="K7045" i="4"/>
  <c r="K7046" i="4"/>
  <c r="K7047" i="4"/>
  <c r="K7048" i="4"/>
  <c r="K7049" i="4"/>
  <c r="K7050" i="4"/>
  <c r="K7051" i="4"/>
  <c r="K7052" i="4"/>
  <c r="K7053" i="4"/>
  <c r="K7054" i="4"/>
  <c r="K7055" i="4"/>
  <c r="K7056" i="4"/>
  <c r="K7057" i="4"/>
  <c r="K7058" i="4"/>
  <c r="K7059" i="4"/>
  <c r="K7060" i="4"/>
  <c r="K7061" i="4"/>
  <c r="K7062" i="4"/>
  <c r="K7063" i="4"/>
  <c r="K7064" i="4"/>
  <c r="K7065" i="4"/>
  <c r="K7066" i="4"/>
  <c r="K7067" i="4"/>
  <c r="K7068" i="4"/>
  <c r="K7069" i="4"/>
  <c r="K7070" i="4"/>
  <c r="K7071" i="4"/>
  <c r="K7072" i="4"/>
  <c r="K7073" i="4"/>
  <c r="K7074" i="4"/>
  <c r="K7075" i="4"/>
  <c r="K7076" i="4"/>
  <c r="K7077" i="4"/>
  <c r="K7078" i="4"/>
  <c r="K7079" i="4"/>
  <c r="K7080" i="4"/>
  <c r="K7081" i="4"/>
  <c r="K7082" i="4"/>
  <c r="K7083" i="4"/>
  <c r="K7084" i="4"/>
  <c r="K7085" i="4"/>
  <c r="K7086" i="4"/>
  <c r="K7087" i="4"/>
  <c r="K7088" i="4"/>
  <c r="K7089" i="4"/>
  <c r="K7090" i="4"/>
  <c r="K7091" i="4"/>
  <c r="K7092" i="4"/>
  <c r="K7093" i="4"/>
  <c r="K7094" i="4"/>
  <c r="K7095" i="4"/>
  <c r="K7096" i="4"/>
  <c r="K7097" i="4"/>
  <c r="K7098" i="4"/>
  <c r="K7099" i="4"/>
  <c r="K7100" i="4"/>
  <c r="K7101" i="4"/>
  <c r="K7102" i="4"/>
  <c r="K7103" i="4"/>
  <c r="K7104" i="4"/>
  <c r="K7105" i="4"/>
  <c r="K7106" i="4"/>
  <c r="K7107" i="4"/>
  <c r="K7108" i="4"/>
  <c r="K7109" i="4"/>
  <c r="K7110" i="4"/>
  <c r="K7111" i="4"/>
  <c r="K7112" i="4"/>
  <c r="K7113" i="4"/>
  <c r="K7114" i="4"/>
  <c r="K7115" i="4"/>
  <c r="K7116" i="4"/>
  <c r="K7117" i="4"/>
  <c r="K7118" i="4"/>
  <c r="K7119" i="4"/>
  <c r="K7120" i="4"/>
  <c r="K7121" i="4"/>
  <c r="K7122" i="4"/>
  <c r="K7123" i="4"/>
  <c r="K7124" i="4"/>
  <c r="K7125" i="4"/>
  <c r="K7126" i="4"/>
  <c r="K7127" i="4"/>
  <c r="K7128" i="4"/>
  <c r="K7129" i="4"/>
  <c r="K7130" i="4"/>
  <c r="K7131" i="4"/>
  <c r="K7132" i="4"/>
  <c r="K7133" i="4"/>
  <c r="K7134" i="4"/>
  <c r="K7135" i="4"/>
  <c r="K7136" i="4"/>
  <c r="K7137" i="4"/>
  <c r="K7138" i="4"/>
  <c r="K7139" i="4"/>
  <c r="K7140" i="4"/>
  <c r="K7141" i="4"/>
  <c r="K7142" i="4"/>
  <c r="K7143" i="4"/>
  <c r="K7144" i="4"/>
  <c r="K7145" i="4"/>
  <c r="K7146" i="4"/>
  <c r="K7147" i="4"/>
  <c r="K7148" i="4"/>
  <c r="K7149" i="4"/>
  <c r="K7150" i="4"/>
  <c r="K7151" i="4"/>
  <c r="K7152" i="4"/>
  <c r="K7153" i="4"/>
  <c r="K7154" i="4"/>
  <c r="K7155" i="4"/>
  <c r="K7156" i="4"/>
  <c r="K7157" i="4"/>
  <c r="K7158" i="4"/>
  <c r="K7159" i="4"/>
  <c r="K7160" i="4"/>
  <c r="K7161" i="4"/>
  <c r="K7162" i="4"/>
  <c r="K7163" i="4"/>
  <c r="K7164" i="4"/>
  <c r="K7165" i="4"/>
  <c r="K7166" i="4"/>
  <c r="K7167" i="4"/>
  <c r="K7168" i="4"/>
  <c r="K7169" i="4"/>
  <c r="K7170" i="4"/>
  <c r="K7171" i="4"/>
  <c r="K7172" i="4"/>
  <c r="K7173" i="4"/>
  <c r="K7174" i="4"/>
  <c r="K7175" i="4"/>
  <c r="K7176" i="4"/>
  <c r="K7177" i="4"/>
  <c r="K7178" i="4"/>
  <c r="K7179" i="4"/>
  <c r="K7180" i="4"/>
  <c r="K7181" i="4"/>
  <c r="K7182" i="4"/>
  <c r="K7183" i="4"/>
  <c r="K7184" i="4"/>
  <c r="K7185" i="4"/>
  <c r="K7186" i="4"/>
  <c r="K7187" i="4"/>
  <c r="K7188" i="4"/>
  <c r="K7189" i="4"/>
  <c r="K7190" i="4"/>
  <c r="K7191" i="4"/>
  <c r="K7192" i="4"/>
  <c r="K7193" i="4"/>
  <c r="K7194" i="4"/>
  <c r="K7195" i="4"/>
  <c r="K7196" i="4"/>
  <c r="K7197" i="4"/>
  <c r="K7198" i="4"/>
  <c r="K7199" i="4"/>
  <c r="K7200" i="4"/>
  <c r="K7201" i="4"/>
  <c r="K7202" i="4"/>
  <c r="K7203" i="4"/>
  <c r="K7204" i="4"/>
  <c r="K7205" i="4"/>
  <c r="K7206" i="4"/>
  <c r="K7207" i="4"/>
  <c r="K7208" i="4"/>
  <c r="K7209" i="4"/>
  <c r="K7210" i="4"/>
  <c r="K7211" i="4"/>
  <c r="K7212" i="4"/>
  <c r="K7213" i="4"/>
  <c r="K7214" i="4"/>
  <c r="K7215" i="4"/>
  <c r="K7216" i="4"/>
  <c r="K7217" i="4"/>
  <c r="K7218" i="4"/>
  <c r="K7219" i="4"/>
  <c r="K7220" i="4"/>
  <c r="K7221" i="4"/>
  <c r="K7222" i="4"/>
  <c r="K7223" i="4"/>
  <c r="K7224" i="4"/>
  <c r="K7225" i="4"/>
  <c r="K7226" i="4"/>
  <c r="K7227" i="4"/>
  <c r="K7228" i="4"/>
  <c r="K7229" i="4"/>
  <c r="K7230" i="4"/>
  <c r="K7231" i="4"/>
  <c r="K7232" i="4"/>
  <c r="K7233" i="4"/>
  <c r="K7234" i="4"/>
  <c r="K7235" i="4"/>
  <c r="K7236" i="4"/>
  <c r="K7237" i="4"/>
  <c r="K7238" i="4"/>
  <c r="K7239" i="4"/>
  <c r="K7240" i="4"/>
  <c r="K7241" i="4"/>
  <c r="K7242" i="4"/>
  <c r="K7243" i="4"/>
  <c r="K7244" i="4"/>
  <c r="K7245" i="4"/>
  <c r="K7246" i="4"/>
  <c r="K7247" i="4"/>
  <c r="K7248" i="4"/>
  <c r="K7249" i="4"/>
  <c r="K7250" i="4"/>
  <c r="K7251" i="4"/>
  <c r="K7252" i="4"/>
  <c r="K7253" i="4"/>
  <c r="K7254" i="4"/>
  <c r="K7255" i="4"/>
  <c r="K7256" i="4"/>
  <c r="K7257" i="4"/>
  <c r="K7258" i="4"/>
  <c r="K7259" i="4"/>
  <c r="K7260" i="4"/>
  <c r="K7261" i="4"/>
  <c r="K7262" i="4"/>
  <c r="K7263" i="4"/>
  <c r="K7264" i="4"/>
  <c r="K7265" i="4"/>
  <c r="K7266" i="4"/>
  <c r="K7267" i="4"/>
  <c r="K7268" i="4"/>
  <c r="K7269" i="4"/>
  <c r="K7270" i="4"/>
  <c r="K7271" i="4"/>
  <c r="K7272" i="4"/>
  <c r="K7273" i="4"/>
  <c r="K7274" i="4"/>
  <c r="K7275" i="4"/>
  <c r="K7276" i="4"/>
  <c r="K7277" i="4"/>
  <c r="K7278" i="4"/>
  <c r="K7279" i="4"/>
  <c r="K7280" i="4"/>
  <c r="K7281" i="4"/>
  <c r="K7282" i="4"/>
  <c r="K7283" i="4"/>
  <c r="K7284" i="4"/>
  <c r="K7285" i="4"/>
  <c r="K7286" i="4"/>
  <c r="K7287" i="4"/>
  <c r="K7288" i="4"/>
  <c r="K7289" i="4"/>
  <c r="K7290" i="4"/>
  <c r="K7291" i="4"/>
  <c r="K7292" i="4"/>
  <c r="K7293" i="4"/>
  <c r="K7294" i="4"/>
  <c r="K7295" i="4"/>
  <c r="K7296" i="4"/>
  <c r="K7297" i="4"/>
  <c r="K7298" i="4"/>
  <c r="K7299" i="4"/>
  <c r="K7300" i="4"/>
  <c r="K7301" i="4"/>
  <c r="K7302" i="4"/>
  <c r="K7303" i="4"/>
  <c r="K7304" i="4"/>
  <c r="K7305" i="4"/>
  <c r="K7306" i="4"/>
  <c r="K7307" i="4"/>
  <c r="K7308" i="4"/>
  <c r="K7309" i="4"/>
  <c r="K7310" i="4"/>
  <c r="K7311" i="4"/>
  <c r="K7312" i="4"/>
  <c r="K7313" i="4"/>
  <c r="K7314" i="4"/>
  <c r="K7315" i="4"/>
  <c r="K7316" i="4"/>
  <c r="K7317" i="4"/>
  <c r="K7318" i="4"/>
  <c r="K7319" i="4"/>
  <c r="K7320" i="4"/>
  <c r="K7321" i="4"/>
  <c r="K7322" i="4"/>
  <c r="K7323" i="4"/>
  <c r="K7324" i="4"/>
  <c r="K7325" i="4"/>
  <c r="K7326" i="4"/>
  <c r="K7327" i="4"/>
  <c r="K7328" i="4"/>
  <c r="K7329" i="4"/>
  <c r="K7330" i="4"/>
  <c r="K7331" i="4"/>
  <c r="K7332" i="4"/>
  <c r="K7333" i="4"/>
  <c r="K7334" i="4"/>
  <c r="K7335" i="4"/>
  <c r="K7336" i="4"/>
  <c r="K7337" i="4"/>
  <c r="K7338" i="4"/>
  <c r="K7339" i="4"/>
  <c r="K7340" i="4"/>
  <c r="K7341" i="4"/>
  <c r="K7342" i="4"/>
  <c r="K7343" i="4"/>
  <c r="K7344" i="4"/>
  <c r="K7345" i="4"/>
  <c r="K7346" i="4"/>
  <c r="K7347" i="4"/>
  <c r="K7348" i="4"/>
  <c r="K7349" i="4"/>
  <c r="K7350" i="4"/>
  <c r="K7351" i="4"/>
  <c r="K7352" i="4"/>
  <c r="K7353" i="4"/>
  <c r="K7354" i="4"/>
  <c r="K7355" i="4"/>
  <c r="K7356" i="4"/>
  <c r="K7357" i="4"/>
  <c r="K7358" i="4"/>
  <c r="K7359" i="4"/>
  <c r="K7360" i="4"/>
  <c r="K7361" i="4"/>
  <c r="K7362" i="4"/>
  <c r="K7363" i="4"/>
  <c r="K7364" i="4"/>
  <c r="K7365" i="4"/>
  <c r="K7366" i="4"/>
  <c r="K7367" i="4"/>
  <c r="K7368" i="4"/>
  <c r="K7369" i="4"/>
  <c r="K7370" i="4"/>
  <c r="K7371" i="4"/>
  <c r="K7372" i="4"/>
  <c r="K7373" i="4"/>
  <c r="K7374" i="4"/>
  <c r="K7375" i="4"/>
  <c r="K7376" i="4"/>
  <c r="K7377" i="4"/>
  <c r="K7378" i="4"/>
  <c r="K7379" i="4"/>
  <c r="K7380" i="4"/>
  <c r="K7381" i="4"/>
  <c r="K7382" i="4"/>
  <c r="K7383" i="4"/>
  <c r="K7384" i="4"/>
  <c r="K7385" i="4"/>
  <c r="K7386" i="4"/>
  <c r="K7387" i="4"/>
  <c r="K7388" i="4"/>
  <c r="K7389" i="4"/>
  <c r="K7390" i="4"/>
  <c r="K7391" i="4"/>
  <c r="K7392" i="4"/>
  <c r="K7393" i="4"/>
  <c r="K7394" i="4"/>
  <c r="K7395" i="4"/>
  <c r="K7396" i="4"/>
  <c r="K7397" i="4"/>
  <c r="K7398" i="4"/>
  <c r="K7399" i="4"/>
  <c r="K7400" i="4"/>
  <c r="K7401" i="4"/>
  <c r="K7402" i="4"/>
  <c r="K7403" i="4"/>
  <c r="K7404" i="4"/>
  <c r="K7405" i="4"/>
  <c r="K7406" i="4"/>
  <c r="K7407" i="4"/>
  <c r="K7408" i="4"/>
  <c r="K7409" i="4"/>
  <c r="K7410" i="4"/>
  <c r="K7411" i="4"/>
  <c r="K7412" i="4"/>
  <c r="K7413" i="4"/>
  <c r="K7414" i="4"/>
  <c r="K7415" i="4"/>
  <c r="K7416" i="4"/>
  <c r="K7417" i="4"/>
  <c r="K7418" i="4"/>
  <c r="K7419" i="4"/>
  <c r="K7420" i="4"/>
  <c r="K7421" i="4"/>
  <c r="K7422" i="4"/>
  <c r="K7423" i="4"/>
  <c r="K7424" i="4"/>
  <c r="K7425" i="4"/>
  <c r="K7426" i="4"/>
  <c r="K7427" i="4"/>
  <c r="K7428" i="4"/>
  <c r="K7429" i="4"/>
  <c r="K7430" i="4"/>
  <c r="K7431" i="4"/>
  <c r="K7432" i="4"/>
  <c r="K7433" i="4"/>
  <c r="K7434" i="4"/>
  <c r="K7435" i="4"/>
  <c r="K7436" i="4"/>
  <c r="K7437" i="4"/>
  <c r="K7438" i="4"/>
  <c r="K7439" i="4"/>
  <c r="K7440" i="4"/>
  <c r="K7441" i="4"/>
  <c r="K7442" i="4"/>
  <c r="K7443" i="4"/>
  <c r="K7444" i="4"/>
  <c r="K7445" i="4"/>
  <c r="K7446" i="4"/>
  <c r="K7447" i="4"/>
  <c r="K7448" i="4"/>
  <c r="K7449" i="4"/>
  <c r="K7450" i="4"/>
  <c r="K7451" i="4"/>
  <c r="K7452" i="4"/>
  <c r="K7453" i="4"/>
  <c r="K7454" i="4"/>
  <c r="K7455" i="4"/>
  <c r="K7456" i="4"/>
  <c r="K7457" i="4"/>
  <c r="K7458" i="4"/>
  <c r="K7459" i="4"/>
  <c r="K7460" i="4"/>
  <c r="K7461" i="4"/>
  <c r="K7462" i="4"/>
  <c r="K7463" i="4"/>
  <c r="K7464" i="4"/>
  <c r="K7465" i="4"/>
  <c r="K7466" i="4"/>
  <c r="K7467" i="4"/>
  <c r="K7468" i="4"/>
  <c r="K7469" i="4"/>
  <c r="K7470" i="4"/>
  <c r="K7471" i="4"/>
  <c r="K7472" i="4"/>
  <c r="K7473" i="4"/>
  <c r="K7474" i="4"/>
  <c r="K7475" i="4"/>
  <c r="K7476" i="4"/>
  <c r="K7477" i="4"/>
  <c r="K7478" i="4"/>
  <c r="K7479" i="4"/>
  <c r="K7480" i="4"/>
  <c r="K7481" i="4"/>
  <c r="K7482" i="4"/>
  <c r="K7483" i="4"/>
  <c r="K7484" i="4"/>
  <c r="K7485" i="4"/>
  <c r="K7486" i="4"/>
  <c r="K7487" i="4"/>
  <c r="K7488" i="4"/>
  <c r="K7489" i="4"/>
  <c r="K7490" i="4"/>
  <c r="K7491" i="4"/>
  <c r="K7492" i="4"/>
  <c r="K7493" i="4"/>
  <c r="K7494" i="4"/>
  <c r="K7495" i="4"/>
  <c r="K7496" i="4"/>
  <c r="K7497" i="4"/>
  <c r="K7498" i="4"/>
  <c r="K7499" i="4"/>
  <c r="K7500" i="4"/>
  <c r="K7501" i="4"/>
  <c r="K7502" i="4"/>
  <c r="K7503" i="4"/>
  <c r="K7504" i="4"/>
  <c r="K7505" i="4"/>
  <c r="K7506" i="4"/>
  <c r="K7507" i="4"/>
  <c r="K7508" i="4"/>
  <c r="K7509" i="4"/>
  <c r="K7510" i="4"/>
  <c r="K7511" i="4"/>
  <c r="K7512" i="4"/>
  <c r="K7513" i="4"/>
  <c r="K7514" i="4"/>
  <c r="K7515" i="4"/>
  <c r="K7516" i="4"/>
  <c r="K7517" i="4"/>
  <c r="K7518" i="4"/>
  <c r="K7519" i="4"/>
  <c r="K7520" i="4"/>
  <c r="K7521" i="4"/>
  <c r="K7522" i="4"/>
  <c r="K7523" i="4"/>
  <c r="K7524" i="4"/>
  <c r="K7525" i="4"/>
  <c r="K7526" i="4"/>
  <c r="K7527" i="4"/>
  <c r="K7528" i="4"/>
  <c r="K7529" i="4"/>
  <c r="K7530" i="4"/>
  <c r="K7531" i="4"/>
  <c r="K7532" i="4"/>
  <c r="K7533" i="4"/>
  <c r="K7534" i="4"/>
  <c r="K7535" i="4"/>
  <c r="K7536" i="4"/>
  <c r="K7537" i="4"/>
  <c r="K7538" i="4"/>
  <c r="K7539" i="4"/>
  <c r="K7540" i="4"/>
  <c r="K7541" i="4"/>
  <c r="K7542" i="4"/>
  <c r="K7543" i="4"/>
  <c r="K7544" i="4"/>
  <c r="K7545" i="4"/>
  <c r="K7546" i="4"/>
  <c r="K7547" i="4"/>
  <c r="K7548" i="4"/>
  <c r="K7549" i="4"/>
  <c r="K7550" i="4"/>
  <c r="K7551" i="4"/>
  <c r="K7552" i="4"/>
  <c r="K7553" i="4"/>
  <c r="K7554" i="4"/>
  <c r="K7555" i="4"/>
  <c r="K7556" i="4"/>
  <c r="K7557" i="4"/>
  <c r="K7558" i="4"/>
  <c r="K7559" i="4"/>
  <c r="K7560" i="4"/>
  <c r="K7561" i="4"/>
  <c r="K7562" i="4"/>
  <c r="K7563" i="4"/>
  <c r="K7564" i="4"/>
  <c r="K7565" i="4"/>
  <c r="K7566" i="4"/>
  <c r="K7567" i="4"/>
  <c r="K7568" i="4"/>
  <c r="K7569" i="4"/>
  <c r="K7570" i="4"/>
  <c r="K7571" i="4"/>
  <c r="K7572" i="4"/>
  <c r="K7573" i="4"/>
  <c r="K7574" i="4"/>
  <c r="K7575" i="4"/>
  <c r="K7576" i="4"/>
  <c r="K7577" i="4"/>
  <c r="K7578" i="4"/>
  <c r="K7579" i="4"/>
  <c r="K7580" i="4"/>
  <c r="K7581" i="4"/>
  <c r="K7582" i="4"/>
  <c r="K7583" i="4"/>
  <c r="K7584" i="4"/>
  <c r="K7585" i="4"/>
  <c r="K7586" i="4"/>
  <c r="K7587" i="4"/>
  <c r="K7588" i="4"/>
  <c r="K7589" i="4"/>
  <c r="K7590" i="4"/>
  <c r="K7591" i="4"/>
  <c r="K7592" i="4"/>
  <c r="K7593" i="4"/>
  <c r="K7594" i="4"/>
  <c r="K7595" i="4"/>
  <c r="K7596" i="4"/>
  <c r="K7597" i="4"/>
  <c r="K7598" i="4"/>
  <c r="K7599" i="4"/>
  <c r="K7600" i="4"/>
  <c r="K7601" i="4"/>
  <c r="K7602" i="4"/>
  <c r="K7603" i="4"/>
  <c r="K7604" i="4"/>
  <c r="K7605" i="4"/>
  <c r="K7606" i="4"/>
  <c r="K7607" i="4"/>
  <c r="K7608" i="4"/>
  <c r="K7609" i="4"/>
  <c r="K7610" i="4"/>
  <c r="K7611" i="4"/>
  <c r="K7612" i="4"/>
  <c r="K7613" i="4"/>
  <c r="K7614" i="4"/>
  <c r="K7615" i="4"/>
  <c r="K7616" i="4"/>
  <c r="K7617" i="4"/>
  <c r="K7618" i="4"/>
  <c r="K7619" i="4"/>
  <c r="K7620" i="4"/>
  <c r="K7621" i="4"/>
  <c r="K7622" i="4"/>
  <c r="K7623" i="4"/>
  <c r="K7624" i="4"/>
  <c r="K7625" i="4"/>
  <c r="K7626" i="4"/>
  <c r="K7627" i="4"/>
  <c r="K7628" i="4"/>
  <c r="K7629" i="4"/>
  <c r="K7630" i="4"/>
  <c r="K7631" i="4"/>
  <c r="K7632" i="4"/>
  <c r="K7633" i="4"/>
  <c r="K7634" i="4"/>
  <c r="K7635" i="4"/>
  <c r="K7636" i="4"/>
  <c r="K7637" i="4"/>
  <c r="K7638" i="4"/>
  <c r="K7639" i="4"/>
  <c r="K7640" i="4"/>
  <c r="K7641" i="4"/>
  <c r="K7642" i="4"/>
  <c r="K7643" i="4"/>
  <c r="K7644" i="4"/>
  <c r="K7645" i="4"/>
  <c r="K7646" i="4"/>
  <c r="K7647" i="4"/>
  <c r="K7648" i="4"/>
  <c r="K7649" i="4"/>
  <c r="K7650" i="4"/>
  <c r="K7651" i="4"/>
  <c r="K7652" i="4"/>
  <c r="K7653" i="4"/>
  <c r="K7654" i="4"/>
  <c r="K7655" i="4"/>
  <c r="K7656" i="4"/>
  <c r="K7657" i="4"/>
  <c r="K7658" i="4"/>
  <c r="K7659" i="4"/>
  <c r="K7660" i="4"/>
  <c r="K7661" i="4"/>
  <c r="K7662" i="4"/>
  <c r="K7663" i="4"/>
  <c r="K7664" i="4"/>
  <c r="K7665" i="4"/>
  <c r="K7666" i="4"/>
  <c r="K7667" i="4"/>
  <c r="K7668" i="4"/>
  <c r="K7669" i="4"/>
  <c r="K7670" i="4"/>
  <c r="K7671" i="4"/>
  <c r="K7672" i="4"/>
  <c r="K7673" i="4"/>
  <c r="K7674" i="4"/>
  <c r="K7675" i="4"/>
  <c r="K7676" i="4"/>
  <c r="K7677" i="4"/>
  <c r="K7678" i="4"/>
  <c r="K7679" i="4"/>
  <c r="K7680" i="4"/>
  <c r="K7681" i="4"/>
  <c r="K7682" i="4"/>
  <c r="K7683" i="4"/>
  <c r="K7684" i="4"/>
  <c r="K7685" i="4"/>
  <c r="K7686" i="4"/>
  <c r="K7687" i="4"/>
  <c r="K7688" i="4"/>
  <c r="K7689" i="4"/>
  <c r="K7690" i="4"/>
  <c r="K7691" i="4"/>
  <c r="K7692" i="4"/>
  <c r="K7693" i="4"/>
  <c r="K7694" i="4"/>
  <c r="K7695" i="4"/>
  <c r="K7696" i="4"/>
  <c r="K7697" i="4"/>
  <c r="K7698" i="4"/>
  <c r="K7699" i="4"/>
  <c r="K7700" i="4"/>
  <c r="K7701" i="4"/>
  <c r="K7702" i="4"/>
  <c r="K7703" i="4"/>
  <c r="K7704" i="4"/>
  <c r="K7705" i="4"/>
  <c r="K7706" i="4"/>
  <c r="K7707" i="4"/>
  <c r="K7708" i="4"/>
  <c r="K7709" i="4"/>
  <c r="K7710" i="4"/>
  <c r="K7711" i="4"/>
  <c r="K7712" i="4"/>
  <c r="K7713" i="4"/>
  <c r="K7714" i="4"/>
  <c r="K7715" i="4"/>
  <c r="K7716" i="4"/>
  <c r="K7717" i="4"/>
  <c r="K7718" i="4"/>
  <c r="K7719" i="4"/>
  <c r="K7720" i="4"/>
  <c r="K7721" i="4"/>
  <c r="K7722" i="4"/>
  <c r="K7723" i="4"/>
  <c r="K7724" i="4"/>
  <c r="K7725" i="4"/>
  <c r="K7726" i="4"/>
  <c r="K7727" i="4"/>
  <c r="K7728" i="4"/>
  <c r="K7729" i="4"/>
  <c r="K7730" i="4"/>
  <c r="K7731" i="4"/>
  <c r="K7732" i="4"/>
  <c r="K7733" i="4"/>
  <c r="K7734" i="4"/>
  <c r="K7735" i="4"/>
  <c r="K7736" i="4"/>
  <c r="K7737" i="4"/>
  <c r="K7738" i="4"/>
  <c r="K7739" i="4"/>
  <c r="K7740" i="4"/>
  <c r="K7741" i="4"/>
  <c r="K7742" i="4"/>
  <c r="K7743" i="4"/>
  <c r="K7744" i="4"/>
  <c r="K7745" i="4"/>
  <c r="K7746" i="4"/>
  <c r="K7747" i="4"/>
  <c r="K7748" i="4"/>
  <c r="K7749" i="4"/>
  <c r="K7750" i="4"/>
  <c r="K7751" i="4"/>
  <c r="K7752" i="4"/>
  <c r="K7753" i="4"/>
  <c r="K7754" i="4"/>
  <c r="K7755" i="4"/>
  <c r="K7756" i="4"/>
  <c r="K7757" i="4"/>
  <c r="K7758" i="4"/>
  <c r="K7759" i="4"/>
  <c r="K7760" i="4"/>
  <c r="K7761" i="4"/>
  <c r="K7762" i="4"/>
  <c r="K7763" i="4"/>
  <c r="K7764" i="4"/>
  <c r="K7765" i="4"/>
  <c r="K7766" i="4"/>
  <c r="K7767" i="4"/>
  <c r="K7768" i="4"/>
  <c r="K7769" i="4"/>
  <c r="K7770" i="4"/>
  <c r="K7771" i="4"/>
  <c r="K7772" i="4"/>
  <c r="K7773" i="4"/>
  <c r="K7774" i="4"/>
  <c r="K7775" i="4"/>
  <c r="K7776" i="4"/>
  <c r="K7777" i="4"/>
  <c r="K7778" i="4"/>
  <c r="K7779" i="4"/>
  <c r="K7780" i="4"/>
  <c r="K7781" i="4"/>
  <c r="K7782" i="4"/>
  <c r="K7783" i="4"/>
  <c r="K7784" i="4"/>
  <c r="K7785" i="4"/>
  <c r="K7786" i="4"/>
  <c r="K7787" i="4"/>
  <c r="K7788" i="4"/>
  <c r="K7789" i="4"/>
  <c r="K7790" i="4"/>
  <c r="K7791" i="4"/>
  <c r="K7792" i="4"/>
  <c r="K7793" i="4"/>
  <c r="K7794" i="4"/>
  <c r="K7795" i="4"/>
  <c r="K7796" i="4"/>
  <c r="K7797" i="4"/>
  <c r="K7798" i="4"/>
  <c r="K7799" i="4"/>
  <c r="K7800" i="4"/>
  <c r="K7801" i="4"/>
  <c r="K7802" i="4"/>
  <c r="K7803" i="4"/>
  <c r="K7804" i="4"/>
  <c r="K7805" i="4"/>
  <c r="K7806" i="4"/>
  <c r="K7807" i="4"/>
  <c r="K7808" i="4"/>
  <c r="K7809" i="4"/>
  <c r="K7810" i="4"/>
  <c r="K7811" i="4"/>
  <c r="K7812" i="4"/>
  <c r="K7813" i="4"/>
  <c r="K7814" i="4"/>
  <c r="K7815" i="4"/>
  <c r="K7816" i="4"/>
  <c r="K7817" i="4"/>
  <c r="K7818" i="4"/>
  <c r="K7819" i="4"/>
  <c r="K7820" i="4"/>
  <c r="K7821" i="4"/>
  <c r="K7822" i="4"/>
  <c r="K7823" i="4"/>
  <c r="K7824" i="4"/>
  <c r="K7825" i="4"/>
  <c r="K7826" i="4"/>
  <c r="K7827" i="4"/>
  <c r="K7828" i="4"/>
  <c r="K7829" i="4"/>
  <c r="K7830" i="4"/>
  <c r="K7831" i="4"/>
  <c r="K7832" i="4"/>
  <c r="K7833" i="4"/>
  <c r="K7834" i="4"/>
  <c r="K7835" i="4"/>
  <c r="K7836" i="4"/>
  <c r="K7837" i="4"/>
  <c r="K7838" i="4"/>
  <c r="K7839" i="4"/>
  <c r="K7840" i="4"/>
  <c r="K7841" i="4"/>
  <c r="K7842" i="4"/>
  <c r="K7843" i="4"/>
  <c r="K7844" i="4"/>
  <c r="K7845" i="4"/>
  <c r="K7846" i="4"/>
  <c r="K7847" i="4"/>
  <c r="K7848" i="4"/>
  <c r="K7849" i="4"/>
  <c r="K7850" i="4"/>
  <c r="K7851" i="4"/>
  <c r="K7852" i="4"/>
  <c r="K7853" i="4"/>
  <c r="K7854" i="4"/>
  <c r="K7855" i="4"/>
  <c r="K7856" i="4"/>
  <c r="K7857" i="4"/>
  <c r="K7858" i="4"/>
  <c r="K7859" i="4"/>
  <c r="K7860" i="4"/>
  <c r="K7861" i="4"/>
  <c r="K7862" i="4"/>
  <c r="K7863" i="4"/>
  <c r="K7864" i="4"/>
  <c r="K7865" i="4"/>
  <c r="K7866" i="4"/>
  <c r="K7867" i="4"/>
  <c r="K7868" i="4"/>
  <c r="K7869" i="4"/>
  <c r="K7870" i="4"/>
  <c r="K7871" i="4"/>
  <c r="K7872" i="4"/>
  <c r="K7873" i="4"/>
  <c r="K7874" i="4"/>
  <c r="K7875" i="4"/>
  <c r="K7876" i="4"/>
  <c r="K7877" i="4"/>
  <c r="K7878" i="4"/>
  <c r="K7879" i="4"/>
  <c r="K7880" i="4"/>
  <c r="K7881" i="4"/>
  <c r="K7882" i="4"/>
  <c r="K7883" i="4"/>
  <c r="K7884" i="4"/>
  <c r="K7885" i="4"/>
  <c r="K7886" i="4"/>
  <c r="K7887" i="4"/>
  <c r="K7888" i="4"/>
  <c r="K7889" i="4"/>
  <c r="K7890" i="4"/>
  <c r="K7891" i="4"/>
  <c r="K7892" i="4"/>
  <c r="K7893" i="4"/>
  <c r="K7894" i="4"/>
  <c r="K7895" i="4"/>
  <c r="K7896" i="4"/>
  <c r="K7897" i="4"/>
  <c r="K7898" i="4"/>
  <c r="K7899" i="4"/>
  <c r="K7900" i="4"/>
  <c r="K7901" i="4"/>
  <c r="K7902" i="4"/>
  <c r="K7903" i="4"/>
  <c r="K7904" i="4"/>
  <c r="K7905" i="4"/>
  <c r="K7906" i="4"/>
  <c r="K7907" i="4"/>
  <c r="K7908" i="4"/>
  <c r="K7909" i="4"/>
  <c r="K7910" i="4"/>
  <c r="K7911" i="4"/>
  <c r="K7912" i="4"/>
  <c r="K7913" i="4"/>
  <c r="K7914" i="4"/>
  <c r="K7915" i="4"/>
  <c r="K7916" i="4"/>
  <c r="K7917" i="4"/>
  <c r="K7918" i="4"/>
  <c r="K7919" i="4"/>
  <c r="K7920" i="4"/>
  <c r="K7921" i="4"/>
  <c r="K7922" i="4"/>
  <c r="K7923" i="4"/>
  <c r="K7924" i="4"/>
  <c r="K7925" i="4"/>
  <c r="K7926" i="4"/>
  <c r="K7927" i="4"/>
  <c r="K7928" i="4"/>
  <c r="K7929" i="4"/>
  <c r="K7930" i="4"/>
  <c r="K7931" i="4"/>
  <c r="K7932" i="4"/>
  <c r="K7933" i="4"/>
  <c r="K7934" i="4"/>
  <c r="K7935" i="4"/>
  <c r="K7936" i="4"/>
  <c r="K7937" i="4"/>
  <c r="K7938" i="4"/>
  <c r="K7939" i="4"/>
  <c r="K7940" i="4"/>
  <c r="K7941" i="4"/>
  <c r="K7942" i="4"/>
  <c r="K7943" i="4"/>
  <c r="K7944" i="4"/>
  <c r="K7945" i="4"/>
  <c r="K7946" i="4"/>
  <c r="K7947" i="4"/>
  <c r="K7948" i="4"/>
  <c r="K7949" i="4"/>
  <c r="K7950" i="4"/>
  <c r="K7951" i="4"/>
  <c r="K7952" i="4"/>
  <c r="K7953" i="4"/>
  <c r="K7954" i="4"/>
  <c r="K7955" i="4"/>
  <c r="K7956" i="4"/>
  <c r="K7957" i="4"/>
  <c r="K7958" i="4"/>
  <c r="K7959" i="4"/>
  <c r="K7960" i="4"/>
  <c r="K7961" i="4"/>
  <c r="K7962" i="4"/>
  <c r="K7963" i="4"/>
  <c r="K7964" i="4"/>
  <c r="K7965" i="4"/>
  <c r="K7966" i="4"/>
  <c r="K7967" i="4"/>
  <c r="K7968" i="4"/>
  <c r="K7969" i="4"/>
  <c r="K7970" i="4"/>
  <c r="K7971" i="4"/>
  <c r="K7972" i="4"/>
  <c r="K7973" i="4"/>
  <c r="K7974" i="4"/>
  <c r="K7975" i="4"/>
  <c r="K7976" i="4"/>
  <c r="K7977" i="4"/>
  <c r="K7978" i="4"/>
  <c r="K7979" i="4"/>
  <c r="K7980" i="4"/>
  <c r="K7981" i="4"/>
  <c r="K7982" i="4"/>
  <c r="K7983" i="4"/>
  <c r="K7984" i="4"/>
  <c r="K7985" i="4"/>
  <c r="K7986" i="4"/>
  <c r="K7987" i="4"/>
  <c r="K7988" i="4"/>
  <c r="K7989" i="4"/>
  <c r="K7990" i="4"/>
  <c r="K7991" i="4"/>
  <c r="K7992" i="4"/>
  <c r="K7993" i="4"/>
  <c r="K7994" i="4"/>
  <c r="K7995" i="4"/>
  <c r="K7996" i="4"/>
  <c r="K7997" i="4"/>
  <c r="K7998" i="4"/>
  <c r="K7999" i="4"/>
  <c r="K8000" i="4"/>
  <c r="K8001" i="4"/>
  <c r="K8002" i="4"/>
  <c r="K8003" i="4"/>
  <c r="K8004" i="4"/>
  <c r="K8005" i="4"/>
  <c r="K8006" i="4"/>
  <c r="K8007" i="4"/>
  <c r="K8008" i="4"/>
  <c r="K8009" i="4"/>
  <c r="K8010" i="4"/>
  <c r="K8011" i="4"/>
  <c r="K8012" i="4"/>
  <c r="K8013" i="4"/>
  <c r="K8014" i="4"/>
  <c r="K8015" i="4"/>
  <c r="K8016" i="4"/>
  <c r="K8017" i="4"/>
  <c r="K8018" i="4"/>
  <c r="K8019" i="4"/>
  <c r="K8020" i="4"/>
  <c r="K8021" i="4"/>
  <c r="K8022" i="4"/>
  <c r="K8023" i="4"/>
  <c r="K8024" i="4"/>
  <c r="K8025" i="4"/>
  <c r="K8026" i="4"/>
  <c r="K8027" i="4"/>
  <c r="K8028" i="4"/>
  <c r="K8029" i="4"/>
  <c r="K8030" i="4"/>
  <c r="K8031" i="4"/>
  <c r="K8032" i="4"/>
  <c r="K8033" i="4"/>
  <c r="K8034" i="4"/>
  <c r="K8035" i="4"/>
  <c r="K8036" i="4"/>
  <c r="K8037" i="4"/>
  <c r="K8038" i="4"/>
  <c r="K8039" i="4"/>
  <c r="K8040" i="4"/>
  <c r="K8041" i="4"/>
  <c r="K8042" i="4"/>
  <c r="K8043" i="4"/>
  <c r="K8044" i="4"/>
  <c r="K8045" i="4"/>
  <c r="K8046" i="4"/>
  <c r="K8047" i="4"/>
  <c r="K8048" i="4"/>
  <c r="K8049" i="4"/>
  <c r="K8050" i="4"/>
  <c r="K8051" i="4"/>
  <c r="K8052" i="4"/>
  <c r="K8053" i="4"/>
  <c r="K8054" i="4"/>
  <c r="K8055" i="4"/>
  <c r="K8056" i="4"/>
  <c r="K8057" i="4"/>
  <c r="K8058" i="4"/>
  <c r="K8059" i="4"/>
  <c r="K8060" i="4"/>
  <c r="K8061" i="4"/>
  <c r="K8062" i="4"/>
  <c r="K8063" i="4"/>
  <c r="K8064" i="4"/>
  <c r="K8065" i="4"/>
  <c r="K8066" i="4"/>
  <c r="K8067" i="4"/>
  <c r="K8068" i="4"/>
  <c r="K8069" i="4"/>
  <c r="K8070" i="4"/>
  <c r="K8071" i="4"/>
  <c r="K8072" i="4"/>
  <c r="K8073" i="4"/>
  <c r="K8074" i="4"/>
  <c r="K8075" i="4"/>
  <c r="K8076" i="4"/>
  <c r="K8077" i="4"/>
  <c r="K8078" i="4"/>
  <c r="K8079" i="4"/>
  <c r="K8080" i="4"/>
  <c r="K8081" i="4"/>
  <c r="K8082" i="4"/>
  <c r="K8083" i="4"/>
  <c r="K8084" i="4"/>
  <c r="K8085" i="4"/>
  <c r="K8086" i="4"/>
  <c r="K8087" i="4"/>
  <c r="K8088" i="4"/>
  <c r="K8089" i="4"/>
  <c r="K8090" i="4"/>
  <c r="K8091" i="4"/>
  <c r="K8092" i="4"/>
  <c r="K8093" i="4"/>
  <c r="K8094" i="4"/>
  <c r="K8095" i="4"/>
  <c r="K8096" i="4"/>
  <c r="K8097" i="4"/>
  <c r="K8098" i="4"/>
  <c r="K8099" i="4"/>
  <c r="K8100" i="4"/>
  <c r="K8101" i="4"/>
  <c r="K8102" i="4"/>
  <c r="K8103" i="4"/>
  <c r="K8104" i="4"/>
  <c r="K8105" i="4"/>
  <c r="K8106" i="4"/>
  <c r="K8107" i="4"/>
  <c r="K8108" i="4"/>
  <c r="K8109" i="4"/>
  <c r="K8110" i="4"/>
  <c r="K8111" i="4"/>
  <c r="K8112" i="4"/>
  <c r="K8113" i="4"/>
  <c r="K8114" i="4"/>
  <c r="K8115" i="4"/>
  <c r="K8116" i="4"/>
  <c r="K8117" i="4"/>
  <c r="K8118" i="4"/>
  <c r="K8119" i="4"/>
  <c r="K8120" i="4"/>
  <c r="K8121" i="4"/>
  <c r="K8122" i="4"/>
  <c r="K8123" i="4"/>
  <c r="K8124" i="4"/>
  <c r="K8125" i="4"/>
  <c r="K8126" i="4"/>
  <c r="K8127" i="4"/>
  <c r="K8128" i="4"/>
  <c r="K8129" i="4"/>
  <c r="K8130" i="4"/>
  <c r="K8131" i="4"/>
  <c r="K8132" i="4"/>
  <c r="K8133" i="4"/>
  <c r="K8134" i="4"/>
  <c r="K8135" i="4"/>
  <c r="K8136" i="4"/>
  <c r="K8137" i="4"/>
  <c r="K8138" i="4"/>
  <c r="K8139" i="4"/>
  <c r="K8140" i="4"/>
  <c r="K8141" i="4"/>
  <c r="K8142" i="4"/>
  <c r="K8143" i="4"/>
  <c r="K8144" i="4"/>
  <c r="K8145" i="4"/>
  <c r="K8146" i="4"/>
  <c r="K8147" i="4"/>
  <c r="K8148" i="4"/>
  <c r="K8149" i="4"/>
  <c r="K8150" i="4"/>
  <c r="K8151" i="4"/>
  <c r="K8152" i="4"/>
  <c r="K8153" i="4"/>
  <c r="K8154" i="4"/>
  <c r="K8155" i="4"/>
  <c r="K8156" i="4"/>
  <c r="K8157" i="4"/>
  <c r="K8158" i="4"/>
  <c r="K8159" i="4"/>
  <c r="K8160" i="4"/>
  <c r="K8161" i="4"/>
  <c r="K8162" i="4"/>
  <c r="K8163" i="4"/>
  <c r="K8164" i="4"/>
  <c r="K8165" i="4"/>
  <c r="K8166" i="4"/>
  <c r="K8167" i="4"/>
  <c r="K8168" i="4"/>
  <c r="K8169" i="4"/>
  <c r="K8170" i="4"/>
  <c r="K8171" i="4"/>
  <c r="K8172" i="4"/>
  <c r="K8173" i="4"/>
  <c r="K8174" i="4"/>
  <c r="K8175" i="4"/>
  <c r="K8176" i="4"/>
  <c r="K8177" i="4"/>
  <c r="K8178" i="4"/>
  <c r="K8179" i="4"/>
  <c r="K8180" i="4"/>
  <c r="K8181" i="4"/>
  <c r="K8182" i="4"/>
  <c r="K8183" i="4"/>
  <c r="K8184" i="4"/>
  <c r="K8185" i="4"/>
  <c r="K8186" i="4"/>
  <c r="K8187" i="4"/>
  <c r="K8188" i="4"/>
  <c r="K8189" i="4"/>
  <c r="K8190" i="4"/>
  <c r="K8191" i="4"/>
  <c r="K8192" i="4"/>
  <c r="K8193" i="4"/>
  <c r="K8194" i="4"/>
  <c r="K8195" i="4"/>
  <c r="K8196" i="4"/>
  <c r="K8197" i="4"/>
  <c r="K8198" i="4"/>
  <c r="K8199" i="4"/>
  <c r="K8200" i="4"/>
  <c r="K8201" i="4"/>
  <c r="K8202" i="4"/>
  <c r="K8203" i="4"/>
  <c r="K8204" i="4"/>
  <c r="K8205" i="4"/>
  <c r="K8206" i="4"/>
  <c r="K8207" i="4"/>
  <c r="K8208" i="4"/>
  <c r="K8209" i="4"/>
  <c r="K8210" i="4"/>
  <c r="K8211" i="4"/>
  <c r="K8212" i="4"/>
  <c r="K8213" i="4"/>
  <c r="K8214" i="4"/>
  <c r="K8215" i="4"/>
  <c r="K8216" i="4"/>
  <c r="K8217" i="4"/>
  <c r="K8218" i="4"/>
  <c r="K8219" i="4"/>
  <c r="K8220" i="4"/>
  <c r="K8221" i="4"/>
  <c r="K8222" i="4"/>
  <c r="K8223" i="4"/>
  <c r="K8224" i="4"/>
  <c r="K8225" i="4"/>
  <c r="K8226" i="4"/>
  <c r="K8227" i="4"/>
  <c r="K8228" i="4"/>
  <c r="K8229" i="4"/>
  <c r="K8230" i="4"/>
  <c r="K8231" i="4"/>
  <c r="K8232" i="4"/>
  <c r="K8233" i="4"/>
  <c r="K8234" i="4"/>
  <c r="K8235" i="4"/>
  <c r="K8236" i="4"/>
  <c r="K8237" i="4"/>
  <c r="K8238" i="4"/>
  <c r="K8239" i="4"/>
  <c r="K8240" i="4"/>
  <c r="K8241" i="4"/>
  <c r="K8242" i="4"/>
  <c r="K8243" i="4"/>
  <c r="K8244" i="4"/>
  <c r="K8245" i="4"/>
  <c r="K8246" i="4"/>
  <c r="K8247" i="4"/>
  <c r="K8248" i="4"/>
  <c r="K8249" i="4"/>
  <c r="K8250" i="4"/>
  <c r="K8251" i="4"/>
  <c r="K8252" i="4"/>
  <c r="K8253" i="4"/>
  <c r="K8254" i="4"/>
  <c r="K8255" i="4"/>
  <c r="K8256" i="4"/>
  <c r="K8257" i="4"/>
  <c r="K8258" i="4"/>
  <c r="K8259" i="4"/>
  <c r="K8260" i="4"/>
  <c r="K8261" i="4"/>
  <c r="K8262" i="4"/>
  <c r="K8263" i="4"/>
  <c r="K8264" i="4"/>
  <c r="K8265" i="4"/>
  <c r="K8266" i="4"/>
  <c r="K8267" i="4"/>
  <c r="K8268" i="4"/>
  <c r="K8269" i="4"/>
  <c r="K8270" i="4"/>
  <c r="K8271" i="4"/>
  <c r="K8272" i="4"/>
  <c r="K8273" i="4"/>
  <c r="K8274" i="4"/>
  <c r="K8275" i="4"/>
  <c r="K8276" i="4"/>
  <c r="K8277" i="4"/>
  <c r="K8278" i="4"/>
  <c r="K8279" i="4"/>
  <c r="K8280" i="4"/>
  <c r="K8281" i="4"/>
  <c r="K8282" i="4"/>
  <c r="K8283" i="4"/>
  <c r="K8284" i="4"/>
  <c r="K8285" i="4"/>
  <c r="K8286" i="4"/>
  <c r="K8287" i="4"/>
  <c r="K8288" i="4"/>
  <c r="K8289" i="4"/>
  <c r="K8290" i="4"/>
  <c r="K8291" i="4"/>
  <c r="K8292" i="4"/>
  <c r="K8293" i="4"/>
  <c r="K8294" i="4"/>
  <c r="K8295" i="4"/>
  <c r="K8296" i="4"/>
  <c r="K8297" i="4"/>
  <c r="K8298" i="4"/>
  <c r="K8299" i="4"/>
  <c r="K8300" i="4"/>
  <c r="K8301" i="4"/>
  <c r="K8302" i="4"/>
  <c r="K8303" i="4"/>
  <c r="K8304" i="4"/>
  <c r="K8305" i="4"/>
  <c r="K8306" i="4"/>
  <c r="K8307" i="4"/>
  <c r="K8308" i="4"/>
  <c r="K8309" i="4"/>
  <c r="K8310" i="4"/>
  <c r="K8311" i="4"/>
  <c r="K8312" i="4"/>
  <c r="K8313" i="4"/>
  <c r="K8314" i="4"/>
  <c r="K8315" i="4"/>
  <c r="K8316" i="4"/>
  <c r="K8317" i="4"/>
  <c r="K8318" i="4"/>
  <c r="K8319" i="4"/>
  <c r="K8320" i="4"/>
  <c r="K8321" i="4"/>
  <c r="K8322" i="4"/>
  <c r="K8323" i="4"/>
  <c r="K8324" i="4"/>
  <c r="K8325" i="4"/>
  <c r="K8326" i="4"/>
  <c r="K8327" i="4"/>
  <c r="K8328" i="4"/>
  <c r="K8329" i="4"/>
  <c r="K8330" i="4"/>
  <c r="K8331" i="4"/>
  <c r="K8332" i="4"/>
  <c r="K8333" i="4"/>
  <c r="K8334" i="4"/>
  <c r="K8335" i="4"/>
  <c r="K8336" i="4"/>
  <c r="K8337" i="4"/>
  <c r="K8338" i="4"/>
  <c r="K8339" i="4"/>
  <c r="K8340" i="4"/>
  <c r="K8341" i="4"/>
  <c r="K8342" i="4"/>
  <c r="K8343" i="4"/>
  <c r="K8344" i="4"/>
  <c r="K8345" i="4"/>
  <c r="K8346" i="4"/>
  <c r="K8347" i="4"/>
  <c r="K8348" i="4"/>
  <c r="K8349" i="4"/>
  <c r="K8350" i="4"/>
  <c r="K8351" i="4"/>
  <c r="K8352" i="4"/>
  <c r="K8353" i="4"/>
  <c r="K8354" i="4"/>
  <c r="K8355" i="4"/>
  <c r="K8356" i="4"/>
  <c r="K8357" i="4"/>
  <c r="K8358" i="4"/>
  <c r="K8359" i="4"/>
  <c r="K8360" i="4"/>
  <c r="K8361" i="4"/>
  <c r="K8362" i="4"/>
  <c r="K8363" i="4"/>
  <c r="K8364" i="4"/>
  <c r="K8365" i="4"/>
  <c r="K8366" i="4"/>
  <c r="K8367" i="4"/>
  <c r="K8368" i="4"/>
  <c r="K8369" i="4"/>
  <c r="K8370" i="4"/>
  <c r="K8371" i="4"/>
  <c r="K8372" i="4"/>
  <c r="K8373" i="4"/>
  <c r="K8374" i="4"/>
  <c r="K8375" i="4"/>
  <c r="K8376" i="4"/>
  <c r="K8377" i="4"/>
  <c r="K8378" i="4"/>
  <c r="K8379" i="4"/>
  <c r="K8380" i="4"/>
  <c r="K8381" i="4"/>
  <c r="K8382" i="4"/>
  <c r="K8383" i="4"/>
  <c r="K8384" i="4"/>
  <c r="K8385" i="4"/>
  <c r="K8386" i="4"/>
  <c r="K8387" i="4"/>
  <c r="K8388" i="4"/>
  <c r="K8389" i="4"/>
  <c r="K8390" i="4"/>
  <c r="K8391" i="4"/>
  <c r="K8392" i="4"/>
  <c r="K8393" i="4"/>
  <c r="K8394" i="4"/>
  <c r="K8395" i="4"/>
  <c r="K8396" i="4"/>
  <c r="K8397" i="4"/>
  <c r="K8398" i="4"/>
  <c r="K8399" i="4"/>
  <c r="K8400" i="4"/>
  <c r="K8401" i="4"/>
  <c r="K8402" i="4"/>
  <c r="K8403" i="4"/>
  <c r="K8404" i="4"/>
  <c r="K8405" i="4"/>
  <c r="K8406" i="4"/>
  <c r="K8407" i="4"/>
  <c r="K8408" i="4"/>
  <c r="K8409" i="4"/>
  <c r="K8410" i="4"/>
  <c r="K8411" i="4"/>
  <c r="K8412" i="4"/>
  <c r="K8413" i="4"/>
  <c r="K8414" i="4"/>
  <c r="K8415" i="4"/>
  <c r="K8416" i="4"/>
  <c r="K8417" i="4"/>
  <c r="K8418" i="4"/>
  <c r="K8419" i="4"/>
  <c r="K8420" i="4"/>
  <c r="K8421" i="4"/>
  <c r="K8422" i="4"/>
  <c r="K8423" i="4"/>
  <c r="K8424" i="4"/>
  <c r="K8425" i="4"/>
  <c r="K8426" i="4"/>
  <c r="K8427" i="4"/>
  <c r="K8428" i="4"/>
  <c r="K8429" i="4"/>
  <c r="K8430" i="4"/>
  <c r="K8431" i="4"/>
  <c r="K8432" i="4"/>
  <c r="K8433" i="4"/>
  <c r="K8434" i="4"/>
  <c r="K8435" i="4"/>
  <c r="K8436" i="4"/>
  <c r="K8437" i="4"/>
  <c r="K8438" i="4"/>
  <c r="K8439" i="4"/>
  <c r="K8440" i="4"/>
  <c r="K8441" i="4"/>
  <c r="K8442" i="4"/>
  <c r="K8443" i="4"/>
  <c r="K8444" i="4"/>
  <c r="K8445" i="4"/>
  <c r="K8446" i="4"/>
  <c r="K8447" i="4"/>
  <c r="K8448" i="4"/>
  <c r="K8449" i="4"/>
  <c r="K8450" i="4"/>
  <c r="K8451" i="4"/>
  <c r="K8452" i="4"/>
  <c r="K8453" i="4"/>
  <c r="K8454" i="4"/>
  <c r="K8455" i="4"/>
  <c r="K8456" i="4"/>
  <c r="K8457" i="4"/>
  <c r="K8458" i="4"/>
  <c r="K8459" i="4"/>
  <c r="K8460" i="4"/>
  <c r="K8461" i="4"/>
  <c r="K8462" i="4"/>
  <c r="K8463" i="4"/>
  <c r="K8464" i="4"/>
  <c r="K8465" i="4"/>
  <c r="K8466" i="4"/>
  <c r="K8467" i="4"/>
  <c r="K8468" i="4"/>
  <c r="K8469" i="4"/>
  <c r="K8470" i="4"/>
  <c r="K8471" i="4"/>
  <c r="K8472" i="4"/>
  <c r="K8473" i="4"/>
  <c r="K8474" i="4"/>
  <c r="K8475" i="4"/>
  <c r="K8476" i="4"/>
  <c r="K8477" i="4"/>
  <c r="K8478" i="4"/>
  <c r="K8479" i="4"/>
  <c r="K8480" i="4"/>
  <c r="K8481" i="4"/>
  <c r="K8482" i="4"/>
  <c r="K8483" i="4"/>
  <c r="K8484" i="4"/>
  <c r="K8485" i="4"/>
  <c r="K8486" i="4"/>
  <c r="K8487" i="4"/>
  <c r="K8488" i="4"/>
  <c r="K8489" i="4"/>
  <c r="K8490" i="4"/>
  <c r="K8491" i="4"/>
  <c r="K8492" i="4"/>
  <c r="K8493" i="4"/>
  <c r="K8494" i="4"/>
  <c r="K8495" i="4"/>
  <c r="K8496" i="4"/>
  <c r="K8497" i="4"/>
  <c r="K8498" i="4"/>
  <c r="K8499" i="4"/>
  <c r="K8500" i="4"/>
  <c r="K8501" i="4"/>
  <c r="K8502" i="4"/>
  <c r="K8503" i="4"/>
  <c r="K8504" i="4"/>
  <c r="K8505" i="4"/>
  <c r="K8506" i="4"/>
  <c r="K8507" i="4"/>
  <c r="K8508" i="4"/>
  <c r="K8509" i="4"/>
  <c r="K8510" i="4"/>
  <c r="K8511" i="4"/>
  <c r="K8512" i="4"/>
  <c r="K8513" i="4"/>
  <c r="K8514" i="4"/>
  <c r="K8515" i="4"/>
  <c r="K8516" i="4"/>
  <c r="K8517" i="4"/>
  <c r="K8518" i="4"/>
  <c r="K8519" i="4"/>
  <c r="K8520" i="4"/>
  <c r="K8521" i="4"/>
  <c r="K8522" i="4"/>
  <c r="K8523" i="4"/>
  <c r="K8524" i="4"/>
  <c r="K8525" i="4"/>
  <c r="K8526" i="4"/>
  <c r="K8527" i="4"/>
  <c r="K8528" i="4"/>
  <c r="K8529" i="4"/>
  <c r="K8530" i="4"/>
  <c r="K8531" i="4"/>
  <c r="K8532" i="4"/>
  <c r="K8533" i="4"/>
  <c r="K8534" i="4"/>
  <c r="K8535" i="4"/>
  <c r="K8536" i="4"/>
  <c r="K8537" i="4"/>
  <c r="K8538" i="4"/>
  <c r="K8539" i="4"/>
  <c r="K8540" i="4"/>
  <c r="K8541" i="4"/>
  <c r="K8542" i="4"/>
  <c r="K8543" i="4"/>
  <c r="K8544" i="4"/>
  <c r="K8545" i="4"/>
  <c r="K8546" i="4"/>
  <c r="K8547" i="4"/>
  <c r="K8548" i="4"/>
  <c r="K8549" i="4"/>
  <c r="K8550" i="4"/>
  <c r="K8551" i="4"/>
  <c r="K8552" i="4"/>
  <c r="K8553" i="4"/>
  <c r="K8554" i="4"/>
  <c r="K8555" i="4"/>
  <c r="K8556" i="4"/>
  <c r="K8557" i="4"/>
  <c r="K8558" i="4"/>
  <c r="K8559" i="4"/>
  <c r="K8560" i="4"/>
  <c r="K8561" i="4"/>
  <c r="K8562" i="4"/>
  <c r="K8563" i="4"/>
  <c r="K8564" i="4"/>
  <c r="K8565" i="4"/>
  <c r="K8566" i="4"/>
  <c r="K8567" i="4"/>
  <c r="K8568" i="4"/>
  <c r="K8569" i="4"/>
  <c r="K8570" i="4"/>
  <c r="K8571" i="4"/>
  <c r="K8572" i="4"/>
  <c r="K8573" i="4"/>
  <c r="K8574" i="4"/>
  <c r="K8575" i="4"/>
  <c r="K8576" i="4"/>
  <c r="K8577" i="4"/>
  <c r="K8578" i="4"/>
  <c r="K8579" i="4"/>
  <c r="K8580" i="4"/>
  <c r="K8581" i="4"/>
  <c r="K8582" i="4"/>
  <c r="K8583" i="4"/>
  <c r="K8584" i="4"/>
  <c r="K8585" i="4"/>
  <c r="K8586" i="4"/>
  <c r="K8587" i="4"/>
  <c r="K8588" i="4"/>
  <c r="K8589" i="4"/>
  <c r="K8590" i="4"/>
  <c r="K8591" i="4"/>
  <c r="K8592" i="4"/>
  <c r="K8593" i="4"/>
  <c r="K8594" i="4"/>
  <c r="K8595" i="4"/>
  <c r="K8596" i="4"/>
  <c r="K8597" i="4"/>
  <c r="K8598" i="4"/>
  <c r="K8599" i="4"/>
  <c r="K8600" i="4"/>
  <c r="K8601" i="4"/>
  <c r="K8602" i="4"/>
  <c r="K8603" i="4"/>
  <c r="K8604" i="4"/>
  <c r="K8605" i="4"/>
  <c r="K8606" i="4"/>
  <c r="K8607" i="4"/>
  <c r="K8608" i="4"/>
  <c r="K8609" i="4"/>
  <c r="K8610" i="4"/>
  <c r="K8611" i="4"/>
  <c r="K8612" i="4"/>
  <c r="K8613" i="4"/>
  <c r="K8614" i="4"/>
  <c r="K8615" i="4"/>
  <c r="K8616" i="4"/>
  <c r="K8617" i="4"/>
  <c r="K8618" i="4"/>
  <c r="K8619" i="4"/>
  <c r="K8620" i="4"/>
  <c r="K8621" i="4"/>
  <c r="K8622" i="4"/>
  <c r="K8623" i="4"/>
  <c r="K8624" i="4"/>
  <c r="K8625" i="4"/>
  <c r="K8626" i="4"/>
  <c r="K8627" i="4"/>
  <c r="K8628" i="4"/>
  <c r="K8629" i="4"/>
  <c r="K8630" i="4"/>
  <c r="K8631" i="4"/>
  <c r="K8632" i="4"/>
  <c r="K8633" i="4"/>
  <c r="K8634" i="4"/>
  <c r="K8635" i="4"/>
  <c r="K8636" i="4"/>
  <c r="K8637" i="4"/>
  <c r="K8638" i="4"/>
  <c r="K8639" i="4"/>
  <c r="K8640" i="4"/>
  <c r="K8641" i="4"/>
  <c r="K8642" i="4"/>
  <c r="K8643" i="4"/>
  <c r="K8644" i="4"/>
  <c r="K8645" i="4"/>
  <c r="K8646" i="4"/>
  <c r="K8647" i="4"/>
  <c r="K8648" i="4"/>
  <c r="K8649" i="4"/>
  <c r="K8650" i="4"/>
  <c r="K8651" i="4"/>
  <c r="K8652" i="4"/>
  <c r="K8653" i="4"/>
  <c r="K8654" i="4"/>
  <c r="K8655" i="4"/>
  <c r="K8656" i="4"/>
  <c r="K8657" i="4"/>
  <c r="K8658" i="4"/>
  <c r="K8659" i="4"/>
  <c r="K8660" i="4"/>
  <c r="K8661" i="4"/>
  <c r="K8662" i="4"/>
  <c r="K8663" i="4"/>
  <c r="K8664" i="4"/>
  <c r="K8665" i="4"/>
  <c r="K8666" i="4"/>
  <c r="K8667" i="4"/>
  <c r="K8668" i="4"/>
  <c r="K8669" i="4"/>
  <c r="K8670" i="4"/>
  <c r="K8671" i="4"/>
  <c r="K8672" i="4"/>
  <c r="K8673" i="4"/>
  <c r="K8674" i="4"/>
  <c r="K8675" i="4"/>
  <c r="K8676" i="4"/>
  <c r="K8677" i="4"/>
  <c r="K8678" i="4"/>
  <c r="K8679" i="4"/>
  <c r="K8680" i="4"/>
  <c r="K8681" i="4"/>
  <c r="K8682" i="4"/>
  <c r="K8683" i="4"/>
  <c r="K8684" i="4"/>
  <c r="K8685" i="4"/>
  <c r="K8686" i="4"/>
  <c r="K8687" i="4"/>
  <c r="K8688" i="4"/>
  <c r="K8689" i="4"/>
  <c r="K8690" i="4"/>
  <c r="K8691" i="4"/>
  <c r="K8692" i="4"/>
  <c r="K8693" i="4"/>
  <c r="K8694" i="4"/>
  <c r="K8695" i="4"/>
  <c r="K8696" i="4"/>
  <c r="K8697" i="4"/>
  <c r="K8698" i="4"/>
  <c r="K8699" i="4"/>
  <c r="K8700" i="4"/>
  <c r="K8701" i="4"/>
  <c r="K8702" i="4"/>
  <c r="K8703" i="4"/>
  <c r="K8704" i="4"/>
  <c r="K8705" i="4"/>
  <c r="K8706" i="4"/>
  <c r="K8707" i="4"/>
  <c r="K8708" i="4"/>
  <c r="K8709" i="4"/>
  <c r="K8710" i="4"/>
  <c r="K8711" i="4"/>
  <c r="K8712" i="4"/>
  <c r="K8713" i="4"/>
  <c r="K8714" i="4"/>
  <c r="K8715" i="4"/>
  <c r="K8716" i="4"/>
  <c r="K8717" i="4"/>
  <c r="K8718" i="4"/>
  <c r="K8719" i="4"/>
  <c r="K8720" i="4"/>
  <c r="K8721" i="4"/>
  <c r="K8722" i="4"/>
  <c r="K8723" i="4"/>
  <c r="K8724" i="4"/>
  <c r="K8725" i="4"/>
  <c r="K8726" i="4"/>
  <c r="K8727" i="4"/>
  <c r="K8728" i="4"/>
  <c r="K8729" i="4"/>
  <c r="K8730" i="4"/>
  <c r="K8731" i="4"/>
  <c r="K8732" i="4"/>
  <c r="K8733" i="4"/>
  <c r="K8734" i="4"/>
  <c r="K8735" i="4"/>
  <c r="K8736" i="4"/>
  <c r="K8737" i="4"/>
  <c r="K8738" i="4"/>
  <c r="K8739" i="4"/>
  <c r="K8740" i="4"/>
  <c r="K8741" i="4"/>
  <c r="K8742" i="4"/>
  <c r="K8743" i="4"/>
  <c r="K8744" i="4"/>
  <c r="K8745" i="4"/>
  <c r="K8746" i="4"/>
  <c r="K8747" i="4"/>
  <c r="K8748" i="4"/>
  <c r="K8749" i="4"/>
  <c r="K8750" i="4"/>
  <c r="K8751" i="4"/>
  <c r="K8752" i="4"/>
  <c r="K8753" i="4"/>
  <c r="K8754" i="4"/>
  <c r="K8755" i="4"/>
  <c r="K8756" i="4"/>
  <c r="K8757" i="4"/>
  <c r="K8758" i="4"/>
  <c r="K8759" i="4"/>
  <c r="K8760" i="4"/>
  <c r="K8761" i="4"/>
  <c r="K8762" i="4"/>
  <c r="K8763" i="4"/>
  <c r="K8764" i="4"/>
  <c r="K8765" i="4"/>
  <c r="K8766" i="4"/>
  <c r="K8767" i="4"/>
  <c r="K8768" i="4"/>
  <c r="K8769" i="4"/>
  <c r="K8770" i="4"/>
  <c r="K8771" i="4"/>
  <c r="K8772" i="4"/>
  <c r="K8773" i="4"/>
  <c r="K8774" i="4"/>
  <c r="K8775" i="4"/>
  <c r="K8776" i="4"/>
  <c r="K8777" i="4"/>
  <c r="K8778" i="4"/>
  <c r="K8779" i="4"/>
  <c r="K8780" i="4"/>
  <c r="K8781" i="4"/>
  <c r="K8782" i="4"/>
  <c r="K8783" i="4"/>
  <c r="K8784" i="4"/>
  <c r="K8785" i="4"/>
  <c r="K8786" i="4"/>
  <c r="K8787" i="4"/>
  <c r="K8788" i="4"/>
  <c r="K8789" i="4"/>
  <c r="K8790" i="4"/>
  <c r="K8791" i="4"/>
  <c r="K8792" i="4"/>
  <c r="K8793" i="4"/>
  <c r="K8794" i="4"/>
  <c r="K8795" i="4"/>
  <c r="K8796" i="4"/>
  <c r="K8797" i="4"/>
  <c r="K8798" i="4"/>
  <c r="K8799" i="4"/>
  <c r="K8800" i="4"/>
  <c r="K8801" i="4"/>
  <c r="K8802" i="4"/>
  <c r="K8803" i="4"/>
  <c r="K8804" i="4"/>
  <c r="K8805" i="4"/>
  <c r="K8806" i="4"/>
  <c r="K8807" i="4"/>
  <c r="K8808" i="4"/>
  <c r="K8809" i="4"/>
  <c r="K8810" i="4"/>
  <c r="K8811" i="4"/>
  <c r="K8812" i="4"/>
  <c r="K8813" i="4"/>
  <c r="K8814" i="4"/>
  <c r="K8815" i="4"/>
  <c r="K8816" i="4"/>
  <c r="K8817" i="4"/>
  <c r="K8818" i="4"/>
  <c r="K8819" i="4"/>
  <c r="K8820" i="4"/>
  <c r="K8821" i="4"/>
  <c r="K8822" i="4"/>
  <c r="K8823" i="4"/>
  <c r="K8824" i="4"/>
  <c r="K8825" i="4"/>
  <c r="K8826" i="4"/>
  <c r="K8827" i="4"/>
  <c r="K8828" i="4"/>
  <c r="K8829" i="4"/>
  <c r="K8830" i="4"/>
  <c r="K8831" i="4"/>
  <c r="K8832" i="4"/>
  <c r="K8833" i="4"/>
  <c r="K8834" i="4"/>
  <c r="K8835" i="4"/>
  <c r="K8836" i="4"/>
  <c r="K8837" i="4"/>
  <c r="K8838" i="4"/>
  <c r="K8839" i="4"/>
  <c r="K8840" i="4"/>
  <c r="K8841" i="4"/>
  <c r="K8842" i="4"/>
  <c r="K8843" i="4"/>
  <c r="K8844" i="4"/>
  <c r="K8845" i="4"/>
  <c r="K8846" i="4"/>
  <c r="K8847" i="4"/>
  <c r="K8848" i="4"/>
  <c r="K8849" i="4"/>
  <c r="K8850" i="4"/>
  <c r="K8851" i="4"/>
  <c r="K8852" i="4"/>
  <c r="K8853" i="4"/>
  <c r="K8854" i="4"/>
  <c r="K8855" i="4"/>
  <c r="K8856" i="4"/>
  <c r="K8857" i="4"/>
  <c r="K8858" i="4"/>
  <c r="K8859" i="4"/>
  <c r="K8860" i="4"/>
  <c r="K8861" i="4"/>
  <c r="K8862" i="4"/>
  <c r="K8863" i="4"/>
  <c r="K8864" i="4"/>
  <c r="K8865" i="4"/>
  <c r="K8866" i="4"/>
  <c r="K8867" i="4"/>
  <c r="K8868" i="4"/>
  <c r="K8869" i="4"/>
  <c r="K8870" i="4"/>
  <c r="K8871" i="4"/>
  <c r="K8872" i="4"/>
  <c r="K8873" i="4"/>
  <c r="K8874" i="4"/>
  <c r="K8875" i="4"/>
  <c r="K8876" i="4"/>
  <c r="K8877" i="4"/>
  <c r="K8878" i="4"/>
  <c r="K8879" i="4"/>
  <c r="K8880" i="4"/>
  <c r="K8881" i="4"/>
  <c r="K8882" i="4"/>
  <c r="K8883" i="4"/>
  <c r="K8884" i="4"/>
  <c r="K8885" i="4"/>
  <c r="K8886" i="4"/>
  <c r="K8887" i="4"/>
  <c r="K8888" i="4"/>
  <c r="K8889" i="4"/>
  <c r="K8890" i="4"/>
  <c r="K8891" i="4"/>
  <c r="K8892" i="4"/>
  <c r="K8893" i="4"/>
  <c r="K8894" i="4"/>
  <c r="K8895" i="4"/>
  <c r="K8896" i="4"/>
  <c r="K8897" i="4"/>
  <c r="K8898" i="4"/>
  <c r="K8899" i="4"/>
  <c r="K8900" i="4"/>
  <c r="K8901" i="4"/>
  <c r="K8902" i="4"/>
  <c r="K8903" i="4"/>
  <c r="K8904" i="4"/>
  <c r="K8905" i="4"/>
  <c r="K8906" i="4"/>
  <c r="K8907" i="4"/>
  <c r="K8908" i="4"/>
  <c r="K8909" i="4"/>
  <c r="K8910" i="4"/>
  <c r="K8911" i="4"/>
  <c r="K8912" i="4"/>
  <c r="K8913" i="4"/>
  <c r="K8914" i="4"/>
  <c r="K8915" i="4"/>
  <c r="K8916" i="4"/>
  <c r="K8917" i="4"/>
  <c r="K8918" i="4"/>
  <c r="K8919" i="4"/>
  <c r="K8920" i="4"/>
  <c r="K8921" i="4"/>
  <c r="K8922" i="4"/>
  <c r="K8923" i="4"/>
  <c r="K8924" i="4"/>
  <c r="K8925" i="4"/>
  <c r="K8926" i="4"/>
  <c r="K8927" i="4"/>
  <c r="K8928" i="4"/>
  <c r="K8929" i="4"/>
  <c r="K8930" i="4"/>
  <c r="K8931" i="4"/>
  <c r="K8932" i="4"/>
  <c r="K8933" i="4"/>
  <c r="K8934" i="4"/>
  <c r="K8935" i="4"/>
  <c r="K8936" i="4"/>
  <c r="K8937" i="4"/>
  <c r="K8938" i="4"/>
  <c r="K8939" i="4"/>
  <c r="K8940" i="4"/>
  <c r="K8941" i="4"/>
  <c r="K8942" i="4"/>
  <c r="K8943" i="4"/>
  <c r="K8944" i="4"/>
  <c r="K8945" i="4"/>
  <c r="K8946" i="4"/>
  <c r="K8947" i="4"/>
  <c r="K8948" i="4"/>
  <c r="K8949" i="4"/>
  <c r="K8950" i="4"/>
  <c r="K8951" i="4"/>
  <c r="K8952" i="4"/>
  <c r="K8953" i="4"/>
  <c r="K8954" i="4"/>
  <c r="K8955" i="4"/>
  <c r="K8956" i="4"/>
  <c r="K8957" i="4"/>
  <c r="K8958" i="4"/>
  <c r="K8959" i="4"/>
  <c r="K8960" i="4"/>
  <c r="K8961" i="4"/>
  <c r="K8962" i="4"/>
  <c r="K8963" i="4"/>
  <c r="K8964" i="4"/>
  <c r="K8965" i="4"/>
  <c r="K8966" i="4"/>
  <c r="K8967" i="4"/>
  <c r="K8968" i="4"/>
  <c r="K8969" i="4"/>
  <c r="K8970" i="4"/>
  <c r="K8971" i="4"/>
  <c r="K8972" i="4"/>
  <c r="K8973" i="4"/>
  <c r="K8974" i="4"/>
  <c r="K8975" i="4"/>
  <c r="K8976" i="4"/>
  <c r="K8977" i="4"/>
  <c r="K8978" i="4"/>
  <c r="K8979" i="4"/>
  <c r="K8980" i="4"/>
  <c r="K8981" i="4"/>
  <c r="K8982" i="4"/>
  <c r="K8983" i="4"/>
  <c r="K8984" i="4"/>
  <c r="K8985" i="4"/>
  <c r="K8986" i="4"/>
  <c r="K8987" i="4"/>
  <c r="K8988" i="4"/>
  <c r="K8989" i="4"/>
  <c r="K8990" i="4"/>
  <c r="K8991" i="4"/>
  <c r="K8992" i="4"/>
  <c r="K8993" i="4"/>
  <c r="K8994" i="4"/>
  <c r="K8995" i="4"/>
  <c r="K8996" i="4"/>
  <c r="K8997" i="4"/>
  <c r="K8998" i="4"/>
  <c r="K8999" i="4"/>
  <c r="K9000" i="4"/>
  <c r="K9001" i="4"/>
  <c r="K9002" i="4"/>
  <c r="K9003" i="4"/>
  <c r="K9004" i="4"/>
  <c r="K9005" i="4"/>
  <c r="K9006" i="4"/>
  <c r="K9007" i="4"/>
  <c r="K9008" i="4"/>
  <c r="K9009" i="4"/>
  <c r="K9010" i="4"/>
  <c r="K9011" i="4"/>
  <c r="K9012" i="4"/>
  <c r="K9013" i="4"/>
  <c r="K9014" i="4"/>
  <c r="K9015" i="4"/>
  <c r="K9016" i="4"/>
  <c r="K9017" i="4"/>
  <c r="K9018" i="4"/>
  <c r="K9019" i="4"/>
  <c r="K9020" i="4"/>
  <c r="K9021" i="4"/>
  <c r="K9022" i="4"/>
  <c r="K9023" i="4"/>
  <c r="K9024" i="4"/>
  <c r="K9025" i="4"/>
  <c r="K9026" i="4"/>
  <c r="K9027" i="4"/>
  <c r="K9028" i="4"/>
  <c r="K9029" i="4"/>
  <c r="K9030" i="4"/>
  <c r="K9031" i="4"/>
  <c r="K9032" i="4"/>
  <c r="K9033" i="4"/>
  <c r="K9034" i="4"/>
  <c r="K9035" i="4"/>
  <c r="K9036" i="4"/>
  <c r="K9037" i="4"/>
  <c r="K9038" i="4"/>
  <c r="K9039" i="4"/>
  <c r="K9040" i="4"/>
  <c r="K9041" i="4"/>
  <c r="K9042" i="4"/>
  <c r="K9043" i="4"/>
  <c r="K9044" i="4"/>
  <c r="K9045" i="4"/>
  <c r="K9046" i="4"/>
  <c r="K9047" i="4"/>
  <c r="K9048" i="4"/>
  <c r="K9049" i="4"/>
  <c r="K9050" i="4"/>
  <c r="K9051" i="4"/>
  <c r="K9052" i="4"/>
  <c r="K9053" i="4"/>
  <c r="K9054" i="4"/>
  <c r="K9055" i="4"/>
  <c r="K9056" i="4"/>
  <c r="K9057" i="4"/>
  <c r="K9058" i="4"/>
  <c r="K9059" i="4"/>
  <c r="K9060" i="4"/>
  <c r="K9061" i="4"/>
  <c r="K9062" i="4"/>
  <c r="K9063" i="4"/>
  <c r="K9064" i="4"/>
  <c r="K9065" i="4"/>
  <c r="K9066" i="4"/>
  <c r="K9067" i="4"/>
  <c r="K9068" i="4"/>
  <c r="K9069" i="4"/>
  <c r="K9070" i="4"/>
  <c r="K9071" i="4"/>
  <c r="K9072" i="4"/>
  <c r="K9073" i="4"/>
  <c r="K9074" i="4"/>
  <c r="K9075" i="4"/>
  <c r="K9076" i="4"/>
  <c r="K9077" i="4"/>
  <c r="K9078" i="4"/>
  <c r="K9079" i="4"/>
  <c r="K9080" i="4"/>
  <c r="K9081" i="4"/>
  <c r="K9082" i="4"/>
  <c r="K9083" i="4"/>
  <c r="K9084" i="4"/>
  <c r="K9085" i="4"/>
  <c r="K9086" i="4"/>
  <c r="K9087" i="4"/>
  <c r="K9088" i="4"/>
  <c r="K9089" i="4"/>
  <c r="K9090" i="4"/>
  <c r="K9091" i="4"/>
  <c r="K9092" i="4"/>
  <c r="K9093" i="4"/>
  <c r="K9094" i="4"/>
  <c r="K9095" i="4"/>
  <c r="K9096" i="4"/>
  <c r="K9097" i="4"/>
  <c r="K9098" i="4"/>
  <c r="K9099" i="4"/>
  <c r="K9100" i="4"/>
  <c r="K9101" i="4"/>
  <c r="K9102" i="4"/>
  <c r="K9103" i="4"/>
  <c r="K9104" i="4"/>
  <c r="K9105" i="4"/>
  <c r="K9106" i="4"/>
  <c r="K9107" i="4"/>
  <c r="K9108" i="4"/>
  <c r="K9109" i="4"/>
  <c r="K9110" i="4"/>
  <c r="K9111" i="4"/>
  <c r="K9112" i="4"/>
  <c r="K9113" i="4"/>
  <c r="K9114" i="4"/>
  <c r="K9115" i="4"/>
  <c r="K9116" i="4"/>
  <c r="K9117" i="4"/>
  <c r="K9118" i="4"/>
  <c r="K9119" i="4"/>
  <c r="K9120" i="4"/>
  <c r="K9121" i="4"/>
  <c r="K9122" i="4"/>
  <c r="K9123" i="4"/>
  <c r="K9124" i="4"/>
  <c r="K9125" i="4"/>
  <c r="K9126" i="4"/>
  <c r="K9127" i="4"/>
  <c r="K9128" i="4"/>
  <c r="K9129" i="4"/>
  <c r="K9130" i="4"/>
  <c r="K9131" i="4"/>
  <c r="K9132" i="4"/>
  <c r="K9133" i="4"/>
  <c r="K9134" i="4"/>
  <c r="K9135" i="4"/>
  <c r="K9136" i="4"/>
  <c r="K9137" i="4"/>
  <c r="K9138" i="4"/>
  <c r="K9139" i="4"/>
  <c r="K9140" i="4"/>
  <c r="K9141" i="4"/>
  <c r="K9142" i="4"/>
  <c r="K9143" i="4"/>
  <c r="K9144" i="4"/>
  <c r="K9145" i="4"/>
  <c r="K9146" i="4"/>
  <c r="K9147" i="4"/>
  <c r="K9148" i="4"/>
  <c r="K9149" i="4"/>
  <c r="K9150" i="4"/>
  <c r="K9151" i="4"/>
  <c r="K9152" i="4"/>
  <c r="K9153" i="4"/>
  <c r="K9154" i="4"/>
  <c r="K9155" i="4"/>
  <c r="K9156" i="4"/>
  <c r="K9157" i="4"/>
  <c r="K9158" i="4"/>
  <c r="K9159" i="4"/>
  <c r="K9160" i="4"/>
  <c r="K9161" i="4"/>
  <c r="K9162" i="4"/>
  <c r="K9163" i="4"/>
  <c r="K9164" i="4"/>
  <c r="K9165" i="4"/>
  <c r="K9166" i="4"/>
  <c r="K9167" i="4"/>
  <c r="K9168" i="4"/>
  <c r="K9169" i="4"/>
  <c r="K9170" i="4"/>
  <c r="K9171" i="4"/>
  <c r="K9172" i="4"/>
  <c r="K9173" i="4"/>
  <c r="K9174" i="4"/>
  <c r="K9175" i="4"/>
  <c r="K9176" i="4"/>
  <c r="K9177" i="4"/>
  <c r="K9178" i="4"/>
  <c r="K9179" i="4"/>
  <c r="K9180" i="4"/>
  <c r="K9181" i="4"/>
  <c r="K9182" i="4"/>
  <c r="K9183" i="4"/>
  <c r="K9184" i="4"/>
  <c r="K9185" i="4"/>
  <c r="K9186" i="4"/>
  <c r="K9187" i="4"/>
  <c r="K9188" i="4"/>
  <c r="K9189" i="4"/>
  <c r="K9190" i="4"/>
  <c r="K9191" i="4"/>
  <c r="K9192" i="4"/>
  <c r="K9193" i="4"/>
  <c r="K9194" i="4"/>
  <c r="K9195" i="4"/>
  <c r="K9196" i="4"/>
  <c r="K9197" i="4"/>
  <c r="K9198" i="4"/>
  <c r="K9199" i="4"/>
  <c r="K9200" i="4"/>
  <c r="K9201" i="4"/>
  <c r="K9202" i="4"/>
  <c r="K9203" i="4"/>
  <c r="K9204" i="4"/>
  <c r="K9205" i="4"/>
  <c r="K9206" i="4"/>
  <c r="K9207" i="4"/>
  <c r="K9208" i="4"/>
  <c r="K9209" i="4"/>
  <c r="K9210" i="4"/>
  <c r="K9211" i="4"/>
  <c r="K9212" i="4"/>
  <c r="K9213" i="4"/>
  <c r="K9214" i="4"/>
  <c r="K9215" i="4"/>
  <c r="K9216" i="4"/>
  <c r="K9217" i="4"/>
  <c r="K9218" i="4"/>
  <c r="K9219" i="4"/>
  <c r="K9220" i="4"/>
  <c r="K9221" i="4"/>
  <c r="K9222" i="4"/>
  <c r="K9223" i="4"/>
  <c r="K9224" i="4"/>
  <c r="K9225" i="4"/>
  <c r="K9226" i="4"/>
  <c r="K9227" i="4"/>
  <c r="K9228" i="4"/>
  <c r="K9229" i="4"/>
  <c r="K9230" i="4"/>
  <c r="K9231" i="4"/>
  <c r="K9232" i="4"/>
  <c r="K9233" i="4"/>
  <c r="K9234" i="4"/>
  <c r="K9235" i="4"/>
  <c r="K9236" i="4"/>
  <c r="K9237" i="4"/>
  <c r="K9238" i="4"/>
  <c r="K9239" i="4"/>
  <c r="K9240" i="4"/>
  <c r="K9241" i="4"/>
  <c r="K9242" i="4"/>
  <c r="K9243" i="4"/>
  <c r="K9244" i="4"/>
  <c r="K9245" i="4"/>
  <c r="K9246" i="4"/>
  <c r="K9247" i="4"/>
  <c r="K9248" i="4"/>
  <c r="K9249" i="4"/>
  <c r="K9250" i="4"/>
  <c r="K9251" i="4"/>
  <c r="K9252" i="4"/>
  <c r="K9253" i="4"/>
  <c r="K9254" i="4"/>
  <c r="K9255" i="4"/>
  <c r="K9256" i="4"/>
  <c r="K9257" i="4"/>
  <c r="K9258" i="4"/>
  <c r="K9259" i="4"/>
  <c r="K9260" i="4"/>
  <c r="K9261" i="4"/>
  <c r="K9262" i="4"/>
  <c r="K9263" i="4"/>
  <c r="K9264" i="4"/>
  <c r="K9265" i="4"/>
  <c r="K9266" i="4"/>
  <c r="K9267" i="4"/>
  <c r="K9268" i="4"/>
  <c r="K9269" i="4"/>
  <c r="K9270" i="4"/>
  <c r="K9271" i="4"/>
  <c r="K9272" i="4"/>
  <c r="K9273" i="4"/>
  <c r="K9274" i="4"/>
  <c r="K9275" i="4"/>
  <c r="K9276" i="4"/>
  <c r="K9277" i="4"/>
  <c r="K9278" i="4"/>
  <c r="K9279" i="4"/>
  <c r="K9280" i="4"/>
  <c r="K9281" i="4"/>
  <c r="K9282" i="4"/>
  <c r="K9283" i="4"/>
  <c r="K9284" i="4"/>
  <c r="K9285" i="4"/>
  <c r="K9286" i="4"/>
  <c r="K9287" i="4"/>
  <c r="K9288" i="4"/>
  <c r="K9289" i="4"/>
  <c r="K9290" i="4"/>
  <c r="K9291" i="4"/>
  <c r="K9292" i="4"/>
  <c r="K9293" i="4"/>
  <c r="K9294" i="4"/>
  <c r="K9295" i="4"/>
  <c r="K9296" i="4"/>
  <c r="K9297" i="4"/>
  <c r="K9298" i="4"/>
  <c r="K9299" i="4"/>
  <c r="K9300" i="4"/>
  <c r="K9301" i="4"/>
  <c r="K9302" i="4"/>
  <c r="K9303" i="4"/>
  <c r="K9304" i="4"/>
  <c r="K9305" i="4"/>
  <c r="K9306" i="4"/>
  <c r="K9307" i="4"/>
  <c r="K9308" i="4"/>
  <c r="K9309" i="4"/>
  <c r="K9310" i="4"/>
  <c r="K9311" i="4"/>
  <c r="K9312" i="4"/>
  <c r="K9313" i="4"/>
  <c r="K9314" i="4"/>
  <c r="K9315" i="4"/>
  <c r="K9316" i="4"/>
  <c r="K9317" i="4"/>
  <c r="K9318" i="4"/>
  <c r="K9319" i="4"/>
  <c r="K9320" i="4"/>
  <c r="K9321" i="4"/>
  <c r="K9322" i="4"/>
  <c r="K9323" i="4"/>
  <c r="K9324" i="4"/>
  <c r="K9325" i="4"/>
  <c r="K9326" i="4"/>
  <c r="K9327" i="4"/>
  <c r="K9328" i="4"/>
  <c r="K9329" i="4"/>
  <c r="K9330" i="4"/>
  <c r="K9331" i="4"/>
  <c r="K9332" i="4"/>
  <c r="K9333" i="4"/>
  <c r="K9334" i="4"/>
  <c r="K9335" i="4"/>
  <c r="K9336" i="4"/>
  <c r="K9337" i="4"/>
  <c r="K9338" i="4"/>
  <c r="K9339" i="4"/>
  <c r="K9340" i="4"/>
  <c r="K9341" i="4"/>
  <c r="K9342" i="4"/>
  <c r="K9343" i="4"/>
  <c r="K9344" i="4"/>
  <c r="K9345" i="4"/>
  <c r="K9346" i="4"/>
  <c r="K9347" i="4"/>
  <c r="K9348" i="4"/>
  <c r="K9349" i="4"/>
  <c r="K9350" i="4"/>
  <c r="K9351" i="4"/>
  <c r="K9352" i="4"/>
  <c r="K9353" i="4"/>
  <c r="K9354" i="4"/>
  <c r="K9355" i="4"/>
  <c r="K9356" i="4"/>
  <c r="K9357" i="4"/>
  <c r="K9358" i="4"/>
  <c r="K9359" i="4"/>
  <c r="K9360" i="4"/>
  <c r="K9361" i="4"/>
  <c r="K9362" i="4"/>
  <c r="K9363" i="4"/>
  <c r="K9364" i="4"/>
  <c r="K9365" i="4"/>
  <c r="K9366" i="4"/>
  <c r="K9367" i="4"/>
  <c r="K9368" i="4"/>
  <c r="K9369" i="4"/>
  <c r="K9370" i="4"/>
  <c r="K9371" i="4"/>
  <c r="K9372" i="4"/>
  <c r="K9373" i="4"/>
  <c r="K9374" i="4"/>
  <c r="K9375" i="4"/>
  <c r="K9376" i="4"/>
  <c r="K9377" i="4"/>
  <c r="K9378" i="4"/>
  <c r="K9379" i="4"/>
  <c r="K9380" i="4"/>
  <c r="K9381" i="4"/>
  <c r="K9382" i="4"/>
  <c r="K9383" i="4"/>
  <c r="K9384" i="4"/>
  <c r="K9385" i="4"/>
  <c r="K9386" i="4"/>
  <c r="K9387" i="4"/>
  <c r="K9388" i="4"/>
  <c r="K9389" i="4"/>
  <c r="K9390" i="4"/>
  <c r="K9391" i="4"/>
  <c r="K9392" i="4"/>
  <c r="K9393" i="4"/>
  <c r="K9394" i="4"/>
  <c r="K9395" i="4"/>
  <c r="K9396" i="4"/>
  <c r="K9397" i="4"/>
  <c r="K9398" i="4"/>
  <c r="K9399" i="4"/>
  <c r="K9400" i="4"/>
  <c r="K9401" i="4"/>
  <c r="K9402" i="4"/>
  <c r="K9403" i="4"/>
  <c r="K9404" i="4"/>
  <c r="K9405" i="4"/>
  <c r="K9406" i="4"/>
  <c r="K9407" i="4"/>
  <c r="K9408" i="4"/>
  <c r="K9409" i="4"/>
  <c r="K9410" i="4"/>
  <c r="K9411" i="4"/>
  <c r="K9412" i="4"/>
  <c r="K9413" i="4"/>
  <c r="K9414" i="4"/>
  <c r="K9415" i="4"/>
  <c r="K9416" i="4"/>
  <c r="K9417" i="4"/>
  <c r="K9418" i="4"/>
  <c r="K9419" i="4"/>
  <c r="K9420" i="4"/>
  <c r="K9421" i="4"/>
  <c r="K9422" i="4"/>
  <c r="K9423" i="4"/>
  <c r="K9424" i="4"/>
  <c r="K9425" i="4"/>
  <c r="K9426" i="4"/>
  <c r="K9427" i="4"/>
  <c r="K9428" i="4"/>
  <c r="K9429" i="4"/>
  <c r="K9430" i="4"/>
  <c r="K9431" i="4"/>
  <c r="K9432" i="4"/>
  <c r="K9433" i="4"/>
  <c r="K9434" i="4"/>
  <c r="K9435" i="4"/>
  <c r="K9436" i="4"/>
  <c r="K9437" i="4"/>
  <c r="K9438" i="4"/>
  <c r="K9439" i="4"/>
  <c r="K9440" i="4"/>
  <c r="K9441" i="4"/>
  <c r="K9442" i="4"/>
  <c r="K9443" i="4"/>
  <c r="K9444" i="4"/>
  <c r="K9445" i="4"/>
  <c r="K9446" i="4"/>
  <c r="K9447" i="4"/>
  <c r="K9448" i="4"/>
  <c r="K9449" i="4"/>
  <c r="K9450" i="4"/>
  <c r="K9451" i="4"/>
  <c r="K9452" i="4"/>
  <c r="K9453" i="4"/>
  <c r="K9454" i="4"/>
  <c r="K9455" i="4"/>
  <c r="K9456" i="4"/>
  <c r="K9457" i="4"/>
  <c r="K9458" i="4"/>
  <c r="K9459" i="4"/>
  <c r="K9460" i="4"/>
  <c r="K9461" i="4"/>
  <c r="K9462" i="4"/>
  <c r="K9463" i="4"/>
  <c r="K9464" i="4"/>
  <c r="K9465" i="4"/>
  <c r="K9466" i="4"/>
  <c r="K9467" i="4"/>
  <c r="K9468" i="4"/>
  <c r="K9469" i="4"/>
  <c r="K9470" i="4"/>
  <c r="K9471" i="4"/>
  <c r="K9472" i="4"/>
  <c r="K9473" i="4"/>
  <c r="K9474" i="4"/>
  <c r="K9475" i="4"/>
  <c r="K9476" i="4"/>
  <c r="K9477" i="4"/>
  <c r="K9478" i="4"/>
  <c r="K9479" i="4"/>
  <c r="K9480" i="4"/>
  <c r="K9481" i="4"/>
  <c r="K9482" i="4"/>
  <c r="K9483" i="4"/>
  <c r="K9484" i="4"/>
  <c r="K9485" i="4"/>
  <c r="K9486" i="4"/>
  <c r="K9487" i="4"/>
  <c r="K9488" i="4"/>
  <c r="K9489" i="4"/>
  <c r="K9490" i="4"/>
  <c r="K9491" i="4"/>
  <c r="K9492" i="4"/>
  <c r="K9493" i="4"/>
  <c r="K9494" i="4"/>
  <c r="K9495" i="4"/>
  <c r="K9496" i="4"/>
  <c r="K9497" i="4"/>
  <c r="K9498" i="4"/>
  <c r="K9499" i="4"/>
  <c r="K9500" i="4"/>
  <c r="K9501" i="4"/>
  <c r="K9502" i="4"/>
  <c r="K9503" i="4"/>
  <c r="K9504" i="4"/>
  <c r="K9505" i="4"/>
  <c r="K9506" i="4"/>
  <c r="K9507" i="4"/>
  <c r="K9508" i="4"/>
  <c r="K9509" i="4"/>
  <c r="K9510" i="4"/>
  <c r="K9511" i="4"/>
  <c r="K9512" i="4"/>
  <c r="K9513" i="4"/>
  <c r="K9514" i="4"/>
  <c r="K9515" i="4"/>
  <c r="K9516" i="4"/>
  <c r="K9517" i="4"/>
  <c r="K9518" i="4"/>
  <c r="K9519" i="4"/>
  <c r="K9520" i="4"/>
  <c r="K9521" i="4"/>
  <c r="K9522" i="4"/>
  <c r="K9523" i="4"/>
  <c r="K9524" i="4"/>
  <c r="K9525" i="4"/>
  <c r="K9526" i="4"/>
  <c r="K9527" i="4"/>
  <c r="K9528" i="4"/>
  <c r="K9529" i="4"/>
  <c r="K9530" i="4"/>
  <c r="K9531" i="4"/>
  <c r="K9532" i="4"/>
  <c r="K9533" i="4"/>
  <c r="K9534" i="4"/>
  <c r="K9535" i="4"/>
  <c r="K9536" i="4"/>
  <c r="K9537" i="4"/>
  <c r="K9538" i="4"/>
  <c r="K9539" i="4"/>
  <c r="K9540" i="4"/>
  <c r="K9541" i="4"/>
  <c r="K9542" i="4"/>
  <c r="K9543" i="4"/>
  <c r="K9544" i="4"/>
  <c r="K9545" i="4"/>
  <c r="K9546" i="4"/>
  <c r="K9547" i="4"/>
  <c r="K9548" i="4"/>
  <c r="K9549" i="4"/>
  <c r="K9550" i="4"/>
  <c r="K9551" i="4"/>
  <c r="K9552" i="4"/>
  <c r="K9553" i="4"/>
  <c r="K9554" i="4"/>
  <c r="K9555" i="4"/>
  <c r="K9556" i="4"/>
  <c r="K9557" i="4"/>
  <c r="K9558" i="4"/>
  <c r="K9559" i="4"/>
  <c r="K9560" i="4"/>
  <c r="K9561" i="4"/>
  <c r="K9562" i="4"/>
  <c r="K9563" i="4"/>
  <c r="K9564" i="4"/>
  <c r="K9565" i="4"/>
  <c r="K9566" i="4"/>
  <c r="K9567" i="4"/>
  <c r="K9568" i="4"/>
  <c r="K9569" i="4"/>
  <c r="K9570" i="4"/>
  <c r="K9571" i="4"/>
  <c r="K9572" i="4"/>
  <c r="K9573" i="4"/>
  <c r="K9574" i="4"/>
  <c r="K9575" i="4"/>
  <c r="K9576" i="4"/>
  <c r="K9577" i="4"/>
  <c r="K9578" i="4"/>
  <c r="K9579" i="4"/>
  <c r="K9580" i="4"/>
  <c r="K9581" i="4"/>
  <c r="K9582" i="4"/>
  <c r="K9583" i="4"/>
  <c r="K9584" i="4"/>
  <c r="K9585" i="4"/>
  <c r="K9586" i="4"/>
  <c r="K9587" i="4"/>
  <c r="K9588" i="4"/>
  <c r="K9589" i="4"/>
  <c r="K9590" i="4"/>
  <c r="K9591" i="4"/>
  <c r="K9592" i="4"/>
  <c r="K9593" i="4"/>
  <c r="K9594" i="4"/>
  <c r="K9595" i="4"/>
  <c r="K9596" i="4"/>
  <c r="K9597" i="4"/>
  <c r="K9598" i="4"/>
  <c r="K9599" i="4"/>
  <c r="K9600" i="4"/>
  <c r="K9601" i="4"/>
  <c r="K9602" i="4"/>
  <c r="K9603" i="4"/>
  <c r="K9604" i="4"/>
  <c r="K9605" i="4"/>
  <c r="K9606" i="4"/>
  <c r="K9607" i="4"/>
  <c r="K9608" i="4"/>
  <c r="K9609" i="4"/>
  <c r="K9610" i="4"/>
  <c r="K9611" i="4"/>
  <c r="K9612" i="4"/>
  <c r="K9613" i="4"/>
  <c r="K9614" i="4"/>
  <c r="K9615" i="4"/>
  <c r="K9616" i="4"/>
  <c r="K9617" i="4"/>
  <c r="K9618" i="4"/>
  <c r="K9619" i="4"/>
  <c r="K9620" i="4"/>
  <c r="K9621" i="4"/>
  <c r="K9622" i="4"/>
  <c r="K9623" i="4"/>
  <c r="K9624" i="4"/>
  <c r="K9625" i="4"/>
  <c r="K9626" i="4"/>
  <c r="K9627" i="4"/>
  <c r="K9628" i="4"/>
  <c r="K9629" i="4"/>
  <c r="K9630" i="4"/>
  <c r="K9631" i="4"/>
  <c r="K9632" i="4"/>
  <c r="K9633" i="4"/>
  <c r="K9634" i="4"/>
  <c r="K9635" i="4"/>
  <c r="K9636" i="4"/>
  <c r="K9637" i="4"/>
  <c r="K9638" i="4"/>
  <c r="K9639" i="4"/>
  <c r="K9640" i="4"/>
  <c r="K9641" i="4"/>
  <c r="K9642" i="4"/>
  <c r="K9643" i="4"/>
  <c r="K9644" i="4"/>
  <c r="K9645" i="4"/>
  <c r="K9646" i="4"/>
  <c r="K9647" i="4"/>
  <c r="K9648" i="4"/>
  <c r="K9649" i="4"/>
  <c r="K9650" i="4"/>
  <c r="K9651" i="4"/>
  <c r="K9652" i="4"/>
  <c r="K9653" i="4"/>
  <c r="K9654" i="4"/>
  <c r="K9655" i="4"/>
  <c r="K9656" i="4"/>
  <c r="K9657" i="4"/>
  <c r="K9658" i="4"/>
  <c r="K9659" i="4"/>
  <c r="K9660" i="4"/>
  <c r="K9661" i="4"/>
  <c r="K9662" i="4"/>
  <c r="K9663" i="4"/>
  <c r="K9664" i="4"/>
  <c r="K9665" i="4"/>
  <c r="K9666" i="4"/>
  <c r="K9667" i="4"/>
  <c r="K9668" i="4"/>
  <c r="K9669" i="4"/>
  <c r="K9670" i="4"/>
  <c r="K9671" i="4"/>
  <c r="K9672" i="4"/>
  <c r="K9673" i="4"/>
  <c r="K9674" i="4"/>
  <c r="K9675" i="4"/>
  <c r="K9676" i="4"/>
  <c r="K9677" i="4"/>
  <c r="K9678" i="4"/>
  <c r="K9679" i="4"/>
  <c r="K9680" i="4"/>
  <c r="K9681" i="4"/>
  <c r="K9682" i="4"/>
  <c r="K9683" i="4"/>
  <c r="K9684" i="4"/>
  <c r="K9685" i="4"/>
  <c r="K9686" i="4"/>
  <c r="K9687" i="4"/>
  <c r="K9688" i="4"/>
  <c r="K9689" i="4"/>
  <c r="K9690" i="4"/>
  <c r="K9691" i="4"/>
  <c r="K9692" i="4"/>
  <c r="K9693" i="4"/>
  <c r="K9694" i="4"/>
  <c r="K9695" i="4"/>
  <c r="K9696" i="4"/>
  <c r="K9697" i="4"/>
  <c r="K9698" i="4"/>
  <c r="K9699" i="4"/>
  <c r="K9700" i="4"/>
  <c r="K9701" i="4"/>
  <c r="K9702" i="4"/>
  <c r="K9703" i="4"/>
  <c r="K9704" i="4"/>
  <c r="K9705" i="4"/>
  <c r="K9706" i="4"/>
  <c r="K9707" i="4"/>
  <c r="K9708" i="4"/>
  <c r="K9709" i="4"/>
  <c r="K9710" i="4"/>
  <c r="K9711" i="4"/>
  <c r="K9712" i="4"/>
  <c r="K9713" i="4"/>
  <c r="K9714" i="4"/>
  <c r="K9715" i="4"/>
  <c r="K9716" i="4"/>
  <c r="K9717" i="4"/>
  <c r="K9718" i="4"/>
  <c r="K9719" i="4"/>
  <c r="K9720" i="4"/>
  <c r="K9721" i="4"/>
  <c r="K9722" i="4"/>
  <c r="K9723" i="4"/>
  <c r="K9724" i="4"/>
  <c r="K9725" i="4"/>
  <c r="K9726" i="4"/>
  <c r="K9727" i="4"/>
  <c r="K9728" i="4"/>
  <c r="K9729" i="4"/>
  <c r="K9730" i="4"/>
  <c r="K9731" i="4"/>
  <c r="K9732" i="4"/>
  <c r="K9733" i="4"/>
  <c r="K9734" i="4"/>
  <c r="K9735" i="4"/>
  <c r="K9736" i="4"/>
  <c r="K9737" i="4"/>
  <c r="K9738" i="4"/>
  <c r="K9739" i="4"/>
  <c r="K9740" i="4"/>
  <c r="K9741" i="4"/>
  <c r="K9742" i="4"/>
  <c r="K9743" i="4"/>
  <c r="K9744" i="4"/>
  <c r="K9745" i="4"/>
  <c r="K9746" i="4"/>
  <c r="K9747" i="4"/>
  <c r="K9748" i="4"/>
  <c r="K9749" i="4"/>
  <c r="K9750" i="4"/>
  <c r="K9751" i="4"/>
  <c r="K9752" i="4"/>
  <c r="K9753" i="4"/>
  <c r="K9754" i="4"/>
  <c r="K9755" i="4"/>
  <c r="K9756" i="4"/>
  <c r="K9757" i="4"/>
  <c r="K9758" i="4"/>
  <c r="K9759" i="4"/>
  <c r="K9760" i="4"/>
  <c r="K9761" i="4"/>
  <c r="K9762" i="4"/>
  <c r="K9763" i="4"/>
  <c r="K9764" i="4"/>
  <c r="K9765" i="4"/>
  <c r="K9766" i="4"/>
  <c r="K9767" i="4"/>
  <c r="K9768" i="4"/>
  <c r="K9769" i="4"/>
  <c r="K9770" i="4"/>
  <c r="K9771" i="4"/>
  <c r="K9772" i="4"/>
  <c r="K9773" i="4"/>
  <c r="K9774" i="4"/>
  <c r="K9775" i="4"/>
  <c r="K9776" i="4"/>
  <c r="K9777" i="4"/>
  <c r="K9778" i="4"/>
  <c r="K9779" i="4"/>
  <c r="K9780" i="4"/>
  <c r="K9781" i="4"/>
  <c r="K9782" i="4"/>
  <c r="K9783" i="4"/>
  <c r="K9784" i="4"/>
  <c r="K9785" i="4"/>
  <c r="K9786" i="4"/>
  <c r="K9787" i="4"/>
  <c r="K9788" i="4"/>
  <c r="K9789" i="4"/>
  <c r="K9790" i="4"/>
  <c r="K9791" i="4"/>
  <c r="K9792" i="4"/>
  <c r="K9793" i="4"/>
  <c r="K9794" i="4"/>
  <c r="K9795" i="4"/>
  <c r="K9796" i="4"/>
  <c r="K9797" i="4"/>
  <c r="K9798" i="4"/>
  <c r="K9799" i="4"/>
  <c r="K9800" i="4"/>
  <c r="K9801" i="4"/>
  <c r="K9802" i="4"/>
  <c r="K9803" i="4"/>
  <c r="K9804" i="4"/>
  <c r="K9805" i="4"/>
  <c r="K9806" i="4"/>
  <c r="K9807" i="4"/>
  <c r="K9808" i="4"/>
  <c r="K9809" i="4"/>
  <c r="K9810" i="4"/>
  <c r="K13" i="4"/>
  <c r="K14" i="4"/>
  <c r="K15" i="4"/>
  <c r="K16" i="4"/>
  <c r="K17" i="4"/>
  <c r="K18" i="4"/>
  <c r="K19" i="4"/>
  <c r="K3" i="4"/>
  <c r="K4" i="4"/>
  <c r="K5" i="4"/>
  <c r="K6" i="4"/>
  <c r="K7" i="4"/>
  <c r="K8" i="4"/>
  <c r="K9" i="4"/>
  <c r="K10" i="4"/>
  <c r="K11" i="4"/>
  <c r="K12" i="4"/>
  <c r="K2" i="4"/>
  <c r="Q9072" i="4" l="1"/>
  <c r="Q8825" i="4"/>
  <c r="Q7440" i="4"/>
  <c r="Q8908" i="4"/>
  <c r="Q7293" i="4"/>
  <c r="Q7052" i="4"/>
  <c r="Q5997" i="4"/>
  <c r="Q5614" i="4"/>
  <c r="Q5494" i="4"/>
  <c r="Q4983" i="4"/>
  <c r="Q4329" i="4"/>
  <c r="Q4141" i="4"/>
  <c r="Q3975" i="4"/>
  <c r="Q9709" i="4"/>
  <c r="Q3758" i="4"/>
  <c r="Q9708" i="4"/>
  <c r="Q9662" i="4"/>
  <c r="P2" i="4"/>
  <c r="Q2" i="4" s="1"/>
  <c r="P9809" i="4"/>
  <c r="Q9809" i="4" s="1"/>
  <c r="P9793" i="4"/>
  <c r="Q9793" i="4" s="1"/>
  <c r="P9777" i="4"/>
  <c r="Q9777" i="4" s="1"/>
  <c r="P9761" i="4"/>
  <c r="Q9761" i="4" s="1"/>
  <c r="P9745" i="4"/>
  <c r="Q9745" i="4" s="1"/>
  <c r="P9729" i="4"/>
  <c r="Q9729" i="4" s="1"/>
  <c r="P9713" i="4"/>
  <c r="Q9713" i="4" s="1"/>
  <c r="P9697" i="4"/>
  <c r="Q9697" i="4" s="1"/>
  <c r="P9681" i="4"/>
  <c r="Q9681" i="4" s="1"/>
  <c r="P9665" i="4"/>
  <c r="Q9665" i="4" s="1"/>
  <c r="P9649" i="4"/>
  <c r="Q9649" i="4" s="1"/>
  <c r="P9633" i="4"/>
  <c r="Q9633" i="4" s="1"/>
  <c r="P9617" i="4"/>
  <c r="Q9617" i="4" s="1"/>
  <c r="P9601" i="4"/>
  <c r="Q9601" i="4" s="1"/>
  <c r="P9585" i="4"/>
  <c r="Q9585" i="4" s="1"/>
  <c r="P9569" i="4"/>
  <c r="Q9569" i="4" s="1"/>
  <c r="P9553" i="4"/>
  <c r="Q9553" i="4" s="1"/>
  <c r="P9537" i="4"/>
  <c r="Q9537" i="4" s="1"/>
  <c r="P9521" i="4"/>
  <c r="Q9521" i="4" s="1"/>
  <c r="P9505" i="4"/>
  <c r="Q9505" i="4" s="1"/>
  <c r="P9489" i="4"/>
  <c r="Q9489" i="4" s="1"/>
  <c r="P9473" i="4"/>
  <c r="Q9473" i="4" s="1"/>
  <c r="P9457" i="4"/>
  <c r="Q9457" i="4" s="1"/>
  <c r="P9441" i="4"/>
  <c r="Q9441" i="4" s="1"/>
  <c r="P9425" i="4"/>
  <c r="Q9425" i="4" s="1"/>
  <c r="P9409" i="4"/>
  <c r="Q9409" i="4" s="1"/>
  <c r="P9393" i="4"/>
  <c r="Q9393" i="4" s="1"/>
  <c r="P9377" i="4"/>
  <c r="Q9377" i="4" s="1"/>
  <c r="P9361" i="4"/>
  <c r="Q9361" i="4" s="1"/>
  <c r="P9345" i="4"/>
  <c r="Q9345" i="4" s="1"/>
  <c r="P9329" i="4"/>
  <c r="Q9329" i="4" s="1"/>
  <c r="P9313" i="4"/>
  <c r="Q9313" i="4" s="1"/>
  <c r="P9297" i="4"/>
  <c r="Q9297" i="4" s="1"/>
  <c r="P9281" i="4"/>
  <c r="Q9281" i="4" s="1"/>
  <c r="P9265" i="4"/>
  <c r="Q9265" i="4" s="1"/>
  <c r="P9249" i="4"/>
  <c r="Q9249" i="4" s="1"/>
  <c r="P9233" i="4"/>
  <c r="Q9233" i="4" s="1"/>
  <c r="P9217" i="4"/>
  <c r="Q9217" i="4"/>
  <c r="P9201" i="4"/>
  <c r="Q9201" i="4" s="1"/>
  <c r="P9185" i="4"/>
  <c r="Q9185" i="4" s="1"/>
  <c r="P9169" i="4"/>
  <c r="Q9169" i="4" s="1"/>
  <c r="P7921" i="4"/>
  <c r="Q7921" i="4" s="1"/>
  <c r="P9810" i="4"/>
  <c r="Q9810" i="4" s="1"/>
  <c r="P9794" i="4"/>
  <c r="Q9794" i="4" s="1"/>
  <c r="P9778" i="4"/>
  <c r="Q9778" i="4" s="1"/>
  <c r="P9762" i="4"/>
  <c r="Q9762" i="4" s="1"/>
  <c r="P9746" i="4"/>
  <c r="Q9746" i="4"/>
  <c r="P9730" i="4"/>
  <c r="Q9730" i="4" s="1"/>
  <c r="P9714" i="4"/>
  <c r="Q9714" i="4" s="1"/>
  <c r="P9698" i="4"/>
  <c r="Q9698" i="4" s="1"/>
  <c r="P9682" i="4"/>
  <c r="Q9682" i="4" s="1"/>
  <c r="P9666" i="4"/>
  <c r="Q9666" i="4" s="1"/>
  <c r="P9650" i="4"/>
  <c r="Q9650" i="4" s="1"/>
  <c r="P9634" i="4"/>
  <c r="Q9634" i="4" s="1"/>
  <c r="P9618" i="4"/>
  <c r="Q9618" i="4" s="1"/>
  <c r="P9602" i="4"/>
  <c r="Q9602" i="4" s="1"/>
  <c r="P9586" i="4"/>
  <c r="Q9586" i="4" s="1"/>
  <c r="P9570" i="4"/>
  <c r="Q9570" i="4" s="1"/>
  <c r="P9554" i="4"/>
  <c r="Q9554" i="4" s="1"/>
  <c r="P9538" i="4"/>
  <c r="Q9538" i="4" s="1"/>
  <c r="P9522" i="4"/>
  <c r="Q9522" i="4" s="1"/>
  <c r="P9506" i="4"/>
  <c r="Q9506" i="4" s="1"/>
  <c r="P9490" i="4"/>
  <c r="Q9490" i="4" s="1"/>
  <c r="P9474" i="4"/>
  <c r="Q9474" i="4" s="1"/>
  <c r="P9458" i="4"/>
  <c r="Q9458" i="4" s="1"/>
  <c r="P9442" i="4"/>
  <c r="Q9442" i="4" s="1"/>
  <c r="P9426" i="4"/>
  <c r="Q9426" i="4" s="1"/>
  <c r="P9410" i="4"/>
  <c r="Q9410" i="4" s="1"/>
  <c r="P9394" i="4"/>
  <c r="Q9394" i="4" s="1"/>
  <c r="P9378" i="4"/>
  <c r="Q9378" i="4" s="1"/>
  <c r="P9362" i="4"/>
  <c r="Q9362" i="4" s="1"/>
  <c r="P9346" i="4"/>
  <c r="Q9346" i="4" s="1"/>
  <c r="P9330" i="4"/>
  <c r="Q9330" i="4" s="1"/>
  <c r="P9314" i="4"/>
  <c r="Q9314" i="4" s="1"/>
  <c r="P9298" i="4"/>
  <c r="Q9298" i="4" s="1"/>
  <c r="P9282" i="4"/>
  <c r="Q9282" i="4" s="1"/>
  <c r="P9266" i="4"/>
  <c r="Q9266" i="4" s="1"/>
  <c r="P9250" i="4"/>
  <c r="Q9250" i="4" s="1"/>
  <c r="P9234" i="4"/>
  <c r="Q9234" i="4"/>
  <c r="P9218" i="4"/>
  <c r="Q9218" i="4" s="1"/>
  <c r="P9202" i="4"/>
  <c r="Q9202" i="4" s="1"/>
  <c r="P9186" i="4"/>
  <c r="Q9186" i="4" s="1"/>
  <c r="P9170" i="4"/>
  <c r="Q9170" i="4" s="1"/>
  <c r="P9154" i="4"/>
  <c r="Q9154" i="4" s="1"/>
  <c r="P9138" i="4"/>
  <c r="Q9138" i="4" s="1"/>
  <c r="P9122" i="4"/>
  <c r="Q9122" i="4" s="1"/>
  <c r="P9106" i="4"/>
  <c r="Q9106" i="4" s="1"/>
  <c r="P9090" i="4"/>
  <c r="Q9090" i="4" s="1"/>
  <c r="P9074" i="4"/>
  <c r="Q9074" i="4" s="1"/>
  <c r="P9058" i="4"/>
  <c r="Q9058" i="4" s="1"/>
  <c r="P9042" i="4"/>
  <c r="Q9042" i="4" s="1"/>
  <c r="P9026" i="4"/>
  <c r="Q9026" i="4" s="1"/>
  <c r="P9010" i="4"/>
  <c r="Q9010" i="4" s="1"/>
  <c r="P8994" i="4"/>
  <c r="Q8994" i="4" s="1"/>
  <c r="P8978" i="4"/>
  <c r="Q8978" i="4" s="1"/>
  <c r="P8962" i="4"/>
  <c r="Q8962" i="4" s="1"/>
  <c r="P8946" i="4"/>
  <c r="Q8946" i="4" s="1"/>
  <c r="P8930" i="4"/>
  <c r="Q8930" i="4" s="1"/>
  <c r="P8898" i="4"/>
  <c r="Q8898" i="4" s="1"/>
  <c r="P8882" i="4"/>
  <c r="Q8882" i="4" s="1"/>
  <c r="P8866" i="4"/>
  <c r="Q8866" i="4" s="1"/>
  <c r="P8850" i="4"/>
  <c r="Q8850" i="4" s="1"/>
  <c r="P8834" i="4"/>
  <c r="Q8834" i="4" s="1"/>
  <c r="P8818" i="4"/>
  <c r="Q8818" i="4" s="1"/>
  <c r="P8802" i="4"/>
  <c r="Q8802" i="4" s="1"/>
  <c r="P8786" i="4"/>
  <c r="Q8786" i="4" s="1"/>
  <c r="P8770" i="4"/>
  <c r="Q8770" i="4" s="1"/>
  <c r="P8754" i="4"/>
  <c r="Q8754" i="4" s="1"/>
  <c r="P8738" i="4"/>
  <c r="Q8738" i="4" s="1"/>
  <c r="P8722" i="4"/>
  <c r="Q8722" i="4" s="1"/>
  <c r="P8706" i="4"/>
  <c r="Q8706" i="4" s="1"/>
  <c r="P8690" i="4"/>
  <c r="Q8690" i="4" s="1"/>
  <c r="P8674" i="4"/>
  <c r="Q8674" i="4"/>
  <c r="P8658" i="4"/>
  <c r="Q8658" i="4" s="1"/>
  <c r="P8642" i="4"/>
  <c r="Q8642" i="4" s="1"/>
  <c r="P8626" i="4"/>
  <c r="Q8626" i="4" s="1"/>
  <c r="P8610" i="4"/>
  <c r="Q8610" i="4" s="1"/>
  <c r="P8594" i="4"/>
  <c r="Q8594" i="4" s="1"/>
  <c r="P8578" i="4"/>
  <c r="Q8578" i="4" s="1"/>
  <c r="P8562" i="4"/>
  <c r="Q8562" i="4" s="1"/>
  <c r="P8546" i="4"/>
  <c r="Q8546" i="4" s="1"/>
  <c r="P8530" i="4"/>
  <c r="Q8530" i="4" s="1"/>
  <c r="P8514" i="4"/>
  <c r="Q8514" i="4" s="1"/>
  <c r="P8498" i="4"/>
  <c r="Q8498" i="4" s="1"/>
  <c r="P8482" i="4"/>
  <c r="Q8482" i="4" s="1"/>
  <c r="P8466" i="4"/>
  <c r="Q8466" i="4" s="1"/>
  <c r="P8450" i="4"/>
  <c r="Q8450" i="4" s="1"/>
  <c r="P8434" i="4"/>
  <c r="Q8434" i="4" s="1"/>
  <c r="P8418" i="4"/>
  <c r="Q8418" i="4" s="1"/>
  <c r="P8402" i="4"/>
  <c r="Q8402" i="4" s="1"/>
  <c r="P8386" i="4"/>
  <c r="Q8386" i="4" s="1"/>
  <c r="P8370" i="4"/>
  <c r="Q8370" i="4" s="1"/>
  <c r="P8354" i="4"/>
  <c r="Q8354" i="4" s="1"/>
  <c r="P8338" i="4"/>
  <c r="Q8338" i="4" s="1"/>
  <c r="P8322" i="4"/>
  <c r="Q8322" i="4" s="1"/>
  <c r="P8306" i="4"/>
  <c r="Q8306" i="4" s="1"/>
  <c r="P8290" i="4"/>
  <c r="Q8290" i="4" s="1"/>
  <c r="P8274" i="4"/>
  <c r="Q8274" i="4" s="1"/>
  <c r="P8258" i="4"/>
  <c r="Q8258" i="4" s="1"/>
  <c r="P8242" i="4"/>
  <c r="Q8242" i="4" s="1"/>
  <c r="P8226" i="4"/>
  <c r="Q8226" i="4" s="1"/>
  <c r="P8210" i="4"/>
  <c r="Q8210" i="4" s="1"/>
  <c r="P8194" i="4"/>
  <c r="Q8194" i="4"/>
  <c r="P8178" i="4"/>
  <c r="Q8178" i="4" s="1"/>
  <c r="P8162" i="4"/>
  <c r="Q8162" i="4" s="1"/>
  <c r="P8146" i="4"/>
  <c r="Q8146" i="4" s="1"/>
  <c r="P8130" i="4"/>
  <c r="Q8130" i="4" s="1"/>
  <c r="P8114" i="4"/>
  <c r="Q8114" i="4" s="1"/>
  <c r="P8098" i="4"/>
  <c r="Q8098" i="4" s="1"/>
  <c r="P8082" i="4"/>
  <c r="Q8082" i="4" s="1"/>
  <c r="P8066" i="4"/>
  <c r="Q8066" i="4" s="1"/>
  <c r="P8050" i="4"/>
  <c r="Q8050" i="4" s="1"/>
  <c r="P8034" i="4"/>
  <c r="Q8034" i="4" s="1"/>
  <c r="P8018" i="4"/>
  <c r="Q8018" i="4" s="1"/>
  <c r="P8002" i="4"/>
  <c r="Q8002" i="4" s="1"/>
  <c r="P7986" i="4"/>
  <c r="Q7986" i="4" s="1"/>
  <c r="P7970" i="4"/>
  <c r="Q7970" i="4" s="1"/>
  <c r="P7954" i="4"/>
  <c r="Q7954" i="4" s="1"/>
  <c r="P7938" i="4"/>
  <c r="Q7938" i="4" s="1"/>
  <c r="P7922" i="4"/>
  <c r="Q7922" i="4" s="1"/>
  <c r="P7906" i="4"/>
  <c r="Q7906" i="4" s="1"/>
  <c r="P7890" i="4"/>
  <c r="Q7890" i="4" s="1"/>
  <c r="P7874" i="4"/>
  <c r="Q7874" i="4" s="1"/>
  <c r="P7858" i="4"/>
  <c r="Q7858" i="4" s="1"/>
  <c r="P7842" i="4"/>
  <c r="Q7842" i="4" s="1"/>
  <c r="P7826" i="4"/>
  <c r="Q7826" i="4" s="1"/>
  <c r="P7810" i="4"/>
  <c r="Q7810" i="4" s="1"/>
  <c r="P7794" i="4"/>
  <c r="Q7794" i="4" s="1"/>
  <c r="P7778" i="4"/>
  <c r="Q7778" i="4" s="1"/>
  <c r="P7762" i="4"/>
  <c r="Q7762" i="4" s="1"/>
  <c r="P7746" i="4"/>
  <c r="Q7746" i="4" s="1"/>
  <c r="P7730" i="4"/>
  <c r="Q7730" i="4" s="1"/>
  <c r="P7714" i="4"/>
  <c r="Q7714" i="4" s="1"/>
  <c r="P7698" i="4"/>
  <c r="Q7698" i="4" s="1"/>
  <c r="P7682" i="4"/>
  <c r="Q7682" i="4" s="1"/>
  <c r="P7666" i="4"/>
  <c r="Q7666" i="4" s="1"/>
  <c r="P7650" i="4"/>
  <c r="Q7650" i="4" s="1"/>
  <c r="P7634" i="4"/>
  <c r="Q7634" i="4" s="1"/>
  <c r="P7618" i="4"/>
  <c r="Q7618" i="4" s="1"/>
  <c r="P7602" i="4"/>
  <c r="Q7602" i="4" s="1"/>
  <c r="P7586" i="4"/>
  <c r="Q7586" i="4" s="1"/>
  <c r="P7570" i="4"/>
  <c r="Q7570" i="4" s="1"/>
  <c r="P7554" i="4"/>
  <c r="Q7554" i="4" s="1"/>
  <c r="P7538" i="4"/>
  <c r="Q7538" i="4" s="1"/>
  <c r="P7522" i="4"/>
  <c r="Q7522" i="4" s="1"/>
  <c r="P7506" i="4"/>
  <c r="Q7506" i="4" s="1"/>
  <c r="P7490" i="4"/>
  <c r="Q7490" i="4" s="1"/>
  <c r="P7474" i="4"/>
  <c r="Q7474" i="4" s="1"/>
  <c r="P7458" i="4"/>
  <c r="Q7458" i="4" s="1"/>
  <c r="P7442" i="4"/>
  <c r="Q7442" i="4" s="1"/>
  <c r="P7426" i="4"/>
  <c r="Q7426" i="4" s="1"/>
  <c r="P7410" i="4"/>
  <c r="Q7410" i="4" s="1"/>
  <c r="P7394" i="4"/>
  <c r="Q7394" i="4" s="1"/>
  <c r="P7378" i="4"/>
  <c r="Q7378" i="4" s="1"/>
  <c r="P7362" i="4"/>
  <c r="Q7362" i="4" s="1"/>
  <c r="P7346" i="4"/>
  <c r="Q7346" i="4" s="1"/>
  <c r="P7330" i="4"/>
  <c r="Q7330" i="4" s="1"/>
  <c r="P7314" i="4"/>
  <c r="Q7314" i="4" s="1"/>
  <c r="P9153" i="4"/>
  <c r="Q9153" i="4" s="1"/>
  <c r="P9137" i="4"/>
  <c r="Q9137" i="4" s="1"/>
  <c r="P9121" i="4"/>
  <c r="Q9121" i="4" s="1"/>
  <c r="P9105" i="4"/>
  <c r="Q9105" i="4" s="1"/>
  <c r="P9089" i="4"/>
  <c r="Q9089" i="4" s="1"/>
  <c r="P9073" i="4"/>
  <c r="Q9073" i="4" s="1"/>
  <c r="P9057" i="4"/>
  <c r="Q9057" i="4" s="1"/>
  <c r="P9041" i="4"/>
  <c r="Q9041" i="4" s="1"/>
  <c r="P9025" i="4"/>
  <c r="Q9025" i="4" s="1"/>
  <c r="P9009" i="4"/>
  <c r="Q9009" i="4" s="1"/>
  <c r="P8993" i="4"/>
  <c r="Q8993" i="4" s="1"/>
  <c r="P8977" i="4"/>
  <c r="Q8977" i="4" s="1"/>
  <c r="P8961" i="4"/>
  <c r="Q8961" i="4" s="1"/>
  <c r="P8945" i="4"/>
  <c r="Q8945" i="4" s="1"/>
  <c r="P8929" i="4"/>
  <c r="Q8929" i="4" s="1"/>
  <c r="P8913" i="4"/>
  <c r="Q8913" i="4" s="1"/>
  <c r="P8897" i="4"/>
  <c r="Q8897" i="4" s="1"/>
  <c r="P8881" i="4"/>
  <c r="Q8881" i="4" s="1"/>
  <c r="P8865" i="4"/>
  <c r="Q8865" i="4" s="1"/>
  <c r="P8849" i="4"/>
  <c r="Q8849" i="4" s="1"/>
  <c r="P8833" i="4"/>
  <c r="Q8833" i="4" s="1"/>
  <c r="P8817" i="4"/>
  <c r="Q8817" i="4" s="1"/>
  <c r="P8801" i="4"/>
  <c r="Q8801" i="4" s="1"/>
  <c r="P8785" i="4"/>
  <c r="Q8785" i="4" s="1"/>
  <c r="P8769" i="4"/>
  <c r="Q8769" i="4" s="1"/>
  <c r="P8753" i="4"/>
  <c r="Q8753" i="4" s="1"/>
  <c r="P8737" i="4"/>
  <c r="Q8737" i="4" s="1"/>
  <c r="P8721" i="4"/>
  <c r="Q8721" i="4" s="1"/>
  <c r="P8705" i="4"/>
  <c r="Q8705" i="4" s="1"/>
  <c r="P8689" i="4"/>
  <c r="Q8689" i="4" s="1"/>
  <c r="P8673" i="4"/>
  <c r="Q8673" i="4" s="1"/>
  <c r="P8657" i="4"/>
  <c r="Q8657" i="4" s="1"/>
  <c r="P8641" i="4"/>
  <c r="Q8641" i="4" s="1"/>
  <c r="P8625" i="4"/>
  <c r="Q8625" i="4" s="1"/>
  <c r="P8609" i="4"/>
  <c r="Q8609" i="4" s="1"/>
  <c r="P8593" i="4"/>
  <c r="Q8593" i="4" s="1"/>
  <c r="P8577" i="4"/>
  <c r="Q8577" i="4" s="1"/>
  <c r="P8561" i="4"/>
  <c r="Q8561" i="4" s="1"/>
  <c r="P8545" i="4"/>
  <c r="Q8545" i="4" s="1"/>
  <c r="P8529" i="4"/>
  <c r="Q8529" i="4" s="1"/>
  <c r="P8513" i="4"/>
  <c r="Q8513" i="4" s="1"/>
  <c r="P8497" i="4"/>
  <c r="Q8497" i="4" s="1"/>
  <c r="P8481" i="4"/>
  <c r="Q8481" i="4" s="1"/>
  <c r="P8465" i="4"/>
  <c r="Q8465" i="4" s="1"/>
  <c r="P8449" i="4"/>
  <c r="Q8449" i="4" s="1"/>
  <c r="P8433" i="4"/>
  <c r="Q8433" i="4" s="1"/>
  <c r="P8417" i="4"/>
  <c r="Q8417" i="4" s="1"/>
  <c r="P8401" i="4"/>
  <c r="Q8401" i="4" s="1"/>
  <c r="P8385" i="4"/>
  <c r="Q8385" i="4" s="1"/>
  <c r="P8369" i="4"/>
  <c r="Q8369" i="4" s="1"/>
  <c r="P8353" i="4"/>
  <c r="Q8353" i="4" s="1"/>
  <c r="P8337" i="4"/>
  <c r="Q8337" i="4" s="1"/>
  <c r="P8321" i="4"/>
  <c r="Q8321" i="4" s="1"/>
  <c r="P8305" i="4"/>
  <c r="Q8305" i="4" s="1"/>
  <c r="P8289" i="4"/>
  <c r="Q8289" i="4" s="1"/>
  <c r="P8273" i="4"/>
  <c r="Q8273" i="4" s="1"/>
  <c r="P8257" i="4"/>
  <c r="Q8257" i="4" s="1"/>
  <c r="P8241" i="4"/>
  <c r="Q8241" i="4" s="1"/>
  <c r="P8225" i="4"/>
  <c r="Q8225" i="4" s="1"/>
  <c r="P8209" i="4"/>
  <c r="Q8209" i="4" s="1"/>
  <c r="P8193" i="4"/>
  <c r="Q8193" i="4" s="1"/>
  <c r="P8177" i="4"/>
  <c r="Q8177" i="4" s="1"/>
  <c r="P8161" i="4"/>
  <c r="Q8161" i="4" s="1"/>
  <c r="P8145" i="4"/>
  <c r="Q8145" i="4" s="1"/>
  <c r="P8129" i="4"/>
  <c r="Q8129" i="4" s="1"/>
  <c r="P8113" i="4"/>
  <c r="Q8113" i="4" s="1"/>
  <c r="P8097" i="4"/>
  <c r="Q8097" i="4" s="1"/>
  <c r="P8081" i="4"/>
  <c r="Q8081" i="4" s="1"/>
  <c r="P8065" i="4"/>
  <c r="Q8065" i="4" s="1"/>
  <c r="P8049" i="4"/>
  <c r="Q8049" i="4" s="1"/>
  <c r="P8033" i="4"/>
  <c r="Q8033" i="4" s="1"/>
  <c r="P8017" i="4"/>
  <c r="Q8017" i="4" s="1"/>
  <c r="P8001" i="4"/>
  <c r="Q8001" i="4" s="1"/>
  <c r="P7985" i="4"/>
  <c r="Q7985" i="4" s="1"/>
  <c r="P7969" i="4"/>
  <c r="Q7969" i="4" s="1"/>
  <c r="P7953" i="4"/>
  <c r="Q7953" i="4"/>
  <c r="P7937" i="4"/>
  <c r="Q7937" i="4" s="1"/>
  <c r="P7905" i="4"/>
  <c r="Q7905" i="4" s="1"/>
  <c r="P7889" i="4"/>
  <c r="Q7889" i="4" s="1"/>
  <c r="P7873" i="4"/>
  <c r="Q7873" i="4" s="1"/>
  <c r="P7857" i="4"/>
  <c r="Q7857" i="4" s="1"/>
  <c r="P7841" i="4"/>
  <c r="Q7841" i="4" s="1"/>
  <c r="P7825" i="4"/>
  <c r="Q7825" i="4" s="1"/>
  <c r="P7809" i="4"/>
  <c r="Q7809" i="4" s="1"/>
  <c r="P7793" i="4"/>
  <c r="Q7793" i="4" s="1"/>
  <c r="P7777" i="4"/>
  <c r="Q7777" i="4" s="1"/>
  <c r="P7761" i="4"/>
  <c r="Q7761" i="4"/>
  <c r="P7745" i="4"/>
  <c r="Q7745" i="4" s="1"/>
  <c r="P7729" i="4"/>
  <c r="Q7729" i="4" s="1"/>
  <c r="P7713" i="4"/>
  <c r="Q7713" i="4" s="1"/>
  <c r="P7697" i="4"/>
  <c r="Q7697" i="4" s="1"/>
  <c r="P7681" i="4"/>
  <c r="Q7681" i="4" s="1"/>
  <c r="P7665" i="4"/>
  <c r="Q7665" i="4" s="1"/>
  <c r="P7649" i="4"/>
  <c r="Q7649" i="4" s="1"/>
  <c r="P7633" i="4"/>
  <c r="Q7633" i="4" s="1"/>
  <c r="P7617" i="4"/>
  <c r="Q7617" i="4" s="1"/>
  <c r="P7601" i="4"/>
  <c r="Q7601" i="4" s="1"/>
  <c r="P7585" i="4"/>
  <c r="Q7585" i="4" s="1"/>
  <c r="P7569" i="4"/>
  <c r="Q7569" i="4" s="1"/>
  <c r="P7553" i="4"/>
  <c r="Q7553" i="4" s="1"/>
  <c r="P7537" i="4"/>
  <c r="Q7537" i="4" s="1"/>
  <c r="P7521" i="4"/>
  <c r="Q7521" i="4" s="1"/>
  <c r="P7505" i="4"/>
  <c r="Q7505" i="4" s="1"/>
  <c r="P7489" i="4"/>
  <c r="Q7489" i="4" s="1"/>
  <c r="P7473" i="4"/>
  <c r="Q7473" i="4" s="1"/>
  <c r="P7457" i="4"/>
  <c r="Q7457" i="4" s="1"/>
  <c r="P7441" i="4"/>
  <c r="Q7441" i="4" s="1"/>
  <c r="P7425" i="4"/>
  <c r="Q7425" i="4" s="1"/>
  <c r="P7409" i="4"/>
  <c r="Q7409" i="4" s="1"/>
  <c r="P7393" i="4"/>
  <c r="Q7393" i="4" s="1"/>
  <c r="P7377" i="4"/>
  <c r="Q7377" i="4" s="1"/>
  <c r="P7361" i="4"/>
  <c r="Q7361" i="4" s="1"/>
  <c r="P7345" i="4"/>
  <c r="Q7345" i="4" s="1"/>
  <c r="P7329" i="4"/>
  <c r="Q7329" i="4" s="1"/>
  <c r="P7313" i="4"/>
  <c r="Q7313" i="4" s="1"/>
  <c r="P7297" i="4"/>
  <c r="Q7297" i="4" s="1"/>
  <c r="P7281" i="4"/>
  <c r="Q7281" i="4" s="1"/>
  <c r="P7265" i="4"/>
  <c r="Q7265" i="4" s="1"/>
  <c r="P7249" i="4"/>
  <c r="Q7249" i="4" s="1"/>
  <c r="P7233" i="4"/>
  <c r="Q7233" i="4" s="1"/>
  <c r="P7217" i="4"/>
  <c r="Q7217" i="4" s="1"/>
  <c r="P7201" i="4"/>
  <c r="Q7201" i="4" s="1"/>
  <c r="P7185" i="4"/>
  <c r="Q7185" i="4" s="1"/>
  <c r="P7169" i="4"/>
  <c r="Q7169" i="4" s="1"/>
  <c r="P7153" i="4"/>
  <c r="Q7153" i="4" s="1"/>
  <c r="P7137" i="4"/>
  <c r="Q7137" i="4" s="1"/>
  <c r="P7121" i="4"/>
  <c r="Q7121" i="4" s="1"/>
  <c r="P7105" i="4"/>
  <c r="Q7105" i="4" s="1"/>
  <c r="P7089" i="4"/>
  <c r="Q7089" i="4" s="1"/>
  <c r="P7073" i="4"/>
  <c r="Q7073" i="4" s="1"/>
  <c r="P7057" i="4"/>
  <c r="Q7057" i="4" s="1"/>
  <c r="P7041" i="4"/>
  <c r="Q7041" i="4" s="1"/>
  <c r="P7025" i="4"/>
  <c r="Q7025" i="4" s="1"/>
  <c r="P7009" i="4"/>
  <c r="Q7009" i="4" s="1"/>
  <c r="P6993" i="4"/>
  <c r="Q6993" i="4" s="1"/>
  <c r="P6977" i="4"/>
  <c r="Q6977" i="4" s="1"/>
  <c r="P6961" i="4"/>
  <c r="Q6961" i="4" s="1"/>
  <c r="P6945" i="4"/>
  <c r="Q6945" i="4" s="1"/>
  <c r="P6929" i="4"/>
  <c r="Q6929" i="4" s="1"/>
  <c r="P6913" i="4"/>
  <c r="Q6913" i="4" s="1"/>
  <c r="P6897" i="4"/>
  <c r="Q6897" i="4" s="1"/>
  <c r="P6881" i="4"/>
  <c r="Q6881" i="4" s="1"/>
  <c r="P6865" i="4"/>
  <c r="Q6865" i="4" s="1"/>
  <c r="P6849" i="4"/>
  <c r="Q6849" i="4" s="1"/>
  <c r="P6833" i="4"/>
  <c r="Q6833" i="4" s="1"/>
  <c r="P6817" i="4"/>
  <c r="Q6817" i="4" s="1"/>
  <c r="P6801" i="4"/>
  <c r="Q6801" i="4" s="1"/>
  <c r="P6785" i="4"/>
  <c r="Q6785" i="4" s="1"/>
  <c r="P6769" i="4"/>
  <c r="Q6769" i="4" s="1"/>
  <c r="P6753" i="4"/>
  <c r="Q6753" i="4" s="1"/>
  <c r="P6737" i="4"/>
  <c r="Q6737" i="4" s="1"/>
  <c r="P6721" i="4"/>
  <c r="Q6721" i="4" s="1"/>
  <c r="P6705" i="4"/>
  <c r="Q6705" i="4" s="1"/>
  <c r="P6689" i="4"/>
  <c r="Q6689" i="4" s="1"/>
  <c r="P6673" i="4"/>
  <c r="Q6673" i="4" s="1"/>
  <c r="P6657" i="4"/>
  <c r="Q6657" i="4" s="1"/>
  <c r="P6641" i="4"/>
  <c r="Q6641" i="4" s="1"/>
  <c r="P6625" i="4"/>
  <c r="Q6625" i="4" s="1"/>
  <c r="P6609" i="4"/>
  <c r="Q6609" i="4" s="1"/>
  <c r="P6593" i="4"/>
  <c r="Q6593" i="4" s="1"/>
  <c r="P6577" i="4"/>
  <c r="Q6577" i="4" s="1"/>
  <c r="P6561" i="4"/>
  <c r="Q6561" i="4" s="1"/>
  <c r="P6545" i="4"/>
  <c r="Q6545" i="4" s="1"/>
  <c r="P6529" i="4"/>
  <c r="Q6529" i="4" s="1"/>
  <c r="P6513" i="4"/>
  <c r="Q6513" i="4" s="1"/>
  <c r="P6497" i="4"/>
  <c r="Q6497" i="4" s="1"/>
  <c r="P6481" i="4"/>
  <c r="Q6481" i="4" s="1"/>
  <c r="P6465" i="4"/>
  <c r="Q6465" i="4" s="1"/>
  <c r="P6449" i="4"/>
  <c r="Q6449" i="4" s="1"/>
  <c r="P6433" i="4"/>
  <c r="Q6433" i="4" s="1"/>
  <c r="P6417" i="4"/>
  <c r="Q6417" i="4" s="1"/>
  <c r="P6401" i="4"/>
  <c r="Q6401" i="4" s="1"/>
  <c r="P6385" i="4"/>
  <c r="Q6385" i="4" s="1"/>
  <c r="P6369" i="4"/>
  <c r="Q6369" i="4" s="1"/>
  <c r="P6353" i="4"/>
  <c r="Q6353" i="4" s="1"/>
  <c r="P6337" i="4"/>
  <c r="Q6337" i="4" s="1"/>
  <c r="P6321" i="4"/>
  <c r="Q6321" i="4" s="1"/>
  <c r="P6305" i="4"/>
  <c r="Q6305" i="4" s="1"/>
  <c r="P6289" i="4"/>
  <c r="Q6289" i="4" s="1"/>
  <c r="P6273" i="4"/>
  <c r="Q6273" i="4" s="1"/>
  <c r="P6257" i="4"/>
  <c r="Q6257" i="4" s="1"/>
  <c r="P6241" i="4"/>
  <c r="Q6241" i="4" s="1"/>
  <c r="P6225" i="4"/>
  <c r="Q6225" i="4" s="1"/>
  <c r="P6209" i="4"/>
  <c r="Q6209" i="4" s="1"/>
  <c r="P9791" i="4"/>
  <c r="Q9791" i="4" s="1"/>
  <c r="P9135" i="4"/>
  <c r="Q9135" i="4" s="1"/>
  <c r="P9119" i="4"/>
  <c r="Q9119" i="4" s="1"/>
  <c r="P8863" i="4"/>
  <c r="Q8863" i="4" s="1"/>
  <c r="P8655" i="4"/>
  <c r="Q8655" i="4" s="1"/>
  <c r="P8623" i="4"/>
  <c r="Q8623" i="4" s="1"/>
  <c r="P8559" i="4"/>
  <c r="Q8559" i="4" s="1"/>
  <c r="Q8914" i="4"/>
  <c r="P6193" i="4"/>
  <c r="Q6193" i="4" s="1"/>
  <c r="P6177" i="4"/>
  <c r="Q6177" i="4" s="1"/>
  <c r="P6161" i="4"/>
  <c r="Q6161" i="4" s="1"/>
  <c r="P6145" i="4"/>
  <c r="Q6145" i="4" s="1"/>
  <c r="P6129" i="4"/>
  <c r="Q6129" i="4" s="1"/>
  <c r="P6113" i="4"/>
  <c r="Q6113" i="4" s="1"/>
  <c r="P6097" i="4"/>
  <c r="Q6097" i="4" s="1"/>
  <c r="P6081" i="4"/>
  <c r="Q6081" i="4" s="1"/>
  <c r="P6065" i="4"/>
  <c r="Q6065" i="4" s="1"/>
  <c r="P6049" i="4"/>
  <c r="Q6049" i="4" s="1"/>
  <c r="P6033" i="4"/>
  <c r="Q6033" i="4" s="1"/>
  <c r="P6017" i="4"/>
  <c r="Q6017" i="4" s="1"/>
  <c r="P6001" i="4"/>
  <c r="Q6001" i="4" s="1"/>
  <c r="P5985" i="4"/>
  <c r="Q5985" i="4" s="1"/>
  <c r="P5969" i="4"/>
  <c r="Q5969" i="4"/>
  <c r="P5953" i="4"/>
  <c r="Q5953" i="4" s="1"/>
  <c r="P5937" i="4"/>
  <c r="Q5937" i="4" s="1"/>
  <c r="P5921" i="4"/>
  <c r="Q5921" i="4" s="1"/>
  <c r="P5905" i="4"/>
  <c r="Q5905" i="4" s="1"/>
  <c r="P5889" i="4"/>
  <c r="Q5889" i="4" s="1"/>
  <c r="P5873" i="4"/>
  <c r="Q5873" i="4" s="1"/>
  <c r="P5857" i="4"/>
  <c r="Q5857" i="4" s="1"/>
  <c r="P5841" i="4"/>
  <c r="Q5841" i="4" s="1"/>
  <c r="P5825" i="4"/>
  <c r="Q5825" i="4" s="1"/>
  <c r="P5809" i="4"/>
  <c r="Q5809" i="4" s="1"/>
  <c r="P5793" i="4"/>
  <c r="Q5793" i="4" s="1"/>
  <c r="P5777" i="4"/>
  <c r="Q5777" i="4" s="1"/>
  <c r="P5761" i="4"/>
  <c r="Q5761" i="4" s="1"/>
  <c r="P5745" i="4"/>
  <c r="Q5745" i="4" s="1"/>
  <c r="P5729" i="4"/>
  <c r="Q5729" i="4" s="1"/>
  <c r="P5713" i="4"/>
  <c r="Q5713" i="4" s="1"/>
  <c r="P5697" i="4"/>
  <c r="Q5697" i="4" s="1"/>
  <c r="P5681" i="4"/>
  <c r="Q5681" i="4" s="1"/>
  <c r="P5665" i="4"/>
  <c r="Q5665" i="4" s="1"/>
  <c r="P5649" i="4"/>
  <c r="Q5649" i="4"/>
  <c r="P5633" i="4"/>
  <c r="Q5633" i="4" s="1"/>
  <c r="P5617" i="4"/>
  <c r="Q5617" i="4" s="1"/>
  <c r="P5601" i="4"/>
  <c r="Q5601" i="4" s="1"/>
  <c r="P5585" i="4"/>
  <c r="Q5585" i="4" s="1"/>
  <c r="P5569" i="4"/>
  <c r="Q5569" i="4" s="1"/>
  <c r="P5553" i="4"/>
  <c r="Q5553" i="4" s="1"/>
  <c r="P5537" i="4"/>
  <c r="Q5537" i="4" s="1"/>
  <c r="P5521" i="4"/>
  <c r="Q5521" i="4"/>
  <c r="P5505" i="4"/>
  <c r="Q5505" i="4" s="1"/>
  <c r="P5489" i="4"/>
  <c r="Q5489" i="4" s="1"/>
  <c r="P5473" i="4"/>
  <c r="Q5473" i="4" s="1"/>
  <c r="P5457" i="4"/>
  <c r="Q5457" i="4" s="1"/>
  <c r="P5441" i="4"/>
  <c r="Q5441" i="4" s="1"/>
  <c r="P5425" i="4"/>
  <c r="Q5425" i="4" s="1"/>
  <c r="P5409" i="4"/>
  <c r="Q5409" i="4" s="1"/>
  <c r="P5393" i="4"/>
  <c r="Q5393" i="4" s="1"/>
  <c r="P5377" i="4"/>
  <c r="Q5377" i="4" s="1"/>
  <c r="P5361" i="4"/>
  <c r="Q5361" i="4" s="1"/>
  <c r="P5345" i="4"/>
  <c r="Q5345" i="4" s="1"/>
  <c r="P5329" i="4"/>
  <c r="Q5329" i="4" s="1"/>
  <c r="P5313" i="4"/>
  <c r="Q5313" i="4" s="1"/>
  <c r="P5297" i="4"/>
  <c r="Q5297" i="4" s="1"/>
  <c r="P5281" i="4"/>
  <c r="Q5281" i="4" s="1"/>
  <c r="P5265" i="4"/>
  <c r="Q5265" i="4" s="1"/>
  <c r="P5249" i="4"/>
  <c r="Q5249" i="4" s="1"/>
  <c r="P5233" i="4"/>
  <c r="Q5233" i="4" s="1"/>
  <c r="P5217" i="4"/>
  <c r="Q5217" i="4" s="1"/>
  <c r="P5201" i="4"/>
  <c r="Q5201" i="4" s="1"/>
  <c r="P5185" i="4"/>
  <c r="Q5185" i="4" s="1"/>
  <c r="P5169" i="4"/>
  <c r="Q5169" i="4" s="1"/>
  <c r="P5153" i="4"/>
  <c r="Q5153" i="4" s="1"/>
  <c r="P5137" i="4"/>
  <c r="Q5137" i="4" s="1"/>
  <c r="P5121" i="4"/>
  <c r="Q5121" i="4" s="1"/>
  <c r="P5105" i="4"/>
  <c r="Q5105" i="4" s="1"/>
  <c r="P5089" i="4"/>
  <c r="Q5089" i="4" s="1"/>
  <c r="P5073" i="4"/>
  <c r="Q5073" i="4"/>
  <c r="P5057" i="4"/>
  <c r="Q5057" i="4" s="1"/>
  <c r="P5041" i="4"/>
  <c r="Q5041" i="4" s="1"/>
  <c r="P5025" i="4"/>
  <c r="Q5025" i="4" s="1"/>
  <c r="P5009" i="4"/>
  <c r="Q5009" i="4" s="1"/>
  <c r="P4993" i="4"/>
  <c r="Q4993" i="4" s="1"/>
  <c r="P4977" i="4"/>
  <c r="Q4977" i="4" s="1"/>
  <c r="P4961" i="4"/>
  <c r="Q4961" i="4" s="1"/>
  <c r="P4945" i="4"/>
  <c r="Q4945" i="4" s="1"/>
  <c r="P4929" i="4"/>
  <c r="Q4929" i="4" s="1"/>
  <c r="P4913" i="4"/>
  <c r="Q4913" i="4" s="1"/>
  <c r="P4897" i="4"/>
  <c r="Q4897" i="4" s="1"/>
  <c r="P4881" i="4"/>
  <c r="Q4881" i="4" s="1"/>
  <c r="P4865" i="4"/>
  <c r="Q4865" i="4" s="1"/>
  <c r="P4849" i="4"/>
  <c r="Q4849" i="4" s="1"/>
  <c r="P4833" i="4"/>
  <c r="Q4833" i="4" s="1"/>
  <c r="P4817" i="4"/>
  <c r="Q4817" i="4" s="1"/>
  <c r="P4801" i="4"/>
  <c r="Q4801" i="4" s="1"/>
  <c r="P4785" i="4"/>
  <c r="Q4785" i="4" s="1"/>
  <c r="P4769" i="4"/>
  <c r="Q4769" i="4" s="1"/>
  <c r="P4753" i="4"/>
  <c r="Q4753" i="4" s="1"/>
  <c r="P4737" i="4"/>
  <c r="Q4737" i="4" s="1"/>
  <c r="P4721" i="4"/>
  <c r="Q4721" i="4" s="1"/>
  <c r="P4705" i="4"/>
  <c r="Q4705" i="4" s="1"/>
  <c r="P4689" i="4"/>
  <c r="Q4689" i="4" s="1"/>
  <c r="P4673" i="4"/>
  <c r="Q4673" i="4" s="1"/>
  <c r="P4657" i="4"/>
  <c r="Q4657" i="4" s="1"/>
  <c r="P4641" i="4"/>
  <c r="Q4641" i="4" s="1"/>
  <c r="P4625" i="4"/>
  <c r="Q4625" i="4" s="1"/>
  <c r="P4609" i="4"/>
  <c r="Q4609" i="4" s="1"/>
  <c r="P4593" i="4"/>
  <c r="Q4593" i="4" s="1"/>
  <c r="P4577" i="4"/>
  <c r="Q4577" i="4" s="1"/>
  <c r="P4561" i="4"/>
  <c r="Q4561" i="4" s="1"/>
  <c r="P4545" i="4"/>
  <c r="Q4545" i="4" s="1"/>
  <c r="P4529" i="4"/>
  <c r="Q4529" i="4" s="1"/>
  <c r="P4513" i="4"/>
  <c r="Q4513" i="4" s="1"/>
  <c r="P4497" i="4"/>
  <c r="Q4497" i="4" s="1"/>
  <c r="P4481" i="4"/>
  <c r="Q4481" i="4" s="1"/>
  <c r="P4465" i="4"/>
  <c r="Q4465" i="4" s="1"/>
  <c r="P4449" i="4"/>
  <c r="Q4449" i="4" s="1"/>
  <c r="P4433" i="4"/>
  <c r="Q4433" i="4" s="1"/>
  <c r="P4417" i="4"/>
  <c r="Q4417" i="4" s="1"/>
  <c r="P4401" i="4"/>
  <c r="Q4401" i="4" s="1"/>
  <c r="P4385" i="4"/>
  <c r="Q4385" i="4" s="1"/>
  <c r="P4369" i="4"/>
  <c r="Q4369" i="4" s="1"/>
  <c r="P4353" i="4"/>
  <c r="Q4353" i="4" s="1"/>
  <c r="P4337" i="4"/>
  <c r="Q4337" i="4" s="1"/>
  <c r="P4321" i="4"/>
  <c r="Q4321" i="4" s="1"/>
  <c r="P4305" i="4"/>
  <c r="Q4305" i="4" s="1"/>
  <c r="P4289" i="4"/>
  <c r="Q4289" i="4" s="1"/>
  <c r="P4273" i="4"/>
  <c r="Q4273" i="4" s="1"/>
  <c r="P4257" i="4"/>
  <c r="Q4257" i="4" s="1"/>
  <c r="P4241" i="4"/>
  <c r="Q4241" i="4" s="1"/>
  <c r="P4225" i="4"/>
  <c r="Q4225" i="4" s="1"/>
  <c r="P4209" i="4"/>
  <c r="Q4209" i="4" s="1"/>
  <c r="P4193" i="4"/>
  <c r="Q4193" i="4" s="1"/>
  <c r="P4177" i="4"/>
  <c r="Q4177" i="4" s="1"/>
  <c r="P4161" i="4"/>
  <c r="Q4161" i="4" s="1"/>
  <c r="P4145" i="4"/>
  <c r="Q4145" i="4" s="1"/>
  <c r="P4129" i="4"/>
  <c r="Q4129" i="4" s="1"/>
  <c r="P4113" i="4"/>
  <c r="Q4113" i="4" s="1"/>
  <c r="P4097" i="4"/>
  <c r="Q4097" i="4" s="1"/>
  <c r="P4081" i="4"/>
  <c r="Q4081" i="4" s="1"/>
  <c r="P4065" i="4"/>
  <c r="Q4065" i="4" s="1"/>
  <c r="P4049" i="4"/>
  <c r="Q4049" i="4" s="1"/>
  <c r="P4033" i="4"/>
  <c r="Q4033" i="4" s="1"/>
  <c r="P4017" i="4"/>
  <c r="Q4017" i="4" s="1"/>
  <c r="P4001" i="4"/>
  <c r="Q4001" i="4" s="1"/>
  <c r="P3985" i="4"/>
  <c r="Q3985" i="4" s="1"/>
  <c r="P3969" i="4"/>
  <c r="Q3969" i="4" s="1"/>
  <c r="P3953" i="4"/>
  <c r="Q3953" i="4" s="1"/>
  <c r="P3937" i="4"/>
  <c r="Q3937" i="4" s="1"/>
  <c r="P3921" i="4"/>
  <c r="Q3921" i="4" s="1"/>
  <c r="P3905" i="4"/>
  <c r="Q3905" i="4" s="1"/>
  <c r="P3889" i="4"/>
  <c r="Q3889" i="4" s="1"/>
  <c r="P3873" i="4"/>
  <c r="Q3873" i="4" s="1"/>
  <c r="P3857" i="4"/>
  <c r="Q3857" i="4" s="1"/>
  <c r="P3841" i="4"/>
  <c r="Q3841" i="4" s="1"/>
  <c r="P3825" i="4"/>
  <c r="Q3825" i="4" s="1"/>
  <c r="P3809" i="4"/>
  <c r="Q3809" i="4" s="1"/>
  <c r="P3793" i="4"/>
  <c r="Q3793" i="4"/>
  <c r="P3777" i="4"/>
  <c r="Q3777" i="4" s="1"/>
  <c r="P3761" i="4"/>
  <c r="Q3761" i="4" s="1"/>
  <c r="P3745" i="4"/>
  <c r="Q3745" i="4" s="1"/>
  <c r="P3729" i="4"/>
  <c r="Q3729" i="4" s="1"/>
  <c r="P3713" i="4"/>
  <c r="Q3713" i="4" s="1"/>
  <c r="P3697" i="4"/>
  <c r="Q3697" i="4" s="1"/>
  <c r="P3681" i="4"/>
  <c r="Q3681" i="4" s="1"/>
  <c r="P3665" i="4"/>
  <c r="Q3665" i="4" s="1"/>
  <c r="P3649" i="4"/>
  <c r="Q3649" i="4" s="1"/>
  <c r="P3633" i="4"/>
  <c r="Q3633" i="4" s="1"/>
  <c r="P3617" i="4"/>
  <c r="Q3617" i="4"/>
  <c r="P3601" i="4"/>
  <c r="Q3601" i="4" s="1"/>
  <c r="P3585" i="4"/>
  <c r="Q3585" i="4" s="1"/>
  <c r="P3569" i="4"/>
  <c r="Q3569" i="4" s="1"/>
  <c r="P3553" i="4"/>
  <c r="Q3553" i="4" s="1"/>
  <c r="P3537" i="4"/>
  <c r="Q3537" i="4" s="1"/>
  <c r="P3521" i="4"/>
  <c r="Q3521" i="4" s="1"/>
  <c r="P3505" i="4"/>
  <c r="Q3505" i="4" s="1"/>
  <c r="P3489" i="4"/>
  <c r="Q3489" i="4" s="1"/>
  <c r="P3473" i="4"/>
  <c r="Q3473" i="4" s="1"/>
  <c r="P3457" i="4"/>
  <c r="Q3457" i="4" s="1"/>
  <c r="P3441" i="4"/>
  <c r="Q3441" i="4" s="1"/>
  <c r="P3425" i="4"/>
  <c r="Q3425" i="4" s="1"/>
  <c r="P3409" i="4"/>
  <c r="Q3409" i="4" s="1"/>
  <c r="P3393" i="4"/>
  <c r="Q3393" i="4" s="1"/>
  <c r="P3377" i="4"/>
  <c r="Q3377" i="4" s="1"/>
  <c r="P3361" i="4"/>
  <c r="Q3361" i="4" s="1"/>
  <c r="P3345" i="4"/>
  <c r="Q3345" i="4" s="1"/>
  <c r="P3329" i="4"/>
  <c r="Q3329" i="4" s="1"/>
  <c r="P3313" i="4"/>
  <c r="Q3313" i="4" s="1"/>
  <c r="P3297" i="4"/>
  <c r="Q3297" i="4" s="1"/>
  <c r="P3281" i="4"/>
  <c r="Q3281" i="4" s="1"/>
  <c r="P3265" i="4"/>
  <c r="Q3265" i="4" s="1"/>
  <c r="P3249" i="4"/>
  <c r="Q3249" i="4" s="1"/>
  <c r="P3233" i="4"/>
  <c r="Q3233" i="4"/>
  <c r="P3217" i="4"/>
  <c r="Q3217" i="4" s="1"/>
  <c r="P3201" i="4"/>
  <c r="Q3201" i="4" s="1"/>
  <c r="P3185" i="4"/>
  <c r="Q3185" i="4" s="1"/>
  <c r="P3169" i="4"/>
  <c r="Q3169" i="4" s="1"/>
  <c r="P3153" i="4"/>
  <c r="Q3153" i="4" s="1"/>
  <c r="P3137" i="4"/>
  <c r="Q3137" i="4" s="1"/>
  <c r="P3121" i="4"/>
  <c r="Q3121" i="4" s="1"/>
  <c r="P3105" i="4"/>
  <c r="Q3105" i="4" s="1"/>
  <c r="P3089" i="4"/>
  <c r="Q3089" i="4" s="1"/>
  <c r="P9808" i="4"/>
  <c r="Q9808" i="4" s="1"/>
  <c r="P9792" i="4"/>
  <c r="Q9792" i="4" s="1"/>
  <c r="P9776" i="4"/>
  <c r="Q9776" i="4" s="1"/>
  <c r="P9760" i="4"/>
  <c r="Q9760" i="4" s="1"/>
  <c r="P9744" i="4"/>
  <c r="Q9744" i="4" s="1"/>
  <c r="P9728" i="4"/>
  <c r="Q9728" i="4" s="1"/>
  <c r="P9712" i="4"/>
  <c r="Q9712" i="4" s="1"/>
  <c r="P9696" i="4"/>
  <c r="Q9696" i="4" s="1"/>
  <c r="P9680" i="4"/>
  <c r="Q9680" i="4" s="1"/>
  <c r="P9664" i="4"/>
  <c r="Q9664" i="4" s="1"/>
  <c r="P9648" i="4"/>
  <c r="Q9648" i="4" s="1"/>
  <c r="P9632" i="4"/>
  <c r="Q9632" i="4" s="1"/>
  <c r="P9616" i="4"/>
  <c r="Q9616" i="4" s="1"/>
  <c r="P9600" i="4"/>
  <c r="Q9600" i="4" s="1"/>
  <c r="P9584" i="4"/>
  <c r="Q9584" i="4" s="1"/>
  <c r="P9568" i="4"/>
  <c r="Q9568" i="4" s="1"/>
  <c r="P9552" i="4"/>
  <c r="Q9552" i="4" s="1"/>
  <c r="P9536" i="4"/>
  <c r="Q9536" i="4" s="1"/>
  <c r="P9520" i="4"/>
  <c r="Q9520" i="4" s="1"/>
  <c r="P9504" i="4"/>
  <c r="Q9504" i="4" s="1"/>
  <c r="P9488" i="4"/>
  <c r="Q9488" i="4" s="1"/>
  <c r="P9472" i="4"/>
  <c r="Q9472" i="4" s="1"/>
  <c r="P9456" i="4"/>
  <c r="Q9456" i="4" s="1"/>
  <c r="P9440" i="4"/>
  <c r="Q9440" i="4" s="1"/>
  <c r="P9424" i="4"/>
  <c r="Q9424" i="4" s="1"/>
  <c r="P9408" i="4"/>
  <c r="Q9408" i="4" s="1"/>
  <c r="P9392" i="4"/>
  <c r="Q9392" i="4" s="1"/>
  <c r="P9376" i="4"/>
  <c r="Q9376" i="4" s="1"/>
  <c r="P9360" i="4"/>
  <c r="Q9360" i="4" s="1"/>
  <c r="P9344" i="4"/>
  <c r="Q9344" i="4" s="1"/>
  <c r="P9328" i="4"/>
  <c r="Q9328" i="4" s="1"/>
  <c r="P9312" i="4"/>
  <c r="Q9312" i="4" s="1"/>
  <c r="P9296" i="4"/>
  <c r="Q9296" i="4" s="1"/>
  <c r="P9280" i="4"/>
  <c r="Q9280" i="4" s="1"/>
  <c r="P9264" i="4"/>
  <c r="Q9264" i="4" s="1"/>
  <c r="P9248" i="4"/>
  <c r="Q9248" i="4" s="1"/>
  <c r="P9232" i="4"/>
  <c r="Q9232" i="4" s="1"/>
  <c r="P9216" i="4"/>
  <c r="Q9216" i="4" s="1"/>
  <c r="P9200" i="4"/>
  <c r="Q9200" i="4" s="1"/>
  <c r="P9184" i="4"/>
  <c r="Q9184" i="4" s="1"/>
  <c r="P9168" i="4"/>
  <c r="Q9168" i="4" s="1"/>
  <c r="P9152" i="4"/>
  <c r="Q9152" i="4" s="1"/>
  <c r="P9136" i="4"/>
  <c r="Q9136" i="4" s="1"/>
  <c r="P9120" i="4"/>
  <c r="Q9120" i="4" s="1"/>
  <c r="P9104" i="4"/>
  <c r="Q9104" i="4" s="1"/>
  <c r="P9088" i="4"/>
  <c r="Q9088" i="4" s="1"/>
  <c r="P9056" i="4"/>
  <c r="Q9056" i="4" s="1"/>
  <c r="P9040" i="4"/>
  <c r="Q9040" i="4" s="1"/>
  <c r="P9024" i="4"/>
  <c r="Q9024" i="4" s="1"/>
  <c r="P9008" i="4"/>
  <c r="Q9008" i="4" s="1"/>
  <c r="P8992" i="4"/>
  <c r="Q8992" i="4" s="1"/>
  <c r="P8976" i="4"/>
  <c r="Q8976" i="4" s="1"/>
  <c r="P8960" i="4"/>
  <c r="Q8960" i="4" s="1"/>
  <c r="P8944" i="4"/>
  <c r="Q8944" i="4" s="1"/>
  <c r="P8928" i="4"/>
  <c r="Q8928" i="4" s="1"/>
  <c r="P8912" i="4"/>
  <c r="Q8912" i="4" s="1"/>
  <c r="P8896" i="4"/>
  <c r="Q8896" i="4" s="1"/>
  <c r="P8880" i="4"/>
  <c r="Q8880" i="4"/>
  <c r="P8864" i="4"/>
  <c r="Q8864" i="4" s="1"/>
  <c r="P8848" i="4"/>
  <c r="Q8848" i="4" s="1"/>
  <c r="P8832" i="4"/>
  <c r="Q8832" i="4" s="1"/>
  <c r="P8816" i="4"/>
  <c r="Q8816" i="4" s="1"/>
  <c r="P8800" i="4"/>
  <c r="Q8800" i="4" s="1"/>
  <c r="P8784" i="4"/>
  <c r="Q8784" i="4" s="1"/>
  <c r="P8768" i="4"/>
  <c r="Q8768" i="4" s="1"/>
  <c r="P8752" i="4"/>
  <c r="Q8752" i="4" s="1"/>
  <c r="P8736" i="4"/>
  <c r="Q8736" i="4" s="1"/>
  <c r="P8720" i="4"/>
  <c r="Q8720" i="4" s="1"/>
  <c r="P8704" i="4"/>
  <c r="Q8704" i="4" s="1"/>
  <c r="P8688" i="4"/>
  <c r="Q8688" i="4" s="1"/>
  <c r="P8672" i="4"/>
  <c r="Q8672" i="4" s="1"/>
  <c r="P8656" i="4"/>
  <c r="Q8656" i="4"/>
  <c r="P8640" i="4"/>
  <c r="Q8640" i="4" s="1"/>
  <c r="P8624" i="4"/>
  <c r="Q8624" i="4" s="1"/>
  <c r="P8608" i="4"/>
  <c r="Q8608" i="4" s="1"/>
  <c r="P8592" i="4"/>
  <c r="Q8592" i="4"/>
  <c r="P8576" i="4"/>
  <c r="Q8576" i="4" s="1"/>
  <c r="P8560" i="4"/>
  <c r="Q8560" i="4" s="1"/>
  <c r="P8544" i="4"/>
  <c r="Q8544" i="4" s="1"/>
  <c r="P8528" i="4"/>
  <c r="Q8528" i="4" s="1"/>
  <c r="P8512" i="4"/>
  <c r="Q8512" i="4" s="1"/>
  <c r="P8496" i="4"/>
  <c r="Q8496" i="4" s="1"/>
  <c r="P8480" i="4"/>
  <c r="Q8480" i="4" s="1"/>
  <c r="P8464" i="4"/>
  <c r="Q8464" i="4" s="1"/>
  <c r="P8448" i="4"/>
  <c r="Q8448" i="4" s="1"/>
  <c r="P8432" i="4"/>
  <c r="Q8432" i="4" s="1"/>
  <c r="P8416" i="4"/>
  <c r="Q8416" i="4" s="1"/>
  <c r="P8400" i="4"/>
  <c r="Q8400" i="4" s="1"/>
  <c r="P8384" i="4"/>
  <c r="Q8384" i="4" s="1"/>
  <c r="P8368" i="4"/>
  <c r="Q8368" i="4"/>
  <c r="P8352" i="4"/>
  <c r="Q8352" i="4" s="1"/>
  <c r="P8336" i="4"/>
  <c r="Q8336" i="4" s="1"/>
  <c r="P8320" i="4"/>
  <c r="Q8320" i="4" s="1"/>
  <c r="P8304" i="4"/>
  <c r="Q8304" i="4" s="1"/>
  <c r="P8288" i="4"/>
  <c r="Q8288" i="4" s="1"/>
  <c r="P8272" i="4"/>
  <c r="Q8272" i="4" s="1"/>
  <c r="P8256" i="4"/>
  <c r="Q8256" i="4" s="1"/>
  <c r="P8240" i="4"/>
  <c r="Q8240" i="4" s="1"/>
  <c r="P8224" i="4"/>
  <c r="Q8224" i="4" s="1"/>
  <c r="P8208" i="4"/>
  <c r="Q8208" i="4" s="1"/>
  <c r="P8192" i="4"/>
  <c r="Q8192" i="4" s="1"/>
  <c r="P8176" i="4"/>
  <c r="Q8176" i="4" s="1"/>
  <c r="P8160" i="4"/>
  <c r="Q8160" i="4" s="1"/>
  <c r="P8144" i="4"/>
  <c r="Q8144" i="4" s="1"/>
  <c r="P8128" i="4"/>
  <c r="Q8128" i="4" s="1"/>
  <c r="P8112" i="4"/>
  <c r="Q8112" i="4" s="1"/>
  <c r="P8096" i="4"/>
  <c r="Q8096" i="4" s="1"/>
  <c r="P8080" i="4"/>
  <c r="Q8080" i="4" s="1"/>
  <c r="P8064" i="4"/>
  <c r="Q8064" i="4" s="1"/>
  <c r="P8048" i="4"/>
  <c r="Q8048" i="4" s="1"/>
  <c r="P8032" i="4"/>
  <c r="Q8032" i="4" s="1"/>
  <c r="P8016" i="4"/>
  <c r="Q8016" i="4" s="1"/>
  <c r="P8000" i="4"/>
  <c r="Q8000" i="4" s="1"/>
  <c r="P7984" i="4"/>
  <c r="Q7984" i="4" s="1"/>
  <c r="P7968" i="4"/>
  <c r="Q7968" i="4" s="1"/>
  <c r="P7952" i="4"/>
  <c r="Q7952" i="4" s="1"/>
  <c r="P7936" i="4"/>
  <c r="Q7936" i="4" s="1"/>
  <c r="P7920" i="4"/>
  <c r="Q7920" i="4" s="1"/>
  <c r="P7904" i="4"/>
  <c r="Q7904" i="4" s="1"/>
  <c r="P7888" i="4"/>
  <c r="Q7888" i="4" s="1"/>
  <c r="P7872" i="4"/>
  <c r="Q7872" i="4" s="1"/>
  <c r="P7856" i="4"/>
  <c r="Q7856" i="4" s="1"/>
  <c r="P7840" i="4"/>
  <c r="Q7840" i="4" s="1"/>
  <c r="P7824" i="4"/>
  <c r="Q7824" i="4" s="1"/>
  <c r="P7808" i="4"/>
  <c r="Q7808" i="4" s="1"/>
  <c r="P7792" i="4"/>
  <c r="Q7792" i="4" s="1"/>
  <c r="P7776" i="4"/>
  <c r="Q7776" i="4" s="1"/>
  <c r="P7760" i="4"/>
  <c r="Q7760" i="4" s="1"/>
  <c r="P7744" i="4"/>
  <c r="Q7744" i="4" s="1"/>
  <c r="P7728" i="4"/>
  <c r="Q7728" i="4"/>
  <c r="P7712" i="4"/>
  <c r="Q7712" i="4" s="1"/>
  <c r="Q9671" i="4"/>
  <c r="Q8860" i="4"/>
  <c r="P9775" i="4"/>
  <c r="Q9775" i="4" s="1"/>
  <c r="P9695" i="4"/>
  <c r="Q9695" i="4" s="1"/>
  <c r="P9631" i="4"/>
  <c r="Q9631" i="4" s="1"/>
  <c r="P9583" i="4"/>
  <c r="Q9583" i="4" s="1"/>
  <c r="P9519" i="4"/>
  <c r="Q9519" i="4" s="1"/>
  <c r="P9455" i="4"/>
  <c r="Q9455" i="4" s="1"/>
  <c r="P9391" i="4"/>
  <c r="Q9391" i="4" s="1"/>
  <c r="P9327" i="4"/>
  <c r="Q9327" i="4" s="1"/>
  <c r="P9263" i="4"/>
  <c r="Q9263" i="4" s="1"/>
  <c r="P9215" i="4"/>
  <c r="Q9215" i="4" s="1"/>
  <c r="P9151" i="4"/>
  <c r="Q9151" i="4" s="1"/>
  <c r="P9055" i="4"/>
  <c r="Q9055" i="4" s="1"/>
  <c r="P8991" i="4"/>
  <c r="Q8991" i="4" s="1"/>
  <c r="P8927" i="4"/>
  <c r="Q8927" i="4" s="1"/>
  <c r="P8831" i="4"/>
  <c r="Q8831" i="4" s="1"/>
  <c r="P8751" i="4"/>
  <c r="Q8751" i="4" s="1"/>
  <c r="P8687" i="4"/>
  <c r="Q8687" i="4" s="1"/>
  <c r="P8607" i="4"/>
  <c r="Q8607" i="4" s="1"/>
  <c r="P8527" i="4"/>
  <c r="Q8527" i="4" s="1"/>
  <c r="P8463" i="4"/>
  <c r="Q8463" i="4" s="1"/>
  <c r="P8399" i="4"/>
  <c r="Q8399" i="4" s="1"/>
  <c r="P8239" i="4"/>
  <c r="Q8239" i="4" s="1"/>
  <c r="P8175" i="4"/>
  <c r="Q8175" i="4" s="1"/>
  <c r="P8111" i="4"/>
  <c r="Q8111" i="4" s="1"/>
  <c r="P8047" i="4"/>
  <c r="Q8047" i="4" s="1"/>
  <c r="P7983" i="4"/>
  <c r="Q7983" i="4" s="1"/>
  <c r="P7919" i="4"/>
  <c r="Q7919" i="4" s="1"/>
  <c r="P7855" i="4"/>
  <c r="Q7855" i="4" s="1"/>
  <c r="P7791" i="4"/>
  <c r="Q7791" i="4" s="1"/>
  <c r="P7727" i="4"/>
  <c r="Q7727" i="4" s="1"/>
  <c r="P7695" i="4"/>
  <c r="Q7695" i="4" s="1"/>
  <c r="P7631" i="4"/>
  <c r="Q7631" i="4" s="1"/>
  <c r="P7567" i="4"/>
  <c r="Q7567" i="4" s="1"/>
  <c r="P7503" i="4"/>
  <c r="Q7503" i="4" s="1"/>
  <c r="P7439" i="4"/>
  <c r="Q7439" i="4" s="1"/>
  <c r="P7375" i="4"/>
  <c r="Q7375" i="4" s="1"/>
  <c r="P7311" i="4"/>
  <c r="Q7311" i="4" s="1"/>
  <c r="P7247" i="4"/>
  <c r="Q7247" i="4" s="1"/>
  <c r="P7183" i="4"/>
  <c r="Q7183" i="4" s="1"/>
  <c r="P7119" i="4"/>
  <c r="Q7119" i="4" s="1"/>
  <c r="P7055" i="4"/>
  <c r="Q7055" i="4" s="1"/>
  <c r="P6975" i="4"/>
  <c r="Q6975" i="4" s="1"/>
  <c r="P6911" i="4"/>
  <c r="Q6911" i="4" s="1"/>
  <c r="P6847" i="4"/>
  <c r="Q6847" i="4" s="1"/>
  <c r="P6783" i="4"/>
  <c r="Q6783" i="4" s="1"/>
  <c r="P6719" i="4"/>
  <c r="Q6719" i="4" s="1"/>
  <c r="P6655" i="4"/>
  <c r="Q6655" i="4" s="1"/>
  <c r="P6591" i="4"/>
  <c r="Q6591" i="4" s="1"/>
  <c r="P6527" i="4"/>
  <c r="Q6527" i="4" s="1"/>
  <c r="P6463" i="4"/>
  <c r="Q6463" i="4" s="1"/>
  <c r="P6383" i="4"/>
  <c r="Q6383" i="4" s="1"/>
  <c r="P6319" i="4"/>
  <c r="Q6319" i="4" s="1"/>
  <c r="P6255" i="4"/>
  <c r="Q6255" i="4" s="1"/>
  <c r="P6207" i="4"/>
  <c r="Q6207" i="4" s="1"/>
  <c r="P6143" i="4"/>
  <c r="Q6143" i="4" s="1"/>
  <c r="P6079" i="4"/>
  <c r="Q6079" i="4" s="1"/>
  <c r="P6015" i="4"/>
  <c r="Q6015" i="4" s="1"/>
  <c r="P5951" i="4"/>
  <c r="Q5951" i="4" s="1"/>
  <c r="P5887" i="4"/>
  <c r="Q5887" i="4" s="1"/>
  <c r="P5823" i="4"/>
  <c r="Q5823" i="4" s="1"/>
  <c r="P5759" i="4"/>
  <c r="Q5759" i="4" s="1"/>
  <c r="P5679" i="4"/>
  <c r="Q5679" i="4" s="1"/>
  <c r="P5599" i="4"/>
  <c r="Q5599" i="4" s="1"/>
  <c r="P5535" i="4"/>
  <c r="Q5535" i="4" s="1"/>
  <c r="P5471" i="4"/>
  <c r="Q5471" i="4" s="1"/>
  <c r="P5407" i="4"/>
  <c r="Q5407" i="4" s="1"/>
  <c r="P5343" i="4"/>
  <c r="Q5343" i="4" s="1"/>
  <c r="P5279" i="4"/>
  <c r="Q5279" i="4" s="1"/>
  <c r="P5215" i="4"/>
  <c r="Q5215" i="4" s="1"/>
  <c r="P5135" i="4"/>
  <c r="Q5135" i="4" s="1"/>
  <c r="P5071" i="4"/>
  <c r="Q5071" i="4" s="1"/>
  <c r="P5007" i="4"/>
  <c r="Q5007" i="4" s="1"/>
  <c r="P4943" i="4"/>
  <c r="Q4943" i="4" s="1"/>
  <c r="P4879" i="4"/>
  <c r="Q4879" i="4" s="1"/>
  <c r="P4815" i="4"/>
  <c r="Q4815" i="4" s="1"/>
  <c r="P4751" i="4"/>
  <c r="Q4751" i="4" s="1"/>
  <c r="P4687" i="4"/>
  <c r="Q4687" i="4" s="1"/>
  <c r="P4639" i="4"/>
  <c r="Q4639" i="4" s="1"/>
  <c r="P4591" i="4"/>
  <c r="Q4591" i="4" s="1"/>
  <c r="P4527" i="4"/>
  <c r="Q4527" i="4" s="1"/>
  <c r="P4463" i="4"/>
  <c r="Q4463" i="4" s="1"/>
  <c r="P4399" i="4"/>
  <c r="Q4399" i="4" s="1"/>
  <c r="P4335" i="4"/>
  <c r="Q4335" i="4" s="1"/>
  <c r="P4271" i="4"/>
  <c r="Q4271" i="4" s="1"/>
  <c r="P9806" i="4"/>
  <c r="Q9806" i="4" s="1"/>
  <c r="P9790" i="4"/>
  <c r="Q9790" i="4" s="1"/>
  <c r="P9774" i="4"/>
  <c r="Q9774" i="4"/>
  <c r="P9758" i="4"/>
  <c r="Q9758" i="4" s="1"/>
  <c r="P9742" i="4"/>
  <c r="Q9742" i="4" s="1"/>
  <c r="P9726" i="4"/>
  <c r="Q9726" i="4" s="1"/>
  <c r="P9710" i="4"/>
  <c r="Q9710" i="4" s="1"/>
  <c r="P9694" i="4"/>
  <c r="Q9694" i="4" s="1"/>
  <c r="P9678" i="4"/>
  <c r="Q9678" i="4" s="1"/>
  <c r="P9646" i="4"/>
  <c r="Q9646" i="4" s="1"/>
  <c r="P9630" i="4"/>
  <c r="Q9630" i="4" s="1"/>
  <c r="P9614" i="4"/>
  <c r="Q9614" i="4" s="1"/>
  <c r="P9598" i="4"/>
  <c r="Q9598" i="4" s="1"/>
  <c r="P9582" i="4"/>
  <c r="Q9582" i="4" s="1"/>
  <c r="P9566" i="4"/>
  <c r="Q9566" i="4" s="1"/>
  <c r="P9550" i="4"/>
  <c r="Q9550" i="4" s="1"/>
  <c r="P9534" i="4"/>
  <c r="Q9534" i="4" s="1"/>
  <c r="P9518" i="4"/>
  <c r="Q9518" i="4" s="1"/>
  <c r="P9502" i="4"/>
  <c r="Q9502" i="4" s="1"/>
  <c r="P9486" i="4"/>
  <c r="Q9486" i="4"/>
  <c r="P9470" i="4"/>
  <c r="Q9470" i="4" s="1"/>
  <c r="P9454" i="4"/>
  <c r="Q9454" i="4" s="1"/>
  <c r="P9438" i="4"/>
  <c r="Q9438" i="4" s="1"/>
  <c r="P9422" i="4"/>
  <c r="Q9422" i="4" s="1"/>
  <c r="P9406" i="4"/>
  <c r="Q9406" i="4" s="1"/>
  <c r="P9390" i="4"/>
  <c r="Q9390" i="4" s="1"/>
  <c r="P9374" i="4"/>
  <c r="Q9374" i="4" s="1"/>
  <c r="P9358" i="4"/>
  <c r="Q9358" i="4" s="1"/>
  <c r="P9342" i="4"/>
  <c r="Q9342" i="4" s="1"/>
  <c r="P9326" i="4"/>
  <c r="Q9326" i="4" s="1"/>
  <c r="P9310" i="4"/>
  <c r="Q9310" i="4" s="1"/>
  <c r="P9294" i="4"/>
  <c r="Q9294" i="4" s="1"/>
  <c r="P9278" i="4"/>
  <c r="Q9278" i="4" s="1"/>
  <c r="P9262" i="4"/>
  <c r="Q9262" i="4" s="1"/>
  <c r="P9246" i="4"/>
  <c r="Q9246" i="4" s="1"/>
  <c r="P9230" i="4"/>
  <c r="Q9230" i="4" s="1"/>
  <c r="P9214" i="4"/>
  <c r="Q9214" i="4" s="1"/>
  <c r="P9198" i="4"/>
  <c r="Q9198" i="4" s="1"/>
  <c r="P9182" i="4"/>
  <c r="Q9182" i="4"/>
  <c r="P9166" i="4"/>
  <c r="Q9166" i="4" s="1"/>
  <c r="P9150" i="4"/>
  <c r="Q9150" i="4" s="1"/>
  <c r="P9134" i="4"/>
  <c r="Q9134" i="4" s="1"/>
  <c r="P9118" i="4"/>
  <c r="Q9118" i="4"/>
  <c r="P9102" i="4"/>
  <c r="Q9102" i="4" s="1"/>
  <c r="P9086" i="4"/>
  <c r="Q9086" i="4" s="1"/>
  <c r="P9070" i="4"/>
  <c r="Q9070" i="4" s="1"/>
  <c r="P9054" i="4"/>
  <c r="Q9054" i="4" s="1"/>
  <c r="P9038" i="4"/>
  <c r="Q9038" i="4" s="1"/>
  <c r="P9022" i="4"/>
  <c r="Q9022" i="4" s="1"/>
  <c r="P9006" i="4"/>
  <c r="Q9006" i="4" s="1"/>
  <c r="P8990" i="4"/>
  <c r="Q8990" i="4" s="1"/>
  <c r="P8974" i="4"/>
  <c r="Q8974" i="4"/>
  <c r="P8958" i="4"/>
  <c r="Q8958" i="4" s="1"/>
  <c r="P8942" i="4"/>
  <c r="Q8942" i="4" s="1"/>
  <c r="P8926" i="4"/>
  <c r="Q8926" i="4" s="1"/>
  <c r="P8910" i="4"/>
  <c r="Q8910" i="4" s="1"/>
  <c r="P8894" i="4"/>
  <c r="Q8894" i="4" s="1"/>
  <c r="P8878" i="4"/>
  <c r="Q8878" i="4" s="1"/>
  <c r="P8862" i="4"/>
  <c r="Q8862" i="4" s="1"/>
  <c r="P8846" i="4"/>
  <c r="Q8846" i="4" s="1"/>
  <c r="P8830" i="4"/>
  <c r="Q8830" i="4" s="1"/>
  <c r="P8814" i="4"/>
  <c r="Q8814" i="4" s="1"/>
  <c r="P8798" i="4"/>
  <c r="Q8798" i="4" s="1"/>
  <c r="P8782" i="4"/>
  <c r="Q8782" i="4" s="1"/>
  <c r="P8766" i="4"/>
  <c r="Q8766" i="4" s="1"/>
  <c r="P8750" i="4"/>
  <c r="Q8750" i="4" s="1"/>
  <c r="P8734" i="4"/>
  <c r="Q8734" i="4" s="1"/>
  <c r="P8718" i="4"/>
  <c r="Q8718" i="4" s="1"/>
  <c r="P8702" i="4"/>
  <c r="Q8702" i="4" s="1"/>
  <c r="P8686" i="4"/>
  <c r="Q8686" i="4" s="1"/>
  <c r="P8670" i="4"/>
  <c r="Q8670" i="4" s="1"/>
  <c r="P8654" i="4"/>
  <c r="Q8654" i="4" s="1"/>
  <c r="P8622" i="4"/>
  <c r="Q8622" i="4" s="1"/>
  <c r="P8606" i="4"/>
  <c r="Q8606" i="4" s="1"/>
  <c r="P8590" i="4"/>
  <c r="Q8590" i="4" s="1"/>
  <c r="P8574" i="4"/>
  <c r="Q8574" i="4" s="1"/>
  <c r="P8558" i="4"/>
  <c r="Q8558" i="4" s="1"/>
  <c r="P8542" i="4"/>
  <c r="Q8542" i="4" s="1"/>
  <c r="P8526" i="4"/>
  <c r="Q8526" i="4" s="1"/>
  <c r="P8510" i="4"/>
  <c r="Q8510" i="4" s="1"/>
  <c r="P8494" i="4"/>
  <c r="Q8494" i="4" s="1"/>
  <c r="P8478" i="4"/>
  <c r="Q8478" i="4" s="1"/>
  <c r="P8462" i="4"/>
  <c r="Q8462" i="4" s="1"/>
  <c r="P8446" i="4"/>
  <c r="Q8446" i="4" s="1"/>
  <c r="P8430" i="4"/>
  <c r="Q8430" i="4" s="1"/>
  <c r="P8414" i="4"/>
  <c r="Q8414" i="4" s="1"/>
  <c r="P8398" i="4"/>
  <c r="Q8398" i="4" s="1"/>
  <c r="P8382" i="4"/>
  <c r="Q8382" i="4" s="1"/>
  <c r="P8366" i="4"/>
  <c r="Q8366" i="4" s="1"/>
  <c r="P8350" i="4"/>
  <c r="Q8350" i="4" s="1"/>
  <c r="P8334" i="4"/>
  <c r="Q8334" i="4" s="1"/>
  <c r="P8318" i="4"/>
  <c r="Q8318" i="4" s="1"/>
  <c r="P8302" i="4"/>
  <c r="Q8302" i="4" s="1"/>
  <c r="P8286" i="4"/>
  <c r="Q8286" i="4" s="1"/>
  <c r="P8270" i="4"/>
  <c r="Q8270" i="4" s="1"/>
  <c r="P8254" i="4"/>
  <c r="Q8254" i="4" s="1"/>
  <c r="P8238" i="4"/>
  <c r="Q8238" i="4" s="1"/>
  <c r="P8222" i="4"/>
  <c r="Q8222" i="4" s="1"/>
  <c r="P8206" i="4"/>
  <c r="Q8206" i="4" s="1"/>
  <c r="P8190" i="4"/>
  <c r="Q8190" i="4" s="1"/>
  <c r="P8174" i="4"/>
  <c r="Q8174" i="4" s="1"/>
  <c r="P8158" i="4"/>
  <c r="Q8158" i="4" s="1"/>
  <c r="P8142" i="4"/>
  <c r="Q8142" i="4" s="1"/>
  <c r="P8126" i="4"/>
  <c r="Q8126" i="4" s="1"/>
  <c r="P8110" i="4"/>
  <c r="Q8110" i="4" s="1"/>
  <c r="P8094" i="4"/>
  <c r="Q8094" i="4" s="1"/>
  <c r="P8078" i="4"/>
  <c r="Q8078" i="4" s="1"/>
  <c r="P8062" i="4"/>
  <c r="Q8062" i="4" s="1"/>
  <c r="P8046" i="4"/>
  <c r="Q8046" i="4" s="1"/>
  <c r="P8030" i="4"/>
  <c r="Q8030" i="4" s="1"/>
  <c r="P8014" i="4"/>
  <c r="Q8014" i="4" s="1"/>
  <c r="P9759" i="4"/>
  <c r="Q9759" i="4" s="1"/>
  <c r="P9679" i="4"/>
  <c r="Q9679" i="4" s="1"/>
  <c r="P9615" i="4"/>
  <c r="Q9615" i="4" s="1"/>
  <c r="P9551" i="4"/>
  <c r="Q9551" i="4" s="1"/>
  <c r="P9471" i="4"/>
  <c r="Q9471" i="4" s="1"/>
  <c r="P9407" i="4"/>
  <c r="Q9407" i="4" s="1"/>
  <c r="P9343" i="4"/>
  <c r="Q9343" i="4" s="1"/>
  <c r="P9279" i="4"/>
  <c r="Q9279" i="4" s="1"/>
  <c r="P9199" i="4"/>
  <c r="Q9199" i="4" s="1"/>
  <c r="P9103" i="4"/>
  <c r="Q9103" i="4" s="1"/>
  <c r="P9023" i="4"/>
  <c r="Q9023" i="4" s="1"/>
  <c r="P8959" i="4"/>
  <c r="Q8959" i="4" s="1"/>
  <c r="P8879" i="4"/>
  <c r="Q8879" i="4" s="1"/>
  <c r="P8799" i="4"/>
  <c r="Q8799" i="4" s="1"/>
  <c r="P8719" i="4"/>
  <c r="Q8719" i="4" s="1"/>
  <c r="P8639" i="4"/>
  <c r="Q8639" i="4" s="1"/>
  <c r="P8543" i="4"/>
  <c r="Q8543" i="4" s="1"/>
  <c r="P8479" i="4"/>
  <c r="Q8479" i="4" s="1"/>
  <c r="P8415" i="4"/>
  <c r="Q8415" i="4" s="1"/>
  <c r="P8351" i="4"/>
  <c r="Q8351" i="4" s="1"/>
  <c r="P8287" i="4"/>
  <c r="Q8287" i="4" s="1"/>
  <c r="P8223" i="4"/>
  <c r="Q8223" i="4" s="1"/>
  <c r="P8159" i="4"/>
  <c r="Q8159" i="4" s="1"/>
  <c r="P8095" i="4"/>
  <c r="Q8095" i="4" s="1"/>
  <c r="P8031" i="4"/>
  <c r="Q8031" i="4" s="1"/>
  <c r="P7967" i="4"/>
  <c r="Q7967" i="4" s="1"/>
  <c r="P7903" i="4"/>
  <c r="Q7903" i="4" s="1"/>
  <c r="P7823" i="4"/>
  <c r="Q7823" i="4" s="1"/>
  <c r="P7743" i="4"/>
  <c r="Q7743" i="4" s="1"/>
  <c r="P7663" i="4"/>
  <c r="Q7663" i="4" s="1"/>
  <c r="P7599" i="4"/>
  <c r="Q7599" i="4" s="1"/>
  <c r="P7519" i="4"/>
  <c r="Q7519" i="4" s="1"/>
  <c r="P7455" i="4"/>
  <c r="Q7455" i="4" s="1"/>
  <c r="P7391" i="4"/>
  <c r="Q7391" i="4" s="1"/>
  <c r="P7327" i="4"/>
  <c r="Q7327" i="4" s="1"/>
  <c r="P7263" i="4"/>
  <c r="Q7263" i="4" s="1"/>
  <c r="P7199" i="4"/>
  <c r="Q7199" i="4" s="1"/>
  <c r="P7135" i="4"/>
  <c r="Q7135" i="4" s="1"/>
  <c r="P7071" i="4"/>
  <c r="Q7071" i="4" s="1"/>
  <c r="P6991" i="4"/>
  <c r="Q6991" i="4" s="1"/>
  <c r="P6927" i="4"/>
  <c r="Q6927" i="4" s="1"/>
  <c r="P6863" i="4"/>
  <c r="Q6863" i="4" s="1"/>
  <c r="P6799" i="4"/>
  <c r="Q6799" i="4" s="1"/>
  <c r="P6735" i="4"/>
  <c r="Q6735" i="4" s="1"/>
  <c r="P6671" i="4"/>
  <c r="Q6671" i="4" s="1"/>
  <c r="P6607" i="4"/>
  <c r="Q6607" i="4" s="1"/>
  <c r="P6543" i="4"/>
  <c r="Q6543" i="4" s="1"/>
  <c r="P6479" i="4"/>
  <c r="Q6479" i="4" s="1"/>
  <c r="P6415" i="4"/>
  <c r="Q6415" i="4" s="1"/>
  <c r="P6335" i="4"/>
  <c r="Q6335" i="4" s="1"/>
  <c r="P6271" i="4"/>
  <c r="Q6271" i="4" s="1"/>
  <c r="P6191" i="4"/>
  <c r="Q6191" i="4" s="1"/>
  <c r="P6127" i="4"/>
  <c r="Q6127" i="4" s="1"/>
  <c r="P6047" i="4"/>
  <c r="Q6047" i="4" s="1"/>
  <c r="P5983" i="4"/>
  <c r="Q5983" i="4" s="1"/>
  <c r="P5919" i="4"/>
  <c r="Q5919" i="4"/>
  <c r="P5839" i="4"/>
  <c r="Q5839" i="4" s="1"/>
  <c r="P5775" i="4"/>
  <c r="Q5775" i="4" s="1"/>
  <c r="P5711" i="4"/>
  <c r="Q5711" i="4" s="1"/>
  <c r="P5647" i="4"/>
  <c r="Q5647" i="4" s="1"/>
  <c r="P5583" i="4"/>
  <c r="Q5583" i="4" s="1"/>
  <c r="P5519" i="4"/>
  <c r="Q5519" i="4" s="1"/>
  <c r="P5455" i="4"/>
  <c r="Q5455" i="4" s="1"/>
  <c r="P5375" i="4"/>
  <c r="Q5375" i="4" s="1"/>
  <c r="P5311" i="4"/>
  <c r="Q5311" i="4" s="1"/>
  <c r="P5247" i="4"/>
  <c r="Q5247" i="4" s="1"/>
  <c r="P5167" i="4"/>
  <c r="Q5167" i="4" s="1"/>
  <c r="P5103" i="4"/>
  <c r="Q5103" i="4" s="1"/>
  <c r="P5039" i="4"/>
  <c r="Q5039" i="4" s="1"/>
  <c r="P4975" i="4"/>
  <c r="Q4975" i="4" s="1"/>
  <c r="P4911" i="4"/>
  <c r="Q4911" i="4" s="1"/>
  <c r="P4863" i="4"/>
  <c r="Q4863" i="4" s="1"/>
  <c r="P4799" i="4"/>
  <c r="Q4799" i="4" s="1"/>
  <c r="P4703" i="4"/>
  <c r="Q4703" i="4" s="1"/>
  <c r="P4623" i="4"/>
  <c r="Q4623" i="4" s="1"/>
  <c r="P4559" i="4"/>
  <c r="Q4559" i="4" s="1"/>
  <c r="P4495" i="4"/>
  <c r="Q4495" i="4" s="1"/>
  <c r="P4431" i="4"/>
  <c r="Q4431" i="4" s="1"/>
  <c r="P4367" i="4"/>
  <c r="Q4367" i="4" s="1"/>
  <c r="P4303" i="4"/>
  <c r="Q4303" i="4" s="1"/>
  <c r="P4239" i="4"/>
  <c r="Q4239" i="4" s="1"/>
  <c r="P9805" i="4"/>
  <c r="Q9805" i="4" s="1"/>
  <c r="P9789" i="4"/>
  <c r="Q9789" i="4" s="1"/>
  <c r="P9773" i="4"/>
  <c r="Q9773" i="4"/>
  <c r="P9757" i="4"/>
  <c r="Q9757" i="4" s="1"/>
  <c r="P9741" i="4"/>
  <c r="Q9741" i="4" s="1"/>
  <c r="P9725" i="4"/>
  <c r="Q9725" i="4" s="1"/>
  <c r="P9693" i="4"/>
  <c r="Q9693" i="4" s="1"/>
  <c r="P9677" i="4"/>
  <c r="Q9677" i="4" s="1"/>
  <c r="P9661" i="4"/>
  <c r="Q9661" i="4" s="1"/>
  <c r="P9645" i="4"/>
  <c r="Q9645" i="4" s="1"/>
  <c r="P9629" i="4"/>
  <c r="Q9629" i="4" s="1"/>
  <c r="P9613" i="4"/>
  <c r="Q9613" i="4" s="1"/>
  <c r="P9597" i="4"/>
  <c r="Q9597" i="4" s="1"/>
  <c r="P9581" i="4"/>
  <c r="Q9581" i="4" s="1"/>
  <c r="P9565" i="4"/>
  <c r="Q9565" i="4" s="1"/>
  <c r="P9549" i="4"/>
  <c r="Q9549" i="4" s="1"/>
  <c r="P9533" i="4"/>
  <c r="Q9533" i="4" s="1"/>
  <c r="P9501" i="4"/>
  <c r="Q9501" i="4" s="1"/>
  <c r="P9485" i="4"/>
  <c r="Q9485" i="4" s="1"/>
  <c r="P9469" i="4"/>
  <c r="Q9469" i="4" s="1"/>
  <c r="P9437" i="4"/>
  <c r="Q9437" i="4" s="1"/>
  <c r="P9421" i="4"/>
  <c r="Q9421" i="4" s="1"/>
  <c r="P9405" i="4"/>
  <c r="Q9405" i="4" s="1"/>
  <c r="P9389" i="4"/>
  <c r="Q9389" i="4" s="1"/>
  <c r="P9373" i="4"/>
  <c r="Q9373" i="4" s="1"/>
  <c r="P9357" i="4"/>
  <c r="Q9357" i="4" s="1"/>
  <c r="P9341" i="4"/>
  <c r="Q9341" i="4" s="1"/>
  <c r="P9325" i="4"/>
  <c r="Q9325" i="4"/>
  <c r="P9309" i="4"/>
  <c r="Q9309" i="4" s="1"/>
  <c r="P9293" i="4"/>
  <c r="Q9293" i="4" s="1"/>
  <c r="P9277" i="4"/>
  <c r="Q9277" i="4" s="1"/>
  <c r="P9261" i="4"/>
  <c r="Q9261" i="4" s="1"/>
  <c r="P9245" i="4"/>
  <c r="Q9245" i="4" s="1"/>
  <c r="P9229" i="4"/>
  <c r="Q9229" i="4" s="1"/>
  <c r="P9213" i="4"/>
  <c r="Q9213" i="4" s="1"/>
  <c r="P9197" i="4"/>
  <c r="Q9197" i="4" s="1"/>
  <c r="P9181" i="4"/>
  <c r="Q9181" i="4" s="1"/>
  <c r="P9165" i="4"/>
  <c r="Q9165" i="4" s="1"/>
  <c r="P9149" i="4"/>
  <c r="Q9149" i="4" s="1"/>
  <c r="P9133" i="4"/>
  <c r="Q9133" i="4" s="1"/>
  <c r="P9117" i="4"/>
  <c r="Q9117" i="4" s="1"/>
  <c r="P9101" i="4"/>
  <c r="Q9101" i="4" s="1"/>
  <c r="P9085" i="4"/>
  <c r="Q9085" i="4" s="1"/>
  <c r="P9069" i="4"/>
  <c r="Q9069" i="4"/>
  <c r="P9053" i="4"/>
  <c r="Q9053" i="4" s="1"/>
  <c r="P9037" i="4"/>
  <c r="Q9037" i="4" s="1"/>
  <c r="P9021" i="4"/>
  <c r="Q9021" i="4" s="1"/>
  <c r="P9005" i="4"/>
  <c r="Q9005" i="4" s="1"/>
  <c r="P8989" i="4"/>
  <c r="Q8989" i="4" s="1"/>
  <c r="P8973" i="4"/>
  <c r="Q8973" i="4" s="1"/>
  <c r="P8957" i="4"/>
  <c r="Q8957" i="4" s="1"/>
  <c r="P8941" i="4"/>
  <c r="Q8941" i="4" s="1"/>
  <c r="P8925" i="4"/>
  <c r="Q8925" i="4" s="1"/>
  <c r="P8909" i="4"/>
  <c r="Q8909" i="4" s="1"/>
  <c r="P8893" i="4"/>
  <c r="Q8893" i="4" s="1"/>
  <c r="P8877" i="4"/>
  <c r="Q8877" i="4" s="1"/>
  <c r="P8861" i="4"/>
  <c r="Q8861" i="4" s="1"/>
  <c r="P8845" i="4"/>
  <c r="Q8845" i="4" s="1"/>
  <c r="P8829" i="4"/>
  <c r="Q8829" i="4" s="1"/>
  <c r="P8813" i="4"/>
  <c r="Q8813" i="4" s="1"/>
  <c r="P8797" i="4"/>
  <c r="Q8797" i="4" s="1"/>
  <c r="P8781" i="4"/>
  <c r="Q8781" i="4" s="1"/>
  <c r="P8765" i="4"/>
  <c r="Q8765" i="4" s="1"/>
  <c r="P8749" i="4"/>
  <c r="Q8749" i="4" s="1"/>
  <c r="P8733" i="4"/>
  <c r="Q8733" i="4" s="1"/>
  <c r="P8717" i="4"/>
  <c r="Q8717" i="4" s="1"/>
  <c r="P8701" i="4"/>
  <c r="Q8701" i="4" s="1"/>
  <c r="P8685" i="4"/>
  <c r="Q8685" i="4" s="1"/>
  <c r="P8669" i="4"/>
  <c r="Q8669" i="4" s="1"/>
  <c r="P8653" i="4"/>
  <c r="Q8653" i="4" s="1"/>
  <c r="P8637" i="4"/>
  <c r="Q8637" i="4" s="1"/>
  <c r="P8621" i="4"/>
  <c r="Q8621" i="4" s="1"/>
  <c r="P8605" i="4"/>
  <c r="Q8605" i="4" s="1"/>
  <c r="P8589" i="4"/>
  <c r="Q8589" i="4" s="1"/>
  <c r="P8573" i="4"/>
  <c r="Q8573" i="4" s="1"/>
  <c r="P8557" i="4"/>
  <c r="Q8557" i="4" s="1"/>
  <c r="P8541" i="4"/>
  <c r="Q8541" i="4" s="1"/>
  <c r="P8525" i="4"/>
  <c r="Q8525" i="4" s="1"/>
  <c r="P8509" i="4"/>
  <c r="Q8509" i="4" s="1"/>
  <c r="P8493" i="4"/>
  <c r="Q8493" i="4" s="1"/>
  <c r="P8477" i="4"/>
  <c r="Q8477" i="4" s="1"/>
  <c r="P8461" i="4"/>
  <c r="Q8461" i="4" s="1"/>
  <c r="P8445" i="4"/>
  <c r="Q8445" i="4" s="1"/>
  <c r="P8429" i="4"/>
  <c r="Q8429" i="4" s="1"/>
  <c r="P8413" i="4"/>
  <c r="Q8413" i="4" s="1"/>
  <c r="P8397" i="4"/>
  <c r="Q8397" i="4" s="1"/>
  <c r="P8381" i="4"/>
  <c r="Q8381" i="4" s="1"/>
  <c r="P8365" i="4"/>
  <c r="Q8365" i="4" s="1"/>
  <c r="P8349" i="4"/>
  <c r="Q8349" i="4" s="1"/>
  <c r="P8333" i="4"/>
  <c r="Q8333" i="4" s="1"/>
  <c r="P8317" i="4"/>
  <c r="Q8317" i="4" s="1"/>
  <c r="P8301" i="4"/>
  <c r="Q8301" i="4"/>
  <c r="P8285" i="4"/>
  <c r="Q8285" i="4" s="1"/>
  <c r="P8269" i="4"/>
  <c r="Q8269" i="4" s="1"/>
  <c r="P8253" i="4"/>
  <c r="Q8253" i="4"/>
  <c r="P8237" i="4"/>
  <c r="Q8237" i="4" s="1"/>
  <c r="P8221" i="4"/>
  <c r="Q8221" i="4" s="1"/>
  <c r="P8205" i="4"/>
  <c r="Q8205" i="4" s="1"/>
  <c r="P8189" i="4"/>
  <c r="Q8189" i="4" s="1"/>
  <c r="P8173" i="4"/>
  <c r="Q8173" i="4" s="1"/>
  <c r="P8157" i="4"/>
  <c r="Q8157" i="4" s="1"/>
  <c r="P8141" i="4"/>
  <c r="Q8141" i="4" s="1"/>
  <c r="P8125" i="4"/>
  <c r="Q8125" i="4" s="1"/>
  <c r="P8109" i="4"/>
  <c r="Q8109" i="4" s="1"/>
  <c r="P8093" i="4"/>
  <c r="Q8093" i="4" s="1"/>
  <c r="P8077" i="4"/>
  <c r="Q8077" i="4"/>
  <c r="P8061" i="4"/>
  <c r="Q8061" i="4" s="1"/>
  <c r="P8045" i="4"/>
  <c r="Q8045" i="4" s="1"/>
  <c r="P8029" i="4"/>
  <c r="Q8029" i="4" s="1"/>
  <c r="P8013" i="4"/>
  <c r="Q8013" i="4" s="1"/>
  <c r="P7997" i="4"/>
  <c r="Q7997" i="4" s="1"/>
  <c r="P7981" i="4"/>
  <c r="Q7981" i="4" s="1"/>
  <c r="P7965" i="4"/>
  <c r="Q7965" i="4" s="1"/>
  <c r="P7949" i="4"/>
  <c r="Q7949" i="4" s="1"/>
  <c r="P7933" i="4"/>
  <c r="Q7933" i="4" s="1"/>
  <c r="P7917" i="4"/>
  <c r="Q7917" i="4" s="1"/>
  <c r="P7901" i="4"/>
  <c r="Q7901" i="4" s="1"/>
  <c r="P7885" i="4"/>
  <c r="Q7885" i="4" s="1"/>
  <c r="P7869" i="4"/>
  <c r="Q7869" i="4" s="1"/>
  <c r="P7853" i="4"/>
  <c r="Q7853" i="4" s="1"/>
  <c r="P7837" i="4"/>
  <c r="Q7837" i="4"/>
  <c r="P7821" i="4"/>
  <c r="Q7821" i="4" s="1"/>
  <c r="P7805" i="4"/>
  <c r="Q7805" i="4" s="1"/>
  <c r="P7789" i="4"/>
  <c r="Q7789" i="4"/>
  <c r="P7773" i="4"/>
  <c r="Q7773" i="4" s="1"/>
  <c r="P7757" i="4"/>
  <c r="Q7757" i="4" s="1"/>
  <c r="P7741" i="4"/>
  <c r="Q7741" i="4"/>
  <c r="P7725" i="4"/>
  <c r="Q7725" i="4" s="1"/>
  <c r="P7709" i="4"/>
  <c r="Q7709" i="4" s="1"/>
  <c r="P7693" i="4"/>
  <c r="Q7693" i="4" s="1"/>
  <c r="P7677" i="4"/>
  <c r="Q7677" i="4" s="1"/>
  <c r="P7661" i="4"/>
  <c r="Q7661" i="4" s="1"/>
  <c r="P7645" i="4"/>
  <c r="Q7645" i="4" s="1"/>
  <c r="P7629" i="4"/>
  <c r="Q7629" i="4" s="1"/>
  <c r="P7613" i="4"/>
  <c r="Q7613" i="4" s="1"/>
  <c r="P7597" i="4"/>
  <c r="Q7597" i="4" s="1"/>
  <c r="P7581" i="4"/>
  <c r="Q7581" i="4" s="1"/>
  <c r="P7565" i="4"/>
  <c r="Q7565" i="4" s="1"/>
  <c r="P7549" i="4"/>
  <c r="Q7549" i="4" s="1"/>
  <c r="P7533" i="4"/>
  <c r="Q7533" i="4" s="1"/>
  <c r="P7517" i="4"/>
  <c r="Q7517" i="4" s="1"/>
  <c r="P7501" i="4"/>
  <c r="Q7501" i="4" s="1"/>
  <c r="P7485" i="4"/>
  <c r="Q7485" i="4" s="1"/>
  <c r="P7469" i="4"/>
  <c r="Q7469" i="4" s="1"/>
  <c r="P7453" i="4"/>
  <c r="Q7453" i="4" s="1"/>
  <c r="P7437" i="4"/>
  <c r="Q7437" i="4" s="1"/>
  <c r="P7421" i="4"/>
  <c r="Q7421" i="4" s="1"/>
  <c r="P7405" i="4"/>
  <c r="Q7405" i="4" s="1"/>
  <c r="P7389" i="4"/>
  <c r="Q7389" i="4" s="1"/>
  <c r="P7373" i="4"/>
  <c r="Q7373" i="4" s="1"/>
  <c r="P7357" i="4"/>
  <c r="Q7357" i="4" s="1"/>
  <c r="P7341" i="4"/>
  <c r="Q7341" i="4" s="1"/>
  <c r="P7325" i="4"/>
  <c r="Q7325" i="4" s="1"/>
  <c r="P7309" i="4"/>
  <c r="Q7309" i="4" s="1"/>
  <c r="P7277" i="4"/>
  <c r="Q7277" i="4" s="1"/>
  <c r="P7261" i="4"/>
  <c r="Q7261" i="4" s="1"/>
  <c r="P7245" i="4"/>
  <c r="Q7245" i="4" s="1"/>
  <c r="P7229" i="4"/>
  <c r="Q7229" i="4" s="1"/>
  <c r="P7213" i="4"/>
  <c r="Q7213" i="4" s="1"/>
  <c r="P7197" i="4"/>
  <c r="Q7197" i="4" s="1"/>
  <c r="P7181" i="4"/>
  <c r="Q7181" i="4" s="1"/>
  <c r="P7165" i="4"/>
  <c r="Q7165" i="4" s="1"/>
  <c r="P7149" i="4"/>
  <c r="Q7149" i="4" s="1"/>
  <c r="P7133" i="4"/>
  <c r="Q7133" i="4" s="1"/>
  <c r="Q9517" i="4"/>
  <c r="Q8638" i="4"/>
  <c r="Q5946" i="4"/>
  <c r="P9743" i="4"/>
  <c r="Q9743" i="4" s="1"/>
  <c r="P9711" i="4"/>
  <c r="Q9711" i="4" s="1"/>
  <c r="P9663" i="4"/>
  <c r="Q9663" i="4" s="1"/>
  <c r="P9599" i="4"/>
  <c r="Q9599" i="4" s="1"/>
  <c r="P9535" i="4"/>
  <c r="Q9535" i="4" s="1"/>
  <c r="P9487" i="4"/>
  <c r="Q9487" i="4" s="1"/>
  <c r="P9439" i="4"/>
  <c r="Q9439" i="4" s="1"/>
  <c r="P9375" i="4"/>
  <c r="Q9375" i="4" s="1"/>
  <c r="P9311" i="4"/>
  <c r="Q9311" i="4" s="1"/>
  <c r="P9247" i="4"/>
  <c r="Q9247" i="4" s="1"/>
  <c r="P9183" i="4"/>
  <c r="Q9183" i="4" s="1"/>
  <c r="P9087" i="4"/>
  <c r="Q9087" i="4" s="1"/>
  <c r="P9039" i="4"/>
  <c r="Q9039" i="4" s="1"/>
  <c r="P9007" i="4"/>
  <c r="Q9007" i="4" s="1"/>
  <c r="P8943" i="4"/>
  <c r="Q8943" i="4" s="1"/>
  <c r="P8847" i="4"/>
  <c r="Q8847" i="4" s="1"/>
  <c r="P8783" i="4"/>
  <c r="Q8783" i="4" s="1"/>
  <c r="P8735" i="4"/>
  <c r="Q8735" i="4" s="1"/>
  <c r="P8671" i="4"/>
  <c r="Q8671" i="4" s="1"/>
  <c r="P8575" i="4"/>
  <c r="Q8575" i="4" s="1"/>
  <c r="P8495" i="4"/>
  <c r="Q8495" i="4" s="1"/>
  <c r="P8431" i="4"/>
  <c r="Q8431" i="4" s="1"/>
  <c r="P8383" i="4"/>
  <c r="Q8383" i="4" s="1"/>
  <c r="P8335" i="4"/>
  <c r="Q8335" i="4" s="1"/>
  <c r="P8271" i="4"/>
  <c r="Q8271" i="4" s="1"/>
  <c r="P8207" i="4"/>
  <c r="Q8207" i="4" s="1"/>
  <c r="P8143" i="4"/>
  <c r="Q8143" i="4" s="1"/>
  <c r="P8079" i="4"/>
  <c r="Q8079" i="4" s="1"/>
  <c r="P8015" i="4"/>
  <c r="Q8015" i="4" s="1"/>
  <c r="P7951" i="4"/>
  <c r="Q7951" i="4" s="1"/>
  <c r="P7887" i="4"/>
  <c r="Q7887" i="4" s="1"/>
  <c r="P7839" i="4"/>
  <c r="Q7839" i="4" s="1"/>
  <c r="P7775" i="4"/>
  <c r="Q7775" i="4" s="1"/>
  <c r="P7711" i="4"/>
  <c r="Q7711" i="4" s="1"/>
  <c r="P7647" i="4"/>
  <c r="Q7647" i="4"/>
  <c r="P7583" i="4"/>
  <c r="Q7583" i="4" s="1"/>
  <c r="P7535" i="4"/>
  <c r="Q7535" i="4" s="1"/>
  <c r="P7471" i="4"/>
  <c r="Q7471" i="4" s="1"/>
  <c r="P7407" i="4"/>
  <c r="Q7407" i="4" s="1"/>
  <c r="P7343" i="4"/>
  <c r="Q7343" i="4" s="1"/>
  <c r="P7279" i="4"/>
  <c r="Q7279" i="4" s="1"/>
  <c r="P7215" i="4"/>
  <c r="Q7215" i="4" s="1"/>
  <c r="P7151" i="4"/>
  <c r="Q7151" i="4" s="1"/>
  <c r="P7103" i="4"/>
  <c r="Q7103" i="4"/>
  <c r="P7039" i="4"/>
  <c r="Q7039" i="4" s="1"/>
  <c r="P7007" i="4"/>
  <c r="Q7007" i="4" s="1"/>
  <c r="P6943" i="4"/>
  <c r="Q6943" i="4" s="1"/>
  <c r="P6879" i="4"/>
  <c r="Q6879" i="4" s="1"/>
  <c r="P6815" i="4"/>
  <c r="Q6815" i="4" s="1"/>
  <c r="P6751" i="4"/>
  <c r="Q6751" i="4" s="1"/>
  <c r="P6687" i="4"/>
  <c r="Q6687" i="4" s="1"/>
  <c r="P6623" i="4"/>
  <c r="Q6623" i="4" s="1"/>
  <c r="P6559" i="4"/>
  <c r="Q6559" i="4" s="1"/>
  <c r="P6495" i="4"/>
  <c r="Q6495" i="4" s="1"/>
  <c r="P6447" i="4"/>
  <c r="Q6447" i="4" s="1"/>
  <c r="P6399" i="4"/>
  <c r="Q6399" i="4" s="1"/>
  <c r="P6351" i="4"/>
  <c r="Q6351" i="4" s="1"/>
  <c r="P6287" i="4"/>
  <c r="Q6287" i="4" s="1"/>
  <c r="P6223" i="4"/>
  <c r="Q6223" i="4" s="1"/>
  <c r="P6159" i="4"/>
  <c r="Q6159" i="4" s="1"/>
  <c r="P6095" i="4"/>
  <c r="Q6095" i="4" s="1"/>
  <c r="P6031" i="4"/>
  <c r="Q6031" i="4" s="1"/>
  <c r="P5967" i="4"/>
  <c r="Q5967" i="4" s="1"/>
  <c r="P5903" i="4"/>
  <c r="Q5903" i="4" s="1"/>
  <c r="P5855" i="4"/>
  <c r="Q5855" i="4" s="1"/>
  <c r="P5791" i="4"/>
  <c r="Q5791" i="4" s="1"/>
  <c r="P5727" i="4"/>
  <c r="Q5727" i="4" s="1"/>
  <c r="P5663" i="4"/>
  <c r="Q5663" i="4" s="1"/>
  <c r="P5615" i="4"/>
  <c r="Q5615" i="4" s="1"/>
  <c r="P5551" i="4"/>
  <c r="Q5551" i="4" s="1"/>
  <c r="P5487" i="4"/>
  <c r="Q5487" i="4" s="1"/>
  <c r="P5423" i="4"/>
  <c r="Q5423" i="4" s="1"/>
  <c r="P5359" i="4"/>
  <c r="Q5359" i="4" s="1"/>
  <c r="P5295" i="4"/>
  <c r="Q5295" i="4" s="1"/>
  <c r="P5231" i="4"/>
  <c r="Q5231" i="4" s="1"/>
  <c r="P5183" i="4"/>
  <c r="Q5183" i="4" s="1"/>
  <c r="P5151" i="4"/>
  <c r="Q5151" i="4" s="1"/>
  <c r="P5087" i="4"/>
  <c r="Q5087" i="4" s="1"/>
  <c r="P5023" i="4"/>
  <c r="Q5023" i="4" s="1"/>
  <c r="P4959" i="4"/>
  <c r="Q4959" i="4" s="1"/>
  <c r="P4895" i="4"/>
  <c r="Q4895" i="4" s="1"/>
  <c r="P4831" i="4"/>
  <c r="Q4831" i="4" s="1"/>
  <c r="P4767" i="4"/>
  <c r="Q4767" i="4" s="1"/>
  <c r="P4735" i="4"/>
  <c r="Q4735" i="4" s="1"/>
  <c r="P4671" i="4"/>
  <c r="Q4671" i="4" s="1"/>
  <c r="P4607" i="4"/>
  <c r="Q4607" i="4" s="1"/>
  <c r="P4543" i="4"/>
  <c r="Q4543" i="4" s="1"/>
  <c r="P4479" i="4"/>
  <c r="Q4479" i="4" s="1"/>
  <c r="P4415" i="4"/>
  <c r="Q4415" i="4" s="1"/>
  <c r="P4351" i="4"/>
  <c r="Q4351" i="4" s="1"/>
  <c r="P4287" i="4"/>
  <c r="Q4287" i="4" s="1"/>
  <c r="P4223" i="4"/>
  <c r="Q4223" i="4" s="1"/>
  <c r="P9804" i="4"/>
  <c r="Q9804" i="4" s="1"/>
  <c r="P9788" i="4"/>
  <c r="Q9788" i="4" s="1"/>
  <c r="P9772" i="4"/>
  <c r="Q9772" i="4" s="1"/>
  <c r="P9756" i="4"/>
  <c r="Q9756" i="4" s="1"/>
  <c r="P9740" i="4"/>
  <c r="Q9740" i="4" s="1"/>
  <c r="P9724" i="4"/>
  <c r="Q9724" i="4" s="1"/>
  <c r="P9692" i="4"/>
  <c r="Q9692" i="4" s="1"/>
  <c r="P9676" i="4"/>
  <c r="Q9676" i="4" s="1"/>
  <c r="P9660" i="4"/>
  <c r="Q9660" i="4" s="1"/>
  <c r="P9644" i="4"/>
  <c r="Q9644" i="4" s="1"/>
  <c r="P9628" i="4"/>
  <c r="Q9628" i="4" s="1"/>
  <c r="P9612" i="4"/>
  <c r="Q9612" i="4" s="1"/>
  <c r="P9596" i="4"/>
  <c r="Q9596" i="4" s="1"/>
  <c r="P9580" i="4"/>
  <c r="Q9580" i="4" s="1"/>
  <c r="P9564" i="4"/>
  <c r="Q9564" i="4" s="1"/>
  <c r="P9548" i="4"/>
  <c r="Q9548" i="4" s="1"/>
  <c r="P9532" i="4"/>
  <c r="Q9532" i="4" s="1"/>
  <c r="P9516" i="4"/>
  <c r="Q9516" i="4" s="1"/>
  <c r="P9500" i="4"/>
  <c r="Q9500" i="4" s="1"/>
  <c r="P9484" i="4"/>
  <c r="Q9484" i="4" s="1"/>
  <c r="P9468" i="4"/>
  <c r="Q9468" i="4" s="1"/>
  <c r="P9452" i="4"/>
  <c r="Q9452" i="4" s="1"/>
  <c r="P9436" i="4"/>
  <c r="Q9436" i="4" s="1"/>
  <c r="P9420" i="4"/>
  <c r="Q9420" i="4" s="1"/>
  <c r="P9404" i="4"/>
  <c r="Q9404" i="4" s="1"/>
  <c r="P9388" i="4"/>
  <c r="Q9388" i="4" s="1"/>
  <c r="P9372" i="4"/>
  <c r="Q9372" i="4" s="1"/>
  <c r="P9356" i="4"/>
  <c r="Q9356" i="4" s="1"/>
  <c r="P9340" i="4"/>
  <c r="Q9340" i="4" s="1"/>
  <c r="P9324" i="4"/>
  <c r="Q9324" i="4" s="1"/>
  <c r="P9292" i="4"/>
  <c r="Q9292" i="4" s="1"/>
  <c r="P9276" i="4"/>
  <c r="Q9276" i="4" s="1"/>
  <c r="P9260" i="4"/>
  <c r="Q9260" i="4" s="1"/>
  <c r="P9244" i="4"/>
  <c r="Q9244" i="4" s="1"/>
  <c r="P9228" i="4"/>
  <c r="Q9228" i="4" s="1"/>
  <c r="P9212" i="4"/>
  <c r="Q9212" i="4" s="1"/>
  <c r="P9196" i="4"/>
  <c r="Q9196" i="4" s="1"/>
  <c r="P9180" i="4"/>
  <c r="Q9180" i="4" s="1"/>
  <c r="P9164" i="4"/>
  <c r="Q9164" i="4" s="1"/>
  <c r="P9148" i="4"/>
  <c r="Q9148" i="4" s="1"/>
  <c r="P9132" i="4"/>
  <c r="Q9132" i="4" s="1"/>
  <c r="P9100" i="4"/>
  <c r="Q9100" i="4" s="1"/>
  <c r="P9084" i="4"/>
  <c r="Q9084" i="4" s="1"/>
  <c r="P9068" i="4"/>
  <c r="Q9068" i="4" s="1"/>
  <c r="P9052" i="4"/>
  <c r="Q9052" i="4" s="1"/>
  <c r="P9036" i="4"/>
  <c r="Q9036" i="4" s="1"/>
  <c r="P9020" i="4"/>
  <c r="Q9020" i="4" s="1"/>
  <c r="P9004" i="4"/>
  <c r="Q9004" i="4" s="1"/>
  <c r="P8988" i="4"/>
  <c r="Q8988" i="4" s="1"/>
  <c r="P8972" i="4"/>
  <c r="Q8972" i="4" s="1"/>
  <c r="P8956" i="4"/>
  <c r="Q8956" i="4" s="1"/>
  <c r="P8940" i="4"/>
  <c r="Q8940" i="4" s="1"/>
  <c r="P8924" i="4"/>
  <c r="Q8924" i="4" s="1"/>
  <c r="P8892" i="4"/>
  <c r="Q8892" i="4" s="1"/>
  <c r="P8876" i="4"/>
  <c r="Q8876" i="4" s="1"/>
  <c r="P8844" i="4"/>
  <c r="Q8844" i="4" s="1"/>
  <c r="P8828" i="4"/>
  <c r="Q8828" i="4" s="1"/>
  <c r="P8812" i="4"/>
  <c r="Q8812" i="4" s="1"/>
  <c r="P8796" i="4"/>
  <c r="Q8796" i="4" s="1"/>
  <c r="P8780" i="4"/>
  <c r="Q8780" i="4" s="1"/>
  <c r="P8764" i="4"/>
  <c r="Q8764" i="4" s="1"/>
  <c r="P8748" i="4"/>
  <c r="Q8748" i="4" s="1"/>
  <c r="P8732" i="4"/>
  <c r="Q8732" i="4" s="1"/>
  <c r="P8716" i="4"/>
  <c r="Q8716" i="4" s="1"/>
  <c r="P8700" i="4"/>
  <c r="Q8700" i="4" s="1"/>
  <c r="P8684" i="4"/>
  <c r="Q8684" i="4" s="1"/>
  <c r="P8668" i="4"/>
  <c r="Q8668" i="4" s="1"/>
  <c r="P8652" i="4"/>
  <c r="Q8652" i="4" s="1"/>
  <c r="P8636" i="4"/>
  <c r="Q8636" i="4" s="1"/>
  <c r="P8620" i="4"/>
  <c r="Q8620" i="4" s="1"/>
  <c r="P8604" i="4"/>
  <c r="Q8604" i="4" s="1"/>
  <c r="P8588" i="4"/>
  <c r="Q8588" i="4" s="1"/>
  <c r="P8572" i="4"/>
  <c r="Q8572" i="4" s="1"/>
  <c r="P8556" i="4"/>
  <c r="Q8556" i="4" s="1"/>
  <c r="P8540" i="4"/>
  <c r="Q8540" i="4" s="1"/>
  <c r="P8524" i="4"/>
  <c r="Q8524" i="4" s="1"/>
  <c r="P8508" i="4"/>
  <c r="Q8508" i="4" s="1"/>
  <c r="P8492" i="4"/>
  <c r="Q8492" i="4" s="1"/>
  <c r="P8476" i="4"/>
  <c r="Q8476" i="4" s="1"/>
  <c r="P8460" i="4"/>
  <c r="Q8460" i="4" s="1"/>
  <c r="P8444" i="4"/>
  <c r="Q8444" i="4" s="1"/>
  <c r="P8428" i="4"/>
  <c r="Q8428" i="4" s="1"/>
  <c r="P8412" i="4"/>
  <c r="Q8412" i="4" s="1"/>
  <c r="P8396" i="4"/>
  <c r="Q8396" i="4" s="1"/>
  <c r="P8380" i="4"/>
  <c r="Q8380" i="4" s="1"/>
  <c r="P8364" i="4"/>
  <c r="Q8364" i="4" s="1"/>
  <c r="P8348" i="4"/>
  <c r="Q8348" i="4" s="1"/>
  <c r="P8332" i="4"/>
  <c r="Q8332" i="4"/>
  <c r="P8316" i="4"/>
  <c r="Q8316" i="4" s="1"/>
  <c r="P8300" i="4"/>
  <c r="Q8300" i="4" s="1"/>
  <c r="P8284" i="4"/>
  <c r="Q8284" i="4"/>
  <c r="P8268" i="4"/>
  <c r="Q8268" i="4" s="1"/>
  <c r="P8252" i="4"/>
  <c r="Q8252" i="4" s="1"/>
  <c r="P8236" i="4"/>
  <c r="Q8236" i="4" s="1"/>
  <c r="P8220" i="4"/>
  <c r="Q8220" i="4" s="1"/>
  <c r="P8204" i="4"/>
  <c r="Q8204" i="4" s="1"/>
  <c r="P8188" i="4"/>
  <c r="Q8188" i="4" s="1"/>
  <c r="P8172" i="4"/>
  <c r="Q8172" i="4" s="1"/>
  <c r="P8156" i="4"/>
  <c r="Q8156" i="4" s="1"/>
  <c r="P8140" i="4"/>
  <c r="Q8140" i="4" s="1"/>
  <c r="P8124" i="4"/>
  <c r="Q8124" i="4" s="1"/>
  <c r="P8108" i="4"/>
  <c r="Q8108" i="4"/>
  <c r="P8092" i="4"/>
  <c r="Q8092" i="4" s="1"/>
  <c r="P8076" i="4"/>
  <c r="Q8076" i="4" s="1"/>
  <c r="P8060" i="4"/>
  <c r="Q8060" i="4" s="1"/>
  <c r="P8044" i="4"/>
  <c r="Q8044" i="4" s="1"/>
  <c r="P8028" i="4"/>
  <c r="Q8028" i="4" s="1"/>
  <c r="Q9482" i="4"/>
  <c r="Q8585" i="4"/>
  <c r="P9807" i="4"/>
  <c r="Q9807" i="4" s="1"/>
  <c r="P9727" i="4"/>
  <c r="Q9727" i="4" s="1"/>
  <c r="P9647" i="4"/>
  <c r="Q9647" i="4" s="1"/>
  <c r="P9567" i="4"/>
  <c r="Q9567" i="4" s="1"/>
  <c r="P9503" i="4"/>
  <c r="Q9503" i="4" s="1"/>
  <c r="P9423" i="4"/>
  <c r="Q9423" i="4" s="1"/>
  <c r="P9359" i="4"/>
  <c r="Q9359" i="4" s="1"/>
  <c r="P9295" i="4"/>
  <c r="Q9295" i="4" s="1"/>
  <c r="P9231" i="4"/>
  <c r="Q9231" i="4" s="1"/>
  <c r="P9167" i="4"/>
  <c r="Q9167" i="4" s="1"/>
  <c r="P9071" i="4"/>
  <c r="Q9071" i="4" s="1"/>
  <c r="P8975" i="4"/>
  <c r="Q8975" i="4" s="1"/>
  <c r="P8895" i="4"/>
  <c r="Q8895" i="4" s="1"/>
  <c r="P8815" i="4"/>
  <c r="Q8815" i="4" s="1"/>
  <c r="P8767" i="4"/>
  <c r="Q8767" i="4" s="1"/>
  <c r="P8703" i="4"/>
  <c r="Q8703" i="4" s="1"/>
  <c r="P8591" i="4"/>
  <c r="Q8591" i="4" s="1"/>
  <c r="P8511" i="4"/>
  <c r="Q8511" i="4" s="1"/>
  <c r="P8447" i="4"/>
  <c r="Q8447" i="4" s="1"/>
  <c r="P8367" i="4"/>
  <c r="Q8367" i="4" s="1"/>
  <c r="P8303" i="4"/>
  <c r="Q8303" i="4" s="1"/>
  <c r="P8255" i="4"/>
  <c r="Q8255" i="4" s="1"/>
  <c r="P8191" i="4"/>
  <c r="Q8191" i="4" s="1"/>
  <c r="P8127" i="4"/>
  <c r="Q8127" i="4" s="1"/>
  <c r="P8063" i="4"/>
  <c r="Q8063" i="4" s="1"/>
  <c r="P7999" i="4"/>
  <c r="Q7999" i="4" s="1"/>
  <c r="P7935" i="4"/>
  <c r="Q7935" i="4" s="1"/>
  <c r="P7871" i="4"/>
  <c r="Q7871" i="4" s="1"/>
  <c r="P7807" i="4"/>
  <c r="Q7807" i="4" s="1"/>
  <c r="P7759" i="4"/>
  <c r="Q7759" i="4" s="1"/>
  <c r="P7679" i="4"/>
  <c r="Q7679" i="4" s="1"/>
  <c r="P7615" i="4"/>
  <c r="Q7615" i="4" s="1"/>
  <c r="P7551" i="4"/>
  <c r="Q7551" i="4" s="1"/>
  <c r="P7487" i="4"/>
  <c r="Q7487" i="4" s="1"/>
  <c r="P7423" i="4"/>
  <c r="Q7423" i="4" s="1"/>
  <c r="P7359" i="4"/>
  <c r="Q7359" i="4" s="1"/>
  <c r="P7295" i="4"/>
  <c r="Q7295" i="4" s="1"/>
  <c r="P7231" i="4"/>
  <c r="Q7231" i="4" s="1"/>
  <c r="P7167" i="4"/>
  <c r="Q7167" i="4" s="1"/>
  <c r="P7087" i="4"/>
  <c r="Q7087" i="4" s="1"/>
  <c r="P7023" i="4"/>
  <c r="Q7023" i="4" s="1"/>
  <c r="P6959" i="4"/>
  <c r="Q6959" i="4" s="1"/>
  <c r="P6895" i="4"/>
  <c r="Q6895" i="4" s="1"/>
  <c r="P6831" i="4"/>
  <c r="Q6831" i="4" s="1"/>
  <c r="P6767" i="4"/>
  <c r="Q6767" i="4" s="1"/>
  <c r="P6703" i="4"/>
  <c r="Q6703" i="4" s="1"/>
  <c r="P6639" i="4"/>
  <c r="Q6639" i="4" s="1"/>
  <c r="P6575" i="4"/>
  <c r="Q6575" i="4" s="1"/>
  <c r="P6511" i="4"/>
  <c r="Q6511" i="4"/>
  <c r="P6431" i="4"/>
  <c r="Q6431" i="4" s="1"/>
  <c r="P6367" i="4"/>
  <c r="Q6367" i="4" s="1"/>
  <c r="P6303" i="4"/>
  <c r="Q6303" i="4" s="1"/>
  <c r="P6239" i="4"/>
  <c r="Q6239" i="4" s="1"/>
  <c r="P6175" i="4"/>
  <c r="Q6175" i="4" s="1"/>
  <c r="P6111" i="4"/>
  <c r="Q6111" i="4" s="1"/>
  <c r="P6063" i="4"/>
  <c r="Q6063" i="4" s="1"/>
  <c r="P5999" i="4"/>
  <c r="Q5999" i="4" s="1"/>
  <c r="P5935" i="4"/>
  <c r="Q5935" i="4" s="1"/>
  <c r="P5871" i="4"/>
  <c r="Q5871" i="4" s="1"/>
  <c r="P5807" i="4"/>
  <c r="Q5807" i="4" s="1"/>
  <c r="P5743" i="4"/>
  <c r="Q5743" i="4" s="1"/>
  <c r="P5695" i="4"/>
  <c r="Q5695" i="4" s="1"/>
  <c r="P5631" i="4"/>
  <c r="Q5631" i="4" s="1"/>
  <c r="P5567" i="4"/>
  <c r="Q5567" i="4" s="1"/>
  <c r="P5503" i="4"/>
  <c r="Q5503" i="4" s="1"/>
  <c r="P5439" i="4"/>
  <c r="Q5439" i="4" s="1"/>
  <c r="P5391" i="4"/>
  <c r="Q5391" i="4" s="1"/>
  <c r="P5327" i="4"/>
  <c r="Q5327" i="4" s="1"/>
  <c r="P5263" i="4"/>
  <c r="Q5263" i="4" s="1"/>
  <c r="P5199" i="4"/>
  <c r="Q5199" i="4" s="1"/>
  <c r="P5119" i="4"/>
  <c r="Q5119" i="4" s="1"/>
  <c r="P5055" i="4"/>
  <c r="Q5055" i="4" s="1"/>
  <c r="P4991" i="4"/>
  <c r="Q4991" i="4" s="1"/>
  <c r="P4927" i="4"/>
  <c r="Q4927" i="4" s="1"/>
  <c r="P4847" i="4"/>
  <c r="Q4847" i="4" s="1"/>
  <c r="P4783" i="4"/>
  <c r="Q4783" i="4" s="1"/>
  <c r="P4719" i="4"/>
  <c r="Q4719" i="4" s="1"/>
  <c r="P4655" i="4"/>
  <c r="Q4655" i="4" s="1"/>
  <c r="P4575" i="4"/>
  <c r="Q4575" i="4" s="1"/>
  <c r="P4511" i="4"/>
  <c r="Q4511" i="4" s="1"/>
  <c r="P4447" i="4"/>
  <c r="Q4447" i="4" s="1"/>
  <c r="P4383" i="4"/>
  <c r="Q4383" i="4" s="1"/>
  <c r="P4319" i="4"/>
  <c r="Q4319" i="4" s="1"/>
  <c r="P4255" i="4"/>
  <c r="Q4255" i="4" s="1"/>
  <c r="P9803" i="4"/>
  <c r="Q9803" i="4" s="1"/>
  <c r="P9787" i="4"/>
  <c r="Q9787" i="4" s="1"/>
  <c r="P9771" i="4"/>
  <c r="Q9771" i="4" s="1"/>
  <c r="P9755" i="4"/>
  <c r="Q9755" i="4" s="1"/>
  <c r="P9739" i="4"/>
  <c r="Q9739" i="4" s="1"/>
  <c r="P9723" i="4"/>
  <c r="Q9723" i="4" s="1"/>
  <c r="P9707" i="4"/>
  <c r="Q9707" i="4" s="1"/>
  <c r="P9691" i="4"/>
  <c r="Q9691" i="4" s="1"/>
  <c r="P9675" i="4"/>
  <c r="Q9675" i="4" s="1"/>
  <c r="P9659" i="4"/>
  <c r="Q9659" i="4" s="1"/>
  <c r="P9643" i="4"/>
  <c r="Q9643" i="4" s="1"/>
  <c r="P9627" i="4"/>
  <c r="Q9627" i="4" s="1"/>
  <c r="P9611" i="4"/>
  <c r="Q9611" i="4" s="1"/>
  <c r="P9595" i="4"/>
  <c r="Q9595" i="4" s="1"/>
  <c r="P9579" i="4"/>
  <c r="Q9579" i="4"/>
  <c r="P9563" i="4"/>
  <c r="Q9563" i="4" s="1"/>
  <c r="P9547" i="4"/>
  <c r="Q9547" i="4" s="1"/>
  <c r="P9531" i="4"/>
  <c r="Q9531" i="4" s="1"/>
  <c r="P9515" i="4"/>
  <c r="Q9515" i="4" s="1"/>
  <c r="P9499" i="4"/>
  <c r="Q9499" i="4" s="1"/>
  <c r="P9483" i="4"/>
  <c r="Q9483" i="4" s="1"/>
  <c r="P9467" i="4"/>
  <c r="Q9467" i="4" s="1"/>
  <c r="P9451" i="4"/>
  <c r="Q9451" i="4" s="1"/>
  <c r="P9435" i="4"/>
  <c r="Q9435" i="4" s="1"/>
  <c r="P9419" i="4"/>
  <c r="Q9419" i="4" s="1"/>
  <c r="P9403" i="4"/>
  <c r="Q9403" i="4" s="1"/>
  <c r="P9387" i="4"/>
  <c r="Q9387" i="4" s="1"/>
  <c r="P9371" i="4"/>
  <c r="Q9371" i="4" s="1"/>
  <c r="P9355" i="4"/>
  <c r="Q9355" i="4" s="1"/>
  <c r="P9339" i="4"/>
  <c r="Q9339" i="4" s="1"/>
  <c r="P9323" i="4"/>
  <c r="Q9323" i="4" s="1"/>
  <c r="P9307" i="4"/>
  <c r="Q9307" i="4" s="1"/>
  <c r="P9291" i="4"/>
  <c r="Q9291" i="4" s="1"/>
  <c r="P9275" i="4"/>
  <c r="Q9275" i="4" s="1"/>
  <c r="P9259" i="4"/>
  <c r="Q9259" i="4" s="1"/>
  <c r="P9243" i="4"/>
  <c r="Q9243" i="4" s="1"/>
  <c r="P9227" i="4"/>
  <c r="Q9227" i="4" s="1"/>
  <c r="P9211" i="4"/>
  <c r="Q9211" i="4" s="1"/>
  <c r="P9195" i="4"/>
  <c r="Q9195" i="4" s="1"/>
  <c r="P9179" i="4"/>
  <c r="Q9179" i="4" s="1"/>
  <c r="P9163" i="4"/>
  <c r="Q9163" i="4" s="1"/>
  <c r="P9147" i="4"/>
  <c r="Q9147" i="4" s="1"/>
  <c r="P9131" i="4"/>
  <c r="Q9131" i="4" s="1"/>
  <c r="P9115" i="4"/>
  <c r="Q9115" i="4" s="1"/>
  <c r="P9099" i="4"/>
  <c r="Q9099" i="4" s="1"/>
  <c r="P9083" i="4"/>
  <c r="Q9083" i="4" s="1"/>
  <c r="P9067" i="4"/>
  <c r="Q9067" i="4" s="1"/>
  <c r="P9051" i="4"/>
  <c r="Q9051" i="4" s="1"/>
  <c r="P9035" i="4"/>
  <c r="Q9035" i="4" s="1"/>
  <c r="P9019" i="4"/>
  <c r="Q9019" i="4" s="1"/>
  <c r="P9003" i="4"/>
  <c r="Q9003" i="4" s="1"/>
  <c r="P8987" i="4"/>
  <c r="Q8987" i="4" s="1"/>
  <c r="P8971" i="4"/>
  <c r="Q8971" i="4" s="1"/>
  <c r="P8955" i="4"/>
  <c r="Q8955" i="4" s="1"/>
  <c r="P8939" i="4"/>
  <c r="Q8939" i="4" s="1"/>
  <c r="P8923" i="4"/>
  <c r="Q8923" i="4" s="1"/>
  <c r="P8907" i="4"/>
  <c r="Q8907" i="4" s="1"/>
  <c r="P8891" i="4"/>
  <c r="Q8891" i="4" s="1"/>
  <c r="P8875" i="4"/>
  <c r="Q8875" i="4" s="1"/>
  <c r="P8859" i="4"/>
  <c r="Q8859" i="4"/>
  <c r="P8843" i="4"/>
  <c r="Q8843" i="4" s="1"/>
  <c r="P8827" i="4"/>
  <c r="Q8827" i="4" s="1"/>
  <c r="P8811" i="4"/>
  <c r="Q8811" i="4" s="1"/>
  <c r="P8795" i="4"/>
  <c r="Q8795" i="4" s="1"/>
  <c r="P8779" i="4"/>
  <c r="Q8779" i="4" s="1"/>
  <c r="P8763" i="4"/>
  <c r="Q8763" i="4" s="1"/>
  <c r="P8747" i="4"/>
  <c r="Q8747" i="4" s="1"/>
  <c r="P8731" i="4"/>
  <c r="Q8731" i="4" s="1"/>
  <c r="P8715" i="4"/>
  <c r="Q8715" i="4" s="1"/>
  <c r="P8699" i="4"/>
  <c r="Q8699" i="4" s="1"/>
  <c r="P8683" i="4"/>
  <c r="Q8683" i="4" s="1"/>
  <c r="P8667" i="4"/>
  <c r="Q8667" i="4" s="1"/>
  <c r="P8651" i="4"/>
  <c r="Q8651" i="4" s="1"/>
  <c r="P8635" i="4"/>
  <c r="Q8635" i="4" s="1"/>
  <c r="P8619" i="4"/>
  <c r="Q8619" i="4" s="1"/>
  <c r="P8603" i="4"/>
  <c r="Q8603" i="4" s="1"/>
  <c r="P8587" i="4"/>
  <c r="Q8587" i="4" s="1"/>
  <c r="P8571" i="4"/>
  <c r="Q8571" i="4" s="1"/>
  <c r="P8555" i="4"/>
  <c r="Q8555" i="4" s="1"/>
  <c r="P8539" i="4"/>
  <c r="Q8539" i="4" s="1"/>
  <c r="P8523" i="4"/>
  <c r="Q8523" i="4" s="1"/>
  <c r="P8507" i="4"/>
  <c r="Q8507" i="4" s="1"/>
  <c r="P8491" i="4"/>
  <c r="Q8491" i="4" s="1"/>
  <c r="P8475" i="4"/>
  <c r="Q8475" i="4"/>
  <c r="P8459" i="4"/>
  <c r="Q8459" i="4" s="1"/>
  <c r="P8443" i="4"/>
  <c r="Q8443" i="4" s="1"/>
  <c r="P8427" i="4"/>
  <c r="Q8427" i="4" s="1"/>
  <c r="P8411" i="4"/>
  <c r="Q8411" i="4" s="1"/>
  <c r="P8395" i="4"/>
  <c r="Q8395" i="4" s="1"/>
  <c r="P8379" i="4"/>
  <c r="Q8379" i="4" s="1"/>
  <c r="P8363" i="4"/>
  <c r="Q8363" i="4" s="1"/>
  <c r="P8347" i="4"/>
  <c r="Q8347" i="4" s="1"/>
  <c r="P8331" i="4"/>
  <c r="Q8331" i="4" s="1"/>
  <c r="P8315" i="4"/>
  <c r="Q8315" i="4" s="1"/>
  <c r="P8299" i="4"/>
  <c r="Q8299" i="4" s="1"/>
  <c r="P8283" i="4"/>
  <c r="Q8283" i="4" s="1"/>
  <c r="P8267" i="4"/>
  <c r="Q8267" i="4" s="1"/>
  <c r="P8251" i="4"/>
  <c r="Q8251" i="4" s="1"/>
  <c r="P8235" i="4"/>
  <c r="Q8235" i="4" s="1"/>
  <c r="P8219" i="4"/>
  <c r="Q8219" i="4" s="1"/>
  <c r="P8203" i="4"/>
  <c r="Q8203" i="4" s="1"/>
  <c r="P8187" i="4"/>
  <c r="Q8187" i="4" s="1"/>
  <c r="P8171" i="4"/>
  <c r="Q8171" i="4" s="1"/>
  <c r="P8155" i="4"/>
  <c r="Q8155" i="4" s="1"/>
  <c r="P8139" i="4"/>
  <c r="Q8139" i="4" s="1"/>
  <c r="P8123" i="4"/>
  <c r="Q8123" i="4" s="1"/>
  <c r="P8107" i="4"/>
  <c r="Q8107" i="4" s="1"/>
  <c r="P8091" i="4"/>
  <c r="Q8091" i="4" s="1"/>
  <c r="P8075" i="4"/>
  <c r="Q8075" i="4" s="1"/>
  <c r="P8059" i="4"/>
  <c r="Q8059" i="4" s="1"/>
  <c r="P8043" i="4"/>
  <c r="Q8043" i="4" s="1"/>
  <c r="P8027" i="4"/>
  <c r="Q8027" i="4" s="1"/>
  <c r="P8011" i="4"/>
  <c r="Q8011" i="4" s="1"/>
  <c r="P7995" i="4"/>
  <c r="Q7995" i="4" s="1"/>
  <c r="P7979" i="4"/>
  <c r="Q7979" i="4" s="1"/>
  <c r="P7963" i="4"/>
  <c r="Q7963" i="4" s="1"/>
  <c r="P7947" i="4"/>
  <c r="Q7947" i="4" s="1"/>
  <c r="P7931" i="4"/>
  <c r="Q7931" i="4" s="1"/>
  <c r="P7915" i="4"/>
  <c r="Q7915" i="4" s="1"/>
  <c r="P7899" i="4"/>
  <c r="Q7899" i="4" s="1"/>
  <c r="P7883" i="4"/>
  <c r="Q7883" i="4" s="1"/>
  <c r="P7867" i="4"/>
  <c r="Q7867" i="4" s="1"/>
  <c r="P7851" i="4"/>
  <c r="Q7851" i="4" s="1"/>
  <c r="P7835" i="4"/>
  <c r="Q7835" i="4" s="1"/>
  <c r="P7819" i="4"/>
  <c r="Q7819" i="4" s="1"/>
  <c r="P7803" i="4"/>
  <c r="Q7803" i="4" s="1"/>
  <c r="P7787" i="4"/>
  <c r="Q7787" i="4" s="1"/>
  <c r="P7771" i="4"/>
  <c r="Q7771" i="4" s="1"/>
  <c r="P7755" i="4"/>
  <c r="Q7755" i="4" s="1"/>
  <c r="P7739" i="4"/>
  <c r="Q7739" i="4" s="1"/>
  <c r="P7723" i="4"/>
  <c r="Q7723" i="4" s="1"/>
  <c r="P7707" i="4"/>
  <c r="Q7707" i="4" s="1"/>
  <c r="P7691" i="4"/>
  <c r="Q7691" i="4" s="1"/>
  <c r="P7675" i="4"/>
  <c r="Q7675" i="4" s="1"/>
  <c r="P7659" i="4"/>
  <c r="Q7659" i="4" s="1"/>
  <c r="P7643" i="4"/>
  <c r="Q7643" i="4" s="1"/>
  <c r="P7627" i="4"/>
  <c r="Q7627" i="4" s="1"/>
  <c r="P7611" i="4"/>
  <c r="Q7611" i="4" s="1"/>
  <c r="P7595" i="4"/>
  <c r="Q7595" i="4" s="1"/>
  <c r="P7579" i="4"/>
  <c r="Q7579" i="4" s="1"/>
  <c r="P7563" i="4"/>
  <c r="Q7563" i="4" s="1"/>
  <c r="P7547" i="4"/>
  <c r="Q7547" i="4" s="1"/>
  <c r="P7531" i="4"/>
  <c r="Q7531" i="4" s="1"/>
  <c r="P7515" i="4"/>
  <c r="Q7515" i="4" s="1"/>
  <c r="P7499" i="4"/>
  <c r="Q7499" i="4" s="1"/>
  <c r="P7483" i="4"/>
  <c r="Q7483" i="4" s="1"/>
  <c r="P7467" i="4"/>
  <c r="Q7467" i="4" s="1"/>
  <c r="P7451" i="4"/>
  <c r="Q7451" i="4" s="1"/>
  <c r="P7435" i="4"/>
  <c r="Q7435" i="4" s="1"/>
  <c r="P7419" i="4"/>
  <c r="Q7419" i="4" s="1"/>
  <c r="P7403" i="4"/>
  <c r="Q7403" i="4" s="1"/>
  <c r="P7387" i="4"/>
  <c r="Q7387" i="4" s="1"/>
  <c r="P7371" i="4"/>
  <c r="Q7371" i="4" s="1"/>
  <c r="P7355" i="4"/>
  <c r="Q7355" i="4" s="1"/>
  <c r="P7339" i="4"/>
  <c r="Q7339" i="4" s="1"/>
  <c r="P7323" i="4"/>
  <c r="Q7323" i="4" s="1"/>
  <c r="P7307" i="4"/>
  <c r="Q7307" i="4" s="1"/>
  <c r="P7291" i="4"/>
  <c r="Q7291" i="4" s="1"/>
  <c r="P7275" i="4"/>
  <c r="Q7275" i="4" s="1"/>
  <c r="P7259" i="4"/>
  <c r="Q7259" i="4" s="1"/>
  <c r="P7243" i="4"/>
  <c r="Q7243" i="4" s="1"/>
  <c r="P7227" i="4"/>
  <c r="Q7227" i="4" s="1"/>
  <c r="P7211" i="4"/>
  <c r="Q7211" i="4" s="1"/>
  <c r="P7195" i="4"/>
  <c r="Q7195" i="4" s="1"/>
  <c r="P7179" i="4"/>
  <c r="Q7179" i="4" s="1"/>
  <c r="P7163" i="4"/>
  <c r="Q7163" i="4" s="1"/>
  <c r="P7147" i="4"/>
  <c r="Q7147" i="4" s="1"/>
  <c r="P7131" i="4"/>
  <c r="Q7131" i="4" s="1"/>
  <c r="P7115" i="4"/>
  <c r="Q7115" i="4" s="1"/>
  <c r="P7099" i="4"/>
  <c r="Q7099" i="4" s="1"/>
  <c r="P7083" i="4"/>
  <c r="Q7083" i="4" s="1"/>
  <c r="P7067" i="4"/>
  <c r="Q7067" i="4" s="1"/>
  <c r="P7051" i="4"/>
  <c r="Q7051" i="4" s="1"/>
  <c r="P7035" i="4"/>
  <c r="Q7035" i="4" s="1"/>
  <c r="P7019" i="4"/>
  <c r="Q7019" i="4" s="1"/>
  <c r="P7003" i="4"/>
  <c r="Q7003" i="4" s="1"/>
  <c r="P6987" i="4"/>
  <c r="Q6987" i="4" s="1"/>
  <c r="P6971" i="4"/>
  <c r="Q6971" i="4" s="1"/>
  <c r="P6955" i="4"/>
  <c r="Q6955" i="4" s="1"/>
  <c r="P6939" i="4"/>
  <c r="Q6939" i="4" s="1"/>
  <c r="P6923" i="4"/>
  <c r="Q6923" i="4" s="1"/>
  <c r="P6907" i="4"/>
  <c r="Q6907" i="4" s="1"/>
  <c r="P6891" i="4"/>
  <c r="Q6891" i="4" s="1"/>
  <c r="P6875" i="4"/>
  <c r="Q6875" i="4" s="1"/>
  <c r="P6859" i="4"/>
  <c r="Q6859" i="4" s="1"/>
  <c r="P6843" i="4"/>
  <c r="Q6843" i="4" s="1"/>
  <c r="P6827" i="4"/>
  <c r="Q6827" i="4" s="1"/>
  <c r="P6811" i="4"/>
  <c r="Q6811" i="4" s="1"/>
  <c r="P6795" i="4"/>
  <c r="Q6795" i="4" s="1"/>
  <c r="P6779" i="4"/>
  <c r="Q6779" i="4" s="1"/>
  <c r="P6763" i="4"/>
  <c r="Q6763" i="4" s="1"/>
  <c r="P6747" i="4"/>
  <c r="Q6747" i="4" s="1"/>
  <c r="P6731" i="4"/>
  <c r="Q6731" i="4" s="1"/>
  <c r="P6715" i="4"/>
  <c r="Q6715" i="4" s="1"/>
  <c r="P6699" i="4"/>
  <c r="Q6699" i="4" s="1"/>
  <c r="P6683" i="4"/>
  <c r="Q6683" i="4" s="1"/>
  <c r="P6667" i="4"/>
  <c r="Q6667" i="4" s="1"/>
  <c r="P6651" i="4"/>
  <c r="Q6651" i="4" s="1"/>
  <c r="P6635" i="4"/>
  <c r="Q6635" i="4" s="1"/>
  <c r="P6619" i="4"/>
  <c r="Q6619" i="4" s="1"/>
  <c r="P6603" i="4"/>
  <c r="Q6603" i="4" s="1"/>
  <c r="P6587" i="4"/>
  <c r="Q6587" i="4" s="1"/>
  <c r="P6571" i="4"/>
  <c r="Q6571" i="4" s="1"/>
  <c r="P6555" i="4"/>
  <c r="Q6555" i="4" s="1"/>
  <c r="P6539" i="4"/>
  <c r="Q6539" i="4" s="1"/>
  <c r="P6523" i="4"/>
  <c r="Q6523" i="4" s="1"/>
  <c r="P6507" i="4"/>
  <c r="Q6507" i="4" s="1"/>
  <c r="P6491" i="4"/>
  <c r="Q6491" i="4" s="1"/>
  <c r="P6475" i="4"/>
  <c r="Q6475" i="4" s="1"/>
  <c r="P6459" i="4"/>
  <c r="Q6459" i="4" s="1"/>
  <c r="P6443" i="4"/>
  <c r="Q6443" i="4" s="1"/>
  <c r="P6427" i="4"/>
  <c r="Q6427" i="4" s="1"/>
  <c r="P6411" i="4"/>
  <c r="Q6411" i="4" s="1"/>
  <c r="P6395" i="4"/>
  <c r="Q6395" i="4" s="1"/>
  <c r="P6379" i="4"/>
  <c r="Q6379" i="4" s="1"/>
  <c r="P6363" i="4"/>
  <c r="Q6363" i="4" s="1"/>
  <c r="P6347" i="4"/>
  <c r="Q6347" i="4" s="1"/>
  <c r="P6331" i="4"/>
  <c r="Q6331" i="4" s="1"/>
  <c r="P6315" i="4"/>
  <c r="Q6315" i="4" s="1"/>
  <c r="P6299" i="4"/>
  <c r="Q6299" i="4" s="1"/>
  <c r="P6283" i="4"/>
  <c r="Q6283" i="4" s="1"/>
  <c r="P6267" i="4"/>
  <c r="Q6267" i="4" s="1"/>
  <c r="P6251" i="4"/>
  <c r="Q6251" i="4" s="1"/>
  <c r="P6235" i="4"/>
  <c r="Q6235" i="4" s="1"/>
  <c r="P6219" i="4"/>
  <c r="Q6219" i="4" s="1"/>
  <c r="P6203" i="4"/>
  <c r="Q6203" i="4" s="1"/>
  <c r="P6187" i="4"/>
  <c r="Q6187" i="4" s="1"/>
  <c r="P6171" i="4"/>
  <c r="Q6171" i="4" s="1"/>
  <c r="P6155" i="4"/>
  <c r="Q6155" i="4" s="1"/>
  <c r="P6139" i="4"/>
  <c r="Q6139" i="4" s="1"/>
  <c r="P6123" i="4"/>
  <c r="Q6123" i="4" s="1"/>
  <c r="P6107" i="4"/>
  <c r="Q6107" i="4" s="1"/>
  <c r="P6091" i="4"/>
  <c r="Q6091" i="4" s="1"/>
  <c r="P6075" i="4"/>
  <c r="Q6075" i="4" s="1"/>
  <c r="P6059" i="4"/>
  <c r="Q6059" i="4" s="1"/>
  <c r="P6043" i="4"/>
  <c r="Q6043" i="4"/>
  <c r="P6027" i="4"/>
  <c r="Q6027" i="4" s="1"/>
  <c r="P6011" i="4"/>
  <c r="Q6011" i="4" s="1"/>
  <c r="P5995" i="4"/>
  <c r="Q5995" i="4"/>
  <c r="P5979" i="4"/>
  <c r="Q5979" i="4" s="1"/>
  <c r="P5963" i="4"/>
  <c r="Q5963" i="4" s="1"/>
  <c r="P5947" i="4"/>
  <c r="Q5947" i="4" s="1"/>
  <c r="P5931" i="4"/>
  <c r="Q5931" i="4" s="1"/>
  <c r="P5915" i="4"/>
  <c r="Q5915" i="4" s="1"/>
  <c r="P5899" i="4"/>
  <c r="Q5899" i="4" s="1"/>
  <c r="P5883" i="4"/>
  <c r="Q5883" i="4" s="1"/>
  <c r="P5867" i="4"/>
  <c r="Q5867" i="4" s="1"/>
  <c r="P5851" i="4"/>
  <c r="Q5851" i="4" s="1"/>
  <c r="P5835" i="4"/>
  <c r="Q5835" i="4" s="1"/>
  <c r="P5819" i="4"/>
  <c r="Q5819" i="4" s="1"/>
  <c r="P5803" i="4"/>
  <c r="Q5803" i="4" s="1"/>
  <c r="P5787" i="4"/>
  <c r="Q5787" i="4" s="1"/>
  <c r="P5771" i="4"/>
  <c r="Q5771" i="4" s="1"/>
  <c r="P5755" i="4"/>
  <c r="Q5755" i="4" s="1"/>
  <c r="P5739" i="4"/>
  <c r="Q5739" i="4" s="1"/>
  <c r="P5723" i="4"/>
  <c r="Q5723" i="4" s="1"/>
  <c r="P5707" i="4"/>
  <c r="Q5707" i="4" s="1"/>
  <c r="P5691" i="4"/>
  <c r="Q5691" i="4" s="1"/>
  <c r="P5675" i="4"/>
  <c r="Q5675" i="4" s="1"/>
  <c r="P5659" i="4"/>
  <c r="Q5659" i="4" s="1"/>
  <c r="P5643" i="4"/>
  <c r="Q5643" i="4" s="1"/>
  <c r="P5627" i="4"/>
  <c r="Q5627" i="4" s="1"/>
  <c r="P5611" i="4"/>
  <c r="Q5611" i="4" s="1"/>
  <c r="P5595" i="4"/>
  <c r="Q5595" i="4" s="1"/>
  <c r="P5579" i="4"/>
  <c r="Q5579" i="4" s="1"/>
  <c r="P5563" i="4"/>
  <c r="Q5563" i="4" s="1"/>
  <c r="P5547" i="4"/>
  <c r="Q5547" i="4" s="1"/>
  <c r="P5531" i="4"/>
  <c r="Q5531" i="4" s="1"/>
  <c r="P5515" i="4"/>
  <c r="Q5515" i="4" s="1"/>
  <c r="P5499" i="4"/>
  <c r="Q5499" i="4" s="1"/>
  <c r="P5483" i="4"/>
  <c r="Q5483" i="4" s="1"/>
  <c r="P5467" i="4"/>
  <c r="Q5467" i="4" s="1"/>
  <c r="P5451" i="4"/>
  <c r="Q5451" i="4" s="1"/>
  <c r="P5435" i="4"/>
  <c r="Q5435" i="4" s="1"/>
  <c r="P5419" i="4"/>
  <c r="Q5419" i="4" s="1"/>
  <c r="P5403" i="4"/>
  <c r="Q5403" i="4" s="1"/>
  <c r="P5387" i="4"/>
  <c r="Q5387" i="4" s="1"/>
  <c r="P5371" i="4"/>
  <c r="Q5371" i="4" s="1"/>
  <c r="P5355" i="4"/>
  <c r="Q5355" i="4" s="1"/>
  <c r="P5339" i="4"/>
  <c r="Q5339" i="4" s="1"/>
  <c r="P5323" i="4"/>
  <c r="Q5323" i="4" s="1"/>
  <c r="P5307" i="4"/>
  <c r="Q5307" i="4" s="1"/>
  <c r="P5291" i="4"/>
  <c r="Q5291" i="4" s="1"/>
  <c r="P5275" i="4"/>
  <c r="Q5275" i="4" s="1"/>
  <c r="P5259" i="4"/>
  <c r="Q5259" i="4" s="1"/>
  <c r="P5243" i="4"/>
  <c r="Q5243" i="4" s="1"/>
  <c r="P5227" i="4"/>
  <c r="Q5227" i="4" s="1"/>
  <c r="P5211" i="4"/>
  <c r="Q5211" i="4" s="1"/>
  <c r="P5195" i="4"/>
  <c r="Q5195" i="4" s="1"/>
  <c r="P5179" i="4"/>
  <c r="Q5179" i="4" s="1"/>
  <c r="P5163" i="4"/>
  <c r="Q5163" i="4" s="1"/>
  <c r="P5147" i="4"/>
  <c r="Q5147" i="4" s="1"/>
  <c r="P5131" i="4"/>
  <c r="Q5131" i="4" s="1"/>
  <c r="P5115" i="4"/>
  <c r="Q5115" i="4" s="1"/>
  <c r="P5099" i="4"/>
  <c r="Q5099" i="4" s="1"/>
  <c r="P5083" i="4"/>
  <c r="Q5083" i="4" s="1"/>
  <c r="P5067" i="4"/>
  <c r="Q5067" i="4" s="1"/>
  <c r="P5051" i="4"/>
  <c r="Q5051" i="4" s="1"/>
  <c r="P5035" i="4"/>
  <c r="Q5035" i="4" s="1"/>
  <c r="P5019" i="4"/>
  <c r="Q5019" i="4" s="1"/>
  <c r="P5003" i="4"/>
  <c r="Q5003" i="4" s="1"/>
  <c r="P4987" i="4"/>
  <c r="Q4987" i="4" s="1"/>
  <c r="P4971" i="4"/>
  <c r="Q4971" i="4" s="1"/>
  <c r="P4955" i="4"/>
  <c r="Q4955" i="4" s="1"/>
  <c r="P4939" i="4"/>
  <c r="Q4939" i="4" s="1"/>
  <c r="P4923" i="4"/>
  <c r="Q4923" i="4" s="1"/>
  <c r="P4907" i="4"/>
  <c r="Q4907" i="4" s="1"/>
  <c r="P4891" i="4"/>
  <c r="Q4891" i="4" s="1"/>
  <c r="P4875" i="4"/>
  <c r="Q4875" i="4" s="1"/>
  <c r="P4859" i="4"/>
  <c r="Q4859" i="4" s="1"/>
  <c r="P4843" i="4"/>
  <c r="Q4843" i="4" s="1"/>
  <c r="P4827" i="4"/>
  <c r="Q4827" i="4" s="1"/>
  <c r="P4811" i="4"/>
  <c r="Q4811" i="4" s="1"/>
  <c r="Q9453" i="4"/>
  <c r="Q8584" i="4"/>
  <c r="P9802" i="4"/>
  <c r="Q9802" i="4" s="1"/>
  <c r="P9786" i="4"/>
  <c r="Q9786" i="4" s="1"/>
  <c r="P9770" i="4"/>
  <c r="Q9770" i="4" s="1"/>
  <c r="P9754" i="4"/>
  <c r="Q9754" i="4" s="1"/>
  <c r="P9738" i="4"/>
  <c r="Q9738" i="4" s="1"/>
  <c r="P9722" i="4"/>
  <c r="Q9722" i="4" s="1"/>
  <c r="P9706" i="4"/>
  <c r="Q9706" i="4" s="1"/>
  <c r="P9690" i="4"/>
  <c r="Q9690" i="4" s="1"/>
  <c r="P9674" i="4"/>
  <c r="Q9674" i="4" s="1"/>
  <c r="P9658" i="4"/>
  <c r="Q9658" i="4" s="1"/>
  <c r="P9642" i="4"/>
  <c r="Q9642" i="4" s="1"/>
  <c r="P9626" i="4"/>
  <c r="Q9626" i="4" s="1"/>
  <c r="P9610" i="4"/>
  <c r="Q9610" i="4" s="1"/>
  <c r="P9594" i="4"/>
  <c r="Q9594" i="4" s="1"/>
  <c r="P9578" i="4"/>
  <c r="Q9578" i="4" s="1"/>
  <c r="P9562" i="4"/>
  <c r="Q9562" i="4" s="1"/>
  <c r="P9546" i="4"/>
  <c r="Q9546" i="4" s="1"/>
  <c r="P9530" i="4"/>
  <c r="Q9530" i="4" s="1"/>
  <c r="P9514" i="4"/>
  <c r="Q9514" i="4" s="1"/>
  <c r="P9498" i="4"/>
  <c r="Q9498" i="4" s="1"/>
  <c r="P9466" i="4"/>
  <c r="Q9466" i="4" s="1"/>
  <c r="P9450" i="4"/>
  <c r="Q9450" i="4" s="1"/>
  <c r="P9434" i="4"/>
  <c r="Q9434" i="4" s="1"/>
  <c r="P9418" i="4"/>
  <c r="Q9418" i="4" s="1"/>
  <c r="P9402" i="4"/>
  <c r="Q9402" i="4" s="1"/>
  <c r="P9386" i="4"/>
  <c r="Q9386" i="4" s="1"/>
  <c r="P9370" i="4"/>
  <c r="Q9370" i="4"/>
  <c r="P9354" i="4"/>
  <c r="Q9354" i="4" s="1"/>
  <c r="P9338" i="4"/>
  <c r="Q9338" i="4" s="1"/>
  <c r="P9322" i="4"/>
  <c r="Q9322" i="4" s="1"/>
  <c r="P9306" i="4"/>
  <c r="Q9306" i="4" s="1"/>
  <c r="P9290" i="4"/>
  <c r="Q9290" i="4" s="1"/>
  <c r="P9274" i="4"/>
  <c r="Q9274" i="4" s="1"/>
  <c r="P9258" i="4"/>
  <c r="Q9258" i="4" s="1"/>
  <c r="P9242" i="4"/>
  <c r="Q9242" i="4" s="1"/>
  <c r="P9226" i="4"/>
  <c r="Q9226" i="4" s="1"/>
  <c r="P9210" i="4"/>
  <c r="Q9210" i="4" s="1"/>
  <c r="P9194" i="4"/>
  <c r="Q9194" i="4" s="1"/>
  <c r="P9178" i="4"/>
  <c r="Q9178" i="4" s="1"/>
  <c r="P9162" i="4"/>
  <c r="Q9162" i="4" s="1"/>
  <c r="P9146" i="4"/>
  <c r="Q9146" i="4" s="1"/>
  <c r="P9130" i="4"/>
  <c r="Q9130" i="4" s="1"/>
  <c r="P9114" i="4"/>
  <c r="Q9114" i="4" s="1"/>
  <c r="P9098" i="4"/>
  <c r="Q9098" i="4" s="1"/>
  <c r="P9082" i="4"/>
  <c r="Q9082" i="4" s="1"/>
  <c r="P9066" i="4"/>
  <c r="Q9066" i="4" s="1"/>
  <c r="P9050" i="4"/>
  <c r="Q9050" i="4" s="1"/>
  <c r="P9034" i="4"/>
  <c r="Q9034" i="4" s="1"/>
  <c r="P9018" i="4"/>
  <c r="Q9018" i="4" s="1"/>
  <c r="P9002" i="4"/>
  <c r="Q9002" i="4" s="1"/>
  <c r="P8986" i="4"/>
  <c r="Q8986" i="4" s="1"/>
  <c r="P8970" i="4"/>
  <c r="Q8970" i="4" s="1"/>
  <c r="P8954" i="4"/>
  <c r="Q8954" i="4" s="1"/>
  <c r="P8938" i="4"/>
  <c r="Q8938" i="4" s="1"/>
  <c r="P8922" i="4"/>
  <c r="Q8922" i="4" s="1"/>
  <c r="P8906" i="4"/>
  <c r="Q8906" i="4" s="1"/>
  <c r="P8890" i="4"/>
  <c r="Q8890" i="4" s="1"/>
  <c r="P8874" i="4"/>
  <c r="Q8874" i="4" s="1"/>
  <c r="P8858" i="4"/>
  <c r="Q8858" i="4" s="1"/>
  <c r="P8842" i="4"/>
  <c r="Q8842" i="4" s="1"/>
  <c r="P8826" i="4"/>
  <c r="Q8826" i="4" s="1"/>
  <c r="P8810" i="4"/>
  <c r="Q8810" i="4" s="1"/>
  <c r="P8794" i="4"/>
  <c r="Q8794" i="4" s="1"/>
  <c r="P8778" i="4"/>
  <c r="Q8778" i="4" s="1"/>
  <c r="P8762" i="4"/>
  <c r="Q8762" i="4" s="1"/>
  <c r="P8746" i="4"/>
  <c r="Q8746" i="4" s="1"/>
  <c r="P8730" i="4"/>
  <c r="Q8730" i="4" s="1"/>
  <c r="P8714" i="4"/>
  <c r="Q8714" i="4" s="1"/>
  <c r="P8698" i="4"/>
  <c r="Q8698" i="4" s="1"/>
  <c r="P8682" i="4"/>
  <c r="Q8682" i="4" s="1"/>
  <c r="P8666" i="4"/>
  <c r="Q8666" i="4" s="1"/>
  <c r="P8650" i="4"/>
  <c r="Q8650" i="4" s="1"/>
  <c r="P8634" i="4"/>
  <c r="Q8634" i="4" s="1"/>
  <c r="P8618" i="4"/>
  <c r="Q8618" i="4" s="1"/>
  <c r="P8602" i="4"/>
  <c r="Q8602" i="4"/>
  <c r="P8586" i="4"/>
  <c r="Q8586" i="4" s="1"/>
  <c r="P8570" i="4"/>
  <c r="Q8570" i="4" s="1"/>
  <c r="P8554" i="4"/>
  <c r="Q8554" i="4" s="1"/>
  <c r="P8538" i="4"/>
  <c r="Q8538" i="4" s="1"/>
  <c r="P8522" i="4"/>
  <c r="Q8522" i="4" s="1"/>
  <c r="P8506" i="4"/>
  <c r="Q8506" i="4" s="1"/>
  <c r="P8490" i="4"/>
  <c r="Q8490" i="4" s="1"/>
  <c r="P8474" i="4"/>
  <c r="Q8474" i="4" s="1"/>
  <c r="P8458" i="4"/>
  <c r="Q8458" i="4" s="1"/>
  <c r="P8442" i="4"/>
  <c r="Q8442" i="4" s="1"/>
  <c r="P8426" i="4"/>
  <c r="Q8426" i="4" s="1"/>
  <c r="P8410" i="4"/>
  <c r="Q8410" i="4" s="1"/>
  <c r="P8394" i="4"/>
  <c r="Q8394" i="4" s="1"/>
  <c r="P8378" i="4"/>
  <c r="Q8378" i="4" s="1"/>
  <c r="P8362" i="4"/>
  <c r="Q8362" i="4" s="1"/>
  <c r="P8346" i="4"/>
  <c r="Q8346" i="4" s="1"/>
  <c r="P8330" i="4"/>
  <c r="Q8330" i="4" s="1"/>
  <c r="P8314" i="4"/>
  <c r="Q8314" i="4" s="1"/>
  <c r="P8298" i="4"/>
  <c r="Q8298" i="4" s="1"/>
  <c r="P8282" i="4"/>
  <c r="Q8282" i="4" s="1"/>
  <c r="P8266" i="4"/>
  <c r="Q8266" i="4" s="1"/>
  <c r="P8250" i="4"/>
  <c r="Q8250" i="4" s="1"/>
  <c r="P8234" i="4"/>
  <c r="Q8234" i="4" s="1"/>
  <c r="P8218" i="4"/>
  <c r="Q8218" i="4" s="1"/>
  <c r="P8202" i="4"/>
  <c r="Q8202" i="4" s="1"/>
  <c r="P8186" i="4"/>
  <c r="Q8186" i="4" s="1"/>
  <c r="P8170" i="4"/>
  <c r="Q8170" i="4" s="1"/>
  <c r="P8154" i="4"/>
  <c r="Q8154" i="4" s="1"/>
  <c r="P8138" i="4"/>
  <c r="Q8138" i="4" s="1"/>
  <c r="P8122" i="4"/>
  <c r="Q8122" i="4" s="1"/>
  <c r="P8106" i="4"/>
  <c r="Q8106" i="4" s="1"/>
  <c r="P8090" i="4"/>
  <c r="Q8090" i="4" s="1"/>
  <c r="P8074" i="4"/>
  <c r="Q8074" i="4" s="1"/>
  <c r="P8058" i="4"/>
  <c r="Q8058" i="4" s="1"/>
  <c r="P8042" i="4"/>
  <c r="Q8042" i="4" s="1"/>
  <c r="P8026" i="4"/>
  <c r="Q8026" i="4" s="1"/>
  <c r="P8010" i="4"/>
  <c r="Q8010" i="4" s="1"/>
  <c r="P7994" i="4"/>
  <c r="Q7994" i="4" s="1"/>
  <c r="P7978" i="4"/>
  <c r="Q7978" i="4" s="1"/>
  <c r="P7962" i="4"/>
  <c r="Q7962" i="4" s="1"/>
  <c r="P7946" i="4"/>
  <c r="Q7946" i="4" s="1"/>
  <c r="P7930" i="4"/>
  <c r="Q7930" i="4" s="1"/>
  <c r="P7914" i="4"/>
  <c r="Q7914" i="4" s="1"/>
  <c r="P7898" i="4"/>
  <c r="Q7898" i="4" s="1"/>
  <c r="P7882" i="4"/>
  <c r="Q7882" i="4" s="1"/>
  <c r="P7866" i="4"/>
  <c r="Q7866" i="4" s="1"/>
  <c r="P7850" i="4"/>
  <c r="Q7850" i="4" s="1"/>
  <c r="P7834" i="4"/>
  <c r="Q7834" i="4" s="1"/>
  <c r="P7818" i="4"/>
  <c r="Q7818" i="4" s="1"/>
  <c r="P7802" i="4"/>
  <c r="Q7802" i="4"/>
  <c r="P7786" i="4"/>
  <c r="Q7786" i="4" s="1"/>
  <c r="P7770" i="4"/>
  <c r="Q7770" i="4" s="1"/>
  <c r="P7754" i="4"/>
  <c r="Q7754" i="4" s="1"/>
  <c r="P7738" i="4"/>
  <c r="Q7738" i="4" s="1"/>
  <c r="P7722" i="4"/>
  <c r="Q7722" i="4" s="1"/>
  <c r="P7706" i="4"/>
  <c r="Q7706" i="4" s="1"/>
  <c r="P7690" i="4"/>
  <c r="Q7690" i="4" s="1"/>
  <c r="P7674" i="4"/>
  <c r="Q7674" i="4" s="1"/>
  <c r="P7658" i="4"/>
  <c r="Q7658" i="4" s="1"/>
  <c r="P7642" i="4"/>
  <c r="Q7642" i="4" s="1"/>
  <c r="P7626" i="4"/>
  <c r="Q7626" i="4" s="1"/>
  <c r="P7610" i="4"/>
  <c r="Q7610" i="4" s="1"/>
  <c r="P7594" i="4"/>
  <c r="Q7594" i="4" s="1"/>
  <c r="P7578" i="4"/>
  <c r="Q7578" i="4" s="1"/>
  <c r="P7562" i="4"/>
  <c r="Q7562" i="4" s="1"/>
  <c r="P7546" i="4"/>
  <c r="Q7546" i="4" s="1"/>
  <c r="P7530" i="4"/>
  <c r="Q7530" i="4" s="1"/>
  <c r="P7514" i="4"/>
  <c r="Q7514" i="4" s="1"/>
  <c r="P7498" i="4"/>
  <c r="Q7498" i="4" s="1"/>
  <c r="P7482" i="4"/>
  <c r="Q7482" i="4" s="1"/>
  <c r="P7466" i="4"/>
  <c r="Q7466" i="4" s="1"/>
  <c r="P7450" i="4"/>
  <c r="Q7450" i="4" s="1"/>
  <c r="P7434" i="4"/>
  <c r="Q7434" i="4"/>
  <c r="P7418" i="4"/>
  <c r="Q7418" i="4" s="1"/>
  <c r="P7402" i="4"/>
  <c r="Q7402" i="4" s="1"/>
  <c r="P7386" i="4"/>
  <c r="Q7386" i="4" s="1"/>
  <c r="P7370" i="4"/>
  <c r="Q7370" i="4" s="1"/>
  <c r="P7354" i="4"/>
  <c r="Q7354" i="4" s="1"/>
  <c r="P7338" i="4"/>
  <c r="Q7338" i="4" s="1"/>
  <c r="P7322" i="4"/>
  <c r="Q7322" i="4" s="1"/>
  <c r="P7306" i="4"/>
  <c r="Q7306" i="4" s="1"/>
  <c r="P7290" i="4"/>
  <c r="Q7290" i="4" s="1"/>
  <c r="P7274" i="4"/>
  <c r="Q7274" i="4" s="1"/>
  <c r="P7258" i="4"/>
  <c r="Q7258" i="4" s="1"/>
  <c r="P7242" i="4"/>
  <c r="Q7242" i="4" s="1"/>
  <c r="P7226" i="4"/>
  <c r="Q7226" i="4" s="1"/>
  <c r="P7210" i="4"/>
  <c r="Q7210" i="4" s="1"/>
  <c r="P7194" i="4"/>
  <c r="Q7194" i="4" s="1"/>
  <c r="P7178" i="4"/>
  <c r="Q7178" i="4" s="1"/>
  <c r="P7162" i="4"/>
  <c r="Q7162" i="4" s="1"/>
  <c r="P7146" i="4"/>
  <c r="Q7146" i="4" s="1"/>
  <c r="P7130" i="4"/>
  <c r="Q7130" i="4" s="1"/>
  <c r="P7114" i="4"/>
  <c r="Q7114" i="4" s="1"/>
  <c r="P7098" i="4"/>
  <c r="Q7098" i="4" s="1"/>
  <c r="P7082" i="4"/>
  <c r="Q7082" i="4" s="1"/>
  <c r="P7066" i="4"/>
  <c r="Q7066" i="4" s="1"/>
  <c r="P7050" i="4"/>
  <c r="Q7050" i="4" s="1"/>
  <c r="P7034" i="4"/>
  <c r="Q7034" i="4" s="1"/>
  <c r="P7018" i="4"/>
  <c r="Q7018" i="4" s="1"/>
  <c r="P7002" i="4"/>
  <c r="Q7002" i="4" s="1"/>
  <c r="P6986" i="4"/>
  <c r="Q6986" i="4" s="1"/>
  <c r="P6970" i="4"/>
  <c r="Q6970" i="4" s="1"/>
  <c r="P6954" i="4"/>
  <c r="Q6954" i="4" s="1"/>
  <c r="P6938" i="4"/>
  <c r="Q6938" i="4" s="1"/>
  <c r="P6922" i="4"/>
  <c r="Q6922" i="4" s="1"/>
  <c r="P6906" i="4"/>
  <c r="Q6906" i="4" s="1"/>
  <c r="P6890" i="4"/>
  <c r="Q6890" i="4" s="1"/>
  <c r="P6874" i="4"/>
  <c r="Q6874" i="4" s="1"/>
  <c r="P6858" i="4"/>
  <c r="Q6858" i="4" s="1"/>
  <c r="P6842" i="4"/>
  <c r="Q6842" i="4" s="1"/>
  <c r="P6826" i="4"/>
  <c r="Q6826" i="4" s="1"/>
  <c r="P6810" i="4"/>
  <c r="Q6810" i="4" s="1"/>
  <c r="P6794" i="4"/>
  <c r="Q6794" i="4" s="1"/>
  <c r="P6778" i="4"/>
  <c r="Q6778" i="4" s="1"/>
  <c r="P6762" i="4"/>
  <c r="Q6762" i="4" s="1"/>
  <c r="P6746" i="4"/>
  <c r="Q6746" i="4" s="1"/>
  <c r="P6730" i="4"/>
  <c r="Q6730" i="4" s="1"/>
  <c r="P6714" i="4"/>
  <c r="Q6714" i="4" s="1"/>
  <c r="P6698" i="4"/>
  <c r="Q6698" i="4" s="1"/>
  <c r="P6682" i="4"/>
  <c r="Q6682" i="4" s="1"/>
  <c r="P6666" i="4"/>
  <c r="Q6666" i="4" s="1"/>
  <c r="P6650" i="4"/>
  <c r="Q6650" i="4" s="1"/>
  <c r="P6634" i="4"/>
  <c r="Q6634" i="4" s="1"/>
  <c r="P6618" i="4"/>
  <c r="Q6618" i="4" s="1"/>
  <c r="P6602" i="4"/>
  <c r="Q6602" i="4" s="1"/>
  <c r="P6586" i="4"/>
  <c r="Q6586" i="4" s="1"/>
  <c r="P6570" i="4"/>
  <c r="Q6570" i="4" s="1"/>
  <c r="P6554" i="4"/>
  <c r="Q6554" i="4" s="1"/>
  <c r="P6538" i="4"/>
  <c r="Q6538" i="4" s="1"/>
  <c r="P6522" i="4"/>
  <c r="Q6522" i="4" s="1"/>
  <c r="P6506" i="4"/>
  <c r="Q6506" i="4" s="1"/>
  <c r="P6490" i="4"/>
  <c r="Q6490" i="4" s="1"/>
  <c r="P6474" i="4"/>
  <c r="Q6474" i="4" s="1"/>
  <c r="P6458" i="4"/>
  <c r="Q6458" i="4" s="1"/>
  <c r="P6442" i="4"/>
  <c r="Q6442" i="4" s="1"/>
  <c r="P6426" i="4"/>
  <c r="Q6426" i="4" s="1"/>
  <c r="P6410" i="4"/>
  <c r="Q6410" i="4" s="1"/>
  <c r="P6394" i="4"/>
  <c r="Q6394" i="4" s="1"/>
  <c r="P6378" i="4"/>
  <c r="Q6378" i="4" s="1"/>
  <c r="P6362" i="4"/>
  <c r="Q6362" i="4" s="1"/>
  <c r="P6346" i="4"/>
  <c r="Q6346" i="4" s="1"/>
  <c r="P6330" i="4"/>
  <c r="Q6330" i="4" s="1"/>
  <c r="P6314" i="4"/>
  <c r="Q6314" i="4" s="1"/>
  <c r="P6298" i="4"/>
  <c r="Q6298" i="4" s="1"/>
  <c r="P6282" i="4"/>
  <c r="Q6282" i="4" s="1"/>
  <c r="P6266" i="4"/>
  <c r="Q6266" i="4" s="1"/>
  <c r="P6250" i="4"/>
  <c r="Q6250" i="4" s="1"/>
  <c r="P6234" i="4"/>
  <c r="Q6234" i="4" s="1"/>
  <c r="P6218" i="4"/>
  <c r="Q6218" i="4" s="1"/>
  <c r="P6202" i="4"/>
  <c r="Q6202" i="4" s="1"/>
  <c r="P6186" i="4"/>
  <c r="Q6186" i="4" s="1"/>
  <c r="P6170" i="4"/>
  <c r="Q6170" i="4" s="1"/>
  <c r="P6154" i="4"/>
  <c r="Q6154" i="4" s="1"/>
  <c r="P6138" i="4"/>
  <c r="Q6138" i="4" s="1"/>
  <c r="P6122" i="4"/>
  <c r="Q6122" i="4" s="1"/>
  <c r="P6106" i="4"/>
  <c r="Q6106" i="4" s="1"/>
  <c r="P6090" i="4"/>
  <c r="Q6090" i="4" s="1"/>
  <c r="P6074" i="4"/>
  <c r="Q6074" i="4" s="1"/>
  <c r="P6058" i="4"/>
  <c r="Q6058" i="4" s="1"/>
  <c r="P6042" i="4"/>
  <c r="Q6042" i="4" s="1"/>
  <c r="P6026" i="4"/>
  <c r="Q6026" i="4" s="1"/>
  <c r="P6010" i="4"/>
  <c r="Q6010" i="4" s="1"/>
  <c r="P5994" i="4"/>
  <c r="Q5994" i="4" s="1"/>
  <c r="P5978" i="4"/>
  <c r="Q5978" i="4" s="1"/>
  <c r="P5962" i="4"/>
  <c r="Q5962" i="4" s="1"/>
  <c r="P5930" i="4"/>
  <c r="Q5930" i="4" s="1"/>
  <c r="P5914" i="4"/>
  <c r="Q5914" i="4" s="1"/>
  <c r="P5898" i="4"/>
  <c r="Q5898" i="4" s="1"/>
  <c r="P5882" i="4"/>
  <c r="Q5882" i="4" s="1"/>
  <c r="P5866" i="4"/>
  <c r="Q5866" i="4" s="1"/>
  <c r="P5850" i="4"/>
  <c r="Q5850" i="4" s="1"/>
  <c r="P5834" i="4"/>
  <c r="Q5834" i="4" s="1"/>
  <c r="P5818" i="4"/>
  <c r="Q5818" i="4" s="1"/>
  <c r="P5802" i="4"/>
  <c r="Q5802" i="4" s="1"/>
  <c r="P5786" i="4"/>
  <c r="Q5786" i="4" s="1"/>
  <c r="P5770" i="4"/>
  <c r="Q5770" i="4" s="1"/>
  <c r="P5754" i="4"/>
  <c r="Q5754" i="4" s="1"/>
  <c r="P5738" i="4"/>
  <c r="Q5738" i="4" s="1"/>
  <c r="P5722" i="4"/>
  <c r="Q5722" i="4" s="1"/>
  <c r="P5706" i="4"/>
  <c r="Q5706" i="4" s="1"/>
  <c r="P5690" i="4"/>
  <c r="Q5690" i="4" s="1"/>
  <c r="P5674" i="4"/>
  <c r="Q5674" i="4" s="1"/>
  <c r="P5658" i="4"/>
  <c r="Q5658" i="4" s="1"/>
  <c r="P5642" i="4"/>
  <c r="Q5642" i="4" s="1"/>
  <c r="P5626" i="4"/>
  <c r="Q5626" i="4" s="1"/>
  <c r="P5610" i="4"/>
  <c r="Q5610" i="4" s="1"/>
  <c r="P5594" i="4"/>
  <c r="Q5594" i="4" s="1"/>
  <c r="P5578" i="4"/>
  <c r="Q5578" i="4" s="1"/>
  <c r="P5562" i="4"/>
  <c r="Q5562" i="4" s="1"/>
  <c r="P5546" i="4"/>
  <c r="Q5546" i="4" s="1"/>
  <c r="P5530" i="4"/>
  <c r="Q5530" i="4" s="1"/>
  <c r="P5514" i="4"/>
  <c r="Q5514" i="4" s="1"/>
  <c r="P5498" i="4"/>
  <c r="Q5498" i="4" s="1"/>
  <c r="P5482" i="4"/>
  <c r="Q5482" i="4" s="1"/>
  <c r="P5466" i="4"/>
  <c r="Q5466" i="4" s="1"/>
  <c r="P5450" i="4"/>
  <c r="Q5450" i="4" s="1"/>
  <c r="P5434" i="4"/>
  <c r="Q5434" i="4" s="1"/>
  <c r="P5418" i="4"/>
  <c r="Q5418" i="4" s="1"/>
  <c r="P5402" i="4"/>
  <c r="Q5402" i="4" s="1"/>
  <c r="P5386" i="4"/>
  <c r="Q5386" i="4" s="1"/>
  <c r="P5370" i="4"/>
  <c r="Q5370" i="4" s="1"/>
  <c r="P5354" i="4"/>
  <c r="Q5354" i="4" s="1"/>
  <c r="P5338" i="4"/>
  <c r="Q5338" i="4" s="1"/>
  <c r="P5322" i="4"/>
  <c r="Q5322" i="4" s="1"/>
  <c r="P5306" i="4"/>
  <c r="Q5306" i="4" s="1"/>
  <c r="P5290" i="4"/>
  <c r="Q5290" i="4" s="1"/>
  <c r="P5274" i="4"/>
  <c r="Q5274" i="4"/>
  <c r="P5258" i="4"/>
  <c r="Q5258" i="4" s="1"/>
  <c r="P5242" i="4"/>
  <c r="Q5242" i="4" s="1"/>
  <c r="P5226" i="4"/>
  <c r="Q5226" i="4" s="1"/>
  <c r="P5210" i="4"/>
  <c r="Q5210" i="4" s="1"/>
  <c r="P5194" i="4"/>
  <c r="Q5194" i="4" s="1"/>
  <c r="P5178" i="4"/>
  <c r="Q5178" i="4" s="1"/>
  <c r="P5162" i="4"/>
  <c r="Q5162" i="4" s="1"/>
  <c r="P5146" i="4"/>
  <c r="Q5146" i="4" s="1"/>
  <c r="P5130" i="4"/>
  <c r="Q5130" i="4" s="1"/>
  <c r="P5114" i="4"/>
  <c r="Q5114" i="4" s="1"/>
  <c r="P5098" i="4"/>
  <c r="Q5098" i="4" s="1"/>
  <c r="P5082" i="4"/>
  <c r="Q5082" i="4" s="1"/>
  <c r="P5066" i="4"/>
  <c r="Q5066" i="4" s="1"/>
  <c r="P5050" i="4"/>
  <c r="Q5050" i="4" s="1"/>
  <c r="P5034" i="4"/>
  <c r="Q5034" i="4" s="1"/>
  <c r="P5018" i="4"/>
  <c r="Q5018" i="4" s="1"/>
  <c r="P5002" i="4"/>
  <c r="Q5002" i="4" s="1"/>
  <c r="P4986" i="4"/>
  <c r="Q4986" i="4" s="1"/>
  <c r="P4970" i="4"/>
  <c r="Q4970" i="4"/>
  <c r="P4954" i="4"/>
  <c r="Q4954" i="4" s="1"/>
  <c r="P4938" i="4"/>
  <c r="Q4938" i="4" s="1"/>
  <c r="P4922" i="4"/>
  <c r="Q4922" i="4" s="1"/>
  <c r="P4906" i="4"/>
  <c r="Q4906" i="4" s="1"/>
  <c r="P4890" i="4"/>
  <c r="Q4890" i="4" s="1"/>
  <c r="P4874" i="4"/>
  <c r="Q4874" i="4" s="1"/>
  <c r="P4858" i="4"/>
  <c r="Q4858" i="4" s="1"/>
  <c r="P4842" i="4"/>
  <c r="Q4842" i="4" s="1"/>
  <c r="P4826" i="4"/>
  <c r="Q4826" i="4" s="1"/>
  <c r="P4810" i="4"/>
  <c r="Q4810" i="4" s="1"/>
  <c r="P4794" i="4"/>
  <c r="Q4794" i="4" s="1"/>
  <c r="Q9335" i="4"/>
  <c r="Q8373" i="4"/>
  <c r="P9801" i="4"/>
  <c r="Q9801" i="4" s="1"/>
  <c r="P9785" i="4"/>
  <c r="Q9785" i="4" s="1"/>
  <c r="P9769" i="4"/>
  <c r="Q9769" i="4" s="1"/>
  <c r="P9753" i="4"/>
  <c r="Q9753" i="4" s="1"/>
  <c r="P9737" i="4"/>
  <c r="Q9737" i="4" s="1"/>
  <c r="P9721" i="4"/>
  <c r="Q9721" i="4" s="1"/>
  <c r="P9705" i="4"/>
  <c r="Q9705" i="4" s="1"/>
  <c r="P9689" i="4"/>
  <c r="Q9689" i="4" s="1"/>
  <c r="P9673" i="4"/>
  <c r="Q9673" i="4" s="1"/>
  <c r="P9657" i="4"/>
  <c r="Q9657" i="4" s="1"/>
  <c r="P9641" i="4"/>
  <c r="Q9641" i="4" s="1"/>
  <c r="P9625" i="4"/>
  <c r="Q9625" i="4" s="1"/>
  <c r="P9609" i="4"/>
  <c r="Q9609" i="4" s="1"/>
  <c r="P9593" i="4"/>
  <c r="Q9593" i="4" s="1"/>
  <c r="P9577" i="4"/>
  <c r="Q9577" i="4" s="1"/>
  <c r="P9561" i="4"/>
  <c r="Q9561" i="4" s="1"/>
  <c r="P9545" i="4"/>
  <c r="Q9545" i="4" s="1"/>
  <c r="P9529" i="4"/>
  <c r="Q9529" i="4" s="1"/>
  <c r="P9513" i="4"/>
  <c r="Q9513" i="4" s="1"/>
  <c r="P9497" i="4"/>
  <c r="Q9497" i="4" s="1"/>
  <c r="P9481" i="4"/>
  <c r="Q9481" i="4" s="1"/>
  <c r="P9465" i="4"/>
  <c r="Q9465" i="4" s="1"/>
  <c r="P9449" i="4"/>
  <c r="Q9449" i="4" s="1"/>
  <c r="P9433" i="4"/>
  <c r="Q9433" i="4" s="1"/>
  <c r="P9417" i="4"/>
  <c r="Q9417" i="4" s="1"/>
  <c r="P9401" i="4"/>
  <c r="Q9401" i="4" s="1"/>
  <c r="P9385" i="4"/>
  <c r="Q9385" i="4" s="1"/>
  <c r="P9369" i="4"/>
  <c r="Q9369" i="4" s="1"/>
  <c r="P9353" i="4"/>
  <c r="Q9353" i="4" s="1"/>
  <c r="P9337" i="4"/>
  <c r="Q9337" i="4" s="1"/>
  <c r="P9321" i="4"/>
  <c r="Q9321" i="4" s="1"/>
  <c r="P9305" i="4"/>
  <c r="Q9305" i="4" s="1"/>
  <c r="P9289" i="4"/>
  <c r="Q9289" i="4" s="1"/>
  <c r="P9273" i="4"/>
  <c r="Q9273" i="4" s="1"/>
  <c r="P9257" i="4"/>
  <c r="Q9257" i="4" s="1"/>
  <c r="P9241" i="4"/>
  <c r="Q9241" i="4" s="1"/>
  <c r="P9225" i="4"/>
  <c r="Q9225" i="4" s="1"/>
  <c r="P9209" i="4"/>
  <c r="Q9209" i="4" s="1"/>
  <c r="P9193" i="4"/>
  <c r="Q9193" i="4" s="1"/>
  <c r="P9177" i="4"/>
  <c r="Q9177" i="4" s="1"/>
  <c r="P9161" i="4"/>
  <c r="Q9161" i="4" s="1"/>
  <c r="P9145" i="4"/>
  <c r="Q9145" i="4" s="1"/>
  <c r="P9129" i="4"/>
  <c r="Q9129" i="4" s="1"/>
  <c r="P9113" i="4"/>
  <c r="Q9113" i="4" s="1"/>
  <c r="P9097" i="4"/>
  <c r="Q9097" i="4" s="1"/>
  <c r="P9081" i="4"/>
  <c r="Q9081" i="4" s="1"/>
  <c r="P9065" i="4"/>
  <c r="Q9065" i="4" s="1"/>
  <c r="P9049" i="4"/>
  <c r="Q9049" i="4" s="1"/>
  <c r="P9033" i="4"/>
  <c r="Q9033" i="4" s="1"/>
  <c r="P9017" i="4"/>
  <c r="Q9017" i="4" s="1"/>
  <c r="P9001" i="4"/>
  <c r="Q9001" i="4" s="1"/>
  <c r="P8985" i="4"/>
  <c r="Q8985" i="4" s="1"/>
  <c r="P8969" i="4"/>
  <c r="Q8969" i="4" s="1"/>
  <c r="P8953" i="4"/>
  <c r="Q8953" i="4" s="1"/>
  <c r="P8937" i="4"/>
  <c r="Q8937" i="4" s="1"/>
  <c r="P8921" i="4"/>
  <c r="Q8921" i="4" s="1"/>
  <c r="P8905" i="4"/>
  <c r="Q8905" i="4" s="1"/>
  <c r="P8889" i="4"/>
  <c r="Q8889" i="4" s="1"/>
  <c r="P8873" i="4"/>
  <c r="Q8873" i="4" s="1"/>
  <c r="P8857" i="4"/>
  <c r="Q8857" i="4" s="1"/>
  <c r="P8841" i="4"/>
  <c r="Q8841" i="4" s="1"/>
  <c r="P8809" i="4"/>
  <c r="Q8809" i="4" s="1"/>
  <c r="P8793" i="4"/>
  <c r="Q8793" i="4" s="1"/>
  <c r="P8777" i="4"/>
  <c r="Q8777" i="4" s="1"/>
  <c r="P8761" i="4"/>
  <c r="Q8761" i="4" s="1"/>
  <c r="P8745" i="4"/>
  <c r="Q8745" i="4" s="1"/>
  <c r="P8729" i="4"/>
  <c r="Q8729" i="4" s="1"/>
  <c r="P8713" i="4"/>
  <c r="Q8713" i="4" s="1"/>
  <c r="P8697" i="4"/>
  <c r="Q8697" i="4" s="1"/>
  <c r="P8681" i="4"/>
  <c r="Q8681" i="4" s="1"/>
  <c r="P8665" i="4"/>
  <c r="Q8665" i="4" s="1"/>
  <c r="P8649" i="4"/>
  <c r="Q8649" i="4" s="1"/>
  <c r="P8633" i="4"/>
  <c r="Q8633" i="4" s="1"/>
  <c r="P8617" i="4"/>
  <c r="Q8617" i="4" s="1"/>
  <c r="P8601" i="4"/>
  <c r="Q8601" i="4" s="1"/>
  <c r="P8569" i="4"/>
  <c r="Q8569" i="4" s="1"/>
  <c r="P8553" i="4"/>
  <c r="Q8553" i="4" s="1"/>
  <c r="P8537" i="4"/>
  <c r="Q8537" i="4" s="1"/>
  <c r="P8521" i="4"/>
  <c r="Q8521" i="4" s="1"/>
  <c r="P8505" i="4"/>
  <c r="Q8505" i="4" s="1"/>
  <c r="P8489" i="4"/>
  <c r="Q8489" i="4" s="1"/>
  <c r="P8473" i="4"/>
  <c r="Q8473" i="4" s="1"/>
  <c r="P8457" i="4"/>
  <c r="Q8457" i="4" s="1"/>
  <c r="P8441" i="4"/>
  <c r="Q8441" i="4" s="1"/>
  <c r="P8425" i="4"/>
  <c r="Q8425" i="4" s="1"/>
  <c r="P8409" i="4"/>
  <c r="Q8409" i="4" s="1"/>
  <c r="P8393" i="4"/>
  <c r="Q8393" i="4" s="1"/>
  <c r="P8377" i="4"/>
  <c r="Q8377" i="4" s="1"/>
  <c r="P8361" i="4"/>
  <c r="Q8361" i="4" s="1"/>
  <c r="P8345" i="4"/>
  <c r="Q8345" i="4" s="1"/>
  <c r="P8329" i="4"/>
  <c r="Q8329" i="4" s="1"/>
  <c r="P8313" i="4"/>
  <c r="Q8313" i="4" s="1"/>
  <c r="P8297" i="4"/>
  <c r="Q8297" i="4" s="1"/>
  <c r="P8281" i="4"/>
  <c r="Q8281" i="4" s="1"/>
  <c r="P8265" i="4"/>
  <c r="Q8265" i="4" s="1"/>
  <c r="P8249" i="4"/>
  <c r="Q8249" i="4" s="1"/>
  <c r="P8233" i="4"/>
  <c r="Q8233" i="4" s="1"/>
  <c r="P8217" i="4"/>
  <c r="Q8217" i="4" s="1"/>
  <c r="P8201" i="4"/>
  <c r="Q8201" i="4" s="1"/>
  <c r="P8185" i="4"/>
  <c r="Q8185" i="4" s="1"/>
  <c r="P8169" i="4"/>
  <c r="Q8169" i="4"/>
  <c r="P8153" i="4"/>
  <c r="Q8153" i="4" s="1"/>
  <c r="P8137" i="4"/>
  <c r="Q8137" i="4" s="1"/>
  <c r="P8121" i="4"/>
  <c r="Q8121" i="4" s="1"/>
  <c r="P8105" i="4"/>
  <c r="Q8105" i="4" s="1"/>
  <c r="P8089" i="4"/>
  <c r="Q8089" i="4" s="1"/>
  <c r="P8073" i="4"/>
  <c r="Q8073" i="4" s="1"/>
  <c r="P8057" i="4"/>
  <c r="Q8057" i="4" s="1"/>
  <c r="P8041" i="4"/>
  <c r="Q8041" i="4" s="1"/>
  <c r="P8025" i="4"/>
  <c r="Q8025" i="4" s="1"/>
  <c r="Q9308" i="4"/>
  <c r="P9800" i="4"/>
  <c r="Q9800" i="4" s="1"/>
  <c r="P9784" i="4"/>
  <c r="Q9784" i="4" s="1"/>
  <c r="P9768" i="4"/>
  <c r="Q9768" i="4" s="1"/>
  <c r="P9752" i="4"/>
  <c r="Q9752" i="4" s="1"/>
  <c r="P9736" i="4"/>
  <c r="Q9736" i="4" s="1"/>
  <c r="P9720" i="4"/>
  <c r="Q9720" i="4" s="1"/>
  <c r="P9704" i="4"/>
  <c r="Q9704" i="4" s="1"/>
  <c r="P9688" i="4"/>
  <c r="Q9688" i="4" s="1"/>
  <c r="P9672" i="4"/>
  <c r="Q9672" i="4"/>
  <c r="P9656" i="4"/>
  <c r="Q9656" i="4" s="1"/>
  <c r="P9640" i="4"/>
  <c r="Q9640" i="4" s="1"/>
  <c r="P9624" i="4"/>
  <c r="Q9624" i="4" s="1"/>
  <c r="P9608" i="4"/>
  <c r="Q9608" i="4" s="1"/>
  <c r="P9592" i="4"/>
  <c r="Q9592" i="4" s="1"/>
  <c r="P9576" i="4"/>
  <c r="Q9576" i="4" s="1"/>
  <c r="P9560" i="4"/>
  <c r="Q9560" i="4" s="1"/>
  <c r="P9544" i="4"/>
  <c r="Q9544" i="4" s="1"/>
  <c r="P9528" i="4"/>
  <c r="Q9528" i="4" s="1"/>
  <c r="P9512" i="4"/>
  <c r="Q9512" i="4" s="1"/>
  <c r="P9496" i="4"/>
  <c r="Q9496" i="4" s="1"/>
  <c r="P9480" i="4"/>
  <c r="Q9480" i="4" s="1"/>
  <c r="P9464" i="4"/>
  <c r="Q9464" i="4" s="1"/>
  <c r="P9448" i="4"/>
  <c r="Q9448" i="4" s="1"/>
  <c r="P9432" i="4"/>
  <c r="Q9432" i="4" s="1"/>
  <c r="P9416" i="4"/>
  <c r="Q9416" i="4" s="1"/>
  <c r="P9400" i="4"/>
  <c r="Q9400" i="4" s="1"/>
  <c r="P9384" i="4"/>
  <c r="Q9384" i="4" s="1"/>
  <c r="P9368" i="4"/>
  <c r="Q9368" i="4" s="1"/>
  <c r="P9352" i="4"/>
  <c r="Q9352" i="4" s="1"/>
  <c r="P9336" i="4"/>
  <c r="Q9336" i="4" s="1"/>
  <c r="P9320" i="4"/>
  <c r="Q9320" i="4" s="1"/>
  <c r="P9304" i="4"/>
  <c r="Q9304" i="4" s="1"/>
  <c r="P9288" i="4"/>
  <c r="Q9288" i="4" s="1"/>
  <c r="P9272" i="4"/>
  <c r="Q9272" i="4" s="1"/>
  <c r="P9256" i="4"/>
  <c r="Q9256" i="4" s="1"/>
  <c r="P9240" i="4"/>
  <c r="Q9240" i="4" s="1"/>
  <c r="P9224" i="4"/>
  <c r="Q9224" i="4" s="1"/>
  <c r="P9208" i="4"/>
  <c r="Q9208" i="4" s="1"/>
  <c r="P9192" i="4"/>
  <c r="Q9192" i="4" s="1"/>
  <c r="P9176" i="4"/>
  <c r="Q9176" i="4" s="1"/>
  <c r="P9160" i="4"/>
  <c r="Q9160" i="4" s="1"/>
  <c r="P9144" i="4"/>
  <c r="Q9144" i="4" s="1"/>
  <c r="P9128" i="4"/>
  <c r="Q9128" i="4" s="1"/>
  <c r="P9112" i="4"/>
  <c r="Q9112" i="4" s="1"/>
  <c r="P9096" i="4"/>
  <c r="Q9096" i="4" s="1"/>
  <c r="P9080" i="4"/>
  <c r="Q9080" i="4" s="1"/>
  <c r="P9064" i="4"/>
  <c r="Q9064" i="4" s="1"/>
  <c r="P9048" i="4"/>
  <c r="Q9048" i="4" s="1"/>
  <c r="P9032" i="4"/>
  <c r="Q9032" i="4" s="1"/>
  <c r="P9016" i="4"/>
  <c r="Q9016" i="4" s="1"/>
  <c r="P9000" i="4"/>
  <c r="Q9000" i="4" s="1"/>
  <c r="P8984" i="4"/>
  <c r="Q8984" i="4" s="1"/>
  <c r="P8968" i="4"/>
  <c r="Q8968" i="4" s="1"/>
  <c r="P8952" i="4"/>
  <c r="Q8952" i="4" s="1"/>
  <c r="P8936" i="4"/>
  <c r="Q8936" i="4" s="1"/>
  <c r="P8920" i="4"/>
  <c r="Q8920" i="4" s="1"/>
  <c r="P8904" i="4"/>
  <c r="Q8904" i="4" s="1"/>
  <c r="P8888" i="4"/>
  <c r="Q8888" i="4" s="1"/>
  <c r="P8872" i="4"/>
  <c r="Q8872" i="4" s="1"/>
  <c r="P8856" i="4"/>
  <c r="Q8856" i="4" s="1"/>
  <c r="P8840" i="4"/>
  <c r="Q8840" i="4" s="1"/>
  <c r="P8824" i="4"/>
  <c r="Q8824" i="4" s="1"/>
  <c r="P8808" i="4"/>
  <c r="Q8808" i="4" s="1"/>
  <c r="P8792" i="4"/>
  <c r="Q8792" i="4" s="1"/>
  <c r="P8776" i="4"/>
  <c r="Q8776" i="4" s="1"/>
  <c r="P8760" i="4"/>
  <c r="Q8760" i="4" s="1"/>
  <c r="P8744" i="4"/>
  <c r="Q8744" i="4" s="1"/>
  <c r="P8728" i="4"/>
  <c r="Q8728" i="4" s="1"/>
  <c r="P8712" i="4"/>
  <c r="Q8712" i="4" s="1"/>
  <c r="P8696" i="4"/>
  <c r="Q8696" i="4" s="1"/>
  <c r="P8680" i="4"/>
  <c r="Q8680" i="4" s="1"/>
  <c r="P8664" i="4"/>
  <c r="Q8664" i="4" s="1"/>
  <c r="P8648" i="4"/>
  <c r="Q8648" i="4" s="1"/>
  <c r="P8632" i="4"/>
  <c r="Q8632" i="4" s="1"/>
  <c r="P8616" i="4"/>
  <c r="Q8616" i="4" s="1"/>
  <c r="P8600" i="4"/>
  <c r="Q8600" i="4" s="1"/>
  <c r="P8568" i="4"/>
  <c r="Q8568" i="4" s="1"/>
  <c r="P8552" i="4"/>
  <c r="Q8552" i="4" s="1"/>
  <c r="P8536" i="4"/>
  <c r="Q8536" i="4" s="1"/>
  <c r="P8520" i="4"/>
  <c r="Q8520" i="4" s="1"/>
  <c r="P8504" i="4"/>
  <c r="Q8504" i="4" s="1"/>
  <c r="P8488" i="4"/>
  <c r="Q8488" i="4" s="1"/>
  <c r="P8472" i="4"/>
  <c r="Q8472" i="4" s="1"/>
  <c r="P8456" i="4"/>
  <c r="Q8456" i="4" s="1"/>
  <c r="P8440" i="4"/>
  <c r="Q8440" i="4" s="1"/>
  <c r="P8424" i="4"/>
  <c r="Q8424" i="4" s="1"/>
  <c r="P8408" i="4"/>
  <c r="Q8408" i="4" s="1"/>
  <c r="P8392" i="4"/>
  <c r="Q8392" i="4" s="1"/>
  <c r="P8376" i="4"/>
  <c r="Q8376" i="4" s="1"/>
  <c r="P8360" i="4"/>
  <c r="Q8360" i="4" s="1"/>
  <c r="P8344" i="4"/>
  <c r="Q8344" i="4" s="1"/>
  <c r="P8328" i="4"/>
  <c r="Q8328" i="4" s="1"/>
  <c r="P8312" i="4"/>
  <c r="Q8312" i="4" s="1"/>
  <c r="P8296" i="4"/>
  <c r="Q8296" i="4" s="1"/>
  <c r="P8280" i="4"/>
  <c r="Q8280" i="4" s="1"/>
  <c r="P8264" i="4"/>
  <c r="Q8264" i="4" s="1"/>
  <c r="P8248" i="4"/>
  <c r="Q8248" i="4" s="1"/>
  <c r="P8232" i="4"/>
  <c r="Q8232" i="4" s="1"/>
  <c r="P8216" i="4"/>
  <c r="Q8216" i="4" s="1"/>
  <c r="P8200" i="4"/>
  <c r="Q8200" i="4" s="1"/>
  <c r="P8184" i="4"/>
  <c r="Q8184" i="4" s="1"/>
  <c r="P8168" i="4"/>
  <c r="Q8168" i="4" s="1"/>
  <c r="P8152" i="4"/>
  <c r="Q8152" i="4" s="1"/>
  <c r="P8136" i="4"/>
  <c r="Q8136" i="4" s="1"/>
  <c r="P8120" i="4"/>
  <c r="Q8120" i="4" s="1"/>
  <c r="P8104" i="4"/>
  <c r="Q8104" i="4" s="1"/>
  <c r="P8088" i="4"/>
  <c r="Q8088" i="4" s="1"/>
  <c r="P8072" i="4"/>
  <c r="Q8072" i="4" s="1"/>
  <c r="P8056" i="4"/>
  <c r="Q8056" i="4" s="1"/>
  <c r="P8040" i="4"/>
  <c r="Q8040" i="4" s="1"/>
  <c r="P8024" i="4"/>
  <c r="Q8024" i="4" s="1"/>
  <c r="P8008" i="4"/>
  <c r="Q8008" i="4" s="1"/>
  <c r="P7992" i="4"/>
  <c r="Q7992" i="4" s="1"/>
  <c r="P7976" i="4"/>
  <c r="Q7976" i="4" s="1"/>
  <c r="P7960" i="4"/>
  <c r="Q7960" i="4" s="1"/>
  <c r="P7944" i="4"/>
  <c r="Q7944" i="4" s="1"/>
  <c r="P7928" i="4"/>
  <c r="Q7928" i="4" s="1"/>
  <c r="P7912" i="4"/>
  <c r="Q7912" i="4" s="1"/>
  <c r="P7896" i="4"/>
  <c r="Q7896" i="4" s="1"/>
  <c r="P7880" i="4"/>
  <c r="Q7880" i="4" s="1"/>
  <c r="P7864" i="4"/>
  <c r="Q7864" i="4" s="1"/>
  <c r="P7848" i="4"/>
  <c r="Q7848" i="4" s="1"/>
  <c r="P7832" i="4"/>
  <c r="Q7832" i="4" s="1"/>
  <c r="P7816" i="4"/>
  <c r="Q7816" i="4" s="1"/>
  <c r="P7800" i="4"/>
  <c r="Q7800" i="4" s="1"/>
  <c r="P7784" i="4"/>
  <c r="Q7784" i="4" s="1"/>
  <c r="P7768" i="4"/>
  <c r="Q7768" i="4" s="1"/>
  <c r="P7752" i="4"/>
  <c r="Q7752" i="4" s="1"/>
  <c r="P7736" i="4"/>
  <c r="Q7736" i="4" s="1"/>
  <c r="P7720" i="4"/>
  <c r="Q7720" i="4" s="1"/>
  <c r="P7704" i="4"/>
  <c r="Q7704" i="4" s="1"/>
  <c r="P7688" i="4"/>
  <c r="Q7688" i="4" s="1"/>
  <c r="P7672" i="4"/>
  <c r="Q7672" i="4" s="1"/>
  <c r="P7656" i="4"/>
  <c r="Q7656" i="4" s="1"/>
  <c r="P7640" i="4"/>
  <c r="Q7640" i="4" s="1"/>
  <c r="P7624" i="4"/>
  <c r="Q7624" i="4" s="1"/>
  <c r="P7608" i="4"/>
  <c r="Q7608" i="4" s="1"/>
  <c r="P7592" i="4"/>
  <c r="Q7592" i="4" s="1"/>
  <c r="P7576" i="4"/>
  <c r="Q7576" i="4" s="1"/>
  <c r="P7560" i="4"/>
  <c r="Q7560" i="4" s="1"/>
  <c r="P7544" i="4"/>
  <c r="Q7544" i="4" s="1"/>
  <c r="P7528" i="4"/>
  <c r="Q7528" i="4" s="1"/>
  <c r="P7512" i="4"/>
  <c r="Q7512" i="4" s="1"/>
  <c r="P7496" i="4"/>
  <c r="Q7496" i="4" s="1"/>
  <c r="P7480" i="4"/>
  <c r="Q7480" i="4" s="1"/>
  <c r="P7464" i="4"/>
  <c r="Q7464" i="4" s="1"/>
  <c r="P7448" i="4"/>
  <c r="Q7448" i="4" s="1"/>
  <c r="P7432" i="4"/>
  <c r="Q7432" i="4" s="1"/>
  <c r="P7416" i="4"/>
  <c r="Q7416" i="4" s="1"/>
  <c r="P7400" i="4"/>
  <c r="Q7400" i="4" s="1"/>
  <c r="P7384" i="4"/>
  <c r="Q7384" i="4" s="1"/>
  <c r="P7368" i="4"/>
  <c r="Q7368" i="4" s="1"/>
  <c r="P7352" i="4"/>
  <c r="Q7352" i="4" s="1"/>
  <c r="P7336" i="4"/>
  <c r="Q7336" i="4" s="1"/>
  <c r="P7320" i="4"/>
  <c r="Q7320" i="4" s="1"/>
  <c r="P7304" i="4"/>
  <c r="Q7304" i="4" s="1"/>
  <c r="P7288" i="4"/>
  <c r="Q7288" i="4" s="1"/>
  <c r="P7272" i="4"/>
  <c r="Q7272" i="4" s="1"/>
  <c r="P7256" i="4"/>
  <c r="Q7256" i="4" s="1"/>
  <c r="P7240" i="4"/>
  <c r="Q7240" i="4" s="1"/>
  <c r="P7224" i="4"/>
  <c r="Q7224" i="4" s="1"/>
  <c r="P7208" i="4"/>
  <c r="Q7208" i="4" s="1"/>
  <c r="P7192" i="4"/>
  <c r="Q7192" i="4" s="1"/>
  <c r="P7176" i="4"/>
  <c r="Q7176" i="4" s="1"/>
  <c r="P7160" i="4"/>
  <c r="Q7160" i="4" s="1"/>
  <c r="P7144" i="4"/>
  <c r="Q7144" i="4" s="1"/>
  <c r="P7128" i="4"/>
  <c r="Q7128" i="4" s="1"/>
  <c r="P7112" i="4"/>
  <c r="Q7112" i="4" s="1"/>
  <c r="P7096" i="4"/>
  <c r="Q7096" i="4" s="1"/>
  <c r="P7080" i="4"/>
  <c r="Q7080" i="4" s="1"/>
  <c r="P7064" i="4"/>
  <c r="Q7064" i="4" s="1"/>
  <c r="P7048" i="4"/>
  <c r="Q7048" i="4" s="1"/>
  <c r="P7032" i="4"/>
  <c r="Q7032" i="4" s="1"/>
  <c r="P7016" i="4"/>
  <c r="Q7016" i="4" s="1"/>
  <c r="P7000" i="4"/>
  <c r="Q7000" i="4" s="1"/>
  <c r="P6984" i="4"/>
  <c r="Q6984" i="4" s="1"/>
  <c r="P6968" i="4"/>
  <c r="Q6968" i="4" s="1"/>
  <c r="P6952" i="4"/>
  <c r="Q6952" i="4" s="1"/>
  <c r="P6936" i="4"/>
  <c r="Q6936" i="4" s="1"/>
  <c r="P6920" i="4"/>
  <c r="Q6920" i="4" s="1"/>
  <c r="P6904" i="4"/>
  <c r="Q6904" i="4" s="1"/>
  <c r="P6888" i="4"/>
  <c r="Q6888" i="4" s="1"/>
  <c r="P6872" i="4"/>
  <c r="Q6872" i="4" s="1"/>
  <c r="P6856" i="4"/>
  <c r="Q6856" i="4" s="1"/>
  <c r="P6840" i="4"/>
  <c r="Q6840" i="4" s="1"/>
  <c r="P6824" i="4"/>
  <c r="Q6824" i="4" s="1"/>
  <c r="P6808" i="4"/>
  <c r="Q6808" i="4" s="1"/>
  <c r="P6792" i="4"/>
  <c r="Q6792" i="4" s="1"/>
  <c r="P6776" i="4"/>
  <c r="Q6776" i="4" s="1"/>
  <c r="P6760" i="4"/>
  <c r="Q6760" i="4" s="1"/>
  <c r="P6744" i="4"/>
  <c r="Q6744" i="4" s="1"/>
  <c r="P6728" i="4"/>
  <c r="Q6728" i="4" s="1"/>
  <c r="P6712" i="4"/>
  <c r="Q6712" i="4" s="1"/>
  <c r="P6696" i="4"/>
  <c r="Q6696" i="4" s="1"/>
  <c r="P6680" i="4"/>
  <c r="Q6680" i="4" s="1"/>
  <c r="P6664" i="4"/>
  <c r="Q6664" i="4" s="1"/>
  <c r="P6648" i="4"/>
  <c r="Q6648" i="4" s="1"/>
  <c r="P6632" i="4"/>
  <c r="Q6632" i="4" s="1"/>
  <c r="P6616" i="4"/>
  <c r="Q6616" i="4" s="1"/>
  <c r="P6600" i="4"/>
  <c r="Q6600" i="4" s="1"/>
  <c r="P6584" i="4"/>
  <c r="Q6584" i="4" s="1"/>
  <c r="P6568" i="4"/>
  <c r="Q6568" i="4" s="1"/>
  <c r="P6552" i="4"/>
  <c r="Q6552" i="4" s="1"/>
  <c r="P6536" i="4"/>
  <c r="Q6536" i="4" s="1"/>
  <c r="P6520" i="4"/>
  <c r="Q6520" i="4" s="1"/>
  <c r="P6504" i="4"/>
  <c r="Q6504" i="4" s="1"/>
  <c r="P6488" i="4"/>
  <c r="Q6488" i="4" s="1"/>
  <c r="P6472" i="4"/>
  <c r="Q6472" i="4" s="1"/>
  <c r="P6456" i="4"/>
  <c r="Q6456" i="4" s="1"/>
  <c r="P6440" i="4"/>
  <c r="Q6440" i="4" s="1"/>
  <c r="P6424" i="4"/>
  <c r="Q6424" i="4" s="1"/>
  <c r="P6408" i="4"/>
  <c r="Q6408" i="4" s="1"/>
  <c r="P6392" i="4"/>
  <c r="Q6392" i="4" s="1"/>
  <c r="P6376" i="4"/>
  <c r="Q6376" i="4" s="1"/>
  <c r="P6360" i="4"/>
  <c r="Q6360" i="4" s="1"/>
  <c r="P6344" i="4"/>
  <c r="Q6344" i="4" s="1"/>
  <c r="P6328" i="4"/>
  <c r="Q6328" i="4" s="1"/>
  <c r="P6312" i="4"/>
  <c r="Q6312" i="4" s="1"/>
  <c r="P6296" i="4"/>
  <c r="Q6296" i="4" s="1"/>
  <c r="P6280" i="4"/>
  <c r="Q6280" i="4" s="1"/>
  <c r="P6264" i="4"/>
  <c r="Q6264" i="4" s="1"/>
  <c r="P6248" i="4"/>
  <c r="Q6248" i="4" s="1"/>
  <c r="P6232" i="4"/>
  <c r="Q6232" i="4" s="1"/>
  <c r="P6216" i="4"/>
  <c r="Q6216" i="4" s="1"/>
  <c r="P6200" i="4"/>
  <c r="Q6200" i="4" s="1"/>
  <c r="P6184" i="4"/>
  <c r="Q6184" i="4" s="1"/>
  <c r="P6168" i="4"/>
  <c r="Q6168" i="4" s="1"/>
  <c r="P6152" i="4"/>
  <c r="Q6152" i="4" s="1"/>
  <c r="P6136" i="4"/>
  <c r="Q6136" i="4" s="1"/>
  <c r="P6120" i="4"/>
  <c r="Q6120" i="4" s="1"/>
  <c r="P6104" i="4"/>
  <c r="Q6104" i="4" s="1"/>
  <c r="P6088" i="4"/>
  <c r="Q6088" i="4" s="1"/>
  <c r="P6072" i="4"/>
  <c r="Q6072" i="4" s="1"/>
  <c r="P6056" i="4"/>
  <c r="Q6056" i="4" s="1"/>
  <c r="P6040" i="4"/>
  <c r="Q6040" i="4" s="1"/>
  <c r="P6024" i="4"/>
  <c r="Q6024" i="4" s="1"/>
  <c r="P6008" i="4"/>
  <c r="Q6008" i="4" s="1"/>
  <c r="P5992" i="4"/>
  <c r="Q5992" i="4" s="1"/>
  <c r="P5976" i="4"/>
  <c r="Q5976" i="4" s="1"/>
  <c r="P5960" i="4"/>
  <c r="Q5960" i="4" s="1"/>
  <c r="P5944" i="4"/>
  <c r="Q5944" i="4" s="1"/>
  <c r="P5928" i="4"/>
  <c r="Q5928" i="4" s="1"/>
  <c r="P5912" i="4"/>
  <c r="Q5912" i="4" s="1"/>
  <c r="P5896" i="4"/>
  <c r="Q5896" i="4" s="1"/>
  <c r="P5880" i="4"/>
  <c r="Q5880" i="4" s="1"/>
  <c r="P5864" i="4"/>
  <c r="Q5864" i="4" s="1"/>
  <c r="P5848" i="4"/>
  <c r="Q5848" i="4" s="1"/>
  <c r="P5832" i="4"/>
  <c r="Q5832" i="4" s="1"/>
  <c r="P5816" i="4"/>
  <c r="Q5816" i="4" s="1"/>
  <c r="P5800" i="4"/>
  <c r="Q5800" i="4" s="1"/>
  <c r="P5784" i="4"/>
  <c r="Q5784" i="4" s="1"/>
  <c r="P5768" i="4"/>
  <c r="Q5768" i="4" s="1"/>
  <c r="P5752" i="4"/>
  <c r="Q5752" i="4" s="1"/>
  <c r="P5736" i="4"/>
  <c r="Q5736" i="4" s="1"/>
  <c r="P5720" i="4"/>
  <c r="Q5720" i="4" s="1"/>
  <c r="P5704" i="4"/>
  <c r="Q5704" i="4" s="1"/>
  <c r="P5688" i="4"/>
  <c r="Q5688" i="4" s="1"/>
  <c r="P5672" i="4"/>
  <c r="Q5672" i="4" s="1"/>
  <c r="P5656" i="4"/>
  <c r="Q5656" i="4" s="1"/>
  <c r="P5640" i="4"/>
  <c r="Q5640" i="4" s="1"/>
  <c r="P5624" i="4"/>
  <c r="Q5624" i="4" s="1"/>
  <c r="P5608" i="4"/>
  <c r="Q5608" i="4" s="1"/>
  <c r="P5592" i="4"/>
  <c r="Q5592" i="4" s="1"/>
  <c r="P5576" i="4"/>
  <c r="Q5576" i="4" s="1"/>
  <c r="P5560" i="4"/>
  <c r="Q5560" i="4" s="1"/>
  <c r="P5544" i="4"/>
  <c r="Q5544" i="4" s="1"/>
  <c r="P5528" i="4"/>
  <c r="Q5528" i="4" s="1"/>
  <c r="P5512" i="4"/>
  <c r="Q5512" i="4" s="1"/>
  <c r="P5496" i="4"/>
  <c r="Q5496" i="4" s="1"/>
  <c r="P5480" i="4"/>
  <c r="Q5480" i="4" s="1"/>
  <c r="P5464" i="4"/>
  <c r="Q5464" i="4" s="1"/>
  <c r="P5448" i="4"/>
  <c r="Q5448" i="4" s="1"/>
  <c r="P5432" i="4"/>
  <c r="Q5432" i="4" s="1"/>
  <c r="Q9271" i="4"/>
  <c r="Q8319" i="4"/>
  <c r="P9799" i="4"/>
  <c r="Q9799" i="4" s="1"/>
  <c r="P9783" i="4"/>
  <c r="Q9783" i="4" s="1"/>
  <c r="P9767" i="4"/>
  <c r="Q9767" i="4" s="1"/>
  <c r="P9751" i="4"/>
  <c r="Q9751" i="4" s="1"/>
  <c r="P9735" i="4"/>
  <c r="Q9735" i="4" s="1"/>
  <c r="P9719" i="4"/>
  <c r="Q9719" i="4" s="1"/>
  <c r="P9703" i="4"/>
  <c r="Q9703" i="4" s="1"/>
  <c r="P9687" i="4"/>
  <c r="Q9687" i="4" s="1"/>
  <c r="P9655" i="4"/>
  <c r="Q9655" i="4" s="1"/>
  <c r="P9639" i="4"/>
  <c r="Q9639" i="4" s="1"/>
  <c r="P9623" i="4"/>
  <c r="Q9623" i="4" s="1"/>
  <c r="P9607" i="4"/>
  <c r="Q9607" i="4" s="1"/>
  <c r="P9591" i="4"/>
  <c r="Q9591" i="4" s="1"/>
  <c r="P9575" i="4"/>
  <c r="Q9575" i="4" s="1"/>
  <c r="P9559" i="4"/>
  <c r="Q9559" i="4" s="1"/>
  <c r="P9543" i="4"/>
  <c r="Q9543" i="4" s="1"/>
  <c r="P9527" i="4"/>
  <c r="Q9527" i="4" s="1"/>
  <c r="P9511" i="4"/>
  <c r="Q9511" i="4" s="1"/>
  <c r="P9495" i="4"/>
  <c r="Q9495" i="4" s="1"/>
  <c r="P9479" i="4"/>
  <c r="Q9479" i="4" s="1"/>
  <c r="P9463" i="4"/>
  <c r="Q9463" i="4" s="1"/>
  <c r="P9447" i="4"/>
  <c r="Q9447" i="4" s="1"/>
  <c r="P9431" i="4"/>
  <c r="Q9431" i="4" s="1"/>
  <c r="P9415" i="4"/>
  <c r="Q9415" i="4" s="1"/>
  <c r="P9399" i="4"/>
  <c r="Q9399" i="4" s="1"/>
  <c r="P9383" i="4"/>
  <c r="Q9383" i="4" s="1"/>
  <c r="P9367" i="4"/>
  <c r="Q9367" i="4" s="1"/>
  <c r="P9351" i="4"/>
  <c r="Q9351" i="4" s="1"/>
  <c r="P9319" i="4"/>
  <c r="Q9319" i="4" s="1"/>
  <c r="P9303" i="4"/>
  <c r="Q9303" i="4" s="1"/>
  <c r="P9287" i="4"/>
  <c r="Q9287" i="4" s="1"/>
  <c r="P9255" i="4"/>
  <c r="Q9255" i="4" s="1"/>
  <c r="P9239" i="4"/>
  <c r="Q9239" i="4" s="1"/>
  <c r="P9223" i="4"/>
  <c r="Q9223" i="4" s="1"/>
  <c r="P9207" i="4"/>
  <c r="Q9207" i="4" s="1"/>
  <c r="P9191" i="4"/>
  <c r="Q9191" i="4" s="1"/>
  <c r="P9175" i="4"/>
  <c r="Q9175" i="4" s="1"/>
  <c r="P9159" i="4"/>
  <c r="Q9159" i="4" s="1"/>
  <c r="P9143" i="4"/>
  <c r="Q9143" i="4"/>
  <c r="P9127" i="4"/>
  <c r="Q9127" i="4" s="1"/>
  <c r="P9111" i="4"/>
  <c r="Q9111" i="4" s="1"/>
  <c r="P9095" i="4"/>
  <c r="Q9095" i="4" s="1"/>
  <c r="P9079" i="4"/>
  <c r="Q9079" i="4" s="1"/>
  <c r="P9063" i="4"/>
  <c r="Q9063" i="4" s="1"/>
  <c r="P9047" i="4"/>
  <c r="Q9047" i="4" s="1"/>
  <c r="P9031" i="4"/>
  <c r="Q9031" i="4" s="1"/>
  <c r="P9015" i="4"/>
  <c r="Q9015" i="4" s="1"/>
  <c r="P8999" i="4"/>
  <c r="Q8999" i="4" s="1"/>
  <c r="P8983" i="4"/>
  <c r="Q8983" i="4" s="1"/>
  <c r="P8967" i="4"/>
  <c r="Q8967" i="4" s="1"/>
  <c r="P8951" i="4"/>
  <c r="Q8951" i="4" s="1"/>
  <c r="P8935" i="4"/>
  <c r="Q8935" i="4" s="1"/>
  <c r="P8919" i="4"/>
  <c r="Q8919" i="4" s="1"/>
  <c r="P8903" i="4"/>
  <c r="Q8903" i="4" s="1"/>
  <c r="P8887" i="4"/>
  <c r="Q8887" i="4" s="1"/>
  <c r="P8871" i="4"/>
  <c r="Q8871" i="4" s="1"/>
  <c r="P8855" i="4"/>
  <c r="Q8855" i="4" s="1"/>
  <c r="P8839" i="4"/>
  <c r="Q8839" i="4" s="1"/>
  <c r="P8823" i="4"/>
  <c r="Q8823" i="4" s="1"/>
  <c r="P8807" i="4"/>
  <c r="Q8807" i="4" s="1"/>
  <c r="P8791" i="4"/>
  <c r="Q8791" i="4" s="1"/>
  <c r="P8775" i="4"/>
  <c r="Q8775" i="4" s="1"/>
  <c r="P8759" i="4"/>
  <c r="Q8759" i="4" s="1"/>
  <c r="P8743" i="4"/>
  <c r="Q8743" i="4" s="1"/>
  <c r="P8727" i="4"/>
  <c r="Q8727" i="4" s="1"/>
  <c r="P8711" i="4"/>
  <c r="Q8711" i="4" s="1"/>
  <c r="P8695" i="4"/>
  <c r="Q8695" i="4" s="1"/>
  <c r="P8679" i="4"/>
  <c r="Q8679" i="4" s="1"/>
  <c r="P8663" i="4"/>
  <c r="Q8663" i="4" s="1"/>
  <c r="P8647" i="4"/>
  <c r="Q8647" i="4" s="1"/>
  <c r="P8631" i="4"/>
  <c r="Q8631" i="4" s="1"/>
  <c r="P8615" i="4"/>
  <c r="Q8615" i="4" s="1"/>
  <c r="P8599" i="4"/>
  <c r="Q8599" i="4"/>
  <c r="P8583" i="4"/>
  <c r="Q8583" i="4" s="1"/>
  <c r="P8567" i="4"/>
  <c r="Q8567" i="4" s="1"/>
  <c r="P8551" i="4"/>
  <c r="Q8551" i="4" s="1"/>
  <c r="P8535" i="4"/>
  <c r="Q8535" i="4" s="1"/>
  <c r="P8519" i="4"/>
  <c r="Q8519" i="4" s="1"/>
  <c r="P8503" i="4"/>
  <c r="Q8503" i="4" s="1"/>
  <c r="P8487" i="4"/>
  <c r="Q8487" i="4" s="1"/>
  <c r="P8471" i="4"/>
  <c r="Q8471" i="4" s="1"/>
  <c r="P8455" i="4"/>
  <c r="Q8455" i="4" s="1"/>
  <c r="P8439" i="4"/>
  <c r="Q8439" i="4" s="1"/>
  <c r="P8423" i="4"/>
  <c r="Q8423" i="4" s="1"/>
  <c r="P8407" i="4"/>
  <c r="Q8407" i="4" s="1"/>
  <c r="P8391" i="4"/>
  <c r="Q8391" i="4" s="1"/>
  <c r="P8375" i="4"/>
  <c r="Q8375" i="4" s="1"/>
  <c r="P8359" i="4"/>
  <c r="Q8359" i="4" s="1"/>
  <c r="P8343" i="4"/>
  <c r="Q8343" i="4"/>
  <c r="P8327" i="4"/>
  <c r="Q8327" i="4" s="1"/>
  <c r="P8311" i="4"/>
  <c r="Q8311" i="4" s="1"/>
  <c r="P8295" i="4"/>
  <c r="Q8295" i="4" s="1"/>
  <c r="P8279" i="4"/>
  <c r="Q8279" i="4" s="1"/>
  <c r="P8263" i="4"/>
  <c r="Q8263" i="4" s="1"/>
  <c r="P8247" i="4"/>
  <c r="Q8247" i="4" s="1"/>
  <c r="P8231" i="4"/>
  <c r="Q8231" i="4" s="1"/>
  <c r="P8215" i="4"/>
  <c r="Q8215" i="4" s="1"/>
  <c r="P8199" i="4"/>
  <c r="Q8199" i="4" s="1"/>
  <c r="P8183" i="4"/>
  <c r="Q8183" i="4" s="1"/>
  <c r="P8167" i="4"/>
  <c r="Q8167" i="4" s="1"/>
  <c r="P8151" i="4"/>
  <c r="Q8151" i="4" s="1"/>
  <c r="P8135" i="4"/>
  <c r="Q8135" i="4" s="1"/>
  <c r="P8119" i="4"/>
  <c r="Q8119" i="4" s="1"/>
  <c r="P8103" i="4"/>
  <c r="Q8103" i="4" s="1"/>
  <c r="P8087" i="4"/>
  <c r="Q8087" i="4" s="1"/>
  <c r="P8071" i="4"/>
  <c r="Q8071" i="4" s="1"/>
  <c r="P8055" i="4"/>
  <c r="Q8055" i="4" s="1"/>
  <c r="P8039" i="4"/>
  <c r="Q8039" i="4" s="1"/>
  <c r="P8023" i="4"/>
  <c r="Q8023" i="4" s="1"/>
  <c r="P8007" i="4"/>
  <c r="Q8007" i="4" s="1"/>
  <c r="P7991" i="4"/>
  <c r="Q7991" i="4" s="1"/>
  <c r="P7975" i="4"/>
  <c r="Q7975" i="4" s="1"/>
  <c r="P7959" i="4"/>
  <c r="Q7959" i="4" s="1"/>
  <c r="P7943" i="4"/>
  <c r="Q7943" i="4" s="1"/>
  <c r="P7927" i="4"/>
  <c r="Q7927" i="4" s="1"/>
  <c r="P7911" i="4"/>
  <c r="Q7911" i="4" s="1"/>
  <c r="P7895" i="4"/>
  <c r="Q7895" i="4" s="1"/>
  <c r="P7879" i="4"/>
  <c r="Q7879" i="4" s="1"/>
  <c r="P7863" i="4"/>
  <c r="Q7863" i="4" s="1"/>
  <c r="P7847" i="4"/>
  <c r="Q7847" i="4" s="1"/>
  <c r="P7831" i="4"/>
  <c r="Q7831" i="4" s="1"/>
  <c r="P7815" i="4"/>
  <c r="Q7815" i="4" s="1"/>
  <c r="P7799" i="4"/>
  <c r="Q7799" i="4" s="1"/>
  <c r="P7783" i="4"/>
  <c r="Q7783" i="4" s="1"/>
  <c r="P7767" i="4"/>
  <c r="Q7767" i="4" s="1"/>
  <c r="P7751" i="4"/>
  <c r="Q7751" i="4" s="1"/>
  <c r="P7735" i="4"/>
  <c r="Q7735" i="4" s="1"/>
  <c r="P7719" i="4"/>
  <c r="Q7719" i="4" s="1"/>
  <c r="P7703" i="4"/>
  <c r="Q7703" i="4" s="1"/>
  <c r="P7687" i="4"/>
  <c r="Q7687" i="4" s="1"/>
  <c r="P7671" i="4"/>
  <c r="Q7671" i="4" s="1"/>
  <c r="P7655" i="4"/>
  <c r="Q7655" i="4" s="1"/>
  <c r="P7639" i="4"/>
  <c r="Q7639" i="4" s="1"/>
  <c r="P7623" i="4"/>
  <c r="Q7623" i="4" s="1"/>
  <c r="P7607" i="4"/>
  <c r="Q7607" i="4" s="1"/>
  <c r="P7591" i="4"/>
  <c r="Q7591" i="4" s="1"/>
  <c r="P7575" i="4"/>
  <c r="Q7575" i="4" s="1"/>
  <c r="P7559" i="4"/>
  <c r="Q7559" i="4" s="1"/>
  <c r="P7543" i="4"/>
  <c r="Q7543" i="4" s="1"/>
  <c r="P7527" i="4"/>
  <c r="Q7527" i="4" s="1"/>
  <c r="P7511" i="4"/>
  <c r="Q7511" i="4" s="1"/>
  <c r="P7495" i="4"/>
  <c r="Q7495" i="4" s="1"/>
  <c r="P7479" i="4"/>
  <c r="Q7479" i="4" s="1"/>
  <c r="P7463" i="4"/>
  <c r="Q7463" i="4" s="1"/>
  <c r="P7447" i="4"/>
  <c r="Q7447" i="4" s="1"/>
  <c r="P7431" i="4"/>
  <c r="Q7431" i="4" s="1"/>
  <c r="P7415" i="4"/>
  <c r="Q7415" i="4" s="1"/>
  <c r="P7399" i="4"/>
  <c r="Q7399" i="4" s="1"/>
  <c r="P7383" i="4"/>
  <c r="Q7383" i="4" s="1"/>
  <c r="P7367" i="4"/>
  <c r="Q7367" i="4" s="1"/>
  <c r="P7351" i="4"/>
  <c r="Q7351" i="4" s="1"/>
  <c r="P7335" i="4"/>
  <c r="Q7335" i="4" s="1"/>
  <c r="P7319" i="4"/>
  <c r="Q7319" i="4" s="1"/>
  <c r="P7303" i="4"/>
  <c r="Q7303" i="4" s="1"/>
  <c r="P7287" i="4"/>
  <c r="Q7287" i="4" s="1"/>
  <c r="P7271" i="4"/>
  <c r="Q7271" i="4" s="1"/>
  <c r="P7255" i="4"/>
  <c r="Q7255" i="4" s="1"/>
  <c r="P7239" i="4"/>
  <c r="Q7239" i="4" s="1"/>
  <c r="P7223" i="4"/>
  <c r="Q7223" i="4" s="1"/>
  <c r="P7207" i="4"/>
  <c r="Q7207" i="4" s="1"/>
  <c r="P7191" i="4"/>
  <c r="Q7191" i="4" s="1"/>
  <c r="P7175" i="4"/>
  <c r="Q7175" i="4" s="1"/>
  <c r="P7159" i="4"/>
  <c r="Q7159" i="4" s="1"/>
  <c r="P7143" i="4"/>
  <c r="Q7143" i="4" s="1"/>
  <c r="P7127" i="4"/>
  <c r="Q7127" i="4" s="1"/>
  <c r="P7111" i="4"/>
  <c r="Q7111" i="4" s="1"/>
  <c r="P7095" i="4"/>
  <c r="Q7095" i="4" s="1"/>
  <c r="P7079" i="4"/>
  <c r="Q7079" i="4" s="1"/>
  <c r="P7063" i="4"/>
  <c r="Q7063" i="4" s="1"/>
  <c r="P7047" i="4"/>
  <c r="Q7047" i="4" s="1"/>
  <c r="P7031" i="4"/>
  <c r="Q7031" i="4" s="1"/>
  <c r="P7015" i="4"/>
  <c r="Q7015" i="4" s="1"/>
  <c r="P6999" i="4"/>
  <c r="Q6999" i="4" s="1"/>
  <c r="P6983" i="4"/>
  <c r="Q6983" i="4" s="1"/>
  <c r="P6967" i="4"/>
  <c r="Q6967" i="4" s="1"/>
  <c r="P6951" i="4"/>
  <c r="Q6951" i="4" s="1"/>
  <c r="P6935" i="4"/>
  <c r="Q6935" i="4" s="1"/>
  <c r="P6919" i="4"/>
  <c r="Q6919" i="4" s="1"/>
  <c r="P6903" i="4"/>
  <c r="Q6903" i="4" s="1"/>
  <c r="P6887" i="4"/>
  <c r="Q6887" i="4" s="1"/>
  <c r="P6871" i="4"/>
  <c r="Q6871" i="4" s="1"/>
  <c r="P6855" i="4"/>
  <c r="Q6855" i="4" s="1"/>
  <c r="P6839" i="4"/>
  <c r="Q6839" i="4" s="1"/>
  <c r="P6823" i="4"/>
  <c r="Q6823" i="4" s="1"/>
  <c r="P6807" i="4"/>
  <c r="Q6807" i="4" s="1"/>
  <c r="P6791" i="4"/>
  <c r="Q6791" i="4" s="1"/>
  <c r="P6775" i="4"/>
  <c r="Q6775" i="4" s="1"/>
  <c r="P6759" i="4"/>
  <c r="Q6759" i="4" s="1"/>
  <c r="P6743" i="4"/>
  <c r="Q6743" i="4" s="1"/>
  <c r="P6727" i="4"/>
  <c r="Q6727" i="4" s="1"/>
  <c r="P6711" i="4"/>
  <c r="Q6711" i="4" s="1"/>
  <c r="P6695" i="4"/>
  <c r="Q6695" i="4" s="1"/>
  <c r="P6679" i="4"/>
  <c r="Q6679" i="4" s="1"/>
  <c r="P6663" i="4"/>
  <c r="Q6663" i="4" s="1"/>
  <c r="P6647" i="4"/>
  <c r="Q6647" i="4" s="1"/>
  <c r="P6631" i="4"/>
  <c r="Q6631" i="4"/>
  <c r="P6615" i="4"/>
  <c r="Q6615" i="4" s="1"/>
  <c r="P6599" i="4"/>
  <c r="Q6599" i="4" s="1"/>
  <c r="P6583" i="4"/>
  <c r="Q6583" i="4" s="1"/>
  <c r="P6567" i="4"/>
  <c r="Q6567" i="4" s="1"/>
  <c r="P6551" i="4"/>
  <c r="Q6551" i="4" s="1"/>
  <c r="P6535" i="4"/>
  <c r="Q6535" i="4" s="1"/>
  <c r="P6519" i="4"/>
  <c r="Q6519" i="4" s="1"/>
  <c r="P6503" i="4"/>
  <c r="Q6503" i="4" s="1"/>
  <c r="P6487" i="4"/>
  <c r="Q6487" i="4" s="1"/>
  <c r="P6471" i="4"/>
  <c r="Q6471" i="4" s="1"/>
  <c r="P6455" i="4"/>
  <c r="Q6455" i="4" s="1"/>
  <c r="P6439" i="4"/>
  <c r="Q6439" i="4" s="1"/>
  <c r="P6423" i="4"/>
  <c r="Q6423" i="4" s="1"/>
  <c r="P6407" i="4"/>
  <c r="Q6407" i="4" s="1"/>
  <c r="P6391" i="4"/>
  <c r="Q6391" i="4" s="1"/>
  <c r="P6375" i="4"/>
  <c r="Q6375" i="4" s="1"/>
  <c r="P6359" i="4"/>
  <c r="Q6359" i="4" s="1"/>
  <c r="P6343" i="4"/>
  <c r="Q6343" i="4" s="1"/>
  <c r="P6327" i="4"/>
  <c r="Q6327" i="4" s="1"/>
  <c r="P6311" i="4"/>
  <c r="Q6311" i="4" s="1"/>
  <c r="P6295" i="4"/>
  <c r="Q6295" i="4" s="1"/>
  <c r="P6279" i="4"/>
  <c r="Q6279" i="4" s="1"/>
  <c r="P6263" i="4"/>
  <c r="Q6263" i="4" s="1"/>
  <c r="P6247" i="4"/>
  <c r="Q6247" i="4" s="1"/>
  <c r="P6231" i="4"/>
  <c r="Q6231" i="4" s="1"/>
  <c r="P6215" i="4"/>
  <c r="Q6215" i="4" s="1"/>
  <c r="P6199" i="4"/>
  <c r="Q6199" i="4" s="1"/>
  <c r="P6183" i="4"/>
  <c r="Q6183" i="4" s="1"/>
  <c r="P6167" i="4"/>
  <c r="Q6167" i="4" s="1"/>
  <c r="P6151" i="4"/>
  <c r="Q6151" i="4" s="1"/>
  <c r="P6135" i="4"/>
  <c r="Q6135" i="4" s="1"/>
  <c r="P6119" i="4"/>
  <c r="Q6119" i="4" s="1"/>
  <c r="P6103" i="4"/>
  <c r="Q6103" i="4" s="1"/>
  <c r="P6087" i="4"/>
  <c r="Q6087" i="4" s="1"/>
  <c r="P6071" i="4"/>
  <c r="Q6071" i="4" s="1"/>
  <c r="P6055" i="4"/>
  <c r="Q6055" i="4" s="1"/>
  <c r="P6039" i="4"/>
  <c r="Q6039" i="4" s="1"/>
  <c r="P6023" i="4"/>
  <c r="Q6023" i="4" s="1"/>
  <c r="P6007" i="4"/>
  <c r="Q6007" i="4" s="1"/>
  <c r="P5991" i="4"/>
  <c r="Q5991" i="4" s="1"/>
  <c r="P5975" i="4"/>
  <c r="Q5975" i="4" s="1"/>
  <c r="P5959" i="4"/>
  <c r="Q5959" i="4" s="1"/>
  <c r="P5943" i="4"/>
  <c r="Q5943" i="4" s="1"/>
  <c r="P5927" i="4"/>
  <c r="Q5927" i="4" s="1"/>
  <c r="P5911" i="4"/>
  <c r="Q5911" i="4" s="1"/>
  <c r="P5895" i="4"/>
  <c r="Q5895" i="4" s="1"/>
  <c r="P5879" i="4"/>
  <c r="Q5879" i="4" s="1"/>
  <c r="P5863" i="4"/>
  <c r="Q5863" i="4" s="1"/>
  <c r="P5847" i="4"/>
  <c r="Q5847" i="4" s="1"/>
  <c r="P5831" i="4"/>
  <c r="Q5831" i="4" s="1"/>
  <c r="P5815" i="4"/>
  <c r="Q5815" i="4" s="1"/>
  <c r="P5799" i="4"/>
  <c r="Q5799" i="4" s="1"/>
  <c r="P5783" i="4"/>
  <c r="Q5783" i="4" s="1"/>
  <c r="P5767" i="4"/>
  <c r="Q5767" i="4" s="1"/>
  <c r="P5751" i="4"/>
  <c r="Q5751" i="4" s="1"/>
  <c r="P5735" i="4"/>
  <c r="Q5735" i="4" s="1"/>
  <c r="P5719" i="4"/>
  <c r="Q5719" i="4" s="1"/>
  <c r="P5703" i="4"/>
  <c r="Q5703" i="4" s="1"/>
  <c r="P5687" i="4"/>
  <c r="Q5687" i="4" s="1"/>
  <c r="P5671" i="4"/>
  <c r="Q5671" i="4" s="1"/>
  <c r="P5655" i="4"/>
  <c r="Q5655" i="4" s="1"/>
  <c r="P5639" i="4"/>
  <c r="Q5639" i="4" s="1"/>
  <c r="P5623" i="4"/>
  <c r="Q5623" i="4" s="1"/>
  <c r="P5607" i="4"/>
  <c r="Q5607" i="4" s="1"/>
  <c r="P5591" i="4"/>
  <c r="Q5591" i="4" s="1"/>
  <c r="P5575" i="4"/>
  <c r="Q5575" i="4" s="1"/>
  <c r="P5559" i="4"/>
  <c r="Q5559" i="4" s="1"/>
  <c r="P5543" i="4"/>
  <c r="Q5543" i="4"/>
  <c r="Q8310" i="4"/>
  <c r="P8911" i="4"/>
  <c r="Q8911" i="4" s="1"/>
  <c r="P9798" i="4"/>
  <c r="Q9798" i="4" s="1"/>
  <c r="P9782" i="4"/>
  <c r="Q9782" i="4" s="1"/>
  <c r="P9766" i="4"/>
  <c r="Q9766" i="4" s="1"/>
  <c r="P9750" i="4"/>
  <c r="Q9750" i="4" s="1"/>
  <c r="P9734" i="4"/>
  <c r="Q9734" i="4" s="1"/>
  <c r="P9718" i="4"/>
  <c r="Q9718" i="4" s="1"/>
  <c r="P9702" i="4"/>
  <c r="Q9702" i="4" s="1"/>
  <c r="P9686" i="4"/>
  <c r="Q9686" i="4" s="1"/>
  <c r="P9670" i="4"/>
  <c r="Q9670" i="4" s="1"/>
  <c r="P9654" i="4"/>
  <c r="Q9654" i="4" s="1"/>
  <c r="P9638" i="4"/>
  <c r="Q9638" i="4" s="1"/>
  <c r="P9622" i="4"/>
  <c r="Q9622" i="4" s="1"/>
  <c r="P9606" i="4"/>
  <c r="Q9606" i="4" s="1"/>
  <c r="P9590" i="4"/>
  <c r="Q9590" i="4" s="1"/>
  <c r="P9574" i="4"/>
  <c r="Q9574" i="4" s="1"/>
  <c r="P9558" i="4"/>
  <c r="Q9558" i="4" s="1"/>
  <c r="P9542" i="4"/>
  <c r="Q9542" i="4" s="1"/>
  <c r="P9526" i="4"/>
  <c r="Q9526" i="4" s="1"/>
  <c r="P9510" i="4"/>
  <c r="Q9510" i="4" s="1"/>
  <c r="P9494" i="4"/>
  <c r="Q9494" i="4" s="1"/>
  <c r="P9478" i="4"/>
  <c r="Q9478" i="4" s="1"/>
  <c r="P9462" i="4"/>
  <c r="Q9462" i="4" s="1"/>
  <c r="P9446" i="4"/>
  <c r="Q9446" i="4" s="1"/>
  <c r="P9430" i="4"/>
  <c r="Q9430" i="4" s="1"/>
  <c r="P9414" i="4"/>
  <c r="Q9414" i="4" s="1"/>
  <c r="P9398" i="4"/>
  <c r="Q9398" i="4" s="1"/>
  <c r="P9382" i="4"/>
  <c r="Q9382" i="4" s="1"/>
  <c r="P9366" i="4"/>
  <c r="Q9366" i="4" s="1"/>
  <c r="P9350" i="4"/>
  <c r="Q9350" i="4" s="1"/>
  <c r="P9334" i="4"/>
  <c r="Q9334" i="4" s="1"/>
  <c r="P9318" i="4"/>
  <c r="Q9318" i="4" s="1"/>
  <c r="P9302" i="4"/>
  <c r="Q9302" i="4" s="1"/>
  <c r="P9286" i="4"/>
  <c r="Q9286" i="4" s="1"/>
  <c r="P9270" i="4"/>
  <c r="Q9270" i="4" s="1"/>
  <c r="P9254" i="4"/>
  <c r="Q9254" i="4" s="1"/>
  <c r="P9238" i="4"/>
  <c r="Q9238" i="4" s="1"/>
  <c r="P9222" i="4"/>
  <c r="Q9222" i="4" s="1"/>
  <c r="P9206" i="4"/>
  <c r="Q9206" i="4" s="1"/>
  <c r="P9190" i="4"/>
  <c r="Q9190" i="4" s="1"/>
  <c r="P9174" i="4"/>
  <c r="Q9174" i="4" s="1"/>
  <c r="P9158" i="4"/>
  <c r="Q9158" i="4" s="1"/>
  <c r="P9142" i="4"/>
  <c r="Q9142" i="4" s="1"/>
  <c r="P9126" i="4"/>
  <c r="Q9126" i="4" s="1"/>
  <c r="P9110" i="4"/>
  <c r="Q9110" i="4" s="1"/>
  <c r="P9094" i="4"/>
  <c r="Q9094" i="4" s="1"/>
  <c r="P9062" i="4"/>
  <c r="Q9062" i="4" s="1"/>
  <c r="P9046" i="4"/>
  <c r="Q9046" i="4" s="1"/>
  <c r="P9030" i="4"/>
  <c r="Q9030" i="4" s="1"/>
  <c r="P9014" i="4"/>
  <c r="Q9014" i="4" s="1"/>
  <c r="P8998" i="4"/>
  <c r="Q8998" i="4" s="1"/>
  <c r="P8982" i="4"/>
  <c r="Q8982" i="4" s="1"/>
  <c r="P8966" i="4"/>
  <c r="Q8966" i="4" s="1"/>
  <c r="P8950" i="4"/>
  <c r="Q8950" i="4" s="1"/>
  <c r="P8934" i="4"/>
  <c r="Q8934" i="4" s="1"/>
  <c r="P8918" i="4"/>
  <c r="Q8918" i="4" s="1"/>
  <c r="P8902" i="4"/>
  <c r="Q8902" i="4" s="1"/>
  <c r="P8886" i="4"/>
  <c r="Q8886" i="4" s="1"/>
  <c r="P8870" i="4"/>
  <c r="Q8870" i="4" s="1"/>
  <c r="P8854" i="4"/>
  <c r="Q8854" i="4" s="1"/>
  <c r="P8838" i="4"/>
  <c r="Q8838" i="4" s="1"/>
  <c r="P8822" i="4"/>
  <c r="Q8822" i="4" s="1"/>
  <c r="P8806" i="4"/>
  <c r="Q8806" i="4" s="1"/>
  <c r="P8790" i="4"/>
  <c r="Q8790" i="4" s="1"/>
  <c r="P8774" i="4"/>
  <c r="Q8774" i="4" s="1"/>
  <c r="P8758" i="4"/>
  <c r="Q8758" i="4" s="1"/>
  <c r="P8742" i="4"/>
  <c r="Q8742" i="4" s="1"/>
  <c r="P8726" i="4"/>
  <c r="Q8726" i="4" s="1"/>
  <c r="P8710" i="4"/>
  <c r="Q8710" i="4" s="1"/>
  <c r="P8694" i="4"/>
  <c r="Q8694" i="4" s="1"/>
  <c r="P8678" i="4"/>
  <c r="Q8678" i="4" s="1"/>
  <c r="P8662" i="4"/>
  <c r="Q8662" i="4" s="1"/>
  <c r="P8646" i="4"/>
  <c r="Q8646" i="4" s="1"/>
  <c r="P8630" i="4"/>
  <c r="Q8630" i="4" s="1"/>
  <c r="P8614" i="4"/>
  <c r="Q8614" i="4" s="1"/>
  <c r="P8598" i="4"/>
  <c r="Q8598" i="4" s="1"/>
  <c r="P8582" i="4"/>
  <c r="Q8582" i="4" s="1"/>
  <c r="P8566" i="4"/>
  <c r="Q8566" i="4" s="1"/>
  <c r="P8550" i="4"/>
  <c r="Q8550" i="4" s="1"/>
  <c r="P8534" i="4"/>
  <c r="Q8534" i="4" s="1"/>
  <c r="P8518" i="4"/>
  <c r="Q8518" i="4" s="1"/>
  <c r="P8502" i="4"/>
  <c r="Q8502" i="4" s="1"/>
  <c r="P8486" i="4"/>
  <c r="Q8486" i="4" s="1"/>
  <c r="P8470" i="4"/>
  <c r="Q8470" i="4" s="1"/>
  <c r="P8454" i="4"/>
  <c r="Q8454" i="4" s="1"/>
  <c r="P8438" i="4"/>
  <c r="Q8438" i="4" s="1"/>
  <c r="P8422" i="4"/>
  <c r="Q8422" i="4"/>
  <c r="P8406" i="4"/>
  <c r="Q8406" i="4" s="1"/>
  <c r="P8390" i="4"/>
  <c r="Q8390" i="4" s="1"/>
  <c r="P8374" i="4"/>
  <c r="Q8374" i="4" s="1"/>
  <c r="P8358" i="4"/>
  <c r="Q8358" i="4" s="1"/>
  <c r="P8342" i="4"/>
  <c r="Q8342" i="4" s="1"/>
  <c r="P8326" i="4"/>
  <c r="Q8326" i="4" s="1"/>
  <c r="P8294" i="4"/>
  <c r="Q8294" i="4" s="1"/>
  <c r="P8278" i="4"/>
  <c r="Q8278" i="4" s="1"/>
  <c r="P8262" i="4"/>
  <c r="Q8262" i="4" s="1"/>
  <c r="P8246" i="4"/>
  <c r="Q8246" i="4" s="1"/>
  <c r="P8230" i="4"/>
  <c r="Q8230" i="4" s="1"/>
  <c r="P8214" i="4"/>
  <c r="Q8214" i="4" s="1"/>
  <c r="P8198" i="4"/>
  <c r="Q8198" i="4" s="1"/>
  <c r="P8182" i="4"/>
  <c r="Q8182" i="4" s="1"/>
  <c r="P8166" i="4"/>
  <c r="Q8166" i="4" s="1"/>
  <c r="P8150" i="4"/>
  <c r="Q8150" i="4" s="1"/>
  <c r="P8134" i="4"/>
  <c r="Q8134" i="4" s="1"/>
  <c r="P8118" i="4"/>
  <c r="Q8118" i="4" s="1"/>
  <c r="P8102" i="4"/>
  <c r="Q8102" i="4" s="1"/>
  <c r="P8086" i="4"/>
  <c r="Q8086" i="4" s="1"/>
  <c r="P8054" i="4"/>
  <c r="Q8054" i="4" s="1"/>
  <c r="P8038" i="4"/>
  <c r="Q8038" i="4" s="1"/>
  <c r="P8022" i="4"/>
  <c r="Q8022" i="4" s="1"/>
  <c r="P8006" i="4"/>
  <c r="Q8006" i="4" s="1"/>
  <c r="P7974" i="4"/>
  <c r="Q7974" i="4" s="1"/>
  <c r="P7958" i="4"/>
  <c r="Q7958" i="4" s="1"/>
  <c r="P7942" i="4"/>
  <c r="Q7942" i="4" s="1"/>
  <c r="P7926" i="4"/>
  <c r="Q7926" i="4" s="1"/>
  <c r="P7910" i="4"/>
  <c r="Q7910" i="4" s="1"/>
  <c r="P7894" i="4"/>
  <c r="Q7894" i="4" s="1"/>
  <c r="P7878" i="4"/>
  <c r="Q7878" i="4" s="1"/>
  <c r="P7862" i="4"/>
  <c r="Q7862" i="4" s="1"/>
  <c r="P7846" i="4"/>
  <c r="Q7846" i="4" s="1"/>
  <c r="P7830" i="4"/>
  <c r="Q7830" i="4" s="1"/>
  <c r="P7814" i="4"/>
  <c r="Q7814" i="4" s="1"/>
  <c r="P7798" i="4"/>
  <c r="Q7798" i="4" s="1"/>
  <c r="P7782" i="4"/>
  <c r="Q7782" i="4" s="1"/>
  <c r="P7766" i="4"/>
  <c r="Q7766" i="4" s="1"/>
  <c r="P7750" i="4"/>
  <c r="Q7750" i="4" s="1"/>
  <c r="P7734" i="4"/>
  <c r="Q7734" i="4" s="1"/>
  <c r="P7718" i="4"/>
  <c r="Q7718" i="4" s="1"/>
  <c r="P7702" i="4"/>
  <c r="Q7702" i="4" s="1"/>
  <c r="P7686" i="4"/>
  <c r="Q7686" i="4" s="1"/>
  <c r="P7670" i="4"/>
  <c r="Q7670" i="4" s="1"/>
  <c r="P7654" i="4"/>
  <c r="Q7654" i="4" s="1"/>
  <c r="P7638" i="4"/>
  <c r="Q7638" i="4" s="1"/>
  <c r="P7622" i="4"/>
  <c r="Q7622" i="4" s="1"/>
  <c r="P7606" i="4"/>
  <c r="Q7606" i="4" s="1"/>
  <c r="P7590" i="4"/>
  <c r="Q7590" i="4" s="1"/>
  <c r="P7574" i="4"/>
  <c r="Q7574" i="4" s="1"/>
  <c r="P7558" i="4"/>
  <c r="Q7558" i="4" s="1"/>
  <c r="P7542" i="4"/>
  <c r="Q7542" i="4" s="1"/>
  <c r="P7526" i="4"/>
  <c r="Q7526" i="4" s="1"/>
  <c r="P7510" i="4"/>
  <c r="Q7510" i="4" s="1"/>
  <c r="P7494" i="4"/>
  <c r="Q7494" i="4" s="1"/>
  <c r="P7478" i="4"/>
  <c r="Q7478" i="4" s="1"/>
  <c r="P7462" i="4"/>
  <c r="Q7462" i="4" s="1"/>
  <c r="P7446" i="4"/>
  <c r="Q7446" i="4" s="1"/>
  <c r="P7430" i="4"/>
  <c r="Q7430" i="4" s="1"/>
  <c r="P7414" i="4"/>
  <c r="Q7414" i="4" s="1"/>
  <c r="P7398" i="4"/>
  <c r="Q7398" i="4" s="1"/>
  <c r="P7382" i="4"/>
  <c r="Q7382" i="4" s="1"/>
  <c r="P7366" i="4"/>
  <c r="Q7366" i="4" s="1"/>
  <c r="P7350" i="4"/>
  <c r="Q7350" i="4" s="1"/>
  <c r="P7334" i="4"/>
  <c r="Q7334" i="4" s="1"/>
  <c r="P7318" i="4"/>
  <c r="Q7318" i="4" s="1"/>
  <c r="P7302" i="4"/>
  <c r="Q7302" i="4" s="1"/>
  <c r="P7286" i="4"/>
  <c r="Q7286" i="4" s="1"/>
  <c r="P7270" i="4"/>
  <c r="Q7270" i="4" s="1"/>
  <c r="P7254" i="4"/>
  <c r="Q7254" i="4" s="1"/>
  <c r="P7238" i="4"/>
  <c r="Q7238" i="4" s="1"/>
  <c r="P7222" i="4"/>
  <c r="Q7222" i="4" s="1"/>
  <c r="P7206" i="4"/>
  <c r="Q7206" i="4" s="1"/>
  <c r="P7190" i="4"/>
  <c r="Q7190" i="4" s="1"/>
  <c r="P7174" i="4"/>
  <c r="Q7174" i="4" s="1"/>
  <c r="P7158" i="4"/>
  <c r="Q7158" i="4" s="1"/>
  <c r="P7142" i="4"/>
  <c r="Q7142" i="4"/>
  <c r="P7126" i="4"/>
  <c r="Q7126" i="4" s="1"/>
  <c r="P7110" i="4"/>
  <c r="Q7110" i="4" s="1"/>
  <c r="P7094" i="4"/>
  <c r="Q7094" i="4" s="1"/>
  <c r="P7078" i="4"/>
  <c r="Q7078" i="4" s="1"/>
  <c r="P7062" i="4"/>
  <c r="Q7062" i="4" s="1"/>
  <c r="P7046" i="4"/>
  <c r="Q7046" i="4" s="1"/>
  <c r="P7030" i="4"/>
  <c r="Q7030" i="4" s="1"/>
  <c r="P7014" i="4"/>
  <c r="Q7014" i="4" s="1"/>
  <c r="P6998" i="4"/>
  <c r="Q6998" i="4" s="1"/>
  <c r="P6982" i="4"/>
  <c r="Q6982" i="4" s="1"/>
  <c r="P6966" i="4"/>
  <c r="Q6966" i="4" s="1"/>
  <c r="P6950" i="4"/>
  <c r="Q6950" i="4" s="1"/>
  <c r="P6934" i="4"/>
  <c r="Q6934" i="4" s="1"/>
  <c r="P6918" i="4"/>
  <c r="Q6918" i="4" s="1"/>
  <c r="P6902" i="4"/>
  <c r="Q6902" i="4" s="1"/>
  <c r="P6886" i="4"/>
  <c r="Q6886" i="4" s="1"/>
  <c r="P6870" i="4"/>
  <c r="Q6870" i="4" s="1"/>
  <c r="P6854" i="4"/>
  <c r="Q6854" i="4" s="1"/>
  <c r="P6838" i="4"/>
  <c r="Q6838" i="4" s="1"/>
  <c r="P6822" i="4"/>
  <c r="Q6822" i="4" s="1"/>
  <c r="P6806" i="4"/>
  <c r="Q6806" i="4" s="1"/>
  <c r="P6790" i="4"/>
  <c r="Q6790" i="4" s="1"/>
  <c r="P6774" i="4"/>
  <c r="Q6774" i="4" s="1"/>
  <c r="P6758" i="4"/>
  <c r="Q6758" i="4" s="1"/>
  <c r="P6742" i="4"/>
  <c r="Q6742" i="4" s="1"/>
  <c r="P6726" i="4"/>
  <c r="Q6726" i="4" s="1"/>
  <c r="P6710" i="4"/>
  <c r="Q6710" i="4" s="1"/>
  <c r="P6694" i="4"/>
  <c r="Q6694" i="4" s="1"/>
  <c r="P6678" i="4"/>
  <c r="Q6678" i="4" s="1"/>
  <c r="P6662" i="4"/>
  <c r="Q6662" i="4" s="1"/>
  <c r="P6646" i="4"/>
  <c r="Q6646" i="4" s="1"/>
  <c r="P6630" i="4"/>
  <c r="Q6630" i="4" s="1"/>
  <c r="P6614" i="4"/>
  <c r="Q6614" i="4" s="1"/>
  <c r="P6598" i="4"/>
  <c r="Q6598" i="4" s="1"/>
  <c r="P6582" i="4"/>
  <c r="Q6582" i="4" s="1"/>
  <c r="P6566" i="4"/>
  <c r="Q6566" i="4" s="1"/>
  <c r="P6550" i="4"/>
  <c r="Q6550" i="4" s="1"/>
  <c r="P6534" i="4"/>
  <c r="Q6534" i="4" s="1"/>
  <c r="P6518" i="4"/>
  <c r="Q6518" i="4" s="1"/>
  <c r="P6502" i="4"/>
  <c r="Q6502" i="4" s="1"/>
  <c r="P6486" i="4"/>
  <c r="Q6486" i="4" s="1"/>
  <c r="P6470" i="4"/>
  <c r="Q6470" i="4" s="1"/>
  <c r="P6454" i="4"/>
  <c r="Q6454" i="4" s="1"/>
  <c r="P6438" i="4"/>
  <c r="Q6438" i="4" s="1"/>
  <c r="P6422" i="4"/>
  <c r="Q6422" i="4" s="1"/>
  <c r="P6406" i="4"/>
  <c r="Q6406" i="4" s="1"/>
  <c r="P6390" i="4"/>
  <c r="Q6390" i="4" s="1"/>
  <c r="P6374" i="4"/>
  <c r="Q6374" i="4" s="1"/>
  <c r="P6358" i="4"/>
  <c r="Q6358" i="4" s="1"/>
  <c r="P6342" i="4"/>
  <c r="Q6342" i="4" s="1"/>
  <c r="P6326" i="4"/>
  <c r="Q6326" i="4" s="1"/>
  <c r="P6310" i="4"/>
  <c r="Q6310" i="4" s="1"/>
  <c r="P6294" i="4"/>
  <c r="Q6294" i="4" s="1"/>
  <c r="P6278" i="4"/>
  <c r="Q6278" i="4" s="1"/>
  <c r="P6262" i="4"/>
  <c r="Q6262" i="4" s="1"/>
  <c r="P6246" i="4"/>
  <c r="Q6246" i="4" s="1"/>
  <c r="P6230" i="4"/>
  <c r="Q6230" i="4" s="1"/>
  <c r="P6214" i="4"/>
  <c r="Q6214" i="4" s="1"/>
  <c r="P6198" i="4"/>
  <c r="Q6198" i="4" s="1"/>
  <c r="P6182" i="4"/>
  <c r="Q6182" i="4" s="1"/>
  <c r="P6166" i="4"/>
  <c r="Q6166" i="4" s="1"/>
  <c r="P6150" i="4"/>
  <c r="Q6150" i="4" s="1"/>
  <c r="P6134" i="4"/>
  <c r="Q6134" i="4" s="1"/>
  <c r="P6118" i="4"/>
  <c r="Q6118" i="4" s="1"/>
  <c r="P6102" i="4"/>
  <c r="Q6102" i="4" s="1"/>
  <c r="P6086" i="4"/>
  <c r="Q6086" i="4" s="1"/>
  <c r="P6070" i="4"/>
  <c r="Q6070" i="4" s="1"/>
  <c r="P6054" i="4"/>
  <c r="Q6054" i="4" s="1"/>
  <c r="P6038" i="4"/>
  <c r="Q6038" i="4" s="1"/>
  <c r="P6022" i="4"/>
  <c r="Q6022" i="4" s="1"/>
  <c r="P6006" i="4"/>
  <c r="Q6006" i="4" s="1"/>
  <c r="P5990" i="4"/>
  <c r="Q5990" i="4" s="1"/>
  <c r="P5974" i="4"/>
  <c r="Q5974" i="4" s="1"/>
  <c r="P5958" i="4"/>
  <c r="Q5958" i="4" s="1"/>
  <c r="P5942" i="4"/>
  <c r="Q5942" i="4" s="1"/>
  <c r="P5926" i="4"/>
  <c r="Q5926" i="4" s="1"/>
  <c r="P5910" i="4"/>
  <c r="Q5910" i="4" s="1"/>
  <c r="P5894" i="4"/>
  <c r="Q5894" i="4" s="1"/>
  <c r="P5878" i="4"/>
  <c r="Q5878" i="4" s="1"/>
  <c r="P5862" i="4"/>
  <c r="Q5862" i="4" s="1"/>
  <c r="P5846" i="4"/>
  <c r="Q5846" i="4" s="1"/>
  <c r="P5830" i="4"/>
  <c r="Q5830" i="4" s="1"/>
  <c r="P5814" i="4"/>
  <c r="Q5814" i="4" s="1"/>
  <c r="P5798" i="4"/>
  <c r="Q5798" i="4" s="1"/>
  <c r="P5782" i="4"/>
  <c r="Q5782" i="4" s="1"/>
  <c r="P5766" i="4"/>
  <c r="Q5766" i="4" s="1"/>
  <c r="P5750" i="4"/>
  <c r="Q5750" i="4" s="1"/>
  <c r="P5734" i="4"/>
  <c r="Q5734" i="4" s="1"/>
  <c r="P5718" i="4"/>
  <c r="Q5718" i="4" s="1"/>
  <c r="P5702" i="4"/>
  <c r="Q5702" i="4" s="1"/>
  <c r="P5686" i="4"/>
  <c r="Q5686" i="4" s="1"/>
  <c r="P5670" i="4"/>
  <c r="Q5670" i="4" s="1"/>
  <c r="P5654" i="4"/>
  <c r="Q5654" i="4" s="1"/>
  <c r="P5638" i="4"/>
  <c r="Q5638" i="4" s="1"/>
  <c r="P5622" i="4"/>
  <c r="Q5622" i="4" s="1"/>
  <c r="P5606" i="4"/>
  <c r="Q5606" i="4" s="1"/>
  <c r="P5590" i="4"/>
  <c r="Q5590" i="4" s="1"/>
  <c r="P5574" i="4"/>
  <c r="Q5574" i="4" s="1"/>
  <c r="P5558" i="4"/>
  <c r="Q5558" i="4" s="1"/>
  <c r="P5542" i="4"/>
  <c r="Q5542" i="4" s="1"/>
  <c r="Q8070" i="4"/>
  <c r="P9797" i="4"/>
  <c r="Q9797" i="4" s="1"/>
  <c r="P9781" i="4"/>
  <c r="Q9781" i="4" s="1"/>
  <c r="P9765" i="4"/>
  <c r="Q9765" i="4" s="1"/>
  <c r="P9749" i="4"/>
  <c r="Q9749" i="4" s="1"/>
  <c r="P9733" i="4"/>
  <c r="Q9733" i="4" s="1"/>
  <c r="P9717" i="4"/>
  <c r="Q9717" i="4" s="1"/>
  <c r="P9701" i="4"/>
  <c r="Q9701" i="4" s="1"/>
  <c r="P9685" i="4"/>
  <c r="Q9685" i="4" s="1"/>
  <c r="P9669" i="4"/>
  <c r="Q9669" i="4" s="1"/>
  <c r="P9653" i="4"/>
  <c r="Q9653" i="4" s="1"/>
  <c r="P9637" i="4"/>
  <c r="Q9637" i="4" s="1"/>
  <c r="P9621" i="4"/>
  <c r="Q9621" i="4" s="1"/>
  <c r="P9605" i="4"/>
  <c r="Q9605" i="4" s="1"/>
  <c r="P9589" i="4"/>
  <c r="Q9589" i="4" s="1"/>
  <c r="P9573" i="4"/>
  <c r="Q9573" i="4" s="1"/>
  <c r="P9557" i="4"/>
  <c r="Q9557" i="4" s="1"/>
  <c r="P9541" i="4"/>
  <c r="Q9541" i="4" s="1"/>
  <c r="P9525" i="4"/>
  <c r="Q9525" i="4" s="1"/>
  <c r="P9509" i="4"/>
  <c r="Q9509" i="4" s="1"/>
  <c r="P9493" i="4"/>
  <c r="Q9493" i="4" s="1"/>
  <c r="P9477" i="4"/>
  <c r="Q9477" i="4" s="1"/>
  <c r="P9461" i="4"/>
  <c r="Q9461" i="4"/>
  <c r="P9445" i="4"/>
  <c r="Q9445" i="4" s="1"/>
  <c r="P9429" i="4"/>
  <c r="Q9429" i="4" s="1"/>
  <c r="P9413" i="4"/>
  <c r="Q9413" i="4" s="1"/>
  <c r="P9397" i="4"/>
  <c r="Q9397" i="4" s="1"/>
  <c r="P9381" i="4"/>
  <c r="Q9381" i="4" s="1"/>
  <c r="P9365" i="4"/>
  <c r="Q9365" i="4" s="1"/>
  <c r="P9349" i="4"/>
  <c r="Q9349" i="4" s="1"/>
  <c r="P9333" i="4"/>
  <c r="Q9333" i="4" s="1"/>
  <c r="P9317" i="4"/>
  <c r="Q9317" i="4" s="1"/>
  <c r="P9301" i="4"/>
  <c r="Q9301" i="4" s="1"/>
  <c r="P9285" i="4"/>
  <c r="Q9285" i="4" s="1"/>
  <c r="P9269" i="4"/>
  <c r="Q9269" i="4" s="1"/>
  <c r="P9253" i="4"/>
  <c r="Q9253" i="4" s="1"/>
  <c r="P9237" i="4"/>
  <c r="Q9237" i="4" s="1"/>
  <c r="P9221" i="4"/>
  <c r="Q9221" i="4" s="1"/>
  <c r="P9205" i="4"/>
  <c r="Q9205" i="4" s="1"/>
  <c r="P9189" i="4"/>
  <c r="Q9189" i="4" s="1"/>
  <c r="P9173" i="4"/>
  <c r="Q9173" i="4" s="1"/>
  <c r="P9157" i="4"/>
  <c r="Q9157" i="4" s="1"/>
  <c r="P9141" i="4"/>
  <c r="Q9141" i="4" s="1"/>
  <c r="P9125" i="4"/>
  <c r="Q9125" i="4" s="1"/>
  <c r="P9109" i="4"/>
  <c r="Q9109" i="4" s="1"/>
  <c r="P9093" i="4"/>
  <c r="Q9093" i="4" s="1"/>
  <c r="P9077" i="4"/>
  <c r="Q9077" i="4" s="1"/>
  <c r="P9061" i="4"/>
  <c r="Q9061" i="4" s="1"/>
  <c r="P9045" i="4"/>
  <c r="Q9045" i="4" s="1"/>
  <c r="P9029" i="4"/>
  <c r="Q9029" i="4" s="1"/>
  <c r="P9013" i="4"/>
  <c r="Q9013" i="4" s="1"/>
  <c r="P8997" i="4"/>
  <c r="Q8997" i="4" s="1"/>
  <c r="P8981" i="4"/>
  <c r="Q8981" i="4" s="1"/>
  <c r="P8965" i="4"/>
  <c r="Q8965" i="4" s="1"/>
  <c r="P8949" i="4"/>
  <c r="Q8949" i="4" s="1"/>
  <c r="P8933" i="4"/>
  <c r="Q8933" i="4" s="1"/>
  <c r="P8917" i="4"/>
  <c r="Q8917" i="4" s="1"/>
  <c r="P8901" i="4"/>
  <c r="Q8901" i="4" s="1"/>
  <c r="P8885" i="4"/>
  <c r="Q8885" i="4" s="1"/>
  <c r="P8869" i="4"/>
  <c r="Q8869" i="4" s="1"/>
  <c r="P8853" i="4"/>
  <c r="Q8853" i="4" s="1"/>
  <c r="P8837" i="4"/>
  <c r="Q8837" i="4" s="1"/>
  <c r="P8821" i="4"/>
  <c r="Q8821" i="4" s="1"/>
  <c r="P8805" i="4"/>
  <c r="Q8805" i="4" s="1"/>
  <c r="P8789" i="4"/>
  <c r="Q8789" i="4" s="1"/>
  <c r="P8773" i="4"/>
  <c r="Q8773" i="4" s="1"/>
  <c r="P8757" i="4"/>
  <c r="Q8757" i="4" s="1"/>
  <c r="P8741" i="4"/>
  <c r="Q8741" i="4" s="1"/>
  <c r="P8725" i="4"/>
  <c r="Q8725" i="4" s="1"/>
  <c r="P8709" i="4"/>
  <c r="Q8709" i="4" s="1"/>
  <c r="P8693" i="4"/>
  <c r="Q8693" i="4" s="1"/>
  <c r="P8677" i="4"/>
  <c r="Q8677" i="4"/>
  <c r="P8661" i="4"/>
  <c r="Q8661" i="4" s="1"/>
  <c r="P8645" i="4"/>
  <c r="Q8645" i="4" s="1"/>
  <c r="P8629" i="4"/>
  <c r="Q8629" i="4" s="1"/>
  <c r="P8613" i="4"/>
  <c r="Q8613" i="4" s="1"/>
  <c r="P8597" i="4"/>
  <c r="Q8597" i="4" s="1"/>
  <c r="P8581" i="4"/>
  <c r="Q8581" i="4" s="1"/>
  <c r="P8565" i="4"/>
  <c r="Q8565" i="4" s="1"/>
  <c r="P8549" i="4"/>
  <c r="Q8549" i="4" s="1"/>
  <c r="P8533" i="4"/>
  <c r="Q8533" i="4" s="1"/>
  <c r="P8517" i="4"/>
  <c r="Q8517" i="4" s="1"/>
  <c r="P8501" i="4"/>
  <c r="Q8501" i="4" s="1"/>
  <c r="P8485" i="4"/>
  <c r="Q8485" i="4" s="1"/>
  <c r="P8469" i="4"/>
  <c r="Q8469" i="4" s="1"/>
  <c r="P8453" i="4"/>
  <c r="Q8453" i="4" s="1"/>
  <c r="P8437" i="4"/>
  <c r="Q8437" i="4" s="1"/>
  <c r="P8421" i="4"/>
  <c r="Q8421" i="4" s="1"/>
  <c r="P8405" i="4"/>
  <c r="Q8405" i="4" s="1"/>
  <c r="P8389" i="4"/>
  <c r="Q8389" i="4" s="1"/>
  <c r="P8357" i="4"/>
  <c r="Q8357" i="4" s="1"/>
  <c r="P8341" i="4"/>
  <c r="Q8341" i="4" s="1"/>
  <c r="P8325" i="4"/>
  <c r="Q8325" i="4" s="1"/>
  <c r="P8309" i="4"/>
  <c r="Q8309" i="4" s="1"/>
  <c r="P8293" i="4"/>
  <c r="Q8293" i="4" s="1"/>
  <c r="P8277" i="4"/>
  <c r="Q8277" i="4" s="1"/>
  <c r="P8261" i="4"/>
  <c r="Q8261" i="4" s="1"/>
  <c r="P8245" i="4"/>
  <c r="Q8245" i="4" s="1"/>
  <c r="P8229" i="4"/>
  <c r="Q8229" i="4" s="1"/>
  <c r="P8213" i="4"/>
  <c r="Q8213" i="4" s="1"/>
  <c r="P8197" i="4"/>
  <c r="Q8197" i="4" s="1"/>
  <c r="P8181" i="4"/>
  <c r="Q8181" i="4" s="1"/>
  <c r="P8165" i="4"/>
  <c r="Q8165" i="4" s="1"/>
  <c r="P8149" i="4"/>
  <c r="Q8149" i="4" s="1"/>
  <c r="P8133" i="4"/>
  <c r="Q8133" i="4" s="1"/>
  <c r="P8117" i="4"/>
  <c r="Q8117" i="4" s="1"/>
  <c r="P8101" i="4"/>
  <c r="Q8101" i="4" s="1"/>
  <c r="P8085" i="4"/>
  <c r="Q8085" i="4" s="1"/>
  <c r="P8069" i="4"/>
  <c r="Q8069" i="4" s="1"/>
  <c r="P8053" i="4"/>
  <c r="Q8053" i="4" s="1"/>
  <c r="P8037" i="4"/>
  <c r="Q8037" i="4" s="1"/>
  <c r="P8021" i="4"/>
  <c r="Q8021" i="4" s="1"/>
  <c r="P8005" i="4"/>
  <c r="Q8005" i="4" s="1"/>
  <c r="P7989" i="4"/>
  <c r="Q7989" i="4" s="1"/>
  <c r="P7973" i="4"/>
  <c r="Q7973" i="4" s="1"/>
  <c r="P7957" i="4"/>
  <c r="Q7957" i="4" s="1"/>
  <c r="P7941" i="4"/>
  <c r="Q7941" i="4" s="1"/>
  <c r="P7925" i="4"/>
  <c r="Q7925" i="4" s="1"/>
  <c r="P7909" i="4"/>
  <c r="Q7909" i="4" s="1"/>
  <c r="P7893" i="4"/>
  <c r="Q7893" i="4" s="1"/>
  <c r="P7877" i="4"/>
  <c r="Q7877" i="4" s="1"/>
  <c r="P7861" i="4"/>
  <c r="Q7861" i="4" s="1"/>
  <c r="P7845" i="4"/>
  <c r="Q7845" i="4" s="1"/>
  <c r="P7829" i="4"/>
  <c r="Q7829" i="4" s="1"/>
  <c r="P7813" i="4"/>
  <c r="Q7813" i="4" s="1"/>
  <c r="P7797" i="4"/>
  <c r="Q7797" i="4" s="1"/>
  <c r="P7781" i="4"/>
  <c r="Q7781" i="4" s="1"/>
  <c r="P7765" i="4"/>
  <c r="Q7765" i="4" s="1"/>
  <c r="P7749" i="4"/>
  <c r="Q7749" i="4" s="1"/>
  <c r="P7733" i="4"/>
  <c r="Q7733" i="4" s="1"/>
  <c r="P7717" i="4"/>
  <c r="Q7717" i="4" s="1"/>
  <c r="P7701" i="4"/>
  <c r="Q7701" i="4" s="1"/>
  <c r="P7685" i="4"/>
  <c r="Q7685" i="4" s="1"/>
  <c r="P7669" i="4"/>
  <c r="Q7669" i="4" s="1"/>
  <c r="P7653" i="4"/>
  <c r="Q7653" i="4" s="1"/>
  <c r="P7637" i="4"/>
  <c r="Q7637" i="4" s="1"/>
  <c r="P7621" i="4"/>
  <c r="Q7621" i="4" s="1"/>
  <c r="P7605" i="4"/>
  <c r="Q7605" i="4" s="1"/>
  <c r="P7589" i="4"/>
  <c r="Q7589" i="4" s="1"/>
  <c r="P7573" i="4"/>
  <c r="Q7573" i="4" s="1"/>
  <c r="P7557" i="4"/>
  <c r="Q7557" i="4" s="1"/>
  <c r="P7541" i="4"/>
  <c r="Q7541" i="4" s="1"/>
  <c r="P7525" i="4"/>
  <c r="Q7525" i="4" s="1"/>
  <c r="P7509" i="4"/>
  <c r="Q7509" i="4" s="1"/>
  <c r="P7493" i="4"/>
  <c r="Q7493" i="4" s="1"/>
  <c r="P7477" i="4"/>
  <c r="Q7477" i="4" s="1"/>
  <c r="P7461" i="4"/>
  <c r="Q7461" i="4" s="1"/>
  <c r="P7445" i="4"/>
  <c r="Q7445" i="4" s="1"/>
  <c r="P7429" i="4"/>
  <c r="Q7429" i="4" s="1"/>
  <c r="P7413" i="4"/>
  <c r="Q7413" i="4" s="1"/>
  <c r="P7397" i="4"/>
  <c r="Q7397" i="4" s="1"/>
  <c r="P7381" i="4"/>
  <c r="Q7381" i="4" s="1"/>
  <c r="P7365" i="4"/>
  <c r="Q7365" i="4" s="1"/>
  <c r="P7349" i="4"/>
  <c r="Q7349" i="4" s="1"/>
  <c r="P7333" i="4"/>
  <c r="Q7333" i="4" s="1"/>
  <c r="P7317" i="4"/>
  <c r="Q7317" i="4" s="1"/>
  <c r="P7301" i="4"/>
  <c r="Q7301" i="4" s="1"/>
  <c r="P7285" i="4"/>
  <c r="Q7285" i="4" s="1"/>
  <c r="P7269" i="4"/>
  <c r="Q7269" i="4" s="1"/>
  <c r="P7253" i="4"/>
  <c r="Q7253" i="4" s="1"/>
  <c r="P7237" i="4"/>
  <c r="Q7237" i="4" s="1"/>
  <c r="P7221" i="4"/>
  <c r="Q7221" i="4" s="1"/>
  <c r="P7205" i="4"/>
  <c r="Q7205" i="4" s="1"/>
  <c r="P7189" i="4"/>
  <c r="Q7189" i="4" s="1"/>
  <c r="P7173" i="4"/>
  <c r="Q7173" i="4" s="1"/>
  <c r="P7157" i="4"/>
  <c r="Q7157" i="4" s="1"/>
  <c r="P7141" i="4"/>
  <c r="Q7141" i="4" s="1"/>
  <c r="P7125" i="4"/>
  <c r="Q7125" i="4" s="1"/>
  <c r="P7109" i="4"/>
  <c r="Q7109" i="4" s="1"/>
  <c r="P7093" i="4"/>
  <c r="Q7093" i="4" s="1"/>
  <c r="P7077" i="4"/>
  <c r="Q7077" i="4" s="1"/>
  <c r="P7061" i="4"/>
  <c r="Q7061" i="4" s="1"/>
  <c r="P7045" i="4"/>
  <c r="Q7045" i="4" s="1"/>
  <c r="P7029" i="4"/>
  <c r="Q7029" i="4" s="1"/>
  <c r="P7013" i="4"/>
  <c r="Q7013" i="4" s="1"/>
  <c r="P6997" i="4"/>
  <c r="Q6997" i="4" s="1"/>
  <c r="P6981" i="4"/>
  <c r="Q6981" i="4" s="1"/>
  <c r="P6965" i="4"/>
  <c r="Q6965" i="4" s="1"/>
  <c r="P6949" i="4"/>
  <c r="Q6949" i="4" s="1"/>
  <c r="P6933" i="4"/>
  <c r="Q6933" i="4" s="1"/>
  <c r="P6917" i="4"/>
  <c r="Q6917" i="4" s="1"/>
  <c r="P6901" i="4"/>
  <c r="Q6901" i="4" s="1"/>
  <c r="P6885" i="4"/>
  <c r="Q6885" i="4" s="1"/>
  <c r="P6869" i="4"/>
  <c r="Q6869" i="4" s="1"/>
  <c r="P6853" i="4"/>
  <c r="Q6853" i="4" s="1"/>
  <c r="P6837" i="4"/>
  <c r="Q6837" i="4" s="1"/>
  <c r="P6821" i="4"/>
  <c r="Q6821" i="4" s="1"/>
  <c r="P6805" i="4"/>
  <c r="Q6805" i="4" s="1"/>
  <c r="P6789" i="4"/>
  <c r="Q6789" i="4" s="1"/>
  <c r="P6773" i="4"/>
  <c r="Q6773" i="4" s="1"/>
  <c r="P6757" i="4"/>
  <c r="Q6757" i="4" s="1"/>
  <c r="P6741" i="4"/>
  <c r="Q6741" i="4" s="1"/>
  <c r="P6725" i="4"/>
  <c r="Q6725" i="4" s="1"/>
  <c r="P6709" i="4"/>
  <c r="Q6709" i="4" s="1"/>
  <c r="P6693" i="4"/>
  <c r="Q6693" i="4" s="1"/>
  <c r="P6677" i="4"/>
  <c r="Q6677" i="4" s="1"/>
  <c r="P6661" i="4"/>
  <c r="Q6661" i="4" s="1"/>
  <c r="P6645" i="4"/>
  <c r="Q6645" i="4" s="1"/>
  <c r="P6629" i="4"/>
  <c r="Q6629" i="4" s="1"/>
  <c r="P6613" i="4"/>
  <c r="Q6613" i="4" s="1"/>
  <c r="P6597" i="4"/>
  <c r="Q6597" i="4" s="1"/>
  <c r="P6581" i="4"/>
  <c r="Q6581" i="4" s="1"/>
  <c r="P6565" i="4"/>
  <c r="Q6565" i="4" s="1"/>
  <c r="P6549" i="4"/>
  <c r="Q6549" i="4" s="1"/>
  <c r="P6533" i="4"/>
  <c r="Q6533" i="4" s="1"/>
  <c r="P6517" i="4"/>
  <c r="Q6517" i="4" s="1"/>
  <c r="P6501" i="4"/>
  <c r="Q6501" i="4" s="1"/>
  <c r="P6485" i="4"/>
  <c r="Q6485" i="4" s="1"/>
  <c r="P6469" i="4"/>
  <c r="Q6469" i="4" s="1"/>
  <c r="P6453" i="4"/>
  <c r="Q6453" i="4" s="1"/>
  <c r="P6437" i="4"/>
  <c r="Q6437" i="4" s="1"/>
  <c r="P6421" i="4"/>
  <c r="Q6421" i="4" s="1"/>
  <c r="P6405" i="4"/>
  <c r="Q6405" i="4" s="1"/>
  <c r="P6389" i="4"/>
  <c r="Q6389" i="4" s="1"/>
  <c r="P6373" i="4"/>
  <c r="Q6373" i="4" s="1"/>
  <c r="P6357" i="4"/>
  <c r="Q6357" i="4" s="1"/>
  <c r="P6341" i="4"/>
  <c r="Q6341" i="4" s="1"/>
  <c r="P6325" i="4"/>
  <c r="Q6325" i="4" s="1"/>
  <c r="P6309" i="4"/>
  <c r="Q6309" i="4" s="1"/>
  <c r="P6293" i="4"/>
  <c r="Q6293" i="4" s="1"/>
  <c r="P6277" i="4"/>
  <c r="Q6277" i="4" s="1"/>
  <c r="P6261" i="4"/>
  <c r="Q6261" i="4" s="1"/>
  <c r="P6245" i="4"/>
  <c r="Q6245" i="4" s="1"/>
  <c r="P6229" i="4"/>
  <c r="Q6229" i="4" s="1"/>
  <c r="P6213" i="4"/>
  <c r="Q6213" i="4" s="1"/>
  <c r="P6197" i="4"/>
  <c r="Q6197" i="4" s="1"/>
  <c r="P6181" i="4"/>
  <c r="Q6181" i="4" s="1"/>
  <c r="P6165" i="4"/>
  <c r="Q6165" i="4" s="1"/>
  <c r="P6149" i="4"/>
  <c r="Q6149" i="4" s="1"/>
  <c r="P6133" i="4"/>
  <c r="Q6133" i="4" s="1"/>
  <c r="P6117" i="4"/>
  <c r="Q6117" i="4" s="1"/>
  <c r="P6101" i="4"/>
  <c r="Q6101" i="4" s="1"/>
  <c r="P6085" i="4"/>
  <c r="Q6085" i="4" s="1"/>
  <c r="P6069" i="4"/>
  <c r="Q6069" i="4" s="1"/>
  <c r="P6053" i="4"/>
  <c r="Q6053" i="4" s="1"/>
  <c r="P6037" i="4"/>
  <c r="Q6037" i="4" s="1"/>
  <c r="P6021" i="4"/>
  <c r="Q6021" i="4" s="1"/>
  <c r="P6005" i="4"/>
  <c r="Q6005" i="4" s="1"/>
  <c r="P5989" i="4"/>
  <c r="Q5989" i="4" s="1"/>
  <c r="P5973" i="4"/>
  <c r="Q5973" i="4" s="1"/>
  <c r="P5957" i="4"/>
  <c r="Q5957" i="4" s="1"/>
  <c r="P5941" i="4"/>
  <c r="Q5941" i="4" s="1"/>
  <c r="P5925" i="4"/>
  <c r="Q5925" i="4" s="1"/>
  <c r="P5909" i="4"/>
  <c r="Q5909" i="4" s="1"/>
  <c r="P5893" i="4"/>
  <c r="Q5893" i="4" s="1"/>
  <c r="P5877" i="4"/>
  <c r="Q5877" i="4" s="1"/>
  <c r="P5861" i="4"/>
  <c r="Q5861" i="4" s="1"/>
  <c r="P5845" i="4"/>
  <c r="Q5845" i="4" s="1"/>
  <c r="P5829" i="4"/>
  <c r="Q5829" i="4" s="1"/>
  <c r="P5813" i="4"/>
  <c r="Q5813" i="4" s="1"/>
  <c r="P5797" i="4"/>
  <c r="Q5797" i="4" s="1"/>
  <c r="P5781" i="4"/>
  <c r="Q5781" i="4" s="1"/>
  <c r="P5765" i="4"/>
  <c r="Q5765" i="4" s="1"/>
  <c r="P5749" i="4"/>
  <c r="Q5749" i="4" s="1"/>
  <c r="P5733" i="4"/>
  <c r="Q5733" i="4" s="1"/>
  <c r="P5717" i="4"/>
  <c r="Q5717" i="4" s="1"/>
  <c r="P5701" i="4"/>
  <c r="Q5701" i="4" s="1"/>
  <c r="P5685" i="4"/>
  <c r="Q5685" i="4" s="1"/>
  <c r="P5669" i="4"/>
  <c r="Q5669" i="4" s="1"/>
  <c r="P5653" i="4"/>
  <c r="Q5653" i="4" s="1"/>
  <c r="P5637" i="4"/>
  <c r="Q5637" i="4" s="1"/>
  <c r="P5621" i="4"/>
  <c r="Q5621" i="4" s="1"/>
  <c r="P5605" i="4"/>
  <c r="Q5605" i="4" s="1"/>
  <c r="P5589" i="4"/>
  <c r="Q5589" i="4" s="1"/>
  <c r="P5573" i="4"/>
  <c r="Q5573" i="4" s="1"/>
  <c r="P5557" i="4"/>
  <c r="Q5557" i="4" s="1"/>
  <c r="P5541" i="4"/>
  <c r="Q5541" i="4" s="1"/>
  <c r="P5525" i="4"/>
  <c r="Q5525" i="4" s="1"/>
  <c r="P5509" i="4"/>
  <c r="Q5509" i="4" s="1"/>
  <c r="P5493" i="4"/>
  <c r="Q5493" i="4" s="1"/>
  <c r="P5477" i="4"/>
  <c r="Q5477" i="4" s="1"/>
  <c r="P5461" i="4"/>
  <c r="Q5461" i="4" s="1"/>
  <c r="P5445" i="4"/>
  <c r="Q5445" i="4"/>
  <c r="P5429" i="4"/>
  <c r="Q5429" i="4" s="1"/>
  <c r="P5413" i="4"/>
  <c r="Q5413" i="4" s="1"/>
  <c r="P5397" i="4"/>
  <c r="Q5397" i="4" s="1"/>
  <c r="P5381" i="4"/>
  <c r="Q5381" i="4" s="1"/>
  <c r="P5365" i="4"/>
  <c r="Q5365" i="4" s="1"/>
  <c r="P5349" i="4"/>
  <c r="Q5349" i="4" s="1"/>
  <c r="P5333" i="4"/>
  <c r="Q5333" i="4" s="1"/>
  <c r="P5317" i="4"/>
  <c r="Q5317" i="4" s="1"/>
  <c r="P5301" i="4"/>
  <c r="Q5301" i="4" s="1"/>
  <c r="P5285" i="4"/>
  <c r="Q5285" i="4" s="1"/>
  <c r="P5269" i="4"/>
  <c r="Q5269" i="4" s="1"/>
  <c r="P5253" i="4"/>
  <c r="Q5253" i="4" s="1"/>
  <c r="P5237" i="4"/>
  <c r="Q5237" i="4" s="1"/>
  <c r="P5221" i="4"/>
  <c r="Q5221" i="4" s="1"/>
  <c r="P5205" i="4"/>
  <c r="Q5205" i="4" s="1"/>
  <c r="P5189" i="4"/>
  <c r="Q5189" i="4" s="1"/>
  <c r="P5173" i="4"/>
  <c r="Q5173" i="4" s="1"/>
  <c r="P5157" i="4"/>
  <c r="Q5157" i="4" s="1"/>
  <c r="P5141" i="4"/>
  <c r="Q5141" i="4" s="1"/>
  <c r="P5125" i="4"/>
  <c r="Q5125" i="4" s="1"/>
  <c r="P5109" i="4"/>
  <c r="Q5109" i="4" s="1"/>
  <c r="P5093" i="4"/>
  <c r="Q5093" i="4" s="1"/>
  <c r="P5077" i="4"/>
  <c r="Q5077" i="4" s="1"/>
  <c r="P5061" i="4"/>
  <c r="Q5061" i="4" s="1"/>
  <c r="P5045" i="4"/>
  <c r="Q5045" i="4" s="1"/>
  <c r="P5029" i="4"/>
  <c r="Q5029" i="4" s="1"/>
  <c r="P5013" i="4"/>
  <c r="Q5013" i="4" s="1"/>
  <c r="P4997" i="4"/>
  <c r="Q4997" i="4" s="1"/>
  <c r="P4981" i="4"/>
  <c r="Q4981" i="4" s="1"/>
  <c r="P4965" i="4"/>
  <c r="Q4965" i="4" s="1"/>
  <c r="P4949" i="4"/>
  <c r="Q4949" i="4"/>
  <c r="P4933" i="4"/>
  <c r="Q4933" i="4" s="1"/>
  <c r="P4917" i="4"/>
  <c r="Q4917" i="4" s="1"/>
  <c r="P4901" i="4"/>
  <c r="Q4901" i="4" s="1"/>
  <c r="P4885" i="4"/>
  <c r="Q4885" i="4" s="1"/>
  <c r="P4869" i="4"/>
  <c r="Q4869" i="4" s="1"/>
  <c r="P4853" i="4"/>
  <c r="Q4853" i="4" s="1"/>
  <c r="P4837" i="4"/>
  <c r="Q4837" i="4" s="1"/>
  <c r="P4821" i="4"/>
  <c r="Q4821" i="4" s="1"/>
  <c r="P4805" i="4"/>
  <c r="Q4805" i="4" s="1"/>
  <c r="P4789" i="4"/>
  <c r="Q4789" i="4" s="1"/>
  <c r="P4773" i="4"/>
  <c r="Q4773" i="4" s="1"/>
  <c r="P4757" i="4"/>
  <c r="Q4757" i="4" s="1"/>
  <c r="P4741" i="4"/>
  <c r="Q4741" i="4"/>
  <c r="P4725" i="4"/>
  <c r="Q4725" i="4" s="1"/>
  <c r="P4709" i="4"/>
  <c r="Q4709" i="4" s="1"/>
  <c r="P4693" i="4"/>
  <c r="Q4693" i="4" s="1"/>
  <c r="P4677" i="4"/>
  <c r="Q4677" i="4" s="1"/>
  <c r="P4661" i="4"/>
  <c r="Q4661" i="4" s="1"/>
  <c r="P4645" i="4"/>
  <c r="Q4645" i="4" s="1"/>
  <c r="P4629" i="4"/>
  <c r="Q4629" i="4" s="1"/>
  <c r="P4613" i="4"/>
  <c r="Q4613" i="4" s="1"/>
  <c r="P4597" i="4"/>
  <c r="Q4597" i="4" s="1"/>
  <c r="P4581" i="4"/>
  <c r="Q4581" i="4" s="1"/>
  <c r="P4565" i="4"/>
  <c r="Q4565" i="4" s="1"/>
  <c r="P4549" i="4"/>
  <c r="Q4549" i="4" s="1"/>
  <c r="P4533" i="4"/>
  <c r="Q4533" i="4" s="1"/>
  <c r="P4517" i="4"/>
  <c r="Q4517" i="4" s="1"/>
  <c r="P4501" i="4"/>
  <c r="Q4501" i="4" s="1"/>
  <c r="P4485" i="4"/>
  <c r="Q4485" i="4" s="1"/>
  <c r="P4469" i="4"/>
  <c r="Q4469" i="4" s="1"/>
  <c r="P4453" i="4"/>
  <c r="Q4453" i="4" s="1"/>
  <c r="P4437" i="4"/>
  <c r="Q4437" i="4" s="1"/>
  <c r="P4421" i="4"/>
  <c r="Q4421" i="4" s="1"/>
  <c r="P4405" i="4"/>
  <c r="Q4405" i="4" s="1"/>
  <c r="P4389" i="4"/>
  <c r="Q4389" i="4" s="1"/>
  <c r="P4373" i="4"/>
  <c r="Q4373" i="4"/>
  <c r="P4357" i="4"/>
  <c r="Q4357" i="4" s="1"/>
  <c r="P4341" i="4"/>
  <c r="Q4341" i="4" s="1"/>
  <c r="P4325" i="4"/>
  <c r="Q4325" i="4" s="1"/>
  <c r="P4309" i="4"/>
  <c r="Q4309" i="4" s="1"/>
  <c r="P4293" i="4"/>
  <c r="Q4293" i="4" s="1"/>
  <c r="P4277" i="4"/>
  <c r="Q4277" i="4" s="1"/>
  <c r="P4261" i="4"/>
  <c r="Q4261" i="4" s="1"/>
  <c r="P4245" i="4"/>
  <c r="Q4245" i="4" s="1"/>
  <c r="P4229" i="4"/>
  <c r="Q4229" i="4" s="1"/>
  <c r="P4213" i="4"/>
  <c r="Q4213" i="4" s="1"/>
  <c r="P4197" i="4"/>
  <c r="Q4197" i="4" s="1"/>
  <c r="P4181" i="4"/>
  <c r="Q4181" i="4" s="1"/>
  <c r="P4165" i="4"/>
  <c r="Q4165" i="4" s="1"/>
  <c r="P4149" i="4"/>
  <c r="Q4149" i="4" s="1"/>
  <c r="P4133" i="4"/>
  <c r="Q4133" i="4" s="1"/>
  <c r="P4117" i="4"/>
  <c r="Q4117" i="4" s="1"/>
  <c r="P4101" i="4"/>
  <c r="Q4101" i="4" s="1"/>
  <c r="P4085" i="4"/>
  <c r="Q4085" i="4" s="1"/>
  <c r="P4069" i="4"/>
  <c r="Q4069" i="4" s="1"/>
  <c r="P4053" i="4"/>
  <c r="Q4053" i="4" s="1"/>
  <c r="P4037" i="4"/>
  <c r="Q4037" i="4" s="1"/>
  <c r="P4021" i="4"/>
  <c r="Q4021" i="4" s="1"/>
  <c r="P4005" i="4"/>
  <c r="Q4005" i="4" s="1"/>
  <c r="P3989" i="4"/>
  <c r="Q3989" i="4" s="1"/>
  <c r="P3973" i="4"/>
  <c r="Q3973" i="4" s="1"/>
  <c r="P3957" i="4"/>
  <c r="Q3957" i="4" s="1"/>
  <c r="P3941" i="4"/>
  <c r="Q3941" i="4" s="1"/>
  <c r="P3925" i="4"/>
  <c r="Q3925" i="4" s="1"/>
  <c r="P3909" i="4"/>
  <c r="Q3909" i="4" s="1"/>
  <c r="P3893" i="4"/>
  <c r="Q3893" i="4" s="1"/>
  <c r="P3877" i="4"/>
  <c r="Q3877" i="4" s="1"/>
  <c r="P3861" i="4"/>
  <c r="Q3861" i="4" s="1"/>
  <c r="P3845" i="4"/>
  <c r="Q3845" i="4" s="1"/>
  <c r="P3829" i="4"/>
  <c r="Q3829" i="4" s="1"/>
  <c r="P3813" i="4"/>
  <c r="Q3813" i="4" s="1"/>
  <c r="P3797" i="4"/>
  <c r="Q3797" i="4" s="1"/>
  <c r="P3781" i="4"/>
  <c r="Q3781" i="4" s="1"/>
  <c r="P3765" i="4"/>
  <c r="Q3765" i="4" s="1"/>
  <c r="P3749" i="4"/>
  <c r="Q3749" i="4" s="1"/>
  <c r="P3733" i="4"/>
  <c r="Q3733" i="4" s="1"/>
  <c r="P3717" i="4"/>
  <c r="Q3717" i="4" s="1"/>
  <c r="P3701" i="4"/>
  <c r="Q3701" i="4" s="1"/>
  <c r="P3685" i="4"/>
  <c r="Q3685" i="4" s="1"/>
  <c r="P3669" i="4"/>
  <c r="Q3669" i="4" s="1"/>
  <c r="P3653" i="4"/>
  <c r="Q3653" i="4" s="1"/>
  <c r="P3637" i="4"/>
  <c r="Q3637" i="4" s="1"/>
  <c r="P3621" i="4"/>
  <c r="Q3621" i="4" s="1"/>
  <c r="P3605" i="4"/>
  <c r="Q3605" i="4" s="1"/>
  <c r="P3589" i="4"/>
  <c r="Q3589" i="4" s="1"/>
  <c r="P3573" i="4"/>
  <c r="Q3573" i="4" s="1"/>
  <c r="P3557" i="4"/>
  <c r="Q3557" i="4" s="1"/>
  <c r="P3541" i="4"/>
  <c r="Q3541" i="4" s="1"/>
  <c r="P3525" i="4"/>
  <c r="Q3525" i="4" s="1"/>
  <c r="P3509" i="4"/>
  <c r="Q3509" i="4" s="1"/>
  <c r="P3493" i="4"/>
  <c r="Q3493" i="4" s="1"/>
  <c r="P3477" i="4"/>
  <c r="Q3477" i="4" s="1"/>
  <c r="P3461" i="4"/>
  <c r="Q3461" i="4" s="1"/>
  <c r="P3445" i="4"/>
  <c r="Q3445" i="4"/>
  <c r="P3429" i="4"/>
  <c r="Q3429" i="4" s="1"/>
  <c r="P3413" i="4"/>
  <c r="Q3413" i="4" s="1"/>
  <c r="P3397" i="4"/>
  <c r="Q3397" i="4" s="1"/>
  <c r="P3381" i="4"/>
  <c r="Q3381" i="4" s="1"/>
  <c r="P3365" i="4"/>
  <c r="Q3365" i="4" s="1"/>
  <c r="P3349" i="4"/>
  <c r="Q3349" i="4" s="1"/>
  <c r="P3333" i="4"/>
  <c r="Q3333" i="4" s="1"/>
  <c r="P3317" i="4"/>
  <c r="Q3317" i="4" s="1"/>
  <c r="P3301" i="4"/>
  <c r="Q3301" i="4" s="1"/>
  <c r="P3285" i="4"/>
  <c r="Q3285" i="4" s="1"/>
  <c r="P3269" i="4"/>
  <c r="Q3269" i="4" s="1"/>
  <c r="P3253" i="4"/>
  <c r="Q3253" i="4" s="1"/>
  <c r="P3237" i="4"/>
  <c r="Q3237" i="4" s="1"/>
  <c r="P3221" i="4"/>
  <c r="Q3221" i="4" s="1"/>
  <c r="P3205" i="4"/>
  <c r="Q3205" i="4" s="1"/>
  <c r="P3189" i="4"/>
  <c r="Q3189" i="4" s="1"/>
  <c r="P3173" i="4"/>
  <c r="Q3173" i="4" s="1"/>
  <c r="P3157" i="4"/>
  <c r="Q3157" i="4" s="1"/>
  <c r="P3141" i="4"/>
  <c r="Q3141" i="4" s="1"/>
  <c r="P3125" i="4"/>
  <c r="Q3125" i="4" s="1"/>
  <c r="P3109" i="4"/>
  <c r="Q3109" i="4" s="1"/>
  <c r="Q9116" i="4"/>
  <c r="Q8052" i="4"/>
  <c r="P9796" i="4"/>
  <c r="Q9796" i="4" s="1"/>
  <c r="P9780" i="4"/>
  <c r="Q9780" i="4" s="1"/>
  <c r="P9764" i="4"/>
  <c r="Q9764" i="4" s="1"/>
  <c r="P9748" i="4"/>
  <c r="Q9748" i="4" s="1"/>
  <c r="P9732" i="4"/>
  <c r="Q9732" i="4" s="1"/>
  <c r="P9716" i="4"/>
  <c r="Q9716" i="4" s="1"/>
  <c r="P9700" i="4"/>
  <c r="Q9700" i="4" s="1"/>
  <c r="P9684" i="4"/>
  <c r="Q9684" i="4" s="1"/>
  <c r="P9668" i="4"/>
  <c r="Q9668" i="4" s="1"/>
  <c r="P9652" i="4"/>
  <c r="Q9652" i="4" s="1"/>
  <c r="P9636" i="4"/>
  <c r="Q9636" i="4"/>
  <c r="P9620" i="4"/>
  <c r="Q9620" i="4" s="1"/>
  <c r="P9604" i="4"/>
  <c r="Q9604" i="4" s="1"/>
  <c r="P9588" i="4"/>
  <c r="Q9588" i="4" s="1"/>
  <c r="P9572" i="4"/>
  <c r="Q9572" i="4" s="1"/>
  <c r="P9556" i="4"/>
  <c r="Q9556" i="4" s="1"/>
  <c r="P9540" i="4"/>
  <c r="Q9540" i="4" s="1"/>
  <c r="P9524" i="4"/>
  <c r="Q9524" i="4" s="1"/>
  <c r="P9508" i="4"/>
  <c r="Q9508" i="4" s="1"/>
  <c r="P9492" i="4"/>
  <c r="Q9492" i="4" s="1"/>
  <c r="P9476" i="4"/>
  <c r="Q9476" i="4" s="1"/>
  <c r="P9460" i="4"/>
  <c r="Q9460" i="4" s="1"/>
  <c r="P9444" i="4"/>
  <c r="Q9444" i="4" s="1"/>
  <c r="P9428" i="4"/>
  <c r="Q9428" i="4" s="1"/>
  <c r="P9412" i="4"/>
  <c r="Q9412" i="4" s="1"/>
  <c r="P9396" i="4"/>
  <c r="Q9396" i="4" s="1"/>
  <c r="P9380" i="4"/>
  <c r="Q9380" i="4" s="1"/>
  <c r="P9364" i="4"/>
  <c r="Q9364" i="4" s="1"/>
  <c r="P9348" i="4"/>
  <c r="Q9348" i="4" s="1"/>
  <c r="P9332" i="4"/>
  <c r="Q9332" i="4" s="1"/>
  <c r="P9316" i="4"/>
  <c r="Q9316" i="4" s="1"/>
  <c r="P9300" i="4"/>
  <c r="Q9300" i="4" s="1"/>
  <c r="P9284" i="4"/>
  <c r="Q9284" i="4" s="1"/>
  <c r="P9268" i="4"/>
  <c r="Q9268" i="4" s="1"/>
  <c r="P9252" i="4"/>
  <c r="Q9252" i="4" s="1"/>
  <c r="P9236" i="4"/>
  <c r="Q9236" i="4" s="1"/>
  <c r="P9220" i="4"/>
  <c r="Q9220" i="4" s="1"/>
  <c r="P9204" i="4"/>
  <c r="Q9204" i="4" s="1"/>
  <c r="P9188" i="4"/>
  <c r="Q9188" i="4" s="1"/>
  <c r="P9172" i="4"/>
  <c r="Q9172" i="4" s="1"/>
  <c r="P9156" i="4"/>
  <c r="Q9156" i="4" s="1"/>
  <c r="P9140" i="4"/>
  <c r="Q9140" i="4"/>
  <c r="P9124" i="4"/>
  <c r="Q9124" i="4" s="1"/>
  <c r="P9108" i="4"/>
  <c r="Q9108" i="4" s="1"/>
  <c r="P9092" i="4"/>
  <c r="Q9092" i="4" s="1"/>
  <c r="P9076" i="4"/>
  <c r="Q9076" i="4" s="1"/>
  <c r="P9060" i="4"/>
  <c r="Q9060" i="4"/>
  <c r="P9044" i="4"/>
  <c r="Q9044" i="4" s="1"/>
  <c r="P9028" i="4"/>
  <c r="Q9028" i="4" s="1"/>
  <c r="P9012" i="4"/>
  <c r="Q9012" i="4" s="1"/>
  <c r="P8996" i="4"/>
  <c r="Q8996" i="4" s="1"/>
  <c r="P8980" i="4"/>
  <c r="Q8980" i="4" s="1"/>
  <c r="P8964" i="4"/>
  <c r="Q8964" i="4" s="1"/>
  <c r="P8948" i="4"/>
  <c r="Q8948" i="4" s="1"/>
  <c r="P8932" i="4"/>
  <c r="Q8932" i="4" s="1"/>
  <c r="P8916" i="4"/>
  <c r="Q8916" i="4" s="1"/>
  <c r="P8900" i="4"/>
  <c r="Q8900" i="4" s="1"/>
  <c r="P8884" i="4"/>
  <c r="Q8884" i="4" s="1"/>
  <c r="P8868" i="4"/>
  <c r="Q8868" i="4" s="1"/>
  <c r="P8852" i="4"/>
  <c r="Q8852" i="4" s="1"/>
  <c r="P8836" i="4"/>
  <c r="Q8836" i="4" s="1"/>
  <c r="P8820" i="4"/>
  <c r="Q8820" i="4" s="1"/>
  <c r="P8804" i="4"/>
  <c r="Q8804" i="4" s="1"/>
  <c r="P8788" i="4"/>
  <c r="Q8788" i="4" s="1"/>
  <c r="P8772" i="4"/>
  <c r="Q8772" i="4" s="1"/>
  <c r="P8756" i="4"/>
  <c r="Q8756" i="4" s="1"/>
  <c r="P8740" i="4"/>
  <c r="Q8740" i="4" s="1"/>
  <c r="P8724" i="4"/>
  <c r="Q8724" i="4" s="1"/>
  <c r="P8708" i="4"/>
  <c r="Q8708" i="4" s="1"/>
  <c r="P8692" i="4"/>
  <c r="Q8692" i="4" s="1"/>
  <c r="P8676" i="4"/>
  <c r="Q8676" i="4" s="1"/>
  <c r="P8660" i="4"/>
  <c r="Q8660" i="4" s="1"/>
  <c r="P8644" i="4"/>
  <c r="Q8644" i="4" s="1"/>
  <c r="P8628" i="4"/>
  <c r="Q8628" i="4" s="1"/>
  <c r="P8612" i="4"/>
  <c r="Q8612" i="4" s="1"/>
  <c r="P8596" i="4"/>
  <c r="Q8596" i="4" s="1"/>
  <c r="P8580" i="4"/>
  <c r="Q8580" i="4" s="1"/>
  <c r="P8564" i="4"/>
  <c r="Q8564" i="4" s="1"/>
  <c r="P8548" i="4"/>
  <c r="Q8548" i="4" s="1"/>
  <c r="P8532" i="4"/>
  <c r="Q8532" i="4" s="1"/>
  <c r="P8516" i="4"/>
  <c r="Q8516" i="4" s="1"/>
  <c r="P8500" i="4"/>
  <c r="Q8500" i="4" s="1"/>
  <c r="P8484" i="4"/>
  <c r="Q8484" i="4" s="1"/>
  <c r="P8468" i="4"/>
  <c r="Q8468" i="4" s="1"/>
  <c r="P8452" i="4"/>
  <c r="Q8452" i="4" s="1"/>
  <c r="P8436" i="4"/>
  <c r="Q8436" i="4" s="1"/>
  <c r="P8420" i="4"/>
  <c r="Q8420" i="4" s="1"/>
  <c r="P8404" i="4"/>
  <c r="Q8404" i="4" s="1"/>
  <c r="P8388" i="4"/>
  <c r="Q8388" i="4" s="1"/>
  <c r="P8372" i="4"/>
  <c r="Q8372" i="4" s="1"/>
  <c r="P8356" i="4"/>
  <c r="Q8356" i="4" s="1"/>
  <c r="P8340" i="4"/>
  <c r="Q8340" i="4" s="1"/>
  <c r="P8324" i="4"/>
  <c r="Q8324" i="4" s="1"/>
  <c r="P8308" i="4"/>
  <c r="Q8308" i="4" s="1"/>
  <c r="P8292" i="4"/>
  <c r="Q8292" i="4" s="1"/>
  <c r="P8276" i="4"/>
  <c r="Q8276" i="4" s="1"/>
  <c r="P8260" i="4"/>
  <c r="Q8260" i="4" s="1"/>
  <c r="P8244" i="4"/>
  <c r="Q8244" i="4" s="1"/>
  <c r="P8228" i="4"/>
  <c r="Q8228" i="4" s="1"/>
  <c r="P8212" i="4"/>
  <c r="Q8212" i="4" s="1"/>
  <c r="P8196" i="4"/>
  <c r="Q8196" i="4" s="1"/>
  <c r="P8180" i="4"/>
  <c r="Q8180" i="4" s="1"/>
  <c r="P8164" i="4"/>
  <c r="Q8164" i="4" s="1"/>
  <c r="P8148" i="4"/>
  <c r="Q8148" i="4" s="1"/>
  <c r="P8132" i="4"/>
  <c r="Q8132" i="4" s="1"/>
  <c r="P8116" i="4"/>
  <c r="Q8116" i="4" s="1"/>
  <c r="P8100" i="4"/>
  <c r="Q8100" i="4" s="1"/>
  <c r="P8084" i="4"/>
  <c r="Q8084" i="4" s="1"/>
  <c r="P8068" i="4"/>
  <c r="Q8068" i="4" s="1"/>
  <c r="P8036" i="4"/>
  <c r="Q8036" i="4" s="1"/>
  <c r="P8020" i="4"/>
  <c r="Q8020" i="4" s="1"/>
  <c r="P8004" i="4"/>
  <c r="Q8004" i="4" s="1"/>
  <c r="P7988" i="4"/>
  <c r="Q7988" i="4" s="1"/>
  <c r="P7972" i="4"/>
  <c r="Q7972" i="4" s="1"/>
  <c r="P7956" i="4"/>
  <c r="Q7956" i="4" s="1"/>
  <c r="P7940" i="4"/>
  <c r="Q7940" i="4" s="1"/>
  <c r="P7924" i="4"/>
  <c r="Q7924" i="4"/>
  <c r="P7908" i="4"/>
  <c r="Q7908" i="4" s="1"/>
  <c r="P7892" i="4"/>
  <c r="Q7892" i="4" s="1"/>
  <c r="P7876" i="4"/>
  <c r="Q7876" i="4" s="1"/>
  <c r="P7860" i="4"/>
  <c r="Q7860" i="4" s="1"/>
  <c r="P7844" i="4"/>
  <c r="Q7844" i="4" s="1"/>
  <c r="P7828" i="4"/>
  <c r="Q7828" i="4" s="1"/>
  <c r="P7812" i="4"/>
  <c r="Q7812" i="4" s="1"/>
  <c r="P7796" i="4"/>
  <c r="Q7796" i="4" s="1"/>
  <c r="P7780" i="4"/>
  <c r="Q7780" i="4" s="1"/>
  <c r="P7764" i="4"/>
  <c r="Q7764" i="4" s="1"/>
  <c r="P7748" i="4"/>
  <c r="Q7748" i="4" s="1"/>
  <c r="P7732" i="4"/>
  <c r="Q7732" i="4" s="1"/>
  <c r="P7716" i="4"/>
  <c r="Q7716" i="4" s="1"/>
  <c r="P7700" i="4"/>
  <c r="Q7700" i="4" s="1"/>
  <c r="P7684" i="4"/>
  <c r="Q7684" i="4" s="1"/>
  <c r="P7668" i="4"/>
  <c r="Q7668" i="4" s="1"/>
  <c r="P7652" i="4"/>
  <c r="Q7652" i="4" s="1"/>
  <c r="P7636" i="4"/>
  <c r="Q7636" i="4" s="1"/>
  <c r="P7620" i="4"/>
  <c r="Q7620" i="4" s="1"/>
  <c r="P7604" i="4"/>
  <c r="Q7604" i="4" s="1"/>
  <c r="P7588" i="4"/>
  <c r="Q7588" i="4" s="1"/>
  <c r="P7572" i="4"/>
  <c r="Q7572" i="4" s="1"/>
  <c r="P7556" i="4"/>
  <c r="Q7556" i="4" s="1"/>
  <c r="P7540" i="4"/>
  <c r="Q7540" i="4" s="1"/>
  <c r="P7524" i="4"/>
  <c r="Q7524" i="4" s="1"/>
  <c r="P7508" i="4"/>
  <c r="Q7508" i="4" s="1"/>
  <c r="P7492" i="4"/>
  <c r="Q7492" i="4" s="1"/>
  <c r="P7476" i="4"/>
  <c r="Q7476" i="4" s="1"/>
  <c r="P7460" i="4"/>
  <c r="Q7460" i="4" s="1"/>
  <c r="P7444" i="4"/>
  <c r="Q7444" i="4" s="1"/>
  <c r="P7428" i="4"/>
  <c r="Q7428" i="4" s="1"/>
  <c r="P7412" i="4"/>
  <c r="Q7412" i="4" s="1"/>
  <c r="P7396" i="4"/>
  <c r="Q7396" i="4" s="1"/>
  <c r="P7380" i="4"/>
  <c r="Q7380" i="4" s="1"/>
  <c r="P7364" i="4"/>
  <c r="Q7364" i="4" s="1"/>
  <c r="P7348" i="4"/>
  <c r="Q7348" i="4"/>
  <c r="P7332" i="4"/>
  <c r="Q7332" i="4" s="1"/>
  <c r="P7316" i="4"/>
  <c r="Q7316" i="4" s="1"/>
  <c r="P7300" i="4"/>
  <c r="Q7300" i="4" s="1"/>
  <c r="P7284" i="4"/>
  <c r="Q7284" i="4" s="1"/>
  <c r="P7268" i="4"/>
  <c r="Q7268" i="4" s="1"/>
  <c r="P7252" i="4"/>
  <c r="Q7252" i="4" s="1"/>
  <c r="P7236" i="4"/>
  <c r="Q7236" i="4" s="1"/>
  <c r="P7220" i="4"/>
  <c r="Q7220" i="4" s="1"/>
  <c r="P7204" i="4"/>
  <c r="Q7204" i="4" s="1"/>
  <c r="P7188" i="4"/>
  <c r="Q7188" i="4" s="1"/>
  <c r="P7172" i="4"/>
  <c r="Q7172" i="4" s="1"/>
  <c r="P7156" i="4"/>
  <c r="Q7156" i="4" s="1"/>
  <c r="P7140" i="4"/>
  <c r="Q7140" i="4" s="1"/>
  <c r="P7124" i="4"/>
  <c r="Q7124" i="4" s="1"/>
  <c r="P7108" i="4"/>
  <c r="Q7108" i="4" s="1"/>
  <c r="P7092" i="4"/>
  <c r="Q7092" i="4" s="1"/>
  <c r="P7076" i="4"/>
  <c r="Q7076" i="4" s="1"/>
  <c r="P7060" i="4"/>
  <c r="Q7060" i="4" s="1"/>
  <c r="P7044" i="4"/>
  <c r="Q7044" i="4" s="1"/>
  <c r="P7028" i="4"/>
  <c r="Q7028" i="4" s="1"/>
  <c r="P7012" i="4"/>
  <c r="Q7012" i="4" s="1"/>
  <c r="P6996" i="4"/>
  <c r="Q6996" i="4" s="1"/>
  <c r="P6980" i="4"/>
  <c r="Q6980" i="4" s="1"/>
  <c r="P6964" i="4"/>
  <c r="Q6964" i="4" s="1"/>
  <c r="P6948" i="4"/>
  <c r="Q6948" i="4" s="1"/>
  <c r="P6932" i="4"/>
  <c r="Q6932" i="4" s="1"/>
  <c r="P6916" i="4"/>
  <c r="Q6916" i="4" s="1"/>
  <c r="P6900" i="4"/>
  <c r="Q6900" i="4" s="1"/>
  <c r="P6884" i="4"/>
  <c r="Q6884" i="4" s="1"/>
  <c r="P6868" i="4"/>
  <c r="Q6868" i="4" s="1"/>
  <c r="P6852" i="4"/>
  <c r="Q6852" i="4" s="1"/>
  <c r="P6836" i="4"/>
  <c r="Q6836" i="4" s="1"/>
  <c r="P6820" i="4"/>
  <c r="Q6820" i="4" s="1"/>
  <c r="P6804" i="4"/>
  <c r="Q6804" i="4" s="1"/>
  <c r="P6788" i="4"/>
  <c r="Q6788" i="4" s="1"/>
  <c r="P6772" i="4"/>
  <c r="Q6772" i="4" s="1"/>
  <c r="P6756" i="4"/>
  <c r="Q6756" i="4" s="1"/>
  <c r="P6740" i="4"/>
  <c r="Q6740" i="4" s="1"/>
  <c r="P6724" i="4"/>
  <c r="Q6724" i="4" s="1"/>
  <c r="P6708" i="4"/>
  <c r="Q6708" i="4" s="1"/>
  <c r="P6692" i="4"/>
  <c r="Q6692" i="4" s="1"/>
  <c r="P6676" i="4"/>
  <c r="Q6676" i="4" s="1"/>
  <c r="P6660" i="4"/>
  <c r="Q6660" i="4" s="1"/>
  <c r="P6644" i="4"/>
  <c r="Q6644" i="4" s="1"/>
  <c r="P6628" i="4"/>
  <c r="Q6628" i="4" s="1"/>
  <c r="P6612" i="4"/>
  <c r="Q6612" i="4" s="1"/>
  <c r="P6596" i="4"/>
  <c r="Q6596" i="4" s="1"/>
  <c r="P6580" i="4"/>
  <c r="Q6580" i="4" s="1"/>
  <c r="P6564" i="4"/>
  <c r="Q6564" i="4" s="1"/>
  <c r="P6548" i="4"/>
  <c r="Q6548" i="4" s="1"/>
  <c r="P6532" i="4"/>
  <c r="Q6532" i="4" s="1"/>
  <c r="P6516" i="4"/>
  <c r="Q6516" i="4" s="1"/>
  <c r="P6500" i="4"/>
  <c r="Q6500" i="4" s="1"/>
  <c r="P6484" i="4"/>
  <c r="Q6484" i="4" s="1"/>
  <c r="P6468" i="4"/>
  <c r="Q6468" i="4" s="1"/>
  <c r="P6452" i="4"/>
  <c r="Q6452" i="4" s="1"/>
  <c r="P6436" i="4"/>
  <c r="Q6436" i="4"/>
  <c r="P6420" i="4"/>
  <c r="Q6420" i="4" s="1"/>
  <c r="P6404" i="4"/>
  <c r="Q6404" i="4" s="1"/>
  <c r="P6388" i="4"/>
  <c r="Q6388" i="4" s="1"/>
  <c r="P6372" i="4"/>
  <c r="Q6372" i="4" s="1"/>
  <c r="P6356" i="4"/>
  <c r="Q6356" i="4" s="1"/>
  <c r="P6340" i="4"/>
  <c r="Q6340" i="4" s="1"/>
  <c r="P6324" i="4"/>
  <c r="Q6324" i="4" s="1"/>
  <c r="P6308" i="4"/>
  <c r="Q6308" i="4" s="1"/>
  <c r="P6292" i="4"/>
  <c r="Q6292" i="4" s="1"/>
  <c r="P6276" i="4"/>
  <c r="Q6276" i="4" s="1"/>
  <c r="P6260" i="4"/>
  <c r="Q6260" i="4" s="1"/>
  <c r="P6244" i="4"/>
  <c r="Q6244" i="4" s="1"/>
  <c r="P6228" i="4"/>
  <c r="Q6228" i="4" s="1"/>
  <c r="P6212" i="4"/>
  <c r="Q6212" i="4" s="1"/>
  <c r="P6196" i="4"/>
  <c r="Q6196" i="4" s="1"/>
  <c r="P6180" i="4"/>
  <c r="Q6180" i="4" s="1"/>
  <c r="P6164" i="4"/>
  <c r="Q6164" i="4" s="1"/>
  <c r="P6148" i="4"/>
  <c r="Q6148" i="4" s="1"/>
  <c r="P6132" i="4"/>
  <c r="Q6132" i="4" s="1"/>
  <c r="P6116" i="4"/>
  <c r="Q6116" i="4" s="1"/>
  <c r="P6100" i="4"/>
  <c r="Q6100" i="4" s="1"/>
  <c r="P6084" i="4"/>
  <c r="Q6084" i="4" s="1"/>
  <c r="P6068" i="4"/>
  <c r="Q6068" i="4" s="1"/>
  <c r="P6052" i="4"/>
  <c r="Q6052" i="4" s="1"/>
  <c r="P6036" i="4"/>
  <c r="Q6036" i="4" s="1"/>
  <c r="P6020" i="4"/>
  <c r="Q6020" i="4" s="1"/>
  <c r="P6004" i="4"/>
  <c r="Q6004" i="4" s="1"/>
  <c r="P5988" i="4"/>
  <c r="Q5988" i="4" s="1"/>
  <c r="P5972" i="4"/>
  <c r="Q5972" i="4" s="1"/>
  <c r="P5956" i="4"/>
  <c r="Q5956" i="4" s="1"/>
  <c r="P5940" i="4"/>
  <c r="Q5940" i="4" s="1"/>
  <c r="P5924" i="4"/>
  <c r="Q5924" i="4" s="1"/>
  <c r="P5908" i="4"/>
  <c r="Q5908" i="4" s="1"/>
  <c r="P5892" i="4"/>
  <c r="Q5892" i="4" s="1"/>
  <c r="P5876" i="4"/>
  <c r="Q5876" i="4" s="1"/>
  <c r="P5860" i="4"/>
  <c r="Q5860" i="4" s="1"/>
  <c r="P5844" i="4"/>
  <c r="Q5844" i="4" s="1"/>
  <c r="P5828" i="4"/>
  <c r="Q5828" i="4" s="1"/>
  <c r="P5812" i="4"/>
  <c r="Q5812" i="4" s="1"/>
  <c r="P5796" i="4"/>
  <c r="Q5796" i="4" s="1"/>
  <c r="P5780" i="4"/>
  <c r="Q5780" i="4" s="1"/>
  <c r="P5764" i="4"/>
  <c r="Q5764" i="4" s="1"/>
  <c r="P5748" i="4"/>
  <c r="Q5748" i="4" s="1"/>
  <c r="P5732" i="4"/>
  <c r="Q5732" i="4" s="1"/>
  <c r="P5716" i="4"/>
  <c r="Q5716" i="4" s="1"/>
  <c r="P5700" i="4"/>
  <c r="Q5700" i="4" s="1"/>
  <c r="P5684" i="4"/>
  <c r="Q5684" i="4" s="1"/>
  <c r="P5668" i="4"/>
  <c r="Q5668" i="4" s="1"/>
  <c r="P5652" i="4"/>
  <c r="Q5652" i="4" s="1"/>
  <c r="P5636" i="4"/>
  <c r="Q5636" i="4" s="1"/>
  <c r="P5620" i="4"/>
  <c r="Q5620" i="4" s="1"/>
  <c r="P5604" i="4"/>
  <c r="Q5604" i="4" s="1"/>
  <c r="P5588" i="4"/>
  <c r="Q5588" i="4" s="1"/>
  <c r="P5572" i="4"/>
  <c r="Q5572" i="4" s="1"/>
  <c r="P5556" i="4"/>
  <c r="Q5556" i="4" s="1"/>
  <c r="P5540" i="4"/>
  <c r="Q5540" i="4" s="1"/>
  <c r="P5524" i="4"/>
  <c r="Q5524" i="4" s="1"/>
  <c r="P5508" i="4"/>
  <c r="Q5508" i="4" s="1"/>
  <c r="P5492" i="4"/>
  <c r="Q5492" i="4" s="1"/>
  <c r="P5476" i="4"/>
  <c r="Q5476" i="4" s="1"/>
  <c r="P5460" i="4"/>
  <c r="Q5460" i="4" s="1"/>
  <c r="P5444" i="4"/>
  <c r="Q5444" i="4" s="1"/>
  <c r="P5428" i="4"/>
  <c r="Q5428" i="4" s="1"/>
  <c r="P5412" i="4"/>
  <c r="Q5412" i="4" s="1"/>
  <c r="P5396" i="4"/>
  <c r="Q5396" i="4" s="1"/>
  <c r="P5380" i="4"/>
  <c r="Q5380" i="4" s="1"/>
  <c r="P5364" i="4"/>
  <c r="Q5364" i="4" s="1"/>
  <c r="P5348" i="4"/>
  <c r="Q5348" i="4" s="1"/>
  <c r="P5332" i="4"/>
  <c r="Q5332" i="4" s="1"/>
  <c r="P5316" i="4"/>
  <c r="Q5316" i="4" s="1"/>
  <c r="P5300" i="4"/>
  <c r="Q5300" i="4" s="1"/>
  <c r="P5284" i="4"/>
  <c r="Q5284" i="4" s="1"/>
  <c r="P5268" i="4"/>
  <c r="Q5268" i="4" s="1"/>
  <c r="P5252" i="4"/>
  <c r="Q5252" i="4" s="1"/>
  <c r="P5236" i="4"/>
  <c r="Q5236" i="4" s="1"/>
  <c r="P5220" i="4"/>
  <c r="Q5220" i="4" s="1"/>
  <c r="P5204" i="4"/>
  <c r="Q5204" i="4" s="1"/>
  <c r="P5188" i="4"/>
  <c r="Q5188" i="4" s="1"/>
  <c r="P5172" i="4"/>
  <c r="Q5172" i="4" s="1"/>
  <c r="P5156" i="4"/>
  <c r="Q5156" i="4" s="1"/>
  <c r="P5140" i="4"/>
  <c r="Q5140" i="4" s="1"/>
  <c r="P5124" i="4"/>
  <c r="Q5124" i="4" s="1"/>
  <c r="P5108" i="4"/>
  <c r="Q5108" i="4" s="1"/>
  <c r="P5092" i="4"/>
  <c r="Q5092" i="4" s="1"/>
  <c r="P5076" i="4"/>
  <c r="Q5076" i="4" s="1"/>
  <c r="P5060" i="4"/>
  <c r="Q5060" i="4" s="1"/>
  <c r="P5044" i="4"/>
  <c r="Q5044" i="4" s="1"/>
  <c r="P5028" i="4"/>
  <c r="Q5028" i="4" s="1"/>
  <c r="P5012" i="4"/>
  <c r="Q5012" i="4" s="1"/>
  <c r="P4996" i="4"/>
  <c r="Q4996" i="4" s="1"/>
  <c r="P4980" i="4"/>
  <c r="Q4980" i="4" s="1"/>
  <c r="P4964" i="4"/>
  <c r="Q4964" i="4" s="1"/>
  <c r="P4948" i="4"/>
  <c r="Q4948" i="4"/>
  <c r="P4932" i="4"/>
  <c r="Q4932" i="4" s="1"/>
  <c r="P4916" i="4"/>
  <c r="Q4916" i="4" s="1"/>
  <c r="P4900" i="4"/>
  <c r="Q4900" i="4" s="1"/>
  <c r="P4884" i="4"/>
  <c r="Q4884" i="4" s="1"/>
  <c r="P4868" i="4"/>
  <c r="Q4868" i="4" s="1"/>
  <c r="P4852" i="4"/>
  <c r="Q4852" i="4" s="1"/>
  <c r="P4836" i="4"/>
  <c r="Q4836" i="4" s="1"/>
  <c r="P4820" i="4"/>
  <c r="Q4820" i="4" s="1"/>
  <c r="P4804" i="4"/>
  <c r="Q4804" i="4" s="1"/>
  <c r="P4788" i="4"/>
  <c r="Q4788" i="4" s="1"/>
  <c r="P4772" i="4"/>
  <c r="Q4772" i="4" s="1"/>
  <c r="P4756" i="4"/>
  <c r="Q4756" i="4" s="1"/>
  <c r="P4740" i="4"/>
  <c r="Q4740" i="4" s="1"/>
  <c r="P4724" i="4"/>
  <c r="Q4724" i="4" s="1"/>
  <c r="P4708" i="4"/>
  <c r="Q4708" i="4" s="1"/>
  <c r="P4692" i="4"/>
  <c r="Q4692" i="4" s="1"/>
  <c r="P4676" i="4"/>
  <c r="Q4676" i="4" s="1"/>
  <c r="P4660" i="4"/>
  <c r="Q4660" i="4" s="1"/>
  <c r="P4644" i="4"/>
  <c r="Q4644" i="4" s="1"/>
  <c r="P4628" i="4"/>
  <c r="Q4628" i="4" s="1"/>
  <c r="P4612" i="4"/>
  <c r="Q4612" i="4" s="1"/>
  <c r="P4596" i="4"/>
  <c r="Q4596" i="4" s="1"/>
  <c r="P4580" i="4"/>
  <c r="Q4580" i="4" s="1"/>
  <c r="P4564" i="4"/>
  <c r="Q4564" i="4" s="1"/>
  <c r="P4548" i="4"/>
  <c r="Q4548" i="4" s="1"/>
  <c r="P4532" i="4"/>
  <c r="Q4532" i="4" s="1"/>
  <c r="P4516" i="4"/>
  <c r="Q4516" i="4" s="1"/>
  <c r="P4500" i="4"/>
  <c r="Q4500" i="4" s="1"/>
  <c r="P4484" i="4"/>
  <c r="Q4484" i="4" s="1"/>
  <c r="P4468" i="4"/>
  <c r="Q4468" i="4"/>
  <c r="P4452" i="4"/>
  <c r="Q4452" i="4" s="1"/>
  <c r="P4436" i="4"/>
  <c r="Q4436" i="4" s="1"/>
  <c r="P4420" i="4"/>
  <c r="Q4420" i="4" s="1"/>
  <c r="P4404" i="4"/>
  <c r="Q4404" i="4" s="1"/>
  <c r="P4388" i="4"/>
  <c r="Q4388" i="4"/>
  <c r="P4372" i="4"/>
  <c r="Q4372" i="4" s="1"/>
  <c r="P4356" i="4"/>
  <c r="Q4356" i="4" s="1"/>
  <c r="P4340" i="4"/>
  <c r="Q4340" i="4" s="1"/>
  <c r="P4324" i="4"/>
  <c r="Q4324" i="4" s="1"/>
  <c r="P4308" i="4"/>
  <c r="Q4308" i="4" s="1"/>
  <c r="P4292" i="4"/>
  <c r="Q4292" i="4" s="1"/>
  <c r="P4276" i="4"/>
  <c r="Q4276" i="4" s="1"/>
  <c r="P4260" i="4"/>
  <c r="Q4260" i="4" s="1"/>
  <c r="P4244" i="4"/>
  <c r="Q4244" i="4" s="1"/>
  <c r="P4228" i="4"/>
  <c r="Q4228" i="4"/>
  <c r="P4212" i="4"/>
  <c r="Q4212" i="4" s="1"/>
  <c r="P4196" i="4"/>
  <c r="Q4196" i="4" s="1"/>
  <c r="P4180" i="4"/>
  <c r="Q4180" i="4"/>
  <c r="P4164" i="4"/>
  <c r="Q4164" i="4" s="1"/>
  <c r="P4148" i="4"/>
  <c r="Q4148" i="4" s="1"/>
  <c r="P4132" i="4"/>
  <c r="Q4132" i="4" s="1"/>
  <c r="P4116" i="4"/>
  <c r="Q4116" i="4" s="1"/>
  <c r="P4100" i="4"/>
  <c r="Q4100" i="4" s="1"/>
  <c r="P4084" i="4"/>
  <c r="Q4084" i="4" s="1"/>
  <c r="P4068" i="4"/>
  <c r="Q4068" i="4" s="1"/>
  <c r="P4052" i="4"/>
  <c r="Q4052" i="4" s="1"/>
  <c r="P4036" i="4"/>
  <c r="Q4036" i="4" s="1"/>
  <c r="P4020" i="4"/>
  <c r="Q4020" i="4" s="1"/>
  <c r="P4004" i="4"/>
  <c r="Q4004" i="4" s="1"/>
  <c r="P3988" i="4"/>
  <c r="Q3988" i="4" s="1"/>
  <c r="P3972" i="4"/>
  <c r="Q3972" i="4" s="1"/>
  <c r="P3956" i="4"/>
  <c r="Q3956" i="4" s="1"/>
  <c r="P3940" i="4"/>
  <c r="Q3940" i="4" s="1"/>
  <c r="Q9078" i="4"/>
  <c r="Q7990" i="4"/>
  <c r="P8009" i="4"/>
  <c r="Q8009" i="4" s="1"/>
  <c r="P7993" i="4"/>
  <c r="Q7993" i="4" s="1"/>
  <c r="P7977" i="4"/>
  <c r="Q7977" i="4" s="1"/>
  <c r="P7961" i="4"/>
  <c r="Q7961" i="4" s="1"/>
  <c r="P7945" i="4"/>
  <c r="Q7945" i="4" s="1"/>
  <c r="P7929" i="4"/>
  <c r="Q7929" i="4" s="1"/>
  <c r="P7913" i="4"/>
  <c r="Q7913" i="4" s="1"/>
  <c r="P7897" i="4"/>
  <c r="Q7897" i="4" s="1"/>
  <c r="P7881" i="4"/>
  <c r="Q7881" i="4" s="1"/>
  <c r="P7865" i="4"/>
  <c r="Q7865" i="4" s="1"/>
  <c r="P7849" i="4"/>
  <c r="Q7849" i="4" s="1"/>
  <c r="P7833" i="4"/>
  <c r="Q7833" i="4" s="1"/>
  <c r="P7817" i="4"/>
  <c r="Q7817" i="4" s="1"/>
  <c r="P7801" i="4"/>
  <c r="Q7801" i="4" s="1"/>
  <c r="P7785" i="4"/>
  <c r="Q7785" i="4" s="1"/>
  <c r="P7769" i="4"/>
  <c r="Q7769" i="4" s="1"/>
  <c r="P7753" i="4"/>
  <c r="Q7753" i="4" s="1"/>
  <c r="P7737" i="4"/>
  <c r="Q7737" i="4" s="1"/>
  <c r="P7721" i="4"/>
  <c r="Q7721" i="4" s="1"/>
  <c r="P7705" i="4"/>
  <c r="Q7705" i="4" s="1"/>
  <c r="P7689" i="4"/>
  <c r="Q7689" i="4" s="1"/>
  <c r="P7673" i="4"/>
  <c r="Q7673" i="4" s="1"/>
  <c r="P7657" i="4"/>
  <c r="Q7657" i="4" s="1"/>
  <c r="P7641" i="4"/>
  <c r="Q7641" i="4" s="1"/>
  <c r="P7625" i="4"/>
  <c r="Q7625" i="4" s="1"/>
  <c r="P7609" i="4"/>
  <c r="Q7609" i="4" s="1"/>
  <c r="P7593" i="4"/>
  <c r="Q7593" i="4" s="1"/>
  <c r="P7577" i="4"/>
  <c r="Q7577" i="4" s="1"/>
  <c r="P7561" i="4"/>
  <c r="Q7561" i="4" s="1"/>
  <c r="P7545" i="4"/>
  <c r="Q7545" i="4" s="1"/>
  <c r="P7529" i="4"/>
  <c r="Q7529" i="4" s="1"/>
  <c r="P7513" i="4"/>
  <c r="Q7513" i="4" s="1"/>
  <c r="P7497" i="4"/>
  <c r="Q7497" i="4" s="1"/>
  <c r="P7481" i="4"/>
  <c r="Q7481" i="4" s="1"/>
  <c r="P7465" i="4"/>
  <c r="Q7465" i="4" s="1"/>
  <c r="P7449" i="4"/>
  <c r="Q7449" i="4" s="1"/>
  <c r="P7433" i="4"/>
  <c r="Q7433" i="4" s="1"/>
  <c r="P7417" i="4"/>
  <c r="Q7417" i="4" s="1"/>
  <c r="P7401" i="4"/>
  <c r="Q7401" i="4" s="1"/>
  <c r="P7385" i="4"/>
  <c r="Q7385" i="4" s="1"/>
  <c r="P7369" i="4"/>
  <c r="Q7369" i="4" s="1"/>
  <c r="P7353" i="4"/>
  <c r="Q7353" i="4" s="1"/>
  <c r="P7337" i="4"/>
  <c r="Q7337" i="4" s="1"/>
  <c r="P7321" i="4"/>
  <c r="Q7321" i="4" s="1"/>
  <c r="P7305" i="4"/>
  <c r="Q7305" i="4" s="1"/>
  <c r="P7289" i="4"/>
  <c r="Q7289" i="4" s="1"/>
  <c r="P7273" i="4"/>
  <c r="Q7273" i="4" s="1"/>
  <c r="P7257" i="4"/>
  <c r="Q7257" i="4" s="1"/>
  <c r="P7241" i="4"/>
  <c r="Q7241" i="4" s="1"/>
  <c r="P7225" i="4"/>
  <c r="Q7225" i="4" s="1"/>
  <c r="P7209" i="4"/>
  <c r="Q7209" i="4" s="1"/>
  <c r="P7193" i="4"/>
  <c r="Q7193" i="4" s="1"/>
  <c r="P7177" i="4"/>
  <c r="Q7177" i="4" s="1"/>
  <c r="P7161" i="4"/>
  <c r="Q7161" i="4" s="1"/>
  <c r="P7145" i="4"/>
  <c r="Q7145" i="4" s="1"/>
  <c r="P7129" i="4"/>
  <c r="Q7129" i="4" s="1"/>
  <c r="P7113" i="4"/>
  <c r="Q7113" i="4" s="1"/>
  <c r="P7097" i="4"/>
  <c r="Q7097" i="4" s="1"/>
  <c r="P7081" i="4"/>
  <c r="Q7081" i="4" s="1"/>
  <c r="P7065" i="4"/>
  <c r="Q7065" i="4" s="1"/>
  <c r="P7049" i="4"/>
  <c r="Q7049" i="4" s="1"/>
  <c r="P7033" i="4"/>
  <c r="Q7033" i="4" s="1"/>
  <c r="P7017" i="4"/>
  <c r="Q7017" i="4" s="1"/>
  <c r="P7001" i="4"/>
  <c r="Q7001" i="4" s="1"/>
  <c r="P6985" i="4"/>
  <c r="Q6985" i="4" s="1"/>
  <c r="P6969" i="4"/>
  <c r="Q6969" i="4" s="1"/>
  <c r="P6953" i="4"/>
  <c r="Q6953" i="4" s="1"/>
  <c r="P6937" i="4"/>
  <c r="Q6937" i="4" s="1"/>
  <c r="P6921" i="4"/>
  <c r="Q6921" i="4" s="1"/>
  <c r="P6905" i="4"/>
  <c r="Q6905" i="4" s="1"/>
  <c r="P6889" i="4"/>
  <c r="Q6889" i="4" s="1"/>
  <c r="P6873" i="4"/>
  <c r="Q6873" i="4" s="1"/>
  <c r="P6857" i="4"/>
  <c r="Q6857" i="4" s="1"/>
  <c r="P6841" i="4"/>
  <c r="Q6841" i="4" s="1"/>
  <c r="P6825" i="4"/>
  <c r="Q6825" i="4" s="1"/>
  <c r="P6809" i="4"/>
  <c r="Q6809" i="4" s="1"/>
  <c r="P6793" i="4"/>
  <c r="Q6793" i="4" s="1"/>
  <c r="P6777" i="4"/>
  <c r="Q6777" i="4" s="1"/>
  <c r="P6761" i="4"/>
  <c r="Q6761" i="4" s="1"/>
  <c r="P6745" i="4"/>
  <c r="Q6745" i="4" s="1"/>
  <c r="P6729" i="4"/>
  <c r="Q6729" i="4" s="1"/>
  <c r="P6713" i="4"/>
  <c r="Q6713" i="4" s="1"/>
  <c r="P6697" i="4"/>
  <c r="Q6697" i="4"/>
  <c r="P6681" i="4"/>
  <c r="Q6681" i="4" s="1"/>
  <c r="P6665" i="4"/>
  <c r="Q6665" i="4" s="1"/>
  <c r="P6649" i="4"/>
  <c r="Q6649" i="4" s="1"/>
  <c r="P6633" i="4"/>
  <c r="Q6633" i="4" s="1"/>
  <c r="P6617" i="4"/>
  <c r="Q6617" i="4" s="1"/>
  <c r="P6601" i="4"/>
  <c r="Q6601" i="4" s="1"/>
  <c r="P6585" i="4"/>
  <c r="Q6585" i="4" s="1"/>
  <c r="P6569" i="4"/>
  <c r="Q6569" i="4" s="1"/>
  <c r="P6553" i="4"/>
  <c r="Q6553" i="4" s="1"/>
  <c r="P6537" i="4"/>
  <c r="Q6537" i="4" s="1"/>
  <c r="P6521" i="4"/>
  <c r="Q6521" i="4" s="1"/>
  <c r="P6505" i="4"/>
  <c r="Q6505" i="4" s="1"/>
  <c r="P6489" i="4"/>
  <c r="Q6489" i="4" s="1"/>
  <c r="P6473" i="4"/>
  <c r="Q6473" i="4" s="1"/>
  <c r="P6457" i="4"/>
  <c r="Q6457" i="4" s="1"/>
  <c r="P6441" i="4"/>
  <c r="Q6441" i="4" s="1"/>
  <c r="P6425" i="4"/>
  <c r="Q6425" i="4" s="1"/>
  <c r="P6409" i="4"/>
  <c r="Q6409" i="4" s="1"/>
  <c r="P6393" i="4"/>
  <c r="Q6393" i="4" s="1"/>
  <c r="P6377" i="4"/>
  <c r="Q6377" i="4" s="1"/>
  <c r="P6361" i="4"/>
  <c r="Q6361" i="4" s="1"/>
  <c r="P6345" i="4"/>
  <c r="Q6345" i="4" s="1"/>
  <c r="P6329" i="4"/>
  <c r="Q6329" i="4" s="1"/>
  <c r="P6313" i="4"/>
  <c r="Q6313" i="4" s="1"/>
  <c r="P6297" i="4"/>
  <c r="Q6297" i="4" s="1"/>
  <c r="P6281" i="4"/>
  <c r="Q6281" i="4" s="1"/>
  <c r="P6265" i="4"/>
  <c r="Q6265" i="4" s="1"/>
  <c r="P6249" i="4"/>
  <c r="Q6249" i="4" s="1"/>
  <c r="P6233" i="4"/>
  <c r="Q6233" i="4" s="1"/>
  <c r="P6217" i="4"/>
  <c r="Q6217" i="4" s="1"/>
  <c r="P6201" i="4"/>
  <c r="Q6201" i="4" s="1"/>
  <c r="P6185" i="4"/>
  <c r="Q6185" i="4" s="1"/>
  <c r="P6169" i="4"/>
  <c r="Q6169" i="4" s="1"/>
  <c r="P6153" i="4"/>
  <c r="Q6153" i="4" s="1"/>
  <c r="P6137" i="4"/>
  <c r="Q6137" i="4" s="1"/>
  <c r="P6121" i="4"/>
  <c r="Q6121" i="4" s="1"/>
  <c r="P6105" i="4"/>
  <c r="Q6105" i="4" s="1"/>
  <c r="P6089" i="4"/>
  <c r="Q6089" i="4" s="1"/>
  <c r="P6073" i="4"/>
  <c r="Q6073" i="4" s="1"/>
  <c r="P6057" i="4"/>
  <c r="Q6057" i="4" s="1"/>
  <c r="P6041" i="4"/>
  <c r="Q6041" i="4" s="1"/>
  <c r="P6025" i="4"/>
  <c r="Q6025" i="4" s="1"/>
  <c r="P6009" i="4"/>
  <c r="Q6009" i="4" s="1"/>
  <c r="P5993" i="4"/>
  <c r="Q5993" i="4" s="1"/>
  <c r="P5977" i="4"/>
  <c r="Q5977" i="4" s="1"/>
  <c r="P5961" i="4"/>
  <c r="Q5961" i="4" s="1"/>
  <c r="P5945" i="4"/>
  <c r="Q5945" i="4" s="1"/>
  <c r="P5929" i="4"/>
  <c r="Q5929" i="4" s="1"/>
  <c r="P5913" i="4"/>
  <c r="Q5913" i="4" s="1"/>
  <c r="P5897" i="4"/>
  <c r="Q5897" i="4" s="1"/>
  <c r="P5881" i="4"/>
  <c r="Q5881" i="4" s="1"/>
  <c r="P5865" i="4"/>
  <c r="Q5865" i="4" s="1"/>
  <c r="P5849" i="4"/>
  <c r="Q5849" i="4" s="1"/>
  <c r="P5833" i="4"/>
  <c r="Q5833" i="4" s="1"/>
  <c r="P5817" i="4"/>
  <c r="Q5817" i="4" s="1"/>
  <c r="P5801" i="4"/>
  <c r="Q5801" i="4" s="1"/>
  <c r="P5785" i="4"/>
  <c r="Q5785" i="4" s="1"/>
  <c r="P5769" i="4"/>
  <c r="Q5769" i="4" s="1"/>
  <c r="P5753" i="4"/>
  <c r="Q5753" i="4" s="1"/>
  <c r="P5737" i="4"/>
  <c r="Q5737" i="4" s="1"/>
  <c r="P5721" i="4"/>
  <c r="Q5721" i="4" s="1"/>
  <c r="P5705" i="4"/>
  <c r="Q5705" i="4" s="1"/>
  <c r="P5689" i="4"/>
  <c r="Q5689" i="4" s="1"/>
  <c r="P5673" i="4"/>
  <c r="Q5673" i="4" s="1"/>
  <c r="P5657" i="4"/>
  <c r="Q5657" i="4" s="1"/>
  <c r="P5641" i="4"/>
  <c r="Q5641" i="4" s="1"/>
  <c r="P5625" i="4"/>
  <c r="Q5625" i="4" s="1"/>
  <c r="P5609" i="4"/>
  <c r="Q5609" i="4" s="1"/>
  <c r="P5593" i="4"/>
  <c r="Q5593" i="4" s="1"/>
  <c r="P5577" i="4"/>
  <c r="Q5577" i="4" s="1"/>
  <c r="P5561" i="4"/>
  <c r="Q5561" i="4" s="1"/>
  <c r="P5545" i="4"/>
  <c r="Q5545" i="4" s="1"/>
  <c r="Q5900" i="4"/>
  <c r="P5416" i="4"/>
  <c r="Q5416" i="4" s="1"/>
  <c r="P5400" i="4"/>
  <c r="Q5400" i="4" s="1"/>
  <c r="P5384" i="4"/>
  <c r="Q5384" i="4" s="1"/>
  <c r="P5368" i="4"/>
  <c r="Q5368" i="4" s="1"/>
  <c r="P5352" i="4"/>
  <c r="Q5352" i="4" s="1"/>
  <c r="P5336" i="4"/>
  <c r="Q5336" i="4" s="1"/>
  <c r="P5320" i="4"/>
  <c r="Q5320" i="4" s="1"/>
  <c r="P5304" i="4"/>
  <c r="Q5304" i="4" s="1"/>
  <c r="P5288" i="4"/>
  <c r="Q5288" i="4" s="1"/>
  <c r="P5272" i="4"/>
  <c r="Q5272" i="4" s="1"/>
  <c r="P5256" i="4"/>
  <c r="Q5256" i="4" s="1"/>
  <c r="P5240" i="4"/>
  <c r="Q5240" i="4" s="1"/>
  <c r="P5224" i="4"/>
  <c r="Q5224" i="4" s="1"/>
  <c r="P5208" i="4"/>
  <c r="Q5208" i="4" s="1"/>
  <c r="P5192" i="4"/>
  <c r="Q5192" i="4" s="1"/>
  <c r="P5176" i="4"/>
  <c r="Q5176" i="4" s="1"/>
  <c r="P5160" i="4"/>
  <c r="Q5160" i="4" s="1"/>
  <c r="P5144" i="4"/>
  <c r="Q5144" i="4" s="1"/>
  <c r="P5128" i="4"/>
  <c r="Q5128" i="4" s="1"/>
  <c r="P5112" i="4"/>
  <c r="Q5112" i="4" s="1"/>
  <c r="P5096" i="4"/>
  <c r="Q5096" i="4" s="1"/>
  <c r="P5080" i="4"/>
  <c r="Q5080" i="4" s="1"/>
  <c r="P5064" i="4"/>
  <c r="Q5064" i="4" s="1"/>
  <c r="P5048" i="4"/>
  <c r="Q5048" i="4" s="1"/>
  <c r="P5032" i="4"/>
  <c r="Q5032" i="4" s="1"/>
  <c r="P5016" i="4"/>
  <c r="Q5016" i="4" s="1"/>
  <c r="P5000" i="4"/>
  <c r="Q5000" i="4" s="1"/>
  <c r="P4984" i="4"/>
  <c r="Q4984" i="4" s="1"/>
  <c r="P4968" i="4"/>
  <c r="Q4968" i="4" s="1"/>
  <c r="P4952" i="4"/>
  <c r="Q4952" i="4" s="1"/>
  <c r="P4936" i="4"/>
  <c r="Q4936" i="4" s="1"/>
  <c r="P4920" i="4"/>
  <c r="Q4920" i="4" s="1"/>
  <c r="P4904" i="4"/>
  <c r="Q4904" i="4" s="1"/>
  <c r="P4888" i="4"/>
  <c r="Q4888" i="4" s="1"/>
  <c r="P4872" i="4"/>
  <c r="Q4872" i="4" s="1"/>
  <c r="P4856" i="4"/>
  <c r="Q4856" i="4" s="1"/>
  <c r="P4840" i="4"/>
  <c r="Q4840" i="4" s="1"/>
  <c r="P4824" i="4"/>
  <c r="Q4824" i="4" s="1"/>
  <c r="P4808" i="4"/>
  <c r="Q4808" i="4" s="1"/>
  <c r="P4792" i="4"/>
  <c r="Q4792" i="4" s="1"/>
  <c r="P4776" i="4"/>
  <c r="Q4776" i="4" s="1"/>
  <c r="P4760" i="4"/>
  <c r="Q4760" i="4" s="1"/>
  <c r="P4744" i="4"/>
  <c r="Q4744" i="4" s="1"/>
  <c r="P4728" i="4"/>
  <c r="Q4728" i="4" s="1"/>
  <c r="P4712" i="4"/>
  <c r="Q4712" i="4" s="1"/>
  <c r="P4696" i="4"/>
  <c r="Q4696" i="4" s="1"/>
  <c r="P4680" i="4"/>
  <c r="Q4680" i="4" s="1"/>
  <c r="P4664" i="4"/>
  <c r="Q4664" i="4" s="1"/>
  <c r="P4648" i="4"/>
  <c r="Q4648" i="4" s="1"/>
  <c r="P4632" i="4"/>
  <c r="Q4632" i="4" s="1"/>
  <c r="P4616" i="4"/>
  <c r="Q4616" i="4" s="1"/>
  <c r="P4600" i="4"/>
  <c r="Q4600" i="4" s="1"/>
  <c r="P4584" i="4"/>
  <c r="Q4584" i="4" s="1"/>
  <c r="P4568" i="4"/>
  <c r="Q4568" i="4" s="1"/>
  <c r="P4552" i="4"/>
  <c r="Q4552" i="4" s="1"/>
  <c r="P4536" i="4"/>
  <c r="Q4536" i="4" s="1"/>
  <c r="P4520" i="4"/>
  <c r="Q4520" i="4" s="1"/>
  <c r="P4504" i="4"/>
  <c r="Q4504" i="4" s="1"/>
  <c r="P4488" i="4"/>
  <c r="Q4488" i="4" s="1"/>
  <c r="P4472" i="4"/>
  <c r="Q4472" i="4" s="1"/>
  <c r="P4456" i="4"/>
  <c r="Q4456" i="4" s="1"/>
  <c r="P4440" i="4"/>
  <c r="Q4440" i="4" s="1"/>
  <c r="P4424" i="4"/>
  <c r="Q4424" i="4" s="1"/>
  <c r="P4408" i="4"/>
  <c r="Q4408" i="4" s="1"/>
  <c r="P4392" i="4"/>
  <c r="Q4392" i="4" s="1"/>
  <c r="P4376" i="4"/>
  <c r="Q4376" i="4" s="1"/>
  <c r="P4360" i="4"/>
  <c r="Q4360" i="4" s="1"/>
  <c r="P4344" i="4"/>
  <c r="Q4344" i="4" s="1"/>
  <c r="P4328" i="4"/>
  <c r="Q4328" i="4" s="1"/>
  <c r="P4312" i="4"/>
  <c r="Q4312" i="4" s="1"/>
  <c r="P4296" i="4"/>
  <c r="Q4296" i="4" s="1"/>
  <c r="P4280" i="4"/>
  <c r="Q4280" i="4" s="1"/>
  <c r="P4264" i="4"/>
  <c r="Q4264" i="4" s="1"/>
  <c r="P4248" i="4"/>
  <c r="Q4248" i="4" s="1"/>
  <c r="P4232" i="4"/>
  <c r="Q4232" i="4" s="1"/>
  <c r="P4216" i="4"/>
  <c r="Q4216" i="4" s="1"/>
  <c r="P4200" i="4"/>
  <c r="Q4200" i="4" s="1"/>
  <c r="P4184" i="4"/>
  <c r="Q4184" i="4" s="1"/>
  <c r="P4168" i="4"/>
  <c r="Q4168" i="4" s="1"/>
  <c r="P4152" i="4"/>
  <c r="Q4152" i="4" s="1"/>
  <c r="P4136" i="4"/>
  <c r="Q4136" i="4" s="1"/>
  <c r="P4120" i="4"/>
  <c r="Q4120" i="4" s="1"/>
  <c r="P4104" i="4"/>
  <c r="Q4104" i="4" s="1"/>
  <c r="P4088" i="4"/>
  <c r="Q4088" i="4" s="1"/>
  <c r="P4072" i="4"/>
  <c r="Q4072" i="4" s="1"/>
  <c r="P4056" i="4"/>
  <c r="Q4056" i="4" s="1"/>
  <c r="P4040" i="4"/>
  <c r="Q4040" i="4" s="1"/>
  <c r="P4024" i="4"/>
  <c r="Q4024" i="4" s="1"/>
  <c r="P4008" i="4"/>
  <c r="Q4008" i="4" s="1"/>
  <c r="P3992" i="4"/>
  <c r="Q3992" i="4" s="1"/>
  <c r="P3976" i="4"/>
  <c r="Q3976" i="4" s="1"/>
  <c r="P3960" i="4"/>
  <c r="Q3960" i="4" s="1"/>
  <c r="P3944" i="4"/>
  <c r="Q3944" i="4" s="1"/>
  <c r="P3928" i="4"/>
  <c r="Q3928" i="4" s="1"/>
  <c r="P3912" i="4"/>
  <c r="Q3912" i="4" s="1"/>
  <c r="P3896" i="4"/>
  <c r="Q3896" i="4" s="1"/>
  <c r="P3880" i="4"/>
  <c r="Q3880" i="4" s="1"/>
  <c r="P3864" i="4"/>
  <c r="Q3864" i="4" s="1"/>
  <c r="P3848" i="4"/>
  <c r="Q3848" i="4" s="1"/>
  <c r="P3832" i="4"/>
  <c r="Q3832" i="4" s="1"/>
  <c r="P3816" i="4"/>
  <c r="Q3816" i="4" s="1"/>
  <c r="P3800" i="4"/>
  <c r="Q3800" i="4" s="1"/>
  <c r="P3784" i="4"/>
  <c r="Q3784" i="4" s="1"/>
  <c r="P3768" i="4"/>
  <c r="Q3768" i="4" s="1"/>
  <c r="P3752" i="4"/>
  <c r="Q3752" i="4" s="1"/>
  <c r="P3736" i="4"/>
  <c r="Q3736" i="4" s="1"/>
  <c r="P3720" i="4"/>
  <c r="Q3720" i="4" s="1"/>
  <c r="P3704" i="4"/>
  <c r="Q3704" i="4" s="1"/>
  <c r="P3688" i="4"/>
  <c r="Q3688" i="4" s="1"/>
  <c r="P3672" i="4"/>
  <c r="Q3672" i="4" s="1"/>
  <c r="P3656" i="4"/>
  <c r="Q3656" i="4" s="1"/>
  <c r="P3640" i="4"/>
  <c r="Q3640" i="4" s="1"/>
  <c r="P3624" i="4"/>
  <c r="Q3624" i="4" s="1"/>
  <c r="P3608" i="4"/>
  <c r="Q3608" i="4" s="1"/>
  <c r="P3592" i="4"/>
  <c r="Q3592" i="4" s="1"/>
  <c r="P3576" i="4"/>
  <c r="Q3576" i="4" s="1"/>
  <c r="P3560" i="4"/>
  <c r="Q3560" i="4" s="1"/>
  <c r="P3544" i="4"/>
  <c r="Q3544" i="4" s="1"/>
  <c r="P3528" i="4"/>
  <c r="Q3528" i="4" s="1"/>
  <c r="P3512" i="4"/>
  <c r="Q3512" i="4" s="1"/>
  <c r="P3496" i="4"/>
  <c r="Q3496" i="4" s="1"/>
  <c r="P3480" i="4"/>
  <c r="Q3480" i="4" s="1"/>
  <c r="P3464" i="4"/>
  <c r="Q3464" i="4" s="1"/>
  <c r="P3448" i="4"/>
  <c r="Q3448" i="4" s="1"/>
  <c r="P3432" i="4"/>
  <c r="Q3432" i="4" s="1"/>
  <c r="P3416" i="4"/>
  <c r="Q3416" i="4" s="1"/>
  <c r="P3400" i="4"/>
  <c r="Q3400" i="4" s="1"/>
  <c r="P3384" i="4"/>
  <c r="Q3384" i="4" s="1"/>
  <c r="P3368" i="4"/>
  <c r="Q3368" i="4" s="1"/>
  <c r="P3352" i="4"/>
  <c r="Q3352" i="4" s="1"/>
  <c r="P3336" i="4"/>
  <c r="Q3336" i="4" s="1"/>
  <c r="P3320" i="4"/>
  <c r="Q3320" i="4" s="1"/>
  <c r="P3304" i="4"/>
  <c r="Q3304" i="4" s="1"/>
  <c r="P3288" i="4"/>
  <c r="Q3288" i="4" s="1"/>
  <c r="P3272" i="4"/>
  <c r="Q3272" i="4" s="1"/>
  <c r="P3256" i="4"/>
  <c r="Q3256" i="4" s="1"/>
  <c r="P3240" i="4"/>
  <c r="Q3240" i="4" s="1"/>
  <c r="P3224" i="4"/>
  <c r="Q3224" i="4" s="1"/>
  <c r="P3208" i="4"/>
  <c r="Q3208" i="4" s="1"/>
  <c r="P3192" i="4"/>
  <c r="Q3192" i="4" s="1"/>
  <c r="P3176" i="4"/>
  <c r="Q3176" i="4" s="1"/>
  <c r="P3160" i="4"/>
  <c r="Q3160" i="4" s="1"/>
  <c r="P3144" i="4"/>
  <c r="Q3144" i="4" s="1"/>
  <c r="P3128" i="4"/>
  <c r="Q3128" i="4" s="1"/>
  <c r="Q7998" i="4"/>
  <c r="Q5630" i="4"/>
  <c r="P3093" i="4"/>
  <c r="Q3093" i="4" s="1"/>
  <c r="P3077" i="4"/>
  <c r="Q3077" i="4" s="1"/>
  <c r="P3061" i="4"/>
  <c r="Q3061" i="4" s="1"/>
  <c r="P3045" i="4"/>
  <c r="Q3045" i="4" s="1"/>
  <c r="P3029" i="4"/>
  <c r="Q3029" i="4" s="1"/>
  <c r="P3013" i="4"/>
  <c r="Q3013" i="4" s="1"/>
  <c r="P2997" i="4"/>
  <c r="Q2997" i="4" s="1"/>
  <c r="P2981" i="4"/>
  <c r="Q2981" i="4" s="1"/>
  <c r="P2965" i="4"/>
  <c r="Q2965" i="4" s="1"/>
  <c r="P2949" i="4"/>
  <c r="Q2949" i="4" s="1"/>
  <c r="P2933" i="4"/>
  <c r="Q2933" i="4" s="1"/>
  <c r="P2917" i="4"/>
  <c r="Q2917" i="4" s="1"/>
  <c r="P2901" i="4"/>
  <c r="Q2901" i="4" s="1"/>
  <c r="P2885" i="4"/>
  <c r="Q2885" i="4" s="1"/>
  <c r="P2869" i="4"/>
  <c r="Q2869" i="4" s="1"/>
  <c r="P2853" i="4"/>
  <c r="Q2853" i="4" s="1"/>
  <c r="P2837" i="4"/>
  <c r="Q2837" i="4" s="1"/>
  <c r="P2821" i="4"/>
  <c r="Q2821" i="4" s="1"/>
  <c r="P2805" i="4"/>
  <c r="Q2805" i="4" s="1"/>
  <c r="P2789" i="4"/>
  <c r="Q2789" i="4" s="1"/>
  <c r="P2773" i="4"/>
  <c r="Q2773" i="4" s="1"/>
  <c r="P2757" i="4"/>
  <c r="Q2757" i="4" s="1"/>
  <c r="P2741" i="4"/>
  <c r="Q2741" i="4" s="1"/>
  <c r="P2725" i="4"/>
  <c r="Q2725" i="4" s="1"/>
  <c r="P2709" i="4"/>
  <c r="Q2709" i="4" s="1"/>
  <c r="P2693" i="4"/>
  <c r="Q2693" i="4" s="1"/>
  <c r="P2677" i="4"/>
  <c r="Q2677" i="4" s="1"/>
  <c r="P2661" i="4"/>
  <c r="Q2661" i="4" s="1"/>
  <c r="P2645" i="4"/>
  <c r="Q2645" i="4" s="1"/>
  <c r="P2629" i="4"/>
  <c r="Q2629" i="4" s="1"/>
  <c r="P2613" i="4"/>
  <c r="Q2613" i="4" s="1"/>
  <c r="P2597" i="4"/>
  <c r="Q2597" i="4" s="1"/>
  <c r="P2581" i="4"/>
  <c r="Q2581" i="4" s="1"/>
  <c r="P2565" i="4"/>
  <c r="Q2565" i="4" s="1"/>
  <c r="P2549" i="4"/>
  <c r="Q2549" i="4" s="1"/>
  <c r="P2533" i="4"/>
  <c r="Q2533" i="4" s="1"/>
  <c r="P2517" i="4"/>
  <c r="Q2517" i="4" s="1"/>
  <c r="P2501" i="4"/>
  <c r="Q2501" i="4" s="1"/>
  <c r="P2485" i="4"/>
  <c r="Q2485" i="4" s="1"/>
  <c r="P2469" i="4"/>
  <c r="Q2469" i="4" s="1"/>
  <c r="P2453" i="4"/>
  <c r="Q2453" i="4" s="1"/>
  <c r="P2437" i="4"/>
  <c r="Q2437" i="4" s="1"/>
  <c r="P2421" i="4"/>
  <c r="Q2421" i="4" s="1"/>
  <c r="P2405" i="4"/>
  <c r="Q2405" i="4" s="1"/>
  <c r="P2389" i="4"/>
  <c r="Q2389" i="4" s="1"/>
  <c r="P2373" i="4"/>
  <c r="Q2373" i="4" s="1"/>
  <c r="P2357" i="4"/>
  <c r="Q2357" i="4" s="1"/>
  <c r="P2341" i="4"/>
  <c r="Q2341" i="4" s="1"/>
  <c r="P2325" i="4"/>
  <c r="Q2325" i="4" s="1"/>
  <c r="P2309" i="4"/>
  <c r="Q2309" i="4" s="1"/>
  <c r="P2293" i="4"/>
  <c r="Q2293" i="4" s="1"/>
  <c r="P2277" i="4"/>
  <c r="Q2277" i="4" s="1"/>
  <c r="P2261" i="4"/>
  <c r="Q2261" i="4" s="1"/>
  <c r="P2245" i="4"/>
  <c r="Q2245" i="4" s="1"/>
  <c r="P2229" i="4"/>
  <c r="Q2229" i="4" s="1"/>
  <c r="P2213" i="4"/>
  <c r="Q2213" i="4" s="1"/>
  <c r="P2197" i="4"/>
  <c r="Q2197" i="4" s="1"/>
  <c r="P2181" i="4"/>
  <c r="Q2181" i="4" s="1"/>
  <c r="P2165" i="4"/>
  <c r="Q2165" i="4" s="1"/>
  <c r="P2149" i="4"/>
  <c r="Q2149" i="4" s="1"/>
  <c r="P2133" i="4"/>
  <c r="Q2133" i="4" s="1"/>
  <c r="P2117" i="4"/>
  <c r="Q2117" i="4" s="1"/>
  <c r="P2101" i="4"/>
  <c r="Q2101" i="4" s="1"/>
  <c r="P2085" i="4"/>
  <c r="Q2085" i="4" s="1"/>
  <c r="P2069" i="4"/>
  <c r="Q2069" i="4" s="1"/>
  <c r="P2053" i="4"/>
  <c r="Q2053" i="4" s="1"/>
  <c r="P2037" i="4"/>
  <c r="Q2037" i="4" s="1"/>
  <c r="P2021" i="4"/>
  <c r="Q2021" i="4" s="1"/>
  <c r="P2005" i="4"/>
  <c r="Q2005" i="4" s="1"/>
  <c r="P1989" i="4"/>
  <c r="Q1989" i="4" s="1"/>
  <c r="P1973" i="4"/>
  <c r="Q1973" i="4" s="1"/>
  <c r="P1957" i="4"/>
  <c r="Q1957" i="4" s="1"/>
  <c r="P1941" i="4"/>
  <c r="Q1941" i="4" s="1"/>
  <c r="P1925" i="4"/>
  <c r="Q1925" i="4" s="1"/>
  <c r="P1909" i="4"/>
  <c r="Q1909" i="4" s="1"/>
  <c r="P1893" i="4"/>
  <c r="Q1893" i="4" s="1"/>
  <c r="P1877" i="4"/>
  <c r="Q1877" i="4" s="1"/>
  <c r="P1861" i="4"/>
  <c r="Q1861" i="4" s="1"/>
  <c r="P1845" i="4"/>
  <c r="Q1845" i="4" s="1"/>
  <c r="P1829" i="4"/>
  <c r="Q1829" i="4" s="1"/>
  <c r="P1813" i="4"/>
  <c r="Q1813" i="4" s="1"/>
  <c r="P1797" i="4"/>
  <c r="Q1797" i="4" s="1"/>
  <c r="P1781" i="4"/>
  <c r="Q1781" i="4" s="1"/>
  <c r="P1765" i="4"/>
  <c r="Q1765" i="4" s="1"/>
  <c r="P1749" i="4"/>
  <c r="Q1749" i="4" s="1"/>
  <c r="P1733" i="4"/>
  <c r="Q1733" i="4" s="1"/>
  <c r="P1717" i="4"/>
  <c r="Q1717" i="4" s="1"/>
  <c r="P1701" i="4"/>
  <c r="Q1701" i="4" s="1"/>
  <c r="P1685" i="4"/>
  <c r="Q1685" i="4" s="1"/>
  <c r="P1669" i="4"/>
  <c r="Q1669" i="4" s="1"/>
  <c r="P1653" i="4"/>
  <c r="Q1653" i="4" s="1"/>
  <c r="P1637" i="4"/>
  <c r="Q1637" i="4" s="1"/>
  <c r="P1621" i="4"/>
  <c r="Q1621" i="4" s="1"/>
  <c r="P1605" i="4"/>
  <c r="Q1605" i="4" s="1"/>
  <c r="P1589" i="4"/>
  <c r="Q1589" i="4" s="1"/>
  <c r="P1573" i="4"/>
  <c r="Q1573" i="4" s="1"/>
  <c r="P1557" i="4"/>
  <c r="Q1557" i="4" s="1"/>
  <c r="P1541" i="4"/>
  <c r="Q1541" i="4" s="1"/>
  <c r="P1525" i="4"/>
  <c r="Q1525" i="4" s="1"/>
  <c r="P1509" i="4"/>
  <c r="Q1509" i="4" s="1"/>
  <c r="P1493" i="4"/>
  <c r="Q1493" i="4" s="1"/>
  <c r="P1477" i="4"/>
  <c r="Q1477" i="4"/>
  <c r="P1461" i="4"/>
  <c r="Q1461" i="4" s="1"/>
  <c r="P1445" i="4"/>
  <c r="Q1445" i="4" s="1"/>
  <c r="P1429" i="4"/>
  <c r="Q1429" i="4" s="1"/>
  <c r="P1413" i="4"/>
  <c r="Q1413" i="4" s="1"/>
  <c r="P1397" i="4"/>
  <c r="Q1397" i="4" s="1"/>
  <c r="P1381" i="4"/>
  <c r="Q1381" i="4" s="1"/>
  <c r="P1365" i="4"/>
  <c r="Q1365" i="4" s="1"/>
  <c r="P1349" i="4"/>
  <c r="Q1349" i="4" s="1"/>
  <c r="P1333" i="4"/>
  <c r="Q1333" i="4" s="1"/>
  <c r="P1317" i="4"/>
  <c r="Q1317" i="4" s="1"/>
  <c r="P1301" i="4"/>
  <c r="Q1301" i="4" s="1"/>
  <c r="P1285" i="4"/>
  <c r="Q1285" i="4" s="1"/>
  <c r="P1269" i="4"/>
  <c r="Q1269" i="4" s="1"/>
  <c r="P1253" i="4"/>
  <c r="Q1253" i="4" s="1"/>
  <c r="P1237" i="4"/>
  <c r="Q1237" i="4" s="1"/>
  <c r="P1221" i="4"/>
  <c r="Q1221" i="4" s="1"/>
  <c r="P1205" i="4"/>
  <c r="Q1205" i="4" s="1"/>
  <c r="P1189" i="4"/>
  <c r="Q1189" i="4" s="1"/>
  <c r="P1173" i="4"/>
  <c r="Q1173" i="4" s="1"/>
  <c r="P1157" i="4"/>
  <c r="Q1157" i="4" s="1"/>
  <c r="P1141" i="4"/>
  <c r="Q1141" i="4" s="1"/>
  <c r="P1125" i="4"/>
  <c r="Q1125" i="4" s="1"/>
  <c r="P1109" i="4"/>
  <c r="Q1109" i="4" s="1"/>
  <c r="P1093" i="4"/>
  <c r="Q1093" i="4" s="1"/>
  <c r="P1077" i="4"/>
  <c r="Q1077" i="4" s="1"/>
  <c r="P1061" i="4"/>
  <c r="Q1061" i="4" s="1"/>
  <c r="P1045" i="4"/>
  <c r="Q1045" i="4" s="1"/>
  <c r="P1029" i="4"/>
  <c r="Q1029" i="4" s="1"/>
  <c r="P1013" i="4"/>
  <c r="Q1013" i="4" s="1"/>
  <c r="P997" i="4"/>
  <c r="Q997" i="4" s="1"/>
  <c r="P981" i="4"/>
  <c r="Q981" i="4" s="1"/>
  <c r="P965" i="4"/>
  <c r="Q965" i="4" s="1"/>
  <c r="P949" i="4"/>
  <c r="Q949" i="4" s="1"/>
  <c r="P933" i="4"/>
  <c r="Q933" i="4" s="1"/>
  <c r="P917" i="4"/>
  <c r="Q917" i="4" s="1"/>
  <c r="P901" i="4"/>
  <c r="Q901" i="4" s="1"/>
  <c r="P885" i="4"/>
  <c r="Q885" i="4" s="1"/>
  <c r="P869" i="4"/>
  <c r="Q869" i="4" s="1"/>
  <c r="P853" i="4"/>
  <c r="Q853" i="4" s="1"/>
  <c r="P837" i="4"/>
  <c r="Q837" i="4" s="1"/>
  <c r="P821" i="4"/>
  <c r="Q821" i="4" s="1"/>
  <c r="P805" i="4"/>
  <c r="Q805" i="4" s="1"/>
  <c r="P789" i="4"/>
  <c r="Q789" i="4" s="1"/>
  <c r="P773" i="4"/>
  <c r="Q773" i="4" s="1"/>
  <c r="P757" i="4"/>
  <c r="Q757" i="4" s="1"/>
  <c r="P741" i="4"/>
  <c r="Q741" i="4" s="1"/>
  <c r="P725" i="4"/>
  <c r="Q725" i="4" s="1"/>
  <c r="P709" i="4"/>
  <c r="Q709" i="4" s="1"/>
  <c r="P693" i="4"/>
  <c r="Q693" i="4" s="1"/>
  <c r="P677" i="4"/>
  <c r="Q677" i="4" s="1"/>
  <c r="P661" i="4"/>
  <c r="Q661" i="4" s="1"/>
  <c r="P645" i="4"/>
  <c r="Q645" i="4" s="1"/>
  <c r="P629" i="4"/>
  <c r="Q629" i="4" s="1"/>
  <c r="P613" i="4"/>
  <c r="Q613" i="4" s="1"/>
  <c r="P597" i="4"/>
  <c r="Q597" i="4" s="1"/>
  <c r="P581" i="4"/>
  <c r="Q581" i="4" s="1"/>
  <c r="P565" i="4"/>
  <c r="Q565" i="4" s="1"/>
  <c r="P549" i="4"/>
  <c r="Q549" i="4" s="1"/>
  <c r="P533" i="4"/>
  <c r="Q533" i="4" s="1"/>
  <c r="P517" i="4"/>
  <c r="Q517" i="4" s="1"/>
  <c r="P501" i="4"/>
  <c r="Q501" i="4" s="1"/>
  <c r="P485" i="4"/>
  <c r="Q485" i="4" s="1"/>
  <c r="P469" i="4"/>
  <c r="Q469" i="4" s="1"/>
  <c r="P453" i="4"/>
  <c r="Q453" i="4" s="1"/>
  <c r="P437" i="4"/>
  <c r="Q437" i="4" s="1"/>
  <c r="P421" i="4"/>
  <c r="Q421" i="4" s="1"/>
  <c r="P405" i="4"/>
  <c r="Q405" i="4" s="1"/>
  <c r="P389" i="4"/>
  <c r="Q389" i="4" s="1"/>
  <c r="P373" i="4"/>
  <c r="Q373" i="4" s="1"/>
  <c r="P357" i="4"/>
  <c r="Q357" i="4" s="1"/>
  <c r="P341" i="4"/>
  <c r="Q341" i="4" s="1"/>
  <c r="P325" i="4"/>
  <c r="Q325" i="4" s="1"/>
  <c r="P309" i="4"/>
  <c r="Q309" i="4" s="1"/>
  <c r="P293" i="4"/>
  <c r="Q293" i="4" s="1"/>
  <c r="P277" i="4"/>
  <c r="Q277" i="4" s="1"/>
  <c r="P261" i="4"/>
  <c r="Q261" i="4" s="1"/>
  <c r="P245" i="4"/>
  <c r="Q245" i="4" s="1"/>
  <c r="P229" i="4"/>
  <c r="Q229" i="4" s="1"/>
  <c r="P213" i="4"/>
  <c r="Q213" i="4" s="1"/>
  <c r="P197" i="4"/>
  <c r="Q197" i="4" s="1"/>
  <c r="P181" i="4"/>
  <c r="Q181" i="4" s="1"/>
  <c r="P165" i="4"/>
  <c r="Q165" i="4" s="1"/>
  <c r="P149" i="4"/>
  <c r="Q149" i="4" s="1"/>
  <c r="P133" i="4"/>
  <c r="Q133" i="4" s="1"/>
  <c r="P117" i="4"/>
  <c r="Q117" i="4" s="1"/>
  <c r="P101" i="4"/>
  <c r="Q101" i="4" s="1"/>
  <c r="P85" i="4"/>
  <c r="Q85" i="4" s="1"/>
  <c r="P69" i="4"/>
  <c r="Q69" i="4" s="1"/>
  <c r="P53" i="4"/>
  <c r="Q53" i="4" s="1"/>
  <c r="P37" i="4"/>
  <c r="Q37" i="4" s="1"/>
  <c r="P21" i="4"/>
  <c r="Q21" i="4" s="1"/>
  <c r="P5" i="4"/>
  <c r="Q5" i="4" s="1"/>
  <c r="Q6798" i="4"/>
  <c r="P7298" i="4"/>
  <c r="Q7298" i="4" s="1"/>
  <c r="P7282" i="4"/>
  <c r="Q7282" i="4" s="1"/>
  <c r="P7266" i="4"/>
  <c r="Q7266" i="4" s="1"/>
  <c r="P7250" i="4"/>
  <c r="Q7250" i="4" s="1"/>
  <c r="P7234" i="4"/>
  <c r="Q7234" i="4" s="1"/>
  <c r="P7218" i="4"/>
  <c r="Q7218" i="4" s="1"/>
  <c r="P7202" i="4"/>
  <c r="Q7202" i="4" s="1"/>
  <c r="P7186" i="4"/>
  <c r="Q7186" i="4" s="1"/>
  <c r="P7170" i="4"/>
  <c r="Q7170" i="4" s="1"/>
  <c r="P7154" i="4"/>
  <c r="Q7154" i="4" s="1"/>
  <c r="P7138" i="4"/>
  <c r="Q7138" i="4" s="1"/>
  <c r="P7122" i="4"/>
  <c r="Q7122" i="4" s="1"/>
  <c r="P7106" i="4"/>
  <c r="Q7106" i="4" s="1"/>
  <c r="P7090" i="4"/>
  <c r="Q7090" i="4" s="1"/>
  <c r="P7074" i="4"/>
  <c r="Q7074" i="4" s="1"/>
  <c r="P7058" i="4"/>
  <c r="Q7058" i="4" s="1"/>
  <c r="P7042" i="4"/>
  <c r="Q7042" i="4" s="1"/>
  <c r="P7026" i="4"/>
  <c r="Q7026" i="4" s="1"/>
  <c r="P7010" i="4"/>
  <c r="Q7010" i="4" s="1"/>
  <c r="P6994" i="4"/>
  <c r="Q6994" i="4" s="1"/>
  <c r="P6978" i="4"/>
  <c r="Q6978" i="4" s="1"/>
  <c r="P6962" i="4"/>
  <c r="Q6962" i="4" s="1"/>
  <c r="P6946" i="4"/>
  <c r="Q6946" i="4" s="1"/>
  <c r="P6930" i="4"/>
  <c r="Q6930" i="4" s="1"/>
  <c r="P6914" i="4"/>
  <c r="Q6914" i="4" s="1"/>
  <c r="P6898" i="4"/>
  <c r="Q6898" i="4" s="1"/>
  <c r="P6882" i="4"/>
  <c r="Q6882" i="4" s="1"/>
  <c r="P6866" i="4"/>
  <c r="Q6866" i="4" s="1"/>
  <c r="P6850" i="4"/>
  <c r="Q6850" i="4" s="1"/>
  <c r="P6834" i="4"/>
  <c r="Q6834" i="4" s="1"/>
  <c r="P6818" i="4"/>
  <c r="Q6818" i="4" s="1"/>
  <c r="P6802" i="4"/>
  <c r="Q6802" i="4" s="1"/>
  <c r="P6786" i="4"/>
  <c r="Q6786" i="4" s="1"/>
  <c r="P6770" i="4"/>
  <c r="Q6770" i="4" s="1"/>
  <c r="P6754" i="4"/>
  <c r="Q6754" i="4" s="1"/>
  <c r="P6738" i="4"/>
  <c r="Q6738" i="4" s="1"/>
  <c r="P6722" i="4"/>
  <c r="Q6722" i="4" s="1"/>
  <c r="P6706" i="4"/>
  <c r="Q6706" i="4" s="1"/>
  <c r="P6690" i="4"/>
  <c r="Q6690" i="4" s="1"/>
  <c r="P6674" i="4"/>
  <c r="Q6674" i="4" s="1"/>
  <c r="P6658" i="4"/>
  <c r="Q6658" i="4" s="1"/>
  <c r="P6642" i="4"/>
  <c r="Q6642" i="4" s="1"/>
  <c r="P6626" i="4"/>
  <c r="Q6626" i="4" s="1"/>
  <c r="P6610" i="4"/>
  <c r="Q6610" i="4" s="1"/>
  <c r="P6594" i="4"/>
  <c r="Q6594" i="4" s="1"/>
  <c r="P6578" i="4"/>
  <c r="Q6578" i="4" s="1"/>
  <c r="P6562" i="4"/>
  <c r="Q6562" i="4" s="1"/>
  <c r="P6546" i="4"/>
  <c r="Q6546" i="4" s="1"/>
  <c r="P6530" i="4"/>
  <c r="Q6530" i="4" s="1"/>
  <c r="P6514" i="4"/>
  <c r="Q6514" i="4" s="1"/>
  <c r="P6498" i="4"/>
  <c r="Q6498" i="4" s="1"/>
  <c r="P6482" i="4"/>
  <c r="Q6482" i="4" s="1"/>
  <c r="P6466" i="4"/>
  <c r="Q6466" i="4" s="1"/>
  <c r="P6450" i="4"/>
  <c r="Q6450" i="4" s="1"/>
  <c r="P6434" i="4"/>
  <c r="Q6434" i="4" s="1"/>
  <c r="P6418" i="4"/>
  <c r="Q6418" i="4" s="1"/>
  <c r="P6402" i="4"/>
  <c r="Q6402" i="4" s="1"/>
  <c r="P6386" i="4"/>
  <c r="Q6386" i="4" s="1"/>
  <c r="P6370" i="4"/>
  <c r="Q6370" i="4" s="1"/>
  <c r="P6354" i="4"/>
  <c r="Q6354" i="4" s="1"/>
  <c r="P6338" i="4"/>
  <c r="Q6338" i="4" s="1"/>
  <c r="P6322" i="4"/>
  <c r="Q6322" i="4" s="1"/>
  <c r="P6306" i="4"/>
  <c r="Q6306" i="4" s="1"/>
  <c r="P6290" i="4"/>
  <c r="Q6290" i="4" s="1"/>
  <c r="P6274" i="4"/>
  <c r="Q6274" i="4" s="1"/>
  <c r="P6258" i="4"/>
  <c r="Q6258" i="4" s="1"/>
  <c r="P6242" i="4"/>
  <c r="Q6242" i="4" s="1"/>
  <c r="P6226" i="4"/>
  <c r="Q6226" i="4" s="1"/>
  <c r="P6210" i="4"/>
  <c r="Q6210" i="4" s="1"/>
  <c r="P6194" i="4"/>
  <c r="Q6194" i="4" s="1"/>
  <c r="P6178" i="4"/>
  <c r="Q6178" i="4" s="1"/>
  <c r="P6162" i="4"/>
  <c r="Q6162" i="4" s="1"/>
  <c r="P6146" i="4"/>
  <c r="Q6146" i="4" s="1"/>
  <c r="P6130" i="4"/>
  <c r="Q6130" i="4" s="1"/>
  <c r="P6114" i="4"/>
  <c r="Q6114" i="4" s="1"/>
  <c r="P6098" i="4"/>
  <c r="Q6098" i="4" s="1"/>
  <c r="P6082" i="4"/>
  <c r="Q6082" i="4" s="1"/>
  <c r="P6066" i="4"/>
  <c r="Q6066" i="4" s="1"/>
  <c r="P6050" i="4"/>
  <c r="Q6050" i="4" s="1"/>
  <c r="P6034" i="4"/>
  <c r="Q6034" i="4" s="1"/>
  <c r="P6018" i="4"/>
  <c r="Q6018" i="4" s="1"/>
  <c r="P6002" i="4"/>
  <c r="Q6002" i="4" s="1"/>
  <c r="P5986" i="4"/>
  <c r="Q5986" i="4" s="1"/>
  <c r="P5970" i="4"/>
  <c r="Q5970" i="4" s="1"/>
  <c r="P5954" i="4"/>
  <c r="Q5954" i="4" s="1"/>
  <c r="P5938" i="4"/>
  <c r="Q5938" i="4" s="1"/>
  <c r="P5922" i="4"/>
  <c r="Q5922" i="4" s="1"/>
  <c r="P5906" i="4"/>
  <c r="Q5906" i="4" s="1"/>
  <c r="P5890" i="4"/>
  <c r="Q5890" i="4" s="1"/>
  <c r="P5874" i="4"/>
  <c r="Q5874" i="4" s="1"/>
  <c r="P5858" i="4"/>
  <c r="Q5858" i="4" s="1"/>
  <c r="P5842" i="4"/>
  <c r="Q5842" i="4" s="1"/>
  <c r="P5826" i="4"/>
  <c r="Q5826" i="4" s="1"/>
  <c r="P5810" i="4"/>
  <c r="Q5810" i="4" s="1"/>
  <c r="P5794" i="4"/>
  <c r="Q5794" i="4" s="1"/>
  <c r="P5778" i="4"/>
  <c r="Q5778" i="4" s="1"/>
  <c r="P5762" i="4"/>
  <c r="Q5762" i="4" s="1"/>
  <c r="P5746" i="4"/>
  <c r="Q5746" i="4" s="1"/>
  <c r="P5730" i="4"/>
  <c r="Q5730" i="4" s="1"/>
  <c r="P5714" i="4"/>
  <c r="Q5714" i="4" s="1"/>
  <c r="P5698" i="4"/>
  <c r="Q5698" i="4" s="1"/>
  <c r="P5682" i="4"/>
  <c r="Q5682" i="4" s="1"/>
  <c r="P5666" i="4"/>
  <c r="Q5666" i="4" s="1"/>
  <c r="P5650" i="4"/>
  <c r="Q5650" i="4" s="1"/>
  <c r="P5634" i="4"/>
  <c r="Q5634" i="4" s="1"/>
  <c r="P5618" i="4"/>
  <c r="Q5618" i="4" s="1"/>
  <c r="P5602" i="4"/>
  <c r="Q5602" i="4" s="1"/>
  <c r="P5586" i="4"/>
  <c r="Q5586" i="4" s="1"/>
  <c r="P5570" i="4"/>
  <c r="Q5570" i="4" s="1"/>
  <c r="P5554" i="4"/>
  <c r="Q5554" i="4" s="1"/>
  <c r="P5538" i="4"/>
  <c r="Q5538" i="4" s="1"/>
  <c r="P5522" i="4"/>
  <c r="Q5522" i="4" s="1"/>
  <c r="P5506" i="4"/>
  <c r="Q5506" i="4" s="1"/>
  <c r="P5490" i="4"/>
  <c r="Q5490" i="4" s="1"/>
  <c r="P5474" i="4"/>
  <c r="Q5474" i="4" s="1"/>
  <c r="P5458" i="4"/>
  <c r="Q5458" i="4" s="1"/>
  <c r="P5442" i="4"/>
  <c r="Q5442" i="4" s="1"/>
  <c r="P5426" i="4"/>
  <c r="Q5426" i="4" s="1"/>
  <c r="P5410" i="4"/>
  <c r="Q5410" i="4" s="1"/>
  <c r="P5394" i="4"/>
  <c r="Q5394" i="4" s="1"/>
  <c r="P5378" i="4"/>
  <c r="Q5378" i="4" s="1"/>
  <c r="P5362" i="4"/>
  <c r="Q5362" i="4" s="1"/>
  <c r="P5346" i="4"/>
  <c r="Q5346" i="4" s="1"/>
  <c r="P5330" i="4"/>
  <c r="Q5330" i="4" s="1"/>
  <c r="P5314" i="4"/>
  <c r="Q5314" i="4" s="1"/>
  <c r="P5298" i="4"/>
  <c r="Q5298" i="4" s="1"/>
  <c r="P5282" i="4"/>
  <c r="Q5282" i="4" s="1"/>
  <c r="P5266" i="4"/>
  <c r="Q5266" i="4" s="1"/>
  <c r="P5250" i="4"/>
  <c r="Q5250" i="4" s="1"/>
  <c r="P5234" i="4"/>
  <c r="Q5234" i="4" s="1"/>
  <c r="P5218" i="4"/>
  <c r="Q5218" i="4" s="1"/>
  <c r="Q6764" i="4"/>
  <c r="P3073" i="4"/>
  <c r="Q3073" i="4" s="1"/>
  <c r="P3057" i="4"/>
  <c r="Q3057" i="4" s="1"/>
  <c r="P3041" i="4"/>
  <c r="Q3041" i="4" s="1"/>
  <c r="P3025" i="4"/>
  <c r="Q3025" i="4" s="1"/>
  <c r="P3009" i="4"/>
  <c r="Q3009" i="4" s="1"/>
  <c r="P2993" i="4"/>
  <c r="Q2993" i="4" s="1"/>
  <c r="P2977" i="4"/>
  <c r="Q2977" i="4" s="1"/>
  <c r="P2961" i="4"/>
  <c r="Q2961" i="4" s="1"/>
  <c r="P2945" i="4"/>
  <c r="Q2945" i="4" s="1"/>
  <c r="P2929" i="4"/>
  <c r="Q2929" i="4" s="1"/>
  <c r="P2913" i="4"/>
  <c r="Q2913" i="4" s="1"/>
  <c r="P2897" i="4"/>
  <c r="Q2897" i="4" s="1"/>
  <c r="P2881" i="4"/>
  <c r="Q2881" i="4" s="1"/>
  <c r="P2865" i="4"/>
  <c r="Q2865" i="4" s="1"/>
  <c r="P2849" i="4"/>
  <c r="Q2849" i="4" s="1"/>
  <c r="P2833" i="4"/>
  <c r="Q2833" i="4" s="1"/>
  <c r="P2817" i="4"/>
  <c r="Q2817" i="4" s="1"/>
  <c r="P2801" i="4"/>
  <c r="Q2801" i="4" s="1"/>
  <c r="P2785" i="4"/>
  <c r="Q2785" i="4" s="1"/>
  <c r="P2769" i="4"/>
  <c r="Q2769" i="4" s="1"/>
  <c r="P2753" i="4"/>
  <c r="Q2753" i="4" s="1"/>
  <c r="P2737" i="4"/>
  <c r="Q2737" i="4" s="1"/>
  <c r="P2721" i="4"/>
  <c r="Q2721" i="4" s="1"/>
  <c r="P2705" i="4"/>
  <c r="Q2705" i="4" s="1"/>
  <c r="P2689" i="4"/>
  <c r="Q2689" i="4" s="1"/>
  <c r="P2673" i="4"/>
  <c r="Q2673" i="4" s="1"/>
  <c r="P2657" i="4"/>
  <c r="Q2657" i="4" s="1"/>
  <c r="P2641" i="4"/>
  <c r="Q2641" i="4" s="1"/>
  <c r="P2625" i="4"/>
  <c r="Q2625" i="4" s="1"/>
  <c r="P2609" i="4"/>
  <c r="Q2609" i="4" s="1"/>
  <c r="P2593" i="4"/>
  <c r="Q2593" i="4" s="1"/>
  <c r="P2577" i="4"/>
  <c r="Q2577" i="4" s="1"/>
  <c r="P2561" i="4"/>
  <c r="Q2561" i="4" s="1"/>
  <c r="P2545" i="4"/>
  <c r="Q2545" i="4" s="1"/>
  <c r="P2529" i="4"/>
  <c r="Q2529" i="4" s="1"/>
  <c r="P2513" i="4"/>
  <c r="Q2513" i="4" s="1"/>
  <c r="P2497" i="4"/>
  <c r="Q2497" i="4" s="1"/>
  <c r="P2481" i="4"/>
  <c r="Q2481" i="4" s="1"/>
  <c r="P2465" i="4"/>
  <c r="Q2465" i="4" s="1"/>
  <c r="P2449" i="4"/>
  <c r="Q2449" i="4" s="1"/>
  <c r="P2433" i="4"/>
  <c r="Q2433" i="4" s="1"/>
  <c r="P2417" i="4"/>
  <c r="Q2417" i="4" s="1"/>
  <c r="P2401" i="4"/>
  <c r="Q2401" i="4" s="1"/>
  <c r="P2385" i="4"/>
  <c r="Q2385" i="4" s="1"/>
  <c r="P2369" i="4"/>
  <c r="Q2369" i="4" s="1"/>
  <c r="P2353" i="4"/>
  <c r="Q2353" i="4" s="1"/>
  <c r="P2337" i="4"/>
  <c r="Q2337" i="4" s="1"/>
  <c r="P2321" i="4"/>
  <c r="Q2321" i="4" s="1"/>
  <c r="P2305" i="4"/>
  <c r="Q2305" i="4" s="1"/>
  <c r="P2289" i="4"/>
  <c r="Q2289" i="4" s="1"/>
  <c r="P2273" i="4"/>
  <c r="Q2273" i="4" s="1"/>
  <c r="P2257" i="4"/>
  <c r="Q2257" i="4" s="1"/>
  <c r="P2241" i="4"/>
  <c r="Q2241" i="4" s="1"/>
  <c r="P2225" i="4"/>
  <c r="Q2225" i="4" s="1"/>
  <c r="P2209" i="4"/>
  <c r="Q2209" i="4"/>
  <c r="P2193" i="4"/>
  <c r="Q2193" i="4" s="1"/>
  <c r="P2177" i="4"/>
  <c r="Q2177" i="4" s="1"/>
  <c r="P2161" i="4"/>
  <c r="Q2161" i="4" s="1"/>
  <c r="P2145" i="4"/>
  <c r="Q2145" i="4" s="1"/>
  <c r="P2129" i="4"/>
  <c r="Q2129" i="4" s="1"/>
  <c r="P2113" i="4"/>
  <c r="Q2113" i="4" s="1"/>
  <c r="P2097" i="4"/>
  <c r="Q2097" i="4" s="1"/>
  <c r="P2081" i="4"/>
  <c r="Q2081" i="4" s="1"/>
  <c r="P2065" i="4"/>
  <c r="Q2065" i="4" s="1"/>
  <c r="P2049" i="4"/>
  <c r="Q2049" i="4" s="1"/>
  <c r="P2033" i="4"/>
  <c r="Q2033" i="4" s="1"/>
  <c r="P2017" i="4"/>
  <c r="Q2017" i="4" s="1"/>
  <c r="P2001" i="4"/>
  <c r="Q2001" i="4" s="1"/>
  <c r="P1985" i="4"/>
  <c r="Q1985" i="4" s="1"/>
  <c r="P1969" i="4"/>
  <c r="Q1969" i="4" s="1"/>
  <c r="P1953" i="4"/>
  <c r="Q1953" i="4" s="1"/>
  <c r="P1937" i="4"/>
  <c r="Q1937" i="4" s="1"/>
  <c r="P1921" i="4"/>
  <c r="Q1921" i="4" s="1"/>
  <c r="P1905" i="4"/>
  <c r="Q1905" i="4" s="1"/>
  <c r="P1889" i="4"/>
  <c r="Q1889" i="4" s="1"/>
  <c r="P1873" i="4"/>
  <c r="Q1873" i="4" s="1"/>
  <c r="P1857" i="4"/>
  <c r="Q1857" i="4" s="1"/>
  <c r="P1841" i="4"/>
  <c r="Q1841" i="4" s="1"/>
  <c r="P1825" i="4"/>
  <c r="Q1825" i="4" s="1"/>
  <c r="P1809" i="4"/>
  <c r="Q1809" i="4" s="1"/>
  <c r="P1793" i="4"/>
  <c r="Q1793" i="4" s="1"/>
  <c r="P1777" i="4"/>
  <c r="Q1777" i="4" s="1"/>
  <c r="P1761" i="4"/>
  <c r="Q1761" i="4" s="1"/>
  <c r="P1745" i="4"/>
  <c r="Q1745" i="4" s="1"/>
  <c r="P1729" i="4"/>
  <c r="Q1729" i="4" s="1"/>
  <c r="P1713" i="4"/>
  <c r="Q1713" i="4" s="1"/>
  <c r="P1697" i="4"/>
  <c r="Q1697" i="4" s="1"/>
  <c r="P1681" i="4"/>
  <c r="Q1681" i="4" s="1"/>
  <c r="P1665" i="4"/>
  <c r="Q1665" i="4" s="1"/>
  <c r="P1649" i="4"/>
  <c r="Q1649" i="4" s="1"/>
  <c r="P1633" i="4"/>
  <c r="Q1633" i="4" s="1"/>
  <c r="P1617" i="4"/>
  <c r="Q1617" i="4" s="1"/>
  <c r="P1601" i="4"/>
  <c r="Q1601" i="4" s="1"/>
  <c r="P1585" i="4"/>
  <c r="Q1585" i="4" s="1"/>
  <c r="P1569" i="4"/>
  <c r="Q1569" i="4" s="1"/>
  <c r="P1553" i="4"/>
  <c r="Q1553" i="4" s="1"/>
  <c r="P1537" i="4"/>
  <c r="Q1537" i="4" s="1"/>
  <c r="P1521" i="4"/>
  <c r="Q1521" i="4" s="1"/>
  <c r="P1505" i="4"/>
  <c r="Q1505" i="4" s="1"/>
  <c r="P1489" i="4"/>
  <c r="Q1489" i="4" s="1"/>
  <c r="P1473" i="4"/>
  <c r="Q1473" i="4" s="1"/>
  <c r="P1457" i="4"/>
  <c r="Q1457" i="4" s="1"/>
  <c r="P1441" i="4"/>
  <c r="Q1441" i="4" s="1"/>
  <c r="P1425" i="4"/>
  <c r="Q1425" i="4" s="1"/>
  <c r="P1409" i="4"/>
  <c r="Q1409" i="4" s="1"/>
  <c r="P1393" i="4"/>
  <c r="Q1393" i="4" s="1"/>
  <c r="P1377" i="4"/>
  <c r="Q1377" i="4" s="1"/>
  <c r="P1361" i="4"/>
  <c r="Q1361" i="4" s="1"/>
  <c r="P1345" i="4"/>
  <c r="Q1345" i="4" s="1"/>
  <c r="P1329" i="4"/>
  <c r="Q1329" i="4" s="1"/>
  <c r="P1313" i="4"/>
  <c r="Q1313" i="4" s="1"/>
  <c r="P1297" i="4"/>
  <c r="Q1297" i="4" s="1"/>
  <c r="P1281" i="4"/>
  <c r="Q1281" i="4" s="1"/>
  <c r="P1265" i="4"/>
  <c r="Q1265" i="4" s="1"/>
  <c r="P1249" i="4"/>
  <c r="Q1249" i="4" s="1"/>
  <c r="P1233" i="4"/>
  <c r="Q1233" i="4"/>
  <c r="P1217" i="4"/>
  <c r="Q1217" i="4" s="1"/>
  <c r="P1201" i="4"/>
  <c r="Q1201" i="4" s="1"/>
  <c r="P1185" i="4"/>
  <c r="Q1185" i="4" s="1"/>
  <c r="P1169" i="4"/>
  <c r="Q1169" i="4" s="1"/>
  <c r="P1153" i="4"/>
  <c r="Q1153" i="4" s="1"/>
  <c r="P1137" i="4"/>
  <c r="Q1137" i="4" s="1"/>
  <c r="P1121" i="4"/>
  <c r="Q1121" i="4" s="1"/>
  <c r="P1105" i="4"/>
  <c r="Q1105" i="4" s="1"/>
  <c r="P1089" i="4"/>
  <c r="Q1089" i="4" s="1"/>
  <c r="P1073" i="4"/>
  <c r="Q1073" i="4" s="1"/>
  <c r="P1057" i="4"/>
  <c r="Q1057" i="4" s="1"/>
  <c r="P1041" i="4"/>
  <c r="Q1041" i="4" s="1"/>
  <c r="P1025" i="4"/>
  <c r="Q1025" i="4" s="1"/>
  <c r="P1009" i="4"/>
  <c r="Q1009" i="4" s="1"/>
  <c r="P993" i="4"/>
  <c r="Q993" i="4" s="1"/>
  <c r="P977" i="4"/>
  <c r="Q977" i="4" s="1"/>
  <c r="P961" i="4"/>
  <c r="Q961" i="4" s="1"/>
  <c r="P945" i="4"/>
  <c r="Q945" i="4" s="1"/>
  <c r="P929" i="4"/>
  <c r="Q929" i="4" s="1"/>
  <c r="P913" i="4"/>
  <c r="Q913" i="4" s="1"/>
  <c r="P897" i="4"/>
  <c r="Q897" i="4" s="1"/>
  <c r="P881" i="4"/>
  <c r="Q881" i="4" s="1"/>
  <c r="P865" i="4"/>
  <c r="Q865" i="4" s="1"/>
  <c r="P849" i="4"/>
  <c r="Q849" i="4" s="1"/>
  <c r="P833" i="4"/>
  <c r="Q833" i="4" s="1"/>
  <c r="P817" i="4"/>
  <c r="Q817" i="4" s="1"/>
  <c r="P801" i="4"/>
  <c r="Q801" i="4" s="1"/>
  <c r="P785" i="4"/>
  <c r="Q785" i="4" s="1"/>
  <c r="P769" i="4"/>
  <c r="Q769" i="4" s="1"/>
  <c r="P753" i="4"/>
  <c r="Q753" i="4" s="1"/>
  <c r="P737" i="4"/>
  <c r="Q737" i="4" s="1"/>
  <c r="P721" i="4"/>
  <c r="Q721" i="4" s="1"/>
  <c r="P705" i="4"/>
  <c r="Q705" i="4" s="1"/>
  <c r="P689" i="4"/>
  <c r="Q689" i="4" s="1"/>
  <c r="P673" i="4"/>
  <c r="Q673" i="4" s="1"/>
  <c r="P657" i="4"/>
  <c r="Q657" i="4" s="1"/>
  <c r="P641" i="4"/>
  <c r="Q641" i="4" s="1"/>
  <c r="P625" i="4"/>
  <c r="Q625" i="4" s="1"/>
  <c r="P609" i="4"/>
  <c r="Q609" i="4" s="1"/>
  <c r="P593" i="4"/>
  <c r="Q593" i="4" s="1"/>
  <c r="P577" i="4"/>
  <c r="Q577" i="4" s="1"/>
  <c r="P561" i="4"/>
  <c r="Q561" i="4" s="1"/>
  <c r="P545" i="4"/>
  <c r="Q545" i="4" s="1"/>
  <c r="P529" i="4"/>
  <c r="Q529" i="4" s="1"/>
  <c r="P513" i="4"/>
  <c r="Q513" i="4" s="1"/>
  <c r="P497" i="4"/>
  <c r="Q497" i="4" s="1"/>
  <c r="P481" i="4"/>
  <c r="Q481" i="4" s="1"/>
  <c r="P465" i="4"/>
  <c r="Q465" i="4" s="1"/>
  <c r="P449" i="4"/>
  <c r="Q449" i="4" s="1"/>
  <c r="P433" i="4"/>
  <c r="Q433" i="4" s="1"/>
  <c r="P417" i="4"/>
  <c r="Q417" i="4" s="1"/>
  <c r="P401" i="4"/>
  <c r="Q401" i="4" s="1"/>
  <c r="P385" i="4"/>
  <c r="Q385" i="4" s="1"/>
  <c r="P369" i="4"/>
  <c r="Q369" i="4" s="1"/>
  <c r="P353" i="4"/>
  <c r="Q353" i="4" s="1"/>
  <c r="P337" i="4"/>
  <c r="Q337" i="4" s="1"/>
  <c r="P321" i="4"/>
  <c r="Q321" i="4" s="1"/>
  <c r="P305" i="4"/>
  <c r="Q305" i="4" s="1"/>
  <c r="P289" i="4"/>
  <c r="Q289" i="4" s="1"/>
  <c r="P273" i="4"/>
  <c r="Q273" i="4" s="1"/>
  <c r="P257" i="4"/>
  <c r="Q257" i="4" s="1"/>
  <c r="P241" i="4"/>
  <c r="Q241" i="4" s="1"/>
  <c r="P225" i="4"/>
  <c r="Q225" i="4" s="1"/>
  <c r="P209" i="4"/>
  <c r="Q209" i="4" s="1"/>
  <c r="P193" i="4"/>
  <c r="Q193" i="4" s="1"/>
  <c r="P177" i="4"/>
  <c r="Q177" i="4" s="1"/>
  <c r="P161" i="4"/>
  <c r="Q161" i="4" s="1"/>
  <c r="P145" i="4"/>
  <c r="Q145" i="4" s="1"/>
  <c r="P129" i="4"/>
  <c r="Q129" i="4"/>
  <c r="P113" i="4"/>
  <c r="Q113" i="4" s="1"/>
  <c r="P97" i="4"/>
  <c r="Q97" i="4" s="1"/>
  <c r="P81" i="4"/>
  <c r="Q81" i="4" s="1"/>
  <c r="P65" i="4"/>
  <c r="Q65" i="4" s="1"/>
  <c r="P49" i="4"/>
  <c r="Q49" i="4" s="1"/>
  <c r="P33" i="4"/>
  <c r="Q33" i="4" s="1"/>
  <c r="P17" i="4"/>
  <c r="Q17" i="4" s="1"/>
  <c r="P7696" i="4"/>
  <c r="Q7696" i="4" s="1"/>
  <c r="P7680" i="4"/>
  <c r="Q7680" i="4" s="1"/>
  <c r="P7664" i="4"/>
  <c r="Q7664" i="4" s="1"/>
  <c r="P7648" i="4"/>
  <c r="Q7648" i="4" s="1"/>
  <c r="P7632" i="4"/>
  <c r="Q7632" i="4" s="1"/>
  <c r="P7616" i="4"/>
  <c r="Q7616" i="4" s="1"/>
  <c r="P7600" i="4"/>
  <c r="Q7600" i="4" s="1"/>
  <c r="P7584" i="4"/>
  <c r="Q7584" i="4" s="1"/>
  <c r="P7568" i="4"/>
  <c r="Q7568" i="4" s="1"/>
  <c r="P7552" i="4"/>
  <c r="Q7552" i="4" s="1"/>
  <c r="P7536" i="4"/>
  <c r="Q7536" i="4" s="1"/>
  <c r="P7520" i="4"/>
  <c r="Q7520" i="4" s="1"/>
  <c r="P7504" i="4"/>
  <c r="Q7504" i="4" s="1"/>
  <c r="P7488" i="4"/>
  <c r="Q7488" i="4" s="1"/>
  <c r="P7472" i="4"/>
  <c r="Q7472" i="4" s="1"/>
  <c r="P7456" i="4"/>
  <c r="Q7456" i="4" s="1"/>
  <c r="P7424" i="4"/>
  <c r="Q7424" i="4" s="1"/>
  <c r="P7408" i="4"/>
  <c r="Q7408" i="4" s="1"/>
  <c r="P7392" i="4"/>
  <c r="Q7392" i="4" s="1"/>
  <c r="P7376" i="4"/>
  <c r="Q7376" i="4" s="1"/>
  <c r="P7360" i="4"/>
  <c r="Q7360" i="4" s="1"/>
  <c r="P7344" i="4"/>
  <c r="Q7344" i="4" s="1"/>
  <c r="P7328" i="4"/>
  <c r="Q7328" i="4" s="1"/>
  <c r="P7312" i="4"/>
  <c r="Q7312" i="4" s="1"/>
  <c r="P7296" i="4"/>
  <c r="Q7296" i="4" s="1"/>
  <c r="P7280" i="4"/>
  <c r="Q7280" i="4" s="1"/>
  <c r="P7264" i="4"/>
  <c r="Q7264" i="4" s="1"/>
  <c r="P7248" i="4"/>
  <c r="Q7248" i="4" s="1"/>
  <c r="P7232" i="4"/>
  <c r="Q7232" i="4" s="1"/>
  <c r="P7216" i="4"/>
  <c r="Q7216" i="4" s="1"/>
  <c r="P7200" i="4"/>
  <c r="Q7200" i="4" s="1"/>
  <c r="P7184" i="4"/>
  <c r="Q7184" i="4" s="1"/>
  <c r="P7168" i="4"/>
  <c r="Q7168" i="4" s="1"/>
  <c r="P7152" i="4"/>
  <c r="Q7152" i="4" s="1"/>
  <c r="P7136" i="4"/>
  <c r="Q7136" i="4" s="1"/>
  <c r="P7120" i="4"/>
  <c r="Q7120" i="4" s="1"/>
  <c r="P7104" i="4"/>
  <c r="Q7104" i="4" s="1"/>
  <c r="P7088" i="4"/>
  <c r="Q7088" i="4" s="1"/>
  <c r="P7072" i="4"/>
  <c r="Q7072" i="4" s="1"/>
  <c r="P7056" i="4"/>
  <c r="Q7056" i="4" s="1"/>
  <c r="P7040" i="4"/>
  <c r="Q7040" i="4" s="1"/>
  <c r="P7024" i="4"/>
  <c r="Q7024" i="4" s="1"/>
  <c r="P7008" i="4"/>
  <c r="Q7008" i="4" s="1"/>
  <c r="P6992" i="4"/>
  <c r="Q6992" i="4" s="1"/>
  <c r="P6976" i="4"/>
  <c r="Q6976" i="4" s="1"/>
  <c r="P6960" i="4"/>
  <c r="Q6960" i="4" s="1"/>
  <c r="P6944" i="4"/>
  <c r="Q6944" i="4" s="1"/>
  <c r="P6928" i="4"/>
  <c r="Q6928" i="4" s="1"/>
  <c r="P6912" i="4"/>
  <c r="Q6912" i="4" s="1"/>
  <c r="P6896" i="4"/>
  <c r="Q6896" i="4" s="1"/>
  <c r="P6880" i="4"/>
  <c r="Q6880" i="4" s="1"/>
  <c r="P6864" i="4"/>
  <c r="Q6864" i="4" s="1"/>
  <c r="P6848" i="4"/>
  <c r="Q6848" i="4" s="1"/>
  <c r="P6832" i="4"/>
  <c r="Q6832" i="4" s="1"/>
  <c r="P6816" i="4"/>
  <c r="Q6816" i="4" s="1"/>
  <c r="P6800" i="4"/>
  <c r="Q6800" i="4" s="1"/>
  <c r="P6784" i="4"/>
  <c r="Q6784" i="4" s="1"/>
  <c r="P6768" i="4"/>
  <c r="Q6768" i="4" s="1"/>
  <c r="P6752" i="4"/>
  <c r="Q6752" i="4" s="1"/>
  <c r="P6736" i="4"/>
  <c r="Q6736" i="4" s="1"/>
  <c r="P6720" i="4"/>
  <c r="Q6720" i="4" s="1"/>
  <c r="P6704" i="4"/>
  <c r="Q6704" i="4" s="1"/>
  <c r="P6688" i="4"/>
  <c r="Q6688" i="4" s="1"/>
  <c r="P6672" i="4"/>
  <c r="Q6672" i="4" s="1"/>
  <c r="P6656" i="4"/>
  <c r="Q6656" i="4" s="1"/>
  <c r="P6640" i="4"/>
  <c r="Q6640" i="4" s="1"/>
  <c r="P6624" i="4"/>
  <c r="Q6624" i="4" s="1"/>
  <c r="P6608" i="4"/>
  <c r="Q6608" i="4"/>
  <c r="P6592" i="4"/>
  <c r="Q6592" i="4" s="1"/>
  <c r="P6576" i="4"/>
  <c r="Q6576" i="4" s="1"/>
  <c r="P6560" i="4"/>
  <c r="Q6560" i="4" s="1"/>
  <c r="P6544" i="4"/>
  <c r="Q6544" i="4" s="1"/>
  <c r="P6528" i="4"/>
  <c r="Q6528" i="4" s="1"/>
  <c r="P6512" i="4"/>
  <c r="Q6512" i="4" s="1"/>
  <c r="P6496" i="4"/>
  <c r="Q6496" i="4" s="1"/>
  <c r="P6480" i="4"/>
  <c r="Q6480" i="4" s="1"/>
  <c r="P6464" i="4"/>
  <c r="Q6464" i="4" s="1"/>
  <c r="P6448" i="4"/>
  <c r="Q6448" i="4" s="1"/>
  <c r="P6432" i="4"/>
  <c r="Q6432" i="4" s="1"/>
  <c r="P6416" i="4"/>
  <c r="Q6416" i="4" s="1"/>
  <c r="P6400" i="4"/>
  <c r="Q6400" i="4" s="1"/>
  <c r="P6384" i="4"/>
  <c r="Q6384" i="4" s="1"/>
  <c r="P6368" i="4"/>
  <c r="Q6368" i="4" s="1"/>
  <c r="P6352" i="4"/>
  <c r="Q6352" i="4" s="1"/>
  <c r="P6336" i="4"/>
  <c r="Q6336" i="4" s="1"/>
  <c r="P6320" i="4"/>
  <c r="Q6320" i="4" s="1"/>
  <c r="P6304" i="4"/>
  <c r="Q6304" i="4" s="1"/>
  <c r="P6288" i="4"/>
  <c r="Q6288" i="4" s="1"/>
  <c r="P6272" i="4"/>
  <c r="Q6272" i="4" s="1"/>
  <c r="P6256" i="4"/>
  <c r="Q6256" i="4" s="1"/>
  <c r="P6240" i="4"/>
  <c r="Q6240" i="4" s="1"/>
  <c r="P6224" i="4"/>
  <c r="Q6224" i="4" s="1"/>
  <c r="P6208" i="4"/>
  <c r="Q6208" i="4" s="1"/>
  <c r="P6192" i="4"/>
  <c r="Q6192" i="4" s="1"/>
  <c r="P6176" i="4"/>
  <c r="Q6176" i="4" s="1"/>
  <c r="P6160" i="4"/>
  <c r="Q6160" i="4" s="1"/>
  <c r="P6144" i="4"/>
  <c r="Q6144" i="4" s="1"/>
  <c r="P6128" i="4"/>
  <c r="Q6128" i="4" s="1"/>
  <c r="P6112" i="4"/>
  <c r="Q6112" i="4" s="1"/>
  <c r="P6096" i="4"/>
  <c r="Q6096" i="4" s="1"/>
  <c r="P6080" i="4"/>
  <c r="Q6080" i="4" s="1"/>
  <c r="P6064" i="4"/>
  <c r="Q6064" i="4" s="1"/>
  <c r="P6048" i="4"/>
  <c r="Q6048" i="4" s="1"/>
  <c r="P6032" i="4"/>
  <c r="Q6032" i="4" s="1"/>
  <c r="P6016" i="4"/>
  <c r="Q6016" i="4" s="1"/>
  <c r="P6000" i="4"/>
  <c r="Q6000" i="4" s="1"/>
  <c r="P5984" i="4"/>
  <c r="Q5984" i="4" s="1"/>
  <c r="P5968" i="4"/>
  <c r="Q5968" i="4" s="1"/>
  <c r="P5952" i="4"/>
  <c r="Q5952" i="4" s="1"/>
  <c r="P5936" i="4"/>
  <c r="Q5936" i="4" s="1"/>
  <c r="P5920" i="4"/>
  <c r="Q5920" i="4" s="1"/>
  <c r="P5904" i="4"/>
  <c r="Q5904" i="4" s="1"/>
  <c r="P5888" i="4"/>
  <c r="Q5888" i="4" s="1"/>
  <c r="P5872" i="4"/>
  <c r="Q5872" i="4" s="1"/>
  <c r="P5856" i="4"/>
  <c r="Q5856" i="4" s="1"/>
  <c r="P5840" i="4"/>
  <c r="Q5840" i="4" s="1"/>
  <c r="P5824" i="4"/>
  <c r="Q5824" i="4" s="1"/>
  <c r="P5808" i="4"/>
  <c r="Q5808" i="4" s="1"/>
  <c r="P5792" i="4"/>
  <c r="Q5792" i="4" s="1"/>
  <c r="P5776" i="4"/>
  <c r="Q5776" i="4" s="1"/>
  <c r="P5760" i="4"/>
  <c r="Q5760" i="4" s="1"/>
  <c r="P5744" i="4"/>
  <c r="Q5744" i="4" s="1"/>
  <c r="P5728" i="4"/>
  <c r="Q5728" i="4" s="1"/>
  <c r="P5712" i="4"/>
  <c r="Q5712" i="4" s="1"/>
  <c r="P5696" i="4"/>
  <c r="Q5696" i="4" s="1"/>
  <c r="P5680" i="4"/>
  <c r="Q5680" i="4" s="1"/>
  <c r="P5664" i="4"/>
  <c r="Q5664" i="4" s="1"/>
  <c r="P5648" i="4"/>
  <c r="Q5648" i="4" s="1"/>
  <c r="P5632" i="4"/>
  <c r="Q5632" i="4" s="1"/>
  <c r="P5616" i="4"/>
  <c r="Q5616" i="4" s="1"/>
  <c r="P5600" i="4"/>
  <c r="Q5600" i="4" s="1"/>
  <c r="P5584" i="4"/>
  <c r="Q5584" i="4" s="1"/>
  <c r="P5568" i="4"/>
  <c r="Q5568" i="4" s="1"/>
  <c r="P5552" i="4"/>
  <c r="Q5552" i="4" s="1"/>
  <c r="Q7628" i="4"/>
  <c r="P4207" i="4"/>
  <c r="Q4207" i="4" s="1"/>
  <c r="P4191" i="4"/>
  <c r="Q4191" i="4" s="1"/>
  <c r="P4175" i="4"/>
  <c r="Q4175" i="4" s="1"/>
  <c r="P4159" i="4"/>
  <c r="Q4159" i="4" s="1"/>
  <c r="P4143" i="4"/>
  <c r="Q4143" i="4" s="1"/>
  <c r="P4127" i="4"/>
  <c r="Q4127" i="4" s="1"/>
  <c r="P4111" i="4"/>
  <c r="Q4111" i="4" s="1"/>
  <c r="P4095" i="4"/>
  <c r="Q4095" i="4" s="1"/>
  <c r="P4079" i="4"/>
  <c r="Q4079" i="4" s="1"/>
  <c r="P4063" i="4"/>
  <c r="Q4063" i="4" s="1"/>
  <c r="P4047" i="4"/>
  <c r="Q4047" i="4" s="1"/>
  <c r="P4031" i="4"/>
  <c r="Q4031" i="4" s="1"/>
  <c r="P4015" i="4"/>
  <c r="Q4015" i="4" s="1"/>
  <c r="P3999" i="4"/>
  <c r="Q3999" i="4" s="1"/>
  <c r="P3983" i="4"/>
  <c r="Q3983" i="4" s="1"/>
  <c r="P3967" i="4"/>
  <c r="Q3967" i="4" s="1"/>
  <c r="P3951" i="4"/>
  <c r="Q3951" i="4" s="1"/>
  <c r="P3935" i="4"/>
  <c r="Q3935" i="4" s="1"/>
  <c r="P3919" i="4"/>
  <c r="Q3919" i="4" s="1"/>
  <c r="P3903" i="4"/>
  <c r="Q3903" i="4" s="1"/>
  <c r="P3887" i="4"/>
  <c r="Q3887" i="4" s="1"/>
  <c r="P3871" i="4"/>
  <c r="Q3871" i="4" s="1"/>
  <c r="P3855" i="4"/>
  <c r="Q3855" i="4" s="1"/>
  <c r="P3839" i="4"/>
  <c r="Q3839" i="4" s="1"/>
  <c r="P3823" i="4"/>
  <c r="Q3823" i="4" s="1"/>
  <c r="P3807" i="4"/>
  <c r="Q3807" i="4" s="1"/>
  <c r="P3791" i="4"/>
  <c r="Q3791" i="4" s="1"/>
  <c r="P3775" i="4"/>
  <c r="Q3775" i="4" s="1"/>
  <c r="P3759" i="4"/>
  <c r="Q3759" i="4" s="1"/>
  <c r="P3743" i="4"/>
  <c r="Q3743" i="4" s="1"/>
  <c r="P3727" i="4"/>
  <c r="Q3727" i="4" s="1"/>
  <c r="P3711" i="4"/>
  <c r="Q3711" i="4" s="1"/>
  <c r="P3695" i="4"/>
  <c r="Q3695" i="4" s="1"/>
  <c r="P3679" i="4"/>
  <c r="Q3679" i="4" s="1"/>
  <c r="P3663" i="4"/>
  <c r="Q3663" i="4" s="1"/>
  <c r="P3647" i="4"/>
  <c r="Q3647" i="4" s="1"/>
  <c r="P3631" i="4"/>
  <c r="Q3631" i="4" s="1"/>
  <c r="P3615" i="4"/>
  <c r="Q3615" i="4" s="1"/>
  <c r="P3599" i="4"/>
  <c r="Q3599" i="4" s="1"/>
  <c r="P3583" i="4"/>
  <c r="Q3583" i="4" s="1"/>
  <c r="P3567" i="4"/>
  <c r="Q3567" i="4" s="1"/>
  <c r="P3551" i="4"/>
  <c r="Q3551" i="4" s="1"/>
  <c r="P3535" i="4"/>
  <c r="Q3535" i="4" s="1"/>
  <c r="P3519" i="4"/>
  <c r="Q3519" i="4" s="1"/>
  <c r="P3503" i="4"/>
  <c r="Q3503" i="4" s="1"/>
  <c r="P3487" i="4"/>
  <c r="Q3487" i="4" s="1"/>
  <c r="P3471" i="4"/>
  <c r="Q3471" i="4" s="1"/>
  <c r="P3455" i="4"/>
  <c r="Q3455" i="4" s="1"/>
  <c r="P3439" i="4"/>
  <c r="Q3439" i="4" s="1"/>
  <c r="P3423" i="4"/>
  <c r="Q3423" i="4" s="1"/>
  <c r="P3407" i="4"/>
  <c r="Q3407" i="4" s="1"/>
  <c r="P3391" i="4"/>
  <c r="Q3391" i="4" s="1"/>
  <c r="P3375" i="4"/>
  <c r="Q3375" i="4" s="1"/>
  <c r="P3359" i="4"/>
  <c r="Q3359" i="4" s="1"/>
  <c r="P3343" i="4"/>
  <c r="Q3343" i="4" s="1"/>
  <c r="P3327" i="4"/>
  <c r="Q3327" i="4" s="1"/>
  <c r="P3311" i="4"/>
  <c r="Q3311" i="4" s="1"/>
  <c r="P3295" i="4"/>
  <c r="Q3295" i="4" s="1"/>
  <c r="P3279" i="4"/>
  <c r="Q3279" i="4" s="1"/>
  <c r="P3263" i="4"/>
  <c r="Q3263" i="4" s="1"/>
  <c r="P3247" i="4"/>
  <c r="Q3247" i="4" s="1"/>
  <c r="P3231" i="4"/>
  <c r="Q3231" i="4" s="1"/>
  <c r="P3215" i="4"/>
  <c r="Q3215" i="4" s="1"/>
  <c r="P3199" i="4"/>
  <c r="Q3199" i="4" s="1"/>
  <c r="P3183" i="4"/>
  <c r="Q3183" i="4" s="1"/>
  <c r="P3167" i="4"/>
  <c r="Q3167" i="4" s="1"/>
  <c r="P3151" i="4"/>
  <c r="Q3151" i="4" s="1"/>
  <c r="P3135" i="4"/>
  <c r="Q3135" i="4" s="1"/>
  <c r="P3119" i="4"/>
  <c r="Q3119" i="4" s="1"/>
  <c r="P3103" i="4"/>
  <c r="Q3103" i="4" s="1"/>
  <c r="P3087" i="4"/>
  <c r="Q3087" i="4" s="1"/>
  <c r="P3071" i="4"/>
  <c r="Q3071" i="4" s="1"/>
  <c r="P3055" i="4"/>
  <c r="Q3055" i="4" s="1"/>
  <c r="P3039" i="4"/>
  <c r="Q3039" i="4" s="1"/>
  <c r="P3023" i="4"/>
  <c r="Q3023" i="4" s="1"/>
  <c r="P3007" i="4"/>
  <c r="Q3007" i="4" s="1"/>
  <c r="P2991" i="4"/>
  <c r="Q2991" i="4" s="1"/>
  <c r="P2975" i="4"/>
  <c r="Q2975" i="4" s="1"/>
  <c r="P2959" i="4"/>
  <c r="Q2959" i="4" s="1"/>
  <c r="P2943" i="4"/>
  <c r="Q2943" i="4" s="1"/>
  <c r="P2927" i="4"/>
  <c r="Q2927" i="4" s="1"/>
  <c r="P2911" i="4"/>
  <c r="Q2911" i="4" s="1"/>
  <c r="P2895" i="4"/>
  <c r="Q2895" i="4" s="1"/>
  <c r="P2879" i="4"/>
  <c r="Q2879" i="4" s="1"/>
  <c r="P2863" i="4"/>
  <c r="Q2863" i="4" s="1"/>
  <c r="P2847" i="4"/>
  <c r="Q2847" i="4" s="1"/>
  <c r="P2831" i="4"/>
  <c r="Q2831" i="4" s="1"/>
  <c r="P2815" i="4"/>
  <c r="Q2815" i="4" s="1"/>
  <c r="P2799" i="4"/>
  <c r="Q2799" i="4" s="1"/>
  <c r="P2783" i="4"/>
  <c r="Q2783" i="4" s="1"/>
  <c r="P2767" i="4"/>
  <c r="Q2767" i="4" s="1"/>
  <c r="P2751" i="4"/>
  <c r="Q2751" i="4" s="1"/>
  <c r="P2735" i="4"/>
  <c r="Q2735" i="4" s="1"/>
  <c r="P2719" i="4"/>
  <c r="Q2719" i="4" s="1"/>
  <c r="P2703" i="4"/>
  <c r="Q2703" i="4" s="1"/>
  <c r="P2687" i="4"/>
  <c r="Q2687" i="4" s="1"/>
  <c r="P2671" i="4"/>
  <c r="Q2671" i="4" s="1"/>
  <c r="P2655" i="4"/>
  <c r="Q2655" i="4" s="1"/>
  <c r="P2639" i="4"/>
  <c r="Q2639" i="4" s="1"/>
  <c r="P2623" i="4"/>
  <c r="Q2623" i="4" s="1"/>
  <c r="P2607" i="4"/>
  <c r="Q2607" i="4" s="1"/>
  <c r="P2591" i="4"/>
  <c r="Q2591" i="4" s="1"/>
  <c r="P2575" i="4"/>
  <c r="Q2575" i="4" s="1"/>
  <c r="P2559" i="4"/>
  <c r="Q2559" i="4" s="1"/>
  <c r="P2543" i="4"/>
  <c r="Q2543" i="4" s="1"/>
  <c r="P2527" i="4"/>
  <c r="Q2527" i="4" s="1"/>
  <c r="P2511" i="4"/>
  <c r="Q2511" i="4" s="1"/>
  <c r="P2495" i="4"/>
  <c r="Q2495" i="4" s="1"/>
  <c r="P2479" i="4"/>
  <c r="Q2479" i="4" s="1"/>
  <c r="P2463" i="4"/>
  <c r="Q2463" i="4" s="1"/>
  <c r="P2447" i="4"/>
  <c r="Q2447" i="4" s="1"/>
  <c r="P2431" i="4"/>
  <c r="Q2431" i="4" s="1"/>
  <c r="P2415" i="4"/>
  <c r="Q2415" i="4" s="1"/>
  <c r="P2399" i="4"/>
  <c r="Q2399" i="4" s="1"/>
  <c r="P2383" i="4"/>
  <c r="Q2383" i="4" s="1"/>
  <c r="P2367" i="4"/>
  <c r="Q2367" i="4" s="1"/>
  <c r="P2351" i="4"/>
  <c r="Q2351" i="4" s="1"/>
  <c r="P2335" i="4"/>
  <c r="Q2335" i="4" s="1"/>
  <c r="P2319" i="4"/>
  <c r="Q2319" i="4" s="1"/>
  <c r="P2303" i="4"/>
  <c r="Q2303" i="4" s="1"/>
  <c r="P2287" i="4"/>
  <c r="Q2287" i="4" s="1"/>
  <c r="P2271" i="4"/>
  <c r="Q2271" i="4" s="1"/>
  <c r="P2255" i="4"/>
  <c r="Q2255" i="4" s="1"/>
  <c r="P2239" i="4"/>
  <c r="Q2239" i="4" s="1"/>
  <c r="P2223" i="4"/>
  <c r="Q2223" i="4" s="1"/>
  <c r="P2207" i="4"/>
  <c r="Q2207" i="4" s="1"/>
  <c r="P2191" i="4"/>
  <c r="Q2191" i="4" s="1"/>
  <c r="P2175" i="4"/>
  <c r="Q2175" i="4" s="1"/>
  <c r="P2159" i="4"/>
  <c r="Q2159" i="4" s="1"/>
  <c r="P2143" i="4"/>
  <c r="Q2143" i="4" s="1"/>
  <c r="P2127" i="4"/>
  <c r="Q2127" i="4" s="1"/>
  <c r="P2111" i="4"/>
  <c r="Q2111" i="4" s="1"/>
  <c r="P2095" i="4"/>
  <c r="Q2095" i="4" s="1"/>
  <c r="P2079" i="4"/>
  <c r="Q2079" i="4" s="1"/>
  <c r="P2063" i="4"/>
  <c r="Q2063" i="4" s="1"/>
  <c r="P2047" i="4"/>
  <c r="Q2047" i="4" s="1"/>
  <c r="P2031" i="4"/>
  <c r="Q2031" i="4" s="1"/>
  <c r="P2015" i="4"/>
  <c r="Q2015" i="4" s="1"/>
  <c r="P1999" i="4"/>
  <c r="Q1999" i="4" s="1"/>
  <c r="P1983" i="4"/>
  <c r="Q1983" i="4" s="1"/>
  <c r="P1967" i="4"/>
  <c r="Q1967" i="4" s="1"/>
  <c r="P1951" i="4"/>
  <c r="Q1951" i="4" s="1"/>
  <c r="P1935" i="4"/>
  <c r="Q1935" i="4" s="1"/>
  <c r="P1919" i="4"/>
  <c r="Q1919" i="4" s="1"/>
  <c r="P1903" i="4"/>
  <c r="Q1903" i="4" s="1"/>
  <c r="P1887" i="4"/>
  <c r="Q1887" i="4" s="1"/>
  <c r="P1871" i="4"/>
  <c r="Q1871" i="4" s="1"/>
  <c r="P1855" i="4"/>
  <c r="Q1855" i="4" s="1"/>
  <c r="P1839" i="4"/>
  <c r="Q1839" i="4" s="1"/>
  <c r="P1823" i="4"/>
  <c r="Q1823" i="4" s="1"/>
  <c r="P1807" i="4"/>
  <c r="Q1807" i="4" s="1"/>
  <c r="P1791" i="4"/>
  <c r="Q1791" i="4" s="1"/>
  <c r="P1775" i="4"/>
  <c r="Q1775" i="4" s="1"/>
  <c r="P1759" i="4"/>
  <c r="Q1759" i="4" s="1"/>
  <c r="P1743" i="4"/>
  <c r="Q1743" i="4" s="1"/>
  <c r="P1727" i="4"/>
  <c r="Q1727" i="4" s="1"/>
  <c r="P1711" i="4"/>
  <c r="Q1711" i="4" s="1"/>
  <c r="P1695" i="4"/>
  <c r="Q1695" i="4" s="1"/>
  <c r="P1679" i="4"/>
  <c r="Q1679" i="4" s="1"/>
  <c r="P1663" i="4"/>
  <c r="Q1663" i="4" s="1"/>
  <c r="P1647" i="4"/>
  <c r="Q1647" i="4" s="1"/>
  <c r="P1631" i="4"/>
  <c r="Q1631" i="4" s="1"/>
  <c r="P1615" i="4"/>
  <c r="Q1615" i="4" s="1"/>
  <c r="P1599" i="4"/>
  <c r="Q1599" i="4" s="1"/>
  <c r="P1583" i="4"/>
  <c r="Q1583" i="4" s="1"/>
  <c r="P1567" i="4"/>
  <c r="Q1567" i="4" s="1"/>
  <c r="P1551" i="4"/>
  <c r="Q1551" i="4" s="1"/>
  <c r="P1535" i="4"/>
  <c r="Q1535" i="4" s="1"/>
  <c r="P1519" i="4"/>
  <c r="Q1519" i="4" s="1"/>
  <c r="P1503" i="4"/>
  <c r="Q1503" i="4" s="1"/>
  <c r="P1487" i="4"/>
  <c r="Q1487" i="4" s="1"/>
  <c r="P1471" i="4"/>
  <c r="Q1471" i="4" s="1"/>
  <c r="P1455" i="4"/>
  <c r="Q1455" i="4" s="1"/>
  <c r="P1439" i="4"/>
  <c r="Q1439" i="4" s="1"/>
  <c r="P1423" i="4"/>
  <c r="Q1423" i="4" s="1"/>
  <c r="P1407" i="4"/>
  <c r="Q1407" i="4" s="1"/>
  <c r="P1391" i="4"/>
  <c r="Q1391" i="4"/>
  <c r="P1375" i="4"/>
  <c r="Q1375" i="4" s="1"/>
  <c r="P1359" i="4"/>
  <c r="Q1359" i="4" s="1"/>
  <c r="P1343" i="4"/>
  <c r="Q1343" i="4" s="1"/>
  <c r="P1327" i="4"/>
  <c r="Q1327" i="4" s="1"/>
  <c r="P1311" i="4"/>
  <c r="Q1311" i="4" s="1"/>
  <c r="P1295" i="4"/>
  <c r="Q1295" i="4" s="1"/>
  <c r="P1279" i="4"/>
  <c r="Q1279" i="4" s="1"/>
  <c r="P1263" i="4"/>
  <c r="Q1263" i="4" s="1"/>
  <c r="P1247" i="4"/>
  <c r="Q1247" i="4" s="1"/>
  <c r="P1231" i="4"/>
  <c r="Q1231" i="4" s="1"/>
  <c r="P1215" i="4"/>
  <c r="Q1215" i="4" s="1"/>
  <c r="P1199" i="4"/>
  <c r="Q1199" i="4" s="1"/>
  <c r="P1183" i="4"/>
  <c r="Q1183" i="4" s="1"/>
  <c r="P1167" i="4"/>
  <c r="Q1167" i="4" s="1"/>
  <c r="P1151" i="4"/>
  <c r="Q1151" i="4" s="1"/>
  <c r="P1135" i="4"/>
  <c r="Q1135" i="4" s="1"/>
  <c r="P1119" i="4"/>
  <c r="Q1119" i="4" s="1"/>
  <c r="P1103" i="4"/>
  <c r="Q1103" i="4" s="1"/>
  <c r="P1087" i="4"/>
  <c r="Q1087" i="4" s="1"/>
  <c r="P1071" i="4"/>
  <c r="Q1071" i="4" s="1"/>
  <c r="P1055" i="4"/>
  <c r="Q1055" i="4" s="1"/>
  <c r="P1039" i="4"/>
  <c r="Q1039" i="4" s="1"/>
  <c r="P1023" i="4"/>
  <c r="Q1023" i="4" s="1"/>
  <c r="Q6493" i="4"/>
  <c r="P7982" i="4"/>
  <c r="Q7982" i="4" s="1"/>
  <c r="P7966" i="4"/>
  <c r="Q7966" i="4" s="1"/>
  <c r="P7950" i="4"/>
  <c r="Q7950" i="4" s="1"/>
  <c r="P7934" i="4"/>
  <c r="Q7934" i="4" s="1"/>
  <c r="P7918" i="4"/>
  <c r="Q7918" i="4" s="1"/>
  <c r="P7902" i="4"/>
  <c r="Q7902" i="4" s="1"/>
  <c r="P7886" i="4"/>
  <c r="Q7886" i="4" s="1"/>
  <c r="P7870" i="4"/>
  <c r="Q7870" i="4" s="1"/>
  <c r="P7854" i="4"/>
  <c r="Q7854" i="4" s="1"/>
  <c r="P7838" i="4"/>
  <c r="Q7838" i="4" s="1"/>
  <c r="P7822" i="4"/>
  <c r="Q7822" i="4" s="1"/>
  <c r="P7806" i="4"/>
  <c r="Q7806" i="4" s="1"/>
  <c r="P7790" i="4"/>
  <c r="Q7790" i="4" s="1"/>
  <c r="P7774" i="4"/>
  <c r="Q7774" i="4" s="1"/>
  <c r="P7758" i="4"/>
  <c r="Q7758" i="4" s="1"/>
  <c r="P7742" i="4"/>
  <c r="Q7742" i="4" s="1"/>
  <c r="P7726" i="4"/>
  <c r="Q7726" i="4" s="1"/>
  <c r="P7710" i="4"/>
  <c r="Q7710" i="4" s="1"/>
  <c r="P7694" i="4"/>
  <c r="Q7694" i="4" s="1"/>
  <c r="P7678" i="4"/>
  <c r="Q7678" i="4" s="1"/>
  <c r="P7662" i="4"/>
  <c r="Q7662" i="4" s="1"/>
  <c r="P7646" i="4"/>
  <c r="Q7646" i="4" s="1"/>
  <c r="P7630" i="4"/>
  <c r="Q7630" i="4" s="1"/>
  <c r="P7614" i="4"/>
  <c r="Q7614" i="4" s="1"/>
  <c r="P7598" i="4"/>
  <c r="Q7598" i="4" s="1"/>
  <c r="P7582" i="4"/>
  <c r="Q7582" i="4" s="1"/>
  <c r="P7566" i="4"/>
  <c r="Q7566" i="4" s="1"/>
  <c r="P7550" i="4"/>
  <c r="Q7550" i="4" s="1"/>
  <c r="P7534" i="4"/>
  <c r="Q7534" i="4" s="1"/>
  <c r="P7518" i="4"/>
  <c r="Q7518" i="4" s="1"/>
  <c r="P7502" i="4"/>
  <c r="Q7502" i="4" s="1"/>
  <c r="P7486" i="4"/>
  <c r="Q7486" i="4" s="1"/>
  <c r="P7470" i="4"/>
  <c r="Q7470" i="4" s="1"/>
  <c r="P7454" i="4"/>
  <c r="Q7454" i="4" s="1"/>
  <c r="P7438" i="4"/>
  <c r="Q7438" i="4" s="1"/>
  <c r="P7422" i="4"/>
  <c r="Q7422" i="4" s="1"/>
  <c r="P7406" i="4"/>
  <c r="Q7406" i="4" s="1"/>
  <c r="P7390" i="4"/>
  <c r="Q7390" i="4" s="1"/>
  <c r="P7374" i="4"/>
  <c r="Q7374" i="4" s="1"/>
  <c r="P7358" i="4"/>
  <c r="Q7358" i="4" s="1"/>
  <c r="P7342" i="4"/>
  <c r="Q7342" i="4" s="1"/>
  <c r="P7326" i="4"/>
  <c r="Q7326" i="4" s="1"/>
  <c r="P7310" i="4"/>
  <c r="Q7310" i="4" s="1"/>
  <c r="P7294" i="4"/>
  <c r="Q7294" i="4" s="1"/>
  <c r="P7278" i="4"/>
  <c r="Q7278" i="4" s="1"/>
  <c r="P7262" i="4"/>
  <c r="Q7262" i="4" s="1"/>
  <c r="P7246" i="4"/>
  <c r="Q7246" i="4" s="1"/>
  <c r="P7230" i="4"/>
  <c r="Q7230" i="4" s="1"/>
  <c r="P7214" i="4"/>
  <c r="Q7214" i="4" s="1"/>
  <c r="P7198" i="4"/>
  <c r="Q7198" i="4" s="1"/>
  <c r="P7182" i="4"/>
  <c r="Q7182" i="4" s="1"/>
  <c r="P7166" i="4"/>
  <c r="Q7166" i="4" s="1"/>
  <c r="P7150" i="4"/>
  <c r="Q7150" i="4" s="1"/>
  <c r="P7134" i="4"/>
  <c r="Q7134" i="4" s="1"/>
  <c r="P7118" i="4"/>
  <c r="Q7118" i="4" s="1"/>
  <c r="P7102" i="4"/>
  <c r="Q7102" i="4" s="1"/>
  <c r="P7086" i="4"/>
  <c r="Q7086" i="4" s="1"/>
  <c r="P7070" i="4"/>
  <c r="Q7070" i="4" s="1"/>
  <c r="P7054" i="4"/>
  <c r="Q7054" i="4" s="1"/>
  <c r="P7038" i="4"/>
  <c r="Q7038" i="4" s="1"/>
  <c r="P7022" i="4"/>
  <c r="Q7022" i="4" s="1"/>
  <c r="P7006" i="4"/>
  <c r="Q7006" i="4" s="1"/>
  <c r="P6990" i="4"/>
  <c r="Q6990" i="4" s="1"/>
  <c r="P6974" i="4"/>
  <c r="Q6974" i="4" s="1"/>
  <c r="P6958" i="4"/>
  <c r="Q6958" i="4" s="1"/>
  <c r="P6942" i="4"/>
  <c r="Q6942" i="4" s="1"/>
  <c r="P6926" i="4"/>
  <c r="Q6926" i="4" s="1"/>
  <c r="P6910" i="4"/>
  <c r="Q6910" i="4" s="1"/>
  <c r="P6894" i="4"/>
  <c r="Q6894" i="4" s="1"/>
  <c r="P6878" i="4"/>
  <c r="Q6878" i="4" s="1"/>
  <c r="P6862" i="4"/>
  <c r="Q6862" i="4" s="1"/>
  <c r="P6846" i="4"/>
  <c r="Q6846" i="4"/>
  <c r="P6830" i="4"/>
  <c r="Q6830" i="4" s="1"/>
  <c r="P6814" i="4"/>
  <c r="Q6814" i="4" s="1"/>
  <c r="P6782" i="4"/>
  <c r="Q6782" i="4" s="1"/>
  <c r="P6766" i="4"/>
  <c r="Q6766" i="4" s="1"/>
  <c r="P6750" i="4"/>
  <c r="Q6750" i="4" s="1"/>
  <c r="P6734" i="4"/>
  <c r="Q6734" i="4" s="1"/>
  <c r="P6718" i="4"/>
  <c r="Q6718" i="4" s="1"/>
  <c r="P6702" i="4"/>
  <c r="Q6702" i="4" s="1"/>
  <c r="P6686" i="4"/>
  <c r="Q6686" i="4" s="1"/>
  <c r="P6670" i="4"/>
  <c r="Q6670" i="4" s="1"/>
  <c r="P6654" i="4"/>
  <c r="Q6654" i="4" s="1"/>
  <c r="P6638" i="4"/>
  <c r="Q6638" i="4" s="1"/>
  <c r="P6622" i="4"/>
  <c r="Q6622" i="4" s="1"/>
  <c r="P6606" i="4"/>
  <c r="Q6606" i="4" s="1"/>
  <c r="P6590" i="4"/>
  <c r="Q6590" i="4" s="1"/>
  <c r="P6574" i="4"/>
  <c r="Q6574" i="4" s="1"/>
  <c r="P6558" i="4"/>
  <c r="Q6558" i="4" s="1"/>
  <c r="P6542" i="4"/>
  <c r="Q6542" i="4" s="1"/>
  <c r="P6526" i="4"/>
  <c r="Q6526" i="4" s="1"/>
  <c r="P6510" i="4"/>
  <c r="Q6510" i="4" s="1"/>
  <c r="P6494" i="4"/>
  <c r="Q6494" i="4" s="1"/>
  <c r="P6478" i="4"/>
  <c r="Q6478" i="4" s="1"/>
  <c r="P6462" i="4"/>
  <c r="Q6462" i="4" s="1"/>
  <c r="P6446" i="4"/>
  <c r="Q6446" i="4" s="1"/>
  <c r="P6430" i="4"/>
  <c r="Q6430" i="4" s="1"/>
  <c r="P6414" i="4"/>
  <c r="Q6414" i="4" s="1"/>
  <c r="P6398" i="4"/>
  <c r="Q6398" i="4" s="1"/>
  <c r="P6382" i="4"/>
  <c r="Q6382" i="4" s="1"/>
  <c r="P6366" i="4"/>
  <c r="Q6366" i="4" s="1"/>
  <c r="P6350" i="4"/>
  <c r="Q6350" i="4" s="1"/>
  <c r="P6334" i="4"/>
  <c r="Q6334" i="4" s="1"/>
  <c r="P6318" i="4"/>
  <c r="Q6318" i="4" s="1"/>
  <c r="P6302" i="4"/>
  <c r="Q6302" i="4" s="1"/>
  <c r="P6286" i="4"/>
  <c r="Q6286" i="4" s="1"/>
  <c r="P6270" i="4"/>
  <c r="Q6270" i="4" s="1"/>
  <c r="P6254" i="4"/>
  <c r="Q6254" i="4" s="1"/>
  <c r="P6238" i="4"/>
  <c r="Q6238" i="4" s="1"/>
  <c r="P6222" i="4"/>
  <c r="Q6222" i="4" s="1"/>
  <c r="P6206" i="4"/>
  <c r="Q6206" i="4" s="1"/>
  <c r="P6190" i="4"/>
  <c r="Q6190" i="4" s="1"/>
  <c r="P6174" i="4"/>
  <c r="Q6174" i="4" s="1"/>
  <c r="P6158" i="4"/>
  <c r="Q6158" i="4" s="1"/>
  <c r="P6142" i="4"/>
  <c r="Q6142" i="4" s="1"/>
  <c r="P6126" i="4"/>
  <c r="Q6126" i="4" s="1"/>
  <c r="P6110" i="4"/>
  <c r="Q6110" i="4" s="1"/>
  <c r="P6094" i="4"/>
  <c r="Q6094" i="4" s="1"/>
  <c r="P6078" i="4"/>
  <c r="Q6078" i="4" s="1"/>
  <c r="P6062" i="4"/>
  <c r="Q6062" i="4" s="1"/>
  <c r="P6046" i="4"/>
  <c r="Q6046" i="4" s="1"/>
  <c r="P6030" i="4"/>
  <c r="Q6030" i="4" s="1"/>
  <c r="P6014" i="4"/>
  <c r="Q6014" i="4" s="1"/>
  <c r="P5998" i="4"/>
  <c r="Q5998" i="4" s="1"/>
  <c r="P5982" i="4"/>
  <c r="Q5982" i="4" s="1"/>
  <c r="P5966" i="4"/>
  <c r="Q5966" i="4" s="1"/>
  <c r="P5950" i="4"/>
  <c r="Q5950" i="4" s="1"/>
  <c r="P5934" i="4"/>
  <c r="Q5934" i="4" s="1"/>
  <c r="P5918" i="4"/>
  <c r="Q5918" i="4" s="1"/>
  <c r="P5902" i="4"/>
  <c r="Q5902" i="4" s="1"/>
  <c r="P5886" i="4"/>
  <c r="Q5886" i="4" s="1"/>
  <c r="P5870" i="4"/>
  <c r="Q5870" i="4" s="1"/>
  <c r="P5854" i="4"/>
  <c r="Q5854" i="4" s="1"/>
  <c r="P5838" i="4"/>
  <c r="Q5838" i="4" s="1"/>
  <c r="P5822" i="4"/>
  <c r="Q5822" i="4" s="1"/>
  <c r="P5806" i="4"/>
  <c r="Q5806" i="4" s="1"/>
  <c r="P5790" i="4"/>
  <c r="Q5790" i="4" s="1"/>
  <c r="P5774" i="4"/>
  <c r="Q5774" i="4" s="1"/>
  <c r="P5758" i="4"/>
  <c r="Q5758" i="4" s="1"/>
  <c r="P5742" i="4"/>
  <c r="Q5742" i="4" s="1"/>
  <c r="P5726" i="4"/>
  <c r="Q5726" i="4" s="1"/>
  <c r="P5710" i="4"/>
  <c r="Q5710" i="4" s="1"/>
  <c r="P5694" i="4"/>
  <c r="Q5694" i="4" s="1"/>
  <c r="P5678" i="4"/>
  <c r="Q5678" i="4" s="1"/>
  <c r="P5662" i="4"/>
  <c r="Q5662" i="4" s="1"/>
  <c r="P5646" i="4"/>
  <c r="Q5646" i="4" s="1"/>
  <c r="P5598" i="4"/>
  <c r="Q5598" i="4" s="1"/>
  <c r="P5582" i="4"/>
  <c r="Q5582" i="4" s="1"/>
  <c r="P5566" i="4"/>
  <c r="Q5566" i="4" s="1"/>
  <c r="P5550" i="4"/>
  <c r="Q5550" i="4" s="1"/>
  <c r="P7117" i="4"/>
  <c r="Q7117" i="4" s="1"/>
  <c r="P7101" i="4"/>
  <c r="Q7101" i="4" s="1"/>
  <c r="P7085" i="4"/>
  <c r="Q7085" i="4" s="1"/>
  <c r="P7069" i="4"/>
  <c r="Q7069" i="4" s="1"/>
  <c r="P7053" i="4"/>
  <c r="Q7053" i="4" s="1"/>
  <c r="P7037" i="4"/>
  <c r="Q7037" i="4" s="1"/>
  <c r="P7021" i="4"/>
  <c r="Q7021" i="4" s="1"/>
  <c r="P7005" i="4"/>
  <c r="Q7005" i="4" s="1"/>
  <c r="P6989" i="4"/>
  <c r="Q6989" i="4" s="1"/>
  <c r="P6973" i="4"/>
  <c r="Q6973" i="4" s="1"/>
  <c r="P6957" i="4"/>
  <c r="Q6957" i="4" s="1"/>
  <c r="P6941" i="4"/>
  <c r="Q6941" i="4" s="1"/>
  <c r="P6925" i="4"/>
  <c r="Q6925" i="4" s="1"/>
  <c r="P6909" i="4"/>
  <c r="Q6909" i="4" s="1"/>
  <c r="P6893" i="4"/>
  <c r="Q6893" i="4" s="1"/>
  <c r="P6877" i="4"/>
  <c r="Q6877" i="4"/>
  <c r="P6861" i="4"/>
  <c r="Q6861" i="4" s="1"/>
  <c r="P6845" i="4"/>
  <c r="Q6845" i="4" s="1"/>
  <c r="P6829" i="4"/>
  <c r="Q6829" i="4" s="1"/>
  <c r="P6813" i="4"/>
  <c r="Q6813" i="4" s="1"/>
  <c r="P6797" i="4"/>
  <c r="Q6797" i="4" s="1"/>
  <c r="P6781" i="4"/>
  <c r="Q6781" i="4" s="1"/>
  <c r="P6765" i="4"/>
  <c r="Q6765" i="4" s="1"/>
  <c r="P6749" i="4"/>
  <c r="Q6749" i="4" s="1"/>
  <c r="P6733" i="4"/>
  <c r="Q6733" i="4" s="1"/>
  <c r="P6717" i="4"/>
  <c r="Q6717" i="4" s="1"/>
  <c r="P6701" i="4"/>
  <c r="Q6701" i="4" s="1"/>
  <c r="P6685" i="4"/>
  <c r="Q6685" i="4" s="1"/>
  <c r="P6669" i="4"/>
  <c r="Q6669" i="4" s="1"/>
  <c r="P6653" i="4"/>
  <c r="Q6653" i="4" s="1"/>
  <c r="P6637" i="4"/>
  <c r="Q6637" i="4" s="1"/>
  <c r="P6621" i="4"/>
  <c r="Q6621" i="4" s="1"/>
  <c r="P6605" i="4"/>
  <c r="Q6605" i="4" s="1"/>
  <c r="P6589" i="4"/>
  <c r="Q6589" i="4" s="1"/>
  <c r="P6573" i="4"/>
  <c r="Q6573" i="4" s="1"/>
  <c r="P6557" i="4"/>
  <c r="Q6557" i="4" s="1"/>
  <c r="P6541" i="4"/>
  <c r="Q6541" i="4" s="1"/>
  <c r="P6525" i="4"/>
  <c r="Q6525" i="4" s="1"/>
  <c r="P6509" i="4"/>
  <c r="Q6509" i="4" s="1"/>
  <c r="P6477" i="4"/>
  <c r="Q6477" i="4" s="1"/>
  <c r="P6461" i="4"/>
  <c r="Q6461" i="4" s="1"/>
  <c r="P6445" i="4"/>
  <c r="Q6445" i="4" s="1"/>
  <c r="P6429" i="4"/>
  <c r="Q6429" i="4" s="1"/>
  <c r="P6413" i="4"/>
  <c r="Q6413" i="4" s="1"/>
  <c r="P6397" i="4"/>
  <c r="Q6397" i="4" s="1"/>
  <c r="P6381" i="4"/>
  <c r="Q6381" i="4" s="1"/>
  <c r="P6365" i="4"/>
  <c r="Q6365" i="4" s="1"/>
  <c r="P6349" i="4"/>
  <c r="Q6349" i="4" s="1"/>
  <c r="P6333" i="4"/>
  <c r="Q6333" i="4" s="1"/>
  <c r="P6317" i="4"/>
  <c r="Q6317" i="4" s="1"/>
  <c r="P6301" i="4"/>
  <c r="Q6301" i="4" s="1"/>
  <c r="P6285" i="4"/>
  <c r="Q6285" i="4" s="1"/>
  <c r="P6269" i="4"/>
  <c r="Q6269" i="4" s="1"/>
  <c r="P6253" i="4"/>
  <c r="Q6253" i="4" s="1"/>
  <c r="P6237" i="4"/>
  <c r="Q6237" i="4" s="1"/>
  <c r="P6221" i="4"/>
  <c r="Q6221" i="4" s="1"/>
  <c r="P6205" i="4"/>
  <c r="Q6205" i="4" s="1"/>
  <c r="P6189" i="4"/>
  <c r="Q6189" i="4" s="1"/>
  <c r="P6173" i="4"/>
  <c r="Q6173" i="4" s="1"/>
  <c r="P6157" i="4"/>
  <c r="Q6157" i="4" s="1"/>
  <c r="P6141" i="4"/>
  <c r="Q6141" i="4" s="1"/>
  <c r="P6125" i="4"/>
  <c r="Q6125" i="4" s="1"/>
  <c r="P6109" i="4"/>
  <c r="Q6109" i="4" s="1"/>
  <c r="P6093" i="4"/>
  <c r="Q6093" i="4" s="1"/>
  <c r="P6077" i="4"/>
  <c r="Q6077" i="4" s="1"/>
  <c r="P6061" i="4"/>
  <c r="Q6061" i="4" s="1"/>
  <c r="P6045" i="4"/>
  <c r="Q6045" i="4" s="1"/>
  <c r="P6029" i="4"/>
  <c r="Q6029" i="4" s="1"/>
  <c r="P6013" i="4"/>
  <c r="Q6013" i="4" s="1"/>
  <c r="P5981" i="4"/>
  <c r="Q5981" i="4" s="1"/>
  <c r="P5965" i="4"/>
  <c r="Q5965" i="4" s="1"/>
  <c r="P5949" i="4"/>
  <c r="Q5949" i="4" s="1"/>
  <c r="P5933" i="4"/>
  <c r="Q5933" i="4" s="1"/>
  <c r="P5917" i="4"/>
  <c r="Q5917" i="4" s="1"/>
  <c r="P5901" i="4"/>
  <c r="Q5901" i="4" s="1"/>
  <c r="P5885" i="4"/>
  <c r="Q5885" i="4" s="1"/>
  <c r="P5869" i="4"/>
  <c r="Q5869" i="4" s="1"/>
  <c r="P5853" i="4"/>
  <c r="Q5853" i="4" s="1"/>
  <c r="P5837" i="4"/>
  <c r="Q5837" i="4" s="1"/>
  <c r="P5821" i="4"/>
  <c r="Q5821" i="4" s="1"/>
  <c r="P5805" i="4"/>
  <c r="Q5805" i="4" s="1"/>
  <c r="P5789" i="4"/>
  <c r="Q5789" i="4" s="1"/>
  <c r="P5773" i="4"/>
  <c r="Q5773" i="4" s="1"/>
  <c r="P5757" i="4"/>
  <c r="Q5757" i="4" s="1"/>
  <c r="P5741" i="4"/>
  <c r="Q5741" i="4" s="1"/>
  <c r="P5725" i="4"/>
  <c r="Q5725" i="4" s="1"/>
  <c r="P5709" i="4"/>
  <c r="Q5709" i="4" s="1"/>
  <c r="P5693" i="4"/>
  <c r="Q5693" i="4" s="1"/>
  <c r="P5677" i="4"/>
  <c r="Q5677" i="4" s="1"/>
  <c r="P5661" i="4"/>
  <c r="Q5661" i="4" s="1"/>
  <c r="P5645" i="4"/>
  <c r="Q5645" i="4" s="1"/>
  <c r="P5629" i="4"/>
  <c r="Q5629" i="4" s="1"/>
  <c r="P5613" i="4"/>
  <c r="Q5613" i="4" s="1"/>
  <c r="P5597" i="4"/>
  <c r="Q5597" i="4" s="1"/>
  <c r="P5581" i="4"/>
  <c r="Q5581" i="4" s="1"/>
  <c r="P5565" i="4"/>
  <c r="Q5565" i="4" s="1"/>
  <c r="P5549" i="4"/>
  <c r="Q5549" i="4" s="1"/>
  <c r="P5533" i="4"/>
  <c r="Q5533" i="4" s="1"/>
  <c r="P5517" i="4"/>
  <c r="Q5517" i="4" s="1"/>
  <c r="P5501" i="4"/>
  <c r="Q5501" i="4" s="1"/>
  <c r="P5485" i="4"/>
  <c r="Q5485" i="4" s="1"/>
  <c r="P5469" i="4"/>
  <c r="Q5469" i="4" s="1"/>
  <c r="P5453" i="4"/>
  <c r="Q5453" i="4" s="1"/>
  <c r="P5437" i="4"/>
  <c r="Q5437" i="4" s="1"/>
  <c r="P5421" i="4"/>
  <c r="Q5421" i="4" s="1"/>
  <c r="P5405" i="4"/>
  <c r="Q5405" i="4" s="1"/>
  <c r="P5389" i="4"/>
  <c r="Q5389" i="4" s="1"/>
  <c r="P5373" i="4"/>
  <c r="Q5373" i="4" s="1"/>
  <c r="P5357" i="4"/>
  <c r="Q5357" i="4" s="1"/>
  <c r="P5341" i="4"/>
  <c r="Q5341" i="4" s="1"/>
  <c r="P5325" i="4"/>
  <c r="Q5325" i="4" s="1"/>
  <c r="P5309" i="4"/>
  <c r="Q5309" i="4" s="1"/>
  <c r="P5293" i="4"/>
  <c r="Q5293" i="4" s="1"/>
  <c r="P5277" i="4"/>
  <c r="Q5277" i="4" s="1"/>
  <c r="P5261" i="4"/>
  <c r="Q5261" i="4" s="1"/>
  <c r="P5245" i="4"/>
  <c r="Q5245" i="4" s="1"/>
  <c r="P5229" i="4"/>
  <c r="Q5229" i="4" s="1"/>
  <c r="P5213" i="4"/>
  <c r="Q5213" i="4" s="1"/>
  <c r="P5197" i="4"/>
  <c r="Q5197" i="4" s="1"/>
  <c r="P5181" i="4"/>
  <c r="Q5181" i="4" s="1"/>
  <c r="P5165" i="4"/>
  <c r="Q5165" i="4" s="1"/>
  <c r="P5149" i="4"/>
  <c r="Q5149" i="4" s="1"/>
  <c r="P5133" i="4"/>
  <c r="Q5133" i="4" s="1"/>
  <c r="P5117" i="4"/>
  <c r="Q5117" i="4" s="1"/>
  <c r="P5101" i="4"/>
  <c r="Q5101" i="4" s="1"/>
  <c r="P5085" i="4"/>
  <c r="Q5085" i="4" s="1"/>
  <c r="P5069" i="4"/>
  <c r="Q5069" i="4" s="1"/>
  <c r="P5053" i="4"/>
  <c r="Q5053" i="4" s="1"/>
  <c r="P5037" i="4"/>
  <c r="Q5037" i="4" s="1"/>
  <c r="P5021" i="4"/>
  <c r="Q5021" i="4" s="1"/>
  <c r="P5005" i="4"/>
  <c r="Q5005" i="4" s="1"/>
  <c r="P4989" i="4"/>
  <c r="Q4989" i="4" s="1"/>
  <c r="P4973" i="4"/>
  <c r="Q4973" i="4" s="1"/>
  <c r="P4957" i="4"/>
  <c r="Q4957" i="4" s="1"/>
  <c r="P4941" i="4"/>
  <c r="Q4941" i="4" s="1"/>
  <c r="P4925" i="4"/>
  <c r="Q4925" i="4" s="1"/>
  <c r="P4909" i="4"/>
  <c r="Q4909" i="4" s="1"/>
  <c r="P4893" i="4"/>
  <c r="Q4893" i="4" s="1"/>
  <c r="P4877" i="4"/>
  <c r="Q4877" i="4" s="1"/>
  <c r="P4861" i="4"/>
  <c r="Q4861" i="4" s="1"/>
  <c r="P4845" i="4"/>
  <c r="Q4845" i="4" s="1"/>
  <c r="P4829" i="4"/>
  <c r="Q4829" i="4" s="1"/>
  <c r="P4813" i="4"/>
  <c r="Q4813" i="4" s="1"/>
  <c r="P4797" i="4"/>
  <c r="Q4797" i="4" s="1"/>
  <c r="P4781" i="4"/>
  <c r="Q4781" i="4" s="1"/>
  <c r="P4765" i="4"/>
  <c r="Q4765" i="4" s="1"/>
  <c r="P4749" i="4"/>
  <c r="Q4749" i="4" s="1"/>
  <c r="P4733" i="4"/>
  <c r="Q4733" i="4" s="1"/>
  <c r="P4717" i="4"/>
  <c r="Q4717" i="4" s="1"/>
  <c r="P4701" i="4"/>
  <c r="Q4701" i="4" s="1"/>
  <c r="P4685" i="4"/>
  <c r="Q4685" i="4" s="1"/>
  <c r="P4669" i="4"/>
  <c r="Q4669" i="4" s="1"/>
  <c r="P4653" i="4"/>
  <c r="Q4653" i="4" s="1"/>
  <c r="P4637" i="4"/>
  <c r="Q4637" i="4" s="1"/>
  <c r="P4621" i="4"/>
  <c r="Q4621" i="4" s="1"/>
  <c r="P4605" i="4"/>
  <c r="Q4605" i="4" s="1"/>
  <c r="P4589" i="4"/>
  <c r="Q4589" i="4" s="1"/>
  <c r="P4573" i="4"/>
  <c r="Q4573" i="4" s="1"/>
  <c r="P4557" i="4"/>
  <c r="Q4557" i="4" s="1"/>
  <c r="P4541" i="4"/>
  <c r="Q4541" i="4" s="1"/>
  <c r="P4525" i="4"/>
  <c r="Q4525" i="4" s="1"/>
  <c r="P4509" i="4"/>
  <c r="Q4509" i="4" s="1"/>
  <c r="P4493" i="4"/>
  <c r="Q4493" i="4" s="1"/>
  <c r="P4477" i="4"/>
  <c r="Q4477" i="4" s="1"/>
  <c r="P4461" i="4"/>
  <c r="Q4461" i="4" s="1"/>
  <c r="P4445" i="4"/>
  <c r="Q4445" i="4" s="1"/>
  <c r="P4429" i="4"/>
  <c r="Q4429" i="4" s="1"/>
  <c r="P4413" i="4"/>
  <c r="Q4413" i="4" s="1"/>
  <c r="P4397" i="4"/>
  <c r="Q4397" i="4" s="1"/>
  <c r="P4381" i="4"/>
  <c r="Q4381" i="4" s="1"/>
  <c r="P4365" i="4"/>
  <c r="Q4365" i="4" s="1"/>
  <c r="P4349" i="4"/>
  <c r="Q4349" i="4" s="1"/>
  <c r="Q6268" i="4"/>
  <c r="P8012" i="4"/>
  <c r="Q8012" i="4" s="1"/>
  <c r="P7996" i="4"/>
  <c r="Q7996" i="4" s="1"/>
  <c r="P7980" i="4"/>
  <c r="Q7980" i="4" s="1"/>
  <c r="P7964" i="4"/>
  <c r="Q7964" i="4" s="1"/>
  <c r="P7948" i="4"/>
  <c r="Q7948" i="4" s="1"/>
  <c r="P7932" i="4"/>
  <c r="Q7932" i="4" s="1"/>
  <c r="P7916" i="4"/>
  <c r="Q7916" i="4" s="1"/>
  <c r="P7900" i="4"/>
  <c r="Q7900" i="4" s="1"/>
  <c r="P7884" i="4"/>
  <c r="Q7884" i="4" s="1"/>
  <c r="P7868" i="4"/>
  <c r="Q7868" i="4" s="1"/>
  <c r="P7852" i="4"/>
  <c r="Q7852" i="4" s="1"/>
  <c r="P7836" i="4"/>
  <c r="Q7836" i="4" s="1"/>
  <c r="P7820" i="4"/>
  <c r="Q7820" i="4" s="1"/>
  <c r="P7804" i="4"/>
  <c r="Q7804" i="4" s="1"/>
  <c r="P7788" i="4"/>
  <c r="Q7788" i="4" s="1"/>
  <c r="P7772" i="4"/>
  <c r="Q7772" i="4" s="1"/>
  <c r="P7756" i="4"/>
  <c r="Q7756" i="4" s="1"/>
  <c r="P7740" i="4"/>
  <c r="Q7740" i="4" s="1"/>
  <c r="P7724" i="4"/>
  <c r="Q7724" i="4" s="1"/>
  <c r="P7708" i="4"/>
  <c r="Q7708" i="4" s="1"/>
  <c r="P7692" i="4"/>
  <c r="Q7692" i="4" s="1"/>
  <c r="P7676" i="4"/>
  <c r="Q7676" i="4" s="1"/>
  <c r="P7660" i="4"/>
  <c r="Q7660" i="4" s="1"/>
  <c r="P7644" i="4"/>
  <c r="Q7644" i="4" s="1"/>
  <c r="P7612" i="4"/>
  <c r="Q7612" i="4" s="1"/>
  <c r="P7596" i="4"/>
  <c r="Q7596" i="4" s="1"/>
  <c r="P7580" i="4"/>
  <c r="Q7580" i="4" s="1"/>
  <c r="P7564" i="4"/>
  <c r="Q7564" i="4" s="1"/>
  <c r="P7548" i="4"/>
  <c r="Q7548" i="4" s="1"/>
  <c r="P7532" i="4"/>
  <c r="Q7532" i="4" s="1"/>
  <c r="P7516" i="4"/>
  <c r="Q7516" i="4" s="1"/>
  <c r="P7500" i="4"/>
  <c r="Q7500" i="4" s="1"/>
  <c r="P7484" i="4"/>
  <c r="Q7484" i="4" s="1"/>
  <c r="P7452" i="4"/>
  <c r="Q7452" i="4" s="1"/>
  <c r="P7436" i="4"/>
  <c r="Q7436" i="4" s="1"/>
  <c r="P7420" i="4"/>
  <c r="Q7420" i="4" s="1"/>
  <c r="P7404" i="4"/>
  <c r="Q7404" i="4" s="1"/>
  <c r="P7388" i="4"/>
  <c r="Q7388" i="4" s="1"/>
  <c r="P7372" i="4"/>
  <c r="Q7372" i="4" s="1"/>
  <c r="P7356" i="4"/>
  <c r="Q7356" i="4" s="1"/>
  <c r="P7340" i="4"/>
  <c r="Q7340" i="4" s="1"/>
  <c r="P7324" i="4"/>
  <c r="Q7324" i="4" s="1"/>
  <c r="P7308" i="4"/>
  <c r="Q7308" i="4" s="1"/>
  <c r="P7292" i="4"/>
  <c r="Q7292" i="4" s="1"/>
  <c r="P7276" i="4"/>
  <c r="Q7276" i="4" s="1"/>
  <c r="P7260" i="4"/>
  <c r="Q7260" i="4" s="1"/>
  <c r="P7244" i="4"/>
  <c r="Q7244" i="4" s="1"/>
  <c r="P7228" i="4"/>
  <c r="Q7228" i="4" s="1"/>
  <c r="P7212" i="4"/>
  <c r="Q7212" i="4" s="1"/>
  <c r="P7196" i="4"/>
  <c r="Q7196" i="4" s="1"/>
  <c r="P7180" i="4"/>
  <c r="Q7180" i="4" s="1"/>
  <c r="P7164" i="4"/>
  <c r="Q7164" i="4" s="1"/>
  <c r="P7148" i="4"/>
  <c r="Q7148" i="4" s="1"/>
  <c r="P7132" i="4"/>
  <c r="Q7132" i="4" s="1"/>
  <c r="P7116" i="4"/>
  <c r="Q7116" i="4" s="1"/>
  <c r="P7100" i="4"/>
  <c r="Q7100" i="4" s="1"/>
  <c r="P7084" i="4"/>
  <c r="Q7084" i="4" s="1"/>
  <c r="P7068" i="4"/>
  <c r="Q7068" i="4" s="1"/>
  <c r="P7036" i="4"/>
  <c r="Q7036" i="4" s="1"/>
  <c r="P7020" i="4"/>
  <c r="Q7020" i="4" s="1"/>
  <c r="P7004" i="4"/>
  <c r="Q7004" i="4" s="1"/>
  <c r="P6988" i="4"/>
  <c r="Q6988" i="4" s="1"/>
  <c r="P6972" i="4"/>
  <c r="Q6972" i="4" s="1"/>
  <c r="P6956" i="4"/>
  <c r="Q6956" i="4" s="1"/>
  <c r="P6940" i="4"/>
  <c r="Q6940" i="4" s="1"/>
  <c r="P6924" i="4"/>
  <c r="Q6924" i="4" s="1"/>
  <c r="P6908" i="4"/>
  <c r="Q6908" i="4" s="1"/>
  <c r="P6892" i="4"/>
  <c r="Q6892" i="4" s="1"/>
  <c r="P6876" i="4"/>
  <c r="Q6876" i="4" s="1"/>
  <c r="P6860" i="4"/>
  <c r="Q6860" i="4" s="1"/>
  <c r="P6844" i="4"/>
  <c r="Q6844" i="4" s="1"/>
  <c r="P6828" i="4"/>
  <c r="Q6828" i="4" s="1"/>
  <c r="P6812" i="4"/>
  <c r="Q6812" i="4" s="1"/>
  <c r="P6796" i="4"/>
  <c r="Q6796" i="4" s="1"/>
  <c r="P6780" i="4"/>
  <c r="Q6780" i="4" s="1"/>
  <c r="P6748" i="4"/>
  <c r="Q6748" i="4" s="1"/>
  <c r="P6732" i="4"/>
  <c r="Q6732" i="4" s="1"/>
  <c r="P6716" i="4"/>
  <c r="Q6716" i="4" s="1"/>
  <c r="P6700" i="4"/>
  <c r="Q6700" i="4" s="1"/>
  <c r="P6684" i="4"/>
  <c r="Q6684" i="4" s="1"/>
  <c r="P6668" i="4"/>
  <c r="Q6668" i="4" s="1"/>
  <c r="P6652" i="4"/>
  <c r="Q6652" i="4" s="1"/>
  <c r="P6636" i="4"/>
  <c r="Q6636" i="4" s="1"/>
  <c r="P6620" i="4"/>
  <c r="Q6620" i="4" s="1"/>
  <c r="P6604" i="4"/>
  <c r="Q6604" i="4" s="1"/>
  <c r="P6588" i="4"/>
  <c r="Q6588" i="4" s="1"/>
  <c r="P6572" i="4"/>
  <c r="Q6572" i="4" s="1"/>
  <c r="P6556" i="4"/>
  <c r="Q6556" i="4" s="1"/>
  <c r="P6540" i="4"/>
  <c r="Q6540" i="4" s="1"/>
  <c r="P6524" i="4"/>
  <c r="Q6524" i="4" s="1"/>
  <c r="P6508" i="4"/>
  <c r="Q6508" i="4" s="1"/>
  <c r="P6492" i="4"/>
  <c r="Q6492" i="4" s="1"/>
  <c r="P6476" i="4"/>
  <c r="Q6476" i="4" s="1"/>
  <c r="P6460" i="4"/>
  <c r="Q6460" i="4" s="1"/>
  <c r="P6444" i="4"/>
  <c r="Q6444" i="4" s="1"/>
  <c r="P6428" i="4"/>
  <c r="Q6428" i="4" s="1"/>
  <c r="P6412" i="4"/>
  <c r="Q6412" i="4" s="1"/>
  <c r="P6396" i="4"/>
  <c r="Q6396" i="4" s="1"/>
  <c r="P6380" i="4"/>
  <c r="Q6380" i="4" s="1"/>
  <c r="P6364" i="4"/>
  <c r="Q6364" i="4" s="1"/>
  <c r="P6348" i="4"/>
  <c r="Q6348" i="4" s="1"/>
  <c r="P6332" i="4"/>
  <c r="Q6332" i="4" s="1"/>
  <c r="P6316" i="4"/>
  <c r="Q6316" i="4" s="1"/>
  <c r="P6300" i="4"/>
  <c r="Q6300" i="4" s="1"/>
  <c r="P6284" i="4"/>
  <c r="Q6284" i="4" s="1"/>
  <c r="P6252" i="4"/>
  <c r="Q6252" i="4" s="1"/>
  <c r="P6236" i="4"/>
  <c r="Q6236" i="4" s="1"/>
  <c r="P6220" i="4"/>
  <c r="Q6220" i="4" s="1"/>
  <c r="P6204" i="4"/>
  <c r="Q6204" i="4" s="1"/>
  <c r="P6188" i="4"/>
  <c r="Q6188" i="4" s="1"/>
  <c r="P6172" i="4"/>
  <c r="Q6172" i="4" s="1"/>
  <c r="P6156" i="4"/>
  <c r="Q6156" i="4" s="1"/>
  <c r="P6140" i="4"/>
  <c r="Q6140" i="4" s="1"/>
  <c r="P6124" i="4"/>
  <c r="Q6124" i="4" s="1"/>
  <c r="P6108" i="4"/>
  <c r="Q6108" i="4" s="1"/>
  <c r="P6092" i="4"/>
  <c r="Q6092" i="4" s="1"/>
  <c r="P6076" i="4"/>
  <c r="Q6076" i="4" s="1"/>
  <c r="P6060" i="4"/>
  <c r="Q6060" i="4" s="1"/>
  <c r="P6044" i="4"/>
  <c r="Q6044" i="4" s="1"/>
  <c r="P6028" i="4"/>
  <c r="Q6028" i="4" s="1"/>
  <c r="P6012" i="4"/>
  <c r="Q6012" i="4" s="1"/>
  <c r="P5996" i="4"/>
  <c r="Q5996" i="4" s="1"/>
  <c r="P5980" i="4"/>
  <c r="Q5980" i="4" s="1"/>
  <c r="P5964" i="4"/>
  <c r="Q5964" i="4" s="1"/>
  <c r="P5948" i="4"/>
  <c r="Q5948" i="4" s="1"/>
  <c r="P5932" i="4"/>
  <c r="Q5932" i="4" s="1"/>
  <c r="P5916" i="4"/>
  <c r="Q5916" i="4" s="1"/>
  <c r="P5884" i="4"/>
  <c r="Q5884" i="4" s="1"/>
  <c r="P5868" i="4"/>
  <c r="Q5868" i="4" s="1"/>
  <c r="P5852" i="4"/>
  <c r="Q5852" i="4" s="1"/>
  <c r="P5836" i="4"/>
  <c r="Q5836" i="4" s="1"/>
  <c r="P5820" i="4"/>
  <c r="Q5820" i="4" s="1"/>
  <c r="P5804" i="4"/>
  <c r="Q5804" i="4" s="1"/>
  <c r="P5788" i="4"/>
  <c r="Q5788" i="4" s="1"/>
  <c r="P5772" i="4"/>
  <c r="Q5772" i="4" s="1"/>
  <c r="P5756" i="4"/>
  <c r="Q5756" i="4" s="1"/>
  <c r="P5740" i="4"/>
  <c r="Q5740" i="4" s="1"/>
  <c r="P5724" i="4"/>
  <c r="Q5724" i="4" s="1"/>
  <c r="P5708" i="4"/>
  <c r="Q5708" i="4" s="1"/>
  <c r="P5692" i="4"/>
  <c r="Q5692" i="4" s="1"/>
  <c r="P5676" i="4"/>
  <c r="Q5676" i="4" s="1"/>
  <c r="P5660" i="4"/>
  <c r="Q5660" i="4" s="1"/>
  <c r="P5644" i="4"/>
  <c r="Q5644" i="4" s="1"/>
  <c r="P5628" i="4"/>
  <c r="Q5628" i="4" s="1"/>
  <c r="P5612" i="4"/>
  <c r="Q5612" i="4" s="1"/>
  <c r="P5596" i="4"/>
  <c r="Q5596" i="4" s="1"/>
  <c r="P5580" i="4"/>
  <c r="Q5580" i="4" s="1"/>
  <c r="P5564" i="4"/>
  <c r="Q5564" i="4" s="1"/>
  <c r="P5548" i="4"/>
  <c r="Q5548" i="4" s="1"/>
  <c r="Q7468" i="4"/>
  <c r="Q5065" i="4"/>
  <c r="P5202" i="4"/>
  <c r="Q5202" i="4" s="1"/>
  <c r="P5186" i="4"/>
  <c r="Q5186" i="4" s="1"/>
  <c r="P5170" i="4"/>
  <c r="Q5170" i="4" s="1"/>
  <c r="P5154" i="4"/>
  <c r="Q5154" i="4" s="1"/>
  <c r="P5138" i="4"/>
  <c r="Q5138" i="4" s="1"/>
  <c r="P5122" i="4"/>
  <c r="Q5122" i="4" s="1"/>
  <c r="P5106" i="4"/>
  <c r="Q5106" i="4" s="1"/>
  <c r="P5090" i="4"/>
  <c r="Q5090" i="4" s="1"/>
  <c r="P5074" i="4"/>
  <c r="Q5074" i="4" s="1"/>
  <c r="P5058" i="4"/>
  <c r="Q5058" i="4" s="1"/>
  <c r="P5042" i="4"/>
  <c r="Q5042" i="4" s="1"/>
  <c r="P5026" i="4"/>
  <c r="Q5026" i="4" s="1"/>
  <c r="P5010" i="4"/>
  <c r="Q5010" i="4" s="1"/>
  <c r="P4994" i="4"/>
  <c r="Q4994" i="4" s="1"/>
  <c r="P4978" i="4"/>
  <c r="Q4978" i="4" s="1"/>
  <c r="P4962" i="4"/>
  <c r="Q4962" i="4" s="1"/>
  <c r="P4946" i="4"/>
  <c r="Q4946" i="4" s="1"/>
  <c r="P4930" i="4"/>
  <c r="Q4930" i="4" s="1"/>
  <c r="P4914" i="4"/>
  <c r="Q4914" i="4"/>
  <c r="P4898" i="4"/>
  <c r="Q4898" i="4" s="1"/>
  <c r="P4882" i="4"/>
  <c r="Q4882" i="4" s="1"/>
  <c r="P4866" i="4"/>
  <c r="Q4866" i="4" s="1"/>
  <c r="P4850" i="4"/>
  <c r="Q4850" i="4" s="1"/>
  <c r="P4834" i="4"/>
  <c r="Q4834" i="4" s="1"/>
  <c r="P4818" i="4"/>
  <c r="Q4818" i="4" s="1"/>
  <c r="P4802" i="4"/>
  <c r="Q4802" i="4" s="1"/>
  <c r="P4786" i="4"/>
  <c r="Q4786" i="4" s="1"/>
  <c r="P4770" i="4"/>
  <c r="Q4770" i="4" s="1"/>
  <c r="P4754" i="4"/>
  <c r="Q4754" i="4" s="1"/>
  <c r="P4738" i="4"/>
  <c r="Q4738" i="4" s="1"/>
  <c r="P4722" i="4"/>
  <c r="Q4722" i="4" s="1"/>
  <c r="P4706" i="4"/>
  <c r="Q4706" i="4" s="1"/>
  <c r="P4690" i="4"/>
  <c r="Q4690" i="4" s="1"/>
  <c r="P4674" i="4"/>
  <c r="Q4674" i="4" s="1"/>
  <c r="P4658" i="4"/>
  <c r="Q4658" i="4" s="1"/>
  <c r="P4642" i="4"/>
  <c r="Q4642" i="4" s="1"/>
  <c r="P4626" i="4"/>
  <c r="Q4626" i="4" s="1"/>
  <c r="P4610" i="4"/>
  <c r="Q4610" i="4" s="1"/>
  <c r="P4594" i="4"/>
  <c r="Q4594" i="4" s="1"/>
  <c r="P4578" i="4"/>
  <c r="Q4578" i="4" s="1"/>
  <c r="P4562" i="4"/>
  <c r="Q4562" i="4" s="1"/>
  <c r="P4546" i="4"/>
  <c r="Q4546" i="4" s="1"/>
  <c r="P4530" i="4"/>
  <c r="Q4530" i="4" s="1"/>
  <c r="P4514" i="4"/>
  <c r="Q4514" i="4" s="1"/>
  <c r="P4498" i="4"/>
  <c r="Q4498" i="4" s="1"/>
  <c r="P4482" i="4"/>
  <c r="Q4482" i="4" s="1"/>
  <c r="P4466" i="4"/>
  <c r="Q4466" i="4" s="1"/>
  <c r="P4450" i="4"/>
  <c r="Q4450" i="4" s="1"/>
  <c r="P4434" i="4"/>
  <c r="Q4434" i="4" s="1"/>
  <c r="P4418" i="4"/>
  <c r="Q4418" i="4" s="1"/>
  <c r="P4402" i="4"/>
  <c r="Q4402" i="4" s="1"/>
  <c r="P4386" i="4"/>
  <c r="Q4386" i="4" s="1"/>
  <c r="P4370" i="4"/>
  <c r="Q4370" i="4" s="1"/>
  <c r="P4338" i="4"/>
  <c r="Q4338" i="4" s="1"/>
  <c r="P4322" i="4"/>
  <c r="Q4322" i="4" s="1"/>
  <c r="P4306" i="4"/>
  <c r="Q4306" i="4" s="1"/>
  <c r="P4290" i="4"/>
  <c r="Q4290" i="4" s="1"/>
  <c r="P4274" i="4"/>
  <c r="Q4274" i="4" s="1"/>
  <c r="P4258" i="4"/>
  <c r="Q4258" i="4" s="1"/>
  <c r="P4242" i="4"/>
  <c r="Q4242" i="4" s="1"/>
  <c r="P4226" i="4"/>
  <c r="Q4226" i="4" s="1"/>
  <c r="P4210" i="4"/>
  <c r="Q4210" i="4" s="1"/>
  <c r="P4194" i="4"/>
  <c r="Q4194" i="4" s="1"/>
  <c r="P4178" i="4"/>
  <c r="Q4178" i="4" s="1"/>
  <c r="P4162" i="4"/>
  <c r="Q4162" i="4" s="1"/>
  <c r="P4146" i="4"/>
  <c r="Q4146" i="4" s="1"/>
  <c r="P4130" i="4"/>
  <c r="Q4130" i="4" s="1"/>
  <c r="P4114" i="4"/>
  <c r="Q4114" i="4" s="1"/>
  <c r="P4098" i="4"/>
  <c r="Q4098" i="4" s="1"/>
  <c r="P4082" i="4"/>
  <c r="Q4082" i="4" s="1"/>
  <c r="P4066" i="4"/>
  <c r="Q4066" i="4" s="1"/>
  <c r="P4050" i="4"/>
  <c r="Q4050" i="4" s="1"/>
  <c r="P4034" i="4"/>
  <c r="Q4034" i="4" s="1"/>
  <c r="P4018" i="4"/>
  <c r="Q4018" i="4" s="1"/>
  <c r="P4002" i="4"/>
  <c r="Q4002" i="4" s="1"/>
  <c r="P3986" i="4"/>
  <c r="Q3986" i="4" s="1"/>
  <c r="P3970" i="4"/>
  <c r="Q3970" i="4" s="1"/>
  <c r="P3954" i="4"/>
  <c r="Q3954" i="4" s="1"/>
  <c r="P3938" i="4"/>
  <c r="Q3938" i="4" s="1"/>
  <c r="P3922" i="4"/>
  <c r="Q3922" i="4" s="1"/>
  <c r="P3906" i="4"/>
  <c r="Q3906" i="4" s="1"/>
  <c r="P3890" i="4"/>
  <c r="Q3890" i="4" s="1"/>
  <c r="P3874" i="4"/>
  <c r="Q3874" i="4" s="1"/>
  <c r="P3858" i="4"/>
  <c r="Q3858" i="4" s="1"/>
  <c r="P3842" i="4"/>
  <c r="Q3842" i="4" s="1"/>
  <c r="P3826" i="4"/>
  <c r="Q3826" i="4" s="1"/>
  <c r="P3810" i="4"/>
  <c r="Q3810" i="4" s="1"/>
  <c r="P3794" i="4"/>
  <c r="Q3794" i="4" s="1"/>
  <c r="P3778" i="4"/>
  <c r="Q3778" i="4" s="1"/>
  <c r="P3762" i="4"/>
  <c r="Q3762" i="4" s="1"/>
  <c r="P3746" i="4"/>
  <c r="Q3746" i="4" s="1"/>
  <c r="P3730" i="4"/>
  <c r="Q3730" i="4" s="1"/>
  <c r="P3714" i="4"/>
  <c r="Q3714" i="4" s="1"/>
  <c r="P3698" i="4"/>
  <c r="Q3698" i="4" s="1"/>
  <c r="P3682" i="4"/>
  <c r="Q3682" i="4" s="1"/>
  <c r="P3666" i="4"/>
  <c r="Q3666" i="4" s="1"/>
  <c r="P3650" i="4"/>
  <c r="Q3650" i="4" s="1"/>
  <c r="P3634" i="4"/>
  <c r="Q3634" i="4" s="1"/>
  <c r="P3618" i="4"/>
  <c r="Q3618" i="4" s="1"/>
  <c r="P3602" i="4"/>
  <c r="Q3602" i="4" s="1"/>
  <c r="P3586" i="4"/>
  <c r="Q3586" i="4" s="1"/>
  <c r="P3570" i="4"/>
  <c r="Q3570" i="4" s="1"/>
  <c r="P3554" i="4"/>
  <c r="Q3554" i="4" s="1"/>
  <c r="P3538" i="4"/>
  <c r="Q3538" i="4" s="1"/>
  <c r="P3522" i="4"/>
  <c r="Q3522" i="4" s="1"/>
  <c r="P3506" i="4"/>
  <c r="Q3506" i="4" s="1"/>
  <c r="P3490" i="4"/>
  <c r="Q3490" i="4" s="1"/>
  <c r="P3474" i="4"/>
  <c r="Q3474" i="4" s="1"/>
  <c r="P3458" i="4"/>
  <c r="Q3458" i="4" s="1"/>
  <c r="P3442" i="4"/>
  <c r="Q3442" i="4" s="1"/>
  <c r="P3426" i="4"/>
  <c r="Q3426" i="4" s="1"/>
  <c r="P3410" i="4"/>
  <c r="Q3410" i="4" s="1"/>
  <c r="P3394" i="4"/>
  <c r="Q3394" i="4" s="1"/>
  <c r="P3378" i="4"/>
  <c r="Q3378" i="4" s="1"/>
  <c r="P3362" i="4"/>
  <c r="Q3362" i="4" s="1"/>
  <c r="P3346" i="4"/>
  <c r="Q3346" i="4" s="1"/>
  <c r="P3330" i="4"/>
  <c r="Q3330" i="4" s="1"/>
  <c r="P3314" i="4"/>
  <c r="Q3314" i="4" s="1"/>
  <c r="P3298" i="4"/>
  <c r="Q3298" i="4" s="1"/>
  <c r="P3282" i="4"/>
  <c r="Q3282" i="4" s="1"/>
  <c r="P3266" i="4"/>
  <c r="Q3266" i="4" s="1"/>
  <c r="P3250" i="4"/>
  <c r="Q3250" i="4" s="1"/>
  <c r="P3234" i="4"/>
  <c r="Q3234" i="4" s="1"/>
  <c r="P3218" i="4"/>
  <c r="Q3218" i="4" s="1"/>
  <c r="P3202" i="4"/>
  <c r="Q3202" i="4" s="1"/>
  <c r="P3186" i="4"/>
  <c r="Q3186" i="4" s="1"/>
  <c r="P3170" i="4"/>
  <c r="Q3170" i="4" s="1"/>
  <c r="P3154" i="4"/>
  <c r="Q3154" i="4" s="1"/>
  <c r="P3138" i="4"/>
  <c r="Q3138" i="4" s="1"/>
  <c r="P3122" i="4"/>
  <c r="Q3122" i="4" s="1"/>
  <c r="P3106" i="4"/>
  <c r="Q3106" i="4" s="1"/>
  <c r="P3090" i="4"/>
  <c r="Q3090" i="4" s="1"/>
  <c r="P3074" i="4"/>
  <c r="Q3074" i="4" s="1"/>
  <c r="P3058" i="4"/>
  <c r="Q3058" i="4" s="1"/>
  <c r="P3042" i="4"/>
  <c r="Q3042" i="4" s="1"/>
  <c r="P3026" i="4"/>
  <c r="Q3026" i="4" s="1"/>
  <c r="P3010" i="4"/>
  <c r="Q3010" i="4" s="1"/>
  <c r="P2994" i="4"/>
  <c r="Q2994" i="4"/>
  <c r="P2978" i="4"/>
  <c r="Q2978" i="4" s="1"/>
  <c r="P2962" i="4"/>
  <c r="Q2962" i="4" s="1"/>
  <c r="P2946" i="4"/>
  <c r="Q2946" i="4" s="1"/>
  <c r="P2930" i="4"/>
  <c r="Q2930" i="4" s="1"/>
  <c r="P2914" i="4"/>
  <c r="Q2914" i="4" s="1"/>
  <c r="P2898" i="4"/>
  <c r="Q2898" i="4" s="1"/>
  <c r="P2882" i="4"/>
  <c r="Q2882" i="4" s="1"/>
  <c r="P2866" i="4"/>
  <c r="Q2866" i="4" s="1"/>
  <c r="P2850" i="4"/>
  <c r="Q2850" i="4" s="1"/>
  <c r="P2834" i="4"/>
  <c r="Q2834" i="4" s="1"/>
  <c r="P2818" i="4"/>
  <c r="Q2818" i="4" s="1"/>
  <c r="P2802" i="4"/>
  <c r="Q2802" i="4" s="1"/>
  <c r="P2786" i="4"/>
  <c r="Q2786" i="4" s="1"/>
  <c r="P2770" i="4"/>
  <c r="Q2770" i="4" s="1"/>
  <c r="P2754" i="4"/>
  <c r="Q2754" i="4" s="1"/>
  <c r="P2738" i="4"/>
  <c r="Q2738" i="4" s="1"/>
  <c r="P2722" i="4"/>
  <c r="Q2722" i="4" s="1"/>
  <c r="P2706" i="4"/>
  <c r="Q2706" i="4" s="1"/>
  <c r="P2690" i="4"/>
  <c r="Q2690" i="4" s="1"/>
  <c r="P2674" i="4"/>
  <c r="Q2674" i="4" s="1"/>
  <c r="P2658" i="4"/>
  <c r="Q2658" i="4" s="1"/>
  <c r="P2642" i="4"/>
  <c r="Q2642" i="4" s="1"/>
  <c r="P2626" i="4"/>
  <c r="Q2626" i="4" s="1"/>
  <c r="P2610" i="4"/>
  <c r="Q2610" i="4" s="1"/>
  <c r="P2594" i="4"/>
  <c r="Q2594" i="4" s="1"/>
  <c r="P2578" i="4"/>
  <c r="Q2578" i="4" s="1"/>
  <c r="P2562" i="4"/>
  <c r="Q2562" i="4" s="1"/>
  <c r="P2546" i="4"/>
  <c r="Q2546" i="4" s="1"/>
  <c r="P2530" i="4"/>
  <c r="Q2530" i="4" s="1"/>
  <c r="P2514" i="4"/>
  <c r="Q2514" i="4" s="1"/>
  <c r="P2498" i="4"/>
  <c r="Q2498" i="4" s="1"/>
  <c r="P2482" i="4"/>
  <c r="Q2482" i="4" s="1"/>
  <c r="P2466" i="4"/>
  <c r="Q2466" i="4" s="1"/>
  <c r="P2450" i="4"/>
  <c r="Q2450" i="4" s="1"/>
  <c r="P2434" i="4"/>
  <c r="Q2434" i="4" s="1"/>
  <c r="P2418" i="4"/>
  <c r="Q2418" i="4" s="1"/>
  <c r="P2402" i="4"/>
  <c r="Q2402" i="4" s="1"/>
  <c r="P2386" i="4"/>
  <c r="Q2386" i="4" s="1"/>
  <c r="P2370" i="4"/>
  <c r="Q2370" i="4" s="1"/>
  <c r="P2354" i="4"/>
  <c r="Q2354" i="4" s="1"/>
  <c r="P2338" i="4"/>
  <c r="Q2338" i="4" s="1"/>
  <c r="P2322" i="4"/>
  <c r="Q2322" i="4" s="1"/>
  <c r="P2306" i="4"/>
  <c r="Q2306" i="4" s="1"/>
  <c r="P2290" i="4"/>
  <c r="Q2290" i="4" s="1"/>
  <c r="P2274" i="4"/>
  <c r="Q2274" i="4" s="1"/>
  <c r="P2258" i="4"/>
  <c r="Q2258" i="4" s="1"/>
  <c r="P2242" i="4"/>
  <c r="Q2242" i="4" s="1"/>
  <c r="P2226" i="4"/>
  <c r="Q2226" i="4" s="1"/>
  <c r="P2210" i="4"/>
  <c r="Q2210" i="4" s="1"/>
  <c r="P2194" i="4"/>
  <c r="Q2194" i="4" s="1"/>
  <c r="P2178" i="4"/>
  <c r="Q2178" i="4" s="1"/>
  <c r="P2162" i="4"/>
  <c r="Q2162" i="4" s="1"/>
  <c r="P2146" i="4"/>
  <c r="Q2146" i="4"/>
  <c r="P2130" i="4"/>
  <c r="Q2130" i="4" s="1"/>
  <c r="P2114" i="4"/>
  <c r="Q2114" i="4" s="1"/>
  <c r="P2098" i="4"/>
  <c r="Q2098" i="4" s="1"/>
  <c r="P2082" i="4"/>
  <c r="Q2082" i="4" s="1"/>
  <c r="P2066" i="4"/>
  <c r="Q2066" i="4" s="1"/>
  <c r="P2050" i="4"/>
  <c r="Q2050" i="4" s="1"/>
  <c r="P2034" i="4"/>
  <c r="Q2034" i="4" s="1"/>
  <c r="P2018" i="4"/>
  <c r="Q2018" i="4" s="1"/>
  <c r="P2002" i="4"/>
  <c r="Q2002" i="4" s="1"/>
  <c r="P1986" i="4"/>
  <c r="Q1986" i="4" s="1"/>
  <c r="P1970" i="4"/>
  <c r="Q1970" i="4" s="1"/>
  <c r="P1954" i="4"/>
  <c r="Q1954" i="4" s="1"/>
  <c r="P1938" i="4"/>
  <c r="Q1938" i="4" s="1"/>
  <c r="P1922" i="4"/>
  <c r="Q1922" i="4" s="1"/>
  <c r="P1906" i="4"/>
  <c r="Q1906" i="4" s="1"/>
  <c r="P1890" i="4"/>
  <c r="Q1890" i="4" s="1"/>
  <c r="P1874" i="4"/>
  <c r="Q1874" i="4" s="1"/>
  <c r="P1858" i="4"/>
  <c r="Q1858" i="4" s="1"/>
  <c r="P1842" i="4"/>
  <c r="Q1842" i="4" s="1"/>
  <c r="P1826" i="4"/>
  <c r="Q1826" i="4" s="1"/>
  <c r="P1810" i="4"/>
  <c r="Q1810" i="4" s="1"/>
  <c r="P1794" i="4"/>
  <c r="Q1794" i="4" s="1"/>
  <c r="P1778" i="4"/>
  <c r="Q1778" i="4" s="1"/>
  <c r="P1762" i="4"/>
  <c r="Q1762" i="4" s="1"/>
  <c r="P1746" i="4"/>
  <c r="Q1746" i="4" s="1"/>
  <c r="P1730" i="4"/>
  <c r="Q1730" i="4" s="1"/>
  <c r="P1714" i="4"/>
  <c r="Q1714" i="4" s="1"/>
  <c r="P1698" i="4"/>
  <c r="Q1698" i="4" s="1"/>
  <c r="P1682" i="4"/>
  <c r="Q1682" i="4" s="1"/>
  <c r="P1666" i="4"/>
  <c r="Q1666" i="4" s="1"/>
  <c r="P1650" i="4"/>
  <c r="Q1650" i="4" s="1"/>
  <c r="P1634" i="4"/>
  <c r="Q1634" i="4" s="1"/>
  <c r="P1618" i="4"/>
  <c r="Q1618" i="4" s="1"/>
  <c r="P1602" i="4"/>
  <c r="Q1602" i="4" s="1"/>
  <c r="P1586" i="4"/>
  <c r="Q1586" i="4" s="1"/>
  <c r="P1570" i="4"/>
  <c r="Q1570" i="4" s="1"/>
  <c r="P1554" i="4"/>
  <c r="Q1554" i="4" s="1"/>
  <c r="P1538" i="4"/>
  <c r="Q1538" i="4" s="1"/>
  <c r="P1522" i="4"/>
  <c r="Q1522" i="4" s="1"/>
  <c r="P1506" i="4"/>
  <c r="Q1506" i="4" s="1"/>
  <c r="P1490" i="4"/>
  <c r="Q1490" i="4" s="1"/>
  <c r="P1474" i="4"/>
  <c r="Q1474" i="4" s="1"/>
  <c r="P1458" i="4"/>
  <c r="Q1458" i="4" s="1"/>
  <c r="P1442" i="4"/>
  <c r="Q1442" i="4" s="1"/>
  <c r="P1426" i="4"/>
  <c r="Q1426" i="4" s="1"/>
  <c r="P1410" i="4"/>
  <c r="Q1410" i="4" s="1"/>
  <c r="P1394" i="4"/>
  <c r="Q1394" i="4" s="1"/>
  <c r="P1378" i="4"/>
  <c r="Q1378" i="4" s="1"/>
  <c r="P1362" i="4"/>
  <c r="Q1362" i="4" s="1"/>
  <c r="P1346" i="4"/>
  <c r="Q1346" i="4" s="1"/>
  <c r="P1330" i="4"/>
  <c r="Q1330" i="4" s="1"/>
  <c r="P1314" i="4"/>
  <c r="Q1314" i="4" s="1"/>
  <c r="P1298" i="4"/>
  <c r="Q1298" i="4" s="1"/>
  <c r="P1282" i="4"/>
  <c r="Q1282" i="4" s="1"/>
  <c r="P1266" i="4"/>
  <c r="Q1266" i="4" s="1"/>
  <c r="P1250" i="4"/>
  <c r="Q1250" i="4" s="1"/>
  <c r="P1234" i="4"/>
  <c r="Q1234" i="4" s="1"/>
  <c r="P1218" i="4"/>
  <c r="Q1218" i="4" s="1"/>
  <c r="P1202" i="4"/>
  <c r="Q1202" i="4" s="1"/>
  <c r="P1186" i="4"/>
  <c r="Q1186" i="4" s="1"/>
  <c r="P1170" i="4"/>
  <c r="Q1170" i="4" s="1"/>
  <c r="P1154" i="4"/>
  <c r="Q1154" i="4" s="1"/>
  <c r="P1138" i="4"/>
  <c r="Q1138" i="4" s="1"/>
  <c r="P1122" i="4"/>
  <c r="Q1122" i="4" s="1"/>
  <c r="P1106" i="4"/>
  <c r="Q1106" i="4" s="1"/>
  <c r="P1090" i="4"/>
  <c r="Q1090" i="4" s="1"/>
  <c r="P1074" i="4"/>
  <c r="Q1074" i="4" s="1"/>
  <c r="P1058" i="4"/>
  <c r="Q1058" i="4" s="1"/>
  <c r="P1042" i="4"/>
  <c r="Q1042" i="4" s="1"/>
  <c r="P1026" i="4"/>
  <c r="Q1026" i="4" s="1"/>
  <c r="P1010" i="4"/>
  <c r="Q1010" i="4" s="1"/>
  <c r="P994" i="4"/>
  <c r="Q994" i="4" s="1"/>
  <c r="P978" i="4"/>
  <c r="Q978" i="4" s="1"/>
  <c r="P962" i="4"/>
  <c r="Q962" i="4" s="1"/>
  <c r="P946" i="4"/>
  <c r="Q946" i="4" s="1"/>
  <c r="P930" i="4"/>
  <c r="Q930" i="4" s="1"/>
  <c r="P914" i="4"/>
  <c r="Q914" i="4" s="1"/>
  <c r="P898" i="4"/>
  <c r="Q898" i="4" s="1"/>
  <c r="P882" i="4"/>
  <c r="Q882" i="4" s="1"/>
  <c r="P866" i="4"/>
  <c r="Q866" i="4" s="1"/>
  <c r="P850" i="4"/>
  <c r="Q850" i="4" s="1"/>
  <c r="P834" i="4"/>
  <c r="Q834" i="4" s="1"/>
  <c r="P818" i="4"/>
  <c r="Q818" i="4" s="1"/>
  <c r="P802" i="4"/>
  <c r="Q802" i="4" s="1"/>
  <c r="P786" i="4"/>
  <c r="Q786" i="4" s="1"/>
  <c r="P770" i="4"/>
  <c r="Q770" i="4" s="1"/>
  <c r="P754" i="4"/>
  <c r="Q754" i="4" s="1"/>
  <c r="P738" i="4"/>
  <c r="Q738" i="4" s="1"/>
  <c r="P722" i="4"/>
  <c r="Q722" i="4" s="1"/>
  <c r="P706" i="4"/>
  <c r="Q706" i="4" s="1"/>
  <c r="P690" i="4"/>
  <c r="Q690" i="4" s="1"/>
  <c r="P674" i="4"/>
  <c r="Q674" i="4" s="1"/>
  <c r="P658" i="4"/>
  <c r="Q658" i="4" s="1"/>
  <c r="P642" i="4"/>
  <c r="Q642" i="4" s="1"/>
  <c r="P626" i="4"/>
  <c r="Q626" i="4" s="1"/>
  <c r="P610" i="4"/>
  <c r="Q610" i="4" s="1"/>
  <c r="P594" i="4"/>
  <c r="Q594" i="4" s="1"/>
  <c r="P578" i="4"/>
  <c r="Q578" i="4" s="1"/>
  <c r="P562" i="4"/>
  <c r="Q562" i="4" s="1"/>
  <c r="P546" i="4"/>
  <c r="Q546" i="4" s="1"/>
  <c r="P530" i="4"/>
  <c r="Q530" i="4" s="1"/>
  <c r="P514" i="4"/>
  <c r="Q514" i="4" s="1"/>
  <c r="P498" i="4"/>
  <c r="Q498" i="4" s="1"/>
  <c r="P482" i="4"/>
  <c r="Q482" i="4" s="1"/>
  <c r="P466" i="4"/>
  <c r="Q466" i="4" s="1"/>
  <c r="P450" i="4"/>
  <c r="Q450" i="4" s="1"/>
  <c r="P434" i="4"/>
  <c r="Q434" i="4" s="1"/>
  <c r="P418" i="4"/>
  <c r="Q418" i="4" s="1"/>
  <c r="P402" i="4"/>
  <c r="Q402" i="4" s="1"/>
  <c r="P386" i="4"/>
  <c r="Q386" i="4" s="1"/>
  <c r="P370" i="4"/>
  <c r="Q370" i="4" s="1"/>
  <c r="P354" i="4"/>
  <c r="Q354" i="4" s="1"/>
  <c r="P338" i="4"/>
  <c r="Q338" i="4" s="1"/>
  <c r="P322" i="4"/>
  <c r="Q322" i="4" s="1"/>
  <c r="P306" i="4"/>
  <c r="Q306" i="4" s="1"/>
  <c r="P290" i="4"/>
  <c r="Q290" i="4" s="1"/>
  <c r="P274" i="4"/>
  <c r="Q274" i="4" s="1"/>
  <c r="P258" i="4"/>
  <c r="Q258" i="4" s="1"/>
  <c r="P242" i="4"/>
  <c r="Q242" i="4" s="1"/>
  <c r="P226" i="4"/>
  <c r="Q226" i="4" s="1"/>
  <c r="P210" i="4"/>
  <c r="Q210" i="4" s="1"/>
  <c r="P194" i="4"/>
  <c r="Q194" i="4" s="1"/>
  <c r="P178" i="4"/>
  <c r="Q178" i="4" s="1"/>
  <c r="P162" i="4"/>
  <c r="Q162" i="4" s="1"/>
  <c r="P146" i="4"/>
  <c r="Q146" i="4" s="1"/>
  <c r="P130" i="4"/>
  <c r="Q130" i="4" s="1"/>
  <c r="P114" i="4"/>
  <c r="Q114" i="4" s="1"/>
  <c r="P98" i="4"/>
  <c r="Q98" i="4" s="1"/>
  <c r="P82" i="4"/>
  <c r="Q82" i="4" s="1"/>
  <c r="P66" i="4"/>
  <c r="Q66" i="4" s="1"/>
  <c r="P50" i="4"/>
  <c r="Q50" i="4" s="1"/>
  <c r="P34" i="4"/>
  <c r="Q34" i="4"/>
  <c r="P18" i="4"/>
  <c r="Q18" i="4" s="1"/>
  <c r="Q5513" i="4"/>
  <c r="Q3945" i="4"/>
  <c r="P5536" i="4"/>
  <c r="Q5536" i="4" s="1"/>
  <c r="P5520" i="4"/>
  <c r="Q5520" i="4" s="1"/>
  <c r="P5504" i="4"/>
  <c r="Q5504" i="4" s="1"/>
  <c r="P5488" i="4"/>
  <c r="Q5488" i="4" s="1"/>
  <c r="P5472" i="4"/>
  <c r="Q5472" i="4" s="1"/>
  <c r="P5456" i="4"/>
  <c r="Q5456" i="4" s="1"/>
  <c r="P5440" i="4"/>
  <c r="Q5440" i="4" s="1"/>
  <c r="P5424" i="4"/>
  <c r="Q5424" i="4" s="1"/>
  <c r="P5408" i="4"/>
  <c r="Q5408" i="4" s="1"/>
  <c r="P5392" i="4"/>
  <c r="Q5392" i="4" s="1"/>
  <c r="P5376" i="4"/>
  <c r="Q5376" i="4" s="1"/>
  <c r="P5360" i="4"/>
  <c r="Q5360" i="4" s="1"/>
  <c r="P5344" i="4"/>
  <c r="Q5344" i="4" s="1"/>
  <c r="P5328" i="4"/>
  <c r="Q5328" i="4" s="1"/>
  <c r="P5312" i="4"/>
  <c r="Q5312" i="4" s="1"/>
  <c r="P5296" i="4"/>
  <c r="Q5296" i="4" s="1"/>
  <c r="P5280" i="4"/>
  <c r="Q5280" i="4" s="1"/>
  <c r="P5264" i="4"/>
  <c r="Q5264" i="4" s="1"/>
  <c r="P5248" i="4"/>
  <c r="Q5248" i="4" s="1"/>
  <c r="P5232" i="4"/>
  <c r="Q5232" i="4" s="1"/>
  <c r="P5216" i="4"/>
  <c r="Q5216" i="4" s="1"/>
  <c r="P5200" i="4"/>
  <c r="Q5200" i="4"/>
  <c r="P5184" i="4"/>
  <c r="Q5184" i="4" s="1"/>
  <c r="P5168" i="4"/>
  <c r="Q5168" i="4" s="1"/>
  <c r="P5152" i="4"/>
  <c r="Q5152" i="4" s="1"/>
  <c r="P5136" i="4"/>
  <c r="Q5136" i="4" s="1"/>
  <c r="P5120" i="4"/>
  <c r="Q5120" i="4" s="1"/>
  <c r="P5104" i="4"/>
  <c r="Q5104" i="4" s="1"/>
  <c r="P5088" i="4"/>
  <c r="Q5088" i="4" s="1"/>
  <c r="P5072" i="4"/>
  <c r="Q5072" i="4" s="1"/>
  <c r="P5056" i="4"/>
  <c r="Q5056" i="4" s="1"/>
  <c r="P5040" i="4"/>
  <c r="Q5040" i="4" s="1"/>
  <c r="P5024" i="4"/>
  <c r="Q5024" i="4" s="1"/>
  <c r="P5008" i="4"/>
  <c r="Q5008" i="4" s="1"/>
  <c r="P4992" i="4"/>
  <c r="Q4992" i="4" s="1"/>
  <c r="P4976" i="4"/>
  <c r="Q4976" i="4" s="1"/>
  <c r="P4960" i="4"/>
  <c r="Q4960" i="4" s="1"/>
  <c r="P4944" i="4"/>
  <c r="Q4944" i="4" s="1"/>
  <c r="P4928" i="4"/>
  <c r="Q4928" i="4" s="1"/>
  <c r="P4912" i="4"/>
  <c r="Q4912" i="4" s="1"/>
  <c r="P4896" i="4"/>
  <c r="Q4896" i="4" s="1"/>
  <c r="P4880" i="4"/>
  <c r="Q4880" i="4" s="1"/>
  <c r="P4864" i="4"/>
  <c r="Q4864" i="4" s="1"/>
  <c r="P4848" i="4"/>
  <c r="Q4848" i="4" s="1"/>
  <c r="P4832" i="4"/>
  <c r="Q4832" i="4" s="1"/>
  <c r="P4816" i="4"/>
  <c r="Q4816" i="4" s="1"/>
  <c r="P4800" i="4"/>
  <c r="Q4800" i="4" s="1"/>
  <c r="P4784" i="4"/>
  <c r="Q4784" i="4" s="1"/>
  <c r="P4768" i="4"/>
  <c r="Q4768" i="4" s="1"/>
  <c r="P4752" i="4"/>
  <c r="Q4752" i="4" s="1"/>
  <c r="P4736" i="4"/>
  <c r="Q4736" i="4" s="1"/>
  <c r="P4720" i="4"/>
  <c r="Q4720" i="4" s="1"/>
  <c r="P4704" i="4"/>
  <c r="Q4704" i="4" s="1"/>
  <c r="P4688" i="4"/>
  <c r="Q4688" i="4" s="1"/>
  <c r="P4672" i="4"/>
  <c r="Q4672" i="4" s="1"/>
  <c r="P4656" i="4"/>
  <c r="Q4656" i="4" s="1"/>
  <c r="P4640" i="4"/>
  <c r="Q4640" i="4" s="1"/>
  <c r="P4624" i="4"/>
  <c r="Q4624" i="4" s="1"/>
  <c r="P4608" i="4"/>
  <c r="Q4608" i="4" s="1"/>
  <c r="P4592" i="4"/>
  <c r="Q4592" i="4" s="1"/>
  <c r="P4576" i="4"/>
  <c r="Q4576" i="4" s="1"/>
  <c r="P4560" i="4"/>
  <c r="Q4560" i="4" s="1"/>
  <c r="P4544" i="4"/>
  <c r="Q4544" i="4" s="1"/>
  <c r="P4528" i="4"/>
  <c r="Q4528" i="4" s="1"/>
  <c r="P4512" i="4"/>
  <c r="Q4512" i="4" s="1"/>
  <c r="P4496" i="4"/>
  <c r="Q4496" i="4" s="1"/>
  <c r="P4480" i="4"/>
  <c r="Q4480" i="4" s="1"/>
  <c r="P4464" i="4"/>
  <c r="Q4464" i="4" s="1"/>
  <c r="P4448" i="4"/>
  <c r="Q4448" i="4" s="1"/>
  <c r="P4432" i="4"/>
  <c r="Q4432" i="4" s="1"/>
  <c r="P4416" i="4"/>
  <c r="Q4416" i="4" s="1"/>
  <c r="P4400" i="4"/>
  <c r="Q4400" i="4" s="1"/>
  <c r="P4384" i="4"/>
  <c r="Q4384" i="4" s="1"/>
  <c r="P4368" i="4"/>
  <c r="Q4368" i="4" s="1"/>
  <c r="P4352" i="4"/>
  <c r="Q4352" i="4" s="1"/>
  <c r="P4336" i="4"/>
  <c r="Q4336" i="4" s="1"/>
  <c r="P4320" i="4"/>
  <c r="Q4320" i="4" s="1"/>
  <c r="P4304" i="4"/>
  <c r="Q4304" i="4" s="1"/>
  <c r="P4288" i="4"/>
  <c r="Q4288" i="4" s="1"/>
  <c r="P4272" i="4"/>
  <c r="Q4272" i="4" s="1"/>
  <c r="P4256" i="4"/>
  <c r="Q4256" i="4" s="1"/>
  <c r="P4240" i="4"/>
  <c r="Q4240" i="4" s="1"/>
  <c r="P4224" i="4"/>
  <c r="Q4224" i="4" s="1"/>
  <c r="P4208" i="4"/>
  <c r="Q4208" i="4" s="1"/>
  <c r="P4192" i="4"/>
  <c r="Q4192" i="4" s="1"/>
  <c r="P4176" i="4"/>
  <c r="Q4176" i="4" s="1"/>
  <c r="P4160" i="4"/>
  <c r="Q4160" i="4" s="1"/>
  <c r="P4144" i="4"/>
  <c r="Q4144" i="4" s="1"/>
  <c r="P4128" i="4"/>
  <c r="Q4128" i="4" s="1"/>
  <c r="P4112" i="4"/>
  <c r="Q4112" i="4" s="1"/>
  <c r="P4096" i="4"/>
  <c r="Q4096" i="4" s="1"/>
  <c r="P4080" i="4"/>
  <c r="Q4080" i="4" s="1"/>
  <c r="P4064" i="4"/>
  <c r="Q4064" i="4"/>
  <c r="P4048" i="4"/>
  <c r="Q4048" i="4" s="1"/>
  <c r="P4032" i="4"/>
  <c r="Q4032" i="4" s="1"/>
  <c r="P4016" i="4"/>
  <c r="Q4016" i="4" s="1"/>
  <c r="P4000" i="4"/>
  <c r="Q4000" i="4" s="1"/>
  <c r="P3984" i="4"/>
  <c r="Q3984" i="4" s="1"/>
  <c r="P3968" i="4"/>
  <c r="Q3968" i="4" s="1"/>
  <c r="P3952" i="4"/>
  <c r="Q3952" i="4" s="1"/>
  <c r="P3936" i="4"/>
  <c r="Q3936" i="4" s="1"/>
  <c r="P3920" i="4"/>
  <c r="Q3920" i="4" s="1"/>
  <c r="P3904" i="4"/>
  <c r="Q3904" i="4" s="1"/>
  <c r="P3888" i="4"/>
  <c r="Q3888" i="4" s="1"/>
  <c r="P3872" i="4"/>
  <c r="Q3872" i="4" s="1"/>
  <c r="P3856" i="4"/>
  <c r="Q3856" i="4" s="1"/>
  <c r="P3840" i="4"/>
  <c r="Q3840" i="4" s="1"/>
  <c r="P3824" i="4"/>
  <c r="Q3824" i="4" s="1"/>
  <c r="P3808" i="4"/>
  <c r="Q3808" i="4" s="1"/>
  <c r="P3792" i="4"/>
  <c r="Q3792" i="4" s="1"/>
  <c r="P3776" i="4"/>
  <c r="Q3776" i="4" s="1"/>
  <c r="P3760" i="4"/>
  <c r="Q3760" i="4" s="1"/>
  <c r="P3744" i="4"/>
  <c r="Q3744" i="4" s="1"/>
  <c r="P3728" i="4"/>
  <c r="Q3728" i="4" s="1"/>
  <c r="P3712" i="4"/>
  <c r="Q3712" i="4" s="1"/>
  <c r="P3696" i="4"/>
  <c r="Q3696" i="4" s="1"/>
  <c r="P3680" i="4"/>
  <c r="Q3680" i="4" s="1"/>
  <c r="P3664" i="4"/>
  <c r="Q3664" i="4" s="1"/>
  <c r="P3648" i="4"/>
  <c r="Q3648" i="4" s="1"/>
  <c r="P3632" i="4"/>
  <c r="Q3632" i="4" s="1"/>
  <c r="P3616" i="4"/>
  <c r="Q3616" i="4" s="1"/>
  <c r="P3600" i="4"/>
  <c r="Q3600" i="4" s="1"/>
  <c r="P3584" i="4"/>
  <c r="Q3584" i="4" s="1"/>
  <c r="P3568" i="4"/>
  <c r="Q3568" i="4" s="1"/>
  <c r="P3552" i="4"/>
  <c r="Q3552" i="4" s="1"/>
  <c r="P3536" i="4"/>
  <c r="Q3536" i="4" s="1"/>
  <c r="P3520" i="4"/>
  <c r="Q3520" i="4" s="1"/>
  <c r="P3504" i="4"/>
  <c r="Q3504" i="4" s="1"/>
  <c r="P3488" i="4"/>
  <c r="Q3488" i="4" s="1"/>
  <c r="P3472" i="4"/>
  <c r="Q3472" i="4" s="1"/>
  <c r="P3456" i="4"/>
  <c r="Q3456" i="4" s="1"/>
  <c r="P3440" i="4"/>
  <c r="Q3440" i="4" s="1"/>
  <c r="P3424" i="4"/>
  <c r="Q3424" i="4" s="1"/>
  <c r="P3408" i="4"/>
  <c r="Q3408" i="4" s="1"/>
  <c r="P3392" i="4"/>
  <c r="Q3392" i="4" s="1"/>
  <c r="P3376" i="4"/>
  <c r="Q3376" i="4" s="1"/>
  <c r="P3360" i="4"/>
  <c r="Q3360" i="4" s="1"/>
  <c r="P3344" i="4"/>
  <c r="Q3344" i="4" s="1"/>
  <c r="P3328" i="4"/>
  <c r="Q3328" i="4" s="1"/>
  <c r="P3312" i="4"/>
  <c r="Q3312" i="4" s="1"/>
  <c r="P3296" i="4"/>
  <c r="Q3296" i="4" s="1"/>
  <c r="P3280" i="4"/>
  <c r="Q3280" i="4" s="1"/>
  <c r="P3264" i="4"/>
  <c r="Q3264" i="4" s="1"/>
  <c r="P3248" i="4"/>
  <c r="Q3248" i="4" s="1"/>
  <c r="P3232" i="4"/>
  <c r="Q3232" i="4" s="1"/>
  <c r="P3216" i="4"/>
  <c r="Q3216" i="4" s="1"/>
  <c r="P3200" i="4"/>
  <c r="Q3200" i="4" s="1"/>
  <c r="P3184" i="4"/>
  <c r="Q3184" i="4" s="1"/>
  <c r="P3168" i="4"/>
  <c r="Q3168" i="4" s="1"/>
  <c r="P3152" i="4"/>
  <c r="Q3152" i="4" s="1"/>
  <c r="P3136" i="4"/>
  <c r="Q3136" i="4" s="1"/>
  <c r="P3104" i="4"/>
  <c r="Q3104" i="4" s="1"/>
  <c r="P3088" i="4"/>
  <c r="Q3088" i="4" s="1"/>
  <c r="P3072" i="4"/>
  <c r="Q3072" i="4" s="1"/>
  <c r="P3056" i="4"/>
  <c r="Q3056" i="4" s="1"/>
  <c r="P3040" i="4"/>
  <c r="Q3040" i="4" s="1"/>
  <c r="P3024" i="4"/>
  <c r="Q3024" i="4" s="1"/>
  <c r="P3008" i="4"/>
  <c r="Q3008" i="4" s="1"/>
  <c r="P2992" i="4"/>
  <c r="Q2992" i="4"/>
  <c r="P2976" i="4"/>
  <c r="Q2976" i="4" s="1"/>
  <c r="P2960" i="4"/>
  <c r="Q2960" i="4" s="1"/>
  <c r="P2944" i="4"/>
  <c r="Q2944" i="4" s="1"/>
  <c r="P2928" i="4"/>
  <c r="Q2928" i="4" s="1"/>
  <c r="P2912" i="4"/>
  <c r="Q2912" i="4" s="1"/>
  <c r="P2896" i="4"/>
  <c r="Q2896" i="4" s="1"/>
  <c r="P2880" i="4"/>
  <c r="Q2880" i="4" s="1"/>
  <c r="P2864" i="4"/>
  <c r="Q2864" i="4" s="1"/>
  <c r="P2848" i="4"/>
  <c r="Q2848" i="4" s="1"/>
  <c r="P2832" i="4"/>
  <c r="Q2832" i="4" s="1"/>
  <c r="P2816" i="4"/>
  <c r="Q2816" i="4" s="1"/>
  <c r="P2800" i="4"/>
  <c r="Q2800" i="4" s="1"/>
  <c r="P2784" i="4"/>
  <c r="Q2784" i="4" s="1"/>
  <c r="P2768" i="4"/>
  <c r="Q2768" i="4" s="1"/>
  <c r="P2752" i="4"/>
  <c r="Q2752" i="4" s="1"/>
  <c r="P2736" i="4"/>
  <c r="Q2736" i="4" s="1"/>
  <c r="P2720" i="4"/>
  <c r="Q2720" i="4" s="1"/>
  <c r="P2704" i="4"/>
  <c r="Q2704" i="4" s="1"/>
  <c r="P2688" i="4"/>
  <c r="Q2688" i="4" s="1"/>
  <c r="P2672" i="4"/>
  <c r="Q2672" i="4" s="1"/>
  <c r="P2656" i="4"/>
  <c r="Q2656" i="4" s="1"/>
  <c r="P2640" i="4"/>
  <c r="Q2640" i="4" s="1"/>
  <c r="P2624" i="4"/>
  <c r="Q2624" i="4" s="1"/>
  <c r="P2608" i="4"/>
  <c r="Q2608" i="4" s="1"/>
  <c r="P2592" i="4"/>
  <c r="Q2592" i="4" s="1"/>
  <c r="P2576" i="4"/>
  <c r="Q2576" i="4" s="1"/>
  <c r="P2560" i="4"/>
  <c r="Q2560" i="4" s="1"/>
  <c r="P2544" i="4"/>
  <c r="Q2544" i="4" s="1"/>
  <c r="P2528" i="4"/>
  <c r="Q2528" i="4" s="1"/>
  <c r="P2512" i="4"/>
  <c r="Q2512" i="4" s="1"/>
  <c r="P2496" i="4"/>
  <c r="Q2496" i="4"/>
  <c r="P2480" i="4"/>
  <c r="Q2480" i="4" s="1"/>
  <c r="P2464" i="4"/>
  <c r="Q2464" i="4" s="1"/>
  <c r="P2448" i="4"/>
  <c r="Q2448" i="4" s="1"/>
  <c r="P2432" i="4"/>
  <c r="Q2432" i="4" s="1"/>
  <c r="P2416" i="4"/>
  <c r="Q2416" i="4" s="1"/>
  <c r="P2400" i="4"/>
  <c r="Q2400" i="4" s="1"/>
  <c r="P2384" i="4"/>
  <c r="Q2384" i="4" s="1"/>
  <c r="P2368" i="4"/>
  <c r="Q2368" i="4" s="1"/>
  <c r="P2352" i="4"/>
  <c r="Q2352" i="4" s="1"/>
  <c r="P2336" i="4"/>
  <c r="Q2336" i="4" s="1"/>
  <c r="P2320" i="4"/>
  <c r="Q2320" i="4" s="1"/>
  <c r="P2304" i="4"/>
  <c r="Q2304" i="4" s="1"/>
  <c r="P2288" i="4"/>
  <c r="Q2288" i="4" s="1"/>
  <c r="P2272" i="4"/>
  <c r="Q2272" i="4" s="1"/>
  <c r="P2256" i="4"/>
  <c r="Q2256" i="4" s="1"/>
  <c r="P2240" i="4"/>
  <c r="Q2240" i="4" s="1"/>
  <c r="P2224" i="4"/>
  <c r="Q2224" i="4" s="1"/>
  <c r="P2208" i="4"/>
  <c r="Q2208" i="4" s="1"/>
  <c r="P2192" i="4"/>
  <c r="Q2192" i="4" s="1"/>
  <c r="P2176" i="4"/>
  <c r="Q2176" i="4" s="1"/>
  <c r="P2160" i="4"/>
  <c r="Q2160" i="4" s="1"/>
  <c r="P2144" i="4"/>
  <c r="Q2144" i="4" s="1"/>
  <c r="P2128" i="4"/>
  <c r="Q2128" i="4" s="1"/>
  <c r="P2112" i="4"/>
  <c r="Q2112" i="4" s="1"/>
  <c r="P2096" i="4"/>
  <c r="Q2096" i="4" s="1"/>
  <c r="P2080" i="4"/>
  <c r="Q2080" i="4" s="1"/>
  <c r="P2064" i="4"/>
  <c r="Q2064" i="4" s="1"/>
  <c r="P2048" i="4"/>
  <c r="Q2048" i="4" s="1"/>
  <c r="P2032" i="4"/>
  <c r="Q2032" i="4" s="1"/>
  <c r="P2016" i="4"/>
  <c r="Q2016" i="4" s="1"/>
  <c r="P2000" i="4"/>
  <c r="Q2000" i="4" s="1"/>
  <c r="P1984" i="4"/>
  <c r="Q1984" i="4" s="1"/>
  <c r="P1968" i="4"/>
  <c r="Q1968" i="4" s="1"/>
  <c r="P1952" i="4"/>
  <c r="Q1952" i="4" s="1"/>
  <c r="P1936" i="4"/>
  <c r="Q1936" i="4" s="1"/>
  <c r="P1920" i="4"/>
  <c r="Q1920" i="4" s="1"/>
  <c r="P1904" i="4"/>
  <c r="Q1904" i="4" s="1"/>
  <c r="P1888" i="4"/>
  <c r="Q1888" i="4" s="1"/>
  <c r="P1872" i="4"/>
  <c r="Q1872" i="4" s="1"/>
  <c r="P1856" i="4"/>
  <c r="Q1856" i="4" s="1"/>
  <c r="P1840" i="4"/>
  <c r="Q1840" i="4" s="1"/>
  <c r="P1824" i="4"/>
  <c r="Q1824" i="4" s="1"/>
  <c r="P1808" i="4"/>
  <c r="Q1808" i="4" s="1"/>
  <c r="P1792" i="4"/>
  <c r="Q1792" i="4" s="1"/>
  <c r="P1776" i="4"/>
  <c r="Q1776" i="4" s="1"/>
  <c r="P1760" i="4"/>
  <c r="Q1760" i="4" s="1"/>
  <c r="P1744" i="4"/>
  <c r="Q1744" i="4" s="1"/>
  <c r="P1728" i="4"/>
  <c r="Q1728" i="4" s="1"/>
  <c r="P1712" i="4"/>
  <c r="Q1712" i="4" s="1"/>
  <c r="P1696" i="4"/>
  <c r="Q1696" i="4" s="1"/>
  <c r="P1680" i="4"/>
  <c r="Q1680" i="4" s="1"/>
  <c r="P1664" i="4"/>
  <c r="Q1664" i="4" s="1"/>
  <c r="P1648" i="4"/>
  <c r="Q1648" i="4" s="1"/>
  <c r="P1632" i="4"/>
  <c r="Q1632" i="4" s="1"/>
  <c r="P1616" i="4"/>
  <c r="Q1616" i="4" s="1"/>
  <c r="P1600" i="4"/>
  <c r="Q1600" i="4" s="1"/>
  <c r="P1584" i="4"/>
  <c r="Q1584" i="4" s="1"/>
  <c r="P1568" i="4"/>
  <c r="Q1568" i="4" s="1"/>
  <c r="P1552" i="4"/>
  <c r="Q1552" i="4" s="1"/>
  <c r="P1536" i="4"/>
  <c r="Q1536" i="4" s="1"/>
  <c r="P1520" i="4"/>
  <c r="Q1520" i="4" s="1"/>
  <c r="P1504" i="4"/>
  <c r="Q1504" i="4" s="1"/>
  <c r="P1488" i="4"/>
  <c r="Q1488" i="4" s="1"/>
  <c r="P1472" i="4"/>
  <c r="Q1472" i="4" s="1"/>
  <c r="P1456" i="4"/>
  <c r="Q1456" i="4" s="1"/>
  <c r="P1440" i="4"/>
  <c r="Q1440" i="4" s="1"/>
  <c r="P1424" i="4"/>
  <c r="Q1424" i="4" s="1"/>
  <c r="P1408" i="4"/>
  <c r="Q1408" i="4" s="1"/>
  <c r="P1392" i="4"/>
  <c r="Q1392" i="4" s="1"/>
  <c r="P1376" i="4"/>
  <c r="Q1376" i="4" s="1"/>
  <c r="P1360" i="4"/>
  <c r="Q1360" i="4" s="1"/>
  <c r="P1344" i="4"/>
  <c r="Q1344" i="4" s="1"/>
  <c r="P1328" i="4"/>
  <c r="Q1328" i="4" s="1"/>
  <c r="P1312" i="4"/>
  <c r="Q1312" i="4" s="1"/>
  <c r="P1296" i="4"/>
  <c r="Q1296" i="4" s="1"/>
  <c r="P1280" i="4"/>
  <c r="Q1280" i="4" s="1"/>
  <c r="P1264" i="4"/>
  <c r="Q1264" i="4" s="1"/>
  <c r="P1248" i="4"/>
  <c r="Q1248" i="4" s="1"/>
  <c r="P1232" i="4"/>
  <c r="Q1232" i="4" s="1"/>
  <c r="P1216" i="4"/>
  <c r="Q1216" i="4" s="1"/>
  <c r="P1200" i="4"/>
  <c r="Q1200" i="4" s="1"/>
  <c r="P1184" i="4"/>
  <c r="Q1184" i="4" s="1"/>
  <c r="P1168" i="4"/>
  <c r="Q1168" i="4" s="1"/>
  <c r="P1152" i="4"/>
  <c r="Q1152" i="4" s="1"/>
  <c r="P1136" i="4"/>
  <c r="Q1136" i="4" s="1"/>
  <c r="P1120" i="4"/>
  <c r="Q1120" i="4" s="1"/>
  <c r="P1104" i="4"/>
  <c r="Q1104" i="4" s="1"/>
  <c r="P1088" i="4"/>
  <c r="Q1088" i="4"/>
  <c r="P1072" i="4"/>
  <c r="Q1072" i="4" s="1"/>
  <c r="P1056" i="4"/>
  <c r="Q1056" i="4" s="1"/>
  <c r="P1040" i="4"/>
  <c r="Q1040" i="4" s="1"/>
  <c r="P1024" i="4"/>
  <c r="Q1024" i="4" s="1"/>
  <c r="P1008" i="4"/>
  <c r="Q1008" i="4" s="1"/>
  <c r="P992" i="4"/>
  <c r="Q992" i="4" s="1"/>
  <c r="P976" i="4"/>
  <c r="Q976" i="4" s="1"/>
  <c r="P960" i="4"/>
  <c r="Q960" i="4" s="1"/>
  <c r="P944" i="4"/>
  <c r="Q944" i="4" s="1"/>
  <c r="P928" i="4"/>
  <c r="Q928" i="4" s="1"/>
  <c r="P912" i="4"/>
  <c r="Q912" i="4" s="1"/>
  <c r="P896" i="4"/>
  <c r="Q896" i="4" s="1"/>
  <c r="P880" i="4"/>
  <c r="Q880" i="4" s="1"/>
  <c r="P864" i="4"/>
  <c r="Q864" i="4" s="1"/>
  <c r="P848" i="4"/>
  <c r="Q848" i="4" s="1"/>
  <c r="P832" i="4"/>
  <c r="Q832" i="4" s="1"/>
  <c r="P816" i="4"/>
  <c r="Q816" i="4" s="1"/>
  <c r="P800" i="4"/>
  <c r="Q800" i="4" s="1"/>
  <c r="P784" i="4"/>
  <c r="Q784" i="4" s="1"/>
  <c r="P768" i="4"/>
  <c r="Q768" i="4" s="1"/>
  <c r="P752" i="4"/>
  <c r="Q752" i="4" s="1"/>
  <c r="P736" i="4"/>
  <c r="Q736" i="4" s="1"/>
  <c r="P720" i="4"/>
  <c r="Q720" i="4" s="1"/>
  <c r="P704" i="4"/>
  <c r="Q704" i="4" s="1"/>
  <c r="P688" i="4"/>
  <c r="Q688" i="4" s="1"/>
  <c r="P672" i="4"/>
  <c r="Q672" i="4" s="1"/>
  <c r="P656" i="4"/>
  <c r="Q656" i="4" s="1"/>
  <c r="P640" i="4"/>
  <c r="Q640" i="4" s="1"/>
  <c r="P624" i="4"/>
  <c r="Q624" i="4" s="1"/>
  <c r="P608" i="4"/>
  <c r="Q608" i="4" s="1"/>
  <c r="P592" i="4"/>
  <c r="Q592" i="4" s="1"/>
  <c r="P576" i="4"/>
  <c r="Q576" i="4" s="1"/>
  <c r="P560" i="4"/>
  <c r="Q560" i="4" s="1"/>
  <c r="P544" i="4"/>
  <c r="Q544" i="4" s="1"/>
  <c r="P528" i="4"/>
  <c r="Q528" i="4" s="1"/>
  <c r="P512" i="4"/>
  <c r="Q512" i="4" s="1"/>
  <c r="P496" i="4"/>
  <c r="Q496" i="4" s="1"/>
  <c r="P480" i="4"/>
  <c r="Q480" i="4" s="1"/>
  <c r="P464" i="4"/>
  <c r="Q464" i="4" s="1"/>
  <c r="P448" i="4"/>
  <c r="Q448" i="4" s="1"/>
  <c r="P432" i="4"/>
  <c r="Q432" i="4" s="1"/>
  <c r="P416" i="4"/>
  <c r="Q416" i="4" s="1"/>
  <c r="P400" i="4"/>
  <c r="Q400" i="4" s="1"/>
  <c r="P384" i="4"/>
  <c r="Q384" i="4" s="1"/>
  <c r="P368" i="4"/>
  <c r="Q368" i="4" s="1"/>
  <c r="P352" i="4"/>
  <c r="Q352" i="4" s="1"/>
  <c r="P336" i="4"/>
  <c r="Q336" i="4" s="1"/>
  <c r="P320" i="4"/>
  <c r="Q320" i="4" s="1"/>
  <c r="P304" i="4"/>
  <c r="Q304" i="4" s="1"/>
  <c r="P288" i="4"/>
  <c r="Q288" i="4" s="1"/>
  <c r="P272" i="4"/>
  <c r="Q272" i="4" s="1"/>
  <c r="P256" i="4"/>
  <c r="Q256" i="4" s="1"/>
  <c r="P240" i="4"/>
  <c r="Q240" i="4" s="1"/>
  <c r="P224" i="4"/>
  <c r="Q224" i="4" s="1"/>
  <c r="P208" i="4"/>
  <c r="Q208" i="4" s="1"/>
  <c r="P192" i="4"/>
  <c r="Q192" i="4" s="1"/>
  <c r="P176" i="4"/>
  <c r="Q176" i="4" s="1"/>
  <c r="P160" i="4"/>
  <c r="Q160" i="4" s="1"/>
  <c r="P144" i="4"/>
  <c r="Q144" i="4" s="1"/>
  <c r="P128" i="4"/>
  <c r="Q128" i="4" s="1"/>
  <c r="P112" i="4"/>
  <c r="Q112" i="4" s="1"/>
  <c r="P96" i="4"/>
  <c r="Q96" i="4" s="1"/>
  <c r="P80" i="4"/>
  <c r="Q80" i="4" s="1"/>
  <c r="P64" i="4"/>
  <c r="Q64" i="4" s="1"/>
  <c r="P48" i="4"/>
  <c r="Q48" i="4" s="1"/>
  <c r="P32" i="4"/>
  <c r="Q32" i="4" s="1"/>
  <c r="P16" i="4"/>
  <c r="Q16" i="4" s="1"/>
  <c r="Q3885" i="4"/>
  <c r="P1007" i="4"/>
  <c r="Q1007" i="4" s="1"/>
  <c r="P991" i="4"/>
  <c r="Q991" i="4" s="1"/>
  <c r="P975" i="4"/>
  <c r="Q975" i="4" s="1"/>
  <c r="P959" i="4"/>
  <c r="Q959" i="4" s="1"/>
  <c r="P943" i="4"/>
  <c r="Q943" i="4" s="1"/>
  <c r="P927" i="4"/>
  <c r="Q927" i="4" s="1"/>
  <c r="P911" i="4"/>
  <c r="Q911" i="4" s="1"/>
  <c r="P895" i="4"/>
  <c r="Q895" i="4" s="1"/>
  <c r="P879" i="4"/>
  <c r="Q879" i="4" s="1"/>
  <c r="P863" i="4"/>
  <c r="Q863" i="4" s="1"/>
  <c r="P847" i="4"/>
  <c r="Q847" i="4" s="1"/>
  <c r="P831" i="4"/>
  <c r="Q831" i="4" s="1"/>
  <c r="P815" i="4"/>
  <c r="Q815" i="4" s="1"/>
  <c r="P799" i="4"/>
  <c r="Q799" i="4" s="1"/>
  <c r="P783" i="4"/>
  <c r="Q783" i="4" s="1"/>
  <c r="P767" i="4"/>
  <c r="Q767" i="4" s="1"/>
  <c r="P751" i="4"/>
  <c r="Q751" i="4" s="1"/>
  <c r="P735" i="4"/>
  <c r="Q735" i="4" s="1"/>
  <c r="P719" i="4"/>
  <c r="Q719" i="4" s="1"/>
  <c r="P703" i="4"/>
  <c r="Q703" i="4" s="1"/>
  <c r="P687" i="4"/>
  <c r="Q687" i="4" s="1"/>
  <c r="P671" i="4"/>
  <c r="Q671" i="4" s="1"/>
  <c r="P655" i="4"/>
  <c r="Q655" i="4" s="1"/>
  <c r="P639" i="4"/>
  <c r="Q639" i="4" s="1"/>
  <c r="P623" i="4"/>
  <c r="Q623" i="4" s="1"/>
  <c r="P607" i="4"/>
  <c r="Q607" i="4" s="1"/>
  <c r="P591" i="4"/>
  <c r="Q591" i="4" s="1"/>
  <c r="P575" i="4"/>
  <c r="Q575" i="4" s="1"/>
  <c r="P559" i="4"/>
  <c r="Q559" i="4" s="1"/>
  <c r="P543" i="4"/>
  <c r="Q543" i="4" s="1"/>
  <c r="P527" i="4"/>
  <c r="Q527" i="4" s="1"/>
  <c r="P511" i="4"/>
  <c r="Q511" i="4" s="1"/>
  <c r="P495" i="4"/>
  <c r="Q495" i="4" s="1"/>
  <c r="P479" i="4"/>
  <c r="Q479" i="4" s="1"/>
  <c r="P463" i="4"/>
  <c r="Q463" i="4" s="1"/>
  <c r="P447" i="4"/>
  <c r="Q447" i="4" s="1"/>
  <c r="P431" i="4"/>
  <c r="Q431" i="4" s="1"/>
  <c r="P415" i="4"/>
  <c r="Q415" i="4" s="1"/>
  <c r="P399" i="4"/>
  <c r="Q399" i="4" s="1"/>
  <c r="P383" i="4"/>
  <c r="Q383" i="4" s="1"/>
  <c r="P367" i="4"/>
  <c r="Q367" i="4" s="1"/>
  <c r="P351" i="4"/>
  <c r="Q351" i="4" s="1"/>
  <c r="P335" i="4"/>
  <c r="Q335" i="4" s="1"/>
  <c r="P319" i="4"/>
  <c r="Q319" i="4" s="1"/>
  <c r="P303" i="4"/>
  <c r="Q303" i="4" s="1"/>
  <c r="P287" i="4"/>
  <c r="Q287" i="4" s="1"/>
  <c r="P271" i="4"/>
  <c r="Q271" i="4" s="1"/>
  <c r="P255" i="4"/>
  <c r="Q255" i="4" s="1"/>
  <c r="P239" i="4"/>
  <c r="Q239" i="4" s="1"/>
  <c r="P223" i="4"/>
  <c r="Q223" i="4" s="1"/>
  <c r="P207" i="4"/>
  <c r="Q207" i="4" s="1"/>
  <c r="P191" i="4"/>
  <c r="Q191" i="4" s="1"/>
  <c r="P175" i="4"/>
  <c r="Q175" i="4" s="1"/>
  <c r="P159" i="4"/>
  <c r="Q159" i="4" s="1"/>
  <c r="P143" i="4"/>
  <c r="Q143" i="4" s="1"/>
  <c r="P127" i="4"/>
  <c r="Q127" i="4" s="1"/>
  <c r="P111" i="4"/>
  <c r="Q111" i="4" s="1"/>
  <c r="P95" i="4"/>
  <c r="Q95" i="4" s="1"/>
  <c r="P79" i="4"/>
  <c r="Q79" i="4" s="1"/>
  <c r="P63" i="4"/>
  <c r="Q63" i="4" s="1"/>
  <c r="P47" i="4"/>
  <c r="Q47" i="4" s="1"/>
  <c r="P31" i="4"/>
  <c r="Q31" i="4" s="1"/>
  <c r="P15" i="4"/>
  <c r="Q15" i="4" s="1"/>
  <c r="P5534" i="4"/>
  <c r="Q5534" i="4" s="1"/>
  <c r="P5518" i="4"/>
  <c r="Q5518" i="4" s="1"/>
  <c r="P5502" i="4"/>
  <c r="Q5502" i="4" s="1"/>
  <c r="P5486" i="4"/>
  <c r="Q5486" i="4" s="1"/>
  <c r="P5470" i="4"/>
  <c r="Q5470" i="4" s="1"/>
  <c r="P5454" i="4"/>
  <c r="Q5454" i="4" s="1"/>
  <c r="P5438" i="4"/>
  <c r="Q5438" i="4" s="1"/>
  <c r="P5422" i="4"/>
  <c r="Q5422" i="4" s="1"/>
  <c r="P5406" i="4"/>
  <c r="Q5406" i="4" s="1"/>
  <c r="P5390" i="4"/>
  <c r="Q5390" i="4" s="1"/>
  <c r="P5374" i="4"/>
  <c r="Q5374" i="4" s="1"/>
  <c r="P5342" i="4"/>
  <c r="Q5342" i="4" s="1"/>
  <c r="P5326" i="4"/>
  <c r="Q5326" i="4" s="1"/>
  <c r="P5310" i="4"/>
  <c r="Q5310" i="4" s="1"/>
  <c r="P5294" i="4"/>
  <c r="Q5294" i="4" s="1"/>
  <c r="P5278" i="4"/>
  <c r="Q5278" i="4" s="1"/>
  <c r="P5262" i="4"/>
  <c r="Q5262" i="4" s="1"/>
  <c r="P5246" i="4"/>
  <c r="Q5246" i="4" s="1"/>
  <c r="P5230" i="4"/>
  <c r="Q5230" i="4" s="1"/>
  <c r="P5214" i="4"/>
  <c r="Q5214" i="4" s="1"/>
  <c r="P5198" i="4"/>
  <c r="Q5198" i="4" s="1"/>
  <c r="P5182" i="4"/>
  <c r="Q5182" i="4" s="1"/>
  <c r="P5166" i="4"/>
  <c r="Q5166" i="4" s="1"/>
  <c r="P5150" i="4"/>
  <c r="Q5150" i="4" s="1"/>
  <c r="P5134" i="4"/>
  <c r="Q5134" i="4" s="1"/>
  <c r="P5118" i="4"/>
  <c r="Q5118" i="4" s="1"/>
  <c r="P5102" i="4"/>
  <c r="Q5102" i="4" s="1"/>
  <c r="P5086" i="4"/>
  <c r="Q5086" i="4" s="1"/>
  <c r="P5070" i="4"/>
  <c r="Q5070" i="4" s="1"/>
  <c r="P5054" i="4"/>
  <c r="Q5054" i="4" s="1"/>
  <c r="P5038" i="4"/>
  <c r="Q5038" i="4" s="1"/>
  <c r="P5022" i="4"/>
  <c r="Q5022" i="4" s="1"/>
  <c r="P5006" i="4"/>
  <c r="Q5006" i="4" s="1"/>
  <c r="P4990" i="4"/>
  <c r="Q4990" i="4" s="1"/>
  <c r="P4974" i="4"/>
  <c r="Q4974" i="4" s="1"/>
  <c r="P4958" i="4"/>
  <c r="Q4958" i="4" s="1"/>
  <c r="P4942" i="4"/>
  <c r="Q4942" i="4" s="1"/>
  <c r="P4926" i="4"/>
  <c r="Q4926" i="4" s="1"/>
  <c r="P4910" i="4"/>
  <c r="Q4910" i="4" s="1"/>
  <c r="P4894" i="4"/>
  <c r="Q4894" i="4" s="1"/>
  <c r="P4878" i="4"/>
  <c r="Q4878" i="4" s="1"/>
  <c r="P4862" i="4"/>
  <c r="Q4862" i="4"/>
  <c r="P4846" i="4"/>
  <c r="Q4846" i="4" s="1"/>
  <c r="P4830" i="4"/>
  <c r="Q4830" i="4" s="1"/>
  <c r="P4814" i="4"/>
  <c r="Q4814" i="4" s="1"/>
  <c r="P4798" i="4"/>
  <c r="Q4798" i="4" s="1"/>
  <c r="P4782" i="4"/>
  <c r="Q4782" i="4" s="1"/>
  <c r="P4766" i="4"/>
  <c r="Q4766" i="4" s="1"/>
  <c r="P4750" i="4"/>
  <c r="Q4750" i="4" s="1"/>
  <c r="P4734" i="4"/>
  <c r="Q4734" i="4" s="1"/>
  <c r="P4718" i="4"/>
  <c r="Q4718" i="4" s="1"/>
  <c r="P4702" i="4"/>
  <c r="Q4702" i="4" s="1"/>
  <c r="P4686" i="4"/>
  <c r="Q4686" i="4" s="1"/>
  <c r="P4670" i="4"/>
  <c r="Q4670" i="4" s="1"/>
  <c r="P4654" i="4"/>
  <c r="Q4654" i="4" s="1"/>
  <c r="P4638" i="4"/>
  <c r="Q4638" i="4" s="1"/>
  <c r="P4622" i="4"/>
  <c r="Q4622" i="4" s="1"/>
  <c r="P4606" i="4"/>
  <c r="Q4606" i="4" s="1"/>
  <c r="P4590" i="4"/>
  <c r="Q4590" i="4" s="1"/>
  <c r="P4574" i="4"/>
  <c r="Q4574" i="4" s="1"/>
  <c r="P4558" i="4"/>
  <c r="Q4558" i="4" s="1"/>
  <c r="P4542" i="4"/>
  <c r="Q4542" i="4" s="1"/>
  <c r="P4526" i="4"/>
  <c r="Q4526" i="4" s="1"/>
  <c r="P4510" i="4"/>
  <c r="Q4510" i="4" s="1"/>
  <c r="P4494" i="4"/>
  <c r="Q4494" i="4" s="1"/>
  <c r="P4478" i="4"/>
  <c r="Q4478" i="4" s="1"/>
  <c r="P4462" i="4"/>
  <c r="Q4462" i="4" s="1"/>
  <c r="P4446" i="4"/>
  <c r="Q4446" i="4" s="1"/>
  <c r="P4430" i="4"/>
  <c r="Q4430" i="4" s="1"/>
  <c r="P4414" i="4"/>
  <c r="Q4414" i="4" s="1"/>
  <c r="P4398" i="4"/>
  <c r="Q4398" i="4" s="1"/>
  <c r="P4382" i="4"/>
  <c r="Q4382" i="4" s="1"/>
  <c r="P4366" i="4"/>
  <c r="Q4366" i="4" s="1"/>
  <c r="P4350" i="4"/>
  <c r="Q4350" i="4" s="1"/>
  <c r="P4334" i="4"/>
  <c r="Q4334" i="4" s="1"/>
  <c r="P4318" i="4"/>
  <c r="Q4318" i="4" s="1"/>
  <c r="P4302" i="4"/>
  <c r="Q4302" i="4" s="1"/>
  <c r="P4286" i="4"/>
  <c r="Q4286" i="4" s="1"/>
  <c r="P4270" i="4"/>
  <c r="Q4270" i="4" s="1"/>
  <c r="P4254" i="4"/>
  <c r="Q4254" i="4" s="1"/>
  <c r="P4238" i="4"/>
  <c r="Q4238" i="4" s="1"/>
  <c r="P4222" i="4"/>
  <c r="Q4222" i="4" s="1"/>
  <c r="P4206" i="4"/>
  <c r="Q4206" i="4" s="1"/>
  <c r="P4190" i="4"/>
  <c r="Q4190" i="4" s="1"/>
  <c r="P4174" i="4"/>
  <c r="Q4174" i="4" s="1"/>
  <c r="P4158" i="4"/>
  <c r="Q4158" i="4" s="1"/>
  <c r="P4142" i="4"/>
  <c r="Q4142" i="4" s="1"/>
  <c r="P4126" i="4"/>
  <c r="Q4126" i="4" s="1"/>
  <c r="P4110" i="4"/>
  <c r="Q4110" i="4" s="1"/>
  <c r="P4094" i="4"/>
  <c r="Q4094" i="4" s="1"/>
  <c r="P4078" i="4"/>
  <c r="Q4078" i="4" s="1"/>
  <c r="P4062" i="4"/>
  <c r="Q4062" i="4" s="1"/>
  <c r="P4046" i="4"/>
  <c r="Q4046" i="4" s="1"/>
  <c r="P4030" i="4"/>
  <c r="Q4030" i="4" s="1"/>
  <c r="P4014" i="4"/>
  <c r="Q4014" i="4" s="1"/>
  <c r="P3998" i="4"/>
  <c r="Q3998" i="4" s="1"/>
  <c r="P3982" i="4"/>
  <c r="Q3982" i="4" s="1"/>
  <c r="P3966" i="4"/>
  <c r="Q3966" i="4" s="1"/>
  <c r="P3950" i="4"/>
  <c r="Q3950" i="4" s="1"/>
  <c r="P3934" i="4"/>
  <c r="Q3934" i="4" s="1"/>
  <c r="P3918" i="4"/>
  <c r="Q3918" i="4" s="1"/>
  <c r="P3902" i="4"/>
  <c r="Q3902" i="4" s="1"/>
  <c r="P3886" i="4"/>
  <c r="Q3886" i="4" s="1"/>
  <c r="P3870" i="4"/>
  <c r="Q3870" i="4" s="1"/>
  <c r="P3854" i="4"/>
  <c r="Q3854" i="4" s="1"/>
  <c r="P3838" i="4"/>
  <c r="Q3838" i="4" s="1"/>
  <c r="P3822" i="4"/>
  <c r="Q3822" i="4" s="1"/>
  <c r="P3806" i="4"/>
  <c r="Q3806" i="4" s="1"/>
  <c r="P3790" i="4"/>
  <c r="Q3790" i="4" s="1"/>
  <c r="P3774" i="4"/>
  <c r="Q3774" i="4" s="1"/>
  <c r="P3742" i="4"/>
  <c r="Q3742" i="4" s="1"/>
  <c r="P3726" i="4"/>
  <c r="Q3726" i="4" s="1"/>
  <c r="P3710" i="4"/>
  <c r="Q3710" i="4" s="1"/>
  <c r="P3694" i="4"/>
  <c r="Q3694" i="4" s="1"/>
  <c r="P3678" i="4"/>
  <c r="Q3678" i="4" s="1"/>
  <c r="P3662" i="4"/>
  <c r="Q3662" i="4" s="1"/>
  <c r="P3646" i="4"/>
  <c r="Q3646" i="4" s="1"/>
  <c r="P3630" i="4"/>
  <c r="Q3630" i="4" s="1"/>
  <c r="P3614" i="4"/>
  <c r="Q3614" i="4" s="1"/>
  <c r="P3598" i="4"/>
  <c r="Q3598" i="4" s="1"/>
  <c r="P3582" i="4"/>
  <c r="Q3582" i="4" s="1"/>
  <c r="P3566" i="4"/>
  <c r="Q3566" i="4" s="1"/>
  <c r="P3550" i="4"/>
  <c r="Q3550" i="4" s="1"/>
  <c r="P3534" i="4"/>
  <c r="Q3534" i="4" s="1"/>
  <c r="P3518" i="4"/>
  <c r="Q3518" i="4" s="1"/>
  <c r="P3502" i="4"/>
  <c r="Q3502" i="4" s="1"/>
  <c r="P3486" i="4"/>
  <c r="Q3486" i="4" s="1"/>
  <c r="P3470" i="4"/>
  <c r="Q3470" i="4" s="1"/>
  <c r="P3454" i="4"/>
  <c r="Q3454" i="4" s="1"/>
  <c r="P3438" i="4"/>
  <c r="Q3438" i="4" s="1"/>
  <c r="P3422" i="4"/>
  <c r="Q3422" i="4" s="1"/>
  <c r="P3406" i="4"/>
  <c r="Q3406" i="4" s="1"/>
  <c r="P3390" i="4"/>
  <c r="Q3390" i="4" s="1"/>
  <c r="P3374" i="4"/>
  <c r="Q3374" i="4" s="1"/>
  <c r="P3358" i="4"/>
  <c r="Q3358" i="4" s="1"/>
  <c r="P3342" i="4"/>
  <c r="Q3342" i="4" s="1"/>
  <c r="P3326" i="4"/>
  <c r="Q3326" i="4" s="1"/>
  <c r="P3310" i="4"/>
  <c r="Q3310" i="4" s="1"/>
  <c r="P3294" i="4"/>
  <c r="Q3294" i="4" s="1"/>
  <c r="P3278" i="4"/>
  <c r="Q3278" i="4" s="1"/>
  <c r="P3262" i="4"/>
  <c r="Q3262" i="4" s="1"/>
  <c r="P3246" i="4"/>
  <c r="Q3246" i="4" s="1"/>
  <c r="P3230" i="4"/>
  <c r="Q3230" i="4" s="1"/>
  <c r="P3214" i="4"/>
  <c r="Q3214" i="4" s="1"/>
  <c r="P3198" i="4"/>
  <c r="Q3198" i="4" s="1"/>
  <c r="P3182" i="4"/>
  <c r="Q3182" i="4" s="1"/>
  <c r="P3166" i="4"/>
  <c r="Q3166" i="4" s="1"/>
  <c r="P3150" i="4"/>
  <c r="Q3150" i="4" s="1"/>
  <c r="P3134" i="4"/>
  <c r="Q3134" i="4" s="1"/>
  <c r="P3118" i="4"/>
  <c r="Q3118" i="4" s="1"/>
  <c r="P3102" i="4"/>
  <c r="Q3102" i="4" s="1"/>
  <c r="P3070" i="4"/>
  <c r="Q3070" i="4" s="1"/>
  <c r="P3054" i="4"/>
  <c r="Q3054" i="4" s="1"/>
  <c r="P3038" i="4"/>
  <c r="Q3038" i="4" s="1"/>
  <c r="P3022" i="4"/>
  <c r="Q3022" i="4" s="1"/>
  <c r="P3006" i="4"/>
  <c r="Q3006" i="4" s="1"/>
  <c r="P2990" i="4"/>
  <c r="Q2990" i="4" s="1"/>
  <c r="P2974" i="4"/>
  <c r="Q2974" i="4" s="1"/>
  <c r="P2958" i="4"/>
  <c r="Q2958" i="4" s="1"/>
  <c r="P2942" i="4"/>
  <c r="Q2942" i="4" s="1"/>
  <c r="P2926" i="4"/>
  <c r="Q2926" i="4" s="1"/>
  <c r="P2910" i="4"/>
  <c r="Q2910" i="4" s="1"/>
  <c r="P2894" i="4"/>
  <c r="Q2894" i="4" s="1"/>
  <c r="P2878" i="4"/>
  <c r="Q2878" i="4" s="1"/>
  <c r="P2862" i="4"/>
  <c r="Q2862" i="4" s="1"/>
  <c r="P2846" i="4"/>
  <c r="Q2846" i="4" s="1"/>
  <c r="P2830" i="4"/>
  <c r="Q2830" i="4" s="1"/>
  <c r="P2814" i="4"/>
  <c r="Q2814" i="4" s="1"/>
  <c r="P2798" i="4"/>
  <c r="Q2798" i="4" s="1"/>
  <c r="P2782" i="4"/>
  <c r="Q2782" i="4" s="1"/>
  <c r="P2766" i="4"/>
  <c r="Q2766" i="4" s="1"/>
  <c r="P2750" i="4"/>
  <c r="Q2750" i="4" s="1"/>
  <c r="P2734" i="4"/>
  <c r="Q2734" i="4" s="1"/>
  <c r="P2718" i="4"/>
  <c r="Q2718" i="4" s="1"/>
  <c r="P2702" i="4"/>
  <c r="Q2702" i="4" s="1"/>
  <c r="P2686" i="4"/>
  <c r="Q2686" i="4" s="1"/>
  <c r="P2670" i="4"/>
  <c r="Q2670" i="4" s="1"/>
  <c r="P2654" i="4"/>
  <c r="Q2654" i="4" s="1"/>
  <c r="P2638" i="4"/>
  <c r="Q2638" i="4" s="1"/>
  <c r="P2622" i="4"/>
  <c r="Q2622" i="4"/>
  <c r="P2606" i="4"/>
  <c r="Q2606" i="4" s="1"/>
  <c r="P2590" i="4"/>
  <c r="Q2590" i="4" s="1"/>
  <c r="P2574" i="4"/>
  <c r="Q2574" i="4" s="1"/>
  <c r="P2558" i="4"/>
  <c r="Q2558" i="4" s="1"/>
  <c r="P2542" i="4"/>
  <c r="Q2542" i="4" s="1"/>
  <c r="P2526" i="4"/>
  <c r="Q2526" i="4" s="1"/>
  <c r="P2510" i="4"/>
  <c r="Q2510" i="4" s="1"/>
  <c r="P2494" i="4"/>
  <c r="Q2494" i="4" s="1"/>
  <c r="P2478" i="4"/>
  <c r="Q2478" i="4" s="1"/>
  <c r="P2462" i="4"/>
  <c r="Q2462" i="4" s="1"/>
  <c r="P2446" i="4"/>
  <c r="Q2446" i="4" s="1"/>
  <c r="P2430" i="4"/>
  <c r="Q2430" i="4" s="1"/>
  <c r="P2414" i="4"/>
  <c r="Q2414" i="4" s="1"/>
  <c r="P2398" i="4"/>
  <c r="Q2398" i="4" s="1"/>
  <c r="P2382" i="4"/>
  <c r="Q2382" i="4" s="1"/>
  <c r="P2366" i="4"/>
  <c r="Q2366" i="4" s="1"/>
  <c r="P2350" i="4"/>
  <c r="Q2350" i="4" s="1"/>
  <c r="P2334" i="4"/>
  <c r="Q2334" i="4" s="1"/>
  <c r="P2318" i="4"/>
  <c r="Q2318" i="4" s="1"/>
  <c r="P2302" i="4"/>
  <c r="Q2302" i="4" s="1"/>
  <c r="P2286" i="4"/>
  <c r="Q2286" i="4" s="1"/>
  <c r="P2270" i="4"/>
  <c r="Q2270" i="4" s="1"/>
  <c r="P2254" i="4"/>
  <c r="Q2254" i="4" s="1"/>
  <c r="P2238" i="4"/>
  <c r="Q2238" i="4" s="1"/>
  <c r="P2222" i="4"/>
  <c r="Q2222" i="4" s="1"/>
  <c r="P2206" i="4"/>
  <c r="Q2206" i="4" s="1"/>
  <c r="P2190" i="4"/>
  <c r="Q2190" i="4" s="1"/>
  <c r="P2174" i="4"/>
  <c r="Q2174" i="4" s="1"/>
  <c r="P2158" i="4"/>
  <c r="Q2158" i="4" s="1"/>
  <c r="P2142" i="4"/>
  <c r="Q2142" i="4" s="1"/>
  <c r="P2126" i="4"/>
  <c r="Q2126" i="4" s="1"/>
  <c r="P2110" i="4"/>
  <c r="Q2110" i="4" s="1"/>
  <c r="P2094" i="4"/>
  <c r="Q2094" i="4" s="1"/>
  <c r="P2078" i="4"/>
  <c r="Q2078" i="4" s="1"/>
  <c r="P2062" i="4"/>
  <c r="Q2062" i="4" s="1"/>
  <c r="P2046" i="4"/>
  <c r="Q2046" i="4" s="1"/>
  <c r="P2030" i="4"/>
  <c r="Q2030" i="4" s="1"/>
  <c r="P2014" i="4"/>
  <c r="Q2014" i="4" s="1"/>
  <c r="P1998" i="4"/>
  <c r="Q1998" i="4" s="1"/>
  <c r="P1982" i="4"/>
  <c r="Q1982" i="4" s="1"/>
  <c r="P1966" i="4"/>
  <c r="Q1966" i="4" s="1"/>
  <c r="P1950" i="4"/>
  <c r="Q1950" i="4" s="1"/>
  <c r="P1934" i="4"/>
  <c r="Q1934" i="4" s="1"/>
  <c r="P1918" i="4"/>
  <c r="Q1918" i="4" s="1"/>
  <c r="P1902" i="4"/>
  <c r="Q1902" i="4" s="1"/>
  <c r="P1886" i="4"/>
  <c r="Q1886" i="4" s="1"/>
  <c r="P1870" i="4"/>
  <c r="Q1870" i="4" s="1"/>
  <c r="P1854" i="4"/>
  <c r="Q1854" i="4" s="1"/>
  <c r="P1838" i="4"/>
  <c r="Q1838" i="4" s="1"/>
  <c r="P1822" i="4"/>
  <c r="Q1822" i="4" s="1"/>
  <c r="P1806" i="4"/>
  <c r="Q1806" i="4" s="1"/>
  <c r="P1790" i="4"/>
  <c r="Q1790" i="4" s="1"/>
  <c r="P1774" i="4"/>
  <c r="Q1774" i="4" s="1"/>
  <c r="P1758" i="4"/>
  <c r="Q1758" i="4" s="1"/>
  <c r="P1742" i="4"/>
  <c r="Q1742" i="4" s="1"/>
  <c r="P1726" i="4"/>
  <c r="Q1726" i="4" s="1"/>
  <c r="P1710" i="4"/>
  <c r="Q1710" i="4" s="1"/>
  <c r="P1694" i="4"/>
  <c r="Q1694" i="4" s="1"/>
  <c r="P1678" i="4"/>
  <c r="Q1678" i="4" s="1"/>
  <c r="P1662" i="4"/>
  <c r="Q1662" i="4" s="1"/>
  <c r="P1646" i="4"/>
  <c r="Q1646" i="4" s="1"/>
  <c r="P1630" i="4"/>
  <c r="Q1630" i="4" s="1"/>
  <c r="P1614" i="4"/>
  <c r="Q1614" i="4" s="1"/>
  <c r="P1598" i="4"/>
  <c r="Q1598" i="4" s="1"/>
  <c r="P1582" i="4"/>
  <c r="Q1582" i="4" s="1"/>
  <c r="P1566" i="4"/>
  <c r="Q1566" i="4" s="1"/>
  <c r="P1550" i="4"/>
  <c r="Q1550" i="4" s="1"/>
  <c r="P1534" i="4"/>
  <c r="Q1534" i="4" s="1"/>
  <c r="P1518" i="4"/>
  <c r="Q1518" i="4" s="1"/>
  <c r="P1502" i="4"/>
  <c r="Q1502" i="4" s="1"/>
  <c r="P1486" i="4"/>
  <c r="Q1486" i="4" s="1"/>
  <c r="P1470" i="4"/>
  <c r="Q1470" i="4" s="1"/>
  <c r="P1454" i="4"/>
  <c r="Q1454" i="4" s="1"/>
  <c r="P1438" i="4"/>
  <c r="Q1438" i="4" s="1"/>
  <c r="P1422" i="4"/>
  <c r="Q1422" i="4" s="1"/>
  <c r="P1406" i="4"/>
  <c r="Q1406" i="4" s="1"/>
  <c r="P1390" i="4"/>
  <c r="Q1390" i="4" s="1"/>
  <c r="P1374" i="4"/>
  <c r="Q1374" i="4" s="1"/>
  <c r="P1358" i="4"/>
  <c r="Q1358" i="4" s="1"/>
  <c r="P1342" i="4"/>
  <c r="Q1342" i="4" s="1"/>
  <c r="P1326" i="4"/>
  <c r="Q1326" i="4" s="1"/>
  <c r="P1310" i="4"/>
  <c r="Q1310" i="4" s="1"/>
  <c r="P1294" i="4"/>
  <c r="Q1294" i="4" s="1"/>
  <c r="P1278" i="4"/>
  <c r="Q1278" i="4" s="1"/>
  <c r="P1262" i="4"/>
  <c r="Q1262" i="4" s="1"/>
  <c r="P1246" i="4"/>
  <c r="Q1246" i="4" s="1"/>
  <c r="P1230" i="4"/>
  <c r="Q1230" i="4" s="1"/>
  <c r="P1214" i="4"/>
  <c r="Q1214" i="4" s="1"/>
  <c r="P1198" i="4"/>
  <c r="Q1198" i="4" s="1"/>
  <c r="P1182" i="4"/>
  <c r="Q1182" i="4" s="1"/>
  <c r="P1166" i="4"/>
  <c r="Q1166" i="4" s="1"/>
  <c r="P1150" i="4"/>
  <c r="Q1150" i="4" s="1"/>
  <c r="P1134" i="4"/>
  <c r="Q1134" i="4" s="1"/>
  <c r="P1118" i="4"/>
  <c r="Q1118" i="4" s="1"/>
  <c r="P1102" i="4"/>
  <c r="Q1102" i="4" s="1"/>
  <c r="P1086" i="4"/>
  <c r="Q1086" i="4" s="1"/>
  <c r="P1070" i="4"/>
  <c r="Q1070" i="4" s="1"/>
  <c r="P1054" i="4"/>
  <c r="Q1054" i="4" s="1"/>
  <c r="P1038" i="4"/>
  <c r="Q1038" i="4" s="1"/>
  <c r="P1022" i="4"/>
  <c r="Q1022" i="4" s="1"/>
  <c r="P1006" i="4"/>
  <c r="Q1006" i="4" s="1"/>
  <c r="P990" i="4"/>
  <c r="Q990" i="4" s="1"/>
  <c r="P974" i="4"/>
  <c r="Q974" i="4" s="1"/>
  <c r="P958" i="4"/>
  <c r="Q958" i="4" s="1"/>
  <c r="P942" i="4"/>
  <c r="Q942" i="4" s="1"/>
  <c r="P926" i="4"/>
  <c r="Q926" i="4" s="1"/>
  <c r="P910" i="4"/>
  <c r="Q910" i="4" s="1"/>
  <c r="P894" i="4"/>
  <c r="Q894" i="4" s="1"/>
  <c r="P878" i="4"/>
  <c r="Q878" i="4" s="1"/>
  <c r="P862" i="4"/>
  <c r="Q862" i="4" s="1"/>
  <c r="P846" i="4"/>
  <c r="Q846" i="4" s="1"/>
  <c r="P830" i="4"/>
  <c r="Q830" i="4" s="1"/>
  <c r="P814" i="4"/>
  <c r="Q814" i="4" s="1"/>
  <c r="P798" i="4"/>
  <c r="Q798" i="4" s="1"/>
  <c r="P782" i="4"/>
  <c r="Q782" i="4" s="1"/>
  <c r="P766" i="4"/>
  <c r="Q766" i="4" s="1"/>
  <c r="P750" i="4"/>
  <c r="Q750" i="4" s="1"/>
  <c r="P734" i="4"/>
  <c r="Q734" i="4" s="1"/>
  <c r="P718" i="4"/>
  <c r="Q718" i="4" s="1"/>
  <c r="P702" i="4"/>
  <c r="Q702" i="4" s="1"/>
  <c r="P686" i="4"/>
  <c r="Q686" i="4" s="1"/>
  <c r="P670" i="4"/>
  <c r="Q670" i="4" s="1"/>
  <c r="P654" i="4"/>
  <c r="Q654" i="4" s="1"/>
  <c r="P638" i="4"/>
  <c r="Q638" i="4" s="1"/>
  <c r="P622" i="4"/>
  <c r="Q622" i="4" s="1"/>
  <c r="P606" i="4"/>
  <c r="Q606" i="4" s="1"/>
  <c r="P590" i="4"/>
  <c r="Q590" i="4" s="1"/>
  <c r="P574" i="4"/>
  <c r="Q574" i="4"/>
  <c r="P558" i="4"/>
  <c r="Q558" i="4" s="1"/>
  <c r="P542" i="4"/>
  <c r="Q542" i="4" s="1"/>
  <c r="P526" i="4"/>
  <c r="Q526" i="4" s="1"/>
  <c r="P510" i="4"/>
  <c r="Q510" i="4" s="1"/>
  <c r="P494" i="4"/>
  <c r="Q494" i="4" s="1"/>
  <c r="P478" i="4"/>
  <c r="Q478" i="4" s="1"/>
  <c r="P462" i="4"/>
  <c r="Q462" i="4" s="1"/>
  <c r="P446" i="4"/>
  <c r="Q446" i="4" s="1"/>
  <c r="P430" i="4"/>
  <c r="Q430" i="4" s="1"/>
  <c r="P414" i="4"/>
  <c r="Q414" i="4" s="1"/>
  <c r="P398" i="4"/>
  <c r="Q398" i="4" s="1"/>
  <c r="P382" i="4"/>
  <c r="Q382" i="4" s="1"/>
  <c r="P366" i="4"/>
  <c r="Q366" i="4" s="1"/>
  <c r="P350" i="4"/>
  <c r="Q350" i="4" s="1"/>
  <c r="P334" i="4"/>
  <c r="Q334" i="4" s="1"/>
  <c r="P318" i="4"/>
  <c r="Q318" i="4" s="1"/>
  <c r="P302" i="4"/>
  <c r="Q302" i="4" s="1"/>
  <c r="P286" i="4"/>
  <c r="Q286" i="4" s="1"/>
  <c r="P270" i="4"/>
  <c r="Q270" i="4" s="1"/>
  <c r="P254" i="4"/>
  <c r="Q254" i="4" s="1"/>
  <c r="P238" i="4"/>
  <c r="Q238" i="4" s="1"/>
  <c r="P222" i="4"/>
  <c r="Q222" i="4" s="1"/>
  <c r="P206" i="4"/>
  <c r="Q206" i="4" s="1"/>
  <c r="P190" i="4"/>
  <c r="Q190" i="4" s="1"/>
  <c r="P174" i="4"/>
  <c r="Q174" i="4" s="1"/>
  <c r="P158" i="4"/>
  <c r="Q158" i="4" s="1"/>
  <c r="P142" i="4"/>
  <c r="Q142" i="4" s="1"/>
  <c r="P126" i="4"/>
  <c r="Q126" i="4" s="1"/>
  <c r="P110" i="4"/>
  <c r="Q110" i="4" s="1"/>
  <c r="P94" i="4"/>
  <c r="Q94" i="4" s="1"/>
  <c r="P78" i="4"/>
  <c r="Q78" i="4" s="1"/>
  <c r="P62" i="4"/>
  <c r="Q62" i="4" s="1"/>
  <c r="P46" i="4"/>
  <c r="Q46" i="4" s="1"/>
  <c r="P30" i="4"/>
  <c r="Q30" i="4" s="1"/>
  <c r="P14" i="4"/>
  <c r="Q14" i="4" s="1"/>
  <c r="Q4763" i="4"/>
  <c r="Q3468" i="4"/>
  <c r="P4333" i="4"/>
  <c r="Q4333" i="4" s="1"/>
  <c r="P4317" i="4"/>
  <c r="Q4317" i="4" s="1"/>
  <c r="P4301" i="4"/>
  <c r="Q4301" i="4" s="1"/>
  <c r="P4285" i="4"/>
  <c r="Q4285" i="4" s="1"/>
  <c r="P4269" i="4"/>
  <c r="Q4269" i="4" s="1"/>
  <c r="P4253" i="4"/>
  <c r="Q4253" i="4" s="1"/>
  <c r="P4237" i="4"/>
  <c r="Q4237" i="4" s="1"/>
  <c r="P4221" i="4"/>
  <c r="Q4221" i="4" s="1"/>
  <c r="P4205" i="4"/>
  <c r="Q4205" i="4" s="1"/>
  <c r="P4189" i="4"/>
  <c r="Q4189" i="4" s="1"/>
  <c r="P4173" i="4"/>
  <c r="Q4173" i="4" s="1"/>
  <c r="P4157" i="4"/>
  <c r="Q4157" i="4" s="1"/>
  <c r="P4125" i="4"/>
  <c r="Q4125" i="4" s="1"/>
  <c r="P4109" i="4"/>
  <c r="Q4109" i="4" s="1"/>
  <c r="P4093" i="4"/>
  <c r="Q4093" i="4" s="1"/>
  <c r="P4077" i="4"/>
  <c r="Q4077" i="4" s="1"/>
  <c r="P4061" i="4"/>
  <c r="Q4061" i="4" s="1"/>
  <c r="P4045" i="4"/>
  <c r="Q4045" i="4" s="1"/>
  <c r="P4029" i="4"/>
  <c r="Q4029" i="4" s="1"/>
  <c r="P4013" i="4"/>
  <c r="Q4013" i="4" s="1"/>
  <c r="P3997" i="4"/>
  <c r="Q3997" i="4" s="1"/>
  <c r="P3981" i="4"/>
  <c r="Q3981" i="4" s="1"/>
  <c r="P3965" i="4"/>
  <c r="Q3965" i="4" s="1"/>
  <c r="P3949" i="4"/>
  <c r="Q3949" i="4" s="1"/>
  <c r="P3933" i="4"/>
  <c r="Q3933" i="4" s="1"/>
  <c r="P3917" i="4"/>
  <c r="Q3917" i="4" s="1"/>
  <c r="P3901" i="4"/>
  <c r="Q3901" i="4" s="1"/>
  <c r="P3869" i="4"/>
  <c r="Q3869" i="4" s="1"/>
  <c r="P3853" i="4"/>
  <c r="Q3853" i="4" s="1"/>
  <c r="P3837" i="4"/>
  <c r="Q3837" i="4" s="1"/>
  <c r="P3821" i="4"/>
  <c r="Q3821" i="4" s="1"/>
  <c r="P3805" i="4"/>
  <c r="Q3805" i="4" s="1"/>
  <c r="P3789" i="4"/>
  <c r="Q3789" i="4" s="1"/>
  <c r="P3773" i="4"/>
  <c r="Q3773" i="4" s="1"/>
  <c r="P3757" i="4"/>
  <c r="Q3757" i="4" s="1"/>
  <c r="P3741" i="4"/>
  <c r="Q3741" i="4" s="1"/>
  <c r="P3725" i="4"/>
  <c r="Q3725" i="4" s="1"/>
  <c r="P3709" i="4"/>
  <c r="Q3709" i="4" s="1"/>
  <c r="P3693" i="4"/>
  <c r="Q3693" i="4" s="1"/>
  <c r="P3677" i="4"/>
  <c r="Q3677" i="4" s="1"/>
  <c r="P3661" i="4"/>
  <c r="Q3661" i="4" s="1"/>
  <c r="P3645" i="4"/>
  <c r="Q3645" i="4" s="1"/>
  <c r="P3629" i="4"/>
  <c r="Q3629" i="4" s="1"/>
  <c r="P3613" i="4"/>
  <c r="Q3613" i="4" s="1"/>
  <c r="P3597" i="4"/>
  <c r="Q3597" i="4" s="1"/>
  <c r="P3581" i="4"/>
  <c r="Q3581" i="4" s="1"/>
  <c r="P3565" i="4"/>
  <c r="Q3565" i="4"/>
  <c r="P3549" i="4"/>
  <c r="Q3549" i="4" s="1"/>
  <c r="P3533" i="4"/>
  <c r="Q3533" i="4" s="1"/>
  <c r="P3517" i="4"/>
  <c r="Q3517" i="4" s="1"/>
  <c r="P3501" i="4"/>
  <c r="Q3501" i="4" s="1"/>
  <c r="P3485" i="4"/>
  <c r="Q3485" i="4" s="1"/>
  <c r="P3469" i="4"/>
  <c r="Q3469" i="4" s="1"/>
  <c r="P3453" i="4"/>
  <c r="Q3453" i="4" s="1"/>
  <c r="P3437" i="4"/>
  <c r="Q3437" i="4" s="1"/>
  <c r="P3421" i="4"/>
  <c r="Q3421" i="4" s="1"/>
  <c r="P3405" i="4"/>
  <c r="Q3405" i="4" s="1"/>
  <c r="P3389" i="4"/>
  <c r="Q3389" i="4" s="1"/>
  <c r="P3373" i="4"/>
  <c r="Q3373" i="4" s="1"/>
  <c r="P3357" i="4"/>
  <c r="Q3357" i="4" s="1"/>
  <c r="P3341" i="4"/>
  <c r="Q3341" i="4" s="1"/>
  <c r="P3325" i="4"/>
  <c r="Q3325" i="4" s="1"/>
  <c r="P3309" i="4"/>
  <c r="Q3309" i="4" s="1"/>
  <c r="P3293" i="4"/>
  <c r="Q3293" i="4" s="1"/>
  <c r="P3277" i="4"/>
  <c r="Q3277" i="4" s="1"/>
  <c r="P3261" i="4"/>
  <c r="Q3261" i="4" s="1"/>
  <c r="P3245" i="4"/>
  <c r="Q3245" i="4" s="1"/>
  <c r="P3229" i="4"/>
  <c r="Q3229" i="4" s="1"/>
  <c r="P3213" i="4"/>
  <c r="Q3213" i="4" s="1"/>
  <c r="P3197" i="4"/>
  <c r="Q3197" i="4" s="1"/>
  <c r="P3181" i="4"/>
  <c r="Q3181" i="4" s="1"/>
  <c r="P3165" i="4"/>
  <c r="Q3165" i="4" s="1"/>
  <c r="P3149" i="4"/>
  <c r="Q3149" i="4" s="1"/>
  <c r="P3133" i="4"/>
  <c r="Q3133" i="4" s="1"/>
  <c r="P3117" i="4"/>
  <c r="Q3117" i="4" s="1"/>
  <c r="P3101" i="4"/>
  <c r="Q3101" i="4" s="1"/>
  <c r="P3085" i="4"/>
  <c r="Q3085" i="4" s="1"/>
  <c r="P3069" i="4"/>
  <c r="Q3069" i="4" s="1"/>
  <c r="P3053" i="4"/>
  <c r="Q3053" i="4" s="1"/>
  <c r="P3037" i="4"/>
  <c r="Q3037" i="4" s="1"/>
  <c r="P3021" i="4"/>
  <c r="Q3021" i="4" s="1"/>
  <c r="P3005" i="4"/>
  <c r="Q3005" i="4" s="1"/>
  <c r="P2989" i="4"/>
  <c r="Q2989" i="4" s="1"/>
  <c r="P2973" i="4"/>
  <c r="Q2973" i="4" s="1"/>
  <c r="P2957" i="4"/>
  <c r="Q2957" i="4" s="1"/>
  <c r="P2941" i="4"/>
  <c r="Q2941" i="4" s="1"/>
  <c r="P2925" i="4"/>
  <c r="Q2925" i="4" s="1"/>
  <c r="P2909" i="4"/>
  <c r="Q2909" i="4" s="1"/>
  <c r="P2893" i="4"/>
  <c r="Q2893" i="4" s="1"/>
  <c r="P2877" i="4"/>
  <c r="Q2877" i="4" s="1"/>
  <c r="P2861" i="4"/>
  <c r="Q2861" i="4" s="1"/>
  <c r="P2845" i="4"/>
  <c r="Q2845" i="4" s="1"/>
  <c r="P2829" i="4"/>
  <c r="Q2829" i="4" s="1"/>
  <c r="P2813" i="4"/>
  <c r="Q2813" i="4" s="1"/>
  <c r="P2797" i="4"/>
  <c r="Q2797" i="4"/>
  <c r="P2781" i="4"/>
  <c r="Q2781" i="4" s="1"/>
  <c r="P2765" i="4"/>
  <c r="Q2765" i="4" s="1"/>
  <c r="P2749" i="4"/>
  <c r="Q2749" i="4" s="1"/>
  <c r="P2733" i="4"/>
  <c r="Q2733" i="4" s="1"/>
  <c r="P2717" i="4"/>
  <c r="Q2717" i="4" s="1"/>
  <c r="P2701" i="4"/>
  <c r="Q2701" i="4" s="1"/>
  <c r="P2685" i="4"/>
  <c r="Q2685" i="4" s="1"/>
  <c r="P2669" i="4"/>
  <c r="Q2669" i="4" s="1"/>
  <c r="P2653" i="4"/>
  <c r="Q2653" i="4" s="1"/>
  <c r="P2637" i="4"/>
  <c r="Q2637" i="4" s="1"/>
  <c r="P2621" i="4"/>
  <c r="Q2621" i="4" s="1"/>
  <c r="P2605" i="4"/>
  <c r="Q2605" i="4" s="1"/>
  <c r="P2589" i="4"/>
  <c r="Q2589" i="4" s="1"/>
  <c r="P2573" i="4"/>
  <c r="Q2573" i="4" s="1"/>
  <c r="P2557" i="4"/>
  <c r="Q2557" i="4" s="1"/>
  <c r="P2541" i="4"/>
  <c r="Q2541" i="4" s="1"/>
  <c r="P2525" i="4"/>
  <c r="Q2525" i="4" s="1"/>
  <c r="P2509" i="4"/>
  <c r="Q2509" i="4" s="1"/>
  <c r="P2493" i="4"/>
  <c r="Q2493" i="4" s="1"/>
  <c r="P2477" i="4"/>
  <c r="Q2477" i="4" s="1"/>
  <c r="P2461" i="4"/>
  <c r="Q2461" i="4" s="1"/>
  <c r="P2445" i="4"/>
  <c r="Q2445" i="4" s="1"/>
  <c r="P2429" i="4"/>
  <c r="Q2429" i="4" s="1"/>
  <c r="P2413" i="4"/>
  <c r="Q2413" i="4" s="1"/>
  <c r="P2397" i="4"/>
  <c r="Q2397" i="4" s="1"/>
  <c r="P2381" i="4"/>
  <c r="Q2381" i="4" s="1"/>
  <c r="P2365" i="4"/>
  <c r="Q2365" i="4" s="1"/>
  <c r="P2349" i="4"/>
  <c r="Q2349" i="4" s="1"/>
  <c r="P2333" i="4"/>
  <c r="Q2333" i="4" s="1"/>
  <c r="P2317" i="4"/>
  <c r="Q2317" i="4" s="1"/>
  <c r="P2301" i="4"/>
  <c r="Q2301" i="4" s="1"/>
  <c r="P2285" i="4"/>
  <c r="Q2285" i="4" s="1"/>
  <c r="P2269" i="4"/>
  <c r="Q2269" i="4" s="1"/>
  <c r="P2253" i="4"/>
  <c r="Q2253" i="4" s="1"/>
  <c r="P2237" i="4"/>
  <c r="Q2237" i="4" s="1"/>
  <c r="P2221" i="4"/>
  <c r="Q2221" i="4" s="1"/>
  <c r="P2205" i="4"/>
  <c r="Q2205" i="4" s="1"/>
  <c r="P2189" i="4"/>
  <c r="Q2189" i="4" s="1"/>
  <c r="P2173" i="4"/>
  <c r="Q2173" i="4" s="1"/>
  <c r="P2157" i="4"/>
  <c r="Q2157" i="4" s="1"/>
  <c r="P2141" i="4"/>
  <c r="Q2141" i="4" s="1"/>
  <c r="P2125" i="4"/>
  <c r="Q2125" i="4" s="1"/>
  <c r="P2109" i="4"/>
  <c r="Q2109" i="4" s="1"/>
  <c r="P2093" i="4"/>
  <c r="Q2093" i="4" s="1"/>
  <c r="P2077" i="4"/>
  <c r="Q2077" i="4" s="1"/>
  <c r="P2061" i="4"/>
  <c r="Q2061" i="4" s="1"/>
  <c r="P2045" i="4"/>
  <c r="Q2045" i="4" s="1"/>
  <c r="P2029" i="4"/>
  <c r="Q2029" i="4"/>
  <c r="P2013" i="4"/>
  <c r="Q2013" i="4" s="1"/>
  <c r="P1997" i="4"/>
  <c r="Q1997" i="4" s="1"/>
  <c r="P1981" i="4"/>
  <c r="Q1981" i="4" s="1"/>
  <c r="P1965" i="4"/>
  <c r="Q1965" i="4" s="1"/>
  <c r="P1949" i="4"/>
  <c r="Q1949" i="4" s="1"/>
  <c r="P1933" i="4"/>
  <c r="Q1933" i="4" s="1"/>
  <c r="P1917" i="4"/>
  <c r="Q1917" i="4" s="1"/>
  <c r="P1901" i="4"/>
  <c r="Q1901" i="4" s="1"/>
  <c r="P1885" i="4"/>
  <c r="Q1885" i="4" s="1"/>
  <c r="P1869" i="4"/>
  <c r="Q1869" i="4" s="1"/>
  <c r="P1853" i="4"/>
  <c r="Q1853" i="4" s="1"/>
  <c r="P1837" i="4"/>
  <c r="Q1837" i="4" s="1"/>
  <c r="P1821" i="4"/>
  <c r="Q1821" i="4" s="1"/>
  <c r="P1805" i="4"/>
  <c r="Q1805" i="4" s="1"/>
  <c r="P1789" i="4"/>
  <c r="Q1789" i="4" s="1"/>
  <c r="P1773" i="4"/>
  <c r="Q1773" i="4" s="1"/>
  <c r="P1757" i="4"/>
  <c r="Q1757" i="4" s="1"/>
  <c r="P1741" i="4"/>
  <c r="Q1741" i="4" s="1"/>
  <c r="P1725" i="4"/>
  <c r="Q1725" i="4" s="1"/>
  <c r="P1709" i="4"/>
  <c r="Q1709" i="4" s="1"/>
  <c r="P1693" i="4"/>
  <c r="Q1693" i="4" s="1"/>
  <c r="P1677" i="4"/>
  <c r="Q1677" i="4" s="1"/>
  <c r="P1661" i="4"/>
  <c r="Q1661" i="4" s="1"/>
  <c r="P1645" i="4"/>
  <c r="Q1645" i="4" s="1"/>
  <c r="P1629" i="4"/>
  <c r="Q1629" i="4" s="1"/>
  <c r="P1613" i="4"/>
  <c r="Q1613" i="4" s="1"/>
  <c r="P1597" i="4"/>
  <c r="Q1597" i="4" s="1"/>
  <c r="P1581" i="4"/>
  <c r="Q1581" i="4" s="1"/>
  <c r="P1565" i="4"/>
  <c r="Q1565" i="4" s="1"/>
  <c r="P1549" i="4"/>
  <c r="Q1549" i="4" s="1"/>
  <c r="P1533" i="4"/>
  <c r="Q1533" i="4" s="1"/>
  <c r="P1517" i="4"/>
  <c r="Q1517" i="4" s="1"/>
  <c r="P1501" i="4"/>
  <c r="Q1501" i="4" s="1"/>
  <c r="P1485" i="4"/>
  <c r="Q1485" i="4" s="1"/>
  <c r="P1469" i="4"/>
  <c r="Q1469" i="4" s="1"/>
  <c r="P1453" i="4"/>
  <c r="Q1453" i="4" s="1"/>
  <c r="P1437" i="4"/>
  <c r="Q1437" i="4" s="1"/>
  <c r="P1421" i="4"/>
  <c r="Q1421" i="4" s="1"/>
  <c r="P1405" i="4"/>
  <c r="Q1405" i="4" s="1"/>
  <c r="P1389" i="4"/>
  <c r="Q1389" i="4" s="1"/>
  <c r="P1373" i="4"/>
  <c r="Q1373" i="4" s="1"/>
  <c r="P1357" i="4"/>
  <c r="Q1357" i="4" s="1"/>
  <c r="P1341" i="4"/>
  <c r="Q1341" i="4" s="1"/>
  <c r="P1325" i="4"/>
  <c r="Q1325" i="4" s="1"/>
  <c r="P1309" i="4"/>
  <c r="Q1309" i="4" s="1"/>
  <c r="P1293" i="4"/>
  <c r="Q1293" i="4" s="1"/>
  <c r="P1277" i="4"/>
  <c r="Q1277" i="4" s="1"/>
  <c r="P1261" i="4"/>
  <c r="Q1261" i="4" s="1"/>
  <c r="P1245" i="4"/>
  <c r="Q1245" i="4" s="1"/>
  <c r="P1229" i="4"/>
  <c r="Q1229" i="4" s="1"/>
  <c r="P1213" i="4"/>
  <c r="Q1213" i="4" s="1"/>
  <c r="P1197" i="4"/>
  <c r="Q1197" i="4" s="1"/>
  <c r="P1181" i="4"/>
  <c r="Q1181" i="4" s="1"/>
  <c r="P1165" i="4"/>
  <c r="Q1165" i="4" s="1"/>
  <c r="P1149" i="4"/>
  <c r="Q1149" i="4" s="1"/>
  <c r="P1133" i="4"/>
  <c r="Q1133" i="4" s="1"/>
  <c r="P1117" i="4"/>
  <c r="Q1117" i="4" s="1"/>
  <c r="P1101" i="4"/>
  <c r="Q1101" i="4" s="1"/>
  <c r="P1085" i="4"/>
  <c r="Q1085" i="4" s="1"/>
  <c r="P1069" i="4"/>
  <c r="Q1069" i="4" s="1"/>
  <c r="P1053" i="4"/>
  <c r="Q1053" i="4" s="1"/>
  <c r="P1037" i="4"/>
  <c r="Q1037" i="4" s="1"/>
  <c r="P1021" i="4"/>
  <c r="Q1021" i="4" s="1"/>
  <c r="P1005" i="4"/>
  <c r="Q1005" i="4" s="1"/>
  <c r="P989" i="4"/>
  <c r="Q989" i="4" s="1"/>
  <c r="P973" i="4"/>
  <c r="Q973" i="4" s="1"/>
  <c r="P957" i="4"/>
  <c r="Q957" i="4" s="1"/>
  <c r="P941" i="4"/>
  <c r="Q941" i="4" s="1"/>
  <c r="P925" i="4"/>
  <c r="Q925" i="4" s="1"/>
  <c r="P909" i="4"/>
  <c r="Q909" i="4" s="1"/>
  <c r="P893" i="4"/>
  <c r="Q893" i="4" s="1"/>
  <c r="P877" i="4"/>
  <c r="Q877" i="4" s="1"/>
  <c r="P861" i="4"/>
  <c r="Q861" i="4" s="1"/>
  <c r="P845" i="4"/>
  <c r="Q845" i="4" s="1"/>
  <c r="P829" i="4"/>
  <c r="Q829" i="4" s="1"/>
  <c r="P813" i="4"/>
  <c r="Q813" i="4" s="1"/>
  <c r="P797" i="4"/>
  <c r="Q797" i="4" s="1"/>
  <c r="P781" i="4"/>
  <c r="Q781" i="4" s="1"/>
  <c r="P765" i="4"/>
  <c r="Q765" i="4" s="1"/>
  <c r="P749" i="4"/>
  <c r="Q749" i="4" s="1"/>
  <c r="P733" i="4"/>
  <c r="Q733" i="4" s="1"/>
  <c r="P717" i="4"/>
  <c r="Q717" i="4" s="1"/>
  <c r="P701" i="4"/>
  <c r="Q701" i="4" s="1"/>
  <c r="P685" i="4"/>
  <c r="Q685" i="4" s="1"/>
  <c r="P669" i="4"/>
  <c r="Q669" i="4" s="1"/>
  <c r="P653" i="4"/>
  <c r="Q653" i="4" s="1"/>
  <c r="P637" i="4"/>
  <c r="Q637" i="4" s="1"/>
  <c r="P621" i="4"/>
  <c r="Q621" i="4" s="1"/>
  <c r="P605" i="4"/>
  <c r="Q605" i="4" s="1"/>
  <c r="P589" i="4"/>
  <c r="Q589" i="4" s="1"/>
  <c r="P573" i="4"/>
  <c r="Q573" i="4" s="1"/>
  <c r="P557" i="4"/>
  <c r="Q557" i="4" s="1"/>
  <c r="P541" i="4"/>
  <c r="Q541" i="4" s="1"/>
  <c r="P525" i="4"/>
  <c r="Q525" i="4" s="1"/>
  <c r="P509" i="4"/>
  <c r="Q509" i="4" s="1"/>
  <c r="P493" i="4"/>
  <c r="Q493" i="4" s="1"/>
  <c r="P477" i="4"/>
  <c r="Q477" i="4" s="1"/>
  <c r="P461" i="4"/>
  <c r="Q461" i="4" s="1"/>
  <c r="P445" i="4"/>
  <c r="Q445" i="4" s="1"/>
  <c r="P429" i="4"/>
  <c r="Q429" i="4" s="1"/>
  <c r="P413" i="4"/>
  <c r="Q413" i="4" s="1"/>
  <c r="P397" i="4"/>
  <c r="Q397" i="4" s="1"/>
  <c r="P381" i="4"/>
  <c r="Q381" i="4" s="1"/>
  <c r="P365" i="4"/>
  <c r="Q365" i="4"/>
  <c r="P349" i="4"/>
  <c r="Q349" i="4" s="1"/>
  <c r="P333" i="4"/>
  <c r="Q333" i="4" s="1"/>
  <c r="P317" i="4"/>
  <c r="Q317" i="4" s="1"/>
  <c r="P301" i="4"/>
  <c r="Q301" i="4" s="1"/>
  <c r="P285" i="4"/>
  <c r="Q285" i="4" s="1"/>
  <c r="P269" i="4"/>
  <c r="Q269" i="4" s="1"/>
  <c r="P253" i="4"/>
  <c r="Q253" i="4" s="1"/>
  <c r="P237" i="4"/>
  <c r="Q237" i="4" s="1"/>
  <c r="P221" i="4"/>
  <c r="Q221" i="4"/>
  <c r="P205" i="4"/>
  <c r="Q205" i="4" s="1"/>
  <c r="P189" i="4"/>
  <c r="Q189" i="4" s="1"/>
  <c r="P173" i="4"/>
  <c r="Q173" i="4" s="1"/>
  <c r="P157" i="4"/>
  <c r="Q157" i="4" s="1"/>
  <c r="P141" i="4"/>
  <c r="Q141" i="4" s="1"/>
  <c r="P125" i="4"/>
  <c r="Q125" i="4" s="1"/>
  <c r="P109" i="4"/>
  <c r="Q109" i="4" s="1"/>
  <c r="P93" i="4"/>
  <c r="Q93" i="4" s="1"/>
  <c r="P77" i="4"/>
  <c r="Q77" i="4" s="1"/>
  <c r="P61" i="4"/>
  <c r="Q61" i="4" s="1"/>
  <c r="P45" i="4"/>
  <c r="Q45" i="4" s="1"/>
  <c r="P29" i="4"/>
  <c r="Q29" i="4" s="1"/>
  <c r="P13" i="4"/>
  <c r="Q13" i="4" s="1"/>
  <c r="Q3366" i="4"/>
  <c r="P5532" i="4"/>
  <c r="Q5532" i="4" s="1"/>
  <c r="P5516" i="4"/>
  <c r="Q5516" i="4" s="1"/>
  <c r="P5500" i="4"/>
  <c r="Q5500" i="4" s="1"/>
  <c r="P5484" i="4"/>
  <c r="Q5484" i="4" s="1"/>
  <c r="P5468" i="4"/>
  <c r="Q5468" i="4" s="1"/>
  <c r="P5452" i="4"/>
  <c r="Q5452" i="4" s="1"/>
  <c r="P5436" i="4"/>
  <c r="Q5436" i="4" s="1"/>
  <c r="P5420" i="4"/>
  <c r="Q5420" i="4" s="1"/>
  <c r="P5404" i="4"/>
  <c r="Q5404" i="4" s="1"/>
  <c r="P5388" i="4"/>
  <c r="Q5388" i="4" s="1"/>
  <c r="P5372" i="4"/>
  <c r="Q5372" i="4" s="1"/>
  <c r="P5356" i="4"/>
  <c r="Q5356" i="4" s="1"/>
  <c r="P5340" i="4"/>
  <c r="Q5340" i="4" s="1"/>
  <c r="P5324" i="4"/>
  <c r="Q5324" i="4" s="1"/>
  <c r="P5308" i="4"/>
  <c r="Q5308" i="4" s="1"/>
  <c r="P5292" i="4"/>
  <c r="Q5292" i="4" s="1"/>
  <c r="P5276" i="4"/>
  <c r="Q5276" i="4" s="1"/>
  <c r="P5260" i="4"/>
  <c r="Q5260" i="4" s="1"/>
  <c r="P5244" i="4"/>
  <c r="Q5244" i="4" s="1"/>
  <c r="P5228" i="4"/>
  <c r="Q5228" i="4" s="1"/>
  <c r="P5212" i="4"/>
  <c r="Q5212" i="4" s="1"/>
  <c r="P5196" i="4"/>
  <c r="Q5196" i="4" s="1"/>
  <c r="P5180" i="4"/>
  <c r="Q5180" i="4" s="1"/>
  <c r="P5164" i="4"/>
  <c r="Q5164" i="4" s="1"/>
  <c r="P5148" i="4"/>
  <c r="Q5148" i="4" s="1"/>
  <c r="P5132" i="4"/>
  <c r="Q5132" i="4" s="1"/>
  <c r="P5116" i="4"/>
  <c r="Q5116" i="4" s="1"/>
  <c r="P5100" i="4"/>
  <c r="Q5100" i="4" s="1"/>
  <c r="P5084" i="4"/>
  <c r="Q5084" i="4" s="1"/>
  <c r="P5068" i="4"/>
  <c r="Q5068" i="4" s="1"/>
  <c r="P5052" i="4"/>
  <c r="Q5052" i="4" s="1"/>
  <c r="P5036" i="4"/>
  <c r="Q5036" i="4" s="1"/>
  <c r="P5020" i="4"/>
  <c r="Q5020" i="4" s="1"/>
  <c r="P5004" i="4"/>
  <c r="Q5004" i="4" s="1"/>
  <c r="P4988" i="4"/>
  <c r="Q4988" i="4" s="1"/>
  <c r="P4972" i="4"/>
  <c r="Q4972" i="4" s="1"/>
  <c r="P4956" i="4"/>
  <c r="Q4956" i="4" s="1"/>
  <c r="P4940" i="4"/>
  <c r="Q4940" i="4" s="1"/>
  <c r="P4924" i="4"/>
  <c r="Q4924" i="4" s="1"/>
  <c r="P4908" i="4"/>
  <c r="Q4908" i="4" s="1"/>
  <c r="P4892" i="4"/>
  <c r="Q4892" i="4" s="1"/>
  <c r="P4876" i="4"/>
  <c r="Q4876" i="4" s="1"/>
  <c r="P4860" i="4"/>
  <c r="Q4860" i="4" s="1"/>
  <c r="P4844" i="4"/>
  <c r="Q4844" i="4" s="1"/>
  <c r="P4828" i="4"/>
  <c r="Q4828" i="4" s="1"/>
  <c r="P4812" i="4"/>
  <c r="Q4812" i="4" s="1"/>
  <c r="P4796" i="4"/>
  <c r="Q4796" i="4" s="1"/>
  <c r="P4780" i="4"/>
  <c r="Q4780" i="4" s="1"/>
  <c r="P4764" i="4"/>
  <c r="Q4764" i="4" s="1"/>
  <c r="P4748" i="4"/>
  <c r="Q4748" i="4" s="1"/>
  <c r="P4732" i="4"/>
  <c r="Q4732" i="4" s="1"/>
  <c r="P4716" i="4"/>
  <c r="Q4716" i="4" s="1"/>
  <c r="P4700" i="4"/>
  <c r="Q4700" i="4" s="1"/>
  <c r="P4684" i="4"/>
  <c r="Q4684" i="4" s="1"/>
  <c r="P4668" i="4"/>
  <c r="Q4668" i="4" s="1"/>
  <c r="P4652" i="4"/>
  <c r="Q4652" i="4" s="1"/>
  <c r="P4636" i="4"/>
  <c r="Q4636" i="4" s="1"/>
  <c r="P4620" i="4"/>
  <c r="Q4620" i="4" s="1"/>
  <c r="P4604" i="4"/>
  <c r="Q4604" i="4" s="1"/>
  <c r="P4588" i="4"/>
  <c r="Q4588" i="4" s="1"/>
  <c r="P4572" i="4"/>
  <c r="Q4572" i="4" s="1"/>
  <c r="P4556" i="4"/>
  <c r="Q4556" i="4" s="1"/>
  <c r="P4540" i="4"/>
  <c r="Q4540" i="4" s="1"/>
  <c r="P4524" i="4"/>
  <c r="Q4524" i="4" s="1"/>
  <c r="P4508" i="4"/>
  <c r="Q4508" i="4" s="1"/>
  <c r="P4492" i="4"/>
  <c r="Q4492" i="4" s="1"/>
  <c r="P4476" i="4"/>
  <c r="Q4476" i="4" s="1"/>
  <c r="P4460" i="4"/>
  <c r="Q4460" i="4" s="1"/>
  <c r="P4428" i="4"/>
  <c r="Q4428" i="4" s="1"/>
  <c r="P4412" i="4"/>
  <c r="Q4412" i="4" s="1"/>
  <c r="P4396" i="4"/>
  <c r="Q4396" i="4" s="1"/>
  <c r="P4380" i="4"/>
  <c r="Q4380" i="4" s="1"/>
  <c r="P4364" i="4"/>
  <c r="Q4364" i="4"/>
  <c r="P4348" i="4"/>
  <c r="Q4348" i="4" s="1"/>
  <c r="P4332" i="4"/>
  <c r="Q4332" i="4" s="1"/>
  <c r="P4316" i="4"/>
  <c r="Q4316" i="4" s="1"/>
  <c r="P4300" i="4"/>
  <c r="Q4300" i="4" s="1"/>
  <c r="P4284" i="4"/>
  <c r="Q4284" i="4" s="1"/>
  <c r="P4268" i="4"/>
  <c r="Q4268" i="4" s="1"/>
  <c r="P4252" i="4"/>
  <c r="Q4252" i="4" s="1"/>
  <c r="P4236" i="4"/>
  <c r="Q4236" i="4" s="1"/>
  <c r="P4220" i="4"/>
  <c r="Q4220" i="4" s="1"/>
  <c r="P4204" i="4"/>
  <c r="Q4204" i="4" s="1"/>
  <c r="P4188" i="4"/>
  <c r="Q4188" i="4" s="1"/>
  <c r="P4172" i="4"/>
  <c r="Q4172" i="4" s="1"/>
  <c r="P4156" i="4"/>
  <c r="Q4156" i="4" s="1"/>
  <c r="P4140" i="4"/>
  <c r="Q4140" i="4" s="1"/>
  <c r="P4124" i="4"/>
  <c r="Q4124" i="4" s="1"/>
  <c r="P4108" i="4"/>
  <c r="Q4108" i="4" s="1"/>
  <c r="P4092" i="4"/>
  <c r="Q4092" i="4" s="1"/>
  <c r="P4076" i="4"/>
  <c r="Q4076" i="4" s="1"/>
  <c r="P4060" i="4"/>
  <c r="Q4060" i="4" s="1"/>
  <c r="P4044" i="4"/>
  <c r="Q4044" i="4" s="1"/>
  <c r="P4028" i="4"/>
  <c r="Q4028" i="4" s="1"/>
  <c r="P4012" i="4"/>
  <c r="Q4012" i="4" s="1"/>
  <c r="P3996" i="4"/>
  <c r="Q3996" i="4" s="1"/>
  <c r="P3980" i="4"/>
  <c r="Q3980" i="4" s="1"/>
  <c r="P3964" i="4"/>
  <c r="Q3964" i="4" s="1"/>
  <c r="P3948" i="4"/>
  <c r="Q3948" i="4" s="1"/>
  <c r="P3932" i="4"/>
  <c r="Q3932" i="4" s="1"/>
  <c r="P3916" i="4"/>
  <c r="Q3916" i="4" s="1"/>
  <c r="P3900" i="4"/>
  <c r="Q3900" i="4" s="1"/>
  <c r="P3884" i="4"/>
  <c r="Q3884" i="4" s="1"/>
  <c r="P3868" i="4"/>
  <c r="Q3868" i="4" s="1"/>
  <c r="P3852" i="4"/>
  <c r="Q3852" i="4" s="1"/>
  <c r="P3836" i="4"/>
  <c r="Q3836" i="4" s="1"/>
  <c r="P3820" i="4"/>
  <c r="Q3820" i="4" s="1"/>
  <c r="P3804" i="4"/>
  <c r="Q3804" i="4" s="1"/>
  <c r="P3788" i="4"/>
  <c r="Q3788" i="4" s="1"/>
  <c r="P3772" i="4"/>
  <c r="Q3772" i="4" s="1"/>
  <c r="P3756" i="4"/>
  <c r="Q3756" i="4" s="1"/>
  <c r="P3740" i="4"/>
  <c r="Q3740" i="4" s="1"/>
  <c r="P3724" i="4"/>
  <c r="Q3724" i="4" s="1"/>
  <c r="P3708" i="4"/>
  <c r="Q3708" i="4" s="1"/>
  <c r="P3692" i="4"/>
  <c r="Q3692" i="4" s="1"/>
  <c r="P3676" i="4"/>
  <c r="Q3676" i="4" s="1"/>
  <c r="P3660" i="4"/>
  <c r="Q3660" i="4" s="1"/>
  <c r="P3644" i="4"/>
  <c r="Q3644" i="4" s="1"/>
  <c r="P3628" i="4"/>
  <c r="Q3628" i="4" s="1"/>
  <c r="P3612" i="4"/>
  <c r="Q3612" i="4" s="1"/>
  <c r="P3596" i="4"/>
  <c r="Q3596" i="4" s="1"/>
  <c r="P3580" i="4"/>
  <c r="Q3580" i="4" s="1"/>
  <c r="P3564" i="4"/>
  <c r="Q3564" i="4" s="1"/>
  <c r="P3548" i="4"/>
  <c r="Q3548" i="4"/>
  <c r="P3532" i="4"/>
  <c r="Q3532" i="4" s="1"/>
  <c r="P3516" i="4"/>
  <c r="Q3516" i="4" s="1"/>
  <c r="P3500" i="4"/>
  <c r="Q3500" i="4" s="1"/>
  <c r="P3484" i="4"/>
  <c r="Q3484" i="4" s="1"/>
  <c r="P3452" i="4"/>
  <c r="Q3452" i="4" s="1"/>
  <c r="P3436" i="4"/>
  <c r="Q3436" i="4" s="1"/>
  <c r="P3420" i="4"/>
  <c r="Q3420" i="4" s="1"/>
  <c r="P3404" i="4"/>
  <c r="Q3404" i="4" s="1"/>
  <c r="P3388" i="4"/>
  <c r="Q3388" i="4" s="1"/>
  <c r="P3372" i="4"/>
  <c r="Q3372" i="4" s="1"/>
  <c r="P3356" i="4"/>
  <c r="Q3356" i="4" s="1"/>
  <c r="P3340" i="4"/>
  <c r="Q3340" i="4" s="1"/>
  <c r="P3324" i="4"/>
  <c r="Q3324" i="4" s="1"/>
  <c r="P3308" i="4"/>
  <c r="Q3308" i="4" s="1"/>
  <c r="P3292" i="4"/>
  <c r="Q3292" i="4" s="1"/>
  <c r="P3276" i="4"/>
  <c r="Q3276" i="4" s="1"/>
  <c r="P3260" i="4"/>
  <c r="Q3260" i="4" s="1"/>
  <c r="P3244" i="4"/>
  <c r="Q3244" i="4" s="1"/>
  <c r="P3228" i="4"/>
  <c r="Q3228" i="4" s="1"/>
  <c r="P3212" i="4"/>
  <c r="Q3212" i="4" s="1"/>
  <c r="P3196" i="4"/>
  <c r="Q3196" i="4" s="1"/>
  <c r="P3180" i="4"/>
  <c r="Q3180" i="4" s="1"/>
  <c r="P3164" i="4"/>
  <c r="Q3164" i="4" s="1"/>
  <c r="P3148" i="4"/>
  <c r="Q3148" i="4" s="1"/>
  <c r="P3132" i="4"/>
  <c r="Q3132" i="4" s="1"/>
  <c r="P3116" i="4"/>
  <c r="Q3116" i="4" s="1"/>
  <c r="P3100" i="4"/>
  <c r="Q3100" i="4" s="1"/>
  <c r="P3084" i="4"/>
  <c r="Q3084" i="4" s="1"/>
  <c r="P3068" i="4"/>
  <c r="Q3068" i="4" s="1"/>
  <c r="P3052" i="4"/>
  <c r="Q3052" i="4" s="1"/>
  <c r="P3036" i="4"/>
  <c r="Q3036" i="4" s="1"/>
  <c r="P3020" i="4"/>
  <c r="Q3020" i="4" s="1"/>
  <c r="P3004" i="4"/>
  <c r="Q3004" i="4"/>
  <c r="P2988" i="4"/>
  <c r="Q2988" i="4" s="1"/>
  <c r="P2972" i="4"/>
  <c r="Q2972" i="4" s="1"/>
  <c r="P2956" i="4"/>
  <c r="Q2956" i="4" s="1"/>
  <c r="P2940" i="4"/>
  <c r="Q2940" i="4" s="1"/>
  <c r="P2924" i="4"/>
  <c r="Q2924" i="4" s="1"/>
  <c r="P2908" i="4"/>
  <c r="Q2908" i="4" s="1"/>
  <c r="P2892" i="4"/>
  <c r="Q2892" i="4" s="1"/>
  <c r="P2876" i="4"/>
  <c r="Q2876" i="4" s="1"/>
  <c r="P2860" i="4"/>
  <c r="Q2860" i="4" s="1"/>
  <c r="P2844" i="4"/>
  <c r="Q2844" i="4" s="1"/>
  <c r="P2828" i="4"/>
  <c r="Q2828" i="4" s="1"/>
  <c r="P2812" i="4"/>
  <c r="Q2812" i="4" s="1"/>
  <c r="P2796" i="4"/>
  <c r="Q2796" i="4" s="1"/>
  <c r="P2780" i="4"/>
  <c r="Q2780" i="4" s="1"/>
  <c r="P2764" i="4"/>
  <c r="Q2764" i="4" s="1"/>
  <c r="P2748" i="4"/>
  <c r="Q2748" i="4" s="1"/>
  <c r="P2732" i="4"/>
  <c r="Q2732" i="4" s="1"/>
  <c r="P2716" i="4"/>
  <c r="Q2716" i="4" s="1"/>
  <c r="P2700" i="4"/>
  <c r="Q2700" i="4"/>
  <c r="P2684" i="4"/>
  <c r="Q2684" i="4" s="1"/>
  <c r="P2668" i="4"/>
  <c r="Q2668" i="4" s="1"/>
  <c r="P2652" i="4"/>
  <c r="Q2652" i="4" s="1"/>
  <c r="P2636" i="4"/>
  <c r="Q2636" i="4" s="1"/>
  <c r="P2620" i="4"/>
  <c r="Q2620" i="4" s="1"/>
  <c r="P2604" i="4"/>
  <c r="Q2604" i="4" s="1"/>
  <c r="P2588" i="4"/>
  <c r="Q2588" i="4" s="1"/>
  <c r="P2572" i="4"/>
  <c r="Q2572" i="4" s="1"/>
  <c r="P2556" i="4"/>
  <c r="Q2556" i="4" s="1"/>
  <c r="P2540" i="4"/>
  <c r="Q2540" i="4" s="1"/>
  <c r="P2524" i="4"/>
  <c r="Q2524" i="4" s="1"/>
  <c r="P2508" i="4"/>
  <c r="Q2508" i="4" s="1"/>
  <c r="P2492" i="4"/>
  <c r="Q2492" i="4" s="1"/>
  <c r="P2476" i="4"/>
  <c r="Q2476" i="4" s="1"/>
  <c r="P2460" i="4"/>
  <c r="Q2460" i="4" s="1"/>
  <c r="P2444" i="4"/>
  <c r="Q2444" i="4" s="1"/>
  <c r="P2428" i="4"/>
  <c r="Q2428" i="4" s="1"/>
  <c r="P2412" i="4"/>
  <c r="Q2412" i="4" s="1"/>
  <c r="P2396" i="4"/>
  <c r="Q2396" i="4" s="1"/>
  <c r="P2380" i="4"/>
  <c r="Q2380" i="4" s="1"/>
  <c r="P2364" i="4"/>
  <c r="Q2364" i="4" s="1"/>
  <c r="P2348" i="4"/>
  <c r="Q2348" i="4" s="1"/>
  <c r="P2332" i="4"/>
  <c r="Q2332" i="4" s="1"/>
  <c r="P2316" i="4"/>
  <c r="Q2316" i="4" s="1"/>
  <c r="P2300" i="4"/>
  <c r="Q2300" i="4" s="1"/>
  <c r="P2284" i="4"/>
  <c r="Q2284" i="4" s="1"/>
  <c r="P2268" i="4"/>
  <c r="Q2268" i="4"/>
  <c r="P2252" i="4"/>
  <c r="Q2252" i="4" s="1"/>
  <c r="P2236" i="4"/>
  <c r="Q2236" i="4" s="1"/>
  <c r="P2220" i="4"/>
  <c r="Q2220" i="4" s="1"/>
  <c r="P2204" i="4"/>
  <c r="Q2204" i="4" s="1"/>
  <c r="P2188" i="4"/>
  <c r="Q2188" i="4" s="1"/>
  <c r="P2172" i="4"/>
  <c r="Q2172" i="4" s="1"/>
  <c r="P2156" i="4"/>
  <c r="Q2156" i="4" s="1"/>
  <c r="P2140" i="4"/>
  <c r="Q2140" i="4" s="1"/>
  <c r="P2124" i="4"/>
  <c r="Q2124" i="4" s="1"/>
  <c r="P2108" i="4"/>
  <c r="Q2108" i="4" s="1"/>
  <c r="P2092" i="4"/>
  <c r="Q2092" i="4" s="1"/>
  <c r="P2076" i="4"/>
  <c r="Q2076" i="4" s="1"/>
  <c r="P2060" i="4"/>
  <c r="Q2060" i="4" s="1"/>
  <c r="P2044" i="4"/>
  <c r="Q2044" i="4" s="1"/>
  <c r="P2028" i="4"/>
  <c r="Q2028" i="4" s="1"/>
  <c r="P2012" i="4"/>
  <c r="Q2012" i="4" s="1"/>
  <c r="P1996" i="4"/>
  <c r="Q1996" i="4" s="1"/>
  <c r="P1980" i="4"/>
  <c r="Q1980" i="4" s="1"/>
  <c r="P1964" i="4"/>
  <c r="Q1964" i="4" s="1"/>
  <c r="P1948" i="4"/>
  <c r="Q1948" i="4" s="1"/>
  <c r="P1932" i="4"/>
  <c r="Q1932" i="4" s="1"/>
  <c r="P1916" i="4"/>
  <c r="Q1916" i="4" s="1"/>
  <c r="P1900" i="4"/>
  <c r="Q1900" i="4" s="1"/>
  <c r="P1884" i="4"/>
  <c r="Q1884" i="4" s="1"/>
  <c r="P1868" i="4"/>
  <c r="Q1868" i="4" s="1"/>
  <c r="P1852" i="4"/>
  <c r="Q1852" i="4" s="1"/>
  <c r="P1836" i="4"/>
  <c r="Q1836" i="4" s="1"/>
  <c r="P1820" i="4"/>
  <c r="Q1820" i="4" s="1"/>
  <c r="P1804" i="4"/>
  <c r="Q1804" i="4"/>
  <c r="P1788" i="4"/>
  <c r="Q1788" i="4" s="1"/>
  <c r="P1772" i="4"/>
  <c r="Q1772" i="4" s="1"/>
  <c r="P1756" i="4"/>
  <c r="Q1756" i="4" s="1"/>
  <c r="P1740" i="4"/>
  <c r="Q1740" i="4" s="1"/>
  <c r="P1724" i="4"/>
  <c r="Q1724" i="4" s="1"/>
  <c r="P1708" i="4"/>
  <c r="Q1708" i="4" s="1"/>
  <c r="P1692" i="4"/>
  <c r="Q1692" i="4" s="1"/>
  <c r="P1676" i="4"/>
  <c r="Q1676" i="4" s="1"/>
  <c r="P1660" i="4"/>
  <c r="Q1660" i="4" s="1"/>
  <c r="P1644" i="4"/>
  <c r="Q1644" i="4" s="1"/>
  <c r="P1628" i="4"/>
  <c r="Q1628" i="4" s="1"/>
  <c r="P1612" i="4"/>
  <c r="Q1612" i="4" s="1"/>
  <c r="P1596" i="4"/>
  <c r="Q1596" i="4" s="1"/>
  <c r="P1580" i="4"/>
  <c r="Q1580" i="4" s="1"/>
  <c r="P1564" i="4"/>
  <c r="Q1564" i="4" s="1"/>
  <c r="P1548" i="4"/>
  <c r="Q1548" i="4" s="1"/>
  <c r="P1532" i="4"/>
  <c r="Q1532" i="4" s="1"/>
  <c r="P1516" i="4"/>
  <c r="Q1516" i="4" s="1"/>
  <c r="P1500" i="4"/>
  <c r="Q1500" i="4" s="1"/>
  <c r="P1484" i="4"/>
  <c r="Q1484" i="4" s="1"/>
  <c r="P1468" i="4"/>
  <c r="Q1468" i="4" s="1"/>
  <c r="P1452" i="4"/>
  <c r="Q1452" i="4" s="1"/>
  <c r="P1436" i="4"/>
  <c r="Q1436" i="4" s="1"/>
  <c r="P1420" i="4"/>
  <c r="Q1420" i="4" s="1"/>
  <c r="P1404" i="4"/>
  <c r="Q1404" i="4" s="1"/>
  <c r="P1388" i="4"/>
  <c r="Q1388" i="4" s="1"/>
  <c r="P1372" i="4"/>
  <c r="Q1372" i="4" s="1"/>
  <c r="P1356" i="4"/>
  <c r="Q1356" i="4" s="1"/>
  <c r="P1340" i="4"/>
  <c r="Q1340" i="4" s="1"/>
  <c r="P1324" i="4"/>
  <c r="Q1324" i="4" s="1"/>
  <c r="P1308" i="4"/>
  <c r="Q1308" i="4" s="1"/>
  <c r="P1292" i="4"/>
  <c r="Q1292" i="4" s="1"/>
  <c r="P1276" i="4"/>
  <c r="Q1276" i="4" s="1"/>
  <c r="P1260" i="4"/>
  <c r="Q1260" i="4" s="1"/>
  <c r="P1244" i="4"/>
  <c r="Q1244" i="4"/>
  <c r="P1228" i="4"/>
  <c r="Q1228" i="4" s="1"/>
  <c r="P1212" i="4"/>
  <c r="Q1212" i="4" s="1"/>
  <c r="P1196" i="4"/>
  <c r="Q1196" i="4" s="1"/>
  <c r="P1180" i="4"/>
  <c r="Q1180" i="4" s="1"/>
  <c r="P1164" i="4"/>
  <c r="Q1164" i="4" s="1"/>
  <c r="P1148" i="4"/>
  <c r="Q1148" i="4" s="1"/>
  <c r="P1132" i="4"/>
  <c r="Q1132" i="4" s="1"/>
  <c r="P1116" i="4"/>
  <c r="Q1116" i="4" s="1"/>
  <c r="P1100" i="4"/>
  <c r="Q1100" i="4" s="1"/>
  <c r="P1084" i="4"/>
  <c r="Q1084" i="4" s="1"/>
  <c r="P1068" i="4"/>
  <c r="Q1068" i="4" s="1"/>
  <c r="P1052" i="4"/>
  <c r="Q1052" i="4" s="1"/>
  <c r="P1036" i="4"/>
  <c r="Q1036" i="4" s="1"/>
  <c r="P1020" i="4"/>
  <c r="Q1020" i="4" s="1"/>
  <c r="P1004" i="4"/>
  <c r="Q1004" i="4" s="1"/>
  <c r="P988" i="4"/>
  <c r="Q988" i="4" s="1"/>
  <c r="P972" i="4"/>
  <c r="Q972" i="4" s="1"/>
  <c r="P956" i="4"/>
  <c r="Q956" i="4" s="1"/>
  <c r="P940" i="4"/>
  <c r="Q940" i="4" s="1"/>
  <c r="P924" i="4"/>
  <c r="Q924" i="4" s="1"/>
  <c r="P908" i="4"/>
  <c r="Q908" i="4" s="1"/>
  <c r="P892" i="4"/>
  <c r="Q892" i="4" s="1"/>
  <c r="P876" i="4"/>
  <c r="Q876" i="4" s="1"/>
  <c r="P860" i="4"/>
  <c r="Q860" i="4" s="1"/>
  <c r="P844" i="4"/>
  <c r="Q844" i="4" s="1"/>
  <c r="P828" i="4"/>
  <c r="Q828" i="4" s="1"/>
  <c r="P812" i="4"/>
  <c r="Q812" i="4" s="1"/>
  <c r="P796" i="4"/>
  <c r="Q796" i="4" s="1"/>
  <c r="P780" i="4"/>
  <c r="Q780" i="4" s="1"/>
  <c r="P764" i="4"/>
  <c r="Q764" i="4" s="1"/>
  <c r="P748" i="4"/>
  <c r="Q748" i="4" s="1"/>
  <c r="P732" i="4"/>
  <c r="Q732" i="4" s="1"/>
  <c r="P716" i="4"/>
  <c r="Q716" i="4" s="1"/>
  <c r="P700" i="4"/>
  <c r="Q700" i="4" s="1"/>
  <c r="P684" i="4"/>
  <c r="Q684" i="4" s="1"/>
  <c r="P668" i="4"/>
  <c r="Q668" i="4" s="1"/>
  <c r="P652" i="4"/>
  <c r="Q652" i="4" s="1"/>
  <c r="P636" i="4"/>
  <c r="Q636" i="4" s="1"/>
  <c r="P620" i="4"/>
  <c r="Q620" i="4" s="1"/>
  <c r="P604" i="4"/>
  <c r="Q604" i="4" s="1"/>
  <c r="P588" i="4"/>
  <c r="Q588" i="4" s="1"/>
  <c r="P572" i="4"/>
  <c r="Q572" i="4" s="1"/>
  <c r="P556" i="4"/>
  <c r="Q556" i="4" s="1"/>
  <c r="P540" i="4"/>
  <c r="Q540" i="4" s="1"/>
  <c r="P524" i="4"/>
  <c r="Q524" i="4" s="1"/>
  <c r="P508" i="4"/>
  <c r="Q508" i="4" s="1"/>
  <c r="P492" i="4"/>
  <c r="Q492" i="4" s="1"/>
  <c r="P476" i="4"/>
  <c r="Q476" i="4" s="1"/>
  <c r="P460" i="4"/>
  <c r="Q460" i="4" s="1"/>
  <c r="P444" i="4"/>
  <c r="Q444" i="4" s="1"/>
  <c r="P428" i="4"/>
  <c r="Q428" i="4" s="1"/>
  <c r="P412" i="4"/>
  <c r="Q412" i="4" s="1"/>
  <c r="P396" i="4"/>
  <c r="Q396" i="4" s="1"/>
  <c r="P380" i="4"/>
  <c r="Q380" i="4" s="1"/>
  <c r="P364" i="4"/>
  <c r="Q364" i="4" s="1"/>
  <c r="P348" i="4"/>
  <c r="Q348" i="4" s="1"/>
  <c r="P332" i="4"/>
  <c r="Q332" i="4" s="1"/>
  <c r="P316" i="4"/>
  <c r="Q316" i="4" s="1"/>
  <c r="P300" i="4"/>
  <c r="Q300" i="4" s="1"/>
  <c r="P284" i="4"/>
  <c r="Q284" i="4" s="1"/>
  <c r="P268" i="4"/>
  <c r="Q268" i="4" s="1"/>
  <c r="P252" i="4"/>
  <c r="Q252" i="4" s="1"/>
  <c r="P236" i="4"/>
  <c r="Q236" i="4" s="1"/>
  <c r="P220" i="4"/>
  <c r="Q220" i="4" s="1"/>
  <c r="P204" i="4"/>
  <c r="Q204" i="4" s="1"/>
  <c r="P188" i="4"/>
  <c r="Q188" i="4" s="1"/>
  <c r="P172" i="4"/>
  <c r="Q172" i="4" s="1"/>
  <c r="P156" i="4"/>
  <c r="Q156" i="4" s="1"/>
  <c r="P140" i="4"/>
  <c r="Q140" i="4" s="1"/>
  <c r="P124" i="4"/>
  <c r="Q124" i="4" s="1"/>
  <c r="P108" i="4"/>
  <c r="Q108" i="4" s="1"/>
  <c r="P92" i="4"/>
  <c r="Q92" i="4" s="1"/>
  <c r="P76" i="4"/>
  <c r="Q76" i="4" s="1"/>
  <c r="P60" i="4"/>
  <c r="Q60" i="4" s="1"/>
  <c r="P44" i="4"/>
  <c r="Q44" i="4" s="1"/>
  <c r="P28" i="4"/>
  <c r="Q28" i="4" s="1"/>
  <c r="P12" i="4"/>
  <c r="Q12" i="4" s="1"/>
  <c r="Q5358" i="4"/>
  <c r="Q4745" i="4"/>
  <c r="P4795" i="4"/>
  <c r="Q4795" i="4" s="1"/>
  <c r="P4779" i="4"/>
  <c r="Q4779" i="4" s="1"/>
  <c r="P4747" i="4"/>
  <c r="Q4747" i="4" s="1"/>
  <c r="P4731" i="4"/>
  <c r="Q4731" i="4" s="1"/>
  <c r="P4715" i="4"/>
  <c r="Q4715" i="4" s="1"/>
  <c r="P4699" i="4"/>
  <c r="Q4699" i="4" s="1"/>
  <c r="P4683" i="4"/>
  <c r="Q4683" i="4" s="1"/>
  <c r="P4667" i="4"/>
  <c r="Q4667" i="4" s="1"/>
  <c r="P4651" i="4"/>
  <c r="Q4651" i="4" s="1"/>
  <c r="P4635" i="4"/>
  <c r="Q4635" i="4" s="1"/>
  <c r="P4619" i="4"/>
  <c r="Q4619" i="4" s="1"/>
  <c r="P4603" i="4"/>
  <c r="Q4603" i="4" s="1"/>
  <c r="P4587" i="4"/>
  <c r="Q4587" i="4" s="1"/>
  <c r="P4571" i="4"/>
  <c r="Q4571" i="4" s="1"/>
  <c r="P4555" i="4"/>
  <c r="Q4555" i="4"/>
  <c r="P4539" i="4"/>
  <c r="Q4539" i="4" s="1"/>
  <c r="P4523" i="4"/>
  <c r="Q4523" i="4" s="1"/>
  <c r="P4507" i="4"/>
  <c r="Q4507" i="4" s="1"/>
  <c r="P4491" i="4"/>
  <c r="Q4491" i="4"/>
  <c r="P4475" i="4"/>
  <c r="Q4475" i="4" s="1"/>
  <c r="P4459" i="4"/>
  <c r="Q4459" i="4" s="1"/>
  <c r="P4443" i="4"/>
  <c r="Q4443" i="4" s="1"/>
  <c r="P4411" i="4"/>
  <c r="Q4411" i="4" s="1"/>
  <c r="P4395" i="4"/>
  <c r="Q4395" i="4" s="1"/>
  <c r="P4379" i="4"/>
  <c r="Q4379" i="4" s="1"/>
  <c r="P4363" i="4"/>
  <c r="Q4363" i="4" s="1"/>
  <c r="P4347" i="4"/>
  <c r="Q4347" i="4" s="1"/>
  <c r="P4331" i="4"/>
  <c r="Q4331" i="4" s="1"/>
  <c r="P4315" i="4"/>
  <c r="Q4315" i="4" s="1"/>
  <c r="P4299" i="4"/>
  <c r="Q4299" i="4" s="1"/>
  <c r="P4283" i="4"/>
  <c r="Q4283" i="4" s="1"/>
  <c r="P4267" i="4"/>
  <c r="Q4267" i="4" s="1"/>
  <c r="P4251" i="4"/>
  <c r="Q4251" i="4" s="1"/>
  <c r="P4235" i="4"/>
  <c r="Q4235" i="4" s="1"/>
  <c r="P4219" i="4"/>
  <c r="Q4219" i="4" s="1"/>
  <c r="P4203" i="4"/>
  <c r="Q4203" i="4" s="1"/>
  <c r="P4187" i="4"/>
  <c r="Q4187" i="4" s="1"/>
  <c r="P4171" i="4"/>
  <c r="Q4171" i="4" s="1"/>
  <c r="P4155" i="4"/>
  <c r="Q4155" i="4" s="1"/>
  <c r="P4139" i="4"/>
  <c r="Q4139" i="4" s="1"/>
  <c r="P4123" i="4"/>
  <c r="Q4123" i="4" s="1"/>
  <c r="P4107" i="4"/>
  <c r="Q4107" i="4" s="1"/>
  <c r="P4091" i="4"/>
  <c r="Q4091" i="4" s="1"/>
  <c r="P4075" i="4"/>
  <c r="Q4075" i="4" s="1"/>
  <c r="P4059" i="4"/>
  <c r="Q4059" i="4" s="1"/>
  <c r="P4043" i="4"/>
  <c r="Q4043" i="4" s="1"/>
  <c r="P4027" i="4"/>
  <c r="Q4027" i="4" s="1"/>
  <c r="P4011" i="4"/>
  <c r="Q4011" i="4" s="1"/>
  <c r="P3995" i="4"/>
  <c r="Q3995" i="4" s="1"/>
  <c r="P3979" i="4"/>
  <c r="Q3979" i="4" s="1"/>
  <c r="P3963" i="4"/>
  <c r="Q3963" i="4" s="1"/>
  <c r="P3947" i="4"/>
  <c r="Q3947" i="4" s="1"/>
  <c r="P3931" i="4"/>
  <c r="Q3931" i="4" s="1"/>
  <c r="P3915" i="4"/>
  <c r="Q3915" i="4" s="1"/>
  <c r="P3899" i="4"/>
  <c r="Q3899" i="4" s="1"/>
  <c r="P3883" i="4"/>
  <c r="Q3883" i="4" s="1"/>
  <c r="P3867" i="4"/>
  <c r="Q3867" i="4" s="1"/>
  <c r="P3851" i="4"/>
  <c r="Q3851" i="4" s="1"/>
  <c r="P3835" i="4"/>
  <c r="Q3835" i="4" s="1"/>
  <c r="P3819" i="4"/>
  <c r="Q3819" i="4" s="1"/>
  <c r="P3803" i="4"/>
  <c r="Q3803" i="4" s="1"/>
  <c r="P3787" i="4"/>
  <c r="Q3787" i="4" s="1"/>
  <c r="P3771" i="4"/>
  <c r="Q3771" i="4" s="1"/>
  <c r="P3755" i="4"/>
  <c r="Q3755" i="4" s="1"/>
  <c r="P3739" i="4"/>
  <c r="Q3739" i="4" s="1"/>
  <c r="P3723" i="4"/>
  <c r="Q3723" i="4" s="1"/>
  <c r="P3707" i="4"/>
  <c r="Q3707" i="4" s="1"/>
  <c r="P3691" i="4"/>
  <c r="Q3691" i="4" s="1"/>
  <c r="P3675" i="4"/>
  <c r="Q3675" i="4" s="1"/>
  <c r="P3659" i="4"/>
  <c r="Q3659" i="4" s="1"/>
  <c r="P3643" i="4"/>
  <c r="Q3643" i="4" s="1"/>
  <c r="P3627" i="4"/>
  <c r="Q3627" i="4" s="1"/>
  <c r="P3611" i="4"/>
  <c r="Q3611" i="4" s="1"/>
  <c r="P3595" i="4"/>
  <c r="Q3595" i="4" s="1"/>
  <c r="P3579" i="4"/>
  <c r="Q3579" i="4" s="1"/>
  <c r="P3563" i="4"/>
  <c r="Q3563" i="4" s="1"/>
  <c r="P3547" i="4"/>
  <c r="Q3547" i="4" s="1"/>
  <c r="P3531" i="4"/>
  <c r="Q3531" i="4" s="1"/>
  <c r="P3515" i="4"/>
  <c r="Q3515" i="4" s="1"/>
  <c r="P3499" i="4"/>
  <c r="Q3499" i="4" s="1"/>
  <c r="P3483" i="4"/>
  <c r="Q3483" i="4" s="1"/>
  <c r="P3467" i="4"/>
  <c r="Q3467" i="4" s="1"/>
  <c r="P3451" i="4"/>
  <c r="Q3451" i="4" s="1"/>
  <c r="P3435" i="4"/>
  <c r="Q3435" i="4" s="1"/>
  <c r="P3419" i="4"/>
  <c r="Q3419" i="4" s="1"/>
  <c r="P3403" i="4"/>
  <c r="Q3403" i="4" s="1"/>
  <c r="P3387" i="4"/>
  <c r="Q3387" i="4" s="1"/>
  <c r="P3371" i="4"/>
  <c r="Q3371" i="4" s="1"/>
  <c r="P3355" i="4"/>
  <c r="Q3355" i="4" s="1"/>
  <c r="P3339" i="4"/>
  <c r="Q3339" i="4" s="1"/>
  <c r="P3323" i="4"/>
  <c r="Q3323" i="4" s="1"/>
  <c r="P3307" i="4"/>
  <c r="Q3307" i="4" s="1"/>
  <c r="P3291" i="4"/>
  <c r="Q3291" i="4" s="1"/>
  <c r="P3275" i="4"/>
  <c r="Q3275" i="4" s="1"/>
  <c r="P3259" i="4"/>
  <c r="Q3259" i="4" s="1"/>
  <c r="P3243" i="4"/>
  <c r="Q3243" i="4" s="1"/>
  <c r="P3227" i="4"/>
  <c r="Q3227" i="4" s="1"/>
  <c r="P3211" i="4"/>
  <c r="Q3211" i="4" s="1"/>
  <c r="P3195" i="4"/>
  <c r="Q3195" i="4" s="1"/>
  <c r="P3179" i="4"/>
  <c r="Q3179" i="4" s="1"/>
  <c r="P3163" i="4"/>
  <c r="Q3163" i="4" s="1"/>
  <c r="P3147" i="4"/>
  <c r="Q3147" i="4" s="1"/>
  <c r="P3131" i="4"/>
  <c r="Q3131" i="4" s="1"/>
  <c r="P3115" i="4"/>
  <c r="Q3115" i="4" s="1"/>
  <c r="P3099" i="4"/>
  <c r="Q3099" i="4" s="1"/>
  <c r="P3083" i="4"/>
  <c r="Q3083" i="4" s="1"/>
  <c r="P3067" i="4"/>
  <c r="Q3067" i="4" s="1"/>
  <c r="P3051" i="4"/>
  <c r="Q3051" i="4" s="1"/>
  <c r="P3035" i="4"/>
  <c r="Q3035" i="4" s="1"/>
  <c r="P3019" i="4"/>
  <c r="Q3019" i="4" s="1"/>
  <c r="P3003" i="4"/>
  <c r="Q3003" i="4" s="1"/>
  <c r="P2987" i="4"/>
  <c r="Q2987" i="4" s="1"/>
  <c r="P2971" i="4"/>
  <c r="Q2971" i="4" s="1"/>
  <c r="P2955" i="4"/>
  <c r="Q2955" i="4" s="1"/>
  <c r="P2939" i="4"/>
  <c r="Q2939" i="4" s="1"/>
  <c r="P2923" i="4"/>
  <c r="Q2923" i="4" s="1"/>
  <c r="P2907" i="4"/>
  <c r="Q2907" i="4" s="1"/>
  <c r="P2891" i="4"/>
  <c r="Q2891" i="4" s="1"/>
  <c r="P2875" i="4"/>
  <c r="Q2875" i="4" s="1"/>
  <c r="P2859" i="4"/>
  <c r="Q2859" i="4" s="1"/>
  <c r="P2843" i="4"/>
  <c r="Q2843" i="4" s="1"/>
  <c r="P2827" i="4"/>
  <c r="Q2827" i="4" s="1"/>
  <c r="P2811" i="4"/>
  <c r="Q2811" i="4" s="1"/>
  <c r="P2795" i="4"/>
  <c r="Q2795" i="4" s="1"/>
  <c r="P2779" i="4"/>
  <c r="Q2779" i="4" s="1"/>
  <c r="P2763" i="4"/>
  <c r="Q2763" i="4" s="1"/>
  <c r="P2747" i="4"/>
  <c r="Q2747" i="4" s="1"/>
  <c r="P2731" i="4"/>
  <c r="Q2731" i="4" s="1"/>
  <c r="P2715" i="4"/>
  <c r="Q2715" i="4" s="1"/>
  <c r="P2699" i="4"/>
  <c r="Q2699" i="4" s="1"/>
  <c r="P2683" i="4"/>
  <c r="Q2683" i="4" s="1"/>
  <c r="P2667" i="4"/>
  <c r="Q2667" i="4" s="1"/>
  <c r="P2651" i="4"/>
  <c r="Q2651" i="4" s="1"/>
  <c r="P2635" i="4"/>
  <c r="Q2635" i="4" s="1"/>
  <c r="P2619" i="4"/>
  <c r="Q2619" i="4" s="1"/>
  <c r="P2603" i="4"/>
  <c r="Q2603" i="4" s="1"/>
  <c r="P2587" i="4"/>
  <c r="Q2587" i="4" s="1"/>
  <c r="P2571" i="4"/>
  <c r="Q2571" i="4" s="1"/>
  <c r="P2555" i="4"/>
  <c r="Q2555" i="4" s="1"/>
  <c r="P2539" i="4"/>
  <c r="Q2539" i="4" s="1"/>
  <c r="P2523" i="4"/>
  <c r="Q2523" i="4" s="1"/>
  <c r="P2507" i="4"/>
  <c r="Q2507" i="4" s="1"/>
  <c r="P2491" i="4"/>
  <c r="Q2491" i="4" s="1"/>
  <c r="P2475" i="4"/>
  <c r="Q2475" i="4" s="1"/>
  <c r="P2459" i="4"/>
  <c r="Q2459" i="4" s="1"/>
  <c r="P2443" i="4"/>
  <c r="Q2443" i="4" s="1"/>
  <c r="P2427" i="4"/>
  <c r="Q2427" i="4" s="1"/>
  <c r="P2411" i="4"/>
  <c r="Q2411" i="4" s="1"/>
  <c r="P2395" i="4"/>
  <c r="Q2395" i="4" s="1"/>
  <c r="P2379" i="4"/>
  <c r="Q2379" i="4" s="1"/>
  <c r="P2363" i="4"/>
  <c r="Q2363" i="4" s="1"/>
  <c r="P2347" i="4"/>
  <c r="Q2347" i="4" s="1"/>
  <c r="P2331" i="4"/>
  <c r="Q2331" i="4" s="1"/>
  <c r="P2315" i="4"/>
  <c r="Q2315" i="4" s="1"/>
  <c r="P2299" i="4"/>
  <c r="Q2299" i="4" s="1"/>
  <c r="P2283" i="4"/>
  <c r="Q2283" i="4" s="1"/>
  <c r="P2267" i="4"/>
  <c r="Q2267" i="4" s="1"/>
  <c r="P2251" i="4"/>
  <c r="Q2251" i="4" s="1"/>
  <c r="P2235" i="4"/>
  <c r="Q2235" i="4" s="1"/>
  <c r="P2219" i="4"/>
  <c r="Q2219" i="4" s="1"/>
  <c r="P2203" i="4"/>
  <c r="Q2203" i="4" s="1"/>
  <c r="P2187" i="4"/>
  <c r="Q2187" i="4" s="1"/>
  <c r="P2171" i="4"/>
  <c r="Q2171" i="4" s="1"/>
  <c r="P2155" i="4"/>
  <c r="Q2155" i="4" s="1"/>
  <c r="P2139" i="4"/>
  <c r="Q2139" i="4" s="1"/>
  <c r="P2123" i="4"/>
  <c r="Q2123" i="4" s="1"/>
  <c r="P2107" i="4"/>
  <c r="Q2107" i="4" s="1"/>
  <c r="P2091" i="4"/>
  <c r="Q2091" i="4" s="1"/>
  <c r="P2075" i="4"/>
  <c r="Q2075" i="4" s="1"/>
  <c r="P2059" i="4"/>
  <c r="Q2059" i="4" s="1"/>
  <c r="P2043" i="4"/>
  <c r="Q2043" i="4" s="1"/>
  <c r="P2027" i="4"/>
  <c r="Q2027" i="4" s="1"/>
  <c r="P2011" i="4"/>
  <c r="Q2011" i="4" s="1"/>
  <c r="P1995" i="4"/>
  <c r="Q1995" i="4" s="1"/>
  <c r="P1979" i="4"/>
  <c r="Q1979" i="4" s="1"/>
  <c r="P1963" i="4"/>
  <c r="Q1963" i="4" s="1"/>
  <c r="P1947" i="4"/>
  <c r="Q1947" i="4" s="1"/>
  <c r="P1931" i="4"/>
  <c r="Q1931" i="4" s="1"/>
  <c r="P1915" i="4"/>
  <c r="Q1915" i="4" s="1"/>
  <c r="P1899" i="4"/>
  <c r="Q1899" i="4" s="1"/>
  <c r="P1883" i="4"/>
  <c r="Q1883" i="4" s="1"/>
  <c r="P1867" i="4"/>
  <c r="Q1867" i="4" s="1"/>
  <c r="P1851" i="4"/>
  <c r="Q1851" i="4"/>
  <c r="P1835" i="4"/>
  <c r="Q1835" i="4" s="1"/>
  <c r="P1819" i="4"/>
  <c r="Q1819" i="4" s="1"/>
  <c r="P1803" i="4"/>
  <c r="Q1803" i="4" s="1"/>
  <c r="P1787" i="4"/>
  <c r="Q1787" i="4" s="1"/>
  <c r="P1771" i="4"/>
  <c r="Q1771" i="4" s="1"/>
  <c r="P1755" i="4"/>
  <c r="Q1755" i="4" s="1"/>
  <c r="P1739" i="4"/>
  <c r="Q1739" i="4" s="1"/>
  <c r="P1723" i="4"/>
  <c r="Q1723" i="4"/>
  <c r="P1707" i="4"/>
  <c r="Q1707" i="4" s="1"/>
  <c r="P1691" i="4"/>
  <c r="Q1691" i="4" s="1"/>
  <c r="P1675" i="4"/>
  <c r="Q1675" i="4" s="1"/>
  <c r="P1659" i="4"/>
  <c r="Q1659" i="4" s="1"/>
  <c r="P1643" i="4"/>
  <c r="Q1643" i="4" s="1"/>
  <c r="P1627" i="4"/>
  <c r="Q1627" i="4" s="1"/>
  <c r="P1611" i="4"/>
  <c r="Q1611" i="4" s="1"/>
  <c r="P1595" i="4"/>
  <c r="Q1595" i="4" s="1"/>
  <c r="P1579" i="4"/>
  <c r="Q1579" i="4" s="1"/>
  <c r="P1563" i="4"/>
  <c r="Q1563" i="4" s="1"/>
  <c r="P1547" i="4"/>
  <c r="Q1547" i="4" s="1"/>
  <c r="P1531" i="4"/>
  <c r="Q1531" i="4" s="1"/>
  <c r="P1515" i="4"/>
  <c r="Q1515" i="4" s="1"/>
  <c r="P1499" i="4"/>
  <c r="Q1499" i="4" s="1"/>
  <c r="P1483" i="4"/>
  <c r="Q1483" i="4" s="1"/>
  <c r="P1467" i="4"/>
  <c r="Q1467" i="4" s="1"/>
  <c r="P1451" i="4"/>
  <c r="Q1451" i="4" s="1"/>
  <c r="P1435" i="4"/>
  <c r="Q1435" i="4" s="1"/>
  <c r="P1419" i="4"/>
  <c r="Q1419" i="4" s="1"/>
  <c r="P1403" i="4"/>
  <c r="Q1403" i="4" s="1"/>
  <c r="P1387" i="4"/>
  <c r="Q1387" i="4" s="1"/>
  <c r="P1371" i="4"/>
  <c r="Q1371" i="4" s="1"/>
  <c r="P1355" i="4"/>
  <c r="Q1355" i="4" s="1"/>
  <c r="P1339" i="4"/>
  <c r="Q1339" i="4" s="1"/>
  <c r="P1323" i="4"/>
  <c r="Q1323" i="4" s="1"/>
  <c r="P1307" i="4"/>
  <c r="Q1307" i="4" s="1"/>
  <c r="P1291" i="4"/>
  <c r="Q1291" i="4" s="1"/>
  <c r="P1275" i="4"/>
  <c r="Q1275" i="4" s="1"/>
  <c r="P1259" i="4"/>
  <c r="Q1259" i="4" s="1"/>
  <c r="P1243" i="4"/>
  <c r="Q1243" i="4" s="1"/>
  <c r="P1227" i="4"/>
  <c r="Q1227" i="4" s="1"/>
  <c r="P1211" i="4"/>
  <c r="Q1211" i="4" s="1"/>
  <c r="P1195" i="4"/>
  <c r="Q1195" i="4" s="1"/>
  <c r="P1179" i="4"/>
  <c r="Q1179" i="4" s="1"/>
  <c r="P1163" i="4"/>
  <c r="Q1163" i="4" s="1"/>
  <c r="P1147" i="4"/>
  <c r="Q1147" i="4" s="1"/>
  <c r="P1131" i="4"/>
  <c r="Q1131" i="4" s="1"/>
  <c r="P1115" i="4"/>
  <c r="Q1115" i="4" s="1"/>
  <c r="P1099" i="4"/>
  <c r="Q1099" i="4" s="1"/>
  <c r="P1083" i="4"/>
  <c r="Q1083" i="4" s="1"/>
  <c r="P1067" i="4"/>
  <c r="Q1067" i="4" s="1"/>
  <c r="P1051" i="4"/>
  <c r="Q1051" i="4" s="1"/>
  <c r="P1035" i="4"/>
  <c r="Q1035" i="4" s="1"/>
  <c r="P1019" i="4"/>
  <c r="Q1019" i="4" s="1"/>
  <c r="P1003" i="4"/>
  <c r="Q1003" i="4" s="1"/>
  <c r="P987" i="4"/>
  <c r="Q987" i="4" s="1"/>
  <c r="P971" i="4"/>
  <c r="Q971" i="4" s="1"/>
  <c r="P955" i="4"/>
  <c r="Q955" i="4" s="1"/>
  <c r="P939" i="4"/>
  <c r="Q939" i="4" s="1"/>
  <c r="P923" i="4"/>
  <c r="Q923" i="4" s="1"/>
  <c r="P907" i="4"/>
  <c r="Q907" i="4" s="1"/>
  <c r="P891" i="4"/>
  <c r="Q891" i="4" s="1"/>
  <c r="P875" i="4"/>
  <c r="Q875" i="4" s="1"/>
  <c r="P859" i="4"/>
  <c r="Q859" i="4" s="1"/>
  <c r="P843" i="4"/>
  <c r="Q843" i="4" s="1"/>
  <c r="P827" i="4"/>
  <c r="Q827" i="4" s="1"/>
  <c r="P811" i="4"/>
  <c r="Q811" i="4" s="1"/>
  <c r="P795" i="4"/>
  <c r="Q795" i="4" s="1"/>
  <c r="P779" i="4"/>
  <c r="Q779" i="4" s="1"/>
  <c r="P763" i="4"/>
  <c r="Q763" i="4" s="1"/>
  <c r="P747" i="4"/>
  <c r="Q747" i="4" s="1"/>
  <c r="P731" i="4"/>
  <c r="Q731" i="4" s="1"/>
  <c r="P715" i="4"/>
  <c r="Q715" i="4" s="1"/>
  <c r="P699" i="4"/>
  <c r="Q699" i="4" s="1"/>
  <c r="P683" i="4"/>
  <c r="Q683" i="4" s="1"/>
  <c r="P667" i="4"/>
  <c r="Q667" i="4" s="1"/>
  <c r="P651" i="4"/>
  <c r="Q651" i="4" s="1"/>
  <c r="P635" i="4"/>
  <c r="Q635" i="4" s="1"/>
  <c r="P619" i="4"/>
  <c r="Q619" i="4" s="1"/>
  <c r="P603" i="4"/>
  <c r="Q603" i="4" s="1"/>
  <c r="P587" i="4"/>
  <c r="Q587" i="4" s="1"/>
  <c r="P571" i="4"/>
  <c r="Q571" i="4" s="1"/>
  <c r="P555" i="4"/>
  <c r="Q555" i="4" s="1"/>
  <c r="P539" i="4"/>
  <c r="Q539" i="4" s="1"/>
  <c r="P523" i="4"/>
  <c r="Q523" i="4" s="1"/>
  <c r="P507" i="4"/>
  <c r="Q507" i="4" s="1"/>
  <c r="P491" i="4"/>
  <c r="Q491" i="4" s="1"/>
  <c r="P475" i="4"/>
  <c r="Q475" i="4" s="1"/>
  <c r="P459" i="4"/>
  <c r="Q459" i="4" s="1"/>
  <c r="P443" i="4"/>
  <c r="Q443" i="4" s="1"/>
  <c r="P427" i="4"/>
  <c r="Q427" i="4" s="1"/>
  <c r="P411" i="4"/>
  <c r="Q411" i="4" s="1"/>
  <c r="P395" i="4"/>
  <c r="Q395" i="4" s="1"/>
  <c r="P379" i="4"/>
  <c r="Q379" i="4" s="1"/>
  <c r="P363" i="4"/>
  <c r="Q363" i="4" s="1"/>
  <c r="P347" i="4"/>
  <c r="Q347" i="4" s="1"/>
  <c r="P331" i="4"/>
  <c r="Q331" i="4" s="1"/>
  <c r="P315" i="4"/>
  <c r="Q315" i="4" s="1"/>
  <c r="P299" i="4"/>
  <c r="Q299" i="4" s="1"/>
  <c r="P283" i="4"/>
  <c r="Q283" i="4" s="1"/>
  <c r="P267" i="4"/>
  <c r="Q267" i="4" s="1"/>
  <c r="P251" i="4"/>
  <c r="Q251" i="4" s="1"/>
  <c r="P235" i="4"/>
  <c r="Q235" i="4" s="1"/>
  <c r="P219" i="4"/>
  <c r="Q219" i="4" s="1"/>
  <c r="P203" i="4"/>
  <c r="Q203" i="4" s="1"/>
  <c r="P187" i="4"/>
  <c r="Q187" i="4" s="1"/>
  <c r="P171" i="4"/>
  <c r="Q171" i="4" s="1"/>
  <c r="P155" i="4"/>
  <c r="Q155" i="4" s="1"/>
  <c r="P139" i="4"/>
  <c r="Q139" i="4" s="1"/>
  <c r="P123" i="4"/>
  <c r="Q123" i="4" s="1"/>
  <c r="P107" i="4"/>
  <c r="Q107" i="4" s="1"/>
  <c r="P91" i="4"/>
  <c r="Q91" i="4" s="1"/>
  <c r="P75" i="4"/>
  <c r="Q75" i="4" s="1"/>
  <c r="P59" i="4"/>
  <c r="Q59" i="4" s="1"/>
  <c r="P43" i="4"/>
  <c r="Q43" i="4" s="1"/>
  <c r="P27" i="4"/>
  <c r="Q27" i="4" s="1"/>
  <c r="P11" i="4"/>
  <c r="Q11" i="4" s="1"/>
  <c r="Q4711" i="4"/>
  <c r="Q3120" i="4"/>
  <c r="P4778" i="4"/>
  <c r="Q4778" i="4" s="1"/>
  <c r="P4762" i="4"/>
  <c r="Q4762" i="4" s="1"/>
  <c r="P4746" i="4"/>
  <c r="Q4746" i="4" s="1"/>
  <c r="P4730" i="4"/>
  <c r="Q4730" i="4"/>
  <c r="P4714" i="4"/>
  <c r="Q4714" i="4" s="1"/>
  <c r="P4698" i="4"/>
  <c r="Q4698" i="4" s="1"/>
  <c r="P4682" i="4"/>
  <c r="Q4682" i="4" s="1"/>
  <c r="P4666" i="4"/>
  <c r="Q4666" i="4" s="1"/>
  <c r="P4650" i="4"/>
  <c r="Q4650" i="4" s="1"/>
  <c r="P4634" i="4"/>
  <c r="Q4634" i="4" s="1"/>
  <c r="P4618" i="4"/>
  <c r="Q4618" i="4" s="1"/>
  <c r="P4602" i="4"/>
  <c r="Q4602" i="4" s="1"/>
  <c r="P4586" i="4"/>
  <c r="Q4586" i="4" s="1"/>
  <c r="P4570" i="4"/>
  <c r="Q4570" i="4" s="1"/>
  <c r="P4554" i="4"/>
  <c r="Q4554" i="4" s="1"/>
  <c r="P4538" i="4"/>
  <c r="Q4538" i="4" s="1"/>
  <c r="P4522" i="4"/>
  <c r="Q4522" i="4" s="1"/>
  <c r="P4506" i="4"/>
  <c r="Q4506" i="4" s="1"/>
  <c r="P4490" i="4"/>
  <c r="Q4490" i="4" s="1"/>
  <c r="P4474" i="4"/>
  <c r="Q4474" i="4" s="1"/>
  <c r="P4458" i="4"/>
  <c r="Q4458" i="4" s="1"/>
  <c r="P4442" i="4"/>
  <c r="Q4442" i="4" s="1"/>
  <c r="P4426" i="4"/>
  <c r="Q4426" i="4" s="1"/>
  <c r="P4410" i="4"/>
  <c r="Q4410" i="4" s="1"/>
  <c r="P4394" i="4"/>
  <c r="Q4394" i="4" s="1"/>
  <c r="P4378" i="4"/>
  <c r="Q4378" i="4" s="1"/>
  <c r="P4362" i="4"/>
  <c r="Q4362" i="4" s="1"/>
  <c r="P4346" i="4"/>
  <c r="Q4346" i="4" s="1"/>
  <c r="P4330" i="4"/>
  <c r="Q4330" i="4" s="1"/>
  <c r="P4314" i="4"/>
  <c r="Q4314" i="4" s="1"/>
  <c r="P4298" i="4"/>
  <c r="Q4298" i="4" s="1"/>
  <c r="P4282" i="4"/>
  <c r="Q4282" i="4" s="1"/>
  <c r="P4266" i="4"/>
  <c r="Q4266" i="4" s="1"/>
  <c r="P4250" i="4"/>
  <c r="Q4250" i="4" s="1"/>
  <c r="P4234" i="4"/>
  <c r="Q4234" i="4" s="1"/>
  <c r="P4218" i="4"/>
  <c r="Q4218" i="4" s="1"/>
  <c r="P4202" i="4"/>
  <c r="Q4202" i="4" s="1"/>
  <c r="P4186" i="4"/>
  <c r="Q4186" i="4" s="1"/>
  <c r="P4170" i="4"/>
  <c r="Q4170" i="4" s="1"/>
  <c r="P4154" i="4"/>
  <c r="Q4154" i="4" s="1"/>
  <c r="P4138" i="4"/>
  <c r="Q4138" i="4" s="1"/>
  <c r="P4122" i="4"/>
  <c r="Q4122" i="4" s="1"/>
  <c r="P4106" i="4"/>
  <c r="Q4106" i="4" s="1"/>
  <c r="P4090" i="4"/>
  <c r="Q4090" i="4" s="1"/>
  <c r="P4074" i="4"/>
  <c r="Q4074" i="4" s="1"/>
  <c r="P4058" i="4"/>
  <c r="Q4058" i="4" s="1"/>
  <c r="P4042" i="4"/>
  <c r="Q4042" i="4" s="1"/>
  <c r="P4026" i="4"/>
  <c r="Q4026" i="4" s="1"/>
  <c r="P4010" i="4"/>
  <c r="Q4010" i="4" s="1"/>
  <c r="P3994" i="4"/>
  <c r="Q3994" i="4" s="1"/>
  <c r="P3978" i="4"/>
  <c r="Q3978" i="4" s="1"/>
  <c r="P3962" i="4"/>
  <c r="Q3962" i="4" s="1"/>
  <c r="P3946" i="4"/>
  <c r="Q3946" i="4" s="1"/>
  <c r="P3930" i="4"/>
  <c r="Q3930" i="4" s="1"/>
  <c r="P3914" i="4"/>
  <c r="Q3914" i="4" s="1"/>
  <c r="P3898" i="4"/>
  <c r="Q3898" i="4" s="1"/>
  <c r="P3882" i="4"/>
  <c r="Q3882" i="4" s="1"/>
  <c r="P3866" i="4"/>
  <c r="Q3866" i="4" s="1"/>
  <c r="P3850" i="4"/>
  <c r="Q3850" i="4" s="1"/>
  <c r="P3834" i="4"/>
  <c r="Q3834" i="4" s="1"/>
  <c r="P3818" i="4"/>
  <c r="Q3818" i="4" s="1"/>
  <c r="P3802" i="4"/>
  <c r="Q3802" i="4" s="1"/>
  <c r="P3786" i="4"/>
  <c r="Q3786" i="4" s="1"/>
  <c r="P3770" i="4"/>
  <c r="Q3770" i="4" s="1"/>
  <c r="P3754" i="4"/>
  <c r="Q3754" i="4" s="1"/>
  <c r="P3738" i="4"/>
  <c r="Q3738" i="4" s="1"/>
  <c r="P3722" i="4"/>
  <c r="Q3722" i="4" s="1"/>
  <c r="P3706" i="4"/>
  <c r="Q3706" i="4" s="1"/>
  <c r="P3690" i="4"/>
  <c r="Q3690" i="4" s="1"/>
  <c r="P3674" i="4"/>
  <c r="Q3674" i="4" s="1"/>
  <c r="P3658" i="4"/>
  <c r="Q3658" i="4" s="1"/>
  <c r="P3642" i="4"/>
  <c r="Q3642" i="4" s="1"/>
  <c r="P3626" i="4"/>
  <c r="Q3626" i="4" s="1"/>
  <c r="P3610" i="4"/>
  <c r="Q3610" i="4" s="1"/>
  <c r="P3594" i="4"/>
  <c r="Q3594" i="4" s="1"/>
  <c r="P3578" i="4"/>
  <c r="Q3578" i="4" s="1"/>
  <c r="P3562" i="4"/>
  <c r="Q3562" i="4" s="1"/>
  <c r="P3546" i="4"/>
  <c r="Q3546" i="4" s="1"/>
  <c r="P3530" i="4"/>
  <c r="Q3530" i="4" s="1"/>
  <c r="P3514" i="4"/>
  <c r="Q3514" i="4" s="1"/>
  <c r="P3498" i="4"/>
  <c r="Q3498" i="4" s="1"/>
  <c r="P3482" i="4"/>
  <c r="Q3482" i="4" s="1"/>
  <c r="P3466" i="4"/>
  <c r="Q3466" i="4" s="1"/>
  <c r="P3450" i="4"/>
  <c r="Q3450" i="4" s="1"/>
  <c r="P3434" i="4"/>
  <c r="Q3434" i="4" s="1"/>
  <c r="P3418" i="4"/>
  <c r="Q3418" i="4" s="1"/>
  <c r="P3402" i="4"/>
  <c r="Q3402" i="4"/>
  <c r="P3386" i="4"/>
  <c r="Q3386" i="4" s="1"/>
  <c r="P3370" i="4"/>
  <c r="Q3370" i="4" s="1"/>
  <c r="P3354" i="4"/>
  <c r="Q3354" i="4" s="1"/>
  <c r="P3338" i="4"/>
  <c r="Q3338" i="4" s="1"/>
  <c r="P3322" i="4"/>
  <c r="Q3322" i="4" s="1"/>
  <c r="P3306" i="4"/>
  <c r="Q3306" i="4" s="1"/>
  <c r="P3290" i="4"/>
  <c r="Q3290" i="4" s="1"/>
  <c r="P3274" i="4"/>
  <c r="Q3274" i="4" s="1"/>
  <c r="P3258" i="4"/>
  <c r="Q3258" i="4" s="1"/>
  <c r="P3242" i="4"/>
  <c r="Q3242" i="4" s="1"/>
  <c r="P3226" i="4"/>
  <c r="Q3226" i="4" s="1"/>
  <c r="P3210" i="4"/>
  <c r="Q3210" i="4" s="1"/>
  <c r="P3194" i="4"/>
  <c r="Q3194" i="4" s="1"/>
  <c r="P3178" i="4"/>
  <c r="Q3178" i="4" s="1"/>
  <c r="P3162" i="4"/>
  <c r="Q3162" i="4" s="1"/>
  <c r="P3146" i="4"/>
  <c r="Q3146" i="4" s="1"/>
  <c r="P3130" i="4"/>
  <c r="Q3130" i="4" s="1"/>
  <c r="P3114" i="4"/>
  <c r="Q3114" i="4" s="1"/>
  <c r="P3098" i="4"/>
  <c r="Q3098" i="4" s="1"/>
  <c r="P3082" i="4"/>
  <c r="Q3082" i="4" s="1"/>
  <c r="P3066" i="4"/>
  <c r="Q3066" i="4" s="1"/>
  <c r="P3050" i="4"/>
  <c r="Q3050" i="4" s="1"/>
  <c r="P3034" i="4"/>
  <c r="Q3034" i="4" s="1"/>
  <c r="P3018" i="4"/>
  <c r="Q3018" i="4" s="1"/>
  <c r="P3002" i="4"/>
  <c r="Q3002" i="4" s="1"/>
  <c r="P2986" i="4"/>
  <c r="Q2986" i="4" s="1"/>
  <c r="P2970" i="4"/>
  <c r="Q2970" i="4" s="1"/>
  <c r="P2954" i="4"/>
  <c r="Q2954" i="4" s="1"/>
  <c r="P2938" i="4"/>
  <c r="Q2938" i="4" s="1"/>
  <c r="P2922" i="4"/>
  <c r="Q2922" i="4" s="1"/>
  <c r="P2906" i="4"/>
  <c r="Q2906" i="4" s="1"/>
  <c r="P2890" i="4"/>
  <c r="Q2890" i="4" s="1"/>
  <c r="P2874" i="4"/>
  <c r="Q2874" i="4" s="1"/>
  <c r="P2858" i="4"/>
  <c r="Q2858" i="4" s="1"/>
  <c r="P2842" i="4"/>
  <c r="Q2842" i="4" s="1"/>
  <c r="P2826" i="4"/>
  <c r="Q2826" i="4" s="1"/>
  <c r="P2810" i="4"/>
  <c r="Q2810" i="4" s="1"/>
  <c r="P2794" i="4"/>
  <c r="Q2794" i="4" s="1"/>
  <c r="P2778" i="4"/>
  <c r="Q2778" i="4" s="1"/>
  <c r="P2762" i="4"/>
  <c r="Q2762" i="4" s="1"/>
  <c r="P2746" i="4"/>
  <c r="Q2746" i="4"/>
  <c r="P2730" i="4"/>
  <c r="Q2730" i="4" s="1"/>
  <c r="P2714" i="4"/>
  <c r="Q2714" i="4" s="1"/>
  <c r="P2698" i="4"/>
  <c r="Q2698" i="4" s="1"/>
  <c r="P2682" i="4"/>
  <c r="Q2682" i="4" s="1"/>
  <c r="P2666" i="4"/>
  <c r="Q2666" i="4"/>
  <c r="P2650" i="4"/>
  <c r="Q2650" i="4" s="1"/>
  <c r="P2634" i="4"/>
  <c r="Q2634" i="4" s="1"/>
  <c r="P2618" i="4"/>
  <c r="Q2618" i="4" s="1"/>
  <c r="P2602" i="4"/>
  <c r="Q2602" i="4"/>
  <c r="P2586" i="4"/>
  <c r="Q2586" i="4" s="1"/>
  <c r="P2570" i="4"/>
  <c r="Q2570" i="4" s="1"/>
  <c r="P2554" i="4"/>
  <c r="Q2554" i="4" s="1"/>
  <c r="P2538" i="4"/>
  <c r="Q2538" i="4" s="1"/>
  <c r="P2522" i="4"/>
  <c r="Q2522" i="4" s="1"/>
  <c r="P2506" i="4"/>
  <c r="Q2506" i="4" s="1"/>
  <c r="P2490" i="4"/>
  <c r="Q2490" i="4" s="1"/>
  <c r="P2474" i="4"/>
  <c r="Q2474" i="4" s="1"/>
  <c r="P2458" i="4"/>
  <c r="Q2458" i="4" s="1"/>
  <c r="P2442" i="4"/>
  <c r="Q2442" i="4" s="1"/>
  <c r="P2426" i="4"/>
  <c r="Q2426" i="4" s="1"/>
  <c r="P2410" i="4"/>
  <c r="Q2410" i="4" s="1"/>
  <c r="P2394" i="4"/>
  <c r="Q2394" i="4" s="1"/>
  <c r="P2378" i="4"/>
  <c r="Q2378" i="4" s="1"/>
  <c r="P2362" i="4"/>
  <c r="Q2362" i="4" s="1"/>
  <c r="P2346" i="4"/>
  <c r="Q2346" i="4" s="1"/>
  <c r="P2330" i="4"/>
  <c r="Q2330" i="4" s="1"/>
  <c r="P2314" i="4"/>
  <c r="Q2314" i="4" s="1"/>
  <c r="P2298" i="4"/>
  <c r="Q2298" i="4" s="1"/>
  <c r="P2282" i="4"/>
  <c r="Q2282" i="4" s="1"/>
  <c r="P2266" i="4"/>
  <c r="Q2266" i="4" s="1"/>
  <c r="P2250" i="4"/>
  <c r="Q2250" i="4" s="1"/>
  <c r="P2234" i="4"/>
  <c r="Q2234" i="4" s="1"/>
  <c r="P2218" i="4"/>
  <c r="Q2218" i="4" s="1"/>
  <c r="P2202" i="4"/>
  <c r="Q2202" i="4" s="1"/>
  <c r="P2186" i="4"/>
  <c r="Q2186" i="4" s="1"/>
  <c r="P2170" i="4"/>
  <c r="Q2170" i="4" s="1"/>
  <c r="P2154" i="4"/>
  <c r="Q2154" i="4" s="1"/>
  <c r="P2138" i="4"/>
  <c r="Q2138" i="4" s="1"/>
  <c r="P2122" i="4"/>
  <c r="Q2122" i="4" s="1"/>
  <c r="P2106" i="4"/>
  <c r="Q2106" i="4" s="1"/>
  <c r="P2090" i="4"/>
  <c r="Q2090" i="4" s="1"/>
  <c r="P2074" i="4"/>
  <c r="Q2074" i="4" s="1"/>
  <c r="P2058" i="4"/>
  <c r="Q2058" i="4" s="1"/>
  <c r="P2042" i="4"/>
  <c r="Q2042" i="4" s="1"/>
  <c r="P2026" i="4"/>
  <c r="Q2026" i="4" s="1"/>
  <c r="P2010" i="4"/>
  <c r="Q2010" i="4" s="1"/>
  <c r="P1994" i="4"/>
  <c r="Q1994" i="4" s="1"/>
  <c r="P1978" i="4"/>
  <c r="Q1978" i="4" s="1"/>
  <c r="P1962" i="4"/>
  <c r="Q1962" i="4" s="1"/>
  <c r="P1946" i="4"/>
  <c r="Q1946" i="4" s="1"/>
  <c r="P1930" i="4"/>
  <c r="Q1930" i="4" s="1"/>
  <c r="P1914" i="4"/>
  <c r="Q1914" i="4" s="1"/>
  <c r="P1898" i="4"/>
  <c r="Q1898" i="4" s="1"/>
  <c r="P1882" i="4"/>
  <c r="Q1882" i="4" s="1"/>
  <c r="P1866" i="4"/>
  <c r="Q1866" i="4" s="1"/>
  <c r="P1850" i="4"/>
  <c r="Q1850" i="4" s="1"/>
  <c r="P1834" i="4"/>
  <c r="Q1834" i="4" s="1"/>
  <c r="P1818" i="4"/>
  <c r="Q1818" i="4" s="1"/>
  <c r="P1802" i="4"/>
  <c r="Q1802" i="4" s="1"/>
  <c r="P1786" i="4"/>
  <c r="Q1786" i="4" s="1"/>
  <c r="P1770" i="4"/>
  <c r="Q1770" i="4" s="1"/>
  <c r="P1754" i="4"/>
  <c r="Q1754" i="4" s="1"/>
  <c r="P1738" i="4"/>
  <c r="Q1738" i="4" s="1"/>
  <c r="P1722" i="4"/>
  <c r="Q1722" i="4" s="1"/>
  <c r="P1706" i="4"/>
  <c r="Q1706" i="4" s="1"/>
  <c r="P1690" i="4"/>
  <c r="Q1690" i="4" s="1"/>
  <c r="P1674" i="4"/>
  <c r="Q1674" i="4" s="1"/>
  <c r="P1658" i="4"/>
  <c r="Q1658" i="4" s="1"/>
  <c r="P1642" i="4"/>
  <c r="Q1642" i="4" s="1"/>
  <c r="P1626" i="4"/>
  <c r="Q1626" i="4" s="1"/>
  <c r="P1610" i="4"/>
  <c r="Q1610" i="4"/>
  <c r="P1594" i="4"/>
  <c r="Q1594" i="4" s="1"/>
  <c r="P1578" i="4"/>
  <c r="Q1578" i="4" s="1"/>
  <c r="P1562" i="4"/>
  <c r="Q1562" i="4" s="1"/>
  <c r="P1546" i="4"/>
  <c r="Q1546" i="4" s="1"/>
  <c r="P1530" i="4"/>
  <c r="Q1530" i="4" s="1"/>
  <c r="P1514" i="4"/>
  <c r="Q1514" i="4" s="1"/>
  <c r="P1498" i="4"/>
  <c r="Q1498" i="4" s="1"/>
  <c r="P1482" i="4"/>
  <c r="Q1482" i="4" s="1"/>
  <c r="P1466" i="4"/>
  <c r="Q1466" i="4" s="1"/>
  <c r="P1450" i="4"/>
  <c r="Q1450" i="4" s="1"/>
  <c r="P1434" i="4"/>
  <c r="Q1434" i="4" s="1"/>
  <c r="P1418" i="4"/>
  <c r="Q1418" i="4" s="1"/>
  <c r="P1402" i="4"/>
  <c r="Q1402" i="4" s="1"/>
  <c r="P1386" i="4"/>
  <c r="Q1386" i="4" s="1"/>
  <c r="P1370" i="4"/>
  <c r="Q1370" i="4" s="1"/>
  <c r="P1354" i="4"/>
  <c r="Q1354" i="4" s="1"/>
  <c r="P1338" i="4"/>
  <c r="Q1338" i="4" s="1"/>
  <c r="P1322" i="4"/>
  <c r="Q1322" i="4" s="1"/>
  <c r="P1306" i="4"/>
  <c r="Q1306" i="4" s="1"/>
  <c r="P1290" i="4"/>
  <c r="Q1290" i="4" s="1"/>
  <c r="P1274" i="4"/>
  <c r="Q1274" i="4" s="1"/>
  <c r="P1258" i="4"/>
  <c r="Q1258" i="4"/>
  <c r="P1242" i="4"/>
  <c r="Q1242" i="4" s="1"/>
  <c r="P1226" i="4"/>
  <c r="Q1226" i="4" s="1"/>
  <c r="P1210" i="4"/>
  <c r="Q1210" i="4" s="1"/>
  <c r="P1194" i="4"/>
  <c r="Q1194" i="4" s="1"/>
  <c r="P1178" i="4"/>
  <c r="Q1178" i="4" s="1"/>
  <c r="P1162" i="4"/>
  <c r="Q1162" i="4" s="1"/>
  <c r="P1146" i="4"/>
  <c r="Q1146" i="4" s="1"/>
  <c r="P1130" i="4"/>
  <c r="Q1130" i="4" s="1"/>
  <c r="P1114" i="4"/>
  <c r="Q1114" i="4" s="1"/>
  <c r="P1098" i="4"/>
  <c r="Q1098" i="4" s="1"/>
  <c r="P1082" i="4"/>
  <c r="Q1082" i="4" s="1"/>
  <c r="P1066" i="4"/>
  <c r="Q1066" i="4" s="1"/>
  <c r="P1050" i="4"/>
  <c r="Q1050" i="4" s="1"/>
  <c r="P1034" i="4"/>
  <c r="Q1034" i="4" s="1"/>
  <c r="P1018" i="4"/>
  <c r="Q1018" i="4" s="1"/>
  <c r="P1002" i="4"/>
  <c r="Q1002" i="4" s="1"/>
  <c r="P986" i="4"/>
  <c r="Q986" i="4" s="1"/>
  <c r="P970" i="4"/>
  <c r="Q970" i="4" s="1"/>
  <c r="P954" i="4"/>
  <c r="Q954" i="4" s="1"/>
  <c r="P938" i="4"/>
  <c r="Q938" i="4" s="1"/>
  <c r="P922" i="4"/>
  <c r="Q922" i="4" s="1"/>
  <c r="P906" i="4"/>
  <c r="Q906" i="4" s="1"/>
  <c r="P890" i="4"/>
  <c r="Q890" i="4" s="1"/>
  <c r="P874" i="4"/>
  <c r="Q874" i="4" s="1"/>
  <c r="P858" i="4"/>
  <c r="Q858" i="4" s="1"/>
  <c r="P842" i="4"/>
  <c r="Q842" i="4" s="1"/>
  <c r="P826" i="4"/>
  <c r="Q826" i="4" s="1"/>
  <c r="P810" i="4"/>
  <c r="Q810" i="4" s="1"/>
  <c r="P794" i="4"/>
  <c r="Q794" i="4" s="1"/>
  <c r="P778" i="4"/>
  <c r="Q778" i="4" s="1"/>
  <c r="P762" i="4"/>
  <c r="Q762" i="4" s="1"/>
  <c r="P746" i="4"/>
  <c r="Q746" i="4" s="1"/>
  <c r="P730" i="4"/>
  <c r="Q730" i="4" s="1"/>
  <c r="P714" i="4"/>
  <c r="Q714" i="4" s="1"/>
  <c r="P698" i="4"/>
  <c r="Q698" i="4" s="1"/>
  <c r="P682" i="4"/>
  <c r="Q682" i="4" s="1"/>
  <c r="P666" i="4"/>
  <c r="Q666" i="4" s="1"/>
  <c r="P650" i="4"/>
  <c r="Q650" i="4" s="1"/>
  <c r="P634" i="4"/>
  <c r="Q634" i="4" s="1"/>
  <c r="P618" i="4"/>
  <c r="Q618" i="4" s="1"/>
  <c r="P602" i="4"/>
  <c r="Q602" i="4" s="1"/>
  <c r="P586" i="4"/>
  <c r="Q586" i="4" s="1"/>
  <c r="P570" i="4"/>
  <c r="Q570" i="4" s="1"/>
  <c r="P554" i="4"/>
  <c r="Q554" i="4" s="1"/>
  <c r="P538" i="4"/>
  <c r="Q538" i="4" s="1"/>
  <c r="P522" i="4"/>
  <c r="Q522" i="4" s="1"/>
  <c r="P506" i="4"/>
  <c r="Q506" i="4" s="1"/>
  <c r="P490" i="4"/>
  <c r="Q490" i="4" s="1"/>
  <c r="P474" i="4"/>
  <c r="Q474" i="4" s="1"/>
  <c r="P458" i="4"/>
  <c r="Q458" i="4" s="1"/>
  <c r="P442" i="4"/>
  <c r="Q442" i="4" s="1"/>
  <c r="P426" i="4"/>
  <c r="Q426" i="4" s="1"/>
  <c r="P410" i="4"/>
  <c r="Q410" i="4" s="1"/>
  <c r="P394" i="4"/>
  <c r="Q394" i="4" s="1"/>
  <c r="P378" i="4"/>
  <c r="Q378" i="4" s="1"/>
  <c r="P362" i="4"/>
  <c r="Q362" i="4" s="1"/>
  <c r="P346" i="4"/>
  <c r="Q346" i="4" s="1"/>
  <c r="P330" i="4"/>
  <c r="Q330" i="4" s="1"/>
  <c r="P314" i="4"/>
  <c r="Q314" i="4" s="1"/>
  <c r="P298" i="4"/>
  <c r="Q298" i="4" s="1"/>
  <c r="P282" i="4"/>
  <c r="Q282" i="4" s="1"/>
  <c r="P266" i="4"/>
  <c r="Q266" i="4" s="1"/>
  <c r="P250" i="4"/>
  <c r="Q250" i="4" s="1"/>
  <c r="P234" i="4"/>
  <c r="Q234" i="4" s="1"/>
  <c r="P218" i="4"/>
  <c r="Q218" i="4" s="1"/>
  <c r="P202" i="4"/>
  <c r="Q202" i="4" s="1"/>
  <c r="P186" i="4"/>
  <c r="Q186" i="4" s="1"/>
  <c r="P170" i="4"/>
  <c r="Q170" i="4" s="1"/>
  <c r="P154" i="4"/>
  <c r="Q154" i="4" s="1"/>
  <c r="P138" i="4"/>
  <c r="Q138" i="4" s="1"/>
  <c r="P122" i="4"/>
  <c r="Q122" i="4" s="1"/>
  <c r="P106" i="4"/>
  <c r="Q106" i="4" s="1"/>
  <c r="P90" i="4"/>
  <c r="Q90" i="4" s="1"/>
  <c r="P74" i="4"/>
  <c r="Q74" i="4" s="1"/>
  <c r="P58" i="4"/>
  <c r="Q58" i="4" s="1"/>
  <c r="P42" i="4"/>
  <c r="Q42" i="4" s="1"/>
  <c r="P26" i="4"/>
  <c r="Q26" i="4" s="1"/>
  <c r="P10" i="4"/>
  <c r="Q10" i="4" s="1"/>
  <c r="Q3086" i="4"/>
  <c r="P5529" i="4"/>
  <c r="Q5529" i="4" s="1"/>
  <c r="P5497" i="4"/>
  <c r="Q5497" i="4" s="1"/>
  <c r="P5481" i="4"/>
  <c r="Q5481" i="4" s="1"/>
  <c r="P5465" i="4"/>
  <c r="Q5465" i="4" s="1"/>
  <c r="P5449" i="4"/>
  <c r="Q5449" i="4" s="1"/>
  <c r="P5433" i="4"/>
  <c r="Q5433" i="4" s="1"/>
  <c r="P5417" i="4"/>
  <c r="Q5417" i="4" s="1"/>
  <c r="P5401" i="4"/>
  <c r="Q5401" i="4" s="1"/>
  <c r="P5385" i="4"/>
  <c r="Q5385" i="4" s="1"/>
  <c r="P5369" i="4"/>
  <c r="Q5369" i="4" s="1"/>
  <c r="P5353" i="4"/>
  <c r="Q5353" i="4" s="1"/>
  <c r="P5337" i="4"/>
  <c r="Q5337" i="4" s="1"/>
  <c r="P5321" i="4"/>
  <c r="Q5321" i="4" s="1"/>
  <c r="P5305" i="4"/>
  <c r="Q5305" i="4" s="1"/>
  <c r="P5289" i="4"/>
  <c r="Q5289" i="4" s="1"/>
  <c r="P5273" i="4"/>
  <c r="Q5273" i="4" s="1"/>
  <c r="P5257" i="4"/>
  <c r="Q5257" i="4" s="1"/>
  <c r="P5241" i="4"/>
  <c r="Q5241" i="4" s="1"/>
  <c r="P5225" i="4"/>
  <c r="Q5225" i="4" s="1"/>
  <c r="P5209" i="4"/>
  <c r="Q5209" i="4" s="1"/>
  <c r="P5193" i="4"/>
  <c r="Q5193" i="4" s="1"/>
  <c r="P5177" i="4"/>
  <c r="Q5177" i="4" s="1"/>
  <c r="P5161" i="4"/>
  <c r="Q5161" i="4" s="1"/>
  <c r="P5145" i="4"/>
  <c r="Q5145" i="4" s="1"/>
  <c r="P5129" i="4"/>
  <c r="Q5129" i="4" s="1"/>
  <c r="P5113" i="4"/>
  <c r="Q5113" i="4" s="1"/>
  <c r="P5097" i="4"/>
  <c r="Q5097" i="4" s="1"/>
  <c r="P5081" i="4"/>
  <c r="Q5081" i="4" s="1"/>
  <c r="P5049" i="4"/>
  <c r="Q5049" i="4" s="1"/>
  <c r="P5033" i="4"/>
  <c r="Q5033" i="4" s="1"/>
  <c r="P5017" i="4"/>
  <c r="Q5017" i="4" s="1"/>
  <c r="P5001" i="4"/>
  <c r="Q5001" i="4" s="1"/>
  <c r="P4985" i="4"/>
  <c r="Q4985" i="4" s="1"/>
  <c r="P4969" i="4"/>
  <c r="Q4969" i="4" s="1"/>
  <c r="P4953" i="4"/>
  <c r="Q4953" i="4" s="1"/>
  <c r="P4937" i="4"/>
  <c r="Q4937" i="4" s="1"/>
  <c r="P4921" i="4"/>
  <c r="Q4921" i="4" s="1"/>
  <c r="P4905" i="4"/>
  <c r="Q4905" i="4" s="1"/>
  <c r="P4889" i="4"/>
  <c r="Q4889" i="4" s="1"/>
  <c r="P4873" i="4"/>
  <c r="Q4873" i="4" s="1"/>
  <c r="P4857" i="4"/>
  <c r="Q4857" i="4" s="1"/>
  <c r="P4841" i="4"/>
  <c r="Q4841" i="4" s="1"/>
  <c r="P4825" i="4"/>
  <c r="Q4825" i="4" s="1"/>
  <c r="P4809" i="4"/>
  <c r="Q4809" i="4" s="1"/>
  <c r="P4793" i="4"/>
  <c r="Q4793" i="4" s="1"/>
  <c r="P4777" i="4"/>
  <c r="Q4777" i="4" s="1"/>
  <c r="P4761" i="4"/>
  <c r="Q4761" i="4" s="1"/>
  <c r="P4729" i="4"/>
  <c r="Q4729" i="4" s="1"/>
  <c r="P4713" i="4"/>
  <c r="Q4713" i="4" s="1"/>
  <c r="P4697" i="4"/>
  <c r="Q4697" i="4" s="1"/>
  <c r="P4681" i="4"/>
  <c r="Q4681" i="4"/>
  <c r="P4665" i="4"/>
  <c r="Q4665" i="4" s="1"/>
  <c r="P4649" i="4"/>
  <c r="Q4649" i="4" s="1"/>
  <c r="P4633" i="4"/>
  <c r="Q4633" i="4" s="1"/>
  <c r="P4617" i="4"/>
  <c r="Q4617" i="4" s="1"/>
  <c r="P4601" i="4"/>
  <c r="Q4601" i="4" s="1"/>
  <c r="P4585" i="4"/>
  <c r="Q4585" i="4" s="1"/>
  <c r="P4569" i="4"/>
  <c r="Q4569" i="4"/>
  <c r="P4553" i="4"/>
  <c r="Q4553" i="4" s="1"/>
  <c r="P4537" i="4"/>
  <c r="Q4537" i="4" s="1"/>
  <c r="P4521" i="4"/>
  <c r="Q4521" i="4" s="1"/>
  <c r="P4505" i="4"/>
  <c r="Q4505" i="4" s="1"/>
  <c r="P4489" i="4"/>
  <c r="Q4489" i="4" s="1"/>
  <c r="P4473" i="4"/>
  <c r="Q4473" i="4" s="1"/>
  <c r="P4457" i="4"/>
  <c r="Q4457" i="4" s="1"/>
  <c r="P4441" i="4"/>
  <c r="Q4441" i="4" s="1"/>
  <c r="P4425" i="4"/>
  <c r="Q4425" i="4" s="1"/>
  <c r="P4409" i="4"/>
  <c r="Q4409" i="4" s="1"/>
  <c r="P4393" i="4"/>
  <c r="Q4393" i="4" s="1"/>
  <c r="P4377" i="4"/>
  <c r="Q4377" i="4" s="1"/>
  <c r="P4361" i="4"/>
  <c r="Q4361" i="4" s="1"/>
  <c r="P4345" i="4"/>
  <c r="Q4345" i="4" s="1"/>
  <c r="P4313" i="4"/>
  <c r="Q4313" i="4" s="1"/>
  <c r="P4297" i="4"/>
  <c r="Q4297" i="4" s="1"/>
  <c r="P4281" i="4"/>
  <c r="Q4281" i="4" s="1"/>
  <c r="P4265" i="4"/>
  <c r="Q4265" i="4" s="1"/>
  <c r="P4249" i="4"/>
  <c r="Q4249" i="4" s="1"/>
  <c r="P4233" i="4"/>
  <c r="Q4233" i="4" s="1"/>
  <c r="P4217" i="4"/>
  <c r="Q4217" i="4" s="1"/>
  <c r="P4201" i="4"/>
  <c r="Q4201" i="4" s="1"/>
  <c r="P4185" i="4"/>
  <c r="Q4185" i="4"/>
  <c r="P4169" i="4"/>
  <c r="Q4169" i="4" s="1"/>
  <c r="P4153" i="4"/>
  <c r="Q4153" i="4" s="1"/>
  <c r="P4137" i="4"/>
  <c r="Q4137" i="4" s="1"/>
  <c r="P4121" i="4"/>
  <c r="Q4121" i="4" s="1"/>
  <c r="P4105" i="4"/>
  <c r="Q4105" i="4" s="1"/>
  <c r="P4089" i="4"/>
  <c r="Q4089" i="4" s="1"/>
  <c r="P4073" i="4"/>
  <c r="Q4073" i="4" s="1"/>
  <c r="P4057" i="4"/>
  <c r="Q4057" i="4" s="1"/>
  <c r="P4041" i="4"/>
  <c r="Q4041" i="4" s="1"/>
  <c r="P4025" i="4"/>
  <c r="Q4025" i="4" s="1"/>
  <c r="P4009" i="4"/>
  <c r="Q4009" i="4" s="1"/>
  <c r="P3993" i="4"/>
  <c r="Q3993" i="4" s="1"/>
  <c r="P3977" i="4"/>
  <c r="Q3977" i="4" s="1"/>
  <c r="P3961" i="4"/>
  <c r="Q3961" i="4" s="1"/>
  <c r="P3929" i="4"/>
  <c r="Q3929" i="4" s="1"/>
  <c r="P3913" i="4"/>
  <c r="Q3913" i="4" s="1"/>
  <c r="P3897" i="4"/>
  <c r="Q3897" i="4" s="1"/>
  <c r="P3881" i="4"/>
  <c r="Q3881" i="4" s="1"/>
  <c r="P3865" i="4"/>
  <c r="Q3865" i="4" s="1"/>
  <c r="P3849" i="4"/>
  <c r="Q3849" i="4" s="1"/>
  <c r="P3833" i="4"/>
  <c r="Q3833" i="4" s="1"/>
  <c r="P3817" i="4"/>
  <c r="Q3817" i="4" s="1"/>
  <c r="P3801" i="4"/>
  <c r="Q3801" i="4" s="1"/>
  <c r="P3785" i="4"/>
  <c r="Q3785" i="4" s="1"/>
  <c r="P3769" i="4"/>
  <c r="Q3769" i="4" s="1"/>
  <c r="P3753" i="4"/>
  <c r="Q3753" i="4" s="1"/>
  <c r="P3737" i="4"/>
  <c r="Q3737" i="4" s="1"/>
  <c r="P3721" i="4"/>
  <c r="Q3721" i="4" s="1"/>
  <c r="P3705" i="4"/>
  <c r="Q3705" i="4" s="1"/>
  <c r="P3689" i="4"/>
  <c r="Q3689" i="4" s="1"/>
  <c r="P3673" i="4"/>
  <c r="Q3673" i="4" s="1"/>
  <c r="P3657" i="4"/>
  <c r="Q3657" i="4" s="1"/>
  <c r="P3641" i="4"/>
  <c r="Q3641" i="4" s="1"/>
  <c r="P3625" i="4"/>
  <c r="Q3625" i="4" s="1"/>
  <c r="P3609" i="4"/>
  <c r="Q3609" i="4" s="1"/>
  <c r="P3593" i="4"/>
  <c r="Q3593" i="4" s="1"/>
  <c r="P3577" i="4"/>
  <c r="Q3577" i="4" s="1"/>
  <c r="P3561" i="4"/>
  <c r="Q3561" i="4" s="1"/>
  <c r="P3545" i="4"/>
  <c r="Q3545" i="4" s="1"/>
  <c r="P3529" i="4"/>
  <c r="Q3529" i="4" s="1"/>
  <c r="P3513" i="4"/>
  <c r="Q3513" i="4" s="1"/>
  <c r="P3497" i="4"/>
  <c r="Q3497" i="4" s="1"/>
  <c r="P3481" i="4"/>
  <c r="Q3481" i="4" s="1"/>
  <c r="P3465" i="4"/>
  <c r="Q3465" i="4" s="1"/>
  <c r="P3449" i="4"/>
  <c r="Q3449" i="4" s="1"/>
  <c r="P3433" i="4"/>
  <c r="Q3433" i="4" s="1"/>
  <c r="P3417" i="4"/>
  <c r="Q3417" i="4" s="1"/>
  <c r="P3401" i="4"/>
  <c r="Q3401" i="4" s="1"/>
  <c r="P3385" i="4"/>
  <c r="Q3385" i="4" s="1"/>
  <c r="P3369" i="4"/>
  <c r="Q3369" i="4" s="1"/>
  <c r="P3353" i="4"/>
  <c r="Q3353" i="4" s="1"/>
  <c r="P3337" i="4"/>
  <c r="Q3337" i="4" s="1"/>
  <c r="P3321" i="4"/>
  <c r="Q3321" i="4" s="1"/>
  <c r="P3305" i="4"/>
  <c r="Q3305" i="4" s="1"/>
  <c r="P3289" i="4"/>
  <c r="Q3289" i="4" s="1"/>
  <c r="P3273" i="4"/>
  <c r="Q3273" i="4" s="1"/>
  <c r="P3257" i="4"/>
  <c r="Q3257" i="4" s="1"/>
  <c r="P3241" i="4"/>
  <c r="Q3241" i="4" s="1"/>
  <c r="P3225" i="4"/>
  <c r="Q3225" i="4" s="1"/>
  <c r="P3209" i="4"/>
  <c r="Q3209" i="4" s="1"/>
  <c r="P3193" i="4"/>
  <c r="Q3193" i="4" s="1"/>
  <c r="P3177" i="4"/>
  <c r="Q3177" i="4" s="1"/>
  <c r="P3161" i="4"/>
  <c r="Q3161" i="4" s="1"/>
  <c r="P3145" i="4"/>
  <c r="Q3145" i="4" s="1"/>
  <c r="P3129" i="4"/>
  <c r="Q3129" i="4" s="1"/>
  <c r="P3113" i="4"/>
  <c r="Q3113" i="4" s="1"/>
  <c r="P3097" i="4"/>
  <c r="Q3097" i="4" s="1"/>
  <c r="P3081" i="4"/>
  <c r="Q3081" i="4" s="1"/>
  <c r="P3065" i="4"/>
  <c r="Q3065" i="4" s="1"/>
  <c r="P3049" i="4"/>
  <c r="Q3049" i="4" s="1"/>
  <c r="P3033" i="4"/>
  <c r="Q3033" i="4" s="1"/>
  <c r="P3017" i="4"/>
  <c r="Q3017" i="4" s="1"/>
  <c r="P3001" i="4"/>
  <c r="Q3001" i="4" s="1"/>
  <c r="P2985" i="4"/>
  <c r="Q2985" i="4" s="1"/>
  <c r="P2969" i="4"/>
  <c r="Q2969" i="4" s="1"/>
  <c r="P2953" i="4"/>
  <c r="Q2953" i="4" s="1"/>
  <c r="P2937" i="4"/>
  <c r="Q2937" i="4" s="1"/>
  <c r="P2921" i="4"/>
  <c r="Q2921" i="4" s="1"/>
  <c r="P2905" i="4"/>
  <c r="Q2905" i="4" s="1"/>
  <c r="P2889" i="4"/>
  <c r="Q2889" i="4" s="1"/>
  <c r="P2873" i="4"/>
  <c r="Q2873" i="4"/>
  <c r="P2857" i="4"/>
  <c r="Q2857" i="4" s="1"/>
  <c r="P2841" i="4"/>
  <c r="Q2841" i="4" s="1"/>
  <c r="P2825" i="4"/>
  <c r="Q2825" i="4" s="1"/>
  <c r="P2809" i="4"/>
  <c r="Q2809" i="4" s="1"/>
  <c r="P2793" i="4"/>
  <c r="Q2793" i="4" s="1"/>
  <c r="P2777" i="4"/>
  <c r="Q2777" i="4" s="1"/>
  <c r="P2761" i="4"/>
  <c r="Q2761" i="4" s="1"/>
  <c r="P2745" i="4"/>
  <c r="Q2745" i="4" s="1"/>
  <c r="P2729" i="4"/>
  <c r="Q2729" i="4" s="1"/>
  <c r="P2713" i="4"/>
  <c r="Q2713" i="4" s="1"/>
  <c r="P2697" i="4"/>
  <c r="Q2697" i="4" s="1"/>
  <c r="P2681" i="4"/>
  <c r="Q2681" i="4" s="1"/>
  <c r="P2665" i="4"/>
  <c r="Q2665" i="4" s="1"/>
  <c r="P2649" i="4"/>
  <c r="Q2649" i="4" s="1"/>
  <c r="P2633" i="4"/>
  <c r="Q2633" i="4" s="1"/>
  <c r="P2617" i="4"/>
  <c r="Q2617" i="4" s="1"/>
  <c r="P2601" i="4"/>
  <c r="Q2601" i="4" s="1"/>
  <c r="P2585" i="4"/>
  <c r="Q2585" i="4" s="1"/>
  <c r="P2569" i="4"/>
  <c r="Q2569" i="4" s="1"/>
  <c r="P2553" i="4"/>
  <c r="Q2553" i="4" s="1"/>
  <c r="P2537" i="4"/>
  <c r="Q2537" i="4" s="1"/>
  <c r="P2521" i="4"/>
  <c r="Q2521" i="4" s="1"/>
  <c r="P2505" i="4"/>
  <c r="Q2505" i="4" s="1"/>
  <c r="P2489" i="4"/>
  <c r="Q2489" i="4" s="1"/>
  <c r="P2473" i="4"/>
  <c r="Q2473" i="4" s="1"/>
  <c r="P2457" i="4"/>
  <c r="Q2457" i="4" s="1"/>
  <c r="P2441" i="4"/>
  <c r="Q2441" i="4" s="1"/>
  <c r="P2425" i="4"/>
  <c r="Q2425" i="4" s="1"/>
  <c r="P2409" i="4"/>
  <c r="Q2409" i="4" s="1"/>
  <c r="P2393" i="4"/>
  <c r="Q2393" i="4" s="1"/>
  <c r="P2377" i="4"/>
  <c r="Q2377" i="4" s="1"/>
  <c r="P2361" i="4"/>
  <c r="Q2361" i="4" s="1"/>
  <c r="P2345" i="4"/>
  <c r="Q2345" i="4" s="1"/>
  <c r="P2329" i="4"/>
  <c r="Q2329" i="4" s="1"/>
  <c r="P2313" i="4"/>
  <c r="Q2313" i="4" s="1"/>
  <c r="P2297" i="4"/>
  <c r="Q2297" i="4" s="1"/>
  <c r="P2281" i="4"/>
  <c r="Q2281" i="4" s="1"/>
  <c r="P2265" i="4"/>
  <c r="Q2265" i="4" s="1"/>
  <c r="P2249" i="4"/>
  <c r="Q2249" i="4" s="1"/>
  <c r="P2233" i="4"/>
  <c r="Q2233" i="4" s="1"/>
  <c r="P2217" i="4"/>
  <c r="Q2217" i="4" s="1"/>
  <c r="P2201" i="4"/>
  <c r="Q2201" i="4" s="1"/>
  <c r="P2185" i="4"/>
  <c r="Q2185" i="4" s="1"/>
  <c r="P2169" i="4"/>
  <c r="Q2169" i="4" s="1"/>
  <c r="P2153" i="4"/>
  <c r="Q2153" i="4"/>
  <c r="P2137" i="4"/>
  <c r="Q2137" i="4" s="1"/>
  <c r="P2121" i="4"/>
  <c r="Q2121" i="4" s="1"/>
  <c r="P2105" i="4"/>
  <c r="Q2105" i="4" s="1"/>
  <c r="P2089" i="4"/>
  <c r="Q2089" i="4" s="1"/>
  <c r="P2073" i="4"/>
  <c r="Q2073" i="4" s="1"/>
  <c r="P2057" i="4"/>
  <c r="Q2057" i="4" s="1"/>
  <c r="P2041" i="4"/>
  <c r="Q2041" i="4" s="1"/>
  <c r="P2025" i="4"/>
  <c r="Q2025" i="4" s="1"/>
  <c r="P2009" i="4"/>
  <c r="Q2009" i="4" s="1"/>
  <c r="P1993" i="4"/>
  <c r="Q1993" i="4" s="1"/>
  <c r="P1977" i="4"/>
  <c r="Q1977" i="4" s="1"/>
  <c r="P1961" i="4"/>
  <c r="Q1961" i="4" s="1"/>
  <c r="P1945" i="4"/>
  <c r="Q1945" i="4" s="1"/>
  <c r="P1929" i="4"/>
  <c r="Q1929" i="4" s="1"/>
  <c r="P1913" i="4"/>
  <c r="Q1913" i="4" s="1"/>
  <c r="P1897" i="4"/>
  <c r="Q1897" i="4" s="1"/>
  <c r="P1881" i="4"/>
  <c r="Q1881" i="4" s="1"/>
  <c r="P1865" i="4"/>
  <c r="Q1865" i="4" s="1"/>
  <c r="P1849" i="4"/>
  <c r="Q1849" i="4" s="1"/>
  <c r="P1833" i="4"/>
  <c r="Q1833" i="4" s="1"/>
  <c r="P1817" i="4"/>
  <c r="Q1817" i="4" s="1"/>
  <c r="P1801" i="4"/>
  <c r="Q1801" i="4" s="1"/>
  <c r="P1785" i="4"/>
  <c r="Q1785" i="4" s="1"/>
  <c r="P1769" i="4"/>
  <c r="Q1769" i="4" s="1"/>
  <c r="P1753" i="4"/>
  <c r="Q1753" i="4" s="1"/>
  <c r="P1737" i="4"/>
  <c r="Q1737" i="4" s="1"/>
  <c r="P1721" i="4"/>
  <c r="Q1721" i="4" s="1"/>
  <c r="P1705" i="4"/>
  <c r="Q1705" i="4" s="1"/>
  <c r="P1689" i="4"/>
  <c r="Q1689" i="4" s="1"/>
  <c r="P1673" i="4"/>
  <c r="Q1673" i="4" s="1"/>
  <c r="P1657" i="4"/>
  <c r="Q1657" i="4" s="1"/>
  <c r="P1641" i="4"/>
  <c r="Q1641" i="4" s="1"/>
  <c r="P1625" i="4"/>
  <c r="Q1625" i="4" s="1"/>
  <c r="P1609" i="4"/>
  <c r="Q1609" i="4"/>
  <c r="P1593" i="4"/>
  <c r="Q1593" i="4" s="1"/>
  <c r="P1577" i="4"/>
  <c r="Q1577" i="4" s="1"/>
  <c r="P1561" i="4"/>
  <c r="Q1561" i="4" s="1"/>
  <c r="P1545" i="4"/>
  <c r="Q1545" i="4" s="1"/>
  <c r="P1529" i="4"/>
  <c r="Q1529" i="4" s="1"/>
  <c r="P1513" i="4"/>
  <c r="Q1513" i="4" s="1"/>
  <c r="P1497" i="4"/>
  <c r="Q1497" i="4" s="1"/>
  <c r="P1481" i="4"/>
  <c r="Q1481" i="4" s="1"/>
  <c r="P1465" i="4"/>
  <c r="Q1465" i="4" s="1"/>
  <c r="P1449" i="4"/>
  <c r="Q1449" i="4" s="1"/>
  <c r="P1433" i="4"/>
  <c r="Q1433" i="4" s="1"/>
  <c r="P1417" i="4"/>
  <c r="Q1417" i="4" s="1"/>
  <c r="P1401" i="4"/>
  <c r="Q1401" i="4" s="1"/>
  <c r="P1385" i="4"/>
  <c r="Q1385" i="4" s="1"/>
  <c r="P1369" i="4"/>
  <c r="Q1369" i="4" s="1"/>
  <c r="P1353" i="4"/>
  <c r="Q1353" i="4" s="1"/>
  <c r="P1337" i="4"/>
  <c r="Q1337" i="4" s="1"/>
  <c r="P1321" i="4"/>
  <c r="Q1321" i="4" s="1"/>
  <c r="P1305" i="4"/>
  <c r="Q1305" i="4" s="1"/>
  <c r="P1289" i="4"/>
  <c r="Q1289" i="4" s="1"/>
  <c r="P1273" i="4"/>
  <c r="Q1273" i="4" s="1"/>
  <c r="P1257" i="4"/>
  <c r="Q1257" i="4" s="1"/>
  <c r="P1241" i="4"/>
  <c r="Q1241" i="4" s="1"/>
  <c r="P1225" i="4"/>
  <c r="Q1225" i="4" s="1"/>
  <c r="P1209" i="4"/>
  <c r="Q1209" i="4" s="1"/>
  <c r="P1193" i="4"/>
  <c r="Q1193" i="4" s="1"/>
  <c r="P1177" i="4"/>
  <c r="Q1177" i="4" s="1"/>
  <c r="P1161" i="4"/>
  <c r="Q1161" i="4" s="1"/>
  <c r="P1145" i="4"/>
  <c r="Q1145" i="4" s="1"/>
  <c r="P1129" i="4"/>
  <c r="Q1129" i="4" s="1"/>
  <c r="P1113" i="4"/>
  <c r="Q1113" i="4" s="1"/>
  <c r="P1097" i="4"/>
  <c r="Q1097" i="4" s="1"/>
  <c r="P1081" i="4"/>
  <c r="Q1081" i="4" s="1"/>
  <c r="P1065" i="4"/>
  <c r="Q1065" i="4" s="1"/>
  <c r="P1049" i="4"/>
  <c r="Q1049" i="4" s="1"/>
  <c r="P1033" i="4"/>
  <c r="Q1033" i="4" s="1"/>
  <c r="P1017" i="4"/>
  <c r="Q1017" i="4" s="1"/>
  <c r="P1001" i="4"/>
  <c r="Q1001" i="4" s="1"/>
  <c r="P985" i="4"/>
  <c r="Q985" i="4" s="1"/>
  <c r="P969" i="4"/>
  <c r="Q969" i="4" s="1"/>
  <c r="P953" i="4"/>
  <c r="Q953" i="4" s="1"/>
  <c r="P937" i="4"/>
  <c r="Q937" i="4" s="1"/>
  <c r="P921" i="4"/>
  <c r="Q921" i="4" s="1"/>
  <c r="P905" i="4"/>
  <c r="Q905" i="4" s="1"/>
  <c r="P889" i="4"/>
  <c r="Q889" i="4" s="1"/>
  <c r="P873" i="4"/>
  <c r="Q873" i="4" s="1"/>
  <c r="P857" i="4"/>
  <c r="Q857" i="4" s="1"/>
  <c r="P841" i="4"/>
  <c r="Q841" i="4" s="1"/>
  <c r="P825" i="4"/>
  <c r="Q825" i="4" s="1"/>
  <c r="P809" i="4"/>
  <c r="Q809" i="4" s="1"/>
  <c r="P793" i="4"/>
  <c r="Q793" i="4" s="1"/>
  <c r="P777" i="4"/>
  <c r="Q777" i="4" s="1"/>
  <c r="P761" i="4"/>
  <c r="Q761" i="4" s="1"/>
  <c r="P745" i="4"/>
  <c r="Q745" i="4" s="1"/>
  <c r="P729" i="4"/>
  <c r="Q729" i="4" s="1"/>
  <c r="P713" i="4"/>
  <c r="Q713" i="4" s="1"/>
  <c r="P697" i="4"/>
  <c r="Q697" i="4" s="1"/>
  <c r="P681" i="4"/>
  <c r="Q681" i="4" s="1"/>
  <c r="P665" i="4"/>
  <c r="Q665" i="4" s="1"/>
  <c r="P649" i="4"/>
  <c r="Q649" i="4" s="1"/>
  <c r="P633" i="4"/>
  <c r="Q633" i="4" s="1"/>
  <c r="P617" i="4"/>
  <c r="Q617" i="4" s="1"/>
  <c r="P601" i="4"/>
  <c r="Q601" i="4" s="1"/>
  <c r="P585" i="4"/>
  <c r="Q585" i="4" s="1"/>
  <c r="P569" i="4"/>
  <c r="Q569" i="4" s="1"/>
  <c r="P553" i="4"/>
  <c r="Q553" i="4" s="1"/>
  <c r="P537" i="4"/>
  <c r="Q537" i="4" s="1"/>
  <c r="P521" i="4"/>
  <c r="Q521" i="4" s="1"/>
  <c r="P505" i="4"/>
  <c r="Q505" i="4" s="1"/>
  <c r="P489" i="4"/>
  <c r="Q489" i="4" s="1"/>
  <c r="P473" i="4"/>
  <c r="Q473" i="4" s="1"/>
  <c r="P457" i="4"/>
  <c r="Q457" i="4" s="1"/>
  <c r="P441" i="4"/>
  <c r="Q441" i="4" s="1"/>
  <c r="P425" i="4"/>
  <c r="Q425" i="4" s="1"/>
  <c r="P409" i="4"/>
  <c r="Q409" i="4" s="1"/>
  <c r="P393" i="4"/>
  <c r="Q393" i="4" s="1"/>
  <c r="P377" i="4"/>
  <c r="Q377" i="4" s="1"/>
  <c r="P361" i="4"/>
  <c r="Q361" i="4" s="1"/>
  <c r="P345" i="4"/>
  <c r="Q345" i="4" s="1"/>
  <c r="P329" i="4"/>
  <c r="Q329" i="4" s="1"/>
  <c r="P313" i="4"/>
  <c r="Q313" i="4" s="1"/>
  <c r="P297" i="4"/>
  <c r="Q297" i="4" s="1"/>
  <c r="P281" i="4"/>
  <c r="Q281" i="4" s="1"/>
  <c r="P265" i="4"/>
  <c r="Q265" i="4" s="1"/>
  <c r="P249" i="4"/>
  <c r="Q249" i="4" s="1"/>
  <c r="P233" i="4"/>
  <c r="Q233" i="4" s="1"/>
  <c r="P217" i="4"/>
  <c r="Q217" i="4" s="1"/>
  <c r="P201" i="4"/>
  <c r="Q201" i="4" s="1"/>
  <c r="P185" i="4"/>
  <c r="Q185" i="4" s="1"/>
  <c r="P169" i="4"/>
  <c r="Q169" i="4" s="1"/>
  <c r="P153" i="4"/>
  <c r="Q153" i="4" s="1"/>
  <c r="P137" i="4"/>
  <c r="Q137" i="4" s="1"/>
  <c r="P121" i="4"/>
  <c r="Q121" i="4" s="1"/>
  <c r="P105" i="4"/>
  <c r="Q105" i="4" s="1"/>
  <c r="P89" i="4"/>
  <c r="Q89" i="4" s="1"/>
  <c r="P73" i="4"/>
  <c r="Q73" i="4"/>
  <c r="P57" i="4"/>
  <c r="Q57" i="4" s="1"/>
  <c r="P41" i="4"/>
  <c r="Q41" i="4" s="1"/>
  <c r="P25" i="4"/>
  <c r="Q25" i="4" s="1"/>
  <c r="P9" i="4"/>
  <c r="Q9" i="4" s="1"/>
  <c r="P3112" i="4"/>
  <c r="Q3112" i="4" s="1"/>
  <c r="P3096" i="4"/>
  <c r="Q3096" i="4" s="1"/>
  <c r="P3080" i="4"/>
  <c r="Q3080" i="4" s="1"/>
  <c r="P3064" i="4"/>
  <c r="Q3064" i="4" s="1"/>
  <c r="P3048" i="4"/>
  <c r="Q3048" i="4" s="1"/>
  <c r="P3032" i="4"/>
  <c r="Q3032" i="4" s="1"/>
  <c r="P3016" i="4"/>
  <c r="Q3016" i="4" s="1"/>
  <c r="P3000" i="4"/>
  <c r="Q3000" i="4" s="1"/>
  <c r="P2984" i="4"/>
  <c r="Q2984" i="4" s="1"/>
  <c r="P2968" i="4"/>
  <c r="Q2968" i="4" s="1"/>
  <c r="P2952" i="4"/>
  <c r="Q2952" i="4" s="1"/>
  <c r="P2936" i="4"/>
  <c r="Q2936" i="4" s="1"/>
  <c r="P2920" i="4"/>
  <c r="Q2920" i="4" s="1"/>
  <c r="P2904" i="4"/>
  <c r="Q2904" i="4" s="1"/>
  <c r="P2888" i="4"/>
  <c r="Q2888" i="4" s="1"/>
  <c r="P2872" i="4"/>
  <c r="Q2872" i="4" s="1"/>
  <c r="P2856" i="4"/>
  <c r="Q2856" i="4" s="1"/>
  <c r="P2840" i="4"/>
  <c r="Q2840" i="4" s="1"/>
  <c r="P2824" i="4"/>
  <c r="Q2824" i="4" s="1"/>
  <c r="P2808" i="4"/>
  <c r="Q2808" i="4" s="1"/>
  <c r="P2792" i="4"/>
  <c r="Q2792" i="4" s="1"/>
  <c r="P2776" i="4"/>
  <c r="Q2776" i="4" s="1"/>
  <c r="P2760" i="4"/>
  <c r="Q2760" i="4" s="1"/>
  <c r="P2744" i="4"/>
  <c r="Q2744" i="4" s="1"/>
  <c r="P2728" i="4"/>
  <c r="Q2728" i="4" s="1"/>
  <c r="P2712" i="4"/>
  <c r="Q2712" i="4" s="1"/>
  <c r="P2696" i="4"/>
  <c r="Q2696" i="4" s="1"/>
  <c r="P2680" i="4"/>
  <c r="Q2680" i="4" s="1"/>
  <c r="P2664" i="4"/>
  <c r="Q2664" i="4" s="1"/>
  <c r="P2648" i="4"/>
  <c r="Q2648" i="4" s="1"/>
  <c r="P2632" i="4"/>
  <c r="Q2632" i="4" s="1"/>
  <c r="P2616" i="4"/>
  <c r="Q2616" i="4" s="1"/>
  <c r="P2600" i="4"/>
  <c r="Q2600" i="4" s="1"/>
  <c r="P2584" i="4"/>
  <c r="Q2584" i="4" s="1"/>
  <c r="P2568" i="4"/>
  <c r="Q2568" i="4" s="1"/>
  <c r="P2552" i="4"/>
  <c r="Q2552" i="4" s="1"/>
  <c r="P2536" i="4"/>
  <c r="Q2536" i="4" s="1"/>
  <c r="P2520" i="4"/>
  <c r="Q2520" i="4" s="1"/>
  <c r="P2504" i="4"/>
  <c r="Q2504" i="4" s="1"/>
  <c r="P2488" i="4"/>
  <c r="Q2488" i="4" s="1"/>
  <c r="P2472" i="4"/>
  <c r="Q2472" i="4" s="1"/>
  <c r="P2456" i="4"/>
  <c r="Q2456" i="4" s="1"/>
  <c r="P2440" i="4"/>
  <c r="Q2440" i="4" s="1"/>
  <c r="P2424" i="4"/>
  <c r="Q2424" i="4" s="1"/>
  <c r="P2408" i="4"/>
  <c r="Q2408" i="4" s="1"/>
  <c r="P2392" i="4"/>
  <c r="Q2392" i="4" s="1"/>
  <c r="P2376" i="4"/>
  <c r="Q2376" i="4" s="1"/>
  <c r="P2360" i="4"/>
  <c r="Q2360" i="4" s="1"/>
  <c r="P2344" i="4"/>
  <c r="Q2344" i="4" s="1"/>
  <c r="P2328" i="4"/>
  <c r="Q2328" i="4" s="1"/>
  <c r="P2312" i="4"/>
  <c r="Q2312" i="4" s="1"/>
  <c r="P2296" i="4"/>
  <c r="Q2296" i="4" s="1"/>
  <c r="P2280" i="4"/>
  <c r="Q2280" i="4" s="1"/>
  <c r="P2264" i="4"/>
  <c r="Q2264" i="4" s="1"/>
  <c r="P2248" i="4"/>
  <c r="Q2248" i="4" s="1"/>
  <c r="P2232" i="4"/>
  <c r="Q2232" i="4" s="1"/>
  <c r="P2216" i="4"/>
  <c r="Q2216" i="4" s="1"/>
  <c r="P2200" i="4"/>
  <c r="Q2200" i="4" s="1"/>
  <c r="P2184" i="4"/>
  <c r="Q2184" i="4" s="1"/>
  <c r="P2168" i="4"/>
  <c r="Q2168" i="4" s="1"/>
  <c r="P2152" i="4"/>
  <c r="Q2152" i="4" s="1"/>
  <c r="P2136" i="4"/>
  <c r="Q2136" i="4" s="1"/>
  <c r="P2120" i="4"/>
  <c r="Q2120" i="4" s="1"/>
  <c r="P2104" i="4"/>
  <c r="Q2104" i="4" s="1"/>
  <c r="P2088" i="4"/>
  <c r="Q2088" i="4" s="1"/>
  <c r="P2072" i="4"/>
  <c r="Q2072" i="4" s="1"/>
  <c r="P2056" i="4"/>
  <c r="Q2056" i="4" s="1"/>
  <c r="P2040" i="4"/>
  <c r="Q2040" i="4" s="1"/>
  <c r="P2024" i="4"/>
  <c r="Q2024" i="4" s="1"/>
  <c r="P2008" i="4"/>
  <c r="Q2008" i="4" s="1"/>
  <c r="P1992" i="4"/>
  <c r="Q1992" i="4" s="1"/>
  <c r="P1976" i="4"/>
  <c r="Q1976" i="4" s="1"/>
  <c r="P1960" i="4"/>
  <c r="Q1960" i="4" s="1"/>
  <c r="P1944" i="4"/>
  <c r="Q1944" i="4" s="1"/>
  <c r="P1928" i="4"/>
  <c r="Q1928" i="4" s="1"/>
  <c r="P1912" i="4"/>
  <c r="Q1912" i="4" s="1"/>
  <c r="P1896" i="4"/>
  <c r="Q1896" i="4" s="1"/>
  <c r="P1880" i="4"/>
  <c r="Q1880" i="4" s="1"/>
  <c r="P1864" i="4"/>
  <c r="Q1864" i="4" s="1"/>
  <c r="P1848" i="4"/>
  <c r="Q1848" i="4" s="1"/>
  <c r="P1832" i="4"/>
  <c r="Q1832" i="4" s="1"/>
  <c r="P1816" i="4"/>
  <c r="Q1816" i="4" s="1"/>
  <c r="P1800" i="4"/>
  <c r="Q1800" i="4" s="1"/>
  <c r="P1784" i="4"/>
  <c r="Q1784" i="4" s="1"/>
  <c r="P1768" i="4"/>
  <c r="Q1768" i="4" s="1"/>
  <c r="P1752" i="4"/>
  <c r="Q1752" i="4" s="1"/>
  <c r="P1736" i="4"/>
  <c r="Q1736" i="4" s="1"/>
  <c r="P1720" i="4"/>
  <c r="Q1720" i="4" s="1"/>
  <c r="P1704" i="4"/>
  <c r="Q1704" i="4" s="1"/>
  <c r="P1688" i="4"/>
  <c r="Q1688" i="4" s="1"/>
  <c r="P1672" i="4"/>
  <c r="Q1672" i="4" s="1"/>
  <c r="P1656" i="4"/>
  <c r="Q1656" i="4" s="1"/>
  <c r="P1640" i="4"/>
  <c r="Q1640" i="4" s="1"/>
  <c r="P1624" i="4"/>
  <c r="Q1624" i="4" s="1"/>
  <c r="P1608" i="4"/>
  <c r="Q1608" i="4" s="1"/>
  <c r="P1592" i="4"/>
  <c r="Q1592" i="4" s="1"/>
  <c r="P1576" i="4"/>
  <c r="Q1576" i="4" s="1"/>
  <c r="P1560" i="4"/>
  <c r="Q1560" i="4" s="1"/>
  <c r="P1544" i="4"/>
  <c r="Q1544" i="4" s="1"/>
  <c r="P1528" i="4"/>
  <c r="Q1528" i="4" s="1"/>
  <c r="P1512" i="4"/>
  <c r="Q1512" i="4" s="1"/>
  <c r="P1496" i="4"/>
  <c r="Q1496" i="4" s="1"/>
  <c r="P1480" i="4"/>
  <c r="Q1480" i="4" s="1"/>
  <c r="P1464" i="4"/>
  <c r="Q1464" i="4" s="1"/>
  <c r="P1448" i="4"/>
  <c r="Q1448" i="4" s="1"/>
  <c r="P1432" i="4"/>
  <c r="Q1432" i="4" s="1"/>
  <c r="P1416" i="4"/>
  <c r="Q1416" i="4" s="1"/>
  <c r="P1400" i="4"/>
  <c r="Q1400" i="4" s="1"/>
  <c r="P1384" i="4"/>
  <c r="Q1384" i="4" s="1"/>
  <c r="P1368" i="4"/>
  <c r="Q1368" i="4" s="1"/>
  <c r="P1352" i="4"/>
  <c r="Q1352" i="4" s="1"/>
  <c r="P1336" i="4"/>
  <c r="Q1336" i="4" s="1"/>
  <c r="P1320" i="4"/>
  <c r="Q1320" i="4" s="1"/>
  <c r="P1304" i="4"/>
  <c r="Q1304" i="4" s="1"/>
  <c r="P1288" i="4"/>
  <c r="Q1288" i="4" s="1"/>
  <c r="P1272" i="4"/>
  <c r="Q1272" i="4" s="1"/>
  <c r="P1256" i="4"/>
  <c r="Q1256" i="4" s="1"/>
  <c r="P1240" i="4"/>
  <c r="Q1240" i="4" s="1"/>
  <c r="P1224" i="4"/>
  <c r="Q1224" i="4" s="1"/>
  <c r="P1208" i="4"/>
  <c r="Q1208" i="4" s="1"/>
  <c r="P1192" i="4"/>
  <c r="Q1192" i="4" s="1"/>
  <c r="P1176" i="4"/>
  <c r="Q1176" i="4" s="1"/>
  <c r="P1160" i="4"/>
  <c r="Q1160" i="4" s="1"/>
  <c r="P1144" i="4"/>
  <c r="Q1144" i="4" s="1"/>
  <c r="P1128" i="4"/>
  <c r="Q1128" i="4" s="1"/>
  <c r="P1112" i="4"/>
  <c r="Q1112" i="4" s="1"/>
  <c r="P1096" i="4"/>
  <c r="Q1096" i="4" s="1"/>
  <c r="P1080" i="4"/>
  <c r="Q1080" i="4" s="1"/>
  <c r="P1064" i="4"/>
  <c r="Q1064" i="4" s="1"/>
  <c r="P1048" i="4"/>
  <c r="Q1048" i="4" s="1"/>
  <c r="P1032" i="4"/>
  <c r="Q1032" i="4" s="1"/>
  <c r="P1016" i="4"/>
  <c r="Q1016" i="4" s="1"/>
  <c r="P1000" i="4"/>
  <c r="Q1000" i="4" s="1"/>
  <c r="P984" i="4"/>
  <c r="Q984" i="4" s="1"/>
  <c r="P968" i="4"/>
  <c r="Q968" i="4" s="1"/>
  <c r="P952" i="4"/>
  <c r="Q952" i="4" s="1"/>
  <c r="P936" i="4"/>
  <c r="Q936" i="4" s="1"/>
  <c r="P920" i="4"/>
  <c r="Q920" i="4" s="1"/>
  <c r="P904" i="4"/>
  <c r="Q904" i="4" s="1"/>
  <c r="P888" i="4"/>
  <c r="Q888" i="4" s="1"/>
  <c r="P872" i="4"/>
  <c r="Q872" i="4" s="1"/>
  <c r="P856" i="4"/>
  <c r="Q856" i="4" s="1"/>
  <c r="P840" i="4"/>
  <c r="Q840" i="4" s="1"/>
  <c r="P824" i="4"/>
  <c r="Q824" i="4" s="1"/>
  <c r="P808" i="4"/>
  <c r="Q808" i="4" s="1"/>
  <c r="P792" i="4"/>
  <c r="Q792" i="4" s="1"/>
  <c r="P776" i="4"/>
  <c r="Q776" i="4" s="1"/>
  <c r="P760" i="4"/>
  <c r="Q760" i="4" s="1"/>
  <c r="P744" i="4"/>
  <c r="Q744" i="4" s="1"/>
  <c r="P728" i="4"/>
  <c r="Q728" i="4" s="1"/>
  <c r="P712" i="4"/>
  <c r="Q712" i="4" s="1"/>
  <c r="P696" i="4"/>
  <c r="Q696" i="4" s="1"/>
  <c r="P680" i="4"/>
  <c r="Q680" i="4" s="1"/>
  <c r="P664" i="4"/>
  <c r="Q664" i="4" s="1"/>
  <c r="P648" i="4"/>
  <c r="Q648" i="4" s="1"/>
  <c r="P632" i="4"/>
  <c r="Q632" i="4" s="1"/>
  <c r="P616" i="4"/>
  <c r="Q616" i="4" s="1"/>
  <c r="P600" i="4"/>
  <c r="Q600" i="4" s="1"/>
  <c r="P584" i="4"/>
  <c r="Q584" i="4" s="1"/>
  <c r="P568" i="4"/>
  <c r="Q568" i="4" s="1"/>
  <c r="P552" i="4"/>
  <c r="Q552" i="4" s="1"/>
  <c r="P536" i="4"/>
  <c r="Q536" i="4" s="1"/>
  <c r="P520" i="4"/>
  <c r="Q520" i="4" s="1"/>
  <c r="P504" i="4"/>
  <c r="Q504" i="4" s="1"/>
  <c r="P488" i="4"/>
  <c r="Q488" i="4" s="1"/>
  <c r="P472" i="4"/>
  <c r="Q472" i="4" s="1"/>
  <c r="P456" i="4"/>
  <c r="Q456" i="4" s="1"/>
  <c r="P440" i="4"/>
  <c r="Q440" i="4" s="1"/>
  <c r="P424" i="4"/>
  <c r="Q424" i="4" s="1"/>
  <c r="P408" i="4"/>
  <c r="Q408" i="4" s="1"/>
  <c r="P392" i="4"/>
  <c r="Q392" i="4" s="1"/>
  <c r="P376" i="4"/>
  <c r="Q376" i="4" s="1"/>
  <c r="P360" i="4"/>
  <c r="Q360" i="4" s="1"/>
  <c r="P344" i="4"/>
  <c r="Q344" i="4" s="1"/>
  <c r="P328" i="4"/>
  <c r="Q328" i="4" s="1"/>
  <c r="P312" i="4"/>
  <c r="Q312" i="4" s="1"/>
  <c r="P296" i="4"/>
  <c r="Q296" i="4" s="1"/>
  <c r="P280" i="4"/>
  <c r="Q280" i="4" s="1"/>
  <c r="P264" i="4"/>
  <c r="Q264" i="4" s="1"/>
  <c r="P248" i="4"/>
  <c r="Q248" i="4" s="1"/>
  <c r="P232" i="4"/>
  <c r="Q232" i="4"/>
  <c r="P216" i="4"/>
  <c r="Q216" i="4" s="1"/>
  <c r="P200" i="4"/>
  <c r="Q200" i="4" s="1"/>
  <c r="P184" i="4"/>
  <c r="Q184" i="4" s="1"/>
  <c r="P168" i="4"/>
  <c r="Q168" i="4"/>
  <c r="P152" i="4"/>
  <c r="Q152" i="4" s="1"/>
  <c r="P136" i="4"/>
  <c r="Q136" i="4" s="1"/>
  <c r="P120" i="4"/>
  <c r="Q120" i="4" s="1"/>
  <c r="P104" i="4"/>
  <c r="Q104" i="4" s="1"/>
  <c r="P88" i="4"/>
  <c r="Q88" i="4" s="1"/>
  <c r="P72" i="4"/>
  <c r="Q72" i="4" s="1"/>
  <c r="P56" i="4"/>
  <c r="Q56" i="4" s="1"/>
  <c r="P40" i="4"/>
  <c r="Q40" i="4" s="1"/>
  <c r="P24" i="4"/>
  <c r="Q24" i="4" s="1"/>
  <c r="P8" i="4"/>
  <c r="Q8" i="4" s="1"/>
  <c r="Q4444" i="4"/>
  <c r="P5527" i="4"/>
  <c r="Q5527" i="4" s="1"/>
  <c r="P5511" i="4"/>
  <c r="Q5511" i="4" s="1"/>
  <c r="P5495" i="4"/>
  <c r="Q5495" i="4" s="1"/>
  <c r="P5479" i="4"/>
  <c r="Q5479" i="4" s="1"/>
  <c r="P5463" i="4"/>
  <c r="Q5463" i="4" s="1"/>
  <c r="P5447" i="4"/>
  <c r="Q5447" i="4" s="1"/>
  <c r="P5431" i="4"/>
  <c r="Q5431" i="4" s="1"/>
  <c r="P5415" i="4"/>
  <c r="Q5415" i="4" s="1"/>
  <c r="P5399" i="4"/>
  <c r="Q5399" i="4" s="1"/>
  <c r="P5383" i="4"/>
  <c r="Q5383" i="4" s="1"/>
  <c r="P5367" i="4"/>
  <c r="Q5367" i="4" s="1"/>
  <c r="P5351" i="4"/>
  <c r="Q5351" i="4" s="1"/>
  <c r="P5335" i="4"/>
  <c r="Q5335" i="4" s="1"/>
  <c r="P5319" i="4"/>
  <c r="Q5319" i="4" s="1"/>
  <c r="P5303" i="4"/>
  <c r="Q5303" i="4" s="1"/>
  <c r="P5287" i="4"/>
  <c r="Q5287" i="4" s="1"/>
  <c r="P5271" i="4"/>
  <c r="Q5271" i="4" s="1"/>
  <c r="P5255" i="4"/>
  <c r="Q5255" i="4" s="1"/>
  <c r="P5239" i="4"/>
  <c r="Q5239" i="4" s="1"/>
  <c r="P5223" i="4"/>
  <c r="Q5223" i="4" s="1"/>
  <c r="P5207" i="4"/>
  <c r="Q5207" i="4" s="1"/>
  <c r="P5191" i="4"/>
  <c r="Q5191" i="4" s="1"/>
  <c r="P5175" i="4"/>
  <c r="Q5175" i="4" s="1"/>
  <c r="P5159" i="4"/>
  <c r="Q5159" i="4" s="1"/>
  <c r="P5143" i="4"/>
  <c r="Q5143" i="4" s="1"/>
  <c r="P5127" i="4"/>
  <c r="Q5127" i="4" s="1"/>
  <c r="P5111" i="4"/>
  <c r="Q5111" i="4" s="1"/>
  <c r="P5095" i="4"/>
  <c r="Q5095" i="4" s="1"/>
  <c r="P5079" i="4"/>
  <c r="Q5079" i="4" s="1"/>
  <c r="P5063" i="4"/>
  <c r="Q5063" i="4" s="1"/>
  <c r="P5047" i="4"/>
  <c r="Q5047" i="4" s="1"/>
  <c r="P5031" i="4"/>
  <c r="Q5031" i="4"/>
  <c r="P5015" i="4"/>
  <c r="Q5015" i="4" s="1"/>
  <c r="P4999" i="4"/>
  <c r="Q4999" i="4" s="1"/>
  <c r="P4967" i="4"/>
  <c r="Q4967" i="4" s="1"/>
  <c r="P4951" i="4"/>
  <c r="Q4951" i="4" s="1"/>
  <c r="P4935" i="4"/>
  <c r="Q4935" i="4" s="1"/>
  <c r="P4919" i="4"/>
  <c r="Q4919" i="4" s="1"/>
  <c r="P4903" i="4"/>
  <c r="Q4903" i="4" s="1"/>
  <c r="P4887" i="4"/>
  <c r="Q4887" i="4" s="1"/>
  <c r="P4871" i="4"/>
  <c r="Q4871" i="4" s="1"/>
  <c r="P4855" i="4"/>
  <c r="Q4855" i="4" s="1"/>
  <c r="P4839" i="4"/>
  <c r="Q4839" i="4" s="1"/>
  <c r="P4823" i="4"/>
  <c r="Q4823" i="4" s="1"/>
  <c r="P4807" i="4"/>
  <c r="Q4807" i="4" s="1"/>
  <c r="P4791" i="4"/>
  <c r="Q4791" i="4" s="1"/>
  <c r="P4775" i="4"/>
  <c r="Q4775" i="4" s="1"/>
  <c r="P4759" i="4"/>
  <c r="Q4759" i="4" s="1"/>
  <c r="P4743" i="4"/>
  <c r="Q4743" i="4" s="1"/>
  <c r="P4727" i="4"/>
  <c r="Q4727" i="4" s="1"/>
  <c r="P4695" i="4"/>
  <c r="Q4695" i="4" s="1"/>
  <c r="P4679" i="4"/>
  <c r="Q4679" i="4" s="1"/>
  <c r="P4663" i="4"/>
  <c r="Q4663" i="4" s="1"/>
  <c r="P4647" i="4"/>
  <c r="Q4647" i="4" s="1"/>
  <c r="P4631" i="4"/>
  <c r="Q4631" i="4" s="1"/>
  <c r="P4615" i="4"/>
  <c r="Q4615" i="4" s="1"/>
  <c r="P4599" i="4"/>
  <c r="Q4599" i="4" s="1"/>
  <c r="P4583" i="4"/>
  <c r="Q4583" i="4" s="1"/>
  <c r="P4567" i="4"/>
  <c r="Q4567" i="4" s="1"/>
  <c r="P4551" i="4"/>
  <c r="Q4551" i="4" s="1"/>
  <c r="P4535" i="4"/>
  <c r="Q4535" i="4" s="1"/>
  <c r="P4519" i="4"/>
  <c r="Q4519" i="4" s="1"/>
  <c r="P4503" i="4"/>
  <c r="Q4503" i="4" s="1"/>
  <c r="P4487" i="4"/>
  <c r="Q4487" i="4" s="1"/>
  <c r="P4471" i="4"/>
  <c r="Q4471" i="4" s="1"/>
  <c r="P4455" i="4"/>
  <c r="Q4455" i="4" s="1"/>
  <c r="P4439" i="4"/>
  <c r="Q4439" i="4" s="1"/>
  <c r="P4423" i="4"/>
  <c r="Q4423" i="4" s="1"/>
  <c r="P4407" i="4"/>
  <c r="Q4407" i="4" s="1"/>
  <c r="P4391" i="4"/>
  <c r="Q4391" i="4" s="1"/>
  <c r="P4375" i="4"/>
  <c r="Q4375" i="4" s="1"/>
  <c r="P4359" i="4"/>
  <c r="Q4359" i="4" s="1"/>
  <c r="P4343" i="4"/>
  <c r="Q4343" i="4" s="1"/>
  <c r="P4327" i="4"/>
  <c r="Q4327" i="4" s="1"/>
  <c r="P4311" i="4"/>
  <c r="Q4311" i="4" s="1"/>
  <c r="P4295" i="4"/>
  <c r="Q4295" i="4" s="1"/>
  <c r="P4279" i="4"/>
  <c r="Q4279" i="4" s="1"/>
  <c r="P4263" i="4"/>
  <c r="Q4263" i="4" s="1"/>
  <c r="P4247" i="4"/>
  <c r="Q4247" i="4" s="1"/>
  <c r="P4231" i="4"/>
  <c r="Q4231" i="4" s="1"/>
  <c r="P4215" i="4"/>
  <c r="Q4215" i="4" s="1"/>
  <c r="P4199" i="4"/>
  <c r="Q4199" i="4" s="1"/>
  <c r="P4183" i="4"/>
  <c r="Q4183" i="4" s="1"/>
  <c r="P4167" i="4"/>
  <c r="Q4167" i="4" s="1"/>
  <c r="P4151" i="4"/>
  <c r="Q4151" i="4" s="1"/>
  <c r="P4135" i="4"/>
  <c r="Q4135" i="4" s="1"/>
  <c r="P4119" i="4"/>
  <c r="Q4119" i="4" s="1"/>
  <c r="P4103" i="4"/>
  <c r="Q4103" i="4" s="1"/>
  <c r="P4087" i="4"/>
  <c r="Q4087" i="4" s="1"/>
  <c r="P4071" i="4"/>
  <c r="Q4071" i="4" s="1"/>
  <c r="P4055" i="4"/>
  <c r="Q4055" i="4" s="1"/>
  <c r="P4039" i="4"/>
  <c r="Q4039" i="4" s="1"/>
  <c r="P4023" i="4"/>
  <c r="Q4023" i="4" s="1"/>
  <c r="P4007" i="4"/>
  <c r="Q4007" i="4" s="1"/>
  <c r="P3991" i="4"/>
  <c r="Q3991" i="4" s="1"/>
  <c r="P3959" i="4"/>
  <c r="Q3959" i="4" s="1"/>
  <c r="P3943" i="4"/>
  <c r="Q3943" i="4" s="1"/>
  <c r="P3927" i="4"/>
  <c r="Q3927" i="4" s="1"/>
  <c r="P3911" i="4"/>
  <c r="Q3911" i="4" s="1"/>
  <c r="P3895" i="4"/>
  <c r="Q3895" i="4" s="1"/>
  <c r="P3879" i="4"/>
  <c r="Q3879" i="4" s="1"/>
  <c r="P3863" i="4"/>
  <c r="Q3863" i="4" s="1"/>
  <c r="P3847" i="4"/>
  <c r="Q3847" i="4" s="1"/>
  <c r="P3831" i="4"/>
  <c r="Q3831" i="4" s="1"/>
  <c r="P3815" i="4"/>
  <c r="Q3815" i="4" s="1"/>
  <c r="P3799" i="4"/>
  <c r="Q3799" i="4" s="1"/>
  <c r="P3783" i="4"/>
  <c r="Q3783" i="4" s="1"/>
  <c r="P3767" i="4"/>
  <c r="Q3767" i="4" s="1"/>
  <c r="P3751" i="4"/>
  <c r="Q3751" i="4" s="1"/>
  <c r="P3735" i="4"/>
  <c r="Q3735" i="4" s="1"/>
  <c r="P3719" i="4"/>
  <c r="Q3719" i="4" s="1"/>
  <c r="P3703" i="4"/>
  <c r="Q3703" i="4" s="1"/>
  <c r="P3687" i="4"/>
  <c r="Q3687" i="4" s="1"/>
  <c r="P3671" i="4"/>
  <c r="Q3671" i="4" s="1"/>
  <c r="P3655" i="4"/>
  <c r="Q3655" i="4" s="1"/>
  <c r="P3639" i="4"/>
  <c r="Q3639" i="4" s="1"/>
  <c r="P3623" i="4"/>
  <c r="Q3623" i="4" s="1"/>
  <c r="P3607" i="4"/>
  <c r="Q3607" i="4" s="1"/>
  <c r="P3591" i="4"/>
  <c r="Q3591" i="4" s="1"/>
  <c r="P3575" i="4"/>
  <c r="Q3575" i="4" s="1"/>
  <c r="P3559" i="4"/>
  <c r="Q3559" i="4"/>
  <c r="P3543" i="4"/>
  <c r="Q3543" i="4" s="1"/>
  <c r="P3527" i="4"/>
  <c r="Q3527" i="4" s="1"/>
  <c r="P3511" i="4"/>
  <c r="Q3511" i="4" s="1"/>
  <c r="P3495" i="4"/>
  <c r="Q3495" i="4" s="1"/>
  <c r="P3479" i="4"/>
  <c r="Q3479" i="4" s="1"/>
  <c r="P3463" i="4"/>
  <c r="Q3463" i="4" s="1"/>
  <c r="P3447" i="4"/>
  <c r="Q3447" i="4" s="1"/>
  <c r="P3431" i="4"/>
  <c r="Q3431" i="4" s="1"/>
  <c r="P3415" i="4"/>
  <c r="Q3415" i="4" s="1"/>
  <c r="P3399" i="4"/>
  <c r="Q3399" i="4" s="1"/>
  <c r="P3383" i="4"/>
  <c r="Q3383" i="4" s="1"/>
  <c r="P3367" i="4"/>
  <c r="Q3367" i="4" s="1"/>
  <c r="P3351" i="4"/>
  <c r="Q3351" i="4" s="1"/>
  <c r="P3335" i="4"/>
  <c r="Q3335" i="4" s="1"/>
  <c r="P3319" i="4"/>
  <c r="Q3319" i="4" s="1"/>
  <c r="P3303" i="4"/>
  <c r="Q3303" i="4" s="1"/>
  <c r="P3287" i="4"/>
  <c r="Q3287" i="4" s="1"/>
  <c r="P3271" i="4"/>
  <c r="Q3271" i="4" s="1"/>
  <c r="P3255" i="4"/>
  <c r="Q3255" i="4" s="1"/>
  <c r="P3239" i="4"/>
  <c r="Q3239" i="4" s="1"/>
  <c r="P3223" i="4"/>
  <c r="Q3223" i="4" s="1"/>
  <c r="P3207" i="4"/>
  <c r="Q3207" i="4" s="1"/>
  <c r="P3191" i="4"/>
  <c r="Q3191" i="4" s="1"/>
  <c r="P3175" i="4"/>
  <c r="Q3175" i="4" s="1"/>
  <c r="P3159" i="4"/>
  <c r="Q3159" i="4" s="1"/>
  <c r="P3143" i="4"/>
  <c r="Q3143" i="4" s="1"/>
  <c r="P3127" i="4"/>
  <c r="Q3127" i="4" s="1"/>
  <c r="P3111" i="4"/>
  <c r="Q3111" i="4" s="1"/>
  <c r="P3095" i="4"/>
  <c r="Q3095" i="4" s="1"/>
  <c r="P3079" i="4"/>
  <c r="Q3079" i="4" s="1"/>
  <c r="P3063" i="4"/>
  <c r="Q3063" i="4" s="1"/>
  <c r="P3047" i="4"/>
  <c r="Q3047" i="4" s="1"/>
  <c r="P3031" i="4"/>
  <c r="Q3031" i="4" s="1"/>
  <c r="P3015" i="4"/>
  <c r="Q3015" i="4" s="1"/>
  <c r="P2999" i="4"/>
  <c r="Q2999" i="4"/>
  <c r="P2983" i="4"/>
  <c r="Q2983" i="4" s="1"/>
  <c r="P2967" i="4"/>
  <c r="Q2967" i="4" s="1"/>
  <c r="P2951" i="4"/>
  <c r="Q2951" i="4" s="1"/>
  <c r="P2935" i="4"/>
  <c r="Q2935" i="4" s="1"/>
  <c r="P2919" i="4"/>
  <c r="Q2919" i="4" s="1"/>
  <c r="P2903" i="4"/>
  <c r="Q2903" i="4" s="1"/>
  <c r="P2887" i="4"/>
  <c r="Q2887" i="4" s="1"/>
  <c r="P2871" i="4"/>
  <c r="Q2871" i="4" s="1"/>
  <c r="P2855" i="4"/>
  <c r="Q2855" i="4" s="1"/>
  <c r="P2839" i="4"/>
  <c r="Q2839" i="4" s="1"/>
  <c r="P2823" i="4"/>
  <c r="Q2823" i="4" s="1"/>
  <c r="P2807" i="4"/>
  <c r="Q2807" i="4" s="1"/>
  <c r="P2791" i="4"/>
  <c r="Q2791" i="4" s="1"/>
  <c r="P2775" i="4"/>
  <c r="Q2775" i="4" s="1"/>
  <c r="P2759" i="4"/>
  <c r="Q2759" i="4" s="1"/>
  <c r="P2743" i="4"/>
  <c r="Q2743" i="4" s="1"/>
  <c r="P2727" i="4"/>
  <c r="Q2727" i="4" s="1"/>
  <c r="P2711" i="4"/>
  <c r="Q2711" i="4" s="1"/>
  <c r="P2695" i="4"/>
  <c r="Q2695" i="4" s="1"/>
  <c r="P2679" i="4"/>
  <c r="Q2679" i="4" s="1"/>
  <c r="P2663" i="4"/>
  <c r="Q2663" i="4" s="1"/>
  <c r="P2647" i="4"/>
  <c r="Q2647" i="4" s="1"/>
  <c r="P2631" i="4"/>
  <c r="Q2631" i="4"/>
  <c r="P2615" i="4"/>
  <c r="Q2615" i="4" s="1"/>
  <c r="P2599" i="4"/>
  <c r="Q2599" i="4" s="1"/>
  <c r="P2583" i="4"/>
  <c r="Q2583" i="4" s="1"/>
  <c r="P2567" i="4"/>
  <c r="Q2567" i="4" s="1"/>
  <c r="P2551" i="4"/>
  <c r="Q2551" i="4" s="1"/>
  <c r="P2535" i="4"/>
  <c r="Q2535" i="4" s="1"/>
  <c r="P2519" i="4"/>
  <c r="Q2519" i="4" s="1"/>
  <c r="P2503" i="4"/>
  <c r="Q2503" i="4" s="1"/>
  <c r="P2487" i="4"/>
  <c r="Q2487" i="4" s="1"/>
  <c r="P2471" i="4"/>
  <c r="Q2471" i="4" s="1"/>
  <c r="P2455" i="4"/>
  <c r="Q2455" i="4" s="1"/>
  <c r="P2439" i="4"/>
  <c r="Q2439" i="4" s="1"/>
  <c r="P2423" i="4"/>
  <c r="Q2423" i="4" s="1"/>
  <c r="P2407" i="4"/>
  <c r="Q2407" i="4" s="1"/>
  <c r="P2391" i="4"/>
  <c r="Q2391" i="4" s="1"/>
  <c r="P2375" i="4"/>
  <c r="Q2375" i="4" s="1"/>
  <c r="P2359" i="4"/>
  <c r="Q2359" i="4" s="1"/>
  <c r="P2343" i="4"/>
  <c r="Q2343" i="4" s="1"/>
  <c r="P2327" i="4"/>
  <c r="Q2327" i="4" s="1"/>
  <c r="P2311" i="4"/>
  <c r="Q2311" i="4" s="1"/>
  <c r="P2295" i="4"/>
  <c r="Q2295" i="4" s="1"/>
  <c r="P2279" i="4"/>
  <c r="Q2279" i="4" s="1"/>
  <c r="P2263" i="4"/>
  <c r="Q2263" i="4" s="1"/>
  <c r="P2247" i="4"/>
  <c r="Q2247" i="4" s="1"/>
  <c r="P2231" i="4"/>
  <c r="Q2231" i="4" s="1"/>
  <c r="P2215" i="4"/>
  <c r="Q2215" i="4" s="1"/>
  <c r="P2199" i="4"/>
  <c r="Q2199" i="4" s="1"/>
  <c r="P2183" i="4"/>
  <c r="Q2183" i="4" s="1"/>
  <c r="P2167" i="4"/>
  <c r="Q2167" i="4" s="1"/>
  <c r="P2151" i="4"/>
  <c r="Q2151" i="4" s="1"/>
  <c r="P2135" i="4"/>
  <c r="Q2135" i="4" s="1"/>
  <c r="P2119" i="4"/>
  <c r="Q2119" i="4" s="1"/>
  <c r="P2103" i="4"/>
  <c r="Q2103" i="4" s="1"/>
  <c r="P2087" i="4"/>
  <c r="Q2087" i="4" s="1"/>
  <c r="P2071" i="4"/>
  <c r="Q2071" i="4" s="1"/>
  <c r="P2055" i="4"/>
  <c r="Q2055" i="4" s="1"/>
  <c r="P2039" i="4"/>
  <c r="Q2039" i="4" s="1"/>
  <c r="P2023" i="4"/>
  <c r="Q2023" i="4" s="1"/>
  <c r="P2007" i="4"/>
  <c r="Q2007" i="4" s="1"/>
  <c r="P1991" i="4"/>
  <c r="Q1991" i="4" s="1"/>
  <c r="P1975" i="4"/>
  <c r="Q1975" i="4" s="1"/>
  <c r="P1959" i="4"/>
  <c r="Q1959" i="4" s="1"/>
  <c r="P1943" i="4"/>
  <c r="Q1943" i="4" s="1"/>
  <c r="P1927" i="4"/>
  <c r="Q1927" i="4" s="1"/>
  <c r="P1911" i="4"/>
  <c r="Q1911" i="4" s="1"/>
  <c r="P1895" i="4"/>
  <c r="Q1895" i="4" s="1"/>
  <c r="P1879" i="4"/>
  <c r="Q1879" i="4" s="1"/>
  <c r="P1863" i="4"/>
  <c r="Q1863" i="4" s="1"/>
  <c r="P1847" i="4"/>
  <c r="Q1847" i="4" s="1"/>
  <c r="P1831" i="4"/>
  <c r="Q1831" i="4" s="1"/>
  <c r="P1815" i="4"/>
  <c r="Q1815" i="4" s="1"/>
  <c r="P1799" i="4"/>
  <c r="Q1799" i="4" s="1"/>
  <c r="P1783" i="4"/>
  <c r="Q1783" i="4" s="1"/>
  <c r="P1767" i="4"/>
  <c r="Q1767" i="4" s="1"/>
  <c r="P1751" i="4"/>
  <c r="Q1751" i="4" s="1"/>
  <c r="P1735" i="4"/>
  <c r="Q1735" i="4" s="1"/>
  <c r="P1719" i="4"/>
  <c r="Q1719" i="4" s="1"/>
  <c r="P1703" i="4"/>
  <c r="Q1703" i="4" s="1"/>
  <c r="P1687" i="4"/>
  <c r="Q1687" i="4" s="1"/>
  <c r="P1671" i="4"/>
  <c r="Q1671" i="4" s="1"/>
  <c r="P1655" i="4"/>
  <c r="Q1655" i="4" s="1"/>
  <c r="P1639" i="4"/>
  <c r="Q1639" i="4" s="1"/>
  <c r="P1623" i="4"/>
  <c r="Q1623" i="4" s="1"/>
  <c r="P1607" i="4"/>
  <c r="Q1607" i="4" s="1"/>
  <c r="P1591" i="4"/>
  <c r="Q1591" i="4" s="1"/>
  <c r="P1575" i="4"/>
  <c r="Q1575" i="4" s="1"/>
  <c r="P1559" i="4"/>
  <c r="Q1559" i="4" s="1"/>
  <c r="P1543" i="4"/>
  <c r="Q1543" i="4" s="1"/>
  <c r="P1527" i="4"/>
  <c r="Q1527" i="4" s="1"/>
  <c r="P1511" i="4"/>
  <c r="Q1511" i="4" s="1"/>
  <c r="P1495" i="4"/>
  <c r="Q1495" i="4" s="1"/>
  <c r="P1479" i="4"/>
  <c r="Q1479" i="4" s="1"/>
  <c r="P1463" i="4"/>
  <c r="Q1463" i="4" s="1"/>
  <c r="P1447" i="4"/>
  <c r="Q1447" i="4" s="1"/>
  <c r="P1431" i="4"/>
  <c r="Q1431" i="4" s="1"/>
  <c r="P1415" i="4"/>
  <c r="Q1415" i="4" s="1"/>
  <c r="P1399" i="4"/>
  <c r="Q1399" i="4"/>
  <c r="P1383" i="4"/>
  <c r="Q1383" i="4" s="1"/>
  <c r="P1367" i="4"/>
  <c r="Q1367" i="4" s="1"/>
  <c r="P1351" i="4"/>
  <c r="Q1351" i="4" s="1"/>
  <c r="P1335" i="4"/>
  <c r="Q1335" i="4" s="1"/>
  <c r="P1319" i="4"/>
  <c r="Q1319" i="4" s="1"/>
  <c r="P1303" i="4"/>
  <c r="Q1303" i="4" s="1"/>
  <c r="P1287" i="4"/>
  <c r="Q1287" i="4" s="1"/>
  <c r="P1271" i="4"/>
  <c r="Q1271" i="4" s="1"/>
  <c r="P1255" i="4"/>
  <c r="Q1255" i="4" s="1"/>
  <c r="P1239" i="4"/>
  <c r="Q1239" i="4" s="1"/>
  <c r="P1223" i="4"/>
  <c r="Q1223" i="4" s="1"/>
  <c r="P1207" i="4"/>
  <c r="Q1207" i="4" s="1"/>
  <c r="P1191" i="4"/>
  <c r="Q1191" i="4" s="1"/>
  <c r="P1175" i="4"/>
  <c r="Q1175" i="4" s="1"/>
  <c r="P1159" i="4"/>
  <c r="Q1159" i="4" s="1"/>
  <c r="P1143" i="4"/>
  <c r="Q1143" i="4" s="1"/>
  <c r="P1127" i="4"/>
  <c r="Q1127" i="4" s="1"/>
  <c r="P1111" i="4"/>
  <c r="Q1111" i="4" s="1"/>
  <c r="P1095" i="4"/>
  <c r="Q1095" i="4" s="1"/>
  <c r="P1079" i="4"/>
  <c r="Q1079" i="4" s="1"/>
  <c r="P1063" i="4"/>
  <c r="Q1063" i="4" s="1"/>
  <c r="P1047" i="4"/>
  <c r="Q1047" i="4" s="1"/>
  <c r="P1031" i="4"/>
  <c r="Q1031" i="4" s="1"/>
  <c r="P1015" i="4"/>
  <c r="Q1015" i="4" s="1"/>
  <c r="P999" i="4"/>
  <c r="Q999" i="4" s="1"/>
  <c r="P983" i="4"/>
  <c r="Q983" i="4" s="1"/>
  <c r="P967" i="4"/>
  <c r="Q967" i="4" s="1"/>
  <c r="P951" i="4"/>
  <c r="Q951" i="4" s="1"/>
  <c r="P935" i="4"/>
  <c r="Q935" i="4" s="1"/>
  <c r="P919" i="4"/>
  <c r="Q919" i="4" s="1"/>
  <c r="P903" i="4"/>
  <c r="Q903" i="4" s="1"/>
  <c r="P887" i="4"/>
  <c r="Q887" i="4" s="1"/>
  <c r="P871" i="4"/>
  <c r="Q871" i="4" s="1"/>
  <c r="P855" i="4"/>
  <c r="Q855" i="4" s="1"/>
  <c r="P839" i="4"/>
  <c r="Q839" i="4" s="1"/>
  <c r="P823" i="4"/>
  <c r="Q823" i="4" s="1"/>
  <c r="P807" i="4"/>
  <c r="Q807" i="4" s="1"/>
  <c r="P791" i="4"/>
  <c r="Q791" i="4" s="1"/>
  <c r="P775" i="4"/>
  <c r="Q775" i="4" s="1"/>
  <c r="P759" i="4"/>
  <c r="Q759" i="4" s="1"/>
  <c r="P743" i="4"/>
  <c r="Q743" i="4" s="1"/>
  <c r="P727" i="4"/>
  <c r="Q727" i="4" s="1"/>
  <c r="P711" i="4"/>
  <c r="Q711" i="4" s="1"/>
  <c r="P695" i="4"/>
  <c r="Q695" i="4" s="1"/>
  <c r="P679" i="4"/>
  <c r="Q679" i="4"/>
  <c r="P663" i="4"/>
  <c r="Q663" i="4" s="1"/>
  <c r="P647" i="4"/>
  <c r="Q647" i="4" s="1"/>
  <c r="P631" i="4"/>
  <c r="Q631" i="4" s="1"/>
  <c r="P615" i="4"/>
  <c r="Q615" i="4" s="1"/>
  <c r="P599" i="4"/>
  <c r="Q599" i="4" s="1"/>
  <c r="P583" i="4"/>
  <c r="Q583" i="4" s="1"/>
  <c r="P567" i="4"/>
  <c r="Q567" i="4" s="1"/>
  <c r="P551" i="4"/>
  <c r="Q551" i="4" s="1"/>
  <c r="P535" i="4"/>
  <c r="Q535" i="4" s="1"/>
  <c r="P519" i="4"/>
  <c r="Q519" i="4" s="1"/>
  <c r="P503" i="4"/>
  <c r="Q503" i="4" s="1"/>
  <c r="P487" i="4"/>
  <c r="Q487" i="4" s="1"/>
  <c r="P471" i="4"/>
  <c r="Q471" i="4" s="1"/>
  <c r="P455" i="4"/>
  <c r="Q455" i="4" s="1"/>
  <c r="P439" i="4"/>
  <c r="Q439" i="4" s="1"/>
  <c r="P423" i="4"/>
  <c r="Q423" i="4" s="1"/>
  <c r="P407" i="4"/>
  <c r="Q407" i="4" s="1"/>
  <c r="P391" i="4"/>
  <c r="Q391" i="4" s="1"/>
  <c r="P375" i="4"/>
  <c r="Q375" i="4" s="1"/>
  <c r="P359" i="4"/>
  <c r="Q359" i="4" s="1"/>
  <c r="P343" i="4"/>
  <c r="Q343" i="4" s="1"/>
  <c r="P327" i="4"/>
  <c r="Q327" i="4" s="1"/>
  <c r="P311" i="4"/>
  <c r="Q311" i="4" s="1"/>
  <c r="P295" i="4"/>
  <c r="Q295" i="4" s="1"/>
  <c r="P279" i="4"/>
  <c r="Q279" i="4" s="1"/>
  <c r="P263" i="4"/>
  <c r="Q263" i="4" s="1"/>
  <c r="P247" i="4"/>
  <c r="Q247" i="4" s="1"/>
  <c r="P231" i="4"/>
  <c r="Q231" i="4" s="1"/>
  <c r="P215" i="4"/>
  <c r="Q215" i="4" s="1"/>
  <c r="P199" i="4"/>
  <c r="Q199" i="4" s="1"/>
  <c r="P183" i="4"/>
  <c r="Q183" i="4" s="1"/>
  <c r="P167" i="4"/>
  <c r="Q167" i="4" s="1"/>
  <c r="P151" i="4"/>
  <c r="Q151" i="4" s="1"/>
  <c r="P135" i="4"/>
  <c r="Q135" i="4" s="1"/>
  <c r="P119" i="4"/>
  <c r="Q119" i="4" s="1"/>
  <c r="P103" i="4"/>
  <c r="Q103" i="4" s="1"/>
  <c r="P87" i="4"/>
  <c r="Q87" i="4" s="1"/>
  <c r="P71" i="4"/>
  <c r="Q71" i="4" s="1"/>
  <c r="P55" i="4"/>
  <c r="Q55" i="4" s="1"/>
  <c r="P39" i="4"/>
  <c r="Q39" i="4" s="1"/>
  <c r="P23" i="4"/>
  <c r="Q23" i="4" s="1"/>
  <c r="P7" i="4"/>
  <c r="Q7" i="4" s="1"/>
  <c r="Q4427" i="4"/>
  <c r="P5526" i="4"/>
  <c r="Q5526" i="4" s="1"/>
  <c r="P5510" i="4"/>
  <c r="Q5510" i="4" s="1"/>
  <c r="P5478" i="4"/>
  <c r="Q5478" i="4" s="1"/>
  <c r="P5462" i="4"/>
  <c r="Q5462" i="4" s="1"/>
  <c r="P5446" i="4"/>
  <c r="Q5446" i="4" s="1"/>
  <c r="P5430" i="4"/>
  <c r="Q5430" i="4" s="1"/>
  <c r="P5414" i="4"/>
  <c r="Q5414" i="4" s="1"/>
  <c r="P5398" i="4"/>
  <c r="Q5398" i="4" s="1"/>
  <c r="P5382" i="4"/>
  <c r="Q5382" i="4" s="1"/>
  <c r="P5366" i="4"/>
  <c r="Q5366" i="4" s="1"/>
  <c r="P5350" i="4"/>
  <c r="Q5350" i="4" s="1"/>
  <c r="P5334" i="4"/>
  <c r="Q5334" i="4" s="1"/>
  <c r="P5318" i="4"/>
  <c r="Q5318" i="4" s="1"/>
  <c r="P5302" i="4"/>
  <c r="Q5302" i="4" s="1"/>
  <c r="P5286" i="4"/>
  <c r="Q5286" i="4" s="1"/>
  <c r="P5270" i="4"/>
  <c r="Q5270" i="4" s="1"/>
  <c r="P5254" i="4"/>
  <c r="Q5254" i="4" s="1"/>
  <c r="P5238" i="4"/>
  <c r="Q5238" i="4"/>
  <c r="P5222" i="4"/>
  <c r="Q5222" i="4" s="1"/>
  <c r="P5206" i="4"/>
  <c r="Q5206" i="4" s="1"/>
  <c r="P5190" i="4"/>
  <c r="Q5190" i="4" s="1"/>
  <c r="P5174" i="4"/>
  <c r="Q5174" i="4" s="1"/>
  <c r="P5158" i="4"/>
  <c r="Q5158" i="4" s="1"/>
  <c r="P5142" i="4"/>
  <c r="Q5142" i="4" s="1"/>
  <c r="P5126" i="4"/>
  <c r="Q5126" i="4" s="1"/>
  <c r="P5110" i="4"/>
  <c r="Q5110" i="4"/>
  <c r="P5094" i="4"/>
  <c r="Q5094" i="4" s="1"/>
  <c r="P5078" i="4"/>
  <c r="Q5078" i="4" s="1"/>
  <c r="P5062" i="4"/>
  <c r="Q5062" i="4" s="1"/>
  <c r="P5046" i="4"/>
  <c r="Q5046" i="4" s="1"/>
  <c r="P5030" i="4"/>
  <c r="Q5030" i="4" s="1"/>
  <c r="P5014" i="4"/>
  <c r="Q5014" i="4" s="1"/>
  <c r="P4998" i="4"/>
  <c r="Q4998" i="4" s="1"/>
  <c r="P4982" i="4"/>
  <c r="Q4982" i="4" s="1"/>
  <c r="P4966" i="4"/>
  <c r="Q4966" i="4" s="1"/>
  <c r="P4950" i="4"/>
  <c r="Q4950" i="4" s="1"/>
  <c r="P4934" i="4"/>
  <c r="Q4934" i="4" s="1"/>
  <c r="P4918" i="4"/>
  <c r="Q4918" i="4" s="1"/>
  <c r="P4902" i="4"/>
  <c r="Q4902" i="4" s="1"/>
  <c r="P4886" i="4"/>
  <c r="Q4886" i="4" s="1"/>
  <c r="P4870" i="4"/>
  <c r="Q4870" i="4" s="1"/>
  <c r="P4854" i="4"/>
  <c r="Q4854" i="4" s="1"/>
  <c r="P4838" i="4"/>
  <c r="Q4838" i="4" s="1"/>
  <c r="P4822" i="4"/>
  <c r="Q4822" i="4" s="1"/>
  <c r="P4806" i="4"/>
  <c r="Q4806" i="4" s="1"/>
  <c r="P4790" i="4"/>
  <c r="Q4790" i="4"/>
  <c r="P4774" i="4"/>
  <c r="Q4774" i="4" s="1"/>
  <c r="P4758" i="4"/>
  <c r="Q4758" i="4" s="1"/>
  <c r="P4742" i="4"/>
  <c r="Q4742" i="4" s="1"/>
  <c r="P4726" i="4"/>
  <c r="Q4726" i="4" s="1"/>
  <c r="P4710" i="4"/>
  <c r="Q4710" i="4" s="1"/>
  <c r="P4694" i="4"/>
  <c r="Q4694" i="4" s="1"/>
  <c r="P4678" i="4"/>
  <c r="Q4678" i="4" s="1"/>
  <c r="P4662" i="4"/>
  <c r="Q4662" i="4" s="1"/>
  <c r="P4646" i="4"/>
  <c r="Q4646" i="4" s="1"/>
  <c r="P4630" i="4"/>
  <c r="Q4630" i="4" s="1"/>
  <c r="P4614" i="4"/>
  <c r="Q4614" i="4" s="1"/>
  <c r="P4598" i="4"/>
  <c r="Q4598" i="4" s="1"/>
  <c r="P4582" i="4"/>
  <c r="Q4582" i="4" s="1"/>
  <c r="P4566" i="4"/>
  <c r="Q4566" i="4" s="1"/>
  <c r="P4550" i="4"/>
  <c r="Q4550" i="4" s="1"/>
  <c r="P4534" i="4"/>
  <c r="Q4534" i="4" s="1"/>
  <c r="P4518" i="4"/>
  <c r="Q4518" i="4" s="1"/>
  <c r="P4502" i="4"/>
  <c r="Q4502" i="4" s="1"/>
  <c r="P4486" i="4"/>
  <c r="Q4486" i="4" s="1"/>
  <c r="P4470" i="4"/>
  <c r="Q4470" i="4" s="1"/>
  <c r="P4454" i="4"/>
  <c r="Q4454" i="4" s="1"/>
  <c r="P4438" i="4"/>
  <c r="Q4438" i="4" s="1"/>
  <c r="P4422" i="4"/>
  <c r="Q4422" i="4" s="1"/>
  <c r="P4406" i="4"/>
  <c r="Q4406" i="4" s="1"/>
  <c r="P4390" i="4"/>
  <c r="Q4390" i="4" s="1"/>
  <c r="P4374" i="4"/>
  <c r="Q4374" i="4" s="1"/>
  <c r="P4358" i="4"/>
  <c r="Q4358" i="4" s="1"/>
  <c r="P4342" i="4"/>
  <c r="Q4342" i="4" s="1"/>
  <c r="P4326" i="4"/>
  <c r="Q4326" i="4" s="1"/>
  <c r="P4310" i="4"/>
  <c r="Q4310" i="4" s="1"/>
  <c r="P4294" i="4"/>
  <c r="Q4294" i="4" s="1"/>
  <c r="P4278" i="4"/>
  <c r="Q4278" i="4" s="1"/>
  <c r="P4262" i="4"/>
  <c r="Q4262" i="4" s="1"/>
  <c r="P4246" i="4"/>
  <c r="Q4246" i="4" s="1"/>
  <c r="P4230" i="4"/>
  <c r="Q4230" i="4" s="1"/>
  <c r="P4214" i="4"/>
  <c r="Q4214" i="4" s="1"/>
  <c r="P4198" i="4"/>
  <c r="Q4198" i="4" s="1"/>
  <c r="P4182" i="4"/>
  <c r="Q4182" i="4" s="1"/>
  <c r="P4166" i="4"/>
  <c r="Q4166" i="4" s="1"/>
  <c r="P4150" i="4"/>
  <c r="Q4150" i="4" s="1"/>
  <c r="P4134" i="4"/>
  <c r="Q4134" i="4" s="1"/>
  <c r="P4118" i="4"/>
  <c r="Q4118" i="4" s="1"/>
  <c r="P4102" i="4"/>
  <c r="Q4102" i="4" s="1"/>
  <c r="P4086" i="4"/>
  <c r="Q4086" i="4" s="1"/>
  <c r="P4070" i="4"/>
  <c r="Q4070" i="4" s="1"/>
  <c r="P4054" i="4"/>
  <c r="Q4054" i="4" s="1"/>
  <c r="P4038" i="4"/>
  <c r="Q4038" i="4" s="1"/>
  <c r="P4022" i="4"/>
  <c r="Q4022" i="4" s="1"/>
  <c r="P4006" i="4"/>
  <c r="Q4006" i="4" s="1"/>
  <c r="P3990" i="4"/>
  <c r="Q3990" i="4" s="1"/>
  <c r="P3974" i="4"/>
  <c r="Q3974" i="4" s="1"/>
  <c r="P3958" i="4"/>
  <c r="Q3958" i="4" s="1"/>
  <c r="P3942" i="4"/>
  <c r="Q3942" i="4" s="1"/>
  <c r="P3926" i="4"/>
  <c r="Q3926" i="4" s="1"/>
  <c r="P3910" i="4"/>
  <c r="Q3910" i="4" s="1"/>
  <c r="P3894" i="4"/>
  <c r="Q3894" i="4" s="1"/>
  <c r="P3878" i="4"/>
  <c r="Q3878" i="4" s="1"/>
  <c r="P3862" i="4"/>
  <c r="Q3862" i="4" s="1"/>
  <c r="P3846" i="4"/>
  <c r="Q3846" i="4" s="1"/>
  <c r="P3830" i="4"/>
  <c r="Q3830" i="4" s="1"/>
  <c r="P3814" i="4"/>
  <c r="Q3814" i="4" s="1"/>
  <c r="P3798" i="4"/>
  <c r="Q3798" i="4" s="1"/>
  <c r="P3782" i="4"/>
  <c r="Q3782" i="4" s="1"/>
  <c r="P3766" i="4"/>
  <c r="Q3766" i="4" s="1"/>
  <c r="P3750" i="4"/>
  <c r="Q3750" i="4"/>
  <c r="P3734" i="4"/>
  <c r="Q3734" i="4" s="1"/>
  <c r="P3718" i="4"/>
  <c r="Q3718" i="4" s="1"/>
  <c r="P3702" i="4"/>
  <c r="Q3702" i="4" s="1"/>
  <c r="P3686" i="4"/>
  <c r="Q3686" i="4" s="1"/>
  <c r="P3670" i="4"/>
  <c r="Q3670" i="4" s="1"/>
  <c r="P3654" i="4"/>
  <c r="Q3654" i="4" s="1"/>
  <c r="P3638" i="4"/>
  <c r="Q3638" i="4" s="1"/>
  <c r="P3622" i="4"/>
  <c r="Q3622" i="4" s="1"/>
  <c r="P3606" i="4"/>
  <c r="Q3606" i="4" s="1"/>
  <c r="P3590" i="4"/>
  <c r="Q3590" i="4" s="1"/>
  <c r="P3574" i="4"/>
  <c r="Q3574" i="4" s="1"/>
  <c r="P3558" i="4"/>
  <c r="Q3558" i="4" s="1"/>
  <c r="P3542" i="4"/>
  <c r="Q3542" i="4" s="1"/>
  <c r="P3526" i="4"/>
  <c r="Q3526" i="4" s="1"/>
  <c r="P3510" i="4"/>
  <c r="Q3510" i="4" s="1"/>
  <c r="P3494" i="4"/>
  <c r="Q3494" i="4" s="1"/>
  <c r="P3478" i="4"/>
  <c r="Q3478" i="4" s="1"/>
  <c r="P3462" i="4"/>
  <c r="Q3462" i="4" s="1"/>
  <c r="P3446" i="4"/>
  <c r="Q3446" i="4" s="1"/>
  <c r="P3430" i="4"/>
  <c r="Q3430" i="4" s="1"/>
  <c r="P3414" i="4"/>
  <c r="Q3414" i="4" s="1"/>
  <c r="P3398" i="4"/>
  <c r="Q3398" i="4" s="1"/>
  <c r="P3382" i="4"/>
  <c r="Q3382" i="4" s="1"/>
  <c r="P3350" i="4"/>
  <c r="Q3350" i="4" s="1"/>
  <c r="P3334" i="4"/>
  <c r="Q3334" i="4" s="1"/>
  <c r="P3318" i="4"/>
  <c r="Q3318" i="4" s="1"/>
  <c r="P3302" i="4"/>
  <c r="Q3302" i="4" s="1"/>
  <c r="P3286" i="4"/>
  <c r="Q3286" i="4" s="1"/>
  <c r="P3270" i="4"/>
  <c r="Q3270" i="4" s="1"/>
  <c r="P3254" i="4"/>
  <c r="Q3254" i="4" s="1"/>
  <c r="P3238" i="4"/>
  <c r="Q3238" i="4" s="1"/>
  <c r="P3222" i="4"/>
  <c r="Q3222" i="4" s="1"/>
  <c r="P3206" i="4"/>
  <c r="Q3206" i="4" s="1"/>
  <c r="P3190" i="4"/>
  <c r="Q3190" i="4" s="1"/>
  <c r="P3174" i="4"/>
  <c r="Q3174" i="4" s="1"/>
  <c r="P3158" i="4"/>
  <c r="Q3158" i="4" s="1"/>
  <c r="P3142" i="4"/>
  <c r="Q3142" i="4" s="1"/>
  <c r="P3126" i="4"/>
  <c r="Q3126" i="4" s="1"/>
  <c r="P3110" i="4"/>
  <c r="Q3110" i="4" s="1"/>
  <c r="P3094" i="4"/>
  <c r="Q3094" i="4" s="1"/>
  <c r="P3078" i="4"/>
  <c r="Q3078" i="4" s="1"/>
  <c r="P3062" i="4"/>
  <c r="Q3062" i="4" s="1"/>
  <c r="P3046" i="4"/>
  <c r="Q3046" i="4" s="1"/>
  <c r="P3030" i="4"/>
  <c r="Q3030" i="4" s="1"/>
  <c r="P3014" i="4"/>
  <c r="Q3014" i="4" s="1"/>
  <c r="P2998" i="4"/>
  <c r="Q2998" i="4" s="1"/>
  <c r="P2982" i="4"/>
  <c r="Q2982" i="4" s="1"/>
  <c r="P2966" i="4"/>
  <c r="Q2966" i="4" s="1"/>
  <c r="P2950" i="4"/>
  <c r="Q2950" i="4" s="1"/>
  <c r="P2934" i="4"/>
  <c r="Q2934" i="4" s="1"/>
  <c r="P2918" i="4"/>
  <c r="Q2918" i="4" s="1"/>
  <c r="P2902" i="4"/>
  <c r="Q2902" i="4" s="1"/>
  <c r="P2886" i="4"/>
  <c r="Q2886" i="4" s="1"/>
  <c r="P2870" i="4"/>
  <c r="Q2870" i="4" s="1"/>
  <c r="P2854" i="4"/>
  <c r="Q2854" i="4" s="1"/>
  <c r="P2838" i="4"/>
  <c r="Q2838" i="4" s="1"/>
  <c r="P2822" i="4"/>
  <c r="Q2822" i="4" s="1"/>
  <c r="P2806" i="4"/>
  <c r="Q2806" i="4" s="1"/>
  <c r="P2790" i="4"/>
  <c r="Q2790" i="4" s="1"/>
  <c r="P2774" i="4"/>
  <c r="Q2774" i="4" s="1"/>
  <c r="P2758" i="4"/>
  <c r="Q2758" i="4" s="1"/>
  <c r="P2742" i="4"/>
  <c r="Q2742" i="4" s="1"/>
  <c r="P2726" i="4"/>
  <c r="Q2726" i="4" s="1"/>
  <c r="P2710" i="4"/>
  <c r="Q2710" i="4" s="1"/>
  <c r="P2694" i="4"/>
  <c r="Q2694" i="4" s="1"/>
  <c r="P2678" i="4"/>
  <c r="Q2678" i="4" s="1"/>
  <c r="P2662" i="4"/>
  <c r="Q2662" i="4" s="1"/>
  <c r="P2646" i="4"/>
  <c r="Q2646" i="4" s="1"/>
  <c r="P2630" i="4"/>
  <c r="Q2630" i="4" s="1"/>
  <c r="P2614" i="4"/>
  <c r="Q2614" i="4" s="1"/>
  <c r="P2598" i="4"/>
  <c r="Q2598" i="4" s="1"/>
  <c r="P2582" i="4"/>
  <c r="Q2582" i="4" s="1"/>
  <c r="P2566" i="4"/>
  <c r="Q2566" i="4" s="1"/>
  <c r="P2550" i="4"/>
  <c r="Q2550" i="4" s="1"/>
  <c r="P2534" i="4"/>
  <c r="Q2534" i="4" s="1"/>
  <c r="P2518" i="4"/>
  <c r="Q2518" i="4" s="1"/>
  <c r="P2502" i="4"/>
  <c r="Q2502" i="4" s="1"/>
  <c r="P2486" i="4"/>
  <c r="Q2486" i="4" s="1"/>
  <c r="P2470" i="4"/>
  <c r="Q2470" i="4" s="1"/>
  <c r="P2454" i="4"/>
  <c r="Q2454" i="4" s="1"/>
  <c r="P2438" i="4"/>
  <c r="Q2438" i="4" s="1"/>
  <c r="P2422" i="4"/>
  <c r="Q2422" i="4" s="1"/>
  <c r="P2406" i="4"/>
  <c r="Q2406" i="4" s="1"/>
  <c r="P2390" i="4"/>
  <c r="Q2390" i="4" s="1"/>
  <c r="P2374" i="4"/>
  <c r="Q2374" i="4" s="1"/>
  <c r="P2358" i="4"/>
  <c r="Q2358" i="4" s="1"/>
  <c r="P2342" i="4"/>
  <c r="Q2342" i="4" s="1"/>
  <c r="P2326" i="4"/>
  <c r="Q2326" i="4" s="1"/>
  <c r="P2310" i="4"/>
  <c r="Q2310" i="4" s="1"/>
  <c r="P2294" i="4"/>
  <c r="Q2294" i="4" s="1"/>
  <c r="P2278" i="4"/>
  <c r="Q2278" i="4" s="1"/>
  <c r="P2262" i="4"/>
  <c r="Q2262" i="4" s="1"/>
  <c r="P2246" i="4"/>
  <c r="Q2246" i="4" s="1"/>
  <c r="P2230" i="4"/>
  <c r="Q2230" i="4" s="1"/>
  <c r="P2214" i="4"/>
  <c r="Q2214" i="4" s="1"/>
  <c r="P2198" i="4"/>
  <c r="Q2198" i="4" s="1"/>
  <c r="P2182" i="4"/>
  <c r="Q2182" i="4" s="1"/>
  <c r="P2166" i="4"/>
  <c r="Q2166" i="4" s="1"/>
  <c r="P2150" i="4"/>
  <c r="Q2150" i="4" s="1"/>
  <c r="P2134" i="4"/>
  <c r="Q2134" i="4" s="1"/>
  <c r="P2118" i="4"/>
  <c r="Q2118" i="4" s="1"/>
  <c r="P2102" i="4"/>
  <c r="Q2102" i="4" s="1"/>
  <c r="P2086" i="4"/>
  <c r="Q2086" i="4" s="1"/>
  <c r="P2070" i="4"/>
  <c r="Q2070" i="4" s="1"/>
  <c r="P2054" i="4"/>
  <c r="Q2054" i="4" s="1"/>
  <c r="P2038" i="4"/>
  <c r="Q2038" i="4" s="1"/>
  <c r="P2022" i="4"/>
  <c r="Q2022" i="4" s="1"/>
  <c r="P2006" i="4"/>
  <c r="Q2006" i="4" s="1"/>
  <c r="P1990" i="4"/>
  <c r="Q1990" i="4" s="1"/>
  <c r="P1974" i="4"/>
  <c r="Q1974" i="4" s="1"/>
  <c r="P1958" i="4"/>
  <c r="Q1958" i="4" s="1"/>
  <c r="P1942" i="4"/>
  <c r="Q1942" i="4" s="1"/>
  <c r="P1926" i="4"/>
  <c r="Q1926" i="4" s="1"/>
  <c r="P1910" i="4"/>
  <c r="Q1910" i="4" s="1"/>
  <c r="P1894" i="4"/>
  <c r="Q1894" i="4" s="1"/>
  <c r="P1878" i="4"/>
  <c r="Q1878" i="4" s="1"/>
  <c r="P1862" i="4"/>
  <c r="Q1862" i="4" s="1"/>
  <c r="P1846" i="4"/>
  <c r="Q1846" i="4" s="1"/>
  <c r="P1830" i="4"/>
  <c r="Q1830" i="4" s="1"/>
  <c r="P1814" i="4"/>
  <c r="Q1814" i="4" s="1"/>
  <c r="P1798" i="4"/>
  <c r="Q1798" i="4" s="1"/>
  <c r="P1782" i="4"/>
  <c r="Q1782" i="4" s="1"/>
  <c r="P1766" i="4"/>
  <c r="Q1766" i="4" s="1"/>
  <c r="P1750" i="4"/>
  <c r="Q1750" i="4" s="1"/>
  <c r="P1734" i="4"/>
  <c r="Q1734" i="4" s="1"/>
  <c r="P1718" i="4"/>
  <c r="Q1718" i="4" s="1"/>
  <c r="P1702" i="4"/>
  <c r="Q1702" i="4" s="1"/>
  <c r="P1686" i="4"/>
  <c r="Q1686" i="4" s="1"/>
  <c r="P1670" i="4"/>
  <c r="Q1670" i="4" s="1"/>
  <c r="P1654" i="4"/>
  <c r="Q1654" i="4" s="1"/>
  <c r="P1638" i="4"/>
  <c r="Q1638" i="4" s="1"/>
  <c r="P1622" i="4"/>
  <c r="Q1622" i="4" s="1"/>
  <c r="P1606" i="4"/>
  <c r="Q1606" i="4" s="1"/>
  <c r="P1590" i="4"/>
  <c r="Q1590" i="4" s="1"/>
  <c r="P1574" i="4"/>
  <c r="Q1574" i="4" s="1"/>
  <c r="P1558" i="4"/>
  <c r="Q1558" i="4" s="1"/>
  <c r="P1542" i="4"/>
  <c r="Q1542" i="4" s="1"/>
  <c r="P1526" i="4"/>
  <c r="Q1526" i="4" s="1"/>
  <c r="P1510" i="4"/>
  <c r="Q1510" i="4" s="1"/>
  <c r="P1494" i="4"/>
  <c r="Q1494" i="4" s="1"/>
  <c r="P1478" i="4"/>
  <c r="Q1478" i="4" s="1"/>
  <c r="P1462" i="4"/>
  <c r="Q1462" i="4" s="1"/>
  <c r="P1446" i="4"/>
  <c r="Q1446" i="4" s="1"/>
  <c r="P1430" i="4"/>
  <c r="Q1430" i="4" s="1"/>
  <c r="P1414" i="4"/>
  <c r="Q1414" i="4" s="1"/>
  <c r="P1398" i="4"/>
  <c r="Q1398" i="4" s="1"/>
  <c r="P1382" i="4"/>
  <c r="Q1382" i="4" s="1"/>
  <c r="P1366" i="4"/>
  <c r="Q1366" i="4" s="1"/>
  <c r="P1350" i="4"/>
  <c r="Q1350" i="4" s="1"/>
  <c r="P1334" i="4"/>
  <c r="Q1334" i="4" s="1"/>
  <c r="P1318" i="4"/>
  <c r="Q1318" i="4" s="1"/>
  <c r="P1302" i="4"/>
  <c r="Q1302" i="4" s="1"/>
  <c r="P1286" i="4"/>
  <c r="Q1286" i="4" s="1"/>
  <c r="P1270" i="4"/>
  <c r="Q1270" i="4" s="1"/>
  <c r="P1254" i="4"/>
  <c r="Q1254" i="4" s="1"/>
  <c r="P1238" i="4"/>
  <c r="Q1238" i="4" s="1"/>
  <c r="P1222" i="4"/>
  <c r="Q1222" i="4" s="1"/>
  <c r="P1206" i="4"/>
  <c r="Q1206" i="4" s="1"/>
  <c r="P1190" i="4"/>
  <c r="Q1190" i="4" s="1"/>
  <c r="P1174" i="4"/>
  <c r="Q1174" i="4" s="1"/>
  <c r="P1158" i="4"/>
  <c r="Q1158" i="4" s="1"/>
  <c r="P1142" i="4"/>
  <c r="Q1142" i="4" s="1"/>
  <c r="P1126" i="4"/>
  <c r="Q1126" i="4" s="1"/>
  <c r="P1110" i="4"/>
  <c r="Q1110" i="4" s="1"/>
  <c r="P1094" i="4"/>
  <c r="Q1094" i="4" s="1"/>
  <c r="P1078" i="4"/>
  <c r="Q1078" i="4" s="1"/>
  <c r="P1062" i="4"/>
  <c r="Q1062" i="4" s="1"/>
  <c r="P1046" i="4"/>
  <c r="Q1046" i="4" s="1"/>
  <c r="P1030" i="4"/>
  <c r="Q1030" i="4" s="1"/>
  <c r="P1014" i="4"/>
  <c r="Q1014" i="4" s="1"/>
  <c r="P998" i="4"/>
  <c r="Q998" i="4" s="1"/>
  <c r="P982" i="4"/>
  <c r="Q982" i="4" s="1"/>
  <c r="P966" i="4"/>
  <c r="Q966" i="4" s="1"/>
  <c r="P950" i="4"/>
  <c r="Q950" i="4" s="1"/>
  <c r="P934" i="4"/>
  <c r="Q934" i="4" s="1"/>
  <c r="P918" i="4"/>
  <c r="Q918" i="4" s="1"/>
  <c r="P902" i="4"/>
  <c r="Q902" i="4" s="1"/>
  <c r="P886" i="4"/>
  <c r="Q886" i="4" s="1"/>
  <c r="P870" i="4"/>
  <c r="Q870" i="4" s="1"/>
  <c r="P854" i="4"/>
  <c r="Q854" i="4" s="1"/>
  <c r="P838" i="4"/>
  <c r="Q838" i="4" s="1"/>
  <c r="P822" i="4"/>
  <c r="Q822" i="4" s="1"/>
  <c r="P806" i="4"/>
  <c r="Q806" i="4" s="1"/>
  <c r="P790" i="4"/>
  <c r="Q790" i="4" s="1"/>
  <c r="P774" i="4"/>
  <c r="Q774" i="4" s="1"/>
  <c r="P758" i="4"/>
  <c r="Q758" i="4" s="1"/>
  <c r="P742" i="4"/>
  <c r="Q742" i="4" s="1"/>
  <c r="P726" i="4"/>
  <c r="Q726" i="4" s="1"/>
  <c r="P710" i="4"/>
  <c r="Q710" i="4" s="1"/>
  <c r="P694" i="4"/>
  <c r="Q694" i="4" s="1"/>
  <c r="P678" i="4"/>
  <c r="Q678" i="4" s="1"/>
  <c r="P662" i="4"/>
  <c r="Q662" i="4" s="1"/>
  <c r="P646" i="4"/>
  <c r="Q646" i="4" s="1"/>
  <c r="P630" i="4"/>
  <c r="Q630" i="4" s="1"/>
  <c r="P614" i="4"/>
  <c r="Q614" i="4" s="1"/>
  <c r="P598" i="4"/>
  <c r="Q598" i="4" s="1"/>
  <c r="P582" i="4"/>
  <c r="Q582" i="4" s="1"/>
  <c r="P566" i="4"/>
  <c r="Q566" i="4" s="1"/>
  <c r="P550" i="4"/>
  <c r="Q550" i="4" s="1"/>
  <c r="P534" i="4"/>
  <c r="Q534" i="4" s="1"/>
  <c r="P518" i="4"/>
  <c r="Q518" i="4" s="1"/>
  <c r="P502" i="4"/>
  <c r="Q502" i="4" s="1"/>
  <c r="P486" i="4"/>
  <c r="Q486" i="4" s="1"/>
  <c r="P470" i="4"/>
  <c r="Q470" i="4" s="1"/>
  <c r="P454" i="4"/>
  <c r="Q454" i="4" s="1"/>
  <c r="P438" i="4"/>
  <c r="Q438" i="4" s="1"/>
  <c r="P422" i="4"/>
  <c r="Q422" i="4" s="1"/>
  <c r="P406" i="4"/>
  <c r="Q406" i="4" s="1"/>
  <c r="P390" i="4"/>
  <c r="Q390" i="4" s="1"/>
  <c r="P374" i="4"/>
  <c r="Q374" i="4" s="1"/>
  <c r="P358" i="4"/>
  <c r="Q358" i="4" s="1"/>
  <c r="P342" i="4"/>
  <c r="Q342" i="4" s="1"/>
  <c r="P326" i="4"/>
  <c r="Q326" i="4" s="1"/>
  <c r="P310" i="4"/>
  <c r="Q310" i="4" s="1"/>
  <c r="P294" i="4"/>
  <c r="Q294" i="4" s="1"/>
  <c r="P278" i="4"/>
  <c r="Q278" i="4" s="1"/>
  <c r="P262" i="4"/>
  <c r="Q262" i="4" s="1"/>
  <c r="P246" i="4"/>
  <c r="Q246" i="4" s="1"/>
  <c r="P230" i="4"/>
  <c r="Q230" i="4" s="1"/>
  <c r="P214" i="4"/>
  <c r="Q214" i="4" s="1"/>
  <c r="P198" i="4"/>
  <c r="Q198" i="4" s="1"/>
  <c r="P182" i="4"/>
  <c r="Q182" i="4" s="1"/>
  <c r="P166" i="4"/>
  <c r="Q166" i="4" s="1"/>
  <c r="P150" i="4"/>
  <c r="Q150" i="4" s="1"/>
  <c r="P134" i="4"/>
  <c r="Q134" i="4" s="1"/>
  <c r="P118" i="4"/>
  <c r="Q118" i="4" s="1"/>
  <c r="P102" i="4"/>
  <c r="Q102" i="4"/>
  <c r="P86" i="4"/>
  <c r="Q86" i="4" s="1"/>
  <c r="P70" i="4"/>
  <c r="Q70" i="4" s="1"/>
  <c r="P54" i="4"/>
  <c r="Q54" i="4" s="1"/>
  <c r="P38" i="4"/>
  <c r="Q38" i="4" s="1"/>
  <c r="P22" i="4"/>
  <c r="Q22" i="4" s="1"/>
  <c r="P6" i="4"/>
  <c r="Q6" i="4" s="1"/>
  <c r="Q4354" i="4"/>
  <c r="P3924" i="4"/>
  <c r="Q3924" i="4" s="1"/>
  <c r="P3908" i="4"/>
  <c r="Q3908" i="4" s="1"/>
  <c r="P3892" i="4"/>
  <c r="Q3892" i="4" s="1"/>
  <c r="P3876" i="4"/>
  <c r="Q3876" i="4" s="1"/>
  <c r="P3860" i="4"/>
  <c r="Q3860" i="4" s="1"/>
  <c r="P3844" i="4"/>
  <c r="Q3844" i="4" s="1"/>
  <c r="P3828" i="4"/>
  <c r="Q3828" i="4" s="1"/>
  <c r="P3812" i="4"/>
  <c r="Q3812" i="4" s="1"/>
  <c r="P3796" i="4"/>
  <c r="Q3796" i="4" s="1"/>
  <c r="P3780" i="4"/>
  <c r="Q3780" i="4" s="1"/>
  <c r="P3764" i="4"/>
  <c r="Q3764" i="4" s="1"/>
  <c r="P3748" i="4"/>
  <c r="Q3748" i="4" s="1"/>
  <c r="P3732" i="4"/>
  <c r="Q3732" i="4" s="1"/>
  <c r="P3716" i="4"/>
  <c r="Q3716" i="4" s="1"/>
  <c r="P3700" i="4"/>
  <c r="Q3700" i="4" s="1"/>
  <c r="P3684" i="4"/>
  <c r="Q3684" i="4" s="1"/>
  <c r="P3668" i="4"/>
  <c r="Q3668" i="4" s="1"/>
  <c r="P3652" i="4"/>
  <c r="Q3652" i="4" s="1"/>
  <c r="P3636" i="4"/>
  <c r="Q3636" i="4" s="1"/>
  <c r="P3620" i="4"/>
  <c r="Q3620" i="4" s="1"/>
  <c r="P3604" i="4"/>
  <c r="Q3604" i="4" s="1"/>
  <c r="P3588" i="4"/>
  <c r="Q3588" i="4" s="1"/>
  <c r="P3572" i="4"/>
  <c r="Q3572" i="4" s="1"/>
  <c r="P3556" i="4"/>
  <c r="Q3556" i="4" s="1"/>
  <c r="P3540" i="4"/>
  <c r="Q3540" i="4" s="1"/>
  <c r="P3524" i="4"/>
  <c r="Q3524" i="4" s="1"/>
  <c r="P3508" i="4"/>
  <c r="Q3508" i="4" s="1"/>
  <c r="P3492" i="4"/>
  <c r="Q3492" i="4" s="1"/>
  <c r="P3476" i="4"/>
  <c r="Q3476" i="4" s="1"/>
  <c r="P3460" i="4"/>
  <c r="Q3460" i="4" s="1"/>
  <c r="P3444" i="4"/>
  <c r="Q3444" i="4" s="1"/>
  <c r="P3428" i="4"/>
  <c r="Q3428" i="4" s="1"/>
  <c r="P3412" i="4"/>
  <c r="Q3412" i="4" s="1"/>
  <c r="P3396" i="4"/>
  <c r="Q3396" i="4" s="1"/>
  <c r="P3380" i="4"/>
  <c r="Q3380" i="4" s="1"/>
  <c r="P3364" i="4"/>
  <c r="Q3364" i="4" s="1"/>
  <c r="P3348" i="4"/>
  <c r="Q3348" i="4" s="1"/>
  <c r="P3332" i="4"/>
  <c r="Q3332" i="4" s="1"/>
  <c r="P3316" i="4"/>
  <c r="Q3316" i="4" s="1"/>
  <c r="P3300" i="4"/>
  <c r="Q3300" i="4" s="1"/>
  <c r="P3284" i="4"/>
  <c r="Q3284" i="4" s="1"/>
  <c r="P3268" i="4"/>
  <c r="Q3268" i="4" s="1"/>
  <c r="P3252" i="4"/>
  <c r="Q3252" i="4" s="1"/>
  <c r="P3236" i="4"/>
  <c r="Q3236" i="4" s="1"/>
  <c r="P3220" i="4"/>
  <c r="Q3220" i="4" s="1"/>
  <c r="P3204" i="4"/>
  <c r="Q3204" i="4" s="1"/>
  <c r="P3188" i="4"/>
  <c r="Q3188" i="4" s="1"/>
  <c r="P3172" i="4"/>
  <c r="Q3172" i="4" s="1"/>
  <c r="P3156" i="4"/>
  <c r="Q3156" i="4" s="1"/>
  <c r="P3140" i="4"/>
  <c r="Q3140" i="4" s="1"/>
  <c r="P3124" i="4"/>
  <c r="Q3124" i="4" s="1"/>
  <c r="P3108" i="4"/>
  <c r="Q3108" i="4" s="1"/>
  <c r="P3092" i="4"/>
  <c r="Q3092" i="4" s="1"/>
  <c r="P3076" i="4"/>
  <c r="Q3076" i="4" s="1"/>
  <c r="P3060" i="4"/>
  <c r="Q3060" i="4" s="1"/>
  <c r="P3044" i="4"/>
  <c r="Q3044" i="4" s="1"/>
  <c r="P3028" i="4"/>
  <c r="Q3028" i="4" s="1"/>
  <c r="P3012" i="4"/>
  <c r="Q3012" i="4" s="1"/>
  <c r="P2996" i="4"/>
  <c r="Q2996" i="4" s="1"/>
  <c r="P2980" i="4"/>
  <c r="Q2980" i="4" s="1"/>
  <c r="P2964" i="4"/>
  <c r="Q2964" i="4" s="1"/>
  <c r="P2948" i="4"/>
  <c r="Q2948" i="4" s="1"/>
  <c r="P2932" i="4"/>
  <c r="Q2932" i="4" s="1"/>
  <c r="P2916" i="4"/>
  <c r="Q2916" i="4" s="1"/>
  <c r="P2900" i="4"/>
  <c r="Q2900" i="4" s="1"/>
  <c r="P2884" i="4"/>
  <c r="Q2884" i="4" s="1"/>
  <c r="P2868" i="4"/>
  <c r="Q2868" i="4" s="1"/>
  <c r="P2852" i="4"/>
  <c r="Q2852" i="4" s="1"/>
  <c r="P2836" i="4"/>
  <c r="Q2836" i="4" s="1"/>
  <c r="P2820" i="4"/>
  <c r="Q2820" i="4" s="1"/>
  <c r="P2804" i="4"/>
  <c r="Q2804" i="4" s="1"/>
  <c r="P2788" i="4"/>
  <c r="Q2788" i="4" s="1"/>
  <c r="P2772" i="4"/>
  <c r="Q2772" i="4" s="1"/>
  <c r="P2756" i="4"/>
  <c r="Q2756" i="4" s="1"/>
  <c r="P2740" i="4"/>
  <c r="Q2740" i="4" s="1"/>
  <c r="P2724" i="4"/>
  <c r="Q2724" i="4" s="1"/>
  <c r="P2708" i="4"/>
  <c r="Q2708" i="4" s="1"/>
  <c r="P2692" i="4"/>
  <c r="Q2692" i="4" s="1"/>
  <c r="P2676" i="4"/>
  <c r="Q2676" i="4" s="1"/>
  <c r="P2660" i="4"/>
  <c r="Q2660" i="4" s="1"/>
  <c r="P2644" i="4"/>
  <c r="Q2644" i="4" s="1"/>
  <c r="P2628" i="4"/>
  <c r="Q2628" i="4" s="1"/>
  <c r="P2612" i="4"/>
  <c r="Q2612" i="4" s="1"/>
  <c r="P2596" i="4"/>
  <c r="Q2596" i="4" s="1"/>
  <c r="P2580" i="4"/>
  <c r="Q2580" i="4" s="1"/>
  <c r="P2564" i="4"/>
  <c r="Q2564" i="4" s="1"/>
  <c r="P2548" i="4"/>
  <c r="Q2548" i="4" s="1"/>
  <c r="P2532" i="4"/>
  <c r="Q2532" i="4" s="1"/>
  <c r="P2516" i="4"/>
  <c r="Q2516" i="4" s="1"/>
  <c r="P2500" i="4"/>
  <c r="Q2500" i="4" s="1"/>
  <c r="P2484" i="4"/>
  <c r="Q2484" i="4" s="1"/>
  <c r="P2468" i="4"/>
  <c r="Q2468" i="4" s="1"/>
  <c r="P2452" i="4"/>
  <c r="Q2452" i="4" s="1"/>
  <c r="P2436" i="4"/>
  <c r="Q2436" i="4" s="1"/>
  <c r="P2420" i="4"/>
  <c r="Q2420" i="4" s="1"/>
  <c r="P2404" i="4"/>
  <c r="Q2404" i="4" s="1"/>
  <c r="P2388" i="4"/>
  <c r="Q2388" i="4" s="1"/>
  <c r="P2372" i="4"/>
  <c r="Q2372" i="4" s="1"/>
  <c r="P2356" i="4"/>
  <c r="Q2356" i="4" s="1"/>
  <c r="P2340" i="4"/>
  <c r="Q2340" i="4" s="1"/>
  <c r="P2324" i="4"/>
  <c r="Q2324" i="4" s="1"/>
  <c r="P2308" i="4"/>
  <c r="Q2308" i="4" s="1"/>
  <c r="P2292" i="4"/>
  <c r="Q2292" i="4" s="1"/>
  <c r="P2276" i="4"/>
  <c r="Q2276" i="4" s="1"/>
  <c r="P2260" i="4"/>
  <c r="Q2260" i="4" s="1"/>
  <c r="P2244" i="4"/>
  <c r="Q2244" i="4" s="1"/>
  <c r="P2228" i="4"/>
  <c r="Q2228" i="4" s="1"/>
  <c r="P2212" i="4"/>
  <c r="Q2212" i="4" s="1"/>
  <c r="P2196" i="4"/>
  <c r="Q2196" i="4" s="1"/>
  <c r="P2180" i="4"/>
  <c r="Q2180" i="4" s="1"/>
  <c r="P2164" i="4"/>
  <c r="Q2164" i="4" s="1"/>
  <c r="P2148" i="4"/>
  <c r="Q2148" i="4" s="1"/>
  <c r="P2132" i="4"/>
  <c r="Q2132" i="4" s="1"/>
  <c r="P2116" i="4"/>
  <c r="Q2116" i="4" s="1"/>
  <c r="P2100" i="4"/>
  <c r="Q2100" i="4" s="1"/>
  <c r="P2084" i="4"/>
  <c r="Q2084" i="4" s="1"/>
  <c r="P2068" i="4"/>
  <c r="Q2068" i="4" s="1"/>
  <c r="P2052" i="4"/>
  <c r="Q2052" i="4" s="1"/>
  <c r="P2036" i="4"/>
  <c r="Q2036" i="4" s="1"/>
  <c r="P2020" i="4"/>
  <c r="Q2020" i="4" s="1"/>
  <c r="P2004" i="4"/>
  <c r="Q2004" i="4" s="1"/>
  <c r="P1988" i="4"/>
  <c r="Q1988" i="4" s="1"/>
  <c r="P1972" i="4"/>
  <c r="Q1972" i="4" s="1"/>
  <c r="P1956" i="4"/>
  <c r="Q1956" i="4" s="1"/>
  <c r="P1940" i="4"/>
  <c r="Q1940" i="4" s="1"/>
  <c r="P1924" i="4"/>
  <c r="Q1924" i="4" s="1"/>
  <c r="P1908" i="4"/>
  <c r="Q1908" i="4" s="1"/>
  <c r="P1892" i="4"/>
  <c r="Q1892" i="4" s="1"/>
  <c r="P1876" i="4"/>
  <c r="Q1876" i="4" s="1"/>
  <c r="P1860" i="4"/>
  <c r="Q1860" i="4" s="1"/>
  <c r="P1844" i="4"/>
  <c r="Q1844" i="4" s="1"/>
  <c r="P1828" i="4"/>
  <c r="Q1828" i="4" s="1"/>
  <c r="P1812" i="4"/>
  <c r="Q1812" i="4" s="1"/>
  <c r="P1796" i="4"/>
  <c r="Q1796" i="4" s="1"/>
  <c r="P1780" i="4"/>
  <c r="Q1780" i="4" s="1"/>
  <c r="P1764" i="4"/>
  <c r="Q1764" i="4" s="1"/>
  <c r="P1748" i="4"/>
  <c r="Q1748" i="4" s="1"/>
  <c r="P1732" i="4"/>
  <c r="Q1732" i="4" s="1"/>
  <c r="P1716" i="4"/>
  <c r="Q1716" i="4" s="1"/>
  <c r="P1700" i="4"/>
  <c r="Q1700" i="4" s="1"/>
  <c r="P1684" i="4"/>
  <c r="Q1684" i="4" s="1"/>
  <c r="P1668" i="4"/>
  <c r="Q1668" i="4" s="1"/>
  <c r="P1652" i="4"/>
  <c r="Q1652" i="4" s="1"/>
  <c r="P1636" i="4"/>
  <c r="Q1636" i="4" s="1"/>
  <c r="P1620" i="4"/>
  <c r="Q1620" i="4" s="1"/>
  <c r="P1604" i="4"/>
  <c r="Q1604" i="4" s="1"/>
  <c r="P1588" i="4"/>
  <c r="Q1588" i="4" s="1"/>
  <c r="P1572" i="4"/>
  <c r="Q1572" i="4" s="1"/>
  <c r="P1556" i="4"/>
  <c r="Q1556" i="4" s="1"/>
  <c r="P1540" i="4"/>
  <c r="Q1540" i="4" s="1"/>
  <c r="P1524" i="4"/>
  <c r="Q1524" i="4" s="1"/>
  <c r="P1508" i="4"/>
  <c r="Q1508" i="4" s="1"/>
  <c r="P1492" i="4"/>
  <c r="Q1492" i="4" s="1"/>
  <c r="P1476" i="4"/>
  <c r="Q1476" i="4" s="1"/>
  <c r="P1460" i="4"/>
  <c r="Q1460" i="4" s="1"/>
  <c r="P1444" i="4"/>
  <c r="Q1444" i="4" s="1"/>
  <c r="P1428" i="4"/>
  <c r="Q1428" i="4" s="1"/>
  <c r="P1412" i="4"/>
  <c r="Q1412" i="4" s="1"/>
  <c r="P1396" i="4"/>
  <c r="Q1396" i="4" s="1"/>
  <c r="P1380" i="4"/>
  <c r="Q1380" i="4" s="1"/>
  <c r="P1364" i="4"/>
  <c r="Q1364" i="4" s="1"/>
  <c r="P1348" i="4"/>
  <c r="Q1348" i="4" s="1"/>
  <c r="P1332" i="4"/>
  <c r="Q1332" i="4" s="1"/>
  <c r="P1316" i="4"/>
  <c r="Q1316" i="4" s="1"/>
  <c r="P1300" i="4"/>
  <c r="Q1300" i="4" s="1"/>
  <c r="P1284" i="4"/>
  <c r="Q1284" i="4" s="1"/>
  <c r="P1268" i="4"/>
  <c r="Q1268" i="4" s="1"/>
  <c r="P1252" i="4"/>
  <c r="Q1252" i="4" s="1"/>
  <c r="P1236" i="4"/>
  <c r="Q1236" i="4" s="1"/>
  <c r="P1220" i="4"/>
  <c r="Q1220" i="4" s="1"/>
  <c r="P1204" i="4"/>
  <c r="Q1204" i="4" s="1"/>
  <c r="P1188" i="4"/>
  <c r="Q1188" i="4" s="1"/>
  <c r="P1172" i="4"/>
  <c r="Q1172" i="4" s="1"/>
  <c r="P1156" i="4"/>
  <c r="Q1156" i="4" s="1"/>
  <c r="P1140" i="4"/>
  <c r="Q1140" i="4" s="1"/>
  <c r="P1124" i="4"/>
  <c r="Q1124" i="4" s="1"/>
  <c r="P1108" i="4"/>
  <c r="Q1108" i="4" s="1"/>
  <c r="P1092" i="4"/>
  <c r="Q1092" i="4" s="1"/>
  <c r="P1076" i="4"/>
  <c r="Q1076" i="4" s="1"/>
  <c r="P1060" i="4"/>
  <c r="Q1060" i="4" s="1"/>
  <c r="P1044" i="4"/>
  <c r="Q1044" i="4" s="1"/>
  <c r="P1028" i="4"/>
  <c r="Q1028" i="4" s="1"/>
  <c r="P1012" i="4"/>
  <c r="Q1012" i="4" s="1"/>
  <c r="P996" i="4"/>
  <c r="Q996" i="4" s="1"/>
  <c r="P980" i="4"/>
  <c r="Q980" i="4" s="1"/>
  <c r="P964" i="4"/>
  <c r="Q964" i="4" s="1"/>
  <c r="P948" i="4"/>
  <c r="Q948" i="4" s="1"/>
  <c r="P932" i="4"/>
  <c r="Q932" i="4" s="1"/>
  <c r="P916" i="4"/>
  <c r="Q916" i="4" s="1"/>
  <c r="P900" i="4"/>
  <c r="Q900" i="4" s="1"/>
  <c r="P884" i="4"/>
  <c r="Q884" i="4" s="1"/>
  <c r="P868" i="4"/>
  <c r="Q868" i="4" s="1"/>
  <c r="P852" i="4"/>
  <c r="Q852" i="4" s="1"/>
  <c r="P836" i="4"/>
  <c r="Q836" i="4" s="1"/>
  <c r="P820" i="4"/>
  <c r="Q820" i="4" s="1"/>
  <c r="P804" i="4"/>
  <c r="Q804" i="4" s="1"/>
  <c r="P788" i="4"/>
  <c r="Q788" i="4" s="1"/>
  <c r="P772" i="4"/>
  <c r="Q772" i="4" s="1"/>
  <c r="P756" i="4"/>
  <c r="Q756" i="4" s="1"/>
  <c r="P740" i="4"/>
  <c r="Q740" i="4" s="1"/>
  <c r="P724" i="4"/>
  <c r="Q724" i="4" s="1"/>
  <c r="P708" i="4"/>
  <c r="Q708" i="4" s="1"/>
  <c r="P692" i="4"/>
  <c r="Q692" i="4" s="1"/>
  <c r="P676" i="4"/>
  <c r="Q676" i="4" s="1"/>
  <c r="P660" i="4"/>
  <c r="Q660" i="4" s="1"/>
  <c r="P644" i="4"/>
  <c r="Q644" i="4" s="1"/>
  <c r="P628" i="4"/>
  <c r="Q628" i="4" s="1"/>
  <c r="P612" i="4"/>
  <c r="Q612" i="4" s="1"/>
  <c r="P596" i="4"/>
  <c r="Q596" i="4" s="1"/>
  <c r="P580" i="4"/>
  <c r="Q580" i="4" s="1"/>
  <c r="P564" i="4"/>
  <c r="Q564" i="4" s="1"/>
  <c r="P548" i="4"/>
  <c r="Q548" i="4" s="1"/>
  <c r="P532" i="4"/>
  <c r="Q532" i="4" s="1"/>
  <c r="P516" i="4"/>
  <c r="Q516" i="4" s="1"/>
  <c r="P500" i="4"/>
  <c r="Q500" i="4" s="1"/>
  <c r="P484" i="4"/>
  <c r="Q484" i="4" s="1"/>
  <c r="P468" i="4"/>
  <c r="Q468" i="4" s="1"/>
  <c r="P452" i="4"/>
  <c r="Q452" i="4" s="1"/>
  <c r="P436" i="4"/>
  <c r="Q436" i="4" s="1"/>
  <c r="P420" i="4"/>
  <c r="Q420" i="4" s="1"/>
  <c r="P404" i="4"/>
  <c r="Q404" i="4" s="1"/>
  <c r="P388" i="4"/>
  <c r="Q388" i="4" s="1"/>
  <c r="P372" i="4"/>
  <c r="Q372" i="4" s="1"/>
  <c r="P356" i="4"/>
  <c r="Q356" i="4" s="1"/>
  <c r="P340" i="4"/>
  <c r="Q340" i="4" s="1"/>
  <c r="P324" i="4"/>
  <c r="Q324" i="4" s="1"/>
  <c r="P308" i="4"/>
  <c r="Q308" i="4" s="1"/>
  <c r="P292" i="4"/>
  <c r="Q292" i="4" s="1"/>
  <c r="P276" i="4"/>
  <c r="Q276" i="4" s="1"/>
  <c r="P260" i="4"/>
  <c r="Q260" i="4" s="1"/>
  <c r="P244" i="4"/>
  <c r="Q244" i="4" s="1"/>
  <c r="P228" i="4"/>
  <c r="Q228" i="4" s="1"/>
  <c r="P212" i="4"/>
  <c r="Q212" i="4" s="1"/>
  <c r="P196" i="4"/>
  <c r="Q196" i="4" s="1"/>
  <c r="P180" i="4"/>
  <c r="Q180" i="4" s="1"/>
  <c r="P164" i="4"/>
  <c r="Q164" i="4" s="1"/>
  <c r="P148" i="4"/>
  <c r="Q148" i="4" s="1"/>
  <c r="P132" i="4"/>
  <c r="Q132" i="4" s="1"/>
  <c r="P116" i="4"/>
  <c r="Q116" i="4" s="1"/>
  <c r="P100" i="4"/>
  <c r="Q100" i="4" s="1"/>
  <c r="P84" i="4"/>
  <c r="Q84" i="4" s="1"/>
  <c r="P68" i="4"/>
  <c r="Q68" i="4" s="1"/>
  <c r="P52" i="4"/>
  <c r="Q52" i="4" s="1"/>
  <c r="P36" i="4"/>
  <c r="Q36" i="4" s="1"/>
  <c r="P20" i="4"/>
  <c r="P4" i="4"/>
  <c r="P9795" i="4"/>
  <c r="Q9795" i="4" s="1"/>
  <c r="P9779" i="4"/>
  <c r="Q9779" i="4" s="1"/>
  <c r="P9763" i="4"/>
  <c r="Q9763" i="4" s="1"/>
  <c r="P9747" i="4"/>
  <c r="Q9747" i="4" s="1"/>
  <c r="P9731" i="4"/>
  <c r="Q9731" i="4" s="1"/>
  <c r="P9715" i="4"/>
  <c r="Q9715" i="4" s="1"/>
  <c r="P9699" i="4"/>
  <c r="Q9699" i="4" s="1"/>
  <c r="P9683" i="4"/>
  <c r="Q9683" i="4" s="1"/>
  <c r="P9667" i="4"/>
  <c r="Q9667" i="4" s="1"/>
  <c r="P9651" i="4"/>
  <c r="Q9651" i="4" s="1"/>
  <c r="P9635" i="4"/>
  <c r="Q9635" i="4" s="1"/>
  <c r="P9619" i="4"/>
  <c r="Q9619" i="4" s="1"/>
  <c r="P9603" i="4"/>
  <c r="Q9603" i="4" s="1"/>
  <c r="P9587" i="4"/>
  <c r="Q9587" i="4" s="1"/>
  <c r="P9571" i="4"/>
  <c r="Q9571" i="4" s="1"/>
  <c r="P9555" i="4"/>
  <c r="Q9555" i="4" s="1"/>
  <c r="P9539" i="4"/>
  <c r="Q9539" i="4" s="1"/>
  <c r="P9523" i="4"/>
  <c r="Q9523" i="4" s="1"/>
  <c r="P9507" i="4"/>
  <c r="Q9507" i="4" s="1"/>
  <c r="P9491" i="4"/>
  <c r="Q9491" i="4" s="1"/>
  <c r="P9475" i="4"/>
  <c r="Q9475" i="4" s="1"/>
  <c r="P9459" i="4"/>
  <c r="Q9459" i="4" s="1"/>
  <c r="P9443" i="4"/>
  <c r="Q9443" i="4" s="1"/>
  <c r="P9427" i="4"/>
  <c r="Q9427" i="4" s="1"/>
  <c r="P9411" i="4"/>
  <c r="Q9411" i="4" s="1"/>
  <c r="P9395" i="4"/>
  <c r="Q9395" i="4" s="1"/>
  <c r="P9379" i="4"/>
  <c r="Q9379" i="4" s="1"/>
  <c r="P9363" i="4"/>
  <c r="Q9363" i="4" s="1"/>
  <c r="P9347" i="4"/>
  <c r="Q9347" i="4" s="1"/>
  <c r="P9331" i="4"/>
  <c r="Q9331" i="4" s="1"/>
  <c r="P9315" i="4"/>
  <c r="Q9315" i="4" s="1"/>
  <c r="P9299" i="4"/>
  <c r="Q9299" i="4" s="1"/>
  <c r="P9283" i="4"/>
  <c r="Q9283" i="4" s="1"/>
  <c r="P9267" i="4"/>
  <c r="Q9267" i="4" s="1"/>
  <c r="P9251" i="4"/>
  <c r="Q9251" i="4" s="1"/>
  <c r="P9219" i="4"/>
  <c r="Q9219" i="4" s="1"/>
  <c r="P9203" i="4"/>
  <c r="Q9203" i="4" s="1"/>
  <c r="P9187" i="4"/>
  <c r="Q9187" i="4" s="1"/>
  <c r="P9171" i="4"/>
  <c r="Q9171" i="4" s="1"/>
  <c r="P9155" i="4"/>
  <c r="Q9155" i="4" s="1"/>
  <c r="P9139" i="4"/>
  <c r="Q9139" i="4" s="1"/>
  <c r="P9123" i="4"/>
  <c r="Q9123" i="4" s="1"/>
  <c r="P9107" i="4"/>
  <c r="Q9107" i="4" s="1"/>
  <c r="P9091" i="4"/>
  <c r="Q9091" i="4" s="1"/>
  <c r="P9075" i="4"/>
  <c r="Q9075" i="4" s="1"/>
  <c r="P9043" i="4"/>
  <c r="Q9043" i="4" s="1"/>
  <c r="P8995" i="4"/>
  <c r="Q8995" i="4" s="1"/>
  <c r="P8979" i="4"/>
  <c r="Q8979" i="4" s="1"/>
  <c r="P8899" i="4"/>
  <c r="Q8899" i="4" s="1"/>
  <c r="P8835" i="4"/>
  <c r="Q8835" i="4" s="1"/>
  <c r="P8819" i="4"/>
  <c r="Q8819" i="4" s="1"/>
  <c r="P8803" i="4"/>
  <c r="Q8803" i="4" s="1"/>
  <c r="P8771" i="4"/>
  <c r="Q8771" i="4" s="1"/>
  <c r="P8755" i="4"/>
  <c r="Q8755" i="4" s="1"/>
  <c r="P8739" i="4"/>
  <c r="Q8739" i="4" s="1"/>
  <c r="P8723" i="4"/>
  <c r="Q8723" i="4" s="1"/>
  <c r="P8707" i="4"/>
  <c r="Q8707" i="4" s="1"/>
  <c r="P8691" i="4"/>
  <c r="Q8691" i="4" s="1"/>
  <c r="P8675" i="4"/>
  <c r="Q8675" i="4" s="1"/>
  <c r="P8659" i="4"/>
  <c r="Q8659" i="4" s="1"/>
  <c r="P8643" i="4"/>
  <c r="Q8643" i="4" s="1"/>
  <c r="P8627" i="4"/>
  <c r="Q8627" i="4" s="1"/>
  <c r="P8611" i="4"/>
  <c r="Q8611" i="4" s="1"/>
  <c r="P8595" i="4"/>
  <c r="Q8595" i="4" s="1"/>
  <c r="P8579" i="4"/>
  <c r="Q8579" i="4" s="1"/>
  <c r="P8563" i="4"/>
  <c r="Q8563" i="4" s="1"/>
  <c r="P8547" i="4"/>
  <c r="Q8547" i="4" s="1"/>
  <c r="P8531" i="4"/>
  <c r="Q8531" i="4" s="1"/>
  <c r="P8515" i="4"/>
  <c r="Q8515" i="4" s="1"/>
  <c r="P8499" i="4"/>
  <c r="Q8499" i="4" s="1"/>
  <c r="P8483" i="4"/>
  <c r="Q8483" i="4" s="1"/>
  <c r="P8467" i="4"/>
  <c r="Q8467" i="4" s="1"/>
  <c r="P8451" i="4"/>
  <c r="Q8451" i="4" s="1"/>
  <c r="P8435" i="4"/>
  <c r="Q8435" i="4" s="1"/>
  <c r="P8419" i="4"/>
  <c r="Q8419" i="4" s="1"/>
  <c r="P8403" i="4"/>
  <c r="Q8403" i="4" s="1"/>
  <c r="P8387" i="4"/>
  <c r="Q8387" i="4" s="1"/>
  <c r="P8371" i="4"/>
  <c r="Q8371" i="4" s="1"/>
  <c r="P8307" i="4"/>
  <c r="Q8307" i="4" s="1"/>
  <c r="P8291" i="4"/>
  <c r="Q8291" i="4" s="1"/>
  <c r="P8275" i="4"/>
  <c r="Q8275" i="4" s="1"/>
  <c r="P8259" i="4"/>
  <c r="Q8259" i="4" s="1"/>
  <c r="P8243" i="4"/>
  <c r="Q8243" i="4" s="1"/>
  <c r="P8227" i="4"/>
  <c r="Q8227" i="4" s="1"/>
  <c r="P8211" i="4"/>
  <c r="Q8211" i="4" s="1"/>
  <c r="P8195" i="4"/>
  <c r="Q8195" i="4" s="1"/>
  <c r="P8179" i="4"/>
  <c r="Q8179" i="4" s="1"/>
  <c r="P8163" i="4"/>
  <c r="Q8163" i="4" s="1"/>
  <c r="P8147" i="4"/>
  <c r="Q8147" i="4" s="1"/>
  <c r="P8131" i="4"/>
  <c r="Q8131" i="4" s="1"/>
  <c r="P8115" i="4"/>
  <c r="Q8115" i="4" s="1"/>
  <c r="P8099" i="4"/>
  <c r="Q8099" i="4" s="1"/>
  <c r="P8083" i="4"/>
  <c r="Q8083" i="4" s="1"/>
  <c r="P8067" i="4"/>
  <c r="Q8067" i="4" s="1"/>
  <c r="P8051" i="4"/>
  <c r="Q8051" i="4" s="1"/>
  <c r="P8035" i="4"/>
  <c r="Q8035" i="4" s="1"/>
  <c r="P8019" i="4"/>
  <c r="Q8019" i="4" s="1"/>
  <c r="P8003" i="4"/>
  <c r="Q8003" i="4" s="1"/>
  <c r="P7987" i="4"/>
  <c r="Q7987" i="4" s="1"/>
  <c r="P7971" i="4"/>
  <c r="Q7971" i="4" s="1"/>
  <c r="P7955" i="4"/>
  <c r="Q7955" i="4" s="1"/>
  <c r="P7939" i="4"/>
  <c r="Q7939" i="4" s="1"/>
  <c r="P7923" i="4"/>
  <c r="Q7923" i="4" s="1"/>
  <c r="P7907" i="4"/>
  <c r="Q7907" i="4" s="1"/>
  <c r="P7891" i="4"/>
  <c r="Q7891" i="4" s="1"/>
  <c r="P7875" i="4"/>
  <c r="Q7875" i="4" s="1"/>
  <c r="P7859" i="4"/>
  <c r="Q7859" i="4" s="1"/>
  <c r="P7843" i="4"/>
  <c r="Q7843" i="4" s="1"/>
  <c r="P7827" i="4"/>
  <c r="Q7827" i="4" s="1"/>
  <c r="P7811" i="4"/>
  <c r="Q7811" i="4" s="1"/>
  <c r="P7795" i="4"/>
  <c r="Q7795" i="4" s="1"/>
  <c r="P7779" i="4"/>
  <c r="Q7779" i="4" s="1"/>
  <c r="P7763" i="4"/>
  <c r="Q7763" i="4" s="1"/>
  <c r="P7747" i="4"/>
  <c r="Q7747" i="4" s="1"/>
  <c r="P7731" i="4"/>
  <c r="Q7731" i="4" s="1"/>
  <c r="P7715" i="4"/>
  <c r="Q7715" i="4" s="1"/>
  <c r="P7699" i="4"/>
  <c r="Q7699" i="4" s="1"/>
  <c r="P7683" i="4"/>
  <c r="Q7683" i="4" s="1"/>
  <c r="P7667" i="4"/>
  <c r="Q7667" i="4" s="1"/>
  <c r="P7651" i="4"/>
  <c r="Q7651" i="4" s="1"/>
  <c r="P7635" i="4"/>
  <c r="Q7635" i="4" s="1"/>
  <c r="P7619" i="4"/>
  <c r="Q7619" i="4" s="1"/>
  <c r="P7603" i="4"/>
  <c r="Q7603" i="4" s="1"/>
  <c r="P7587" i="4"/>
  <c r="Q7587" i="4" s="1"/>
  <c r="P7571" i="4"/>
  <c r="Q7571" i="4" s="1"/>
  <c r="P7555" i="4"/>
  <c r="Q7555" i="4" s="1"/>
  <c r="P7539" i="4"/>
  <c r="Q7539" i="4" s="1"/>
  <c r="P7523" i="4"/>
  <c r="Q7523" i="4" s="1"/>
  <c r="P7507" i="4"/>
  <c r="Q7507" i="4" s="1"/>
  <c r="P7491" i="4"/>
  <c r="Q7491" i="4" s="1"/>
  <c r="P7475" i="4"/>
  <c r="Q7475" i="4" s="1"/>
  <c r="P7459" i="4"/>
  <c r="Q7459" i="4" s="1"/>
  <c r="P7443" i="4"/>
  <c r="Q7443" i="4" s="1"/>
  <c r="P7427" i="4"/>
  <c r="Q7427" i="4" s="1"/>
  <c r="P7411" i="4"/>
  <c r="Q7411" i="4" s="1"/>
  <c r="P7395" i="4"/>
  <c r="Q7395" i="4" s="1"/>
  <c r="P7379" i="4"/>
  <c r="Q7379" i="4" s="1"/>
  <c r="P7363" i="4"/>
  <c r="Q7363" i="4" s="1"/>
  <c r="P7347" i="4"/>
  <c r="Q7347" i="4" s="1"/>
  <c r="P7331" i="4"/>
  <c r="Q7331" i="4" s="1"/>
  <c r="P7315" i="4"/>
  <c r="Q7315" i="4" s="1"/>
  <c r="P7299" i="4"/>
  <c r="Q7299" i="4" s="1"/>
  <c r="P7283" i="4"/>
  <c r="Q7283" i="4" s="1"/>
  <c r="P7267" i="4"/>
  <c r="Q7267" i="4" s="1"/>
  <c r="P7251" i="4"/>
  <c r="Q7251" i="4" s="1"/>
  <c r="P7235" i="4"/>
  <c r="Q7235" i="4" s="1"/>
  <c r="P7219" i="4"/>
  <c r="Q7219" i="4" s="1"/>
  <c r="P7203" i="4"/>
  <c r="Q7203" i="4" s="1"/>
  <c r="P7187" i="4"/>
  <c r="Q7187" i="4" s="1"/>
  <c r="P7171" i="4"/>
  <c r="Q7171" i="4" s="1"/>
  <c r="P7155" i="4"/>
  <c r="Q7155" i="4" s="1"/>
  <c r="P7139" i="4"/>
  <c r="Q7139" i="4" s="1"/>
  <c r="P7123" i="4"/>
  <c r="Q7123" i="4" s="1"/>
  <c r="P7107" i="4"/>
  <c r="Q7107" i="4" s="1"/>
  <c r="P7091" i="4"/>
  <c r="Q7091" i="4" s="1"/>
  <c r="P7075" i="4"/>
  <c r="Q7075" i="4" s="1"/>
  <c r="P7059" i="4"/>
  <c r="Q7059" i="4" s="1"/>
  <c r="P7043" i="4"/>
  <c r="Q7043" i="4" s="1"/>
  <c r="P7027" i="4"/>
  <c r="Q7027" i="4" s="1"/>
  <c r="P7011" i="4"/>
  <c r="Q7011" i="4" s="1"/>
  <c r="P6995" i="4"/>
  <c r="Q6995" i="4" s="1"/>
  <c r="P6979" i="4"/>
  <c r="Q6979" i="4" s="1"/>
  <c r="P6963" i="4"/>
  <c r="Q6963" i="4" s="1"/>
  <c r="P6947" i="4"/>
  <c r="Q6947" i="4" s="1"/>
  <c r="P6931" i="4"/>
  <c r="Q6931" i="4" s="1"/>
  <c r="P6915" i="4"/>
  <c r="Q6915" i="4" s="1"/>
  <c r="P6899" i="4"/>
  <c r="Q6899" i="4" s="1"/>
  <c r="P6883" i="4"/>
  <c r="Q6883" i="4" s="1"/>
  <c r="P6867" i="4"/>
  <c r="Q6867" i="4" s="1"/>
  <c r="P6851" i="4"/>
  <c r="Q6851" i="4" s="1"/>
  <c r="P6835" i="4"/>
  <c r="Q6835" i="4" s="1"/>
  <c r="P6819" i="4"/>
  <c r="Q6819" i="4" s="1"/>
  <c r="P6803" i="4"/>
  <c r="Q6803" i="4" s="1"/>
  <c r="P6787" i="4"/>
  <c r="Q6787" i="4" s="1"/>
  <c r="P6771" i="4"/>
  <c r="Q6771" i="4" s="1"/>
  <c r="P6755" i="4"/>
  <c r="Q6755" i="4" s="1"/>
  <c r="P6739" i="4"/>
  <c r="Q6739" i="4" s="1"/>
  <c r="P6723" i="4"/>
  <c r="Q6723" i="4" s="1"/>
  <c r="P6707" i="4"/>
  <c r="Q6707" i="4" s="1"/>
  <c r="P6691" i="4"/>
  <c r="Q6691" i="4" s="1"/>
  <c r="P6675" i="4"/>
  <c r="Q6675" i="4" s="1"/>
  <c r="P6659" i="4"/>
  <c r="Q6659" i="4" s="1"/>
  <c r="P6643" i="4"/>
  <c r="Q6643" i="4" s="1"/>
  <c r="P6627" i="4"/>
  <c r="Q6627" i="4" s="1"/>
  <c r="P6611" i="4"/>
  <c r="Q6611" i="4" s="1"/>
  <c r="P6595" i="4"/>
  <c r="Q6595" i="4" s="1"/>
  <c r="P6579" i="4"/>
  <c r="Q6579" i="4" s="1"/>
  <c r="P6563" i="4"/>
  <c r="Q6563" i="4" s="1"/>
  <c r="P6547" i="4"/>
  <c r="Q6547" i="4" s="1"/>
  <c r="P6531" i="4"/>
  <c r="Q6531" i="4" s="1"/>
  <c r="P6515" i="4"/>
  <c r="Q6515" i="4" s="1"/>
  <c r="P6499" i="4"/>
  <c r="Q6499" i="4" s="1"/>
  <c r="P6483" i="4"/>
  <c r="Q6483" i="4" s="1"/>
  <c r="P6467" i="4"/>
  <c r="Q6467" i="4" s="1"/>
  <c r="P6451" i="4"/>
  <c r="Q6451" i="4" s="1"/>
  <c r="P6435" i="4"/>
  <c r="Q6435" i="4" s="1"/>
  <c r="P6419" i="4"/>
  <c r="Q6419" i="4" s="1"/>
  <c r="P6403" i="4"/>
  <c r="Q6403" i="4" s="1"/>
  <c r="P6387" i="4"/>
  <c r="Q6387" i="4" s="1"/>
  <c r="P6371" i="4"/>
  <c r="Q6371" i="4" s="1"/>
  <c r="P6355" i="4"/>
  <c r="Q6355" i="4" s="1"/>
  <c r="P6339" i="4"/>
  <c r="Q6339" i="4" s="1"/>
  <c r="P6323" i="4"/>
  <c r="Q6323" i="4" s="1"/>
  <c r="P6307" i="4"/>
  <c r="Q6307" i="4" s="1"/>
  <c r="P6291" i="4"/>
  <c r="Q6291" i="4" s="1"/>
  <c r="P6275" i="4"/>
  <c r="Q6275" i="4" s="1"/>
  <c r="P6259" i="4"/>
  <c r="Q6259" i="4" s="1"/>
  <c r="P6243" i="4"/>
  <c r="Q6243" i="4" s="1"/>
  <c r="P6227" i="4"/>
  <c r="Q6227" i="4" s="1"/>
  <c r="P6211" i="4"/>
  <c r="Q6211" i="4" s="1"/>
  <c r="P6195" i="4"/>
  <c r="Q6195" i="4" s="1"/>
  <c r="P6179" i="4"/>
  <c r="Q6179" i="4" s="1"/>
  <c r="P6163" i="4"/>
  <c r="Q6163" i="4" s="1"/>
  <c r="P6147" i="4"/>
  <c r="Q6147" i="4" s="1"/>
  <c r="P6131" i="4"/>
  <c r="Q6131" i="4" s="1"/>
  <c r="P6115" i="4"/>
  <c r="Q6115" i="4" s="1"/>
  <c r="P6099" i="4"/>
  <c r="Q6099" i="4" s="1"/>
  <c r="P6083" i="4"/>
  <c r="Q6083" i="4" s="1"/>
  <c r="P6067" i="4"/>
  <c r="Q6067" i="4" s="1"/>
  <c r="P6051" i="4"/>
  <c r="Q6051" i="4" s="1"/>
  <c r="P6035" i="4"/>
  <c r="Q6035" i="4" s="1"/>
  <c r="P6019" i="4"/>
  <c r="Q6019" i="4" s="1"/>
  <c r="P6003" i="4"/>
  <c r="Q6003" i="4" s="1"/>
  <c r="P5987" i="4"/>
  <c r="Q5987" i="4" s="1"/>
  <c r="P5971" i="4"/>
  <c r="Q5971" i="4" s="1"/>
  <c r="P5955" i="4"/>
  <c r="Q5955" i="4" s="1"/>
  <c r="P5939" i="4"/>
  <c r="Q5939" i="4" s="1"/>
  <c r="P5923" i="4"/>
  <c r="Q5923" i="4" s="1"/>
  <c r="P5907" i="4"/>
  <c r="Q5907" i="4" s="1"/>
  <c r="P5891" i="4"/>
  <c r="Q5891" i="4" s="1"/>
  <c r="P5875" i="4"/>
  <c r="Q5875" i="4" s="1"/>
  <c r="P5859" i="4"/>
  <c r="Q5859" i="4" s="1"/>
  <c r="P5843" i="4"/>
  <c r="Q5843" i="4" s="1"/>
  <c r="P5827" i="4"/>
  <c r="Q5827" i="4" s="1"/>
  <c r="P5811" i="4"/>
  <c r="Q5811" i="4" s="1"/>
  <c r="P5795" i="4"/>
  <c r="Q5795" i="4" s="1"/>
  <c r="P5779" i="4"/>
  <c r="Q5779" i="4" s="1"/>
  <c r="P5763" i="4"/>
  <c r="Q5763" i="4" s="1"/>
  <c r="P5747" i="4"/>
  <c r="Q5747" i="4" s="1"/>
  <c r="P5731" i="4"/>
  <c r="Q5731" i="4" s="1"/>
  <c r="P5715" i="4"/>
  <c r="Q5715" i="4" s="1"/>
  <c r="P5699" i="4"/>
  <c r="Q5699" i="4" s="1"/>
  <c r="P5683" i="4"/>
  <c r="Q5683" i="4" s="1"/>
  <c r="P5667" i="4"/>
  <c r="Q5667" i="4" s="1"/>
  <c r="P5651" i="4"/>
  <c r="Q5651" i="4" s="1"/>
  <c r="P5635" i="4"/>
  <c r="Q5635" i="4" s="1"/>
  <c r="P5619" i="4"/>
  <c r="Q5619" i="4" s="1"/>
  <c r="P5603" i="4"/>
  <c r="Q5603" i="4" s="1"/>
  <c r="P5587" i="4"/>
  <c r="Q5587" i="4" s="1"/>
  <c r="P5571" i="4"/>
  <c r="Q5571" i="4" s="1"/>
  <c r="P5555" i="4"/>
  <c r="Q5555" i="4" s="1"/>
  <c r="P8323" i="4"/>
  <c r="Q8323" i="4" s="1"/>
  <c r="P8339" i="4"/>
  <c r="Q8339" i="4" s="1"/>
  <c r="P8355" i="4"/>
  <c r="Q8355" i="4" s="1"/>
  <c r="P8787" i="4"/>
  <c r="Q8787" i="4" s="1"/>
  <c r="P9059" i="4"/>
  <c r="Q9059" i="4" s="1"/>
  <c r="P8963" i="4"/>
  <c r="Q8963" i="4" s="1"/>
  <c r="P9011" i="4"/>
  <c r="Q9011" i="4" s="1"/>
  <c r="P9027" i="4"/>
  <c r="Q9027" i="4" s="1"/>
  <c r="P8851" i="4"/>
  <c r="Q8851" i="4" s="1"/>
  <c r="P8931" i="4"/>
  <c r="Q8931" i="4" s="1"/>
  <c r="P8947" i="4"/>
  <c r="Q8947" i="4" s="1"/>
  <c r="P8883" i="4"/>
  <c r="Q8883" i="4" s="1"/>
  <c r="P8915" i="4"/>
  <c r="Q8915" i="4" s="1"/>
  <c r="P8867" i="4"/>
  <c r="Q8867" i="4" s="1"/>
  <c r="P5539" i="4"/>
  <c r="Q5539" i="4" s="1"/>
  <c r="P5523" i="4"/>
  <c r="Q5523" i="4" s="1"/>
  <c r="P5507" i="4"/>
  <c r="Q5507" i="4" s="1"/>
  <c r="P5491" i="4"/>
  <c r="Q5491" i="4" s="1"/>
  <c r="P5475" i="4"/>
  <c r="Q5475" i="4" s="1"/>
  <c r="P5459" i="4"/>
  <c r="Q5459" i="4" s="1"/>
  <c r="P5443" i="4"/>
  <c r="Q5443" i="4" s="1"/>
  <c r="P5427" i="4"/>
  <c r="Q5427" i="4" s="1"/>
  <c r="P5411" i="4"/>
  <c r="Q5411" i="4" s="1"/>
  <c r="P5395" i="4"/>
  <c r="Q5395" i="4" s="1"/>
  <c r="P5379" i="4"/>
  <c r="Q5379" i="4" s="1"/>
  <c r="P5363" i="4"/>
  <c r="Q5363" i="4" s="1"/>
  <c r="P5347" i="4"/>
  <c r="Q5347" i="4" s="1"/>
  <c r="P5331" i="4"/>
  <c r="Q5331" i="4" s="1"/>
  <c r="P5315" i="4"/>
  <c r="Q5315" i="4" s="1"/>
  <c r="P5299" i="4"/>
  <c r="Q5299" i="4" s="1"/>
  <c r="P5283" i="4"/>
  <c r="Q5283" i="4" s="1"/>
  <c r="P5267" i="4"/>
  <c r="Q5267" i="4" s="1"/>
  <c r="P5251" i="4"/>
  <c r="Q5251" i="4" s="1"/>
  <c r="P5235" i="4"/>
  <c r="Q5235" i="4" s="1"/>
  <c r="P5219" i="4"/>
  <c r="Q5219" i="4" s="1"/>
  <c r="P5203" i="4"/>
  <c r="Q5203" i="4" s="1"/>
  <c r="P5187" i="4"/>
  <c r="Q5187" i="4" s="1"/>
  <c r="P5171" i="4"/>
  <c r="Q5171" i="4" s="1"/>
  <c r="P5155" i="4"/>
  <c r="Q5155" i="4" s="1"/>
  <c r="P5139" i="4"/>
  <c r="Q5139" i="4" s="1"/>
  <c r="P5123" i="4"/>
  <c r="Q5123" i="4" s="1"/>
  <c r="P5107" i="4"/>
  <c r="Q5107" i="4" s="1"/>
  <c r="P5091" i="4"/>
  <c r="Q5091" i="4" s="1"/>
  <c r="P5075" i="4"/>
  <c r="Q5075" i="4" s="1"/>
  <c r="P5059" i="4"/>
  <c r="Q5059" i="4" s="1"/>
  <c r="P5043" i="4"/>
  <c r="Q5043" i="4" s="1"/>
  <c r="P5027" i="4"/>
  <c r="Q5027" i="4" s="1"/>
  <c r="P5011" i="4"/>
  <c r="Q5011" i="4" s="1"/>
  <c r="P4995" i="4"/>
  <c r="Q4995" i="4" s="1"/>
  <c r="P4979" i="4"/>
  <c r="Q4979" i="4" s="1"/>
  <c r="P4963" i="4"/>
  <c r="Q4963" i="4" s="1"/>
  <c r="P4947" i="4"/>
  <c r="Q4947" i="4" s="1"/>
  <c r="P4931" i="4"/>
  <c r="Q4931" i="4" s="1"/>
  <c r="P4915" i="4"/>
  <c r="Q4915" i="4" s="1"/>
  <c r="P4899" i="4"/>
  <c r="Q4899" i="4" s="1"/>
  <c r="P4883" i="4"/>
  <c r="Q4883" i="4" s="1"/>
  <c r="P4867" i="4"/>
  <c r="Q4867" i="4" s="1"/>
  <c r="P4851" i="4"/>
  <c r="Q4851" i="4" s="1"/>
  <c r="P4835" i="4"/>
  <c r="Q4835" i="4" s="1"/>
  <c r="P4819" i="4"/>
  <c r="Q4819" i="4" s="1"/>
  <c r="P4803" i="4"/>
  <c r="Q4803" i="4" s="1"/>
  <c r="P4787" i="4"/>
  <c r="Q4787" i="4" s="1"/>
  <c r="P4771" i="4"/>
  <c r="Q4771" i="4" s="1"/>
  <c r="P4755" i="4"/>
  <c r="Q4755" i="4" s="1"/>
  <c r="P4739" i="4"/>
  <c r="Q4739" i="4" s="1"/>
  <c r="P4723" i="4"/>
  <c r="Q4723" i="4" s="1"/>
  <c r="P4707" i="4"/>
  <c r="Q4707" i="4" s="1"/>
  <c r="P4691" i="4"/>
  <c r="Q4691" i="4" s="1"/>
  <c r="P4675" i="4"/>
  <c r="Q4675" i="4" s="1"/>
  <c r="P4659" i="4"/>
  <c r="Q4659" i="4" s="1"/>
  <c r="P4643" i="4"/>
  <c r="Q4643" i="4" s="1"/>
  <c r="P4627" i="4"/>
  <c r="Q4627" i="4" s="1"/>
  <c r="P4611" i="4"/>
  <c r="Q4611" i="4" s="1"/>
  <c r="P4595" i="4"/>
  <c r="Q4595" i="4" s="1"/>
  <c r="P4579" i="4"/>
  <c r="Q4579" i="4" s="1"/>
  <c r="P4563" i="4"/>
  <c r="Q4563" i="4" s="1"/>
  <c r="P4547" i="4"/>
  <c r="Q4547" i="4" s="1"/>
  <c r="P4531" i="4"/>
  <c r="Q4531" i="4" s="1"/>
  <c r="P4515" i="4"/>
  <c r="Q4515" i="4" s="1"/>
  <c r="P4499" i="4"/>
  <c r="Q4499" i="4" s="1"/>
  <c r="P4483" i="4"/>
  <c r="Q4483" i="4" s="1"/>
  <c r="P4467" i="4"/>
  <c r="Q4467" i="4" s="1"/>
  <c r="P4451" i="4"/>
  <c r="Q4451" i="4" s="1"/>
  <c r="P4435" i="4"/>
  <c r="Q4435" i="4" s="1"/>
  <c r="P4419" i="4"/>
  <c r="Q4419" i="4" s="1"/>
  <c r="P4403" i="4"/>
  <c r="Q4403" i="4" s="1"/>
  <c r="P4387" i="4"/>
  <c r="Q4387" i="4" s="1"/>
  <c r="P4371" i="4"/>
  <c r="Q4371" i="4" s="1"/>
  <c r="P4355" i="4"/>
  <c r="Q4355" i="4" s="1"/>
  <c r="P4339" i="4"/>
  <c r="Q4339" i="4" s="1"/>
  <c r="P4323" i="4"/>
  <c r="Q4323" i="4" s="1"/>
  <c r="P4307" i="4"/>
  <c r="Q4307" i="4" s="1"/>
  <c r="P4291" i="4"/>
  <c r="Q4291" i="4" s="1"/>
  <c r="P4275" i="4"/>
  <c r="Q4275" i="4" s="1"/>
  <c r="P4259" i="4"/>
  <c r="Q4259" i="4" s="1"/>
  <c r="P4243" i="4"/>
  <c r="Q4243" i="4" s="1"/>
  <c r="P4227" i="4"/>
  <c r="Q4227" i="4" s="1"/>
  <c r="P4211" i="4"/>
  <c r="Q4211" i="4" s="1"/>
  <c r="P4195" i="4"/>
  <c r="Q4195" i="4" s="1"/>
  <c r="P4179" i="4"/>
  <c r="Q4179" i="4" s="1"/>
  <c r="P4163" i="4"/>
  <c r="Q4163" i="4" s="1"/>
  <c r="P4147" i="4"/>
  <c r="Q4147" i="4" s="1"/>
  <c r="P4131" i="4"/>
  <c r="Q4131" i="4" s="1"/>
  <c r="P4115" i="4"/>
  <c r="Q4115" i="4" s="1"/>
  <c r="P4099" i="4"/>
  <c r="Q4099" i="4" s="1"/>
  <c r="P4083" i="4"/>
  <c r="Q4083" i="4" s="1"/>
  <c r="P4067" i="4"/>
  <c r="Q4067" i="4" s="1"/>
  <c r="P4051" i="4"/>
  <c r="Q4051" i="4" s="1"/>
  <c r="P4035" i="4"/>
  <c r="Q4035" i="4" s="1"/>
  <c r="P4019" i="4"/>
  <c r="Q4019" i="4" s="1"/>
  <c r="P4003" i="4"/>
  <c r="Q4003" i="4" s="1"/>
  <c r="P3987" i="4"/>
  <c r="Q3987" i="4" s="1"/>
  <c r="P3971" i="4"/>
  <c r="Q3971" i="4" s="1"/>
  <c r="P3955" i="4"/>
  <c r="Q3955" i="4" s="1"/>
  <c r="P3939" i="4"/>
  <c r="Q3939" i="4" s="1"/>
  <c r="P3923" i="4"/>
  <c r="Q3923" i="4" s="1"/>
  <c r="P3907" i="4"/>
  <c r="Q3907" i="4" s="1"/>
  <c r="P3891" i="4"/>
  <c r="Q3891" i="4" s="1"/>
  <c r="P3875" i="4"/>
  <c r="Q3875" i="4" s="1"/>
  <c r="P3859" i="4"/>
  <c r="Q3859" i="4" s="1"/>
  <c r="P3843" i="4"/>
  <c r="Q3843" i="4" s="1"/>
  <c r="P3827" i="4"/>
  <c r="Q3827" i="4" s="1"/>
  <c r="P3811" i="4"/>
  <c r="Q3811" i="4" s="1"/>
  <c r="P3795" i="4"/>
  <c r="Q3795" i="4" s="1"/>
  <c r="P3779" i="4"/>
  <c r="Q3779" i="4" s="1"/>
  <c r="P3763" i="4"/>
  <c r="Q3763" i="4" s="1"/>
  <c r="P3747" i="4"/>
  <c r="Q3747" i="4" s="1"/>
  <c r="P3731" i="4"/>
  <c r="Q3731" i="4" s="1"/>
  <c r="P3715" i="4"/>
  <c r="Q3715" i="4" s="1"/>
  <c r="P3699" i="4"/>
  <c r="Q3699" i="4" s="1"/>
  <c r="P3683" i="4"/>
  <c r="Q3683" i="4" s="1"/>
  <c r="P3667" i="4"/>
  <c r="Q3667" i="4" s="1"/>
  <c r="P3651" i="4"/>
  <c r="Q3651" i="4" s="1"/>
  <c r="P3635" i="4"/>
  <c r="Q3635" i="4" s="1"/>
  <c r="P3619" i="4"/>
  <c r="Q3619" i="4" s="1"/>
  <c r="P3603" i="4"/>
  <c r="Q3603" i="4" s="1"/>
  <c r="P3587" i="4"/>
  <c r="Q3587" i="4" s="1"/>
  <c r="P3571" i="4"/>
  <c r="Q3571" i="4" s="1"/>
  <c r="P3555" i="4"/>
  <c r="Q3555" i="4" s="1"/>
  <c r="P3539" i="4"/>
  <c r="Q3539" i="4" s="1"/>
  <c r="P3523" i="4"/>
  <c r="Q3523" i="4" s="1"/>
  <c r="P3507" i="4"/>
  <c r="Q3507" i="4" s="1"/>
  <c r="P3491" i="4"/>
  <c r="Q3491" i="4" s="1"/>
  <c r="P3475" i="4"/>
  <c r="Q3475" i="4" s="1"/>
  <c r="P3459" i="4"/>
  <c r="Q3459" i="4" s="1"/>
  <c r="P3443" i="4"/>
  <c r="Q3443" i="4" s="1"/>
  <c r="P3427" i="4"/>
  <c r="Q3427" i="4" s="1"/>
  <c r="P3411" i="4"/>
  <c r="Q3411" i="4" s="1"/>
  <c r="P3395" i="4"/>
  <c r="Q3395" i="4" s="1"/>
  <c r="P3379" i="4"/>
  <c r="Q3379" i="4" s="1"/>
  <c r="P3363" i="4"/>
  <c r="Q3363" i="4" s="1"/>
  <c r="P3347" i="4"/>
  <c r="Q3347" i="4" s="1"/>
  <c r="P3331" i="4"/>
  <c r="Q3331" i="4" s="1"/>
  <c r="P3315" i="4"/>
  <c r="Q3315" i="4" s="1"/>
  <c r="P3299" i="4"/>
  <c r="Q3299" i="4" s="1"/>
  <c r="P3283" i="4"/>
  <c r="Q3283" i="4" s="1"/>
  <c r="P3267" i="4"/>
  <c r="Q3267" i="4" s="1"/>
  <c r="P3251" i="4"/>
  <c r="Q3251" i="4" s="1"/>
  <c r="P3235" i="4"/>
  <c r="Q3235" i="4" s="1"/>
  <c r="P3219" i="4"/>
  <c r="Q3219" i="4" s="1"/>
  <c r="P3203" i="4"/>
  <c r="Q3203" i="4" s="1"/>
  <c r="P3187" i="4"/>
  <c r="Q3187" i="4" s="1"/>
  <c r="P3171" i="4"/>
  <c r="Q3171" i="4" s="1"/>
  <c r="P3155" i="4"/>
  <c r="Q3155" i="4" s="1"/>
  <c r="P3139" i="4"/>
  <c r="Q3139" i="4" s="1"/>
  <c r="P3123" i="4"/>
  <c r="Q3123" i="4" s="1"/>
  <c r="P3107" i="4"/>
  <c r="Q3107" i="4" s="1"/>
  <c r="P3091" i="4"/>
  <c r="Q3091" i="4" s="1"/>
  <c r="P3075" i="4"/>
  <c r="Q3075" i="4" s="1"/>
  <c r="P3059" i="4"/>
  <c r="Q3059" i="4" s="1"/>
  <c r="P3043" i="4"/>
  <c r="Q3043" i="4" s="1"/>
  <c r="P3027" i="4"/>
  <c r="Q3027" i="4" s="1"/>
  <c r="P3011" i="4"/>
  <c r="Q3011" i="4" s="1"/>
  <c r="P2995" i="4"/>
  <c r="Q2995" i="4" s="1"/>
  <c r="P2979" i="4"/>
  <c r="Q2979" i="4" s="1"/>
  <c r="P2963" i="4"/>
  <c r="Q2963" i="4" s="1"/>
  <c r="P2947" i="4"/>
  <c r="Q2947" i="4" s="1"/>
  <c r="P2931" i="4"/>
  <c r="Q2931" i="4" s="1"/>
  <c r="P2915" i="4"/>
  <c r="Q2915" i="4" s="1"/>
  <c r="P2899" i="4"/>
  <c r="Q2899" i="4" s="1"/>
  <c r="P2883" i="4"/>
  <c r="Q2883" i="4" s="1"/>
  <c r="P2867" i="4"/>
  <c r="Q2867" i="4" s="1"/>
  <c r="P2851" i="4"/>
  <c r="Q2851" i="4" s="1"/>
  <c r="P2835" i="4"/>
  <c r="Q2835" i="4" s="1"/>
  <c r="P2819" i="4"/>
  <c r="Q2819" i="4" s="1"/>
  <c r="P2803" i="4"/>
  <c r="Q2803" i="4" s="1"/>
  <c r="P2787" i="4"/>
  <c r="Q2787" i="4" s="1"/>
  <c r="P2771" i="4"/>
  <c r="Q2771" i="4" s="1"/>
  <c r="P2755" i="4"/>
  <c r="Q2755" i="4" s="1"/>
  <c r="P2739" i="4"/>
  <c r="Q2739" i="4" s="1"/>
  <c r="P2723" i="4"/>
  <c r="Q2723" i="4" s="1"/>
  <c r="P2707" i="4"/>
  <c r="Q2707" i="4" s="1"/>
  <c r="P2691" i="4"/>
  <c r="Q2691" i="4" s="1"/>
  <c r="P2675" i="4"/>
  <c r="Q2675" i="4" s="1"/>
  <c r="P2659" i="4"/>
  <c r="Q2659" i="4" s="1"/>
  <c r="P2643" i="4"/>
  <c r="Q2643" i="4" s="1"/>
  <c r="P2627" i="4"/>
  <c r="Q2627" i="4" s="1"/>
  <c r="P2611" i="4"/>
  <c r="Q2611" i="4" s="1"/>
  <c r="P2595" i="4"/>
  <c r="Q2595" i="4" s="1"/>
  <c r="P2579" i="4"/>
  <c r="Q2579" i="4" s="1"/>
  <c r="P2563" i="4"/>
  <c r="Q2563" i="4" s="1"/>
  <c r="P2547" i="4"/>
  <c r="Q2547" i="4" s="1"/>
  <c r="P2531" i="4"/>
  <c r="Q2531" i="4" s="1"/>
  <c r="P2515" i="4"/>
  <c r="Q2515" i="4" s="1"/>
  <c r="P2499" i="4"/>
  <c r="Q2499" i="4" s="1"/>
  <c r="P2483" i="4"/>
  <c r="Q2483" i="4" s="1"/>
  <c r="P2467" i="4"/>
  <c r="Q2467" i="4" s="1"/>
  <c r="P2451" i="4"/>
  <c r="Q2451" i="4" s="1"/>
  <c r="P2435" i="4"/>
  <c r="Q2435" i="4" s="1"/>
  <c r="P2419" i="4"/>
  <c r="Q2419" i="4" s="1"/>
  <c r="P2403" i="4"/>
  <c r="Q2403" i="4" s="1"/>
  <c r="P2387" i="4"/>
  <c r="Q2387" i="4" s="1"/>
  <c r="P2371" i="4"/>
  <c r="Q2371" i="4" s="1"/>
  <c r="P2355" i="4"/>
  <c r="Q2355" i="4" s="1"/>
  <c r="P2339" i="4"/>
  <c r="Q2339" i="4" s="1"/>
  <c r="P2323" i="4"/>
  <c r="Q2323" i="4" s="1"/>
  <c r="P2307" i="4"/>
  <c r="Q2307" i="4" s="1"/>
  <c r="P2291" i="4"/>
  <c r="Q2291" i="4" s="1"/>
  <c r="P2275" i="4"/>
  <c r="Q2275" i="4" s="1"/>
  <c r="P2259" i="4"/>
  <c r="Q2259" i="4" s="1"/>
  <c r="P2243" i="4"/>
  <c r="Q2243" i="4" s="1"/>
  <c r="P2227" i="4"/>
  <c r="Q2227" i="4" s="1"/>
  <c r="P2211" i="4"/>
  <c r="Q2211" i="4" s="1"/>
  <c r="P2195" i="4"/>
  <c r="Q2195" i="4" s="1"/>
  <c r="P2179" i="4"/>
  <c r="Q2179" i="4" s="1"/>
  <c r="P2163" i="4"/>
  <c r="Q2163" i="4" s="1"/>
  <c r="P2147" i="4"/>
  <c r="Q2147" i="4" s="1"/>
  <c r="P2131" i="4"/>
  <c r="Q2131" i="4" s="1"/>
  <c r="P2115" i="4"/>
  <c r="Q2115" i="4" s="1"/>
  <c r="P2099" i="4"/>
  <c r="Q2099" i="4" s="1"/>
  <c r="P2083" i="4"/>
  <c r="Q2083" i="4" s="1"/>
  <c r="P2067" i="4"/>
  <c r="Q2067" i="4" s="1"/>
  <c r="P2051" i="4"/>
  <c r="Q2051" i="4" s="1"/>
  <c r="P2035" i="4"/>
  <c r="Q2035" i="4" s="1"/>
  <c r="P2019" i="4"/>
  <c r="Q2019" i="4" s="1"/>
  <c r="P2003" i="4"/>
  <c r="Q2003" i="4" s="1"/>
  <c r="P1987" i="4"/>
  <c r="Q1987" i="4" s="1"/>
  <c r="P1971" i="4"/>
  <c r="Q1971" i="4" s="1"/>
  <c r="P1955" i="4"/>
  <c r="Q1955" i="4" s="1"/>
  <c r="P1939" i="4"/>
  <c r="Q1939" i="4" s="1"/>
  <c r="P1923" i="4"/>
  <c r="Q1923" i="4" s="1"/>
  <c r="P1907" i="4"/>
  <c r="Q1907" i="4" s="1"/>
  <c r="P1891" i="4"/>
  <c r="Q1891" i="4" s="1"/>
  <c r="P1875" i="4"/>
  <c r="Q1875" i="4" s="1"/>
  <c r="P1859" i="4"/>
  <c r="Q1859" i="4" s="1"/>
  <c r="P1843" i="4"/>
  <c r="Q1843" i="4" s="1"/>
  <c r="P1827" i="4"/>
  <c r="Q1827" i="4" s="1"/>
  <c r="P1811" i="4"/>
  <c r="Q1811" i="4" s="1"/>
  <c r="P1795" i="4"/>
  <c r="Q1795" i="4" s="1"/>
  <c r="P1779" i="4"/>
  <c r="Q1779" i="4" s="1"/>
  <c r="P1763" i="4"/>
  <c r="Q1763" i="4" s="1"/>
  <c r="P1747" i="4"/>
  <c r="Q1747" i="4" s="1"/>
  <c r="P1731" i="4"/>
  <c r="Q1731" i="4" s="1"/>
  <c r="P1715" i="4"/>
  <c r="Q1715" i="4" s="1"/>
  <c r="P1699" i="4"/>
  <c r="Q1699" i="4" s="1"/>
  <c r="P1683" i="4"/>
  <c r="Q1683" i="4" s="1"/>
  <c r="P1667" i="4"/>
  <c r="Q1667" i="4" s="1"/>
  <c r="P1651" i="4"/>
  <c r="Q1651" i="4" s="1"/>
  <c r="P1635" i="4"/>
  <c r="Q1635" i="4" s="1"/>
  <c r="P1619" i="4"/>
  <c r="Q1619" i="4" s="1"/>
  <c r="P1603" i="4"/>
  <c r="Q1603" i="4" s="1"/>
  <c r="P1587" i="4"/>
  <c r="Q1587" i="4" s="1"/>
  <c r="P1571" i="4"/>
  <c r="Q1571" i="4" s="1"/>
  <c r="P1555" i="4"/>
  <c r="Q1555" i="4" s="1"/>
  <c r="P1539" i="4"/>
  <c r="Q1539" i="4" s="1"/>
  <c r="P1523" i="4"/>
  <c r="Q1523" i="4" s="1"/>
  <c r="P1507" i="4"/>
  <c r="Q1507" i="4" s="1"/>
  <c r="P1491" i="4"/>
  <c r="Q1491" i="4" s="1"/>
  <c r="P1475" i="4"/>
  <c r="Q1475" i="4" s="1"/>
  <c r="P1459" i="4"/>
  <c r="Q1459" i="4" s="1"/>
  <c r="P1443" i="4"/>
  <c r="Q1443" i="4" s="1"/>
  <c r="P1427" i="4"/>
  <c r="Q1427" i="4" s="1"/>
  <c r="P1411" i="4"/>
  <c r="Q1411" i="4" s="1"/>
  <c r="P1395" i="4"/>
  <c r="Q1395" i="4" s="1"/>
  <c r="P1379" i="4"/>
  <c r="Q1379" i="4" s="1"/>
  <c r="P1363" i="4"/>
  <c r="Q1363" i="4" s="1"/>
  <c r="P1347" i="4"/>
  <c r="Q1347" i="4" s="1"/>
  <c r="P1331" i="4"/>
  <c r="Q1331" i="4" s="1"/>
  <c r="P1315" i="4"/>
  <c r="Q1315" i="4" s="1"/>
  <c r="P1299" i="4"/>
  <c r="Q1299" i="4" s="1"/>
  <c r="P1283" i="4"/>
  <c r="Q1283" i="4" s="1"/>
  <c r="P1267" i="4"/>
  <c r="Q1267" i="4" s="1"/>
  <c r="P1251" i="4"/>
  <c r="Q1251" i="4" s="1"/>
  <c r="P1235" i="4"/>
  <c r="Q1235" i="4" s="1"/>
  <c r="P1219" i="4"/>
  <c r="Q1219" i="4" s="1"/>
  <c r="P1203" i="4"/>
  <c r="Q1203" i="4" s="1"/>
  <c r="P1187" i="4"/>
  <c r="Q1187" i="4" s="1"/>
  <c r="P1171" i="4"/>
  <c r="Q1171" i="4" s="1"/>
  <c r="P1155" i="4"/>
  <c r="Q1155" i="4" s="1"/>
  <c r="P1139" i="4"/>
  <c r="Q1139" i="4" s="1"/>
  <c r="P1123" i="4"/>
  <c r="Q1123" i="4" s="1"/>
  <c r="P1107" i="4"/>
  <c r="Q1107" i="4" s="1"/>
  <c r="P1091" i="4"/>
  <c r="Q1091" i="4" s="1"/>
  <c r="P1075" i="4"/>
  <c r="Q1075" i="4" s="1"/>
  <c r="P1059" i="4"/>
  <c r="Q1059" i="4" s="1"/>
  <c r="P1043" i="4"/>
  <c r="Q1043" i="4" s="1"/>
  <c r="P1027" i="4"/>
  <c r="Q1027" i="4" s="1"/>
  <c r="P1011" i="4"/>
  <c r="Q1011" i="4" s="1"/>
  <c r="P995" i="4"/>
  <c r="Q995" i="4" s="1"/>
  <c r="P979" i="4"/>
  <c r="Q979" i="4" s="1"/>
  <c r="P963" i="4"/>
  <c r="Q963" i="4" s="1"/>
  <c r="P947" i="4"/>
  <c r="Q947" i="4" s="1"/>
  <c r="P931" i="4"/>
  <c r="Q931" i="4" s="1"/>
  <c r="P915" i="4"/>
  <c r="Q915" i="4" s="1"/>
  <c r="P899" i="4"/>
  <c r="Q899" i="4" s="1"/>
  <c r="P883" i="4"/>
  <c r="Q883" i="4" s="1"/>
  <c r="P867" i="4"/>
  <c r="Q867" i="4" s="1"/>
  <c r="P851" i="4"/>
  <c r="Q851" i="4" s="1"/>
  <c r="P835" i="4"/>
  <c r="Q835" i="4" s="1"/>
  <c r="P819" i="4"/>
  <c r="Q819" i="4" s="1"/>
  <c r="P803" i="4"/>
  <c r="Q803" i="4" s="1"/>
  <c r="P787" i="4"/>
  <c r="Q787" i="4" s="1"/>
  <c r="P771" i="4"/>
  <c r="Q771" i="4" s="1"/>
  <c r="P755" i="4"/>
  <c r="Q755" i="4" s="1"/>
  <c r="P739" i="4"/>
  <c r="Q739" i="4" s="1"/>
  <c r="P723" i="4"/>
  <c r="Q723" i="4" s="1"/>
  <c r="P707" i="4"/>
  <c r="Q707" i="4" s="1"/>
  <c r="P691" i="4"/>
  <c r="Q691" i="4" s="1"/>
  <c r="P675" i="4"/>
  <c r="Q675" i="4" s="1"/>
  <c r="P659" i="4"/>
  <c r="Q659" i="4" s="1"/>
  <c r="P643" i="4"/>
  <c r="Q643" i="4" s="1"/>
  <c r="P627" i="4"/>
  <c r="Q627" i="4" s="1"/>
  <c r="P611" i="4"/>
  <c r="Q611" i="4" s="1"/>
  <c r="P595" i="4"/>
  <c r="Q595" i="4" s="1"/>
  <c r="P579" i="4"/>
  <c r="Q579" i="4" s="1"/>
  <c r="P563" i="4"/>
  <c r="Q563" i="4" s="1"/>
  <c r="P547" i="4"/>
  <c r="Q547" i="4" s="1"/>
  <c r="P531" i="4"/>
  <c r="Q531" i="4" s="1"/>
  <c r="P515" i="4"/>
  <c r="Q515" i="4" s="1"/>
  <c r="P499" i="4"/>
  <c r="Q499" i="4" s="1"/>
  <c r="P483" i="4"/>
  <c r="Q483" i="4" s="1"/>
  <c r="P467" i="4"/>
  <c r="Q467" i="4" s="1"/>
  <c r="P451" i="4"/>
  <c r="Q451" i="4" s="1"/>
  <c r="P435" i="4"/>
  <c r="Q435" i="4" s="1"/>
  <c r="P419" i="4"/>
  <c r="Q419" i="4" s="1"/>
  <c r="P403" i="4"/>
  <c r="Q403" i="4" s="1"/>
  <c r="P387" i="4"/>
  <c r="Q387" i="4" s="1"/>
  <c r="P371" i="4"/>
  <c r="Q371" i="4" s="1"/>
  <c r="P355" i="4"/>
  <c r="Q355" i="4" s="1"/>
  <c r="P339" i="4"/>
  <c r="Q339" i="4" s="1"/>
  <c r="P323" i="4"/>
  <c r="Q323" i="4" s="1"/>
  <c r="P307" i="4"/>
  <c r="Q307" i="4" s="1"/>
  <c r="P291" i="4"/>
  <c r="Q291" i="4" s="1"/>
  <c r="P275" i="4"/>
  <c r="Q275" i="4" s="1"/>
  <c r="P259" i="4"/>
  <c r="Q259" i="4" s="1"/>
  <c r="P243" i="4"/>
  <c r="Q243" i="4" s="1"/>
  <c r="P227" i="4"/>
  <c r="Q227" i="4" s="1"/>
  <c r="P211" i="4"/>
  <c r="Q211" i="4" s="1"/>
  <c r="P195" i="4"/>
  <c r="Q195" i="4" s="1"/>
  <c r="P179" i="4"/>
  <c r="Q179" i="4" s="1"/>
  <c r="P163" i="4"/>
  <c r="Q163" i="4" s="1"/>
  <c r="P147" i="4"/>
  <c r="Q147" i="4" s="1"/>
  <c r="P131" i="4"/>
  <c r="Q131" i="4" s="1"/>
  <c r="P115" i="4"/>
  <c r="Q115" i="4" s="1"/>
  <c r="P9235" i="4"/>
  <c r="Q9235" i="4" s="1"/>
  <c r="P99" i="4"/>
  <c r="Q99" i="4" s="1"/>
  <c r="P83" i="4"/>
  <c r="Q83" i="4" s="1"/>
  <c r="P67" i="4"/>
  <c r="Q67" i="4" s="1"/>
  <c r="P51" i="4"/>
  <c r="Q51" i="4" s="1"/>
  <c r="P35" i="4"/>
  <c r="Q35" i="4" s="1"/>
  <c r="P19" i="4"/>
  <c r="Q19" i="4" s="1"/>
  <c r="P3" i="4"/>
  <c r="Q3" i="4" s="1"/>
  <c r="Q4" i="4" l="1"/>
  <c r="Q20" i="4"/>
</calcChain>
</file>

<file path=xl/sharedStrings.xml><?xml version="1.0" encoding="utf-8"?>
<sst xmlns="http://schemas.openxmlformats.org/spreadsheetml/2006/main" count="100" uniqueCount="64">
  <si>
    <t>Codigo Comprador</t>
  </si>
  <si>
    <t>Nome Comprador</t>
  </si>
  <si>
    <t>Alon</t>
  </si>
  <si>
    <t>João</t>
  </si>
  <si>
    <t>Diego</t>
  </si>
  <si>
    <t>Lira</t>
  </si>
  <si>
    <t>Codigo Fornecedor</t>
  </si>
  <si>
    <t>Nome Fornecedor</t>
  </si>
  <si>
    <t>NorthShore</t>
  </si>
  <si>
    <t>Minerva</t>
  </si>
  <si>
    <t>StepUp</t>
  </si>
  <si>
    <t>AlphaOmega</t>
  </si>
  <si>
    <t>Codigo MP</t>
  </si>
  <si>
    <t>Nome MP</t>
  </si>
  <si>
    <t>Tecido</t>
  </si>
  <si>
    <t>Chapa Metal</t>
  </si>
  <si>
    <t>Madeira</t>
  </si>
  <si>
    <t>Areia</t>
  </si>
  <si>
    <t>Fio Algodão</t>
  </si>
  <si>
    <t>Poliéster</t>
  </si>
  <si>
    <t>Cimento</t>
  </si>
  <si>
    <t>Couro</t>
  </si>
  <si>
    <t>Pedra Britada</t>
  </si>
  <si>
    <t>Papel</t>
  </si>
  <si>
    <t>Quantidade</t>
  </si>
  <si>
    <t>Custo Unitário</t>
  </si>
  <si>
    <t>Fornecedor</t>
  </si>
  <si>
    <t>Materia Prima</t>
  </si>
  <si>
    <t>Comprador</t>
  </si>
  <si>
    <t>Data Pedido</t>
  </si>
  <si>
    <t>Data Saída</t>
  </si>
  <si>
    <t>Previsão Entrega</t>
  </si>
  <si>
    <t>Data Entrega</t>
  </si>
  <si>
    <t>Pedido</t>
  </si>
  <si>
    <t>Atlas</t>
  </si>
  <si>
    <t>Camila</t>
  </si>
  <si>
    <t>Carolina</t>
  </si>
  <si>
    <t>Barra Metal</t>
  </si>
  <si>
    <t>Nome do Comprador</t>
  </si>
  <si>
    <t>Nome do Fornecedor</t>
  </si>
  <si>
    <t>Nome da Matéria-prima</t>
  </si>
  <si>
    <t>Valor Bruto da Compra</t>
  </si>
  <si>
    <t>Valor do Desconto</t>
  </si>
  <si>
    <t>Valor Líquido da Compra</t>
  </si>
  <si>
    <t>Descontos</t>
  </si>
  <si>
    <t>Status de Entrega</t>
  </si>
  <si>
    <t>Dias de Atraso</t>
  </si>
  <si>
    <t>Valor Total Comprado por Comprador</t>
  </si>
  <si>
    <t>Valor Total Comprado por Fornecedor</t>
  </si>
  <si>
    <t>Valor Total por Materia-Prima</t>
  </si>
  <si>
    <t>Tempo Médio de Entrega</t>
  </si>
  <si>
    <t>Pedidos Atrasados</t>
  </si>
  <si>
    <t>Pedidos no Prazo</t>
  </si>
  <si>
    <t>1º ANÁLISE. Valor total por comprador.</t>
  </si>
  <si>
    <t>2º ANÁLISE. Valor total comprado de fornecedor.</t>
  </si>
  <si>
    <t>O gráfico mostra que Chapa Metal (R$ 223 mil) é a matéria-prima com maior valor de compra, seguida por Madeira (R$ 153 mil) e Barra Metal (R$ 110 mil). Os demais materiais apresentam valores significativamente menores, sendo os menores Papel (R$ 21 mil), Couro (R$ 15 mil) e, por último, Areia (R$ 12 mil).</t>
  </si>
  <si>
    <t>O gráfico mostra que o maior volume de compras está concentrado em Alon (R$ 32 milhões) e Lira (R$ 26 milhões), que representam a maior parte do valor total analisado. João (R$ 4 milhões) e Diego (R$ 1 milhão) apresentam participação bem menor, enquanto Carolina e Camila não registraram movimentação nesse período.</t>
  </si>
  <si>
    <t>O gráfico mostra que os maiores fornecedores de matéria-prima foram Atlas (R$ 27 milhões) e AlphaOmega (R$ 16 milhões). Já StepUp (R$ 9 milhões) e Minerva (R$ 7 milhões) representam uma parcela menor do fornecimento, sendo a NorthShore (R$ 4 milhões) a menor fornecedora no período.</t>
  </si>
  <si>
    <t>3º ANÁLISE. Valor total de compras de materia prima.</t>
  </si>
  <si>
    <t>O gráfico mostra que 78% dos pedidos chegam atrasados, enquanto apenas 22% chegam no prazo. É necessário investigar as causas para entender por que a maioria dos pedidos está sendo entregue com atraso.</t>
  </si>
  <si>
    <t>O gráfico mostra que a fornecedora com mais atrasos é a StepUp, seguida pela NorthShore e AlphaOmega. Já a fornecedora com melhor tempo de entrega é a Atlas, seguida pela Minerva.</t>
  </si>
  <si>
    <t>RELATÓRIO FINAL SOBRE ÁNALISE DE DADOS</t>
  </si>
  <si>
    <t>4º ANÁLISE. Porcentagem de pedidos que atrasaram.</t>
  </si>
  <si>
    <t>5º ANÁLISE. Tempo médio de entrega por fornecedor.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</si>
</sst>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42">
    <xf numFmtId="0" fontId="0" fillId="0" borderId="0" xfId="0"/>
    <xf numFmtId="14" fontId="0" fillId="0" borderId="0" xfId="0" applyNumberFormat="1"/>
    <xf numFmtId="44" fontId="0" fillId="0" borderId="0" xfId="1" applyFont="1"/>
    <xf numFmtId="44" fontId="0" fillId="0" borderId="0" xfId="0" applyNumberFormat="1"/>
    <xf numFmtId="164" fontId="0" fillId="0" borderId="0" xfId="1" applyNumberFormat="1" applyFont="1"/>
    <xf numFmtId="0" fontId="0" fillId="0" borderId="0" xfId="0" applyAlignment="1"/>
    <xf numFmtId="9" fontId="0" fillId="0" borderId="0" xfId="2" applyFont="1"/>
    <xf numFmtId="0" fontId="3" fillId="0" borderId="0" xfId="0" applyFont="1"/>
    <xf numFmtId="0" fontId="0" fillId="0" borderId="2" xfId="0" applyBorder="1"/>
    <xf numFmtId="0" fontId="0" fillId="0" borderId="0" xfId="0" applyBorder="1"/>
    <xf numFmtId="0" fontId="2" fillId="3" borderId="3" xfId="3" applyFill="1" applyBorder="1"/>
    <xf numFmtId="9" fontId="2" fillId="3" borderId="3" xfId="2" applyFont="1" applyFill="1" applyBorder="1"/>
    <xf numFmtId="44" fontId="2" fillId="3" borderId="3" xfId="3" applyNumberFormat="1" applyFill="1" applyBorder="1"/>
    <xf numFmtId="164" fontId="2" fillId="3" borderId="3" xfId="3" applyNumberFormat="1" applyFill="1" applyBorder="1"/>
    <xf numFmtId="0" fontId="2" fillId="3" borderId="3" xfId="3" applyFill="1" applyBorder="1" applyAlignment="1"/>
    <xf numFmtId="0" fontId="0" fillId="0" borderId="8" xfId="0" applyBorder="1"/>
    <xf numFmtId="0" fontId="4" fillId="3" borderId="0" xfId="0" applyFont="1" applyFill="1"/>
    <xf numFmtId="0" fontId="0" fillId="0" borderId="4" xfId="0" applyBorder="1"/>
    <xf numFmtId="44" fontId="0" fillId="0" borderId="2" xfId="1" applyFont="1" applyBorder="1"/>
    <xf numFmtId="0" fontId="0" fillId="0" borderId="11" xfId="0" applyBorder="1"/>
    <xf numFmtId="2" fontId="0" fillId="0" borderId="2" xfId="1" applyNumberFormat="1" applyFont="1" applyBorder="1"/>
    <xf numFmtId="44" fontId="0" fillId="0" borderId="5" xfId="1" applyFont="1" applyBorder="1"/>
    <xf numFmtId="44" fontId="0" fillId="0" borderId="9" xfId="1" applyFont="1" applyBorder="1"/>
    <xf numFmtId="0" fontId="0" fillId="6" borderId="6" xfId="0" applyFill="1" applyBorder="1"/>
    <xf numFmtId="0" fontId="0" fillId="6" borderId="10" xfId="0" applyFill="1" applyBorder="1"/>
    <xf numFmtId="0" fontId="0" fillId="6" borderId="7" xfId="0" applyFill="1" applyBorder="1"/>
    <xf numFmtId="0" fontId="0" fillId="7" borderId="6" xfId="0" applyFill="1" applyBorder="1"/>
    <xf numFmtId="0" fontId="0" fillId="7" borderId="10" xfId="0" applyFill="1" applyBorder="1"/>
    <xf numFmtId="0" fontId="0" fillId="7" borderId="7" xfId="0" applyFill="1" applyBorder="1"/>
    <xf numFmtId="0" fontId="5" fillId="5" borderId="6" xfId="3" applyFont="1" applyFill="1" applyBorder="1"/>
    <xf numFmtId="0" fontId="5" fillId="5" borderId="10" xfId="3" applyFont="1" applyFill="1" applyBorder="1"/>
    <xf numFmtId="0" fontId="5" fillId="8" borderId="6" xfId="3" applyFont="1" applyFill="1" applyBorder="1"/>
    <xf numFmtId="0" fontId="5" fillId="8" borderId="10" xfId="3" applyFont="1" applyFill="1" applyBorder="1"/>
    <xf numFmtId="9" fontId="0" fillId="4" borderId="8" xfId="2" applyNumberFormat="1" applyFont="1" applyFill="1" applyBorder="1"/>
    <xf numFmtId="165" fontId="0" fillId="4" borderId="9" xfId="2" applyNumberFormat="1" applyFont="1" applyFill="1" applyBorder="1"/>
    <xf numFmtId="0" fontId="5" fillId="9" borderId="6" xfId="3" applyFont="1" applyFill="1" applyBorder="1"/>
    <xf numFmtId="0" fontId="5" fillId="9" borderId="7" xfId="3" applyFont="1" applyFill="1" applyBorder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 wrapText="1"/>
    </xf>
  </cellXfs>
  <cellStyles count="4">
    <cellStyle name="Célula de Verificação" xfId="3" builtinId="23"/>
    <cellStyle name="Moeda" xfId="1" builtinId="4"/>
    <cellStyle name="Normal" xfId="0" builtinId="0"/>
    <cellStyle name="Porcentagem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0070C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alignment horizontal="general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R$&quot;\ #,##0.00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border outline="0">
        <top style="double">
          <color rgb="FF3F3F3F"/>
        </top>
      </border>
    </dxf>
    <dxf>
      <border outline="0">
        <bottom style="double">
          <color rgb="FF3F3F3F"/>
        </bottom>
      </border>
    </dxf>
    <dxf>
      <fill>
        <patternFill patternType="solid">
          <fgColor indexed="64"/>
          <bgColor theme="4" tint="-0.499984740745262"/>
        </patternFill>
      </fill>
      <border diagonalUp="0" diagonalDown="0" outline="0">
        <left style="double">
          <color rgb="FF3F3F3F"/>
        </left>
        <right style="double">
          <color rgb="FF3F3F3F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1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100"/>
              <a:t>VALOR TOTAL COMPRADO POR FORNECEDOR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 w="127000">
              <a:solidFill>
                <a:schemeClr val="accent2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Resumo!$B$2:$B$6</c:f>
              <c:strCache>
                <c:ptCount val="5"/>
                <c:pt idx="0">
                  <c:v>Atlas</c:v>
                </c:pt>
                <c:pt idx="1">
                  <c:v>AlphaOmega</c:v>
                </c:pt>
                <c:pt idx="2">
                  <c:v>NorthShore</c:v>
                </c:pt>
                <c:pt idx="3">
                  <c:v>StepUp</c:v>
                </c:pt>
                <c:pt idx="4">
                  <c:v>Minerva</c:v>
                </c:pt>
              </c:strCache>
            </c:strRef>
          </c:cat>
          <c:val>
            <c:numRef>
              <c:f>Resumo!$C$2:$C$6</c:f>
              <c:numCache>
                <c:formatCode>_("R$"* #,##0.00_);_("R$"* \(#,##0.00\);_("R$"* "-"??_);_(@_)</c:formatCode>
                <c:ptCount val="5"/>
                <c:pt idx="0">
                  <c:v>27170251.691799991</c:v>
                </c:pt>
                <c:pt idx="1">
                  <c:v>16793008.539200008</c:v>
                </c:pt>
                <c:pt idx="2">
                  <c:v>4658229.3703999966</c:v>
                </c:pt>
                <c:pt idx="3">
                  <c:v>9868190.1846999954</c:v>
                </c:pt>
                <c:pt idx="4">
                  <c:v>7392985.2092000004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44-48A3-8FD8-0D55E346BE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69700096"/>
        <c:axId val="1069688576"/>
      </c:barChart>
      <c:catAx>
        <c:axId val="106970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688576"/>
        <c:crosses val="autoZero"/>
        <c:auto val="1"/>
        <c:lblAlgn val="ctr"/>
        <c:lblOffset val="100"/>
        <c:noMultiLvlLbl val="0"/>
      </c:catAx>
      <c:valAx>
        <c:axId val="1069688576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6970009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>
      <a:solidFill>
        <a:schemeClr val="tx1"/>
      </a:solidFill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solidFill>
                  <a:schemeClr val="tx1"/>
                </a:solidFill>
              </a:rPr>
              <a:t>PORCENTAGEM</a:t>
            </a:r>
            <a:r>
              <a:rPr lang="en-US" sz="1100" baseline="0">
                <a:solidFill>
                  <a:schemeClr val="tx1"/>
                </a:solidFill>
              </a:rPr>
              <a:t> DE PEDIDOS EM ATRASO</a:t>
            </a:r>
            <a:endParaRPr lang="en-US" sz="11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7222222222222221E-2"/>
          <c:y val="9.7222222222222224E-2"/>
          <c:w val="0.93888888888888888"/>
          <c:h val="0.8981481481481481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3A7B-4E7F-8A35-7FB2E609803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Resumo!$A$39:$B$39</c:f>
              <c:strCache>
                <c:ptCount val="2"/>
                <c:pt idx="0">
                  <c:v>Pedidos Atrasados</c:v>
                </c:pt>
                <c:pt idx="1">
                  <c:v>Pedidos no Prazo</c:v>
                </c:pt>
              </c:strCache>
            </c:strRef>
          </c:cat>
          <c:val>
            <c:numRef>
              <c:f>Resumo!$A$40:$B$40</c:f>
              <c:numCache>
                <c:formatCode>0.0%</c:formatCode>
                <c:ptCount val="2"/>
                <c:pt idx="0" formatCode="0%">
                  <c:v>0.77961264016309884</c:v>
                </c:pt>
                <c:pt idx="1">
                  <c:v>0.22028542303771662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B-4E7F-8A35-7FB2E609803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alpha val="88000"/>
      </a:schemeClr>
    </a:solidFill>
    <a:ln w="1587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TEMPO MÉDIO DE ENTREGA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27000">
              <a:solidFill>
                <a:schemeClr val="accent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Resumo!$B$33:$B$37</c:f>
              <c:strCache>
                <c:ptCount val="5"/>
                <c:pt idx="0">
                  <c:v>StepUp</c:v>
                </c:pt>
                <c:pt idx="1">
                  <c:v>NorthShore</c:v>
                </c:pt>
                <c:pt idx="2">
                  <c:v>AlphaOmega</c:v>
                </c:pt>
                <c:pt idx="3">
                  <c:v>Minerva</c:v>
                </c:pt>
                <c:pt idx="4">
                  <c:v>Atlas</c:v>
                </c:pt>
              </c:strCache>
            </c:strRef>
          </c:cat>
          <c:val>
            <c:numRef>
              <c:f>Resumo!$C$33:$C$37</c:f>
              <c:numCache>
                <c:formatCode>0.00</c:formatCode>
                <c:ptCount val="5"/>
                <c:pt idx="0">
                  <c:v>2.1003074558032284</c:v>
                </c:pt>
                <c:pt idx="1">
                  <c:v>2.0781841109709962</c:v>
                </c:pt>
                <c:pt idx="2">
                  <c:v>2.077956989247312</c:v>
                </c:pt>
                <c:pt idx="3">
                  <c:v>2.0565688606925718</c:v>
                </c:pt>
                <c:pt idx="4">
                  <c:v>2.054016620498615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9-4A35-8142-0D4E5D6C87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63970512"/>
        <c:axId val="963966672"/>
      </c:barChart>
      <c:catAx>
        <c:axId val="96397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966672"/>
        <c:crosses val="autoZero"/>
        <c:auto val="1"/>
        <c:lblAlgn val="ctr"/>
        <c:lblOffset val="100"/>
        <c:noMultiLvlLbl val="0"/>
      </c:catAx>
      <c:valAx>
        <c:axId val="96396667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96397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VALOR TOTAL POR COMPRADOR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 w="127000">
              <a:solidFill>
                <a:schemeClr val="accent6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Resumo!$B$10:$B$15</c:f>
              <c:strCache>
                <c:ptCount val="6"/>
                <c:pt idx="0">
                  <c:v>Alon</c:v>
                </c:pt>
                <c:pt idx="1">
                  <c:v>Lira</c:v>
                </c:pt>
                <c:pt idx="2">
                  <c:v>João</c:v>
                </c:pt>
                <c:pt idx="3">
                  <c:v>Diego</c:v>
                </c:pt>
                <c:pt idx="4">
                  <c:v>Carolina</c:v>
                </c:pt>
                <c:pt idx="5">
                  <c:v>Camila</c:v>
                </c:pt>
              </c:strCache>
            </c:strRef>
          </c:cat>
          <c:val>
            <c:numRef>
              <c:f>Resumo!$C$10:$C$15</c:f>
              <c:numCache>
                <c:formatCode>_("R$"* #,##0.00_);_("R$"* \(#,##0.00\);_("R$"* "-"??_);_(@_)</c:formatCode>
                <c:ptCount val="6"/>
                <c:pt idx="0">
                  <c:v>32926943.976599988</c:v>
                </c:pt>
                <c:pt idx="1">
                  <c:v>26975353.071399983</c:v>
                </c:pt>
                <c:pt idx="2">
                  <c:v>4603803.6543000005</c:v>
                </c:pt>
                <c:pt idx="3">
                  <c:v>1376564.2929999989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6F-4C4A-ADCD-B733CBE74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63959904"/>
        <c:axId val="963962304"/>
      </c:barChart>
      <c:catAx>
        <c:axId val="96395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962304"/>
        <c:crosses val="autoZero"/>
        <c:auto val="1"/>
        <c:lblAlgn val="ctr"/>
        <c:lblOffset val="100"/>
        <c:noMultiLvlLbl val="0"/>
      </c:catAx>
      <c:valAx>
        <c:axId val="96396230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6395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VALOR TOTAL POR MATERIA PRIMA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 w="127000">
              <a:solidFill>
                <a:schemeClr val="accent4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Resumo!$B$19:$B$29</c:f>
              <c:strCache>
                <c:ptCount val="11"/>
                <c:pt idx="0">
                  <c:v>Tecido</c:v>
                </c:pt>
                <c:pt idx="1">
                  <c:v>Chapa Metal</c:v>
                </c:pt>
                <c:pt idx="2">
                  <c:v>Barra Metal</c:v>
                </c:pt>
                <c:pt idx="3">
                  <c:v>Madeira</c:v>
                </c:pt>
                <c:pt idx="4">
                  <c:v>Areia</c:v>
                </c:pt>
                <c:pt idx="5">
                  <c:v>Fio Algodão</c:v>
                </c:pt>
                <c:pt idx="6">
                  <c:v>Poliéster</c:v>
                </c:pt>
                <c:pt idx="7">
                  <c:v>Cimento</c:v>
                </c:pt>
                <c:pt idx="8">
                  <c:v>Couro</c:v>
                </c:pt>
                <c:pt idx="9">
                  <c:v>Pedra Britada</c:v>
                </c:pt>
                <c:pt idx="10">
                  <c:v>Papel</c:v>
                </c:pt>
              </c:strCache>
            </c:strRef>
          </c:cat>
          <c:val>
            <c:numRef>
              <c:f>Resumo!$C$19:$C$29</c:f>
              <c:numCache>
                <c:formatCode>_("R$"* #,##0.00_);_("R$"* \(#,##0.00\);_("R$"* "-"??_);_(@_)</c:formatCode>
                <c:ptCount val="11"/>
                <c:pt idx="0">
                  <c:v>53628.119999999988</c:v>
                </c:pt>
                <c:pt idx="1">
                  <c:v>223734.397</c:v>
                </c:pt>
                <c:pt idx="2">
                  <c:v>110451.84999999999</c:v>
                </c:pt>
                <c:pt idx="3">
                  <c:v>153179.03999999998</c:v>
                </c:pt>
                <c:pt idx="4">
                  <c:v>12388.4797</c:v>
                </c:pt>
                <c:pt idx="5">
                  <c:v>58816.862000000001</c:v>
                </c:pt>
                <c:pt idx="6">
                  <c:v>22267.040000000001</c:v>
                </c:pt>
                <c:pt idx="7">
                  <c:v>34484.360000000008</c:v>
                </c:pt>
                <c:pt idx="8">
                  <c:v>15522.716</c:v>
                </c:pt>
                <c:pt idx="9">
                  <c:v>83643.279999999984</c:v>
                </c:pt>
                <c:pt idx="10">
                  <c:v>21948.210000000003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9-4EF6-BBB1-B8297B8CEC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5669168"/>
        <c:axId val="1295673488"/>
      </c:barChart>
      <c:catAx>
        <c:axId val="129566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673488"/>
        <c:crosses val="autoZero"/>
        <c:auto val="1"/>
        <c:lblAlgn val="ctr"/>
        <c:lblOffset val="100"/>
        <c:noMultiLvlLbl val="0"/>
      </c:catAx>
      <c:valAx>
        <c:axId val="129567348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9566916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161925</xdr:rowOff>
    </xdr:from>
    <xdr:to>
      <xdr:col>8</xdr:col>
      <xdr:colOff>628650</xdr:colOff>
      <xdr:row>16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2374DDF-C451-DC93-95C0-F985DAF34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814387</xdr:colOff>
      <xdr:row>1</xdr:row>
      <xdr:rowOff>161925</xdr:rowOff>
    </xdr:from>
    <xdr:to>
      <xdr:col>10</xdr:col>
      <xdr:colOff>1652587</xdr:colOff>
      <xdr:row>16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E984A65-FA26-6418-31E0-9AFF3F8E2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61912</xdr:colOff>
      <xdr:row>18</xdr:row>
      <xdr:rowOff>66675</xdr:rowOff>
    </xdr:from>
    <xdr:to>
      <xdr:col>8</xdr:col>
      <xdr:colOff>690562</xdr:colOff>
      <xdr:row>32</xdr:row>
      <xdr:rowOff>142875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7594D14-277E-1413-1E6D-ADFECF6F8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842962</xdr:colOff>
      <xdr:row>18</xdr:row>
      <xdr:rowOff>57150</xdr:rowOff>
    </xdr:from>
    <xdr:to>
      <xdr:col>10</xdr:col>
      <xdr:colOff>1681162</xdr:colOff>
      <xdr:row>32</xdr:row>
      <xdr:rowOff>133350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404D2B7-697F-9CA4-CDF5-1F44AA4F18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452437</xdr:colOff>
      <xdr:row>34</xdr:row>
      <xdr:rowOff>38100</xdr:rowOff>
    </xdr:from>
    <xdr:to>
      <xdr:col>9</xdr:col>
      <xdr:colOff>233362</xdr:colOff>
      <xdr:row>48</xdr:row>
      <xdr:rowOff>114300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B9015EB-AA91-A81D-700E-5A96E2637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600075</xdr:colOff>
      <xdr:row>5</xdr:row>
      <xdr:rowOff>0</xdr:rowOff>
    </xdr:from>
    <xdr:to>
      <xdr:col>19</xdr:col>
      <xdr:colOff>95250</xdr:colOff>
      <xdr:row>20</xdr:row>
      <xdr:rowOff>66675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D494F51C-2332-FF5C-0123-7E3F19627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5550" y="962025"/>
          <a:ext cx="4981575" cy="2924175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200024</xdr:colOff>
      <xdr:row>54</xdr:row>
      <xdr:rowOff>161926</xdr:rowOff>
    </xdr:from>
    <xdr:to>
      <xdr:col>9</xdr:col>
      <xdr:colOff>77764</xdr:colOff>
      <xdr:row>70</xdr:row>
      <xdr:rowOff>85726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7AE58145-2E0A-05B8-DE82-A29F1C258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4" y="10458451"/>
          <a:ext cx="4973615" cy="2971800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30</xdr:row>
      <xdr:rowOff>180975</xdr:rowOff>
    </xdr:from>
    <xdr:to>
      <xdr:col>9</xdr:col>
      <xdr:colOff>95250</xdr:colOff>
      <xdr:row>46</xdr:row>
      <xdr:rowOff>85725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BDDA6D86-D0E3-6B50-FA44-5A4AEE014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025" y="5905500"/>
          <a:ext cx="4991100" cy="2952750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4</xdr:row>
      <xdr:rowOff>171450</xdr:rowOff>
    </xdr:from>
    <xdr:to>
      <xdr:col>9</xdr:col>
      <xdr:colOff>85725</xdr:colOff>
      <xdr:row>20</xdr:row>
      <xdr:rowOff>86967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628B1679-C87C-5CB5-4F79-E0458D822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550" y="942975"/>
          <a:ext cx="4972050" cy="2963517"/>
        </a:xfrm>
        <a:prstGeom prst="rect">
          <a:avLst/>
        </a:prstGeom>
      </xdr:spPr>
    </xdr:pic>
    <xdr:clientData/>
  </xdr:twoCellAnchor>
  <xdr:twoCellAnchor editAs="oneCell">
    <xdr:from>
      <xdr:col>10</xdr:col>
      <xdr:colOff>600075</xdr:colOff>
      <xdr:row>30</xdr:row>
      <xdr:rowOff>180975</xdr:rowOff>
    </xdr:from>
    <xdr:to>
      <xdr:col>19</xdr:col>
      <xdr:colOff>85725</xdr:colOff>
      <xdr:row>46</xdr:row>
      <xdr:rowOff>85725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D6B835A9-1077-5047-2C94-27A1B9DED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05550" y="5905500"/>
          <a:ext cx="4972050" cy="29527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DDB82C-A4F3-4183-B44B-67538C75F5AC}" name="Tabela3" displayName="Tabela3" ref="A1:B7" totalsRowShown="0" headerRowDxfId="51">
  <autoFilter ref="A1:B7" xr:uid="{D0DDB82C-A4F3-4183-B44B-67538C75F5AC}"/>
  <tableColumns count="2">
    <tableColumn id="1" xr3:uid="{C50EE630-A7F5-41D4-838F-67DFEF50D66D}" name="Codigo Comprador"/>
    <tableColumn id="2" xr3:uid="{668889CD-09B0-4466-BDF8-BC12890B0C74}" name="Nome Comprador"/>
  </tableColumns>
  <tableStyleInfo name="TableStyleMedium2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E9EFDA-21DC-44DC-BEDB-7A243F808CE3}" name="Tabela2" displayName="Tabela2" ref="A1:B6" totalsRowShown="0" headerRowDxfId="50" headerRowCellStyle="Normal" dataCellStyle="Normal">
  <autoFilter ref="A1:B6" xr:uid="{D2E9EFDA-21DC-44DC-BEDB-7A243F808CE3}"/>
  <tableColumns count="2">
    <tableColumn id="1" xr3:uid="{770717A5-C2AB-4035-8361-3A64820847C7}" name="Codigo Fornecedor" dataCellStyle="Normal"/>
    <tableColumn id="2" xr3:uid="{62C2601D-575B-4A03-A9AF-94D724982D52}" name="Nome Fornecedor" dataCellStyle="Normal"/>
  </tableColumns>
  <tableStyleInfo name="TableStyleMedium2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57897E-25C0-490A-908F-4896B81A06EB}" name="Tabela1" displayName="Tabela1" ref="A1:S9810" totalsRowShown="0" headerRowDxfId="49" headerRowBorderDxfId="48" tableBorderDxfId="47" headerRowCellStyle="Célula de Verificação">
  <autoFilter ref="A1:S9810" xr:uid="{E8DFA6A9-69AE-474C-98E0-F9A4CD31FAD4}"/>
  <tableColumns count="19">
    <tableColumn id="1" xr3:uid="{AD2355CF-F5FB-4063-8DBC-867EF1F4F687}" name="Pedido"/>
    <tableColumn id="2" xr3:uid="{E2609899-155A-4DB2-AD2E-38E228628BF7}" name="Data Pedido" dataDxfId="46"/>
    <tableColumn id="3" xr3:uid="{3B375228-F94D-454C-8A2F-B3125CCE0B39}" name="Data Saída" dataDxfId="45"/>
    <tableColumn id="4" xr3:uid="{62C8D94A-A462-4591-9CFB-AEDABD13234A}" name="Previsão Entrega" dataDxfId="44"/>
    <tableColumn id="5" xr3:uid="{01D42755-47E7-4462-AB91-1ED30D900B86}" name="Data Entrega" dataDxfId="43"/>
    <tableColumn id="6" xr3:uid="{7391F480-A946-4D0C-9097-AA05D9ADD423}" name="Comprador"/>
    <tableColumn id="7" xr3:uid="{E040396D-73E1-469B-909B-4A26B76BBC7F}" name="Materia Prima"/>
    <tableColumn id="8" xr3:uid="{AF9F91B5-CEBE-4D74-9DBD-D92ED107EF50}" name="Quantidade"/>
    <tableColumn id="9" xr3:uid="{775521F8-C57F-4ED2-995E-5B94E204D9F3}" name="Descontos" dataDxfId="42" dataCellStyle="Porcentagem"/>
    <tableColumn id="10" xr3:uid="{1142A513-EE17-4C6D-952E-F2430B4F2B03}" name="Fornecedor"/>
    <tableColumn id="11" xr3:uid="{41A8F328-8AE7-4678-9D89-5888DD37D218}" name="Nome do Comprador">
      <calculatedColumnFormula>_xlfn.XLOOKUP(fCompras!F2,dComprador!$A$2:$A$7,dComprador!$B$2:$B$7)</calculatedColumnFormula>
    </tableColumn>
    <tableColumn id="12" xr3:uid="{CA055268-8CA2-4F98-9EB4-ED1ECE384303}" name="Nome do Fornecedor">
      <calculatedColumnFormula>_xlfn.XLOOKUP(J2,dFornecedor!$A$2:$A$6,dFornecedor!$B$2:$B$6)</calculatedColumnFormula>
    </tableColumn>
    <tableColumn id="13" xr3:uid="{6B383045-73A6-40CB-9BBC-D4314F7AE9BE}" name="Nome da Matéria-prima">
      <calculatedColumnFormula>_xlfn.XLOOKUP(G2,dMateriaPrima!$A$2:$A$12,dMateriaPrima!$B$2:$B$12)</calculatedColumnFormula>
    </tableColumn>
    <tableColumn id="14" xr3:uid="{7A27332E-71AD-4503-AE20-F623460B2577}" name="Custo Unitário" dataDxfId="41" dataCellStyle="Moeda">
      <calculatedColumnFormula>_xlfn.XLOOKUP(G2,dMateriaPrima!$A$2:$A$12,dMateriaPrima!$C$2:$C$12)</calculatedColumnFormula>
    </tableColumn>
    <tableColumn id="15" xr3:uid="{21AEBE09-EB65-4D7B-B1E7-E334815FAB06}" name="Valor Bruto da Compra" dataDxfId="40">
      <calculatedColumnFormula>PRODUCT(H2,N2)</calculatedColumnFormula>
    </tableColumn>
    <tableColumn id="16" xr3:uid="{68030A12-64BB-4892-B865-24B2FEECC340}" name="Valor do Desconto" dataDxfId="39" dataCellStyle="Moeda">
      <calculatedColumnFormula>PRODUCT(O2,I2)</calculatedColumnFormula>
    </tableColumn>
    <tableColumn id="17" xr3:uid="{2320CA7B-DC63-4A93-BF24-867A4F950580}" name="Valor Líquido da Compra" dataDxfId="38">
      <calculatedColumnFormula>O2-P2</calculatedColumnFormula>
    </tableColumn>
    <tableColumn id="18" xr3:uid="{88C0F084-3CEF-4384-8E70-8C4AB60423B9}" name="Status de Entrega">
      <calculatedColumnFormula>IF(E2&lt;=D2,"No prazo",IF(E2&gt;D2,"Em atraso"))</calculatedColumnFormula>
    </tableColumn>
    <tableColumn id="19" xr3:uid="{B9AE3585-3AE8-4E76-A543-4AE76AF371A5}" name="Dias de Atraso" dataDxfId="37">
      <calculatedColumnFormula>IF(E2 &gt;D2, E2-D2,0)</calculatedColumnFormula>
    </tableColumn>
  </tableColumns>
  <tableStyleInfo name="TableStyleMedium2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EC812A-D0C2-4731-83D7-DF5A84B44A1D}" name="Tabela4" displayName="Tabela4" ref="A1:C12" totalsRowShown="0" headerRowDxfId="36">
  <autoFilter ref="A1:C12" xr:uid="{8AEC812A-D0C2-4731-83D7-DF5A84B44A1D}"/>
  <tableColumns count="3">
    <tableColumn id="1" xr3:uid="{232A811E-7AFD-485E-81DD-530E9F7D3B8E}" name="Codigo MP"/>
    <tableColumn id="2" xr3:uid="{01CBFA02-529F-474A-AEB6-E9478A331D03}" name="Nome MP"/>
    <tableColumn id="3" xr3:uid="{554D4456-C68F-433F-BAF0-153A8956A560}" name="Custo Unitário" dataDxfId="35" dataCellStyle="Moeda"/>
  </tableColumns>
  <tableStyleInfo name="TableStyleMedium2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9032DB2-22C0-46E3-AE8F-18E5AB36F093}" name="Tabela10" displayName="Tabela10" ref="A1:C6" totalsRowShown="0" headerRowDxfId="8" headerRowBorderDxfId="34" tableBorderDxfId="33" totalsRowBorderDxfId="32" headerRowCellStyle="Célula de Verificação">
  <sortState xmlns:xlrd2="http://schemas.microsoft.com/office/spreadsheetml/2017/richdata2" ref="A2:C6">
    <sortCondition ref="C2:C6"/>
  </sortState>
  <tableColumns count="3">
    <tableColumn id="1" xr3:uid="{C6A8CD7F-7286-4A2A-A068-4A8A5934FB31}" name="Codigo Fornecedor" dataDxfId="31"/>
    <tableColumn id="2" xr3:uid="{8DA11D63-9187-4211-82AB-C5C8F4B5A102}" name="Nome Fornecedor" dataDxfId="30"/>
    <tableColumn id="3" xr3:uid="{2E926582-30A6-4334-835D-73CB5107B6A2}" name="Valor Total Comprado por Fornecedor" dataDxfId="29" dataCellStyle="Moeda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5C1C64-54ED-4049-89AF-EF354CF55552}" name="Tabela106" displayName="Tabela106" ref="A32:C37" totalsRowShown="0" headerRowDxfId="7" headerRowBorderDxfId="27" tableBorderDxfId="28" totalsRowBorderDxfId="26" headerRowCellStyle="Célula de Verificação">
  <sortState xmlns:xlrd2="http://schemas.microsoft.com/office/spreadsheetml/2017/richdata2" ref="A33:C37">
    <sortCondition descending="1" ref="C33:C37"/>
  </sortState>
  <tableColumns count="3">
    <tableColumn id="1" xr3:uid="{BF3F8A59-B3FC-479C-A132-15DD210911CF}" name="Codigo Fornecedor" dataDxfId="25"/>
    <tableColumn id="2" xr3:uid="{1C1EF88A-6755-4D40-A5C0-0A215DDDDF57}" name="Nome Fornecedor" dataDxfId="24"/>
    <tableColumn id="3" xr3:uid="{8A87CBA1-982A-4739-8B23-FD830DD9212A}" name="Tempo Médio de Entrega" dataDxfId="23" dataCellStyle="Moeda">
      <calculatedColumnFormula>AVERAGEIF(fCompras!J:J,Tabela106[[#This Row],[Codigo Fornecedor]],fCompras!S:S)</calculatedColumnFormula>
    </tableColumn>
  </tableColumns>
  <tableStyleInfo name="TableStyleMedium2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B10880-29D8-402A-9F7C-12953836A0BF}" name="Tabela6" displayName="Tabela6" ref="A18:C29" totalsRowShown="0" headerRowDxfId="9" headerRowBorderDxfId="21" tableBorderDxfId="22" totalsRowBorderDxfId="20" headerRowCellStyle="Normal" dataCellStyle="Normal">
  <tableColumns count="3">
    <tableColumn id="1" xr3:uid="{79CA4824-AC32-4284-A79C-3B8122DF3CF7}" name="Codigo MP" dataDxfId="19" dataCellStyle="Normal"/>
    <tableColumn id="2" xr3:uid="{60506F33-3C62-4819-A06F-E6B169E1B86B}" name="Nome MP" dataDxfId="18" dataCellStyle="Normal"/>
    <tableColumn id="3" xr3:uid="{40641894-98D3-4054-BBA2-1CE346CECC5A}" name="Valor Total por Materia-Prima" dataDxfId="17" dataCellStyle="Moeda">
      <calculatedColumnFormula>SUMIFS(fCompras!P:P,fCompras!G:G,$A19)</calculatedColumnFormula>
    </tableColumn>
  </tableColumns>
  <tableStyleInfo name="TableStyleMedium2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2CB440-05CC-4A2B-AF41-7BA1D3326299}" name="Tabela7" displayName="Tabela7" ref="A9:C15" totalsRowShown="0" headerRowDxfId="10" headerRowBorderDxfId="15" tableBorderDxfId="16" totalsRowBorderDxfId="14">
  <sortState xmlns:xlrd2="http://schemas.microsoft.com/office/spreadsheetml/2017/richdata2" ref="A10:C15">
    <sortCondition descending="1" ref="C10:C15"/>
  </sortState>
  <tableColumns count="3">
    <tableColumn id="1" xr3:uid="{7DC78814-B8BC-4DAB-87F0-1AC513A2A04F}" name="Codigo Comprador" dataDxfId="13"/>
    <tableColumn id="2" xr3:uid="{079BC290-F29D-433C-9126-629405972CA7}" name="Nome Comprador" dataDxfId="12"/>
    <tableColumn id="3" xr3:uid="{1002FC51-B2FC-4367-8CA9-A32A5F5AEDDE}" name="Valor Total Comprado por Comprador" dataDxfId="11" dataCellStyle="Moeda">
      <calculatedColumnFormula>SUMIFS(fCompras!Q:$Q,fCompras!$F:$F,$A10)</calculatedColumnFormula>
    </tableColumn>
  </tableColumns>
  <tableStyleInfo name="TableStyleMedium2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913C8D6-7BFB-4B50-8959-C183B1D9CDDE}" name="Tabela8" displayName="Tabela8" ref="A39:B40" totalsRowShown="0" headerRowDxfId="1" headerRowBorderDxfId="5" tableBorderDxfId="6" totalsRowBorderDxfId="4" headerRowCellStyle="Célula de Verificação">
  <tableColumns count="2">
    <tableColumn id="1" xr3:uid="{F2CED870-95D7-4D17-A7B9-026B690875C8}" name="Pedidos Atrasados" dataDxfId="3" dataCellStyle="Porcentagem">
      <calculatedColumnFormula>COUNTIFS(fCompras!R:R,"Em atraso") / COUNTA(fCompras!A:A)</calculatedColumnFormula>
    </tableColumn>
    <tableColumn id="2" xr3:uid="{10B466E3-1AF6-4D47-828F-AF9E9AA5FF12}" name="Pedidos no Prazo" dataDxfId="2" dataCellStyle="Porcentagem">
      <calculatedColumnFormula>(COUNTIFS(fCompras!R:R,"No prazo") / COUNTA(fCompras!A:A))</calculatedColumnFormula>
    </tableColumn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zoomScale="175" zoomScaleNormal="175" workbookViewId="0">
      <selection activeCell="D5" sqref="D5"/>
    </sheetView>
  </sheetViews>
  <sheetFormatPr defaultRowHeight="15" x14ac:dyDescent="0.25"/>
  <cols>
    <col min="1" max="1" width="18.140625" customWidth="1"/>
    <col min="2" max="2" width="17.42578125" customWidth="1"/>
  </cols>
  <sheetData>
    <row r="1" spans="1:4" x14ac:dyDescent="0.25">
      <c r="A1" s="16" t="s">
        <v>0</v>
      </c>
      <c r="B1" s="16" t="s">
        <v>1</v>
      </c>
    </row>
    <row r="2" spans="1:4" x14ac:dyDescent="0.25">
      <c r="A2">
        <v>1</v>
      </c>
      <c r="B2" t="s">
        <v>2</v>
      </c>
    </row>
    <row r="3" spans="1:4" x14ac:dyDescent="0.25">
      <c r="A3">
        <v>2</v>
      </c>
      <c r="B3" t="s">
        <v>3</v>
      </c>
    </row>
    <row r="4" spans="1:4" x14ac:dyDescent="0.25">
      <c r="A4">
        <v>3</v>
      </c>
      <c r="B4" t="s">
        <v>4</v>
      </c>
      <c r="D4" s="9"/>
    </row>
    <row r="5" spans="1:4" x14ac:dyDescent="0.25">
      <c r="A5">
        <v>4</v>
      </c>
      <c r="B5" t="s">
        <v>5</v>
      </c>
    </row>
    <row r="6" spans="1:4" x14ac:dyDescent="0.25">
      <c r="A6">
        <v>5</v>
      </c>
      <c r="B6" t="s">
        <v>36</v>
      </c>
    </row>
    <row r="7" spans="1:4" x14ac:dyDescent="0.25">
      <c r="A7">
        <v>6</v>
      </c>
      <c r="B7" t="s">
        <v>35</v>
      </c>
    </row>
  </sheetData>
  <pageMargins left="0.7" right="0.7" top="0.75" bottom="0.75" header="0.3" footer="0.3"/>
  <pageSetup paperSize="9" scale="67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4A65-06AA-4089-9460-FC0A5764CFB8}">
  <dimension ref="A1:B6"/>
  <sheetViews>
    <sheetView zoomScale="175" zoomScaleNormal="175" workbookViewId="0">
      <selection sqref="A1:B1"/>
    </sheetView>
  </sheetViews>
  <sheetFormatPr defaultRowHeight="15" x14ac:dyDescent="0.25"/>
  <cols>
    <col min="1" max="1" width="18.42578125" customWidth="1"/>
    <col min="2" max="2" width="17.5703125" customWidth="1"/>
  </cols>
  <sheetData>
    <row r="1" spans="1:2" x14ac:dyDescent="0.25">
      <c r="A1" s="16" t="s">
        <v>6</v>
      </c>
      <c r="B1" s="16" t="s">
        <v>7</v>
      </c>
    </row>
    <row r="2" spans="1:2" x14ac:dyDescent="0.25">
      <c r="A2">
        <v>1</v>
      </c>
      <c r="B2" t="s">
        <v>8</v>
      </c>
    </row>
    <row r="3" spans="1:2" x14ac:dyDescent="0.25">
      <c r="A3">
        <v>2</v>
      </c>
      <c r="B3" t="s">
        <v>9</v>
      </c>
    </row>
    <row r="4" spans="1:2" x14ac:dyDescent="0.25">
      <c r="A4">
        <v>3</v>
      </c>
      <c r="B4" t="s">
        <v>10</v>
      </c>
    </row>
    <row r="5" spans="1:2" x14ac:dyDescent="0.25">
      <c r="A5">
        <v>4</v>
      </c>
      <c r="B5" t="s">
        <v>11</v>
      </c>
    </row>
    <row r="6" spans="1:2" x14ac:dyDescent="0.25">
      <c r="A6">
        <v>5</v>
      </c>
      <c r="B6" t="s">
        <v>34</v>
      </c>
    </row>
  </sheetData>
  <pageMargins left="0.7" right="0.7" top="0.75" bottom="0.75" header="0.3" footer="0.3"/>
  <pageSetup paperSize="9" scale="67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FA6A9-69AE-474C-98E0-F9A4CD31FAD4}">
  <dimension ref="A1:S9810"/>
  <sheetViews>
    <sheetView workbookViewId="0">
      <selection activeCell="N3" sqref="N3"/>
    </sheetView>
  </sheetViews>
  <sheetFormatPr defaultRowHeight="15" x14ac:dyDescent="0.25"/>
  <cols>
    <col min="1" max="1" width="9.5703125" bestFit="1" customWidth="1"/>
    <col min="2" max="2" width="14" bestFit="1" customWidth="1"/>
    <col min="3" max="3" width="12.28515625" bestFit="1" customWidth="1"/>
    <col min="4" max="4" width="18.140625" bestFit="1" customWidth="1"/>
    <col min="5" max="5" width="14.42578125" bestFit="1" customWidth="1"/>
    <col min="6" max="6" width="13.140625" bestFit="1" customWidth="1"/>
    <col min="7" max="7" width="15.85546875" bestFit="1" customWidth="1"/>
    <col min="8" max="8" width="13.7109375" bestFit="1" customWidth="1"/>
    <col min="9" max="9" width="15" style="6" bestFit="1" customWidth="1"/>
    <col min="10" max="10" width="13.42578125" bestFit="1" customWidth="1"/>
    <col min="11" max="11" width="21.5703125" customWidth="1"/>
    <col min="12" max="12" width="21.85546875" customWidth="1"/>
    <col min="13" max="13" width="24.42578125" customWidth="1"/>
    <col min="14" max="14" width="17.28515625" style="2" customWidth="1"/>
    <col min="15" max="15" width="23" customWidth="1"/>
    <col min="16" max="16" width="19.28515625" style="4" customWidth="1"/>
    <col min="17" max="17" width="24.7109375" customWidth="1"/>
    <col min="18" max="18" width="18.42578125" customWidth="1"/>
    <col min="19" max="19" width="15.7109375" style="5" customWidth="1"/>
  </cols>
  <sheetData>
    <row r="1" spans="1:19" ht="15.75" thickBot="1" x14ac:dyDescent="0.3">
      <c r="A1" s="10" t="s">
        <v>33</v>
      </c>
      <c r="B1" s="10" t="s">
        <v>29</v>
      </c>
      <c r="C1" s="10" t="s">
        <v>30</v>
      </c>
      <c r="D1" s="10" t="s">
        <v>31</v>
      </c>
      <c r="E1" s="10" t="s">
        <v>32</v>
      </c>
      <c r="F1" s="10" t="s">
        <v>28</v>
      </c>
      <c r="G1" s="10" t="s">
        <v>27</v>
      </c>
      <c r="H1" s="10" t="s">
        <v>24</v>
      </c>
      <c r="I1" s="11" t="s">
        <v>44</v>
      </c>
      <c r="J1" s="10" t="s">
        <v>26</v>
      </c>
      <c r="K1" s="10" t="s">
        <v>38</v>
      </c>
      <c r="L1" s="10" t="s">
        <v>39</v>
      </c>
      <c r="M1" s="10" t="s">
        <v>40</v>
      </c>
      <c r="N1" s="12" t="s">
        <v>25</v>
      </c>
      <c r="O1" s="10" t="s">
        <v>41</v>
      </c>
      <c r="P1" s="13" t="s">
        <v>42</v>
      </c>
      <c r="Q1" s="10" t="s">
        <v>43</v>
      </c>
      <c r="R1" s="10" t="s">
        <v>45</v>
      </c>
      <c r="S1" s="14" t="s">
        <v>46</v>
      </c>
    </row>
    <row r="2" spans="1:19" ht="15.75" thickTop="1" x14ac:dyDescent="0.25">
      <c r="A2">
        <v>1</v>
      </c>
      <c r="B2" s="1">
        <v>43485</v>
      </c>
      <c r="C2" s="1">
        <v>43489</v>
      </c>
      <c r="D2" s="1">
        <v>43492</v>
      </c>
      <c r="E2" s="1">
        <v>43496</v>
      </c>
      <c r="F2">
        <v>4</v>
      </c>
      <c r="G2">
        <v>5</v>
      </c>
      <c r="H2">
        <v>47</v>
      </c>
      <c r="I2" s="6">
        <v>0</v>
      </c>
      <c r="J2">
        <v>1</v>
      </c>
      <c r="K2" t="str">
        <f>_xlfn.XLOOKUP(fCompras!F2,dComprador!$A$2:$A$7,dComprador!$B$2:$B$7)</f>
        <v>Lira</v>
      </c>
      <c r="L2" t="str">
        <f>_xlfn.XLOOKUP(J2,dFornecedor!$A$2:$A$6,dFornecedor!$B$2:$B$6)</f>
        <v>NorthShore</v>
      </c>
      <c r="M2" t="str">
        <f>_xlfn.XLOOKUP(G2,dMateriaPrima!$A$2:$A$12,dMateriaPrima!$B$2:$B$12)</f>
        <v>Areia</v>
      </c>
      <c r="N2" s="2">
        <f>_xlfn.XLOOKUP(G2,dMateriaPrima!$A$2:$A$12,dMateriaPrima!$C$2:$C$12)</f>
        <v>3.59</v>
      </c>
      <c r="O2" s="3">
        <f>PRODUCT(H2,N2)</f>
        <v>168.73</v>
      </c>
      <c r="P2" s="4">
        <f>PRODUCT(O2,I2)</f>
        <v>0</v>
      </c>
      <c r="Q2" s="3">
        <f>O2-P2</f>
        <v>168.73</v>
      </c>
      <c r="R2" t="str">
        <f>IF(E2&lt;=D2,"No prazo",IF(E2&gt;D2,"Em atraso"))</f>
        <v>Em atraso</v>
      </c>
      <c r="S2" s="5">
        <f>IF(E2 &gt;D2, E2-D2,0)</f>
        <v>4</v>
      </c>
    </row>
    <row r="3" spans="1:19" x14ac:dyDescent="0.25">
      <c r="A3">
        <v>2</v>
      </c>
      <c r="B3" s="1">
        <v>43493</v>
      </c>
      <c r="C3" s="1">
        <v>43494</v>
      </c>
      <c r="D3" s="1">
        <v>43500</v>
      </c>
      <c r="E3" s="1">
        <v>43503</v>
      </c>
      <c r="F3">
        <v>4</v>
      </c>
      <c r="G3">
        <v>5</v>
      </c>
      <c r="H3">
        <v>221</v>
      </c>
      <c r="I3" s="6">
        <v>0</v>
      </c>
      <c r="J3">
        <v>3</v>
      </c>
      <c r="K3" t="str">
        <f>_xlfn.XLOOKUP(fCompras!F3,dComprador!$A$2:$A$7,dComprador!$B$2:$B$7)</f>
        <v>Lira</v>
      </c>
      <c r="L3" t="str">
        <f>_xlfn.XLOOKUP(J3,dFornecedor!$A$2:$A$6,dFornecedor!$B$2:$B$6)</f>
        <v>StepUp</v>
      </c>
      <c r="M3" t="str">
        <f>_xlfn.XLOOKUP(G3,dMateriaPrima!$A$2:$A$12,dMateriaPrima!$B$2:$B$12)</f>
        <v>Areia</v>
      </c>
      <c r="N3" s="2">
        <f>_xlfn.XLOOKUP(G3,dMateriaPrima!$A$2:$A$12,dMateriaPrima!$C$2:$C$12)</f>
        <v>3.59</v>
      </c>
      <c r="O3" s="3">
        <f t="shared" ref="O3:O66" si="0">PRODUCT(H3,N3)</f>
        <v>793.39</v>
      </c>
      <c r="P3" s="4">
        <f t="shared" ref="P3:P66" si="1">PRODUCT(O3,I3)</f>
        <v>0</v>
      </c>
      <c r="Q3" s="3">
        <f t="shared" ref="Q3:Q66" si="2">O3-P3</f>
        <v>793.39</v>
      </c>
      <c r="R3" t="str">
        <f t="shared" ref="R3:R66" si="3">IF(E3&lt;=D3,"No prazo",IF(E3&gt;D3,"Em atraso"))</f>
        <v>Em atraso</v>
      </c>
      <c r="S3" s="5">
        <f t="shared" ref="S3:S66" si="4">IF(E3 &gt;D3, E3-D3,0)</f>
        <v>3</v>
      </c>
    </row>
    <row r="4" spans="1:19" x14ac:dyDescent="0.25">
      <c r="A4">
        <v>3</v>
      </c>
      <c r="B4" s="1">
        <v>43519</v>
      </c>
      <c r="C4" s="1">
        <v>43519</v>
      </c>
      <c r="D4" s="1">
        <v>43526</v>
      </c>
      <c r="E4" s="1">
        <v>43526</v>
      </c>
      <c r="F4">
        <v>4</v>
      </c>
      <c r="G4">
        <v>9</v>
      </c>
      <c r="H4">
        <v>36</v>
      </c>
      <c r="I4" s="6">
        <v>0</v>
      </c>
      <c r="J4">
        <v>2</v>
      </c>
      <c r="K4" t="str">
        <f>_xlfn.XLOOKUP(fCompras!F4,dComprador!$A$2:$A$7,dComprador!$B$2:$B$7)</f>
        <v>Lira</v>
      </c>
      <c r="L4" t="str">
        <f>_xlfn.XLOOKUP(J4,dFornecedor!$A$2:$A$6,dFornecedor!$B$2:$B$6)</f>
        <v>Minerva</v>
      </c>
      <c r="M4" t="str">
        <f>_xlfn.XLOOKUP(G4,dMateriaPrima!$A$2:$A$12,dMateriaPrima!$B$2:$B$12)</f>
        <v>Couro</v>
      </c>
      <c r="N4" s="2">
        <f>_xlfn.XLOOKUP(G4,dMateriaPrima!$A$2:$A$12,dMateriaPrima!$C$2:$C$12)</f>
        <v>4.4000000000000004</v>
      </c>
      <c r="O4" s="3">
        <f t="shared" si="0"/>
        <v>158.4</v>
      </c>
      <c r="P4" s="4">
        <f t="shared" si="1"/>
        <v>0</v>
      </c>
      <c r="Q4" s="3">
        <f t="shared" si="2"/>
        <v>158.4</v>
      </c>
      <c r="R4" t="str">
        <f t="shared" si="3"/>
        <v>No prazo</v>
      </c>
      <c r="S4" s="5">
        <f t="shared" si="4"/>
        <v>0</v>
      </c>
    </row>
    <row r="5" spans="1:19" x14ac:dyDescent="0.25">
      <c r="A5">
        <v>4</v>
      </c>
      <c r="B5" s="1">
        <v>43525</v>
      </c>
      <c r="C5" s="1">
        <v>43534</v>
      </c>
      <c r="D5" s="1">
        <v>43537</v>
      </c>
      <c r="E5" s="1">
        <v>43543</v>
      </c>
      <c r="F5">
        <v>4</v>
      </c>
      <c r="G5">
        <v>7</v>
      </c>
      <c r="H5">
        <v>37</v>
      </c>
      <c r="I5" s="6">
        <v>0</v>
      </c>
      <c r="J5">
        <v>3</v>
      </c>
      <c r="K5" t="str">
        <f>_xlfn.XLOOKUP(fCompras!F5,dComprador!$A$2:$A$7,dComprador!$B$2:$B$7)</f>
        <v>Lira</v>
      </c>
      <c r="L5" t="str">
        <f>_xlfn.XLOOKUP(J5,dFornecedor!$A$2:$A$6,dFornecedor!$B$2:$B$6)</f>
        <v>StepUp</v>
      </c>
      <c r="M5" t="str">
        <f>_xlfn.XLOOKUP(G5,dMateriaPrima!$A$2:$A$12,dMateriaPrima!$B$2:$B$12)</f>
        <v>Poliéster</v>
      </c>
      <c r="N5" s="2">
        <f>_xlfn.XLOOKUP(G5,dMateriaPrima!$A$2:$A$12,dMateriaPrima!$C$2:$C$12)</f>
        <v>8</v>
      </c>
      <c r="O5" s="3">
        <f t="shared" si="0"/>
        <v>296</v>
      </c>
      <c r="P5" s="4">
        <f t="shared" si="1"/>
        <v>0</v>
      </c>
      <c r="Q5" s="3">
        <f t="shared" si="2"/>
        <v>296</v>
      </c>
      <c r="R5" t="str">
        <f t="shared" si="3"/>
        <v>Em atraso</v>
      </c>
      <c r="S5" s="5">
        <f t="shared" si="4"/>
        <v>6</v>
      </c>
    </row>
    <row r="6" spans="1:19" x14ac:dyDescent="0.25">
      <c r="A6">
        <v>5</v>
      </c>
      <c r="B6" s="1">
        <v>43528</v>
      </c>
      <c r="C6" s="1">
        <v>43528</v>
      </c>
      <c r="D6" s="1">
        <v>43535</v>
      </c>
      <c r="E6" s="1">
        <v>43539</v>
      </c>
      <c r="F6">
        <v>4</v>
      </c>
      <c r="G6">
        <v>8</v>
      </c>
      <c r="H6">
        <v>217</v>
      </c>
      <c r="I6" s="6">
        <v>0</v>
      </c>
      <c r="J6">
        <v>2</v>
      </c>
      <c r="K6" t="str">
        <f>_xlfn.XLOOKUP(fCompras!F6,dComprador!$A$2:$A$7,dComprador!$B$2:$B$7)</f>
        <v>Lira</v>
      </c>
      <c r="L6" t="str">
        <f>_xlfn.XLOOKUP(J6,dFornecedor!$A$2:$A$6,dFornecedor!$B$2:$B$6)</f>
        <v>Minerva</v>
      </c>
      <c r="M6" t="str">
        <f>_xlfn.XLOOKUP(G6,dMateriaPrima!$A$2:$A$12,dMateriaPrima!$B$2:$B$12)</f>
        <v>Cimento</v>
      </c>
      <c r="N6" s="2">
        <f>_xlfn.XLOOKUP(G6,dMateriaPrima!$A$2:$A$12,dMateriaPrima!$C$2:$C$12)</f>
        <v>23</v>
      </c>
      <c r="O6" s="3">
        <f t="shared" si="0"/>
        <v>4991</v>
      </c>
      <c r="P6" s="4">
        <f t="shared" si="1"/>
        <v>0</v>
      </c>
      <c r="Q6" s="3">
        <f t="shared" si="2"/>
        <v>4991</v>
      </c>
      <c r="R6" t="str">
        <f t="shared" si="3"/>
        <v>Em atraso</v>
      </c>
      <c r="S6" s="5">
        <f t="shared" si="4"/>
        <v>4</v>
      </c>
    </row>
    <row r="7" spans="1:19" x14ac:dyDescent="0.25">
      <c r="A7">
        <v>6</v>
      </c>
      <c r="B7" s="1">
        <v>43535</v>
      </c>
      <c r="C7" s="1">
        <v>43535</v>
      </c>
      <c r="D7" s="1">
        <v>43542</v>
      </c>
      <c r="E7" s="1">
        <v>43544</v>
      </c>
      <c r="F7">
        <v>4</v>
      </c>
      <c r="G7">
        <v>1</v>
      </c>
      <c r="H7">
        <v>12</v>
      </c>
      <c r="I7" s="6">
        <v>0</v>
      </c>
      <c r="J7">
        <v>5</v>
      </c>
      <c r="K7" t="str">
        <f>_xlfn.XLOOKUP(fCompras!F7,dComprador!$A$2:$A$7,dComprador!$B$2:$B$7)</f>
        <v>Lira</v>
      </c>
      <c r="L7" t="str">
        <f>_xlfn.XLOOKUP(J7,dFornecedor!$A$2:$A$6,dFornecedor!$B$2:$B$6)</f>
        <v>Atlas</v>
      </c>
      <c r="M7" t="str">
        <f>_xlfn.XLOOKUP(G7,dMateriaPrima!$A$2:$A$12,dMateriaPrima!$B$2:$B$12)</f>
        <v>Tecido</v>
      </c>
      <c r="N7" s="2">
        <f>_xlfn.XLOOKUP(G7,dMateriaPrima!$A$2:$A$12,dMateriaPrima!$C$2:$C$12)</f>
        <v>18</v>
      </c>
      <c r="O7" s="3">
        <f t="shared" si="0"/>
        <v>216</v>
      </c>
      <c r="P7" s="4">
        <f t="shared" si="1"/>
        <v>0</v>
      </c>
      <c r="Q7" s="3">
        <f t="shared" si="2"/>
        <v>216</v>
      </c>
      <c r="R7" t="str">
        <f t="shared" si="3"/>
        <v>Em atraso</v>
      </c>
      <c r="S7" s="5">
        <f t="shared" si="4"/>
        <v>2</v>
      </c>
    </row>
    <row r="8" spans="1:19" x14ac:dyDescent="0.25">
      <c r="A8">
        <v>7</v>
      </c>
      <c r="B8" s="1">
        <v>43543</v>
      </c>
      <c r="C8" s="1">
        <v>43554</v>
      </c>
      <c r="D8" s="1">
        <v>43554</v>
      </c>
      <c r="E8" s="1">
        <v>43560</v>
      </c>
      <c r="F8">
        <v>4</v>
      </c>
      <c r="G8">
        <v>9</v>
      </c>
      <c r="H8">
        <v>417</v>
      </c>
      <c r="I8" s="6">
        <v>0</v>
      </c>
      <c r="J8">
        <v>1</v>
      </c>
      <c r="K8" t="str">
        <f>_xlfn.XLOOKUP(fCompras!F8,dComprador!$A$2:$A$7,dComprador!$B$2:$B$7)</f>
        <v>Lira</v>
      </c>
      <c r="L8" t="str">
        <f>_xlfn.XLOOKUP(J8,dFornecedor!$A$2:$A$6,dFornecedor!$B$2:$B$6)</f>
        <v>NorthShore</v>
      </c>
      <c r="M8" t="str">
        <f>_xlfn.XLOOKUP(G8,dMateriaPrima!$A$2:$A$12,dMateriaPrima!$B$2:$B$12)</f>
        <v>Couro</v>
      </c>
      <c r="N8" s="2">
        <f>_xlfn.XLOOKUP(G8,dMateriaPrima!$A$2:$A$12,dMateriaPrima!$C$2:$C$12)</f>
        <v>4.4000000000000004</v>
      </c>
      <c r="O8" s="3">
        <f t="shared" si="0"/>
        <v>1834.8000000000002</v>
      </c>
      <c r="P8" s="4">
        <f t="shared" si="1"/>
        <v>0</v>
      </c>
      <c r="Q8" s="3">
        <f t="shared" si="2"/>
        <v>1834.8000000000002</v>
      </c>
      <c r="R8" t="str">
        <f t="shared" si="3"/>
        <v>Em atraso</v>
      </c>
      <c r="S8" s="5">
        <f t="shared" si="4"/>
        <v>6</v>
      </c>
    </row>
    <row r="9" spans="1:19" x14ac:dyDescent="0.25">
      <c r="A9">
        <v>8</v>
      </c>
      <c r="B9" s="1">
        <v>43545</v>
      </c>
      <c r="C9" s="1">
        <v>43558</v>
      </c>
      <c r="D9" s="1">
        <v>43558</v>
      </c>
      <c r="E9" s="1">
        <v>43560</v>
      </c>
      <c r="F9">
        <v>4</v>
      </c>
      <c r="G9">
        <v>9</v>
      </c>
      <c r="H9">
        <v>70</v>
      </c>
      <c r="I9" s="6">
        <v>0</v>
      </c>
      <c r="J9">
        <v>1</v>
      </c>
      <c r="K9" t="str">
        <f>_xlfn.XLOOKUP(fCompras!F9,dComprador!$A$2:$A$7,dComprador!$B$2:$B$7)</f>
        <v>Lira</v>
      </c>
      <c r="L9" t="str">
        <f>_xlfn.XLOOKUP(J9,dFornecedor!$A$2:$A$6,dFornecedor!$B$2:$B$6)</f>
        <v>NorthShore</v>
      </c>
      <c r="M9" t="str">
        <f>_xlfn.XLOOKUP(G9,dMateriaPrima!$A$2:$A$12,dMateriaPrima!$B$2:$B$12)</f>
        <v>Couro</v>
      </c>
      <c r="N9" s="2">
        <f>_xlfn.XLOOKUP(G9,dMateriaPrima!$A$2:$A$12,dMateriaPrima!$C$2:$C$12)</f>
        <v>4.4000000000000004</v>
      </c>
      <c r="O9" s="3">
        <f t="shared" si="0"/>
        <v>308</v>
      </c>
      <c r="P9" s="4">
        <f t="shared" si="1"/>
        <v>0</v>
      </c>
      <c r="Q9" s="3">
        <f t="shared" si="2"/>
        <v>308</v>
      </c>
      <c r="R9" t="str">
        <f t="shared" si="3"/>
        <v>Em atraso</v>
      </c>
      <c r="S9" s="5">
        <f t="shared" si="4"/>
        <v>2</v>
      </c>
    </row>
    <row r="10" spans="1:19" x14ac:dyDescent="0.25">
      <c r="A10">
        <v>9</v>
      </c>
      <c r="B10" s="1">
        <v>43546</v>
      </c>
      <c r="C10" s="1">
        <v>43554</v>
      </c>
      <c r="D10" s="1">
        <v>43557</v>
      </c>
      <c r="E10" s="1">
        <v>43562</v>
      </c>
      <c r="F10">
        <v>4</v>
      </c>
      <c r="G10">
        <v>1</v>
      </c>
      <c r="H10">
        <v>300</v>
      </c>
      <c r="I10" s="6">
        <v>0</v>
      </c>
      <c r="J10">
        <v>2</v>
      </c>
      <c r="K10" t="str">
        <f>_xlfn.XLOOKUP(fCompras!F10,dComprador!$A$2:$A$7,dComprador!$B$2:$B$7)</f>
        <v>Lira</v>
      </c>
      <c r="L10" t="str">
        <f>_xlfn.XLOOKUP(J10,dFornecedor!$A$2:$A$6,dFornecedor!$B$2:$B$6)</f>
        <v>Minerva</v>
      </c>
      <c r="M10" t="str">
        <f>_xlfn.XLOOKUP(G10,dMateriaPrima!$A$2:$A$12,dMateriaPrima!$B$2:$B$12)</f>
        <v>Tecido</v>
      </c>
      <c r="N10" s="2">
        <f>_xlfn.XLOOKUP(G10,dMateriaPrima!$A$2:$A$12,dMateriaPrima!$C$2:$C$12)</f>
        <v>18</v>
      </c>
      <c r="O10" s="3">
        <f t="shared" si="0"/>
        <v>5400</v>
      </c>
      <c r="P10" s="4">
        <f t="shared" si="1"/>
        <v>0</v>
      </c>
      <c r="Q10" s="3">
        <f t="shared" si="2"/>
        <v>5400</v>
      </c>
      <c r="R10" t="str">
        <f t="shared" si="3"/>
        <v>Em atraso</v>
      </c>
      <c r="S10" s="5">
        <f t="shared" si="4"/>
        <v>5</v>
      </c>
    </row>
    <row r="11" spans="1:19" x14ac:dyDescent="0.25">
      <c r="A11">
        <v>10</v>
      </c>
      <c r="B11" s="1">
        <v>43549</v>
      </c>
      <c r="C11" s="1">
        <v>43554</v>
      </c>
      <c r="D11" s="1">
        <v>43556</v>
      </c>
      <c r="E11" s="1">
        <v>43562</v>
      </c>
      <c r="F11">
        <v>4</v>
      </c>
      <c r="G11">
        <v>1</v>
      </c>
      <c r="H11">
        <v>253</v>
      </c>
      <c r="I11" s="6">
        <v>0</v>
      </c>
      <c r="J11">
        <v>5</v>
      </c>
      <c r="K11" t="str">
        <f>_xlfn.XLOOKUP(fCompras!F11,dComprador!$A$2:$A$7,dComprador!$B$2:$B$7)</f>
        <v>Lira</v>
      </c>
      <c r="L11" t="str">
        <f>_xlfn.XLOOKUP(J11,dFornecedor!$A$2:$A$6,dFornecedor!$B$2:$B$6)</f>
        <v>Atlas</v>
      </c>
      <c r="M11" t="str">
        <f>_xlfn.XLOOKUP(G11,dMateriaPrima!$A$2:$A$12,dMateriaPrima!$B$2:$B$12)</f>
        <v>Tecido</v>
      </c>
      <c r="N11" s="2">
        <f>_xlfn.XLOOKUP(G11,dMateriaPrima!$A$2:$A$12,dMateriaPrima!$C$2:$C$12)</f>
        <v>18</v>
      </c>
      <c r="O11" s="3">
        <f t="shared" si="0"/>
        <v>4554</v>
      </c>
      <c r="P11" s="4">
        <f t="shared" si="1"/>
        <v>0</v>
      </c>
      <c r="Q11" s="3">
        <f t="shared" si="2"/>
        <v>4554</v>
      </c>
      <c r="R11" t="str">
        <f t="shared" si="3"/>
        <v>Em atraso</v>
      </c>
      <c r="S11" s="5">
        <f t="shared" si="4"/>
        <v>6</v>
      </c>
    </row>
    <row r="12" spans="1:19" x14ac:dyDescent="0.25">
      <c r="A12">
        <v>11</v>
      </c>
      <c r="B12" s="1">
        <v>43551</v>
      </c>
      <c r="C12" s="1">
        <v>43551</v>
      </c>
      <c r="D12" s="1">
        <v>43562</v>
      </c>
      <c r="E12" s="1">
        <v>43563</v>
      </c>
      <c r="F12">
        <v>4</v>
      </c>
      <c r="G12">
        <v>1</v>
      </c>
      <c r="H12">
        <v>135</v>
      </c>
      <c r="I12" s="6">
        <v>0</v>
      </c>
      <c r="J12">
        <v>4</v>
      </c>
      <c r="K12" t="str">
        <f>_xlfn.XLOOKUP(fCompras!F12,dComprador!$A$2:$A$7,dComprador!$B$2:$B$7)</f>
        <v>Lira</v>
      </c>
      <c r="L12" t="str">
        <f>_xlfn.XLOOKUP(J12,dFornecedor!$A$2:$A$6,dFornecedor!$B$2:$B$6)</f>
        <v>AlphaOmega</v>
      </c>
      <c r="M12" t="str">
        <f>_xlfn.XLOOKUP(G12,dMateriaPrima!$A$2:$A$12,dMateriaPrima!$B$2:$B$12)</f>
        <v>Tecido</v>
      </c>
      <c r="N12" s="2">
        <f>_xlfn.XLOOKUP(G12,dMateriaPrima!$A$2:$A$12,dMateriaPrima!$C$2:$C$12)</f>
        <v>18</v>
      </c>
      <c r="O12" s="3">
        <f t="shared" si="0"/>
        <v>2430</v>
      </c>
      <c r="P12" s="4">
        <f t="shared" si="1"/>
        <v>0</v>
      </c>
      <c r="Q12" s="3">
        <f t="shared" si="2"/>
        <v>2430</v>
      </c>
      <c r="R12" t="str">
        <f t="shared" si="3"/>
        <v>Em atraso</v>
      </c>
      <c r="S12" s="5">
        <f t="shared" si="4"/>
        <v>1</v>
      </c>
    </row>
    <row r="13" spans="1:19" x14ac:dyDescent="0.25">
      <c r="A13">
        <v>12</v>
      </c>
      <c r="B13" s="1">
        <v>43552</v>
      </c>
      <c r="C13" s="1">
        <v>43552</v>
      </c>
      <c r="D13" s="1">
        <v>43559</v>
      </c>
      <c r="E13" s="1">
        <v>43562</v>
      </c>
      <c r="F13">
        <v>4</v>
      </c>
      <c r="G13">
        <v>5</v>
      </c>
      <c r="H13">
        <v>146</v>
      </c>
      <c r="I13" s="6">
        <v>0</v>
      </c>
      <c r="J13">
        <v>4</v>
      </c>
      <c r="K13" t="str">
        <f>_xlfn.XLOOKUP(fCompras!F13,dComprador!$A$2:$A$7,dComprador!$B$2:$B$7)</f>
        <v>Lira</v>
      </c>
      <c r="L13" t="str">
        <f>_xlfn.XLOOKUP(J13,dFornecedor!$A$2:$A$6,dFornecedor!$B$2:$B$6)</f>
        <v>AlphaOmega</v>
      </c>
      <c r="M13" t="str">
        <f>_xlfn.XLOOKUP(G13,dMateriaPrima!$A$2:$A$12,dMateriaPrima!$B$2:$B$12)</f>
        <v>Areia</v>
      </c>
      <c r="N13" s="2">
        <f>_xlfn.XLOOKUP(G13,dMateriaPrima!$A$2:$A$12,dMateriaPrima!$C$2:$C$12)</f>
        <v>3.59</v>
      </c>
      <c r="O13" s="3">
        <f t="shared" si="0"/>
        <v>524.14</v>
      </c>
      <c r="P13" s="4">
        <f t="shared" si="1"/>
        <v>0</v>
      </c>
      <c r="Q13" s="3">
        <f t="shared" si="2"/>
        <v>524.14</v>
      </c>
      <c r="R13" t="str">
        <f t="shared" si="3"/>
        <v>Em atraso</v>
      </c>
      <c r="S13" s="5">
        <f t="shared" si="4"/>
        <v>3</v>
      </c>
    </row>
    <row r="14" spans="1:19" x14ac:dyDescent="0.25">
      <c r="A14">
        <v>13</v>
      </c>
      <c r="B14" s="1">
        <v>43553</v>
      </c>
      <c r="C14" s="1">
        <v>43560</v>
      </c>
      <c r="D14" s="1">
        <v>43563</v>
      </c>
      <c r="E14" s="1">
        <v>43566</v>
      </c>
      <c r="F14">
        <v>4</v>
      </c>
      <c r="G14">
        <v>11</v>
      </c>
      <c r="H14">
        <v>172</v>
      </c>
      <c r="I14" s="6">
        <v>0</v>
      </c>
      <c r="J14">
        <v>5</v>
      </c>
      <c r="K14" t="str">
        <f>_xlfn.XLOOKUP(fCompras!F14,dComprador!$A$2:$A$7,dComprador!$B$2:$B$7)</f>
        <v>Lira</v>
      </c>
      <c r="L14" t="str">
        <f>_xlfn.XLOOKUP(J14,dFornecedor!$A$2:$A$6,dFornecedor!$B$2:$B$6)</f>
        <v>Atlas</v>
      </c>
      <c r="M14" t="str">
        <f>_xlfn.XLOOKUP(G14,dMateriaPrima!$A$2:$A$12,dMateriaPrima!$B$2:$B$12)</f>
        <v>Papel</v>
      </c>
      <c r="N14" s="2">
        <f>_xlfn.XLOOKUP(G14,dMateriaPrima!$A$2:$A$12,dMateriaPrima!$C$2:$C$12)</f>
        <v>9</v>
      </c>
      <c r="O14" s="3">
        <f t="shared" si="0"/>
        <v>1548</v>
      </c>
      <c r="P14" s="4">
        <f t="shared" si="1"/>
        <v>0</v>
      </c>
      <c r="Q14" s="3">
        <f t="shared" si="2"/>
        <v>1548</v>
      </c>
      <c r="R14" t="str">
        <f t="shared" si="3"/>
        <v>Em atraso</v>
      </c>
      <c r="S14" s="5">
        <f t="shared" si="4"/>
        <v>3</v>
      </c>
    </row>
    <row r="15" spans="1:19" x14ac:dyDescent="0.25">
      <c r="A15">
        <v>14</v>
      </c>
      <c r="B15" s="1">
        <v>43554</v>
      </c>
      <c r="C15" s="1">
        <v>43566</v>
      </c>
      <c r="D15" s="1">
        <v>43566</v>
      </c>
      <c r="E15" s="1">
        <v>43568</v>
      </c>
      <c r="F15">
        <v>4</v>
      </c>
      <c r="G15">
        <v>9</v>
      </c>
      <c r="H15">
        <v>8</v>
      </c>
      <c r="I15" s="6">
        <v>0</v>
      </c>
      <c r="J15">
        <v>1</v>
      </c>
      <c r="K15" t="str">
        <f>_xlfn.XLOOKUP(fCompras!F15,dComprador!$A$2:$A$7,dComprador!$B$2:$B$7)</f>
        <v>Lira</v>
      </c>
      <c r="L15" t="str">
        <f>_xlfn.XLOOKUP(J15,dFornecedor!$A$2:$A$6,dFornecedor!$B$2:$B$6)</f>
        <v>NorthShore</v>
      </c>
      <c r="M15" t="str">
        <f>_xlfn.XLOOKUP(G15,dMateriaPrima!$A$2:$A$12,dMateriaPrima!$B$2:$B$12)</f>
        <v>Couro</v>
      </c>
      <c r="N15" s="2">
        <f>_xlfn.XLOOKUP(G15,dMateriaPrima!$A$2:$A$12,dMateriaPrima!$C$2:$C$12)</f>
        <v>4.4000000000000004</v>
      </c>
      <c r="O15" s="3">
        <f t="shared" si="0"/>
        <v>35.200000000000003</v>
      </c>
      <c r="P15" s="4">
        <f t="shared" si="1"/>
        <v>0</v>
      </c>
      <c r="Q15" s="3">
        <f t="shared" si="2"/>
        <v>35.200000000000003</v>
      </c>
      <c r="R15" t="str">
        <f t="shared" si="3"/>
        <v>Em atraso</v>
      </c>
      <c r="S15" s="5">
        <f t="shared" si="4"/>
        <v>2</v>
      </c>
    </row>
    <row r="16" spans="1:19" x14ac:dyDescent="0.25">
      <c r="A16">
        <v>15</v>
      </c>
      <c r="B16" s="1">
        <v>43554</v>
      </c>
      <c r="C16" s="1">
        <v>43554</v>
      </c>
      <c r="D16" s="1">
        <v>43570</v>
      </c>
      <c r="E16" s="1">
        <v>43572</v>
      </c>
      <c r="F16">
        <v>1</v>
      </c>
      <c r="G16">
        <v>1</v>
      </c>
      <c r="H16">
        <v>72</v>
      </c>
      <c r="I16" s="6">
        <v>0</v>
      </c>
      <c r="J16">
        <v>4</v>
      </c>
      <c r="K16" t="str">
        <f>_xlfn.XLOOKUP(fCompras!F16,dComprador!$A$2:$A$7,dComprador!$B$2:$B$7)</f>
        <v>Alon</v>
      </c>
      <c r="L16" t="str">
        <f>_xlfn.XLOOKUP(J16,dFornecedor!$A$2:$A$6,dFornecedor!$B$2:$B$6)</f>
        <v>AlphaOmega</v>
      </c>
      <c r="M16" t="str">
        <f>_xlfn.XLOOKUP(G16,dMateriaPrima!$A$2:$A$12,dMateriaPrima!$B$2:$B$12)</f>
        <v>Tecido</v>
      </c>
      <c r="N16" s="2">
        <f>_xlfn.XLOOKUP(G16,dMateriaPrima!$A$2:$A$12,dMateriaPrima!$C$2:$C$12)</f>
        <v>18</v>
      </c>
      <c r="O16" s="3">
        <f t="shared" si="0"/>
        <v>1296</v>
      </c>
      <c r="P16" s="4">
        <f t="shared" si="1"/>
        <v>0</v>
      </c>
      <c r="Q16" s="3">
        <f t="shared" si="2"/>
        <v>1296</v>
      </c>
      <c r="R16" t="str">
        <f t="shared" si="3"/>
        <v>Em atraso</v>
      </c>
      <c r="S16" s="5">
        <f t="shared" si="4"/>
        <v>2</v>
      </c>
    </row>
    <row r="17" spans="1:19" x14ac:dyDescent="0.25">
      <c r="A17">
        <v>16</v>
      </c>
      <c r="B17" s="1">
        <v>43554</v>
      </c>
      <c r="C17" s="1">
        <v>43566</v>
      </c>
      <c r="D17" s="1">
        <v>43571</v>
      </c>
      <c r="E17" s="1">
        <v>43573</v>
      </c>
      <c r="F17">
        <v>1</v>
      </c>
      <c r="G17">
        <v>6</v>
      </c>
      <c r="H17">
        <v>253</v>
      </c>
      <c r="I17" s="6">
        <v>0</v>
      </c>
      <c r="J17">
        <v>1</v>
      </c>
      <c r="K17" t="str">
        <f>_xlfn.XLOOKUP(fCompras!F17,dComprador!$A$2:$A$7,dComprador!$B$2:$B$7)</f>
        <v>Alon</v>
      </c>
      <c r="L17" t="str">
        <f>_xlfn.XLOOKUP(J17,dFornecedor!$A$2:$A$6,dFornecedor!$B$2:$B$6)</f>
        <v>NorthShore</v>
      </c>
      <c r="M17" t="str">
        <f>_xlfn.XLOOKUP(G17,dMateriaPrima!$A$2:$A$12,dMateriaPrima!$B$2:$B$12)</f>
        <v>Fio Algodão</v>
      </c>
      <c r="N17" s="2">
        <f>_xlfn.XLOOKUP(G17,dMateriaPrima!$A$2:$A$12,dMateriaPrima!$C$2:$C$12)</f>
        <v>55.9</v>
      </c>
      <c r="O17" s="3">
        <f t="shared" si="0"/>
        <v>14142.699999999999</v>
      </c>
      <c r="P17" s="4">
        <f t="shared" si="1"/>
        <v>0</v>
      </c>
      <c r="Q17" s="3">
        <f t="shared" si="2"/>
        <v>14142.699999999999</v>
      </c>
      <c r="R17" t="str">
        <f t="shared" si="3"/>
        <v>Em atraso</v>
      </c>
      <c r="S17" s="5">
        <f t="shared" si="4"/>
        <v>2</v>
      </c>
    </row>
    <row r="18" spans="1:19" x14ac:dyDescent="0.25">
      <c r="A18">
        <v>17</v>
      </c>
      <c r="B18" s="1">
        <v>43555</v>
      </c>
      <c r="C18" s="1">
        <v>43555</v>
      </c>
      <c r="D18" s="1">
        <v>43585</v>
      </c>
      <c r="E18" s="1">
        <v>43587</v>
      </c>
      <c r="F18">
        <v>1</v>
      </c>
      <c r="G18">
        <v>8</v>
      </c>
      <c r="H18">
        <v>90</v>
      </c>
      <c r="I18" s="6">
        <v>0</v>
      </c>
      <c r="J18">
        <v>2</v>
      </c>
      <c r="K18" t="str">
        <f>_xlfn.XLOOKUP(fCompras!F18,dComprador!$A$2:$A$7,dComprador!$B$2:$B$7)</f>
        <v>Alon</v>
      </c>
      <c r="L18" t="str">
        <f>_xlfn.XLOOKUP(J18,dFornecedor!$A$2:$A$6,dFornecedor!$B$2:$B$6)</f>
        <v>Minerva</v>
      </c>
      <c r="M18" t="str">
        <f>_xlfn.XLOOKUP(G18,dMateriaPrima!$A$2:$A$12,dMateriaPrima!$B$2:$B$12)</f>
        <v>Cimento</v>
      </c>
      <c r="N18" s="2">
        <f>_xlfn.XLOOKUP(G18,dMateriaPrima!$A$2:$A$12,dMateriaPrima!$C$2:$C$12)</f>
        <v>23</v>
      </c>
      <c r="O18" s="3">
        <f t="shared" si="0"/>
        <v>2070</v>
      </c>
      <c r="P18" s="4">
        <f t="shared" si="1"/>
        <v>0</v>
      </c>
      <c r="Q18" s="3">
        <f t="shared" si="2"/>
        <v>2070</v>
      </c>
      <c r="R18" t="str">
        <f t="shared" si="3"/>
        <v>Em atraso</v>
      </c>
      <c r="S18" s="5">
        <f t="shared" si="4"/>
        <v>2</v>
      </c>
    </row>
    <row r="19" spans="1:19" x14ac:dyDescent="0.25">
      <c r="A19">
        <v>18</v>
      </c>
      <c r="B19" s="1">
        <v>43555</v>
      </c>
      <c r="C19" s="1">
        <v>43563</v>
      </c>
      <c r="D19" s="1">
        <v>43565</v>
      </c>
      <c r="E19" s="1">
        <v>43570</v>
      </c>
      <c r="F19">
        <v>4</v>
      </c>
      <c r="G19">
        <v>8</v>
      </c>
      <c r="H19">
        <v>355</v>
      </c>
      <c r="I19" s="6">
        <v>0</v>
      </c>
      <c r="J19">
        <v>2</v>
      </c>
      <c r="K19" t="str">
        <f>_xlfn.XLOOKUP(fCompras!F19,dComprador!$A$2:$A$7,dComprador!$B$2:$B$7)</f>
        <v>Lira</v>
      </c>
      <c r="L19" t="str">
        <f>_xlfn.XLOOKUP(J19,dFornecedor!$A$2:$A$6,dFornecedor!$B$2:$B$6)</f>
        <v>Minerva</v>
      </c>
      <c r="M19" t="str">
        <f>_xlfn.XLOOKUP(G19,dMateriaPrima!$A$2:$A$12,dMateriaPrima!$B$2:$B$12)</f>
        <v>Cimento</v>
      </c>
      <c r="N19" s="2">
        <f>_xlfn.XLOOKUP(G19,dMateriaPrima!$A$2:$A$12,dMateriaPrima!$C$2:$C$12)</f>
        <v>23</v>
      </c>
      <c r="O19" s="3">
        <f t="shared" si="0"/>
        <v>8165</v>
      </c>
      <c r="P19" s="4">
        <f t="shared" si="1"/>
        <v>0</v>
      </c>
      <c r="Q19" s="3">
        <f t="shared" si="2"/>
        <v>8165</v>
      </c>
      <c r="R19" t="str">
        <f t="shared" si="3"/>
        <v>Em atraso</v>
      </c>
      <c r="S19" s="5">
        <f t="shared" si="4"/>
        <v>5</v>
      </c>
    </row>
    <row r="20" spans="1:19" x14ac:dyDescent="0.25">
      <c r="A20">
        <v>19</v>
      </c>
      <c r="B20" s="1">
        <v>43555</v>
      </c>
      <c r="C20" s="1">
        <v>43555</v>
      </c>
      <c r="D20" s="1">
        <v>43575</v>
      </c>
      <c r="E20" s="1">
        <v>43575</v>
      </c>
      <c r="F20">
        <v>1</v>
      </c>
      <c r="G20">
        <v>2</v>
      </c>
      <c r="H20">
        <v>32</v>
      </c>
      <c r="I20" s="6">
        <v>0</v>
      </c>
      <c r="J20">
        <v>4</v>
      </c>
      <c r="K20" t="str">
        <f>_xlfn.XLOOKUP(fCompras!F20,dComprador!$A$2:$A$7,dComprador!$B$2:$B$7)</f>
        <v>Alon</v>
      </c>
      <c r="L20" t="str">
        <f>_xlfn.XLOOKUP(J20,dFornecedor!$A$2:$A$6,dFornecedor!$B$2:$B$6)</f>
        <v>AlphaOmega</v>
      </c>
      <c r="M20" t="str">
        <f>_xlfn.XLOOKUP(G20,dMateriaPrima!$A$2:$A$12,dMateriaPrima!$B$2:$B$12)</f>
        <v>Chapa Metal</v>
      </c>
      <c r="N20" s="2">
        <f>_xlfn.XLOOKUP(G20,dMateriaPrima!$A$2:$A$12,dMateriaPrima!$C$2:$C$12)</f>
        <v>299.89999999999998</v>
      </c>
      <c r="O20" s="3">
        <f t="shared" si="0"/>
        <v>9596.7999999999993</v>
      </c>
      <c r="P20" s="4">
        <f t="shared" si="1"/>
        <v>0</v>
      </c>
      <c r="Q20" s="3">
        <f t="shared" si="2"/>
        <v>9596.7999999999993</v>
      </c>
      <c r="R20" t="str">
        <f t="shared" si="3"/>
        <v>No prazo</v>
      </c>
      <c r="S20" s="5">
        <f t="shared" si="4"/>
        <v>0</v>
      </c>
    </row>
    <row r="21" spans="1:19" x14ac:dyDescent="0.25">
      <c r="A21">
        <v>20</v>
      </c>
      <c r="B21" s="1">
        <v>43556</v>
      </c>
      <c r="C21" s="1">
        <v>43557</v>
      </c>
      <c r="D21" s="1">
        <v>43567</v>
      </c>
      <c r="E21" s="1">
        <v>43570</v>
      </c>
      <c r="F21">
        <v>4</v>
      </c>
      <c r="G21">
        <v>6</v>
      </c>
      <c r="H21">
        <v>31</v>
      </c>
      <c r="I21" s="6">
        <v>0</v>
      </c>
      <c r="J21">
        <v>4</v>
      </c>
      <c r="K21" t="str">
        <f>_xlfn.XLOOKUP(fCompras!F21,dComprador!$A$2:$A$7,dComprador!$B$2:$B$7)</f>
        <v>Lira</v>
      </c>
      <c r="L21" t="str">
        <f>_xlfn.XLOOKUP(J21,dFornecedor!$A$2:$A$6,dFornecedor!$B$2:$B$6)</f>
        <v>AlphaOmega</v>
      </c>
      <c r="M21" t="str">
        <f>_xlfn.XLOOKUP(G21,dMateriaPrima!$A$2:$A$12,dMateriaPrima!$B$2:$B$12)</f>
        <v>Fio Algodão</v>
      </c>
      <c r="N21" s="2">
        <f>_xlfn.XLOOKUP(G21,dMateriaPrima!$A$2:$A$12,dMateriaPrima!$C$2:$C$12)</f>
        <v>55.9</v>
      </c>
      <c r="O21" s="3">
        <f t="shared" si="0"/>
        <v>1732.8999999999999</v>
      </c>
      <c r="P21" s="4">
        <f t="shared" si="1"/>
        <v>0</v>
      </c>
      <c r="Q21" s="3">
        <f t="shared" si="2"/>
        <v>1732.8999999999999</v>
      </c>
      <c r="R21" t="str">
        <f t="shared" si="3"/>
        <v>Em atraso</v>
      </c>
      <c r="S21" s="5">
        <f t="shared" si="4"/>
        <v>3</v>
      </c>
    </row>
    <row r="22" spans="1:19" x14ac:dyDescent="0.25">
      <c r="A22">
        <v>21</v>
      </c>
      <c r="B22" s="1">
        <v>43556</v>
      </c>
      <c r="C22" s="1">
        <v>43564</v>
      </c>
      <c r="D22" s="1">
        <v>43586</v>
      </c>
      <c r="E22" s="1">
        <v>43585</v>
      </c>
      <c r="F22">
        <v>1</v>
      </c>
      <c r="G22">
        <v>9</v>
      </c>
      <c r="H22">
        <v>16</v>
      </c>
      <c r="I22" s="6">
        <v>0</v>
      </c>
      <c r="J22">
        <v>2</v>
      </c>
      <c r="K22" t="str">
        <f>_xlfn.XLOOKUP(fCompras!F22,dComprador!$A$2:$A$7,dComprador!$B$2:$B$7)</f>
        <v>Alon</v>
      </c>
      <c r="L22" t="str">
        <f>_xlfn.XLOOKUP(J22,dFornecedor!$A$2:$A$6,dFornecedor!$B$2:$B$6)</f>
        <v>Minerva</v>
      </c>
      <c r="M22" t="str">
        <f>_xlfn.XLOOKUP(G22,dMateriaPrima!$A$2:$A$12,dMateriaPrima!$B$2:$B$12)</f>
        <v>Couro</v>
      </c>
      <c r="N22" s="2">
        <f>_xlfn.XLOOKUP(G22,dMateriaPrima!$A$2:$A$12,dMateriaPrima!$C$2:$C$12)</f>
        <v>4.4000000000000004</v>
      </c>
      <c r="O22" s="3">
        <f t="shared" si="0"/>
        <v>70.400000000000006</v>
      </c>
      <c r="P22" s="4">
        <f t="shared" si="1"/>
        <v>0</v>
      </c>
      <c r="Q22" s="3">
        <f t="shared" si="2"/>
        <v>70.400000000000006</v>
      </c>
      <c r="R22" t="str">
        <f t="shared" si="3"/>
        <v>No prazo</v>
      </c>
      <c r="S22" s="5">
        <f t="shared" si="4"/>
        <v>0</v>
      </c>
    </row>
    <row r="23" spans="1:19" x14ac:dyDescent="0.25">
      <c r="A23">
        <v>22</v>
      </c>
      <c r="B23" s="1">
        <v>43556</v>
      </c>
      <c r="C23" s="1">
        <v>43556</v>
      </c>
      <c r="D23" s="1">
        <v>43563</v>
      </c>
      <c r="E23" s="1">
        <v>43565</v>
      </c>
      <c r="F23">
        <v>4</v>
      </c>
      <c r="G23">
        <v>8</v>
      </c>
      <c r="H23">
        <v>198</v>
      </c>
      <c r="I23" s="6">
        <v>0</v>
      </c>
      <c r="J23">
        <v>4</v>
      </c>
      <c r="K23" t="str">
        <f>_xlfn.XLOOKUP(fCompras!F23,dComprador!$A$2:$A$7,dComprador!$B$2:$B$7)</f>
        <v>Lira</v>
      </c>
      <c r="L23" t="str">
        <f>_xlfn.XLOOKUP(J23,dFornecedor!$A$2:$A$6,dFornecedor!$B$2:$B$6)</f>
        <v>AlphaOmega</v>
      </c>
      <c r="M23" t="str">
        <f>_xlfn.XLOOKUP(G23,dMateriaPrima!$A$2:$A$12,dMateriaPrima!$B$2:$B$12)</f>
        <v>Cimento</v>
      </c>
      <c r="N23" s="2">
        <f>_xlfn.XLOOKUP(G23,dMateriaPrima!$A$2:$A$12,dMateriaPrima!$C$2:$C$12)</f>
        <v>23</v>
      </c>
      <c r="O23" s="3">
        <f t="shared" si="0"/>
        <v>4554</v>
      </c>
      <c r="P23" s="4">
        <f t="shared" si="1"/>
        <v>0</v>
      </c>
      <c r="Q23" s="3">
        <f t="shared" si="2"/>
        <v>4554</v>
      </c>
      <c r="R23" t="str">
        <f t="shared" si="3"/>
        <v>Em atraso</v>
      </c>
      <c r="S23" s="5">
        <f t="shared" si="4"/>
        <v>2</v>
      </c>
    </row>
    <row r="24" spans="1:19" x14ac:dyDescent="0.25">
      <c r="A24">
        <v>23</v>
      </c>
      <c r="B24" s="1">
        <v>43556</v>
      </c>
      <c r="C24" s="1">
        <v>43564</v>
      </c>
      <c r="D24" s="1">
        <v>43568</v>
      </c>
      <c r="E24" s="1">
        <v>43566</v>
      </c>
      <c r="F24">
        <v>4</v>
      </c>
      <c r="G24">
        <v>6</v>
      </c>
      <c r="H24">
        <v>150</v>
      </c>
      <c r="I24" s="6">
        <v>0</v>
      </c>
      <c r="J24">
        <v>2</v>
      </c>
      <c r="K24" t="str">
        <f>_xlfn.XLOOKUP(fCompras!F24,dComprador!$A$2:$A$7,dComprador!$B$2:$B$7)</f>
        <v>Lira</v>
      </c>
      <c r="L24" t="str">
        <f>_xlfn.XLOOKUP(J24,dFornecedor!$A$2:$A$6,dFornecedor!$B$2:$B$6)</f>
        <v>Minerva</v>
      </c>
      <c r="M24" t="str">
        <f>_xlfn.XLOOKUP(G24,dMateriaPrima!$A$2:$A$12,dMateriaPrima!$B$2:$B$12)</f>
        <v>Fio Algodão</v>
      </c>
      <c r="N24" s="2">
        <f>_xlfn.XLOOKUP(G24,dMateriaPrima!$A$2:$A$12,dMateriaPrima!$C$2:$C$12)</f>
        <v>55.9</v>
      </c>
      <c r="O24" s="3">
        <f t="shared" si="0"/>
        <v>8385</v>
      </c>
      <c r="P24" s="4">
        <f t="shared" si="1"/>
        <v>0</v>
      </c>
      <c r="Q24" s="3">
        <f t="shared" si="2"/>
        <v>8385</v>
      </c>
      <c r="R24" t="str">
        <f t="shared" si="3"/>
        <v>No prazo</v>
      </c>
      <c r="S24" s="5">
        <f t="shared" si="4"/>
        <v>0</v>
      </c>
    </row>
    <row r="25" spans="1:19" x14ac:dyDescent="0.25">
      <c r="A25">
        <v>24</v>
      </c>
      <c r="B25" s="1">
        <v>43557</v>
      </c>
      <c r="C25" s="1">
        <v>43565</v>
      </c>
      <c r="D25" s="1">
        <v>43568</v>
      </c>
      <c r="E25" s="1">
        <v>43571</v>
      </c>
      <c r="F25">
        <v>4</v>
      </c>
      <c r="G25">
        <v>5</v>
      </c>
      <c r="H25">
        <v>46</v>
      </c>
      <c r="I25" s="6">
        <v>0</v>
      </c>
      <c r="J25">
        <v>2</v>
      </c>
      <c r="K25" t="str">
        <f>_xlfn.XLOOKUP(fCompras!F25,dComprador!$A$2:$A$7,dComprador!$B$2:$B$7)</f>
        <v>Lira</v>
      </c>
      <c r="L25" t="str">
        <f>_xlfn.XLOOKUP(J25,dFornecedor!$A$2:$A$6,dFornecedor!$B$2:$B$6)</f>
        <v>Minerva</v>
      </c>
      <c r="M25" t="str">
        <f>_xlfn.XLOOKUP(G25,dMateriaPrima!$A$2:$A$12,dMateriaPrima!$B$2:$B$12)</f>
        <v>Areia</v>
      </c>
      <c r="N25" s="2">
        <f>_xlfn.XLOOKUP(G25,dMateriaPrima!$A$2:$A$12,dMateriaPrima!$C$2:$C$12)</f>
        <v>3.59</v>
      </c>
      <c r="O25" s="3">
        <f t="shared" si="0"/>
        <v>165.14</v>
      </c>
      <c r="P25" s="4">
        <f t="shared" si="1"/>
        <v>0</v>
      </c>
      <c r="Q25" s="3">
        <f t="shared" si="2"/>
        <v>165.14</v>
      </c>
      <c r="R25" t="str">
        <f t="shared" si="3"/>
        <v>Em atraso</v>
      </c>
      <c r="S25" s="5">
        <f t="shared" si="4"/>
        <v>3</v>
      </c>
    </row>
    <row r="26" spans="1:19" x14ac:dyDescent="0.25">
      <c r="A26">
        <v>25</v>
      </c>
      <c r="B26" s="1">
        <v>43557</v>
      </c>
      <c r="C26" s="1">
        <v>43557</v>
      </c>
      <c r="D26" s="1">
        <v>43588</v>
      </c>
      <c r="E26" s="1">
        <v>43589</v>
      </c>
      <c r="F26">
        <v>1</v>
      </c>
      <c r="G26">
        <v>7</v>
      </c>
      <c r="H26">
        <v>26</v>
      </c>
      <c r="I26" s="6">
        <v>0</v>
      </c>
      <c r="J26">
        <v>2</v>
      </c>
      <c r="K26" t="str">
        <f>_xlfn.XLOOKUP(fCompras!F26,dComprador!$A$2:$A$7,dComprador!$B$2:$B$7)</f>
        <v>Alon</v>
      </c>
      <c r="L26" t="str">
        <f>_xlfn.XLOOKUP(J26,dFornecedor!$A$2:$A$6,dFornecedor!$B$2:$B$6)</f>
        <v>Minerva</v>
      </c>
      <c r="M26" t="str">
        <f>_xlfn.XLOOKUP(G26,dMateriaPrima!$A$2:$A$12,dMateriaPrima!$B$2:$B$12)</f>
        <v>Poliéster</v>
      </c>
      <c r="N26" s="2">
        <f>_xlfn.XLOOKUP(G26,dMateriaPrima!$A$2:$A$12,dMateriaPrima!$C$2:$C$12)</f>
        <v>8</v>
      </c>
      <c r="O26" s="3">
        <f t="shared" si="0"/>
        <v>208</v>
      </c>
      <c r="P26" s="4">
        <f t="shared" si="1"/>
        <v>0</v>
      </c>
      <c r="Q26" s="3">
        <f t="shared" si="2"/>
        <v>208</v>
      </c>
      <c r="R26" t="str">
        <f t="shared" si="3"/>
        <v>Em atraso</v>
      </c>
      <c r="S26" s="5">
        <f t="shared" si="4"/>
        <v>1</v>
      </c>
    </row>
    <row r="27" spans="1:19" x14ac:dyDescent="0.25">
      <c r="A27">
        <v>26</v>
      </c>
      <c r="B27" s="1">
        <v>43557</v>
      </c>
      <c r="C27" s="1">
        <v>43557</v>
      </c>
      <c r="D27" s="1">
        <v>43574</v>
      </c>
      <c r="E27" s="1">
        <v>43573</v>
      </c>
      <c r="F27">
        <v>2</v>
      </c>
      <c r="G27">
        <v>7</v>
      </c>
      <c r="H27">
        <v>71</v>
      </c>
      <c r="I27" s="6">
        <v>0</v>
      </c>
      <c r="J27">
        <v>2</v>
      </c>
      <c r="K27" t="str">
        <f>_xlfn.XLOOKUP(fCompras!F27,dComprador!$A$2:$A$7,dComprador!$B$2:$B$7)</f>
        <v>João</v>
      </c>
      <c r="L27" t="str">
        <f>_xlfn.XLOOKUP(J27,dFornecedor!$A$2:$A$6,dFornecedor!$B$2:$B$6)</f>
        <v>Minerva</v>
      </c>
      <c r="M27" t="str">
        <f>_xlfn.XLOOKUP(G27,dMateriaPrima!$A$2:$A$12,dMateriaPrima!$B$2:$B$12)</f>
        <v>Poliéster</v>
      </c>
      <c r="N27" s="2">
        <f>_xlfn.XLOOKUP(G27,dMateriaPrima!$A$2:$A$12,dMateriaPrima!$C$2:$C$12)</f>
        <v>8</v>
      </c>
      <c r="O27" s="3">
        <f t="shared" si="0"/>
        <v>568</v>
      </c>
      <c r="P27" s="4">
        <f t="shared" si="1"/>
        <v>0</v>
      </c>
      <c r="Q27" s="3">
        <f t="shared" si="2"/>
        <v>568</v>
      </c>
      <c r="R27" t="str">
        <f t="shared" si="3"/>
        <v>No prazo</v>
      </c>
      <c r="S27" s="5">
        <f t="shared" si="4"/>
        <v>0</v>
      </c>
    </row>
    <row r="28" spans="1:19" x14ac:dyDescent="0.25">
      <c r="A28">
        <v>27</v>
      </c>
      <c r="B28" s="1">
        <v>43557</v>
      </c>
      <c r="C28" s="1">
        <v>43566</v>
      </c>
      <c r="D28" s="1">
        <v>43573</v>
      </c>
      <c r="E28" s="1">
        <v>43574</v>
      </c>
      <c r="F28">
        <v>2</v>
      </c>
      <c r="G28">
        <v>5</v>
      </c>
      <c r="H28">
        <v>20</v>
      </c>
      <c r="I28" s="6">
        <v>0.2</v>
      </c>
      <c r="J28">
        <v>3</v>
      </c>
      <c r="K28" t="str">
        <f>_xlfn.XLOOKUP(fCompras!F28,dComprador!$A$2:$A$7,dComprador!$B$2:$B$7)</f>
        <v>João</v>
      </c>
      <c r="L28" t="str">
        <f>_xlfn.XLOOKUP(J28,dFornecedor!$A$2:$A$6,dFornecedor!$B$2:$B$6)</f>
        <v>StepUp</v>
      </c>
      <c r="M28" t="str">
        <f>_xlfn.XLOOKUP(G28,dMateriaPrima!$A$2:$A$12,dMateriaPrima!$B$2:$B$12)</f>
        <v>Areia</v>
      </c>
      <c r="N28" s="2">
        <f>_xlfn.XLOOKUP(G28,dMateriaPrima!$A$2:$A$12,dMateriaPrima!$C$2:$C$12)</f>
        <v>3.59</v>
      </c>
      <c r="O28" s="3">
        <f t="shared" si="0"/>
        <v>71.8</v>
      </c>
      <c r="P28" s="4">
        <f t="shared" si="1"/>
        <v>14.36</v>
      </c>
      <c r="Q28" s="3">
        <f t="shared" si="2"/>
        <v>57.44</v>
      </c>
      <c r="R28" t="str">
        <f t="shared" si="3"/>
        <v>Em atraso</v>
      </c>
      <c r="S28" s="5">
        <f t="shared" si="4"/>
        <v>1</v>
      </c>
    </row>
    <row r="29" spans="1:19" x14ac:dyDescent="0.25">
      <c r="A29">
        <v>28</v>
      </c>
      <c r="B29" s="1">
        <v>43558</v>
      </c>
      <c r="C29" s="1">
        <v>43567</v>
      </c>
      <c r="D29" s="1">
        <v>43571</v>
      </c>
      <c r="E29" s="1">
        <v>43578</v>
      </c>
      <c r="F29">
        <v>4</v>
      </c>
      <c r="G29">
        <v>9</v>
      </c>
      <c r="H29">
        <v>55</v>
      </c>
      <c r="I29" s="6">
        <v>0</v>
      </c>
      <c r="J29">
        <v>2</v>
      </c>
      <c r="K29" t="str">
        <f>_xlfn.XLOOKUP(fCompras!F29,dComprador!$A$2:$A$7,dComprador!$B$2:$B$7)</f>
        <v>Lira</v>
      </c>
      <c r="L29" t="str">
        <f>_xlfn.XLOOKUP(J29,dFornecedor!$A$2:$A$6,dFornecedor!$B$2:$B$6)</f>
        <v>Minerva</v>
      </c>
      <c r="M29" t="str">
        <f>_xlfn.XLOOKUP(G29,dMateriaPrima!$A$2:$A$12,dMateriaPrima!$B$2:$B$12)</f>
        <v>Couro</v>
      </c>
      <c r="N29" s="2">
        <f>_xlfn.XLOOKUP(G29,dMateriaPrima!$A$2:$A$12,dMateriaPrima!$C$2:$C$12)</f>
        <v>4.4000000000000004</v>
      </c>
      <c r="O29" s="3">
        <f t="shared" si="0"/>
        <v>242.00000000000003</v>
      </c>
      <c r="P29" s="4">
        <f t="shared" si="1"/>
        <v>0</v>
      </c>
      <c r="Q29" s="3">
        <f t="shared" si="2"/>
        <v>242.00000000000003</v>
      </c>
      <c r="R29" t="str">
        <f t="shared" si="3"/>
        <v>Em atraso</v>
      </c>
      <c r="S29" s="5">
        <f t="shared" si="4"/>
        <v>7</v>
      </c>
    </row>
    <row r="30" spans="1:19" x14ac:dyDescent="0.25">
      <c r="A30">
        <v>29</v>
      </c>
      <c r="B30" s="1">
        <v>43558</v>
      </c>
      <c r="C30" s="1">
        <v>43567</v>
      </c>
      <c r="D30" s="1">
        <v>43570</v>
      </c>
      <c r="E30" s="1">
        <v>43576</v>
      </c>
      <c r="F30">
        <v>4</v>
      </c>
      <c r="G30">
        <v>11</v>
      </c>
      <c r="H30">
        <v>57</v>
      </c>
      <c r="I30" s="6">
        <v>0</v>
      </c>
      <c r="J30">
        <v>2</v>
      </c>
      <c r="K30" t="str">
        <f>_xlfn.XLOOKUP(fCompras!F30,dComprador!$A$2:$A$7,dComprador!$B$2:$B$7)</f>
        <v>Lira</v>
      </c>
      <c r="L30" t="str">
        <f>_xlfn.XLOOKUP(J30,dFornecedor!$A$2:$A$6,dFornecedor!$B$2:$B$6)</f>
        <v>Minerva</v>
      </c>
      <c r="M30" t="str">
        <f>_xlfn.XLOOKUP(G30,dMateriaPrima!$A$2:$A$12,dMateriaPrima!$B$2:$B$12)</f>
        <v>Papel</v>
      </c>
      <c r="N30" s="2">
        <f>_xlfn.XLOOKUP(G30,dMateriaPrima!$A$2:$A$12,dMateriaPrima!$C$2:$C$12)</f>
        <v>9</v>
      </c>
      <c r="O30" s="3">
        <f t="shared" si="0"/>
        <v>513</v>
      </c>
      <c r="P30" s="4">
        <f t="shared" si="1"/>
        <v>0</v>
      </c>
      <c r="Q30" s="3">
        <f t="shared" si="2"/>
        <v>513</v>
      </c>
      <c r="R30" t="str">
        <f t="shared" si="3"/>
        <v>Em atraso</v>
      </c>
      <c r="S30" s="5">
        <f t="shared" si="4"/>
        <v>6</v>
      </c>
    </row>
    <row r="31" spans="1:19" x14ac:dyDescent="0.25">
      <c r="A31">
        <v>30</v>
      </c>
      <c r="B31" s="1">
        <v>43558</v>
      </c>
      <c r="C31" s="1">
        <v>43566</v>
      </c>
      <c r="D31" s="1">
        <v>43566</v>
      </c>
      <c r="E31" s="1">
        <v>43566</v>
      </c>
      <c r="F31">
        <v>4</v>
      </c>
      <c r="G31">
        <v>6</v>
      </c>
      <c r="H31">
        <v>269</v>
      </c>
      <c r="I31" s="6">
        <v>0</v>
      </c>
      <c r="J31">
        <v>1</v>
      </c>
      <c r="K31" t="str">
        <f>_xlfn.XLOOKUP(fCompras!F31,dComprador!$A$2:$A$7,dComprador!$B$2:$B$7)</f>
        <v>Lira</v>
      </c>
      <c r="L31" t="str">
        <f>_xlfn.XLOOKUP(J31,dFornecedor!$A$2:$A$6,dFornecedor!$B$2:$B$6)</f>
        <v>NorthShore</v>
      </c>
      <c r="M31" t="str">
        <f>_xlfn.XLOOKUP(G31,dMateriaPrima!$A$2:$A$12,dMateriaPrima!$B$2:$B$12)</f>
        <v>Fio Algodão</v>
      </c>
      <c r="N31" s="2">
        <f>_xlfn.XLOOKUP(G31,dMateriaPrima!$A$2:$A$12,dMateriaPrima!$C$2:$C$12)</f>
        <v>55.9</v>
      </c>
      <c r="O31" s="3">
        <f t="shared" si="0"/>
        <v>15037.1</v>
      </c>
      <c r="P31" s="4">
        <f t="shared" si="1"/>
        <v>0</v>
      </c>
      <c r="Q31" s="3">
        <f t="shared" si="2"/>
        <v>15037.1</v>
      </c>
      <c r="R31" t="str">
        <f t="shared" si="3"/>
        <v>No prazo</v>
      </c>
      <c r="S31" s="5">
        <f t="shared" si="4"/>
        <v>0</v>
      </c>
    </row>
    <row r="32" spans="1:19" x14ac:dyDescent="0.25">
      <c r="A32">
        <v>31</v>
      </c>
      <c r="B32" s="1">
        <v>43558</v>
      </c>
      <c r="C32" s="1">
        <v>43558</v>
      </c>
      <c r="D32" s="1">
        <v>43566</v>
      </c>
      <c r="E32" s="1">
        <v>43568</v>
      </c>
      <c r="F32">
        <v>4</v>
      </c>
      <c r="G32">
        <v>9</v>
      </c>
      <c r="H32">
        <v>166</v>
      </c>
      <c r="I32" s="6">
        <v>0</v>
      </c>
      <c r="J32">
        <v>5</v>
      </c>
      <c r="K32" t="str">
        <f>_xlfn.XLOOKUP(fCompras!F32,dComprador!$A$2:$A$7,dComprador!$B$2:$B$7)</f>
        <v>Lira</v>
      </c>
      <c r="L32" t="str">
        <f>_xlfn.XLOOKUP(J32,dFornecedor!$A$2:$A$6,dFornecedor!$B$2:$B$6)</f>
        <v>Atlas</v>
      </c>
      <c r="M32" t="str">
        <f>_xlfn.XLOOKUP(G32,dMateriaPrima!$A$2:$A$12,dMateriaPrima!$B$2:$B$12)</f>
        <v>Couro</v>
      </c>
      <c r="N32" s="2">
        <f>_xlfn.XLOOKUP(G32,dMateriaPrima!$A$2:$A$12,dMateriaPrima!$C$2:$C$12)</f>
        <v>4.4000000000000004</v>
      </c>
      <c r="O32" s="3">
        <f t="shared" si="0"/>
        <v>730.40000000000009</v>
      </c>
      <c r="P32" s="4">
        <f t="shared" si="1"/>
        <v>0</v>
      </c>
      <c r="Q32" s="3">
        <f t="shared" si="2"/>
        <v>730.40000000000009</v>
      </c>
      <c r="R32" t="str">
        <f t="shared" si="3"/>
        <v>Em atraso</v>
      </c>
      <c r="S32" s="5">
        <f t="shared" si="4"/>
        <v>2</v>
      </c>
    </row>
    <row r="33" spans="1:19" x14ac:dyDescent="0.25">
      <c r="A33">
        <v>32</v>
      </c>
      <c r="B33" s="1">
        <v>43558</v>
      </c>
      <c r="C33" s="1">
        <v>43566</v>
      </c>
      <c r="D33" s="1">
        <v>43568</v>
      </c>
      <c r="E33" s="1">
        <v>43574</v>
      </c>
      <c r="F33">
        <v>4</v>
      </c>
      <c r="G33">
        <v>8</v>
      </c>
      <c r="H33">
        <v>5</v>
      </c>
      <c r="I33" s="6">
        <v>0</v>
      </c>
      <c r="J33">
        <v>2</v>
      </c>
      <c r="K33" t="str">
        <f>_xlfn.XLOOKUP(fCompras!F33,dComprador!$A$2:$A$7,dComprador!$B$2:$B$7)</f>
        <v>Lira</v>
      </c>
      <c r="L33" t="str">
        <f>_xlfn.XLOOKUP(J33,dFornecedor!$A$2:$A$6,dFornecedor!$B$2:$B$6)</f>
        <v>Minerva</v>
      </c>
      <c r="M33" t="str">
        <f>_xlfn.XLOOKUP(G33,dMateriaPrima!$A$2:$A$12,dMateriaPrima!$B$2:$B$12)</f>
        <v>Cimento</v>
      </c>
      <c r="N33" s="2">
        <f>_xlfn.XLOOKUP(G33,dMateriaPrima!$A$2:$A$12,dMateriaPrima!$C$2:$C$12)</f>
        <v>23</v>
      </c>
      <c r="O33" s="3">
        <f t="shared" si="0"/>
        <v>115</v>
      </c>
      <c r="P33" s="4">
        <f t="shared" si="1"/>
        <v>0</v>
      </c>
      <c r="Q33" s="3">
        <f t="shared" si="2"/>
        <v>115</v>
      </c>
      <c r="R33" t="str">
        <f t="shared" si="3"/>
        <v>Em atraso</v>
      </c>
      <c r="S33" s="5">
        <f t="shared" si="4"/>
        <v>6</v>
      </c>
    </row>
    <row r="34" spans="1:19" x14ac:dyDescent="0.25">
      <c r="A34">
        <v>33</v>
      </c>
      <c r="B34" s="1">
        <v>43558</v>
      </c>
      <c r="C34" s="1">
        <v>43567</v>
      </c>
      <c r="D34" s="1">
        <v>43576</v>
      </c>
      <c r="E34" s="1">
        <v>43581</v>
      </c>
      <c r="F34">
        <v>1</v>
      </c>
      <c r="G34">
        <v>9</v>
      </c>
      <c r="H34">
        <v>72</v>
      </c>
      <c r="I34" s="6">
        <v>0</v>
      </c>
      <c r="J34">
        <v>2</v>
      </c>
      <c r="K34" t="str">
        <f>_xlfn.XLOOKUP(fCompras!F34,dComprador!$A$2:$A$7,dComprador!$B$2:$B$7)</f>
        <v>Alon</v>
      </c>
      <c r="L34" t="str">
        <f>_xlfn.XLOOKUP(J34,dFornecedor!$A$2:$A$6,dFornecedor!$B$2:$B$6)</f>
        <v>Minerva</v>
      </c>
      <c r="M34" t="str">
        <f>_xlfn.XLOOKUP(G34,dMateriaPrima!$A$2:$A$12,dMateriaPrima!$B$2:$B$12)</f>
        <v>Couro</v>
      </c>
      <c r="N34" s="2">
        <f>_xlfn.XLOOKUP(G34,dMateriaPrima!$A$2:$A$12,dMateriaPrima!$C$2:$C$12)</f>
        <v>4.4000000000000004</v>
      </c>
      <c r="O34" s="3">
        <f t="shared" si="0"/>
        <v>316.8</v>
      </c>
      <c r="P34" s="4">
        <f t="shared" si="1"/>
        <v>0</v>
      </c>
      <c r="Q34" s="3">
        <f t="shared" si="2"/>
        <v>316.8</v>
      </c>
      <c r="R34" t="str">
        <f t="shared" si="3"/>
        <v>Em atraso</v>
      </c>
      <c r="S34" s="5">
        <f t="shared" si="4"/>
        <v>5</v>
      </c>
    </row>
    <row r="35" spans="1:19" x14ac:dyDescent="0.25">
      <c r="A35">
        <v>34</v>
      </c>
      <c r="B35" s="1">
        <v>43558</v>
      </c>
      <c r="C35" s="1">
        <v>43558</v>
      </c>
      <c r="D35" s="1">
        <v>43571</v>
      </c>
      <c r="E35" s="1">
        <v>43572</v>
      </c>
      <c r="F35">
        <v>2</v>
      </c>
      <c r="G35">
        <v>5</v>
      </c>
      <c r="H35">
        <v>264</v>
      </c>
      <c r="I35" s="6">
        <v>0</v>
      </c>
      <c r="J35">
        <v>2</v>
      </c>
      <c r="K35" t="str">
        <f>_xlfn.XLOOKUP(fCompras!F35,dComprador!$A$2:$A$7,dComprador!$B$2:$B$7)</f>
        <v>João</v>
      </c>
      <c r="L35" t="str">
        <f>_xlfn.XLOOKUP(J35,dFornecedor!$A$2:$A$6,dFornecedor!$B$2:$B$6)</f>
        <v>Minerva</v>
      </c>
      <c r="M35" t="str">
        <f>_xlfn.XLOOKUP(G35,dMateriaPrima!$A$2:$A$12,dMateriaPrima!$B$2:$B$12)</f>
        <v>Areia</v>
      </c>
      <c r="N35" s="2">
        <f>_xlfn.XLOOKUP(G35,dMateriaPrima!$A$2:$A$12,dMateriaPrima!$C$2:$C$12)</f>
        <v>3.59</v>
      </c>
      <c r="O35" s="3">
        <f t="shared" si="0"/>
        <v>947.76</v>
      </c>
      <c r="P35" s="4">
        <f t="shared" si="1"/>
        <v>0</v>
      </c>
      <c r="Q35" s="3">
        <f t="shared" si="2"/>
        <v>947.76</v>
      </c>
      <c r="R35" t="str">
        <f t="shared" si="3"/>
        <v>Em atraso</v>
      </c>
      <c r="S35" s="5">
        <f t="shared" si="4"/>
        <v>1</v>
      </c>
    </row>
    <row r="36" spans="1:19" x14ac:dyDescent="0.25">
      <c r="A36">
        <v>35</v>
      </c>
      <c r="B36" s="1">
        <v>43558</v>
      </c>
      <c r="C36" s="1">
        <v>43558</v>
      </c>
      <c r="D36" s="1">
        <v>43569</v>
      </c>
      <c r="E36" s="1">
        <v>43573</v>
      </c>
      <c r="F36">
        <v>2</v>
      </c>
      <c r="G36">
        <v>11</v>
      </c>
      <c r="H36">
        <v>1</v>
      </c>
      <c r="I36" s="6">
        <v>0</v>
      </c>
      <c r="J36">
        <v>2</v>
      </c>
      <c r="K36" t="str">
        <f>_xlfn.XLOOKUP(fCompras!F36,dComprador!$A$2:$A$7,dComprador!$B$2:$B$7)</f>
        <v>João</v>
      </c>
      <c r="L36" t="str">
        <f>_xlfn.XLOOKUP(J36,dFornecedor!$A$2:$A$6,dFornecedor!$B$2:$B$6)</f>
        <v>Minerva</v>
      </c>
      <c r="M36" t="str">
        <f>_xlfn.XLOOKUP(G36,dMateriaPrima!$A$2:$A$12,dMateriaPrima!$B$2:$B$12)</f>
        <v>Papel</v>
      </c>
      <c r="N36" s="2">
        <f>_xlfn.XLOOKUP(G36,dMateriaPrima!$A$2:$A$12,dMateriaPrima!$C$2:$C$12)</f>
        <v>9</v>
      </c>
      <c r="O36" s="3">
        <f t="shared" si="0"/>
        <v>9</v>
      </c>
      <c r="P36" s="4">
        <f t="shared" si="1"/>
        <v>0</v>
      </c>
      <c r="Q36" s="3">
        <f t="shared" si="2"/>
        <v>9</v>
      </c>
      <c r="R36" t="str">
        <f t="shared" si="3"/>
        <v>Em atraso</v>
      </c>
      <c r="S36" s="5">
        <f t="shared" si="4"/>
        <v>4</v>
      </c>
    </row>
    <row r="37" spans="1:19" x14ac:dyDescent="0.25">
      <c r="A37">
        <v>36</v>
      </c>
      <c r="B37" s="1">
        <v>43558</v>
      </c>
      <c r="C37" s="1">
        <v>43567</v>
      </c>
      <c r="D37" s="1">
        <v>43574</v>
      </c>
      <c r="E37" s="1">
        <v>43577</v>
      </c>
      <c r="F37">
        <v>1</v>
      </c>
      <c r="G37">
        <v>9</v>
      </c>
      <c r="H37">
        <v>74</v>
      </c>
      <c r="I37" s="6">
        <v>0</v>
      </c>
      <c r="J37">
        <v>2</v>
      </c>
      <c r="K37" t="str">
        <f>_xlfn.XLOOKUP(fCompras!F37,dComprador!$A$2:$A$7,dComprador!$B$2:$B$7)</f>
        <v>Alon</v>
      </c>
      <c r="L37" t="str">
        <f>_xlfn.XLOOKUP(J37,dFornecedor!$A$2:$A$6,dFornecedor!$B$2:$B$6)</f>
        <v>Minerva</v>
      </c>
      <c r="M37" t="str">
        <f>_xlfn.XLOOKUP(G37,dMateriaPrima!$A$2:$A$12,dMateriaPrima!$B$2:$B$12)</f>
        <v>Couro</v>
      </c>
      <c r="N37" s="2">
        <f>_xlfn.XLOOKUP(G37,dMateriaPrima!$A$2:$A$12,dMateriaPrima!$C$2:$C$12)</f>
        <v>4.4000000000000004</v>
      </c>
      <c r="O37" s="3">
        <f t="shared" si="0"/>
        <v>325.60000000000002</v>
      </c>
      <c r="P37" s="4">
        <f t="shared" si="1"/>
        <v>0</v>
      </c>
      <c r="Q37" s="3">
        <f t="shared" si="2"/>
        <v>325.60000000000002</v>
      </c>
      <c r="R37" t="str">
        <f t="shared" si="3"/>
        <v>Em atraso</v>
      </c>
      <c r="S37" s="5">
        <f t="shared" si="4"/>
        <v>3</v>
      </c>
    </row>
    <row r="38" spans="1:19" x14ac:dyDescent="0.25">
      <c r="A38">
        <v>37</v>
      </c>
      <c r="B38" s="1">
        <v>43558</v>
      </c>
      <c r="C38" s="1">
        <v>43566</v>
      </c>
      <c r="D38" s="1">
        <v>43576</v>
      </c>
      <c r="E38" s="1">
        <v>43577</v>
      </c>
      <c r="F38">
        <v>1</v>
      </c>
      <c r="G38">
        <v>11</v>
      </c>
      <c r="H38">
        <v>22</v>
      </c>
      <c r="I38" s="6">
        <v>0</v>
      </c>
      <c r="J38">
        <v>3</v>
      </c>
      <c r="K38" t="str">
        <f>_xlfn.XLOOKUP(fCompras!F38,dComprador!$A$2:$A$7,dComprador!$B$2:$B$7)</f>
        <v>Alon</v>
      </c>
      <c r="L38" t="str">
        <f>_xlfn.XLOOKUP(J38,dFornecedor!$A$2:$A$6,dFornecedor!$B$2:$B$6)</f>
        <v>StepUp</v>
      </c>
      <c r="M38" t="str">
        <f>_xlfn.XLOOKUP(G38,dMateriaPrima!$A$2:$A$12,dMateriaPrima!$B$2:$B$12)</f>
        <v>Papel</v>
      </c>
      <c r="N38" s="2">
        <f>_xlfn.XLOOKUP(G38,dMateriaPrima!$A$2:$A$12,dMateriaPrima!$C$2:$C$12)</f>
        <v>9</v>
      </c>
      <c r="O38" s="3">
        <f t="shared" si="0"/>
        <v>198</v>
      </c>
      <c r="P38" s="4">
        <f t="shared" si="1"/>
        <v>0</v>
      </c>
      <c r="Q38" s="3">
        <f t="shared" si="2"/>
        <v>198</v>
      </c>
      <c r="R38" t="str">
        <f t="shared" si="3"/>
        <v>Em atraso</v>
      </c>
      <c r="S38" s="5">
        <f t="shared" si="4"/>
        <v>1</v>
      </c>
    </row>
    <row r="39" spans="1:19" x14ac:dyDescent="0.25">
      <c r="A39">
        <v>38</v>
      </c>
      <c r="B39" s="1">
        <v>43558</v>
      </c>
      <c r="C39" s="1">
        <v>43567</v>
      </c>
      <c r="D39" s="1">
        <v>43576</v>
      </c>
      <c r="E39" s="1">
        <v>43578</v>
      </c>
      <c r="F39">
        <v>3</v>
      </c>
      <c r="G39">
        <v>7</v>
      </c>
      <c r="H39">
        <v>379</v>
      </c>
      <c r="I39" s="6">
        <v>0</v>
      </c>
      <c r="J39">
        <v>2</v>
      </c>
      <c r="K39" t="str">
        <f>_xlfn.XLOOKUP(fCompras!F39,dComprador!$A$2:$A$7,dComprador!$B$2:$B$7)</f>
        <v>Diego</v>
      </c>
      <c r="L39" t="str">
        <f>_xlfn.XLOOKUP(J39,dFornecedor!$A$2:$A$6,dFornecedor!$B$2:$B$6)</f>
        <v>Minerva</v>
      </c>
      <c r="M39" t="str">
        <f>_xlfn.XLOOKUP(G39,dMateriaPrima!$A$2:$A$12,dMateriaPrima!$B$2:$B$12)</f>
        <v>Poliéster</v>
      </c>
      <c r="N39" s="2">
        <f>_xlfn.XLOOKUP(G39,dMateriaPrima!$A$2:$A$12,dMateriaPrima!$C$2:$C$12)</f>
        <v>8</v>
      </c>
      <c r="O39" s="3">
        <f t="shared" si="0"/>
        <v>3032</v>
      </c>
      <c r="P39" s="4">
        <f t="shared" si="1"/>
        <v>0</v>
      </c>
      <c r="Q39" s="3">
        <f t="shared" si="2"/>
        <v>3032</v>
      </c>
      <c r="R39" t="str">
        <f t="shared" si="3"/>
        <v>Em atraso</v>
      </c>
      <c r="S39" s="5">
        <f t="shared" si="4"/>
        <v>2</v>
      </c>
    </row>
    <row r="40" spans="1:19" x14ac:dyDescent="0.25">
      <c r="A40">
        <v>39</v>
      </c>
      <c r="B40" s="1">
        <v>43558</v>
      </c>
      <c r="C40" s="1">
        <v>43558</v>
      </c>
      <c r="D40" s="1">
        <v>43586</v>
      </c>
      <c r="E40" s="1">
        <v>43586</v>
      </c>
      <c r="F40">
        <v>1</v>
      </c>
      <c r="G40">
        <v>9</v>
      </c>
      <c r="H40">
        <v>116</v>
      </c>
      <c r="I40" s="6">
        <v>0</v>
      </c>
      <c r="J40">
        <v>2</v>
      </c>
      <c r="K40" t="str">
        <f>_xlfn.XLOOKUP(fCompras!F40,dComprador!$A$2:$A$7,dComprador!$B$2:$B$7)</f>
        <v>Alon</v>
      </c>
      <c r="L40" t="str">
        <f>_xlfn.XLOOKUP(J40,dFornecedor!$A$2:$A$6,dFornecedor!$B$2:$B$6)</f>
        <v>Minerva</v>
      </c>
      <c r="M40" t="str">
        <f>_xlfn.XLOOKUP(G40,dMateriaPrima!$A$2:$A$12,dMateriaPrima!$B$2:$B$12)</f>
        <v>Couro</v>
      </c>
      <c r="N40" s="2">
        <f>_xlfn.XLOOKUP(G40,dMateriaPrima!$A$2:$A$12,dMateriaPrima!$C$2:$C$12)</f>
        <v>4.4000000000000004</v>
      </c>
      <c r="O40" s="3">
        <f t="shared" si="0"/>
        <v>510.40000000000003</v>
      </c>
      <c r="P40" s="4">
        <f t="shared" si="1"/>
        <v>0</v>
      </c>
      <c r="Q40" s="3">
        <f t="shared" si="2"/>
        <v>510.40000000000003</v>
      </c>
      <c r="R40" t="str">
        <f t="shared" si="3"/>
        <v>No prazo</v>
      </c>
      <c r="S40" s="5">
        <f t="shared" si="4"/>
        <v>0</v>
      </c>
    </row>
    <row r="41" spans="1:19" x14ac:dyDescent="0.25">
      <c r="A41">
        <v>40</v>
      </c>
      <c r="B41" s="1">
        <v>43559</v>
      </c>
      <c r="C41" s="1">
        <v>43560</v>
      </c>
      <c r="D41" s="1">
        <v>43564</v>
      </c>
      <c r="E41" s="1">
        <v>43567</v>
      </c>
      <c r="F41">
        <v>4</v>
      </c>
      <c r="G41">
        <v>9</v>
      </c>
      <c r="H41">
        <v>177</v>
      </c>
      <c r="I41" s="6">
        <v>0</v>
      </c>
      <c r="J41">
        <v>3</v>
      </c>
      <c r="K41" t="str">
        <f>_xlfn.XLOOKUP(fCompras!F41,dComprador!$A$2:$A$7,dComprador!$B$2:$B$7)</f>
        <v>Lira</v>
      </c>
      <c r="L41" t="str">
        <f>_xlfn.XLOOKUP(J41,dFornecedor!$A$2:$A$6,dFornecedor!$B$2:$B$6)</f>
        <v>StepUp</v>
      </c>
      <c r="M41" t="str">
        <f>_xlfn.XLOOKUP(G41,dMateriaPrima!$A$2:$A$12,dMateriaPrima!$B$2:$B$12)</f>
        <v>Couro</v>
      </c>
      <c r="N41" s="2">
        <f>_xlfn.XLOOKUP(G41,dMateriaPrima!$A$2:$A$12,dMateriaPrima!$C$2:$C$12)</f>
        <v>4.4000000000000004</v>
      </c>
      <c r="O41" s="3">
        <f t="shared" si="0"/>
        <v>778.80000000000007</v>
      </c>
      <c r="P41" s="4">
        <f t="shared" si="1"/>
        <v>0</v>
      </c>
      <c r="Q41" s="3">
        <f t="shared" si="2"/>
        <v>778.80000000000007</v>
      </c>
      <c r="R41" t="str">
        <f t="shared" si="3"/>
        <v>Em atraso</v>
      </c>
      <c r="S41" s="5">
        <f t="shared" si="4"/>
        <v>3</v>
      </c>
    </row>
    <row r="42" spans="1:19" x14ac:dyDescent="0.25">
      <c r="A42">
        <v>41</v>
      </c>
      <c r="B42" s="1">
        <v>43559</v>
      </c>
      <c r="C42" s="1">
        <v>43567</v>
      </c>
      <c r="D42" s="1">
        <v>43568</v>
      </c>
      <c r="E42" s="1">
        <v>43572</v>
      </c>
      <c r="F42">
        <v>4</v>
      </c>
      <c r="G42">
        <v>4</v>
      </c>
      <c r="H42">
        <v>130</v>
      </c>
      <c r="I42" s="6">
        <v>0</v>
      </c>
      <c r="J42">
        <v>2</v>
      </c>
      <c r="K42" t="str">
        <f>_xlfn.XLOOKUP(fCompras!F42,dComprador!$A$2:$A$7,dComprador!$B$2:$B$7)</f>
        <v>Lira</v>
      </c>
      <c r="L42" t="str">
        <f>_xlfn.XLOOKUP(J42,dFornecedor!$A$2:$A$6,dFornecedor!$B$2:$B$6)</f>
        <v>Minerva</v>
      </c>
      <c r="M42" t="str">
        <f>_xlfn.XLOOKUP(G42,dMateriaPrima!$A$2:$A$12,dMateriaPrima!$B$2:$B$12)</f>
        <v>Madeira</v>
      </c>
      <c r="N42" s="2">
        <f>_xlfn.XLOOKUP(G42,dMateriaPrima!$A$2:$A$12,dMateriaPrima!$C$2:$C$12)</f>
        <v>168</v>
      </c>
      <c r="O42" s="3">
        <f t="shared" si="0"/>
        <v>21840</v>
      </c>
      <c r="P42" s="4">
        <f t="shared" si="1"/>
        <v>0</v>
      </c>
      <c r="Q42" s="3">
        <f t="shared" si="2"/>
        <v>21840</v>
      </c>
      <c r="R42" t="str">
        <f t="shared" si="3"/>
        <v>Em atraso</v>
      </c>
      <c r="S42" s="5">
        <f t="shared" si="4"/>
        <v>4</v>
      </c>
    </row>
    <row r="43" spans="1:19" x14ac:dyDescent="0.25">
      <c r="A43">
        <v>42</v>
      </c>
      <c r="B43" s="1">
        <v>43559</v>
      </c>
      <c r="C43" s="1">
        <v>43560</v>
      </c>
      <c r="D43" s="1">
        <v>43584</v>
      </c>
      <c r="E43" s="1">
        <v>43585</v>
      </c>
      <c r="F43">
        <v>3</v>
      </c>
      <c r="G43">
        <v>7</v>
      </c>
      <c r="H43">
        <v>344</v>
      </c>
      <c r="I43" s="6">
        <v>0.24</v>
      </c>
      <c r="J43">
        <v>3</v>
      </c>
      <c r="K43" t="str">
        <f>_xlfn.XLOOKUP(fCompras!F43,dComprador!$A$2:$A$7,dComprador!$B$2:$B$7)</f>
        <v>Diego</v>
      </c>
      <c r="L43" t="str">
        <f>_xlfn.XLOOKUP(J43,dFornecedor!$A$2:$A$6,dFornecedor!$B$2:$B$6)</f>
        <v>StepUp</v>
      </c>
      <c r="M43" t="str">
        <f>_xlfn.XLOOKUP(G43,dMateriaPrima!$A$2:$A$12,dMateriaPrima!$B$2:$B$12)</f>
        <v>Poliéster</v>
      </c>
      <c r="N43" s="2">
        <f>_xlfn.XLOOKUP(G43,dMateriaPrima!$A$2:$A$12,dMateriaPrima!$C$2:$C$12)</f>
        <v>8</v>
      </c>
      <c r="O43" s="3">
        <f t="shared" si="0"/>
        <v>2752</v>
      </c>
      <c r="P43" s="4">
        <f t="shared" si="1"/>
        <v>660.48</v>
      </c>
      <c r="Q43" s="3">
        <f t="shared" si="2"/>
        <v>2091.52</v>
      </c>
      <c r="R43" t="str">
        <f t="shared" si="3"/>
        <v>Em atraso</v>
      </c>
      <c r="S43" s="5">
        <f t="shared" si="4"/>
        <v>1</v>
      </c>
    </row>
    <row r="44" spans="1:19" x14ac:dyDescent="0.25">
      <c r="A44">
        <v>43</v>
      </c>
      <c r="B44" s="1">
        <v>43559</v>
      </c>
      <c r="C44" s="1">
        <v>43567</v>
      </c>
      <c r="D44" s="1">
        <v>43589</v>
      </c>
      <c r="E44" s="1">
        <v>43592</v>
      </c>
      <c r="F44">
        <v>1</v>
      </c>
      <c r="G44">
        <v>10</v>
      </c>
      <c r="H44">
        <v>29</v>
      </c>
      <c r="I44" s="6">
        <v>0</v>
      </c>
      <c r="J44">
        <v>2</v>
      </c>
      <c r="K44" t="str">
        <f>_xlfn.XLOOKUP(fCompras!F44,dComprador!$A$2:$A$7,dComprador!$B$2:$B$7)</f>
        <v>Alon</v>
      </c>
      <c r="L44" t="str">
        <f>_xlfn.XLOOKUP(J44,dFornecedor!$A$2:$A$6,dFornecedor!$B$2:$B$6)</f>
        <v>Minerva</v>
      </c>
      <c r="M44" t="str">
        <f>_xlfn.XLOOKUP(G44,dMateriaPrima!$A$2:$A$12,dMateriaPrima!$B$2:$B$12)</f>
        <v>Pedra Britada</v>
      </c>
      <c r="N44" s="2">
        <f>_xlfn.XLOOKUP(G44,dMateriaPrima!$A$2:$A$12,dMateriaPrima!$C$2:$C$12)</f>
        <v>56</v>
      </c>
      <c r="O44" s="3">
        <f t="shared" si="0"/>
        <v>1624</v>
      </c>
      <c r="P44" s="4">
        <f t="shared" si="1"/>
        <v>0</v>
      </c>
      <c r="Q44" s="3">
        <f t="shared" si="2"/>
        <v>1624</v>
      </c>
      <c r="R44" t="str">
        <f t="shared" si="3"/>
        <v>Em atraso</v>
      </c>
      <c r="S44" s="5">
        <f t="shared" si="4"/>
        <v>3</v>
      </c>
    </row>
    <row r="45" spans="1:19" x14ac:dyDescent="0.25">
      <c r="A45">
        <v>44</v>
      </c>
      <c r="B45" s="1">
        <v>43559</v>
      </c>
      <c r="C45" s="1">
        <v>43559</v>
      </c>
      <c r="D45" s="1">
        <v>43590</v>
      </c>
      <c r="E45" s="1">
        <v>43590</v>
      </c>
      <c r="F45">
        <v>1</v>
      </c>
      <c r="G45">
        <v>9</v>
      </c>
      <c r="H45">
        <v>29</v>
      </c>
      <c r="I45" s="6">
        <v>0</v>
      </c>
      <c r="J45">
        <v>2</v>
      </c>
      <c r="K45" t="str">
        <f>_xlfn.XLOOKUP(fCompras!F45,dComprador!$A$2:$A$7,dComprador!$B$2:$B$7)</f>
        <v>Alon</v>
      </c>
      <c r="L45" t="str">
        <f>_xlfn.XLOOKUP(J45,dFornecedor!$A$2:$A$6,dFornecedor!$B$2:$B$6)</f>
        <v>Minerva</v>
      </c>
      <c r="M45" t="str">
        <f>_xlfn.XLOOKUP(G45,dMateriaPrima!$A$2:$A$12,dMateriaPrima!$B$2:$B$12)</f>
        <v>Couro</v>
      </c>
      <c r="N45" s="2">
        <f>_xlfn.XLOOKUP(G45,dMateriaPrima!$A$2:$A$12,dMateriaPrima!$C$2:$C$12)</f>
        <v>4.4000000000000004</v>
      </c>
      <c r="O45" s="3">
        <f t="shared" si="0"/>
        <v>127.60000000000001</v>
      </c>
      <c r="P45" s="4">
        <f t="shared" si="1"/>
        <v>0</v>
      </c>
      <c r="Q45" s="3">
        <f t="shared" si="2"/>
        <v>127.60000000000001</v>
      </c>
      <c r="R45" t="str">
        <f t="shared" si="3"/>
        <v>No prazo</v>
      </c>
      <c r="S45" s="5">
        <f t="shared" si="4"/>
        <v>0</v>
      </c>
    </row>
    <row r="46" spans="1:19" x14ac:dyDescent="0.25">
      <c r="A46">
        <v>45</v>
      </c>
      <c r="B46" s="1">
        <v>43559</v>
      </c>
      <c r="C46" s="1">
        <v>43568</v>
      </c>
      <c r="D46" s="1">
        <v>43581</v>
      </c>
      <c r="E46" s="1">
        <v>43584</v>
      </c>
      <c r="F46">
        <v>1</v>
      </c>
      <c r="G46">
        <v>6</v>
      </c>
      <c r="H46">
        <v>433</v>
      </c>
      <c r="I46" s="6">
        <v>0</v>
      </c>
      <c r="J46">
        <v>2</v>
      </c>
      <c r="K46" t="str">
        <f>_xlfn.XLOOKUP(fCompras!F46,dComprador!$A$2:$A$7,dComprador!$B$2:$B$7)</f>
        <v>Alon</v>
      </c>
      <c r="L46" t="str">
        <f>_xlfn.XLOOKUP(J46,dFornecedor!$A$2:$A$6,dFornecedor!$B$2:$B$6)</f>
        <v>Minerva</v>
      </c>
      <c r="M46" t="str">
        <f>_xlfn.XLOOKUP(G46,dMateriaPrima!$A$2:$A$12,dMateriaPrima!$B$2:$B$12)</f>
        <v>Fio Algodão</v>
      </c>
      <c r="N46" s="2">
        <f>_xlfn.XLOOKUP(G46,dMateriaPrima!$A$2:$A$12,dMateriaPrima!$C$2:$C$12)</f>
        <v>55.9</v>
      </c>
      <c r="O46" s="3">
        <f t="shared" si="0"/>
        <v>24204.7</v>
      </c>
      <c r="P46" s="4">
        <f t="shared" si="1"/>
        <v>0</v>
      </c>
      <c r="Q46" s="3">
        <f t="shared" si="2"/>
        <v>24204.7</v>
      </c>
      <c r="R46" t="str">
        <f t="shared" si="3"/>
        <v>Em atraso</v>
      </c>
      <c r="S46" s="5">
        <f t="shared" si="4"/>
        <v>3</v>
      </c>
    </row>
    <row r="47" spans="1:19" x14ac:dyDescent="0.25">
      <c r="A47">
        <v>46</v>
      </c>
      <c r="B47" s="1">
        <v>43560</v>
      </c>
      <c r="C47" s="1">
        <v>43565</v>
      </c>
      <c r="D47" s="1">
        <v>43565</v>
      </c>
      <c r="E47" s="1">
        <v>43567</v>
      </c>
      <c r="F47">
        <v>4</v>
      </c>
      <c r="G47">
        <v>1</v>
      </c>
      <c r="H47">
        <v>10</v>
      </c>
      <c r="I47" s="6">
        <v>0</v>
      </c>
      <c r="J47">
        <v>1</v>
      </c>
      <c r="K47" t="str">
        <f>_xlfn.XLOOKUP(fCompras!F47,dComprador!$A$2:$A$7,dComprador!$B$2:$B$7)</f>
        <v>Lira</v>
      </c>
      <c r="L47" t="str">
        <f>_xlfn.XLOOKUP(J47,dFornecedor!$A$2:$A$6,dFornecedor!$B$2:$B$6)</f>
        <v>NorthShore</v>
      </c>
      <c r="M47" t="str">
        <f>_xlfn.XLOOKUP(G47,dMateriaPrima!$A$2:$A$12,dMateriaPrima!$B$2:$B$12)</f>
        <v>Tecido</v>
      </c>
      <c r="N47" s="2">
        <f>_xlfn.XLOOKUP(G47,dMateriaPrima!$A$2:$A$12,dMateriaPrima!$C$2:$C$12)</f>
        <v>18</v>
      </c>
      <c r="O47" s="3">
        <f t="shared" si="0"/>
        <v>180</v>
      </c>
      <c r="P47" s="4">
        <f t="shared" si="1"/>
        <v>0</v>
      </c>
      <c r="Q47" s="3">
        <f t="shared" si="2"/>
        <v>180</v>
      </c>
      <c r="R47" t="str">
        <f t="shared" si="3"/>
        <v>Em atraso</v>
      </c>
      <c r="S47" s="5">
        <f t="shared" si="4"/>
        <v>2</v>
      </c>
    </row>
    <row r="48" spans="1:19" x14ac:dyDescent="0.25">
      <c r="A48">
        <v>47</v>
      </c>
      <c r="B48" s="1">
        <v>43560</v>
      </c>
      <c r="C48" s="1">
        <v>43561</v>
      </c>
      <c r="D48" s="1">
        <v>43567</v>
      </c>
      <c r="E48" s="1">
        <v>43571</v>
      </c>
      <c r="F48">
        <v>4</v>
      </c>
      <c r="G48">
        <v>8</v>
      </c>
      <c r="H48">
        <v>619</v>
      </c>
      <c r="I48" s="6">
        <v>0</v>
      </c>
      <c r="J48">
        <v>3</v>
      </c>
      <c r="K48" t="str">
        <f>_xlfn.XLOOKUP(fCompras!F48,dComprador!$A$2:$A$7,dComprador!$B$2:$B$7)</f>
        <v>Lira</v>
      </c>
      <c r="L48" t="str">
        <f>_xlfn.XLOOKUP(J48,dFornecedor!$A$2:$A$6,dFornecedor!$B$2:$B$6)</f>
        <v>StepUp</v>
      </c>
      <c r="M48" t="str">
        <f>_xlfn.XLOOKUP(G48,dMateriaPrima!$A$2:$A$12,dMateriaPrima!$B$2:$B$12)</f>
        <v>Cimento</v>
      </c>
      <c r="N48" s="2">
        <f>_xlfn.XLOOKUP(G48,dMateriaPrima!$A$2:$A$12,dMateriaPrima!$C$2:$C$12)</f>
        <v>23</v>
      </c>
      <c r="O48" s="3">
        <f t="shared" si="0"/>
        <v>14237</v>
      </c>
      <c r="P48" s="4">
        <f t="shared" si="1"/>
        <v>0</v>
      </c>
      <c r="Q48" s="3">
        <f t="shared" si="2"/>
        <v>14237</v>
      </c>
      <c r="R48" t="str">
        <f t="shared" si="3"/>
        <v>Em atraso</v>
      </c>
      <c r="S48" s="5">
        <f t="shared" si="4"/>
        <v>4</v>
      </c>
    </row>
    <row r="49" spans="1:19" x14ac:dyDescent="0.25">
      <c r="A49">
        <v>48</v>
      </c>
      <c r="B49" s="1">
        <v>43560</v>
      </c>
      <c r="C49" s="1">
        <v>43563</v>
      </c>
      <c r="D49" s="1">
        <v>43566</v>
      </c>
      <c r="E49" s="1">
        <v>43569</v>
      </c>
      <c r="F49">
        <v>4</v>
      </c>
      <c r="G49">
        <v>4</v>
      </c>
      <c r="H49">
        <v>126</v>
      </c>
      <c r="I49" s="6">
        <v>0</v>
      </c>
      <c r="J49">
        <v>3</v>
      </c>
      <c r="K49" t="str">
        <f>_xlfn.XLOOKUP(fCompras!F49,dComprador!$A$2:$A$7,dComprador!$B$2:$B$7)</f>
        <v>Lira</v>
      </c>
      <c r="L49" t="str">
        <f>_xlfn.XLOOKUP(J49,dFornecedor!$A$2:$A$6,dFornecedor!$B$2:$B$6)</f>
        <v>StepUp</v>
      </c>
      <c r="M49" t="str">
        <f>_xlfn.XLOOKUP(G49,dMateriaPrima!$A$2:$A$12,dMateriaPrima!$B$2:$B$12)</f>
        <v>Madeira</v>
      </c>
      <c r="N49" s="2">
        <f>_xlfn.XLOOKUP(G49,dMateriaPrima!$A$2:$A$12,dMateriaPrima!$C$2:$C$12)</f>
        <v>168</v>
      </c>
      <c r="O49" s="3">
        <f t="shared" si="0"/>
        <v>21168</v>
      </c>
      <c r="P49" s="4">
        <f t="shared" si="1"/>
        <v>0</v>
      </c>
      <c r="Q49" s="3">
        <f t="shared" si="2"/>
        <v>21168</v>
      </c>
      <c r="R49" t="str">
        <f t="shared" si="3"/>
        <v>Em atraso</v>
      </c>
      <c r="S49" s="5">
        <f t="shared" si="4"/>
        <v>3</v>
      </c>
    </row>
    <row r="50" spans="1:19" x14ac:dyDescent="0.25">
      <c r="A50">
        <v>49</v>
      </c>
      <c r="B50" s="1">
        <v>43560</v>
      </c>
      <c r="C50" s="1">
        <v>43569</v>
      </c>
      <c r="D50" s="1">
        <v>43571</v>
      </c>
      <c r="E50" s="1">
        <v>43576</v>
      </c>
      <c r="F50">
        <v>4</v>
      </c>
      <c r="G50">
        <v>7</v>
      </c>
      <c r="H50">
        <v>138</v>
      </c>
      <c r="I50" s="6">
        <v>0</v>
      </c>
      <c r="J50">
        <v>3</v>
      </c>
      <c r="K50" t="str">
        <f>_xlfn.XLOOKUP(fCompras!F50,dComprador!$A$2:$A$7,dComprador!$B$2:$B$7)</f>
        <v>Lira</v>
      </c>
      <c r="L50" t="str">
        <f>_xlfn.XLOOKUP(J50,dFornecedor!$A$2:$A$6,dFornecedor!$B$2:$B$6)</f>
        <v>StepUp</v>
      </c>
      <c r="M50" t="str">
        <f>_xlfn.XLOOKUP(G50,dMateriaPrima!$A$2:$A$12,dMateriaPrima!$B$2:$B$12)</f>
        <v>Poliéster</v>
      </c>
      <c r="N50" s="2">
        <f>_xlfn.XLOOKUP(G50,dMateriaPrima!$A$2:$A$12,dMateriaPrima!$C$2:$C$12)</f>
        <v>8</v>
      </c>
      <c r="O50" s="3">
        <f t="shared" si="0"/>
        <v>1104</v>
      </c>
      <c r="P50" s="4">
        <f t="shared" si="1"/>
        <v>0</v>
      </c>
      <c r="Q50" s="3">
        <f t="shared" si="2"/>
        <v>1104</v>
      </c>
      <c r="R50" t="str">
        <f t="shared" si="3"/>
        <v>Em atraso</v>
      </c>
      <c r="S50" s="5">
        <f t="shared" si="4"/>
        <v>5</v>
      </c>
    </row>
    <row r="51" spans="1:19" x14ac:dyDescent="0.25">
      <c r="A51">
        <v>50</v>
      </c>
      <c r="B51" s="1">
        <v>43560</v>
      </c>
      <c r="C51" s="1">
        <v>43570</v>
      </c>
      <c r="D51" s="1">
        <v>43573</v>
      </c>
      <c r="E51" s="1">
        <v>43572</v>
      </c>
      <c r="F51">
        <v>4</v>
      </c>
      <c r="G51">
        <v>1</v>
      </c>
      <c r="H51">
        <v>6</v>
      </c>
      <c r="I51" s="6">
        <v>0</v>
      </c>
      <c r="J51">
        <v>3</v>
      </c>
      <c r="K51" t="str">
        <f>_xlfn.XLOOKUP(fCompras!F51,dComprador!$A$2:$A$7,dComprador!$B$2:$B$7)</f>
        <v>Lira</v>
      </c>
      <c r="L51" t="str">
        <f>_xlfn.XLOOKUP(J51,dFornecedor!$A$2:$A$6,dFornecedor!$B$2:$B$6)</f>
        <v>StepUp</v>
      </c>
      <c r="M51" t="str">
        <f>_xlfn.XLOOKUP(G51,dMateriaPrima!$A$2:$A$12,dMateriaPrima!$B$2:$B$12)</f>
        <v>Tecido</v>
      </c>
      <c r="N51" s="2">
        <f>_xlfn.XLOOKUP(G51,dMateriaPrima!$A$2:$A$12,dMateriaPrima!$C$2:$C$12)</f>
        <v>18</v>
      </c>
      <c r="O51" s="3">
        <f t="shared" si="0"/>
        <v>108</v>
      </c>
      <c r="P51" s="4">
        <f t="shared" si="1"/>
        <v>0</v>
      </c>
      <c r="Q51" s="3">
        <f t="shared" si="2"/>
        <v>108</v>
      </c>
      <c r="R51" t="str">
        <f t="shared" si="3"/>
        <v>No prazo</v>
      </c>
      <c r="S51" s="5">
        <f t="shared" si="4"/>
        <v>0</v>
      </c>
    </row>
    <row r="52" spans="1:19" x14ac:dyDescent="0.25">
      <c r="A52">
        <v>51</v>
      </c>
      <c r="B52" s="1">
        <v>43560</v>
      </c>
      <c r="C52" s="1">
        <v>43563</v>
      </c>
      <c r="D52" s="1">
        <v>43581</v>
      </c>
      <c r="E52" s="1">
        <v>43582</v>
      </c>
      <c r="F52">
        <v>1</v>
      </c>
      <c r="G52">
        <v>11</v>
      </c>
      <c r="H52">
        <v>151</v>
      </c>
      <c r="I52" s="6">
        <v>0</v>
      </c>
      <c r="J52">
        <v>4</v>
      </c>
      <c r="K52" t="str">
        <f>_xlfn.XLOOKUP(fCompras!F52,dComprador!$A$2:$A$7,dComprador!$B$2:$B$7)</f>
        <v>Alon</v>
      </c>
      <c r="L52" t="str">
        <f>_xlfn.XLOOKUP(J52,dFornecedor!$A$2:$A$6,dFornecedor!$B$2:$B$6)</f>
        <v>AlphaOmega</v>
      </c>
      <c r="M52" t="str">
        <f>_xlfn.XLOOKUP(G52,dMateriaPrima!$A$2:$A$12,dMateriaPrima!$B$2:$B$12)</f>
        <v>Papel</v>
      </c>
      <c r="N52" s="2">
        <f>_xlfn.XLOOKUP(G52,dMateriaPrima!$A$2:$A$12,dMateriaPrima!$C$2:$C$12)</f>
        <v>9</v>
      </c>
      <c r="O52" s="3">
        <f t="shared" si="0"/>
        <v>1359</v>
      </c>
      <c r="P52" s="4">
        <f t="shared" si="1"/>
        <v>0</v>
      </c>
      <c r="Q52" s="3">
        <f t="shared" si="2"/>
        <v>1359</v>
      </c>
      <c r="R52" t="str">
        <f t="shared" si="3"/>
        <v>Em atraso</v>
      </c>
      <c r="S52" s="5">
        <f t="shared" si="4"/>
        <v>1</v>
      </c>
    </row>
    <row r="53" spans="1:19" x14ac:dyDescent="0.25">
      <c r="A53">
        <v>52</v>
      </c>
      <c r="B53" s="1">
        <v>43560</v>
      </c>
      <c r="C53" s="1">
        <v>43561</v>
      </c>
      <c r="D53" s="1">
        <v>43574</v>
      </c>
      <c r="E53" s="1">
        <v>43574</v>
      </c>
      <c r="F53">
        <v>2</v>
      </c>
      <c r="G53">
        <v>2</v>
      </c>
      <c r="H53">
        <v>523</v>
      </c>
      <c r="I53" s="6">
        <v>0.25</v>
      </c>
      <c r="J53">
        <v>3</v>
      </c>
      <c r="K53" t="str">
        <f>_xlfn.XLOOKUP(fCompras!F53,dComprador!$A$2:$A$7,dComprador!$B$2:$B$7)</f>
        <v>João</v>
      </c>
      <c r="L53" t="str">
        <f>_xlfn.XLOOKUP(J53,dFornecedor!$A$2:$A$6,dFornecedor!$B$2:$B$6)</f>
        <v>StepUp</v>
      </c>
      <c r="M53" t="str">
        <f>_xlfn.XLOOKUP(G53,dMateriaPrima!$A$2:$A$12,dMateriaPrima!$B$2:$B$12)</f>
        <v>Chapa Metal</v>
      </c>
      <c r="N53" s="2">
        <f>_xlfn.XLOOKUP(G53,dMateriaPrima!$A$2:$A$12,dMateriaPrima!$C$2:$C$12)</f>
        <v>299.89999999999998</v>
      </c>
      <c r="O53" s="3">
        <f t="shared" si="0"/>
        <v>156847.69999999998</v>
      </c>
      <c r="P53" s="4">
        <f t="shared" si="1"/>
        <v>39211.924999999996</v>
      </c>
      <c r="Q53" s="3">
        <f t="shared" si="2"/>
        <v>117635.77499999999</v>
      </c>
      <c r="R53" t="str">
        <f t="shared" si="3"/>
        <v>No prazo</v>
      </c>
      <c r="S53" s="5">
        <f t="shared" si="4"/>
        <v>0</v>
      </c>
    </row>
    <row r="54" spans="1:19" x14ac:dyDescent="0.25">
      <c r="A54">
        <v>53</v>
      </c>
      <c r="B54" s="1">
        <v>43560</v>
      </c>
      <c r="C54" s="1">
        <v>43569</v>
      </c>
      <c r="D54" s="1">
        <v>43590</v>
      </c>
      <c r="E54" s="1">
        <v>43592</v>
      </c>
      <c r="F54">
        <v>1</v>
      </c>
      <c r="G54">
        <v>1</v>
      </c>
      <c r="H54">
        <v>47</v>
      </c>
      <c r="I54" s="6">
        <v>0</v>
      </c>
      <c r="J54">
        <v>3</v>
      </c>
      <c r="K54" t="str">
        <f>_xlfn.XLOOKUP(fCompras!F54,dComprador!$A$2:$A$7,dComprador!$B$2:$B$7)</f>
        <v>Alon</v>
      </c>
      <c r="L54" t="str">
        <f>_xlfn.XLOOKUP(J54,dFornecedor!$A$2:$A$6,dFornecedor!$B$2:$B$6)</f>
        <v>StepUp</v>
      </c>
      <c r="M54" t="str">
        <f>_xlfn.XLOOKUP(G54,dMateriaPrima!$A$2:$A$12,dMateriaPrima!$B$2:$B$12)</f>
        <v>Tecido</v>
      </c>
      <c r="N54" s="2">
        <f>_xlfn.XLOOKUP(G54,dMateriaPrima!$A$2:$A$12,dMateriaPrima!$C$2:$C$12)</f>
        <v>18</v>
      </c>
      <c r="O54" s="3">
        <f t="shared" si="0"/>
        <v>846</v>
      </c>
      <c r="P54" s="4">
        <f t="shared" si="1"/>
        <v>0</v>
      </c>
      <c r="Q54" s="3">
        <f t="shared" si="2"/>
        <v>846</v>
      </c>
      <c r="R54" t="str">
        <f t="shared" si="3"/>
        <v>Em atraso</v>
      </c>
      <c r="S54" s="5">
        <f t="shared" si="4"/>
        <v>2</v>
      </c>
    </row>
    <row r="55" spans="1:19" x14ac:dyDescent="0.25">
      <c r="A55">
        <v>54</v>
      </c>
      <c r="B55" s="1">
        <v>43560</v>
      </c>
      <c r="C55" s="1">
        <v>43569</v>
      </c>
      <c r="D55" s="1">
        <v>43582</v>
      </c>
      <c r="E55" s="1">
        <v>43584</v>
      </c>
      <c r="F55">
        <v>1</v>
      </c>
      <c r="G55">
        <v>7</v>
      </c>
      <c r="H55">
        <v>132</v>
      </c>
      <c r="I55" s="6">
        <v>0</v>
      </c>
      <c r="J55">
        <v>3</v>
      </c>
      <c r="K55" t="str">
        <f>_xlfn.XLOOKUP(fCompras!F55,dComprador!$A$2:$A$7,dComprador!$B$2:$B$7)</f>
        <v>Alon</v>
      </c>
      <c r="L55" t="str">
        <f>_xlfn.XLOOKUP(J55,dFornecedor!$A$2:$A$6,dFornecedor!$B$2:$B$6)</f>
        <v>StepUp</v>
      </c>
      <c r="M55" t="str">
        <f>_xlfn.XLOOKUP(G55,dMateriaPrima!$A$2:$A$12,dMateriaPrima!$B$2:$B$12)</f>
        <v>Poliéster</v>
      </c>
      <c r="N55" s="2">
        <f>_xlfn.XLOOKUP(G55,dMateriaPrima!$A$2:$A$12,dMateriaPrima!$C$2:$C$12)</f>
        <v>8</v>
      </c>
      <c r="O55" s="3">
        <f t="shared" si="0"/>
        <v>1056</v>
      </c>
      <c r="P55" s="4">
        <f t="shared" si="1"/>
        <v>0</v>
      </c>
      <c r="Q55" s="3">
        <f t="shared" si="2"/>
        <v>1056</v>
      </c>
      <c r="R55" t="str">
        <f t="shared" si="3"/>
        <v>Em atraso</v>
      </c>
      <c r="S55" s="5">
        <f t="shared" si="4"/>
        <v>2</v>
      </c>
    </row>
    <row r="56" spans="1:19" x14ac:dyDescent="0.25">
      <c r="A56">
        <v>55</v>
      </c>
      <c r="B56" s="1">
        <v>43561</v>
      </c>
      <c r="C56" s="1">
        <v>43570</v>
      </c>
      <c r="D56" s="1">
        <v>43573</v>
      </c>
      <c r="E56" s="1">
        <v>43576</v>
      </c>
      <c r="F56">
        <v>4</v>
      </c>
      <c r="G56">
        <v>1</v>
      </c>
      <c r="H56">
        <v>318</v>
      </c>
      <c r="I56" s="6">
        <v>0</v>
      </c>
      <c r="J56">
        <v>2</v>
      </c>
      <c r="K56" t="str">
        <f>_xlfn.XLOOKUP(fCompras!F56,dComprador!$A$2:$A$7,dComprador!$B$2:$B$7)</f>
        <v>Lira</v>
      </c>
      <c r="L56" t="str">
        <f>_xlfn.XLOOKUP(J56,dFornecedor!$A$2:$A$6,dFornecedor!$B$2:$B$6)</f>
        <v>Minerva</v>
      </c>
      <c r="M56" t="str">
        <f>_xlfn.XLOOKUP(G56,dMateriaPrima!$A$2:$A$12,dMateriaPrima!$B$2:$B$12)</f>
        <v>Tecido</v>
      </c>
      <c r="N56" s="2">
        <f>_xlfn.XLOOKUP(G56,dMateriaPrima!$A$2:$A$12,dMateriaPrima!$C$2:$C$12)</f>
        <v>18</v>
      </c>
      <c r="O56" s="3">
        <f t="shared" si="0"/>
        <v>5724</v>
      </c>
      <c r="P56" s="4">
        <f t="shared" si="1"/>
        <v>0</v>
      </c>
      <c r="Q56" s="3">
        <f t="shared" si="2"/>
        <v>5724</v>
      </c>
      <c r="R56" t="str">
        <f t="shared" si="3"/>
        <v>Em atraso</v>
      </c>
      <c r="S56" s="5">
        <f t="shared" si="4"/>
        <v>3</v>
      </c>
    </row>
    <row r="57" spans="1:19" x14ac:dyDescent="0.25">
      <c r="A57">
        <v>56</v>
      </c>
      <c r="B57" s="1">
        <v>43561</v>
      </c>
      <c r="C57" s="1">
        <v>43564</v>
      </c>
      <c r="D57" s="1">
        <v>43566</v>
      </c>
      <c r="E57" s="1">
        <v>43570</v>
      </c>
      <c r="F57">
        <v>4</v>
      </c>
      <c r="G57">
        <v>1</v>
      </c>
      <c r="H57">
        <v>16</v>
      </c>
      <c r="I57" s="6">
        <v>0</v>
      </c>
      <c r="J57">
        <v>1</v>
      </c>
      <c r="K57" t="str">
        <f>_xlfn.XLOOKUP(fCompras!F57,dComprador!$A$2:$A$7,dComprador!$B$2:$B$7)</f>
        <v>Lira</v>
      </c>
      <c r="L57" t="str">
        <f>_xlfn.XLOOKUP(J57,dFornecedor!$A$2:$A$6,dFornecedor!$B$2:$B$6)</f>
        <v>NorthShore</v>
      </c>
      <c r="M57" t="str">
        <f>_xlfn.XLOOKUP(G57,dMateriaPrima!$A$2:$A$12,dMateriaPrima!$B$2:$B$12)</f>
        <v>Tecido</v>
      </c>
      <c r="N57" s="2">
        <f>_xlfn.XLOOKUP(G57,dMateriaPrima!$A$2:$A$12,dMateriaPrima!$C$2:$C$12)</f>
        <v>18</v>
      </c>
      <c r="O57" s="3">
        <f t="shared" si="0"/>
        <v>288</v>
      </c>
      <c r="P57" s="4">
        <f t="shared" si="1"/>
        <v>0</v>
      </c>
      <c r="Q57" s="3">
        <f t="shared" si="2"/>
        <v>288</v>
      </c>
      <c r="R57" t="str">
        <f t="shared" si="3"/>
        <v>Em atraso</v>
      </c>
      <c r="S57" s="5">
        <f t="shared" si="4"/>
        <v>4</v>
      </c>
    </row>
    <row r="58" spans="1:19" x14ac:dyDescent="0.25">
      <c r="A58">
        <v>57</v>
      </c>
      <c r="B58" s="1">
        <v>43561</v>
      </c>
      <c r="C58" s="1">
        <v>43561</v>
      </c>
      <c r="D58" s="1">
        <v>43566</v>
      </c>
      <c r="E58" s="1">
        <v>43569</v>
      </c>
      <c r="F58">
        <v>4</v>
      </c>
      <c r="G58">
        <v>6</v>
      </c>
      <c r="H58">
        <v>65</v>
      </c>
      <c r="I58" s="6">
        <v>0</v>
      </c>
      <c r="J58">
        <v>5</v>
      </c>
      <c r="K58" t="str">
        <f>_xlfn.XLOOKUP(fCompras!F58,dComprador!$A$2:$A$7,dComprador!$B$2:$B$7)</f>
        <v>Lira</v>
      </c>
      <c r="L58" t="str">
        <f>_xlfn.XLOOKUP(J58,dFornecedor!$A$2:$A$6,dFornecedor!$B$2:$B$6)</f>
        <v>Atlas</v>
      </c>
      <c r="M58" t="str">
        <f>_xlfn.XLOOKUP(G58,dMateriaPrima!$A$2:$A$12,dMateriaPrima!$B$2:$B$12)</f>
        <v>Fio Algodão</v>
      </c>
      <c r="N58" s="2">
        <f>_xlfn.XLOOKUP(G58,dMateriaPrima!$A$2:$A$12,dMateriaPrima!$C$2:$C$12)</f>
        <v>55.9</v>
      </c>
      <c r="O58" s="3">
        <f t="shared" si="0"/>
        <v>3633.5</v>
      </c>
      <c r="P58" s="4">
        <f t="shared" si="1"/>
        <v>0</v>
      </c>
      <c r="Q58" s="3">
        <f t="shared" si="2"/>
        <v>3633.5</v>
      </c>
      <c r="R58" t="str">
        <f t="shared" si="3"/>
        <v>Em atraso</v>
      </c>
      <c r="S58" s="5">
        <f t="shared" si="4"/>
        <v>3</v>
      </c>
    </row>
    <row r="59" spans="1:19" x14ac:dyDescent="0.25">
      <c r="A59">
        <v>58</v>
      </c>
      <c r="B59" s="1">
        <v>43561</v>
      </c>
      <c r="C59" s="1">
        <v>43571</v>
      </c>
      <c r="D59" s="1">
        <v>43578</v>
      </c>
      <c r="E59" s="1">
        <v>43579</v>
      </c>
      <c r="F59">
        <v>1</v>
      </c>
      <c r="G59">
        <v>8</v>
      </c>
      <c r="H59">
        <v>17</v>
      </c>
      <c r="I59" s="6">
        <v>0</v>
      </c>
      <c r="J59">
        <v>1</v>
      </c>
      <c r="K59" t="str">
        <f>_xlfn.XLOOKUP(fCompras!F59,dComprador!$A$2:$A$7,dComprador!$B$2:$B$7)</f>
        <v>Alon</v>
      </c>
      <c r="L59" t="str">
        <f>_xlfn.XLOOKUP(J59,dFornecedor!$A$2:$A$6,dFornecedor!$B$2:$B$6)</f>
        <v>NorthShore</v>
      </c>
      <c r="M59" t="str">
        <f>_xlfn.XLOOKUP(G59,dMateriaPrima!$A$2:$A$12,dMateriaPrima!$B$2:$B$12)</f>
        <v>Cimento</v>
      </c>
      <c r="N59" s="2">
        <f>_xlfn.XLOOKUP(G59,dMateriaPrima!$A$2:$A$12,dMateriaPrima!$C$2:$C$12)</f>
        <v>23</v>
      </c>
      <c r="O59" s="3">
        <f t="shared" si="0"/>
        <v>391</v>
      </c>
      <c r="P59" s="4">
        <f t="shared" si="1"/>
        <v>0</v>
      </c>
      <c r="Q59" s="3">
        <f t="shared" si="2"/>
        <v>391</v>
      </c>
      <c r="R59" t="str">
        <f t="shared" si="3"/>
        <v>Em atraso</v>
      </c>
      <c r="S59" s="5">
        <f t="shared" si="4"/>
        <v>1</v>
      </c>
    </row>
    <row r="60" spans="1:19" x14ac:dyDescent="0.25">
      <c r="A60">
        <v>59</v>
      </c>
      <c r="B60" s="1">
        <v>43561</v>
      </c>
      <c r="C60" s="1">
        <v>43564</v>
      </c>
      <c r="D60" s="1">
        <v>43580</v>
      </c>
      <c r="E60" s="1">
        <v>43580</v>
      </c>
      <c r="F60">
        <v>1</v>
      </c>
      <c r="G60">
        <v>11</v>
      </c>
      <c r="H60">
        <v>153</v>
      </c>
      <c r="I60" s="6">
        <v>0</v>
      </c>
      <c r="J60">
        <v>3</v>
      </c>
      <c r="K60" t="str">
        <f>_xlfn.XLOOKUP(fCompras!F60,dComprador!$A$2:$A$7,dComprador!$B$2:$B$7)</f>
        <v>Alon</v>
      </c>
      <c r="L60" t="str">
        <f>_xlfn.XLOOKUP(J60,dFornecedor!$A$2:$A$6,dFornecedor!$B$2:$B$6)</f>
        <v>StepUp</v>
      </c>
      <c r="M60" t="str">
        <f>_xlfn.XLOOKUP(G60,dMateriaPrima!$A$2:$A$12,dMateriaPrima!$B$2:$B$12)</f>
        <v>Papel</v>
      </c>
      <c r="N60" s="2">
        <f>_xlfn.XLOOKUP(G60,dMateriaPrima!$A$2:$A$12,dMateriaPrima!$C$2:$C$12)</f>
        <v>9</v>
      </c>
      <c r="O60" s="3">
        <f t="shared" si="0"/>
        <v>1377</v>
      </c>
      <c r="P60" s="4">
        <f t="shared" si="1"/>
        <v>0</v>
      </c>
      <c r="Q60" s="3">
        <f t="shared" si="2"/>
        <v>1377</v>
      </c>
      <c r="R60" t="str">
        <f t="shared" si="3"/>
        <v>No prazo</v>
      </c>
      <c r="S60" s="5">
        <f t="shared" si="4"/>
        <v>0</v>
      </c>
    </row>
    <row r="61" spans="1:19" x14ac:dyDescent="0.25">
      <c r="A61">
        <v>60</v>
      </c>
      <c r="B61" s="1">
        <v>43561</v>
      </c>
      <c r="C61" s="1">
        <v>43561</v>
      </c>
      <c r="D61" s="1">
        <v>43577</v>
      </c>
      <c r="E61" s="1">
        <v>43579</v>
      </c>
      <c r="F61">
        <v>1</v>
      </c>
      <c r="G61">
        <v>5</v>
      </c>
      <c r="H61">
        <v>317</v>
      </c>
      <c r="I61" s="6">
        <v>0</v>
      </c>
      <c r="J61">
        <v>2</v>
      </c>
      <c r="K61" t="str">
        <f>_xlfn.XLOOKUP(fCompras!F61,dComprador!$A$2:$A$7,dComprador!$B$2:$B$7)</f>
        <v>Alon</v>
      </c>
      <c r="L61" t="str">
        <f>_xlfn.XLOOKUP(J61,dFornecedor!$A$2:$A$6,dFornecedor!$B$2:$B$6)</f>
        <v>Minerva</v>
      </c>
      <c r="M61" t="str">
        <f>_xlfn.XLOOKUP(G61,dMateriaPrima!$A$2:$A$12,dMateriaPrima!$B$2:$B$12)</f>
        <v>Areia</v>
      </c>
      <c r="N61" s="2">
        <f>_xlfn.XLOOKUP(G61,dMateriaPrima!$A$2:$A$12,dMateriaPrima!$C$2:$C$12)</f>
        <v>3.59</v>
      </c>
      <c r="O61" s="3">
        <f t="shared" si="0"/>
        <v>1138.03</v>
      </c>
      <c r="P61" s="4">
        <f t="shared" si="1"/>
        <v>0</v>
      </c>
      <c r="Q61" s="3">
        <f t="shared" si="2"/>
        <v>1138.03</v>
      </c>
      <c r="R61" t="str">
        <f t="shared" si="3"/>
        <v>Em atraso</v>
      </c>
      <c r="S61" s="5">
        <f t="shared" si="4"/>
        <v>2</v>
      </c>
    </row>
    <row r="62" spans="1:19" x14ac:dyDescent="0.25">
      <c r="A62">
        <v>61</v>
      </c>
      <c r="B62" s="1">
        <v>43561</v>
      </c>
      <c r="C62" s="1">
        <v>43561</v>
      </c>
      <c r="D62" s="1">
        <v>43573</v>
      </c>
      <c r="E62" s="1">
        <v>43574</v>
      </c>
      <c r="F62">
        <v>3</v>
      </c>
      <c r="G62">
        <v>1</v>
      </c>
      <c r="H62">
        <v>203</v>
      </c>
      <c r="I62" s="6">
        <v>0</v>
      </c>
      <c r="J62">
        <v>2</v>
      </c>
      <c r="K62" t="str">
        <f>_xlfn.XLOOKUP(fCompras!F62,dComprador!$A$2:$A$7,dComprador!$B$2:$B$7)</f>
        <v>Diego</v>
      </c>
      <c r="L62" t="str">
        <f>_xlfn.XLOOKUP(J62,dFornecedor!$A$2:$A$6,dFornecedor!$B$2:$B$6)</f>
        <v>Minerva</v>
      </c>
      <c r="M62" t="str">
        <f>_xlfn.XLOOKUP(G62,dMateriaPrima!$A$2:$A$12,dMateriaPrima!$B$2:$B$12)</f>
        <v>Tecido</v>
      </c>
      <c r="N62" s="2">
        <f>_xlfn.XLOOKUP(G62,dMateriaPrima!$A$2:$A$12,dMateriaPrima!$C$2:$C$12)</f>
        <v>18</v>
      </c>
      <c r="O62" s="3">
        <f t="shared" si="0"/>
        <v>3654</v>
      </c>
      <c r="P62" s="4">
        <f t="shared" si="1"/>
        <v>0</v>
      </c>
      <c r="Q62" s="3">
        <f t="shared" si="2"/>
        <v>3654</v>
      </c>
      <c r="R62" t="str">
        <f t="shared" si="3"/>
        <v>Em atraso</v>
      </c>
      <c r="S62" s="5">
        <f t="shared" si="4"/>
        <v>1</v>
      </c>
    </row>
    <row r="63" spans="1:19" x14ac:dyDescent="0.25">
      <c r="A63">
        <v>62</v>
      </c>
      <c r="B63" s="1">
        <v>43561</v>
      </c>
      <c r="C63" s="1">
        <v>43567</v>
      </c>
      <c r="D63" s="1">
        <v>43572</v>
      </c>
      <c r="E63" s="1">
        <v>43574</v>
      </c>
      <c r="F63">
        <v>2</v>
      </c>
      <c r="G63">
        <v>7</v>
      </c>
      <c r="H63">
        <v>76</v>
      </c>
      <c r="I63" s="6">
        <v>0</v>
      </c>
      <c r="J63">
        <v>2</v>
      </c>
      <c r="K63" t="str">
        <f>_xlfn.XLOOKUP(fCompras!F63,dComprador!$A$2:$A$7,dComprador!$B$2:$B$7)</f>
        <v>João</v>
      </c>
      <c r="L63" t="str">
        <f>_xlfn.XLOOKUP(J63,dFornecedor!$A$2:$A$6,dFornecedor!$B$2:$B$6)</f>
        <v>Minerva</v>
      </c>
      <c r="M63" t="str">
        <f>_xlfn.XLOOKUP(G63,dMateriaPrima!$A$2:$A$12,dMateriaPrima!$B$2:$B$12)</f>
        <v>Poliéster</v>
      </c>
      <c r="N63" s="2">
        <f>_xlfn.XLOOKUP(G63,dMateriaPrima!$A$2:$A$12,dMateriaPrima!$C$2:$C$12)</f>
        <v>8</v>
      </c>
      <c r="O63" s="3">
        <f t="shared" si="0"/>
        <v>608</v>
      </c>
      <c r="P63" s="4">
        <f t="shared" si="1"/>
        <v>0</v>
      </c>
      <c r="Q63" s="3">
        <f t="shared" si="2"/>
        <v>608</v>
      </c>
      <c r="R63" t="str">
        <f t="shared" si="3"/>
        <v>Em atraso</v>
      </c>
      <c r="S63" s="5">
        <f t="shared" si="4"/>
        <v>2</v>
      </c>
    </row>
    <row r="64" spans="1:19" x14ac:dyDescent="0.25">
      <c r="A64">
        <v>63</v>
      </c>
      <c r="B64" s="1">
        <v>43561</v>
      </c>
      <c r="C64" s="1">
        <v>43570</v>
      </c>
      <c r="D64" s="1">
        <v>43573</v>
      </c>
      <c r="E64" s="1">
        <v>43575</v>
      </c>
      <c r="F64">
        <v>2</v>
      </c>
      <c r="G64">
        <v>8</v>
      </c>
      <c r="H64">
        <v>83</v>
      </c>
      <c r="I64" s="6">
        <v>0</v>
      </c>
      <c r="J64">
        <v>3</v>
      </c>
      <c r="K64" t="str">
        <f>_xlfn.XLOOKUP(fCompras!F64,dComprador!$A$2:$A$7,dComprador!$B$2:$B$7)</f>
        <v>João</v>
      </c>
      <c r="L64" t="str">
        <f>_xlfn.XLOOKUP(J64,dFornecedor!$A$2:$A$6,dFornecedor!$B$2:$B$6)</f>
        <v>StepUp</v>
      </c>
      <c r="M64" t="str">
        <f>_xlfn.XLOOKUP(G64,dMateriaPrima!$A$2:$A$12,dMateriaPrima!$B$2:$B$12)</f>
        <v>Cimento</v>
      </c>
      <c r="N64" s="2">
        <f>_xlfn.XLOOKUP(G64,dMateriaPrima!$A$2:$A$12,dMateriaPrima!$C$2:$C$12)</f>
        <v>23</v>
      </c>
      <c r="O64" s="3">
        <f t="shared" si="0"/>
        <v>1909</v>
      </c>
      <c r="P64" s="4">
        <f t="shared" si="1"/>
        <v>0</v>
      </c>
      <c r="Q64" s="3">
        <f t="shared" si="2"/>
        <v>1909</v>
      </c>
      <c r="R64" t="str">
        <f t="shared" si="3"/>
        <v>Em atraso</v>
      </c>
      <c r="S64" s="5">
        <f t="shared" si="4"/>
        <v>2</v>
      </c>
    </row>
    <row r="65" spans="1:19" x14ac:dyDescent="0.25">
      <c r="A65">
        <v>64</v>
      </c>
      <c r="B65" s="1">
        <v>43561</v>
      </c>
      <c r="C65" s="1">
        <v>43561</v>
      </c>
      <c r="D65" s="1">
        <v>43582</v>
      </c>
      <c r="E65" s="1">
        <v>43587</v>
      </c>
      <c r="F65">
        <v>1</v>
      </c>
      <c r="G65">
        <v>7</v>
      </c>
      <c r="H65">
        <v>24</v>
      </c>
      <c r="I65" s="6">
        <v>0</v>
      </c>
      <c r="J65">
        <v>2</v>
      </c>
      <c r="K65" t="str">
        <f>_xlfn.XLOOKUP(fCompras!F65,dComprador!$A$2:$A$7,dComprador!$B$2:$B$7)</f>
        <v>Alon</v>
      </c>
      <c r="L65" t="str">
        <f>_xlfn.XLOOKUP(J65,dFornecedor!$A$2:$A$6,dFornecedor!$B$2:$B$6)</f>
        <v>Minerva</v>
      </c>
      <c r="M65" t="str">
        <f>_xlfn.XLOOKUP(G65,dMateriaPrima!$A$2:$A$12,dMateriaPrima!$B$2:$B$12)</f>
        <v>Poliéster</v>
      </c>
      <c r="N65" s="2">
        <f>_xlfn.XLOOKUP(G65,dMateriaPrima!$A$2:$A$12,dMateriaPrima!$C$2:$C$12)</f>
        <v>8</v>
      </c>
      <c r="O65" s="3">
        <f t="shared" si="0"/>
        <v>192</v>
      </c>
      <c r="P65" s="4">
        <f t="shared" si="1"/>
        <v>0</v>
      </c>
      <c r="Q65" s="3">
        <f t="shared" si="2"/>
        <v>192</v>
      </c>
      <c r="R65" t="str">
        <f t="shared" si="3"/>
        <v>Em atraso</v>
      </c>
      <c r="S65" s="5">
        <f t="shared" si="4"/>
        <v>5</v>
      </c>
    </row>
    <row r="66" spans="1:19" x14ac:dyDescent="0.25">
      <c r="A66">
        <v>65</v>
      </c>
      <c r="B66" s="1">
        <v>43561</v>
      </c>
      <c r="C66" s="1">
        <v>43567</v>
      </c>
      <c r="D66" s="1">
        <v>43575</v>
      </c>
      <c r="E66" s="1">
        <v>43577</v>
      </c>
      <c r="F66">
        <v>1</v>
      </c>
      <c r="G66">
        <v>10</v>
      </c>
      <c r="H66">
        <v>13</v>
      </c>
      <c r="I66" s="6">
        <v>0</v>
      </c>
      <c r="J66">
        <v>5</v>
      </c>
      <c r="K66" t="str">
        <f>_xlfn.XLOOKUP(fCompras!F66,dComprador!$A$2:$A$7,dComprador!$B$2:$B$7)</f>
        <v>Alon</v>
      </c>
      <c r="L66" t="str">
        <f>_xlfn.XLOOKUP(J66,dFornecedor!$A$2:$A$6,dFornecedor!$B$2:$B$6)</f>
        <v>Atlas</v>
      </c>
      <c r="M66" t="str">
        <f>_xlfn.XLOOKUP(G66,dMateriaPrima!$A$2:$A$12,dMateriaPrima!$B$2:$B$12)</f>
        <v>Pedra Britada</v>
      </c>
      <c r="N66" s="2">
        <f>_xlfn.XLOOKUP(G66,dMateriaPrima!$A$2:$A$12,dMateriaPrima!$C$2:$C$12)</f>
        <v>56</v>
      </c>
      <c r="O66" s="3">
        <f t="shared" si="0"/>
        <v>728</v>
      </c>
      <c r="P66" s="4">
        <f t="shared" si="1"/>
        <v>0</v>
      </c>
      <c r="Q66" s="3">
        <f t="shared" si="2"/>
        <v>728</v>
      </c>
      <c r="R66" t="str">
        <f t="shared" si="3"/>
        <v>Em atraso</v>
      </c>
      <c r="S66" s="5">
        <f t="shared" si="4"/>
        <v>2</v>
      </c>
    </row>
    <row r="67" spans="1:19" x14ac:dyDescent="0.25">
      <c r="A67">
        <v>66</v>
      </c>
      <c r="B67" s="1">
        <v>43562</v>
      </c>
      <c r="C67" s="1">
        <v>43565</v>
      </c>
      <c r="D67" s="1">
        <v>43593</v>
      </c>
      <c r="E67" s="1">
        <v>43595</v>
      </c>
      <c r="F67">
        <v>1</v>
      </c>
      <c r="G67">
        <v>5</v>
      </c>
      <c r="H67">
        <v>604</v>
      </c>
      <c r="I67" s="6">
        <v>0</v>
      </c>
      <c r="J67">
        <v>1</v>
      </c>
      <c r="K67" t="str">
        <f>_xlfn.XLOOKUP(fCompras!F67,dComprador!$A$2:$A$7,dComprador!$B$2:$B$7)</f>
        <v>Alon</v>
      </c>
      <c r="L67" t="str">
        <f>_xlfn.XLOOKUP(J67,dFornecedor!$A$2:$A$6,dFornecedor!$B$2:$B$6)</f>
        <v>NorthShore</v>
      </c>
      <c r="M67" t="str">
        <f>_xlfn.XLOOKUP(G67,dMateriaPrima!$A$2:$A$12,dMateriaPrima!$B$2:$B$12)</f>
        <v>Areia</v>
      </c>
      <c r="N67" s="2">
        <f>_xlfn.XLOOKUP(G67,dMateriaPrima!$A$2:$A$12,dMateriaPrima!$C$2:$C$12)</f>
        <v>3.59</v>
      </c>
      <c r="O67" s="3">
        <f t="shared" ref="O67:O130" si="5">PRODUCT(H67,N67)</f>
        <v>2168.36</v>
      </c>
      <c r="P67" s="4">
        <f t="shared" ref="P67:P130" si="6">PRODUCT(O67,I67)</f>
        <v>0</v>
      </c>
      <c r="Q67" s="3">
        <f t="shared" ref="Q67:Q130" si="7">O67-P67</f>
        <v>2168.36</v>
      </c>
      <c r="R67" t="str">
        <f t="shared" ref="R67:R130" si="8">IF(E67&lt;=D67,"No prazo",IF(E67&gt;D67,"Em atraso"))</f>
        <v>Em atraso</v>
      </c>
      <c r="S67" s="5">
        <f t="shared" ref="S67:S130" si="9">IF(E67 &gt;D67, E67-D67,0)</f>
        <v>2</v>
      </c>
    </row>
    <row r="68" spans="1:19" x14ac:dyDescent="0.25">
      <c r="A68">
        <v>67</v>
      </c>
      <c r="B68" s="1">
        <v>43562</v>
      </c>
      <c r="C68" s="1">
        <v>43569</v>
      </c>
      <c r="D68" s="1">
        <v>43572</v>
      </c>
      <c r="E68" s="1">
        <v>43576</v>
      </c>
      <c r="F68">
        <v>4</v>
      </c>
      <c r="G68">
        <v>5</v>
      </c>
      <c r="H68">
        <v>324</v>
      </c>
      <c r="I68" s="6">
        <v>0</v>
      </c>
      <c r="J68">
        <v>2</v>
      </c>
      <c r="K68" t="str">
        <f>_xlfn.XLOOKUP(fCompras!F68,dComprador!$A$2:$A$7,dComprador!$B$2:$B$7)</f>
        <v>Lira</v>
      </c>
      <c r="L68" t="str">
        <f>_xlfn.XLOOKUP(J68,dFornecedor!$A$2:$A$6,dFornecedor!$B$2:$B$6)</f>
        <v>Minerva</v>
      </c>
      <c r="M68" t="str">
        <f>_xlfn.XLOOKUP(G68,dMateriaPrima!$A$2:$A$12,dMateriaPrima!$B$2:$B$12)</f>
        <v>Areia</v>
      </c>
      <c r="N68" s="2">
        <f>_xlfn.XLOOKUP(G68,dMateriaPrima!$A$2:$A$12,dMateriaPrima!$C$2:$C$12)</f>
        <v>3.59</v>
      </c>
      <c r="O68" s="3">
        <f t="shared" si="5"/>
        <v>1163.1599999999999</v>
      </c>
      <c r="P68" s="4">
        <f t="shared" si="6"/>
        <v>0</v>
      </c>
      <c r="Q68" s="3">
        <f t="shared" si="7"/>
        <v>1163.1599999999999</v>
      </c>
      <c r="R68" t="str">
        <f t="shared" si="8"/>
        <v>Em atraso</v>
      </c>
      <c r="S68" s="5">
        <f t="shared" si="9"/>
        <v>4</v>
      </c>
    </row>
    <row r="69" spans="1:19" x14ac:dyDescent="0.25">
      <c r="A69">
        <v>68</v>
      </c>
      <c r="B69" s="1">
        <v>43562</v>
      </c>
      <c r="C69" s="1">
        <v>43563</v>
      </c>
      <c r="D69" s="1">
        <v>43568</v>
      </c>
      <c r="E69" s="1">
        <v>43571</v>
      </c>
      <c r="F69">
        <v>4</v>
      </c>
      <c r="G69">
        <v>11</v>
      </c>
      <c r="H69">
        <v>202</v>
      </c>
      <c r="I69" s="6">
        <v>0</v>
      </c>
      <c r="J69">
        <v>3</v>
      </c>
      <c r="K69" t="str">
        <f>_xlfn.XLOOKUP(fCompras!F69,dComprador!$A$2:$A$7,dComprador!$B$2:$B$7)</f>
        <v>Lira</v>
      </c>
      <c r="L69" t="str">
        <f>_xlfn.XLOOKUP(J69,dFornecedor!$A$2:$A$6,dFornecedor!$B$2:$B$6)</f>
        <v>StepUp</v>
      </c>
      <c r="M69" t="str">
        <f>_xlfn.XLOOKUP(G69,dMateriaPrima!$A$2:$A$12,dMateriaPrima!$B$2:$B$12)</f>
        <v>Papel</v>
      </c>
      <c r="N69" s="2">
        <f>_xlfn.XLOOKUP(G69,dMateriaPrima!$A$2:$A$12,dMateriaPrima!$C$2:$C$12)</f>
        <v>9</v>
      </c>
      <c r="O69" s="3">
        <f t="shared" si="5"/>
        <v>1818</v>
      </c>
      <c r="P69" s="4">
        <f t="shared" si="6"/>
        <v>0</v>
      </c>
      <c r="Q69" s="3">
        <f t="shared" si="7"/>
        <v>1818</v>
      </c>
      <c r="R69" t="str">
        <f t="shared" si="8"/>
        <v>Em atraso</v>
      </c>
      <c r="S69" s="5">
        <f t="shared" si="9"/>
        <v>3</v>
      </c>
    </row>
    <row r="70" spans="1:19" x14ac:dyDescent="0.25">
      <c r="A70">
        <v>69</v>
      </c>
      <c r="B70" s="1">
        <v>43562</v>
      </c>
      <c r="C70" s="1">
        <v>43569</v>
      </c>
      <c r="D70" s="1">
        <v>43571</v>
      </c>
      <c r="E70" s="1">
        <v>43574</v>
      </c>
      <c r="F70">
        <v>4</v>
      </c>
      <c r="G70">
        <v>5</v>
      </c>
      <c r="H70">
        <v>84</v>
      </c>
      <c r="I70" s="6">
        <v>0</v>
      </c>
      <c r="J70">
        <v>2</v>
      </c>
      <c r="K70" t="str">
        <f>_xlfn.XLOOKUP(fCompras!F70,dComprador!$A$2:$A$7,dComprador!$B$2:$B$7)</f>
        <v>Lira</v>
      </c>
      <c r="L70" t="str">
        <f>_xlfn.XLOOKUP(J70,dFornecedor!$A$2:$A$6,dFornecedor!$B$2:$B$6)</f>
        <v>Minerva</v>
      </c>
      <c r="M70" t="str">
        <f>_xlfn.XLOOKUP(G70,dMateriaPrima!$A$2:$A$12,dMateriaPrima!$B$2:$B$12)</f>
        <v>Areia</v>
      </c>
      <c r="N70" s="2">
        <f>_xlfn.XLOOKUP(G70,dMateriaPrima!$A$2:$A$12,dMateriaPrima!$C$2:$C$12)</f>
        <v>3.59</v>
      </c>
      <c r="O70" s="3">
        <f t="shared" si="5"/>
        <v>301.56</v>
      </c>
      <c r="P70" s="4">
        <f t="shared" si="6"/>
        <v>0</v>
      </c>
      <c r="Q70" s="3">
        <f t="shared" si="7"/>
        <v>301.56</v>
      </c>
      <c r="R70" t="str">
        <f t="shared" si="8"/>
        <v>Em atraso</v>
      </c>
      <c r="S70" s="5">
        <f t="shared" si="9"/>
        <v>3</v>
      </c>
    </row>
    <row r="71" spans="1:19" x14ac:dyDescent="0.25">
      <c r="A71">
        <v>70</v>
      </c>
      <c r="B71" s="1">
        <v>43562</v>
      </c>
      <c r="C71" s="1">
        <v>43562</v>
      </c>
      <c r="D71" s="1">
        <v>43567</v>
      </c>
      <c r="E71" s="1">
        <v>43568</v>
      </c>
      <c r="F71">
        <v>4</v>
      </c>
      <c r="G71">
        <v>8</v>
      </c>
      <c r="H71">
        <v>629</v>
      </c>
      <c r="I71" s="6">
        <v>0</v>
      </c>
      <c r="J71">
        <v>4</v>
      </c>
      <c r="K71" t="str">
        <f>_xlfn.XLOOKUP(fCompras!F71,dComprador!$A$2:$A$7,dComprador!$B$2:$B$7)</f>
        <v>Lira</v>
      </c>
      <c r="L71" t="str">
        <f>_xlfn.XLOOKUP(J71,dFornecedor!$A$2:$A$6,dFornecedor!$B$2:$B$6)</f>
        <v>AlphaOmega</v>
      </c>
      <c r="M71" t="str">
        <f>_xlfn.XLOOKUP(G71,dMateriaPrima!$A$2:$A$12,dMateriaPrima!$B$2:$B$12)</f>
        <v>Cimento</v>
      </c>
      <c r="N71" s="2">
        <f>_xlfn.XLOOKUP(G71,dMateriaPrima!$A$2:$A$12,dMateriaPrima!$C$2:$C$12)</f>
        <v>23</v>
      </c>
      <c r="O71" s="3">
        <f t="shared" si="5"/>
        <v>14467</v>
      </c>
      <c r="P71" s="4">
        <f t="shared" si="6"/>
        <v>0</v>
      </c>
      <c r="Q71" s="3">
        <f t="shared" si="7"/>
        <v>14467</v>
      </c>
      <c r="R71" t="str">
        <f t="shared" si="8"/>
        <v>Em atraso</v>
      </c>
      <c r="S71" s="5">
        <f t="shared" si="9"/>
        <v>1</v>
      </c>
    </row>
    <row r="72" spans="1:19" x14ac:dyDescent="0.25">
      <c r="A72">
        <v>71</v>
      </c>
      <c r="B72" s="1">
        <v>43562</v>
      </c>
      <c r="C72" s="1">
        <v>43569</v>
      </c>
      <c r="D72" s="1">
        <v>43581</v>
      </c>
      <c r="E72" s="1">
        <v>43582</v>
      </c>
      <c r="F72">
        <v>1</v>
      </c>
      <c r="G72">
        <v>1</v>
      </c>
      <c r="H72">
        <v>291</v>
      </c>
      <c r="I72" s="6">
        <v>0.17</v>
      </c>
      <c r="J72">
        <v>1</v>
      </c>
      <c r="K72" t="str">
        <f>_xlfn.XLOOKUP(fCompras!F72,dComprador!$A$2:$A$7,dComprador!$B$2:$B$7)</f>
        <v>Alon</v>
      </c>
      <c r="L72" t="str">
        <f>_xlfn.XLOOKUP(J72,dFornecedor!$A$2:$A$6,dFornecedor!$B$2:$B$6)</f>
        <v>NorthShore</v>
      </c>
      <c r="M72" t="str">
        <f>_xlfn.XLOOKUP(G72,dMateriaPrima!$A$2:$A$12,dMateriaPrima!$B$2:$B$12)</f>
        <v>Tecido</v>
      </c>
      <c r="N72" s="2">
        <f>_xlfn.XLOOKUP(G72,dMateriaPrima!$A$2:$A$12,dMateriaPrima!$C$2:$C$12)</f>
        <v>18</v>
      </c>
      <c r="O72" s="3">
        <f t="shared" si="5"/>
        <v>5238</v>
      </c>
      <c r="P72" s="4">
        <f t="shared" si="6"/>
        <v>890.46</v>
      </c>
      <c r="Q72" s="3">
        <f t="shared" si="7"/>
        <v>4347.54</v>
      </c>
      <c r="R72" t="str">
        <f t="shared" si="8"/>
        <v>Em atraso</v>
      </c>
      <c r="S72" s="5">
        <f t="shared" si="9"/>
        <v>1</v>
      </c>
    </row>
    <row r="73" spans="1:19" x14ac:dyDescent="0.25">
      <c r="A73">
        <v>72</v>
      </c>
      <c r="B73" s="1">
        <v>43562</v>
      </c>
      <c r="C73" s="1">
        <v>43568</v>
      </c>
      <c r="D73" s="1">
        <v>43577</v>
      </c>
      <c r="E73" s="1">
        <v>43577</v>
      </c>
      <c r="F73">
        <v>3</v>
      </c>
      <c r="G73">
        <v>7</v>
      </c>
      <c r="H73">
        <v>594</v>
      </c>
      <c r="I73" s="6">
        <v>0</v>
      </c>
      <c r="J73">
        <v>5</v>
      </c>
      <c r="K73" t="str">
        <f>_xlfn.XLOOKUP(fCompras!F73,dComprador!$A$2:$A$7,dComprador!$B$2:$B$7)</f>
        <v>Diego</v>
      </c>
      <c r="L73" t="str">
        <f>_xlfn.XLOOKUP(J73,dFornecedor!$A$2:$A$6,dFornecedor!$B$2:$B$6)</f>
        <v>Atlas</v>
      </c>
      <c r="M73" t="str">
        <f>_xlfn.XLOOKUP(G73,dMateriaPrima!$A$2:$A$12,dMateriaPrima!$B$2:$B$12)</f>
        <v>Poliéster</v>
      </c>
      <c r="N73" s="2">
        <f>_xlfn.XLOOKUP(G73,dMateriaPrima!$A$2:$A$12,dMateriaPrima!$C$2:$C$12)</f>
        <v>8</v>
      </c>
      <c r="O73" s="3">
        <f t="shared" si="5"/>
        <v>4752</v>
      </c>
      <c r="P73" s="4">
        <f t="shared" si="6"/>
        <v>0</v>
      </c>
      <c r="Q73" s="3">
        <f t="shared" si="7"/>
        <v>4752</v>
      </c>
      <c r="R73" t="str">
        <f t="shared" si="8"/>
        <v>No prazo</v>
      </c>
      <c r="S73" s="5">
        <f t="shared" si="9"/>
        <v>0</v>
      </c>
    </row>
    <row r="74" spans="1:19" x14ac:dyDescent="0.25">
      <c r="A74">
        <v>73</v>
      </c>
      <c r="B74" s="1">
        <v>43562</v>
      </c>
      <c r="C74" s="1">
        <v>43565</v>
      </c>
      <c r="D74" s="1">
        <v>43594</v>
      </c>
      <c r="E74" s="1">
        <v>43595</v>
      </c>
      <c r="F74">
        <v>1</v>
      </c>
      <c r="G74">
        <v>2</v>
      </c>
      <c r="H74">
        <v>515</v>
      </c>
      <c r="I74" s="6">
        <v>0</v>
      </c>
      <c r="J74">
        <v>4</v>
      </c>
      <c r="K74" t="str">
        <f>_xlfn.XLOOKUP(fCompras!F74,dComprador!$A$2:$A$7,dComprador!$B$2:$B$7)</f>
        <v>Alon</v>
      </c>
      <c r="L74" t="str">
        <f>_xlfn.XLOOKUP(J74,dFornecedor!$A$2:$A$6,dFornecedor!$B$2:$B$6)</f>
        <v>AlphaOmega</v>
      </c>
      <c r="M74" t="str">
        <f>_xlfn.XLOOKUP(G74,dMateriaPrima!$A$2:$A$12,dMateriaPrima!$B$2:$B$12)</f>
        <v>Chapa Metal</v>
      </c>
      <c r="N74" s="2">
        <f>_xlfn.XLOOKUP(G74,dMateriaPrima!$A$2:$A$12,dMateriaPrima!$C$2:$C$12)</f>
        <v>299.89999999999998</v>
      </c>
      <c r="O74" s="3">
        <f t="shared" si="5"/>
        <v>154448.5</v>
      </c>
      <c r="P74" s="4">
        <f t="shared" si="6"/>
        <v>0</v>
      </c>
      <c r="Q74" s="3">
        <f t="shared" si="7"/>
        <v>154448.5</v>
      </c>
      <c r="R74" t="str">
        <f t="shared" si="8"/>
        <v>Em atraso</v>
      </c>
      <c r="S74" s="5">
        <f t="shared" si="9"/>
        <v>1</v>
      </c>
    </row>
    <row r="75" spans="1:19" x14ac:dyDescent="0.25">
      <c r="A75">
        <v>74</v>
      </c>
      <c r="B75" s="1">
        <v>43562</v>
      </c>
      <c r="C75" s="1">
        <v>43575</v>
      </c>
      <c r="D75" s="1">
        <v>43578</v>
      </c>
      <c r="E75" s="1">
        <v>43581</v>
      </c>
      <c r="F75">
        <v>1</v>
      </c>
      <c r="G75">
        <v>11</v>
      </c>
      <c r="H75">
        <v>254</v>
      </c>
      <c r="I75" s="6">
        <v>0</v>
      </c>
      <c r="J75">
        <v>1</v>
      </c>
      <c r="K75" t="str">
        <f>_xlfn.XLOOKUP(fCompras!F75,dComprador!$A$2:$A$7,dComprador!$B$2:$B$7)</f>
        <v>Alon</v>
      </c>
      <c r="L75" t="str">
        <f>_xlfn.XLOOKUP(J75,dFornecedor!$A$2:$A$6,dFornecedor!$B$2:$B$6)</f>
        <v>NorthShore</v>
      </c>
      <c r="M75" t="str">
        <f>_xlfn.XLOOKUP(G75,dMateriaPrima!$A$2:$A$12,dMateriaPrima!$B$2:$B$12)</f>
        <v>Papel</v>
      </c>
      <c r="N75" s="2">
        <f>_xlfn.XLOOKUP(G75,dMateriaPrima!$A$2:$A$12,dMateriaPrima!$C$2:$C$12)</f>
        <v>9</v>
      </c>
      <c r="O75" s="3">
        <f t="shared" si="5"/>
        <v>2286</v>
      </c>
      <c r="P75" s="4">
        <f t="shared" si="6"/>
        <v>0</v>
      </c>
      <c r="Q75" s="3">
        <f t="shared" si="7"/>
        <v>2286</v>
      </c>
      <c r="R75" t="str">
        <f t="shared" si="8"/>
        <v>Em atraso</v>
      </c>
      <c r="S75" s="5">
        <f t="shared" si="9"/>
        <v>3</v>
      </c>
    </row>
    <row r="76" spans="1:19" x14ac:dyDescent="0.25">
      <c r="A76">
        <v>75</v>
      </c>
      <c r="B76" s="1">
        <v>43563</v>
      </c>
      <c r="C76" s="1">
        <v>43569</v>
      </c>
      <c r="D76" s="1">
        <v>43569</v>
      </c>
      <c r="E76" s="1">
        <v>43573</v>
      </c>
      <c r="F76">
        <v>4</v>
      </c>
      <c r="G76">
        <v>11</v>
      </c>
      <c r="H76">
        <v>235</v>
      </c>
      <c r="I76" s="6">
        <v>0</v>
      </c>
      <c r="J76">
        <v>1</v>
      </c>
      <c r="K76" t="str">
        <f>_xlfn.XLOOKUP(fCompras!F76,dComprador!$A$2:$A$7,dComprador!$B$2:$B$7)</f>
        <v>Lira</v>
      </c>
      <c r="L76" t="str">
        <f>_xlfn.XLOOKUP(J76,dFornecedor!$A$2:$A$6,dFornecedor!$B$2:$B$6)</f>
        <v>NorthShore</v>
      </c>
      <c r="M76" t="str">
        <f>_xlfn.XLOOKUP(G76,dMateriaPrima!$A$2:$A$12,dMateriaPrima!$B$2:$B$12)</f>
        <v>Papel</v>
      </c>
      <c r="N76" s="2">
        <f>_xlfn.XLOOKUP(G76,dMateriaPrima!$A$2:$A$12,dMateriaPrima!$C$2:$C$12)</f>
        <v>9</v>
      </c>
      <c r="O76" s="3">
        <f t="shared" si="5"/>
        <v>2115</v>
      </c>
      <c r="P76" s="4">
        <f t="shared" si="6"/>
        <v>0</v>
      </c>
      <c r="Q76" s="3">
        <f t="shared" si="7"/>
        <v>2115</v>
      </c>
      <c r="R76" t="str">
        <f t="shared" si="8"/>
        <v>Em atraso</v>
      </c>
      <c r="S76" s="5">
        <f t="shared" si="9"/>
        <v>4</v>
      </c>
    </row>
    <row r="77" spans="1:19" x14ac:dyDescent="0.25">
      <c r="A77">
        <v>76</v>
      </c>
      <c r="B77" s="1">
        <v>43563</v>
      </c>
      <c r="C77" s="1">
        <v>43563</v>
      </c>
      <c r="D77" s="1">
        <v>43571</v>
      </c>
      <c r="E77" s="1">
        <v>43572</v>
      </c>
      <c r="F77">
        <v>4</v>
      </c>
      <c r="G77">
        <v>1</v>
      </c>
      <c r="H77">
        <v>222</v>
      </c>
      <c r="I77" s="6">
        <v>0</v>
      </c>
      <c r="J77">
        <v>2</v>
      </c>
      <c r="K77" t="str">
        <f>_xlfn.XLOOKUP(fCompras!F77,dComprador!$A$2:$A$7,dComprador!$B$2:$B$7)</f>
        <v>Lira</v>
      </c>
      <c r="L77" t="str">
        <f>_xlfn.XLOOKUP(J77,dFornecedor!$A$2:$A$6,dFornecedor!$B$2:$B$6)</f>
        <v>Minerva</v>
      </c>
      <c r="M77" t="str">
        <f>_xlfn.XLOOKUP(G77,dMateriaPrima!$A$2:$A$12,dMateriaPrima!$B$2:$B$12)</f>
        <v>Tecido</v>
      </c>
      <c r="N77" s="2">
        <f>_xlfn.XLOOKUP(G77,dMateriaPrima!$A$2:$A$12,dMateriaPrima!$C$2:$C$12)</f>
        <v>18</v>
      </c>
      <c r="O77" s="3">
        <f t="shared" si="5"/>
        <v>3996</v>
      </c>
      <c r="P77" s="4">
        <f t="shared" si="6"/>
        <v>0</v>
      </c>
      <c r="Q77" s="3">
        <f t="shared" si="7"/>
        <v>3996</v>
      </c>
      <c r="R77" t="str">
        <f t="shared" si="8"/>
        <v>Em atraso</v>
      </c>
      <c r="S77" s="5">
        <f t="shared" si="9"/>
        <v>1</v>
      </c>
    </row>
    <row r="78" spans="1:19" x14ac:dyDescent="0.25">
      <c r="A78">
        <v>77</v>
      </c>
      <c r="B78" s="1">
        <v>43563</v>
      </c>
      <c r="C78" s="1">
        <v>43564</v>
      </c>
      <c r="D78" s="1">
        <v>43583</v>
      </c>
      <c r="E78" s="1">
        <v>43587</v>
      </c>
      <c r="F78">
        <v>1</v>
      </c>
      <c r="G78">
        <v>1</v>
      </c>
      <c r="H78">
        <v>86</v>
      </c>
      <c r="I78" s="6">
        <v>0</v>
      </c>
      <c r="J78">
        <v>3</v>
      </c>
      <c r="K78" t="str">
        <f>_xlfn.XLOOKUP(fCompras!F78,dComprador!$A$2:$A$7,dComprador!$B$2:$B$7)</f>
        <v>Alon</v>
      </c>
      <c r="L78" t="str">
        <f>_xlfn.XLOOKUP(J78,dFornecedor!$A$2:$A$6,dFornecedor!$B$2:$B$6)</f>
        <v>StepUp</v>
      </c>
      <c r="M78" t="str">
        <f>_xlfn.XLOOKUP(G78,dMateriaPrima!$A$2:$A$12,dMateriaPrima!$B$2:$B$12)</f>
        <v>Tecido</v>
      </c>
      <c r="N78" s="2">
        <f>_xlfn.XLOOKUP(G78,dMateriaPrima!$A$2:$A$12,dMateriaPrima!$C$2:$C$12)</f>
        <v>18</v>
      </c>
      <c r="O78" s="3">
        <f t="shared" si="5"/>
        <v>1548</v>
      </c>
      <c r="P78" s="4">
        <f t="shared" si="6"/>
        <v>0</v>
      </c>
      <c r="Q78" s="3">
        <f t="shared" si="7"/>
        <v>1548</v>
      </c>
      <c r="R78" t="str">
        <f t="shared" si="8"/>
        <v>Em atraso</v>
      </c>
      <c r="S78" s="5">
        <f t="shared" si="9"/>
        <v>4</v>
      </c>
    </row>
    <row r="79" spans="1:19" x14ac:dyDescent="0.25">
      <c r="A79">
        <v>78</v>
      </c>
      <c r="B79" s="1">
        <v>43564</v>
      </c>
      <c r="C79" s="1">
        <v>43565</v>
      </c>
      <c r="D79" s="1">
        <v>43572</v>
      </c>
      <c r="E79" s="1">
        <v>43573</v>
      </c>
      <c r="F79">
        <v>4</v>
      </c>
      <c r="G79">
        <v>10</v>
      </c>
      <c r="H79">
        <v>382</v>
      </c>
      <c r="I79" s="6">
        <v>0.18</v>
      </c>
      <c r="J79">
        <v>3</v>
      </c>
      <c r="K79" t="str">
        <f>_xlfn.XLOOKUP(fCompras!F79,dComprador!$A$2:$A$7,dComprador!$B$2:$B$7)</f>
        <v>Lira</v>
      </c>
      <c r="L79" t="str">
        <f>_xlfn.XLOOKUP(J79,dFornecedor!$A$2:$A$6,dFornecedor!$B$2:$B$6)</f>
        <v>StepUp</v>
      </c>
      <c r="M79" t="str">
        <f>_xlfn.XLOOKUP(G79,dMateriaPrima!$A$2:$A$12,dMateriaPrima!$B$2:$B$12)</f>
        <v>Pedra Britada</v>
      </c>
      <c r="N79" s="2">
        <f>_xlfn.XLOOKUP(G79,dMateriaPrima!$A$2:$A$12,dMateriaPrima!$C$2:$C$12)</f>
        <v>56</v>
      </c>
      <c r="O79" s="3">
        <f t="shared" si="5"/>
        <v>21392</v>
      </c>
      <c r="P79" s="4">
        <f t="shared" si="6"/>
        <v>3850.56</v>
      </c>
      <c r="Q79" s="3">
        <f t="shared" si="7"/>
        <v>17541.439999999999</v>
      </c>
      <c r="R79" t="str">
        <f t="shared" si="8"/>
        <v>Em atraso</v>
      </c>
      <c r="S79" s="5">
        <f t="shared" si="9"/>
        <v>1</v>
      </c>
    </row>
    <row r="80" spans="1:19" x14ac:dyDescent="0.25">
      <c r="A80">
        <v>79</v>
      </c>
      <c r="B80" s="1">
        <v>43564</v>
      </c>
      <c r="C80" s="1">
        <v>43570</v>
      </c>
      <c r="D80" s="1">
        <v>43574</v>
      </c>
      <c r="E80" s="1">
        <v>43572</v>
      </c>
      <c r="F80">
        <v>4</v>
      </c>
      <c r="G80">
        <v>8</v>
      </c>
      <c r="H80">
        <v>152</v>
      </c>
      <c r="I80" s="6">
        <v>0</v>
      </c>
      <c r="J80">
        <v>2</v>
      </c>
      <c r="K80" t="str">
        <f>_xlfn.XLOOKUP(fCompras!F80,dComprador!$A$2:$A$7,dComprador!$B$2:$B$7)</f>
        <v>Lira</v>
      </c>
      <c r="L80" t="str">
        <f>_xlfn.XLOOKUP(J80,dFornecedor!$A$2:$A$6,dFornecedor!$B$2:$B$6)</f>
        <v>Minerva</v>
      </c>
      <c r="M80" t="str">
        <f>_xlfn.XLOOKUP(G80,dMateriaPrima!$A$2:$A$12,dMateriaPrima!$B$2:$B$12)</f>
        <v>Cimento</v>
      </c>
      <c r="N80" s="2">
        <f>_xlfn.XLOOKUP(G80,dMateriaPrima!$A$2:$A$12,dMateriaPrima!$C$2:$C$12)</f>
        <v>23</v>
      </c>
      <c r="O80" s="3">
        <f t="shared" si="5"/>
        <v>3496</v>
      </c>
      <c r="P80" s="4">
        <f t="shared" si="6"/>
        <v>0</v>
      </c>
      <c r="Q80" s="3">
        <f t="shared" si="7"/>
        <v>3496</v>
      </c>
      <c r="R80" t="str">
        <f t="shared" si="8"/>
        <v>No prazo</v>
      </c>
      <c r="S80" s="5">
        <f t="shared" si="9"/>
        <v>0</v>
      </c>
    </row>
    <row r="81" spans="1:19" x14ac:dyDescent="0.25">
      <c r="A81">
        <v>80</v>
      </c>
      <c r="B81" s="1">
        <v>43564</v>
      </c>
      <c r="C81" s="1">
        <v>43572</v>
      </c>
      <c r="D81" s="1">
        <v>43572</v>
      </c>
      <c r="E81" s="1">
        <v>43577</v>
      </c>
      <c r="F81">
        <v>4</v>
      </c>
      <c r="G81">
        <v>9</v>
      </c>
      <c r="H81">
        <v>303</v>
      </c>
      <c r="I81" s="6">
        <v>0</v>
      </c>
      <c r="J81">
        <v>3</v>
      </c>
      <c r="K81" t="str">
        <f>_xlfn.XLOOKUP(fCompras!F81,dComprador!$A$2:$A$7,dComprador!$B$2:$B$7)</f>
        <v>Lira</v>
      </c>
      <c r="L81" t="str">
        <f>_xlfn.XLOOKUP(J81,dFornecedor!$A$2:$A$6,dFornecedor!$B$2:$B$6)</f>
        <v>StepUp</v>
      </c>
      <c r="M81" t="str">
        <f>_xlfn.XLOOKUP(G81,dMateriaPrima!$A$2:$A$12,dMateriaPrima!$B$2:$B$12)</f>
        <v>Couro</v>
      </c>
      <c r="N81" s="2">
        <f>_xlfn.XLOOKUP(G81,dMateriaPrima!$A$2:$A$12,dMateriaPrima!$C$2:$C$12)</f>
        <v>4.4000000000000004</v>
      </c>
      <c r="O81" s="3">
        <f t="shared" si="5"/>
        <v>1333.2</v>
      </c>
      <c r="P81" s="4">
        <f t="shared" si="6"/>
        <v>0</v>
      </c>
      <c r="Q81" s="3">
        <f t="shared" si="7"/>
        <v>1333.2</v>
      </c>
      <c r="R81" t="str">
        <f t="shared" si="8"/>
        <v>Em atraso</v>
      </c>
      <c r="S81" s="5">
        <f t="shared" si="9"/>
        <v>5</v>
      </c>
    </row>
    <row r="82" spans="1:19" x14ac:dyDescent="0.25">
      <c r="A82">
        <v>81</v>
      </c>
      <c r="B82" s="1">
        <v>43564</v>
      </c>
      <c r="C82" s="1">
        <v>43569</v>
      </c>
      <c r="D82" s="1">
        <v>43583</v>
      </c>
      <c r="E82" s="1">
        <v>43585</v>
      </c>
      <c r="F82">
        <v>1</v>
      </c>
      <c r="G82">
        <v>1</v>
      </c>
      <c r="H82">
        <v>209</v>
      </c>
      <c r="I82" s="6">
        <v>0</v>
      </c>
      <c r="J82">
        <v>2</v>
      </c>
      <c r="K82" t="str">
        <f>_xlfn.XLOOKUP(fCompras!F82,dComprador!$A$2:$A$7,dComprador!$B$2:$B$7)</f>
        <v>Alon</v>
      </c>
      <c r="L82" t="str">
        <f>_xlfn.XLOOKUP(J82,dFornecedor!$A$2:$A$6,dFornecedor!$B$2:$B$6)</f>
        <v>Minerva</v>
      </c>
      <c r="M82" t="str">
        <f>_xlfn.XLOOKUP(G82,dMateriaPrima!$A$2:$A$12,dMateriaPrima!$B$2:$B$12)</f>
        <v>Tecido</v>
      </c>
      <c r="N82" s="2">
        <f>_xlfn.XLOOKUP(G82,dMateriaPrima!$A$2:$A$12,dMateriaPrima!$C$2:$C$12)</f>
        <v>18</v>
      </c>
      <c r="O82" s="3">
        <f t="shared" si="5"/>
        <v>3762</v>
      </c>
      <c r="P82" s="4">
        <f t="shared" si="6"/>
        <v>0</v>
      </c>
      <c r="Q82" s="3">
        <f t="shared" si="7"/>
        <v>3762</v>
      </c>
      <c r="R82" t="str">
        <f t="shared" si="8"/>
        <v>Em atraso</v>
      </c>
      <c r="S82" s="5">
        <f t="shared" si="9"/>
        <v>2</v>
      </c>
    </row>
    <row r="83" spans="1:19" x14ac:dyDescent="0.25">
      <c r="A83">
        <v>82</v>
      </c>
      <c r="B83" s="1">
        <v>43564</v>
      </c>
      <c r="C83" s="1">
        <v>43572</v>
      </c>
      <c r="D83" s="1">
        <v>43587</v>
      </c>
      <c r="E83" s="1">
        <v>43587</v>
      </c>
      <c r="F83">
        <v>1</v>
      </c>
      <c r="G83">
        <v>9</v>
      </c>
      <c r="H83">
        <v>18</v>
      </c>
      <c r="I83" s="6">
        <v>0</v>
      </c>
      <c r="J83">
        <v>2</v>
      </c>
      <c r="K83" t="str">
        <f>_xlfn.XLOOKUP(fCompras!F83,dComprador!$A$2:$A$7,dComprador!$B$2:$B$7)</f>
        <v>Alon</v>
      </c>
      <c r="L83" t="str">
        <f>_xlfn.XLOOKUP(J83,dFornecedor!$A$2:$A$6,dFornecedor!$B$2:$B$6)</f>
        <v>Minerva</v>
      </c>
      <c r="M83" t="str">
        <f>_xlfn.XLOOKUP(G83,dMateriaPrima!$A$2:$A$12,dMateriaPrima!$B$2:$B$12)</f>
        <v>Couro</v>
      </c>
      <c r="N83" s="2">
        <f>_xlfn.XLOOKUP(G83,dMateriaPrima!$A$2:$A$12,dMateriaPrima!$C$2:$C$12)</f>
        <v>4.4000000000000004</v>
      </c>
      <c r="O83" s="3">
        <f t="shared" si="5"/>
        <v>79.2</v>
      </c>
      <c r="P83" s="4">
        <f t="shared" si="6"/>
        <v>0</v>
      </c>
      <c r="Q83" s="3">
        <f t="shared" si="7"/>
        <v>79.2</v>
      </c>
      <c r="R83" t="str">
        <f t="shared" si="8"/>
        <v>No prazo</v>
      </c>
      <c r="S83" s="5">
        <f t="shared" si="9"/>
        <v>0</v>
      </c>
    </row>
    <row r="84" spans="1:19" x14ac:dyDescent="0.25">
      <c r="A84">
        <v>83</v>
      </c>
      <c r="B84" s="1">
        <v>43565</v>
      </c>
      <c r="C84" s="1">
        <v>43567</v>
      </c>
      <c r="D84" s="1">
        <v>43572</v>
      </c>
      <c r="E84" s="1">
        <v>43577</v>
      </c>
      <c r="F84">
        <v>4</v>
      </c>
      <c r="G84">
        <v>10</v>
      </c>
      <c r="H84">
        <v>317</v>
      </c>
      <c r="I84" s="6">
        <v>0</v>
      </c>
      <c r="J84">
        <v>2</v>
      </c>
      <c r="K84" t="str">
        <f>_xlfn.XLOOKUP(fCompras!F84,dComprador!$A$2:$A$7,dComprador!$B$2:$B$7)</f>
        <v>Lira</v>
      </c>
      <c r="L84" t="str">
        <f>_xlfn.XLOOKUP(J84,dFornecedor!$A$2:$A$6,dFornecedor!$B$2:$B$6)</f>
        <v>Minerva</v>
      </c>
      <c r="M84" t="str">
        <f>_xlfn.XLOOKUP(G84,dMateriaPrima!$A$2:$A$12,dMateriaPrima!$B$2:$B$12)</f>
        <v>Pedra Britada</v>
      </c>
      <c r="N84" s="2">
        <f>_xlfn.XLOOKUP(G84,dMateriaPrima!$A$2:$A$12,dMateriaPrima!$C$2:$C$12)</f>
        <v>56</v>
      </c>
      <c r="O84" s="3">
        <f t="shared" si="5"/>
        <v>17752</v>
      </c>
      <c r="P84" s="4">
        <f t="shared" si="6"/>
        <v>0</v>
      </c>
      <c r="Q84" s="3">
        <f t="shared" si="7"/>
        <v>17752</v>
      </c>
      <c r="R84" t="str">
        <f t="shared" si="8"/>
        <v>Em atraso</v>
      </c>
      <c r="S84" s="5">
        <f t="shared" si="9"/>
        <v>5</v>
      </c>
    </row>
    <row r="85" spans="1:19" x14ac:dyDescent="0.25">
      <c r="A85">
        <v>84</v>
      </c>
      <c r="B85" s="1">
        <v>43565</v>
      </c>
      <c r="C85" s="1">
        <v>43568</v>
      </c>
      <c r="D85" s="1">
        <v>43572</v>
      </c>
      <c r="E85" s="1">
        <v>43573</v>
      </c>
      <c r="F85">
        <v>4</v>
      </c>
      <c r="G85">
        <v>7</v>
      </c>
      <c r="H85">
        <v>110</v>
      </c>
      <c r="I85" s="6">
        <v>0</v>
      </c>
      <c r="J85">
        <v>1</v>
      </c>
      <c r="K85" t="str">
        <f>_xlfn.XLOOKUP(fCompras!F85,dComprador!$A$2:$A$7,dComprador!$B$2:$B$7)</f>
        <v>Lira</v>
      </c>
      <c r="L85" t="str">
        <f>_xlfn.XLOOKUP(J85,dFornecedor!$A$2:$A$6,dFornecedor!$B$2:$B$6)</f>
        <v>NorthShore</v>
      </c>
      <c r="M85" t="str">
        <f>_xlfn.XLOOKUP(G85,dMateriaPrima!$A$2:$A$12,dMateriaPrima!$B$2:$B$12)</f>
        <v>Poliéster</v>
      </c>
      <c r="N85" s="2">
        <f>_xlfn.XLOOKUP(G85,dMateriaPrima!$A$2:$A$12,dMateriaPrima!$C$2:$C$12)</f>
        <v>8</v>
      </c>
      <c r="O85" s="3">
        <f t="shared" si="5"/>
        <v>880</v>
      </c>
      <c r="P85" s="4">
        <f t="shared" si="6"/>
        <v>0</v>
      </c>
      <c r="Q85" s="3">
        <f t="shared" si="7"/>
        <v>880</v>
      </c>
      <c r="R85" t="str">
        <f t="shared" si="8"/>
        <v>Em atraso</v>
      </c>
      <c r="S85" s="5">
        <f t="shared" si="9"/>
        <v>1</v>
      </c>
    </row>
    <row r="86" spans="1:19" x14ac:dyDescent="0.25">
      <c r="A86">
        <v>85</v>
      </c>
      <c r="B86" s="1">
        <v>43565</v>
      </c>
      <c r="C86" s="1">
        <v>43571</v>
      </c>
      <c r="D86" s="1">
        <v>43574</v>
      </c>
      <c r="E86" s="1">
        <v>43573</v>
      </c>
      <c r="F86">
        <v>4</v>
      </c>
      <c r="G86">
        <v>1</v>
      </c>
      <c r="H86">
        <v>21</v>
      </c>
      <c r="I86" s="6">
        <v>0</v>
      </c>
      <c r="J86">
        <v>3</v>
      </c>
      <c r="K86" t="str">
        <f>_xlfn.XLOOKUP(fCompras!F86,dComprador!$A$2:$A$7,dComprador!$B$2:$B$7)</f>
        <v>Lira</v>
      </c>
      <c r="L86" t="str">
        <f>_xlfn.XLOOKUP(J86,dFornecedor!$A$2:$A$6,dFornecedor!$B$2:$B$6)</f>
        <v>StepUp</v>
      </c>
      <c r="M86" t="str">
        <f>_xlfn.XLOOKUP(G86,dMateriaPrima!$A$2:$A$12,dMateriaPrima!$B$2:$B$12)</f>
        <v>Tecido</v>
      </c>
      <c r="N86" s="2">
        <f>_xlfn.XLOOKUP(G86,dMateriaPrima!$A$2:$A$12,dMateriaPrima!$C$2:$C$12)</f>
        <v>18</v>
      </c>
      <c r="O86" s="3">
        <f t="shared" si="5"/>
        <v>378</v>
      </c>
      <c r="P86" s="4">
        <f t="shared" si="6"/>
        <v>0</v>
      </c>
      <c r="Q86" s="3">
        <f t="shared" si="7"/>
        <v>378</v>
      </c>
      <c r="R86" t="str">
        <f t="shared" si="8"/>
        <v>No prazo</v>
      </c>
      <c r="S86" s="5">
        <f t="shared" si="9"/>
        <v>0</v>
      </c>
    </row>
    <row r="87" spans="1:19" x14ac:dyDescent="0.25">
      <c r="A87">
        <v>86</v>
      </c>
      <c r="B87" s="1">
        <v>43565</v>
      </c>
      <c r="C87" s="1">
        <v>43570</v>
      </c>
      <c r="D87" s="1">
        <v>43573</v>
      </c>
      <c r="E87" s="1">
        <v>43574</v>
      </c>
      <c r="F87">
        <v>4</v>
      </c>
      <c r="G87">
        <v>9</v>
      </c>
      <c r="H87">
        <v>76</v>
      </c>
      <c r="I87" s="6">
        <v>0</v>
      </c>
      <c r="J87">
        <v>3</v>
      </c>
      <c r="K87" t="str">
        <f>_xlfn.XLOOKUP(fCompras!F87,dComprador!$A$2:$A$7,dComprador!$B$2:$B$7)</f>
        <v>Lira</v>
      </c>
      <c r="L87" t="str">
        <f>_xlfn.XLOOKUP(J87,dFornecedor!$A$2:$A$6,dFornecedor!$B$2:$B$6)</f>
        <v>StepUp</v>
      </c>
      <c r="M87" t="str">
        <f>_xlfn.XLOOKUP(G87,dMateriaPrima!$A$2:$A$12,dMateriaPrima!$B$2:$B$12)</f>
        <v>Couro</v>
      </c>
      <c r="N87" s="2">
        <f>_xlfn.XLOOKUP(G87,dMateriaPrima!$A$2:$A$12,dMateriaPrima!$C$2:$C$12)</f>
        <v>4.4000000000000004</v>
      </c>
      <c r="O87" s="3">
        <f t="shared" si="5"/>
        <v>334.40000000000003</v>
      </c>
      <c r="P87" s="4">
        <f t="shared" si="6"/>
        <v>0</v>
      </c>
      <c r="Q87" s="3">
        <f t="shared" si="7"/>
        <v>334.40000000000003</v>
      </c>
      <c r="R87" t="str">
        <f t="shared" si="8"/>
        <v>Em atraso</v>
      </c>
      <c r="S87" s="5">
        <f t="shared" si="9"/>
        <v>1</v>
      </c>
    </row>
    <row r="88" spans="1:19" x14ac:dyDescent="0.25">
      <c r="A88">
        <v>87</v>
      </c>
      <c r="B88" s="1">
        <v>43565</v>
      </c>
      <c r="C88" s="1">
        <v>43570</v>
      </c>
      <c r="D88" s="1">
        <v>43570</v>
      </c>
      <c r="E88" s="1">
        <v>43575</v>
      </c>
      <c r="F88">
        <v>4</v>
      </c>
      <c r="G88">
        <v>9</v>
      </c>
      <c r="H88">
        <v>256</v>
      </c>
      <c r="I88" s="6">
        <v>0</v>
      </c>
      <c r="J88">
        <v>3</v>
      </c>
      <c r="K88" t="str">
        <f>_xlfn.XLOOKUP(fCompras!F88,dComprador!$A$2:$A$7,dComprador!$B$2:$B$7)</f>
        <v>Lira</v>
      </c>
      <c r="L88" t="str">
        <f>_xlfn.XLOOKUP(J88,dFornecedor!$A$2:$A$6,dFornecedor!$B$2:$B$6)</f>
        <v>StepUp</v>
      </c>
      <c r="M88" t="str">
        <f>_xlfn.XLOOKUP(G88,dMateriaPrima!$A$2:$A$12,dMateriaPrima!$B$2:$B$12)</f>
        <v>Couro</v>
      </c>
      <c r="N88" s="2">
        <f>_xlfn.XLOOKUP(G88,dMateriaPrima!$A$2:$A$12,dMateriaPrima!$C$2:$C$12)</f>
        <v>4.4000000000000004</v>
      </c>
      <c r="O88" s="3">
        <f t="shared" si="5"/>
        <v>1126.4000000000001</v>
      </c>
      <c r="P88" s="4">
        <f t="shared" si="6"/>
        <v>0</v>
      </c>
      <c r="Q88" s="3">
        <f t="shared" si="7"/>
        <v>1126.4000000000001</v>
      </c>
      <c r="R88" t="str">
        <f t="shared" si="8"/>
        <v>Em atraso</v>
      </c>
      <c r="S88" s="5">
        <f t="shared" si="9"/>
        <v>5</v>
      </c>
    </row>
    <row r="89" spans="1:19" x14ac:dyDescent="0.25">
      <c r="A89">
        <v>88</v>
      </c>
      <c r="B89" s="1">
        <v>43565</v>
      </c>
      <c r="C89" s="1">
        <v>43569</v>
      </c>
      <c r="D89" s="1">
        <v>43585</v>
      </c>
      <c r="E89" s="1">
        <v>43587</v>
      </c>
      <c r="F89">
        <v>1</v>
      </c>
      <c r="G89">
        <v>1</v>
      </c>
      <c r="H89">
        <v>293</v>
      </c>
      <c r="I89" s="6">
        <v>0</v>
      </c>
      <c r="J89">
        <v>1</v>
      </c>
      <c r="K89" t="str">
        <f>_xlfn.XLOOKUP(fCompras!F89,dComprador!$A$2:$A$7,dComprador!$B$2:$B$7)</f>
        <v>Alon</v>
      </c>
      <c r="L89" t="str">
        <f>_xlfn.XLOOKUP(J89,dFornecedor!$A$2:$A$6,dFornecedor!$B$2:$B$6)</f>
        <v>NorthShore</v>
      </c>
      <c r="M89" t="str">
        <f>_xlfn.XLOOKUP(G89,dMateriaPrima!$A$2:$A$12,dMateriaPrima!$B$2:$B$12)</f>
        <v>Tecido</v>
      </c>
      <c r="N89" s="2">
        <f>_xlfn.XLOOKUP(G89,dMateriaPrima!$A$2:$A$12,dMateriaPrima!$C$2:$C$12)</f>
        <v>18</v>
      </c>
      <c r="O89" s="3">
        <f t="shared" si="5"/>
        <v>5274</v>
      </c>
      <c r="P89" s="4">
        <f t="shared" si="6"/>
        <v>0</v>
      </c>
      <c r="Q89" s="3">
        <f t="shared" si="7"/>
        <v>5274</v>
      </c>
      <c r="R89" t="str">
        <f t="shared" si="8"/>
        <v>Em atraso</v>
      </c>
      <c r="S89" s="5">
        <f t="shared" si="9"/>
        <v>2</v>
      </c>
    </row>
    <row r="90" spans="1:19" x14ac:dyDescent="0.25">
      <c r="A90">
        <v>89</v>
      </c>
      <c r="B90" s="1">
        <v>43565</v>
      </c>
      <c r="C90" s="1">
        <v>43565</v>
      </c>
      <c r="D90" s="1">
        <v>43577</v>
      </c>
      <c r="E90" s="1">
        <v>43579</v>
      </c>
      <c r="F90">
        <v>2</v>
      </c>
      <c r="G90">
        <v>7</v>
      </c>
      <c r="H90">
        <v>49</v>
      </c>
      <c r="I90" s="6">
        <v>0</v>
      </c>
      <c r="J90">
        <v>2</v>
      </c>
      <c r="K90" t="str">
        <f>_xlfn.XLOOKUP(fCompras!F90,dComprador!$A$2:$A$7,dComprador!$B$2:$B$7)</f>
        <v>João</v>
      </c>
      <c r="L90" t="str">
        <f>_xlfn.XLOOKUP(J90,dFornecedor!$A$2:$A$6,dFornecedor!$B$2:$B$6)</f>
        <v>Minerva</v>
      </c>
      <c r="M90" t="str">
        <f>_xlfn.XLOOKUP(G90,dMateriaPrima!$A$2:$A$12,dMateriaPrima!$B$2:$B$12)</f>
        <v>Poliéster</v>
      </c>
      <c r="N90" s="2">
        <f>_xlfn.XLOOKUP(G90,dMateriaPrima!$A$2:$A$12,dMateriaPrima!$C$2:$C$12)</f>
        <v>8</v>
      </c>
      <c r="O90" s="3">
        <f t="shared" si="5"/>
        <v>392</v>
      </c>
      <c r="P90" s="4">
        <f t="shared" si="6"/>
        <v>0</v>
      </c>
      <c r="Q90" s="3">
        <f t="shared" si="7"/>
        <v>392</v>
      </c>
      <c r="R90" t="str">
        <f t="shared" si="8"/>
        <v>Em atraso</v>
      </c>
      <c r="S90" s="5">
        <f t="shared" si="9"/>
        <v>2</v>
      </c>
    </row>
    <row r="91" spans="1:19" x14ac:dyDescent="0.25">
      <c r="A91">
        <v>90</v>
      </c>
      <c r="B91" s="1">
        <v>43565</v>
      </c>
      <c r="C91" s="1">
        <v>43567</v>
      </c>
      <c r="D91" s="1">
        <v>43582</v>
      </c>
      <c r="E91" s="1">
        <v>43581</v>
      </c>
      <c r="F91">
        <v>3</v>
      </c>
      <c r="G91">
        <v>4</v>
      </c>
      <c r="H91">
        <v>58</v>
      </c>
      <c r="I91" s="6">
        <v>0</v>
      </c>
      <c r="J91">
        <v>2</v>
      </c>
      <c r="K91" t="str">
        <f>_xlfn.XLOOKUP(fCompras!F91,dComprador!$A$2:$A$7,dComprador!$B$2:$B$7)</f>
        <v>Diego</v>
      </c>
      <c r="L91" t="str">
        <f>_xlfn.XLOOKUP(J91,dFornecedor!$A$2:$A$6,dFornecedor!$B$2:$B$6)</f>
        <v>Minerva</v>
      </c>
      <c r="M91" t="str">
        <f>_xlfn.XLOOKUP(G91,dMateriaPrima!$A$2:$A$12,dMateriaPrima!$B$2:$B$12)</f>
        <v>Madeira</v>
      </c>
      <c r="N91" s="2">
        <f>_xlfn.XLOOKUP(G91,dMateriaPrima!$A$2:$A$12,dMateriaPrima!$C$2:$C$12)</f>
        <v>168</v>
      </c>
      <c r="O91" s="3">
        <f t="shared" si="5"/>
        <v>9744</v>
      </c>
      <c r="P91" s="4">
        <f t="shared" si="6"/>
        <v>0</v>
      </c>
      <c r="Q91" s="3">
        <f t="shared" si="7"/>
        <v>9744</v>
      </c>
      <c r="R91" t="str">
        <f t="shared" si="8"/>
        <v>No prazo</v>
      </c>
      <c r="S91" s="5">
        <f t="shared" si="9"/>
        <v>0</v>
      </c>
    </row>
    <row r="92" spans="1:19" x14ac:dyDescent="0.25">
      <c r="A92">
        <v>91</v>
      </c>
      <c r="B92" s="1">
        <v>43565</v>
      </c>
      <c r="C92" s="1">
        <v>43565</v>
      </c>
      <c r="D92" s="1">
        <v>43580</v>
      </c>
      <c r="E92" s="1">
        <v>43582</v>
      </c>
      <c r="F92">
        <v>2</v>
      </c>
      <c r="G92">
        <v>5</v>
      </c>
      <c r="H92">
        <v>627</v>
      </c>
      <c r="I92" s="6">
        <v>0</v>
      </c>
      <c r="J92">
        <v>2</v>
      </c>
      <c r="K92" t="str">
        <f>_xlfn.XLOOKUP(fCompras!F92,dComprador!$A$2:$A$7,dComprador!$B$2:$B$7)</f>
        <v>João</v>
      </c>
      <c r="L92" t="str">
        <f>_xlfn.XLOOKUP(J92,dFornecedor!$A$2:$A$6,dFornecedor!$B$2:$B$6)</f>
        <v>Minerva</v>
      </c>
      <c r="M92" t="str">
        <f>_xlfn.XLOOKUP(G92,dMateriaPrima!$A$2:$A$12,dMateriaPrima!$B$2:$B$12)</f>
        <v>Areia</v>
      </c>
      <c r="N92" s="2">
        <f>_xlfn.XLOOKUP(G92,dMateriaPrima!$A$2:$A$12,dMateriaPrima!$C$2:$C$12)</f>
        <v>3.59</v>
      </c>
      <c r="O92" s="3">
        <f t="shared" si="5"/>
        <v>2250.9299999999998</v>
      </c>
      <c r="P92" s="4">
        <f t="shared" si="6"/>
        <v>0</v>
      </c>
      <c r="Q92" s="3">
        <f t="shared" si="7"/>
        <v>2250.9299999999998</v>
      </c>
      <c r="R92" t="str">
        <f t="shared" si="8"/>
        <v>Em atraso</v>
      </c>
      <c r="S92" s="5">
        <f t="shared" si="9"/>
        <v>2</v>
      </c>
    </row>
    <row r="93" spans="1:19" x14ac:dyDescent="0.25">
      <c r="A93">
        <v>92</v>
      </c>
      <c r="B93" s="1">
        <v>43566</v>
      </c>
      <c r="C93" s="1">
        <v>43575</v>
      </c>
      <c r="D93" s="1">
        <v>43598</v>
      </c>
      <c r="E93" s="1">
        <v>43599</v>
      </c>
      <c r="F93">
        <v>1</v>
      </c>
      <c r="G93">
        <v>2</v>
      </c>
      <c r="H93">
        <v>638</v>
      </c>
      <c r="I93" s="6">
        <v>0</v>
      </c>
      <c r="J93">
        <v>3</v>
      </c>
      <c r="K93" t="str">
        <f>_xlfn.XLOOKUP(fCompras!F93,dComprador!$A$2:$A$7,dComprador!$B$2:$B$7)</f>
        <v>Alon</v>
      </c>
      <c r="L93" t="str">
        <f>_xlfn.XLOOKUP(J93,dFornecedor!$A$2:$A$6,dFornecedor!$B$2:$B$6)</f>
        <v>StepUp</v>
      </c>
      <c r="M93" t="str">
        <f>_xlfn.XLOOKUP(G93,dMateriaPrima!$A$2:$A$12,dMateriaPrima!$B$2:$B$12)</f>
        <v>Chapa Metal</v>
      </c>
      <c r="N93" s="2">
        <f>_xlfn.XLOOKUP(G93,dMateriaPrima!$A$2:$A$12,dMateriaPrima!$C$2:$C$12)</f>
        <v>299.89999999999998</v>
      </c>
      <c r="O93" s="3">
        <f t="shared" si="5"/>
        <v>191336.19999999998</v>
      </c>
      <c r="P93" s="4">
        <f t="shared" si="6"/>
        <v>0</v>
      </c>
      <c r="Q93" s="3">
        <f t="shared" si="7"/>
        <v>191336.19999999998</v>
      </c>
      <c r="R93" t="str">
        <f t="shared" si="8"/>
        <v>Em atraso</v>
      </c>
      <c r="S93" s="5">
        <f t="shared" si="9"/>
        <v>1</v>
      </c>
    </row>
    <row r="94" spans="1:19" x14ac:dyDescent="0.25">
      <c r="A94">
        <v>93</v>
      </c>
      <c r="B94" s="1">
        <v>43566</v>
      </c>
      <c r="C94" s="1">
        <v>43575</v>
      </c>
      <c r="D94" s="1">
        <v>43575</v>
      </c>
      <c r="E94" s="1">
        <v>43580</v>
      </c>
      <c r="F94">
        <v>4</v>
      </c>
      <c r="G94">
        <v>5</v>
      </c>
      <c r="H94">
        <v>92</v>
      </c>
      <c r="I94" s="6">
        <v>0</v>
      </c>
      <c r="J94">
        <v>1</v>
      </c>
      <c r="K94" t="str">
        <f>_xlfn.XLOOKUP(fCompras!F94,dComprador!$A$2:$A$7,dComprador!$B$2:$B$7)</f>
        <v>Lira</v>
      </c>
      <c r="L94" t="str">
        <f>_xlfn.XLOOKUP(J94,dFornecedor!$A$2:$A$6,dFornecedor!$B$2:$B$6)</f>
        <v>NorthShore</v>
      </c>
      <c r="M94" t="str">
        <f>_xlfn.XLOOKUP(G94,dMateriaPrima!$A$2:$A$12,dMateriaPrima!$B$2:$B$12)</f>
        <v>Areia</v>
      </c>
      <c r="N94" s="2">
        <f>_xlfn.XLOOKUP(G94,dMateriaPrima!$A$2:$A$12,dMateriaPrima!$C$2:$C$12)</f>
        <v>3.59</v>
      </c>
      <c r="O94" s="3">
        <f t="shared" si="5"/>
        <v>330.28</v>
      </c>
      <c r="P94" s="4">
        <f t="shared" si="6"/>
        <v>0</v>
      </c>
      <c r="Q94" s="3">
        <f t="shared" si="7"/>
        <v>330.28</v>
      </c>
      <c r="R94" t="str">
        <f t="shared" si="8"/>
        <v>Em atraso</v>
      </c>
      <c r="S94" s="5">
        <f t="shared" si="9"/>
        <v>5</v>
      </c>
    </row>
    <row r="95" spans="1:19" x14ac:dyDescent="0.25">
      <c r="A95">
        <v>94</v>
      </c>
      <c r="B95" s="1">
        <v>43566</v>
      </c>
      <c r="C95" s="1">
        <v>43566</v>
      </c>
      <c r="D95" s="1">
        <v>43575</v>
      </c>
      <c r="E95" s="1">
        <v>43573</v>
      </c>
      <c r="F95">
        <v>4</v>
      </c>
      <c r="G95">
        <v>7</v>
      </c>
      <c r="H95">
        <v>192</v>
      </c>
      <c r="I95" s="6">
        <v>0</v>
      </c>
      <c r="J95">
        <v>5</v>
      </c>
      <c r="K95" t="str">
        <f>_xlfn.XLOOKUP(fCompras!F95,dComprador!$A$2:$A$7,dComprador!$B$2:$B$7)</f>
        <v>Lira</v>
      </c>
      <c r="L95" t="str">
        <f>_xlfn.XLOOKUP(J95,dFornecedor!$A$2:$A$6,dFornecedor!$B$2:$B$6)</f>
        <v>Atlas</v>
      </c>
      <c r="M95" t="str">
        <f>_xlfn.XLOOKUP(G95,dMateriaPrima!$A$2:$A$12,dMateriaPrima!$B$2:$B$12)</f>
        <v>Poliéster</v>
      </c>
      <c r="N95" s="2">
        <f>_xlfn.XLOOKUP(G95,dMateriaPrima!$A$2:$A$12,dMateriaPrima!$C$2:$C$12)</f>
        <v>8</v>
      </c>
      <c r="O95" s="3">
        <f t="shared" si="5"/>
        <v>1536</v>
      </c>
      <c r="P95" s="4">
        <f t="shared" si="6"/>
        <v>0</v>
      </c>
      <c r="Q95" s="3">
        <f t="shared" si="7"/>
        <v>1536</v>
      </c>
      <c r="R95" t="str">
        <f t="shared" si="8"/>
        <v>No prazo</v>
      </c>
      <c r="S95" s="5">
        <f t="shared" si="9"/>
        <v>0</v>
      </c>
    </row>
    <row r="96" spans="1:19" x14ac:dyDescent="0.25">
      <c r="A96">
        <v>95</v>
      </c>
      <c r="B96" s="1">
        <v>43566</v>
      </c>
      <c r="C96" s="1">
        <v>43567</v>
      </c>
      <c r="D96" s="1">
        <v>43575</v>
      </c>
      <c r="E96" s="1">
        <v>43573</v>
      </c>
      <c r="F96">
        <v>4</v>
      </c>
      <c r="G96">
        <v>3</v>
      </c>
      <c r="H96">
        <v>52</v>
      </c>
      <c r="I96" s="6">
        <v>0</v>
      </c>
      <c r="J96">
        <v>1</v>
      </c>
      <c r="K96" t="str">
        <f>_xlfn.XLOOKUP(fCompras!F96,dComprador!$A$2:$A$7,dComprador!$B$2:$B$7)</f>
        <v>Lira</v>
      </c>
      <c r="L96" t="str">
        <f>_xlfn.XLOOKUP(J96,dFornecedor!$A$2:$A$6,dFornecedor!$B$2:$B$6)</f>
        <v>NorthShore</v>
      </c>
      <c r="M96" t="str">
        <f>_xlfn.XLOOKUP(G96,dMateriaPrima!$A$2:$A$12,dMateriaPrima!$B$2:$B$12)</f>
        <v>Barra Metal</v>
      </c>
      <c r="N96" s="2">
        <f>_xlfn.XLOOKUP(G96,dMateriaPrima!$A$2:$A$12,dMateriaPrima!$C$2:$C$12)</f>
        <v>565</v>
      </c>
      <c r="O96" s="3">
        <f t="shared" si="5"/>
        <v>29380</v>
      </c>
      <c r="P96" s="4">
        <f t="shared" si="6"/>
        <v>0</v>
      </c>
      <c r="Q96" s="3">
        <f t="shared" si="7"/>
        <v>29380</v>
      </c>
      <c r="R96" t="str">
        <f t="shared" si="8"/>
        <v>No prazo</v>
      </c>
      <c r="S96" s="5">
        <f t="shared" si="9"/>
        <v>0</v>
      </c>
    </row>
    <row r="97" spans="1:19" x14ac:dyDescent="0.25">
      <c r="A97">
        <v>96</v>
      </c>
      <c r="B97" s="1">
        <v>43566</v>
      </c>
      <c r="C97" s="1">
        <v>43574</v>
      </c>
      <c r="D97" s="1">
        <v>43586</v>
      </c>
      <c r="E97" s="1">
        <v>43589</v>
      </c>
      <c r="F97">
        <v>1</v>
      </c>
      <c r="G97">
        <v>8</v>
      </c>
      <c r="H97">
        <v>27</v>
      </c>
      <c r="I97" s="6">
        <v>0</v>
      </c>
      <c r="J97">
        <v>2</v>
      </c>
      <c r="K97" t="str">
        <f>_xlfn.XLOOKUP(fCompras!F97,dComprador!$A$2:$A$7,dComprador!$B$2:$B$7)</f>
        <v>Alon</v>
      </c>
      <c r="L97" t="str">
        <f>_xlfn.XLOOKUP(J97,dFornecedor!$A$2:$A$6,dFornecedor!$B$2:$B$6)</f>
        <v>Minerva</v>
      </c>
      <c r="M97" t="str">
        <f>_xlfn.XLOOKUP(G97,dMateriaPrima!$A$2:$A$12,dMateriaPrima!$B$2:$B$12)</f>
        <v>Cimento</v>
      </c>
      <c r="N97" s="2">
        <f>_xlfn.XLOOKUP(G97,dMateriaPrima!$A$2:$A$12,dMateriaPrima!$C$2:$C$12)</f>
        <v>23</v>
      </c>
      <c r="O97" s="3">
        <f t="shared" si="5"/>
        <v>621</v>
      </c>
      <c r="P97" s="4">
        <f t="shared" si="6"/>
        <v>0</v>
      </c>
      <c r="Q97" s="3">
        <f t="shared" si="7"/>
        <v>621</v>
      </c>
      <c r="R97" t="str">
        <f t="shared" si="8"/>
        <v>Em atraso</v>
      </c>
      <c r="S97" s="5">
        <f t="shared" si="9"/>
        <v>3</v>
      </c>
    </row>
    <row r="98" spans="1:19" x14ac:dyDescent="0.25">
      <c r="A98">
        <v>97</v>
      </c>
      <c r="B98" s="1">
        <v>43566</v>
      </c>
      <c r="C98" s="1">
        <v>43567</v>
      </c>
      <c r="D98" s="1">
        <v>43576</v>
      </c>
      <c r="E98" s="1">
        <v>43577</v>
      </c>
      <c r="F98">
        <v>1</v>
      </c>
      <c r="G98">
        <v>7</v>
      </c>
      <c r="H98">
        <v>49</v>
      </c>
      <c r="I98" s="6">
        <v>0</v>
      </c>
      <c r="J98">
        <v>3</v>
      </c>
      <c r="K98" t="str">
        <f>_xlfn.XLOOKUP(fCompras!F98,dComprador!$A$2:$A$7,dComprador!$B$2:$B$7)</f>
        <v>Alon</v>
      </c>
      <c r="L98" t="str">
        <f>_xlfn.XLOOKUP(J98,dFornecedor!$A$2:$A$6,dFornecedor!$B$2:$B$6)</f>
        <v>StepUp</v>
      </c>
      <c r="M98" t="str">
        <f>_xlfn.XLOOKUP(G98,dMateriaPrima!$A$2:$A$12,dMateriaPrima!$B$2:$B$12)</f>
        <v>Poliéster</v>
      </c>
      <c r="N98" s="2">
        <f>_xlfn.XLOOKUP(G98,dMateriaPrima!$A$2:$A$12,dMateriaPrima!$C$2:$C$12)</f>
        <v>8</v>
      </c>
      <c r="O98" s="3">
        <f t="shared" si="5"/>
        <v>392</v>
      </c>
      <c r="P98" s="4">
        <f t="shared" si="6"/>
        <v>0</v>
      </c>
      <c r="Q98" s="3">
        <f t="shared" si="7"/>
        <v>392</v>
      </c>
      <c r="R98" t="str">
        <f t="shared" si="8"/>
        <v>Em atraso</v>
      </c>
      <c r="S98" s="5">
        <f t="shared" si="9"/>
        <v>1</v>
      </c>
    </row>
    <row r="99" spans="1:19" x14ac:dyDescent="0.25">
      <c r="A99">
        <v>98</v>
      </c>
      <c r="B99" s="1">
        <v>43566</v>
      </c>
      <c r="C99" s="1">
        <v>43566</v>
      </c>
      <c r="D99" s="1">
        <v>43577</v>
      </c>
      <c r="E99" s="1">
        <v>43580</v>
      </c>
      <c r="F99">
        <v>3</v>
      </c>
      <c r="G99">
        <v>5</v>
      </c>
      <c r="H99">
        <v>5</v>
      </c>
      <c r="I99" s="6">
        <v>0.34</v>
      </c>
      <c r="J99">
        <v>4</v>
      </c>
      <c r="K99" t="str">
        <f>_xlfn.XLOOKUP(fCompras!F99,dComprador!$A$2:$A$7,dComprador!$B$2:$B$7)</f>
        <v>Diego</v>
      </c>
      <c r="L99" t="str">
        <f>_xlfn.XLOOKUP(J99,dFornecedor!$A$2:$A$6,dFornecedor!$B$2:$B$6)</f>
        <v>AlphaOmega</v>
      </c>
      <c r="M99" t="str">
        <f>_xlfn.XLOOKUP(G99,dMateriaPrima!$A$2:$A$12,dMateriaPrima!$B$2:$B$12)</f>
        <v>Areia</v>
      </c>
      <c r="N99" s="2">
        <f>_xlfn.XLOOKUP(G99,dMateriaPrima!$A$2:$A$12,dMateriaPrima!$C$2:$C$12)</f>
        <v>3.59</v>
      </c>
      <c r="O99" s="3">
        <f t="shared" si="5"/>
        <v>17.95</v>
      </c>
      <c r="P99" s="4">
        <f t="shared" si="6"/>
        <v>6.1029999999999998</v>
      </c>
      <c r="Q99" s="3">
        <f t="shared" si="7"/>
        <v>11.847</v>
      </c>
      <c r="R99" t="str">
        <f t="shared" si="8"/>
        <v>Em atraso</v>
      </c>
      <c r="S99" s="5">
        <f t="shared" si="9"/>
        <v>3</v>
      </c>
    </row>
    <row r="100" spans="1:19" x14ac:dyDescent="0.25">
      <c r="A100">
        <v>99</v>
      </c>
      <c r="B100" s="1">
        <v>43566</v>
      </c>
      <c r="C100" s="1">
        <v>43566</v>
      </c>
      <c r="D100" s="1">
        <v>43577</v>
      </c>
      <c r="E100" s="1">
        <v>43578</v>
      </c>
      <c r="F100">
        <v>2</v>
      </c>
      <c r="G100">
        <v>9</v>
      </c>
      <c r="H100">
        <v>9</v>
      </c>
      <c r="I100" s="6">
        <v>0</v>
      </c>
      <c r="J100">
        <v>2</v>
      </c>
      <c r="K100" t="str">
        <f>_xlfn.XLOOKUP(fCompras!F100,dComprador!$A$2:$A$7,dComprador!$B$2:$B$7)</f>
        <v>João</v>
      </c>
      <c r="L100" t="str">
        <f>_xlfn.XLOOKUP(J100,dFornecedor!$A$2:$A$6,dFornecedor!$B$2:$B$6)</f>
        <v>Minerva</v>
      </c>
      <c r="M100" t="str">
        <f>_xlfn.XLOOKUP(G100,dMateriaPrima!$A$2:$A$12,dMateriaPrima!$B$2:$B$12)</f>
        <v>Couro</v>
      </c>
      <c r="N100" s="2">
        <f>_xlfn.XLOOKUP(G100,dMateriaPrima!$A$2:$A$12,dMateriaPrima!$C$2:$C$12)</f>
        <v>4.4000000000000004</v>
      </c>
      <c r="O100" s="3">
        <f t="shared" si="5"/>
        <v>39.6</v>
      </c>
      <c r="P100" s="4">
        <f t="shared" si="6"/>
        <v>0</v>
      </c>
      <c r="Q100" s="3">
        <f t="shared" si="7"/>
        <v>39.6</v>
      </c>
      <c r="R100" t="str">
        <f t="shared" si="8"/>
        <v>Em atraso</v>
      </c>
      <c r="S100" s="5">
        <f t="shared" si="9"/>
        <v>1</v>
      </c>
    </row>
    <row r="101" spans="1:19" x14ac:dyDescent="0.25">
      <c r="A101">
        <v>100</v>
      </c>
      <c r="B101" s="1">
        <v>43566</v>
      </c>
      <c r="C101" s="1">
        <v>43566</v>
      </c>
      <c r="D101" s="1">
        <v>43581</v>
      </c>
      <c r="E101" s="1">
        <v>43582</v>
      </c>
      <c r="F101">
        <v>1</v>
      </c>
      <c r="G101">
        <v>7</v>
      </c>
      <c r="H101">
        <v>77</v>
      </c>
      <c r="I101" s="6">
        <v>0</v>
      </c>
      <c r="J101">
        <v>4</v>
      </c>
      <c r="K101" t="str">
        <f>_xlfn.XLOOKUP(fCompras!F101,dComprador!$A$2:$A$7,dComprador!$B$2:$B$7)</f>
        <v>Alon</v>
      </c>
      <c r="L101" t="str">
        <f>_xlfn.XLOOKUP(J101,dFornecedor!$A$2:$A$6,dFornecedor!$B$2:$B$6)</f>
        <v>AlphaOmega</v>
      </c>
      <c r="M101" t="str">
        <f>_xlfn.XLOOKUP(G101,dMateriaPrima!$A$2:$A$12,dMateriaPrima!$B$2:$B$12)</f>
        <v>Poliéster</v>
      </c>
      <c r="N101" s="2">
        <f>_xlfn.XLOOKUP(G101,dMateriaPrima!$A$2:$A$12,dMateriaPrima!$C$2:$C$12)</f>
        <v>8</v>
      </c>
      <c r="O101" s="3">
        <f t="shared" si="5"/>
        <v>616</v>
      </c>
      <c r="P101" s="4">
        <f t="shared" si="6"/>
        <v>0</v>
      </c>
      <c r="Q101" s="3">
        <f t="shared" si="7"/>
        <v>616</v>
      </c>
      <c r="R101" t="str">
        <f t="shared" si="8"/>
        <v>Em atraso</v>
      </c>
      <c r="S101" s="5">
        <f t="shared" si="9"/>
        <v>1</v>
      </c>
    </row>
    <row r="102" spans="1:19" x14ac:dyDescent="0.25">
      <c r="A102">
        <v>101</v>
      </c>
      <c r="B102" s="1">
        <v>43566</v>
      </c>
      <c r="C102" s="1">
        <v>43573</v>
      </c>
      <c r="D102" s="1">
        <v>43582</v>
      </c>
      <c r="E102" s="1">
        <v>43584</v>
      </c>
      <c r="F102">
        <v>2</v>
      </c>
      <c r="G102">
        <v>9</v>
      </c>
      <c r="H102">
        <v>110</v>
      </c>
      <c r="I102" s="6">
        <v>0</v>
      </c>
      <c r="J102">
        <v>1</v>
      </c>
      <c r="K102" t="str">
        <f>_xlfn.XLOOKUP(fCompras!F102,dComprador!$A$2:$A$7,dComprador!$B$2:$B$7)</f>
        <v>João</v>
      </c>
      <c r="L102" t="str">
        <f>_xlfn.XLOOKUP(J102,dFornecedor!$A$2:$A$6,dFornecedor!$B$2:$B$6)</f>
        <v>NorthShore</v>
      </c>
      <c r="M102" t="str">
        <f>_xlfn.XLOOKUP(G102,dMateriaPrima!$A$2:$A$12,dMateriaPrima!$B$2:$B$12)</f>
        <v>Couro</v>
      </c>
      <c r="N102" s="2">
        <f>_xlfn.XLOOKUP(G102,dMateriaPrima!$A$2:$A$12,dMateriaPrima!$C$2:$C$12)</f>
        <v>4.4000000000000004</v>
      </c>
      <c r="O102" s="3">
        <f t="shared" si="5"/>
        <v>484.00000000000006</v>
      </c>
      <c r="P102" s="4">
        <f t="shared" si="6"/>
        <v>0</v>
      </c>
      <c r="Q102" s="3">
        <f t="shared" si="7"/>
        <v>484.00000000000006</v>
      </c>
      <c r="R102" t="str">
        <f t="shared" si="8"/>
        <v>Em atraso</v>
      </c>
      <c r="S102" s="5">
        <f t="shared" si="9"/>
        <v>2</v>
      </c>
    </row>
    <row r="103" spans="1:19" x14ac:dyDescent="0.25">
      <c r="A103">
        <v>102</v>
      </c>
      <c r="B103" s="1">
        <v>43566</v>
      </c>
      <c r="C103" s="1">
        <v>43568</v>
      </c>
      <c r="D103" s="1">
        <v>43598</v>
      </c>
      <c r="E103" s="1">
        <v>43597</v>
      </c>
      <c r="F103">
        <v>1</v>
      </c>
      <c r="G103">
        <v>11</v>
      </c>
      <c r="H103">
        <v>103</v>
      </c>
      <c r="I103" s="6">
        <v>0</v>
      </c>
      <c r="J103">
        <v>2</v>
      </c>
      <c r="K103" t="str">
        <f>_xlfn.XLOOKUP(fCompras!F103,dComprador!$A$2:$A$7,dComprador!$B$2:$B$7)</f>
        <v>Alon</v>
      </c>
      <c r="L103" t="str">
        <f>_xlfn.XLOOKUP(J103,dFornecedor!$A$2:$A$6,dFornecedor!$B$2:$B$6)</f>
        <v>Minerva</v>
      </c>
      <c r="M103" t="str">
        <f>_xlfn.XLOOKUP(G103,dMateriaPrima!$A$2:$A$12,dMateriaPrima!$B$2:$B$12)</f>
        <v>Papel</v>
      </c>
      <c r="N103" s="2">
        <f>_xlfn.XLOOKUP(G103,dMateriaPrima!$A$2:$A$12,dMateriaPrima!$C$2:$C$12)</f>
        <v>9</v>
      </c>
      <c r="O103" s="3">
        <f t="shared" si="5"/>
        <v>927</v>
      </c>
      <c r="P103" s="4">
        <f t="shared" si="6"/>
        <v>0</v>
      </c>
      <c r="Q103" s="3">
        <f t="shared" si="7"/>
        <v>927</v>
      </c>
      <c r="R103" t="str">
        <f t="shared" si="8"/>
        <v>No prazo</v>
      </c>
      <c r="S103" s="5">
        <f t="shared" si="9"/>
        <v>0</v>
      </c>
    </row>
    <row r="104" spans="1:19" x14ac:dyDescent="0.25">
      <c r="A104">
        <v>103</v>
      </c>
      <c r="B104" s="1">
        <v>43566</v>
      </c>
      <c r="C104" s="1">
        <v>43567</v>
      </c>
      <c r="D104" s="1">
        <v>43597</v>
      </c>
      <c r="E104" s="1">
        <v>43600</v>
      </c>
      <c r="F104">
        <v>1</v>
      </c>
      <c r="G104">
        <v>8</v>
      </c>
      <c r="H104">
        <v>191</v>
      </c>
      <c r="I104" s="6">
        <v>0</v>
      </c>
      <c r="J104">
        <v>3</v>
      </c>
      <c r="K104" t="str">
        <f>_xlfn.XLOOKUP(fCompras!F104,dComprador!$A$2:$A$7,dComprador!$B$2:$B$7)</f>
        <v>Alon</v>
      </c>
      <c r="L104" t="str">
        <f>_xlfn.XLOOKUP(J104,dFornecedor!$A$2:$A$6,dFornecedor!$B$2:$B$6)</f>
        <v>StepUp</v>
      </c>
      <c r="M104" t="str">
        <f>_xlfn.XLOOKUP(G104,dMateriaPrima!$A$2:$A$12,dMateriaPrima!$B$2:$B$12)</f>
        <v>Cimento</v>
      </c>
      <c r="N104" s="2">
        <f>_xlfn.XLOOKUP(G104,dMateriaPrima!$A$2:$A$12,dMateriaPrima!$C$2:$C$12)</f>
        <v>23</v>
      </c>
      <c r="O104" s="3">
        <f t="shared" si="5"/>
        <v>4393</v>
      </c>
      <c r="P104" s="4">
        <f t="shared" si="6"/>
        <v>0</v>
      </c>
      <c r="Q104" s="3">
        <f t="shared" si="7"/>
        <v>4393</v>
      </c>
      <c r="R104" t="str">
        <f t="shared" si="8"/>
        <v>Em atraso</v>
      </c>
      <c r="S104" s="5">
        <f t="shared" si="9"/>
        <v>3</v>
      </c>
    </row>
    <row r="105" spans="1:19" x14ac:dyDescent="0.25">
      <c r="A105">
        <v>104</v>
      </c>
      <c r="B105" s="1">
        <v>43566</v>
      </c>
      <c r="C105" s="1">
        <v>43568</v>
      </c>
      <c r="D105" s="1">
        <v>43589</v>
      </c>
      <c r="E105" s="1">
        <v>43589</v>
      </c>
      <c r="F105">
        <v>1</v>
      </c>
      <c r="G105">
        <v>1</v>
      </c>
      <c r="H105">
        <v>44</v>
      </c>
      <c r="I105" s="6">
        <v>0</v>
      </c>
      <c r="J105">
        <v>2</v>
      </c>
      <c r="K105" t="str">
        <f>_xlfn.XLOOKUP(fCompras!F105,dComprador!$A$2:$A$7,dComprador!$B$2:$B$7)</f>
        <v>Alon</v>
      </c>
      <c r="L105" t="str">
        <f>_xlfn.XLOOKUP(J105,dFornecedor!$A$2:$A$6,dFornecedor!$B$2:$B$6)</f>
        <v>Minerva</v>
      </c>
      <c r="M105" t="str">
        <f>_xlfn.XLOOKUP(G105,dMateriaPrima!$A$2:$A$12,dMateriaPrima!$B$2:$B$12)</f>
        <v>Tecido</v>
      </c>
      <c r="N105" s="2">
        <f>_xlfn.XLOOKUP(G105,dMateriaPrima!$A$2:$A$12,dMateriaPrima!$C$2:$C$12)</f>
        <v>18</v>
      </c>
      <c r="O105" s="3">
        <f t="shared" si="5"/>
        <v>792</v>
      </c>
      <c r="P105" s="4">
        <f t="shared" si="6"/>
        <v>0</v>
      </c>
      <c r="Q105" s="3">
        <f t="shared" si="7"/>
        <v>792</v>
      </c>
      <c r="R105" t="str">
        <f t="shared" si="8"/>
        <v>No prazo</v>
      </c>
      <c r="S105" s="5">
        <f t="shared" si="9"/>
        <v>0</v>
      </c>
    </row>
    <row r="106" spans="1:19" x14ac:dyDescent="0.25">
      <c r="A106">
        <v>105</v>
      </c>
      <c r="B106" s="1">
        <v>43566</v>
      </c>
      <c r="C106" s="1">
        <v>43570</v>
      </c>
      <c r="D106" s="1">
        <v>43588</v>
      </c>
      <c r="E106" s="1">
        <v>43589</v>
      </c>
      <c r="F106">
        <v>1</v>
      </c>
      <c r="G106">
        <v>9</v>
      </c>
      <c r="H106">
        <v>167</v>
      </c>
      <c r="I106" s="6">
        <v>0</v>
      </c>
      <c r="J106">
        <v>1</v>
      </c>
      <c r="K106" t="str">
        <f>_xlfn.XLOOKUP(fCompras!F106,dComprador!$A$2:$A$7,dComprador!$B$2:$B$7)</f>
        <v>Alon</v>
      </c>
      <c r="L106" t="str">
        <f>_xlfn.XLOOKUP(J106,dFornecedor!$A$2:$A$6,dFornecedor!$B$2:$B$6)</f>
        <v>NorthShore</v>
      </c>
      <c r="M106" t="str">
        <f>_xlfn.XLOOKUP(G106,dMateriaPrima!$A$2:$A$12,dMateriaPrima!$B$2:$B$12)</f>
        <v>Couro</v>
      </c>
      <c r="N106" s="2">
        <f>_xlfn.XLOOKUP(G106,dMateriaPrima!$A$2:$A$12,dMateriaPrima!$C$2:$C$12)</f>
        <v>4.4000000000000004</v>
      </c>
      <c r="O106" s="3">
        <f t="shared" si="5"/>
        <v>734.80000000000007</v>
      </c>
      <c r="P106" s="4">
        <f t="shared" si="6"/>
        <v>0</v>
      </c>
      <c r="Q106" s="3">
        <f t="shared" si="7"/>
        <v>734.80000000000007</v>
      </c>
      <c r="R106" t="str">
        <f t="shared" si="8"/>
        <v>Em atraso</v>
      </c>
      <c r="S106" s="5">
        <f t="shared" si="9"/>
        <v>1</v>
      </c>
    </row>
    <row r="107" spans="1:19" x14ac:dyDescent="0.25">
      <c r="A107">
        <v>106</v>
      </c>
      <c r="B107" s="1">
        <v>43566</v>
      </c>
      <c r="C107" s="1">
        <v>43566</v>
      </c>
      <c r="D107" s="1">
        <v>43589</v>
      </c>
      <c r="E107" s="1">
        <v>43591</v>
      </c>
      <c r="F107">
        <v>1</v>
      </c>
      <c r="G107">
        <v>4</v>
      </c>
      <c r="H107">
        <v>6</v>
      </c>
      <c r="I107" s="6">
        <v>0</v>
      </c>
      <c r="J107">
        <v>2</v>
      </c>
      <c r="K107" t="str">
        <f>_xlfn.XLOOKUP(fCompras!F107,dComprador!$A$2:$A$7,dComprador!$B$2:$B$7)</f>
        <v>Alon</v>
      </c>
      <c r="L107" t="str">
        <f>_xlfn.XLOOKUP(J107,dFornecedor!$A$2:$A$6,dFornecedor!$B$2:$B$6)</f>
        <v>Minerva</v>
      </c>
      <c r="M107" t="str">
        <f>_xlfn.XLOOKUP(G107,dMateriaPrima!$A$2:$A$12,dMateriaPrima!$B$2:$B$12)</f>
        <v>Madeira</v>
      </c>
      <c r="N107" s="2">
        <f>_xlfn.XLOOKUP(G107,dMateriaPrima!$A$2:$A$12,dMateriaPrima!$C$2:$C$12)</f>
        <v>168</v>
      </c>
      <c r="O107" s="3">
        <f t="shared" si="5"/>
        <v>1008</v>
      </c>
      <c r="P107" s="4">
        <f t="shared" si="6"/>
        <v>0</v>
      </c>
      <c r="Q107" s="3">
        <f t="shared" si="7"/>
        <v>1008</v>
      </c>
      <c r="R107" t="str">
        <f t="shared" si="8"/>
        <v>Em atraso</v>
      </c>
      <c r="S107" s="5">
        <f t="shared" si="9"/>
        <v>2</v>
      </c>
    </row>
    <row r="108" spans="1:19" x14ac:dyDescent="0.25">
      <c r="A108">
        <v>107</v>
      </c>
      <c r="B108" s="1">
        <v>43567</v>
      </c>
      <c r="C108" s="1">
        <v>43574</v>
      </c>
      <c r="D108" s="1">
        <v>43577</v>
      </c>
      <c r="E108" s="1">
        <v>43576</v>
      </c>
      <c r="F108">
        <v>4</v>
      </c>
      <c r="G108">
        <v>11</v>
      </c>
      <c r="H108">
        <v>7</v>
      </c>
      <c r="I108" s="6">
        <v>0</v>
      </c>
      <c r="J108">
        <v>3</v>
      </c>
      <c r="K108" t="str">
        <f>_xlfn.XLOOKUP(fCompras!F108,dComprador!$A$2:$A$7,dComprador!$B$2:$B$7)</f>
        <v>Lira</v>
      </c>
      <c r="L108" t="str">
        <f>_xlfn.XLOOKUP(J108,dFornecedor!$A$2:$A$6,dFornecedor!$B$2:$B$6)</f>
        <v>StepUp</v>
      </c>
      <c r="M108" t="str">
        <f>_xlfn.XLOOKUP(G108,dMateriaPrima!$A$2:$A$12,dMateriaPrima!$B$2:$B$12)</f>
        <v>Papel</v>
      </c>
      <c r="N108" s="2">
        <f>_xlfn.XLOOKUP(G108,dMateriaPrima!$A$2:$A$12,dMateriaPrima!$C$2:$C$12)</f>
        <v>9</v>
      </c>
      <c r="O108" s="3">
        <f t="shared" si="5"/>
        <v>63</v>
      </c>
      <c r="P108" s="4">
        <f t="shared" si="6"/>
        <v>0</v>
      </c>
      <c r="Q108" s="3">
        <f t="shared" si="7"/>
        <v>63</v>
      </c>
      <c r="R108" t="str">
        <f t="shared" si="8"/>
        <v>No prazo</v>
      </c>
      <c r="S108" s="5">
        <f t="shared" si="9"/>
        <v>0</v>
      </c>
    </row>
    <row r="109" spans="1:19" x14ac:dyDescent="0.25">
      <c r="A109">
        <v>108</v>
      </c>
      <c r="B109" s="1">
        <v>43567</v>
      </c>
      <c r="C109" s="1">
        <v>43579</v>
      </c>
      <c r="D109" s="1">
        <v>43579</v>
      </c>
      <c r="E109" s="1">
        <v>43582</v>
      </c>
      <c r="F109">
        <v>4</v>
      </c>
      <c r="G109">
        <v>9</v>
      </c>
      <c r="H109">
        <v>48</v>
      </c>
      <c r="I109" s="6">
        <v>0</v>
      </c>
      <c r="J109">
        <v>1</v>
      </c>
      <c r="K109" t="str">
        <f>_xlfn.XLOOKUP(fCompras!F109,dComprador!$A$2:$A$7,dComprador!$B$2:$B$7)</f>
        <v>Lira</v>
      </c>
      <c r="L109" t="str">
        <f>_xlfn.XLOOKUP(J109,dFornecedor!$A$2:$A$6,dFornecedor!$B$2:$B$6)</f>
        <v>NorthShore</v>
      </c>
      <c r="M109" t="str">
        <f>_xlfn.XLOOKUP(G109,dMateriaPrima!$A$2:$A$12,dMateriaPrima!$B$2:$B$12)</f>
        <v>Couro</v>
      </c>
      <c r="N109" s="2">
        <f>_xlfn.XLOOKUP(G109,dMateriaPrima!$A$2:$A$12,dMateriaPrima!$C$2:$C$12)</f>
        <v>4.4000000000000004</v>
      </c>
      <c r="O109" s="3">
        <f t="shared" si="5"/>
        <v>211.20000000000002</v>
      </c>
      <c r="P109" s="4">
        <f t="shared" si="6"/>
        <v>0</v>
      </c>
      <c r="Q109" s="3">
        <f t="shared" si="7"/>
        <v>211.20000000000002</v>
      </c>
      <c r="R109" t="str">
        <f t="shared" si="8"/>
        <v>Em atraso</v>
      </c>
      <c r="S109" s="5">
        <f t="shared" si="9"/>
        <v>3</v>
      </c>
    </row>
    <row r="110" spans="1:19" x14ac:dyDescent="0.25">
      <c r="A110">
        <v>109</v>
      </c>
      <c r="B110" s="1">
        <v>43567</v>
      </c>
      <c r="C110" s="1">
        <v>43578</v>
      </c>
      <c r="D110" s="1">
        <v>43578</v>
      </c>
      <c r="E110" s="1">
        <v>43582</v>
      </c>
      <c r="F110">
        <v>4</v>
      </c>
      <c r="G110">
        <v>5</v>
      </c>
      <c r="H110">
        <v>130</v>
      </c>
      <c r="I110" s="6">
        <v>0</v>
      </c>
      <c r="J110">
        <v>1</v>
      </c>
      <c r="K110" t="str">
        <f>_xlfn.XLOOKUP(fCompras!F110,dComprador!$A$2:$A$7,dComprador!$B$2:$B$7)</f>
        <v>Lira</v>
      </c>
      <c r="L110" t="str">
        <f>_xlfn.XLOOKUP(J110,dFornecedor!$A$2:$A$6,dFornecedor!$B$2:$B$6)</f>
        <v>NorthShore</v>
      </c>
      <c r="M110" t="str">
        <f>_xlfn.XLOOKUP(G110,dMateriaPrima!$A$2:$A$12,dMateriaPrima!$B$2:$B$12)</f>
        <v>Areia</v>
      </c>
      <c r="N110" s="2">
        <f>_xlfn.XLOOKUP(G110,dMateriaPrima!$A$2:$A$12,dMateriaPrima!$C$2:$C$12)</f>
        <v>3.59</v>
      </c>
      <c r="O110" s="3">
        <f t="shared" si="5"/>
        <v>466.7</v>
      </c>
      <c r="P110" s="4">
        <f t="shared" si="6"/>
        <v>0</v>
      </c>
      <c r="Q110" s="3">
        <f t="shared" si="7"/>
        <v>466.7</v>
      </c>
      <c r="R110" t="str">
        <f t="shared" si="8"/>
        <v>Em atraso</v>
      </c>
      <c r="S110" s="5">
        <f t="shared" si="9"/>
        <v>4</v>
      </c>
    </row>
    <row r="111" spans="1:19" x14ac:dyDescent="0.25">
      <c r="A111">
        <v>110</v>
      </c>
      <c r="B111" s="1">
        <v>43567</v>
      </c>
      <c r="C111" s="1">
        <v>43568</v>
      </c>
      <c r="D111" s="1">
        <v>43574</v>
      </c>
      <c r="E111" s="1">
        <v>43576</v>
      </c>
      <c r="F111">
        <v>4</v>
      </c>
      <c r="G111">
        <v>6</v>
      </c>
      <c r="H111">
        <v>182</v>
      </c>
      <c r="I111" s="6">
        <v>0</v>
      </c>
      <c r="J111">
        <v>5</v>
      </c>
      <c r="K111" t="str">
        <f>_xlfn.XLOOKUP(fCompras!F111,dComprador!$A$2:$A$7,dComprador!$B$2:$B$7)</f>
        <v>Lira</v>
      </c>
      <c r="L111" t="str">
        <f>_xlfn.XLOOKUP(J111,dFornecedor!$A$2:$A$6,dFornecedor!$B$2:$B$6)</f>
        <v>Atlas</v>
      </c>
      <c r="M111" t="str">
        <f>_xlfn.XLOOKUP(G111,dMateriaPrima!$A$2:$A$12,dMateriaPrima!$B$2:$B$12)</f>
        <v>Fio Algodão</v>
      </c>
      <c r="N111" s="2">
        <f>_xlfn.XLOOKUP(G111,dMateriaPrima!$A$2:$A$12,dMateriaPrima!$C$2:$C$12)</f>
        <v>55.9</v>
      </c>
      <c r="O111" s="3">
        <f t="shared" si="5"/>
        <v>10173.799999999999</v>
      </c>
      <c r="P111" s="4">
        <f t="shared" si="6"/>
        <v>0</v>
      </c>
      <c r="Q111" s="3">
        <f t="shared" si="7"/>
        <v>10173.799999999999</v>
      </c>
      <c r="R111" t="str">
        <f t="shared" si="8"/>
        <v>Em atraso</v>
      </c>
      <c r="S111" s="5">
        <f t="shared" si="9"/>
        <v>2</v>
      </c>
    </row>
    <row r="112" spans="1:19" x14ac:dyDescent="0.25">
      <c r="A112">
        <v>111</v>
      </c>
      <c r="B112" s="1">
        <v>43567</v>
      </c>
      <c r="C112" s="1">
        <v>43575</v>
      </c>
      <c r="D112" s="1">
        <v>43585</v>
      </c>
      <c r="E112" s="1">
        <v>43585</v>
      </c>
      <c r="F112">
        <v>1</v>
      </c>
      <c r="G112">
        <v>5</v>
      </c>
      <c r="H112">
        <v>294</v>
      </c>
      <c r="I112" s="6">
        <v>0</v>
      </c>
      <c r="J112">
        <v>2</v>
      </c>
      <c r="K112" t="str">
        <f>_xlfn.XLOOKUP(fCompras!F112,dComprador!$A$2:$A$7,dComprador!$B$2:$B$7)</f>
        <v>Alon</v>
      </c>
      <c r="L112" t="str">
        <f>_xlfn.XLOOKUP(J112,dFornecedor!$A$2:$A$6,dFornecedor!$B$2:$B$6)</f>
        <v>Minerva</v>
      </c>
      <c r="M112" t="str">
        <f>_xlfn.XLOOKUP(G112,dMateriaPrima!$A$2:$A$12,dMateriaPrima!$B$2:$B$12)</f>
        <v>Areia</v>
      </c>
      <c r="N112" s="2">
        <f>_xlfn.XLOOKUP(G112,dMateriaPrima!$A$2:$A$12,dMateriaPrima!$C$2:$C$12)</f>
        <v>3.59</v>
      </c>
      <c r="O112" s="3">
        <f t="shared" si="5"/>
        <v>1055.46</v>
      </c>
      <c r="P112" s="4">
        <f t="shared" si="6"/>
        <v>0</v>
      </c>
      <c r="Q112" s="3">
        <f t="shared" si="7"/>
        <v>1055.46</v>
      </c>
      <c r="R112" t="str">
        <f t="shared" si="8"/>
        <v>No prazo</v>
      </c>
      <c r="S112" s="5">
        <f t="shared" si="9"/>
        <v>0</v>
      </c>
    </row>
    <row r="113" spans="1:19" x14ac:dyDescent="0.25">
      <c r="A113">
        <v>112</v>
      </c>
      <c r="B113" s="1">
        <v>43567</v>
      </c>
      <c r="C113" s="1">
        <v>43568</v>
      </c>
      <c r="D113" s="1">
        <v>43588</v>
      </c>
      <c r="E113" s="1">
        <v>43587</v>
      </c>
      <c r="F113">
        <v>1</v>
      </c>
      <c r="G113">
        <v>11</v>
      </c>
      <c r="H113">
        <v>532</v>
      </c>
      <c r="I113" s="6">
        <v>0</v>
      </c>
      <c r="J113">
        <v>3</v>
      </c>
      <c r="K113" t="str">
        <f>_xlfn.XLOOKUP(fCompras!F113,dComprador!$A$2:$A$7,dComprador!$B$2:$B$7)</f>
        <v>Alon</v>
      </c>
      <c r="L113" t="str">
        <f>_xlfn.XLOOKUP(J113,dFornecedor!$A$2:$A$6,dFornecedor!$B$2:$B$6)</f>
        <v>StepUp</v>
      </c>
      <c r="M113" t="str">
        <f>_xlfn.XLOOKUP(G113,dMateriaPrima!$A$2:$A$12,dMateriaPrima!$B$2:$B$12)</f>
        <v>Papel</v>
      </c>
      <c r="N113" s="2">
        <f>_xlfn.XLOOKUP(G113,dMateriaPrima!$A$2:$A$12,dMateriaPrima!$C$2:$C$12)</f>
        <v>9</v>
      </c>
      <c r="O113" s="3">
        <f t="shared" si="5"/>
        <v>4788</v>
      </c>
      <c r="P113" s="4">
        <f t="shared" si="6"/>
        <v>0</v>
      </c>
      <c r="Q113" s="3">
        <f t="shared" si="7"/>
        <v>4788</v>
      </c>
      <c r="R113" t="str">
        <f t="shared" si="8"/>
        <v>No prazo</v>
      </c>
      <c r="S113" s="5">
        <f t="shared" si="9"/>
        <v>0</v>
      </c>
    </row>
    <row r="114" spans="1:19" x14ac:dyDescent="0.25">
      <c r="A114">
        <v>113</v>
      </c>
      <c r="B114" s="1">
        <v>43567</v>
      </c>
      <c r="C114" s="1">
        <v>43567</v>
      </c>
      <c r="D114" s="1">
        <v>43587</v>
      </c>
      <c r="E114" s="1">
        <v>43586</v>
      </c>
      <c r="F114">
        <v>1</v>
      </c>
      <c r="G114">
        <v>4</v>
      </c>
      <c r="H114">
        <v>229</v>
      </c>
      <c r="I114" s="6">
        <v>0</v>
      </c>
      <c r="J114">
        <v>2</v>
      </c>
      <c r="K114" t="str">
        <f>_xlfn.XLOOKUP(fCompras!F114,dComprador!$A$2:$A$7,dComprador!$B$2:$B$7)</f>
        <v>Alon</v>
      </c>
      <c r="L114" t="str">
        <f>_xlfn.XLOOKUP(J114,dFornecedor!$A$2:$A$6,dFornecedor!$B$2:$B$6)</f>
        <v>Minerva</v>
      </c>
      <c r="M114" t="str">
        <f>_xlfn.XLOOKUP(G114,dMateriaPrima!$A$2:$A$12,dMateriaPrima!$B$2:$B$12)</f>
        <v>Madeira</v>
      </c>
      <c r="N114" s="2">
        <f>_xlfn.XLOOKUP(G114,dMateriaPrima!$A$2:$A$12,dMateriaPrima!$C$2:$C$12)</f>
        <v>168</v>
      </c>
      <c r="O114" s="3">
        <f t="shared" si="5"/>
        <v>38472</v>
      </c>
      <c r="P114" s="4">
        <f t="shared" si="6"/>
        <v>0</v>
      </c>
      <c r="Q114" s="3">
        <f t="shared" si="7"/>
        <v>38472</v>
      </c>
      <c r="R114" t="str">
        <f t="shared" si="8"/>
        <v>No prazo</v>
      </c>
      <c r="S114" s="5">
        <f t="shared" si="9"/>
        <v>0</v>
      </c>
    </row>
    <row r="115" spans="1:19" x14ac:dyDescent="0.25">
      <c r="A115">
        <v>114</v>
      </c>
      <c r="B115" s="1">
        <v>43567</v>
      </c>
      <c r="C115" s="1">
        <v>43576</v>
      </c>
      <c r="D115" s="1">
        <v>43592</v>
      </c>
      <c r="E115" s="1">
        <v>43593</v>
      </c>
      <c r="F115">
        <v>2</v>
      </c>
      <c r="G115">
        <v>6</v>
      </c>
      <c r="H115">
        <v>400</v>
      </c>
      <c r="I115" s="6">
        <v>0</v>
      </c>
      <c r="J115">
        <v>3</v>
      </c>
      <c r="K115" t="str">
        <f>_xlfn.XLOOKUP(fCompras!F115,dComprador!$A$2:$A$7,dComprador!$B$2:$B$7)</f>
        <v>João</v>
      </c>
      <c r="L115" t="str">
        <f>_xlfn.XLOOKUP(J115,dFornecedor!$A$2:$A$6,dFornecedor!$B$2:$B$6)</f>
        <v>StepUp</v>
      </c>
      <c r="M115" t="str">
        <f>_xlfn.XLOOKUP(G115,dMateriaPrima!$A$2:$A$12,dMateriaPrima!$B$2:$B$12)</f>
        <v>Fio Algodão</v>
      </c>
      <c r="N115" s="2">
        <f>_xlfn.XLOOKUP(G115,dMateriaPrima!$A$2:$A$12,dMateriaPrima!$C$2:$C$12)</f>
        <v>55.9</v>
      </c>
      <c r="O115" s="3">
        <f t="shared" si="5"/>
        <v>22360</v>
      </c>
      <c r="P115" s="4">
        <f t="shared" si="6"/>
        <v>0</v>
      </c>
      <c r="Q115" s="3">
        <f t="shared" si="7"/>
        <v>22360</v>
      </c>
      <c r="R115" t="str">
        <f t="shared" si="8"/>
        <v>Em atraso</v>
      </c>
      <c r="S115" s="5">
        <f t="shared" si="9"/>
        <v>1</v>
      </c>
    </row>
    <row r="116" spans="1:19" x14ac:dyDescent="0.25">
      <c r="A116">
        <v>115</v>
      </c>
      <c r="B116" s="1">
        <v>43567</v>
      </c>
      <c r="C116" s="1">
        <v>43575</v>
      </c>
      <c r="D116" s="1">
        <v>43589</v>
      </c>
      <c r="E116" s="1">
        <v>43593</v>
      </c>
      <c r="F116">
        <v>1</v>
      </c>
      <c r="G116">
        <v>7</v>
      </c>
      <c r="H116">
        <v>233</v>
      </c>
      <c r="I116" s="6">
        <v>0</v>
      </c>
      <c r="J116">
        <v>2</v>
      </c>
      <c r="K116" t="str">
        <f>_xlfn.XLOOKUP(fCompras!F116,dComprador!$A$2:$A$7,dComprador!$B$2:$B$7)</f>
        <v>Alon</v>
      </c>
      <c r="L116" t="str">
        <f>_xlfn.XLOOKUP(J116,dFornecedor!$A$2:$A$6,dFornecedor!$B$2:$B$6)</f>
        <v>Minerva</v>
      </c>
      <c r="M116" t="str">
        <f>_xlfn.XLOOKUP(G116,dMateriaPrima!$A$2:$A$12,dMateriaPrima!$B$2:$B$12)</f>
        <v>Poliéster</v>
      </c>
      <c r="N116" s="2">
        <f>_xlfn.XLOOKUP(G116,dMateriaPrima!$A$2:$A$12,dMateriaPrima!$C$2:$C$12)</f>
        <v>8</v>
      </c>
      <c r="O116" s="3">
        <f t="shared" si="5"/>
        <v>1864</v>
      </c>
      <c r="P116" s="4">
        <f t="shared" si="6"/>
        <v>0</v>
      </c>
      <c r="Q116" s="3">
        <f t="shared" si="7"/>
        <v>1864</v>
      </c>
      <c r="R116" t="str">
        <f t="shared" si="8"/>
        <v>Em atraso</v>
      </c>
      <c r="S116" s="5">
        <f t="shared" si="9"/>
        <v>4</v>
      </c>
    </row>
    <row r="117" spans="1:19" x14ac:dyDescent="0.25">
      <c r="A117">
        <v>116</v>
      </c>
      <c r="B117" s="1">
        <v>43568</v>
      </c>
      <c r="C117" s="1">
        <v>43568</v>
      </c>
      <c r="D117" s="1">
        <v>43583</v>
      </c>
      <c r="E117" s="1">
        <v>43583</v>
      </c>
      <c r="F117">
        <v>1</v>
      </c>
      <c r="G117">
        <v>11</v>
      </c>
      <c r="H117">
        <v>17</v>
      </c>
      <c r="I117" s="6">
        <v>0</v>
      </c>
      <c r="J117">
        <v>4</v>
      </c>
      <c r="K117" t="str">
        <f>_xlfn.XLOOKUP(fCompras!F117,dComprador!$A$2:$A$7,dComprador!$B$2:$B$7)</f>
        <v>Alon</v>
      </c>
      <c r="L117" t="str">
        <f>_xlfn.XLOOKUP(J117,dFornecedor!$A$2:$A$6,dFornecedor!$B$2:$B$6)</f>
        <v>AlphaOmega</v>
      </c>
      <c r="M117" t="str">
        <f>_xlfn.XLOOKUP(G117,dMateriaPrima!$A$2:$A$12,dMateriaPrima!$B$2:$B$12)</f>
        <v>Papel</v>
      </c>
      <c r="N117" s="2">
        <f>_xlfn.XLOOKUP(G117,dMateriaPrima!$A$2:$A$12,dMateriaPrima!$C$2:$C$12)</f>
        <v>9</v>
      </c>
      <c r="O117" s="3">
        <f t="shared" si="5"/>
        <v>153</v>
      </c>
      <c r="P117" s="4">
        <f t="shared" si="6"/>
        <v>0</v>
      </c>
      <c r="Q117" s="3">
        <f t="shared" si="7"/>
        <v>153</v>
      </c>
      <c r="R117" t="str">
        <f t="shared" si="8"/>
        <v>No prazo</v>
      </c>
      <c r="S117" s="5">
        <f t="shared" si="9"/>
        <v>0</v>
      </c>
    </row>
    <row r="118" spans="1:19" x14ac:dyDescent="0.25">
      <c r="A118">
        <v>117</v>
      </c>
      <c r="B118" s="1">
        <v>43568</v>
      </c>
      <c r="C118" s="1">
        <v>43570</v>
      </c>
      <c r="D118" s="1">
        <v>43579</v>
      </c>
      <c r="E118" s="1">
        <v>43580</v>
      </c>
      <c r="F118">
        <v>2</v>
      </c>
      <c r="G118">
        <v>1</v>
      </c>
      <c r="H118">
        <v>127</v>
      </c>
      <c r="I118" s="6">
        <v>0</v>
      </c>
      <c r="J118">
        <v>3</v>
      </c>
      <c r="K118" t="str">
        <f>_xlfn.XLOOKUP(fCompras!F118,dComprador!$A$2:$A$7,dComprador!$B$2:$B$7)</f>
        <v>João</v>
      </c>
      <c r="L118" t="str">
        <f>_xlfn.XLOOKUP(J118,dFornecedor!$A$2:$A$6,dFornecedor!$B$2:$B$6)</f>
        <v>StepUp</v>
      </c>
      <c r="M118" t="str">
        <f>_xlfn.XLOOKUP(G118,dMateriaPrima!$A$2:$A$12,dMateriaPrima!$B$2:$B$12)</f>
        <v>Tecido</v>
      </c>
      <c r="N118" s="2">
        <f>_xlfn.XLOOKUP(G118,dMateriaPrima!$A$2:$A$12,dMateriaPrima!$C$2:$C$12)</f>
        <v>18</v>
      </c>
      <c r="O118" s="3">
        <f t="shared" si="5"/>
        <v>2286</v>
      </c>
      <c r="P118" s="4">
        <f t="shared" si="6"/>
        <v>0</v>
      </c>
      <c r="Q118" s="3">
        <f t="shared" si="7"/>
        <v>2286</v>
      </c>
      <c r="R118" t="str">
        <f t="shared" si="8"/>
        <v>Em atraso</v>
      </c>
      <c r="S118" s="5">
        <f t="shared" si="9"/>
        <v>1</v>
      </c>
    </row>
    <row r="119" spans="1:19" x14ac:dyDescent="0.25">
      <c r="A119">
        <v>118</v>
      </c>
      <c r="B119" s="1">
        <v>43568</v>
      </c>
      <c r="C119" s="1">
        <v>43577</v>
      </c>
      <c r="D119" s="1">
        <v>43581</v>
      </c>
      <c r="E119" s="1">
        <v>43582</v>
      </c>
      <c r="F119">
        <v>3</v>
      </c>
      <c r="G119">
        <v>11</v>
      </c>
      <c r="H119">
        <v>179</v>
      </c>
      <c r="I119" s="6">
        <v>0</v>
      </c>
      <c r="J119">
        <v>3</v>
      </c>
      <c r="K119" t="str">
        <f>_xlfn.XLOOKUP(fCompras!F119,dComprador!$A$2:$A$7,dComprador!$B$2:$B$7)</f>
        <v>Diego</v>
      </c>
      <c r="L119" t="str">
        <f>_xlfn.XLOOKUP(J119,dFornecedor!$A$2:$A$6,dFornecedor!$B$2:$B$6)</f>
        <v>StepUp</v>
      </c>
      <c r="M119" t="str">
        <f>_xlfn.XLOOKUP(G119,dMateriaPrima!$A$2:$A$12,dMateriaPrima!$B$2:$B$12)</f>
        <v>Papel</v>
      </c>
      <c r="N119" s="2">
        <f>_xlfn.XLOOKUP(G119,dMateriaPrima!$A$2:$A$12,dMateriaPrima!$C$2:$C$12)</f>
        <v>9</v>
      </c>
      <c r="O119" s="3">
        <f t="shared" si="5"/>
        <v>1611</v>
      </c>
      <c r="P119" s="4">
        <f t="shared" si="6"/>
        <v>0</v>
      </c>
      <c r="Q119" s="3">
        <f t="shared" si="7"/>
        <v>1611</v>
      </c>
      <c r="R119" t="str">
        <f t="shared" si="8"/>
        <v>Em atraso</v>
      </c>
      <c r="S119" s="5">
        <f t="shared" si="9"/>
        <v>1</v>
      </c>
    </row>
    <row r="120" spans="1:19" x14ac:dyDescent="0.25">
      <c r="A120">
        <v>119</v>
      </c>
      <c r="B120" s="1">
        <v>43568</v>
      </c>
      <c r="C120" s="1">
        <v>43572</v>
      </c>
      <c r="D120" s="1">
        <v>43600</v>
      </c>
      <c r="E120" s="1">
        <v>43598</v>
      </c>
      <c r="F120">
        <v>1</v>
      </c>
      <c r="G120">
        <v>5</v>
      </c>
      <c r="H120">
        <v>308</v>
      </c>
      <c r="I120" s="6">
        <v>0</v>
      </c>
      <c r="J120">
        <v>4</v>
      </c>
      <c r="K120" t="str">
        <f>_xlfn.XLOOKUP(fCompras!F120,dComprador!$A$2:$A$7,dComprador!$B$2:$B$7)</f>
        <v>Alon</v>
      </c>
      <c r="L120" t="str">
        <f>_xlfn.XLOOKUP(J120,dFornecedor!$A$2:$A$6,dFornecedor!$B$2:$B$6)</f>
        <v>AlphaOmega</v>
      </c>
      <c r="M120" t="str">
        <f>_xlfn.XLOOKUP(G120,dMateriaPrima!$A$2:$A$12,dMateriaPrima!$B$2:$B$12)</f>
        <v>Areia</v>
      </c>
      <c r="N120" s="2">
        <f>_xlfn.XLOOKUP(G120,dMateriaPrima!$A$2:$A$12,dMateriaPrima!$C$2:$C$12)</f>
        <v>3.59</v>
      </c>
      <c r="O120" s="3">
        <f t="shared" si="5"/>
        <v>1105.72</v>
      </c>
      <c r="P120" s="4">
        <f t="shared" si="6"/>
        <v>0</v>
      </c>
      <c r="Q120" s="3">
        <f t="shared" si="7"/>
        <v>1105.72</v>
      </c>
      <c r="R120" t="str">
        <f t="shared" si="8"/>
        <v>No prazo</v>
      </c>
      <c r="S120" s="5">
        <f t="shared" si="9"/>
        <v>0</v>
      </c>
    </row>
    <row r="121" spans="1:19" x14ac:dyDescent="0.25">
      <c r="A121">
        <v>120</v>
      </c>
      <c r="B121" s="1">
        <v>43569</v>
      </c>
      <c r="C121" s="1">
        <v>43578</v>
      </c>
      <c r="D121" s="1">
        <v>43597</v>
      </c>
      <c r="E121" s="1">
        <v>43599</v>
      </c>
      <c r="F121">
        <v>1</v>
      </c>
      <c r="G121">
        <v>7</v>
      </c>
      <c r="H121">
        <v>213</v>
      </c>
      <c r="I121" s="6">
        <v>0</v>
      </c>
      <c r="J121">
        <v>3</v>
      </c>
      <c r="K121" t="str">
        <f>_xlfn.XLOOKUP(fCompras!F121,dComprador!$A$2:$A$7,dComprador!$B$2:$B$7)</f>
        <v>Alon</v>
      </c>
      <c r="L121" t="str">
        <f>_xlfn.XLOOKUP(J121,dFornecedor!$A$2:$A$6,dFornecedor!$B$2:$B$6)</f>
        <v>StepUp</v>
      </c>
      <c r="M121" t="str">
        <f>_xlfn.XLOOKUP(G121,dMateriaPrima!$A$2:$A$12,dMateriaPrima!$B$2:$B$12)</f>
        <v>Poliéster</v>
      </c>
      <c r="N121" s="2">
        <f>_xlfn.XLOOKUP(G121,dMateriaPrima!$A$2:$A$12,dMateriaPrima!$C$2:$C$12)</f>
        <v>8</v>
      </c>
      <c r="O121" s="3">
        <f t="shared" si="5"/>
        <v>1704</v>
      </c>
      <c r="P121" s="4">
        <f t="shared" si="6"/>
        <v>0</v>
      </c>
      <c r="Q121" s="3">
        <f t="shared" si="7"/>
        <v>1704</v>
      </c>
      <c r="R121" t="str">
        <f t="shared" si="8"/>
        <v>Em atraso</v>
      </c>
      <c r="S121" s="5">
        <f t="shared" si="9"/>
        <v>2</v>
      </c>
    </row>
    <row r="122" spans="1:19" x14ac:dyDescent="0.25">
      <c r="A122">
        <v>121</v>
      </c>
      <c r="B122" s="1">
        <v>43569</v>
      </c>
      <c r="C122" s="1">
        <v>43569</v>
      </c>
      <c r="D122" s="1">
        <v>43596</v>
      </c>
      <c r="E122" s="1">
        <v>43599</v>
      </c>
      <c r="F122">
        <v>1</v>
      </c>
      <c r="G122">
        <v>5</v>
      </c>
      <c r="H122">
        <v>137</v>
      </c>
      <c r="I122" s="6">
        <v>0</v>
      </c>
      <c r="J122">
        <v>2</v>
      </c>
      <c r="K122" t="str">
        <f>_xlfn.XLOOKUP(fCompras!F122,dComprador!$A$2:$A$7,dComprador!$B$2:$B$7)</f>
        <v>Alon</v>
      </c>
      <c r="L122" t="str">
        <f>_xlfn.XLOOKUP(J122,dFornecedor!$A$2:$A$6,dFornecedor!$B$2:$B$6)</f>
        <v>Minerva</v>
      </c>
      <c r="M122" t="str">
        <f>_xlfn.XLOOKUP(G122,dMateriaPrima!$A$2:$A$12,dMateriaPrima!$B$2:$B$12)</f>
        <v>Areia</v>
      </c>
      <c r="N122" s="2">
        <f>_xlfn.XLOOKUP(G122,dMateriaPrima!$A$2:$A$12,dMateriaPrima!$C$2:$C$12)</f>
        <v>3.59</v>
      </c>
      <c r="O122" s="3">
        <f t="shared" si="5"/>
        <v>491.83</v>
      </c>
      <c r="P122" s="4">
        <f t="shared" si="6"/>
        <v>0</v>
      </c>
      <c r="Q122" s="3">
        <f t="shared" si="7"/>
        <v>491.83</v>
      </c>
      <c r="R122" t="str">
        <f t="shared" si="8"/>
        <v>Em atraso</v>
      </c>
      <c r="S122" s="5">
        <f t="shared" si="9"/>
        <v>3</v>
      </c>
    </row>
    <row r="123" spans="1:19" x14ac:dyDescent="0.25">
      <c r="A123">
        <v>122</v>
      </c>
      <c r="B123" s="1">
        <v>43569</v>
      </c>
      <c r="C123" s="1">
        <v>43570</v>
      </c>
      <c r="D123" s="1">
        <v>43597</v>
      </c>
      <c r="E123" s="1">
        <v>43598</v>
      </c>
      <c r="F123">
        <v>1</v>
      </c>
      <c r="G123">
        <v>11</v>
      </c>
      <c r="H123">
        <v>88</v>
      </c>
      <c r="I123" s="6">
        <v>0</v>
      </c>
      <c r="J123">
        <v>3</v>
      </c>
      <c r="K123" t="str">
        <f>_xlfn.XLOOKUP(fCompras!F123,dComprador!$A$2:$A$7,dComprador!$B$2:$B$7)</f>
        <v>Alon</v>
      </c>
      <c r="L123" t="str">
        <f>_xlfn.XLOOKUP(J123,dFornecedor!$A$2:$A$6,dFornecedor!$B$2:$B$6)</f>
        <v>StepUp</v>
      </c>
      <c r="M123" t="str">
        <f>_xlfn.XLOOKUP(G123,dMateriaPrima!$A$2:$A$12,dMateriaPrima!$B$2:$B$12)</f>
        <v>Papel</v>
      </c>
      <c r="N123" s="2">
        <f>_xlfn.XLOOKUP(G123,dMateriaPrima!$A$2:$A$12,dMateriaPrima!$C$2:$C$12)</f>
        <v>9</v>
      </c>
      <c r="O123" s="3">
        <f t="shared" si="5"/>
        <v>792</v>
      </c>
      <c r="P123" s="4">
        <f t="shared" si="6"/>
        <v>0</v>
      </c>
      <c r="Q123" s="3">
        <f t="shared" si="7"/>
        <v>792</v>
      </c>
      <c r="R123" t="str">
        <f t="shared" si="8"/>
        <v>Em atraso</v>
      </c>
      <c r="S123" s="5">
        <f t="shared" si="9"/>
        <v>1</v>
      </c>
    </row>
    <row r="124" spans="1:19" x14ac:dyDescent="0.25">
      <c r="A124">
        <v>123</v>
      </c>
      <c r="B124" s="1">
        <v>43569</v>
      </c>
      <c r="C124" s="1">
        <v>43569</v>
      </c>
      <c r="D124" s="1">
        <v>43600</v>
      </c>
      <c r="E124" s="1">
        <v>43600</v>
      </c>
      <c r="F124">
        <v>1</v>
      </c>
      <c r="G124">
        <v>7</v>
      </c>
      <c r="H124">
        <v>63</v>
      </c>
      <c r="I124" s="6">
        <v>0</v>
      </c>
      <c r="J124">
        <v>4</v>
      </c>
      <c r="K124" t="str">
        <f>_xlfn.XLOOKUP(fCompras!F124,dComprador!$A$2:$A$7,dComprador!$B$2:$B$7)</f>
        <v>Alon</v>
      </c>
      <c r="L124" t="str">
        <f>_xlfn.XLOOKUP(J124,dFornecedor!$A$2:$A$6,dFornecedor!$B$2:$B$6)</f>
        <v>AlphaOmega</v>
      </c>
      <c r="M124" t="str">
        <f>_xlfn.XLOOKUP(G124,dMateriaPrima!$A$2:$A$12,dMateriaPrima!$B$2:$B$12)</f>
        <v>Poliéster</v>
      </c>
      <c r="N124" s="2">
        <f>_xlfn.XLOOKUP(G124,dMateriaPrima!$A$2:$A$12,dMateriaPrima!$C$2:$C$12)</f>
        <v>8</v>
      </c>
      <c r="O124" s="3">
        <f t="shared" si="5"/>
        <v>504</v>
      </c>
      <c r="P124" s="4">
        <f t="shared" si="6"/>
        <v>0</v>
      </c>
      <c r="Q124" s="3">
        <f t="shared" si="7"/>
        <v>504</v>
      </c>
      <c r="R124" t="str">
        <f t="shared" si="8"/>
        <v>No prazo</v>
      </c>
      <c r="S124" s="5">
        <f t="shared" si="9"/>
        <v>0</v>
      </c>
    </row>
    <row r="125" spans="1:19" x14ac:dyDescent="0.25">
      <c r="A125">
        <v>124</v>
      </c>
      <c r="B125" s="1">
        <v>43569</v>
      </c>
      <c r="C125" s="1">
        <v>43569</v>
      </c>
      <c r="D125" s="1">
        <v>43578</v>
      </c>
      <c r="E125" s="1">
        <v>43578</v>
      </c>
      <c r="F125">
        <v>4</v>
      </c>
      <c r="G125">
        <v>5</v>
      </c>
      <c r="H125">
        <v>234</v>
      </c>
      <c r="I125" s="6">
        <v>0</v>
      </c>
      <c r="J125">
        <v>2</v>
      </c>
      <c r="K125" t="str">
        <f>_xlfn.XLOOKUP(fCompras!F125,dComprador!$A$2:$A$7,dComprador!$B$2:$B$7)</f>
        <v>Lira</v>
      </c>
      <c r="L125" t="str">
        <f>_xlfn.XLOOKUP(J125,dFornecedor!$A$2:$A$6,dFornecedor!$B$2:$B$6)</f>
        <v>Minerva</v>
      </c>
      <c r="M125" t="str">
        <f>_xlfn.XLOOKUP(G125,dMateriaPrima!$A$2:$A$12,dMateriaPrima!$B$2:$B$12)</f>
        <v>Areia</v>
      </c>
      <c r="N125" s="2">
        <f>_xlfn.XLOOKUP(G125,dMateriaPrima!$A$2:$A$12,dMateriaPrima!$C$2:$C$12)</f>
        <v>3.59</v>
      </c>
      <c r="O125" s="3">
        <f t="shared" si="5"/>
        <v>840.06</v>
      </c>
      <c r="P125" s="4">
        <f t="shared" si="6"/>
        <v>0</v>
      </c>
      <c r="Q125" s="3">
        <f t="shared" si="7"/>
        <v>840.06</v>
      </c>
      <c r="R125" t="str">
        <f t="shared" si="8"/>
        <v>No prazo</v>
      </c>
      <c r="S125" s="5">
        <f t="shared" si="9"/>
        <v>0</v>
      </c>
    </row>
    <row r="126" spans="1:19" x14ac:dyDescent="0.25">
      <c r="A126">
        <v>125</v>
      </c>
      <c r="B126" s="1">
        <v>43569</v>
      </c>
      <c r="C126" s="1">
        <v>43570</v>
      </c>
      <c r="D126" s="1">
        <v>43576</v>
      </c>
      <c r="E126" s="1">
        <v>43576</v>
      </c>
      <c r="F126">
        <v>4</v>
      </c>
      <c r="G126">
        <v>6</v>
      </c>
      <c r="H126">
        <v>54</v>
      </c>
      <c r="I126" s="6">
        <v>0</v>
      </c>
      <c r="J126">
        <v>3</v>
      </c>
      <c r="K126" t="str">
        <f>_xlfn.XLOOKUP(fCompras!F126,dComprador!$A$2:$A$7,dComprador!$B$2:$B$7)</f>
        <v>Lira</v>
      </c>
      <c r="L126" t="str">
        <f>_xlfn.XLOOKUP(J126,dFornecedor!$A$2:$A$6,dFornecedor!$B$2:$B$6)</f>
        <v>StepUp</v>
      </c>
      <c r="M126" t="str">
        <f>_xlfn.XLOOKUP(G126,dMateriaPrima!$A$2:$A$12,dMateriaPrima!$B$2:$B$12)</f>
        <v>Fio Algodão</v>
      </c>
      <c r="N126" s="2">
        <f>_xlfn.XLOOKUP(G126,dMateriaPrima!$A$2:$A$12,dMateriaPrima!$C$2:$C$12)</f>
        <v>55.9</v>
      </c>
      <c r="O126" s="3">
        <f t="shared" si="5"/>
        <v>3018.6</v>
      </c>
      <c r="P126" s="4">
        <f t="shared" si="6"/>
        <v>0</v>
      </c>
      <c r="Q126" s="3">
        <f t="shared" si="7"/>
        <v>3018.6</v>
      </c>
      <c r="R126" t="str">
        <f t="shared" si="8"/>
        <v>No prazo</v>
      </c>
      <c r="S126" s="5">
        <f t="shared" si="9"/>
        <v>0</v>
      </c>
    </row>
    <row r="127" spans="1:19" x14ac:dyDescent="0.25">
      <c r="A127">
        <v>126</v>
      </c>
      <c r="B127" s="1">
        <v>43569</v>
      </c>
      <c r="C127" s="1">
        <v>43579</v>
      </c>
      <c r="D127" s="1">
        <v>43579</v>
      </c>
      <c r="E127" s="1">
        <v>43583</v>
      </c>
      <c r="F127">
        <v>1</v>
      </c>
      <c r="G127">
        <v>4</v>
      </c>
      <c r="H127">
        <v>255</v>
      </c>
      <c r="I127" s="6">
        <v>0</v>
      </c>
      <c r="J127">
        <v>3</v>
      </c>
      <c r="K127" t="str">
        <f>_xlfn.XLOOKUP(fCompras!F127,dComprador!$A$2:$A$7,dComprador!$B$2:$B$7)</f>
        <v>Alon</v>
      </c>
      <c r="L127" t="str">
        <f>_xlfn.XLOOKUP(J127,dFornecedor!$A$2:$A$6,dFornecedor!$B$2:$B$6)</f>
        <v>StepUp</v>
      </c>
      <c r="M127" t="str">
        <f>_xlfn.XLOOKUP(G127,dMateriaPrima!$A$2:$A$12,dMateriaPrima!$B$2:$B$12)</f>
        <v>Madeira</v>
      </c>
      <c r="N127" s="2">
        <f>_xlfn.XLOOKUP(G127,dMateriaPrima!$A$2:$A$12,dMateriaPrima!$C$2:$C$12)</f>
        <v>168</v>
      </c>
      <c r="O127" s="3">
        <f t="shared" si="5"/>
        <v>42840</v>
      </c>
      <c r="P127" s="4">
        <f t="shared" si="6"/>
        <v>0</v>
      </c>
      <c r="Q127" s="3">
        <f t="shared" si="7"/>
        <v>42840</v>
      </c>
      <c r="R127" t="str">
        <f t="shared" si="8"/>
        <v>Em atraso</v>
      </c>
      <c r="S127" s="5">
        <f t="shared" si="9"/>
        <v>4</v>
      </c>
    </row>
    <row r="128" spans="1:19" x14ac:dyDescent="0.25">
      <c r="A128">
        <v>127</v>
      </c>
      <c r="B128" s="1">
        <v>43569</v>
      </c>
      <c r="C128" s="1">
        <v>43569</v>
      </c>
      <c r="D128" s="1">
        <v>43586</v>
      </c>
      <c r="E128" s="1">
        <v>43584</v>
      </c>
      <c r="F128">
        <v>3</v>
      </c>
      <c r="G128">
        <v>9</v>
      </c>
      <c r="H128">
        <v>10</v>
      </c>
      <c r="I128" s="6">
        <v>0</v>
      </c>
      <c r="J128">
        <v>2</v>
      </c>
      <c r="K128" t="str">
        <f>_xlfn.XLOOKUP(fCompras!F128,dComprador!$A$2:$A$7,dComprador!$B$2:$B$7)</f>
        <v>Diego</v>
      </c>
      <c r="L128" t="str">
        <f>_xlfn.XLOOKUP(J128,dFornecedor!$A$2:$A$6,dFornecedor!$B$2:$B$6)</f>
        <v>Minerva</v>
      </c>
      <c r="M128" t="str">
        <f>_xlfn.XLOOKUP(G128,dMateriaPrima!$A$2:$A$12,dMateriaPrima!$B$2:$B$12)</f>
        <v>Couro</v>
      </c>
      <c r="N128" s="2">
        <f>_xlfn.XLOOKUP(G128,dMateriaPrima!$A$2:$A$12,dMateriaPrima!$C$2:$C$12)</f>
        <v>4.4000000000000004</v>
      </c>
      <c r="O128" s="3">
        <f t="shared" si="5"/>
        <v>44</v>
      </c>
      <c r="P128" s="4">
        <f t="shared" si="6"/>
        <v>0</v>
      </c>
      <c r="Q128" s="3">
        <f t="shared" si="7"/>
        <v>44</v>
      </c>
      <c r="R128" t="str">
        <f t="shared" si="8"/>
        <v>No prazo</v>
      </c>
      <c r="S128" s="5">
        <f t="shared" si="9"/>
        <v>0</v>
      </c>
    </row>
    <row r="129" spans="1:19" x14ac:dyDescent="0.25">
      <c r="A129">
        <v>128</v>
      </c>
      <c r="B129" s="1">
        <v>43569</v>
      </c>
      <c r="C129" s="1">
        <v>43570</v>
      </c>
      <c r="D129" s="1">
        <v>43584</v>
      </c>
      <c r="E129" s="1">
        <v>43583</v>
      </c>
      <c r="F129">
        <v>2</v>
      </c>
      <c r="G129">
        <v>10</v>
      </c>
      <c r="H129">
        <v>330</v>
      </c>
      <c r="I129" s="6">
        <v>0</v>
      </c>
      <c r="J129">
        <v>3</v>
      </c>
      <c r="K129" t="str">
        <f>_xlfn.XLOOKUP(fCompras!F129,dComprador!$A$2:$A$7,dComprador!$B$2:$B$7)</f>
        <v>João</v>
      </c>
      <c r="L129" t="str">
        <f>_xlfn.XLOOKUP(J129,dFornecedor!$A$2:$A$6,dFornecedor!$B$2:$B$6)</f>
        <v>StepUp</v>
      </c>
      <c r="M129" t="str">
        <f>_xlfn.XLOOKUP(G129,dMateriaPrima!$A$2:$A$12,dMateriaPrima!$B$2:$B$12)</f>
        <v>Pedra Britada</v>
      </c>
      <c r="N129" s="2">
        <f>_xlfn.XLOOKUP(G129,dMateriaPrima!$A$2:$A$12,dMateriaPrima!$C$2:$C$12)</f>
        <v>56</v>
      </c>
      <c r="O129" s="3">
        <f t="shared" si="5"/>
        <v>18480</v>
      </c>
      <c r="P129" s="4">
        <f t="shared" si="6"/>
        <v>0</v>
      </c>
      <c r="Q129" s="3">
        <f t="shared" si="7"/>
        <v>18480</v>
      </c>
      <c r="R129" t="str">
        <f t="shared" si="8"/>
        <v>No prazo</v>
      </c>
      <c r="S129" s="5">
        <f t="shared" si="9"/>
        <v>0</v>
      </c>
    </row>
    <row r="130" spans="1:19" x14ac:dyDescent="0.25">
      <c r="A130">
        <v>129</v>
      </c>
      <c r="B130" s="1">
        <v>43569</v>
      </c>
      <c r="C130" s="1">
        <v>43577</v>
      </c>
      <c r="D130" s="1">
        <v>43586</v>
      </c>
      <c r="E130" s="1">
        <v>43588</v>
      </c>
      <c r="F130">
        <v>2</v>
      </c>
      <c r="G130">
        <v>5</v>
      </c>
      <c r="H130">
        <v>173</v>
      </c>
      <c r="I130" s="6">
        <v>0</v>
      </c>
      <c r="J130">
        <v>2</v>
      </c>
      <c r="K130" t="str">
        <f>_xlfn.XLOOKUP(fCompras!F130,dComprador!$A$2:$A$7,dComprador!$B$2:$B$7)</f>
        <v>João</v>
      </c>
      <c r="L130" t="str">
        <f>_xlfn.XLOOKUP(J130,dFornecedor!$A$2:$A$6,dFornecedor!$B$2:$B$6)</f>
        <v>Minerva</v>
      </c>
      <c r="M130" t="str">
        <f>_xlfn.XLOOKUP(G130,dMateriaPrima!$A$2:$A$12,dMateriaPrima!$B$2:$B$12)</f>
        <v>Areia</v>
      </c>
      <c r="N130" s="2">
        <f>_xlfn.XLOOKUP(G130,dMateriaPrima!$A$2:$A$12,dMateriaPrima!$C$2:$C$12)</f>
        <v>3.59</v>
      </c>
      <c r="O130" s="3">
        <f t="shared" si="5"/>
        <v>621.06999999999994</v>
      </c>
      <c r="P130" s="4">
        <f t="shared" si="6"/>
        <v>0</v>
      </c>
      <c r="Q130" s="3">
        <f t="shared" si="7"/>
        <v>621.06999999999994</v>
      </c>
      <c r="R130" t="str">
        <f t="shared" si="8"/>
        <v>Em atraso</v>
      </c>
      <c r="S130" s="5">
        <f t="shared" si="9"/>
        <v>2</v>
      </c>
    </row>
    <row r="131" spans="1:19" x14ac:dyDescent="0.25">
      <c r="A131">
        <v>130</v>
      </c>
      <c r="B131" s="1">
        <v>43569</v>
      </c>
      <c r="C131" s="1">
        <v>43577</v>
      </c>
      <c r="D131" s="1">
        <v>43591</v>
      </c>
      <c r="E131" s="1">
        <v>43591</v>
      </c>
      <c r="F131">
        <v>1</v>
      </c>
      <c r="G131">
        <v>2</v>
      </c>
      <c r="H131">
        <v>2</v>
      </c>
      <c r="I131" s="6">
        <v>0</v>
      </c>
      <c r="J131">
        <v>2</v>
      </c>
      <c r="K131" t="str">
        <f>_xlfn.XLOOKUP(fCompras!F131,dComprador!$A$2:$A$7,dComprador!$B$2:$B$7)</f>
        <v>Alon</v>
      </c>
      <c r="L131" t="str">
        <f>_xlfn.XLOOKUP(J131,dFornecedor!$A$2:$A$6,dFornecedor!$B$2:$B$6)</f>
        <v>Minerva</v>
      </c>
      <c r="M131" t="str">
        <f>_xlfn.XLOOKUP(G131,dMateriaPrima!$A$2:$A$12,dMateriaPrima!$B$2:$B$12)</f>
        <v>Chapa Metal</v>
      </c>
      <c r="N131" s="2">
        <f>_xlfn.XLOOKUP(G131,dMateriaPrima!$A$2:$A$12,dMateriaPrima!$C$2:$C$12)</f>
        <v>299.89999999999998</v>
      </c>
      <c r="O131" s="3">
        <f t="shared" ref="O131:O194" si="10">PRODUCT(H131,N131)</f>
        <v>599.79999999999995</v>
      </c>
      <c r="P131" s="4">
        <f t="shared" ref="P131:P194" si="11">PRODUCT(O131,I131)</f>
        <v>0</v>
      </c>
      <c r="Q131" s="3">
        <f t="shared" ref="Q131:Q194" si="12">O131-P131</f>
        <v>599.79999999999995</v>
      </c>
      <c r="R131" t="str">
        <f t="shared" ref="R131:R194" si="13">IF(E131&lt;=D131,"No prazo",IF(E131&gt;D131,"Em atraso"))</f>
        <v>No prazo</v>
      </c>
      <c r="S131" s="5">
        <f t="shared" ref="S131:S194" si="14">IF(E131 &gt;D131, E131-D131,0)</f>
        <v>0</v>
      </c>
    </row>
    <row r="132" spans="1:19" x14ac:dyDescent="0.25">
      <c r="A132">
        <v>131</v>
      </c>
      <c r="B132" s="1">
        <v>43570</v>
      </c>
      <c r="C132" s="1">
        <v>43574</v>
      </c>
      <c r="D132" s="1">
        <v>43577</v>
      </c>
      <c r="E132" s="1">
        <v>43574</v>
      </c>
      <c r="F132">
        <v>4</v>
      </c>
      <c r="G132">
        <v>10</v>
      </c>
      <c r="H132">
        <v>172</v>
      </c>
      <c r="I132" s="6">
        <v>0</v>
      </c>
      <c r="J132">
        <v>1</v>
      </c>
      <c r="K132" t="str">
        <f>_xlfn.XLOOKUP(fCompras!F132,dComprador!$A$2:$A$7,dComprador!$B$2:$B$7)</f>
        <v>Lira</v>
      </c>
      <c r="L132" t="str">
        <f>_xlfn.XLOOKUP(J132,dFornecedor!$A$2:$A$6,dFornecedor!$B$2:$B$6)</f>
        <v>NorthShore</v>
      </c>
      <c r="M132" t="str">
        <f>_xlfn.XLOOKUP(G132,dMateriaPrima!$A$2:$A$12,dMateriaPrima!$B$2:$B$12)</f>
        <v>Pedra Britada</v>
      </c>
      <c r="N132" s="2">
        <f>_xlfn.XLOOKUP(G132,dMateriaPrima!$A$2:$A$12,dMateriaPrima!$C$2:$C$12)</f>
        <v>56</v>
      </c>
      <c r="O132" s="3">
        <f t="shared" si="10"/>
        <v>9632</v>
      </c>
      <c r="P132" s="4">
        <f t="shared" si="11"/>
        <v>0</v>
      </c>
      <c r="Q132" s="3">
        <f t="shared" si="12"/>
        <v>9632</v>
      </c>
      <c r="R132" t="str">
        <f t="shared" si="13"/>
        <v>No prazo</v>
      </c>
      <c r="S132" s="5">
        <f t="shared" si="14"/>
        <v>0</v>
      </c>
    </row>
    <row r="133" spans="1:19" x14ac:dyDescent="0.25">
      <c r="A133">
        <v>132</v>
      </c>
      <c r="B133" s="1">
        <v>43570</v>
      </c>
      <c r="C133" s="1">
        <v>43571</v>
      </c>
      <c r="D133" s="1">
        <v>43577</v>
      </c>
      <c r="E133" s="1">
        <v>43572</v>
      </c>
      <c r="F133">
        <v>4</v>
      </c>
      <c r="G133">
        <v>7</v>
      </c>
      <c r="H133">
        <v>325</v>
      </c>
      <c r="I133" s="6">
        <v>0</v>
      </c>
      <c r="J133">
        <v>3</v>
      </c>
      <c r="K133" t="str">
        <f>_xlfn.XLOOKUP(fCompras!F133,dComprador!$A$2:$A$7,dComprador!$B$2:$B$7)</f>
        <v>Lira</v>
      </c>
      <c r="L133" t="str">
        <f>_xlfn.XLOOKUP(J133,dFornecedor!$A$2:$A$6,dFornecedor!$B$2:$B$6)</f>
        <v>StepUp</v>
      </c>
      <c r="M133" t="str">
        <f>_xlfn.XLOOKUP(G133,dMateriaPrima!$A$2:$A$12,dMateriaPrima!$B$2:$B$12)</f>
        <v>Poliéster</v>
      </c>
      <c r="N133" s="2">
        <f>_xlfn.XLOOKUP(G133,dMateriaPrima!$A$2:$A$12,dMateriaPrima!$C$2:$C$12)</f>
        <v>8</v>
      </c>
      <c r="O133" s="3">
        <f t="shared" si="10"/>
        <v>2600</v>
      </c>
      <c r="P133" s="4">
        <f t="shared" si="11"/>
        <v>0</v>
      </c>
      <c r="Q133" s="3">
        <f t="shared" si="12"/>
        <v>2600</v>
      </c>
      <c r="R133" t="str">
        <f t="shared" si="13"/>
        <v>No prazo</v>
      </c>
      <c r="S133" s="5">
        <f t="shared" si="14"/>
        <v>0</v>
      </c>
    </row>
    <row r="134" spans="1:19" x14ac:dyDescent="0.25">
      <c r="A134">
        <v>133</v>
      </c>
      <c r="B134" s="1">
        <v>43570</v>
      </c>
      <c r="C134" s="1">
        <v>43579</v>
      </c>
      <c r="D134" s="1">
        <v>43582</v>
      </c>
      <c r="E134" s="1">
        <v>43586</v>
      </c>
      <c r="F134">
        <v>4</v>
      </c>
      <c r="G134">
        <v>11</v>
      </c>
      <c r="H134">
        <v>496</v>
      </c>
      <c r="I134" s="6">
        <v>0</v>
      </c>
      <c r="J134">
        <v>2</v>
      </c>
      <c r="K134" t="str">
        <f>_xlfn.XLOOKUP(fCompras!F134,dComprador!$A$2:$A$7,dComprador!$B$2:$B$7)</f>
        <v>Lira</v>
      </c>
      <c r="L134" t="str">
        <f>_xlfn.XLOOKUP(J134,dFornecedor!$A$2:$A$6,dFornecedor!$B$2:$B$6)</f>
        <v>Minerva</v>
      </c>
      <c r="M134" t="str">
        <f>_xlfn.XLOOKUP(G134,dMateriaPrima!$A$2:$A$12,dMateriaPrima!$B$2:$B$12)</f>
        <v>Papel</v>
      </c>
      <c r="N134" s="2">
        <f>_xlfn.XLOOKUP(G134,dMateriaPrima!$A$2:$A$12,dMateriaPrima!$C$2:$C$12)</f>
        <v>9</v>
      </c>
      <c r="O134" s="3">
        <f t="shared" si="10"/>
        <v>4464</v>
      </c>
      <c r="P134" s="4">
        <f t="shared" si="11"/>
        <v>0</v>
      </c>
      <c r="Q134" s="3">
        <f t="shared" si="12"/>
        <v>4464</v>
      </c>
      <c r="R134" t="str">
        <f t="shared" si="13"/>
        <v>Em atraso</v>
      </c>
      <c r="S134" s="5">
        <f t="shared" si="14"/>
        <v>4</v>
      </c>
    </row>
    <row r="135" spans="1:19" x14ac:dyDescent="0.25">
      <c r="A135">
        <v>134</v>
      </c>
      <c r="B135" s="1">
        <v>43570</v>
      </c>
      <c r="C135" s="1">
        <v>43577</v>
      </c>
      <c r="D135" s="1">
        <v>43579</v>
      </c>
      <c r="E135" s="1">
        <v>43583</v>
      </c>
      <c r="F135">
        <v>4</v>
      </c>
      <c r="G135">
        <v>10</v>
      </c>
      <c r="H135">
        <v>206</v>
      </c>
      <c r="I135" s="6">
        <v>0</v>
      </c>
      <c r="J135">
        <v>2</v>
      </c>
      <c r="K135" t="str">
        <f>_xlfn.XLOOKUP(fCompras!F135,dComprador!$A$2:$A$7,dComprador!$B$2:$B$7)</f>
        <v>Lira</v>
      </c>
      <c r="L135" t="str">
        <f>_xlfn.XLOOKUP(J135,dFornecedor!$A$2:$A$6,dFornecedor!$B$2:$B$6)</f>
        <v>Minerva</v>
      </c>
      <c r="M135" t="str">
        <f>_xlfn.XLOOKUP(G135,dMateriaPrima!$A$2:$A$12,dMateriaPrima!$B$2:$B$12)</f>
        <v>Pedra Britada</v>
      </c>
      <c r="N135" s="2">
        <f>_xlfn.XLOOKUP(G135,dMateriaPrima!$A$2:$A$12,dMateriaPrima!$C$2:$C$12)</f>
        <v>56</v>
      </c>
      <c r="O135" s="3">
        <f t="shared" si="10"/>
        <v>11536</v>
      </c>
      <c r="P135" s="4">
        <f t="shared" si="11"/>
        <v>0</v>
      </c>
      <c r="Q135" s="3">
        <f t="shared" si="12"/>
        <v>11536</v>
      </c>
      <c r="R135" t="str">
        <f t="shared" si="13"/>
        <v>Em atraso</v>
      </c>
      <c r="S135" s="5">
        <f t="shared" si="14"/>
        <v>4</v>
      </c>
    </row>
    <row r="136" spans="1:19" x14ac:dyDescent="0.25">
      <c r="A136">
        <v>135</v>
      </c>
      <c r="B136" s="1">
        <v>43570</v>
      </c>
      <c r="C136" s="1">
        <v>43570</v>
      </c>
      <c r="D136" s="1">
        <v>43576</v>
      </c>
      <c r="E136" s="1">
        <v>43578</v>
      </c>
      <c r="F136">
        <v>4</v>
      </c>
      <c r="G136">
        <v>5</v>
      </c>
      <c r="H136">
        <v>284</v>
      </c>
      <c r="I136" s="6">
        <v>0</v>
      </c>
      <c r="J136">
        <v>5</v>
      </c>
      <c r="K136" t="str">
        <f>_xlfn.XLOOKUP(fCompras!F136,dComprador!$A$2:$A$7,dComprador!$B$2:$B$7)</f>
        <v>Lira</v>
      </c>
      <c r="L136" t="str">
        <f>_xlfn.XLOOKUP(J136,dFornecedor!$A$2:$A$6,dFornecedor!$B$2:$B$6)</f>
        <v>Atlas</v>
      </c>
      <c r="M136" t="str">
        <f>_xlfn.XLOOKUP(G136,dMateriaPrima!$A$2:$A$12,dMateriaPrima!$B$2:$B$12)</f>
        <v>Areia</v>
      </c>
      <c r="N136" s="2">
        <f>_xlfn.XLOOKUP(G136,dMateriaPrima!$A$2:$A$12,dMateriaPrima!$C$2:$C$12)</f>
        <v>3.59</v>
      </c>
      <c r="O136" s="3">
        <f t="shared" si="10"/>
        <v>1019.56</v>
      </c>
      <c r="P136" s="4">
        <f t="shared" si="11"/>
        <v>0</v>
      </c>
      <c r="Q136" s="3">
        <f t="shared" si="12"/>
        <v>1019.56</v>
      </c>
      <c r="R136" t="str">
        <f t="shared" si="13"/>
        <v>Em atraso</v>
      </c>
      <c r="S136" s="5">
        <f t="shared" si="14"/>
        <v>2</v>
      </c>
    </row>
    <row r="137" spans="1:19" x14ac:dyDescent="0.25">
      <c r="A137">
        <v>136</v>
      </c>
      <c r="B137" s="1">
        <v>43570</v>
      </c>
      <c r="C137" s="1">
        <v>43579</v>
      </c>
      <c r="D137" s="1">
        <v>43582</v>
      </c>
      <c r="E137" s="1">
        <v>43581</v>
      </c>
      <c r="F137">
        <v>4</v>
      </c>
      <c r="G137">
        <v>11</v>
      </c>
      <c r="H137">
        <v>114</v>
      </c>
      <c r="I137" s="6">
        <v>0</v>
      </c>
      <c r="J137">
        <v>3</v>
      </c>
      <c r="K137" t="str">
        <f>_xlfn.XLOOKUP(fCompras!F137,dComprador!$A$2:$A$7,dComprador!$B$2:$B$7)</f>
        <v>Lira</v>
      </c>
      <c r="L137" t="str">
        <f>_xlfn.XLOOKUP(J137,dFornecedor!$A$2:$A$6,dFornecedor!$B$2:$B$6)</f>
        <v>StepUp</v>
      </c>
      <c r="M137" t="str">
        <f>_xlfn.XLOOKUP(G137,dMateriaPrima!$A$2:$A$12,dMateriaPrima!$B$2:$B$12)</f>
        <v>Papel</v>
      </c>
      <c r="N137" s="2">
        <f>_xlfn.XLOOKUP(G137,dMateriaPrima!$A$2:$A$12,dMateriaPrima!$C$2:$C$12)</f>
        <v>9</v>
      </c>
      <c r="O137" s="3">
        <f t="shared" si="10"/>
        <v>1026</v>
      </c>
      <c r="P137" s="4">
        <f t="shared" si="11"/>
        <v>0</v>
      </c>
      <c r="Q137" s="3">
        <f t="shared" si="12"/>
        <v>1026</v>
      </c>
      <c r="R137" t="str">
        <f t="shared" si="13"/>
        <v>No prazo</v>
      </c>
      <c r="S137" s="5">
        <f t="shared" si="14"/>
        <v>0</v>
      </c>
    </row>
    <row r="138" spans="1:19" x14ac:dyDescent="0.25">
      <c r="A138">
        <v>137</v>
      </c>
      <c r="B138" s="1">
        <v>43570</v>
      </c>
      <c r="C138" s="1">
        <v>43581</v>
      </c>
      <c r="D138" s="1">
        <v>43582</v>
      </c>
      <c r="E138" s="1">
        <v>43584</v>
      </c>
      <c r="F138">
        <v>4</v>
      </c>
      <c r="G138">
        <v>6</v>
      </c>
      <c r="H138">
        <v>477</v>
      </c>
      <c r="I138" s="6">
        <v>0</v>
      </c>
      <c r="J138">
        <v>1</v>
      </c>
      <c r="K138" t="str">
        <f>_xlfn.XLOOKUP(fCompras!F138,dComprador!$A$2:$A$7,dComprador!$B$2:$B$7)</f>
        <v>Lira</v>
      </c>
      <c r="L138" t="str">
        <f>_xlfn.XLOOKUP(J138,dFornecedor!$A$2:$A$6,dFornecedor!$B$2:$B$6)</f>
        <v>NorthShore</v>
      </c>
      <c r="M138" t="str">
        <f>_xlfn.XLOOKUP(G138,dMateriaPrima!$A$2:$A$12,dMateriaPrima!$B$2:$B$12)</f>
        <v>Fio Algodão</v>
      </c>
      <c r="N138" s="2">
        <f>_xlfn.XLOOKUP(G138,dMateriaPrima!$A$2:$A$12,dMateriaPrima!$C$2:$C$12)</f>
        <v>55.9</v>
      </c>
      <c r="O138" s="3">
        <f t="shared" si="10"/>
        <v>26664.3</v>
      </c>
      <c r="P138" s="4">
        <f t="shared" si="11"/>
        <v>0</v>
      </c>
      <c r="Q138" s="3">
        <f t="shared" si="12"/>
        <v>26664.3</v>
      </c>
      <c r="R138" t="str">
        <f t="shared" si="13"/>
        <v>Em atraso</v>
      </c>
      <c r="S138" s="5">
        <f t="shared" si="14"/>
        <v>2</v>
      </c>
    </row>
    <row r="139" spans="1:19" x14ac:dyDescent="0.25">
      <c r="A139">
        <v>138</v>
      </c>
      <c r="B139" s="1">
        <v>43570</v>
      </c>
      <c r="C139" s="1">
        <v>43580</v>
      </c>
      <c r="D139" s="1">
        <v>43581</v>
      </c>
      <c r="E139" s="1">
        <v>43583</v>
      </c>
      <c r="F139">
        <v>4</v>
      </c>
      <c r="G139">
        <v>9</v>
      </c>
      <c r="H139">
        <v>312</v>
      </c>
      <c r="I139" s="6">
        <v>0</v>
      </c>
      <c r="J139">
        <v>3</v>
      </c>
      <c r="K139" t="str">
        <f>_xlfn.XLOOKUP(fCompras!F139,dComprador!$A$2:$A$7,dComprador!$B$2:$B$7)</f>
        <v>Lira</v>
      </c>
      <c r="L139" t="str">
        <f>_xlfn.XLOOKUP(J139,dFornecedor!$A$2:$A$6,dFornecedor!$B$2:$B$6)</f>
        <v>StepUp</v>
      </c>
      <c r="M139" t="str">
        <f>_xlfn.XLOOKUP(G139,dMateriaPrima!$A$2:$A$12,dMateriaPrima!$B$2:$B$12)</f>
        <v>Couro</v>
      </c>
      <c r="N139" s="2">
        <f>_xlfn.XLOOKUP(G139,dMateriaPrima!$A$2:$A$12,dMateriaPrima!$C$2:$C$12)</f>
        <v>4.4000000000000004</v>
      </c>
      <c r="O139" s="3">
        <f t="shared" si="10"/>
        <v>1372.8000000000002</v>
      </c>
      <c r="P139" s="4">
        <f t="shared" si="11"/>
        <v>0</v>
      </c>
      <c r="Q139" s="3">
        <f t="shared" si="12"/>
        <v>1372.8000000000002</v>
      </c>
      <c r="R139" t="str">
        <f t="shared" si="13"/>
        <v>Em atraso</v>
      </c>
      <c r="S139" s="5">
        <f t="shared" si="14"/>
        <v>2</v>
      </c>
    </row>
    <row r="140" spans="1:19" x14ac:dyDescent="0.25">
      <c r="A140">
        <v>139</v>
      </c>
      <c r="B140" s="1">
        <v>43570</v>
      </c>
      <c r="C140" s="1">
        <v>43572</v>
      </c>
      <c r="D140" s="1">
        <v>43581</v>
      </c>
      <c r="E140" s="1">
        <v>43583</v>
      </c>
      <c r="F140">
        <v>4</v>
      </c>
      <c r="G140">
        <v>1</v>
      </c>
      <c r="H140">
        <v>137</v>
      </c>
      <c r="I140" s="6">
        <v>0</v>
      </c>
      <c r="J140">
        <v>4</v>
      </c>
      <c r="K140" t="str">
        <f>_xlfn.XLOOKUP(fCompras!F140,dComprador!$A$2:$A$7,dComprador!$B$2:$B$7)</f>
        <v>Lira</v>
      </c>
      <c r="L140" t="str">
        <f>_xlfn.XLOOKUP(J140,dFornecedor!$A$2:$A$6,dFornecedor!$B$2:$B$6)</f>
        <v>AlphaOmega</v>
      </c>
      <c r="M140" t="str">
        <f>_xlfn.XLOOKUP(G140,dMateriaPrima!$A$2:$A$12,dMateriaPrima!$B$2:$B$12)</f>
        <v>Tecido</v>
      </c>
      <c r="N140" s="2">
        <f>_xlfn.XLOOKUP(G140,dMateriaPrima!$A$2:$A$12,dMateriaPrima!$C$2:$C$12)</f>
        <v>18</v>
      </c>
      <c r="O140" s="3">
        <f t="shared" si="10"/>
        <v>2466</v>
      </c>
      <c r="P140" s="4">
        <f t="shared" si="11"/>
        <v>0</v>
      </c>
      <c r="Q140" s="3">
        <f t="shared" si="12"/>
        <v>2466</v>
      </c>
      <c r="R140" t="str">
        <f t="shared" si="13"/>
        <v>Em atraso</v>
      </c>
      <c r="S140" s="5">
        <f t="shared" si="14"/>
        <v>2</v>
      </c>
    </row>
    <row r="141" spans="1:19" x14ac:dyDescent="0.25">
      <c r="A141">
        <v>140</v>
      </c>
      <c r="B141" s="1">
        <v>43570</v>
      </c>
      <c r="C141" s="1">
        <v>43572</v>
      </c>
      <c r="D141" s="1">
        <v>43589</v>
      </c>
      <c r="E141" s="1">
        <v>43593</v>
      </c>
      <c r="F141">
        <v>1</v>
      </c>
      <c r="G141">
        <v>9</v>
      </c>
      <c r="H141">
        <v>39</v>
      </c>
      <c r="I141" s="6">
        <v>0</v>
      </c>
      <c r="J141">
        <v>5</v>
      </c>
      <c r="K141" t="str">
        <f>_xlfn.XLOOKUP(fCompras!F141,dComprador!$A$2:$A$7,dComprador!$B$2:$B$7)</f>
        <v>Alon</v>
      </c>
      <c r="L141" t="str">
        <f>_xlfn.XLOOKUP(J141,dFornecedor!$A$2:$A$6,dFornecedor!$B$2:$B$6)</f>
        <v>Atlas</v>
      </c>
      <c r="M141" t="str">
        <f>_xlfn.XLOOKUP(G141,dMateriaPrima!$A$2:$A$12,dMateriaPrima!$B$2:$B$12)</f>
        <v>Couro</v>
      </c>
      <c r="N141" s="2">
        <f>_xlfn.XLOOKUP(G141,dMateriaPrima!$A$2:$A$12,dMateriaPrima!$C$2:$C$12)</f>
        <v>4.4000000000000004</v>
      </c>
      <c r="O141" s="3">
        <f t="shared" si="10"/>
        <v>171.60000000000002</v>
      </c>
      <c r="P141" s="4">
        <f t="shared" si="11"/>
        <v>0</v>
      </c>
      <c r="Q141" s="3">
        <f t="shared" si="12"/>
        <v>171.60000000000002</v>
      </c>
      <c r="R141" t="str">
        <f t="shared" si="13"/>
        <v>Em atraso</v>
      </c>
      <c r="S141" s="5">
        <f t="shared" si="14"/>
        <v>4</v>
      </c>
    </row>
    <row r="142" spans="1:19" x14ac:dyDescent="0.25">
      <c r="A142">
        <v>141</v>
      </c>
      <c r="B142" s="1">
        <v>43570</v>
      </c>
      <c r="C142" s="1">
        <v>43570</v>
      </c>
      <c r="D142" s="1">
        <v>43584</v>
      </c>
      <c r="E142" s="1">
        <v>43585</v>
      </c>
      <c r="F142">
        <v>3</v>
      </c>
      <c r="G142">
        <v>5</v>
      </c>
      <c r="H142">
        <v>329</v>
      </c>
      <c r="I142" s="6">
        <v>0</v>
      </c>
      <c r="J142">
        <v>2</v>
      </c>
      <c r="K142" t="str">
        <f>_xlfn.XLOOKUP(fCompras!F142,dComprador!$A$2:$A$7,dComprador!$B$2:$B$7)</f>
        <v>Diego</v>
      </c>
      <c r="L142" t="str">
        <f>_xlfn.XLOOKUP(J142,dFornecedor!$A$2:$A$6,dFornecedor!$B$2:$B$6)</f>
        <v>Minerva</v>
      </c>
      <c r="M142" t="str">
        <f>_xlfn.XLOOKUP(G142,dMateriaPrima!$A$2:$A$12,dMateriaPrima!$B$2:$B$12)</f>
        <v>Areia</v>
      </c>
      <c r="N142" s="2">
        <f>_xlfn.XLOOKUP(G142,dMateriaPrima!$A$2:$A$12,dMateriaPrima!$C$2:$C$12)</f>
        <v>3.59</v>
      </c>
      <c r="O142" s="3">
        <f t="shared" si="10"/>
        <v>1181.1099999999999</v>
      </c>
      <c r="P142" s="4">
        <f t="shared" si="11"/>
        <v>0</v>
      </c>
      <c r="Q142" s="3">
        <f t="shared" si="12"/>
        <v>1181.1099999999999</v>
      </c>
      <c r="R142" t="str">
        <f t="shared" si="13"/>
        <v>Em atraso</v>
      </c>
      <c r="S142" s="5">
        <f t="shared" si="14"/>
        <v>1</v>
      </c>
    </row>
    <row r="143" spans="1:19" x14ac:dyDescent="0.25">
      <c r="A143">
        <v>142</v>
      </c>
      <c r="B143" s="1">
        <v>43570</v>
      </c>
      <c r="C143" s="1">
        <v>43570</v>
      </c>
      <c r="D143" s="1">
        <v>43580</v>
      </c>
      <c r="E143" s="1">
        <v>43586</v>
      </c>
      <c r="F143">
        <v>1</v>
      </c>
      <c r="G143">
        <v>7</v>
      </c>
      <c r="H143">
        <v>191</v>
      </c>
      <c r="I143" s="6">
        <v>0</v>
      </c>
      <c r="J143">
        <v>2</v>
      </c>
      <c r="K143" t="str">
        <f>_xlfn.XLOOKUP(fCompras!F143,dComprador!$A$2:$A$7,dComprador!$B$2:$B$7)</f>
        <v>Alon</v>
      </c>
      <c r="L143" t="str">
        <f>_xlfn.XLOOKUP(J143,dFornecedor!$A$2:$A$6,dFornecedor!$B$2:$B$6)</f>
        <v>Minerva</v>
      </c>
      <c r="M143" t="str">
        <f>_xlfn.XLOOKUP(G143,dMateriaPrima!$A$2:$A$12,dMateriaPrima!$B$2:$B$12)</f>
        <v>Poliéster</v>
      </c>
      <c r="N143" s="2">
        <f>_xlfn.XLOOKUP(G143,dMateriaPrima!$A$2:$A$12,dMateriaPrima!$C$2:$C$12)</f>
        <v>8</v>
      </c>
      <c r="O143" s="3">
        <f t="shared" si="10"/>
        <v>1528</v>
      </c>
      <c r="P143" s="4">
        <f t="shared" si="11"/>
        <v>0</v>
      </c>
      <c r="Q143" s="3">
        <f t="shared" si="12"/>
        <v>1528</v>
      </c>
      <c r="R143" t="str">
        <f t="shared" si="13"/>
        <v>Em atraso</v>
      </c>
      <c r="S143" s="5">
        <f t="shared" si="14"/>
        <v>6</v>
      </c>
    </row>
    <row r="144" spans="1:19" x14ac:dyDescent="0.25">
      <c r="A144">
        <v>143</v>
      </c>
      <c r="B144" s="1">
        <v>43570</v>
      </c>
      <c r="C144" s="1">
        <v>43570</v>
      </c>
      <c r="D144" s="1">
        <v>43595</v>
      </c>
      <c r="E144" s="1">
        <v>43596</v>
      </c>
      <c r="F144">
        <v>2</v>
      </c>
      <c r="G144">
        <v>5</v>
      </c>
      <c r="H144">
        <v>427</v>
      </c>
      <c r="I144" s="6">
        <v>0</v>
      </c>
      <c r="J144">
        <v>2</v>
      </c>
      <c r="K144" t="str">
        <f>_xlfn.XLOOKUP(fCompras!F144,dComprador!$A$2:$A$7,dComprador!$B$2:$B$7)</f>
        <v>João</v>
      </c>
      <c r="L144" t="str">
        <f>_xlfn.XLOOKUP(J144,dFornecedor!$A$2:$A$6,dFornecedor!$B$2:$B$6)</f>
        <v>Minerva</v>
      </c>
      <c r="M144" t="str">
        <f>_xlfn.XLOOKUP(G144,dMateriaPrima!$A$2:$A$12,dMateriaPrima!$B$2:$B$12)</f>
        <v>Areia</v>
      </c>
      <c r="N144" s="2">
        <f>_xlfn.XLOOKUP(G144,dMateriaPrima!$A$2:$A$12,dMateriaPrima!$C$2:$C$12)</f>
        <v>3.59</v>
      </c>
      <c r="O144" s="3">
        <f t="shared" si="10"/>
        <v>1532.9299999999998</v>
      </c>
      <c r="P144" s="4">
        <f t="shared" si="11"/>
        <v>0</v>
      </c>
      <c r="Q144" s="3">
        <f t="shared" si="12"/>
        <v>1532.9299999999998</v>
      </c>
      <c r="R144" t="str">
        <f t="shared" si="13"/>
        <v>Em atraso</v>
      </c>
      <c r="S144" s="5">
        <f t="shared" si="14"/>
        <v>1</v>
      </c>
    </row>
    <row r="145" spans="1:19" x14ac:dyDescent="0.25">
      <c r="A145">
        <v>144</v>
      </c>
      <c r="B145" s="1">
        <v>43570</v>
      </c>
      <c r="C145" s="1">
        <v>43576</v>
      </c>
      <c r="D145" s="1">
        <v>43597</v>
      </c>
      <c r="E145" s="1">
        <v>43596</v>
      </c>
      <c r="F145">
        <v>2</v>
      </c>
      <c r="G145">
        <v>11</v>
      </c>
      <c r="H145">
        <v>335</v>
      </c>
      <c r="I145" s="6">
        <v>0</v>
      </c>
      <c r="J145">
        <v>2</v>
      </c>
      <c r="K145" t="str">
        <f>_xlfn.XLOOKUP(fCompras!F145,dComprador!$A$2:$A$7,dComprador!$B$2:$B$7)</f>
        <v>João</v>
      </c>
      <c r="L145" t="str">
        <f>_xlfn.XLOOKUP(J145,dFornecedor!$A$2:$A$6,dFornecedor!$B$2:$B$6)</f>
        <v>Minerva</v>
      </c>
      <c r="M145" t="str">
        <f>_xlfn.XLOOKUP(G145,dMateriaPrima!$A$2:$A$12,dMateriaPrima!$B$2:$B$12)</f>
        <v>Papel</v>
      </c>
      <c r="N145" s="2">
        <f>_xlfn.XLOOKUP(G145,dMateriaPrima!$A$2:$A$12,dMateriaPrima!$C$2:$C$12)</f>
        <v>9</v>
      </c>
      <c r="O145" s="3">
        <f t="shared" si="10"/>
        <v>3015</v>
      </c>
      <c r="P145" s="4">
        <f t="shared" si="11"/>
        <v>0</v>
      </c>
      <c r="Q145" s="3">
        <f t="shared" si="12"/>
        <v>3015</v>
      </c>
      <c r="R145" t="str">
        <f t="shared" si="13"/>
        <v>No prazo</v>
      </c>
      <c r="S145" s="5">
        <f t="shared" si="14"/>
        <v>0</v>
      </c>
    </row>
    <row r="146" spans="1:19" x14ac:dyDescent="0.25">
      <c r="A146">
        <v>145</v>
      </c>
      <c r="B146" s="1">
        <v>43570</v>
      </c>
      <c r="C146" s="1">
        <v>43571</v>
      </c>
      <c r="D146" s="1">
        <v>43601</v>
      </c>
      <c r="E146" s="1">
        <v>43601</v>
      </c>
      <c r="F146">
        <v>1</v>
      </c>
      <c r="G146">
        <v>7</v>
      </c>
      <c r="H146">
        <v>199</v>
      </c>
      <c r="I146" s="6">
        <v>0</v>
      </c>
      <c r="J146">
        <v>3</v>
      </c>
      <c r="K146" t="str">
        <f>_xlfn.XLOOKUP(fCompras!F146,dComprador!$A$2:$A$7,dComprador!$B$2:$B$7)</f>
        <v>Alon</v>
      </c>
      <c r="L146" t="str">
        <f>_xlfn.XLOOKUP(J146,dFornecedor!$A$2:$A$6,dFornecedor!$B$2:$B$6)</f>
        <v>StepUp</v>
      </c>
      <c r="M146" t="str">
        <f>_xlfn.XLOOKUP(G146,dMateriaPrima!$A$2:$A$12,dMateriaPrima!$B$2:$B$12)</f>
        <v>Poliéster</v>
      </c>
      <c r="N146" s="2">
        <f>_xlfn.XLOOKUP(G146,dMateriaPrima!$A$2:$A$12,dMateriaPrima!$C$2:$C$12)</f>
        <v>8</v>
      </c>
      <c r="O146" s="3">
        <f t="shared" si="10"/>
        <v>1592</v>
      </c>
      <c r="P146" s="4">
        <f t="shared" si="11"/>
        <v>0</v>
      </c>
      <c r="Q146" s="3">
        <f t="shared" si="12"/>
        <v>1592</v>
      </c>
      <c r="R146" t="str">
        <f t="shared" si="13"/>
        <v>No prazo</v>
      </c>
      <c r="S146" s="5">
        <f t="shared" si="14"/>
        <v>0</v>
      </c>
    </row>
    <row r="147" spans="1:19" x14ac:dyDescent="0.25">
      <c r="A147">
        <v>146</v>
      </c>
      <c r="B147" s="1">
        <v>43570</v>
      </c>
      <c r="C147" s="1">
        <v>43576</v>
      </c>
      <c r="D147" s="1">
        <v>43601</v>
      </c>
      <c r="E147" s="1">
        <v>43604</v>
      </c>
      <c r="F147">
        <v>1</v>
      </c>
      <c r="G147">
        <v>7</v>
      </c>
      <c r="H147">
        <v>81</v>
      </c>
      <c r="I147" s="6">
        <v>0</v>
      </c>
      <c r="J147">
        <v>5</v>
      </c>
      <c r="K147" t="str">
        <f>_xlfn.XLOOKUP(fCompras!F147,dComprador!$A$2:$A$7,dComprador!$B$2:$B$7)</f>
        <v>Alon</v>
      </c>
      <c r="L147" t="str">
        <f>_xlfn.XLOOKUP(J147,dFornecedor!$A$2:$A$6,dFornecedor!$B$2:$B$6)</f>
        <v>Atlas</v>
      </c>
      <c r="M147" t="str">
        <f>_xlfn.XLOOKUP(G147,dMateriaPrima!$A$2:$A$12,dMateriaPrima!$B$2:$B$12)</f>
        <v>Poliéster</v>
      </c>
      <c r="N147" s="2">
        <f>_xlfn.XLOOKUP(G147,dMateriaPrima!$A$2:$A$12,dMateriaPrima!$C$2:$C$12)</f>
        <v>8</v>
      </c>
      <c r="O147" s="3">
        <f t="shared" si="10"/>
        <v>648</v>
      </c>
      <c r="P147" s="4">
        <f t="shared" si="11"/>
        <v>0</v>
      </c>
      <c r="Q147" s="3">
        <f t="shared" si="12"/>
        <v>648</v>
      </c>
      <c r="R147" t="str">
        <f t="shared" si="13"/>
        <v>Em atraso</v>
      </c>
      <c r="S147" s="5">
        <f t="shared" si="14"/>
        <v>3</v>
      </c>
    </row>
    <row r="148" spans="1:19" x14ac:dyDescent="0.25">
      <c r="A148">
        <v>147</v>
      </c>
      <c r="B148" s="1">
        <v>43571</v>
      </c>
      <c r="C148" s="1">
        <v>43576</v>
      </c>
      <c r="D148" s="1">
        <v>43576</v>
      </c>
      <c r="E148" s="1">
        <v>43578</v>
      </c>
      <c r="F148">
        <v>4</v>
      </c>
      <c r="G148">
        <v>11</v>
      </c>
      <c r="H148">
        <v>33</v>
      </c>
      <c r="I148" s="6">
        <v>0</v>
      </c>
      <c r="J148">
        <v>3</v>
      </c>
      <c r="K148" t="str">
        <f>_xlfn.XLOOKUP(fCompras!F148,dComprador!$A$2:$A$7,dComprador!$B$2:$B$7)</f>
        <v>Lira</v>
      </c>
      <c r="L148" t="str">
        <f>_xlfn.XLOOKUP(J148,dFornecedor!$A$2:$A$6,dFornecedor!$B$2:$B$6)</f>
        <v>StepUp</v>
      </c>
      <c r="M148" t="str">
        <f>_xlfn.XLOOKUP(G148,dMateriaPrima!$A$2:$A$12,dMateriaPrima!$B$2:$B$12)</f>
        <v>Papel</v>
      </c>
      <c r="N148" s="2">
        <f>_xlfn.XLOOKUP(G148,dMateriaPrima!$A$2:$A$12,dMateriaPrima!$C$2:$C$12)</f>
        <v>9</v>
      </c>
      <c r="O148" s="3">
        <f t="shared" si="10"/>
        <v>297</v>
      </c>
      <c r="P148" s="4">
        <f t="shared" si="11"/>
        <v>0</v>
      </c>
      <c r="Q148" s="3">
        <f t="shared" si="12"/>
        <v>297</v>
      </c>
      <c r="R148" t="str">
        <f t="shared" si="13"/>
        <v>Em atraso</v>
      </c>
      <c r="S148" s="5">
        <f t="shared" si="14"/>
        <v>2</v>
      </c>
    </row>
    <row r="149" spans="1:19" x14ac:dyDescent="0.25">
      <c r="A149">
        <v>148</v>
      </c>
      <c r="B149" s="1">
        <v>43571</v>
      </c>
      <c r="C149" s="1">
        <v>43574</v>
      </c>
      <c r="D149" s="1">
        <v>43578</v>
      </c>
      <c r="E149" s="1">
        <v>43579</v>
      </c>
      <c r="F149">
        <v>4</v>
      </c>
      <c r="G149">
        <v>4</v>
      </c>
      <c r="H149">
        <v>151</v>
      </c>
      <c r="I149" s="6">
        <v>0</v>
      </c>
      <c r="J149">
        <v>1</v>
      </c>
      <c r="K149" t="str">
        <f>_xlfn.XLOOKUP(fCompras!F149,dComprador!$A$2:$A$7,dComprador!$B$2:$B$7)</f>
        <v>Lira</v>
      </c>
      <c r="L149" t="str">
        <f>_xlfn.XLOOKUP(J149,dFornecedor!$A$2:$A$6,dFornecedor!$B$2:$B$6)</f>
        <v>NorthShore</v>
      </c>
      <c r="M149" t="str">
        <f>_xlfn.XLOOKUP(G149,dMateriaPrima!$A$2:$A$12,dMateriaPrima!$B$2:$B$12)</f>
        <v>Madeira</v>
      </c>
      <c r="N149" s="2">
        <f>_xlfn.XLOOKUP(G149,dMateriaPrima!$A$2:$A$12,dMateriaPrima!$C$2:$C$12)</f>
        <v>168</v>
      </c>
      <c r="O149" s="3">
        <f t="shared" si="10"/>
        <v>25368</v>
      </c>
      <c r="P149" s="4">
        <f t="shared" si="11"/>
        <v>0</v>
      </c>
      <c r="Q149" s="3">
        <f t="shared" si="12"/>
        <v>25368</v>
      </c>
      <c r="R149" t="str">
        <f t="shared" si="13"/>
        <v>Em atraso</v>
      </c>
      <c r="S149" s="5">
        <f t="shared" si="14"/>
        <v>1</v>
      </c>
    </row>
    <row r="150" spans="1:19" x14ac:dyDescent="0.25">
      <c r="A150">
        <v>149</v>
      </c>
      <c r="B150" s="1">
        <v>43571</v>
      </c>
      <c r="C150" s="1">
        <v>43578</v>
      </c>
      <c r="D150" s="1">
        <v>43578</v>
      </c>
      <c r="E150" s="1">
        <v>43580</v>
      </c>
      <c r="F150">
        <v>4</v>
      </c>
      <c r="G150">
        <v>4</v>
      </c>
      <c r="H150">
        <v>3</v>
      </c>
      <c r="I150" s="6">
        <v>0</v>
      </c>
      <c r="J150">
        <v>1</v>
      </c>
      <c r="K150" t="str">
        <f>_xlfn.XLOOKUP(fCompras!F150,dComprador!$A$2:$A$7,dComprador!$B$2:$B$7)</f>
        <v>Lira</v>
      </c>
      <c r="L150" t="str">
        <f>_xlfn.XLOOKUP(J150,dFornecedor!$A$2:$A$6,dFornecedor!$B$2:$B$6)</f>
        <v>NorthShore</v>
      </c>
      <c r="M150" t="str">
        <f>_xlfn.XLOOKUP(G150,dMateriaPrima!$A$2:$A$12,dMateriaPrima!$B$2:$B$12)</f>
        <v>Madeira</v>
      </c>
      <c r="N150" s="2">
        <f>_xlfn.XLOOKUP(G150,dMateriaPrima!$A$2:$A$12,dMateriaPrima!$C$2:$C$12)</f>
        <v>168</v>
      </c>
      <c r="O150" s="3">
        <f t="shared" si="10"/>
        <v>504</v>
      </c>
      <c r="P150" s="4">
        <f t="shared" si="11"/>
        <v>0</v>
      </c>
      <c r="Q150" s="3">
        <f t="shared" si="12"/>
        <v>504</v>
      </c>
      <c r="R150" t="str">
        <f t="shared" si="13"/>
        <v>Em atraso</v>
      </c>
      <c r="S150" s="5">
        <f t="shared" si="14"/>
        <v>2</v>
      </c>
    </row>
    <row r="151" spans="1:19" x14ac:dyDescent="0.25">
      <c r="A151">
        <v>150</v>
      </c>
      <c r="B151" s="1">
        <v>43571</v>
      </c>
      <c r="C151" s="1">
        <v>43574</v>
      </c>
      <c r="D151" s="1">
        <v>43576</v>
      </c>
      <c r="E151" s="1">
        <v>43579</v>
      </c>
      <c r="F151">
        <v>4</v>
      </c>
      <c r="G151">
        <v>9</v>
      </c>
      <c r="H151">
        <v>123</v>
      </c>
      <c r="I151" s="6">
        <v>0</v>
      </c>
      <c r="J151">
        <v>1</v>
      </c>
      <c r="K151" t="str">
        <f>_xlfn.XLOOKUP(fCompras!F151,dComprador!$A$2:$A$7,dComprador!$B$2:$B$7)</f>
        <v>Lira</v>
      </c>
      <c r="L151" t="str">
        <f>_xlfn.XLOOKUP(J151,dFornecedor!$A$2:$A$6,dFornecedor!$B$2:$B$6)</f>
        <v>NorthShore</v>
      </c>
      <c r="M151" t="str">
        <f>_xlfn.XLOOKUP(G151,dMateriaPrima!$A$2:$A$12,dMateriaPrima!$B$2:$B$12)</f>
        <v>Couro</v>
      </c>
      <c r="N151" s="2">
        <f>_xlfn.XLOOKUP(G151,dMateriaPrima!$A$2:$A$12,dMateriaPrima!$C$2:$C$12)</f>
        <v>4.4000000000000004</v>
      </c>
      <c r="O151" s="3">
        <f t="shared" si="10"/>
        <v>541.20000000000005</v>
      </c>
      <c r="P151" s="4">
        <f t="shared" si="11"/>
        <v>0</v>
      </c>
      <c r="Q151" s="3">
        <f t="shared" si="12"/>
        <v>541.20000000000005</v>
      </c>
      <c r="R151" t="str">
        <f t="shared" si="13"/>
        <v>Em atraso</v>
      </c>
      <c r="S151" s="5">
        <f t="shared" si="14"/>
        <v>3</v>
      </c>
    </row>
    <row r="152" spans="1:19" x14ac:dyDescent="0.25">
      <c r="A152">
        <v>151</v>
      </c>
      <c r="B152" s="1">
        <v>43571</v>
      </c>
      <c r="C152" s="1">
        <v>43571</v>
      </c>
      <c r="D152" s="1">
        <v>43579</v>
      </c>
      <c r="E152" s="1">
        <v>43579</v>
      </c>
      <c r="F152">
        <v>4</v>
      </c>
      <c r="G152">
        <v>11</v>
      </c>
      <c r="H152">
        <v>565</v>
      </c>
      <c r="I152" s="6">
        <v>0</v>
      </c>
      <c r="J152">
        <v>5</v>
      </c>
      <c r="K152" t="str">
        <f>_xlfn.XLOOKUP(fCompras!F152,dComprador!$A$2:$A$7,dComprador!$B$2:$B$7)</f>
        <v>Lira</v>
      </c>
      <c r="L152" t="str">
        <f>_xlfn.XLOOKUP(J152,dFornecedor!$A$2:$A$6,dFornecedor!$B$2:$B$6)</f>
        <v>Atlas</v>
      </c>
      <c r="M152" t="str">
        <f>_xlfn.XLOOKUP(G152,dMateriaPrima!$A$2:$A$12,dMateriaPrima!$B$2:$B$12)</f>
        <v>Papel</v>
      </c>
      <c r="N152" s="2">
        <f>_xlfn.XLOOKUP(G152,dMateriaPrima!$A$2:$A$12,dMateriaPrima!$C$2:$C$12)</f>
        <v>9</v>
      </c>
      <c r="O152" s="3">
        <f t="shared" si="10"/>
        <v>5085</v>
      </c>
      <c r="P152" s="4">
        <f t="shared" si="11"/>
        <v>0</v>
      </c>
      <c r="Q152" s="3">
        <f t="shared" si="12"/>
        <v>5085</v>
      </c>
      <c r="R152" t="str">
        <f t="shared" si="13"/>
        <v>No prazo</v>
      </c>
      <c r="S152" s="5">
        <f t="shared" si="14"/>
        <v>0</v>
      </c>
    </row>
    <row r="153" spans="1:19" x14ac:dyDescent="0.25">
      <c r="A153">
        <v>152</v>
      </c>
      <c r="B153" s="1">
        <v>43571</v>
      </c>
      <c r="C153" s="1">
        <v>43581</v>
      </c>
      <c r="D153" s="1">
        <v>43600</v>
      </c>
      <c r="E153" s="1">
        <v>43603</v>
      </c>
      <c r="F153">
        <v>1</v>
      </c>
      <c r="G153">
        <v>9</v>
      </c>
      <c r="H153">
        <v>83</v>
      </c>
      <c r="I153" s="6">
        <v>0</v>
      </c>
      <c r="J153">
        <v>3</v>
      </c>
      <c r="K153" t="str">
        <f>_xlfn.XLOOKUP(fCompras!F153,dComprador!$A$2:$A$7,dComprador!$B$2:$B$7)</f>
        <v>Alon</v>
      </c>
      <c r="L153" t="str">
        <f>_xlfn.XLOOKUP(J153,dFornecedor!$A$2:$A$6,dFornecedor!$B$2:$B$6)</f>
        <v>StepUp</v>
      </c>
      <c r="M153" t="str">
        <f>_xlfn.XLOOKUP(G153,dMateriaPrima!$A$2:$A$12,dMateriaPrima!$B$2:$B$12)</f>
        <v>Couro</v>
      </c>
      <c r="N153" s="2">
        <f>_xlfn.XLOOKUP(G153,dMateriaPrima!$A$2:$A$12,dMateriaPrima!$C$2:$C$12)</f>
        <v>4.4000000000000004</v>
      </c>
      <c r="O153" s="3">
        <f t="shared" si="10"/>
        <v>365.20000000000005</v>
      </c>
      <c r="P153" s="4">
        <f t="shared" si="11"/>
        <v>0</v>
      </c>
      <c r="Q153" s="3">
        <f t="shared" si="12"/>
        <v>365.20000000000005</v>
      </c>
      <c r="R153" t="str">
        <f t="shared" si="13"/>
        <v>Em atraso</v>
      </c>
      <c r="S153" s="5">
        <f t="shared" si="14"/>
        <v>3</v>
      </c>
    </row>
    <row r="154" spans="1:19" x14ac:dyDescent="0.25">
      <c r="A154">
        <v>153</v>
      </c>
      <c r="B154" s="1">
        <v>43572</v>
      </c>
      <c r="C154" s="1">
        <v>43572</v>
      </c>
      <c r="D154" s="1">
        <v>43579</v>
      </c>
      <c r="E154" s="1">
        <v>43583</v>
      </c>
      <c r="F154">
        <v>4</v>
      </c>
      <c r="G154">
        <v>5</v>
      </c>
      <c r="H154">
        <v>402</v>
      </c>
      <c r="I154" s="6">
        <v>0</v>
      </c>
      <c r="J154">
        <v>4</v>
      </c>
      <c r="K154" t="str">
        <f>_xlfn.XLOOKUP(fCompras!F154,dComprador!$A$2:$A$7,dComprador!$B$2:$B$7)</f>
        <v>Lira</v>
      </c>
      <c r="L154" t="str">
        <f>_xlfn.XLOOKUP(J154,dFornecedor!$A$2:$A$6,dFornecedor!$B$2:$B$6)</f>
        <v>AlphaOmega</v>
      </c>
      <c r="M154" t="str">
        <f>_xlfn.XLOOKUP(G154,dMateriaPrima!$A$2:$A$12,dMateriaPrima!$B$2:$B$12)</f>
        <v>Areia</v>
      </c>
      <c r="N154" s="2">
        <f>_xlfn.XLOOKUP(G154,dMateriaPrima!$A$2:$A$12,dMateriaPrima!$C$2:$C$12)</f>
        <v>3.59</v>
      </c>
      <c r="O154" s="3">
        <f t="shared" si="10"/>
        <v>1443.1799999999998</v>
      </c>
      <c r="P154" s="4">
        <f t="shared" si="11"/>
        <v>0</v>
      </c>
      <c r="Q154" s="3">
        <f t="shared" si="12"/>
        <v>1443.1799999999998</v>
      </c>
      <c r="R154" t="str">
        <f t="shared" si="13"/>
        <v>Em atraso</v>
      </c>
      <c r="S154" s="5">
        <f t="shared" si="14"/>
        <v>4</v>
      </c>
    </row>
    <row r="155" spans="1:19" x14ac:dyDescent="0.25">
      <c r="A155">
        <v>154</v>
      </c>
      <c r="B155" s="1">
        <v>43572</v>
      </c>
      <c r="C155" s="1">
        <v>43584</v>
      </c>
      <c r="D155" s="1">
        <v>43584</v>
      </c>
      <c r="E155" s="1">
        <v>43585</v>
      </c>
      <c r="F155">
        <v>4</v>
      </c>
      <c r="G155">
        <v>5</v>
      </c>
      <c r="H155">
        <v>153</v>
      </c>
      <c r="I155" s="6">
        <v>0.2</v>
      </c>
      <c r="J155">
        <v>1</v>
      </c>
      <c r="K155" t="str">
        <f>_xlfn.XLOOKUP(fCompras!F155,dComprador!$A$2:$A$7,dComprador!$B$2:$B$7)</f>
        <v>Lira</v>
      </c>
      <c r="L155" t="str">
        <f>_xlfn.XLOOKUP(J155,dFornecedor!$A$2:$A$6,dFornecedor!$B$2:$B$6)</f>
        <v>NorthShore</v>
      </c>
      <c r="M155" t="str">
        <f>_xlfn.XLOOKUP(G155,dMateriaPrima!$A$2:$A$12,dMateriaPrima!$B$2:$B$12)</f>
        <v>Areia</v>
      </c>
      <c r="N155" s="2">
        <f>_xlfn.XLOOKUP(G155,dMateriaPrima!$A$2:$A$12,dMateriaPrima!$C$2:$C$12)</f>
        <v>3.59</v>
      </c>
      <c r="O155" s="3">
        <f t="shared" si="10"/>
        <v>549.27</v>
      </c>
      <c r="P155" s="4">
        <f t="shared" si="11"/>
        <v>109.854</v>
      </c>
      <c r="Q155" s="3">
        <f t="shared" si="12"/>
        <v>439.416</v>
      </c>
      <c r="R155" t="str">
        <f t="shared" si="13"/>
        <v>Em atraso</v>
      </c>
      <c r="S155" s="5">
        <f t="shared" si="14"/>
        <v>1</v>
      </c>
    </row>
    <row r="156" spans="1:19" x14ac:dyDescent="0.25">
      <c r="A156">
        <v>155</v>
      </c>
      <c r="B156" s="1">
        <v>43572</v>
      </c>
      <c r="C156" s="1">
        <v>43582</v>
      </c>
      <c r="D156" s="1">
        <v>43583</v>
      </c>
      <c r="E156" s="1">
        <v>43587</v>
      </c>
      <c r="F156">
        <v>4</v>
      </c>
      <c r="G156">
        <v>10</v>
      </c>
      <c r="H156">
        <v>34</v>
      </c>
      <c r="I156" s="6">
        <v>0</v>
      </c>
      <c r="J156">
        <v>3</v>
      </c>
      <c r="K156" t="str">
        <f>_xlfn.XLOOKUP(fCompras!F156,dComprador!$A$2:$A$7,dComprador!$B$2:$B$7)</f>
        <v>Lira</v>
      </c>
      <c r="L156" t="str">
        <f>_xlfn.XLOOKUP(J156,dFornecedor!$A$2:$A$6,dFornecedor!$B$2:$B$6)</f>
        <v>StepUp</v>
      </c>
      <c r="M156" t="str">
        <f>_xlfn.XLOOKUP(G156,dMateriaPrima!$A$2:$A$12,dMateriaPrima!$B$2:$B$12)</f>
        <v>Pedra Britada</v>
      </c>
      <c r="N156" s="2">
        <f>_xlfn.XLOOKUP(G156,dMateriaPrima!$A$2:$A$12,dMateriaPrima!$C$2:$C$12)</f>
        <v>56</v>
      </c>
      <c r="O156" s="3">
        <f t="shared" si="10"/>
        <v>1904</v>
      </c>
      <c r="P156" s="4">
        <f t="shared" si="11"/>
        <v>0</v>
      </c>
      <c r="Q156" s="3">
        <f t="shared" si="12"/>
        <v>1904</v>
      </c>
      <c r="R156" t="str">
        <f t="shared" si="13"/>
        <v>Em atraso</v>
      </c>
      <c r="S156" s="5">
        <f t="shared" si="14"/>
        <v>4</v>
      </c>
    </row>
    <row r="157" spans="1:19" x14ac:dyDescent="0.25">
      <c r="A157">
        <v>156</v>
      </c>
      <c r="B157" s="1">
        <v>43572</v>
      </c>
      <c r="C157" s="1">
        <v>43573</v>
      </c>
      <c r="D157" s="1">
        <v>43590</v>
      </c>
      <c r="E157" s="1">
        <v>43592</v>
      </c>
      <c r="F157">
        <v>1</v>
      </c>
      <c r="G157">
        <v>5</v>
      </c>
      <c r="H157">
        <v>278</v>
      </c>
      <c r="I157" s="6">
        <v>0</v>
      </c>
      <c r="J157">
        <v>2</v>
      </c>
      <c r="K157" t="str">
        <f>_xlfn.XLOOKUP(fCompras!F157,dComprador!$A$2:$A$7,dComprador!$B$2:$B$7)</f>
        <v>Alon</v>
      </c>
      <c r="L157" t="str">
        <f>_xlfn.XLOOKUP(J157,dFornecedor!$A$2:$A$6,dFornecedor!$B$2:$B$6)</f>
        <v>Minerva</v>
      </c>
      <c r="M157" t="str">
        <f>_xlfn.XLOOKUP(G157,dMateriaPrima!$A$2:$A$12,dMateriaPrima!$B$2:$B$12)</f>
        <v>Areia</v>
      </c>
      <c r="N157" s="2">
        <f>_xlfn.XLOOKUP(G157,dMateriaPrima!$A$2:$A$12,dMateriaPrima!$C$2:$C$12)</f>
        <v>3.59</v>
      </c>
      <c r="O157" s="3">
        <f t="shared" si="10"/>
        <v>998.02</v>
      </c>
      <c r="P157" s="4">
        <f t="shared" si="11"/>
        <v>0</v>
      </c>
      <c r="Q157" s="3">
        <f t="shared" si="12"/>
        <v>998.02</v>
      </c>
      <c r="R157" t="str">
        <f t="shared" si="13"/>
        <v>Em atraso</v>
      </c>
      <c r="S157" s="5">
        <f t="shared" si="14"/>
        <v>2</v>
      </c>
    </row>
    <row r="158" spans="1:19" x14ac:dyDescent="0.25">
      <c r="A158">
        <v>157</v>
      </c>
      <c r="B158" s="1">
        <v>43572</v>
      </c>
      <c r="C158" s="1">
        <v>43573</v>
      </c>
      <c r="D158" s="1">
        <v>43590</v>
      </c>
      <c r="E158" s="1">
        <v>43597</v>
      </c>
      <c r="F158">
        <v>1</v>
      </c>
      <c r="G158">
        <v>5</v>
      </c>
      <c r="H158">
        <v>311</v>
      </c>
      <c r="I158" s="6">
        <v>0</v>
      </c>
      <c r="J158">
        <v>3</v>
      </c>
      <c r="K158" t="str">
        <f>_xlfn.XLOOKUP(fCompras!F158,dComprador!$A$2:$A$7,dComprador!$B$2:$B$7)</f>
        <v>Alon</v>
      </c>
      <c r="L158" t="str">
        <f>_xlfn.XLOOKUP(J158,dFornecedor!$A$2:$A$6,dFornecedor!$B$2:$B$6)</f>
        <v>StepUp</v>
      </c>
      <c r="M158" t="str">
        <f>_xlfn.XLOOKUP(G158,dMateriaPrima!$A$2:$A$12,dMateriaPrima!$B$2:$B$12)</f>
        <v>Areia</v>
      </c>
      <c r="N158" s="2">
        <f>_xlfn.XLOOKUP(G158,dMateriaPrima!$A$2:$A$12,dMateriaPrima!$C$2:$C$12)</f>
        <v>3.59</v>
      </c>
      <c r="O158" s="3">
        <f t="shared" si="10"/>
        <v>1116.49</v>
      </c>
      <c r="P158" s="4">
        <f t="shared" si="11"/>
        <v>0</v>
      </c>
      <c r="Q158" s="3">
        <f t="shared" si="12"/>
        <v>1116.49</v>
      </c>
      <c r="R158" t="str">
        <f t="shared" si="13"/>
        <v>Em atraso</v>
      </c>
      <c r="S158" s="5">
        <f t="shared" si="14"/>
        <v>7</v>
      </c>
    </row>
    <row r="159" spans="1:19" x14ac:dyDescent="0.25">
      <c r="A159">
        <v>158</v>
      </c>
      <c r="B159" s="1">
        <v>43572</v>
      </c>
      <c r="C159" s="1">
        <v>43581</v>
      </c>
      <c r="D159" s="1">
        <v>43594</v>
      </c>
      <c r="E159" s="1">
        <v>43595</v>
      </c>
      <c r="F159">
        <v>1</v>
      </c>
      <c r="G159">
        <v>11</v>
      </c>
      <c r="H159">
        <v>196</v>
      </c>
      <c r="I159" s="6">
        <v>0</v>
      </c>
      <c r="J159">
        <v>2</v>
      </c>
      <c r="K159" t="str">
        <f>_xlfn.XLOOKUP(fCompras!F159,dComprador!$A$2:$A$7,dComprador!$B$2:$B$7)</f>
        <v>Alon</v>
      </c>
      <c r="L159" t="str">
        <f>_xlfn.XLOOKUP(J159,dFornecedor!$A$2:$A$6,dFornecedor!$B$2:$B$6)</f>
        <v>Minerva</v>
      </c>
      <c r="M159" t="str">
        <f>_xlfn.XLOOKUP(G159,dMateriaPrima!$A$2:$A$12,dMateriaPrima!$B$2:$B$12)</f>
        <v>Papel</v>
      </c>
      <c r="N159" s="2">
        <f>_xlfn.XLOOKUP(G159,dMateriaPrima!$A$2:$A$12,dMateriaPrima!$C$2:$C$12)</f>
        <v>9</v>
      </c>
      <c r="O159" s="3">
        <f t="shared" si="10"/>
        <v>1764</v>
      </c>
      <c r="P159" s="4">
        <f t="shared" si="11"/>
        <v>0</v>
      </c>
      <c r="Q159" s="3">
        <f t="shared" si="12"/>
        <v>1764</v>
      </c>
      <c r="R159" t="str">
        <f t="shared" si="13"/>
        <v>Em atraso</v>
      </c>
      <c r="S159" s="5">
        <f t="shared" si="14"/>
        <v>1</v>
      </c>
    </row>
    <row r="160" spans="1:19" x14ac:dyDescent="0.25">
      <c r="A160">
        <v>159</v>
      </c>
      <c r="B160" s="1">
        <v>43573</v>
      </c>
      <c r="C160" s="1">
        <v>43580</v>
      </c>
      <c r="D160" s="1">
        <v>43581</v>
      </c>
      <c r="E160" s="1">
        <v>43587</v>
      </c>
      <c r="F160">
        <v>4</v>
      </c>
      <c r="G160">
        <v>1</v>
      </c>
      <c r="H160">
        <v>128</v>
      </c>
      <c r="I160" s="6">
        <v>0.28000000000000003</v>
      </c>
      <c r="J160">
        <v>2</v>
      </c>
      <c r="K160" t="str">
        <f>_xlfn.XLOOKUP(fCompras!F160,dComprador!$A$2:$A$7,dComprador!$B$2:$B$7)</f>
        <v>Lira</v>
      </c>
      <c r="L160" t="str">
        <f>_xlfn.XLOOKUP(J160,dFornecedor!$A$2:$A$6,dFornecedor!$B$2:$B$6)</f>
        <v>Minerva</v>
      </c>
      <c r="M160" t="str">
        <f>_xlfn.XLOOKUP(G160,dMateriaPrima!$A$2:$A$12,dMateriaPrima!$B$2:$B$12)</f>
        <v>Tecido</v>
      </c>
      <c r="N160" s="2">
        <f>_xlfn.XLOOKUP(G160,dMateriaPrima!$A$2:$A$12,dMateriaPrima!$C$2:$C$12)</f>
        <v>18</v>
      </c>
      <c r="O160" s="3">
        <f t="shared" si="10"/>
        <v>2304</v>
      </c>
      <c r="P160" s="4">
        <f t="shared" si="11"/>
        <v>645.12000000000012</v>
      </c>
      <c r="Q160" s="3">
        <f t="shared" si="12"/>
        <v>1658.8799999999999</v>
      </c>
      <c r="R160" t="str">
        <f t="shared" si="13"/>
        <v>Em atraso</v>
      </c>
      <c r="S160" s="5">
        <f t="shared" si="14"/>
        <v>6</v>
      </c>
    </row>
    <row r="161" spans="1:19" x14ac:dyDescent="0.25">
      <c r="A161">
        <v>160</v>
      </c>
      <c r="B161" s="1">
        <v>43573</v>
      </c>
      <c r="C161" s="1">
        <v>43573</v>
      </c>
      <c r="D161" s="1">
        <v>43580</v>
      </c>
      <c r="E161" s="1">
        <v>43583</v>
      </c>
      <c r="F161">
        <v>4</v>
      </c>
      <c r="G161">
        <v>9</v>
      </c>
      <c r="H161">
        <v>143</v>
      </c>
      <c r="I161" s="6">
        <v>0</v>
      </c>
      <c r="J161">
        <v>2</v>
      </c>
      <c r="K161" t="str">
        <f>_xlfn.XLOOKUP(fCompras!F161,dComprador!$A$2:$A$7,dComprador!$B$2:$B$7)</f>
        <v>Lira</v>
      </c>
      <c r="L161" t="str">
        <f>_xlfn.XLOOKUP(J161,dFornecedor!$A$2:$A$6,dFornecedor!$B$2:$B$6)</f>
        <v>Minerva</v>
      </c>
      <c r="M161" t="str">
        <f>_xlfn.XLOOKUP(G161,dMateriaPrima!$A$2:$A$12,dMateriaPrima!$B$2:$B$12)</f>
        <v>Couro</v>
      </c>
      <c r="N161" s="2">
        <f>_xlfn.XLOOKUP(G161,dMateriaPrima!$A$2:$A$12,dMateriaPrima!$C$2:$C$12)</f>
        <v>4.4000000000000004</v>
      </c>
      <c r="O161" s="3">
        <f t="shared" si="10"/>
        <v>629.20000000000005</v>
      </c>
      <c r="P161" s="4">
        <f t="shared" si="11"/>
        <v>0</v>
      </c>
      <c r="Q161" s="3">
        <f t="shared" si="12"/>
        <v>629.20000000000005</v>
      </c>
      <c r="R161" t="str">
        <f t="shared" si="13"/>
        <v>Em atraso</v>
      </c>
      <c r="S161" s="5">
        <f t="shared" si="14"/>
        <v>3</v>
      </c>
    </row>
    <row r="162" spans="1:19" x14ac:dyDescent="0.25">
      <c r="A162">
        <v>161</v>
      </c>
      <c r="B162" s="1">
        <v>43573</v>
      </c>
      <c r="C162" s="1">
        <v>43573</v>
      </c>
      <c r="D162" s="1">
        <v>43579</v>
      </c>
      <c r="E162" s="1">
        <v>43581</v>
      </c>
      <c r="F162">
        <v>4</v>
      </c>
      <c r="G162">
        <v>7</v>
      </c>
      <c r="H162">
        <v>90</v>
      </c>
      <c r="I162" s="6">
        <v>0</v>
      </c>
      <c r="J162">
        <v>4</v>
      </c>
      <c r="K162" t="str">
        <f>_xlfn.XLOOKUP(fCompras!F162,dComprador!$A$2:$A$7,dComprador!$B$2:$B$7)</f>
        <v>Lira</v>
      </c>
      <c r="L162" t="str">
        <f>_xlfn.XLOOKUP(J162,dFornecedor!$A$2:$A$6,dFornecedor!$B$2:$B$6)</f>
        <v>AlphaOmega</v>
      </c>
      <c r="M162" t="str">
        <f>_xlfn.XLOOKUP(G162,dMateriaPrima!$A$2:$A$12,dMateriaPrima!$B$2:$B$12)</f>
        <v>Poliéster</v>
      </c>
      <c r="N162" s="2">
        <f>_xlfn.XLOOKUP(G162,dMateriaPrima!$A$2:$A$12,dMateriaPrima!$C$2:$C$12)</f>
        <v>8</v>
      </c>
      <c r="O162" s="3">
        <f t="shared" si="10"/>
        <v>720</v>
      </c>
      <c r="P162" s="4">
        <f t="shared" si="11"/>
        <v>0</v>
      </c>
      <c r="Q162" s="3">
        <f t="shared" si="12"/>
        <v>720</v>
      </c>
      <c r="R162" t="str">
        <f t="shared" si="13"/>
        <v>Em atraso</v>
      </c>
      <c r="S162" s="5">
        <f t="shared" si="14"/>
        <v>2</v>
      </c>
    </row>
    <row r="163" spans="1:19" x14ac:dyDescent="0.25">
      <c r="A163">
        <v>162</v>
      </c>
      <c r="B163" s="1">
        <v>43573</v>
      </c>
      <c r="C163" s="1">
        <v>43574</v>
      </c>
      <c r="D163" s="1">
        <v>43581</v>
      </c>
      <c r="E163" s="1">
        <v>43580</v>
      </c>
      <c r="F163">
        <v>4</v>
      </c>
      <c r="G163">
        <v>7</v>
      </c>
      <c r="H163">
        <v>101</v>
      </c>
      <c r="I163" s="6">
        <v>0</v>
      </c>
      <c r="J163">
        <v>3</v>
      </c>
      <c r="K163" t="str">
        <f>_xlfn.XLOOKUP(fCompras!F163,dComprador!$A$2:$A$7,dComprador!$B$2:$B$7)</f>
        <v>Lira</v>
      </c>
      <c r="L163" t="str">
        <f>_xlfn.XLOOKUP(J163,dFornecedor!$A$2:$A$6,dFornecedor!$B$2:$B$6)</f>
        <v>StepUp</v>
      </c>
      <c r="M163" t="str">
        <f>_xlfn.XLOOKUP(G163,dMateriaPrima!$A$2:$A$12,dMateriaPrima!$B$2:$B$12)</f>
        <v>Poliéster</v>
      </c>
      <c r="N163" s="2">
        <f>_xlfn.XLOOKUP(G163,dMateriaPrima!$A$2:$A$12,dMateriaPrima!$C$2:$C$12)</f>
        <v>8</v>
      </c>
      <c r="O163" s="3">
        <f t="shared" si="10"/>
        <v>808</v>
      </c>
      <c r="P163" s="4">
        <f t="shared" si="11"/>
        <v>0</v>
      </c>
      <c r="Q163" s="3">
        <f t="shared" si="12"/>
        <v>808</v>
      </c>
      <c r="R163" t="str">
        <f t="shared" si="13"/>
        <v>No prazo</v>
      </c>
      <c r="S163" s="5">
        <f t="shared" si="14"/>
        <v>0</v>
      </c>
    </row>
    <row r="164" spans="1:19" x14ac:dyDescent="0.25">
      <c r="A164">
        <v>163</v>
      </c>
      <c r="B164" s="1">
        <v>43573</v>
      </c>
      <c r="C164" s="1">
        <v>43582</v>
      </c>
      <c r="D164" s="1">
        <v>43588</v>
      </c>
      <c r="E164" s="1">
        <v>43587</v>
      </c>
      <c r="F164">
        <v>1</v>
      </c>
      <c r="G164">
        <v>6</v>
      </c>
      <c r="H164">
        <v>326</v>
      </c>
      <c r="I164" s="6">
        <v>0</v>
      </c>
      <c r="J164">
        <v>2</v>
      </c>
      <c r="K164" t="str">
        <f>_xlfn.XLOOKUP(fCompras!F164,dComprador!$A$2:$A$7,dComprador!$B$2:$B$7)</f>
        <v>Alon</v>
      </c>
      <c r="L164" t="str">
        <f>_xlfn.XLOOKUP(J164,dFornecedor!$A$2:$A$6,dFornecedor!$B$2:$B$6)</f>
        <v>Minerva</v>
      </c>
      <c r="M164" t="str">
        <f>_xlfn.XLOOKUP(G164,dMateriaPrima!$A$2:$A$12,dMateriaPrima!$B$2:$B$12)</f>
        <v>Fio Algodão</v>
      </c>
      <c r="N164" s="2">
        <f>_xlfn.XLOOKUP(G164,dMateriaPrima!$A$2:$A$12,dMateriaPrima!$C$2:$C$12)</f>
        <v>55.9</v>
      </c>
      <c r="O164" s="3">
        <f t="shared" si="10"/>
        <v>18223.399999999998</v>
      </c>
      <c r="P164" s="4">
        <f t="shared" si="11"/>
        <v>0</v>
      </c>
      <c r="Q164" s="3">
        <f t="shared" si="12"/>
        <v>18223.399999999998</v>
      </c>
      <c r="R164" t="str">
        <f t="shared" si="13"/>
        <v>No prazo</v>
      </c>
      <c r="S164" s="5">
        <f t="shared" si="14"/>
        <v>0</v>
      </c>
    </row>
    <row r="165" spans="1:19" x14ac:dyDescent="0.25">
      <c r="A165">
        <v>164</v>
      </c>
      <c r="B165" s="1">
        <v>43573</v>
      </c>
      <c r="C165" s="1">
        <v>43573</v>
      </c>
      <c r="D165" s="1">
        <v>43584</v>
      </c>
      <c r="E165" s="1">
        <v>43585</v>
      </c>
      <c r="F165">
        <v>1</v>
      </c>
      <c r="G165">
        <v>4</v>
      </c>
      <c r="H165">
        <v>77</v>
      </c>
      <c r="I165" s="6">
        <v>0</v>
      </c>
      <c r="J165">
        <v>2</v>
      </c>
      <c r="K165" t="str">
        <f>_xlfn.XLOOKUP(fCompras!F165,dComprador!$A$2:$A$7,dComprador!$B$2:$B$7)</f>
        <v>Alon</v>
      </c>
      <c r="L165" t="str">
        <f>_xlfn.XLOOKUP(J165,dFornecedor!$A$2:$A$6,dFornecedor!$B$2:$B$6)</f>
        <v>Minerva</v>
      </c>
      <c r="M165" t="str">
        <f>_xlfn.XLOOKUP(G165,dMateriaPrima!$A$2:$A$12,dMateriaPrima!$B$2:$B$12)</f>
        <v>Madeira</v>
      </c>
      <c r="N165" s="2">
        <f>_xlfn.XLOOKUP(G165,dMateriaPrima!$A$2:$A$12,dMateriaPrima!$C$2:$C$12)</f>
        <v>168</v>
      </c>
      <c r="O165" s="3">
        <f t="shared" si="10"/>
        <v>12936</v>
      </c>
      <c r="P165" s="4">
        <f t="shared" si="11"/>
        <v>0</v>
      </c>
      <c r="Q165" s="3">
        <f t="shared" si="12"/>
        <v>12936</v>
      </c>
      <c r="R165" t="str">
        <f t="shared" si="13"/>
        <v>Em atraso</v>
      </c>
      <c r="S165" s="5">
        <f t="shared" si="14"/>
        <v>1</v>
      </c>
    </row>
    <row r="166" spans="1:19" x14ac:dyDescent="0.25">
      <c r="A166">
        <v>165</v>
      </c>
      <c r="B166" s="1">
        <v>43573</v>
      </c>
      <c r="C166" s="1">
        <v>43577</v>
      </c>
      <c r="D166" s="1">
        <v>43588</v>
      </c>
      <c r="E166" s="1">
        <v>43587</v>
      </c>
      <c r="F166">
        <v>1</v>
      </c>
      <c r="G166">
        <v>9</v>
      </c>
      <c r="H166">
        <v>130</v>
      </c>
      <c r="I166" s="6">
        <v>0</v>
      </c>
      <c r="J166">
        <v>4</v>
      </c>
      <c r="K166" t="str">
        <f>_xlfn.XLOOKUP(fCompras!F166,dComprador!$A$2:$A$7,dComprador!$B$2:$B$7)</f>
        <v>Alon</v>
      </c>
      <c r="L166" t="str">
        <f>_xlfn.XLOOKUP(J166,dFornecedor!$A$2:$A$6,dFornecedor!$B$2:$B$6)</f>
        <v>AlphaOmega</v>
      </c>
      <c r="M166" t="str">
        <f>_xlfn.XLOOKUP(G166,dMateriaPrima!$A$2:$A$12,dMateriaPrima!$B$2:$B$12)</f>
        <v>Couro</v>
      </c>
      <c r="N166" s="2">
        <f>_xlfn.XLOOKUP(G166,dMateriaPrima!$A$2:$A$12,dMateriaPrima!$C$2:$C$12)</f>
        <v>4.4000000000000004</v>
      </c>
      <c r="O166" s="3">
        <f t="shared" si="10"/>
        <v>572</v>
      </c>
      <c r="P166" s="4">
        <f t="shared" si="11"/>
        <v>0</v>
      </c>
      <c r="Q166" s="3">
        <f t="shared" si="12"/>
        <v>572</v>
      </c>
      <c r="R166" t="str">
        <f t="shared" si="13"/>
        <v>No prazo</v>
      </c>
      <c r="S166" s="5">
        <f t="shared" si="14"/>
        <v>0</v>
      </c>
    </row>
    <row r="167" spans="1:19" x14ac:dyDescent="0.25">
      <c r="A167">
        <v>166</v>
      </c>
      <c r="B167" s="1">
        <v>43573</v>
      </c>
      <c r="C167" s="1">
        <v>43573</v>
      </c>
      <c r="D167" s="1">
        <v>43592</v>
      </c>
      <c r="E167" s="1">
        <v>43594</v>
      </c>
      <c r="F167">
        <v>1</v>
      </c>
      <c r="G167">
        <v>11</v>
      </c>
      <c r="H167">
        <v>126</v>
      </c>
      <c r="I167" s="6">
        <v>0</v>
      </c>
      <c r="J167">
        <v>2</v>
      </c>
      <c r="K167" t="str">
        <f>_xlfn.XLOOKUP(fCompras!F167,dComprador!$A$2:$A$7,dComprador!$B$2:$B$7)</f>
        <v>Alon</v>
      </c>
      <c r="L167" t="str">
        <f>_xlfn.XLOOKUP(J167,dFornecedor!$A$2:$A$6,dFornecedor!$B$2:$B$6)</f>
        <v>Minerva</v>
      </c>
      <c r="M167" t="str">
        <f>_xlfn.XLOOKUP(G167,dMateriaPrima!$A$2:$A$12,dMateriaPrima!$B$2:$B$12)</f>
        <v>Papel</v>
      </c>
      <c r="N167" s="2">
        <f>_xlfn.XLOOKUP(G167,dMateriaPrima!$A$2:$A$12,dMateriaPrima!$C$2:$C$12)</f>
        <v>9</v>
      </c>
      <c r="O167" s="3">
        <f t="shared" si="10"/>
        <v>1134</v>
      </c>
      <c r="P167" s="4">
        <f t="shared" si="11"/>
        <v>0</v>
      </c>
      <c r="Q167" s="3">
        <f t="shared" si="12"/>
        <v>1134</v>
      </c>
      <c r="R167" t="str">
        <f t="shared" si="13"/>
        <v>Em atraso</v>
      </c>
      <c r="S167" s="5">
        <f t="shared" si="14"/>
        <v>2</v>
      </c>
    </row>
    <row r="168" spans="1:19" x14ac:dyDescent="0.25">
      <c r="A168">
        <v>167</v>
      </c>
      <c r="B168" s="1">
        <v>43573</v>
      </c>
      <c r="C168" s="1">
        <v>43582</v>
      </c>
      <c r="D168" s="1">
        <v>43585</v>
      </c>
      <c r="E168" s="1">
        <v>43587</v>
      </c>
      <c r="F168">
        <v>2</v>
      </c>
      <c r="G168">
        <v>11</v>
      </c>
      <c r="H168">
        <v>329</v>
      </c>
      <c r="I168" s="6">
        <v>0</v>
      </c>
      <c r="J168">
        <v>1</v>
      </c>
      <c r="K168" t="str">
        <f>_xlfn.XLOOKUP(fCompras!F168,dComprador!$A$2:$A$7,dComprador!$B$2:$B$7)</f>
        <v>João</v>
      </c>
      <c r="L168" t="str">
        <f>_xlfn.XLOOKUP(J168,dFornecedor!$A$2:$A$6,dFornecedor!$B$2:$B$6)</f>
        <v>NorthShore</v>
      </c>
      <c r="M168" t="str">
        <f>_xlfn.XLOOKUP(G168,dMateriaPrima!$A$2:$A$12,dMateriaPrima!$B$2:$B$12)</f>
        <v>Papel</v>
      </c>
      <c r="N168" s="2">
        <f>_xlfn.XLOOKUP(G168,dMateriaPrima!$A$2:$A$12,dMateriaPrima!$C$2:$C$12)</f>
        <v>9</v>
      </c>
      <c r="O168" s="3">
        <f t="shared" si="10"/>
        <v>2961</v>
      </c>
      <c r="P168" s="4">
        <f t="shared" si="11"/>
        <v>0</v>
      </c>
      <c r="Q168" s="3">
        <f t="shared" si="12"/>
        <v>2961</v>
      </c>
      <c r="R168" t="str">
        <f t="shared" si="13"/>
        <v>Em atraso</v>
      </c>
      <c r="S168" s="5">
        <f t="shared" si="14"/>
        <v>2</v>
      </c>
    </row>
    <row r="169" spans="1:19" x14ac:dyDescent="0.25">
      <c r="A169">
        <v>168</v>
      </c>
      <c r="B169" s="1">
        <v>43573</v>
      </c>
      <c r="C169" s="1">
        <v>43578</v>
      </c>
      <c r="D169" s="1">
        <v>43584</v>
      </c>
      <c r="E169" s="1">
        <v>43587</v>
      </c>
      <c r="F169">
        <v>2</v>
      </c>
      <c r="G169">
        <v>1</v>
      </c>
      <c r="H169">
        <v>48</v>
      </c>
      <c r="I169" s="6">
        <v>0</v>
      </c>
      <c r="J169">
        <v>5</v>
      </c>
      <c r="K169" t="str">
        <f>_xlfn.XLOOKUP(fCompras!F169,dComprador!$A$2:$A$7,dComprador!$B$2:$B$7)</f>
        <v>João</v>
      </c>
      <c r="L169" t="str">
        <f>_xlfn.XLOOKUP(J169,dFornecedor!$A$2:$A$6,dFornecedor!$B$2:$B$6)</f>
        <v>Atlas</v>
      </c>
      <c r="M169" t="str">
        <f>_xlfn.XLOOKUP(G169,dMateriaPrima!$A$2:$A$12,dMateriaPrima!$B$2:$B$12)</f>
        <v>Tecido</v>
      </c>
      <c r="N169" s="2">
        <f>_xlfn.XLOOKUP(G169,dMateriaPrima!$A$2:$A$12,dMateriaPrima!$C$2:$C$12)</f>
        <v>18</v>
      </c>
      <c r="O169" s="3">
        <f t="shared" si="10"/>
        <v>864</v>
      </c>
      <c r="P169" s="4">
        <f t="shared" si="11"/>
        <v>0</v>
      </c>
      <c r="Q169" s="3">
        <f t="shared" si="12"/>
        <v>864</v>
      </c>
      <c r="R169" t="str">
        <f t="shared" si="13"/>
        <v>Em atraso</v>
      </c>
      <c r="S169" s="5">
        <f t="shared" si="14"/>
        <v>3</v>
      </c>
    </row>
    <row r="170" spans="1:19" x14ac:dyDescent="0.25">
      <c r="A170">
        <v>169</v>
      </c>
      <c r="B170" s="1">
        <v>43573</v>
      </c>
      <c r="C170" s="1">
        <v>43583</v>
      </c>
      <c r="D170" s="1">
        <v>43586</v>
      </c>
      <c r="E170" s="1">
        <v>43587</v>
      </c>
      <c r="F170">
        <v>2</v>
      </c>
      <c r="G170">
        <v>7</v>
      </c>
      <c r="H170">
        <v>87</v>
      </c>
      <c r="I170" s="6">
        <v>0</v>
      </c>
      <c r="J170">
        <v>1</v>
      </c>
      <c r="K170" t="str">
        <f>_xlfn.XLOOKUP(fCompras!F170,dComprador!$A$2:$A$7,dComprador!$B$2:$B$7)</f>
        <v>João</v>
      </c>
      <c r="L170" t="str">
        <f>_xlfn.XLOOKUP(J170,dFornecedor!$A$2:$A$6,dFornecedor!$B$2:$B$6)</f>
        <v>NorthShore</v>
      </c>
      <c r="M170" t="str">
        <f>_xlfn.XLOOKUP(G170,dMateriaPrima!$A$2:$A$12,dMateriaPrima!$B$2:$B$12)</f>
        <v>Poliéster</v>
      </c>
      <c r="N170" s="2">
        <f>_xlfn.XLOOKUP(G170,dMateriaPrima!$A$2:$A$12,dMateriaPrima!$C$2:$C$12)</f>
        <v>8</v>
      </c>
      <c r="O170" s="3">
        <f t="shared" si="10"/>
        <v>696</v>
      </c>
      <c r="P170" s="4">
        <f t="shared" si="11"/>
        <v>0</v>
      </c>
      <c r="Q170" s="3">
        <f t="shared" si="12"/>
        <v>696</v>
      </c>
      <c r="R170" t="str">
        <f t="shared" si="13"/>
        <v>Em atraso</v>
      </c>
      <c r="S170" s="5">
        <f t="shared" si="14"/>
        <v>1</v>
      </c>
    </row>
    <row r="171" spans="1:19" x14ac:dyDescent="0.25">
      <c r="A171">
        <v>170</v>
      </c>
      <c r="B171" s="1">
        <v>43573</v>
      </c>
      <c r="C171" s="1">
        <v>43577</v>
      </c>
      <c r="D171" s="1">
        <v>43596</v>
      </c>
      <c r="E171" s="1">
        <v>43603</v>
      </c>
      <c r="F171">
        <v>2</v>
      </c>
      <c r="G171">
        <v>9</v>
      </c>
      <c r="H171">
        <v>18</v>
      </c>
      <c r="I171" s="6">
        <v>0</v>
      </c>
      <c r="J171">
        <v>1</v>
      </c>
      <c r="K171" t="str">
        <f>_xlfn.XLOOKUP(fCompras!F171,dComprador!$A$2:$A$7,dComprador!$B$2:$B$7)</f>
        <v>João</v>
      </c>
      <c r="L171" t="str">
        <f>_xlfn.XLOOKUP(J171,dFornecedor!$A$2:$A$6,dFornecedor!$B$2:$B$6)</f>
        <v>NorthShore</v>
      </c>
      <c r="M171" t="str">
        <f>_xlfn.XLOOKUP(G171,dMateriaPrima!$A$2:$A$12,dMateriaPrima!$B$2:$B$12)</f>
        <v>Couro</v>
      </c>
      <c r="N171" s="2">
        <f>_xlfn.XLOOKUP(G171,dMateriaPrima!$A$2:$A$12,dMateriaPrima!$C$2:$C$12)</f>
        <v>4.4000000000000004</v>
      </c>
      <c r="O171" s="3">
        <f t="shared" si="10"/>
        <v>79.2</v>
      </c>
      <c r="P171" s="4">
        <f t="shared" si="11"/>
        <v>0</v>
      </c>
      <c r="Q171" s="3">
        <f t="shared" si="12"/>
        <v>79.2</v>
      </c>
      <c r="R171" t="str">
        <f t="shared" si="13"/>
        <v>Em atraso</v>
      </c>
      <c r="S171" s="5">
        <f t="shared" si="14"/>
        <v>7</v>
      </c>
    </row>
    <row r="172" spans="1:19" x14ac:dyDescent="0.25">
      <c r="A172">
        <v>171</v>
      </c>
      <c r="B172" s="1">
        <v>43573</v>
      </c>
      <c r="C172" s="1">
        <v>43581</v>
      </c>
      <c r="D172" s="1">
        <v>43592</v>
      </c>
      <c r="E172" s="1">
        <v>43594</v>
      </c>
      <c r="F172">
        <v>1</v>
      </c>
      <c r="G172">
        <v>7</v>
      </c>
      <c r="H172">
        <v>423</v>
      </c>
      <c r="I172" s="6">
        <v>0</v>
      </c>
      <c r="J172">
        <v>2</v>
      </c>
      <c r="K172" t="str">
        <f>_xlfn.XLOOKUP(fCompras!F172,dComprador!$A$2:$A$7,dComprador!$B$2:$B$7)</f>
        <v>Alon</v>
      </c>
      <c r="L172" t="str">
        <f>_xlfn.XLOOKUP(J172,dFornecedor!$A$2:$A$6,dFornecedor!$B$2:$B$6)</f>
        <v>Minerva</v>
      </c>
      <c r="M172" t="str">
        <f>_xlfn.XLOOKUP(G172,dMateriaPrima!$A$2:$A$12,dMateriaPrima!$B$2:$B$12)</f>
        <v>Poliéster</v>
      </c>
      <c r="N172" s="2">
        <f>_xlfn.XLOOKUP(G172,dMateriaPrima!$A$2:$A$12,dMateriaPrima!$C$2:$C$12)</f>
        <v>8</v>
      </c>
      <c r="O172" s="3">
        <f t="shared" si="10"/>
        <v>3384</v>
      </c>
      <c r="P172" s="4">
        <f t="shared" si="11"/>
        <v>0</v>
      </c>
      <c r="Q172" s="3">
        <f t="shared" si="12"/>
        <v>3384</v>
      </c>
      <c r="R172" t="str">
        <f t="shared" si="13"/>
        <v>Em atraso</v>
      </c>
      <c r="S172" s="5">
        <f t="shared" si="14"/>
        <v>2</v>
      </c>
    </row>
    <row r="173" spans="1:19" x14ac:dyDescent="0.25">
      <c r="A173">
        <v>172</v>
      </c>
      <c r="B173" s="1">
        <v>43574</v>
      </c>
      <c r="C173" s="1">
        <v>43576</v>
      </c>
      <c r="D173" s="1">
        <v>43581</v>
      </c>
      <c r="E173" s="1">
        <v>43581</v>
      </c>
      <c r="F173">
        <v>4</v>
      </c>
      <c r="G173">
        <v>6</v>
      </c>
      <c r="H173">
        <v>224</v>
      </c>
      <c r="I173" s="6">
        <v>0</v>
      </c>
      <c r="J173">
        <v>2</v>
      </c>
      <c r="K173" t="str">
        <f>_xlfn.XLOOKUP(fCompras!F173,dComprador!$A$2:$A$7,dComprador!$B$2:$B$7)</f>
        <v>Lira</v>
      </c>
      <c r="L173" t="str">
        <f>_xlfn.XLOOKUP(J173,dFornecedor!$A$2:$A$6,dFornecedor!$B$2:$B$6)</f>
        <v>Minerva</v>
      </c>
      <c r="M173" t="str">
        <f>_xlfn.XLOOKUP(G173,dMateriaPrima!$A$2:$A$12,dMateriaPrima!$B$2:$B$12)</f>
        <v>Fio Algodão</v>
      </c>
      <c r="N173" s="2">
        <f>_xlfn.XLOOKUP(G173,dMateriaPrima!$A$2:$A$12,dMateriaPrima!$C$2:$C$12)</f>
        <v>55.9</v>
      </c>
      <c r="O173" s="3">
        <f t="shared" si="10"/>
        <v>12521.6</v>
      </c>
      <c r="P173" s="4">
        <f t="shared" si="11"/>
        <v>0</v>
      </c>
      <c r="Q173" s="3">
        <f t="shared" si="12"/>
        <v>12521.6</v>
      </c>
      <c r="R173" t="str">
        <f t="shared" si="13"/>
        <v>No prazo</v>
      </c>
      <c r="S173" s="5">
        <f t="shared" si="14"/>
        <v>0</v>
      </c>
    </row>
    <row r="174" spans="1:19" x14ac:dyDescent="0.25">
      <c r="A174">
        <v>173</v>
      </c>
      <c r="B174" s="1">
        <v>43574</v>
      </c>
      <c r="C174" s="1">
        <v>43578</v>
      </c>
      <c r="D174" s="1">
        <v>43584</v>
      </c>
      <c r="E174" s="1">
        <v>43587</v>
      </c>
      <c r="F174">
        <v>4</v>
      </c>
      <c r="G174">
        <v>7</v>
      </c>
      <c r="H174">
        <v>10</v>
      </c>
      <c r="I174" s="6">
        <v>0</v>
      </c>
      <c r="J174">
        <v>4</v>
      </c>
      <c r="K174" t="str">
        <f>_xlfn.XLOOKUP(fCompras!F174,dComprador!$A$2:$A$7,dComprador!$B$2:$B$7)</f>
        <v>Lira</v>
      </c>
      <c r="L174" t="str">
        <f>_xlfn.XLOOKUP(J174,dFornecedor!$A$2:$A$6,dFornecedor!$B$2:$B$6)</f>
        <v>AlphaOmega</v>
      </c>
      <c r="M174" t="str">
        <f>_xlfn.XLOOKUP(G174,dMateriaPrima!$A$2:$A$12,dMateriaPrima!$B$2:$B$12)</f>
        <v>Poliéster</v>
      </c>
      <c r="N174" s="2">
        <f>_xlfn.XLOOKUP(G174,dMateriaPrima!$A$2:$A$12,dMateriaPrima!$C$2:$C$12)</f>
        <v>8</v>
      </c>
      <c r="O174" s="3">
        <f t="shared" si="10"/>
        <v>80</v>
      </c>
      <c r="P174" s="4">
        <f t="shared" si="11"/>
        <v>0</v>
      </c>
      <c r="Q174" s="3">
        <f t="shared" si="12"/>
        <v>80</v>
      </c>
      <c r="R174" t="str">
        <f t="shared" si="13"/>
        <v>Em atraso</v>
      </c>
      <c r="S174" s="5">
        <f t="shared" si="14"/>
        <v>3</v>
      </c>
    </row>
    <row r="175" spans="1:19" x14ac:dyDescent="0.25">
      <c r="A175">
        <v>174</v>
      </c>
      <c r="B175" s="1">
        <v>43574</v>
      </c>
      <c r="C175" s="1">
        <v>43582</v>
      </c>
      <c r="D175" s="1">
        <v>43586</v>
      </c>
      <c r="E175" s="1">
        <v>43588</v>
      </c>
      <c r="F175">
        <v>4</v>
      </c>
      <c r="G175">
        <v>10</v>
      </c>
      <c r="H175">
        <v>243</v>
      </c>
      <c r="I175" s="6">
        <v>0</v>
      </c>
      <c r="J175">
        <v>2</v>
      </c>
      <c r="K175" t="str">
        <f>_xlfn.XLOOKUP(fCompras!F175,dComprador!$A$2:$A$7,dComprador!$B$2:$B$7)</f>
        <v>Lira</v>
      </c>
      <c r="L175" t="str">
        <f>_xlfn.XLOOKUP(J175,dFornecedor!$A$2:$A$6,dFornecedor!$B$2:$B$6)</f>
        <v>Minerva</v>
      </c>
      <c r="M175" t="str">
        <f>_xlfn.XLOOKUP(G175,dMateriaPrima!$A$2:$A$12,dMateriaPrima!$B$2:$B$12)</f>
        <v>Pedra Britada</v>
      </c>
      <c r="N175" s="2">
        <f>_xlfn.XLOOKUP(G175,dMateriaPrima!$A$2:$A$12,dMateriaPrima!$C$2:$C$12)</f>
        <v>56</v>
      </c>
      <c r="O175" s="3">
        <f t="shared" si="10"/>
        <v>13608</v>
      </c>
      <c r="P175" s="4">
        <f t="shared" si="11"/>
        <v>0</v>
      </c>
      <c r="Q175" s="3">
        <f t="shared" si="12"/>
        <v>13608</v>
      </c>
      <c r="R175" t="str">
        <f t="shared" si="13"/>
        <v>Em atraso</v>
      </c>
      <c r="S175" s="5">
        <f t="shared" si="14"/>
        <v>2</v>
      </c>
    </row>
    <row r="176" spans="1:19" x14ac:dyDescent="0.25">
      <c r="A176">
        <v>175</v>
      </c>
      <c r="B176" s="1">
        <v>43574</v>
      </c>
      <c r="C176" s="1">
        <v>43582</v>
      </c>
      <c r="D176" s="1">
        <v>43586</v>
      </c>
      <c r="E176" s="1">
        <v>43591</v>
      </c>
      <c r="F176">
        <v>4</v>
      </c>
      <c r="G176">
        <v>5</v>
      </c>
      <c r="H176">
        <v>5</v>
      </c>
      <c r="I176" s="6">
        <v>0.26</v>
      </c>
      <c r="J176">
        <v>2</v>
      </c>
      <c r="K176" t="str">
        <f>_xlfn.XLOOKUP(fCompras!F176,dComprador!$A$2:$A$7,dComprador!$B$2:$B$7)</f>
        <v>Lira</v>
      </c>
      <c r="L176" t="str">
        <f>_xlfn.XLOOKUP(J176,dFornecedor!$A$2:$A$6,dFornecedor!$B$2:$B$6)</f>
        <v>Minerva</v>
      </c>
      <c r="M176" t="str">
        <f>_xlfn.XLOOKUP(G176,dMateriaPrima!$A$2:$A$12,dMateriaPrima!$B$2:$B$12)</f>
        <v>Areia</v>
      </c>
      <c r="N176" s="2">
        <f>_xlfn.XLOOKUP(G176,dMateriaPrima!$A$2:$A$12,dMateriaPrima!$C$2:$C$12)</f>
        <v>3.59</v>
      </c>
      <c r="O176" s="3">
        <f t="shared" si="10"/>
        <v>17.95</v>
      </c>
      <c r="P176" s="4">
        <f t="shared" si="11"/>
        <v>4.6669999999999998</v>
      </c>
      <c r="Q176" s="3">
        <f t="shared" si="12"/>
        <v>13.282999999999999</v>
      </c>
      <c r="R176" t="str">
        <f t="shared" si="13"/>
        <v>Em atraso</v>
      </c>
      <c r="S176" s="5">
        <f t="shared" si="14"/>
        <v>5</v>
      </c>
    </row>
    <row r="177" spans="1:19" x14ac:dyDescent="0.25">
      <c r="A177">
        <v>176</v>
      </c>
      <c r="B177" s="1">
        <v>43574</v>
      </c>
      <c r="C177" s="1">
        <v>43583</v>
      </c>
      <c r="D177" s="1">
        <v>43583</v>
      </c>
      <c r="E177" s="1">
        <v>43589</v>
      </c>
      <c r="F177">
        <v>4</v>
      </c>
      <c r="G177">
        <v>10</v>
      </c>
      <c r="H177">
        <v>304</v>
      </c>
      <c r="I177" s="6">
        <v>0</v>
      </c>
      <c r="J177">
        <v>1</v>
      </c>
      <c r="K177" t="str">
        <f>_xlfn.XLOOKUP(fCompras!F177,dComprador!$A$2:$A$7,dComprador!$B$2:$B$7)</f>
        <v>Lira</v>
      </c>
      <c r="L177" t="str">
        <f>_xlfn.XLOOKUP(J177,dFornecedor!$A$2:$A$6,dFornecedor!$B$2:$B$6)</f>
        <v>NorthShore</v>
      </c>
      <c r="M177" t="str">
        <f>_xlfn.XLOOKUP(G177,dMateriaPrima!$A$2:$A$12,dMateriaPrima!$B$2:$B$12)</f>
        <v>Pedra Britada</v>
      </c>
      <c r="N177" s="2">
        <f>_xlfn.XLOOKUP(G177,dMateriaPrima!$A$2:$A$12,dMateriaPrima!$C$2:$C$12)</f>
        <v>56</v>
      </c>
      <c r="O177" s="3">
        <f t="shared" si="10"/>
        <v>17024</v>
      </c>
      <c r="P177" s="4">
        <f t="shared" si="11"/>
        <v>0</v>
      </c>
      <c r="Q177" s="3">
        <f t="shared" si="12"/>
        <v>17024</v>
      </c>
      <c r="R177" t="str">
        <f t="shared" si="13"/>
        <v>Em atraso</v>
      </c>
      <c r="S177" s="5">
        <f t="shared" si="14"/>
        <v>6</v>
      </c>
    </row>
    <row r="178" spans="1:19" x14ac:dyDescent="0.25">
      <c r="A178">
        <v>177</v>
      </c>
      <c r="B178" s="1">
        <v>43574</v>
      </c>
      <c r="C178" s="1">
        <v>43576</v>
      </c>
      <c r="D178" s="1">
        <v>43590</v>
      </c>
      <c r="E178" s="1">
        <v>43593</v>
      </c>
      <c r="F178">
        <v>1</v>
      </c>
      <c r="G178">
        <v>8</v>
      </c>
      <c r="H178">
        <v>65</v>
      </c>
      <c r="I178" s="6">
        <v>0</v>
      </c>
      <c r="J178">
        <v>4</v>
      </c>
      <c r="K178" t="str">
        <f>_xlfn.XLOOKUP(fCompras!F178,dComprador!$A$2:$A$7,dComprador!$B$2:$B$7)</f>
        <v>Alon</v>
      </c>
      <c r="L178" t="str">
        <f>_xlfn.XLOOKUP(J178,dFornecedor!$A$2:$A$6,dFornecedor!$B$2:$B$6)</f>
        <v>AlphaOmega</v>
      </c>
      <c r="M178" t="str">
        <f>_xlfn.XLOOKUP(G178,dMateriaPrima!$A$2:$A$12,dMateriaPrima!$B$2:$B$12)</f>
        <v>Cimento</v>
      </c>
      <c r="N178" s="2">
        <f>_xlfn.XLOOKUP(G178,dMateriaPrima!$A$2:$A$12,dMateriaPrima!$C$2:$C$12)</f>
        <v>23</v>
      </c>
      <c r="O178" s="3">
        <f t="shared" si="10"/>
        <v>1495</v>
      </c>
      <c r="P178" s="4">
        <f t="shared" si="11"/>
        <v>0</v>
      </c>
      <c r="Q178" s="3">
        <f t="shared" si="12"/>
        <v>1495</v>
      </c>
      <c r="R178" t="str">
        <f t="shared" si="13"/>
        <v>Em atraso</v>
      </c>
      <c r="S178" s="5">
        <f t="shared" si="14"/>
        <v>3</v>
      </c>
    </row>
    <row r="179" spans="1:19" x14ac:dyDescent="0.25">
      <c r="A179">
        <v>178</v>
      </c>
      <c r="B179" s="1">
        <v>43574</v>
      </c>
      <c r="C179" s="1">
        <v>43574</v>
      </c>
      <c r="D179" s="1">
        <v>43584</v>
      </c>
      <c r="E179" s="1">
        <v>43587</v>
      </c>
      <c r="F179">
        <v>2</v>
      </c>
      <c r="G179">
        <v>11</v>
      </c>
      <c r="H179">
        <v>53</v>
      </c>
      <c r="I179" s="6">
        <v>0</v>
      </c>
      <c r="J179">
        <v>2</v>
      </c>
      <c r="K179" t="str">
        <f>_xlfn.XLOOKUP(fCompras!F179,dComprador!$A$2:$A$7,dComprador!$B$2:$B$7)</f>
        <v>João</v>
      </c>
      <c r="L179" t="str">
        <f>_xlfn.XLOOKUP(J179,dFornecedor!$A$2:$A$6,dFornecedor!$B$2:$B$6)</f>
        <v>Minerva</v>
      </c>
      <c r="M179" t="str">
        <f>_xlfn.XLOOKUP(G179,dMateriaPrima!$A$2:$A$12,dMateriaPrima!$B$2:$B$12)</f>
        <v>Papel</v>
      </c>
      <c r="N179" s="2">
        <f>_xlfn.XLOOKUP(G179,dMateriaPrima!$A$2:$A$12,dMateriaPrima!$C$2:$C$12)</f>
        <v>9</v>
      </c>
      <c r="O179" s="3">
        <f t="shared" si="10"/>
        <v>477</v>
      </c>
      <c r="P179" s="4">
        <f t="shared" si="11"/>
        <v>0</v>
      </c>
      <c r="Q179" s="3">
        <f t="shared" si="12"/>
        <v>477</v>
      </c>
      <c r="R179" t="str">
        <f t="shared" si="13"/>
        <v>Em atraso</v>
      </c>
      <c r="S179" s="5">
        <f t="shared" si="14"/>
        <v>3</v>
      </c>
    </row>
    <row r="180" spans="1:19" x14ac:dyDescent="0.25">
      <c r="A180">
        <v>179</v>
      </c>
      <c r="B180" s="1">
        <v>43574</v>
      </c>
      <c r="C180" s="1">
        <v>43575</v>
      </c>
      <c r="D180" s="1">
        <v>43591</v>
      </c>
      <c r="E180" s="1">
        <v>43592</v>
      </c>
      <c r="F180">
        <v>1</v>
      </c>
      <c r="G180">
        <v>9</v>
      </c>
      <c r="H180">
        <v>436</v>
      </c>
      <c r="I180" s="6">
        <v>0</v>
      </c>
      <c r="J180">
        <v>3</v>
      </c>
      <c r="K180" t="str">
        <f>_xlfn.XLOOKUP(fCompras!F180,dComprador!$A$2:$A$7,dComprador!$B$2:$B$7)</f>
        <v>Alon</v>
      </c>
      <c r="L180" t="str">
        <f>_xlfn.XLOOKUP(J180,dFornecedor!$A$2:$A$6,dFornecedor!$B$2:$B$6)</f>
        <v>StepUp</v>
      </c>
      <c r="M180" t="str">
        <f>_xlfn.XLOOKUP(G180,dMateriaPrima!$A$2:$A$12,dMateriaPrima!$B$2:$B$12)</f>
        <v>Couro</v>
      </c>
      <c r="N180" s="2">
        <f>_xlfn.XLOOKUP(G180,dMateriaPrima!$A$2:$A$12,dMateriaPrima!$C$2:$C$12)</f>
        <v>4.4000000000000004</v>
      </c>
      <c r="O180" s="3">
        <f t="shared" si="10"/>
        <v>1918.4</v>
      </c>
      <c r="P180" s="4">
        <f t="shared" si="11"/>
        <v>0</v>
      </c>
      <c r="Q180" s="3">
        <f t="shared" si="12"/>
        <v>1918.4</v>
      </c>
      <c r="R180" t="str">
        <f t="shared" si="13"/>
        <v>Em atraso</v>
      </c>
      <c r="S180" s="5">
        <f t="shared" si="14"/>
        <v>1</v>
      </c>
    </row>
    <row r="181" spans="1:19" x14ac:dyDescent="0.25">
      <c r="A181">
        <v>180</v>
      </c>
      <c r="B181" s="1">
        <v>43574</v>
      </c>
      <c r="C181" s="1">
        <v>43581</v>
      </c>
      <c r="D181" s="1">
        <v>43591</v>
      </c>
      <c r="E181" s="1">
        <v>43595</v>
      </c>
      <c r="F181">
        <v>1</v>
      </c>
      <c r="G181">
        <v>10</v>
      </c>
      <c r="H181">
        <v>4</v>
      </c>
      <c r="I181" s="6">
        <v>0</v>
      </c>
      <c r="J181">
        <v>2</v>
      </c>
      <c r="K181" t="str">
        <f>_xlfn.XLOOKUP(fCompras!F181,dComprador!$A$2:$A$7,dComprador!$B$2:$B$7)</f>
        <v>Alon</v>
      </c>
      <c r="L181" t="str">
        <f>_xlfn.XLOOKUP(J181,dFornecedor!$A$2:$A$6,dFornecedor!$B$2:$B$6)</f>
        <v>Minerva</v>
      </c>
      <c r="M181" t="str">
        <f>_xlfn.XLOOKUP(G181,dMateriaPrima!$A$2:$A$12,dMateriaPrima!$B$2:$B$12)</f>
        <v>Pedra Britada</v>
      </c>
      <c r="N181" s="2">
        <f>_xlfn.XLOOKUP(G181,dMateriaPrima!$A$2:$A$12,dMateriaPrima!$C$2:$C$12)</f>
        <v>56</v>
      </c>
      <c r="O181" s="3">
        <f t="shared" si="10"/>
        <v>224</v>
      </c>
      <c r="P181" s="4">
        <f t="shared" si="11"/>
        <v>0</v>
      </c>
      <c r="Q181" s="3">
        <f t="shared" si="12"/>
        <v>224</v>
      </c>
      <c r="R181" t="str">
        <f t="shared" si="13"/>
        <v>Em atraso</v>
      </c>
      <c r="S181" s="5">
        <f t="shared" si="14"/>
        <v>4</v>
      </c>
    </row>
    <row r="182" spans="1:19" x14ac:dyDescent="0.25">
      <c r="A182">
        <v>181</v>
      </c>
      <c r="B182" s="1">
        <v>43574</v>
      </c>
      <c r="C182" s="1">
        <v>43577</v>
      </c>
      <c r="D182" s="1">
        <v>43603</v>
      </c>
      <c r="E182" s="1">
        <v>43608</v>
      </c>
      <c r="F182">
        <v>1</v>
      </c>
      <c r="G182">
        <v>7</v>
      </c>
      <c r="H182">
        <v>66</v>
      </c>
      <c r="I182" s="6">
        <v>0</v>
      </c>
      <c r="J182">
        <v>4</v>
      </c>
      <c r="K182" t="str">
        <f>_xlfn.XLOOKUP(fCompras!F182,dComprador!$A$2:$A$7,dComprador!$B$2:$B$7)</f>
        <v>Alon</v>
      </c>
      <c r="L182" t="str">
        <f>_xlfn.XLOOKUP(J182,dFornecedor!$A$2:$A$6,dFornecedor!$B$2:$B$6)</f>
        <v>AlphaOmega</v>
      </c>
      <c r="M182" t="str">
        <f>_xlfn.XLOOKUP(G182,dMateriaPrima!$A$2:$A$12,dMateriaPrima!$B$2:$B$12)</f>
        <v>Poliéster</v>
      </c>
      <c r="N182" s="2">
        <f>_xlfn.XLOOKUP(G182,dMateriaPrima!$A$2:$A$12,dMateriaPrima!$C$2:$C$12)</f>
        <v>8</v>
      </c>
      <c r="O182" s="3">
        <f t="shared" si="10"/>
        <v>528</v>
      </c>
      <c r="P182" s="4">
        <f t="shared" si="11"/>
        <v>0</v>
      </c>
      <c r="Q182" s="3">
        <f t="shared" si="12"/>
        <v>528</v>
      </c>
      <c r="R182" t="str">
        <f t="shared" si="13"/>
        <v>Em atraso</v>
      </c>
      <c r="S182" s="5">
        <f t="shared" si="14"/>
        <v>5</v>
      </c>
    </row>
    <row r="183" spans="1:19" x14ac:dyDescent="0.25">
      <c r="A183">
        <v>182</v>
      </c>
      <c r="B183" s="1">
        <v>43575</v>
      </c>
      <c r="C183" s="1">
        <v>43584</v>
      </c>
      <c r="D183" s="1">
        <v>43600</v>
      </c>
      <c r="E183" s="1">
        <v>43603</v>
      </c>
      <c r="F183">
        <v>1</v>
      </c>
      <c r="G183">
        <v>8</v>
      </c>
      <c r="H183">
        <v>100</v>
      </c>
      <c r="I183" s="6">
        <v>0</v>
      </c>
      <c r="J183">
        <v>3</v>
      </c>
      <c r="K183" t="str">
        <f>_xlfn.XLOOKUP(fCompras!F183,dComprador!$A$2:$A$7,dComprador!$B$2:$B$7)</f>
        <v>Alon</v>
      </c>
      <c r="L183" t="str">
        <f>_xlfn.XLOOKUP(J183,dFornecedor!$A$2:$A$6,dFornecedor!$B$2:$B$6)</f>
        <v>StepUp</v>
      </c>
      <c r="M183" t="str">
        <f>_xlfn.XLOOKUP(G183,dMateriaPrima!$A$2:$A$12,dMateriaPrima!$B$2:$B$12)</f>
        <v>Cimento</v>
      </c>
      <c r="N183" s="2">
        <f>_xlfn.XLOOKUP(G183,dMateriaPrima!$A$2:$A$12,dMateriaPrima!$C$2:$C$12)</f>
        <v>23</v>
      </c>
      <c r="O183" s="3">
        <f t="shared" si="10"/>
        <v>2300</v>
      </c>
      <c r="P183" s="4">
        <f t="shared" si="11"/>
        <v>0</v>
      </c>
      <c r="Q183" s="3">
        <f t="shared" si="12"/>
        <v>2300</v>
      </c>
      <c r="R183" t="str">
        <f t="shared" si="13"/>
        <v>Em atraso</v>
      </c>
      <c r="S183" s="5">
        <f t="shared" si="14"/>
        <v>3</v>
      </c>
    </row>
    <row r="184" spans="1:19" x14ac:dyDescent="0.25">
      <c r="A184">
        <v>183</v>
      </c>
      <c r="B184" s="1">
        <v>43575</v>
      </c>
      <c r="C184" s="1">
        <v>43578</v>
      </c>
      <c r="D184" s="1">
        <v>43582</v>
      </c>
      <c r="E184" s="1">
        <v>43585</v>
      </c>
      <c r="F184">
        <v>4</v>
      </c>
      <c r="G184">
        <v>5</v>
      </c>
      <c r="H184">
        <v>529</v>
      </c>
      <c r="I184" s="6">
        <v>0</v>
      </c>
      <c r="J184">
        <v>1</v>
      </c>
      <c r="K184" t="str">
        <f>_xlfn.XLOOKUP(fCompras!F184,dComprador!$A$2:$A$7,dComprador!$B$2:$B$7)</f>
        <v>Lira</v>
      </c>
      <c r="L184" t="str">
        <f>_xlfn.XLOOKUP(J184,dFornecedor!$A$2:$A$6,dFornecedor!$B$2:$B$6)</f>
        <v>NorthShore</v>
      </c>
      <c r="M184" t="str">
        <f>_xlfn.XLOOKUP(G184,dMateriaPrima!$A$2:$A$12,dMateriaPrima!$B$2:$B$12)</f>
        <v>Areia</v>
      </c>
      <c r="N184" s="2">
        <f>_xlfn.XLOOKUP(G184,dMateriaPrima!$A$2:$A$12,dMateriaPrima!$C$2:$C$12)</f>
        <v>3.59</v>
      </c>
      <c r="O184" s="3">
        <f t="shared" si="10"/>
        <v>1899.11</v>
      </c>
      <c r="P184" s="4">
        <f t="shared" si="11"/>
        <v>0</v>
      </c>
      <c r="Q184" s="3">
        <f t="shared" si="12"/>
        <v>1899.11</v>
      </c>
      <c r="R184" t="str">
        <f t="shared" si="13"/>
        <v>Em atraso</v>
      </c>
      <c r="S184" s="5">
        <f t="shared" si="14"/>
        <v>3</v>
      </c>
    </row>
    <row r="185" spans="1:19" x14ac:dyDescent="0.25">
      <c r="A185">
        <v>184</v>
      </c>
      <c r="B185" s="1">
        <v>43575</v>
      </c>
      <c r="C185" s="1">
        <v>43577</v>
      </c>
      <c r="D185" s="1">
        <v>43595</v>
      </c>
      <c r="E185" s="1">
        <v>43596</v>
      </c>
      <c r="F185">
        <v>1</v>
      </c>
      <c r="G185">
        <v>11</v>
      </c>
      <c r="H185">
        <v>94</v>
      </c>
      <c r="I185" s="6">
        <v>0</v>
      </c>
      <c r="J185">
        <v>4</v>
      </c>
      <c r="K185" t="str">
        <f>_xlfn.XLOOKUP(fCompras!F185,dComprador!$A$2:$A$7,dComprador!$B$2:$B$7)</f>
        <v>Alon</v>
      </c>
      <c r="L185" t="str">
        <f>_xlfn.XLOOKUP(J185,dFornecedor!$A$2:$A$6,dFornecedor!$B$2:$B$6)</f>
        <v>AlphaOmega</v>
      </c>
      <c r="M185" t="str">
        <f>_xlfn.XLOOKUP(G185,dMateriaPrima!$A$2:$A$12,dMateriaPrima!$B$2:$B$12)</f>
        <v>Papel</v>
      </c>
      <c r="N185" s="2">
        <f>_xlfn.XLOOKUP(G185,dMateriaPrima!$A$2:$A$12,dMateriaPrima!$C$2:$C$12)</f>
        <v>9</v>
      </c>
      <c r="O185" s="3">
        <f t="shared" si="10"/>
        <v>846</v>
      </c>
      <c r="P185" s="4">
        <f t="shared" si="11"/>
        <v>0</v>
      </c>
      <c r="Q185" s="3">
        <f t="shared" si="12"/>
        <v>846</v>
      </c>
      <c r="R185" t="str">
        <f t="shared" si="13"/>
        <v>Em atraso</v>
      </c>
      <c r="S185" s="5">
        <f t="shared" si="14"/>
        <v>1</v>
      </c>
    </row>
    <row r="186" spans="1:19" x14ac:dyDescent="0.25">
      <c r="A186">
        <v>185</v>
      </c>
      <c r="B186" s="1">
        <v>43575</v>
      </c>
      <c r="C186" s="1">
        <v>43578</v>
      </c>
      <c r="D186" s="1">
        <v>43591</v>
      </c>
      <c r="E186" s="1">
        <v>43595</v>
      </c>
      <c r="F186">
        <v>3</v>
      </c>
      <c r="G186">
        <v>5</v>
      </c>
      <c r="H186">
        <v>41</v>
      </c>
      <c r="I186" s="6">
        <v>0</v>
      </c>
      <c r="J186">
        <v>4</v>
      </c>
      <c r="K186" t="str">
        <f>_xlfn.XLOOKUP(fCompras!F186,dComprador!$A$2:$A$7,dComprador!$B$2:$B$7)</f>
        <v>Diego</v>
      </c>
      <c r="L186" t="str">
        <f>_xlfn.XLOOKUP(J186,dFornecedor!$A$2:$A$6,dFornecedor!$B$2:$B$6)</f>
        <v>AlphaOmega</v>
      </c>
      <c r="M186" t="str">
        <f>_xlfn.XLOOKUP(G186,dMateriaPrima!$A$2:$A$12,dMateriaPrima!$B$2:$B$12)</f>
        <v>Areia</v>
      </c>
      <c r="N186" s="2">
        <f>_xlfn.XLOOKUP(G186,dMateriaPrima!$A$2:$A$12,dMateriaPrima!$C$2:$C$12)</f>
        <v>3.59</v>
      </c>
      <c r="O186" s="3">
        <f t="shared" si="10"/>
        <v>147.19</v>
      </c>
      <c r="P186" s="4">
        <f t="shared" si="11"/>
        <v>0</v>
      </c>
      <c r="Q186" s="3">
        <f t="shared" si="12"/>
        <v>147.19</v>
      </c>
      <c r="R186" t="str">
        <f t="shared" si="13"/>
        <v>Em atraso</v>
      </c>
      <c r="S186" s="5">
        <f t="shared" si="14"/>
        <v>4</v>
      </c>
    </row>
    <row r="187" spans="1:19" x14ac:dyDescent="0.25">
      <c r="A187">
        <v>186</v>
      </c>
      <c r="B187" s="1">
        <v>43575</v>
      </c>
      <c r="C187" s="1">
        <v>43582</v>
      </c>
      <c r="D187" s="1">
        <v>43603</v>
      </c>
      <c r="E187" s="1">
        <v>43605</v>
      </c>
      <c r="F187">
        <v>1</v>
      </c>
      <c r="G187">
        <v>9</v>
      </c>
      <c r="H187">
        <v>246</v>
      </c>
      <c r="I187" s="6">
        <v>0</v>
      </c>
      <c r="J187">
        <v>3</v>
      </c>
      <c r="K187" t="str">
        <f>_xlfn.XLOOKUP(fCompras!F187,dComprador!$A$2:$A$7,dComprador!$B$2:$B$7)</f>
        <v>Alon</v>
      </c>
      <c r="L187" t="str">
        <f>_xlfn.XLOOKUP(J187,dFornecedor!$A$2:$A$6,dFornecedor!$B$2:$B$6)</f>
        <v>StepUp</v>
      </c>
      <c r="M187" t="str">
        <f>_xlfn.XLOOKUP(G187,dMateriaPrima!$A$2:$A$12,dMateriaPrima!$B$2:$B$12)</f>
        <v>Couro</v>
      </c>
      <c r="N187" s="2">
        <f>_xlfn.XLOOKUP(G187,dMateriaPrima!$A$2:$A$12,dMateriaPrima!$C$2:$C$12)</f>
        <v>4.4000000000000004</v>
      </c>
      <c r="O187" s="3">
        <f t="shared" si="10"/>
        <v>1082.4000000000001</v>
      </c>
      <c r="P187" s="4">
        <f t="shared" si="11"/>
        <v>0</v>
      </c>
      <c r="Q187" s="3">
        <f t="shared" si="12"/>
        <v>1082.4000000000001</v>
      </c>
      <c r="R187" t="str">
        <f t="shared" si="13"/>
        <v>Em atraso</v>
      </c>
      <c r="S187" s="5">
        <f t="shared" si="14"/>
        <v>2</v>
      </c>
    </row>
    <row r="188" spans="1:19" x14ac:dyDescent="0.25">
      <c r="A188">
        <v>187</v>
      </c>
      <c r="B188" s="1">
        <v>43575</v>
      </c>
      <c r="C188" s="1">
        <v>43576</v>
      </c>
      <c r="D188" s="1">
        <v>43607</v>
      </c>
      <c r="E188" s="1">
        <v>43606</v>
      </c>
      <c r="F188">
        <v>1</v>
      </c>
      <c r="G188">
        <v>8</v>
      </c>
      <c r="H188">
        <v>1</v>
      </c>
      <c r="I188" s="6">
        <v>0</v>
      </c>
      <c r="J188">
        <v>5</v>
      </c>
      <c r="K188" t="str">
        <f>_xlfn.XLOOKUP(fCompras!F188,dComprador!$A$2:$A$7,dComprador!$B$2:$B$7)</f>
        <v>Alon</v>
      </c>
      <c r="L188" t="str">
        <f>_xlfn.XLOOKUP(J188,dFornecedor!$A$2:$A$6,dFornecedor!$B$2:$B$6)</f>
        <v>Atlas</v>
      </c>
      <c r="M188" t="str">
        <f>_xlfn.XLOOKUP(G188,dMateriaPrima!$A$2:$A$12,dMateriaPrima!$B$2:$B$12)</f>
        <v>Cimento</v>
      </c>
      <c r="N188" s="2">
        <f>_xlfn.XLOOKUP(G188,dMateriaPrima!$A$2:$A$12,dMateriaPrima!$C$2:$C$12)</f>
        <v>23</v>
      </c>
      <c r="O188" s="3">
        <f t="shared" si="10"/>
        <v>23</v>
      </c>
      <c r="P188" s="4">
        <f t="shared" si="11"/>
        <v>0</v>
      </c>
      <c r="Q188" s="3">
        <f t="shared" si="12"/>
        <v>23</v>
      </c>
      <c r="R188" t="str">
        <f t="shared" si="13"/>
        <v>No prazo</v>
      </c>
      <c r="S188" s="5">
        <f t="shared" si="14"/>
        <v>0</v>
      </c>
    </row>
    <row r="189" spans="1:19" x14ac:dyDescent="0.25">
      <c r="A189">
        <v>188</v>
      </c>
      <c r="B189" s="1">
        <v>43575</v>
      </c>
      <c r="C189" s="1">
        <v>43575</v>
      </c>
      <c r="D189" s="1">
        <v>43608</v>
      </c>
      <c r="E189" s="1">
        <v>43610</v>
      </c>
      <c r="F189">
        <v>1</v>
      </c>
      <c r="G189">
        <v>11</v>
      </c>
      <c r="H189">
        <v>58</v>
      </c>
      <c r="I189" s="6">
        <v>0</v>
      </c>
      <c r="J189">
        <v>4</v>
      </c>
      <c r="K189" t="str">
        <f>_xlfn.XLOOKUP(fCompras!F189,dComprador!$A$2:$A$7,dComprador!$B$2:$B$7)</f>
        <v>Alon</v>
      </c>
      <c r="L189" t="str">
        <f>_xlfn.XLOOKUP(J189,dFornecedor!$A$2:$A$6,dFornecedor!$B$2:$B$6)</f>
        <v>AlphaOmega</v>
      </c>
      <c r="M189" t="str">
        <f>_xlfn.XLOOKUP(G189,dMateriaPrima!$A$2:$A$12,dMateriaPrima!$B$2:$B$12)</f>
        <v>Papel</v>
      </c>
      <c r="N189" s="2">
        <f>_xlfn.XLOOKUP(G189,dMateriaPrima!$A$2:$A$12,dMateriaPrima!$C$2:$C$12)</f>
        <v>9</v>
      </c>
      <c r="O189" s="3">
        <f t="shared" si="10"/>
        <v>522</v>
      </c>
      <c r="P189" s="4">
        <f t="shared" si="11"/>
        <v>0</v>
      </c>
      <c r="Q189" s="3">
        <f t="shared" si="12"/>
        <v>522</v>
      </c>
      <c r="R189" t="str">
        <f t="shared" si="13"/>
        <v>Em atraso</v>
      </c>
      <c r="S189" s="5">
        <f t="shared" si="14"/>
        <v>2</v>
      </c>
    </row>
    <row r="190" spans="1:19" x14ac:dyDescent="0.25">
      <c r="A190">
        <v>189</v>
      </c>
      <c r="B190" s="1">
        <v>43576</v>
      </c>
      <c r="C190" s="1">
        <v>43585</v>
      </c>
      <c r="D190" s="1">
        <v>43603</v>
      </c>
      <c r="E190" s="1">
        <v>43607</v>
      </c>
      <c r="F190">
        <v>1</v>
      </c>
      <c r="G190">
        <v>9</v>
      </c>
      <c r="H190">
        <v>422</v>
      </c>
      <c r="I190" s="6">
        <v>0</v>
      </c>
      <c r="J190">
        <v>3</v>
      </c>
      <c r="K190" t="str">
        <f>_xlfn.XLOOKUP(fCompras!F190,dComprador!$A$2:$A$7,dComprador!$B$2:$B$7)</f>
        <v>Alon</v>
      </c>
      <c r="L190" t="str">
        <f>_xlfn.XLOOKUP(J190,dFornecedor!$A$2:$A$6,dFornecedor!$B$2:$B$6)</f>
        <v>StepUp</v>
      </c>
      <c r="M190" t="str">
        <f>_xlfn.XLOOKUP(G190,dMateriaPrima!$A$2:$A$12,dMateriaPrima!$B$2:$B$12)</f>
        <v>Couro</v>
      </c>
      <c r="N190" s="2">
        <f>_xlfn.XLOOKUP(G190,dMateriaPrima!$A$2:$A$12,dMateriaPrima!$C$2:$C$12)</f>
        <v>4.4000000000000004</v>
      </c>
      <c r="O190" s="3">
        <f t="shared" si="10"/>
        <v>1856.8000000000002</v>
      </c>
      <c r="P190" s="4">
        <f t="shared" si="11"/>
        <v>0</v>
      </c>
      <c r="Q190" s="3">
        <f t="shared" si="12"/>
        <v>1856.8000000000002</v>
      </c>
      <c r="R190" t="str">
        <f t="shared" si="13"/>
        <v>Em atraso</v>
      </c>
      <c r="S190" s="5">
        <f t="shared" si="14"/>
        <v>4</v>
      </c>
    </row>
    <row r="191" spans="1:19" x14ac:dyDescent="0.25">
      <c r="A191">
        <v>190</v>
      </c>
      <c r="B191" s="1">
        <v>43576</v>
      </c>
      <c r="C191" s="1">
        <v>43576</v>
      </c>
      <c r="D191" s="1">
        <v>43585</v>
      </c>
      <c r="E191" s="1">
        <v>43585</v>
      </c>
      <c r="F191">
        <v>4</v>
      </c>
      <c r="G191">
        <v>4</v>
      </c>
      <c r="H191">
        <v>16</v>
      </c>
      <c r="I191" s="6">
        <v>0</v>
      </c>
      <c r="J191">
        <v>2</v>
      </c>
      <c r="K191" t="str">
        <f>_xlfn.XLOOKUP(fCompras!F191,dComprador!$A$2:$A$7,dComprador!$B$2:$B$7)</f>
        <v>Lira</v>
      </c>
      <c r="L191" t="str">
        <f>_xlfn.XLOOKUP(J191,dFornecedor!$A$2:$A$6,dFornecedor!$B$2:$B$6)</f>
        <v>Minerva</v>
      </c>
      <c r="M191" t="str">
        <f>_xlfn.XLOOKUP(G191,dMateriaPrima!$A$2:$A$12,dMateriaPrima!$B$2:$B$12)</f>
        <v>Madeira</v>
      </c>
      <c r="N191" s="2">
        <f>_xlfn.XLOOKUP(G191,dMateriaPrima!$A$2:$A$12,dMateriaPrima!$C$2:$C$12)</f>
        <v>168</v>
      </c>
      <c r="O191" s="3">
        <f t="shared" si="10"/>
        <v>2688</v>
      </c>
      <c r="P191" s="4">
        <f t="shared" si="11"/>
        <v>0</v>
      </c>
      <c r="Q191" s="3">
        <f t="shared" si="12"/>
        <v>2688</v>
      </c>
      <c r="R191" t="str">
        <f t="shared" si="13"/>
        <v>No prazo</v>
      </c>
      <c r="S191" s="5">
        <f t="shared" si="14"/>
        <v>0</v>
      </c>
    </row>
    <row r="192" spans="1:19" x14ac:dyDescent="0.25">
      <c r="A192">
        <v>191</v>
      </c>
      <c r="B192" s="1">
        <v>43576</v>
      </c>
      <c r="C192" s="1">
        <v>43577</v>
      </c>
      <c r="D192" s="1">
        <v>43583</v>
      </c>
      <c r="E192" s="1">
        <v>43586</v>
      </c>
      <c r="F192">
        <v>4</v>
      </c>
      <c r="G192">
        <v>5</v>
      </c>
      <c r="H192">
        <v>2</v>
      </c>
      <c r="I192" s="6">
        <v>0</v>
      </c>
      <c r="J192">
        <v>5</v>
      </c>
      <c r="K192" t="str">
        <f>_xlfn.XLOOKUP(fCompras!F192,dComprador!$A$2:$A$7,dComprador!$B$2:$B$7)</f>
        <v>Lira</v>
      </c>
      <c r="L192" t="str">
        <f>_xlfn.XLOOKUP(J192,dFornecedor!$A$2:$A$6,dFornecedor!$B$2:$B$6)</f>
        <v>Atlas</v>
      </c>
      <c r="M192" t="str">
        <f>_xlfn.XLOOKUP(G192,dMateriaPrima!$A$2:$A$12,dMateriaPrima!$B$2:$B$12)</f>
        <v>Areia</v>
      </c>
      <c r="N192" s="2">
        <f>_xlfn.XLOOKUP(G192,dMateriaPrima!$A$2:$A$12,dMateriaPrima!$C$2:$C$12)</f>
        <v>3.59</v>
      </c>
      <c r="O192" s="3">
        <f t="shared" si="10"/>
        <v>7.18</v>
      </c>
      <c r="P192" s="4">
        <f t="shared" si="11"/>
        <v>0</v>
      </c>
      <c r="Q192" s="3">
        <f t="shared" si="12"/>
        <v>7.18</v>
      </c>
      <c r="R192" t="str">
        <f t="shared" si="13"/>
        <v>Em atraso</v>
      </c>
      <c r="S192" s="5">
        <f t="shared" si="14"/>
        <v>3</v>
      </c>
    </row>
    <row r="193" spans="1:19" x14ac:dyDescent="0.25">
      <c r="A193">
        <v>192</v>
      </c>
      <c r="B193" s="1">
        <v>43576</v>
      </c>
      <c r="C193" s="1">
        <v>43584</v>
      </c>
      <c r="D193" s="1">
        <v>43592</v>
      </c>
      <c r="E193" s="1">
        <v>43597</v>
      </c>
      <c r="F193">
        <v>1</v>
      </c>
      <c r="G193">
        <v>5</v>
      </c>
      <c r="H193">
        <v>217</v>
      </c>
      <c r="I193" s="6">
        <v>0</v>
      </c>
      <c r="J193">
        <v>2</v>
      </c>
      <c r="K193" t="str">
        <f>_xlfn.XLOOKUP(fCompras!F193,dComprador!$A$2:$A$7,dComprador!$B$2:$B$7)</f>
        <v>Alon</v>
      </c>
      <c r="L193" t="str">
        <f>_xlfn.XLOOKUP(J193,dFornecedor!$A$2:$A$6,dFornecedor!$B$2:$B$6)</f>
        <v>Minerva</v>
      </c>
      <c r="M193" t="str">
        <f>_xlfn.XLOOKUP(G193,dMateriaPrima!$A$2:$A$12,dMateriaPrima!$B$2:$B$12)</f>
        <v>Areia</v>
      </c>
      <c r="N193" s="2">
        <f>_xlfn.XLOOKUP(G193,dMateriaPrima!$A$2:$A$12,dMateriaPrima!$C$2:$C$12)</f>
        <v>3.59</v>
      </c>
      <c r="O193" s="3">
        <f t="shared" si="10"/>
        <v>779.03</v>
      </c>
      <c r="P193" s="4">
        <f t="shared" si="11"/>
        <v>0</v>
      </c>
      <c r="Q193" s="3">
        <f t="shared" si="12"/>
        <v>779.03</v>
      </c>
      <c r="R193" t="str">
        <f t="shared" si="13"/>
        <v>Em atraso</v>
      </c>
      <c r="S193" s="5">
        <f t="shared" si="14"/>
        <v>5</v>
      </c>
    </row>
    <row r="194" spans="1:19" x14ac:dyDescent="0.25">
      <c r="A194">
        <v>193</v>
      </c>
      <c r="B194" s="1">
        <v>43576</v>
      </c>
      <c r="C194" s="1">
        <v>43579</v>
      </c>
      <c r="D194" s="1">
        <v>43597</v>
      </c>
      <c r="E194" s="1">
        <v>43599</v>
      </c>
      <c r="F194">
        <v>1</v>
      </c>
      <c r="G194">
        <v>9</v>
      </c>
      <c r="H194">
        <v>164</v>
      </c>
      <c r="I194" s="6">
        <v>0</v>
      </c>
      <c r="J194">
        <v>5</v>
      </c>
      <c r="K194" t="str">
        <f>_xlfn.XLOOKUP(fCompras!F194,dComprador!$A$2:$A$7,dComprador!$B$2:$B$7)</f>
        <v>Alon</v>
      </c>
      <c r="L194" t="str">
        <f>_xlfn.XLOOKUP(J194,dFornecedor!$A$2:$A$6,dFornecedor!$B$2:$B$6)</f>
        <v>Atlas</v>
      </c>
      <c r="M194" t="str">
        <f>_xlfn.XLOOKUP(G194,dMateriaPrima!$A$2:$A$12,dMateriaPrima!$B$2:$B$12)</f>
        <v>Couro</v>
      </c>
      <c r="N194" s="2">
        <f>_xlfn.XLOOKUP(G194,dMateriaPrima!$A$2:$A$12,dMateriaPrima!$C$2:$C$12)</f>
        <v>4.4000000000000004</v>
      </c>
      <c r="O194" s="3">
        <f t="shared" si="10"/>
        <v>721.6</v>
      </c>
      <c r="P194" s="4">
        <f t="shared" si="11"/>
        <v>0</v>
      </c>
      <c r="Q194" s="3">
        <f t="shared" si="12"/>
        <v>721.6</v>
      </c>
      <c r="R194" t="str">
        <f t="shared" si="13"/>
        <v>Em atraso</v>
      </c>
      <c r="S194" s="5">
        <f t="shared" si="14"/>
        <v>2</v>
      </c>
    </row>
    <row r="195" spans="1:19" x14ac:dyDescent="0.25">
      <c r="A195">
        <v>194</v>
      </c>
      <c r="B195" s="1">
        <v>43577</v>
      </c>
      <c r="C195" s="1">
        <v>43577</v>
      </c>
      <c r="D195" s="1">
        <v>43585</v>
      </c>
      <c r="E195" s="1">
        <v>43584</v>
      </c>
      <c r="F195">
        <v>4</v>
      </c>
      <c r="G195">
        <v>8</v>
      </c>
      <c r="H195">
        <v>585</v>
      </c>
      <c r="I195" s="6">
        <v>0</v>
      </c>
      <c r="J195">
        <v>4</v>
      </c>
      <c r="K195" t="str">
        <f>_xlfn.XLOOKUP(fCompras!F195,dComprador!$A$2:$A$7,dComprador!$B$2:$B$7)</f>
        <v>Lira</v>
      </c>
      <c r="L195" t="str">
        <f>_xlfn.XLOOKUP(J195,dFornecedor!$A$2:$A$6,dFornecedor!$B$2:$B$6)</f>
        <v>AlphaOmega</v>
      </c>
      <c r="M195" t="str">
        <f>_xlfn.XLOOKUP(G195,dMateriaPrima!$A$2:$A$12,dMateriaPrima!$B$2:$B$12)</f>
        <v>Cimento</v>
      </c>
      <c r="N195" s="2">
        <f>_xlfn.XLOOKUP(G195,dMateriaPrima!$A$2:$A$12,dMateriaPrima!$C$2:$C$12)</f>
        <v>23</v>
      </c>
      <c r="O195" s="3">
        <f t="shared" ref="O195:O258" si="15">PRODUCT(H195,N195)</f>
        <v>13455</v>
      </c>
      <c r="P195" s="4">
        <f t="shared" ref="P195:P258" si="16">PRODUCT(O195,I195)</f>
        <v>0</v>
      </c>
      <c r="Q195" s="3">
        <f t="shared" ref="Q195:Q258" si="17">O195-P195</f>
        <v>13455</v>
      </c>
      <c r="R195" t="str">
        <f t="shared" ref="R195:R258" si="18">IF(E195&lt;=D195,"No prazo",IF(E195&gt;D195,"Em atraso"))</f>
        <v>No prazo</v>
      </c>
      <c r="S195" s="5">
        <f t="shared" ref="S195:S258" si="19">IF(E195 &gt;D195, E195-D195,0)</f>
        <v>0</v>
      </c>
    </row>
    <row r="196" spans="1:19" x14ac:dyDescent="0.25">
      <c r="A196">
        <v>195</v>
      </c>
      <c r="B196" s="1">
        <v>43577</v>
      </c>
      <c r="C196" s="1">
        <v>43585</v>
      </c>
      <c r="D196" s="1">
        <v>43586</v>
      </c>
      <c r="E196" s="1">
        <v>43588</v>
      </c>
      <c r="F196">
        <v>4</v>
      </c>
      <c r="G196">
        <v>7</v>
      </c>
      <c r="H196">
        <v>335</v>
      </c>
      <c r="I196" s="6">
        <v>0</v>
      </c>
      <c r="J196">
        <v>2</v>
      </c>
      <c r="K196" t="str">
        <f>_xlfn.XLOOKUP(fCompras!F196,dComprador!$A$2:$A$7,dComprador!$B$2:$B$7)</f>
        <v>Lira</v>
      </c>
      <c r="L196" t="str">
        <f>_xlfn.XLOOKUP(J196,dFornecedor!$A$2:$A$6,dFornecedor!$B$2:$B$6)</f>
        <v>Minerva</v>
      </c>
      <c r="M196" t="str">
        <f>_xlfn.XLOOKUP(G196,dMateriaPrima!$A$2:$A$12,dMateriaPrima!$B$2:$B$12)</f>
        <v>Poliéster</v>
      </c>
      <c r="N196" s="2">
        <f>_xlfn.XLOOKUP(G196,dMateriaPrima!$A$2:$A$12,dMateriaPrima!$C$2:$C$12)</f>
        <v>8</v>
      </c>
      <c r="O196" s="3">
        <f t="shared" si="15"/>
        <v>2680</v>
      </c>
      <c r="P196" s="4">
        <f t="shared" si="16"/>
        <v>0</v>
      </c>
      <c r="Q196" s="3">
        <f t="shared" si="17"/>
        <v>2680</v>
      </c>
      <c r="R196" t="str">
        <f t="shared" si="18"/>
        <v>Em atraso</v>
      </c>
      <c r="S196" s="5">
        <f t="shared" si="19"/>
        <v>2</v>
      </c>
    </row>
    <row r="197" spans="1:19" x14ac:dyDescent="0.25">
      <c r="A197">
        <v>196</v>
      </c>
      <c r="B197" s="1">
        <v>43577</v>
      </c>
      <c r="C197" s="1">
        <v>43590</v>
      </c>
      <c r="D197" s="1">
        <v>43596</v>
      </c>
      <c r="E197" s="1">
        <v>43599</v>
      </c>
      <c r="F197">
        <v>1</v>
      </c>
      <c r="G197">
        <v>5</v>
      </c>
      <c r="H197">
        <v>166</v>
      </c>
      <c r="I197" s="6">
        <v>0</v>
      </c>
      <c r="J197">
        <v>1</v>
      </c>
      <c r="K197" t="str">
        <f>_xlfn.XLOOKUP(fCompras!F197,dComprador!$A$2:$A$7,dComprador!$B$2:$B$7)</f>
        <v>Alon</v>
      </c>
      <c r="L197" t="str">
        <f>_xlfn.XLOOKUP(J197,dFornecedor!$A$2:$A$6,dFornecedor!$B$2:$B$6)</f>
        <v>NorthShore</v>
      </c>
      <c r="M197" t="str">
        <f>_xlfn.XLOOKUP(G197,dMateriaPrima!$A$2:$A$12,dMateriaPrima!$B$2:$B$12)</f>
        <v>Areia</v>
      </c>
      <c r="N197" s="2">
        <f>_xlfn.XLOOKUP(G197,dMateriaPrima!$A$2:$A$12,dMateriaPrima!$C$2:$C$12)</f>
        <v>3.59</v>
      </c>
      <c r="O197" s="3">
        <f t="shared" si="15"/>
        <v>595.93999999999994</v>
      </c>
      <c r="P197" s="4">
        <f t="shared" si="16"/>
        <v>0</v>
      </c>
      <c r="Q197" s="3">
        <f t="shared" si="17"/>
        <v>595.93999999999994</v>
      </c>
      <c r="R197" t="str">
        <f t="shared" si="18"/>
        <v>Em atraso</v>
      </c>
      <c r="S197" s="5">
        <f t="shared" si="19"/>
        <v>3</v>
      </c>
    </row>
    <row r="198" spans="1:19" x14ac:dyDescent="0.25">
      <c r="A198">
        <v>197</v>
      </c>
      <c r="B198" s="1">
        <v>43577</v>
      </c>
      <c r="C198" s="1">
        <v>43583</v>
      </c>
      <c r="D198" s="1">
        <v>43607</v>
      </c>
      <c r="E198" s="1">
        <v>43610</v>
      </c>
      <c r="F198">
        <v>1</v>
      </c>
      <c r="G198">
        <v>11</v>
      </c>
      <c r="H198">
        <v>88</v>
      </c>
      <c r="I198" s="6">
        <v>0</v>
      </c>
      <c r="J198">
        <v>1</v>
      </c>
      <c r="K198" t="str">
        <f>_xlfn.XLOOKUP(fCompras!F198,dComprador!$A$2:$A$7,dComprador!$B$2:$B$7)</f>
        <v>Alon</v>
      </c>
      <c r="L198" t="str">
        <f>_xlfn.XLOOKUP(J198,dFornecedor!$A$2:$A$6,dFornecedor!$B$2:$B$6)</f>
        <v>NorthShore</v>
      </c>
      <c r="M198" t="str">
        <f>_xlfn.XLOOKUP(G198,dMateriaPrima!$A$2:$A$12,dMateriaPrima!$B$2:$B$12)</f>
        <v>Papel</v>
      </c>
      <c r="N198" s="2">
        <f>_xlfn.XLOOKUP(G198,dMateriaPrima!$A$2:$A$12,dMateriaPrima!$C$2:$C$12)</f>
        <v>9</v>
      </c>
      <c r="O198" s="3">
        <f t="shared" si="15"/>
        <v>792</v>
      </c>
      <c r="P198" s="4">
        <f t="shared" si="16"/>
        <v>0</v>
      </c>
      <c r="Q198" s="3">
        <f t="shared" si="17"/>
        <v>792</v>
      </c>
      <c r="R198" t="str">
        <f t="shared" si="18"/>
        <v>Em atraso</v>
      </c>
      <c r="S198" s="5">
        <f t="shared" si="19"/>
        <v>3</v>
      </c>
    </row>
    <row r="199" spans="1:19" x14ac:dyDescent="0.25">
      <c r="A199">
        <v>198</v>
      </c>
      <c r="B199" s="1">
        <v>43577</v>
      </c>
      <c r="C199" s="1">
        <v>43586</v>
      </c>
      <c r="D199" s="1">
        <v>43601</v>
      </c>
      <c r="E199" s="1">
        <v>43603</v>
      </c>
      <c r="F199">
        <v>1</v>
      </c>
      <c r="G199">
        <v>4</v>
      </c>
      <c r="H199">
        <v>87</v>
      </c>
      <c r="I199" s="6">
        <v>0</v>
      </c>
      <c r="J199">
        <v>2</v>
      </c>
      <c r="K199" t="str">
        <f>_xlfn.XLOOKUP(fCompras!F199,dComprador!$A$2:$A$7,dComprador!$B$2:$B$7)</f>
        <v>Alon</v>
      </c>
      <c r="L199" t="str">
        <f>_xlfn.XLOOKUP(J199,dFornecedor!$A$2:$A$6,dFornecedor!$B$2:$B$6)</f>
        <v>Minerva</v>
      </c>
      <c r="M199" t="str">
        <f>_xlfn.XLOOKUP(G199,dMateriaPrima!$A$2:$A$12,dMateriaPrima!$B$2:$B$12)</f>
        <v>Madeira</v>
      </c>
      <c r="N199" s="2">
        <f>_xlfn.XLOOKUP(G199,dMateriaPrima!$A$2:$A$12,dMateriaPrima!$C$2:$C$12)</f>
        <v>168</v>
      </c>
      <c r="O199" s="3">
        <f t="shared" si="15"/>
        <v>14616</v>
      </c>
      <c r="P199" s="4">
        <f t="shared" si="16"/>
        <v>0</v>
      </c>
      <c r="Q199" s="3">
        <f t="shared" si="17"/>
        <v>14616</v>
      </c>
      <c r="R199" t="str">
        <f t="shared" si="18"/>
        <v>Em atraso</v>
      </c>
      <c r="S199" s="5">
        <f t="shared" si="19"/>
        <v>2</v>
      </c>
    </row>
    <row r="200" spans="1:19" x14ac:dyDescent="0.25">
      <c r="A200">
        <v>199</v>
      </c>
      <c r="B200" s="1">
        <v>43578</v>
      </c>
      <c r="C200" s="1">
        <v>43587</v>
      </c>
      <c r="D200" s="1">
        <v>43590</v>
      </c>
      <c r="E200" s="1">
        <v>43593</v>
      </c>
      <c r="F200">
        <v>4</v>
      </c>
      <c r="G200">
        <v>9</v>
      </c>
      <c r="H200">
        <v>633</v>
      </c>
      <c r="I200" s="6">
        <v>0</v>
      </c>
      <c r="J200">
        <v>2</v>
      </c>
      <c r="K200" t="str">
        <f>_xlfn.XLOOKUP(fCompras!F200,dComprador!$A$2:$A$7,dComprador!$B$2:$B$7)</f>
        <v>Lira</v>
      </c>
      <c r="L200" t="str">
        <f>_xlfn.XLOOKUP(J200,dFornecedor!$A$2:$A$6,dFornecedor!$B$2:$B$6)</f>
        <v>Minerva</v>
      </c>
      <c r="M200" t="str">
        <f>_xlfn.XLOOKUP(G200,dMateriaPrima!$A$2:$A$12,dMateriaPrima!$B$2:$B$12)</f>
        <v>Couro</v>
      </c>
      <c r="N200" s="2">
        <f>_xlfn.XLOOKUP(G200,dMateriaPrima!$A$2:$A$12,dMateriaPrima!$C$2:$C$12)</f>
        <v>4.4000000000000004</v>
      </c>
      <c r="O200" s="3">
        <f t="shared" si="15"/>
        <v>2785.2000000000003</v>
      </c>
      <c r="P200" s="4">
        <f t="shared" si="16"/>
        <v>0</v>
      </c>
      <c r="Q200" s="3">
        <f t="shared" si="17"/>
        <v>2785.2000000000003</v>
      </c>
      <c r="R200" t="str">
        <f t="shared" si="18"/>
        <v>Em atraso</v>
      </c>
      <c r="S200" s="5">
        <f t="shared" si="19"/>
        <v>3</v>
      </c>
    </row>
    <row r="201" spans="1:19" x14ac:dyDescent="0.25">
      <c r="A201">
        <v>200</v>
      </c>
      <c r="B201" s="1">
        <v>43578</v>
      </c>
      <c r="C201" s="1">
        <v>43578</v>
      </c>
      <c r="D201" s="1">
        <v>43597</v>
      </c>
      <c r="E201" s="1">
        <v>43600</v>
      </c>
      <c r="F201">
        <v>1</v>
      </c>
      <c r="G201">
        <v>11</v>
      </c>
      <c r="H201">
        <v>534</v>
      </c>
      <c r="I201" s="6">
        <v>0</v>
      </c>
      <c r="J201">
        <v>2</v>
      </c>
      <c r="K201" t="str">
        <f>_xlfn.XLOOKUP(fCompras!F201,dComprador!$A$2:$A$7,dComprador!$B$2:$B$7)</f>
        <v>Alon</v>
      </c>
      <c r="L201" t="str">
        <f>_xlfn.XLOOKUP(J201,dFornecedor!$A$2:$A$6,dFornecedor!$B$2:$B$6)</f>
        <v>Minerva</v>
      </c>
      <c r="M201" t="str">
        <f>_xlfn.XLOOKUP(G201,dMateriaPrima!$A$2:$A$12,dMateriaPrima!$B$2:$B$12)</f>
        <v>Papel</v>
      </c>
      <c r="N201" s="2">
        <f>_xlfn.XLOOKUP(G201,dMateriaPrima!$A$2:$A$12,dMateriaPrima!$C$2:$C$12)</f>
        <v>9</v>
      </c>
      <c r="O201" s="3">
        <f t="shared" si="15"/>
        <v>4806</v>
      </c>
      <c r="P201" s="4">
        <f t="shared" si="16"/>
        <v>0</v>
      </c>
      <c r="Q201" s="3">
        <f t="shared" si="17"/>
        <v>4806</v>
      </c>
      <c r="R201" t="str">
        <f t="shared" si="18"/>
        <v>Em atraso</v>
      </c>
      <c r="S201" s="5">
        <f t="shared" si="19"/>
        <v>3</v>
      </c>
    </row>
    <row r="202" spans="1:19" x14ac:dyDescent="0.25">
      <c r="A202">
        <v>201</v>
      </c>
      <c r="B202" s="1">
        <v>43578</v>
      </c>
      <c r="C202" s="1">
        <v>43588</v>
      </c>
      <c r="D202" s="1">
        <v>43604</v>
      </c>
      <c r="E202" s="1">
        <v>43605</v>
      </c>
      <c r="F202">
        <v>2</v>
      </c>
      <c r="G202">
        <v>5</v>
      </c>
      <c r="H202">
        <v>159</v>
      </c>
      <c r="I202" s="6">
        <v>0</v>
      </c>
      <c r="J202">
        <v>3</v>
      </c>
      <c r="K202" t="str">
        <f>_xlfn.XLOOKUP(fCompras!F202,dComprador!$A$2:$A$7,dComprador!$B$2:$B$7)</f>
        <v>João</v>
      </c>
      <c r="L202" t="str">
        <f>_xlfn.XLOOKUP(J202,dFornecedor!$A$2:$A$6,dFornecedor!$B$2:$B$6)</f>
        <v>StepUp</v>
      </c>
      <c r="M202" t="str">
        <f>_xlfn.XLOOKUP(G202,dMateriaPrima!$A$2:$A$12,dMateriaPrima!$B$2:$B$12)</f>
        <v>Areia</v>
      </c>
      <c r="N202" s="2">
        <f>_xlfn.XLOOKUP(G202,dMateriaPrima!$A$2:$A$12,dMateriaPrima!$C$2:$C$12)</f>
        <v>3.59</v>
      </c>
      <c r="O202" s="3">
        <f t="shared" si="15"/>
        <v>570.80999999999995</v>
      </c>
      <c r="P202" s="4">
        <f t="shared" si="16"/>
        <v>0</v>
      </c>
      <c r="Q202" s="3">
        <f t="shared" si="17"/>
        <v>570.80999999999995</v>
      </c>
      <c r="R202" t="str">
        <f t="shared" si="18"/>
        <v>Em atraso</v>
      </c>
      <c r="S202" s="5">
        <f t="shared" si="19"/>
        <v>1</v>
      </c>
    </row>
    <row r="203" spans="1:19" x14ac:dyDescent="0.25">
      <c r="A203">
        <v>202</v>
      </c>
      <c r="B203" s="1">
        <v>43578</v>
      </c>
      <c r="C203" s="1">
        <v>43580</v>
      </c>
      <c r="D203" s="1">
        <v>43610</v>
      </c>
      <c r="E203" s="1">
        <v>43612</v>
      </c>
      <c r="F203">
        <v>1</v>
      </c>
      <c r="G203">
        <v>7</v>
      </c>
      <c r="H203">
        <v>612</v>
      </c>
      <c r="I203" s="6">
        <v>0</v>
      </c>
      <c r="J203">
        <v>4</v>
      </c>
      <c r="K203" t="str">
        <f>_xlfn.XLOOKUP(fCompras!F203,dComprador!$A$2:$A$7,dComprador!$B$2:$B$7)</f>
        <v>Alon</v>
      </c>
      <c r="L203" t="str">
        <f>_xlfn.XLOOKUP(J203,dFornecedor!$A$2:$A$6,dFornecedor!$B$2:$B$6)</f>
        <v>AlphaOmega</v>
      </c>
      <c r="M203" t="str">
        <f>_xlfn.XLOOKUP(G203,dMateriaPrima!$A$2:$A$12,dMateriaPrima!$B$2:$B$12)</f>
        <v>Poliéster</v>
      </c>
      <c r="N203" s="2">
        <f>_xlfn.XLOOKUP(G203,dMateriaPrima!$A$2:$A$12,dMateriaPrima!$C$2:$C$12)</f>
        <v>8</v>
      </c>
      <c r="O203" s="3">
        <f t="shared" si="15"/>
        <v>4896</v>
      </c>
      <c r="P203" s="4">
        <f t="shared" si="16"/>
        <v>0</v>
      </c>
      <c r="Q203" s="3">
        <f t="shared" si="17"/>
        <v>4896</v>
      </c>
      <c r="R203" t="str">
        <f t="shared" si="18"/>
        <v>Em atraso</v>
      </c>
      <c r="S203" s="5">
        <f t="shared" si="19"/>
        <v>2</v>
      </c>
    </row>
    <row r="204" spans="1:19" x14ac:dyDescent="0.25">
      <c r="A204">
        <v>203</v>
      </c>
      <c r="B204" s="1">
        <v>43579</v>
      </c>
      <c r="C204" s="1">
        <v>43581</v>
      </c>
      <c r="D204" s="1">
        <v>43586</v>
      </c>
      <c r="E204" s="1">
        <v>43588</v>
      </c>
      <c r="F204">
        <v>4</v>
      </c>
      <c r="G204">
        <v>11</v>
      </c>
      <c r="H204">
        <v>218</v>
      </c>
      <c r="I204" s="6">
        <v>0</v>
      </c>
      <c r="J204">
        <v>2</v>
      </c>
      <c r="K204" t="str">
        <f>_xlfn.XLOOKUP(fCompras!F204,dComprador!$A$2:$A$7,dComprador!$B$2:$B$7)</f>
        <v>Lira</v>
      </c>
      <c r="L204" t="str">
        <f>_xlfn.XLOOKUP(J204,dFornecedor!$A$2:$A$6,dFornecedor!$B$2:$B$6)</f>
        <v>Minerva</v>
      </c>
      <c r="M204" t="str">
        <f>_xlfn.XLOOKUP(G204,dMateriaPrima!$A$2:$A$12,dMateriaPrima!$B$2:$B$12)</f>
        <v>Papel</v>
      </c>
      <c r="N204" s="2">
        <f>_xlfn.XLOOKUP(G204,dMateriaPrima!$A$2:$A$12,dMateriaPrima!$C$2:$C$12)</f>
        <v>9</v>
      </c>
      <c r="O204" s="3">
        <f t="shared" si="15"/>
        <v>1962</v>
      </c>
      <c r="P204" s="4">
        <f t="shared" si="16"/>
        <v>0</v>
      </c>
      <c r="Q204" s="3">
        <f t="shared" si="17"/>
        <v>1962</v>
      </c>
      <c r="R204" t="str">
        <f t="shared" si="18"/>
        <v>Em atraso</v>
      </c>
      <c r="S204" s="5">
        <f t="shared" si="19"/>
        <v>2</v>
      </c>
    </row>
    <row r="205" spans="1:19" x14ac:dyDescent="0.25">
      <c r="A205">
        <v>204</v>
      </c>
      <c r="B205" s="1">
        <v>43579</v>
      </c>
      <c r="C205" s="1">
        <v>43580</v>
      </c>
      <c r="D205" s="1">
        <v>43587</v>
      </c>
      <c r="E205" s="1">
        <v>43587</v>
      </c>
      <c r="F205">
        <v>4</v>
      </c>
      <c r="G205">
        <v>1</v>
      </c>
      <c r="H205">
        <v>297</v>
      </c>
      <c r="I205" s="6">
        <v>0</v>
      </c>
      <c r="J205">
        <v>3</v>
      </c>
      <c r="K205" t="str">
        <f>_xlfn.XLOOKUP(fCompras!F205,dComprador!$A$2:$A$7,dComprador!$B$2:$B$7)</f>
        <v>Lira</v>
      </c>
      <c r="L205" t="str">
        <f>_xlfn.XLOOKUP(J205,dFornecedor!$A$2:$A$6,dFornecedor!$B$2:$B$6)</f>
        <v>StepUp</v>
      </c>
      <c r="M205" t="str">
        <f>_xlfn.XLOOKUP(G205,dMateriaPrima!$A$2:$A$12,dMateriaPrima!$B$2:$B$12)</f>
        <v>Tecido</v>
      </c>
      <c r="N205" s="2">
        <f>_xlfn.XLOOKUP(G205,dMateriaPrima!$A$2:$A$12,dMateriaPrima!$C$2:$C$12)</f>
        <v>18</v>
      </c>
      <c r="O205" s="3">
        <f t="shared" si="15"/>
        <v>5346</v>
      </c>
      <c r="P205" s="4">
        <f t="shared" si="16"/>
        <v>0</v>
      </c>
      <c r="Q205" s="3">
        <f t="shared" si="17"/>
        <v>5346</v>
      </c>
      <c r="R205" t="str">
        <f t="shared" si="18"/>
        <v>No prazo</v>
      </c>
      <c r="S205" s="5">
        <f t="shared" si="19"/>
        <v>0</v>
      </c>
    </row>
    <row r="206" spans="1:19" x14ac:dyDescent="0.25">
      <c r="A206">
        <v>205</v>
      </c>
      <c r="B206" s="1">
        <v>43579</v>
      </c>
      <c r="C206" s="1">
        <v>43582</v>
      </c>
      <c r="D206" s="1">
        <v>43585</v>
      </c>
      <c r="E206" s="1">
        <v>43589</v>
      </c>
      <c r="F206">
        <v>4</v>
      </c>
      <c r="G206">
        <v>1</v>
      </c>
      <c r="H206">
        <v>109</v>
      </c>
      <c r="I206" s="6">
        <v>0.17</v>
      </c>
      <c r="J206">
        <v>1</v>
      </c>
      <c r="K206" t="str">
        <f>_xlfn.XLOOKUP(fCompras!F206,dComprador!$A$2:$A$7,dComprador!$B$2:$B$7)</f>
        <v>Lira</v>
      </c>
      <c r="L206" t="str">
        <f>_xlfn.XLOOKUP(J206,dFornecedor!$A$2:$A$6,dFornecedor!$B$2:$B$6)</f>
        <v>NorthShore</v>
      </c>
      <c r="M206" t="str">
        <f>_xlfn.XLOOKUP(G206,dMateriaPrima!$A$2:$A$12,dMateriaPrima!$B$2:$B$12)</f>
        <v>Tecido</v>
      </c>
      <c r="N206" s="2">
        <f>_xlfn.XLOOKUP(G206,dMateriaPrima!$A$2:$A$12,dMateriaPrima!$C$2:$C$12)</f>
        <v>18</v>
      </c>
      <c r="O206" s="3">
        <f t="shared" si="15"/>
        <v>1962</v>
      </c>
      <c r="P206" s="4">
        <f t="shared" si="16"/>
        <v>333.54</v>
      </c>
      <c r="Q206" s="3">
        <f t="shared" si="17"/>
        <v>1628.46</v>
      </c>
      <c r="R206" t="str">
        <f t="shared" si="18"/>
        <v>Em atraso</v>
      </c>
      <c r="S206" s="5">
        <f t="shared" si="19"/>
        <v>4</v>
      </c>
    </row>
    <row r="207" spans="1:19" x14ac:dyDescent="0.25">
      <c r="A207">
        <v>206</v>
      </c>
      <c r="B207" s="1">
        <v>43579</v>
      </c>
      <c r="C207" s="1">
        <v>43580</v>
      </c>
      <c r="D207" s="1">
        <v>43586</v>
      </c>
      <c r="E207" s="1">
        <v>43589</v>
      </c>
      <c r="F207">
        <v>4</v>
      </c>
      <c r="G207">
        <v>6</v>
      </c>
      <c r="H207">
        <v>346</v>
      </c>
      <c r="I207" s="6">
        <v>0</v>
      </c>
      <c r="J207">
        <v>3</v>
      </c>
      <c r="K207" t="str">
        <f>_xlfn.XLOOKUP(fCompras!F207,dComprador!$A$2:$A$7,dComprador!$B$2:$B$7)</f>
        <v>Lira</v>
      </c>
      <c r="L207" t="str">
        <f>_xlfn.XLOOKUP(J207,dFornecedor!$A$2:$A$6,dFornecedor!$B$2:$B$6)</f>
        <v>StepUp</v>
      </c>
      <c r="M207" t="str">
        <f>_xlfn.XLOOKUP(G207,dMateriaPrima!$A$2:$A$12,dMateriaPrima!$B$2:$B$12)</f>
        <v>Fio Algodão</v>
      </c>
      <c r="N207" s="2">
        <f>_xlfn.XLOOKUP(G207,dMateriaPrima!$A$2:$A$12,dMateriaPrima!$C$2:$C$12)</f>
        <v>55.9</v>
      </c>
      <c r="O207" s="3">
        <f t="shared" si="15"/>
        <v>19341.399999999998</v>
      </c>
      <c r="P207" s="4">
        <f t="shared" si="16"/>
        <v>0</v>
      </c>
      <c r="Q207" s="3">
        <f t="shared" si="17"/>
        <v>19341.399999999998</v>
      </c>
      <c r="R207" t="str">
        <f t="shared" si="18"/>
        <v>Em atraso</v>
      </c>
      <c r="S207" s="5">
        <f t="shared" si="19"/>
        <v>3</v>
      </c>
    </row>
    <row r="208" spans="1:19" x14ac:dyDescent="0.25">
      <c r="A208">
        <v>207</v>
      </c>
      <c r="B208" s="1">
        <v>43579</v>
      </c>
      <c r="C208" s="1">
        <v>43579</v>
      </c>
      <c r="D208" s="1">
        <v>43586</v>
      </c>
      <c r="E208" s="1">
        <v>43588</v>
      </c>
      <c r="F208">
        <v>4</v>
      </c>
      <c r="G208">
        <v>5</v>
      </c>
      <c r="H208">
        <v>442</v>
      </c>
      <c r="I208" s="6">
        <v>0</v>
      </c>
      <c r="J208">
        <v>5</v>
      </c>
      <c r="K208" t="str">
        <f>_xlfn.XLOOKUP(fCompras!F208,dComprador!$A$2:$A$7,dComprador!$B$2:$B$7)</f>
        <v>Lira</v>
      </c>
      <c r="L208" t="str">
        <f>_xlfn.XLOOKUP(J208,dFornecedor!$A$2:$A$6,dFornecedor!$B$2:$B$6)</f>
        <v>Atlas</v>
      </c>
      <c r="M208" t="str">
        <f>_xlfn.XLOOKUP(G208,dMateriaPrima!$A$2:$A$12,dMateriaPrima!$B$2:$B$12)</f>
        <v>Areia</v>
      </c>
      <c r="N208" s="2">
        <f>_xlfn.XLOOKUP(G208,dMateriaPrima!$A$2:$A$12,dMateriaPrima!$C$2:$C$12)</f>
        <v>3.59</v>
      </c>
      <c r="O208" s="3">
        <f t="shared" si="15"/>
        <v>1586.78</v>
      </c>
      <c r="P208" s="4">
        <f t="shared" si="16"/>
        <v>0</v>
      </c>
      <c r="Q208" s="3">
        <f t="shared" si="17"/>
        <v>1586.78</v>
      </c>
      <c r="R208" t="str">
        <f t="shared" si="18"/>
        <v>Em atraso</v>
      </c>
      <c r="S208" s="5">
        <f t="shared" si="19"/>
        <v>2</v>
      </c>
    </row>
    <row r="209" spans="1:19" x14ac:dyDescent="0.25">
      <c r="A209">
        <v>208</v>
      </c>
      <c r="B209" s="1">
        <v>43579</v>
      </c>
      <c r="C209" s="1">
        <v>43583</v>
      </c>
      <c r="D209" s="1">
        <v>43585</v>
      </c>
      <c r="E209" s="1">
        <v>43588</v>
      </c>
      <c r="F209">
        <v>4</v>
      </c>
      <c r="G209">
        <v>9</v>
      </c>
      <c r="H209">
        <v>129</v>
      </c>
      <c r="I209" s="6">
        <v>0</v>
      </c>
      <c r="J209">
        <v>1</v>
      </c>
      <c r="K209" t="str">
        <f>_xlfn.XLOOKUP(fCompras!F209,dComprador!$A$2:$A$7,dComprador!$B$2:$B$7)</f>
        <v>Lira</v>
      </c>
      <c r="L209" t="str">
        <f>_xlfn.XLOOKUP(J209,dFornecedor!$A$2:$A$6,dFornecedor!$B$2:$B$6)</f>
        <v>NorthShore</v>
      </c>
      <c r="M209" t="str">
        <f>_xlfn.XLOOKUP(G209,dMateriaPrima!$A$2:$A$12,dMateriaPrima!$B$2:$B$12)</f>
        <v>Couro</v>
      </c>
      <c r="N209" s="2">
        <f>_xlfn.XLOOKUP(G209,dMateriaPrima!$A$2:$A$12,dMateriaPrima!$C$2:$C$12)</f>
        <v>4.4000000000000004</v>
      </c>
      <c r="O209" s="3">
        <f t="shared" si="15"/>
        <v>567.6</v>
      </c>
      <c r="P209" s="4">
        <f t="shared" si="16"/>
        <v>0</v>
      </c>
      <c r="Q209" s="3">
        <f t="shared" si="17"/>
        <v>567.6</v>
      </c>
      <c r="R209" t="str">
        <f t="shared" si="18"/>
        <v>Em atraso</v>
      </c>
      <c r="S209" s="5">
        <f t="shared" si="19"/>
        <v>3</v>
      </c>
    </row>
    <row r="210" spans="1:19" x14ac:dyDescent="0.25">
      <c r="A210">
        <v>209</v>
      </c>
      <c r="B210" s="1">
        <v>43579</v>
      </c>
      <c r="C210" s="1">
        <v>43589</v>
      </c>
      <c r="D210" s="1">
        <v>43589</v>
      </c>
      <c r="E210" s="1">
        <v>43594</v>
      </c>
      <c r="F210">
        <v>2</v>
      </c>
      <c r="G210">
        <v>11</v>
      </c>
      <c r="H210">
        <v>194</v>
      </c>
      <c r="I210" s="6">
        <v>0</v>
      </c>
      <c r="J210">
        <v>3</v>
      </c>
      <c r="K210" t="str">
        <f>_xlfn.XLOOKUP(fCompras!F210,dComprador!$A$2:$A$7,dComprador!$B$2:$B$7)</f>
        <v>João</v>
      </c>
      <c r="L210" t="str">
        <f>_xlfn.XLOOKUP(J210,dFornecedor!$A$2:$A$6,dFornecedor!$B$2:$B$6)</f>
        <v>StepUp</v>
      </c>
      <c r="M210" t="str">
        <f>_xlfn.XLOOKUP(G210,dMateriaPrima!$A$2:$A$12,dMateriaPrima!$B$2:$B$12)</f>
        <v>Papel</v>
      </c>
      <c r="N210" s="2">
        <f>_xlfn.XLOOKUP(G210,dMateriaPrima!$A$2:$A$12,dMateriaPrima!$C$2:$C$12)</f>
        <v>9</v>
      </c>
      <c r="O210" s="3">
        <f t="shared" si="15"/>
        <v>1746</v>
      </c>
      <c r="P210" s="4">
        <f t="shared" si="16"/>
        <v>0</v>
      </c>
      <c r="Q210" s="3">
        <f t="shared" si="17"/>
        <v>1746</v>
      </c>
      <c r="R210" t="str">
        <f t="shared" si="18"/>
        <v>Em atraso</v>
      </c>
      <c r="S210" s="5">
        <f t="shared" si="19"/>
        <v>5</v>
      </c>
    </row>
    <row r="211" spans="1:19" x14ac:dyDescent="0.25">
      <c r="A211">
        <v>210</v>
      </c>
      <c r="B211" s="1">
        <v>43579</v>
      </c>
      <c r="C211" s="1">
        <v>43590</v>
      </c>
      <c r="D211" s="1">
        <v>43592</v>
      </c>
      <c r="E211" s="1">
        <v>43592</v>
      </c>
      <c r="F211">
        <v>2</v>
      </c>
      <c r="G211">
        <v>7</v>
      </c>
      <c r="H211">
        <v>44</v>
      </c>
      <c r="I211" s="6">
        <v>0</v>
      </c>
      <c r="J211">
        <v>1</v>
      </c>
      <c r="K211" t="str">
        <f>_xlfn.XLOOKUP(fCompras!F211,dComprador!$A$2:$A$7,dComprador!$B$2:$B$7)</f>
        <v>João</v>
      </c>
      <c r="L211" t="str">
        <f>_xlfn.XLOOKUP(J211,dFornecedor!$A$2:$A$6,dFornecedor!$B$2:$B$6)</f>
        <v>NorthShore</v>
      </c>
      <c r="M211" t="str">
        <f>_xlfn.XLOOKUP(G211,dMateriaPrima!$A$2:$A$12,dMateriaPrima!$B$2:$B$12)</f>
        <v>Poliéster</v>
      </c>
      <c r="N211" s="2">
        <f>_xlfn.XLOOKUP(G211,dMateriaPrima!$A$2:$A$12,dMateriaPrima!$C$2:$C$12)</f>
        <v>8</v>
      </c>
      <c r="O211" s="3">
        <f t="shared" si="15"/>
        <v>352</v>
      </c>
      <c r="P211" s="4">
        <f t="shared" si="16"/>
        <v>0</v>
      </c>
      <c r="Q211" s="3">
        <f t="shared" si="17"/>
        <v>352</v>
      </c>
      <c r="R211" t="str">
        <f t="shared" si="18"/>
        <v>No prazo</v>
      </c>
      <c r="S211" s="5">
        <f t="shared" si="19"/>
        <v>0</v>
      </c>
    </row>
    <row r="212" spans="1:19" x14ac:dyDescent="0.25">
      <c r="A212">
        <v>211</v>
      </c>
      <c r="B212" s="1">
        <v>43579</v>
      </c>
      <c r="C212" s="1">
        <v>43591</v>
      </c>
      <c r="D212" s="1">
        <v>43591</v>
      </c>
      <c r="E212" s="1">
        <v>43593</v>
      </c>
      <c r="F212">
        <v>3</v>
      </c>
      <c r="G212">
        <v>7</v>
      </c>
      <c r="H212">
        <v>193</v>
      </c>
      <c r="I212" s="6">
        <v>0</v>
      </c>
      <c r="J212">
        <v>1</v>
      </c>
      <c r="K212" t="str">
        <f>_xlfn.XLOOKUP(fCompras!F212,dComprador!$A$2:$A$7,dComprador!$B$2:$B$7)</f>
        <v>Diego</v>
      </c>
      <c r="L212" t="str">
        <f>_xlfn.XLOOKUP(J212,dFornecedor!$A$2:$A$6,dFornecedor!$B$2:$B$6)</f>
        <v>NorthShore</v>
      </c>
      <c r="M212" t="str">
        <f>_xlfn.XLOOKUP(G212,dMateriaPrima!$A$2:$A$12,dMateriaPrima!$B$2:$B$12)</f>
        <v>Poliéster</v>
      </c>
      <c r="N212" s="2">
        <f>_xlfn.XLOOKUP(G212,dMateriaPrima!$A$2:$A$12,dMateriaPrima!$C$2:$C$12)</f>
        <v>8</v>
      </c>
      <c r="O212" s="3">
        <f t="shared" si="15"/>
        <v>1544</v>
      </c>
      <c r="P212" s="4">
        <f t="shared" si="16"/>
        <v>0</v>
      </c>
      <c r="Q212" s="3">
        <f t="shared" si="17"/>
        <v>1544</v>
      </c>
      <c r="R212" t="str">
        <f t="shared" si="18"/>
        <v>Em atraso</v>
      </c>
      <c r="S212" s="5">
        <f t="shared" si="19"/>
        <v>2</v>
      </c>
    </row>
    <row r="213" spans="1:19" x14ac:dyDescent="0.25">
      <c r="A213">
        <v>212</v>
      </c>
      <c r="B213" s="1">
        <v>43579</v>
      </c>
      <c r="C213" s="1">
        <v>43580</v>
      </c>
      <c r="D213" s="1">
        <v>43594</v>
      </c>
      <c r="E213" s="1">
        <v>43597</v>
      </c>
      <c r="F213">
        <v>1</v>
      </c>
      <c r="G213">
        <v>1</v>
      </c>
      <c r="H213">
        <v>244</v>
      </c>
      <c r="I213" s="6">
        <v>0</v>
      </c>
      <c r="J213">
        <v>3</v>
      </c>
      <c r="K213" t="str">
        <f>_xlfn.XLOOKUP(fCompras!F213,dComprador!$A$2:$A$7,dComprador!$B$2:$B$7)</f>
        <v>Alon</v>
      </c>
      <c r="L213" t="str">
        <f>_xlfn.XLOOKUP(J213,dFornecedor!$A$2:$A$6,dFornecedor!$B$2:$B$6)</f>
        <v>StepUp</v>
      </c>
      <c r="M213" t="str">
        <f>_xlfn.XLOOKUP(G213,dMateriaPrima!$A$2:$A$12,dMateriaPrima!$B$2:$B$12)</f>
        <v>Tecido</v>
      </c>
      <c r="N213" s="2">
        <f>_xlfn.XLOOKUP(G213,dMateriaPrima!$A$2:$A$12,dMateriaPrima!$C$2:$C$12)</f>
        <v>18</v>
      </c>
      <c r="O213" s="3">
        <f t="shared" si="15"/>
        <v>4392</v>
      </c>
      <c r="P213" s="4">
        <f t="shared" si="16"/>
        <v>0</v>
      </c>
      <c r="Q213" s="3">
        <f t="shared" si="17"/>
        <v>4392</v>
      </c>
      <c r="R213" t="str">
        <f t="shared" si="18"/>
        <v>Em atraso</v>
      </c>
      <c r="S213" s="5">
        <f t="shared" si="19"/>
        <v>3</v>
      </c>
    </row>
    <row r="214" spans="1:19" x14ac:dyDescent="0.25">
      <c r="A214">
        <v>213</v>
      </c>
      <c r="B214" s="1">
        <v>43579</v>
      </c>
      <c r="C214" s="1">
        <v>43587</v>
      </c>
      <c r="D214" s="1">
        <v>43595</v>
      </c>
      <c r="E214" s="1">
        <v>43599</v>
      </c>
      <c r="F214">
        <v>2</v>
      </c>
      <c r="G214">
        <v>1</v>
      </c>
      <c r="H214">
        <v>287</v>
      </c>
      <c r="I214" s="6">
        <v>0</v>
      </c>
      <c r="J214">
        <v>3</v>
      </c>
      <c r="K214" t="str">
        <f>_xlfn.XLOOKUP(fCompras!F214,dComprador!$A$2:$A$7,dComprador!$B$2:$B$7)</f>
        <v>João</v>
      </c>
      <c r="L214" t="str">
        <f>_xlfn.XLOOKUP(J214,dFornecedor!$A$2:$A$6,dFornecedor!$B$2:$B$6)</f>
        <v>StepUp</v>
      </c>
      <c r="M214" t="str">
        <f>_xlfn.XLOOKUP(G214,dMateriaPrima!$A$2:$A$12,dMateriaPrima!$B$2:$B$12)</f>
        <v>Tecido</v>
      </c>
      <c r="N214" s="2">
        <f>_xlfn.XLOOKUP(G214,dMateriaPrima!$A$2:$A$12,dMateriaPrima!$C$2:$C$12)</f>
        <v>18</v>
      </c>
      <c r="O214" s="3">
        <f t="shared" si="15"/>
        <v>5166</v>
      </c>
      <c r="P214" s="4">
        <f t="shared" si="16"/>
        <v>0</v>
      </c>
      <c r="Q214" s="3">
        <f t="shared" si="17"/>
        <v>5166</v>
      </c>
      <c r="R214" t="str">
        <f t="shared" si="18"/>
        <v>Em atraso</v>
      </c>
      <c r="S214" s="5">
        <f t="shared" si="19"/>
        <v>4</v>
      </c>
    </row>
    <row r="215" spans="1:19" x14ac:dyDescent="0.25">
      <c r="A215">
        <v>214</v>
      </c>
      <c r="B215" s="1">
        <v>43579</v>
      </c>
      <c r="C215" s="1">
        <v>43586</v>
      </c>
      <c r="D215" s="1">
        <v>43596</v>
      </c>
      <c r="E215" s="1">
        <v>43596</v>
      </c>
      <c r="F215">
        <v>2</v>
      </c>
      <c r="G215">
        <v>5</v>
      </c>
      <c r="H215">
        <v>359</v>
      </c>
      <c r="I215" s="6">
        <v>0</v>
      </c>
      <c r="J215">
        <v>2</v>
      </c>
      <c r="K215" t="str">
        <f>_xlfn.XLOOKUP(fCompras!F215,dComprador!$A$2:$A$7,dComprador!$B$2:$B$7)</f>
        <v>João</v>
      </c>
      <c r="L215" t="str">
        <f>_xlfn.XLOOKUP(J215,dFornecedor!$A$2:$A$6,dFornecedor!$B$2:$B$6)</f>
        <v>Minerva</v>
      </c>
      <c r="M215" t="str">
        <f>_xlfn.XLOOKUP(G215,dMateriaPrima!$A$2:$A$12,dMateriaPrima!$B$2:$B$12)</f>
        <v>Areia</v>
      </c>
      <c r="N215" s="2">
        <f>_xlfn.XLOOKUP(G215,dMateriaPrima!$A$2:$A$12,dMateriaPrima!$C$2:$C$12)</f>
        <v>3.59</v>
      </c>
      <c r="O215" s="3">
        <f t="shared" si="15"/>
        <v>1288.81</v>
      </c>
      <c r="P215" s="4">
        <f t="shared" si="16"/>
        <v>0</v>
      </c>
      <c r="Q215" s="3">
        <f t="shared" si="17"/>
        <v>1288.81</v>
      </c>
      <c r="R215" t="str">
        <f t="shared" si="18"/>
        <v>No prazo</v>
      </c>
      <c r="S215" s="5">
        <f t="shared" si="19"/>
        <v>0</v>
      </c>
    </row>
    <row r="216" spans="1:19" x14ac:dyDescent="0.25">
      <c r="A216">
        <v>215</v>
      </c>
      <c r="B216" s="1">
        <v>43580</v>
      </c>
      <c r="C216" s="1">
        <v>43580</v>
      </c>
      <c r="D216" s="1">
        <v>43608</v>
      </c>
      <c r="E216" s="1">
        <v>43611</v>
      </c>
      <c r="F216">
        <v>1</v>
      </c>
      <c r="G216">
        <v>9</v>
      </c>
      <c r="H216">
        <v>2</v>
      </c>
      <c r="I216" s="6">
        <v>0</v>
      </c>
      <c r="J216">
        <v>2</v>
      </c>
      <c r="K216" t="str">
        <f>_xlfn.XLOOKUP(fCompras!F216,dComprador!$A$2:$A$7,dComprador!$B$2:$B$7)</f>
        <v>Alon</v>
      </c>
      <c r="L216" t="str">
        <f>_xlfn.XLOOKUP(J216,dFornecedor!$A$2:$A$6,dFornecedor!$B$2:$B$6)</f>
        <v>Minerva</v>
      </c>
      <c r="M216" t="str">
        <f>_xlfn.XLOOKUP(G216,dMateriaPrima!$A$2:$A$12,dMateriaPrima!$B$2:$B$12)</f>
        <v>Couro</v>
      </c>
      <c r="N216" s="2">
        <f>_xlfn.XLOOKUP(G216,dMateriaPrima!$A$2:$A$12,dMateriaPrima!$C$2:$C$12)</f>
        <v>4.4000000000000004</v>
      </c>
      <c r="O216" s="3">
        <f t="shared" si="15"/>
        <v>8.8000000000000007</v>
      </c>
      <c r="P216" s="4">
        <f t="shared" si="16"/>
        <v>0</v>
      </c>
      <c r="Q216" s="3">
        <f t="shared" si="17"/>
        <v>8.8000000000000007</v>
      </c>
      <c r="R216" t="str">
        <f t="shared" si="18"/>
        <v>Em atraso</v>
      </c>
      <c r="S216" s="5">
        <f t="shared" si="19"/>
        <v>3</v>
      </c>
    </row>
    <row r="217" spans="1:19" x14ac:dyDescent="0.25">
      <c r="A217">
        <v>216</v>
      </c>
      <c r="B217" s="1">
        <v>43580</v>
      </c>
      <c r="C217" s="1">
        <v>43580</v>
      </c>
      <c r="D217" s="1">
        <v>43585</v>
      </c>
      <c r="E217" s="1">
        <v>43589</v>
      </c>
      <c r="F217">
        <v>4</v>
      </c>
      <c r="G217">
        <v>11</v>
      </c>
      <c r="H217">
        <v>22</v>
      </c>
      <c r="I217" s="6">
        <v>0</v>
      </c>
      <c r="J217">
        <v>2</v>
      </c>
      <c r="K217" t="str">
        <f>_xlfn.XLOOKUP(fCompras!F217,dComprador!$A$2:$A$7,dComprador!$B$2:$B$7)</f>
        <v>Lira</v>
      </c>
      <c r="L217" t="str">
        <f>_xlfn.XLOOKUP(J217,dFornecedor!$A$2:$A$6,dFornecedor!$B$2:$B$6)</f>
        <v>Minerva</v>
      </c>
      <c r="M217" t="str">
        <f>_xlfn.XLOOKUP(G217,dMateriaPrima!$A$2:$A$12,dMateriaPrima!$B$2:$B$12)</f>
        <v>Papel</v>
      </c>
      <c r="N217" s="2">
        <f>_xlfn.XLOOKUP(G217,dMateriaPrima!$A$2:$A$12,dMateriaPrima!$C$2:$C$12)</f>
        <v>9</v>
      </c>
      <c r="O217" s="3">
        <f t="shared" si="15"/>
        <v>198</v>
      </c>
      <c r="P217" s="4">
        <f t="shared" si="16"/>
        <v>0</v>
      </c>
      <c r="Q217" s="3">
        <f t="shared" si="17"/>
        <v>198</v>
      </c>
      <c r="R217" t="str">
        <f t="shared" si="18"/>
        <v>Em atraso</v>
      </c>
      <c r="S217" s="5">
        <f t="shared" si="19"/>
        <v>4</v>
      </c>
    </row>
    <row r="218" spans="1:19" x14ac:dyDescent="0.25">
      <c r="A218">
        <v>217</v>
      </c>
      <c r="B218" s="1">
        <v>43580</v>
      </c>
      <c r="C218" s="1">
        <v>43588</v>
      </c>
      <c r="D218" s="1">
        <v>43591</v>
      </c>
      <c r="E218" s="1">
        <v>43592</v>
      </c>
      <c r="F218">
        <v>4</v>
      </c>
      <c r="G218">
        <v>7</v>
      </c>
      <c r="H218">
        <v>368</v>
      </c>
      <c r="I218" s="6">
        <v>0</v>
      </c>
      <c r="J218">
        <v>2</v>
      </c>
      <c r="K218" t="str">
        <f>_xlfn.XLOOKUP(fCompras!F218,dComprador!$A$2:$A$7,dComprador!$B$2:$B$7)</f>
        <v>Lira</v>
      </c>
      <c r="L218" t="str">
        <f>_xlfn.XLOOKUP(J218,dFornecedor!$A$2:$A$6,dFornecedor!$B$2:$B$6)</f>
        <v>Minerva</v>
      </c>
      <c r="M218" t="str">
        <f>_xlfn.XLOOKUP(G218,dMateriaPrima!$A$2:$A$12,dMateriaPrima!$B$2:$B$12)</f>
        <v>Poliéster</v>
      </c>
      <c r="N218" s="2">
        <f>_xlfn.XLOOKUP(G218,dMateriaPrima!$A$2:$A$12,dMateriaPrima!$C$2:$C$12)</f>
        <v>8</v>
      </c>
      <c r="O218" s="3">
        <f t="shared" si="15"/>
        <v>2944</v>
      </c>
      <c r="P218" s="4">
        <f t="shared" si="16"/>
        <v>0</v>
      </c>
      <c r="Q218" s="3">
        <f t="shared" si="17"/>
        <v>2944</v>
      </c>
      <c r="R218" t="str">
        <f t="shared" si="18"/>
        <v>Em atraso</v>
      </c>
      <c r="S218" s="5">
        <f t="shared" si="19"/>
        <v>1</v>
      </c>
    </row>
    <row r="219" spans="1:19" x14ac:dyDescent="0.25">
      <c r="A219">
        <v>218</v>
      </c>
      <c r="B219" s="1">
        <v>43580</v>
      </c>
      <c r="C219" s="1">
        <v>43585</v>
      </c>
      <c r="D219" s="1">
        <v>43587</v>
      </c>
      <c r="E219" s="1">
        <v>43588</v>
      </c>
      <c r="F219">
        <v>4</v>
      </c>
      <c r="G219">
        <v>9</v>
      </c>
      <c r="H219">
        <v>8</v>
      </c>
      <c r="I219" s="6">
        <v>0.11</v>
      </c>
      <c r="J219">
        <v>3</v>
      </c>
      <c r="K219" t="str">
        <f>_xlfn.XLOOKUP(fCompras!F219,dComprador!$A$2:$A$7,dComprador!$B$2:$B$7)</f>
        <v>Lira</v>
      </c>
      <c r="L219" t="str">
        <f>_xlfn.XLOOKUP(J219,dFornecedor!$A$2:$A$6,dFornecedor!$B$2:$B$6)</f>
        <v>StepUp</v>
      </c>
      <c r="M219" t="str">
        <f>_xlfn.XLOOKUP(G219,dMateriaPrima!$A$2:$A$12,dMateriaPrima!$B$2:$B$12)</f>
        <v>Couro</v>
      </c>
      <c r="N219" s="2">
        <f>_xlfn.XLOOKUP(G219,dMateriaPrima!$A$2:$A$12,dMateriaPrima!$C$2:$C$12)</f>
        <v>4.4000000000000004</v>
      </c>
      <c r="O219" s="3">
        <f t="shared" si="15"/>
        <v>35.200000000000003</v>
      </c>
      <c r="P219" s="4">
        <f t="shared" si="16"/>
        <v>3.8720000000000003</v>
      </c>
      <c r="Q219" s="3">
        <f t="shared" si="17"/>
        <v>31.328000000000003</v>
      </c>
      <c r="R219" t="str">
        <f t="shared" si="18"/>
        <v>Em atraso</v>
      </c>
      <c r="S219" s="5">
        <f t="shared" si="19"/>
        <v>1</v>
      </c>
    </row>
    <row r="220" spans="1:19" x14ac:dyDescent="0.25">
      <c r="A220">
        <v>219</v>
      </c>
      <c r="B220" s="1">
        <v>43580</v>
      </c>
      <c r="C220" s="1">
        <v>43589</v>
      </c>
      <c r="D220" s="1">
        <v>43590</v>
      </c>
      <c r="E220" s="1">
        <v>43595</v>
      </c>
      <c r="F220">
        <v>4</v>
      </c>
      <c r="G220">
        <v>1</v>
      </c>
      <c r="H220">
        <v>85</v>
      </c>
      <c r="I220" s="6">
        <v>0</v>
      </c>
      <c r="J220">
        <v>3</v>
      </c>
      <c r="K220" t="str">
        <f>_xlfn.XLOOKUP(fCompras!F220,dComprador!$A$2:$A$7,dComprador!$B$2:$B$7)</f>
        <v>Lira</v>
      </c>
      <c r="L220" t="str">
        <f>_xlfn.XLOOKUP(J220,dFornecedor!$A$2:$A$6,dFornecedor!$B$2:$B$6)</f>
        <v>StepUp</v>
      </c>
      <c r="M220" t="str">
        <f>_xlfn.XLOOKUP(G220,dMateriaPrima!$A$2:$A$12,dMateriaPrima!$B$2:$B$12)</f>
        <v>Tecido</v>
      </c>
      <c r="N220" s="2">
        <f>_xlfn.XLOOKUP(G220,dMateriaPrima!$A$2:$A$12,dMateriaPrima!$C$2:$C$12)</f>
        <v>18</v>
      </c>
      <c r="O220" s="3">
        <f t="shared" si="15"/>
        <v>1530</v>
      </c>
      <c r="P220" s="4">
        <f t="shared" si="16"/>
        <v>0</v>
      </c>
      <c r="Q220" s="3">
        <f t="shared" si="17"/>
        <v>1530</v>
      </c>
      <c r="R220" t="str">
        <f t="shared" si="18"/>
        <v>Em atraso</v>
      </c>
      <c r="S220" s="5">
        <f t="shared" si="19"/>
        <v>5</v>
      </c>
    </row>
    <row r="221" spans="1:19" x14ac:dyDescent="0.25">
      <c r="A221">
        <v>220</v>
      </c>
      <c r="B221" s="1">
        <v>43580</v>
      </c>
      <c r="C221" s="1">
        <v>43580</v>
      </c>
      <c r="D221" s="1">
        <v>43596</v>
      </c>
      <c r="E221" s="1">
        <v>43596</v>
      </c>
      <c r="F221">
        <v>2</v>
      </c>
      <c r="G221">
        <v>8</v>
      </c>
      <c r="H221">
        <v>76</v>
      </c>
      <c r="I221" s="6">
        <v>0</v>
      </c>
      <c r="J221">
        <v>5</v>
      </c>
      <c r="K221" t="str">
        <f>_xlfn.XLOOKUP(fCompras!F221,dComprador!$A$2:$A$7,dComprador!$B$2:$B$7)</f>
        <v>João</v>
      </c>
      <c r="L221" t="str">
        <f>_xlfn.XLOOKUP(J221,dFornecedor!$A$2:$A$6,dFornecedor!$B$2:$B$6)</f>
        <v>Atlas</v>
      </c>
      <c r="M221" t="str">
        <f>_xlfn.XLOOKUP(G221,dMateriaPrima!$A$2:$A$12,dMateriaPrima!$B$2:$B$12)</f>
        <v>Cimento</v>
      </c>
      <c r="N221" s="2">
        <f>_xlfn.XLOOKUP(G221,dMateriaPrima!$A$2:$A$12,dMateriaPrima!$C$2:$C$12)</f>
        <v>23</v>
      </c>
      <c r="O221" s="3">
        <f t="shared" si="15"/>
        <v>1748</v>
      </c>
      <c r="P221" s="4">
        <f t="shared" si="16"/>
        <v>0</v>
      </c>
      <c r="Q221" s="3">
        <f t="shared" si="17"/>
        <v>1748</v>
      </c>
      <c r="R221" t="str">
        <f t="shared" si="18"/>
        <v>No prazo</v>
      </c>
      <c r="S221" s="5">
        <f t="shared" si="19"/>
        <v>0</v>
      </c>
    </row>
    <row r="222" spans="1:19" x14ac:dyDescent="0.25">
      <c r="A222">
        <v>221</v>
      </c>
      <c r="B222" s="1">
        <v>43580</v>
      </c>
      <c r="C222" s="1">
        <v>43585</v>
      </c>
      <c r="D222" s="1">
        <v>43595</v>
      </c>
      <c r="E222" s="1">
        <v>43599</v>
      </c>
      <c r="F222">
        <v>2</v>
      </c>
      <c r="G222">
        <v>7</v>
      </c>
      <c r="H222">
        <v>517</v>
      </c>
      <c r="I222" s="6">
        <v>0</v>
      </c>
      <c r="J222">
        <v>2</v>
      </c>
      <c r="K222" t="str">
        <f>_xlfn.XLOOKUP(fCompras!F222,dComprador!$A$2:$A$7,dComprador!$B$2:$B$7)</f>
        <v>João</v>
      </c>
      <c r="L222" t="str">
        <f>_xlfn.XLOOKUP(J222,dFornecedor!$A$2:$A$6,dFornecedor!$B$2:$B$6)</f>
        <v>Minerva</v>
      </c>
      <c r="M222" t="str">
        <f>_xlfn.XLOOKUP(G222,dMateriaPrima!$A$2:$A$12,dMateriaPrima!$B$2:$B$12)</f>
        <v>Poliéster</v>
      </c>
      <c r="N222" s="2">
        <f>_xlfn.XLOOKUP(G222,dMateriaPrima!$A$2:$A$12,dMateriaPrima!$C$2:$C$12)</f>
        <v>8</v>
      </c>
      <c r="O222" s="3">
        <f t="shared" si="15"/>
        <v>4136</v>
      </c>
      <c r="P222" s="4">
        <f t="shared" si="16"/>
        <v>0</v>
      </c>
      <c r="Q222" s="3">
        <f t="shared" si="17"/>
        <v>4136</v>
      </c>
      <c r="R222" t="str">
        <f t="shared" si="18"/>
        <v>Em atraso</v>
      </c>
      <c r="S222" s="5">
        <f t="shared" si="19"/>
        <v>4</v>
      </c>
    </row>
    <row r="223" spans="1:19" x14ac:dyDescent="0.25">
      <c r="A223">
        <v>222</v>
      </c>
      <c r="B223" s="1">
        <v>43580</v>
      </c>
      <c r="C223" s="1">
        <v>43580</v>
      </c>
      <c r="D223" s="1">
        <v>43596</v>
      </c>
      <c r="E223" s="1">
        <v>43599</v>
      </c>
      <c r="F223">
        <v>1</v>
      </c>
      <c r="G223">
        <v>11</v>
      </c>
      <c r="H223">
        <v>201</v>
      </c>
      <c r="I223" s="6">
        <v>0</v>
      </c>
      <c r="J223">
        <v>4</v>
      </c>
      <c r="K223" t="str">
        <f>_xlfn.XLOOKUP(fCompras!F223,dComprador!$A$2:$A$7,dComprador!$B$2:$B$7)</f>
        <v>Alon</v>
      </c>
      <c r="L223" t="str">
        <f>_xlfn.XLOOKUP(J223,dFornecedor!$A$2:$A$6,dFornecedor!$B$2:$B$6)</f>
        <v>AlphaOmega</v>
      </c>
      <c r="M223" t="str">
        <f>_xlfn.XLOOKUP(G223,dMateriaPrima!$A$2:$A$12,dMateriaPrima!$B$2:$B$12)</f>
        <v>Papel</v>
      </c>
      <c r="N223" s="2">
        <f>_xlfn.XLOOKUP(G223,dMateriaPrima!$A$2:$A$12,dMateriaPrima!$C$2:$C$12)</f>
        <v>9</v>
      </c>
      <c r="O223" s="3">
        <f t="shared" si="15"/>
        <v>1809</v>
      </c>
      <c r="P223" s="4">
        <f t="shared" si="16"/>
        <v>0</v>
      </c>
      <c r="Q223" s="3">
        <f t="shared" si="17"/>
        <v>1809</v>
      </c>
      <c r="R223" t="str">
        <f t="shared" si="18"/>
        <v>Em atraso</v>
      </c>
      <c r="S223" s="5">
        <f t="shared" si="19"/>
        <v>3</v>
      </c>
    </row>
    <row r="224" spans="1:19" x14ac:dyDescent="0.25">
      <c r="A224">
        <v>223</v>
      </c>
      <c r="B224" s="1">
        <v>43580</v>
      </c>
      <c r="C224" s="1">
        <v>43588</v>
      </c>
      <c r="D224" s="1">
        <v>43611</v>
      </c>
      <c r="E224" s="1">
        <v>43611</v>
      </c>
      <c r="F224">
        <v>1</v>
      </c>
      <c r="G224">
        <v>7</v>
      </c>
      <c r="H224">
        <v>417</v>
      </c>
      <c r="I224" s="6">
        <v>0</v>
      </c>
      <c r="J224">
        <v>3</v>
      </c>
      <c r="K224" t="str">
        <f>_xlfn.XLOOKUP(fCompras!F224,dComprador!$A$2:$A$7,dComprador!$B$2:$B$7)</f>
        <v>Alon</v>
      </c>
      <c r="L224" t="str">
        <f>_xlfn.XLOOKUP(J224,dFornecedor!$A$2:$A$6,dFornecedor!$B$2:$B$6)</f>
        <v>StepUp</v>
      </c>
      <c r="M224" t="str">
        <f>_xlfn.XLOOKUP(G224,dMateriaPrima!$A$2:$A$12,dMateriaPrima!$B$2:$B$12)</f>
        <v>Poliéster</v>
      </c>
      <c r="N224" s="2">
        <f>_xlfn.XLOOKUP(G224,dMateriaPrima!$A$2:$A$12,dMateriaPrima!$C$2:$C$12)</f>
        <v>8</v>
      </c>
      <c r="O224" s="3">
        <f t="shared" si="15"/>
        <v>3336</v>
      </c>
      <c r="P224" s="4">
        <f t="shared" si="16"/>
        <v>0</v>
      </c>
      <c r="Q224" s="3">
        <f t="shared" si="17"/>
        <v>3336</v>
      </c>
      <c r="R224" t="str">
        <f t="shared" si="18"/>
        <v>No prazo</v>
      </c>
      <c r="S224" s="5">
        <f t="shared" si="19"/>
        <v>0</v>
      </c>
    </row>
    <row r="225" spans="1:19" x14ac:dyDescent="0.25">
      <c r="A225">
        <v>224</v>
      </c>
      <c r="B225" s="1">
        <v>43580</v>
      </c>
      <c r="C225" s="1">
        <v>43580</v>
      </c>
      <c r="D225" s="1">
        <v>43599</v>
      </c>
      <c r="E225" s="1">
        <v>43599</v>
      </c>
      <c r="F225">
        <v>1</v>
      </c>
      <c r="G225">
        <v>1</v>
      </c>
      <c r="H225">
        <v>635</v>
      </c>
      <c r="I225" s="6">
        <v>0</v>
      </c>
      <c r="J225">
        <v>2</v>
      </c>
      <c r="K225" t="str">
        <f>_xlfn.XLOOKUP(fCompras!F225,dComprador!$A$2:$A$7,dComprador!$B$2:$B$7)</f>
        <v>Alon</v>
      </c>
      <c r="L225" t="str">
        <f>_xlfn.XLOOKUP(J225,dFornecedor!$A$2:$A$6,dFornecedor!$B$2:$B$6)</f>
        <v>Minerva</v>
      </c>
      <c r="M225" t="str">
        <f>_xlfn.XLOOKUP(G225,dMateriaPrima!$A$2:$A$12,dMateriaPrima!$B$2:$B$12)</f>
        <v>Tecido</v>
      </c>
      <c r="N225" s="2">
        <f>_xlfn.XLOOKUP(G225,dMateriaPrima!$A$2:$A$12,dMateriaPrima!$C$2:$C$12)</f>
        <v>18</v>
      </c>
      <c r="O225" s="3">
        <f t="shared" si="15"/>
        <v>11430</v>
      </c>
      <c r="P225" s="4">
        <f t="shared" si="16"/>
        <v>0</v>
      </c>
      <c r="Q225" s="3">
        <f t="shared" si="17"/>
        <v>11430</v>
      </c>
      <c r="R225" t="str">
        <f t="shared" si="18"/>
        <v>No prazo</v>
      </c>
      <c r="S225" s="5">
        <f t="shared" si="19"/>
        <v>0</v>
      </c>
    </row>
    <row r="226" spans="1:19" x14ac:dyDescent="0.25">
      <c r="A226">
        <v>225</v>
      </c>
      <c r="B226" s="1">
        <v>43580</v>
      </c>
      <c r="C226" s="1">
        <v>43580</v>
      </c>
      <c r="D226" s="1">
        <v>43601</v>
      </c>
      <c r="E226" s="1">
        <v>43602</v>
      </c>
      <c r="F226">
        <v>1</v>
      </c>
      <c r="G226">
        <v>9</v>
      </c>
      <c r="H226">
        <v>282</v>
      </c>
      <c r="I226" s="6">
        <v>0</v>
      </c>
      <c r="J226">
        <v>2</v>
      </c>
      <c r="K226" t="str">
        <f>_xlfn.XLOOKUP(fCompras!F226,dComprador!$A$2:$A$7,dComprador!$B$2:$B$7)</f>
        <v>Alon</v>
      </c>
      <c r="L226" t="str">
        <f>_xlfn.XLOOKUP(J226,dFornecedor!$A$2:$A$6,dFornecedor!$B$2:$B$6)</f>
        <v>Minerva</v>
      </c>
      <c r="M226" t="str">
        <f>_xlfn.XLOOKUP(G226,dMateriaPrima!$A$2:$A$12,dMateriaPrima!$B$2:$B$12)</f>
        <v>Couro</v>
      </c>
      <c r="N226" s="2">
        <f>_xlfn.XLOOKUP(G226,dMateriaPrima!$A$2:$A$12,dMateriaPrima!$C$2:$C$12)</f>
        <v>4.4000000000000004</v>
      </c>
      <c r="O226" s="3">
        <f t="shared" si="15"/>
        <v>1240.8000000000002</v>
      </c>
      <c r="P226" s="4">
        <f t="shared" si="16"/>
        <v>0</v>
      </c>
      <c r="Q226" s="3">
        <f t="shared" si="17"/>
        <v>1240.8000000000002</v>
      </c>
      <c r="R226" t="str">
        <f t="shared" si="18"/>
        <v>Em atraso</v>
      </c>
      <c r="S226" s="5">
        <f t="shared" si="19"/>
        <v>1</v>
      </c>
    </row>
    <row r="227" spans="1:19" x14ac:dyDescent="0.25">
      <c r="A227">
        <v>226</v>
      </c>
      <c r="B227" s="1">
        <v>43581</v>
      </c>
      <c r="C227" s="1">
        <v>43583</v>
      </c>
      <c r="D227" s="1">
        <v>43588</v>
      </c>
      <c r="E227" s="1">
        <v>43590</v>
      </c>
      <c r="F227">
        <v>4</v>
      </c>
      <c r="G227">
        <v>11</v>
      </c>
      <c r="H227">
        <v>356</v>
      </c>
      <c r="I227" s="6">
        <v>0</v>
      </c>
      <c r="J227">
        <v>1</v>
      </c>
      <c r="K227" t="str">
        <f>_xlfn.XLOOKUP(fCompras!F227,dComprador!$A$2:$A$7,dComprador!$B$2:$B$7)</f>
        <v>Lira</v>
      </c>
      <c r="L227" t="str">
        <f>_xlfn.XLOOKUP(J227,dFornecedor!$A$2:$A$6,dFornecedor!$B$2:$B$6)</f>
        <v>NorthShore</v>
      </c>
      <c r="M227" t="str">
        <f>_xlfn.XLOOKUP(G227,dMateriaPrima!$A$2:$A$12,dMateriaPrima!$B$2:$B$12)</f>
        <v>Papel</v>
      </c>
      <c r="N227" s="2">
        <f>_xlfn.XLOOKUP(G227,dMateriaPrima!$A$2:$A$12,dMateriaPrima!$C$2:$C$12)</f>
        <v>9</v>
      </c>
      <c r="O227" s="3">
        <f t="shared" si="15"/>
        <v>3204</v>
      </c>
      <c r="P227" s="4">
        <f t="shared" si="16"/>
        <v>0</v>
      </c>
      <c r="Q227" s="3">
        <f t="shared" si="17"/>
        <v>3204</v>
      </c>
      <c r="R227" t="str">
        <f t="shared" si="18"/>
        <v>Em atraso</v>
      </c>
      <c r="S227" s="5">
        <f t="shared" si="19"/>
        <v>2</v>
      </c>
    </row>
    <row r="228" spans="1:19" x14ac:dyDescent="0.25">
      <c r="A228">
        <v>227</v>
      </c>
      <c r="B228" s="1">
        <v>43581</v>
      </c>
      <c r="C228" s="1">
        <v>43589</v>
      </c>
      <c r="D228" s="1">
        <v>43591</v>
      </c>
      <c r="E228" s="1">
        <v>43592</v>
      </c>
      <c r="F228">
        <v>4</v>
      </c>
      <c r="G228">
        <v>5</v>
      </c>
      <c r="H228">
        <v>340</v>
      </c>
      <c r="I228" s="6">
        <v>0.27</v>
      </c>
      <c r="J228">
        <v>2</v>
      </c>
      <c r="K228" t="str">
        <f>_xlfn.XLOOKUP(fCompras!F228,dComprador!$A$2:$A$7,dComprador!$B$2:$B$7)</f>
        <v>Lira</v>
      </c>
      <c r="L228" t="str">
        <f>_xlfn.XLOOKUP(J228,dFornecedor!$A$2:$A$6,dFornecedor!$B$2:$B$6)</f>
        <v>Minerva</v>
      </c>
      <c r="M228" t="str">
        <f>_xlfn.XLOOKUP(G228,dMateriaPrima!$A$2:$A$12,dMateriaPrima!$B$2:$B$12)</f>
        <v>Areia</v>
      </c>
      <c r="N228" s="2">
        <f>_xlfn.XLOOKUP(G228,dMateriaPrima!$A$2:$A$12,dMateriaPrima!$C$2:$C$12)</f>
        <v>3.59</v>
      </c>
      <c r="O228" s="3">
        <f t="shared" si="15"/>
        <v>1220.5999999999999</v>
      </c>
      <c r="P228" s="4">
        <f t="shared" si="16"/>
        <v>329.56200000000001</v>
      </c>
      <c r="Q228" s="3">
        <f t="shared" si="17"/>
        <v>891.0379999999999</v>
      </c>
      <c r="R228" t="str">
        <f t="shared" si="18"/>
        <v>Em atraso</v>
      </c>
      <c r="S228" s="5">
        <f t="shared" si="19"/>
        <v>1</v>
      </c>
    </row>
    <row r="229" spans="1:19" x14ac:dyDescent="0.25">
      <c r="A229">
        <v>228</v>
      </c>
      <c r="B229" s="1">
        <v>43581</v>
      </c>
      <c r="C229" s="1">
        <v>43583</v>
      </c>
      <c r="D229" s="1">
        <v>43601</v>
      </c>
      <c r="E229" s="1">
        <v>43603</v>
      </c>
      <c r="F229">
        <v>1</v>
      </c>
      <c r="G229">
        <v>11</v>
      </c>
      <c r="H229">
        <v>89</v>
      </c>
      <c r="I229" s="6">
        <v>0</v>
      </c>
      <c r="J229">
        <v>2</v>
      </c>
      <c r="K229" t="str">
        <f>_xlfn.XLOOKUP(fCompras!F229,dComprador!$A$2:$A$7,dComprador!$B$2:$B$7)</f>
        <v>Alon</v>
      </c>
      <c r="L229" t="str">
        <f>_xlfn.XLOOKUP(J229,dFornecedor!$A$2:$A$6,dFornecedor!$B$2:$B$6)</f>
        <v>Minerva</v>
      </c>
      <c r="M229" t="str">
        <f>_xlfn.XLOOKUP(G229,dMateriaPrima!$A$2:$A$12,dMateriaPrima!$B$2:$B$12)</f>
        <v>Papel</v>
      </c>
      <c r="N229" s="2">
        <f>_xlfn.XLOOKUP(G229,dMateriaPrima!$A$2:$A$12,dMateriaPrima!$C$2:$C$12)</f>
        <v>9</v>
      </c>
      <c r="O229" s="3">
        <f t="shared" si="15"/>
        <v>801</v>
      </c>
      <c r="P229" s="4">
        <f t="shared" si="16"/>
        <v>0</v>
      </c>
      <c r="Q229" s="3">
        <f t="shared" si="17"/>
        <v>801</v>
      </c>
      <c r="R229" t="str">
        <f t="shared" si="18"/>
        <v>Em atraso</v>
      </c>
      <c r="S229" s="5">
        <f t="shared" si="19"/>
        <v>2</v>
      </c>
    </row>
    <row r="230" spans="1:19" x14ac:dyDescent="0.25">
      <c r="A230">
        <v>229</v>
      </c>
      <c r="B230" s="1">
        <v>43581</v>
      </c>
      <c r="C230" s="1">
        <v>43582</v>
      </c>
      <c r="D230" s="1">
        <v>43613</v>
      </c>
      <c r="E230" s="1">
        <v>43616</v>
      </c>
      <c r="F230">
        <v>1</v>
      </c>
      <c r="G230">
        <v>6</v>
      </c>
      <c r="H230">
        <v>1</v>
      </c>
      <c r="I230" s="6">
        <v>0</v>
      </c>
      <c r="J230">
        <v>3</v>
      </c>
      <c r="K230" t="str">
        <f>_xlfn.XLOOKUP(fCompras!F230,dComprador!$A$2:$A$7,dComprador!$B$2:$B$7)</f>
        <v>Alon</v>
      </c>
      <c r="L230" t="str">
        <f>_xlfn.XLOOKUP(J230,dFornecedor!$A$2:$A$6,dFornecedor!$B$2:$B$6)</f>
        <v>StepUp</v>
      </c>
      <c r="M230" t="str">
        <f>_xlfn.XLOOKUP(G230,dMateriaPrima!$A$2:$A$12,dMateriaPrima!$B$2:$B$12)</f>
        <v>Fio Algodão</v>
      </c>
      <c r="N230" s="2">
        <f>_xlfn.XLOOKUP(G230,dMateriaPrima!$A$2:$A$12,dMateriaPrima!$C$2:$C$12)</f>
        <v>55.9</v>
      </c>
      <c r="O230" s="3">
        <f t="shared" si="15"/>
        <v>55.9</v>
      </c>
      <c r="P230" s="4">
        <f t="shared" si="16"/>
        <v>0</v>
      </c>
      <c r="Q230" s="3">
        <f t="shared" si="17"/>
        <v>55.9</v>
      </c>
      <c r="R230" t="str">
        <f t="shared" si="18"/>
        <v>Em atraso</v>
      </c>
      <c r="S230" s="5">
        <f t="shared" si="19"/>
        <v>3</v>
      </c>
    </row>
    <row r="231" spans="1:19" x14ac:dyDescent="0.25">
      <c r="A231">
        <v>230</v>
      </c>
      <c r="B231" s="1">
        <v>43582</v>
      </c>
      <c r="C231" s="1">
        <v>43583</v>
      </c>
      <c r="D231" s="1">
        <v>43589</v>
      </c>
      <c r="E231" s="1">
        <v>43588</v>
      </c>
      <c r="F231">
        <v>4</v>
      </c>
      <c r="G231">
        <v>5</v>
      </c>
      <c r="H231">
        <v>178</v>
      </c>
      <c r="I231" s="6">
        <v>0</v>
      </c>
      <c r="J231">
        <v>3</v>
      </c>
      <c r="K231" t="str">
        <f>_xlfn.XLOOKUP(fCompras!F231,dComprador!$A$2:$A$7,dComprador!$B$2:$B$7)</f>
        <v>Lira</v>
      </c>
      <c r="L231" t="str">
        <f>_xlfn.XLOOKUP(J231,dFornecedor!$A$2:$A$6,dFornecedor!$B$2:$B$6)</f>
        <v>StepUp</v>
      </c>
      <c r="M231" t="str">
        <f>_xlfn.XLOOKUP(G231,dMateriaPrima!$A$2:$A$12,dMateriaPrima!$B$2:$B$12)</f>
        <v>Areia</v>
      </c>
      <c r="N231" s="2">
        <f>_xlfn.XLOOKUP(G231,dMateriaPrima!$A$2:$A$12,dMateriaPrima!$C$2:$C$12)</f>
        <v>3.59</v>
      </c>
      <c r="O231" s="3">
        <f t="shared" si="15"/>
        <v>639.02</v>
      </c>
      <c r="P231" s="4">
        <f t="shared" si="16"/>
        <v>0</v>
      </c>
      <c r="Q231" s="3">
        <f t="shared" si="17"/>
        <v>639.02</v>
      </c>
      <c r="R231" t="str">
        <f t="shared" si="18"/>
        <v>No prazo</v>
      </c>
      <c r="S231" s="5">
        <f t="shared" si="19"/>
        <v>0</v>
      </c>
    </row>
    <row r="232" spans="1:19" x14ac:dyDescent="0.25">
      <c r="A232">
        <v>231</v>
      </c>
      <c r="B232" s="1">
        <v>43582</v>
      </c>
      <c r="C232" s="1">
        <v>43583</v>
      </c>
      <c r="D232" s="1">
        <v>43590</v>
      </c>
      <c r="E232" s="1">
        <v>43592</v>
      </c>
      <c r="F232">
        <v>4</v>
      </c>
      <c r="G232">
        <v>1</v>
      </c>
      <c r="H232">
        <v>420</v>
      </c>
      <c r="I232" s="6">
        <v>0</v>
      </c>
      <c r="J232">
        <v>3</v>
      </c>
      <c r="K232" t="str">
        <f>_xlfn.XLOOKUP(fCompras!F232,dComprador!$A$2:$A$7,dComprador!$B$2:$B$7)</f>
        <v>Lira</v>
      </c>
      <c r="L232" t="str">
        <f>_xlfn.XLOOKUP(J232,dFornecedor!$A$2:$A$6,dFornecedor!$B$2:$B$6)</f>
        <v>StepUp</v>
      </c>
      <c r="M232" t="str">
        <f>_xlfn.XLOOKUP(G232,dMateriaPrima!$A$2:$A$12,dMateriaPrima!$B$2:$B$12)</f>
        <v>Tecido</v>
      </c>
      <c r="N232" s="2">
        <f>_xlfn.XLOOKUP(G232,dMateriaPrima!$A$2:$A$12,dMateriaPrima!$C$2:$C$12)</f>
        <v>18</v>
      </c>
      <c r="O232" s="3">
        <f t="shared" si="15"/>
        <v>7560</v>
      </c>
      <c r="P232" s="4">
        <f t="shared" si="16"/>
        <v>0</v>
      </c>
      <c r="Q232" s="3">
        <f t="shared" si="17"/>
        <v>7560</v>
      </c>
      <c r="R232" t="str">
        <f t="shared" si="18"/>
        <v>Em atraso</v>
      </c>
      <c r="S232" s="5">
        <f t="shared" si="19"/>
        <v>2</v>
      </c>
    </row>
    <row r="233" spans="1:19" x14ac:dyDescent="0.25">
      <c r="A233">
        <v>232</v>
      </c>
      <c r="B233" s="1">
        <v>43582</v>
      </c>
      <c r="C233" s="1">
        <v>43595</v>
      </c>
      <c r="D233" s="1">
        <v>43601</v>
      </c>
      <c r="E233" s="1">
        <v>43602</v>
      </c>
      <c r="F233">
        <v>1</v>
      </c>
      <c r="G233">
        <v>11</v>
      </c>
      <c r="H233">
        <v>6</v>
      </c>
      <c r="I233" s="6">
        <v>0</v>
      </c>
      <c r="J233">
        <v>1</v>
      </c>
      <c r="K233" t="str">
        <f>_xlfn.XLOOKUP(fCompras!F233,dComprador!$A$2:$A$7,dComprador!$B$2:$B$7)</f>
        <v>Alon</v>
      </c>
      <c r="L233" t="str">
        <f>_xlfn.XLOOKUP(J233,dFornecedor!$A$2:$A$6,dFornecedor!$B$2:$B$6)</f>
        <v>NorthShore</v>
      </c>
      <c r="M233" t="str">
        <f>_xlfn.XLOOKUP(G233,dMateriaPrima!$A$2:$A$12,dMateriaPrima!$B$2:$B$12)</f>
        <v>Papel</v>
      </c>
      <c r="N233" s="2">
        <f>_xlfn.XLOOKUP(G233,dMateriaPrima!$A$2:$A$12,dMateriaPrima!$C$2:$C$12)</f>
        <v>9</v>
      </c>
      <c r="O233" s="3">
        <f t="shared" si="15"/>
        <v>54</v>
      </c>
      <c r="P233" s="4">
        <f t="shared" si="16"/>
        <v>0</v>
      </c>
      <c r="Q233" s="3">
        <f t="shared" si="17"/>
        <v>54</v>
      </c>
      <c r="R233" t="str">
        <f t="shared" si="18"/>
        <v>Em atraso</v>
      </c>
      <c r="S233" s="5">
        <f t="shared" si="19"/>
        <v>1</v>
      </c>
    </row>
    <row r="234" spans="1:19" x14ac:dyDescent="0.25">
      <c r="A234">
        <v>233</v>
      </c>
      <c r="B234" s="1">
        <v>43582</v>
      </c>
      <c r="C234" s="1">
        <v>43582</v>
      </c>
      <c r="D234" s="1">
        <v>43596</v>
      </c>
      <c r="E234" s="1">
        <v>43595</v>
      </c>
      <c r="F234">
        <v>3</v>
      </c>
      <c r="G234">
        <v>8</v>
      </c>
      <c r="H234">
        <v>39</v>
      </c>
      <c r="I234" s="6">
        <v>0</v>
      </c>
      <c r="J234">
        <v>2</v>
      </c>
      <c r="K234" t="str">
        <f>_xlfn.XLOOKUP(fCompras!F234,dComprador!$A$2:$A$7,dComprador!$B$2:$B$7)</f>
        <v>Diego</v>
      </c>
      <c r="L234" t="str">
        <f>_xlfn.XLOOKUP(J234,dFornecedor!$A$2:$A$6,dFornecedor!$B$2:$B$6)</f>
        <v>Minerva</v>
      </c>
      <c r="M234" t="str">
        <f>_xlfn.XLOOKUP(G234,dMateriaPrima!$A$2:$A$12,dMateriaPrima!$B$2:$B$12)</f>
        <v>Cimento</v>
      </c>
      <c r="N234" s="2">
        <f>_xlfn.XLOOKUP(G234,dMateriaPrima!$A$2:$A$12,dMateriaPrima!$C$2:$C$12)</f>
        <v>23</v>
      </c>
      <c r="O234" s="3">
        <f t="shared" si="15"/>
        <v>897</v>
      </c>
      <c r="P234" s="4">
        <f t="shared" si="16"/>
        <v>0</v>
      </c>
      <c r="Q234" s="3">
        <f t="shared" si="17"/>
        <v>897</v>
      </c>
      <c r="R234" t="str">
        <f t="shared" si="18"/>
        <v>No prazo</v>
      </c>
      <c r="S234" s="5">
        <f t="shared" si="19"/>
        <v>0</v>
      </c>
    </row>
    <row r="235" spans="1:19" x14ac:dyDescent="0.25">
      <c r="A235">
        <v>234</v>
      </c>
      <c r="B235" s="1">
        <v>43582</v>
      </c>
      <c r="C235" s="1">
        <v>43590</v>
      </c>
      <c r="D235" s="1">
        <v>43597</v>
      </c>
      <c r="E235" s="1">
        <v>43599</v>
      </c>
      <c r="F235">
        <v>2</v>
      </c>
      <c r="G235">
        <v>7</v>
      </c>
      <c r="H235">
        <v>152</v>
      </c>
      <c r="I235" s="6">
        <v>0</v>
      </c>
      <c r="J235">
        <v>1</v>
      </c>
      <c r="K235" t="str">
        <f>_xlfn.XLOOKUP(fCompras!F235,dComprador!$A$2:$A$7,dComprador!$B$2:$B$7)</f>
        <v>João</v>
      </c>
      <c r="L235" t="str">
        <f>_xlfn.XLOOKUP(J235,dFornecedor!$A$2:$A$6,dFornecedor!$B$2:$B$6)</f>
        <v>NorthShore</v>
      </c>
      <c r="M235" t="str">
        <f>_xlfn.XLOOKUP(G235,dMateriaPrima!$A$2:$A$12,dMateriaPrima!$B$2:$B$12)</f>
        <v>Poliéster</v>
      </c>
      <c r="N235" s="2">
        <f>_xlfn.XLOOKUP(G235,dMateriaPrima!$A$2:$A$12,dMateriaPrima!$C$2:$C$12)</f>
        <v>8</v>
      </c>
      <c r="O235" s="3">
        <f t="shared" si="15"/>
        <v>1216</v>
      </c>
      <c r="P235" s="4">
        <f t="shared" si="16"/>
        <v>0</v>
      </c>
      <c r="Q235" s="3">
        <f t="shared" si="17"/>
        <v>1216</v>
      </c>
      <c r="R235" t="str">
        <f t="shared" si="18"/>
        <v>Em atraso</v>
      </c>
      <c r="S235" s="5">
        <f t="shared" si="19"/>
        <v>2</v>
      </c>
    </row>
    <row r="236" spans="1:19" x14ac:dyDescent="0.25">
      <c r="A236">
        <v>235</v>
      </c>
      <c r="B236" s="1">
        <v>43582</v>
      </c>
      <c r="C236" s="1">
        <v>43590</v>
      </c>
      <c r="D236" s="1">
        <v>43599</v>
      </c>
      <c r="E236" s="1">
        <v>43599</v>
      </c>
      <c r="F236">
        <v>2</v>
      </c>
      <c r="G236">
        <v>5</v>
      </c>
      <c r="H236">
        <v>347</v>
      </c>
      <c r="I236" s="6">
        <v>0</v>
      </c>
      <c r="J236">
        <v>2</v>
      </c>
      <c r="K236" t="str">
        <f>_xlfn.XLOOKUP(fCompras!F236,dComprador!$A$2:$A$7,dComprador!$B$2:$B$7)</f>
        <v>João</v>
      </c>
      <c r="L236" t="str">
        <f>_xlfn.XLOOKUP(J236,dFornecedor!$A$2:$A$6,dFornecedor!$B$2:$B$6)</f>
        <v>Minerva</v>
      </c>
      <c r="M236" t="str">
        <f>_xlfn.XLOOKUP(G236,dMateriaPrima!$A$2:$A$12,dMateriaPrima!$B$2:$B$12)</f>
        <v>Areia</v>
      </c>
      <c r="N236" s="2">
        <f>_xlfn.XLOOKUP(G236,dMateriaPrima!$A$2:$A$12,dMateriaPrima!$C$2:$C$12)</f>
        <v>3.59</v>
      </c>
      <c r="O236" s="3">
        <f t="shared" si="15"/>
        <v>1245.73</v>
      </c>
      <c r="P236" s="4">
        <f t="shared" si="16"/>
        <v>0</v>
      </c>
      <c r="Q236" s="3">
        <f t="shared" si="17"/>
        <v>1245.73</v>
      </c>
      <c r="R236" t="str">
        <f t="shared" si="18"/>
        <v>No prazo</v>
      </c>
      <c r="S236" s="5">
        <f t="shared" si="19"/>
        <v>0</v>
      </c>
    </row>
    <row r="237" spans="1:19" x14ac:dyDescent="0.25">
      <c r="A237">
        <v>236</v>
      </c>
      <c r="B237" s="1">
        <v>43582</v>
      </c>
      <c r="C237" s="1">
        <v>43590</v>
      </c>
      <c r="D237" s="1">
        <v>43610</v>
      </c>
      <c r="E237" s="1">
        <v>43611</v>
      </c>
      <c r="F237">
        <v>1</v>
      </c>
      <c r="G237">
        <v>5</v>
      </c>
      <c r="H237">
        <v>189</v>
      </c>
      <c r="I237" s="6">
        <v>0</v>
      </c>
      <c r="J237">
        <v>2</v>
      </c>
      <c r="K237" t="str">
        <f>_xlfn.XLOOKUP(fCompras!F237,dComprador!$A$2:$A$7,dComprador!$B$2:$B$7)</f>
        <v>Alon</v>
      </c>
      <c r="L237" t="str">
        <f>_xlfn.XLOOKUP(J237,dFornecedor!$A$2:$A$6,dFornecedor!$B$2:$B$6)</f>
        <v>Minerva</v>
      </c>
      <c r="M237" t="str">
        <f>_xlfn.XLOOKUP(G237,dMateriaPrima!$A$2:$A$12,dMateriaPrima!$B$2:$B$12)</f>
        <v>Areia</v>
      </c>
      <c r="N237" s="2">
        <f>_xlfn.XLOOKUP(G237,dMateriaPrima!$A$2:$A$12,dMateriaPrima!$C$2:$C$12)</f>
        <v>3.59</v>
      </c>
      <c r="O237" s="3">
        <f t="shared" si="15"/>
        <v>678.51</v>
      </c>
      <c r="P237" s="4">
        <f t="shared" si="16"/>
        <v>0</v>
      </c>
      <c r="Q237" s="3">
        <f t="shared" si="17"/>
        <v>678.51</v>
      </c>
      <c r="R237" t="str">
        <f t="shared" si="18"/>
        <v>Em atraso</v>
      </c>
      <c r="S237" s="5">
        <f t="shared" si="19"/>
        <v>1</v>
      </c>
    </row>
    <row r="238" spans="1:19" x14ac:dyDescent="0.25">
      <c r="A238">
        <v>237</v>
      </c>
      <c r="B238" s="1">
        <v>43582</v>
      </c>
      <c r="C238" s="1">
        <v>43585</v>
      </c>
      <c r="D238" s="1">
        <v>43611</v>
      </c>
      <c r="E238" s="1">
        <v>43615</v>
      </c>
      <c r="F238">
        <v>1</v>
      </c>
      <c r="G238">
        <v>7</v>
      </c>
      <c r="H238">
        <v>323</v>
      </c>
      <c r="I238" s="6">
        <v>0</v>
      </c>
      <c r="J238">
        <v>3</v>
      </c>
      <c r="K238" t="str">
        <f>_xlfn.XLOOKUP(fCompras!F238,dComprador!$A$2:$A$7,dComprador!$B$2:$B$7)</f>
        <v>Alon</v>
      </c>
      <c r="L238" t="str">
        <f>_xlfn.XLOOKUP(J238,dFornecedor!$A$2:$A$6,dFornecedor!$B$2:$B$6)</f>
        <v>StepUp</v>
      </c>
      <c r="M238" t="str">
        <f>_xlfn.XLOOKUP(G238,dMateriaPrima!$A$2:$A$12,dMateriaPrima!$B$2:$B$12)</f>
        <v>Poliéster</v>
      </c>
      <c r="N238" s="2">
        <f>_xlfn.XLOOKUP(G238,dMateriaPrima!$A$2:$A$12,dMateriaPrima!$C$2:$C$12)</f>
        <v>8</v>
      </c>
      <c r="O238" s="3">
        <f t="shared" si="15"/>
        <v>2584</v>
      </c>
      <c r="P238" s="4">
        <f t="shared" si="16"/>
        <v>0</v>
      </c>
      <c r="Q238" s="3">
        <f t="shared" si="17"/>
        <v>2584</v>
      </c>
      <c r="R238" t="str">
        <f t="shared" si="18"/>
        <v>Em atraso</v>
      </c>
      <c r="S238" s="5">
        <f t="shared" si="19"/>
        <v>4</v>
      </c>
    </row>
    <row r="239" spans="1:19" x14ac:dyDescent="0.25">
      <c r="A239">
        <v>238</v>
      </c>
      <c r="B239" s="1">
        <v>43583</v>
      </c>
      <c r="C239" s="1">
        <v>43595</v>
      </c>
      <c r="D239" s="1">
        <v>43614</v>
      </c>
      <c r="E239" s="1">
        <v>43615</v>
      </c>
      <c r="F239">
        <v>1</v>
      </c>
      <c r="G239">
        <v>5</v>
      </c>
      <c r="H239">
        <v>127</v>
      </c>
      <c r="I239" s="6">
        <v>0</v>
      </c>
      <c r="J239">
        <v>1</v>
      </c>
      <c r="K239" t="str">
        <f>_xlfn.XLOOKUP(fCompras!F239,dComprador!$A$2:$A$7,dComprador!$B$2:$B$7)</f>
        <v>Alon</v>
      </c>
      <c r="L239" t="str">
        <f>_xlfn.XLOOKUP(J239,dFornecedor!$A$2:$A$6,dFornecedor!$B$2:$B$6)</f>
        <v>NorthShore</v>
      </c>
      <c r="M239" t="str">
        <f>_xlfn.XLOOKUP(G239,dMateriaPrima!$A$2:$A$12,dMateriaPrima!$B$2:$B$12)</f>
        <v>Areia</v>
      </c>
      <c r="N239" s="2">
        <f>_xlfn.XLOOKUP(G239,dMateriaPrima!$A$2:$A$12,dMateriaPrima!$C$2:$C$12)</f>
        <v>3.59</v>
      </c>
      <c r="O239" s="3">
        <f t="shared" si="15"/>
        <v>455.93</v>
      </c>
      <c r="P239" s="4">
        <f t="shared" si="16"/>
        <v>0</v>
      </c>
      <c r="Q239" s="3">
        <f t="shared" si="17"/>
        <v>455.93</v>
      </c>
      <c r="R239" t="str">
        <f t="shared" si="18"/>
        <v>Em atraso</v>
      </c>
      <c r="S239" s="5">
        <f t="shared" si="19"/>
        <v>1</v>
      </c>
    </row>
    <row r="240" spans="1:19" x14ac:dyDescent="0.25">
      <c r="A240">
        <v>239</v>
      </c>
      <c r="B240" s="1">
        <v>43583</v>
      </c>
      <c r="C240" s="1">
        <v>43584</v>
      </c>
      <c r="D240" s="1">
        <v>43588</v>
      </c>
      <c r="E240" s="1">
        <v>43591</v>
      </c>
      <c r="F240">
        <v>4</v>
      </c>
      <c r="G240">
        <v>9</v>
      </c>
      <c r="H240">
        <v>55</v>
      </c>
      <c r="I240" s="6">
        <v>0</v>
      </c>
      <c r="J240">
        <v>3</v>
      </c>
      <c r="K240" t="str">
        <f>_xlfn.XLOOKUP(fCompras!F240,dComprador!$A$2:$A$7,dComprador!$B$2:$B$7)</f>
        <v>Lira</v>
      </c>
      <c r="L240" t="str">
        <f>_xlfn.XLOOKUP(J240,dFornecedor!$A$2:$A$6,dFornecedor!$B$2:$B$6)</f>
        <v>StepUp</v>
      </c>
      <c r="M240" t="str">
        <f>_xlfn.XLOOKUP(G240,dMateriaPrima!$A$2:$A$12,dMateriaPrima!$B$2:$B$12)</f>
        <v>Couro</v>
      </c>
      <c r="N240" s="2">
        <f>_xlfn.XLOOKUP(G240,dMateriaPrima!$A$2:$A$12,dMateriaPrima!$C$2:$C$12)</f>
        <v>4.4000000000000004</v>
      </c>
      <c r="O240" s="3">
        <f t="shared" si="15"/>
        <v>242.00000000000003</v>
      </c>
      <c r="P240" s="4">
        <f t="shared" si="16"/>
        <v>0</v>
      </c>
      <c r="Q240" s="3">
        <f t="shared" si="17"/>
        <v>242.00000000000003</v>
      </c>
      <c r="R240" t="str">
        <f t="shared" si="18"/>
        <v>Em atraso</v>
      </c>
      <c r="S240" s="5">
        <f t="shared" si="19"/>
        <v>3</v>
      </c>
    </row>
    <row r="241" spans="1:19" x14ac:dyDescent="0.25">
      <c r="A241">
        <v>240</v>
      </c>
      <c r="B241" s="1">
        <v>43583</v>
      </c>
      <c r="C241" s="1">
        <v>43583</v>
      </c>
      <c r="D241" s="1">
        <v>43589</v>
      </c>
      <c r="E241" s="1">
        <v>43592</v>
      </c>
      <c r="F241">
        <v>4</v>
      </c>
      <c r="G241">
        <v>6</v>
      </c>
      <c r="H241">
        <v>17</v>
      </c>
      <c r="I241" s="6">
        <v>0</v>
      </c>
      <c r="J241">
        <v>2</v>
      </c>
      <c r="K241" t="str">
        <f>_xlfn.XLOOKUP(fCompras!F241,dComprador!$A$2:$A$7,dComprador!$B$2:$B$7)</f>
        <v>Lira</v>
      </c>
      <c r="L241" t="str">
        <f>_xlfn.XLOOKUP(J241,dFornecedor!$A$2:$A$6,dFornecedor!$B$2:$B$6)</f>
        <v>Minerva</v>
      </c>
      <c r="M241" t="str">
        <f>_xlfn.XLOOKUP(G241,dMateriaPrima!$A$2:$A$12,dMateriaPrima!$B$2:$B$12)</f>
        <v>Fio Algodão</v>
      </c>
      <c r="N241" s="2">
        <f>_xlfn.XLOOKUP(G241,dMateriaPrima!$A$2:$A$12,dMateriaPrima!$C$2:$C$12)</f>
        <v>55.9</v>
      </c>
      <c r="O241" s="3">
        <f t="shared" si="15"/>
        <v>950.3</v>
      </c>
      <c r="P241" s="4">
        <f t="shared" si="16"/>
        <v>0</v>
      </c>
      <c r="Q241" s="3">
        <f t="shared" si="17"/>
        <v>950.3</v>
      </c>
      <c r="R241" t="str">
        <f t="shared" si="18"/>
        <v>Em atraso</v>
      </c>
      <c r="S241" s="5">
        <f t="shared" si="19"/>
        <v>3</v>
      </c>
    </row>
    <row r="242" spans="1:19" x14ac:dyDescent="0.25">
      <c r="A242">
        <v>241</v>
      </c>
      <c r="B242" s="1">
        <v>43583</v>
      </c>
      <c r="C242" s="1">
        <v>43592</v>
      </c>
      <c r="D242" s="1">
        <v>43592</v>
      </c>
      <c r="E242" s="1">
        <v>43596</v>
      </c>
      <c r="F242">
        <v>4</v>
      </c>
      <c r="G242">
        <v>8</v>
      </c>
      <c r="H242">
        <v>154</v>
      </c>
      <c r="I242" s="6">
        <v>0.35</v>
      </c>
      <c r="J242">
        <v>3</v>
      </c>
      <c r="K242" t="str">
        <f>_xlfn.XLOOKUP(fCompras!F242,dComprador!$A$2:$A$7,dComprador!$B$2:$B$7)</f>
        <v>Lira</v>
      </c>
      <c r="L242" t="str">
        <f>_xlfn.XLOOKUP(J242,dFornecedor!$A$2:$A$6,dFornecedor!$B$2:$B$6)</f>
        <v>StepUp</v>
      </c>
      <c r="M242" t="str">
        <f>_xlfn.XLOOKUP(G242,dMateriaPrima!$A$2:$A$12,dMateriaPrima!$B$2:$B$12)</f>
        <v>Cimento</v>
      </c>
      <c r="N242" s="2">
        <f>_xlfn.XLOOKUP(G242,dMateriaPrima!$A$2:$A$12,dMateriaPrima!$C$2:$C$12)</f>
        <v>23</v>
      </c>
      <c r="O242" s="3">
        <f t="shared" si="15"/>
        <v>3542</v>
      </c>
      <c r="P242" s="4">
        <f t="shared" si="16"/>
        <v>1239.6999999999998</v>
      </c>
      <c r="Q242" s="3">
        <f t="shared" si="17"/>
        <v>2302.3000000000002</v>
      </c>
      <c r="R242" t="str">
        <f t="shared" si="18"/>
        <v>Em atraso</v>
      </c>
      <c r="S242" s="5">
        <f t="shared" si="19"/>
        <v>4</v>
      </c>
    </row>
    <row r="243" spans="1:19" x14ac:dyDescent="0.25">
      <c r="A243">
        <v>242</v>
      </c>
      <c r="B243" s="1">
        <v>43583</v>
      </c>
      <c r="C243" s="1">
        <v>43591</v>
      </c>
      <c r="D243" s="1">
        <v>43594</v>
      </c>
      <c r="E243" s="1">
        <v>43596</v>
      </c>
      <c r="F243">
        <v>4</v>
      </c>
      <c r="G243">
        <v>11</v>
      </c>
      <c r="H243">
        <v>56</v>
      </c>
      <c r="I243" s="6">
        <v>0</v>
      </c>
      <c r="J243">
        <v>2</v>
      </c>
      <c r="K243" t="str">
        <f>_xlfn.XLOOKUP(fCompras!F243,dComprador!$A$2:$A$7,dComprador!$B$2:$B$7)</f>
        <v>Lira</v>
      </c>
      <c r="L243" t="str">
        <f>_xlfn.XLOOKUP(J243,dFornecedor!$A$2:$A$6,dFornecedor!$B$2:$B$6)</f>
        <v>Minerva</v>
      </c>
      <c r="M243" t="str">
        <f>_xlfn.XLOOKUP(G243,dMateriaPrima!$A$2:$A$12,dMateriaPrima!$B$2:$B$12)</f>
        <v>Papel</v>
      </c>
      <c r="N243" s="2">
        <f>_xlfn.XLOOKUP(G243,dMateriaPrima!$A$2:$A$12,dMateriaPrima!$C$2:$C$12)</f>
        <v>9</v>
      </c>
      <c r="O243" s="3">
        <f t="shared" si="15"/>
        <v>504</v>
      </c>
      <c r="P243" s="4">
        <f t="shared" si="16"/>
        <v>0</v>
      </c>
      <c r="Q243" s="3">
        <f t="shared" si="17"/>
        <v>504</v>
      </c>
      <c r="R243" t="str">
        <f t="shared" si="18"/>
        <v>Em atraso</v>
      </c>
      <c r="S243" s="5">
        <f t="shared" si="19"/>
        <v>2</v>
      </c>
    </row>
    <row r="244" spans="1:19" x14ac:dyDescent="0.25">
      <c r="A244">
        <v>243</v>
      </c>
      <c r="B244" s="1">
        <v>43583</v>
      </c>
      <c r="C244" s="1">
        <v>43592</v>
      </c>
      <c r="D244" s="1">
        <v>43594</v>
      </c>
      <c r="E244" s="1">
        <v>43597</v>
      </c>
      <c r="F244">
        <v>4</v>
      </c>
      <c r="G244">
        <v>8</v>
      </c>
      <c r="H244">
        <v>28</v>
      </c>
      <c r="I244" s="6">
        <v>0</v>
      </c>
      <c r="J244">
        <v>2</v>
      </c>
      <c r="K244" t="str">
        <f>_xlfn.XLOOKUP(fCompras!F244,dComprador!$A$2:$A$7,dComprador!$B$2:$B$7)</f>
        <v>Lira</v>
      </c>
      <c r="L244" t="str">
        <f>_xlfn.XLOOKUP(J244,dFornecedor!$A$2:$A$6,dFornecedor!$B$2:$B$6)</f>
        <v>Minerva</v>
      </c>
      <c r="M244" t="str">
        <f>_xlfn.XLOOKUP(G244,dMateriaPrima!$A$2:$A$12,dMateriaPrima!$B$2:$B$12)</f>
        <v>Cimento</v>
      </c>
      <c r="N244" s="2">
        <f>_xlfn.XLOOKUP(G244,dMateriaPrima!$A$2:$A$12,dMateriaPrima!$C$2:$C$12)</f>
        <v>23</v>
      </c>
      <c r="O244" s="3">
        <f t="shared" si="15"/>
        <v>644</v>
      </c>
      <c r="P244" s="4">
        <f t="shared" si="16"/>
        <v>0</v>
      </c>
      <c r="Q244" s="3">
        <f t="shared" si="17"/>
        <v>644</v>
      </c>
      <c r="R244" t="str">
        <f t="shared" si="18"/>
        <v>Em atraso</v>
      </c>
      <c r="S244" s="5">
        <f t="shared" si="19"/>
        <v>3</v>
      </c>
    </row>
    <row r="245" spans="1:19" x14ac:dyDescent="0.25">
      <c r="A245">
        <v>244</v>
      </c>
      <c r="B245" s="1">
        <v>43583</v>
      </c>
      <c r="C245" s="1">
        <v>43583</v>
      </c>
      <c r="D245" s="1">
        <v>43599</v>
      </c>
      <c r="E245" s="1">
        <v>43602</v>
      </c>
      <c r="F245">
        <v>1</v>
      </c>
      <c r="G245">
        <v>8</v>
      </c>
      <c r="H245">
        <v>621</v>
      </c>
      <c r="I245" s="6">
        <v>0</v>
      </c>
      <c r="J245">
        <v>2</v>
      </c>
      <c r="K245" t="str">
        <f>_xlfn.XLOOKUP(fCompras!F245,dComprador!$A$2:$A$7,dComprador!$B$2:$B$7)</f>
        <v>Alon</v>
      </c>
      <c r="L245" t="str">
        <f>_xlfn.XLOOKUP(J245,dFornecedor!$A$2:$A$6,dFornecedor!$B$2:$B$6)</f>
        <v>Minerva</v>
      </c>
      <c r="M245" t="str">
        <f>_xlfn.XLOOKUP(G245,dMateriaPrima!$A$2:$A$12,dMateriaPrima!$B$2:$B$12)</f>
        <v>Cimento</v>
      </c>
      <c r="N245" s="2">
        <f>_xlfn.XLOOKUP(G245,dMateriaPrima!$A$2:$A$12,dMateriaPrima!$C$2:$C$12)</f>
        <v>23</v>
      </c>
      <c r="O245" s="3">
        <f t="shared" si="15"/>
        <v>14283</v>
      </c>
      <c r="P245" s="4">
        <f t="shared" si="16"/>
        <v>0</v>
      </c>
      <c r="Q245" s="3">
        <f t="shared" si="17"/>
        <v>14283</v>
      </c>
      <c r="R245" t="str">
        <f t="shared" si="18"/>
        <v>Em atraso</v>
      </c>
      <c r="S245" s="5">
        <f t="shared" si="19"/>
        <v>3</v>
      </c>
    </row>
    <row r="246" spans="1:19" x14ac:dyDescent="0.25">
      <c r="A246">
        <v>245</v>
      </c>
      <c r="B246" s="1">
        <v>43583</v>
      </c>
      <c r="C246" s="1">
        <v>43583</v>
      </c>
      <c r="D246" s="1">
        <v>43596</v>
      </c>
      <c r="E246" s="1">
        <v>43596</v>
      </c>
      <c r="F246">
        <v>3</v>
      </c>
      <c r="G246">
        <v>1</v>
      </c>
      <c r="H246">
        <v>535</v>
      </c>
      <c r="I246" s="6">
        <v>0</v>
      </c>
      <c r="J246">
        <v>2</v>
      </c>
      <c r="K246" t="str">
        <f>_xlfn.XLOOKUP(fCompras!F246,dComprador!$A$2:$A$7,dComprador!$B$2:$B$7)</f>
        <v>Diego</v>
      </c>
      <c r="L246" t="str">
        <f>_xlfn.XLOOKUP(J246,dFornecedor!$A$2:$A$6,dFornecedor!$B$2:$B$6)</f>
        <v>Minerva</v>
      </c>
      <c r="M246" t="str">
        <f>_xlfn.XLOOKUP(G246,dMateriaPrima!$A$2:$A$12,dMateriaPrima!$B$2:$B$12)</f>
        <v>Tecido</v>
      </c>
      <c r="N246" s="2">
        <f>_xlfn.XLOOKUP(G246,dMateriaPrima!$A$2:$A$12,dMateriaPrima!$C$2:$C$12)</f>
        <v>18</v>
      </c>
      <c r="O246" s="3">
        <f t="shared" si="15"/>
        <v>9630</v>
      </c>
      <c r="P246" s="4">
        <f t="shared" si="16"/>
        <v>0</v>
      </c>
      <c r="Q246" s="3">
        <f t="shared" si="17"/>
        <v>9630</v>
      </c>
      <c r="R246" t="str">
        <f t="shared" si="18"/>
        <v>No prazo</v>
      </c>
      <c r="S246" s="5">
        <f t="shared" si="19"/>
        <v>0</v>
      </c>
    </row>
    <row r="247" spans="1:19" x14ac:dyDescent="0.25">
      <c r="A247">
        <v>246</v>
      </c>
      <c r="B247" s="1">
        <v>43583</v>
      </c>
      <c r="C247" s="1">
        <v>43585</v>
      </c>
      <c r="D247" s="1">
        <v>43604</v>
      </c>
      <c r="E247" s="1">
        <v>43604</v>
      </c>
      <c r="F247">
        <v>1</v>
      </c>
      <c r="G247">
        <v>10</v>
      </c>
      <c r="H247">
        <v>70</v>
      </c>
      <c r="I247" s="6">
        <v>0</v>
      </c>
      <c r="J247">
        <v>4</v>
      </c>
      <c r="K247" t="str">
        <f>_xlfn.XLOOKUP(fCompras!F247,dComprador!$A$2:$A$7,dComprador!$B$2:$B$7)</f>
        <v>Alon</v>
      </c>
      <c r="L247" t="str">
        <f>_xlfn.XLOOKUP(J247,dFornecedor!$A$2:$A$6,dFornecedor!$B$2:$B$6)</f>
        <v>AlphaOmega</v>
      </c>
      <c r="M247" t="str">
        <f>_xlfn.XLOOKUP(G247,dMateriaPrima!$A$2:$A$12,dMateriaPrima!$B$2:$B$12)</f>
        <v>Pedra Britada</v>
      </c>
      <c r="N247" s="2">
        <f>_xlfn.XLOOKUP(G247,dMateriaPrima!$A$2:$A$12,dMateriaPrima!$C$2:$C$12)</f>
        <v>56</v>
      </c>
      <c r="O247" s="3">
        <f t="shared" si="15"/>
        <v>3920</v>
      </c>
      <c r="P247" s="4">
        <f t="shared" si="16"/>
        <v>0</v>
      </c>
      <c r="Q247" s="3">
        <f t="shared" si="17"/>
        <v>3920</v>
      </c>
      <c r="R247" t="str">
        <f t="shared" si="18"/>
        <v>No prazo</v>
      </c>
      <c r="S247" s="5">
        <f t="shared" si="19"/>
        <v>0</v>
      </c>
    </row>
    <row r="248" spans="1:19" x14ac:dyDescent="0.25">
      <c r="A248">
        <v>247</v>
      </c>
      <c r="B248" s="1">
        <v>43583</v>
      </c>
      <c r="C248" s="1">
        <v>43584</v>
      </c>
      <c r="D248" s="1">
        <v>43598</v>
      </c>
      <c r="E248" s="1">
        <v>43600</v>
      </c>
      <c r="F248">
        <v>2</v>
      </c>
      <c r="G248">
        <v>10</v>
      </c>
      <c r="H248">
        <v>107</v>
      </c>
      <c r="I248" s="6">
        <v>0</v>
      </c>
      <c r="J248">
        <v>3</v>
      </c>
      <c r="K248" t="str">
        <f>_xlfn.XLOOKUP(fCompras!F248,dComprador!$A$2:$A$7,dComprador!$B$2:$B$7)</f>
        <v>João</v>
      </c>
      <c r="L248" t="str">
        <f>_xlfn.XLOOKUP(J248,dFornecedor!$A$2:$A$6,dFornecedor!$B$2:$B$6)</f>
        <v>StepUp</v>
      </c>
      <c r="M248" t="str">
        <f>_xlfn.XLOOKUP(G248,dMateriaPrima!$A$2:$A$12,dMateriaPrima!$B$2:$B$12)</f>
        <v>Pedra Britada</v>
      </c>
      <c r="N248" s="2">
        <f>_xlfn.XLOOKUP(G248,dMateriaPrima!$A$2:$A$12,dMateriaPrima!$C$2:$C$12)</f>
        <v>56</v>
      </c>
      <c r="O248" s="3">
        <f t="shared" si="15"/>
        <v>5992</v>
      </c>
      <c r="P248" s="4">
        <f t="shared" si="16"/>
        <v>0</v>
      </c>
      <c r="Q248" s="3">
        <f t="shared" si="17"/>
        <v>5992</v>
      </c>
      <c r="R248" t="str">
        <f t="shared" si="18"/>
        <v>Em atraso</v>
      </c>
      <c r="S248" s="5">
        <f t="shared" si="19"/>
        <v>2</v>
      </c>
    </row>
    <row r="249" spans="1:19" x14ac:dyDescent="0.25">
      <c r="A249">
        <v>248</v>
      </c>
      <c r="B249" s="1">
        <v>43583</v>
      </c>
      <c r="C249" s="1">
        <v>43583</v>
      </c>
      <c r="D249" s="1">
        <v>43598</v>
      </c>
      <c r="E249" s="1">
        <v>43601</v>
      </c>
      <c r="F249">
        <v>2</v>
      </c>
      <c r="G249">
        <v>10</v>
      </c>
      <c r="H249">
        <v>263</v>
      </c>
      <c r="I249" s="6">
        <v>0</v>
      </c>
      <c r="J249">
        <v>2</v>
      </c>
      <c r="K249" t="str">
        <f>_xlfn.XLOOKUP(fCompras!F249,dComprador!$A$2:$A$7,dComprador!$B$2:$B$7)</f>
        <v>João</v>
      </c>
      <c r="L249" t="str">
        <f>_xlfn.XLOOKUP(J249,dFornecedor!$A$2:$A$6,dFornecedor!$B$2:$B$6)</f>
        <v>Minerva</v>
      </c>
      <c r="M249" t="str">
        <f>_xlfn.XLOOKUP(G249,dMateriaPrima!$A$2:$A$12,dMateriaPrima!$B$2:$B$12)</f>
        <v>Pedra Britada</v>
      </c>
      <c r="N249" s="2">
        <f>_xlfn.XLOOKUP(G249,dMateriaPrima!$A$2:$A$12,dMateriaPrima!$C$2:$C$12)</f>
        <v>56</v>
      </c>
      <c r="O249" s="3">
        <f t="shared" si="15"/>
        <v>14728</v>
      </c>
      <c r="P249" s="4">
        <f t="shared" si="16"/>
        <v>0</v>
      </c>
      <c r="Q249" s="3">
        <f t="shared" si="17"/>
        <v>14728</v>
      </c>
      <c r="R249" t="str">
        <f t="shared" si="18"/>
        <v>Em atraso</v>
      </c>
      <c r="S249" s="5">
        <f t="shared" si="19"/>
        <v>3</v>
      </c>
    </row>
    <row r="250" spans="1:19" x14ac:dyDescent="0.25">
      <c r="A250">
        <v>249</v>
      </c>
      <c r="B250" s="1">
        <v>43583</v>
      </c>
      <c r="C250" s="1">
        <v>43589</v>
      </c>
      <c r="D250" s="1">
        <v>43602</v>
      </c>
      <c r="E250" s="1">
        <v>43605</v>
      </c>
      <c r="F250">
        <v>1</v>
      </c>
      <c r="G250">
        <v>5</v>
      </c>
      <c r="H250">
        <v>205</v>
      </c>
      <c r="I250" s="6">
        <v>0</v>
      </c>
      <c r="J250">
        <v>1</v>
      </c>
      <c r="K250" t="str">
        <f>_xlfn.XLOOKUP(fCompras!F250,dComprador!$A$2:$A$7,dComprador!$B$2:$B$7)</f>
        <v>Alon</v>
      </c>
      <c r="L250" t="str">
        <f>_xlfn.XLOOKUP(J250,dFornecedor!$A$2:$A$6,dFornecedor!$B$2:$B$6)</f>
        <v>NorthShore</v>
      </c>
      <c r="M250" t="str">
        <f>_xlfn.XLOOKUP(G250,dMateriaPrima!$A$2:$A$12,dMateriaPrima!$B$2:$B$12)</f>
        <v>Areia</v>
      </c>
      <c r="N250" s="2">
        <f>_xlfn.XLOOKUP(G250,dMateriaPrima!$A$2:$A$12,dMateriaPrima!$C$2:$C$12)</f>
        <v>3.59</v>
      </c>
      <c r="O250" s="3">
        <f t="shared" si="15"/>
        <v>735.94999999999993</v>
      </c>
      <c r="P250" s="4">
        <f t="shared" si="16"/>
        <v>0</v>
      </c>
      <c r="Q250" s="3">
        <f t="shared" si="17"/>
        <v>735.94999999999993</v>
      </c>
      <c r="R250" t="str">
        <f t="shared" si="18"/>
        <v>Em atraso</v>
      </c>
      <c r="S250" s="5">
        <f t="shared" si="19"/>
        <v>3</v>
      </c>
    </row>
    <row r="251" spans="1:19" x14ac:dyDescent="0.25">
      <c r="A251">
        <v>250</v>
      </c>
      <c r="B251" s="1">
        <v>43583</v>
      </c>
      <c r="C251" s="1">
        <v>43586</v>
      </c>
      <c r="D251" s="1">
        <v>43606</v>
      </c>
      <c r="E251" s="1">
        <v>43604</v>
      </c>
      <c r="F251">
        <v>1</v>
      </c>
      <c r="G251">
        <v>5</v>
      </c>
      <c r="H251">
        <v>7</v>
      </c>
      <c r="I251" s="6">
        <v>0</v>
      </c>
      <c r="J251">
        <v>1</v>
      </c>
      <c r="K251" t="str">
        <f>_xlfn.XLOOKUP(fCompras!F251,dComprador!$A$2:$A$7,dComprador!$B$2:$B$7)</f>
        <v>Alon</v>
      </c>
      <c r="L251" t="str">
        <f>_xlfn.XLOOKUP(J251,dFornecedor!$A$2:$A$6,dFornecedor!$B$2:$B$6)</f>
        <v>NorthShore</v>
      </c>
      <c r="M251" t="str">
        <f>_xlfn.XLOOKUP(G251,dMateriaPrima!$A$2:$A$12,dMateriaPrima!$B$2:$B$12)</f>
        <v>Areia</v>
      </c>
      <c r="N251" s="2">
        <f>_xlfn.XLOOKUP(G251,dMateriaPrima!$A$2:$A$12,dMateriaPrima!$C$2:$C$12)</f>
        <v>3.59</v>
      </c>
      <c r="O251" s="3">
        <f t="shared" si="15"/>
        <v>25.13</v>
      </c>
      <c r="P251" s="4">
        <f t="shared" si="16"/>
        <v>0</v>
      </c>
      <c r="Q251" s="3">
        <f t="shared" si="17"/>
        <v>25.13</v>
      </c>
      <c r="R251" t="str">
        <f t="shared" si="18"/>
        <v>No prazo</v>
      </c>
      <c r="S251" s="5">
        <f t="shared" si="19"/>
        <v>0</v>
      </c>
    </row>
    <row r="252" spans="1:19" x14ac:dyDescent="0.25">
      <c r="A252">
        <v>251</v>
      </c>
      <c r="B252" s="1">
        <v>43584</v>
      </c>
      <c r="C252" s="1">
        <v>43593</v>
      </c>
      <c r="D252" s="1">
        <v>43609</v>
      </c>
      <c r="E252" s="1">
        <v>43613</v>
      </c>
      <c r="F252">
        <v>1</v>
      </c>
      <c r="G252">
        <v>5</v>
      </c>
      <c r="H252">
        <v>63</v>
      </c>
      <c r="I252" s="6">
        <v>0</v>
      </c>
      <c r="J252">
        <v>3</v>
      </c>
      <c r="K252" t="str">
        <f>_xlfn.XLOOKUP(fCompras!F252,dComprador!$A$2:$A$7,dComprador!$B$2:$B$7)</f>
        <v>Alon</v>
      </c>
      <c r="L252" t="str">
        <f>_xlfn.XLOOKUP(J252,dFornecedor!$A$2:$A$6,dFornecedor!$B$2:$B$6)</f>
        <v>StepUp</v>
      </c>
      <c r="M252" t="str">
        <f>_xlfn.XLOOKUP(G252,dMateriaPrima!$A$2:$A$12,dMateriaPrima!$B$2:$B$12)</f>
        <v>Areia</v>
      </c>
      <c r="N252" s="2">
        <f>_xlfn.XLOOKUP(G252,dMateriaPrima!$A$2:$A$12,dMateriaPrima!$C$2:$C$12)</f>
        <v>3.59</v>
      </c>
      <c r="O252" s="3">
        <f t="shared" si="15"/>
        <v>226.17</v>
      </c>
      <c r="P252" s="4">
        <f t="shared" si="16"/>
        <v>0</v>
      </c>
      <c r="Q252" s="3">
        <f t="shared" si="17"/>
        <v>226.17</v>
      </c>
      <c r="R252" t="str">
        <f t="shared" si="18"/>
        <v>Em atraso</v>
      </c>
      <c r="S252" s="5">
        <f t="shared" si="19"/>
        <v>4</v>
      </c>
    </row>
    <row r="253" spans="1:19" x14ac:dyDescent="0.25">
      <c r="A253">
        <v>252</v>
      </c>
      <c r="B253" s="1">
        <v>43584</v>
      </c>
      <c r="C253" s="1">
        <v>43584</v>
      </c>
      <c r="D253" s="1">
        <v>43616</v>
      </c>
      <c r="E253" s="1">
        <v>43620</v>
      </c>
      <c r="F253">
        <v>1</v>
      </c>
      <c r="G253">
        <v>8</v>
      </c>
      <c r="H253">
        <v>192</v>
      </c>
      <c r="I253" s="6">
        <v>0</v>
      </c>
      <c r="J253">
        <v>2</v>
      </c>
      <c r="K253" t="str">
        <f>_xlfn.XLOOKUP(fCompras!F253,dComprador!$A$2:$A$7,dComprador!$B$2:$B$7)</f>
        <v>Alon</v>
      </c>
      <c r="L253" t="str">
        <f>_xlfn.XLOOKUP(J253,dFornecedor!$A$2:$A$6,dFornecedor!$B$2:$B$6)</f>
        <v>Minerva</v>
      </c>
      <c r="M253" t="str">
        <f>_xlfn.XLOOKUP(G253,dMateriaPrima!$A$2:$A$12,dMateriaPrima!$B$2:$B$12)</f>
        <v>Cimento</v>
      </c>
      <c r="N253" s="2">
        <f>_xlfn.XLOOKUP(G253,dMateriaPrima!$A$2:$A$12,dMateriaPrima!$C$2:$C$12)</f>
        <v>23</v>
      </c>
      <c r="O253" s="3">
        <f t="shared" si="15"/>
        <v>4416</v>
      </c>
      <c r="P253" s="4">
        <f t="shared" si="16"/>
        <v>0</v>
      </c>
      <c r="Q253" s="3">
        <f t="shared" si="17"/>
        <v>4416</v>
      </c>
      <c r="R253" t="str">
        <f t="shared" si="18"/>
        <v>Em atraso</v>
      </c>
      <c r="S253" s="5">
        <f t="shared" si="19"/>
        <v>4</v>
      </c>
    </row>
    <row r="254" spans="1:19" x14ac:dyDescent="0.25">
      <c r="A254">
        <v>253</v>
      </c>
      <c r="B254" s="1">
        <v>43584</v>
      </c>
      <c r="C254" s="1">
        <v>43593</v>
      </c>
      <c r="D254" s="1">
        <v>43595</v>
      </c>
      <c r="E254" s="1">
        <v>43597</v>
      </c>
      <c r="F254">
        <v>4</v>
      </c>
      <c r="G254">
        <v>7</v>
      </c>
      <c r="H254">
        <v>380</v>
      </c>
      <c r="I254" s="6">
        <v>0</v>
      </c>
      <c r="J254">
        <v>3</v>
      </c>
      <c r="K254" t="str">
        <f>_xlfn.XLOOKUP(fCompras!F254,dComprador!$A$2:$A$7,dComprador!$B$2:$B$7)</f>
        <v>Lira</v>
      </c>
      <c r="L254" t="str">
        <f>_xlfn.XLOOKUP(J254,dFornecedor!$A$2:$A$6,dFornecedor!$B$2:$B$6)</f>
        <v>StepUp</v>
      </c>
      <c r="M254" t="str">
        <f>_xlfn.XLOOKUP(G254,dMateriaPrima!$A$2:$A$12,dMateriaPrima!$B$2:$B$12)</f>
        <v>Poliéster</v>
      </c>
      <c r="N254" s="2">
        <f>_xlfn.XLOOKUP(G254,dMateriaPrima!$A$2:$A$12,dMateriaPrima!$C$2:$C$12)</f>
        <v>8</v>
      </c>
      <c r="O254" s="3">
        <f t="shared" si="15"/>
        <v>3040</v>
      </c>
      <c r="P254" s="4">
        <f t="shared" si="16"/>
        <v>0</v>
      </c>
      <c r="Q254" s="3">
        <f t="shared" si="17"/>
        <v>3040</v>
      </c>
      <c r="R254" t="str">
        <f t="shared" si="18"/>
        <v>Em atraso</v>
      </c>
      <c r="S254" s="5">
        <f t="shared" si="19"/>
        <v>2</v>
      </c>
    </row>
    <row r="255" spans="1:19" x14ac:dyDescent="0.25">
      <c r="A255">
        <v>254</v>
      </c>
      <c r="B255" s="1">
        <v>43584</v>
      </c>
      <c r="C255" s="1">
        <v>43593</v>
      </c>
      <c r="D255" s="1">
        <v>43596</v>
      </c>
      <c r="E255" s="1">
        <v>43599</v>
      </c>
      <c r="F255">
        <v>4</v>
      </c>
      <c r="G255">
        <v>9</v>
      </c>
      <c r="H255">
        <v>141</v>
      </c>
      <c r="I255" s="6">
        <v>0.26</v>
      </c>
      <c r="J255">
        <v>2</v>
      </c>
      <c r="K255" t="str">
        <f>_xlfn.XLOOKUP(fCompras!F255,dComprador!$A$2:$A$7,dComprador!$B$2:$B$7)</f>
        <v>Lira</v>
      </c>
      <c r="L255" t="str">
        <f>_xlfn.XLOOKUP(J255,dFornecedor!$A$2:$A$6,dFornecedor!$B$2:$B$6)</f>
        <v>Minerva</v>
      </c>
      <c r="M255" t="str">
        <f>_xlfn.XLOOKUP(G255,dMateriaPrima!$A$2:$A$12,dMateriaPrima!$B$2:$B$12)</f>
        <v>Couro</v>
      </c>
      <c r="N255" s="2">
        <f>_xlfn.XLOOKUP(G255,dMateriaPrima!$A$2:$A$12,dMateriaPrima!$C$2:$C$12)</f>
        <v>4.4000000000000004</v>
      </c>
      <c r="O255" s="3">
        <f t="shared" si="15"/>
        <v>620.40000000000009</v>
      </c>
      <c r="P255" s="4">
        <f t="shared" si="16"/>
        <v>161.30400000000003</v>
      </c>
      <c r="Q255" s="3">
        <f t="shared" si="17"/>
        <v>459.09600000000006</v>
      </c>
      <c r="R255" t="str">
        <f t="shared" si="18"/>
        <v>Em atraso</v>
      </c>
      <c r="S255" s="5">
        <f t="shared" si="19"/>
        <v>3</v>
      </c>
    </row>
    <row r="256" spans="1:19" x14ac:dyDescent="0.25">
      <c r="A256">
        <v>255</v>
      </c>
      <c r="B256" s="1">
        <v>43584</v>
      </c>
      <c r="C256" s="1">
        <v>43585</v>
      </c>
      <c r="D256" s="1">
        <v>43590</v>
      </c>
      <c r="E256" s="1">
        <v>43594</v>
      </c>
      <c r="F256">
        <v>4</v>
      </c>
      <c r="G256">
        <v>7</v>
      </c>
      <c r="H256">
        <v>147</v>
      </c>
      <c r="I256" s="6">
        <v>0</v>
      </c>
      <c r="J256">
        <v>3</v>
      </c>
      <c r="K256" t="str">
        <f>_xlfn.XLOOKUP(fCompras!F256,dComprador!$A$2:$A$7,dComprador!$B$2:$B$7)</f>
        <v>Lira</v>
      </c>
      <c r="L256" t="str">
        <f>_xlfn.XLOOKUP(J256,dFornecedor!$A$2:$A$6,dFornecedor!$B$2:$B$6)</f>
        <v>StepUp</v>
      </c>
      <c r="M256" t="str">
        <f>_xlfn.XLOOKUP(G256,dMateriaPrima!$A$2:$A$12,dMateriaPrima!$B$2:$B$12)</f>
        <v>Poliéster</v>
      </c>
      <c r="N256" s="2">
        <f>_xlfn.XLOOKUP(G256,dMateriaPrima!$A$2:$A$12,dMateriaPrima!$C$2:$C$12)</f>
        <v>8</v>
      </c>
      <c r="O256" s="3">
        <f t="shared" si="15"/>
        <v>1176</v>
      </c>
      <c r="P256" s="4">
        <f t="shared" si="16"/>
        <v>0</v>
      </c>
      <c r="Q256" s="3">
        <f t="shared" si="17"/>
        <v>1176</v>
      </c>
      <c r="R256" t="str">
        <f t="shared" si="18"/>
        <v>Em atraso</v>
      </c>
      <c r="S256" s="5">
        <f t="shared" si="19"/>
        <v>4</v>
      </c>
    </row>
    <row r="257" spans="1:19" x14ac:dyDescent="0.25">
      <c r="A257">
        <v>256</v>
      </c>
      <c r="B257" s="1">
        <v>43584</v>
      </c>
      <c r="C257" s="1">
        <v>43594</v>
      </c>
      <c r="D257" s="1">
        <v>43606</v>
      </c>
      <c r="E257" s="1">
        <v>43604</v>
      </c>
      <c r="F257">
        <v>1</v>
      </c>
      <c r="G257">
        <v>5</v>
      </c>
      <c r="H257">
        <v>153</v>
      </c>
      <c r="I257" s="6">
        <v>0</v>
      </c>
      <c r="J257">
        <v>3</v>
      </c>
      <c r="K257" t="str">
        <f>_xlfn.XLOOKUP(fCompras!F257,dComprador!$A$2:$A$7,dComprador!$B$2:$B$7)</f>
        <v>Alon</v>
      </c>
      <c r="L257" t="str">
        <f>_xlfn.XLOOKUP(J257,dFornecedor!$A$2:$A$6,dFornecedor!$B$2:$B$6)</f>
        <v>StepUp</v>
      </c>
      <c r="M257" t="str">
        <f>_xlfn.XLOOKUP(G257,dMateriaPrima!$A$2:$A$12,dMateriaPrima!$B$2:$B$12)</f>
        <v>Areia</v>
      </c>
      <c r="N257" s="2">
        <f>_xlfn.XLOOKUP(G257,dMateriaPrima!$A$2:$A$12,dMateriaPrima!$C$2:$C$12)</f>
        <v>3.59</v>
      </c>
      <c r="O257" s="3">
        <f t="shared" si="15"/>
        <v>549.27</v>
      </c>
      <c r="P257" s="4">
        <f t="shared" si="16"/>
        <v>0</v>
      </c>
      <c r="Q257" s="3">
        <f t="shared" si="17"/>
        <v>549.27</v>
      </c>
      <c r="R257" t="str">
        <f t="shared" si="18"/>
        <v>No prazo</v>
      </c>
      <c r="S257" s="5">
        <f t="shared" si="19"/>
        <v>0</v>
      </c>
    </row>
    <row r="258" spans="1:19" x14ac:dyDescent="0.25">
      <c r="A258">
        <v>257</v>
      </c>
      <c r="B258" s="1">
        <v>43584</v>
      </c>
      <c r="C258" s="1">
        <v>43584</v>
      </c>
      <c r="D258" s="1">
        <v>43602</v>
      </c>
      <c r="E258" s="1">
        <v>43605</v>
      </c>
      <c r="F258">
        <v>1</v>
      </c>
      <c r="G258">
        <v>5</v>
      </c>
      <c r="H258">
        <v>207</v>
      </c>
      <c r="I258" s="6">
        <v>0</v>
      </c>
      <c r="J258">
        <v>4</v>
      </c>
      <c r="K258" t="str">
        <f>_xlfn.XLOOKUP(fCompras!F258,dComprador!$A$2:$A$7,dComprador!$B$2:$B$7)</f>
        <v>Alon</v>
      </c>
      <c r="L258" t="str">
        <f>_xlfn.XLOOKUP(J258,dFornecedor!$A$2:$A$6,dFornecedor!$B$2:$B$6)</f>
        <v>AlphaOmega</v>
      </c>
      <c r="M258" t="str">
        <f>_xlfn.XLOOKUP(G258,dMateriaPrima!$A$2:$A$12,dMateriaPrima!$B$2:$B$12)</f>
        <v>Areia</v>
      </c>
      <c r="N258" s="2">
        <f>_xlfn.XLOOKUP(G258,dMateriaPrima!$A$2:$A$12,dMateriaPrima!$C$2:$C$12)</f>
        <v>3.59</v>
      </c>
      <c r="O258" s="3">
        <f t="shared" si="15"/>
        <v>743.13</v>
      </c>
      <c r="P258" s="4">
        <f t="shared" si="16"/>
        <v>0</v>
      </c>
      <c r="Q258" s="3">
        <f t="shared" si="17"/>
        <v>743.13</v>
      </c>
      <c r="R258" t="str">
        <f t="shared" si="18"/>
        <v>Em atraso</v>
      </c>
      <c r="S258" s="5">
        <f t="shared" si="19"/>
        <v>3</v>
      </c>
    </row>
    <row r="259" spans="1:19" x14ac:dyDescent="0.25">
      <c r="A259">
        <v>258</v>
      </c>
      <c r="B259" s="1">
        <v>43584</v>
      </c>
      <c r="C259" s="1">
        <v>43584</v>
      </c>
      <c r="D259" s="1">
        <v>43609</v>
      </c>
      <c r="E259" s="1">
        <v>43609</v>
      </c>
      <c r="F259">
        <v>1</v>
      </c>
      <c r="G259">
        <v>1</v>
      </c>
      <c r="H259">
        <v>522</v>
      </c>
      <c r="I259" s="6">
        <v>0</v>
      </c>
      <c r="J259">
        <v>2</v>
      </c>
      <c r="K259" t="str">
        <f>_xlfn.XLOOKUP(fCompras!F259,dComprador!$A$2:$A$7,dComprador!$B$2:$B$7)</f>
        <v>Alon</v>
      </c>
      <c r="L259" t="str">
        <f>_xlfn.XLOOKUP(J259,dFornecedor!$A$2:$A$6,dFornecedor!$B$2:$B$6)</f>
        <v>Minerva</v>
      </c>
      <c r="M259" t="str">
        <f>_xlfn.XLOOKUP(G259,dMateriaPrima!$A$2:$A$12,dMateriaPrima!$B$2:$B$12)</f>
        <v>Tecido</v>
      </c>
      <c r="N259" s="2">
        <f>_xlfn.XLOOKUP(G259,dMateriaPrima!$A$2:$A$12,dMateriaPrima!$C$2:$C$12)</f>
        <v>18</v>
      </c>
      <c r="O259" s="3">
        <f t="shared" ref="O259:O322" si="20">PRODUCT(H259,N259)</f>
        <v>9396</v>
      </c>
      <c r="P259" s="4">
        <f t="shared" ref="P259:P322" si="21">PRODUCT(O259,I259)</f>
        <v>0</v>
      </c>
      <c r="Q259" s="3">
        <f t="shared" ref="Q259:Q322" si="22">O259-P259</f>
        <v>9396</v>
      </c>
      <c r="R259" t="str">
        <f t="shared" ref="R259:R322" si="23">IF(E259&lt;=D259,"No prazo",IF(E259&gt;D259,"Em atraso"))</f>
        <v>No prazo</v>
      </c>
      <c r="S259" s="5">
        <f t="shared" ref="S259:S322" si="24">IF(E259 &gt;D259, E259-D259,0)</f>
        <v>0</v>
      </c>
    </row>
    <row r="260" spans="1:19" x14ac:dyDescent="0.25">
      <c r="A260">
        <v>259</v>
      </c>
      <c r="B260" s="1">
        <v>43585</v>
      </c>
      <c r="C260" s="1">
        <v>43587</v>
      </c>
      <c r="D260" s="1">
        <v>43592</v>
      </c>
      <c r="E260" s="1">
        <v>43594</v>
      </c>
      <c r="F260">
        <v>4</v>
      </c>
      <c r="G260">
        <v>7</v>
      </c>
      <c r="H260">
        <v>405</v>
      </c>
      <c r="I260" s="6">
        <v>0</v>
      </c>
      <c r="J260">
        <v>2</v>
      </c>
      <c r="K260" t="str">
        <f>_xlfn.XLOOKUP(fCompras!F260,dComprador!$A$2:$A$7,dComprador!$B$2:$B$7)</f>
        <v>Lira</v>
      </c>
      <c r="L260" t="str">
        <f>_xlfn.XLOOKUP(J260,dFornecedor!$A$2:$A$6,dFornecedor!$B$2:$B$6)</f>
        <v>Minerva</v>
      </c>
      <c r="M260" t="str">
        <f>_xlfn.XLOOKUP(G260,dMateriaPrima!$A$2:$A$12,dMateriaPrima!$B$2:$B$12)</f>
        <v>Poliéster</v>
      </c>
      <c r="N260" s="2">
        <f>_xlfn.XLOOKUP(G260,dMateriaPrima!$A$2:$A$12,dMateriaPrima!$C$2:$C$12)</f>
        <v>8</v>
      </c>
      <c r="O260" s="3">
        <f t="shared" si="20"/>
        <v>3240</v>
      </c>
      <c r="P260" s="4">
        <f t="shared" si="21"/>
        <v>0</v>
      </c>
      <c r="Q260" s="3">
        <f t="shared" si="22"/>
        <v>3240</v>
      </c>
      <c r="R260" t="str">
        <f t="shared" si="23"/>
        <v>Em atraso</v>
      </c>
      <c r="S260" s="5">
        <f t="shared" si="24"/>
        <v>2</v>
      </c>
    </row>
    <row r="261" spans="1:19" x14ac:dyDescent="0.25">
      <c r="A261">
        <v>260</v>
      </c>
      <c r="B261" s="1">
        <v>43585</v>
      </c>
      <c r="C261" s="1">
        <v>43589</v>
      </c>
      <c r="D261" s="1">
        <v>43594</v>
      </c>
      <c r="E261" s="1">
        <v>43593</v>
      </c>
      <c r="F261">
        <v>4</v>
      </c>
      <c r="G261">
        <v>7</v>
      </c>
      <c r="H261">
        <v>359</v>
      </c>
      <c r="I261" s="6">
        <v>0</v>
      </c>
      <c r="J261">
        <v>3</v>
      </c>
      <c r="K261" t="str">
        <f>_xlfn.XLOOKUP(fCompras!F261,dComprador!$A$2:$A$7,dComprador!$B$2:$B$7)</f>
        <v>Lira</v>
      </c>
      <c r="L261" t="str">
        <f>_xlfn.XLOOKUP(J261,dFornecedor!$A$2:$A$6,dFornecedor!$B$2:$B$6)</f>
        <v>StepUp</v>
      </c>
      <c r="M261" t="str">
        <f>_xlfn.XLOOKUP(G261,dMateriaPrima!$A$2:$A$12,dMateriaPrima!$B$2:$B$12)</f>
        <v>Poliéster</v>
      </c>
      <c r="N261" s="2">
        <f>_xlfn.XLOOKUP(G261,dMateriaPrima!$A$2:$A$12,dMateriaPrima!$C$2:$C$12)</f>
        <v>8</v>
      </c>
      <c r="O261" s="3">
        <f t="shared" si="20"/>
        <v>2872</v>
      </c>
      <c r="P261" s="4">
        <f t="shared" si="21"/>
        <v>0</v>
      </c>
      <c r="Q261" s="3">
        <f t="shared" si="22"/>
        <v>2872</v>
      </c>
      <c r="R261" t="str">
        <f t="shared" si="23"/>
        <v>No prazo</v>
      </c>
      <c r="S261" s="5">
        <f t="shared" si="24"/>
        <v>0</v>
      </c>
    </row>
    <row r="262" spans="1:19" x14ac:dyDescent="0.25">
      <c r="A262">
        <v>261</v>
      </c>
      <c r="B262" s="1">
        <v>43585</v>
      </c>
      <c r="C262" s="1">
        <v>43593</v>
      </c>
      <c r="D262" s="1">
        <v>43597</v>
      </c>
      <c r="E262" s="1">
        <v>43601</v>
      </c>
      <c r="F262">
        <v>4</v>
      </c>
      <c r="G262">
        <v>8</v>
      </c>
      <c r="H262">
        <v>247</v>
      </c>
      <c r="I262" s="6">
        <v>0</v>
      </c>
      <c r="J262">
        <v>2</v>
      </c>
      <c r="K262" t="str">
        <f>_xlfn.XLOOKUP(fCompras!F262,dComprador!$A$2:$A$7,dComprador!$B$2:$B$7)</f>
        <v>Lira</v>
      </c>
      <c r="L262" t="str">
        <f>_xlfn.XLOOKUP(J262,dFornecedor!$A$2:$A$6,dFornecedor!$B$2:$B$6)</f>
        <v>Minerva</v>
      </c>
      <c r="M262" t="str">
        <f>_xlfn.XLOOKUP(G262,dMateriaPrima!$A$2:$A$12,dMateriaPrima!$B$2:$B$12)</f>
        <v>Cimento</v>
      </c>
      <c r="N262" s="2">
        <f>_xlfn.XLOOKUP(G262,dMateriaPrima!$A$2:$A$12,dMateriaPrima!$C$2:$C$12)</f>
        <v>23</v>
      </c>
      <c r="O262" s="3">
        <f t="shared" si="20"/>
        <v>5681</v>
      </c>
      <c r="P262" s="4">
        <f t="shared" si="21"/>
        <v>0</v>
      </c>
      <c r="Q262" s="3">
        <f t="shared" si="22"/>
        <v>5681</v>
      </c>
      <c r="R262" t="str">
        <f t="shared" si="23"/>
        <v>Em atraso</v>
      </c>
      <c r="S262" s="5">
        <f t="shared" si="24"/>
        <v>4</v>
      </c>
    </row>
    <row r="263" spans="1:19" x14ac:dyDescent="0.25">
      <c r="A263">
        <v>262</v>
      </c>
      <c r="B263" s="1">
        <v>43585</v>
      </c>
      <c r="C263" s="1">
        <v>43585</v>
      </c>
      <c r="D263" s="1">
        <v>43593</v>
      </c>
      <c r="E263" s="1">
        <v>43593</v>
      </c>
      <c r="F263">
        <v>4</v>
      </c>
      <c r="G263">
        <v>6</v>
      </c>
      <c r="H263">
        <v>439</v>
      </c>
      <c r="I263" s="6">
        <v>0</v>
      </c>
      <c r="J263">
        <v>2</v>
      </c>
      <c r="K263" t="str">
        <f>_xlfn.XLOOKUP(fCompras!F263,dComprador!$A$2:$A$7,dComprador!$B$2:$B$7)</f>
        <v>Lira</v>
      </c>
      <c r="L263" t="str">
        <f>_xlfn.XLOOKUP(J263,dFornecedor!$A$2:$A$6,dFornecedor!$B$2:$B$6)</f>
        <v>Minerva</v>
      </c>
      <c r="M263" t="str">
        <f>_xlfn.XLOOKUP(G263,dMateriaPrima!$A$2:$A$12,dMateriaPrima!$B$2:$B$12)</f>
        <v>Fio Algodão</v>
      </c>
      <c r="N263" s="2">
        <f>_xlfn.XLOOKUP(G263,dMateriaPrima!$A$2:$A$12,dMateriaPrima!$C$2:$C$12)</f>
        <v>55.9</v>
      </c>
      <c r="O263" s="3">
        <f t="shared" si="20"/>
        <v>24540.1</v>
      </c>
      <c r="P263" s="4">
        <f t="shared" si="21"/>
        <v>0</v>
      </c>
      <c r="Q263" s="3">
        <f t="shared" si="22"/>
        <v>24540.1</v>
      </c>
      <c r="R263" t="str">
        <f t="shared" si="23"/>
        <v>No prazo</v>
      </c>
      <c r="S263" s="5">
        <f t="shared" si="24"/>
        <v>0</v>
      </c>
    </row>
    <row r="264" spans="1:19" x14ac:dyDescent="0.25">
      <c r="A264">
        <v>263</v>
      </c>
      <c r="B264" s="1">
        <v>43585</v>
      </c>
      <c r="C264" s="1">
        <v>43593</v>
      </c>
      <c r="D264" s="1">
        <v>43596</v>
      </c>
      <c r="E264" s="1">
        <v>43597</v>
      </c>
      <c r="F264">
        <v>3</v>
      </c>
      <c r="G264">
        <v>7</v>
      </c>
      <c r="H264">
        <v>178</v>
      </c>
      <c r="I264" s="6">
        <v>0</v>
      </c>
      <c r="J264">
        <v>2</v>
      </c>
      <c r="K264" t="str">
        <f>_xlfn.XLOOKUP(fCompras!F264,dComprador!$A$2:$A$7,dComprador!$B$2:$B$7)</f>
        <v>Diego</v>
      </c>
      <c r="L264" t="str">
        <f>_xlfn.XLOOKUP(J264,dFornecedor!$A$2:$A$6,dFornecedor!$B$2:$B$6)</f>
        <v>Minerva</v>
      </c>
      <c r="M264" t="str">
        <f>_xlfn.XLOOKUP(G264,dMateriaPrima!$A$2:$A$12,dMateriaPrima!$B$2:$B$12)</f>
        <v>Poliéster</v>
      </c>
      <c r="N264" s="2">
        <f>_xlfn.XLOOKUP(G264,dMateriaPrima!$A$2:$A$12,dMateriaPrima!$C$2:$C$12)</f>
        <v>8</v>
      </c>
      <c r="O264" s="3">
        <f t="shared" si="20"/>
        <v>1424</v>
      </c>
      <c r="P264" s="4">
        <f t="shared" si="21"/>
        <v>0</v>
      </c>
      <c r="Q264" s="3">
        <f t="shared" si="22"/>
        <v>1424</v>
      </c>
      <c r="R264" t="str">
        <f t="shared" si="23"/>
        <v>Em atraso</v>
      </c>
      <c r="S264" s="5">
        <f t="shared" si="24"/>
        <v>1</v>
      </c>
    </row>
    <row r="265" spans="1:19" x14ac:dyDescent="0.25">
      <c r="A265">
        <v>264</v>
      </c>
      <c r="B265" s="1">
        <v>43585</v>
      </c>
      <c r="C265" s="1">
        <v>43593</v>
      </c>
      <c r="D265" s="1">
        <v>43599</v>
      </c>
      <c r="E265" s="1">
        <v>43602</v>
      </c>
      <c r="F265">
        <v>1</v>
      </c>
      <c r="G265">
        <v>4</v>
      </c>
      <c r="H265">
        <v>348</v>
      </c>
      <c r="I265" s="6">
        <v>0</v>
      </c>
      <c r="J265">
        <v>2</v>
      </c>
      <c r="K265" t="str">
        <f>_xlfn.XLOOKUP(fCompras!F265,dComprador!$A$2:$A$7,dComprador!$B$2:$B$7)</f>
        <v>Alon</v>
      </c>
      <c r="L265" t="str">
        <f>_xlfn.XLOOKUP(J265,dFornecedor!$A$2:$A$6,dFornecedor!$B$2:$B$6)</f>
        <v>Minerva</v>
      </c>
      <c r="M265" t="str">
        <f>_xlfn.XLOOKUP(G265,dMateriaPrima!$A$2:$A$12,dMateriaPrima!$B$2:$B$12)</f>
        <v>Madeira</v>
      </c>
      <c r="N265" s="2">
        <f>_xlfn.XLOOKUP(G265,dMateriaPrima!$A$2:$A$12,dMateriaPrima!$C$2:$C$12)</f>
        <v>168</v>
      </c>
      <c r="O265" s="3">
        <f t="shared" si="20"/>
        <v>58464</v>
      </c>
      <c r="P265" s="4">
        <f t="shared" si="21"/>
        <v>0</v>
      </c>
      <c r="Q265" s="3">
        <f t="shared" si="22"/>
        <v>58464</v>
      </c>
      <c r="R265" t="str">
        <f t="shared" si="23"/>
        <v>Em atraso</v>
      </c>
      <c r="S265" s="5">
        <f t="shared" si="24"/>
        <v>3</v>
      </c>
    </row>
    <row r="266" spans="1:19" x14ac:dyDescent="0.25">
      <c r="A266">
        <v>265</v>
      </c>
      <c r="B266" s="1">
        <v>43585</v>
      </c>
      <c r="C266" s="1">
        <v>43594</v>
      </c>
      <c r="D266" s="1">
        <v>43605</v>
      </c>
      <c r="E266" s="1">
        <v>43606</v>
      </c>
      <c r="F266">
        <v>1</v>
      </c>
      <c r="G266">
        <v>5</v>
      </c>
      <c r="H266">
        <v>355</v>
      </c>
      <c r="I266" s="6">
        <v>0</v>
      </c>
      <c r="J266">
        <v>3</v>
      </c>
      <c r="K266" t="str">
        <f>_xlfn.XLOOKUP(fCompras!F266,dComprador!$A$2:$A$7,dComprador!$B$2:$B$7)</f>
        <v>Alon</v>
      </c>
      <c r="L266" t="str">
        <f>_xlfn.XLOOKUP(J266,dFornecedor!$A$2:$A$6,dFornecedor!$B$2:$B$6)</f>
        <v>StepUp</v>
      </c>
      <c r="M266" t="str">
        <f>_xlfn.XLOOKUP(G266,dMateriaPrima!$A$2:$A$12,dMateriaPrima!$B$2:$B$12)</f>
        <v>Areia</v>
      </c>
      <c r="N266" s="2">
        <f>_xlfn.XLOOKUP(G266,dMateriaPrima!$A$2:$A$12,dMateriaPrima!$C$2:$C$12)</f>
        <v>3.59</v>
      </c>
      <c r="O266" s="3">
        <f t="shared" si="20"/>
        <v>1274.45</v>
      </c>
      <c r="P266" s="4">
        <f t="shared" si="21"/>
        <v>0</v>
      </c>
      <c r="Q266" s="3">
        <f t="shared" si="22"/>
        <v>1274.45</v>
      </c>
      <c r="R266" t="str">
        <f t="shared" si="23"/>
        <v>Em atraso</v>
      </c>
      <c r="S266" s="5">
        <f t="shared" si="24"/>
        <v>1</v>
      </c>
    </row>
    <row r="267" spans="1:19" x14ac:dyDescent="0.25">
      <c r="A267">
        <v>266</v>
      </c>
      <c r="B267" s="1">
        <v>43585</v>
      </c>
      <c r="C267" s="1">
        <v>43585</v>
      </c>
      <c r="D267" s="1">
        <v>43606</v>
      </c>
      <c r="E267" s="1">
        <v>43611</v>
      </c>
      <c r="F267">
        <v>1</v>
      </c>
      <c r="G267">
        <v>3</v>
      </c>
      <c r="H267">
        <v>365</v>
      </c>
      <c r="I267" s="6">
        <v>0</v>
      </c>
      <c r="J267">
        <v>5</v>
      </c>
      <c r="K267" t="str">
        <f>_xlfn.XLOOKUP(fCompras!F267,dComprador!$A$2:$A$7,dComprador!$B$2:$B$7)</f>
        <v>Alon</v>
      </c>
      <c r="L267" t="str">
        <f>_xlfn.XLOOKUP(J267,dFornecedor!$A$2:$A$6,dFornecedor!$B$2:$B$6)</f>
        <v>Atlas</v>
      </c>
      <c r="M267" t="str">
        <f>_xlfn.XLOOKUP(G267,dMateriaPrima!$A$2:$A$12,dMateriaPrima!$B$2:$B$12)</f>
        <v>Barra Metal</v>
      </c>
      <c r="N267" s="2">
        <f>_xlfn.XLOOKUP(G267,dMateriaPrima!$A$2:$A$12,dMateriaPrima!$C$2:$C$12)</f>
        <v>565</v>
      </c>
      <c r="O267" s="3">
        <f t="shared" si="20"/>
        <v>206225</v>
      </c>
      <c r="P267" s="4">
        <f t="shared" si="21"/>
        <v>0</v>
      </c>
      <c r="Q267" s="3">
        <f t="shared" si="22"/>
        <v>206225</v>
      </c>
      <c r="R267" t="str">
        <f t="shared" si="23"/>
        <v>Em atraso</v>
      </c>
      <c r="S267" s="5">
        <f t="shared" si="24"/>
        <v>5</v>
      </c>
    </row>
    <row r="268" spans="1:19" x14ac:dyDescent="0.25">
      <c r="A268">
        <v>267</v>
      </c>
      <c r="B268" s="1">
        <v>43586</v>
      </c>
      <c r="C268" s="1">
        <v>43593</v>
      </c>
      <c r="D268" s="1">
        <v>43597</v>
      </c>
      <c r="E268" s="1">
        <v>43597</v>
      </c>
      <c r="F268">
        <v>4</v>
      </c>
      <c r="G268">
        <v>8</v>
      </c>
      <c r="H268">
        <v>101</v>
      </c>
      <c r="I268" s="6">
        <v>0</v>
      </c>
      <c r="J268">
        <v>5</v>
      </c>
      <c r="K268" t="str">
        <f>_xlfn.XLOOKUP(fCompras!F268,dComprador!$A$2:$A$7,dComprador!$B$2:$B$7)</f>
        <v>Lira</v>
      </c>
      <c r="L268" t="str">
        <f>_xlfn.XLOOKUP(J268,dFornecedor!$A$2:$A$6,dFornecedor!$B$2:$B$6)</f>
        <v>Atlas</v>
      </c>
      <c r="M268" t="str">
        <f>_xlfn.XLOOKUP(G268,dMateriaPrima!$A$2:$A$12,dMateriaPrima!$B$2:$B$12)</f>
        <v>Cimento</v>
      </c>
      <c r="N268" s="2">
        <f>_xlfn.XLOOKUP(G268,dMateriaPrima!$A$2:$A$12,dMateriaPrima!$C$2:$C$12)</f>
        <v>23</v>
      </c>
      <c r="O268" s="3">
        <f t="shared" si="20"/>
        <v>2323</v>
      </c>
      <c r="P268" s="4">
        <f t="shared" si="21"/>
        <v>0</v>
      </c>
      <c r="Q268" s="3">
        <f t="shared" si="22"/>
        <v>2323</v>
      </c>
      <c r="R268" t="str">
        <f t="shared" si="23"/>
        <v>No prazo</v>
      </c>
      <c r="S268" s="5">
        <f t="shared" si="24"/>
        <v>0</v>
      </c>
    </row>
    <row r="269" spans="1:19" x14ac:dyDescent="0.25">
      <c r="A269">
        <v>268</v>
      </c>
      <c r="B269" s="1">
        <v>43586</v>
      </c>
      <c r="C269" s="1">
        <v>43592</v>
      </c>
      <c r="D269" s="1">
        <v>43593</v>
      </c>
      <c r="E269" s="1">
        <v>43596</v>
      </c>
      <c r="F269">
        <v>4</v>
      </c>
      <c r="G269">
        <v>10</v>
      </c>
      <c r="H269">
        <v>328</v>
      </c>
      <c r="I269" s="6">
        <v>0.21</v>
      </c>
      <c r="J269">
        <v>2</v>
      </c>
      <c r="K269" t="str">
        <f>_xlfn.XLOOKUP(fCompras!F269,dComprador!$A$2:$A$7,dComprador!$B$2:$B$7)</f>
        <v>Lira</v>
      </c>
      <c r="L269" t="str">
        <f>_xlfn.XLOOKUP(J269,dFornecedor!$A$2:$A$6,dFornecedor!$B$2:$B$6)</f>
        <v>Minerva</v>
      </c>
      <c r="M269" t="str">
        <f>_xlfn.XLOOKUP(G269,dMateriaPrima!$A$2:$A$12,dMateriaPrima!$B$2:$B$12)</f>
        <v>Pedra Britada</v>
      </c>
      <c r="N269" s="2">
        <f>_xlfn.XLOOKUP(G269,dMateriaPrima!$A$2:$A$12,dMateriaPrima!$C$2:$C$12)</f>
        <v>56</v>
      </c>
      <c r="O269" s="3">
        <f t="shared" si="20"/>
        <v>18368</v>
      </c>
      <c r="P269" s="4">
        <f t="shared" si="21"/>
        <v>3857.2799999999997</v>
      </c>
      <c r="Q269" s="3">
        <f t="shared" si="22"/>
        <v>14510.720000000001</v>
      </c>
      <c r="R269" t="str">
        <f t="shared" si="23"/>
        <v>Em atraso</v>
      </c>
      <c r="S269" s="5">
        <f t="shared" si="24"/>
        <v>3</v>
      </c>
    </row>
    <row r="270" spans="1:19" x14ac:dyDescent="0.25">
      <c r="A270">
        <v>269</v>
      </c>
      <c r="B270" s="1">
        <v>43586</v>
      </c>
      <c r="C270" s="1">
        <v>43586</v>
      </c>
      <c r="D270" s="1">
        <v>43591</v>
      </c>
      <c r="E270" s="1">
        <v>43594</v>
      </c>
      <c r="F270">
        <v>4</v>
      </c>
      <c r="G270">
        <v>4</v>
      </c>
      <c r="H270">
        <v>270</v>
      </c>
      <c r="I270" s="6">
        <v>0</v>
      </c>
      <c r="J270">
        <v>2</v>
      </c>
      <c r="K270" t="str">
        <f>_xlfn.XLOOKUP(fCompras!F270,dComprador!$A$2:$A$7,dComprador!$B$2:$B$7)</f>
        <v>Lira</v>
      </c>
      <c r="L270" t="str">
        <f>_xlfn.XLOOKUP(J270,dFornecedor!$A$2:$A$6,dFornecedor!$B$2:$B$6)</f>
        <v>Minerva</v>
      </c>
      <c r="M270" t="str">
        <f>_xlfn.XLOOKUP(G270,dMateriaPrima!$A$2:$A$12,dMateriaPrima!$B$2:$B$12)</f>
        <v>Madeira</v>
      </c>
      <c r="N270" s="2">
        <f>_xlfn.XLOOKUP(G270,dMateriaPrima!$A$2:$A$12,dMateriaPrima!$C$2:$C$12)</f>
        <v>168</v>
      </c>
      <c r="O270" s="3">
        <f t="shared" si="20"/>
        <v>45360</v>
      </c>
      <c r="P270" s="4">
        <f t="shared" si="21"/>
        <v>0</v>
      </c>
      <c r="Q270" s="3">
        <f t="shared" si="22"/>
        <v>45360</v>
      </c>
      <c r="R270" t="str">
        <f t="shared" si="23"/>
        <v>Em atraso</v>
      </c>
      <c r="S270" s="5">
        <f t="shared" si="24"/>
        <v>3</v>
      </c>
    </row>
    <row r="271" spans="1:19" x14ac:dyDescent="0.25">
      <c r="A271">
        <v>270</v>
      </c>
      <c r="B271" s="1">
        <v>43586</v>
      </c>
      <c r="C271" s="1">
        <v>43587</v>
      </c>
      <c r="D271" s="1">
        <v>43601</v>
      </c>
      <c r="E271" s="1">
        <v>43603</v>
      </c>
      <c r="F271">
        <v>1</v>
      </c>
      <c r="G271">
        <v>9</v>
      </c>
      <c r="H271">
        <v>324</v>
      </c>
      <c r="I271" s="6">
        <v>0</v>
      </c>
      <c r="J271">
        <v>4</v>
      </c>
      <c r="K271" t="str">
        <f>_xlfn.XLOOKUP(fCompras!F271,dComprador!$A$2:$A$7,dComprador!$B$2:$B$7)</f>
        <v>Alon</v>
      </c>
      <c r="L271" t="str">
        <f>_xlfn.XLOOKUP(J271,dFornecedor!$A$2:$A$6,dFornecedor!$B$2:$B$6)</f>
        <v>AlphaOmega</v>
      </c>
      <c r="M271" t="str">
        <f>_xlfn.XLOOKUP(G271,dMateriaPrima!$A$2:$A$12,dMateriaPrima!$B$2:$B$12)</f>
        <v>Couro</v>
      </c>
      <c r="N271" s="2">
        <f>_xlfn.XLOOKUP(G271,dMateriaPrima!$A$2:$A$12,dMateriaPrima!$C$2:$C$12)</f>
        <v>4.4000000000000004</v>
      </c>
      <c r="O271" s="3">
        <f t="shared" si="20"/>
        <v>1425.6000000000001</v>
      </c>
      <c r="P271" s="4">
        <f t="shared" si="21"/>
        <v>0</v>
      </c>
      <c r="Q271" s="3">
        <f t="shared" si="22"/>
        <v>1425.6000000000001</v>
      </c>
      <c r="R271" t="str">
        <f t="shared" si="23"/>
        <v>Em atraso</v>
      </c>
      <c r="S271" s="5">
        <f t="shared" si="24"/>
        <v>2</v>
      </c>
    </row>
    <row r="272" spans="1:19" x14ac:dyDescent="0.25">
      <c r="A272">
        <v>271</v>
      </c>
      <c r="B272" s="1">
        <v>43586</v>
      </c>
      <c r="C272" s="1">
        <v>43586</v>
      </c>
      <c r="D272" s="1">
        <v>43615</v>
      </c>
      <c r="E272" s="1">
        <v>43617</v>
      </c>
      <c r="F272">
        <v>1</v>
      </c>
      <c r="G272">
        <v>11</v>
      </c>
      <c r="H272">
        <v>2</v>
      </c>
      <c r="I272" s="6">
        <v>0</v>
      </c>
      <c r="J272">
        <v>2</v>
      </c>
      <c r="K272" t="str">
        <f>_xlfn.XLOOKUP(fCompras!F272,dComprador!$A$2:$A$7,dComprador!$B$2:$B$7)</f>
        <v>Alon</v>
      </c>
      <c r="L272" t="str">
        <f>_xlfn.XLOOKUP(J272,dFornecedor!$A$2:$A$6,dFornecedor!$B$2:$B$6)</f>
        <v>Minerva</v>
      </c>
      <c r="M272" t="str">
        <f>_xlfn.XLOOKUP(G272,dMateriaPrima!$A$2:$A$12,dMateriaPrima!$B$2:$B$12)</f>
        <v>Papel</v>
      </c>
      <c r="N272" s="2">
        <f>_xlfn.XLOOKUP(G272,dMateriaPrima!$A$2:$A$12,dMateriaPrima!$C$2:$C$12)</f>
        <v>9</v>
      </c>
      <c r="O272" s="3">
        <f t="shared" si="20"/>
        <v>18</v>
      </c>
      <c r="P272" s="4">
        <f t="shared" si="21"/>
        <v>0</v>
      </c>
      <c r="Q272" s="3">
        <f t="shared" si="22"/>
        <v>18</v>
      </c>
      <c r="R272" t="str">
        <f t="shared" si="23"/>
        <v>Em atraso</v>
      </c>
      <c r="S272" s="5">
        <f t="shared" si="24"/>
        <v>2</v>
      </c>
    </row>
    <row r="273" spans="1:19" x14ac:dyDescent="0.25">
      <c r="A273">
        <v>272</v>
      </c>
      <c r="B273" s="1">
        <v>43587</v>
      </c>
      <c r="C273" s="1">
        <v>43597</v>
      </c>
      <c r="D273" s="1">
        <v>43600</v>
      </c>
      <c r="E273" s="1">
        <v>43599</v>
      </c>
      <c r="F273">
        <v>4</v>
      </c>
      <c r="G273">
        <v>9</v>
      </c>
      <c r="H273">
        <v>193</v>
      </c>
      <c r="I273" s="6">
        <v>0</v>
      </c>
      <c r="J273">
        <v>3</v>
      </c>
      <c r="K273" t="str">
        <f>_xlfn.XLOOKUP(fCompras!F273,dComprador!$A$2:$A$7,dComprador!$B$2:$B$7)</f>
        <v>Lira</v>
      </c>
      <c r="L273" t="str">
        <f>_xlfn.XLOOKUP(J273,dFornecedor!$A$2:$A$6,dFornecedor!$B$2:$B$6)</f>
        <v>StepUp</v>
      </c>
      <c r="M273" t="str">
        <f>_xlfn.XLOOKUP(G273,dMateriaPrima!$A$2:$A$12,dMateriaPrima!$B$2:$B$12)</f>
        <v>Couro</v>
      </c>
      <c r="N273" s="2">
        <f>_xlfn.XLOOKUP(G273,dMateriaPrima!$A$2:$A$12,dMateriaPrima!$C$2:$C$12)</f>
        <v>4.4000000000000004</v>
      </c>
      <c r="O273" s="3">
        <f t="shared" si="20"/>
        <v>849.2</v>
      </c>
      <c r="P273" s="4">
        <f t="shared" si="21"/>
        <v>0</v>
      </c>
      <c r="Q273" s="3">
        <f t="shared" si="22"/>
        <v>849.2</v>
      </c>
      <c r="R273" t="str">
        <f t="shared" si="23"/>
        <v>No prazo</v>
      </c>
      <c r="S273" s="5">
        <f t="shared" si="24"/>
        <v>0</v>
      </c>
    </row>
    <row r="274" spans="1:19" x14ac:dyDescent="0.25">
      <c r="A274">
        <v>273</v>
      </c>
      <c r="B274" s="1">
        <v>43587</v>
      </c>
      <c r="C274" s="1">
        <v>43597</v>
      </c>
      <c r="D274" s="1">
        <v>43617</v>
      </c>
      <c r="E274" s="1">
        <v>43618</v>
      </c>
      <c r="F274">
        <v>1</v>
      </c>
      <c r="G274">
        <v>5</v>
      </c>
      <c r="H274">
        <v>39</v>
      </c>
      <c r="I274" s="6">
        <v>0</v>
      </c>
      <c r="J274">
        <v>3</v>
      </c>
      <c r="K274" t="str">
        <f>_xlfn.XLOOKUP(fCompras!F274,dComprador!$A$2:$A$7,dComprador!$B$2:$B$7)</f>
        <v>Alon</v>
      </c>
      <c r="L274" t="str">
        <f>_xlfn.XLOOKUP(J274,dFornecedor!$A$2:$A$6,dFornecedor!$B$2:$B$6)</f>
        <v>StepUp</v>
      </c>
      <c r="M274" t="str">
        <f>_xlfn.XLOOKUP(G274,dMateriaPrima!$A$2:$A$12,dMateriaPrima!$B$2:$B$12)</f>
        <v>Areia</v>
      </c>
      <c r="N274" s="2">
        <f>_xlfn.XLOOKUP(G274,dMateriaPrima!$A$2:$A$12,dMateriaPrima!$C$2:$C$12)</f>
        <v>3.59</v>
      </c>
      <c r="O274" s="3">
        <f t="shared" si="20"/>
        <v>140.01</v>
      </c>
      <c r="P274" s="4">
        <f t="shared" si="21"/>
        <v>0</v>
      </c>
      <c r="Q274" s="3">
        <f t="shared" si="22"/>
        <v>140.01</v>
      </c>
      <c r="R274" t="str">
        <f t="shared" si="23"/>
        <v>Em atraso</v>
      </c>
      <c r="S274" s="5">
        <f t="shared" si="24"/>
        <v>1</v>
      </c>
    </row>
    <row r="275" spans="1:19" x14ac:dyDescent="0.25">
      <c r="A275">
        <v>274</v>
      </c>
      <c r="B275" s="1">
        <v>43587</v>
      </c>
      <c r="C275" s="1">
        <v>43594</v>
      </c>
      <c r="D275" s="1">
        <v>43595</v>
      </c>
      <c r="E275" s="1">
        <v>43604</v>
      </c>
      <c r="F275">
        <v>4</v>
      </c>
      <c r="G275">
        <v>5</v>
      </c>
      <c r="H275">
        <v>194</v>
      </c>
      <c r="I275" s="6">
        <v>0</v>
      </c>
      <c r="J275">
        <v>2</v>
      </c>
      <c r="K275" t="str">
        <f>_xlfn.XLOOKUP(fCompras!F275,dComprador!$A$2:$A$7,dComprador!$B$2:$B$7)</f>
        <v>Lira</v>
      </c>
      <c r="L275" t="str">
        <f>_xlfn.XLOOKUP(J275,dFornecedor!$A$2:$A$6,dFornecedor!$B$2:$B$6)</f>
        <v>Minerva</v>
      </c>
      <c r="M275" t="str">
        <f>_xlfn.XLOOKUP(G275,dMateriaPrima!$A$2:$A$12,dMateriaPrima!$B$2:$B$12)</f>
        <v>Areia</v>
      </c>
      <c r="N275" s="2">
        <f>_xlfn.XLOOKUP(G275,dMateriaPrima!$A$2:$A$12,dMateriaPrima!$C$2:$C$12)</f>
        <v>3.59</v>
      </c>
      <c r="O275" s="3">
        <f t="shared" si="20"/>
        <v>696.45999999999992</v>
      </c>
      <c r="P275" s="4">
        <f t="shared" si="21"/>
        <v>0</v>
      </c>
      <c r="Q275" s="3">
        <f t="shared" si="22"/>
        <v>696.45999999999992</v>
      </c>
      <c r="R275" t="str">
        <f t="shared" si="23"/>
        <v>Em atraso</v>
      </c>
      <c r="S275" s="5">
        <f t="shared" si="24"/>
        <v>9</v>
      </c>
    </row>
    <row r="276" spans="1:19" x14ac:dyDescent="0.25">
      <c r="A276">
        <v>275</v>
      </c>
      <c r="B276" s="1">
        <v>43587</v>
      </c>
      <c r="C276" s="1">
        <v>43597</v>
      </c>
      <c r="D276" s="1">
        <v>43597</v>
      </c>
      <c r="E276" s="1">
        <v>43602</v>
      </c>
      <c r="F276">
        <v>4</v>
      </c>
      <c r="G276">
        <v>11</v>
      </c>
      <c r="H276">
        <v>138</v>
      </c>
      <c r="I276" s="6">
        <v>0</v>
      </c>
      <c r="J276">
        <v>1</v>
      </c>
      <c r="K276" t="str">
        <f>_xlfn.XLOOKUP(fCompras!F276,dComprador!$A$2:$A$7,dComprador!$B$2:$B$7)</f>
        <v>Lira</v>
      </c>
      <c r="L276" t="str">
        <f>_xlfn.XLOOKUP(J276,dFornecedor!$A$2:$A$6,dFornecedor!$B$2:$B$6)</f>
        <v>NorthShore</v>
      </c>
      <c r="M276" t="str">
        <f>_xlfn.XLOOKUP(G276,dMateriaPrima!$A$2:$A$12,dMateriaPrima!$B$2:$B$12)</f>
        <v>Papel</v>
      </c>
      <c r="N276" s="2">
        <f>_xlfn.XLOOKUP(G276,dMateriaPrima!$A$2:$A$12,dMateriaPrima!$C$2:$C$12)</f>
        <v>9</v>
      </c>
      <c r="O276" s="3">
        <f t="shared" si="20"/>
        <v>1242</v>
      </c>
      <c r="P276" s="4">
        <f t="shared" si="21"/>
        <v>0</v>
      </c>
      <c r="Q276" s="3">
        <f t="shared" si="22"/>
        <v>1242</v>
      </c>
      <c r="R276" t="str">
        <f t="shared" si="23"/>
        <v>Em atraso</v>
      </c>
      <c r="S276" s="5">
        <f t="shared" si="24"/>
        <v>5</v>
      </c>
    </row>
    <row r="277" spans="1:19" x14ac:dyDescent="0.25">
      <c r="A277">
        <v>276</v>
      </c>
      <c r="B277" s="1">
        <v>43587</v>
      </c>
      <c r="C277" s="1">
        <v>43587</v>
      </c>
      <c r="D277" s="1">
        <v>43595</v>
      </c>
      <c r="E277" s="1">
        <v>43595</v>
      </c>
      <c r="F277">
        <v>4</v>
      </c>
      <c r="G277">
        <v>7</v>
      </c>
      <c r="H277">
        <v>33</v>
      </c>
      <c r="I277" s="6">
        <v>0</v>
      </c>
      <c r="J277">
        <v>2</v>
      </c>
      <c r="K277" t="str">
        <f>_xlfn.XLOOKUP(fCompras!F277,dComprador!$A$2:$A$7,dComprador!$B$2:$B$7)</f>
        <v>Lira</v>
      </c>
      <c r="L277" t="str">
        <f>_xlfn.XLOOKUP(J277,dFornecedor!$A$2:$A$6,dFornecedor!$B$2:$B$6)</f>
        <v>Minerva</v>
      </c>
      <c r="M277" t="str">
        <f>_xlfn.XLOOKUP(G277,dMateriaPrima!$A$2:$A$12,dMateriaPrima!$B$2:$B$12)</f>
        <v>Poliéster</v>
      </c>
      <c r="N277" s="2">
        <f>_xlfn.XLOOKUP(G277,dMateriaPrima!$A$2:$A$12,dMateriaPrima!$C$2:$C$12)</f>
        <v>8</v>
      </c>
      <c r="O277" s="3">
        <f t="shared" si="20"/>
        <v>264</v>
      </c>
      <c r="P277" s="4">
        <f t="shared" si="21"/>
        <v>0</v>
      </c>
      <c r="Q277" s="3">
        <f t="shared" si="22"/>
        <v>264</v>
      </c>
      <c r="R277" t="str">
        <f t="shared" si="23"/>
        <v>No prazo</v>
      </c>
      <c r="S277" s="5">
        <f t="shared" si="24"/>
        <v>0</v>
      </c>
    </row>
    <row r="278" spans="1:19" x14ac:dyDescent="0.25">
      <c r="A278">
        <v>277</v>
      </c>
      <c r="B278" s="1">
        <v>43587</v>
      </c>
      <c r="C278" s="1">
        <v>43589</v>
      </c>
      <c r="D278" s="1">
        <v>43593</v>
      </c>
      <c r="E278" s="1">
        <v>43596</v>
      </c>
      <c r="F278">
        <v>4</v>
      </c>
      <c r="G278">
        <v>1</v>
      </c>
      <c r="H278">
        <v>65</v>
      </c>
      <c r="I278" s="6">
        <v>0</v>
      </c>
      <c r="J278">
        <v>2</v>
      </c>
      <c r="K278" t="str">
        <f>_xlfn.XLOOKUP(fCompras!F278,dComprador!$A$2:$A$7,dComprador!$B$2:$B$7)</f>
        <v>Lira</v>
      </c>
      <c r="L278" t="str">
        <f>_xlfn.XLOOKUP(J278,dFornecedor!$A$2:$A$6,dFornecedor!$B$2:$B$6)</f>
        <v>Minerva</v>
      </c>
      <c r="M278" t="str">
        <f>_xlfn.XLOOKUP(G278,dMateriaPrima!$A$2:$A$12,dMateriaPrima!$B$2:$B$12)</f>
        <v>Tecido</v>
      </c>
      <c r="N278" s="2">
        <f>_xlfn.XLOOKUP(G278,dMateriaPrima!$A$2:$A$12,dMateriaPrima!$C$2:$C$12)</f>
        <v>18</v>
      </c>
      <c r="O278" s="3">
        <f t="shared" si="20"/>
        <v>1170</v>
      </c>
      <c r="P278" s="4">
        <f t="shared" si="21"/>
        <v>0</v>
      </c>
      <c r="Q278" s="3">
        <f t="shared" si="22"/>
        <v>1170</v>
      </c>
      <c r="R278" t="str">
        <f t="shared" si="23"/>
        <v>Em atraso</v>
      </c>
      <c r="S278" s="5">
        <f t="shared" si="24"/>
        <v>3</v>
      </c>
    </row>
    <row r="279" spans="1:19" x14ac:dyDescent="0.25">
      <c r="A279">
        <v>278</v>
      </c>
      <c r="B279" s="1">
        <v>43587</v>
      </c>
      <c r="C279" s="1">
        <v>43594</v>
      </c>
      <c r="D279" s="1">
        <v>43598</v>
      </c>
      <c r="E279" s="1">
        <v>43599</v>
      </c>
      <c r="F279">
        <v>3</v>
      </c>
      <c r="G279">
        <v>9</v>
      </c>
      <c r="H279">
        <v>11</v>
      </c>
      <c r="I279" s="6">
        <v>0</v>
      </c>
      <c r="J279">
        <v>3</v>
      </c>
      <c r="K279" t="str">
        <f>_xlfn.XLOOKUP(fCompras!F279,dComprador!$A$2:$A$7,dComprador!$B$2:$B$7)</f>
        <v>Diego</v>
      </c>
      <c r="L279" t="str">
        <f>_xlfn.XLOOKUP(J279,dFornecedor!$A$2:$A$6,dFornecedor!$B$2:$B$6)</f>
        <v>StepUp</v>
      </c>
      <c r="M279" t="str">
        <f>_xlfn.XLOOKUP(G279,dMateriaPrima!$A$2:$A$12,dMateriaPrima!$B$2:$B$12)</f>
        <v>Couro</v>
      </c>
      <c r="N279" s="2">
        <f>_xlfn.XLOOKUP(G279,dMateriaPrima!$A$2:$A$12,dMateriaPrima!$C$2:$C$12)</f>
        <v>4.4000000000000004</v>
      </c>
      <c r="O279" s="3">
        <f t="shared" si="20"/>
        <v>48.400000000000006</v>
      </c>
      <c r="P279" s="4">
        <f t="shared" si="21"/>
        <v>0</v>
      </c>
      <c r="Q279" s="3">
        <f t="shared" si="22"/>
        <v>48.400000000000006</v>
      </c>
      <c r="R279" t="str">
        <f t="shared" si="23"/>
        <v>Em atraso</v>
      </c>
      <c r="S279" s="5">
        <f t="shared" si="24"/>
        <v>1</v>
      </c>
    </row>
    <row r="280" spans="1:19" x14ac:dyDescent="0.25">
      <c r="A280">
        <v>279</v>
      </c>
      <c r="B280" s="1">
        <v>43587</v>
      </c>
      <c r="C280" s="1">
        <v>43595</v>
      </c>
      <c r="D280" s="1">
        <v>43597</v>
      </c>
      <c r="E280" s="1">
        <v>43601</v>
      </c>
      <c r="F280">
        <v>3</v>
      </c>
      <c r="G280">
        <v>2</v>
      </c>
      <c r="H280">
        <v>470</v>
      </c>
      <c r="I280" s="6">
        <v>0</v>
      </c>
      <c r="J280">
        <v>2</v>
      </c>
      <c r="K280" t="str">
        <f>_xlfn.XLOOKUP(fCompras!F280,dComprador!$A$2:$A$7,dComprador!$B$2:$B$7)</f>
        <v>Diego</v>
      </c>
      <c r="L280" t="str">
        <f>_xlfn.XLOOKUP(J280,dFornecedor!$A$2:$A$6,dFornecedor!$B$2:$B$6)</f>
        <v>Minerva</v>
      </c>
      <c r="M280" t="str">
        <f>_xlfn.XLOOKUP(G280,dMateriaPrima!$A$2:$A$12,dMateriaPrima!$B$2:$B$12)</f>
        <v>Chapa Metal</v>
      </c>
      <c r="N280" s="2">
        <f>_xlfn.XLOOKUP(G280,dMateriaPrima!$A$2:$A$12,dMateriaPrima!$C$2:$C$12)</f>
        <v>299.89999999999998</v>
      </c>
      <c r="O280" s="3">
        <f t="shared" si="20"/>
        <v>140953</v>
      </c>
      <c r="P280" s="4">
        <f t="shared" si="21"/>
        <v>0</v>
      </c>
      <c r="Q280" s="3">
        <f t="shared" si="22"/>
        <v>140953</v>
      </c>
      <c r="R280" t="str">
        <f t="shared" si="23"/>
        <v>Em atraso</v>
      </c>
      <c r="S280" s="5">
        <f t="shared" si="24"/>
        <v>4</v>
      </c>
    </row>
    <row r="281" spans="1:19" x14ac:dyDescent="0.25">
      <c r="A281">
        <v>280</v>
      </c>
      <c r="B281" s="1">
        <v>43587</v>
      </c>
      <c r="C281" s="1">
        <v>43595</v>
      </c>
      <c r="D281" s="1">
        <v>43599</v>
      </c>
      <c r="E281" s="1">
        <v>43604</v>
      </c>
      <c r="F281">
        <v>2</v>
      </c>
      <c r="G281">
        <v>8</v>
      </c>
      <c r="H281">
        <v>277</v>
      </c>
      <c r="I281" s="6">
        <v>0.15</v>
      </c>
      <c r="J281">
        <v>2</v>
      </c>
      <c r="K281" t="str">
        <f>_xlfn.XLOOKUP(fCompras!F281,dComprador!$A$2:$A$7,dComprador!$B$2:$B$7)</f>
        <v>João</v>
      </c>
      <c r="L281" t="str">
        <f>_xlfn.XLOOKUP(J281,dFornecedor!$A$2:$A$6,dFornecedor!$B$2:$B$6)</f>
        <v>Minerva</v>
      </c>
      <c r="M281" t="str">
        <f>_xlfn.XLOOKUP(G281,dMateriaPrima!$A$2:$A$12,dMateriaPrima!$B$2:$B$12)</f>
        <v>Cimento</v>
      </c>
      <c r="N281" s="2">
        <f>_xlfn.XLOOKUP(G281,dMateriaPrima!$A$2:$A$12,dMateriaPrima!$C$2:$C$12)</f>
        <v>23</v>
      </c>
      <c r="O281" s="3">
        <f t="shared" si="20"/>
        <v>6371</v>
      </c>
      <c r="P281" s="4">
        <f t="shared" si="21"/>
        <v>955.65</v>
      </c>
      <c r="Q281" s="3">
        <f t="shared" si="22"/>
        <v>5415.35</v>
      </c>
      <c r="R281" t="str">
        <f t="shared" si="23"/>
        <v>Em atraso</v>
      </c>
      <c r="S281" s="5">
        <f t="shared" si="24"/>
        <v>5</v>
      </c>
    </row>
    <row r="282" spans="1:19" x14ac:dyDescent="0.25">
      <c r="A282">
        <v>281</v>
      </c>
      <c r="B282" s="1">
        <v>43587</v>
      </c>
      <c r="C282" s="1">
        <v>43595</v>
      </c>
      <c r="D282" s="1">
        <v>43600</v>
      </c>
      <c r="E282" s="1">
        <v>43603</v>
      </c>
      <c r="F282">
        <v>3</v>
      </c>
      <c r="G282">
        <v>4</v>
      </c>
      <c r="H282">
        <v>189</v>
      </c>
      <c r="I282" s="6">
        <v>0</v>
      </c>
      <c r="J282">
        <v>2</v>
      </c>
      <c r="K282" t="str">
        <f>_xlfn.XLOOKUP(fCompras!F282,dComprador!$A$2:$A$7,dComprador!$B$2:$B$7)</f>
        <v>Diego</v>
      </c>
      <c r="L282" t="str">
        <f>_xlfn.XLOOKUP(J282,dFornecedor!$A$2:$A$6,dFornecedor!$B$2:$B$6)</f>
        <v>Minerva</v>
      </c>
      <c r="M282" t="str">
        <f>_xlfn.XLOOKUP(G282,dMateriaPrima!$A$2:$A$12,dMateriaPrima!$B$2:$B$12)</f>
        <v>Madeira</v>
      </c>
      <c r="N282" s="2">
        <f>_xlfn.XLOOKUP(G282,dMateriaPrima!$A$2:$A$12,dMateriaPrima!$C$2:$C$12)</f>
        <v>168</v>
      </c>
      <c r="O282" s="3">
        <f t="shared" si="20"/>
        <v>31752</v>
      </c>
      <c r="P282" s="4">
        <f t="shared" si="21"/>
        <v>0</v>
      </c>
      <c r="Q282" s="3">
        <f t="shared" si="22"/>
        <v>31752</v>
      </c>
      <c r="R282" t="str">
        <f t="shared" si="23"/>
        <v>Em atraso</v>
      </c>
      <c r="S282" s="5">
        <f t="shared" si="24"/>
        <v>3</v>
      </c>
    </row>
    <row r="283" spans="1:19" x14ac:dyDescent="0.25">
      <c r="A283">
        <v>282</v>
      </c>
      <c r="B283" s="1">
        <v>43587</v>
      </c>
      <c r="C283" s="1">
        <v>43588</v>
      </c>
      <c r="D283" s="1">
        <v>43616</v>
      </c>
      <c r="E283" s="1">
        <v>43617</v>
      </c>
      <c r="F283">
        <v>1</v>
      </c>
      <c r="G283">
        <v>5</v>
      </c>
      <c r="H283">
        <v>232</v>
      </c>
      <c r="I283" s="6">
        <v>0</v>
      </c>
      <c r="J283">
        <v>3</v>
      </c>
      <c r="K283" t="str">
        <f>_xlfn.XLOOKUP(fCompras!F283,dComprador!$A$2:$A$7,dComprador!$B$2:$B$7)</f>
        <v>Alon</v>
      </c>
      <c r="L283" t="str">
        <f>_xlfn.XLOOKUP(J283,dFornecedor!$A$2:$A$6,dFornecedor!$B$2:$B$6)</f>
        <v>StepUp</v>
      </c>
      <c r="M283" t="str">
        <f>_xlfn.XLOOKUP(G283,dMateriaPrima!$A$2:$A$12,dMateriaPrima!$B$2:$B$12)</f>
        <v>Areia</v>
      </c>
      <c r="N283" s="2">
        <f>_xlfn.XLOOKUP(G283,dMateriaPrima!$A$2:$A$12,dMateriaPrima!$C$2:$C$12)</f>
        <v>3.59</v>
      </c>
      <c r="O283" s="3">
        <f t="shared" si="20"/>
        <v>832.88</v>
      </c>
      <c r="P283" s="4">
        <f t="shared" si="21"/>
        <v>0</v>
      </c>
      <c r="Q283" s="3">
        <f t="shared" si="22"/>
        <v>832.88</v>
      </c>
      <c r="R283" t="str">
        <f t="shared" si="23"/>
        <v>Em atraso</v>
      </c>
      <c r="S283" s="5">
        <f t="shared" si="24"/>
        <v>1</v>
      </c>
    </row>
    <row r="284" spans="1:19" x14ac:dyDescent="0.25">
      <c r="A284">
        <v>283</v>
      </c>
      <c r="B284" s="1">
        <v>43587</v>
      </c>
      <c r="C284" s="1">
        <v>43595</v>
      </c>
      <c r="D284" s="1">
        <v>43619</v>
      </c>
      <c r="E284" s="1">
        <v>43621</v>
      </c>
      <c r="F284">
        <v>1</v>
      </c>
      <c r="G284">
        <v>4</v>
      </c>
      <c r="H284">
        <v>14</v>
      </c>
      <c r="I284" s="6">
        <v>0</v>
      </c>
      <c r="J284">
        <v>2</v>
      </c>
      <c r="K284" t="str">
        <f>_xlfn.XLOOKUP(fCompras!F284,dComprador!$A$2:$A$7,dComprador!$B$2:$B$7)</f>
        <v>Alon</v>
      </c>
      <c r="L284" t="str">
        <f>_xlfn.XLOOKUP(J284,dFornecedor!$A$2:$A$6,dFornecedor!$B$2:$B$6)</f>
        <v>Minerva</v>
      </c>
      <c r="M284" t="str">
        <f>_xlfn.XLOOKUP(G284,dMateriaPrima!$A$2:$A$12,dMateriaPrima!$B$2:$B$12)</f>
        <v>Madeira</v>
      </c>
      <c r="N284" s="2">
        <f>_xlfn.XLOOKUP(G284,dMateriaPrima!$A$2:$A$12,dMateriaPrima!$C$2:$C$12)</f>
        <v>168</v>
      </c>
      <c r="O284" s="3">
        <f t="shared" si="20"/>
        <v>2352</v>
      </c>
      <c r="P284" s="4">
        <f t="shared" si="21"/>
        <v>0</v>
      </c>
      <c r="Q284" s="3">
        <f t="shared" si="22"/>
        <v>2352</v>
      </c>
      <c r="R284" t="str">
        <f t="shared" si="23"/>
        <v>Em atraso</v>
      </c>
      <c r="S284" s="5">
        <f t="shared" si="24"/>
        <v>2</v>
      </c>
    </row>
    <row r="285" spans="1:19" x14ac:dyDescent="0.25">
      <c r="A285">
        <v>284</v>
      </c>
      <c r="B285" s="1">
        <v>43588</v>
      </c>
      <c r="C285" s="1">
        <v>43588</v>
      </c>
      <c r="D285" s="1">
        <v>43594</v>
      </c>
      <c r="E285" s="1">
        <v>43596</v>
      </c>
      <c r="F285">
        <v>4</v>
      </c>
      <c r="G285">
        <v>8</v>
      </c>
      <c r="H285">
        <v>108</v>
      </c>
      <c r="I285" s="6">
        <v>0</v>
      </c>
      <c r="J285">
        <v>2</v>
      </c>
      <c r="K285" t="str">
        <f>_xlfn.XLOOKUP(fCompras!F285,dComprador!$A$2:$A$7,dComprador!$B$2:$B$7)</f>
        <v>Lira</v>
      </c>
      <c r="L285" t="str">
        <f>_xlfn.XLOOKUP(J285,dFornecedor!$A$2:$A$6,dFornecedor!$B$2:$B$6)</f>
        <v>Minerva</v>
      </c>
      <c r="M285" t="str">
        <f>_xlfn.XLOOKUP(G285,dMateriaPrima!$A$2:$A$12,dMateriaPrima!$B$2:$B$12)</f>
        <v>Cimento</v>
      </c>
      <c r="N285" s="2">
        <f>_xlfn.XLOOKUP(G285,dMateriaPrima!$A$2:$A$12,dMateriaPrima!$C$2:$C$12)</f>
        <v>23</v>
      </c>
      <c r="O285" s="3">
        <f t="shared" si="20"/>
        <v>2484</v>
      </c>
      <c r="P285" s="4">
        <f t="shared" si="21"/>
        <v>0</v>
      </c>
      <c r="Q285" s="3">
        <f t="shared" si="22"/>
        <v>2484</v>
      </c>
      <c r="R285" t="str">
        <f t="shared" si="23"/>
        <v>Em atraso</v>
      </c>
      <c r="S285" s="5">
        <f t="shared" si="24"/>
        <v>2</v>
      </c>
    </row>
    <row r="286" spans="1:19" x14ac:dyDescent="0.25">
      <c r="A286">
        <v>285</v>
      </c>
      <c r="B286" s="1">
        <v>43588</v>
      </c>
      <c r="C286" s="1">
        <v>43593</v>
      </c>
      <c r="D286" s="1">
        <v>43596</v>
      </c>
      <c r="E286" s="1">
        <v>43595</v>
      </c>
      <c r="F286">
        <v>4</v>
      </c>
      <c r="G286">
        <v>9</v>
      </c>
      <c r="H286">
        <v>396</v>
      </c>
      <c r="I286" s="6">
        <v>0</v>
      </c>
      <c r="J286">
        <v>1</v>
      </c>
      <c r="K286" t="str">
        <f>_xlfn.XLOOKUP(fCompras!F286,dComprador!$A$2:$A$7,dComprador!$B$2:$B$7)</f>
        <v>Lira</v>
      </c>
      <c r="L286" t="str">
        <f>_xlfn.XLOOKUP(J286,dFornecedor!$A$2:$A$6,dFornecedor!$B$2:$B$6)</f>
        <v>NorthShore</v>
      </c>
      <c r="M286" t="str">
        <f>_xlfn.XLOOKUP(G286,dMateriaPrima!$A$2:$A$12,dMateriaPrima!$B$2:$B$12)</f>
        <v>Couro</v>
      </c>
      <c r="N286" s="2">
        <f>_xlfn.XLOOKUP(G286,dMateriaPrima!$A$2:$A$12,dMateriaPrima!$C$2:$C$12)</f>
        <v>4.4000000000000004</v>
      </c>
      <c r="O286" s="3">
        <f t="shared" si="20"/>
        <v>1742.4</v>
      </c>
      <c r="P286" s="4">
        <f t="shared" si="21"/>
        <v>0</v>
      </c>
      <c r="Q286" s="3">
        <f t="shared" si="22"/>
        <v>1742.4</v>
      </c>
      <c r="R286" t="str">
        <f t="shared" si="23"/>
        <v>No prazo</v>
      </c>
      <c r="S286" s="5">
        <f t="shared" si="24"/>
        <v>0</v>
      </c>
    </row>
    <row r="287" spans="1:19" x14ac:dyDescent="0.25">
      <c r="A287">
        <v>286</v>
      </c>
      <c r="B287" s="1">
        <v>43588</v>
      </c>
      <c r="C287" s="1">
        <v>43598</v>
      </c>
      <c r="D287" s="1">
        <v>43599</v>
      </c>
      <c r="E287" s="1">
        <v>43601</v>
      </c>
      <c r="F287">
        <v>4</v>
      </c>
      <c r="G287">
        <v>9</v>
      </c>
      <c r="H287">
        <v>68</v>
      </c>
      <c r="I287" s="6">
        <v>0</v>
      </c>
      <c r="J287">
        <v>3</v>
      </c>
      <c r="K287" t="str">
        <f>_xlfn.XLOOKUP(fCompras!F287,dComprador!$A$2:$A$7,dComprador!$B$2:$B$7)</f>
        <v>Lira</v>
      </c>
      <c r="L287" t="str">
        <f>_xlfn.XLOOKUP(J287,dFornecedor!$A$2:$A$6,dFornecedor!$B$2:$B$6)</f>
        <v>StepUp</v>
      </c>
      <c r="M287" t="str">
        <f>_xlfn.XLOOKUP(G287,dMateriaPrima!$A$2:$A$12,dMateriaPrima!$B$2:$B$12)</f>
        <v>Couro</v>
      </c>
      <c r="N287" s="2">
        <f>_xlfn.XLOOKUP(G287,dMateriaPrima!$A$2:$A$12,dMateriaPrima!$C$2:$C$12)</f>
        <v>4.4000000000000004</v>
      </c>
      <c r="O287" s="3">
        <f t="shared" si="20"/>
        <v>299.20000000000005</v>
      </c>
      <c r="P287" s="4">
        <f t="shared" si="21"/>
        <v>0</v>
      </c>
      <c r="Q287" s="3">
        <f t="shared" si="22"/>
        <v>299.20000000000005</v>
      </c>
      <c r="R287" t="str">
        <f t="shared" si="23"/>
        <v>Em atraso</v>
      </c>
      <c r="S287" s="5">
        <f t="shared" si="24"/>
        <v>2</v>
      </c>
    </row>
    <row r="288" spans="1:19" x14ac:dyDescent="0.25">
      <c r="A288">
        <v>287</v>
      </c>
      <c r="B288" s="1">
        <v>43588</v>
      </c>
      <c r="C288" s="1">
        <v>43597</v>
      </c>
      <c r="D288" s="1">
        <v>43606</v>
      </c>
      <c r="E288" s="1">
        <v>43606</v>
      </c>
      <c r="F288">
        <v>1</v>
      </c>
      <c r="G288">
        <v>1</v>
      </c>
      <c r="H288">
        <v>371</v>
      </c>
      <c r="I288" s="6">
        <v>0</v>
      </c>
      <c r="J288">
        <v>2</v>
      </c>
      <c r="K288" t="str">
        <f>_xlfn.XLOOKUP(fCompras!F288,dComprador!$A$2:$A$7,dComprador!$B$2:$B$7)</f>
        <v>Alon</v>
      </c>
      <c r="L288" t="str">
        <f>_xlfn.XLOOKUP(J288,dFornecedor!$A$2:$A$6,dFornecedor!$B$2:$B$6)</f>
        <v>Minerva</v>
      </c>
      <c r="M288" t="str">
        <f>_xlfn.XLOOKUP(G288,dMateriaPrima!$A$2:$A$12,dMateriaPrima!$B$2:$B$12)</f>
        <v>Tecido</v>
      </c>
      <c r="N288" s="2">
        <f>_xlfn.XLOOKUP(G288,dMateriaPrima!$A$2:$A$12,dMateriaPrima!$C$2:$C$12)</f>
        <v>18</v>
      </c>
      <c r="O288" s="3">
        <f t="shared" si="20"/>
        <v>6678</v>
      </c>
      <c r="P288" s="4">
        <f t="shared" si="21"/>
        <v>0</v>
      </c>
      <c r="Q288" s="3">
        <f t="shared" si="22"/>
        <v>6678</v>
      </c>
      <c r="R288" t="str">
        <f t="shared" si="23"/>
        <v>No prazo</v>
      </c>
      <c r="S288" s="5">
        <f t="shared" si="24"/>
        <v>0</v>
      </c>
    </row>
    <row r="289" spans="1:19" x14ac:dyDescent="0.25">
      <c r="A289">
        <v>288</v>
      </c>
      <c r="B289" s="1">
        <v>43588</v>
      </c>
      <c r="C289" s="1">
        <v>43589</v>
      </c>
      <c r="D289" s="1">
        <v>43607</v>
      </c>
      <c r="E289" s="1">
        <v>43608</v>
      </c>
      <c r="F289">
        <v>1</v>
      </c>
      <c r="G289">
        <v>11</v>
      </c>
      <c r="H289">
        <v>193</v>
      </c>
      <c r="I289" s="6">
        <v>0</v>
      </c>
      <c r="J289">
        <v>4</v>
      </c>
      <c r="K289" t="str">
        <f>_xlfn.XLOOKUP(fCompras!F289,dComprador!$A$2:$A$7,dComprador!$B$2:$B$7)</f>
        <v>Alon</v>
      </c>
      <c r="L289" t="str">
        <f>_xlfn.XLOOKUP(J289,dFornecedor!$A$2:$A$6,dFornecedor!$B$2:$B$6)</f>
        <v>AlphaOmega</v>
      </c>
      <c r="M289" t="str">
        <f>_xlfn.XLOOKUP(G289,dMateriaPrima!$A$2:$A$12,dMateriaPrima!$B$2:$B$12)</f>
        <v>Papel</v>
      </c>
      <c r="N289" s="2">
        <f>_xlfn.XLOOKUP(G289,dMateriaPrima!$A$2:$A$12,dMateriaPrima!$C$2:$C$12)</f>
        <v>9</v>
      </c>
      <c r="O289" s="3">
        <f t="shared" si="20"/>
        <v>1737</v>
      </c>
      <c r="P289" s="4">
        <f t="shared" si="21"/>
        <v>0</v>
      </c>
      <c r="Q289" s="3">
        <f t="shared" si="22"/>
        <v>1737</v>
      </c>
      <c r="R289" t="str">
        <f t="shared" si="23"/>
        <v>Em atraso</v>
      </c>
      <c r="S289" s="5">
        <f t="shared" si="24"/>
        <v>1</v>
      </c>
    </row>
    <row r="290" spans="1:19" x14ac:dyDescent="0.25">
      <c r="A290">
        <v>289</v>
      </c>
      <c r="B290" s="1">
        <v>43588</v>
      </c>
      <c r="C290" s="1">
        <v>43596</v>
      </c>
      <c r="D290" s="1">
        <v>43600</v>
      </c>
      <c r="E290" s="1">
        <v>43599</v>
      </c>
      <c r="F290">
        <v>2</v>
      </c>
      <c r="G290">
        <v>8</v>
      </c>
      <c r="H290">
        <v>420</v>
      </c>
      <c r="I290" s="6">
        <v>0</v>
      </c>
      <c r="J290">
        <v>3</v>
      </c>
      <c r="K290" t="str">
        <f>_xlfn.XLOOKUP(fCompras!F290,dComprador!$A$2:$A$7,dComprador!$B$2:$B$7)</f>
        <v>João</v>
      </c>
      <c r="L290" t="str">
        <f>_xlfn.XLOOKUP(J290,dFornecedor!$A$2:$A$6,dFornecedor!$B$2:$B$6)</f>
        <v>StepUp</v>
      </c>
      <c r="M290" t="str">
        <f>_xlfn.XLOOKUP(G290,dMateriaPrima!$A$2:$A$12,dMateriaPrima!$B$2:$B$12)</f>
        <v>Cimento</v>
      </c>
      <c r="N290" s="2">
        <f>_xlfn.XLOOKUP(G290,dMateriaPrima!$A$2:$A$12,dMateriaPrima!$C$2:$C$12)</f>
        <v>23</v>
      </c>
      <c r="O290" s="3">
        <f t="shared" si="20"/>
        <v>9660</v>
      </c>
      <c r="P290" s="4">
        <f t="shared" si="21"/>
        <v>0</v>
      </c>
      <c r="Q290" s="3">
        <f t="shared" si="22"/>
        <v>9660</v>
      </c>
      <c r="R290" t="str">
        <f t="shared" si="23"/>
        <v>No prazo</v>
      </c>
      <c r="S290" s="5">
        <f t="shared" si="24"/>
        <v>0</v>
      </c>
    </row>
    <row r="291" spans="1:19" x14ac:dyDescent="0.25">
      <c r="A291">
        <v>290</v>
      </c>
      <c r="B291" s="1">
        <v>43588</v>
      </c>
      <c r="C291" s="1">
        <v>43592</v>
      </c>
      <c r="D291" s="1">
        <v>43604</v>
      </c>
      <c r="E291" s="1">
        <v>43606</v>
      </c>
      <c r="F291">
        <v>3</v>
      </c>
      <c r="G291">
        <v>10</v>
      </c>
      <c r="H291">
        <v>145</v>
      </c>
      <c r="I291" s="6">
        <v>0</v>
      </c>
      <c r="J291">
        <v>1</v>
      </c>
      <c r="K291" t="str">
        <f>_xlfn.XLOOKUP(fCompras!F291,dComprador!$A$2:$A$7,dComprador!$B$2:$B$7)</f>
        <v>Diego</v>
      </c>
      <c r="L291" t="str">
        <f>_xlfn.XLOOKUP(J291,dFornecedor!$A$2:$A$6,dFornecedor!$B$2:$B$6)</f>
        <v>NorthShore</v>
      </c>
      <c r="M291" t="str">
        <f>_xlfn.XLOOKUP(G291,dMateriaPrima!$A$2:$A$12,dMateriaPrima!$B$2:$B$12)</f>
        <v>Pedra Britada</v>
      </c>
      <c r="N291" s="2">
        <f>_xlfn.XLOOKUP(G291,dMateriaPrima!$A$2:$A$12,dMateriaPrima!$C$2:$C$12)</f>
        <v>56</v>
      </c>
      <c r="O291" s="3">
        <f t="shared" si="20"/>
        <v>8120</v>
      </c>
      <c r="P291" s="4">
        <f t="shared" si="21"/>
        <v>0</v>
      </c>
      <c r="Q291" s="3">
        <f t="shared" si="22"/>
        <v>8120</v>
      </c>
      <c r="R291" t="str">
        <f t="shared" si="23"/>
        <v>Em atraso</v>
      </c>
      <c r="S291" s="5">
        <f t="shared" si="24"/>
        <v>2</v>
      </c>
    </row>
    <row r="292" spans="1:19" x14ac:dyDescent="0.25">
      <c r="A292">
        <v>291</v>
      </c>
      <c r="B292" s="1">
        <v>43588</v>
      </c>
      <c r="C292" s="1">
        <v>43588</v>
      </c>
      <c r="D292" s="1">
        <v>43614</v>
      </c>
      <c r="E292" s="1">
        <v>43614</v>
      </c>
      <c r="F292">
        <v>1</v>
      </c>
      <c r="G292">
        <v>3</v>
      </c>
      <c r="H292">
        <v>18</v>
      </c>
      <c r="I292" s="6">
        <v>0</v>
      </c>
      <c r="J292">
        <v>2</v>
      </c>
      <c r="K292" t="str">
        <f>_xlfn.XLOOKUP(fCompras!F292,dComprador!$A$2:$A$7,dComprador!$B$2:$B$7)</f>
        <v>Alon</v>
      </c>
      <c r="L292" t="str">
        <f>_xlfn.XLOOKUP(J292,dFornecedor!$A$2:$A$6,dFornecedor!$B$2:$B$6)</f>
        <v>Minerva</v>
      </c>
      <c r="M292" t="str">
        <f>_xlfn.XLOOKUP(G292,dMateriaPrima!$A$2:$A$12,dMateriaPrima!$B$2:$B$12)</f>
        <v>Barra Metal</v>
      </c>
      <c r="N292" s="2">
        <f>_xlfn.XLOOKUP(G292,dMateriaPrima!$A$2:$A$12,dMateriaPrima!$C$2:$C$12)</f>
        <v>565</v>
      </c>
      <c r="O292" s="3">
        <f t="shared" si="20"/>
        <v>10170</v>
      </c>
      <c r="P292" s="4">
        <f t="shared" si="21"/>
        <v>0</v>
      </c>
      <c r="Q292" s="3">
        <f t="shared" si="22"/>
        <v>10170</v>
      </c>
      <c r="R292" t="str">
        <f t="shared" si="23"/>
        <v>No prazo</v>
      </c>
      <c r="S292" s="5">
        <f t="shared" si="24"/>
        <v>0</v>
      </c>
    </row>
    <row r="293" spans="1:19" x14ac:dyDescent="0.25">
      <c r="A293">
        <v>292</v>
      </c>
      <c r="B293" s="1">
        <v>43589</v>
      </c>
      <c r="C293" s="1">
        <v>43598</v>
      </c>
      <c r="D293" s="1">
        <v>43617</v>
      </c>
      <c r="E293" s="1">
        <v>43619</v>
      </c>
      <c r="F293">
        <v>1</v>
      </c>
      <c r="G293">
        <v>10</v>
      </c>
      <c r="H293">
        <v>469</v>
      </c>
      <c r="I293" s="6">
        <v>0</v>
      </c>
      <c r="J293">
        <v>3</v>
      </c>
      <c r="K293" t="str">
        <f>_xlfn.XLOOKUP(fCompras!F293,dComprador!$A$2:$A$7,dComprador!$B$2:$B$7)</f>
        <v>Alon</v>
      </c>
      <c r="L293" t="str">
        <f>_xlfn.XLOOKUP(J293,dFornecedor!$A$2:$A$6,dFornecedor!$B$2:$B$6)</f>
        <v>StepUp</v>
      </c>
      <c r="M293" t="str">
        <f>_xlfn.XLOOKUP(G293,dMateriaPrima!$A$2:$A$12,dMateriaPrima!$B$2:$B$12)</f>
        <v>Pedra Britada</v>
      </c>
      <c r="N293" s="2">
        <f>_xlfn.XLOOKUP(G293,dMateriaPrima!$A$2:$A$12,dMateriaPrima!$C$2:$C$12)</f>
        <v>56</v>
      </c>
      <c r="O293" s="3">
        <f t="shared" si="20"/>
        <v>26264</v>
      </c>
      <c r="P293" s="4">
        <f t="shared" si="21"/>
        <v>0</v>
      </c>
      <c r="Q293" s="3">
        <f t="shared" si="22"/>
        <v>26264</v>
      </c>
      <c r="R293" t="str">
        <f t="shared" si="23"/>
        <v>Em atraso</v>
      </c>
      <c r="S293" s="5">
        <f t="shared" si="24"/>
        <v>2</v>
      </c>
    </row>
    <row r="294" spans="1:19" x14ac:dyDescent="0.25">
      <c r="A294">
        <v>293</v>
      </c>
      <c r="B294" s="1">
        <v>43589</v>
      </c>
      <c r="C294" s="1">
        <v>43591</v>
      </c>
      <c r="D294" s="1">
        <v>43595</v>
      </c>
      <c r="E294" s="1">
        <v>43598</v>
      </c>
      <c r="F294">
        <v>4</v>
      </c>
      <c r="G294">
        <v>5</v>
      </c>
      <c r="H294">
        <v>184</v>
      </c>
      <c r="I294" s="6">
        <v>0</v>
      </c>
      <c r="J294">
        <v>4</v>
      </c>
      <c r="K294" t="str">
        <f>_xlfn.XLOOKUP(fCompras!F294,dComprador!$A$2:$A$7,dComprador!$B$2:$B$7)</f>
        <v>Lira</v>
      </c>
      <c r="L294" t="str">
        <f>_xlfn.XLOOKUP(J294,dFornecedor!$A$2:$A$6,dFornecedor!$B$2:$B$6)</f>
        <v>AlphaOmega</v>
      </c>
      <c r="M294" t="str">
        <f>_xlfn.XLOOKUP(G294,dMateriaPrima!$A$2:$A$12,dMateriaPrima!$B$2:$B$12)</f>
        <v>Areia</v>
      </c>
      <c r="N294" s="2">
        <f>_xlfn.XLOOKUP(G294,dMateriaPrima!$A$2:$A$12,dMateriaPrima!$C$2:$C$12)</f>
        <v>3.59</v>
      </c>
      <c r="O294" s="3">
        <f t="shared" si="20"/>
        <v>660.56</v>
      </c>
      <c r="P294" s="4">
        <f t="shared" si="21"/>
        <v>0</v>
      </c>
      <c r="Q294" s="3">
        <f t="shared" si="22"/>
        <v>660.56</v>
      </c>
      <c r="R294" t="str">
        <f t="shared" si="23"/>
        <v>Em atraso</v>
      </c>
      <c r="S294" s="5">
        <f t="shared" si="24"/>
        <v>3</v>
      </c>
    </row>
    <row r="295" spans="1:19" x14ac:dyDescent="0.25">
      <c r="A295">
        <v>294</v>
      </c>
      <c r="B295" s="1">
        <v>43589</v>
      </c>
      <c r="C295" s="1">
        <v>43590</v>
      </c>
      <c r="D295" s="1">
        <v>43597</v>
      </c>
      <c r="E295" s="1">
        <v>43598</v>
      </c>
      <c r="F295">
        <v>4</v>
      </c>
      <c r="G295">
        <v>1</v>
      </c>
      <c r="H295">
        <v>35</v>
      </c>
      <c r="I295" s="6">
        <v>0</v>
      </c>
      <c r="J295">
        <v>2</v>
      </c>
      <c r="K295" t="str">
        <f>_xlfn.XLOOKUP(fCompras!F295,dComprador!$A$2:$A$7,dComprador!$B$2:$B$7)</f>
        <v>Lira</v>
      </c>
      <c r="L295" t="str">
        <f>_xlfn.XLOOKUP(J295,dFornecedor!$A$2:$A$6,dFornecedor!$B$2:$B$6)</f>
        <v>Minerva</v>
      </c>
      <c r="M295" t="str">
        <f>_xlfn.XLOOKUP(G295,dMateriaPrima!$A$2:$A$12,dMateriaPrima!$B$2:$B$12)</f>
        <v>Tecido</v>
      </c>
      <c r="N295" s="2">
        <f>_xlfn.XLOOKUP(G295,dMateriaPrima!$A$2:$A$12,dMateriaPrima!$C$2:$C$12)</f>
        <v>18</v>
      </c>
      <c r="O295" s="3">
        <f t="shared" si="20"/>
        <v>630</v>
      </c>
      <c r="P295" s="4">
        <f t="shared" si="21"/>
        <v>0</v>
      </c>
      <c r="Q295" s="3">
        <f t="shared" si="22"/>
        <v>630</v>
      </c>
      <c r="R295" t="str">
        <f t="shared" si="23"/>
        <v>Em atraso</v>
      </c>
      <c r="S295" s="5">
        <f t="shared" si="24"/>
        <v>1</v>
      </c>
    </row>
    <row r="296" spans="1:19" x14ac:dyDescent="0.25">
      <c r="A296">
        <v>295</v>
      </c>
      <c r="B296" s="1">
        <v>43589</v>
      </c>
      <c r="C296" s="1">
        <v>43596</v>
      </c>
      <c r="D296" s="1">
        <v>43608</v>
      </c>
      <c r="E296" s="1">
        <v>43613</v>
      </c>
      <c r="F296">
        <v>1</v>
      </c>
      <c r="G296">
        <v>6</v>
      </c>
      <c r="H296">
        <v>190</v>
      </c>
      <c r="I296" s="6">
        <v>0</v>
      </c>
      <c r="J296">
        <v>2</v>
      </c>
      <c r="K296" t="str">
        <f>_xlfn.XLOOKUP(fCompras!F296,dComprador!$A$2:$A$7,dComprador!$B$2:$B$7)</f>
        <v>Alon</v>
      </c>
      <c r="L296" t="str">
        <f>_xlfn.XLOOKUP(J296,dFornecedor!$A$2:$A$6,dFornecedor!$B$2:$B$6)</f>
        <v>Minerva</v>
      </c>
      <c r="M296" t="str">
        <f>_xlfn.XLOOKUP(G296,dMateriaPrima!$A$2:$A$12,dMateriaPrima!$B$2:$B$12)</f>
        <v>Fio Algodão</v>
      </c>
      <c r="N296" s="2">
        <f>_xlfn.XLOOKUP(G296,dMateriaPrima!$A$2:$A$12,dMateriaPrima!$C$2:$C$12)</f>
        <v>55.9</v>
      </c>
      <c r="O296" s="3">
        <f t="shared" si="20"/>
        <v>10621</v>
      </c>
      <c r="P296" s="4">
        <f t="shared" si="21"/>
        <v>0</v>
      </c>
      <c r="Q296" s="3">
        <f t="shared" si="22"/>
        <v>10621</v>
      </c>
      <c r="R296" t="str">
        <f t="shared" si="23"/>
        <v>Em atraso</v>
      </c>
      <c r="S296" s="5">
        <f t="shared" si="24"/>
        <v>5</v>
      </c>
    </row>
    <row r="297" spans="1:19" x14ac:dyDescent="0.25">
      <c r="A297">
        <v>296</v>
      </c>
      <c r="B297" s="1">
        <v>43589</v>
      </c>
      <c r="C297" s="1">
        <v>43592</v>
      </c>
      <c r="D297" s="1">
        <v>43603</v>
      </c>
      <c r="E297" s="1">
        <v>43603</v>
      </c>
      <c r="F297">
        <v>2</v>
      </c>
      <c r="G297">
        <v>5</v>
      </c>
      <c r="H297">
        <v>331</v>
      </c>
      <c r="I297" s="6">
        <v>0</v>
      </c>
      <c r="J297">
        <v>5</v>
      </c>
      <c r="K297" t="str">
        <f>_xlfn.XLOOKUP(fCompras!F297,dComprador!$A$2:$A$7,dComprador!$B$2:$B$7)</f>
        <v>João</v>
      </c>
      <c r="L297" t="str">
        <f>_xlfn.XLOOKUP(J297,dFornecedor!$A$2:$A$6,dFornecedor!$B$2:$B$6)</f>
        <v>Atlas</v>
      </c>
      <c r="M297" t="str">
        <f>_xlfn.XLOOKUP(G297,dMateriaPrima!$A$2:$A$12,dMateriaPrima!$B$2:$B$12)</f>
        <v>Areia</v>
      </c>
      <c r="N297" s="2">
        <f>_xlfn.XLOOKUP(G297,dMateriaPrima!$A$2:$A$12,dMateriaPrima!$C$2:$C$12)</f>
        <v>3.59</v>
      </c>
      <c r="O297" s="3">
        <f t="shared" si="20"/>
        <v>1188.29</v>
      </c>
      <c r="P297" s="4">
        <f t="shared" si="21"/>
        <v>0</v>
      </c>
      <c r="Q297" s="3">
        <f t="shared" si="22"/>
        <v>1188.29</v>
      </c>
      <c r="R297" t="str">
        <f t="shared" si="23"/>
        <v>No prazo</v>
      </c>
      <c r="S297" s="5">
        <f t="shared" si="24"/>
        <v>0</v>
      </c>
    </row>
    <row r="298" spans="1:19" x14ac:dyDescent="0.25">
      <c r="A298">
        <v>297</v>
      </c>
      <c r="B298" s="1">
        <v>43589</v>
      </c>
      <c r="C298" s="1">
        <v>43590</v>
      </c>
      <c r="D298" s="1">
        <v>43601</v>
      </c>
      <c r="E298" s="1">
        <v>43603</v>
      </c>
      <c r="F298">
        <v>3</v>
      </c>
      <c r="G298">
        <v>5</v>
      </c>
      <c r="H298">
        <v>248</v>
      </c>
      <c r="I298" s="6">
        <v>0</v>
      </c>
      <c r="J298">
        <v>3</v>
      </c>
      <c r="K298" t="str">
        <f>_xlfn.XLOOKUP(fCompras!F298,dComprador!$A$2:$A$7,dComprador!$B$2:$B$7)</f>
        <v>Diego</v>
      </c>
      <c r="L298" t="str">
        <f>_xlfn.XLOOKUP(J298,dFornecedor!$A$2:$A$6,dFornecedor!$B$2:$B$6)</f>
        <v>StepUp</v>
      </c>
      <c r="M298" t="str">
        <f>_xlfn.XLOOKUP(G298,dMateriaPrima!$A$2:$A$12,dMateriaPrima!$B$2:$B$12)</f>
        <v>Areia</v>
      </c>
      <c r="N298" s="2">
        <f>_xlfn.XLOOKUP(G298,dMateriaPrima!$A$2:$A$12,dMateriaPrima!$C$2:$C$12)</f>
        <v>3.59</v>
      </c>
      <c r="O298" s="3">
        <f t="shared" si="20"/>
        <v>890.31999999999994</v>
      </c>
      <c r="P298" s="4">
        <f t="shared" si="21"/>
        <v>0</v>
      </c>
      <c r="Q298" s="3">
        <f t="shared" si="22"/>
        <v>890.31999999999994</v>
      </c>
      <c r="R298" t="str">
        <f t="shared" si="23"/>
        <v>Em atraso</v>
      </c>
      <c r="S298" s="5">
        <f t="shared" si="24"/>
        <v>2</v>
      </c>
    </row>
    <row r="299" spans="1:19" x14ac:dyDescent="0.25">
      <c r="A299">
        <v>298</v>
      </c>
      <c r="B299" s="1">
        <v>43589</v>
      </c>
      <c r="C299" s="1">
        <v>43590</v>
      </c>
      <c r="D299" s="1">
        <v>43603</v>
      </c>
      <c r="E299" s="1">
        <v>43609</v>
      </c>
      <c r="F299">
        <v>1</v>
      </c>
      <c r="G299">
        <v>5</v>
      </c>
      <c r="H299">
        <v>185</v>
      </c>
      <c r="I299" s="6">
        <v>0</v>
      </c>
      <c r="J299">
        <v>3</v>
      </c>
      <c r="K299" t="str">
        <f>_xlfn.XLOOKUP(fCompras!F299,dComprador!$A$2:$A$7,dComprador!$B$2:$B$7)</f>
        <v>Alon</v>
      </c>
      <c r="L299" t="str">
        <f>_xlfn.XLOOKUP(J299,dFornecedor!$A$2:$A$6,dFornecedor!$B$2:$B$6)</f>
        <v>StepUp</v>
      </c>
      <c r="M299" t="str">
        <f>_xlfn.XLOOKUP(G299,dMateriaPrima!$A$2:$A$12,dMateriaPrima!$B$2:$B$12)</f>
        <v>Areia</v>
      </c>
      <c r="N299" s="2">
        <f>_xlfn.XLOOKUP(G299,dMateriaPrima!$A$2:$A$12,dMateriaPrima!$C$2:$C$12)</f>
        <v>3.59</v>
      </c>
      <c r="O299" s="3">
        <f t="shared" si="20"/>
        <v>664.15</v>
      </c>
      <c r="P299" s="4">
        <f t="shared" si="21"/>
        <v>0</v>
      </c>
      <c r="Q299" s="3">
        <f t="shared" si="22"/>
        <v>664.15</v>
      </c>
      <c r="R299" t="str">
        <f t="shared" si="23"/>
        <v>Em atraso</v>
      </c>
      <c r="S299" s="5">
        <f t="shared" si="24"/>
        <v>6</v>
      </c>
    </row>
    <row r="300" spans="1:19" x14ac:dyDescent="0.25">
      <c r="A300">
        <v>299</v>
      </c>
      <c r="B300" s="1">
        <v>43589</v>
      </c>
      <c r="C300" s="1">
        <v>43591</v>
      </c>
      <c r="D300" s="1">
        <v>43610</v>
      </c>
      <c r="E300" s="1">
        <v>43608</v>
      </c>
      <c r="F300">
        <v>1</v>
      </c>
      <c r="G300">
        <v>7</v>
      </c>
      <c r="H300">
        <v>78</v>
      </c>
      <c r="I300" s="6">
        <v>0</v>
      </c>
      <c r="J300">
        <v>4</v>
      </c>
      <c r="K300" t="str">
        <f>_xlfn.XLOOKUP(fCompras!F300,dComprador!$A$2:$A$7,dComprador!$B$2:$B$7)</f>
        <v>Alon</v>
      </c>
      <c r="L300" t="str">
        <f>_xlfn.XLOOKUP(J300,dFornecedor!$A$2:$A$6,dFornecedor!$B$2:$B$6)</f>
        <v>AlphaOmega</v>
      </c>
      <c r="M300" t="str">
        <f>_xlfn.XLOOKUP(G300,dMateriaPrima!$A$2:$A$12,dMateriaPrima!$B$2:$B$12)</f>
        <v>Poliéster</v>
      </c>
      <c r="N300" s="2">
        <f>_xlfn.XLOOKUP(G300,dMateriaPrima!$A$2:$A$12,dMateriaPrima!$C$2:$C$12)</f>
        <v>8</v>
      </c>
      <c r="O300" s="3">
        <f t="shared" si="20"/>
        <v>624</v>
      </c>
      <c r="P300" s="4">
        <f t="shared" si="21"/>
        <v>0</v>
      </c>
      <c r="Q300" s="3">
        <f t="shared" si="22"/>
        <v>624</v>
      </c>
      <c r="R300" t="str">
        <f t="shared" si="23"/>
        <v>No prazo</v>
      </c>
      <c r="S300" s="5">
        <f t="shared" si="24"/>
        <v>0</v>
      </c>
    </row>
    <row r="301" spans="1:19" x14ac:dyDescent="0.25">
      <c r="A301">
        <v>300</v>
      </c>
      <c r="B301" s="1">
        <v>43589</v>
      </c>
      <c r="C301" s="1">
        <v>43596</v>
      </c>
      <c r="D301" s="1">
        <v>43605</v>
      </c>
      <c r="E301" s="1">
        <v>43606</v>
      </c>
      <c r="F301">
        <v>2</v>
      </c>
      <c r="G301">
        <v>8</v>
      </c>
      <c r="H301">
        <v>25</v>
      </c>
      <c r="I301" s="6">
        <v>0</v>
      </c>
      <c r="J301">
        <v>5</v>
      </c>
      <c r="K301" t="str">
        <f>_xlfn.XLOOKUP(fCompras!F301,dComprador!$A$2:$A$7,dComprador!$B$2:$B$7)</f>
        <v>João</v>
      </c>
      <c r="L301" t="str">
        <f>_xlfn.XLOOKUP(J301,dFornecedor!$A$2:$A$6,dFornecedor!$B$2:$B$6)</f>
        <v>Atlas</v>
      </c>
      <c r="M301" t="str">
        <f>_xlfn.XLOOKUP(G301,dMateriaPrima!$A$2:$A$12,dMateriaPrima!$B$2:$B$12)</f>
        <v>Cimento</v>
      </c>
      <c r="N301" s="2">
        <f>_xlfn.XLOOKUP(G301,dMateriaPrima!$A$2:$A$12,dMateriaPrima!$C$2:$C$12)</f>
        <v>23</v>
      </c>
      <c r="O301" s="3">
        <f t="shared" si="20"/>
        <v>575</v>
      </c>
      <c r="P301" s="4">
        <f t="shared" si="21"/>
        <v>0</v>
      </c>
      <c r="Q301" s="3">
        <f t="shared" si="22"/>
        <v>575</v>
      </c>
      <c r="R301" t="str">
        <f t="shared" si="23"/>
        <v>Em atraso</v>
      </c>
      <c r="S301" s="5">
        <f t="shared" si="24"/>
        <v>1</v>
      </c>
    </row>
    <row r="302" spans="1:19" x14ac:dyDescent="0.25">
      <c r="A302">
        <v>301</v>
      </c>
      <c r="B302" s="1">
        <v>43590</v>
      </c>
      <c r="C302" s="1">
        <v>43590</v>
      </c>
      <c r="D302" s="1">
        <v>43619</v>
      </c>
      <c r="E302" s="1">
        <v>43620</v>
      </c>
      <c r="F302">
        <v>1</v>
      </c>
      <c r="G302">
        <v>6</v>
      </c>
      <c r="H302">
        <v>228</v>
      </c>
      <c r="I302" s="6">
        <v>0</v>
      </c>
      <c r="J302">
        <v>5</v>
      </c>
      <c r="K302" t="str">
        <f>_xlfn.XLOOKUP(fCompras!F302,dComprador!$A$2:$A$7,dComprador!$B$2:$B$7)</f>
        <v>Alon</v>
      </c>
      <c r="L302" t="str">
        <f>_xlfn.XLOOKUP(J302,dFornecedor!$A$2:$A$6,dFornecedor!$B$2:$B$6)</f>
        <v>Atlas</v>
      </c>
      <c r="M302" t="str">
        <f>_xlfn.XLOOKUP(G302,dMateriaPrima!$A$2:$A$12,dMateriaPrima!$B$2:$B$12)</f>
        <v>Fio Algodão</v>
      </c>
      <c r="N302" s="2">
        <f>_xlfn.XLOOKUP(G302,dMateriaPrima!$A$2:$A$12,dMateriaPrima!$C$2:$C$12)</f>
        <v>55.9</v>
      </c>
      <c r="O302" s="3">
        <f t="shared" si="20"/>
        <v>12745.199999999999</v>
      </c>
      <c r="P302" s="4">
        <f t="shared" si="21"/>
        <v>0</v>
      </c>
      <c r="Q302" s="3">
        <f t="shared" si="22"/>
        <v>12745.199999999999</v>
      </c>
      <c r="R302" t="str">
        <f t="shared" si="23"/>
        <v>Em atraso</v>
      </c>
      <c r="S302" s="5">
        <f t="shared" si="24"/>
        <v>1</v>
      </c>
    </row>
    <row r="303" spans="1:19" x14ac:dyDescent="0.25">
      <c r="A303">
        <v>302</v>
      </c>
      <c r="B303" s="1">
        <v>43590</v>
      </c>
      <c r="C303" s="1">
        <v>43592</v>
      </c>
      <c r="D303" s="1">
        <v>43620</v>
      </c>
      <c r="E303" s="1">
        <v>43621</v>
      </c>
      <c r="F303">
        <v>1</v>
      </c>
      <c r="G303">
        <v>10</v>
      </c>
      <c r="H303">
        <v>432</v>
      </c>
      <c r="I303" s="6">
        <v>0</v>
      </c>
      <c r="J303">
        <v>2</v>
      </c>
      <c r="K303" t="str">
        <f>_xlfn.XLOOKUP(fCompras!F303,dComprador!$A$2:$A$7,dComprador!$B$2:$B$7)</f>
        <v>Alon</v>
      </c>
      <c r="L303" t="str">
        <f>_xlfn.XLOOKUP(J303,dFornecedor!$A$2:$A$6,dFornecedor!$B$2:$B$6)</f>
        <v>Minerva</v>
      </c>
      <c r="M303" t="str">
        <f>_xlfn.XLOOKUP(G303,dMateriaPrima!$A$2:$A$12,dMateriaPrima!$B$2:$B$12)</f>
        <v>Pedra Britada</v>
      </c>
      <c r="N303" s="2">
        <f>_xlfn.XLOOKUP(G303,dMateriaPrima!$A$2:$A$12,dMateriaPrima!$C$2:$C$12)</f>
        <v>56</v>
      </c>
      <c r="O303" s="3">
        <f t="shared" si="20"/>
        <v>24192</v>
      </c>
      <c r="P303" s="4">
        <f t="shared" si="21"/>
        <v>0</v>
      </c>
      <c r="Q303" s="3">
        <f t="shared" si="22"/>
        <v>24192</v>
      </c>
      <c r="R303" t="str">
        <f t="shared" si="23"/>
        <v>Em atraso</v>
      </c>
      <c r="S303" s="5">
        <f t="shared" si="24"/>
        <v>1</v>
      </c>
    </row>
    <row r="304" spans="1:19" x14ac:dyDescent="0.25">
      <c r="A304">
        <v>303</v>
      </c>
      <c r="B304" s="1">
        <v>43590</v>
      </c>
      <c r="C304" s="1">
        <v>43599</v>
      </c>
      <c r="D304" s="1">
        <v>43601</v>
      </c>
      <c r="E304" s="1">
        <v>43604</v>
      </c>
      <c r="F304">
        <v>4</v>
      </c>
      <c r="G304">
        <v>8</v>
      </c>
      <c r="H304">
        <v>64</v>
      </c>
      <c r="I304" s="6">
        <v>0</v>
      </c>
      <c r="J304">
        <v>2</v>
      </c>
      <c r="K304" t="str">
        <f>_xlfn.XLOOKUP(fCompras!F304,dComprador!$A$2:$A$7,dComprador!$B$2:$B$7)</f>
        <v>Lira</v>
      </c>
      <c r="L304" t="str">
        <f>_xlfn.XLOOKUP(J304,dFornecedor!$A$2:$A$6,dFornecedor!$B$2:$B$6)</f>
        <v>Minerva</v>
      </c>
      <c r="M304" t="str">
        <f>_xlfn.XLOOKUP(G304,dMateriaPrima!$A$2:$A$12,dMateriaPrima!$B$2:$B$12)</f>
        <v>Cimento</v>
      </c>
      <c r="N304" s="2">
        <f>_xlfn.XLOOKUP(G304,dMateriaPrima!$A$2:$A$12,dMateriaPrima!$C$2:$C$12)</f>
        <v>23</v>
      </c>
      <c r="O304" s="3">
        <f t="shared" si="20"/>
        <v>1472</v>
      </c>
      <c r="P304" s="4">
        <f t="shared" si="21"/>
        <v>0</v>
      </c>
      <c r="Q304" s="3">
        <f t="shared" si="22"/>
        <v>1472</v>
      </c>
      <c r="R304" t="str">
        <f t="shared" si="23"/>
        <v>Em atraso</v>
      </c>
      <c r="S304" s="5">
        <f t="shared" si="24"/>
        <v>3</v>
      </c>
    </row>
    <row r="305" spans="1:19" x14ac:dyDescent="0.25">
      <c r="A305">
        <v>304</v>
      </c>
      <c r="B305" s="1">
        <v>43590</v>
      </c>
      <c r="C305" s="1">
        <v>43590</v>
      </c>
      <c r="D305" s="1">
        <v>43600</v>
      </c>
      <c r="E305" s="1">
        <v>43600</v>
      </c>
      <c r="F305">
        <v>4</v>
      </c>
      <c r="G305">
        <v>9</v>
      </c>
      <c r="H305">
        <v>70</v>
      </c>
      <c r="I305" s="6">
        <v>0</v>
      </c>
      <c r="J305">
        <v>4</v>
      </c>
      <c r="K305" t="str">
        <f>_xlfn.XLOOKUP(fCompras!F305,dComprador!$A$2:$A$7,dComprador!$B$2:$B$7)</f>
        <v>Lira</v>
      </c>
      <c r="L305" t="str">
        <f>_xlfn.XLOOKUP(J305,dFornecedor!$A$2:$A$6,dFornecedor!$B$2:$B$6)</f>
        <v>AlphaOmega</v>
      </c>
      <c r="M305" t="str">
        <f>_xlfn.XLOOKUP(G305,dMateriaPrima!$A$2:$A$12,dMateriaPrima!$B$2:$B$12)</f>
        <v>Couro</v>
      </c>
      <c r="N305" s="2">
        <f>_xlfn.XLOOKUP(G305,dMateriaPrima!$A$2:$A$12,dMateriaPrima!$C$2:$C$12)</f>
        <v>4.4000000000000004</v>
      </c>
      <c r="O305" s="3">
        <f t="shared" si="20"/>
        <v>308</v>
      </c>
      <c r="P305" s="4">
        <f t="shared" si="21"/>
        <v>0</v>
      </c>
      <c r="Q305" s="3">
        <f t="shared" si="22"/>
        <v>308</v>
      </c>
      <c r="R305" t="str">
        <f t="shared" si="23"/>
        <v>No prazo</v>
      </c>
      <c r="S305" s="5">
        <f t="shared" si="24"/>
        <v>0</v>
      </c>
    </row>
    <row r="306" spans="1:19" x14ac:dyDescent="0.25">
      <c r="A306">
        <v>305</v>
      </c>
      <c r="B306" s="1">
        <v>43590</v>
      </c>
      <c r="C306" s="1">
        <v>43592</v>
      </c>
      <c r="D306" s="1">
        <v>43597</v>
      </c>
      <c r="E306" s="1">
        <v>43597</v>
      </c>
      <c r="F306">
        <v>4</v>
      </c>
      <c r="G306">
        <v>5</v>
      </c>
      <c r="H306">
        <v>78</v>
      </c>
      <c r="I306" s="6">
        <v>0</v>
      </c>
      <c r="J306">
        <v>4</v>
      </c>
      <c r="K306" t="str">
        <f>_xlfn.XLOOKUP(fCompras!F306,dComprador!$A$2:$A$7,dComprador!$B$2:$B$7)</f>
        <v>Lira</v>
      </c>
      <c r="L306" t="str">
        <f>_xlfn.XLOOKUP(J306,dFornecedor!$A$2:$A$6,dFornecedor!$B$2:$B$6)</f>
        <v>AlphaOmega</v>
      </c>
      <c r="M306" t="str">
        <f>_xlfn.XLOOKUP(G306,dMateriaPrima!$A$2:$A$12,dMateriaPrima!$B$2:$B$12)</f>
        <v>Areia</v>
      </c>
      <c r="N306" s="2">
        <f>_xlfn.XLOOKUP(G306,dMateriaPrima!$A$2:$A$12,dMateriaPrima!$C$2:$C$12)</f>
        <v>3.59</v>
      </c>
      <c r="O306" s="3">
        <f t="shared" si="20"/>
        <v>280.02</v>
      </c>
      <c r="P306" s="4">
        <f t="shared" si="21"/>
        <v>0</v>
      </c>
      <c r="Q306" s="3">
        <f t="shared" si="22"/>
        <v>280.02</v>
      </c>
      <c r="R306" t="str">
        <f t="shared" si="23"/>
        <v>No prazo</v>
      </c>
      <c r="S306" s="5">
        <f t="shared" si="24"/>
        <v>0</v>
      </c>
    </row>
    <row r="307" spans="1:19" x14ac:dyDescent="0.25">
      <c r="A307">
        <v>306</v>
      </c>
      <c r="B307" s="1">
        <v>43590</v>
      </c>
      <c r="C307" s="1">
        <v>43593</v>
      </c>
      <c r="D307" s="1">
        <v>43595</v>
      </c>
      <c r="E307" s="1">
        <v>43598</v>
      </c>
      <c r="F307">
        <v>4</v>
      </c>
      <c r="G307">
        <v>10</v>
      </c>
      <c r="H307">
        <v>64</v>
      </c>
      <c r="I307" s="6">
        <v>0</v>
      </c>
      <c r="J307">
        <v>1</v>
      </c>
      <c r="K307" t="str">
        <f>_xlfn.XLOOKUP(fCompras!F307,dComprador!$A$2:$A$7,dComprador!$B$2:$B$7)</f>
        <v>Lira</v>
      </c>
      <c r="L307" t="str">
        <f>_xlfn.XLOOKUP(J307,dFornecedor!$A$2:$A$6,dFornecedor!$B$2:$B$6)</f>
        <v>NorthShore</v>
      </c>
      <c r="M307" t="str">
        <f>_xlfn.XLOOKUP(G307,dMateriaPrima!$A$2:$A$12,dMateriaPrima!$B$2:$B$12)</f>
        <v>Pedra Britada</v>
      </c>
      <c r="N307" s="2">
        <f>_xlfn.XLOOKUP(G307,dMateriaPrima!$A$2:$A$12,dMateriaPrima!$C$2:$C$12)</f>
        <v>56</v>
      </c>
      <c r="O307" s="3">
        <f t="shared" si="20"/>
        <v>3584</v>
      </c>
      <c r="P307" s="4">
        <f t="shared" si="21"/>
        <v>0</v>
      </c>
      <c r="Q307" s="3">
        <f t="shared" si="22"/>
        <v>3584</v>
      </c>
      <c r="R307" t="str">
        <f t="shared" si="23"/>
        <v>Em atraso</v>
      </c>
      <c r="S307" s="5">
        <f t="shared" si="24"/>
        <v>3</v>
      </c>
    </row>
    <row r="308" spans="1:19" x14ac:dyDescent="0.25">
      <c r="A308">
        <v>307</v>
      </c>
      <c r="B308" s="1">
        <v>43590</v>
      </c>
      <c r="C308" s="1">
        <v>43590</v>
      </c>
      <c r="D308" s="1">
        <v>43599</v>
      </c>
      <c r="E308" s="1">
        <v>43599</v>
      </c>
      <c r="F308">
        <v>4</v>
      </c>
      <c r="G308">
        <v>1</v>
      </c>
      <c r="H308">
        <v>423</v>
      </c>
      <c r="I308" s="6">
        <v>0</v>
      </c>
      <c r="J308">
        <v>2</v>
      </c>
      <c r="K308" t="str">
        <f>_xlfn.XLOOKUP(fCompras!F308,dComprador!$A$2:$A$7,dComprador!$B$2:$B$7)</f>
        <v>Lira</v>
      </c>
      <c r="L308" t="str">
        <f>_xlfn.XLOOKUP(J308,dFornecedor!$A$2:$A$6,dFornecedor!$B$2:$B$6)</f>
        <v>Minerva</v>
      </c>
      <c r="M308" t="str">
        <f>_xlfn.XLOOKUP(G308,dMateriaPrima!$A$2:$A$12,dMateriaPrima!$B$2:$B$12)</f>
        <v>Tecido</v>
      </c>
      <c r="N308" s="2">
        <f>_xlfn.XLOOKUP(G308,dMateriaPrima!$A$2:$A$12,dMateriaPrima!$C$2:$C$12)</f>
        <v>18</v>
      </c>
      <c r="O308" s="3">
        <f t="shared" si="20"/>
        <v>7614</v>
      </c>
      <c r="P308" s="4">
        <f t="shared" si="21"/>
        <v>0</v>
      </c>
      <c r="Q308" s="3">
        <f t="shared" si="22"/>
        <v>7614</v>
      </c>
      <c r="R308" t="str">
        <f t="shared" si="23"/>
        <v>No prazo</v>
      </c>
      <c r="S308" s="5">
        <f t="shared" si="24"/>
        <v>0</v>
      </c>
    </row>
    <row r="309" spans="1:19" x14ac:dyDescent="0.25">
      <c r="A309">
        <v>308</v>
      </c>
      <c r="B309" s="1">
        <v>43590</v>
      </c>
      <c r="C309" s="1">
        <v>43598</v>
      </c>
      <c r="D309" s="1">
        <v>43599</v>
      </c>
      <c r="E309" s="1">
        <v>43604</v>
      </c>
      <c r="F309">
        <v>4</v>
      </c>
      <c r="G309">
        <v>2</v>
      </c>
      <c r="H309">
        <v>193</v>
      </c>
      <c r="I309" s="6">
        <v>0</v>
      </c>
      <c r="J309">
        <v>2</v>
      </c>
      <c r="K309" t="str">
        <f>_xlfn.XLOOKUP(fCompras!F309,dComprador!$A$2:$A$7,dComprador!$B$2:$B$7)</f>
        <v>Lira</v>
      </c>
      <c r="L309" t="str">
        <f>_xlfn.XLOOKUP(J309,dFornecedor!$A$2:$A$6,dFornecedor!$B$2:$B$6)</f>
        <v>Minerva</v>
      </c>
      <c r="M309" t="str">
        <f>_xlfn.XLOOKUP(G309,dMateriaPrima!$A$2:$A$12,dMateriaPrima!$B$2:$B$12)</f>
        <v>Chapa Metal</v>
      </c>
      <c r="N309" s="2">
        <f>_xlfn.XLOOKUP(G309,dMateriaPrima!$A$2:$A$12,dMateriaPrima!$C$2:$C$12)</f>
        <v>299.89999999999998</v>
      </c>
      <c r="O309" s="3">
        <f t="shared" si="20"/>
        <v>57880.7</v>
      </c>
      <c r="P309" s="4">
        <f t="shared" si="21"/>
        <v>0</v>
      </c>
      <c r="Q309" s="3">
        <f t="shared" si="22"/>
        <v>57880.7</v>
      </c>
      <c r="R309" t="str">
        <f t="shared" si="23"/>
        <v>Em atraso</v>
      </c>
      <c r="S309" s="5">
        <f t="shared" si="24"/>
        <v>5</v>
      </c>
    </row>
    <row r="310" spans="1:19" x14ac:dyDescent="0.25">
      <c r="A310">
        <v>309</v>
      </c>
      <c r="B310" s="1">
        <v>43590</v>
      </c>
      <c r="C310" s="1">
        <v>43599</v>
      </c>
      <c r="D310" s="1">
        <v>43602</v>
      </c>
      <c r="E310" s="1">
        <v>43607</v>
      </c>
      <c r="F310">
        <v>1</v>
      </c>
      <c r="G310">
        <v>7</v>
      </c>
      <c r="H310">
        <v>571</v>
      </c>
      <c r="I310" s="6">
        <v>0</v>
      </c>
      <c r="J310">
        <v>2</v>
      </c>
      <c r="K310" t="str">
        <f>_xlfn.XLOOKUP(fCompras!F310,dComprador!$A$2:$A$7,dComprador!$B$2:$B$7)</f>
        <v>Alon</v>
      </c>
      <c r="L310" t="str">
        <f>_xlfn.XLOOKUP(J310,dFornecedor!$A$2:$A$6,dFornecedor!$B$2:$B$6)</f>
        <v>Minerva</v>
      </c>
      <c r="M310" t="str">
        <f>_xlfn.XLOOKUP(G310,dMateriaPrima!$A$2:$A$12,dMateriaPrima!$B$2:$B$12)</f>
        <v>Poliéster</v>
      </c>
      <c r="N310" s="2">
        <f>_xlfn.XLOOKUP(G310,dMateriaPrima!$A$2:$A$12,dMateriaPrima!$C$2:$C$12)</f>
        <v>8</v>
      </c>
      <c r="O310" s="3">
        <f t="shared" si="20"/>
        <v>4568</v>
      </c>
      <c r="P310" s="4">
        <f t="shared" si="21"/>
        <v>0</v>
      </c>
      <c r="Q310" s="3">
        <f t="shared" si="22"/>
        <v>4568</v>
      </c>
      <c r="R310" t="str">
        <f t="shared" si="23"/>
        <v>Em atraso</v>
      </c>
      <c r="S310" s="5">
        <f t="shared" si="24"/>
        <v>5</v>
      </c>
    </row>
    <row r="311" spans="1:19" x14ac:dyDescent="0.25">
      <c r="A311">
        <v>310</v>
      </c>
      <c r="B311" s="1">
        <v>43590</v>
      </c>
      <c r="C311" s="1">
        <v>43594</v>
      </c>
      <c r="D311" s="1">
        <v>43607</v>
      </c>
      <c r="E311" s="1">
        <v>43608</v>
      </c>
      <c r="F311">
        <v>1</v>
      </c>
      <c r="G311">
        <v>11</v>
      </c>
      <c r="H311">
        <v>65</v>
      </c>
      <c r="I311" s="6">
        <v>0</v>
      </c>
      <c r="J311">
        <v>3</v>
      </c>
      <c r="K311" t="str">
        <f>_xlfn.XLOOKUP(fCompras!F311,dComprador!$A$2:$A$7,dComprador!$B$2:$B$7)</f>
        <v>Alon</v>
      </c>
      <c r="L311" t="str">
        <f>_xlfn.XLOOKUP(J311,dFornecedor!$A$2:$A$6,dFornecedor!$B$2:$B$6)</f>
        <v>StepUp</v>
      </c>
      <c r="M311" t="str">
        <f>_xlfn.XLOOKUP(G311,dMateriaPrima!$A$2:$A$12,dMateriaPrima!$B$2:$B$12)</f>
        <v>Papel</v>
      </c>
      <c r="N311" s="2">
        <f>_xlfn.XLOOKUP(G311,dMateriaPrima!$A$2:$A$12,dMateriaPrima!$C$2:$C$12)</f>
        <v>9</v>
      </c>
      <c r="O311" s="3">
        <f t="shared" si="20"/>
        <v>585</v>
      </c>
      <c r="P311" s="4">
        <f t="shared" si="21"/>
        <v>0</v>
      </c>
      <c r="Q311" s="3">
        <f t="shared" si="22"/>
        <v>585</v>
      </c>
      <c r="R311" t="str">
        <f t="shared" si="23"/>
        <v>Em atraso</v>
      </c>
      <c r="S311" s="5">
        <f t="shared" si="24"/>
        <v>1</v>
      </c>
    </row>
    <row r="312" spans="1:19" x14ac:dyDescent="0.25">
      <c r="A312">
        <v>311</v>
      </c>
      <c r="B312" s="1">
        <v>43590</v>
      </c>
      <c r="C312" s="1">
        <v>43605</v>
      </c>
      <c r="D312" s="1">
        <v>43609</v>
      </c>
      <c r="E312" s="1">
        <v>43611</v>
      </c>
      <c r="F312">
        <v>1</v>
      </c>
      <c r="G312">
        <v>7</v>
      </c>
      <c r="H312">
        <v>32</v>
      </c>
      <c r="I312" s="6">
        <v>0</v>
      </c>
      <c r="J312">
        <v>1</v>
      </c>
      <c r="K312" t="str">
        <f>_xlfn.XLOOKUP(fCompras!F312,dComprador!$A$2:$A$7,dComprador!$B$2:$B$7)</f>
        <v>Alon</v>
      </c>
      <c r="L312" t="str">
        <f>_xlfn.XLOOKUP(J312,dFornecedor!$A$2:$A$6,dFornecedor!$B$2:$B$6)</f>
        <v>NorthShore</v>
      </c>
      <c r="M312" t="str">
        <f>_xlfn.XLOOKUP(G312,dMateriaPrima!$A$2:$A$12,dMateriaPrima!$B$2:$B$12)</f>
        <v>Poliéster</v>
      </c>
      <c r="N312" s="2">
        <f>_xlfn.XLOOKUP(G312,dMateriaPrima!$A$2:$A$12,dMateriaPrima!$C$2:$C$12)</f>
        <v>8</v>
      </c>
      <c r="O312" s="3">
        <f t="shared" si="20"/>
        <v>256</v>
      </c>
      <c r="P312" s="4">
        <f t="shared" si="21"/>
        <v>0</v>
      </c>
      <c r="Q312" s="3">
        <f t="shared" si="22"/>
        <v>256</v>
      </c>
      <c r="R312" t="str">
        <f t="shared" si="23"/>
        <v>Em atraso</v>
      </c>
      <c r="S312" s="5">
        <f t="shared" si="24"/>
        <v>2</v>
      </c>
    </row>
    <row r="313" spans="1:19" x14ac:dyDescent="0.25">
      <c r="A313">
        <v>312</v>
      </c>
      <c r="B313" s="1">
        <v>43590</v>
      </c>
      <c r="C313" s="1">
        <v>43591</v>
      </c>
      <c r="D313" s="1">
        <v>43601</v>
      </c>
      <c r="E313" s="1">
        <v>43604</v>
      </c>
      <c r="F313">
        <v>1</v>
      </c>
      <c r="G313">
        <v>7</v>
      </c>
      <c r="H313">
        <v>334</v>
      </c>
      <c r="I313" s="6">
        <v>0</v>
      </c>
      <c r="J313">
        <v>3</v>
      </c>
      <c r="K313" t="str">
        <f>_xlfn.XLOOKUP(fCompras!F313,dComprador!$A$2:$A$7,dComprador!$B$2:$B$7)</f>
        <v>Alon</v>
      </c>
      <c r="L313" t="str">
        <f>_xlfn.XLOOKUP(J313,dFornecedor!$A$2:$A$6,dFornecedor!$B$2:$B$6)</f>
        <v>StepUp</v>
      </c>
      <c r="M313" t="str">
        <f>_xlfn.XLOOKUP(G313,dMateriaPrima!$A$2:$A$12,dMateriaPrima!$B$2:$B$12)</f>
        <v>Poliéster</v>
      </c>
      <c r="N313" s="2">
        <f>_xlfn.XLOOKUP(G313,dMateriaPrima!$A$2:$A$12,dMateriaPrima!$C$2:$C$12)</f>
        <v>8</v>
      </c>
      <c r="O313" s="3">
        <f t="shared" si="20"/>
        <v>2672</v>
      </c>
      <c r="P313" s="4">
        <f t="shared" si="21"/>
        <v>0</v>
      </c>
      <c r="Q313" s="3">
        <f t="shared" si="22"/>
        <v>2672</v>
      </c>
      <c r="R313" t="str">
        <f t="shared" si="23"/>
        <v>Em atraso</v>
      </c>
      <c r="S313" s="5">
        <f t="shared" si="24"/>
        <v>3</v>
      </c>
    </row>
    <row r="314" spans="1:19" x14ac:dyDescent="0.25">
      <c r="A314">
        <v>313</v>
      </c>
      <c r="B314" s="1">
        <v>43590</v>
      </c>
      <c r="C314" s="1">
        <v>43597</v>
      </c>
      <c r="D314" s="1">
        <v>43603</v>
      </c>
      <c r="E314" s="1">
        <v>43607</v>
      </c>
      <c r="F314">
        <v>1</v>
      </c>
      <c r="G314">
        <v>5</v>
      </c>
      <c r="H314">
        <v>76</v>
      </c>
      <c r="I314" s="6">
        <v>0</v>
      </c>
      <c r="J314">
        <v>3</v>
      </c>
      <c r="K314" t="str">
        <f>_xlfn.XLOOKUP(fCompras!F314,dComprador!$A$2:$A$7,dComprador!$B$2:$B$7)</f>
        <v>Alon</v>
      </c>
      <c r="L314" t="str">
        <f>_xlfn.XLOOKUP(J314,dFornecedor!$A$2:$A$6,dFornecedor!$B$2:$B$6)</f>
        <v>StepUp</v>
      </c>
      <c r="M314" t="str">
        <f>_xlfn.XLOOKUP(G314,dMateriaPrima!$A$2:$A$12,dMateriaPrima!$B$2:$B$12)</f>
        <v>Areia</v>
      </c>
      <c r="N314" s="2">
        <f>_xlfn.XLOOKUP(G314,dMateriaPrima!$A$2:$A$12,dMateriaPrima!$C$2:$C$12)</f>
        <v>3.59</v>
      </c>
      <c r="O314" s="3">
        <f t="shared" si="20"/>
        <v>272.83999999999997</v>
      </c>
      <c r="P314" s="4">
        <f t="shared" si="21"/>
        <v>0</v>
      </c>
      <c r="Q314" s="3">
        <f t="shared" si="22"/>
        <v>272.83999999999997</v>
      </c>
      <c r="R314" t="str">
        <f t="shared" si="23"/>
        <v>Em atraso</v>
      </c>
      <c r="S314" s="5">
        <f t="shared" si="24"/>
        <v>4</v>
      </c>
    </row>
    <row r="315" spans="1:19" x14ac:dyDescent="0.25">
      <c r="A315">
        <v>314</v>
      </c>
      <c r="B315" s="1">
        <v>43590</v>
      </c>
      <c r="C315" s="1">
        <v>43590</v>
      </c>
      <c r="D315" s="1">
        <v>43605</v>
      </c>
      <c r="E315" s="1">
        <v>43608</v>
      </c>
      <c r="F315">
        <v>1</v>
      </c>
      <c r="G315">
        <v>9</v>
      </c>
      <c r="H315">
        <v>418</v>
      </c>
      <c r="I315" s="6">
        <v>0</v>
      </c>
      <c r="J315">
        <v>2</v>
      </c>
      <c r="K315" t="str">
        <f>_xlfn.XLOOKUP(fCompras!F315,dComprador!$A$2:$A$7,dComprador!$B$2:$B$7)</f>
        <v>Alon</v>
      </c>
      <c r="L315" t="str">
        <f>_xlfn.XLOOKUP(J315,dFornecedor!$A$2:$A$6,dFornecedor!$B$2:$B$6)</f>
        <v>Minerva</v>
      </c>
      <c r="M315" t="str">
        <f>_xlfn.XLOOKUP(G315,dMateriaPrima!$A$2:$A$12,dMateriaPrima!$B$2:$B$12)</f>
        <v>Couro</v>
      </c>
      <c r="N315" s="2">
        <f>_xlfn.XLOOKUP(G315,dMateriaPrima!$A$2:$A$12,dMateriaPrima!$C$2:$C$12)</f>
        <v>4.4000000000000004</v>
      </c>
      <c r="O315" s="3">
        <f t="shared" si="20"/>
        <v>1839.2</v>
      </c>
      <c r="P315" s="4">
        <f t="shared" si="21"/>
        <v>0</v>
      </c>
      <c r="Q315" s="3">
        <f t="shared" si="22"/>
        <v>1839.2</v>
      </c>
      <c r="R315" t="str">
        <f t="shared" si="23"/>
        <v>Em atraso</v>
      </c>
      <c r="S315" s="5">
        <f t="shared" si="24"/>
        <v>3</v>
      </c>
    </row>
    <row r="316" spans="1:19" x14ac:dyDescent="0.25">
      <c r="A316">
        <v>315</v>
      </c>
      <c r="B316" s="1">
        <v>43590</v>
      </c>
      <c r="C316" s="1">
        <v>43599</v>
      </c>
      <c r="D316" s="1">
        <v>43607</v>
      </c>
      <c r="E316" s="1">
        <v>43609</v>
      </c>
      <c r="F316">
        <v>1</v>
      </c>
      <c r="G316">
        <v>4</v>
      </c>
      <c r="H316">
        <v>385</v>
      </c>
      <c r="I316" s="6">
        <v>0.1</v>
      </c>
      <c r="J316">
        <v>3</v>
      </c>
      <c r="K316" t="str">
        <f>_xlfn.XLOOKUP(fCompras!F316,dComprador!$A$2:$A$7,dComprador!$B$2:$B$7)</f>
        <v>Alon</v>
      </c>
      <c r="L316" t="str">
        <f>_xlfn.XLOOKUP(J316,dFornecedor!$A$2:$A$6,dFornecedor!$B$2:$B$6)</f>
        <v>StepUp</v>
      </c>
      <c r="M316" t="str">
        <f>_xlfn.XLOOKUP(G316,dMateriaPrima!$A$2:$A$12,dMateriaPrima!$B$2:$B$12)</f>
        <v>Madeira</v>
      </c>
      <c r="N316" s="2">
        <f>_xlfn.XLOOKUP(G316,dMateriaPrima!$A$2:$A$12,dMateriaPrima!$C$2:$C$12)</f>
        <v>168</v>
      </c>
      <c r="O316" s="3">
        <f t="shared" si="20"/>
        <v>64680</v>
      </c>
      <c r="P316" s="4">
        <f t="shared" si="21"/>
        <v>6468</v>
      </c>
      <c r="Q316" s="3">
        <f t="shared" si="22"/>
        <v>58212</v>
      </c>
      <c r="R316" t="str">
        <f t="shared" si="23"/>
        <v>Em atraso</v>
      </c>
      <c r="S316" s="5">
        <f t="shared" si="24"/>
        <v>2</v>
      </c>
    </row>
    <row r="317" spans="1:19" x14ac:dyDescent="0.25">
      <c r="A317">
        <v>316</v>
      </c>
      <c r="B317" s="1">
        <v>43590</v>
      </c>
      <c r="C317" s="1">
        <v>43590</v>
      </c>
      <c r="D317" s="1">
        <v>43603</v>
      </c>
      <c r="E317" s="1">
        <v>43603</v>
      </c>
      <c r="F317">
        <v>3</v>
      </c>
      <c r="G317">
        <v>1</v>
      </c>
      <c r="H317">
        <v>10</v>
      </c>
      <c r="I317" s="6">
        <v>0</v>
      </c>
      <c r="J317">
        <v>4</v>
      </c>
      <c r="K317" t="str">
        <f>_xlfn.XLOOKUP(fCompras!F317,dComprador!$A$2:$A$7,dComprador!$B$2:$B$7)</f>
        <v>Diego</v>
      </c>
      <c r="L317" t="str">
        <f>_xlfn.XLOOKUP(J317,dFornecedor!$A$2:$A$6,dFornecedor!$B$2:$B$6)</f>
        <v>AlphaOmega</v>
      </c>
      <c r="M317" t="str">
        <f>_xlfn.XLOOKUP(G317,dMateriaPrima!$A$2:$A$12,dMateriaPrima!$B$2:$B$12)</f>
        <v>Tecido</v>
      </c>
      <c r="N317" s="2">
        <f>_xlfn.XLOOKUP(G317,dMateriaPrima!$A$2:$A$12,dMateriaPrima!$C$2:$C$12)</f>
        <v>18</v>
      </c>
      <c r="O317" s="3">
        <f t="shared" si="20"/>
        <v>180</v>
      </c>
      <c r="P317" s="4">
        <f t="shared" si="21"/>
        <v>0</v>
      </c>
      <c r="Q317" s="3">
        <f t="shared" si="22"/>
        <v>180</v>
      </c>
      <c r="R317" t="str">
        <f t="shared" si="23"/>
        <v>No prazo</v>
      </c>
      <c r="S317" s="5">
        <f t="shared" si="24"/>
        <v>0</v>
      </c>
    </row>
    <row r="318" spans="1:19" x14ac:dyDescent="0.25">
      <c r="A318">
        <v>317</v>
      </c>
      <c r="B318" s="1">
        <v>43590</v>
      </c>
      <c r="C318" s="1">
        <v>43590</v>
      </c>
      <c r="D318" s="1">
        <v>43604</v>
      </c>
      <c r="E318" s="1">
        <v>43606</v>
      </c>
      <c r="F318">
        <v>2</v>
      </c>
      <c r="G318">
        <v>11</v>
      </c>
      <c r="H318">
        <v>12</v>
      </c>
      <c r="I318" s="6">
        <v>0</v>
      </c>
      <c r="J318">
        <v>4</v>
      </c>
      <c r="K318" t="str">
        <f>_xlfn.XLOOKUP(fCompras!F318,dComprador!$A$2:$A$7,dComprador!$B$2:$B$7)</f>
        <v>João</v>
      </c>
      <c r="L318" t="str">
        <f>_xlfn.XLOOKUP(J318,dFornecedor!$A$2:$A$6,dFornecedor!$B$2:$B$6)</f>
        <v>AlphaOmega</v>
      </c>
      <c r="M318" t="str">
        <f>_xlfn.XLOOKUP(G318,dMateriaPrima!$A$2:$A$12,dMateriaPrima!$B$2:$B$12)</f>
        <v>Papel</v>
      </c>
      <c r="N318" s="2">
        <f>_xlfn.XLOOKUP(G318,dMateriaPrima!$A$2:$A$12,dMateriaPrima!$C$2:$C$12)</f>
        <v>9</v>
      </c>
      <c r="O318" s="3">
        <f t="shared" si="20"/>
        <v>108</v>
      </c>
      <c r="P318" s="4">
        <f t="shared" si="21"/>
        <v>0</v>
      </c>
      <c r="Q318" s="3">
        <f t="shared" si="22"/>
        <v>108</v>
      </c>
      <c r="R318" t="str">
        <f t="shared" si="23"/>
        <v>Em atraso</v>
      </c>
      <c r="S318" s="5">
        <f t="shared" si="24"/>
        <v>2</v>
      </c>
    </row>
    <row r="319" spans="1:19" x14ac:dyDescent="0.25">
      <c r="A319">
        <v>318</v>
      </c>
      <c r="B319" s="1">
        <v>43590</v>
      </c>
      <c r="C319" s="1">
        <v>43595</v>
      </c>
      <c r="D319" s="1">
        <v>43624</v>
      </c>
      <c r="E319" s="1">
        <v>43626</v>
      </c>
      <c r="F319">
        <v>1</v>
      </c>
      <c r="G319">
        <v>5</v>
      </c>
      <c r="H319">
        <v>55</v>
      </c>
      <c r="I319" s="6">
        <v>0</v>
      </c>
      <c r="J319">
        <v>1</v>
      </c>
      <c r="K319" t="str">
        <f>_xlfn.XLOOKUP(fCompras!F319,dComprador!$A$2:$A$7,dComprador!$B$2:$B$7)</f>
        <v>Alon</v>
      </c>
      <c r="L319" t="str">
        <f>_xlfn.XLOOKUP(J319,dFornecedor!$A$2:$A$6,dFornecedor!$B$2:$B$6)</f>
        <v>NorthShore</v>
      </c>
      <c r="M319" t="str">
        <f>_xlfn.XLOOKUP(G319,dMateriaPrima!$A$2:$A$12,dMateriaPrima!$B$2:$B$12)</f>
        <v>Areia</v>
      </c>
      <c r="N319" s="2">
        <f>_xlfn.XLOOKUP(G319,dMateriaPrima!$A$2:$A$12,dMateriaPrima!$C$2:$C$12)</f>
        <v>3.59</v>
      </c>
      <c r="O319" s="3">
        <f t="shared" si="20"/>
        <v>197.45</v>
      </c>
      <c r="P319" s="4">
        <f t="shared" si="21"/>
        <v>0</v>
      </c>
      <c r="Q319" s="3">
        <f t="shared" si="22"/>
        <v>197.45</v>
      </c>
      <c r="R319" t="str">
        <f t="shared" si="23"/>
        <v>Em atraso</v>
      </c>
      <c r="S319" s="5">
        <f t="shared" si="24"/>
        <v>2</v>
      </c>
    </row>
    <row r="320" spans="1:19" x14ac:dyDescent="0.25">
      <c r="A320">
        <v>319</v>
      </c>
      <c r="B320" s="1">
        <v>43590</v>
      </c>
      <c r="C320" s="1">
        <v>43590</v>
      </c>
      <c r="D320" s="1">
        <v>43610</v>
      </c>
      <c r="E320" s="1">
        <v>43610</v>
      </c>
      <c r="F320">
        <v>1</v>
      </c>
      <c r="G320">
        <v>10</v>
      </c>
      <c r="H320">
        <v>156</v>
      </c>
      <c r="I320" s="6">
        <v>0</v>
      </c>
      <c r="J320">
        <v>5</v>
      </c>
      <c r="K320" t="str">
        <f>_xlfn.XLOOKUP(fCompras!F320,dComprador!$A$2:$A$7,dComprador!$B$2:$B$7)</f>
        <v>Alon</v>
      </c>
      <c r="L320" t="str">
        <f>_xlfn.XLOOKUP(J320,dFornecedor!$A$2:$A$6,dFornecedor!$B$2:$B$6)</f>
        <v>Atlas</v>
      </c>
      <c r="M320" t="str">
        <f>_xlfn.XLOOKUP(G320,dMateriaPrima!$A$2:$A$12,dMateriaPrima!$B$2:$B$12)</f>
        <v>Pedra Britada</v>
      </c>
      <c r="N320" s="2">
        <f>_xlfn.XLOOKUP(G320,dMateriaPrima!$A$2:$A$12,dMateriaPrima!$C$2:$C$12)</f>
        <v>56</v>
      </c>
      <c r="O320" s="3">
        <f t="shared" si="20"/>
        <v>8736</v>
      </c>
      <c r="P320" s="4">
        <f t="shared" si="21"/>
        <v>0</v>
      </c>
      <c r="Q320" s="3">
        <f t="shared" si="22"/>
        <v>8736</v>
      </c>
      <c r="R320" t="str">
        <f t="shared" si="23"/>
        <v>No prazo</v>
      </c>
      <c r="S320" s="5">
        <f t="shared" si="24"/>
        <v>0</v>
      </c>
    </row>
    <row r="321" spans="1:19" x14ac:dyDescent="0.25">
      <c r="A321">
        <v>320</v>
      </c>
      <c r="B321" s="1">
        <v>43591</v>
      </c>
      <c r="C321" s="1">
        <v>43598</v>
      </c>
      <c r="D321" s="1">
        <v>43603</v>
      </c>
      <c r="E321" s="1">
        <v>43604</v>
      </c>
      <c r="F321">
        <v>4</v>
      </c>
      <c r="G321">
        <v>11</v>
      </c>
      <c r="H321">
        <v>43</v>
      </c>
      <c r="I321" s="6">
        <v>0</v>
      </c>
      <c r="J321">
        <v>5</v>
      </c>
      <c r="K321" t="str">
        <f>_xlfn.XLOOKUP(fCompras!F321,dComprador!$A$2:$A$7,dComprador!$B$2:$B$7)</f>
        <v>Lira</v>
      </c>
      <c r="L321" t="str">
        <f>_xlfn.XLOOKUP(J321,dFornecedor!$A$2:$A$6,dFornecedor!$B$2:$B$6)</f>
        <v>Atlas</v>
      </c>
      <c r="M321" t="str">
        <f>_xlfn.XLOOKUP(G321,dMateriaPrima!$A$2:$A$12,dMateriaPrima!$B$2:$B$12)</f>
        <v>Papel</v>
      </c>
      <c r="N321" s="2">
        <f>_xlfn.XLOOKUP(G321,dMateriaPrima!$A$2:$A$12,dMateriaPrima!$C$2:$C$12)</f>
        <v>9</v>
      </c>
      <c r="O321" s="3">
        <f t="shared" si="20"/>
        <v>387</v>
      </c>
      <c r="P321" s="4">
        <f t="shared" si="21"/>
        <v>0</v>
      </c>
      <c r="Q321" s="3">
        <f t="shared" si="22"/>
        <v>387</v>
      </c>
      <c r="R321" t="str">
        <f t="shared" si="23"/>
        <v>Em atraso</v>
      </c>
      <c r="S321" s="5">
        <f t="shared" si="24"/>
        <v>1</v>
      </c>
    </row>
    <row r="322" spans="1:19" x14ac:dyDescent="0.25">
      <c r="A322">
        <v>321</v>
      </c>
      <c r="B322" s="1">
        <v>43591</v>
      </c>
      <c r="C322" s="1">
        <v>43600</v>
      </c>
      <c r="D322" s="1">
        <v>43603</v>
      </c>
      <c r="E322" s="1">
        <v>43608</v>
      </c>
      <c r="F322">
        <v>4</v>
      </c>
      <c r="G322">
        <v>11</v>
      </c>
      <c r="H322">
        <v>113</v>
      </c>
      <c r="I322" s="6">
        <v>0</v>
      </c>
      <c r="J322">
        <v>2</v>
      </c>
      <c r="K322" t="str">
        <f>_xlfn.XLOOKUP(fCompras!F322,dComprador!$A$2:$A$7,dComprador!$B$2:$B$7)</f>
        <v>Lira</v>
      </c>
      <c r="L322" t="str">
        <f>_xlfn.XLOOKUP(J322,dFornecedor!$A$2:$A$6,dFornecedor!$B$2:$B$6)</f>
        <v>Minerva</v>
      </c>
      <c r="M322" t="str">
        <f>_xlfn.XLOOKUP(G322,dMateriaPrima!$A$2:$A$12,dMateriaPrima!$B$2:$B$12)</f>
        <v>Papel</v>
      </c>
      <c r="N322" s="2">
        <f>_xlfn.XLOOKUP(G322,dMateriaPrima!$A$2:$A$12,dMateriaPrima!$C$2:$C$12)</f>
        <v>9</v>
      </c>
      <c r="O322" s="3">
        <f t="shared" si="20"/>
        <v>1017</v>
      </c>
      <c r="P322" s="4">
        <f t="shared" si="21"/>
        <v>0</v>
      </c>
      <c r="Q322" s="3">
        <f t="shared" si="22"/>
        <v>1017</v>
      </c>
      <c r="R322" t="str">
        <f t="shared" si="23"/>
        <v>Em atraso</v>
      </c>
      <c r="S322" s="5">
        <f t="shared" si="24"/>
        <v>5</v>
      </c>
    </row>
    <row r="323" spans="1:19" x14ac:dyDescent="0.25">
      <c r="A323">
        <v>322</v>
      </c>
      <c r="B323" s="1">
        <v>43591</v>
      </c>
      <c r="C323" s="1">
        <v>43591</v>
      </c>
      <c r="D323" s="1">
        <v>43599</v>
      </c>
      <c r="E323" s="1">
        <v>43602</v>
      </c>
      <c r="F323">
        <v>4</v>
      </c>
      <c r="G323">
        <v>1</v>
      </c>
      <c r="H323">
        <v>71</v>
      </c>
      <c r="I323" s="6">
        <v>0</v>
      </c>
      <c r="J323">
        <v>2</v>
      </c>
      <c r="K323" t="str">
        <f>_xlfn.XLOOKUP(fCompras!F323,dComprador!$A$2:$A$7,dComprador!$B$2:$B$7)</f>
        <v>Lira</v>
      </c>
      <c r="L323" t="str">
        <f>_xlfn.XLOOKUP(J323,dFornecedor!$A$2:$A$6,dFornecedor!$B$2:$B$6)</f>
        <v>Minerva</v>
      </c>
      <c r="M323" t="str">
        <f>_xlfn.XLOOKUP(G323,dMateriaPrima!$A$2:$A$12,dMateriaPrima!$B$2:$B$12)</f>
        <v>Tecido</v>
      </c>
      <c r="N323" s="2">
        <f>_xlfn.XLOOKUP(G323,dMateriaPrima!$A$2:$A$12,dMateriaPrima!$C$2:$C$12)</f>
        <v>18</v>
      </c>
      <c r="O323" s="3">
        <f t="shared" ref="O323:O386" si="25">PRODUCT(H323,N323)</f>
        <v>1278</v>
      </c>
      <c r="P323" s="4">
        <f t="shared" ref="P323:P386" si="26">PRODUCT(O323,I323)</f>
        <v>0</v>
      </c>
      <c r="Q323" s="3">
        <f t="shared" ref="Q323:Q386" si="27">O323-P323</f>
        <v>1278</v>
      </c>
      <c r="R323" t="str">
        <f t="shared" ref="R323:R386" si="28">IF(E323&lt;=D323,"No prazo",IF(E323&gt;D323,"Em atraso"))</f>
        <v>Em atraso</v>
      </c>
      <c r="S323" s="5">
        <f t="shared" ref="S323:S386" si="29">IF(E323 &gt;D323, E323-D323,0)</f>
        <v>3</v>
      </c>
    </row>
    <row r="324" spans="1:19" x14ac:dyDescent="0.25">
      <c r="A324">
        <v>323</v>
      </c>
      <c r="B324" s="1">
        <v>43591</v>
      </c>
      <c r="C324" s="1">
        <v>43593</v>
      </c>
      <c r="D324" s="1">
        <v>43598</v>
      </c>
      <c r="E324" s="1">
        <v>43600</v>
      </c>
      <c r="F324">
        <v>4</v>
      </c>
      <c r="G324">
        <v>8</v>
      </c>
      <c r="H324">
        <v>71</v>
      </c>
      <c r="I324" s="6">
        <v>0</v>
      </c>
      <c r="J324">
        <v>2</v>
      </c>
      <c r="K324" t="str">
        <f>_xlfn.XLOOKUP(fCompras!F324,dComprador!$A$2:$A$7,dComprador!$B$2:$B$7)</f>
        <v>Lira</v>
      </c>
      <c r="L324" t="str">
        <f>_xlfn.XLOOKUP(J324,dFornecedor!$A$2:$A$6,dFornecedor!$B$2:$B$6)</f>
        <v>Minerva</v>
      </c>
      <c r="M324" t="str">
        <f>_xlfn.XLOOKUP(G324,dMateriaPrima!$A$2:$A$12,dMateriaPrima!$B$2:$B$12)</f>
        <v>Cimento</v>
      </c>
      <c r="N324" s="2">
        <f>_xlfn.XLOOKUP(G324,dMateriaPrima!$A$2:$A$12,dMateriaPrima!$C$2:$C$12)</f>
        <v>23</v>
      </c>
      <c r="O324" s="3">
        <f t="shared" si="25"/>
        <v>1633</v>
      </c>
      <c r="P324" s="4">
        <f t="shared" si="26"/>
        <v>0</v>
      </c>
      <c r="Q324" s="3">
        <f t="shared" si="27"/>
        <v>1633</v>
      </c>
      <c r="R324" t="str">
        <f t="shared" si="28"/>
        <v>Em atraso</v>
      </c>
      <c r="S324" s="5">
        <f t="shared" si="29"/>
        <v>2</v>
      </c>
    </row>
    <row r="325" spans="1:19" x14ac:dyDescent="0.25">
      <c r="A325">
        <v>324</v>
      </c>
      <c r="B325" s="1">
        <v>43591</v>
      </c>
      <c r="C325" s="1">
        <v>43592</v>
      </c>
      <c r="D325" s="1">
        <v>43598</v>
      </c>
      <c r="E325" s="1">
        <v>43599</v>
      </c>
      <c r="F325">
        <v>4</v>
      </c>
      <c r="G325">
        <v>2</v>
      </c>
      <c r="H325">
        <v>419</v>
      </c>
      <c r="I325" s="6">
        <v>0</v>
      </c>
      <c r="J325">
        <v>3</v>
      </c>
      <c r="K325" t="str">
        <f>_xlfn.XLOOKUP(fCompras!F325,dComprador!$A$2:$A$7,dComprador!$B$2:$B$7)</f>
        <v>Lira</v>
      </c>
      <c r="L325" t="str">
        <f>_xlfn.XLOOKUP(J325,dFornecedor!$A$2:$A$6,dFornecedor!$B$2:$B$6)</f>
        <v>StepUp</v>
      </c>
      <c r="M325" t="str">
        <f>_xlfn.XLOOKUP(G325,dMateriaPrima!$A$2:$A$12,dMateriaPrima!$B$2:$B$12)</f>
        <v>Chapa Metal</v>
      </c>
      <c r="N325" s="2">
        <f>_xlfn.XLOOKUP(G325,dMateriaPrima!$A$2:$A$12,dMateriaPrima!$C$2:$C$12)</f>
        <v>299.89999999999998</v>
      </c>
      <c r="O325" s="3">
        <f t="shared" si="25"/>
        <v>125658.09999999999</v>
      </c>
      <c r="P325" s="4">
        <f t="shared" si="26"/>
        <v>0</v>
      </c>
      <c r="Q325" s="3">
        <f t="shared" si="27"/>
        <v>125658.09999999999</v>
      </c>
      <c r="R325" t="str">
        <f t="shared" si="28"/>
        <v>Em atraso</v>
      </c>
      <c r="S325" s="5">
        <f t="shared" si="29"/>
        <v>1</v>
      </c>
    </row>
    <row r="326" spans="1:19" x14ac:dyDescent="0.25">
      <c r="A326">
        <v>325</v>
      </c>
      <c r="B326" s="1">
        <v>43591</v>
      </c>
      <c r="C326" s="1">
        <v>43591</v>
      </c>
      <c r="D326" s="1">
        <v>43610</v>
      </c>
      <c r="E326" s="1">
        <v>43610</v>
      </c>
      <c r="F326">
        <v>1</v>
      </c>
      <c r="G326">
        <v>9</v>
      </c>
      <c r="H326">
        <v>6</v>
      </c>
      <c r="I326" s="6">
        <v>0.28999999999999998</v>
      </c>
      <c r="J326">
        <v>5</v>
      </c>
      <c r="K326" t="str">
        <f>_xlfn.XLOOKUP(fCompras!F326,dComprador!$A$2:$A$7,dComprador!$B$2:$B$7)</f>
        <v>Alon</v>
      </c>
      <c r="L326" t="str">
        <f>_xlfn.XLOOKUP(J326,dFornecedor!$A$2:$A$6,dFornecedor!$B$2:$B$6)</f>
        <v>Atlas</v>
      </c>
      <c r="M326" t="str">
        <f>_xlfn.XLOOKUP(G326,dMateriaPrima!$A$2:$A$12,dMateriaPrima!$B$2:$B$12)</f>
        <v>Couro</v>
      </c>
      <c r="N326" s="2">
        <f>_xlfn.XLOOKUP(G326,dMateriaPrima!$A$2:$A$12,dMateriaPrima!$C$2:$C$12)</f>
        <v>4.4000000000000004</v>
      </c>
      <c r="O326" s="3">
        <f t="shared" si="25"/>
        <v>26.400000000000002</v>
      </c>
      <c r="P326" s="4">
        <f t="shared" si="26"/>
        <v>7.6559999999999997</v>
      </c>
      <c r="Q326" s="3">
        <f t="shared" si="27"/>
        <v>18.744000000000003</v>
      </c>
      <c r="R326" t="str">
        <f t="shared" si="28"/>
        <v>No prazo</v>
      </c>
      <c r="S326" s="5">
        <f t="shared" si="29"/>
        <v>0</v>
      </c>
    </row>
    <row r="327" spans="1:19" x14ac:dyDescent="0.25">
      <c r="A327">
        <v>326</v>
      </c>
      <c r="B327" s="1">
        <v>43591</v>
      </c>
      <c r="C327" s="1">
        <v>43600</v>
      </c>
      <c r="D327" s="1">
        <v>43607</v>
      </c>
      <c r="E327" s="1">
        <v>43610</v>
      </c>
      <c r="F327">
        <v>1</v>
      </c>
      <c r="G327">
        <v>5</v>
      </c>
      <c r="H327">
        <v>67</v>
      </c>
      <c r="I327" s="6">
        <v>0</v>
      </c>
      <c r="J327">
        <v>2</v>
      </c>
      <c r="K327" t="str">
        <f>_xlfn.XLOOKUP(fCompras!F327,dComprador!$A$2:$A$7,dComprador!$B$2:$B$7)</f>
        <v>Alon</v>
      </c>
      <c r="L327" t="str">
        <f>_xlfn.XLOOKUP(J327,dFornecedor!$A$2:$A$6,dFornecedor!$B$2:$B$6)</f>
        <v>Minerva</v>
      </c>
      <c r="M327" t="str">
        <f>_xlfn.XLOOKUP(G327,dMateriaPrima!$A$2:$A$12,dMateriaPrima!$B$2:$B$12)</f>
        <v>Areia</v>
      </c>
      <c r="N327" s="2">
        <f>_xlfn.XLOOKUP(G327,dMateriaPrima!$A$2:$A$12,dMateriaPrima!$C$2:$C$12)</f>
        <v>3.59</v>
      </c>
      <c r="O327" s="3">
        <f t="shared" si="25"/>
        <v>240.53</v>
      </c>
      <c r="P327" s="4">
        <f t="shared" si="26"/>
        <v>0</v>
      </c>
      <c r="Q327" s="3">
        <f t="shared" si="27"/>
        <v>240.53</v>
      </c>
      <c r="R327" t="str">
        <f t="shared" si="28"/>
        <v>Em atraso</v>
      </c>
      <c r="S327" s="5">
        <f t="shared" si="29"/>
        <v>3</v>
      </c>
    </row>
    <row r="328" spans="1:19" x14ac:dyDescent="0.25">
      <c r="A328">
        <v>327</v>
      </c>
      <c r="B328" s="1">
        <v>43591</v>
      </c>
      <c r="C328" s="1">
        <v>43595</v>
      </c>
      <c r="D328" s="1">
        <v>43616</v>
      </c>
      <c r="E328" s="1">
        <v>43617</v>
      </c>
      <c r="F328">
        <v>2</v>
      </c>
      <c r="G328">
        <v>5</v>
      </c>
      <c r="H328">
        <v>142</v>
      </c>
      <c r="I328" s="6">
        <v>0</v>
      </c>
      <c r="J328">
        <v>1</v>
      </c>
      <c r="K328" t="str">
        <f>_xlfn.XLOOKUP(fCompras!F328,dComprador!$A$2:$A$7,dComprador!$B$2:$B$7)</f>
        <v>João</v>
      </c>
      <c r="L328" t="str">
        <f>_xlfn.XLOOKUP(J328,dFornecedor!$A$2:$A$6,dFornecedor!$B$2:$B$6)</f>
        <v>NorthShore</v>
      </c>
      <c r="M328" t="str">
        <f>_xlfn.XLOOKUP(G328,dMateriaPrima!$A$2:$A$12,dMateriaPrima!$B$2:$B$12)</f>
        <v>Areia</v>
      </c>
      <c r="N328" s="2">
        <f>_xlfn.XLOOKUP(G328,dMateriaPrima!$A$2:$A$12,dMateriaPrima!$C$2:$C$12)</f>
        <v>3.59</v>
      </c>
      <c r="O328" s="3">
        <f t="shared" si="25"/>
        <v>509.78</v>
      </c>
      <c r="P328" s="4">
        <f t="shared" si="26"/>
        <v>0</v>
      </c>
      <c r="Q328" s="3">
        <f t="shared" si="27"/>
        <v>509.78</v>
      </c>
      <c r="R328" t="str">
        <f t="shared" si="28"/>
        <v>Em atraso</v>
      </c>
      <c r="S328" s="5">
        <f t="shared" si="29"/>
        <v>1</v>
      </c>
    </row>
    <row r="329" spans="1:19" x14ac:dyDescent="0.25">
      <c r="A329">
        <v>328</v>
      </c>
      <c r="B329" s="1">
        <v>43591</v>
      </c>
      <c r="C329" s="1">
        <v>43598</v>
      </c>
      <c r="D329" s="1">
        <v>43621</v>
      </c>
      <c r="E329" s="1">
        <v>43620</v>
      </c>
      <c r="F329">
        <v>1</v>
      </c>
      <c r="G329">
        <v>7</v>
      </c>
      <c r="H329">
        <v>27</v>
      </c>
      <c r="I329" s="6">
        <v>0</v>
      </c>
      <c r="J329">
        <v>5</v>
      </c>
      <c r="K329" t="str">
        <f>_xlfn.XLOOKUP(fCompras!F329,dComprador!$A$2:$A$7,dComprador!$B$2:$B$7)</f>
        <v>Alon</v>
      </c>
      <c r="L329" t="str">
        <f>_xlfn.XLOOKUP(J329,dFornecedor!$A$2:$A$6,dFornecedor!$B$2:$B$6)</f>
        <v>Atlas</v>
      </c>
      <c r="M329" t="str">
        <f>_xlfn.XLOOKUP(G329,dMateriaPrima!$A$2:$A$12,dMateriaPrima!$B$2:$B$12)</f>
        <v>Poliéster</v>
      </c>
      <c r="N329" s="2">
        <f>_xlfn.XLOOKUP(G329,dMateriaPrima!$A$2:$A$12,dMateriaPrima!$C$2:$C$12)</f>
        <v>8</v>
      </c>
      <c r="O329" s="3">
        <f t="shared" si="25"/>
        <v>216</v>
      </c>
      <c r="P329" s="4">
        <f t="shared" si="26"/>
        <v>0</v>
      </c>
      <c r="Q329" s="3">
        <f t="shared" si="27"/>
        <v>216</v>
      </c>
      <c r="R329" t="str">
        <f t="shared" si="28"/>
        <v>No prazo</v>
      </c>
      <c r="S329" s="5">
        <f t="shared" si="29"/>
        <v>0</v>
      </c>
    </row>
    <row r="330" spans="1:19" x14ac:dyDescent="0.25">
      <c r="A330">
        <v>329</v>
      </c>
      <c r="B330" s="1">
        <v>43591</v>
      </c>
      <c r="C330" s="1">
        <v>43594</v>
      </c>
      <c r="D330" s="1">
        <v>43620</v>
      </c>
      <c r="E330" s="1">
        <v>43624</v>
      </c>
      <c r="F330">
        <v>1</v>
      </c>
      <c r="G330">
        <v>1</v>
      </c>
      <c r="H330">
        <v>488</v>
      </c>
      <c r="I330" s="6">
        <v>0</v>
      </c>
      <c r="J330">
        <v>1</v>
      </c>
      <c r="K330" t="str">
        <f>_xlfn.XLOOKUP(fCompras!F330,dComprador!$A$2:$A$7,dComprador!$B$2:$B$7)</f>
        <v>Alon</v>
      </c>
      <c r="L330" t="str">
        <f>_xlfn.XLOOKUP(J330,dFornecedor!$A$2:$A$6,dFornecedor!$B$2:$B$6)</f>
        <v>NorthShore</v>
      </c>
      <c r="M330" t="str">
        <f>_xlfn.XLOOKUP(G330,dMateriaPrima!$A$2:$A$12,dMateriaPrima!$B$2:$B$12)</f>
        <v>Tecido</v>
      </c>
      <c r="N330" s="2">
        <f>_xlfn.XLOOKUP(G330,dMateriaPrima!$A$2:$A$12,dMateriaPrima!$C$2:$C$12)</f>
        <v>18</v>
      </c>
      <c r="O330" s="3">
        <f t="shared" si="25"/>
        <v>8784</v>
      </c>
      <c r="P330" s="4">
        <f t="shared" si="26"/>
        <v>0</v>
      </c>
      <c r="Q330" s="3">
        <f t="shared" si="27"/>
        <v>8784</v>
      </c>
      <c r="R330" t="str">
        <f t="shared" si="28"/>
        <v>Em atraso</v>
      </c>
      <c r="S330" s="5">
        <f t="shared" si="29"/>
        <v>4</v>
      </c>
    </row>
    <row r="331" spans="1:19" x14ac:dyDescent="0.25">
      <c r="A331">
        <v>330</v>
      </c>
      <c r="B331" s="1">
        <v>43591</v>
      </c>
      <c r="C331" s="1">
        <v>43591</v>
      </c>
      <c r="D331" s="1">
        <v>43611</v>
      </c>
      <c r="E331" s="1">
        <v>43612</v>
      </c>
      <c r="F331">
        <v>1</v>
      </c>
      <c r="G331">
        <v>7</v>
      </c>
      <c r="H331">
        <v>466</v>
      </c>
      <c r="I331" s="6">
        <v>0</v>
      </c>
      <c r="J331">
        <v>2</v>
      </c>
      <c r="K331" t="str">
        <f>_xlfn.XLOOKUP(fCompras!F331,dComprador!$A$2:$A$7,dComprador!$B$2:$B$7)</f>
        <v>Alon</v>
      </c>
      <c r="L331" t="str">
        <f>_xlfn.XLOOKUP(J331,dFornecedor!$A$2:$A$6,dFornecedor!$B$2:$B$6)</f>
        <v>Minerva</v>
      </c>
      <c r="M331" t="str">
        <f>_xlfn.XLOOKUP(G331,dMateriaPrima!$A$2:$A$12,dMateriaPrima!$B$2:$B$12)</f>
        <v>Poliéster</v>
      </c>
      <c r="N331" s="2">
        <f>_xlfn.XLOOKUP(G331,dMateriaPrima!$A$2:$A$12,dMateriaPrima!$C$2:$C$12)</f>
        <v>8</v>
      </c>
      <c r="O331" s="3">
        <f t="shared" si="25"/>
        <v>3728</v>
      </c>
      <c r="P331" s="4">
        <f t="shared" si="26"/>
        <v>0</v>
      </c>
      <c r="Q331" s="3">
        <f t="shared" si="27"/>
        <v>3728</v>
      </c>
      <c r="R331" t="str">
        <f t="shared" si="28"/>
        <v>Em atraso</v>
      </c>
      <c r="S331" s="5">
        <f t="shared" si="29"/>
        <v>1</v>
      </c>
    </row>
    <row r="332" spans="1:19" x14ac:dyDescent="0.25">
      <c r="A332">
        <v>331</v>
      </c>
      <c r="B332" s="1">
        <v>43591</v>
      </c>
      <c r="C332" s="1">
        <v>43591</v>
      </c>
      <c r="D332" s="1">
        <v>43613</v>
      </c>
      <c r="E332" s="1">
        <v>43615</v>
      </c>
      <c r="F332">
        <v>1</v>
      </c>
      <c r="G332">
        <v>5</v>
      </c>
      <c r="H332">
        <v>257</v>
      </c>
      <c r="I332" s="6">
        <v>0</v>
      </c>
      <c r="J332">
        <v>2</v>
      </c>
      <c r="K332" t="str">
        <f>_xlfn.XLOOKUP(fCompras!F332,dComprador!$A$2:$A$7,dComprador!$B$2:$B$7)</f>
        <v>Alon</v>
      </c>
      <c r="L332" t="str">
        <f>_xlfn.XLOOKUP(J332,dFornecedor!$A$2:$A$6,dFornecedor!$B$2:$B$6)</f>
        <v>Minerva</v>
      </c>
      <c r="M332" t="str">
        <f>_xlfn.XLOOKUP(G332,dMateriaPrima!$A$2:$A$12,dMateriaPrima!$B$2:$B$12)</f>
        <v>Areia</v>
      </c>
      <c r="N332" s="2">
        <f>_xlfn.XLOOKUP(G332,dMateriaPrima!$A$2:$A$12,dMateriaPrima!$C$2:$C$12)</f>
        <v>3.59</v>
      </c>
      <c r="O332" s="3">
        <f t="shared" si="25"/>
        <v>922.63</v>
      </c>
      <c r="P332" s="4">
        <f t="shared" si="26"/>
        <v>0</v>
      </c>
      <c r="Q332" s="3">
        <f t="shared" si="27"/>
        <v>922.63</v>
      </c>
      <c r="R332" t="str">
        <f t="shared" si="28"/>
        <v>Em atraso</v>
      </c>
      <c r="S332" s="5">
        <f t="shared" si="29"/>
        <v>2</v>
      </c>
    </row>
    <row r="333" spans="1:19" x14ac:dyDescent="0.25">
      <c r="A333">
        <v>332</v>
      </c>
      <c r="B333" s="1">
        <v>43592</v>
      </c>
      <c r="C333" s="1">
        <v>43603</v>
      </c>
      <c r="D333" s="1">
        <v>43623</v>
      </c>
      <c r="E333" s="1">
        <v>43625</v>
      </c>
      <c r="F333">
        <v>1</v>
      </c>
      <c r="G333">
        <v>9</v>
      </c>
      <c r="H333">
        <v>301</v>
      </c>
      <c r="I333" s="6">
        <v>0</v>
      </c>
      <c r="J333">
        <v>1</v>
      </c>
      <c r="K333" t="str">
        <f>_xlfn.XLOOKUP(fCompras!F333,dComprador!$A$2:$A$7,dComprador!$B$2:$B$7)</f>
        <v>Alon</v>
      </c>
      <c r="L333" t="str">
        <f>_xlfn.XLOOKUP(J333,dFornecedor!$A$2:$A$6,dFornecedor!$B$2:$B$6)</f>
        <v>NorthShore</v>
      </c>
      <c r="M333" t="str">
        <f>_xlfn.XLOOKUP(G333,dMateriaPrima!$A$2:$A$12,dMateriaPrima!$B$2:$B$12)</f>
        <v>Couro</v>
      </c>
      <c r="N333" s="2">
        <f>_xlfn.XLOOKUP(G333,dMateriaPrima!$A$2:$A$12,dMateriaPrima!$C$2:$C$12)</f>
        <v>4.4000000000000004</v>
      </c>
      <c r="O333" s="3">
        <f t="shared" si="25"/>
        <v>1324.4</v>
      </c>
      <c r="P333" s="4">
        <f t="shared" si="26"/>
        <v>0</v>
      </c>
      <c r="Q333" s="3">
        <f t="shared" si="27"/>
        <v>1324.4</v>
      </c>
      <c r="R333" t="str">
        <f t="shared" si="28"/>
        <v>Em atraso</v>
      </c>
      <c r="S333" s="5">
        <f t="shared" si="29"/>
        <v>2</v>
      </c>
    </row>
    <row r="334" spans="1:19" x14ac:dyDescent="0.25">
      <c r="A334">
        <v>333</v>
      </c>
      <c r="B334" s="1">
        <v>43592</v>
      </c>
      <c r="C334" s="1">
        <v>43593</v>
      </c>
      <c r="D334" s="1">
        <v>43600</v>
      </c>
      <c r="E334" s="1">
        <v>43602</v>
      </c>
      <c r="F334">
        <v>4</v>
      </c>
      <c r="G334">
        <v>11</v>
      </c>
      <c r="H334">
        <v>373</v>
      </c>
      <c r="I334" s="6">
        <v>0</v>
      </c>
      <c r="J334">
        <v>3</v>
      </c>
      <c r="K334" t="str">
        <f>_xlfn.XLOOKUP(fCompras!F334,dComprador!$A$2:$A$7,dComprador!$B$2:$B$7)</f>
        <v>Lira</v>
      </c>
      <c r="L334" t="str">
        <f>_xlfn.XLOOKUP(J334,dFornecedor!$A$2:$A$6,dFornecedor!$B$2:$B$6)</f>
        <v>StepUp</v>
      </c>
      <c r="M334" t="str">
        <f>_xlfn.XLOOKUP(G334,dMateriaPrima!$A$2:$A$12,dMateriaPrima!$B$2:$B$12)</f>
        <v>Papel</v>
      </c>
      <c r="N334" s="2">
        <f>_xlfn.XLOOKUP(G334,dMateriaPrima!$A$2:$A$12,dMateriaPrima!$C$2:$C$12)</f>
        <v>9</v>
      </c>
      <c r="O334" s="3">
        <f t="shared" si="25"/>
        <v>3357</v>
      </c>
      <c r="P334" s="4">
        <f t="shared" si="26"/>
        <v>0</v>
      </c>
      <c r="Q334" s="3">
        <f t="shared" si="27"/>
        <v>3357</v>
      </c>
      <c r="R334" t="str">
        <f t="shared" si="28"/>
        <v>Em atraso</v>
      </c>
      <c r="S334" s="5">
        <f t="shared" si="29"/>
        <v>2</v>
      </c>
    </row>
    <row r="335" spans="1:19" x14ac:dyDescent="0.25">
      <c r="A335">
        <v>334</v>
      </c>
      <c r="B335" s="1">
        <v>43592</v>
      </c>
      <c r="C335" s="1">
        <v>43595</v>
      </c>
      <c r="D335" s="1">
        <v>43612</v>
      </c>
      <c r="E335" s="1">
        <v>43614</v>
      </c>
      <c r="F335">
        <v>1</v>
      </c>
      <c r="G335">
        <v>5</v>
      </c>
      <c r="H335">
        <v>321</v>
      </c>
      <c r="I335" s="6">
        <v>0</v>
      </c>
      <c r="J335">
        <v>1</v>
      </c>
      <c r="K335" t="str">
        <f>_xlfn.XLOOKUP(fCompras!F335,dComprador!$A$2:$A$7,dComprador!$B$2:$B$7)</f>
        <v>Alon</v>
      </c>
      <c r="L335" t="str">
        <f>_xlfn.XLOOKUP(J335,dFornecedor!$A$2:$A$6,dFornecedor!$B$2:$B$6)</f>
        <v>NorthShore</v>
      </c>
      <c r="M335" t="str">
        <f>_xlfn.XLOOKUP(G335,dMateriaPrima!$A$2:$A$12,dMateriaPrima!$B$2:$B$12)</f>
        <v>Areia</v>
      </c>
      <c r="N335" s="2">
        <f>_xlfn.XLOOKUP(G335,dMateriaPrima!$A$2:$A$12,dMateriaPrima!$C$2:$C$12)</f>
        <v>3.59</v>
      </c>
      <c r="O335" s="3">
        <f t="shared" si="25"/>
        <v>1152.3899999999999</v>
      </c>
      <c r="P335" s="4">
        <f t="shared" si="26"/>
        <v>0</v>
      </c>
      <c r="Q335" s="3">
        <f t="shared" si="27"/>
        <v>1152.3899999999999</v>
      </c>
      <c r="R335" t="str">
        <f t="shared" si="28"/>
        <v>Em atraso</v>
      </c>
      <c r="S335" s="5">
        <f t="shared" si="29"/>
        <v>2</v>
      </c>
    </row>
    <row r="336" spans="1:19" x14ac:dyDescent="0.25">
      <c r="A336">
        <v>335</v>
      </c>
      <c r="B336" s="1">
        <v>43592</v>
      </c>
      <c r="C336" s="1">
        <v>43597</v>
      </c>
      <c r="D336" s="1">
        <v>43609</v>
      </c>
      <c r="E336" s="1">
        <v>43610</v>
      </c>
      <c r="F336">
        <v>1</v>
      </c>
      <c r="G336">
        <v>7</v>
      </c>
      <c r="H336">
        <v>224</v>
      </c>
      <c r="I336" s="6">
        <v>0</v>
      </c>
      <c r="J336">
        <v>3</v>
      </c>
      <c r="K336" t="str">
        <f>_xlfn.XLOOKUP(fCompras!F336,dComprador!$A$2:$A$7,dComprador!$B$2:$B$7)</f>
        <v>Alon</v>
      </c>
      <c r="L336" t="str">
        <f>_xlfn.XLOOKUP(J336,dFornecedor!$A$2:$A$6,dFornecedor!$B$2:$B$6)</f>
        <v>StepUp</v>
      </c>
      <c r="M336" t="str">
        <f>_xlfn.XLOOKUP(G336,dMateriaPrima!$A$2:$A$12,dMateriaPrima!$B$2:$B$12)</f>
        <v>Poliéster</v>
      </c>
      <c r="N336" s="2">
        <f>_xlfn.XLOOKUP(G336,dMateriaPrima!$A$2:$A$12,dMateriaPrima!$C$2:$C$12)</f>
        <v>8</v>
      </c>
      <c r="O336" s="3">
        <f t="shared" si="25"/>
        <v>1792</v>
      </c>
      <c r="P336" s="4">
        <f t="shared" si="26"/>
        <v>0</v>
      </c>
      <c r="Q336" s="3">
        <f t="shared" si="27"/>
        <v>1792</v>
      </c>
      <c r="R336" t="str">
        <f t="shared" si="28"/>
        <v>Em atraso</v>
      </c>
      <c r="S336" s="5">
        <f t="shared" si="29"/>
        <v>1</v>
      </c>
    </row>
    <row r="337" spans="1:19" x14ac:dyDescent="0.25">
      <c r="A337">
        <v>336</v>
      </c>
      <c r="B337" s="1">
        <v>43593</v>
      </c>
      <c r="C337" s="1">
        <v>43602</v>
      </c>
      <c r="D337" s="1">
        <v>43621</v>
      </c>
      <c r="E337" s="1">
        <v>43624</v>
      </c>
      <c r="F337">
        <v>1</v>
      </c>
      <c r="G337">
        <v>5</v>
      </c>
      <c r="H337">
        <v>374</v>
      </c>
      <c r="I337" s="6">
        <v>0</v>
      </c>
      <c r="J337">
        <v>2</v>
      </c>
      <c r="K337" t="str">
        <f>_xlfn.XLOOKUP(fCompras!F337,dComprador!$A$2:$A$7,dComprador!$B$2:$B$7)</f>
        <v>Alon</v>
      </c>
      <c r="L337" t="str">
        <f>_xlfn.XLOOKUP(J337,dFornecedor!$A$2:$A$6,dFornecedor!$B$2:$B$6)</f>
        <v>Minerva</v>
      </c>
      <c r="M337" t="str">
        <f>_xlfn.XLOOKUP(G337,dMateriaPrima!$A$2:$A$12,dMateriaPrima!$B$2:$B$12)</f>
        <v>Areia</v>
      </c>
      <c r="N337" s="2">
        <f>_xlfn.XLOOKUP(G337,dMateriaPrima!$A$2:$A$12,dMateriaPrima!$C$2:$C$12)</f>
        <v>3.59</v>
      </c>
      <c r="O337" s="3">
        <f t="shared" si="25"/>
        <v>1342.6599999999999</v>
      </c>
      <c r="P337" s="4">
        <f t="shared" si="26"/>
        <v>0</v>
      </c>
      <c r="Q337" s="3">
        <f t="shared" si="27"/>
        <v>1342.6599999999999</v>
      </c>
      <c r="R337" t="str">
        <f t="shared" si="28"/>
        <v>Em atraso</v>
      </c>
      <c r="S337" s="5">
        <f t="shared" si="29"/>
        <v>3</v>
      </c>
    </row>
    <row r="338" spans="1:19" x14ac:dyDescent="0.25">
      <c r="A338">
        <v>337</v>
      </c>
      <c r="B338" s="1">
        <v>43593</v>
      </c>
      <c r="C338" s="1">
        <v>43603</v>
      </c>
      <c r="D338" s="1">
        <v>43606</v>
      </c>
      <c r="E338" s="1">
        <v>43609</v>
      </c>
      <c r="F338">
        <v>4</v>
      </c>
      <c r="G338">
        <v>7</v>
      </c>
      <c r="H338">
        <v>299</v>
      </c>
      <c r="I338" s="6">
        <v>0.31</v>
      </c>
      <c r="J338">
        <v>3</v>
      </c>
      <c r="K338" t="str">
        <f>_xlfn.XLOOKUP(fCompras!F338,dComprador!$A$2:$A$7,dComprador!$B$2:$B$7)</f>
        <v>Lira</v>
      </c>
      <c r="L338" t="str">
        <f>_xlfn.XLOOKUP(J338,dFornecedor!$A$2:$A$6,dFornecedor!$B$2:$B$6)</f>
        <v>StepUp</v>
      </c>
      <c r="M338" t="str">
        <f>_xlfn.XLOOKUP(G338,dMateriaPrima!$A$2:$A$12,dMateriaPrima!$B$2:$B$12)</f>
        <v>Poliéster</v>
      </c>
      <c r="N338" s="2">
        <f>_xlfn.XLOOKUP(G338,dMateriaPrima!$A$2:$A$12,dMateriaPrima!$C$2:$C$12)</f>
        <v>8</v>
      </c>
      <c r="O338" s="3">
        <f t="shared" si="25"/>
        <v>2392</v>
      </c>
      <c r="P338" s="4">
        <f t="shared" si="26"/>
        <v>741.52</v>
      </c>
      <c r="Q338" s="3">
        <f t="shared" si="27"/>
        <v>1650.48</v>
      </c>
      <c r="R338" t="str">
        <f t="shared" si="28"/>
        <v>Em atraso</v>
      </c>
      <c r="S338" s="5">
        <f t="shared" si="29"/>
        <v>3</v>
      </c>
    </row>
    <row r="339" spans="1:19" x14ac:dyDescent="0.25">
      <c r="A339">
        <v>338</v>
      </c>
      <c r="B339" s="1">
        <v>43593</v>
      </c>
      <c r="C339" s="1">
        <v>43593</v>
      </c>
      <c r="D339" s="1">
        <v>43600</v>
      </c>
      <c r="E339" s="1">
        <v>43602</v>
      </c>
      <c r="F339">
        <v>4</v>
      </c>
      <c r="G339">
        <v>7</v>
      </c>
      <c r="H339">
        <v>157</v>
      </c>
      <c r="I339" s="6">
        <v>0.12</v>
      </c>
      <c r="J339">
        <v>2</v>
      </c>
      <c r="K339" t="str">
        <f>_xlfn.XLOOKUP(fCompras!F339,dComprador!$A$2:$A$7,dComprador!$B$2:$B$7)</f>
        <v>Lira</v>
      </c>
      <c r="L339" t="str">
        <f>_xlfn.XLOOKUP(J339,dFornecedor!$A$2:$A$6,dFornecedor!$B$2:$B$6)</f>
        <v>Minerva</v>
      </c>
      <c r="M339" t="str">
        <f>_xlfn.XLOOKUP(G339,dMateriaPrima!$A$2:$A$12,dMateriaPrima!$B$2:$B$12)</f>
        <v>Poliéster</v>
      </c>
      <c r="N339" s="2">
        <f>_xlfn.XLOOKUP(G339,dMateriaPrima!$A$2:$A$12,dMateriaPrima!$C$2:$C$12)</f>
        <v>8</v>
      </c>
      <c r="O339" s="3">
        <f t="shared" si="25"/>
        <v>1256</v>
      </c>
      <c r="P339" s="4">
        <f t="shared" si="26"/>
        <v>150.72</v>
      </c>
      <c r="Q339" s="3">
        <f t="shared" si="27"/>
        <v>1105.28</v>
      </c>
      <c r="R339" t="str">
        <f t="shared" si="28"/>
        <v>Em atraso</v>
      </c>
      <c r="S339" s="5">
        <f t="shared" si="29"/>
        <v>2</v>
      </c>
    </row>
    <row r="340" spans="1:19" x14ac:dyDescent="0.25">
      <c r="A340">
        <v>339</v>
      </c>
      <c r="B340" s="1">
        <v>43593</v>
      </c>
      <c r="C340" s="1">
        <v>43593</v>
      </c>
      <c r="D340" s="1">
        <v>43609</v>
      </c>
      <c r="E340" s="1">
        <v>43612</v>
      </c>
      <c r="F340">
        <v>1</v>
      </c>
      <c r="G340">
        <v>9</v>
      </c>
      <c r="H340">
        <v>417</v>
      </c>
      <c r="I340" s="6">
        <v>0</v>
      </c>
      <c r="J340">
        <v>2</v>
      </c>
      <c r="K340" t="str">
        <f>_xlfn.XLOOKUP(fCompras!F340,dComprador!$A$2:$A$7,dComprador!$B$2:$B$7)</f>
        <v>Alon</v>
      </c>
      <c r="L340" t="str">
        <f>_xlfn.XLOOKUP(J340,dFornecedor!$A$2:$A$6,dFornecedor!$B$2:$B$6)</f>
        <v>Minerva</v>
      </c>
      <c r="M340" t="str">
        <f>_xlfn.XLOOKUP(G340,dMateriaPrima!$A$2:$A$12,dMateriaPrima!$B$2:$B$12)</f>
        <v>Couro</v>
      </c>
      <c r="N340" s="2">
        <f>_xlfn.XLOOKUP(G340,dMateriaPrima!$A$2:$A$12,dMateriaPrima!$C$2:$C$12)</f>
        <v>4.4000000000000004</v>
      </c>
      <c r="O340" s="3">
        <f t="shared" si="25"/>
        <v>1834.8000000000002</v>
      </c>
      <c r="P340" s="4">
        <f t="shared" si="26"/>
        <v>0</v>
      </c>
      <c r="Q340" s="3">
        <f t="shared" si="27"/>
        <v>1834.8000000000002</v>
      </c>
      <c r="R340" t="str">
        <f t="shared" si="28"/>
        <v>Em atraso</v>
      </c>
      <c r="S340" s="5">
        <f t="shared" si="29"/>
        <v>3</v>
      </c>
    </row>
    <row r="341" spans="1:19" x14ac:dyDescent="0.25">
      <c r="A341">
        <v>340</v>
      </c>
      <c r="B341" s="1">
        <v>43593</v>
      </c>
      <c r="C341" s="1">
        <v>43602</v>
      </c>
      <c r="D341" s="1">
        <v>43613</v>
      </c>
      <c r="E341" s="1">
        <v>43615</v>
      </c>
      <c r="F341">
        <v>1</v>
      </c>
      <c r="G341">
        <v>9</v>
      </c>
      <c r="H341">
        <v>248</v>
      </c>
      <c r="I341" s="6">
        <v>0</v>
      </c>
      <c r="J341">
        <v>3</v>
      </c>
      <c r="K341" t="str">
        <f>_xlfn.XLOOKUP(fCompras!F341,dComprador!$A$2:$A$7,dComprador!$B$2:$B$7)</f>
        <v>Alon</v>
      </c>
      <c r="L341" t="str">
        <f>_xlfn.XLOOKUP(J341,dFornecedor!$A$2:$A$6,dFornecedor!$B$2:$B$6)</f>
        <v>StepUp</v>
      </c>
      <c r="M341" t="str">
        <f>_xlfn.XLOOKUP(G341,dMateriaPrima!$A$2:$A$12,dMateriaPrima!$B$2:$B$12)</f>
        <v>Couro</v>
      </c>
      <c r="N341" s="2">
        <f>_xlfn.XLOOKUP(G341,dMateriaPrima!$A$2:$A$12,dMateriaPrima!$C$2:$C$12)</f>
        <v>4.4000000000000004</v>
      </c>
      <c r="O341" s="3">
        <f t="shared" si="25"/>
        <v>1091.2</v>
      </c>
      <c r="P341" s="4">
        <f t="shared" si="26"/>
        <v>0</v>
      </c>
      <c r="Q341" s="3">
        <f t="shared" si="27"/>
        <v>1091.2</v>
      </c>
      <c r="R341" t="str">
        <f t="shared" si="28"/>
        <v>Em atraso</v>
      </c>
      <c r="S341" s="5">
        <f t="shared" si="29"/>
        <v>2</v>
      </c>
    </row>
    <row r="342" spans="1:19" x14ac:dyDescent="0.25">
      <c r="A342">
        <v>341</v>
      </c>
      <c r="B342" s="1">
        <v>43593</v>
      </c>
      <c r="C342" s="1">
        <v>43594</v>
      </c>
      <c r="D342" s="1">
        <v>43620</v>
      </c>
      <c r="E342" s="1">
        <v>43621</v>
      </c>
      <c r="F342">
        <v>2</v>
      </c>
      <c r="G342">
        <v>11</v>
      </c>
      <c r="H342">
        <v>50</v>
      </c>
      <c r="I342" s="6">
        <v>0.22</v>
      </c>
      <c r="J342">
        <v>3</v>
      </c>
      <c r="K342" t="str">
        <f>_xlfn.XLOOKUP(fCompras!F342,dComprador!$A$2:$A$7,dComprador!$B$2:$B$7)</f>
        <v>João</v>
      </c>
      <c r="L342" t="str">
        <f>_xlfn.XLOOKUP(J342,dFornecedor!$A$2:$A$6,dFornecedor!$B$2:$B$6)</f>
        <v>StepUp</v>
      </c>
      <c r="M342" t="str">
        <f>_xlfn.XLOOKUP(G342,dMateriaPrima!$A$2:$A$12,dMateriaPrima!$B$2:$B$12)</f>
        <v>Papel</v>
      </c>
      <c r="N342" s="2">
        <f>_xlfn.XLOOKUP(G342,dMateriaPrima!$A$2:$A$12,dMateriaPrima!$C$2:$C$12)</f>
        <v>9</v>
      </c>
      <c r="O342" s="3">
        <f t="shared" si="25"/>
        <v>450</v>
      </c>
      <c r="P342" s="4">
        <f t="shared" si="26"/>
        <v>99</v>
      </c>
      <c r="Q342" s="3">
        <f t="shared" si="27"/>
        <v>351</v>
      </c>
      <c r="R342" t="str">
        <f t="shared" si="28"/>
        <v>Em atraso</v>
      </c>
      <c r="S342" s="5">
        <f t="shared" si="29"/>
        <v>1</v>
      </c>
    </row>
    <row r="343" spans="1:19" x14ac:dyDescent="0.25">
      <c r="A343">
        <v>342</v>
      </c>
      <c r="B343" s="1">
        <v>43593</v>
      </c>
      <c r="C343" s="1">
        <v>43599</v>
      </c>
      <c r="D343" s="1">
        <v>43616</v>
      </c>
      <c r="E343" s="1">
        <v>43618</v>
      </c>
      <c r="F343">
        <v>1</v>
      </c>
      <c r="G343">
        <v>8</v>
      </c>
      <c r="H343">
        <v>198</v>
      </c>
      <c r="I343" s="6">
        <v>0</v>
      </c>
      <c r="J343">
        <v>2</v>
      </c>
      <c r="K343" t="str">
        <f>_xlfn.XLOOKUP(fCompras!F343,dComprador!$A$2:$A$7,dComprador!$B$2:$B$7)</f>
        <v>Alon</v>
      </c>
      <c r="L343" t="str">
        <f>_xlfn.XLOOKUP(J343,dFornecedor!$A$2:$A$6,dFornecedor!$B$2:$B$6)</f>
        <v>Minerva</v>
      </c>
      <c r="M343" t="str">
        <f>_xlfn.XLOOKUP(G343,dMateriaPrima!$A$2:$A$12,dMateriaPrima!$B$2:$B$12)</f>
        <v>Cimento</v>
      </c>
      <c r="N343" s="2">
        <f>_xlfn.XLOOKUP(G343,dMateriaPrima!$A$2:$A$12,dMateriaPrima!$C$2:$C$12)</f>
        <v>23</v>
      </c>
      <c r="O343" s="3">
        <f t="shared" si="25"/>
        <v>4554</v>
      </c>
      <c r="P343" s="4">
        <f t="shared" si="26"/>
        <v>0</v>
      </c>
      <c r="Q343" s="3">
        <f t="shared" si="27"/>
        <v>4554</v>
      </c>
      <c r="R343" t="str">
        <f t="shared" si="28"/>
        <v>Em atraso</v>
      </c>
      <c r="S343" s="5">
        <f t="shared" si="29"/>
        <v>2</v>
      </c>
    </row>
    <row r="344" spans="1:19" x14ac:dyDescent="0.25">
      <c r="A344">
        <v>343</v>
      </c>
      <c r="B344" s="1">
        <v>43594</v>
      </c>
      <c r="C344" s="1">
        <v>43603</v>
      </c>
      <c r="D344" s="1">
        <v>43605</v>
      </c>
      <c r="E344" s="1">
        <v>43609</v>
      </c>
      <c r="F344">
        <v>4</v>
      </c>
      <c r="G344">
        <v>11</v>
      </c>
      <c r="H344">
        <v>301</v>
      </c>
      <c r="I344" s="6">
        <v>0</v>
      </c>
      <c r="J344">
        <v>3</v>
      </c>
      <c r="K344" t="str">
        <f>_xlfn.XLOOKUP(fCompras!F344,dComprador!$A$2:$A$7,dComprador!$B$2:$B$7)</f>
        <v>Lira</v>
      </c>
      <c r="L344" t="str">
        <f>_xlfn.XLOOKUP(J344,dFornecedor!$A$2:$A$6,dFornecedor!$B$2:$B$6)</f>
        <v>StepUp</v>
      </c>
      <c r="M344" t="str">
        <f>_xlfn.XLOOKUP(G344,dMateriaPrima!$A$2:$A$12,dMateriaPrima!$B$2:$B$12)</f>
        <v>Papel</v>
      </c>
      <c r="N344" s="2">
        <f>_xlfn.XLOOKUP(G344,dMateriaPrima!$A$2:$A$12,dMateriaPrima!$C$2:$C$12)</f>
        <v>9</v>
      </c>
      <c r="O344" s="3">
        <f t="shared" si="25"/>
        <v>2709</v>
      </c>
      <c r="P344" s="4">
        <f t="shared" si="26"/>
        <v>0</v>
      </c>
      <c r="Q344" s="3">
        <f t="shared" si="27"/>
        <v>2709</v>
      </c>
      <c r="R344" t="str">
        <f t="shared" si="28"/>
        <v>Em atraso</v>
      </c>
      <c r="S344" s="5">
        <f t="shared" si="29"/>
        <v>4</v>
      </c>
    </row>
    <row r="345" spans="1:19" x14ac:dyDescent="0.25">
      <c r="A345">
        <v>344</v>
      </c>
      <c r="B345" s="1">
        <v>43594</v>
      </c>
      <c r="C345" s="1">
        <v>43594</v>
      </c>
      <c r="D345" s="1">
        <v>43601</v>
      </c>
      <c r="E345" s="1">
        <v>43597</v>
      </c>
      <c r="F345">
        <v>4</v>
      </c>
      <c r="G345">
        <v>1</v>
      </c>
      <c r="H345">
        <v>20</v>
      </c>
      <c r="I345" s="6">
        <v>0</v>
      </c>
      <c r="J345">
        <v>4</v>
      </c>
      <c r="K345" t="str">
        <f>_xlfn.XLOOKUP(fCompras!F345,dComprador!$A$2:$A$7,dComprador!$B$2:$B$7)</f>
        <v>Lira</v>
      </c>
      <c r="L345" t="str">
        <f>_xlfn.XLOOKUP(J345,dFornecedor!$A$2:$A$6,dFornecedor!$B$2:$B$6)</f>
        <v>AlphaOmega</v>
      </c>
      <c r="M345" t="str">
        <f>_xlfn.XLOOKUP(G345,dMateriaPrima!$A$2:$A$12,dMateriaPrima!$B$2:$B$12)</f>
        <v>Tecido</v>
      </c>
      <c r="N345" s="2">
        <f>_xlfn.XLOOKUP(G345,dMateriaPrima!$A$2:$A$12,dMateriaPrima!$C$2:$C$12)</f>
        <v>18</v>
      </c>
      <c r="O345" s="3">
        <f t="shared" si="25"/>
        <v>360</v>
      </c>
      <c r="P345" s="4">
        <f t="shared" si="26"/>
        <v>0</v>
      </c>
      <c r="Q345" s="3">
        <f t="shared" si="27"/>
        <v>360</v>
      </c>
      <c r="R345" t="str">
        <f t="shared" si="28"/>
        <v>No prazo</v>
      </c>
      <c r="S345" s="5">
        <f t="shared" si="29"/>
        <v>0</v>
      </c>
    </row>
    <row r="346" spans="1:19" x14ac:dyDescent="0.25">
      <c r="A346">
        <v>345</v>
      </c>
      <c r="B346" s="1">
        <v>43594</v>
      </c>
      <c r="C346" s="1">
        <v>43594</v>
      </c>
      <c r="D346" s="1">
        <v>43601</v>
      </c>
      <c r="E346" s="1">
        <v>43603</v>
      </c>
      <c r="F346">
        <v>4</v>
      </c>
      <c r="G346">
        <v>9</v>
      </c>
      <c r="H346">
        <v>469</v>
      </c>
      <c r="I346" s="6">
        <v>0</v>
      </c>
      <c r="J346">
        <v>2</v>
      </c>
      <c r="K346" t="str">
        <f>_xlfn.XLOOKUP(fCompras!F346,dComprador!$A$2:$A$7,dComprador!$B$2:$B$7)</f>
        <v>Lira</v>
      </c>
      <c r="L346" t="str">
        <f>_xlfn.XLOOKUP(J346,dFornecedor!$A$2:$A$6,dFornecedor!$B$2:$B$6)</f>
        <v>Minerva</v>
      </c>
      <c r="M346" t="str">
        <f>_xlfn.XLOOKUP(G346,dMateriaPrima!$A$2:$A$12,dMateriaPrima!$B$2:$B$12)</f>
        <v>Couro</v>
      </c>
      <c r="N346" s="2">
        <f>_xlfn.XLOOKUP(G346,dMateriaPrima!$A$2:$A$12,dMateriaPrima!$C$2:$C$12)</f>
        <v>4.4000000000000004</v>
      </c>
      <c r="O346" s="3">
        <f t="shared" si="25"/>
        <v>2063.6000000000004</v>
      </c>
      <c r="P346" s="4">
        <f t="shared" si="26"/>
        <v>0</v>
      </c>
      <c r="Q346" s="3">
        <f t="shared" si="27"/>
        <v>2063.6000000000004</v>
      </c>
      <c r="R346" t="str">
        <f t="shared" si="28"/>
        <v>Em atraso</v>
      </c>
      <c r="S346" s="5">
        <f t="shared" si="29"/>
        <v>2</v>
      </c>
    </row>
    <row r="347" spans="1:19" x14ac:dyDescent="0.25">
      <c r="A347">
        <v>346</v>
      </c>
      <c r="B347" s="1">
        <v>43594</v>
      </c>
      <c r="C347" s="1">
        <v>43594</v>
      </c>
      <c r="D347" s="1">
        <v>43603</v>
      </c>
      <c r="E347" s="1">
        <v>43602</v>
      </c>
      <c r="F347">
        <v>4</v>
      </c>
      <c r="G347">
        <v>9</v>
      </c>
      <c r="H347">
        <v>561</v>
      </c>
      <c r="I347" s="6">
        <v>0</v>
      </c>
      <c r="J347">
        <v>5</v>
      </c>
      <c r="K347" t="str">
        <f>_xlfn.XLOOKUP(fCompras!F347,dComprador!$A$2:$A$7,dComprador!$B$2:$B$7)</f>
        <v>Lira</v>
      </c>
      <c r="L347" t="str">
        <f>_xlfn.XLOOKUP(J347,dFornecedor!$A$2:$A$6,dFornecedor!$B$2:$B$6)</f>
        <v>Atlas</v>
      </c>
      <c r="M347" t="str">
        <f>_xlfn.XLOOKUP(G347,dMateriaPrima!$A$2:$A$12,dMateriaPrima!$B$2:$B$12)</f>
        <v>Couro</v>
      </c>
      <c r="N347" s="2">
        <f>_xlfn.XLOOKUP(G347,dMateriaPrima!$A$2:$A$12,dMateriaPrima!$C$2:$C$12)</f>
        <v>4.4000000000000004</v>
      </c>
      <c r="O347" s="3">
        <f t="shared" si="25"/>
        <v>2468.4</v>
      </c>
      <c r="P347" s="4">
        <f t="shared" si="26"/>
        <v>0</v>
      </c>
      <c r="Q347" s="3">
        <f t="shared" si="27"/>
        <v>2468.4</v>
      </c>
      <c r="R347" t="str">
        <f t="shared" si="28"/>
        <v>No prazo</v>
      </c>
      <c r="S347" s="5">
        <f t="shared" si="29"/>
        <v>0</v>
      </c>
    </row>
    <row r="348" spans="1:19" x14ac:dyDescent="0.25">
      <c r="A348">
        <v>347</v>
      </c>
      <c r="B348" s="1">
        <v>43594</v>
      </c>
      <c r="C348" s="1">
        <v>43600</v>
      </c>
      <c r="D348" s="1">
        <v>43602</v>
      </c>
      <c r="E348" s="1">
        <v>43607</v>
      </c>
      <c r="F348">
        <v>4</v>
      </c>
      <c r="G348">
        <v>3</v>
      </c>
      <c r="H348">
        <v>63</v>
      </c>
      <c r="I348" s="6">
        <v>0</v>
      </c>
      <c r="J348">
        <v>5</v>
      </c>
      <c r="K348" t="str">
        <f>_xlfn.XLOOKUP(fCompras!F348,dComprador!$A$2:$A$7,dComprador!$B$2:$B$7)</f>
        <v>Lira</v>
      </c>
      <c r="L348" t="str">
        <f>_xlfn.XLOOKUP(J348,dFornecedor!$A$2:$A$6,dFornecedor!$B$2:$B$6)</f>
        <v>Atlas</v>
      </c>
      <c r="M348" t="str">
        <f>_xlfn.XLOOKUP(G348,dMateriaPrima!$A$2:$A$12,dMateriaPrima!$B$2:$B$12)</f>
        <v>Barra Metal</v>
      </c>
      <c r="N348" s="2">
        <f>_xlfn.XLOOKUP(G348,dMateriaPrima!$A$2:$A$12,dMateriaPrima!$C$2:$C$12)</f>
        <v>565</v>
      </c>
      <c r="O348" s="3">
        <f t="shared" si="25"/>
        <v>35595</v>
      </c>
      <c r="P348" s="4">
        <f t="shared" si="26"/>
        <v>0</v>
      </c>
      <c r="Q348" s="3">
        <f t="shared" si="27"/>
        <v>35595</v>
      </c>
      <c r="R348" t="str">
        <f t="shared" si="28"/>
        <v>Em atraso</v>
      </c>
      <c r="S348" s="5">
        <f t="shared" si="29"/>
        <v>5</v>
      </c>
    </row>
    <row r="349" spans="1:19" x14ac:dyDescent="0.25">
      <c r="A349">
        <v>348</v>
      </c>
      <c r="B349" s="1">
        <v>43594</v>
      </c>
      <c r="C349" s="1">
        <v>43603</v>
      </c>
      <c r="D349" s="1">
        <v>43604</v>
      </c>
      <c r="E349" s="1">
        <v>43609</v>
      </c>
      <c r="F349">
        <v>4</v>
      </c>
      <c r="G349">
        <v>5</v>
      </c>
      <c r="H349">
        <v>449</v>
      </c>
      <c r="I349" s="6">
        <v>0</v>
      </c>
      <c r="J349">
        <v>3</v>
      </c>
      <c r="K349" t="str">
        <f>_xlfn.XLOOKUP(fCompras!F349,dComprador!$A$2:$A$7,dComprador!$B$2:$B$7)</f>
        <v>Lira</v>
      </c>
      <c r="L349" t="str">
        <f>_xlfn.XLOOKUP(J349,dFornecedor!$A$2:$A$6,dFornecedor!$B$2:$B$6)</f>
        <v>StepUp</v>
      </c>
      <c r="M349" t="str">
        <f>_xlfn.XLOOKUP(G349,dMateriaPrima!$A$2:$A$12,dMateriaPrima!$B$2:$B$12)</f>
        <v>Areia</v>
      </c>
      <c r="N349" s="2">
        <f>_xlfn.XLOOKUP(G349,dMateriaPrima!$A$2:$A$12,dMateriaPrima!$C$2:$C$12)</f>
        <v>3.59</v>
      </c>
      <c r="O349" s="3">
        <f t="shared" si="25"/>
        <v>1611.9099999999999</v>
      </c>
      <c r="P349" s="4">
        <f t="shared" si="26"/>
        <v>0</v>
      </c>
      <c r="Q349" s="3">
        <f t="shared" si="27"/>
        <v>1611.9099999999999</v>
      </c>
      <c r="R349" t="str">
        <f t="shared" si="28"/>
        <v>Em atraso</v>
      </c>
      <c r="S349" s="5">
        <f t="shared" si="29"/>
        <v>5</v>
      </c>
    </row>
    <row r="350" spans="1:19" x14ac:dyDescent="0.25">
      <c r="A350">
        <v>349</v>
      </c>
      <c r="B350" s="1">
        <v>43594</v>
      </c>
      <c r="C350" s="1">
        <v>43594</v>
      </c>
      <c r="D350" s="1">
        <v>43607</v>
      </c>
      <c r="E350" s="1">
        <v>43608</v>
      </c>
      <c r="F350">
        <v>2</v>
      </c>
      <c r="G350">
        <v>5</v>
      </c>
      <c r="H350">
        <v>50</v>
      </c>
      <c r="I350" s="6">
        <v>0</v>
      </c>
      <c r="J350">
        <v>2</v>
      </c>
      <c r="K350" t="str">
        <f>_xlfn.XLOOKUP(fCompras!F350,dComprador!$A$2:$A$7,dComprador!$B$2:$B$7)</f>
        <v>João</v>
      </c>
      <c r="L350" t="str">
        <f>_xlfn.XLOOKUP(J350,dFornecedor!$A$2:$A$6,dFornecedor!$B$2:$B$6)</f>
        <v>Minerva</v>
      </c>
      <c r="M350" t="str">
        <f>_xlfn.XLOOKUP(G350,dMateriaPrima!$A$2:$A$12,dMateriaPrima!$B$2:$B$12)</f>
        <v>Areia</v>
      </c>
      <c r="N350" s="2">
        <f>_xlfn.XLOOKUP(G350,dMateriaPrima!$A$2:$A$12,dMateriaPrima!$C$2:$C$12)</f>
        <v>3.59</v>
      </c>
      <c r="O350" s="3">
        <f t="shared" si="25"/>
        <v>179.5</v>
      </c>
      <c r="P350" s="4">
        <f t="shared" si="26"/>
        <v>0</v>
      </c>
      <c r="Q350" s="3">
        <f t="shared" si="27"/>
        <v>179.5</v>
      </c>
      <c r="R350" t="str">
        <f t="shared" si="28"/>
        <v>Em atraso</v>
      </c>
      <c r="S350" s="5">
        <f t="shared" si="29"/>
        <v>1</v>
      </c>
    </row>
    <row r="351" spans="1:19" x14ac:dyDescent="0.25">
      <c r="A351">
        <v>350</v>
      </c>
      <c r="B351" s="1">
        <v>43594</v>
      </c>
      <c r="C351" s="1">
        <v>43594</v>
      </c>
      <c r="D351" s="1">
        <v>43604</v>
      </c>
      <c r="E351" s="1">
        <v>43608</v>
      </c>
      <c r="F351">
        <v>2</v>
      </c>
      <c r="G351">
        <v>11</v>
      </c>
      <c r="H351">
        <v>564</v>
      </c>
      <c r="I351" s="6">
        <v>0</v>
      </c>
      <c r="J351">
        <v>2</v>
      </c>
      <c r="K351" t="str">
        <f>_xlfn.XLOOKUP(fCompras!F351,dComprador!$A$2:$A$7,dComprador!$B$2:$B$7)</f>
        <v>João</v>
      </c>
      <c r="L351" t="str">
        <f>_xlfn.XLOOKUP(J351,dFornecedor!$A$2:$A$6,dFornecedor!$B$2:$B$6)</f>
        <v>Minerva</v>
      </c>
      <c r="M351" t="str">
        <f>_xlfn.XLOOKUP(G351,dMateriaPrima!$A$2:$A$12,dMateriaPrima!$B$2:$B$12)</f>
        <v>Papel</v>
      </c>
      <c r="N351" s="2">
        <f>_xlfn.XLOOKUP(G351,dMateriaPrima!$A$2:$A$12,dMateriaPrima!$C$2:$C$12)</f>
        <v>9</v>
      </c>
      <c r="O351" s="3">
        <f t="shared" si="25"/>
        <v>5076</v>
      </c>
      <c r="P351" s="4">
        <f t="shared" si="26"/>
        <v>0</v>
      </c>
      <c r="Q351" s="3">
        <f t="shared" si="27"/>
        <v>5076</v>
      </c>
      <c r="R351" t="str">
        <f t="shared" si="28"/>
        <v>Em atraso</v>
      </c>
      <c r="S351" s="5">
        <f t="shared" si="29"/>
        <v>4</v>
      </c>
    </row>
    <row r="352" spans="1:19" x14ac:dyDescent="0.25">
      <c r="A352">
        <v>351</v>
      </c>
      <c r="B352" s="1">
        <v>43594</v>
      </c>
      <c r="C352" s="1">
        <v>43605</v>
      </c>
      <c r="D352" s="1">
        <v>43609</v>
      </c>
      <c r="E352" s="1">
        <v>43607</v>
      </c>
      <c r="F352">
        <v>2</v>
      </c>
      <c r="G352">
        <v>5</v>
      </c>
      <c r="H352">
        <v>31</v>
      </c>
      <c r="I352" s="6">
        <v>0</v>
      </c>
      <c r="J352">
        <v>1</v>
      </c>
      <c r="K352" t="str">
        <f>_xlfn.XLOOKUP(fCompras!F352,dComprador!$A$2:$A$7,dComprador!$B$2:$B$7)</f>
        <v>João</v>
      </c>
      <c r="L352" t="str">
        <f>_xlfn.XLOOKUP(J352,dFornecedor!$A$2:$A$6,dFornecedor!$B$2:$B$6)</f>
        <v>NorthShore</v>
      </c>
      <c r="M352" t="str">
        <f>_xlfn.XLOOKUP(G352,dMateriaPrima!$A$2:$A$12,dMateriaPrima!$B$2:$B$12)</f>
        <v>Areia</v>
      </c>
      <c r="N352" s="2">
        <f>_xlfn.XLOOKUP(G352,dMateriaPrima!$A$2:$A$12,dMateriaPrima!$C$2:$C$12)</f>
        <v>3.59</v>
      </c>
      <c r="O352" s="3">
        <f t="shared" si="25"/>
        <v>111.28999999999999</v>
      </c>
      <c r="P352" s="4">
        <f t="shared" si="26"/>
        <v>0</v>
      </c>
      <c r="Q352" s="3">
        <f t="shared" si="27"/>
        <v>111.28999999999999</v>
      </c>
      <c r="R352" t="str">
        <f t="shared" si="28"/>
        <v>No prazo</v>
      </c>
      <c r="S352" s="5">
        <f t="shared" si="29"/>
        <v>0</v>
      </c>
    </row>
    <row r="353" spans="1:19" x14ac:dyDescent="0.25">
      <c r="A353">
        <v>352</v>
      </c>
      <c r="B353" s="1">
        <v>43594</v>
      </c>
      <c r="C353" s="1">
        <v>43595</v>
      </c>
      <c r="D353" s="1">
        <v>43610</v>
      </c>
      <c r="E353" s="1">
        <v>43611</v>
      </c>
      <c r="F353">
        <v>2</v>
      </c>
      <c r="G353">
        <v>8</v>
      </c>
      <c r="H353">
        <v>201</v>
      </c>
      <c r="I353" s="6">
        <v>0</v>
      </c>
      <c r="J353">
        <v>4</v>
      </c>
      <c r="K353" t="str">
        <f>_xlfn.XLOOKUP(fCompras!F353,dComprador!$A$2:$A$7,dComprador!$B$2:$B$7)</f>
        <v>João</v>
      </c>
      <c r="L353" t="str">
        <f>_xlfn.XLOOKUP(J353,dFornecedor!$A$2:$A$6,dFornecedor!$B$2:$B$6)</f>
        <v>AlphaOmega</v>
      </c>
      <c r="M353" t="str">
        <f>_xlfn.XLOOKUP(G353,dMateriaPrima!$A$2:$A$12,dMateriaPrima!$B$2:$B$12)</f>
        <v>Cimento</v>
      </c>
      <c r="N353" s="2">
        <f>_xlfn.XLOOKUP(G353,dMateriaPrima!$A$2:$A$12,dMateriaPrima!$C$2:$C$12)</f>
        <v>23</v>
      </c>
      <c r="O353" s="3">
        <f t="shared" si="25"/>
        <v>4623</v>
      </c>
      <c r="P353" s="4">
        <f t="shared" si="26"/>
        <v>0</v>
      </c>
      <c r="Q353" s="3">
        <f t="shared" si="27"/>
        <v>4623</v>
      </c>
      <c r="R353" t="str">
        <f t="shared" si="28"/>
        <v>Em atraso</v>
      </c>
      <c r="S353" s="5">
        <f t="shared" si="29"/>
        <v>1</v>
      </c>
    </row>
    <row r="354" spans="1:19" x14ac:dyDescent="0.25">
      <c r="A354">
        <v>353</v>
      </c>
      <c r="B354" s="1">
        <v>43595</v>
      </c>
      <c r="C354" s="1">
        <v>43595</v>
      </c>
      <c r="D354" s="1">
        <v>43625</v>
      </c>
      <c r="E354" s="1">
        <v>43626</v>
      </c>
      <c r="F354">
        <v>1</v>
      </c>
      <c r="G354">
        <v>5</v>
      </c>
      <c r="H354">
        <v>154</v>
      </c>
      <c r="I354" s="6">
        <v>0</v>
      </c>
      <c r="J354">
        <v>2</v>
      </c>
      <c r="K354" t="str">
        <f>_xlfn.XLOOKUP(fCompras!F354,dComprador!$A$2:$A$7,dComprador!$B$2:$B$7)</f>
        <v>Alon</v>
      </c>
      <c r="L354" t="str">
        <f>_xlfn.XLOOKUP(J354,dFornecedor!$A$2:$A$6,dFornecedor!$B$2:$B$6)</f>
        <v>Minerva</v>
      </c>
      <c r="M354" t="str">
        <f>_xlfn.XLOOKUP(G354,dMateriaPrima!$A$2:$A$12,dMateriaPrima!$B$2:$B$12)</f>
        <v>Areia</v>
      </c>
      <c r="N354" s="2">
        <f>_xlfn.XLOOKUP(G354,dMateriaPrima!$A$2:$A$12,dMateriaPrima!$C$2:$C$12)</f>
        <v>3.59</v>
      </c>
      <c r="O354" s="3">
        <f t="shared" si="25"/>
        <v>552.86</v>
      </c>
      <c r="P354" s="4">
        <f t="shared" si="26"/>
        <v>0</v>
      </c>
      <c r="Q354" s="3">
        <f t="shared" si="27"/>
        <v>552.86</v>
      </c>
      <c r="R354" t="str">
        <f t="shared" si="28"/>
        <v>Em atraso</v>
      </c>
      <c r="S354" s="5">
        <f t="shared" si="29"/>
        <v>1</v>
      </c>
    </row>
    <row r="355" spans="1:19" x14ac:dyDescent="0.25">
      <c r="A355">
        <v>354</v>
      </c>
      <c r="B355" s="1">
        <v>43595</v>
      </c>
      <c r="C355" s="1">
        <v>43604</v>
      </c>
      <c r="D355" s="1">
        <v>43606</v>
      </c>
      <c r="E355" s="1">
        <v>43611</v>
      </c>
      <c r="F355">
        <v>4</v>
      </c>
      <c r="G355">
        <v>6</v>
      </c>
      <c r="H355">
        <v>1</v>
      </c>
      <c r="I355" s="6">
        <v>0</v>
      </c>
      <c r="J355">
        <v>2</v>
      </c>
      <c r="K355" t="str">
        <f>_xlfn.XLOOKUP(fCompras!F355,dComprador!$A$2:$A$7,dComprador!$B$2:$B$7)</f>
        <v>Lira</v>
      </c>
      <c r="L355" t="str">
        <f>_xlfn.XLOOKUP(J355,dFornecedor!$A$2:$A$6,dFornecedor!$B$2:$B$6)</f>
        <v>Minerva</v>
      </c>
      <c r="M355" t="str">
        <f>_xlfn.XLOOKUP(G355,dMateriaPrima!$A$2:$A$12,dMateriaPrima!$B$2:$B$12)</f>
        <v>Fio Algodão</v>
      </c>
      <c r="N355" s="2">
        <f>_xlfn.XLOOKUP(G355,dMateriaPrima!$A$2:$A$12,dMateriaPrima!$C$2:$C$12)</f>
        <v>55.9</v>
      </c>
      <c r="O355" s="3">
        <f t="shared" si="25"/>
        <v>55.9</v>
      </c>
      <c r="P355" s="4">
        <f t="shared" si="26"/>
        <v>0</v>
      </c>
      <c r="Q355" s="3">
        <f t="shared" si="27"/>
        <v>55.9</v>
      </c>
      <c r="R355" t="str">
        <f t="shared" si="28"/>
        <v>Em atraso</v>
      </c>
      <c r="S355" s="5">
        <f t="shared" si="29"/>
        <v>5</v>
      </c>
    </row>
    <row r="356" spans="1:19" x14ac:dyDescent="0.25">
      <c r="A356">
        <v>355</v>
      </c>
      <c r="B356" s="1">
        <v>43595</v>
      </c>
      <c r="C356" s="1">
        <v>43595</v>
      </c>
      <c r="D356" s="1">
        <v>43603</v>
      </c>
      <c r="E356" s="1">
        <v>43603</v>
      </c>
      <c r="F356">
        <v>4</v>
      </c>
      <c r="G356">
        <v>1</v>
      </c>
      <c r="H356">
        <v>103</v>
      </c>
      <c r="I356" s="6">
        <v>0</v>
      </c>
      <c r="J356">
        <v>2</v>
      </c>
      <c r="K356" t="str">
        <f>_xlfn.XLOOKUP(fCompras!F356,dComprador!$A$2:$A$7,dComprador!$B$2:$B$7)</f>
        <v>Lira</v>
      </c>
      <c r="L356" t="str">
        <f>_xlfn.XLOOKUP(J356,dFornecedor!$A$2:$A$6,dFornecedor!$B$2:$B$6)</f>
        <v>Minerva</v>
      </c>
      <c r="M356" t="str">
        <f>_xlfn.XLOOKUP(G356,dMateriaPrima!$A$2:$A$12,dMateriaPrima!$B$2:$B$12)</f>
        <v>Tecido</v>
      </c>
      <c r="N356" s="2">
        <f>_xlfn.XLOOKUP(G356,dMateriaPrima!$A$2:$A$12,dMateriaPrima!$C$2:$C$12)</f>
        <v>18</v>
      </c>
      <c r="O356" s="3">
        <f t="shared" si="25"/>
        <v>1854</v>
      </c>
      <c r="P356" s="4">
        <f t="shared" si="26"/>
        <v>0</v>
      </c>
      <c r="Q356" s="3">
        <f t="shared" si="27"/>
        <v>1854</v>
      </c>
      <c r="R356" t="str">
        <f t="shared" si="28"/>
        <v>No prazo</v>
      </c>
      <c r="S356" s="5">
        <f t="shared" si="29"/>
        <v>0</v>
      </c>
    </row>
    <row r="357" spans="1:19" x14ac:dyDescent="0.25">
      <c r="A357">
        <v>356</v>
      </c>
      <c r="B357" s="1">
        <v>43595</v>
      </c>
      <c r="C357" s="1">
        <v>43596</v>
      </c>
      <c r="D357" s="1">
        <v>43600</v>
      </c>
      <c r="E357" s="1">
        <v>43604</v>
      </c>
      <c r="F357">
        <v>4</v>
      </c>
      <c r="G357">
        <v>9</v>
      </c>
      <c r="H357">
        <v>199</v>
      </c>
      <c r="I357" s="6">
        <v>0</v>
      </c>
      <c r="J357">
        <v>3</v>
      </c>
      <c r="K357" t="str">
        <f>_xlfn.XLOOKUP(fCompras!F357,dComprador!$A$2:$A$7,dComprador!$B$2:$B$7)</f>
        <v>Lira</v>
      </c>
      <c r="L357" t="str">
        <f>_xlfn.XLOOKUP(J357,dFornecedor!$A$2:$A$6,dFornecedor!$B$2:$B$6)</f>
        <v>StepUp</v>
      </c>
      <c r="M357" t="str">
        <f>_xlfn.XLOOKUP(G357,dMateriaPrima!$A$2:$A$12,dMateriaPrima!$B$2:$B$12)</f>
        <v>Couro</v>
      </c>
      <c r="N357" s="2">
        <f>_xlfn.XLOOKUP(G357,dMateriaPrima!$A$2:$A$12,dMateriaPrima!$C$2:$C$12)</f>
        <v>4.4000000000000004</v>
      </c>
      <c r="O357" s="3">
        <f t="shared" si="25"/>
        <v>875.6</v>
      </c>
      <c r="P357" s="4">
        <f t="shared" si="26"/>
        <v>0</v>
      </c>
      <c r="Q357" s="3">
        <f t="shared" si="27"/>
        <v>875.6</v>
      </c>
      <c r="R357" t="str">
        <f t="shared" si="28"/>
        <v>Em atraso</v>
      </c>
      <c r="S357" s="5">
        <f t="shared" si="29"/>
        <v>4</v>
      </c>
    </row>
    <row r="358" spans="1:19" x14ac:dyDescent="0.25">
      <c r="A358">
        <v>357</v>
      </c>
      <c r="B358" s="1">
        <v>43595</v>
      </c>
      <c r="C358" s="1">
        <v>43596</v>
      </c>
      <c r="D358" s="1">
        <v>43612</v>
      </c>
      <c r="E358" s="1">
        <v>43616</v>
      </c>
      <c r="F358">
        <v>1</v>
      </c>
      <c r="G358">
        <v>6</v>
      </c>
      <c r="H358">
        <v>73</v>
      </c>
      <c r="I358" s="6">
        <v>0</v>
      </c>
      <c r="J358">
        <v>4</v>
      </c>
      <c r="K358" t="str">
        <f>_xlfn.XLOOKUP(fCompras!F358,dComprador!$A$2:$A$7,dComprador!$B$2:$B$7)</f>
        <v>Alon</v>
      </c>
      <c r="L358" t="str">
        <f>_xlfn.XLOOKUP(J358,dFornecedor!$A$2:$A$6,dFornecedor!$B$2:$B$6)</f>
        <v>AlphaOmega</v>
      </c>
      <c r="M358" t="str">
        <f>_xlfn.XLOOKUP(G358,dMateriaPrima!$A$2:$A$12,dMateriaPrima!$B$2:$B$12)</f>
        <v>Fio Algodão</v>
      </c>
      <c r="N358" s="2">
        <f>_xlfn.XLOOKUP(G358,dMateriaPrima!$A$2:$A$12,dMateriaPrima!$C$2:$C$12)</f>
        <v>55.9</v>
      </c>
      <c r="O358" s="3">
        <f t="shared" si="25"/>
        <v>4080.7</v>
      </c>
      <c r="P358" s="4">
        <f t="shared" si="26"/>
        <v>0</v>
      </c>
      <c r="Q358" s="3">
        <f t="shared" si="27"/>
        <v>4080.7</v>
      </c>
      <c r="R358" t="str">
        <f t="shared" si="28"/>
        <v>Em atraso</v>
      </c>
      <c r="S358" s="5">
        <f t="shared" si="29"/>
        <v>4</v>
      </c>
    </row>
    <row r="359" spans="1:19" x14ac:dyDescent="0.25">
      <c r="A359">
        <v>358</v>
      </c>
      <c r="B359" s="1">
        <v>43595</v>
      </c>
      <c r="C359" s="1">
        <v>43597</v>
      </c>
      <c r="D359" s="1">
        <v>43612</v>
      </c>
      <c r="E359" s="1">
        <v>43614</v>
      </c>
      <c r="F359">
        <v>1</v>
      </c>
      <c r="G359">
        <v>7</v>
      </c>
      <c r="H359">
        <v>2</v>
      </c>
      <c r="I359" s="6">
        <v>0</v>
      </c>
      <c r="J359">
        <v>4</v>
      </c>
      <c r="K359" t="str">
        <f>_xlfn.XLOOKUP(fCompras!F359,dComprador!$A$2:$A$7,dComprador!$B$2:$B$7)</f>
        <v>Alon</v>
      </c>
      <c r="L359" t="str">
        <f>_xlfn.XLOOKUP(J359,dFornecedor!$A$2:$A$6,dFornecedor!$B$2:$B$6)</f>
        <v>AlphaOmega</v>
      </c>
      <c r="M359" t="str">
        <f>_xlfn.XLOOKUP(G359,dMateriaPrima!$A$2:$A$12,dMateriaPrima!$B$2:$B$12)</f>
        <v>Poliéster</v>
      </c>
      <c r="N359" s="2">
        <f>_xlfn.XLOOKUP(G359,dMateriaPrima!$A$2:$A$12,dMateriaPrima!$C$2:$C$12)</f>
        <v>8</v>
      </c>
      <c r="O359" s="3">
        <f t="shared" si="25"/>
        <v>16</v>
      </c>
      <c r="P359" s="4">
        <f t="shared" si="26"/>
        <v>0</v>
      </c>
      <c r="Q359" s="3">
        <f t="shared" si="27"/>
        <v>16</v>
      </c>
      <c r="R359" t="str">
        <f t="shared" si="28"/>
        <v>Em atraso</v>
      </c>
      <c r="S359" s="5">
        <f t="shared" si="29"/>
        <v>2</v>
      </c>
    </row>
    <row r="360" spans="1:19" x14ac:dyDescent="0.25">
      <c r="A360">
        <v>359</v>
      </c>
      <c r="B360" s="1">
        <v>43596</v>
      </c>
      <c r="C360" s="1">
        <v>43605</v>
      </c>
      <c r="D360" s="1">
        <v>43607</v>
      </c>
      <c r="E360" s="1">
        <v>43610</v>
      </c>
      <c r="F360">
        <v>4</v>
      </c>
      <c r="G360">
        <v>5</v>
      </c>
      <c r="H360">
        <v>61</v>
      </c>
      <c r="I360" s="6">
        <v>0</v>
      </c>
      <c r="J360">
        <v>3</v>
      </c>
      <c r="K360" t="str">
        <f>_xlfn.XLOOKUP(fCompras!F360,dComprador!$A$2:$A$7,dComprador!$B$2:$B$7)</f>
        <v>Lira</v>
      </c>
      <c r="L360" t="str">
        <f>_xlfn.XLOOKUP(J360,dFornecedor!$A$2:$A$6,dFornecedor!$B$2:$B$6)</f>
        <v>StepUp</v>
      </c>
      <c r="M360" t="str">
        <f>_xlfn.XLOOKUP(G360,dMateriaPrima!$A$2:$A$12,dMateriaPrima!$B$2:$B$12)</f>
        <v>Areia</v>
      </c>
      <c r="N360" s="2">
        <f>_xlfn.XLOOKUP(G360,dMateriaPrima!$A$2:$A$12,dMateriaPrima!$C$2:$C$12)</f>
        <v>3.59</v>
      </c>
      <c r="O360" s="3">
        <f t="shared" si="25"/>
        <v>218.98999999999998</v>
      </c>
      <c r="P360" s="4">
        <f t="shared" si="26"/>
        <v>0</v>
      </c>
      <c r="Q360" s="3">
        <f t="shared" si="27"/>
        <v>218.98999999999998</v>
      </c>
      <c r="R360" t="str">
        <f t="shared" si="28"/>
        <v>Em atraso</v>
      </c>
      <c r="S360" s="5">
        <f t="shared" si="29"/>
        <v>3</v>
      </c>
    </row>
    <row r="361" spans="1:19" x14ac:dyDescent="0.25">
      <c r="A361">
        <v>360</v>
      </c>
      <c r="B361" s="1">
        <v>43596</v>
      </c>
      <c r="C361" s="1">
        <v>43600</v>
      </c>
      <c r="D361" s="1">
        <v>43624</v>
      </c>
      <c r="E361" s="1">
        <v>43626</v>
      </c>
      <c r="F361">
        <v>1</v>
      </c>
      <c r="G361">
        <v>11</v>
      </c>
      <c r="H361">
        <v>165</v>
      </c>
      <c r="I361" s="6">
        <v>0</v>
      </c>
      <c r="J361">
        <v>5</v>
      </c>
      <c r="K361" t="str">
        <f>_xlfn.XLOOKUP(fCompras!F361,dComprador!$A$2:$A$7,dComprador!$B$2:$B$7)</f>
        <v>Alon</v>
      </c>
      <c r="L361" t="str">
        <f>_xlfn.XLOOKUP(J361,dFornecedor!$A$2:$A$6,dFornecedor!$B$2:$B$6)</f>
        <v>Atlas</v>
      </c>
      <c r="M361" t="str">
        <f>_xlfn.XLOOKUP(G361,dMateriaPrima!$A$2:$A$12,dMateriaPrima!$B$2:$B$12)</f>
        <v>Papel</v>
      </c>
      <c r="N361" s="2">
        <f>_xlfn.XLOOKUP(G361,dMateriaPrima!$A$2:$A$12,dMateriaPrima!$C$2:$C$12)</f>
        <v>9</v>
      </c>
      <c r="O361" s="3">
        <f t="shared" si="25"/>
        <v>1485</v>
      </c>
      <c r="P361" s="4">
        <f t="shared" si="26"/>
        <v>0</v>
      </c>
      <c r="Q361" s="3">
        <f t="shared" si="27"/>
        <v>1485</v>
      </c>
      <c r="R361" t="str">
        <f t="shared" si="28"/>
        <v>Em atraso</v>
      </c>
      <c r="S361" s="5">
        <f t="shared" si="29"/>
        <v>2</v>
      </c>
    </row>
    <row r="362" spans="1:19" x14ac:dyDescent="0.25">
      <c r="A362">
        <v>361</v>
      </c>
      <c r="B362" s="1">
        <v>43596</v>
      </c>
      <c r="C362" s="1">
        <v>43597</v>
      </c>
      <c r="D362" s="1">
        <v>43602</v>
      </c>
      <c r="E362" s="1">
        <v>43604</v>
      </c>
      <c r="F362">
        <v>4</v>
      </c>
      <c r="G362">
        <v>7</v>
      </c>
      <c r="H362">
        <v>419</v>
      </c>
      <c r="I362" s="6">
        <v>0</v>
      </c>
      <c r="J362">
        <v>3</v>
      </c>
      <c r="K362" t="str">
        <f>_xlfn.XLOOKUP(fCompras!F362,dComprador!$A$2:$A$7,dComprador!$B$2:$B$7)</f>
        <v>Lira</v>
      </c>
      <c r="L362" t="str">
        <f>_xlfn.XLOOKUP(J362,dFornecedor!$A$2:$A$6,dFornecedor!$B$2:$B$6)</f>
        <v>StepUp</v>
      </c>
      <c r="M362" t="str">
        <f>_xlfn.XLOOKUP(G362,dMateriaPrima!$A$2:$A$12,dMateriaPrima!$B$2:$B$12)</f>
        <v>Poliéster</v>
      </c>
      <c r="N362" s="2">
        <f>_xlfn.XLOOKUP(G362,dMateriaPrima!$A$2:$A$12,dMateriaPrima!$C$2:$C$12)</f>
        <v>8</v>
      </c>
      <c r="O362" s="3">
        <f t="shared" si="25"/>
        <v>3352</v>
      </c>
      <c r="P362" s="4">
        <f t="shared" si="26"/>
        <v>0</v>
      </c>
      <c r="Q362" s="3">
        <f t="shared" si="27"/>
        <v>3352</v>
      </c>
      <c r="R362" t="str">
        <f t="shared" si="28"/>
        <v>Em atraso</v>
      </c>
      <c r="S362" s="5">
        <f t="shared" si="29"/>
        <v>2</v>
      </c>
    </row>
    <row r="363" spans="1:19" x14ac:dyDescent="0.25">
      <c r="A363">
        <v>362</v>
      </c>
      <c r="B363" s="1">
        <v>43596</v>
      </c>
      <c r="C363" s="1">
        <v>43596</v>
      </c>
      <c r="D363" s="1">
        <v>43603</v>
      </c>
      <c r="E363" s="1">
        <v>43603</v>
      </c>
      <c r="F363">
        <v>4</v>
      </c>
      <c r="G363">
        <v>6</v>
      </c>
      <c r="H363">
        <v>297</v>
      </c>
      <c r="I363" s="6">
        <v>0</v>
      </c>
      <c r="J363">
        <v>2</v>
      </c>
      <c r="K363" t="str">
        <f>_xlfn.XLOOKUP(fCompras!F363,dComprador!$A$2:$A$7,dComprador!$B$2:$B$7)</f>
        <v>Lira</v>
      </c>
      <c r="L363" t="str">
        <f>_xlfn.XLOOKUP(J363,dFornecedor!$A$2:$A$6,dFornecedor!$B$2:$B$6)</f>
        <v>Minerva</v>
      </c>
      <c r="M363" t="str">
        <f>_xlfn.XLOOKUP(G363,dMateriaPrima!$A$2:$A$12,dMateriaPrima!$B$2:$B$12)</f>
        <v>Fio Algodão</v>
      </c>
      <c r="N363" s="2">
        <f>_xlfn.XLOOKUP(G363,dMateriaPrima!$A$2:$A$12,dMateriaPrima!$C$2:$C$12)</f>
        <v>55.9</v>
      </c>
      <c r="O363" s="3">
        <f t="shared" si="25"/>
        <v>16602.3</v>
      </c>
      <c r="P363" s="4">
        <f t="shared" si="26"/>
        <v>0</v>
      </c>
      <c r="Q363" s="3">
        <f t="shared" si="27"/>
        <v>16602.3</v>
      </c>
      <c r="R363" t="str">
        <f t="shared" si="28"/>
        <v>No prazo</v>
      </c>
      <c r="S363" s="5">
        <f t="shared" si="29"/>
        <v>0</v>
      </c>
    </row>
    <row r="364" spans="1:19" x14ac:dyDescent="0.25">
      <c r="A364">
        <v>363</v>
      </c>
      <c r="B364" s="1">
        <v>43596</v>
      </c>
      <c r="C364" s="1">
        <v>43596</v>
      </c>
      <c r="D364" s="1">
        <v>43607</v>
      </c>
      <c r="E364" s="1">
        <v>43609</v>
      </c>
      <c r="F364">
        <v>4</v>
      </c>
      <c r="G364">
        <v>8</v>
      </c>
      <c r="H364">
        <v>116</v>
      </c>
      <c r="I364" s="6">
        <v>0</v>
      </c>
      <c r="J364">
        <v>4</v>
      </c>
      <c r="K364" t="str">
        <f>_xlfn.XLOOKUP(fCompras!F364,dComprador!$A$2:$A$7,dComprador!$B$2:$B$7)</f>
        <v>Lira</v>
      </c>
      <c r="L364" t="str">
        <f>_xlfn.XLOOKUP(J364,dFornecedor!$A$2:$A$6,dFornecedor!$B$2:$B$6)</f>
        <v>AlphaOmega</v>
      </c>
      <c r="M364" t="str">
        <f>_xlfn.XLOOKUP(G364,dMateriaPrima!$A$2:$A$12,dMateriaPrima!$B$2:$B$12)</f>
        <v>Cimento</v>
      </c>
      <c r="N364" s="2">
        <f>_xlfn.XLOOKUP(G364,dMateriaPrima!$A$2:$A$12,dMateriaPrima!$C$2:$C$12)</f>
        <v>23</v>
      </c>
      <c r="O364" s="3">
        <f t="shared" si="25"/>
        <v>2668</v>
      </c>
      <c r="P364" s="4">
        <f t="shared" si="26"/>
        <v>0</v>
      </c>
      <c r="Q364" s="3">
        <f t="shared" si="27"/>
        <v>2668</v>
      </c>
      <c r="R364" t="str">
        <f t="shared" si="28"/>
        <v>Em atraso</v>
      </c>
      <c r="S364" s="5">
        <f t="shared" si="29"/>
        <v>2</v>
      </c>
    </row>
    <row r="365" spans="1:19" x14ac:dyDescent="0.25">
      <c r="A365">
        <v>364</v>
      </c>
      <c r="B365" s="1">
        <v>43596</v>
      </c>
      <c r="C365" s="1">
        <v>43603</v>
      </c>
      <c r="D365" s="1">
        <v>43623</v>
      </c>
      <c r="E365" s="1">
        <v>43626</v>
      </c>
      <c r="F365">
        <v>1</v>
      </c>
      <c r="G365">
        <v>8</v>
      </c>
      <c r="H365">
        <v>529</v>
      </c>
      <c r="I365" s="6">
        <v>0</v>
      </c>
      <c r="J365">
        <v>2</v>
      </c>
      <c r="K365" t="str">
        <f>_xlfn.XLOOKUP(fCompras!F365,dComprador!$A$2:$A$7,dComprador!$B$2:$B$7)</f>
        <v>Alon</v>
      </c>
      <c r="L365" t="str">
        <f>_xlfn.XLOOKUP(J365,dFornecedor!$A$2:$A$6,dFornecedor!$B$2:$B$6)</f>
        <v>Minerva</v>
      </c>
      <c r="M365" t="str">
        <f>_xlfn.XLOOKUP(G365,dMateriaPrima!$A$2:$A$12,dMateriaPrima!$B$2:$B$12)</f>
        <v>Cimento</v>
      </c>
      <c r="N365" s="2">
        <f>_xlfn.XLOOKUP(G365,dMateriaPrima!$A$2:$A$12,dMateriaPrima!$C$2:$C$12)</f>
        <v>23</v>
      </c>
      <c r="O365" s="3">
        <f t="shared" si="25"/>
        <v>12167</v>
      </c>
      <c r="P365" s="4">
        <f t="shared" si="26"/>
        <v>0</v>
      </c>
      <c r="Q365" s="3">
        <f t="shared" si="27"/>
        <v>12167</v>
      </c>
      <c r="R365" t="str">
        <f t="shared" si="28"/>
        <v>Em atraso</v>
      </c>
      <c r="S365" s="5">
        <f t="shared" si="29"/>
        <v>3</v>
      </c>
    </row>
    <row r="366" spans="1:19" x14ac:dyDescent="0.25">
      <c r="A366">
        <v>365</v>
      </c>
      <c r="B366" s="1">
        <v>43596</v>
      </c>
      <c r="C366" s="1">
        <v>43596</v>
      </c>
      <c r="D366" s="1">
        <v>43618</v>
      </c>
      <c r="E366" s="1">
        <v>43618</v>
      </c>
      <c r="F366">
        <v>1</v>
      </c>
      <c r="G366">
        <v>5</v>
      </c>
      <c r="H366">
        <v>388</v>
      </c>
      <c r="I366" s="6">
        <v>0</v>
      </c>
      <c r="J366">
        <v>2</v>
      </c>
      <c r="K366" t="str">
        <f>_xlfn.XLOOKUP(fCompras!F366,dComprador!$A$2:$A$7,dComprador!$B$2:$B$7)</f>
        <v>Alon</v>
      </c>
      <c r="L366" t="str">
        <f>_xlfn.XLOOKUP(J366,dFornecedor!$A$2:$A$6,dFornecedor!$B$2:$B$6)</f>
        <v>Minerva</v>
      </c>
      <c r="M366" t="str">
        <f>_xlfn.XLOOKUP(G366,dMateriaPrima!$A$2:$A$12,dMateriaPrima!$B$2:$B$12)</f>
        <v>Areia</v>
      </c>
      <c r="N366" s="2">
        <f>_xlfn.XLOOKUP(G366,dMateriaPrima!$A$2:$A$12,dMateriaPrima!$C$2:$C$12)</f>
        <v>3.59</v>
      </c>
      <c r="O366" s="3">
        <f t="shared" si="25"/>
        <v>1392.9199999999998</v>
      </c>
      <c r="P366" s="4">
        <f t="shared" si="26"/>
        <v>0</v>
      </c>
      <c r="Q366" s="3">
        <f t="shared" si="27"/>
        <v>1392.9199999999998</v>
      </c>
      <c r="R366" t="str">
        <f t="shared" si="28"/>
        <v>No prazo</v>
      </c>
      <c r="S366" s="5">
        <f t="shared" si="29"/>
        <v>0</v>
      </c>
    </row>
    <row r="367" spans="1:19" x14ac:dyDescent="0.25">
      <c r="A367">
        <v>366</v>
      </c>
      <c r="B367" s="1">
        <v>43597</v>
      </c>
      <c r="C367" s="1">
        <v>43599</v>
      </c>
      <c r="D367" s="1">
        <v>43602</v>
      </c>
      <c r="E367" s="1">
        <v>43607</v>
      </c>
      <c r="F367">
        <v>4</v>
      </c>
      <c r="G367">
        <v>5</v>
      </c>
      <c r="H367">
        <v>92</v>
      </c>
      <c r="I367" s="6">
        <v>0</v>
      </c>
      <c r="J367">
        <v>1</v>
      </c>
      <c r="K367" t="str">
        <f>_xlfn.XLOOKUP(fCompras!F367,dComprador!$A$2:$A$7,dComprador!$B$2:$B$7)</f>
        <v>Lira</v>
      </c>
      <c r="L367" t="str">
        <f>_xlfn.XLOOKUP(J367,dFornecedor!$A$2:$A$6,dFornecedor!$B$2:$B$6)</f>
        <v>NorthShore</v>
      </c>
      <c r="M367" t="str">
        <f>_xlfn.XLOOKUP(G367,dMateriaPrima!$A$2:$A$12,dMateriaPrima!$B$2:$B$12)</f>
        <v>Areia</v>
      </c>
      <c r="N367" s="2">
        <f>_xlfn.XLOOKUP(G367,dMateriaPrima!$A$2:$A$12,dMateriaPrima!$C$2:$C$12)</f>
        <v>3.59</v>
      </c>
      <c r="O367" s="3">
        <f t="shared" si="25"/>
        <v>330.28</v>
      </c>
      <c r="P367" s="4">
        <f t="shared" si="26"/>
        <v>0</v>
      </c>
      <c r="Q367" s="3">
        <f t="shared" si="27"/>
        <v>330.28</v>
      </c>
      <c r="R367" t="str">
        <f t="shared" si="28"/>
        <v>Em atraso</v>
      </c>
      <c r="S367" s="5">
        <f t="shared" si="29"/>
        <v>5</v>
      </c>
    </row>
    <row r="368" spans="1:19" x14ac:dyDescent="0.25">
      <c r="A368">
        <v>367</v>
      </c>
      <c r="B368" s="1">
        <v>43597</v>
      </c>
      <c r="C368" s="1">
        <v>43598</v>
      </c>
      <c r="D368" s="1">
        <v>43603</v>
      </c>
      <c r="E368" s="1">
        <v>43609</v>
      </c>
      <c r="F368">
        <v>4</v>
      </c>
      <c r="G368">
        <v>11</v>
      </c>
      <c r="H368">
        <v>183</v>
      </c>
      <c r="I368" s="6">
        <v>0</v>
      </c>
      <c r="J368">
        <v>5</v>
      </c>
      <c r="K368" t="str">
        <f>_xlfn.XLOOKUP(fCompras!F368,dComprador!$A$2:$A$7,dComprador!$B$2:$B$7)</f>
        <v>Lira</v>
      </c>
      <c r="L368" t="str">
        <f>_xlfn.XLOOKUP(J368,dFornecedor!$A$2:$A$6,dFornecedor!$B$2:$B$6)</f>
        <v>Atlas</v>
      </c>
      <c r="M368" t="str">
        <f>_xlfn.XLOOKUP(G368,dMateriaPrima!$A$2:$A$12,dMateriaPrima!$B$2:$B$12)</f>
        <v>Papel</v>
      </c>
      <c r="N368" s="2">
        <f>_xlfn.XLOOKUP(G368,dMateriaPrima!$A$2:$A$12,dMateriaPrima!$C$2:$C$12)</f>
        <v>9</v>
      </c>
      <c r="O368" s="3">
        <f t="shared" si="25"/>
        <v>1647</v>
      </c>
      <c r="P368" s="4">
        <f t="shared" si="26"/>
        <v>0</v>
      </c>
      <c r="Q368" s="3">
        <f t="shared" si="27"/>
        <v>1647</v>
      </c>
      <c r="R368" t="str">
        <f t="shared" si="28"/>
        <v>Em atraso</v>
      </c>
      <c r="S368" s="5">
        <f t="shared" si="29"/>
        <v>6</v>
      </c>
    </row>
    <row r="369" spans="1:19" x14ac:dyDescent="0.25">
      <c r="A369">
        <v>368</v>
      </c>
      <c r="B369" s="1">
        <v>43597</v>
      </c>
      <c r="C369" s="1">
        <v>43599</v>
      </c>
      <c r="D369" s="1">
        <v>43605</v>
      </c>
      <c r="E369" s="1">
        <v>43605</v>
      </c>
      <c r="F369">
        <v>4</v>
      </c>
      <c r="G369">
        <v>11</v>
      </c>
      <c r="H369">
        <v>2</v>
      </c>
      <c r="I369" s="6">
        <v>0</v>
      </c>
      <c r="J369">
        <v>1</v>
      </c>
      <c r="K369" t="str">
        <f>_xlfn.XLOOKUP(fCompras!F369,dComprador!$A$2:$A$7,dComprador!$B$2:$B$7)</f>
        <v>Lira</v>
      </c>
      <c r="L369" t="str">
        <f>_xlfn.XLOOKUP(J369,dFornecedor!$A$2:$A$6,dFornecedor!$B$2:$B$6)</f>
        <v>NorthShore</v>
      </c>
      <c r="M369" t="str">
        <f>_xlfn.XLOOKUP(G369,dMateriaPrima!$A$2:$A$12,dMateriaPrima!$B$2:$B$12)</f>
        <v>Papel</v>
      </c>
      <c r="N369" s="2">
        <f>_xlfn.XLOOKUP(G369,dMateriaPrima!$A$2:$A$12,dMateriaPrima!$C$2:$C$12)</f>
        <v>9</v>
      </c>
      <c r="O369" s="3">
        <f t="shared" si="25"/>
        <v>18</v>
      </c>
      <c r="P369" s="4">
        <f t="shared" si="26"/>
        <v>0</v>
      </c>
      <c r="Q369" s="3">
        <f t="shared" si="27"/>
        <v>18</v>
      </c>
      <c r="R369" t="str">
        <f t="shared" si="28"/>
        <v>No prazo</v>
      </c>
      <c r="S369" s="5">
        <f t="shared" si="29"/>
        <v>0</v>
      </c>
    </row>
    <row r="370" spans="1:19" x14ac:dyDescent="0.25">
      <c r="A370">
        <v>369</v>
      </c>
      <c r="B370" s="1">
        <v>43597</v>
      </c>
      <c r="C370" s="1">
        <v>43598</v>
      </c>
      <c r="D370" s="1">
        <v>43615</v>
      </c>
      <c r="E370" s="1">
        <v>43619</v>
      </c>
      <c r="F370">
        <v>1</v>
      </c>
      <c r="G370">
        <v>6</v>
      </c>
      <c r="H370">
        <v>438</v>
      </c>
      <c r="I370" s="6">
        <v>0</v>
      </c>
      <c r="J370">
        <v>3</v>
      </c>
      <c r="K370" t="str">
        <f>_xlfn.XLOOKUP(fCompras!F370,dComprador!$A$2:$A$7,dComprador!$B$2:$B$7)</f>
        <v>Alon</v>
      </c>
      <c r="L370" t="str">
        <f>_xlfn.XLOOKUP(J370,dFornecedor!$A$2:$A$6,dFornecedor!$B$2:$B$6)</f>
        <v>StepUp</v>
      </c>
      <c r="M370" t="str">
        <f>_xlfn.XLOOKUP(G370,dMateriaPrima!$A$2:$A$12,dMateriaPrima!$B$2:$B$12)</f>
        <v>Fio Algodão</v>
      </c>
      <c r="N370" s="2">
        <f>_xlfn.XLOOKUP(G370,dMateriaPrima!$A$2:$A$12,dMateriaPrima!$C$2:$C$12)</f>
        <v>55.9</v>
      </c>
      <c r="O370" s="3">
        <f t="shared" si="25"/>
        <v>24484.2</v>
      </c>
      <c r="P370" s="4">
        <f t="shared" si="26"/>
        <v>0</v>
      </c>
      <c r="Q370" s="3">
        <f t="shared" si="27"/>
        <v>24484.2</v>
      </c>
      <c r="R370" t="str">
        <f t="shared" si="28"/>
        <v>Em atraso</v>
      </c>
      <c r="S370" s="5">
        <f t="shared" si="29"/>
        <v>4</v>
      </c>
    </row>
    <row r="371" spans="1:19" x14ac:dyDescent="0.25">
      <c r="A371">
        <v>370</v>
      </c>
      <c r="B371" s="1">
        <v>43597</v>
      </c>
      <c r="C371" s="1">
        <v>43606</v>
      </c>
      <c r="D371" s="1">
        <v>43615</v>
      </c>
      <c r="E371" s="1">
        <v>43617</v>
      </c>
      <c r="F371">
        <v>1</v>
      </c>
      <c r="G371">
        <v>1</v>
      </c>
      <c r="H371">
        <v>427</v>
      </c>
      <c r="I371" s="6">
        <v>0</v>
      </c>
      <c r="J371">
        <v>3</v>
      </c>
      <c r="K371" t="str">
        <f>_xlfn.XLOOKUP(fCompras!F371,dComprador!$A$2:$A$7,dComprador!$B$2:$B$7)</f>
        <v>Alon</v>
      </c>
      <c r="L371" t="str">
        <f>_xlfn.XLOOKUP(J371,dFornecedor!$A$2:$A$6,dFornecedor!$B$2:$B$6)</f>
        <v>StepUp</v>
      </c>
      <c r="M371" t="str">
        <f>_xlfn.XLOOKUP(G371,dMateriaPrima!$A$2:$A$12,dMateriaPrima!$B$2:$B$12)</f>
        <v>Tecido</v>
      </c>
      <c r="N371" s="2">
        <f>_xlfn.XLOOKUP(G371,dMateriaPrima!$A$2:$A$12,dMateriaPrima!$C$2:$C$12)</f>
        <v>18</v>
      </c>
      <c r="O371" s="3">
        <f t="shared" si="25"/>
        <v>7686</v>
      </c>
      <c r="P371" s="4">
        <f t="shared" si="26"/>
        <v>0</v>
      </c>
      <c r="Q371" s="3">
        <f t="shared" si="27"/>
        <v>7686</v>
      </c>
      <c r="R371" t="str">
        <f t="shared" si="28"/>
        <v>Em atraso</v>
      </c>
      <c r="S371" s="5">
        <f t="shared" si="29"/>
        <v>2</v>
      </c>
    </row>
    <row r="372" spans="1:19" x14ac:dyDescent="0.25">
      <c r="A372">
        <v>371</v>
      </c>
      <c r="B372" s="1">
        <v>43597</v>
      </c>
      <c r="C372" s="1">
        <v>43597</v>
      </c>
      <c r="D372" s="1">
        <v>43613</v>
      </c>
      <c r="E372" s="1">
        <v>43613</v>
      </c>
      <c r="F372">
        <v>2</v>
      </c>
      <c r="G372">
        <v>9</v>
      </c>
      <c r="H372">
        <v>24</v>
      </c>
      <c r="I372" s="6">
        <v>0</v>
      </c>
      <c r="J372">
        <v>2</v>
      </c>
      <c r="K372" t="str">
        <f>_xlfn.XLOOKUP(fCompras!F372,dComprador!$A$2:$A$7,dComprador!$B$2:$B$7)</f>
        <v>João</v>
      </c>
      <c r="L372" t="str">
        <f>_xlfn.XLOOKUP(J372,dFornecedor!$A$2:$A$6,dFornecedor!$B$2:$B$6)</f>
        <v>Minerva</v>
      </c>
      <c r="M372" t="str">
        <f>_xlfn.XLOOKUP(G372,dMateriaPrima!$A$2:$A$12,dMateriaPrima!$B$2:$B$12)</f>
        <v>Couro</v>
      </c>
      <c r="N372" s="2">
        <f>_xlfn.XLOOKUP(G372,dMateriaPrima!$A$2:$A$12,dMateriaPrima!$C$2:$C$12)</f>
        <v>4.4000000000000004</v>
      </c>
      <c r="O372" s="3">
        <f t="shared" si="25"/>
        <v>105.60000000000001</v>
      </c>
      <c r="P372" s="4">
        <f t="shared" si="26"/>
        <v>0</v>
      </c>
      <c r="Q372" s="3">
        <f t="shared" si="27"/>
        <v>105.60000000000001</v>
      </c>
      <c r="R372" t="str">
        <f t="shared" si="28"/>
        <v>No prazo</v>
      </c>
      <c r="S372" s="5">
        <f t="shared" si="29"/>
        <v>0</v>
      </c>
    </row>
    <row r="373" spans="1:19" x14ac:dyDescent="0.25">
      <c r="A373">
        <v>372</v>
      </c>
      <c r="B373" s="1">
        <v>43597</v>
      </c>
      <c r="C373" s="1">
        <v>43602</v>
      </c>
      <c r="D373" s="1">
        <v>43623</v>
      </c>
      <c r="E373" s="1">
        <v>43627</v>
      </c>
      <c r="F373">
        <v>1</v>
      </c>
      <c r="G373">
        <v>9</v>
      </c>
      <c r="H373">
        <v>36</v>
      </c>
      <c r="I373" s="6">
        <v>0</v>
      </c>
      <c r="J373">
        <v>1</v>
      </c>
      <c r="K373" t="str">
        <f>_xlfn.XLOOKUP(fCompras!F373,dComprador!$A$2:$A$7,dComprador!$B$2:$B$7)</f>
        <v>Alon</v>
      </c>
      <c r="L373" t="str">
        <f>_xlfn.XLOOKUP(J373,dFornecedor!$A$2:$A$6,dFornecedor!$B$2:$B$6)</f>
        <v>NorthShore</v>
      </c>
      <c r="M373" t="str">
        <f>_xlfn.XLOOKUP(G373,dMateriaPrima!$A$2:$A$12,dMateriaPrima!$B$2:$B$12)</f>
        <v>Couro</v>
      </c>
      <c r="N373" s="2">
        <f>_xlfn.XLOOKUP(G373,dMateriaPrima!$A$2:$A$12,dMateriaPrima!$C$2:$C$12)</f>
        <v>4.4000000000000004</v>
      </c>
      <c r="O373" s="3">
        <f t="shared" si="25"/>
        <v>158.4</v>
      </c>
      <c r="P373" s="4">
        <f t="shared" si="26"/>
        <v>0</v>
      </c>
      <c r="Q373" s="3">
        <f t="shared" si="27"/>
        <v>158.4</v>
      </c>
      <c r="R373" t="str">
        <f t="shared" si="28"/>
        <v>Em atraso</v>
      </c>
      <c r="S373" s="5">
        <f t="shared" si="29"/>
        <v>4</v>
      </c>
    </row>
    <row r="374" spans="1:19" x14ac:dyDescent="0.25">
      <c r="A374">
        <v>373</v>
      </c>
      <c r="B374" s="1">
        <v>43597</v>
      </c>
      <c r="C374" s="1">
        <v>43598</v>
      </c>
      <c r="D374" s="1">
        <v>43626</v>
      </c>
      <c r="E374" s="1">
        <v>43626</v>
      </c>
      <c r="F374">
        <v>1</v>
      </c>
      <c r="G374">
        <v>9</v>
      </c>
      <c r="H374">
        <v>453</v>
      </c>
      <c r="I374" s="6">
        <v>0</v>
      </c>
      <c r="J374">
        <v>1</v>
      </c>
      <c r="K374" t="str">
        <f>_xlfn.XLOOKUP(fCompras!F374,dComprador!$A$2:$A$7,dComprador!$B$2:$B$7)</f>
        <v>Alon</v>
      </c>
      <c r="L374" t="str">
        <f>_xlfn.XLOOKUP(J374,dFornecedor!$A$2:$A$6,dFornecedor!$B$2:$B$6)</f>
        <v>NorthShore</v>
      </c>
      <c r="M374" t="str">
        <f>_xlfn.XLOOKUP(G374,dMateriaPrima!$A$2:$A$12,dMateriaPrima!$B$2:$B$12)</f>
        <v>Couro</v>
      </c>
      <c r="N374" s="2">
        <f>_xlfn.XLOOKUP(G374,dMateriaPrima!$A$2:$A$12,dMateriaPrima!$C$2:$C$12)</f>
        <v>4.4000000000000004</v>
      </c>
      <c r="O374" s="3">
        <f t="shared" si="25"/>
        <v>1993.2000000000003</v>
      </c>
      <c r="P374" s="4">
        <f t="shared" si="26"/>
        <v>0</v>
      </c>
      <c r="Q374" s="3">
        <f t="shared" si="27"/>
        <v>1993.2000000000003</v>
      </c>
      <c r="R374" t="str">
        <f t="shared" si="28"/>
        <v>No prazo</v>
      </c>
      <c r="S374" s="5">
        <f t="shared" si="29"/>
        <v>0</v>
      </c>
    </row>
    <row r="375" spans="1:19" x14ac:dyDescent="0.25">
      <c r="A375">
        <v>374</v>
      </c>
      <c r="B375" s="1">
        <v>43597</v>
      </c>
      <c r="C375" s="1">
        <v>43607</v>
      </c>
      <c r="D375" s="1">
        <v>43618</v>
      </c>
      <c r="E375" s="1">
        <v>43618</v>
      </c>
      <c r="F375">
        <v>1</v>
      </c>
      <c r="G375">
        <v>10</v>
      </c>
      <c r="H375">
        <v>220</v>
      </c>
      <c r="I375" s="6">
        <v>0</v>
      </c>
      <c r="J375">
        <v>1</v>
      </c>
      <c r="K375" t="str">
        <f>_xlfn.XLOOKUP(fCompras!F375,dComprador!$A$2:$A$7,dComprador!$B$2:$B$7)</f>
        <v>Alon</v>
      </c>
      <c r="L375" t="str">
        <f>_xlfn.XLOOKUP(J375,dFornecedor!$A$2:$A$6,dFornecedor!$B$2:$B$6)</f>
        <v>NorthShore</v>
      </c>
      <c r="M375" t="str">
        <f>_xlfn.XLOOKUP(G375,dMateriaPrima!$A$2:$A$12,dMateriaPrima!$B$2:$B$12)</f>
        <v>Pedra Britada</v>
      </c>
      <c r="N375" s="2">
        <f>_xlfn.XLOOKUP(G375,dMateriaPrima!$A$2:$A$12,dMateriaPrima!$C$2:$C$12)</f>
        <v>56</v>
      </c>
      <c r="O375" s="3">
        <f t="shared" si="25"/>
        <v>12320</v>
      </c>
      <c r="P375" s="4">
        <f t="shared" si="26"/>
        <v>0</v>
      </c>
      <c r="Q375" s="3">
        <f t="shared" si="27"/>
        <v>12320</v>
      </c>
      <c r="R375" t="str">
        <f t="shared" si="28"/>
        <v>No prazo</v>
      </c>
      <c r="S375" s="5">
        <f t="shared" si="29"/>
        <v>0</v>
      </c>
    </row>
    <row r="376" spans="1:19" x14ac:dyDescent="0.25">
      <c r="A376">
        <v>375</v>
      </c>
      <c r="B376" s="1">
        <v>43598</v>
      </c>
      <c r="C376" s="1">
        <v>43598</v>
      </c>
      <c r="D376" s="1">
        <v>43606</v>
      </c>
      <c r="E376" s="1">
        <v>43607</v>
      </c>
      <c r="F376">
        <v>4</v>
      </c>
      <c r="G376">
        <v>9</v>
      </c>
      <c r="H376">
        <v>135</v>
      </c>
      <c r="I376" s="6">
        <v>0</v>
      </c>
      <c r="J376">
        <v>4</v>
      </c>
      <c r="K376" t="str">
        <f>_xlfn.XLOOKUP(fCompras!F376,dComprador!$A$2:$A$7,dComprador!$B$2:$B$7)</f>
        <v>Lira</v>
      </c>
      <c r="L376" t="str">
        <f>_xlfn.XLOOKUP(J376,dFornecedor!$A$2:$A$6,dFornecedor!$B$2:$B$6)</f>
        <v>AlphaOmega</v>
      </c>
      <c r="M376" t="str">
        <f>_xlfn.XLOOKUP(G376,dMateriaPrima!$A$2:$A$12,dMateriaPrima!$B$2:$B$12)</f>
        <v>Couro</v>
      </c>
      <c r="N376" s="2">
        <f>_xlfn.XLOOKUP(G376,dMateriaPrima!$A$2:$A$12,dMateriaPrima!$C$2:$C$12)</f>
        <v>4.4000000000000004</v>
      </c>
      <c r="O376" s="3">
        <f t="shared" si="25"/>
        <v>594</v>
      </c>
      <c r="P376" s="4">
        <f t="shared" si="26"/>
        <v>0</v>
      </c>
      <c r="Q376" s="3">
        <f t="shared" si="27"/>
        <v>594</v>
      </c>
      <c r="R376" t="str">
        <f t="shared" si="28"/>
        <v>Em atraso</v>
      </c>
      <c r="S376" s="5">
        <f t="shared" si="29"/>
        <v>1</v>
      </c>
    </row>
    <row r="377" spans="1:19" x14ac:dyDescent="0.25">
      <c r="A377">
        <v>376</v>
      </c>
      <c r="B377" s="1">
        <v>43598</v>
      </c>
      <c r="C377" s="1">
        <v>43604</v>
      </c>
      <c r="D377" s="1">
        <v>43604</v>
      </c>
      <c r="E377" s="1">
        <v>43608</v>
      </c>
      <c r="F377">
        <v>4</v>
      </c>
      <c r="G377">
        <v>3</v>
      </c>
      <c r="H377">
        <v>23</v>
      </c>
      <c r="I377" s="6">
        <v>0</v>
      </c>
      <c r="J377">
        <v>3</v>
      </c>
      <c r="K377" t="str">
        <f>_xlfn.XLOOKUP(fCompras!F377,dComprador!$A$2:$A$7,dComprador!$B$2:$B$7)</f>
        <v>Lira</v>
      </c>
      <c r="L377" t="str">
        <f>_xlfn.XLOOKUP(J377,dFornecedor!$A$2:$A$6,dFornecedor!$B$2:$B$6)</f>
        <v>StepUp</v>
      </c>
      <c r="M377" t="str">
        <f>_xlfn.XLOOKUP(G377,dMateriaPrima!$A$2:$A$12,dMateriaPrima!$B$2:$B$12)</f>
        <v>Barra Metal</v>
      </c>
      <c r="N377" s="2">
        <f>_xlfn.XLOOKUP(G377,dMateriaPrima!$A$2:$A$12,dMateriaPrima!$C$2:$C$12)</f>
        <v>565</v>
      </c>
      <c r="O377" s="3">
        <f t="shared" si="25"/>
        <v>12995</v>
      </c>
      <c r="P377" s="4">
        <f t="shared" si="26"/>
        <v>0</v>
      </c>
      <c r="Q377" s="3">
        <f t="shared" si="27"/>
        <v>12995</v>
      </c>
      <c r="R377" t="str">
        <f t="shared" si="28"/>
        <v>Em atraso</v>
      </c>
      <c r="S377" s="5">
        <f t="shared" si="29"/>
        <v>4</v>
      </c>
    </row>
    <row r="378" spans="1:19" x14ac:dyDescent="0.25">
      <c r="A378">
        <v>377</v>
      </c>
      <c r="B378" s="1">
        <v>43598</v>
      </c>
      <c r="C378" s="1">
        <v>43606</v>
      </c>
      <c r="D378" s="1">
        <v>43610</v>
      </c>
      <c r="E378" s="1">
        <v>43609</v>
      </c>
      <c r="F378">
        <v>4</v>
      </c>
      <c r="G378">
        <v>8</v>
      </c>
      <c r="H378">
        <v>26</v>
      </c>
      <c r="I378" s="6">
        <v>0</v>
      </c>
      <c r="J378">
        <v>2</v>
      </c>
      <c r="K378" t="str">
        <f>_xlfn.XLOOKUP(fCompras!F378,dComprador!$A$2:$A$7,dComprador!$B$2:$B$7)</f>
        <v>Lira</v>
      </c>
      <c r="L378" t="str">
        <f>_xlfn.XLOOKUP(J378,dFornecedor!$A$2:$A$6,dFornecedor!$B$2:$B$6)</f>
        <v>Minerva</v>
      </c>
      <c r="M378" t="str">
        <f>_xlfn.XLOOKUP(G378,dMateriaPrima!$A$2:$A$12,dMateriaPrima!$B$2:$B$12)</f>
        <v>Cimento</v>
      </c>
      <c r="N378" s="2">
        <f>_xlfn.XLOOKUP(G378,dMateriaPrima!$A$2:$A$12,dMateriaPrima!$C$2:$C$12)</f>
        <v>23</v>
      </c>
      <c r="O378" s="3">
        <f t="shared" si="25"/>
        <v>598</v>
      </c>
      <c r="P378" s="4">
        <f t="shared" si="26"/>
        <v>0</v>
      </c>
      <c r="Q378" s="3">
        <f t="shared" si="27"/>
        <v>598</v>
      </c>
      <c r="R378" t="str">
        <f t="shared" si="28"/>
        <v>No prazo</v>
      </c>
      <c r="S378" s="5">
        <f t="shared" si="29"/>
        <v>0</v>
      </c>
    </row>
    <row r="379" spans="1:19" x14ac:dyDescent="0.25">
      <c r="A379">
        <v>378</v>
      </c>
      <c r="B379" s="1">
        <v>43598</v>
      </c>
      <c r="C379" s="1">
        <v>43605</v>
      </c>
      <c r="D379" s="1">
        <v>43606</v>
      </c>
      <c r="E379" s="1">
        <v>43608</v>
      </c>
      <c r="F379">
        <v>4</v>
      </c>
      <c r="G379">
        <v>7</v>
      </c>
      <c r="H379">
        <v>66</v>
      </c>
      <c r="I379" s="6">
        <v>0</v>
      </c>
      <c r="J379">
        <v>3</v>
      </c>
      <c r="K379" t="str">
        <f>_xlfn.XLOOKUP(fCompras!F379,dComprador!$A$2:$A$7,dComprador!$B$2:$B$7)</f>
        <v>Lira</v>
      </c>
      <c r="L379" t="str">
        <f>_xlfn.XLOOKUP(J379,dFornecedor!$A$2:$A$6,dFornecedor!$B$2:$B$6)</f>
        <v>StepUp</v>
      </c>
      <c r="M379" t="str">
        <f>_xlfn.XLOOKUP(G379,dMateriaPrima!$A$2:$A$12,dMateriaPrima!$B$2:$B$12)</f>
        <v>Poliéster</v>
      </c>
      <c r="N379" s="2">
        <f>_xlfn.XLOOKUP(G379,dMateriaPrima!$A$2:$A$12,dMateriaPrima!$C$2:$C$12)</f>
        <v>8</v>
      </c>
      <c r="O379" s="3">
        <f t="shared" si="25"/>
        <v>528</v>
      </c>
      <c r="P379" s="4">
        <f t="shared" si="26"/>
        <v>0</v>
      </c>
      <c r="Q379" s="3">
        <f t="shared" si="27"/>
        <v>528</v>
      </c>
      <c r="R379" t="str">
        <f t="shared" si="28"/>
        <v>Em atraso</v>
      </c>
      <c r="S379" s="5">
        <f t="shared" si="29"/>
        <v>2</v>
      </c>
    </row>
    <row r="380" spans="1:19" x14ac:dyDescent="0.25">
      <c r="A380">
        <v>379</v>
      </c>
      <c r="B380" s="1">
        <v>43598</v>
      </c>
      <c r="C380" s="1">
        <v>43607</v>
      </c>
      <c r="D380" s="1">
        <v>43610</v>
      </c>
      <c r="E380" s="1">
        <v>43614</v>
      </c>
      <c r="F380">
        <v>4</v>
      </c>
      <c r="G380">
        <v>6</v>
      </c>
      <c r="H380">
        <v>374</v>
      </c>
      <c r="I380" s="6">
        <v>0</v>
      </c>
      <c r="J380">
        <v>2</v>
      </c>
      <c r="K380" t="str">
        <f>_xlfn.XLOOKUP(fCompras!F380,dComprador!$A$2:$A$7,dComprador!$B$2:$B$7)</f>
        <v>Lira</v>
      </c>
      <c r="L380" t="str">
        <f>_xlfn.XLOOKUP(J380,dFornecedor!$A$2:$A$6,dFornecedor!$B$2:$B$6)</f>
        <v>Minerva</v>
      </c>
      <c r="M380" t="str">
        <f>_xlfn.XLOOKUP(G380,dMateriaPrima!$A$2:$A$12,dMateriaPrima!$B$2:$B$12)</f>
        <v>Fio Algodão</v>
      </c>
      <c r="N380" s="2">
        <f>_xlfn.XLOOKUP(G380,dMateriaPrima!$A$2:$A$12,dMateriaPrima!$C$2:$C$12)</f>
        <v>55.9</v>
      </c>
      <c r="O380" s="3">
        <f t="shared" si="25"/>
        <v>20906.599999999999</v>
      </c>
      <c r="P380" s="4">
        <f t="shared" si="26"/>
        <v>0</v>
      </c>
      <c r="Q380" s="3">
        <f t="shared" si="27"/>
        <v>20906.599999999999</v>
      </c>
      <c r="R380" t="str">
        <f t="shared" si="28"/>
        <v>Em atraso</v>
      </c>
      <c r="S380" s="5">
        <f t="shared" si="29"/>
        <v>4</v>
      </c>
    </row>
    <row r="381" spans="1:19" x14ac:dyDescent="0.25">
      <c r="A381">
        <v>380</v>
      </c>
      <c r="B381" s="1">
        <v>43598</v>
      </c>
      <c r="C381" s="1">
        <v>43598</v>
      </c>
      <c r="D381" s="1">
        <v>43614</v>
      </c>
      <c r="E381" s="1">
        <v>43616</v>
      </c>
      <c r="F381">
        <v>1</v>
      </c>
      <c r="G381">
        <v>8</v>
      </c>
      <c r="H381">
        <v>300</v>
      </c>
      <c r="I381" s="6">
        <v>0</v>
      </c>
      <c r="J381">
        <v>2</v>
      </c>
      <c r="K381" t="str">
        <f>_xlfn.XLOOKUP(fCompras!F381,dComprador!$A$2:$A$7,dComprador!$B$2:$B$7)</f>
        <v>Alon</v>
      </c>
      <c r="L381" t="str">
        <f>_xlfn.XLOOKUP(J381,dFornecedor!$A$2:$A$6,dFornecedor!$B$2:$B$6)</f>
        <v>Minerva</v>
      </c>
      <c r="M381" t="str">
        <f>_xlfn.XLOOKUP(G381,dMateriaPrima!$A$2:$A$12,dMateriaPrima!$B$2:$B$12)</f>
        <v>Cimento</v>
      </c>
      <c r="N381" s="2">
        <f>_xlfn.XLOOKUP(G381,dMateriaPrima!$A$2:$A$12,dMateriaPrima!$C$2:$C$12)</f>
        <v>23</v>
      </c>
      <c r="O381" s="3">
        <f t="shared" si="25"/>
        <v>6900</v>
      </c>
      <c r="P381" s="4">
        <f t="shared" si="26"/>
        <v>0</v>
      </c>
      <c r="Q381" s="3">
        <f t="shared" si="27"/>
        <v>6900</v>
      </c>
      <c r="R381" t="str">
        <f t="shared" si="28"/>
        <v>Em atraso</v>
      </c>
      <c r="S381" s="5">
        <f t="shared" si="29"/>
        <v>2</v>
      </c>
    </row>
    <row r="382" spans="1:19" x14ac:dyDescent="0.25">
      <c r="A382">
        <v>381</v>
      </c>
      <c r="B382" s="1">
        <v>43598</v>
      </c>
      <c r="C382" s="1">
        <v>43605</v>
      </c>
      <c r="D382" s="1">
        <v>43609</v>
      </c>
      <c r="E382" s="1">
        <v>43610</v>
      </c>
      <c r="F382">
        <v>3</v>
      </c>
      <c r="G382">
        <v>1</v>
      </c>
      <c r="H382">
        <v>180</v>
      </c>
      <c r="I382" s="6">
        <v>0</v>
      </c>
      <c r="J382">
        <v>2</v>
      </c>
      <c r="K382" t="str">
        <f>_xlfn.XLOOKUP(fCompras!F382,dComprador!$A$2:$A$7,dComprador!$B$2:$B$7)</f>
        <v>Diego</v>
      </c>
      <c r="L382" t="str">
        <f>_xlfn.XLOOKUP(J382,dFornecedor!$A$2:$A$6,dFornecedor!$B$2:$B$6)</f>
        <v>Minerva</v>
      </c>
      <c r="M382" t="str">
        <f>_xlfn.XLOOKUP(G382,dMateriaPrima!$A$2:$A$12,dMateriaPrima!$B$2:$B$12)</f>
        <v>Tecido</v>
      </c>
      <c r="N382" s="2">
        <f>_xlfn.XLOOKUP(G382,dMateriaPrima!$A$2:$A$12,dMateriaPrima!$C$2:$C$12)</f>
        <v>18</v>
      </c>
      <c r="O382" s="3">
        <f t="shared" si="25"/>
        <v>3240</v>
      </c>
      <c r="P382" s="4">
        <f t="shared" si="26"/>
        <v>0</v>
      </c>
      <c r="Q382" s="3">
        <f t="shared" si="27"/>
        <v>3240</v>
      </c>
      <c r="R382" t="str">
        <f t="shared" si="28"/>
        <v>Em atraso</v>
      </c>
      <c r="S382" s="5">
        <f t="shared" si="29"/>
        <v>1</v>
      </c>
    </row>
    <row r="383" spans="1:19" x14ac:dyDescent="0.25">
      <c r="A383">
        <v>382</v>
      </c>
      <c r="B383" s="1">
        <v>43598</v>
      </c>
      <c r="C383" s="1">
        <v>43601</v>
      </c>
      <c r="D383" s="1">
        <v>43611</v>
      </c>
      <c r="E383" s="1">
        <v>43613</v>
      </c>
      <c r="F383">
        <v>1</v>
      </c>
      <c r="G383">
        <v>4</v>
      </c>
      <c r="H383">
        <v>502</v>
      </c>
      <c r="I383" s="6">
        <v>0</v>
      </c>
      <c r="J383">
        <v>1</v>
      </c>
      <c r="K383" t="str">
        <f>_xlfn.XLOOKUP(fCompras!F383,dComprador!$A$2:$A$7,dComprador!$B$2:$B$7)</f>
        <v>Alon</v>
      </c>
      <c r="L383" t="str">
        <f>_xlfn.XLOOKUP(J383,dFornecedor!$A$2:$A$6,dFornecedor!$B$2:$B$6)</f>
        <v>NorthShore</v>
      </c>
      <c r="M383" t="str">
        <f>_xlfn.XLOOKUP(G383,dMateriaPrima!$A$2:$A$12,dMateriaPrima!$B$2:$B$12)</f>
        <v>Madeira</v>
      </c>
      <c r="N383" s="2">
        <f>_xlfn.XLOOKUP(G383,dMateriaPrima!$A$2:$A$12,dMateriaPrima!$C$2:$C$12)</f>
        <v>168</v>
      </c>
      <c r="O383" s="3">
        <f t="shared" si="25"/>
        <v>84336</v>
      </c>
      <c r="P383" s="4">
        <f t="shared" si="26"/>
        <v>0</v>
      </c>
      <c r="Q383" s="3">
        <f t="shared" si="27"/>
        <v>84336</v>
      </c>
      <c r="R383" t="str">
        <f t="shared" si="28"/>
        <v>Em atraso</v>
      </c>
      <c r="S383" s="5">
        <f t="shared" si="29"/>
        <v>2</v>
      </c>
    </row>
    <row r="384" spans="1:19" x14ac:dyDescent="0.25">
      <c r="A384">
        <v>383</v>
      </c>
      <c r="B384" s="1">
        <v>43598</v>
      </c>
      <c r="C384" s="1">
        <v>43599</v>
      </c>
      <c r="D384" s="1">
        <v>43628</v>
      </c>
      <c r="E384" s="1">
        <v>43632</v>
      </c>
      <c r="F384">
        <v>1</v>
      </c>
      <c r="G384">
        <v>9</v>
      </c>
      <c r="H384">
        <v>314</v>
      </c>
      <c r="I384" s="6">
        <v>0</v>
      </c>
      <c r="J384">
        <v>3</v>
      </c>
      <c r="K384" t="str">
        <f>_xlfn.XLOOKUP(fCompras!F384,dComprador!$A$2:$A$7,dComprador!$B$2:$B$7)</f>
        <v>Alon</v>
      </c>
      <c r="L384" t="str">
        <f>_xlfn.XLOOKUP(J384,dFornecedor!$A$2:$A$6,dFornecedor!$B$2:$B$6)</f>
        <v>StepUp</v>
      </c>
      <c r="M384" t="str">
        <f>_xlfn.XLOOKUP(G384,dMateriaPrima!$A$2:$A$12,dMateriaPrima!$B$2:$B$12)</f>
        <v>Couro</v>
      </c>
      <c r="N384" s="2">
        <f>_xlfn.XLOOKUP(G384,dMateriaPrima!$A$2:$A$12,dMateriaPrima!$C$2:$C$12)</f>
        <v>4.4000000000000004</v>
      </c>
      <c r="O384" s="3">
        <f t="shared" si="25"/>
        <v>1381.6000000000001</v>
      </c>
      <c r="P384" s="4">
        <f t="shared" si="26"/>
        <v>0</v>
      </c>
      <c r="Q384" s="3">
        <f t="shared" si="27"/>
        <v>1381.6000000000001</v>
      </c>
      <c r="R384" t="str">
        <f t="shared" si="28"/>
        <v>Em atraso</v>
      </c>
      <c r="S384" s="5">
        <f t="shared" si="29"/>
        <v>4</v>
      </c>
    </row>
    <row r="385" spans="1:19" x14ac:dyDescent="0.25">
      <c r="A385">
        <v>384</v>
      </c>
      <c r="B385" s="1">
        <v>43598</v>
      </c>
      <c r="C385" s="1">
        <v>43607</v>
      </c>
      <c r="D385" s="1">
        <v>43630</v>
      </c>
      <c r="E385" s="1">
        <v>43631</v>
      </c>
      <c r="F385">
        <v>1</v>
      </c>
      <c r="G385">
        <v>2</v>
      </c>
      <c r="H385">
        <v>309</v>
      </c>
      <c r="I385" s="6">
        <v>0</v>
      </c>
      <c r="J385">
        <v>3</v>
      </c>
      <c r="K385" t="str">
        <f>_xlfn.XLOOKUP(fCompras!F385,dComprador!$A$2:$A$7,dComprador!$B$2:$B$7)</f>
        <v>Alon</v>
      </c>
      <c r="L385" t="str">
        <f>_xlfn.XLOOKUP(J385,dFornecedor!$A$2:$A$6,dFornecedor!$B$2:$B$6)</f>
        <v>StepUp</v>
      </c>
      <c r="M385" t="str">
        <f>_xlfn.XLOOKUP(G385,dMateriaPrima!$A$2:$A$12,dMateriaPrima!$B$2:$B$12)</f>
        <v>Chapa Metal</v>
      </c>
      <c r="N385" s="2">
        <f>_xlfn.XLOOKUP(G385,dMateriaPrima!$A$2:$A$12,dMateriaPrima!$C$2:$C$12)</f>
        <v>299.89999999999998</v>
      </c>
      <c r="O385" s="3">
        <f t="shared" si="25"/>
        <v>92669.099999999991</v>
      </c>
      <c r="P385" s="4">
        <f t="shared" si="26"/>
        <v>0</v>
      </c>
      <c r="Q385" s="3">
        <f t="shared" si="27"/>
        <v>92669.099999999991</v>
      </c>
      <c r="R385" t="str">
        <f t="shared" si="28"/>
        <v>Em atraso</v>
      </c>
      <c r="S385" s="5">
        <f t="shared" si="29"/>
        <v>1</v>
      </c>
    </row>
    <row r="386" spans="1:19" x14ac:dyDescent="0.25">
      <c r="A386">
        <v>385</v>
      </c>
      <c r="B386" s="1">
        <v>43598</v>
      </c>
      <c r="C386" s="1">
        <v>43607</v>
      </c>
      <c r="D386" s="1">
        <v>43631</v>
      </c>
      <c r="E386" s="1">
        <v>43629</v>
      </c>
      <c r="F386">
        <v>1</v>
      </c>
      <c r="G386">
        <v>7</v>
      </c>
      <c r="H386">
        <v>630</v>
      </c>
      <c r="I386" s="6">
        <v>0</v>
      </c>
      <c r="J386">
        <v>2</v>
      </c>
      <c r="K386" t="str">
        <f>_xlfn.XLOOKUP(fCompras!F386,dComprador!$A$2:$A$7,dComprador!$B$2:$B$7)</f>
        <v>Alon</v>
      </c>
      <c r="L386" t="str">
        <f>_xlfn.XLOOKUP(J386,dFornecedor!$A$2:$A$6,dFornecedor!$B$2:$B$6)</f>
        <v>Minerva</v>
      </c>
      <c r="M386" t="str">
        <f>_xlfn.XLOOKUP(G386,dMateriaPrima!$A$2:$A$12,dMateriaPrima!$B$2:$B$12)</f>
        <v>Poliéster</v>
      </c>
      <c r="N386" s="2">
        <f>_xlfn.XLOOKUP(G386,dMateriaPrima!$A$2:$A$12,dMateriaPrima!$C$2:$C$12)</f>
        <v>8</v>
      </c>
      <c r="O386" s="3">
        <f t="shared" si="25"/>
        <v>5040</v>
      </c>
      <c r="P386" s="4">
        <f t="shared" si="26"/>
        <v>0</v>
      </c>
      <c r="Q386" s="3">
        <f t="shared" si="27"/>
        <v>5040</v>
      </c>
      <c r="R386" t="str">
        <f t="shared" si="28"/>
        <v>No prazo</v>
      </c>
      <c r="S386" s="5">
        <f t="shared" si="29"/>
        <v>0</v>
      </c>
    </row>
    <row r="387" spans="1:19" x14ac:dyDescent="0.25">
      <c r="A387">
        <v>386</v>
      </c>
      <c r="B387" s="1">
        <v>43598</v>
      </c>
      <c r="C387" s="1">
        <v>43602</v>
      </c>
      <c r="D387" s="1">
        <v>43614</v>
      </c>
      <c r="E387" s="1">
        <v>43613</v>
      </c>
      <c r="F387">
        <v>1</v>
      </c>
      <c r="G387">
        <v>11</v>
      </c>
      <c r="H387">
        <v>450</v>
      </c>
      <c r="I387" s="6">
        <v>0</v>
      </c>
      <c r="J387">
        <v>1</v>
      </c>
      <c r="K387" t="str">
        <f>_xlfn.XLOOKUP(fCompras!F387,dComprador!$A$2:$A$7,dComprador!$B$2:$B$7)</f>
        <v>Alon</v>
      </c>
      <c r="L387" t="str">
        <f>_xlfn.XLOOKUP(J387,dFornecedor!$A$2:$A$6,dFornecedor!$B$2:$B$6)</f>
        <v>NorthShore</v>
      </c>
      <c r="M387" t="str">
        <f>_xlfn.XLOOKUP(G387,dMateriaPrima!$A$2:$A$12,dMateriaPrima!$B$2:$B$12)</f>
        <v>Papel</v>
      </c>
      <c r="N387" s="2">
        <f>_xlfn.XLOOKUP(G387,dMateriaPrima!$A$2:$A$12,dMateriaPrima!$C$2:$C$12)</f>
        <v>9</v>
      </c>
      <c r="O387" s="3">
        <f t="shared" ref="O387:O450" si="30">PRODUCT(H387,N387)</f>
        <v>4050</v>
      </c>
      <c r="P387" s="4">
        <f t="shared" ref="P387:P450" si="31">PRODUCT(O387,I387)</f>
        <v>0</v>
      </c>
      <c r="Q387" s="3">
        <f t="shared" ref="Q387:Q450" si="32">O387-P387</f>
        <v>4050</v>
      </c>
      <c r="R387" t="str">
        <f t="shared" ref="R387:R450" si="33">IF(E387&lt;=D387,"No prazo",IF(E387&gt;D387,"Em atraso"))</f>
        <v>No prazo</v>
      </c>
      <c r="S387" s="5">
        <f t="shared" ref="S387:S450" si="34">IF(E387 &gt;D387, E387-D387,0)</f>
        <v>0</v>
      </c>
    </row>
    <row r="388" spans="1:19" x14ac:dyDescent="0.25">
      <c r="A388">
        <v>387</v>
      </c>
      <c r="B388" s="1">
        <v>43599</v>
      </c>
      <c r="C388" s="1">
        <v>43600</v>
      </c>
      <c r="D388" s="1">
        <v>43606</v>
      </c>
      <c r="E388" s="1">
        <v>43607</v>
      </c>
      <c r="F388">
        <v>4</v>
      </c>
      <c r="G388">
        <v>7</v>
      </c>
      <c r="H388">
        <v>262</v>
      </c>
      <c r="I388" s="6">
        <v>0</v>
      </c>
      <c r="J388">
        <v>3</v>
      </c>
      <c r="K388" t="str">
        <f>_xlfn.XLOOKUP(fCompras!F388,dComprador!$A$2:$A$7,dComprador!$B$2:$B$7)</f>
        <v>Lira</v>
      </c>
      <c r="L388" t="str">
        <f>_xlfn.XLOOKUP(J388,dFornecedor!$A$2:$A$6,dFornecedor!$B$2:$B$6)</f>
        <v>StepUp</v>
      </c>
      <c r="M388" t="str">
        <f>_xlfn.XLOOKUP(G388,dMateriaPrima!$A$2:$A$12,dMateriaPrima!$B$2:$B$12)</f>
        <v>Poliéster</v>
      </c>
      <c r="N388" s="2">
        <f>_xlfn.XLOOKUP(G388,dMateriaPrima!$A$2:$A$12,dMateriaPrima!$C$2:$C$12)</f>
        <v>8</v>
      </c>
      <c r="O388" s="3">
        <f t="shared" si="30"/>
        <v>2096</v>
      </c>
      <c r="P388" s="4">
        <f t="shared" si="31"/>
        <v>0</v>
      </c>
      <c r="Q388" s="3">
        <f t="shared" si="32"/>
        <v>2096</v>
      </c>
      <c r="R388" t="str">
        <f t="shared" si="33"/>
        <v>Em atraso</v>
      </c>
      <c r="S388" s="5">
        <f t="shared" si="34"/>
        <v>1</v>
      </c>
    </row>
    <row r="389" spans="1:19" x14ac:dyDescent="0.25">
      <c r="A389">
        <v>388</v>
      </c>
      <c r="B389" s="1">
        <v>43599</v>
      </c>
      <c r="C389" s="1">
        <v>43600</v>
      </c>
      <c r="D389" s="1">
        <v>43608</v>
      </c>
      <c r="E389" s="1">
        <v>43608</v>
      </c>
      <c r="F389">
        <v>4</v>
      </c>
      <c r="G389">
        <v>7</v>
      </c>
      <c r="H389">
        <v>346</v>
      </c>
      <c r="I389" s="6">
        <v>0</v>
      </c>
      <c r="J389">
        <v>3</v>
      </c>
      <c r="K389" t="str">
        <f>_xlfn.XLOOKUP(fCompras!F389,dComprador!$A$2:$A$7,dComprador!$B$2:$B$7)</f>
        <v>Lira</v>
      </c>
      <c r="L389" t="str">
        <f>_xlfn.XLOOKUP(J389,dFornecedor!$A$2:$A$6,dFornecedor!$B$2:$B$6)</f>
        <v>StepUp</v>
      </c>
      <c r="M389" t="str">
        <f>_xlfn.XLOOKUP(G389,dMateriaPrima!$A$2:$A$12,dMateriaPrima!$B$2:$B$12)</f>
        <v>Poliéster</v>
      </c>
      <c r="N389" s="2">
        <f>_xlfn.XLOOKUP(G389,dMateriaPrima!$A$2:$A$12,dMateriaPrima!$C$2:$C$12)</f>
        <v>8</v>
      </c>
      <c r="O389" s="3">
        <f t="shared" si="30"/>
        <v>2768</v>
      </c>
      <c r="P389" s="4">
        <f t="shared" si="31"/>
        <v>0</v>
      </c>
      <c r="Q389" s="3">
        <f t="shared" si="32"/>
        <v>2768</v>
      </c>
      <c r="R389" t="str">
        <f t="shared" si="33"/>
        <v>No prazo</v>
      </c>
      <c r="S389" s="5">
        <f t="shared" si="34"/>
        <v>0</v>
      </c>
    </row>
    <row r="390" spans="1:19" x14ac:dyDescent="0.25">
      <c r="A390">
        <v>389</v>
      </c>
      <c r="B390" s="1">
        <v>43599</v>
      </c>
      <c r="C390" s="1">
        <v>43604</v>
      </c>
      <c r="D390" s="1">
        <v>43608</v>
      </c>
      <c r="E390" s="1">
        <v>43607</v>
      </c>
      <c r="F390">
        <v>4</v>
      </c>
      <c r="G390">
        <v>10</v>
      </c>
      <c r="H390">
        <v>318</v>
      </c>
      <c r="I390" s="6">
        <v>0</v>
      </c>
      <c r="J390">
        <v>1</v>
      </c>
      <c r="K390" t="str">
        <f>_xlfn.XLOOKUP(fCompras!F390,dComprador!$A$2:$A$7,dComprador!$B$2:$B$7)</f>
        <v>Lira</v>
      </c>
      <c r="L390" t="str">
        <f>_xlfn.XLOOKUP(J390,dFornecedor!$A$2:$A$6,dFornecedor!$B$2:$B$6)</f>
        <v>NorthShore</v>
      </c>
      <c r="M390" t="str">
        <f>_xlfn.XLOOKUP(G390,dMateriaPrima!$A$2:$A$12,dMateriaPrima!$B$2:$B$12)</f>
        <v>Pedra Britada</v>
      </c>
      <c r="N390" s="2">
        <f>_xlfn.XLOOKUP(G390,dMateriaPrima!$A$2:$A$12,dMateriaPrima!$C$2:$C$12)</f>
        <v>56</v>
      </c>
      <c r="O390" s="3">
        <f t="shared" si="30"/>
        <v>17808</v>
      </c>
      <c r="P390" s="4">
        <f t="shared" si="31"/>
        <v>0</v>
      </c>
      <c r="Q390" s="3">
        <f t="shared" si="32"/>
        <v>17808</v>
      </c>
      <c r="R390" t="str">
        <f t="shared" si="33"/>
        <v>No prazo</v>
      </c>
      <c r="S390" s="5">
        <f t="shared" si="34"/>
        <v>0</v>
      </c>
    </row>
    <row r="391" spans="1:19" x14ac:dyDescent="0.25">
      <c r="A391">
        <v>390</v>
      </c>
      <c r="B391" s="1">
        <v>43599</v>
      </c>
      <c r="C391" s="1">
        <v>43608</v>
      </c>
      <c r="D391" s="1">
        <v>43611</v>
      </c>
      <c r="E391" s="1">
        <v>43617</v>
      </c>
      <c r="F391">
        <v>4</v>
      </c>
      <c r="G391">
        <v>1</v>
      </c>
      <c r="H391">
        <v>42</v>
      </c>
      <c r="I391" s="6">
        <v>0</v>
      </c>
      <c r="J391">
        <v>3</v>
      </c>
      <c r="K391" t="str">
        <f>_xlfn.XLOOKUP(fCompras!F391,dComprador!$A$2:$A$7,dComprador!$B$2:$B$7)</f>
        <v>Lira</v>
      </c>
      <c r="L391" t="str">
        <f>_xlfn.XLOOKUP(J391,dFornecedor!$A$2:$A$6,dFornecedor!$B$2:$B$6)</f>
        <v>StepUp</v>
      </c>
      <c r="M391" t="str">
        <f>_xlfn.XLOOKUP(G391,dMateriaPrima!$A$2:$A$12,dMateriaPrima!$B$2:$B$12)</f>
        <v>Tecido</v>
      </c>
      <c r="N391" s="2">
        <f>_xlfn.XLOOKUP(G391,dMateriaPrima!$A$2:$A$12,dMateriaPrima!$C$2:$C$12)</f>
        <v>18</v>
      </c>
      <c r="O391" s="3">
        <f t="shared" si="30"/>
        <v>756</v>
      </c>
      <c r="P391" s="4">
        <f t="shared" si="31"/>
        <v>0</v>
      </c>
      <c r="Q391" s="3">
        <f t="shared" si="32"/>
        <v>756</v>
      </c>
      <c r="R391" t="str">
        <f t="shared" si="33"/>
        <v>Em atraso</v>
      </c>
      <c r="S391" s="5">
        <f t="shared" si="34"/>
        <v>6</v>
      </c>
    </row>
    <row r="392" spans="1:19" x14ac:dyDescent="0.25">
      <c r="A392">
        <v>391</v>
      </c>
      <c r="B392" s="1">
        <v>43599</v>
      </c>
      <c r="C392" s="1">
        <v>43600</v>
      </c>
      <c r="D392" s="1">
        <v>43619</v>
      </c>
      <c r="E392" s="1">
        <v>43620</v>
      </c>
      <c r="F392">
        <v>1</v>
      </c>
      <c r="G392">
        <v>7</v>
      </c>
      <c r="H392">
        <v>240</v>
      </c>
      <c r="I392" s="6">
        <v>0</v>
      </c>
      <c r="J392">
        <v>4</v>
      </c>
      <c r="K392" t="str">
        <f>_xlfn.XLOOKUP(fCompras!F392,dComprador!$A$2:$A$7,dComprador!$B$2:$B$7)</f>
        <v>Alon</v>
      </c>
      <c r="L392" t="str">
        <f>_xlfn.XLOOKUP(J392,dFornecedor!$A$2:$A$6,dFornecedor!$B$2:$B$6)</f>
        <v>AlphaOmega</v>
      </c>
      <c r="M392" t="str">
        <f>_xlfn.XLOOKUP(G392,dMateriaPrima!$A$2:$A$12,dMateriaPrima!$B$2:$B$12)</f>
        <v>Poliéster</v>
      </c>
      <c r="N392" s="2">
        <f>_xlfn.XLOOKUP(G392,dMateriaPrima!$A$2:$A$12,dMateriaPrima!$C$2:$C$12)</f>
        <v>8</v>
      </c>
      <c r="O392" s="3">
        <f t="shared" si="30"/>
        <v>1920</v>
      </c>
      <c r="P392" s="4">
        <f t="shared" si="31"/>
        <v>0</v>
      </c>
      <c r="Q392" s="3">
        <f t="shared" si="32"/>
        <v>1920</v>
      </c>
      <c r="R392" t="str">
        <f t="shared" si="33"/>
        <v>Em atraso</v>
      </c>
      <c r="S392" s="5">
        <f t="shared" si="34"/>
        <v>1</v>
      </c>
    </row>
    <row r="393" spans="1:19" x14ac:dyDescent="0.25">
      <c r="A393">
        <v>392</v>
      </c>
      <c r="B393" s="1">
        <v>43599</v>
      </c>
      <c r="C393" s="1">
        <v>43600</v>
      </c>
      <c r="D393" s="1">
        <v>43611</v>
      </c>
      <c r="E393" s="1">
        <v>43612</v>
      </c>
      <c r="F393">
        <v>3</v>
      </c>
      <c r="G393">
        <v>5</v>
      </c>
      <c r="H393">
        <v>106</v>
      </c>
      <c r="I393" s="6">
        <v>0</v>
      </c>
      <c r="J393">
        <v>3</v>
      </c>
      <c r="K393" t="str">
        <f>_xlfn.XLOOKUP(fCompras!F393,dComprador!$A$2:$A$7,dComprador!$B$2:$B$7)</f>
        <v>Diego</v>
      </c>
      <c r="L393" t="str">
        <f>_xlfn.XLOOKUP(J393,dFornecedor!$A$2:$A$6,dFornecedor!$B$2:$B$6)</f>
        <v>StepUp</v>
      </c>
      <c r="M393" t="str">
        <f>_xlfn.XLOOKUP(G393,dMateriaPrima!$A$2:$A$12,dMateriaPrima!$B$2:$B$12)</f>
        <v>Areia</v>
      </c>
      <c r="N393" s="2">
        <f>_xlfn.XLOOKUP(G393,dMateriaPrima!$A$2:$A$12,dMateriaPrima!$C$2:$C$12)</f>
        <v>3.59</v>
      </c>
      <c r="O393" s="3">
        <f t="shared" si="30"/>
        <v>380.53999999999996</v>
      </c>
      <c r="P393" s="4">
        <f t="shared" si="31"/>
        <v>0</v>
      </c>
      <c r="Q393" s="3">
        <f t="shared" si="32"/>
        <v>380.53999999999996</v>
      </c>
      <c r="R393" t="str">
        <f t="shared" si="33"/>
        <v>Em atraso</v>
      </c>
      <c r="S393" s="5">
        <f t="shared" si="34"/>
        <v>1</v>
      </c>
    </row>
    <row r="394" spans="1:19" x14ac:dyDescent="0.25">
      <c r="A394">
        <v>393</v>
      </c>
      <c r="B394" s="1">
        <v>43599</v>
      </c>
      <c r="C394" s="1">
        <v>43600</v>
      </c>
      <c r="D394" s="1">
        <v>43612</v>
      </c>
      <c r="E394" s="1">
        <v>43612</v>
      </c>
      <c r="F394">
        <v>3</v>
      </c>
      <c r="G394">
        <v>10</v>
      </c>
      <c r="H394">
        <v>234</v>
      </c>
      <c r="I394" s="6">
        <v>0</v>
      </c>
      <c r="J394">
        <v>1</v>
      </c>
      <c r="K394" t="str">
        <f>_xlfn.XLOOKUP(fCompras!F394,dComprador!$A$2:$A$7,dComprador!$B$2:$B$7)</f>
        <v>Diego</v>
      </c>
      <c r="L394" t="str">
        <f>_xlfn.XLOOKUP(J394,dFornecedor!$A$2:$A$6,dFornecedor!$B$2:$B$6)</f>
        <v>NorthShore</v>
      </c>
      <c r="M394" t="str">
        <f>_xlfn.XLOOKUP(G394,dMateriaPrima!$A$2:$A$12,dMateriaPrima!$B$2:$B$12)</f>
        <v>Pedra Britada</v>
      </c>
      <c r="N394" s="2">
        <f>_xlfn.XLOOKUP(G394,dMateriaPrima!$A$2:$A$12,dMateriaPrima!$C$2:$C$12)</f>
        <v>56</v>
      </c>
      <c r="O394" s="3">
        <f t="shared" si="30"/>
        <v>13104</v>
      </c>
      <c r="P394" s="4">
        <f t="shared" si="31"/>
        <v>0</v>
      </c>
      <c r="Q394" s="3">
        <f t="shared" si="32"/>
        <v>13104</v>
      </c>
      <c r="R394" t="str">
        <f t="shared" si="33"/>
        <v>No prazo</v>
      </c>
      <c r="S394" s="5">
        <f t="shared" si="34"/>
        <v>0</v>
      </c>
    </row>
    <row r="395" spans="1:19" x14ac:dyDescent="0.25">
      <c r="A395">
        <v>394</v>
      </c>
      <c r="B395" s="1">
        <v>43599</v>
      </c>
      <c r="C395" s="1">
        <v>43607</v>
      </c>
      <c r="D395" s="1">
        <v>43610</v>
      </c>
      <c r="E395" s="1">
        <v>43611</v>
      </c>
      <c r="F395">
        <v>1</v>
      </c>
      <c r="G395">
        <v>5</v>
      </c>
      <c r="H395">
        <v>62</v>
      </c>
      <c r="I395" s="6">
        <v>0</v>
      </c>
      <c r="J395">
        <v>3</v>
      </c>
      <c r="K395" t="str">
        <f>_xlfn.XLOOKUP(fCompras!F395,dComprador!$A$2:$A$7,dComprador!$B$2:$B$7)</f>
        <v>Alon</v>
      </c>
      <c r="L395" t="str">
        <f>_xlfn.XLOOKUP(J395,dFornecedor!$A$2:$A$6,dFornecedor!$B$2:$B$6)</f>
        <v>StepUp</v>
      </c>
      <c r="M395" t="str">
        <f>_xlfn.XLOOKUP(G395,dMateriaPrima!$A$2:$A$12,dMateriaPrima!$B$2:$B$12)</f>
        <v>Areia</v>
      </c>
      <c r="N395" s="2">
        <f>_xlfn.XLOOKUP(G395,dMateriaPrima!$A$2:$A$12,dMateriaPrima!$C$2:$C$12)</f>
        <v>3.59</v>
      </c>
      <c r="O395" s="3">
        <f t="shared" si="30"/>
        <v>222.57999999999998</v>
      </c>
      <c r="P395" s="4">
        <f t="shared" si="31"/>
        <v>0</v>
      </c>
      <c r="Q395" s="3">
        <f t="shared" si="32"/>
        <v>222.57999999999998</v>
      </c>
      <c r="R395" t="str">
        <f t="shared" si="33"/>
        <v>Em atraso</v>
      </c>
      <c r="S395" s="5">
        <f t="shared" si="34"/>
        <v>1</v>
      </c>
    </row>
    <row r="396" spans="1:19" x14ac:dyDescent="0.25">
      <c r="A396">
        <v>395</v>
      </c>
      <c r="B396" s="1">
        <v>43599</v>
      </c>
      <c r="C396" s="1">
        <v>43606</v>
      </c>
      <c r="D396" s="1">
        <v>43615</v>
      </c>
      <c r="E396" s="1">
        <v>43615</v>
      </c>
      <c r="F396">
        <v>3</v>
      </c>
      <c r="G396">
        <v>5</v>
      </c>
      <c r="H396">
        <v>26</v>
      </c>
      <c r="I396" s="6">
        <v>0</v>
      </c>
      <c r="J396">
        <v>2</v>
      </c>
      <c r="K396" t="str">
        <f>_xlfn.XLOOKUP(fCompras!F396,dComprador!$A$2:$A$7,dComprador!$B$2:$B$7)</f>
        <v>Diego</v>
      </c>
      <c r="L396" t="str">
        <f>_xlfn.XLOOKUP(J396,dFornecedor!$A$2:$A$6,dFornecedor!$B$2:$B$6)</f>
        <v>Minerva</v>
      </c>
      <c r="M396" t="str">
        <f>_xlfn.XLOOKUP(G396,dMateriaPrima!$A$2:$A$12,dMateriaPrima!$B$2:$B$12)</f>
        <v>Areia</v>
      </c>
      <c r="N396" s="2">
        <f>_xlfn.XLOOKUP(G396,dMateriaPrima!$A$2:$A$12,dMateriaPrima!$C$2:$C$12)</f>
        <v>3.59</v>
      </c>
      <c r="O396" s="3">
        <f t="shared" si="30"/>
        <v>93.34</v>
      </c>
      <c r="P396" s="4">
        <f t="shared" si="31"/>
        <v>0</v>
      </c>
      <c r="Q396" s="3">
        <f t="shared" si="32"/>
        <v>93.34</v>
      </c>
      <c r="R396" t="str">
        <f t="shared" si="33"/>
        <v>No prazo</v>
      </c>
      <c r="S396" s="5">
        <f t="shared" si="34"/>
        <v>0</v>
      </c>
    </row>
    <row r="397" spans="1:19" x14ac:dyDescent="0.25">
      <c r="A397">
        <v>396</v>
      </c>
      <c r="B397" s="1">
        <v>43599</v>
      </c>
      <c r="C397" s="1">
        <v>43612</v>
      </c>
      <c r="D397" s="1">
        <v>43624</v>
      </c>
      <c r="E397" s="1">
        <v>43626</v>
      </c>
      <c r="F397">
        <v>2</v>
      </c>
      <c r="G397">
        <v>9</v>
      </c>
      <c r="H397">
        <v>2</v>
      </c>
      <c r="I397" s="6">
        <v>0</v>
      </c>
      <c r="J397">
        <v>1</v>
      </c>
      <c r="K397" t="str">
        <f>_xlfn.XLOOKUP(fCompras!F397,dComprador!$A$2:$A$7,dComprador!$B$2:$B$7)</f>
        <v>João</v>
      </c>
      <c r="L397" t="str">
        <f>_xlfn.XLOOKUP(J397,dFornecedor!$A$2:$A$6,dFornecedor!$B$2:$B$6)</f>
        <v>NorthShore</v>
      </c>
      <c r="M397" t="str">
        <f>_xlfn.XLOOKUP(G397,dMateriaPrima!$A$2:$A$12,dMateriaPrima!$B$2:$B$12)</f>
        <v>Couro</v>
      </c>
      <c r="N397" s="2">
        <f>_xlfn.XLOOKUP(G397,dMateriaPrima!$A$2:$A$12,dMateriaPrima!$C$2:$C$12)</f>
        <v>4.4000000000000004</v>
      </c>
      <c r="O397" s="3">
        <f t="shared" si="30"/>
        <v>8.8000000000000007</v>
      </c>
      <c r="P397" s="4">
        <f t="shared" si="31"/>
        <v>0</v>
      </c>
      <c r="Q397" s="3">
        <f t="shared" si="32"/>
        <v>8.8000000000000007</v>
      </c>
      <c r="R397" t="str">
        <f t="shared" si="33"/>
        <v>Em atraso</v>
      </c>
      <c r="S397" s="5">
        <f t="shared" si="34"/>
        <v>2</v>
      </c>
    </row>
    <row r="398" spans="1:19" x14ac:dyDescent="0.25">
      <c r="A398">
        <v>397</v>
      </c>
      <c r="B398" s="1">
        <v>43599</v>
      </c>
      <c r="C398" s="1">
        <v>43599</v>
      </c>
      <c r="D398" s="1">
        <v>43618</v>
      </c>
      <c r="E398" s="1">
        <v>43620</v>
      </c>
      <c r="F398">
        <v>1</v>
      </c>
      <c r="G398">
        <v>7</v>
      </c>
      <c r="H398">
        <v>234</v>
      </c>
      <c r="I398" s="6">
        <v>0</v>
      </c>
      <c r="J398">
        <v>2</v>
      </c>
      <c r="K398" t="str">
        <f>_xlfn.XLOOKUP(fCompras!F398,dComprador!$A$2:$A$7,dComprador!$B$2:$B$7)</f>
        <v>Alon</v>
      </c>
      <c r="L398" t="str">
        <f>_xlfn.XLOOKUP(J398,dFornecedor!$A$2:$A$6,dFornecedor!$B$2:$B$6)</f>
        <v>Minerva</v>
      </c>
      <c r="M398" t="str">
        <f>_xlfn.XLOOKUP(G398,dMateriaPrima!$A$2:$A$12,dMateriaPrima!$B$2:$B$12)</f>
        <v>Poliéster</v>
      </c>
      <c r="N398" s="2">
        <f>_xlfn.XLOOKUP(G398,dMateriaPrima!$A$2:$A$12,dMateriaPrima!$C$2:$C$12)</f>
        <v>8</v>
      </c>
      <c r="O398" s="3">
        <f t="shared" si="30"/>
        <v>1872</v>
      </c>
      <c r="P398" s="4">
        <f t="shared" si="31"/>
        <v>0</v>
      </c>
      <c r="Q398" s="3">
        <f t="shared" si="32"/>
        <v>1872</v>
      </c>
      <c r="R398" t="str">
        <f t="shared" si="33"/>
        <v>Em atraso</v>
      </c>
      <c r="S398" s="5">
        <f t="shared" si="34"/>
        <v>2</v>
      </c>
    </row>
    <row r="399" spans="1:19" x14ac:dyDescent="0.25">
      <c r="A399">
        <v>398</v>
      </c>
      <c r="B399" s="1">
        <v>43600</v>
      </c>
      <c r="C399" s="1">
        <v>43609</v>
      </c>
      <c r="D399" s="1">
        <v>43612</v>
      </c>
      <c r="E399" s="1">
        <v>43614</v>
      </c>
      <c r="F399">
        <v>4</v>
      </c>
      <c r="G399">
        <v>11</v>
      </c>
      <c r="H399">
        <v>194</v>
      </c>
      <c r="I399" s="6">
        <v>0</v>
      </c>
      <c r="J399">
        <v>3</v>
      </c>
      <c r="K399" t="str">
        <f>_xlfn.XLOOKUP(fCompras!F399,dComprador!$A$2:$A$7,dComprador!$B$2:$B$7)</f>
        <v>Lira</v>
      </c>
      <c r="L399" t="str">
        <f>_xlfn.XLOOKUP(J399,dFornecedor!$A$2:$A$6,dFornecedor!$B$2:$B$6)</f>
        <v>StepUp</v>
      </c>
      <c r="M399" t="str">
        <f>_xlfn.XLOOKUP(G399,dMateriaPrima!$A$2:$A$12,dMateriaPrima!$B$2:$B$12)</f>
        <v>Papel</v>
      </c>
      <c r="N399" s="2">
        <f>_xlfn.XLOOKUP(G399,dMateriaPrima!$A$2:$A$12,dMateriaPrima!$C$2:$C$12)</f>
        <v>9</v>
      </c>
      <c r="O399" s="3">
        <f t="shared" si="30"/>
        <v>1746</v>
      </c>
      <c r="P399" s="4">
        <f t="shared" si="31"/>
        <v>0</v>
      </c>
      <c r="Q399" s="3">
        <f t="shared" si="32"/>
        <v>1746</v>
      </c>
      <c r="R399" t="str">
        <f t="shared" si="33"/>
        <v>Em atraso</v>
      </c>
      <c r="S399" s="5">
        <f t="shared" si="34"/>
        <v>2</v>
      </c>
    </row>
    <row r="400" spans="1:19" x14ac:dyDescent="0.25">
      <c r="A400">
        <v>399</v>
      </c>
      <c r="B400" s="1">
        <v>43600</v>
      </c>
      <c r="C400" s="1">
        <v>43607</v>
      </c>
      <c r="D400" s="1">
        <v>43609</v>
      </c>
      <c r="E400" s="1">
        <v>43613</v>
      </c>
      <c r="F400">
        <v>4</v>
      </c>
      <c r="G400">
        <v>1</v>
      </c>
      <c r="H400">
        <v>41</v>
      </c>
      <c r="I400" s="6">
        <v>0</v>
      </c>
      <c r="J400">
        <v>2</v>
      </c>
      <c r="K400" t="str">
        <f>_xlfn.XLOOKUP(fCompras!F400,dComprador!$A$2:$A$7,dComprador!$B$2:$B$7)</f>
        <v>Lira</v>
      </c>
      <c r="L400" t="str">
        <f>_xlfn.XLOOKUP(J400,dFornecedor!$A$2:$A$6,dFornecedor!$B$2:$B$6)</f>
        <v>Minerva</v>
      </c>
      <c r="M400" t="str">
        <f>_xlfn.XLOOKUP(G400,dMateriaPrima!$A$2:$A$12,dMateriaPrima!$B$2:$B$12)</f>
        <v>Tecido</v>
      </c>
      <c r="N400" s="2">
        <f>_xlfn.XLOOKUP(G400,dMateriaPrima!$A$2:$A$12,dMateriaPrima!$C$2:$C$12)</f>
        <v>18</v>
      </c>
      <c r="O400" s="3">
        <f t="shared" si="30"/>
        <v>738</v>
      </c>
      <c r="P400" s="4">
        <f t="shared" si="31"/>
        <v>0</v>
      </c>
      <c r="Q400" s="3">
        <f t="shared" si="32"/>
        <v>738</v>
      </c>
      <c r="R400" t="str">
        <f t="shared" si="33"/>
        <v>Em atraso</v>
      </c>
      <c r="S400" s="5">
        <f t="shared" si="34"/>
        <v>4</v>
      </c>
    </row>
    <row r="401" spans="1:19" x14ac:dyDescent="0.25">
      <c r="A401">
        <v>400</v>
      </c>
      <c r="B401" s="1">
        <v>43600</v>
      </c>
      <c r="C401" s="1">
        <v>43601</v>
      </c>
      <c r="D401" s="1">
        <v>43606</v>
      </c>
      <c r="E401" s="1">
        <v>43611</v>
      </c>
      <c r="F401">
        <v>4</v>
      </c>
      <c r="G401">
        <v>1</v>
      </c>
      <c r="H401">
        <v>62</v>
      </c>
      <c r="I401" s="6">
        <v>0</v>
      </c>
      <c r="J401">
        <v>3</v>
      </c>
      <c r="K401" t="str">
        <f>_xlfn.XLOOKUP(fCompras!F401,dComprador!$A$2:$A$7,dComprador!$B$2:$B$7)</f>
        <v>Lira</v>
      </c>
      <c r="L401" t="str">
        <f>_xlfn.XLOOKUP(J401,dFornecedor!$A$2:$A$6,dFornecedor!$B$2:$B$6)</f>
        <v>StepUp</v>
      </c>
      <c r="M401" t="str">
        <f>_xlfn.XLOOKUP(G401,dMateriaPrima!$A$2:$A$12,dMateriaPrima!$B$2:$B$12)</f>
        <v>Tecido</v>
      </c>
      <c r="N401" s="2">
        <f>_xlfn.XLOOKUP(G401,dMateriaPrima!$A$2:$A$12,dMateriaPrima!$C$2:$C$12)</f>
        <v>18</v>
      </c>
      <c r="O401" s="3">
        <f t="shared" si="30"/>
        <v>1116</v>
      </c>
      <c r="P401" s="4">
        <f t="shared" si="31"/>
        <v>0</v>
      </c>
      <c r="Q401" s="3">
        <f t="shared" si="32"/>
        <v>1116</v>
      </c>
      <c r="R401" t="str">
        <f t="shared" si="33"/>
        <v>Em atraso</v>
      </c>
      <c r="S401" s="5">
        <f t="shared" si="34"/>
        <v>5</v>
      </c>
    </row>
    <row r="402" spans="1:19" x14ac:dyDescent="0.25">
      <c r="A402">
        <v>401</v>
      </c>
      <c r="B402" s="1">
        <v>43600</v>
      </c>
      <c r="C402" s="1">
        <v>43609</v>
      </c>
      <c r="D402" s="1">
        <v>43619</v>
      </c>
      <c r="E402" s="1">
        <v>43620</v>
      </c>
      <c r="F402">
        <v>1</v>
      </c>
      <c r="G402">
        <v>8</v>
      </c>
      <c r="H402">
        <v>218</v>
      </c>
      <c r="I402" s="6">
        <v>0</v>
      </c>
      <c r="J402">
        <v>3</v>
      </c>
      <c r="K402" t="str">
        <f>_xlfn.XLOOKUP(fCompras!F402,dComprador!$A$2:$A$7,dComprador!$B$2:$B$7)</f>
        <v>Alon</v>
      </c>
      <c r="L402" t="str">
        <f>_xlfn.XLOOKUP(J402,dFornecedor!$A$2:$A$6,dFornecedor!$B$2:$B$6)</f>
        <v>StepUp</v>
      </c>
      <c r="M402" t="str">
        <f>_xlfn.XLOOKUP(G402,dMateriaPrima!$A$2:$A$12,dMateriaPrima!$B$2:$B$12)</f>
        <v>Cimento</v>
      </c>
      <c r="N402" s="2">
        <f>_xlfn.XLOOKUP(G402,dMateriaPrima!$A$2:$A$12,dMateriaPrima!$C$2:$C$12)</f>
        <v>23</v>
      </c>
      <c r="O402" s="3">
        <f t="shared" si="30"/>
        <v>5014</v>
      </c>
      <c r="P402" s="4">
        <f t="shared" si="31"/>
        <v>0</v>
      </c>
      <c r="Q402" s="3">
        <f t="shared" si="32"/>
        <v>5014</v>
      </c>
      <c r="R402" t="str">
        <f t="shared" si="33"/>
        <v>Em atraso</v>
      </c>
      <c r="S402" s="5">
        <f t="shared" si="34"/>
        <v>1</v>
      </c>
    </row>
    <row r="403" spans="1:19" x14ac:dyDescent="0.25">
      <c r="A403">
        <v>402</v>
      </c>
      <c r="B403" s="1">
        <v>43600</v>
      </c>
      <c r="C403" s="1">
        <v>43600</v>
      </c>
      <c r="D403" s="1">
        <v>43631</v>
      </c>
      <c r="E403" s="1">
        <v>43633</v>
      </c>
      <c r="F403">
        <v>1</v>
      </c>
      <c r="G403">
        <v>1</v>
      </c>
      <c r="H403">
        <v>167</v>
      </c>
      <c r="I403" s="6">
        <v>0</v>
      </c>
      <c r="J403">
        <v>2</v>
      </c>
      <c r="K403" t="str">
        <f>_xlfn.XLOOKUP(fCompras!F403,dComprador!$A$2:$A$7,dComprador!$B$2:$B$7)</f>
        <v>Alon</v>
      </c>
      <c r="L403" t="str">
        <f>_xlfn.XLOOKUP(J403,dFornecedor!$A$2:$A$6,dFornecedor!$B$2:$B$6)</f>
        <v>Minerva</v>
      </c>
      <c r="M403" t="str">
        <f>_xlfn.XLOOKUP(G403,dMateriaPrima!$A$2:$A$12,dMateriaPrima!$B$2:$B$12)</f>
        <v>Tecido</v>
      </c>
      <c r="N403" s="2">
        <f>_xlfn.XLOOKUP(G403,dMateriaPrima!$A$2:$A$12,dMateriaPrima!$C$2:$C$12)</f>
        <v>18</v>
      </c>
      <c r="O403" s="3">
        <f t="shared" si="30"/>
        <v>3006</v>
      </c>
      <c r="P403" s="4">
        <f t="shared" si="31"/>
        <v>0</v>
      </c>
      <c r="Q403" s="3">
        <f t="shared" si="32"/>
        <v>3006</v>
      </c>
      <c r="R403" t="str">
        <f t="shared" si="33"/>
        <v>Em atraso</v>
      </c>
      <c r="S403" s="5">
        <f t="shared" si="34"/>
        <v>2</v>
      </c>
    </row>
    <row r="404" spans="1:19" x14ac:dyDescent="0.25">
      <c r="A404">
        <v>403</v>
      </c>
      <c r="B404" s="1">
        <v>43600</v>
      </c>
      <c r="C404" s="1">
        <v>43600</v>
      </c>
      <c r="D404" s="1">
        <v>43631</v>
      </c>
      <c r="E404" s="1">
        <v>43634</v>
      </c>
      <c r="F404">
        <v>1</v>
      </c>
      <c r="G404">
        <v>1</v>
      </c>
      <c r="H404">
        <v>303</v>
      </c>
      <c r="I404" s="6">
        <v>0</v>
      </c>
      <c r="J404">
        <v>4</v>
      </c>
      <c r="K404" t="str">
        <f>_xlfn.XLOOKUP(fCompras!F404,dComprador!$A$2:$A$7,dComprador!$B$2:$B$7)</f>
        <v>Alon</v>
      </c>
      <c r="L404" t="str">
        <f>_xlfn.XLOOKUP(J404,dFornecedor!$A$2:$A$6,dFornecedor!$B$2:$B$6)</f>
        <v>AlphaOmega</v>
      </c>
      <c r="M404" t="str">
        <f>_xlfn.XLOOKUP(G404,dMateriaPrima!$A$2:$A$12,dMateriaPrima!$B$2:$B$12)</f>
        <v>Tecido</v>
      </c>
      <c r="N404" s="2">
        <f>_xlfn.XLOOKUP(G404,dMateriaPrima!$A$2:$A$12,dMateriaPrima!$C$2:$C$12)</f>
        <v>18</v>
      </c>
      <c r="O404" s="3">
        <f t="shared" si="30"/>
        <v>5454</v>
      </c>
      <c r="P404" s="4">
        <f t="shared" si="31"/>
        <v>0</v>
      </c>
      <c r="Q404" s="3">
        <f t="shared" si="32"/>
        <v>5454</v>
      </c>
      <c r="R404" t="str">
        <f t="shared" si="33"/>
        <v>Em atraso</v>
      </c>
      <c r="S404" s="5">
        <f t="shared" si="34"/>
        <v>3</v>
      </c>
    </row>
    <row r="405" spans="1:19" x14ac:dyDescent="0.25">
      <c r="A405">
        <v>404</v>
      </c>
      <c r="B405" s="1">
        <v>43600</v>
      </c>
      <c r="C405" s="1">
        <v>43600</v>
      </c>
      <c r="D405" s="1">
        <v>43623</v>
      </c>
      <c r="E405" s="1">
        <v>43624</v>
      </c>
      <c r="F405">
        <v>1</v>
      </c>
      <c r="G405">
        <v>7</v>
      </c>
      <c r="H405">
        <v>160</v>
      </c>
      <c r="I405" s="6">
        <v>0</v>
      </c>
      <c r="J405">
        <v>2</v>
      </c>
      <c r="K405" t="str">
        <f>_xlfn.XLOOKUP(fCompras!F405,dComprador!$A$2:$A$7,dComprador!$B$2:$B$7)</f>
        <v>Alon</v>
      </c>
      <c r="L405" t="str">
        <f>_xlfn.XLOOKUP(J405,dFornecedor!$A$2:$A$6,dFornecedor!$B$2:$B$6)</f>
        <v>Minerva</v>
      </c>
      <c r="M405" t="str">
        <f>_xlfn.XLOOKUP(G405,dMateriaPrima!$A$2:$A$12,dMateriaPrima!$B$2:$B$12)</f>
        <v>Poliéster</v>
      </c>
      <c r="N405" s="2">
        <f>_xlfn.XLOOKUP(G405,dMateriaPrima!$A$2:$A$12,dMateriaPrima!$C$2:$C$12)</f>
        <v>8</v>
      </c>
      <c r="O405" s="3">
        <f t="shared" si="30"/>
        <v>1280</v>
      </c>
      <c r="P405" s="4">
        <f t="shared" si="31"/>
        <v>0</v>
      </c>
      <c r="Q405" s="3">
        <f t="shared" si="32"/>
        <v>1280</v>
      </c>
      <c r="R405" t="str">
        <f t="shared" si="33"/>
        <v>Em atraso</v>
      </c>
      <c r="S405" s="5">
        <f t="shared" si="34"/>
        <v>1</v>
      </c>
    </row>
    <row r="406" spans="1:19" x14ac:dyDescent="0.25">
      <c r="A406">
        <v>405</v>
      </c>
      <c r="B406" s="1">
        <v>43601</v>
      </c>
      <c r="C406" s="1">
        <v>43608</v>
      </c>
      <c r="D406" s="1">
        <v>43611</v>
      </c>
      <c r="E406" s="1">
        <v>43613</v>
      </c>
      <c r="F406">
        <v>1</v>
      </c>
      <c r="G406">
        <v>5</v>
      </c>
      <c r="H406">
        <v>144</v>
      </c>
      <c r="I406" s="6">
        <v>0</v>
      </c>
      <c r="J406">
        <v>2</v>
      </c>
      <c r="K406" t="str">
        <f>_xlfn.XLOOKUP(fCompras!F406,dComprador!$A$2:$A$7,dComprador!$B$2:$B$7)</f>
        <v>Alon</v>
      </c>
      <c r="L406" t="str">
        <f>_xlfn.XLOOKUP(J406,dFornecedor!$A$2:$A$6,dFornecedor!$B$2:$B$6)</f>
        <v>Minerva</v>
      </c>
      <c r="M406" t="str">
        <f>_xlfn.XLOOKUP(G406,dMateriaPrima!$A$2:$A$12,dMateriaPrima!$B$2:$B$12)</f>
        <v>Areia</v>
      </c>
      <c r="N406" s="2">
        <f>_xlfn.XLOOKUP(G406,dMateriaPrima!$A$2:$A$12,dMateriaPrima!$C$2:$C$12)</f>
        <v>3.59</v>
      </c>
      <c r="O406" s="3">
        <f t="shared" si="30"/>
        <v>516.96</v>
      </c>
      <c r="P406" s="4">
        <f t="shared" si="31"/>
        <v>0</v>
      </c>
      <c r="Q406" s="3">
        <f t="shared" si="32"/>
        <v>516.96</v>
      </c>
      <c r="R406" t="str">
        <f t="shared" si="33"/>
        <v>Em atraso</v>
      </c>
      <c r="S406" s="5">
        <f t="shared" si="34"/>
        <v>2</v>
      </c>
    </row>
    <row r="407" spans="1:19" x14ac:dyDescent="0.25">
      <c r="A407">
        <v>406</v>
      </c>
      <c r="B407" s="1">
        <v>43601</v>
      </c>
      <c r="C407" s="1">
        <v>43603</v>
      </c>
      <c r="D407" s="1">
        <v>43613</v>
      </c>
      <c r="E407" s="1">
        <v>43616</v>
      </c>
      <c r="F407">
        <v>1</v>
      </c>
      <c r="G407">
        <v>5</v>
      </c>
      <c r="H407">
        <v>24</v>
      </c>
      <c r="I407" s="6">
        <v>0</v>
      </c>
      <c r="J407">
        <v>1</v>
      </c>
      <c r="K407" t="str">
        <f>_xlfn.XLOOKUP(fCompras!F407,dComprador!$A$2:$A$7,dComprador!$B$2:$B$7)</f>
        <v>Alon</v>
      </c>
      <c r="L407" t="str">
        <f>_xlfn.XLOOKUP(J407,dFornecedor!$A$2:$A$6,dFornecedor!$B$2:$B$6)</f>
        <v>NorthShore</v>
      </c>
      <c r="M407" t="str">
        <f>_xlfn.XLOOKUP(G407,dMateriaPrima!$A$2:$A$12,dMateriaPrima!$B$2:$B$12)</f>
        <v>Areia</v>
      </c>
      <c r="N407" s="2">
        <f>_xlfn.XLOOKUP(G407,dMateriaPrima!$A$2:$A$12,dMateriaPrima!$C$2:$C$12)</f>
        <v>3.59</v>
      </c>
      <c r="O407" s="3">
        <f t="shared" si="30"/>
        <v>86.16</v>
      </c>
      <c r="P407" s="4">
        <f t="shared" si="31"/>
        <v>0</v>
      </c>
      <c r="Q407" s="3">
        <f t="shared" si="32"/>
        <v>86.16</v>
      </c>
      <c r="R407" t="str">
        <f t="shared" si="33"/>
        <v>Em atraso</v>
      </c>
      <c r="S407" s="5">
        <f t="shared" si="34"/>
        <v>3</v>
      </c>
    </row>
    <row r="408" spans="1:19" x14ac:dyDescent="0.25">
      <c r="A408">
        <v>407</v>
      </c>
      <c r="B408" s="1">
        <v>43601</v>
      </c>
      <c r="C408" s="1">
        <v>43606</v>
      </c>
      <c r="D408" s="1">
        <v>43623</v>
      </c>
      <c r="E408" s="1">
        <v>43623</v>
      </c>
      <c r="F408">
        <v>1</v>
      </c>
      <c r="G408">
        <v>7</v>
      </c>
      <c r="H408">
        <v>155</v>
      </c>
      <c r="I408" s="6">
        <v>0</v>
      </c>
      <c r="J408">
        <v>2</v>
      </c>
      <c r="K408" t="str">
        <f>_xlfn.XLOOKUP(fCompras!F408,dComprador!$A$2:$A$7,dComprador!$B$2:$B$7)</f>
        <v>Alon</v>
      </c>
      <c r="L408" t="str">
        <f>_xlfn.XLOOKUP(J408,dFornecedor!$A$2:$A$6,dFornecedor!$B$2:$B$6)</f>
        <v>Minerva</v>
      </c>
      <c r="M408" t="str">
        <f>_xlfn.XLOOKUP(G408,dMateriaPrima!$A$2:$A$12,dMateriaPrima!$B$2:$B$12)</f>
        <v>Poliéster</v>
      </c>
      <c r="N408" s="2">
        <f>_xlfn.XLOOKUP(G408,dMateriaPrima!$A$2:$A$12,dMateriaPrima!$C$2:$C$12)</f>
        <v>8</v>
      </c>
      <c r="O408" s="3">
        <f t="shared" si="30"/>
        <v>1240</v>
      </c>
      <c r="P408" s="4">
        <f t="shared" si="31"/>
        <v>0</v>
      </c>
      <c r="Q408" s="3">
        <f t="shared" si="32"/>
        <v>1240</v>
      </c>
      <c r="R408" t="str">
        <f t="shared" si="33"/>
        <v>No prazo</v>
      </c>
      <c r="S408" s="5">
        <f t="shared" si="34"/>
        <v>0</v>
      </c>
    </row>
    <row r="409" spans="1:19" x14ac:dyDescent="0.25">
      <c r="A409">
        <v>408</v>
      </c>
      <c r="B409" s="1">
        <v>43601</v>
      </c>
      <c r="C409" s="1">
        <v>43602</v>
      </c>
      <c r="D409" s="1">
        <v>43612</v>
      </c>
      <c r="E409" s="1">
        <v>43616</v>
      </c>
      <c r="F409">
        <v>3</v>
      </c>
      <c r="G409">
        <v>11</v>
      </c>
      <c r="H409">
        <v>12</v>
      </c>
      <c r="I409" s="6">
        <v>0</v>
      </c>
      <c r="J409">
        <v>3</v>
      </c>
      <c r="K409" t="str">
        <f>_xlfn.XLOOKUP(fCompras!F409,dComprador!$A$2:$A$7,dComprador!$B$2:$B$7)</f>
        <v>Diego</v>
      </c>
      <c r="L409" t="str">
        <f>_xlfn.XLOOKUP(J409,dFornecedor!$A$2:$A$6,dFornecedor!$B$2:$B$6)</f>
        <v>StepUp</v>
      </c>
      <c r="M409" t="str">
        <f>_xlfn.XLOOKUP(G409,dMateriaPrima!$A$2:$A$12,dMateriaPrima!$B$2:$B$12)</f>
        <v>Papel</v>
      </c>
      <c r="N409" s="2">
        <f>_xlfn.XLOOKUP(G409,dMateriaPrima!$A$2:$A$12,dMateriaPrima!$C$2:$C$12)</f>
        <v>9</v>
      </c>
      <c r="O409" s="3">
        <f t="shared" si="30"/>
        <v>108</v>
      </c>
      <c r="P409" s="4">
        <f t="shared" si="31"/>
        <v>0</v>
      </c>
      <c r="Q409" s="3">
        <f t="shared" si="32"/>
        <v>108</v>
      </c>
      <c r="R409" t="str">
        <f t="shared" si="33"/>
        <v>Em atraso</v>
      </c>
      <c r="S409" s="5">
        <f t="shared" si="34"/>
        <v>4</v>
      </c>
    </row>
    <row r="410" spans="1:19" x14ac:dyDescent="0.25">
      <c r="A410">
        <v>409</v>
      </c>
      <c r="B410" s="1">
        <v>43601</v>
      </c>
      <c r="C410" s="1">
        <v>43601</v>
      </c>
      <c r="D410" s="1">
        <v>43614</v>
      </c>
      <c r="E410" s="1">
        <v>43619</v>
      </c>
      <c r="F410">
        <v>1</v>
      </c>
      <c r="G410">
        <v>11</v>
      </c>
      <c r="H410">
        <v>383</v>
      </c>
      <c r="I410" s="6">
        <v>0</v>
      </c>
      <c r="J410">
        <v>5</v>
      </c>
      <c r="K410" t="str">
        <f>_xlfn.XLOOKUP(fCompras!F410,dComprador!$A$2:$A$7,dComprador!$B$2:$B$7)</f>
        <v>Alon</v>
      </c>
      <c r="L410" t="str">
        <f>_xlfn.XLOOKUP(J410,dFornecedor!$A$2:$A$6,dFornecedor!$B$2:$B$6)</f>
        <v>Atlas</v>
      </c>
      <c r="M410" t="str">
        <f>_xlfn.XLOOKUP(G410,dMateriaPrima!$A$2:$A$12,dMateriaPrima!$B$2:$B$12)</f>
        <v>Papel</v>
      </c>
      <c r="N410" s="2">
        <f>_xlfn.XLOOKUP(G410,dMateriaPrima!$A$2:$A$12,dMateriaPrima!$C$2:$C$12)</f>
        <v>9</v>
      </c>
      <c r="O410" s="3">
        <f t="shared" si="30"/>
        <v>3447</v>
      </c>
      <c r="P410" s="4">
        <f t="shared" si="31"/>
        <v>0</v>
      </c>
      <c r="Q410" s="3">
        <f t="shared" si="32"/>
        <v>3447</v>
      </c>
      <c r="R410" t="str">
        <f t="shared" si="33"/>
        <v>Em atraso</v>
      </c>
      <c r="S410" s="5">
        <f t="shared" si="34"/>
        <v>5</v>
      </c>
    </row>
    <row r="411" spans="1:19" x14ac:dyDescent="0.25">
      <c r="A411">
        <v>410</v>
      </c>
      <c r="B411" s="1">
        <v>43601</v>
      </c>
      <c r="C411" s="1">
        <v>43606</v>
      </c>
      <c r="D411" s="1">
        <v>43618</v>
      </c>
      <c r="E411" s="1">
        <v>43620</v>
      </c>
      <c r="F411">
        <v>2</v>
      </c>
      <c r="G411">
        <v>7</v>
      </c>
      <c r="H411">
        <v>60</v>
      </c>
      <c r="I411" s="6">
        <v>0</v>
      </c>
      <c r="J411">
        <v>5</v>
      </c>
      <c r="K411" t="str">
        <f>_xlfn.XLOOKUP(fCompras!F411,dComprador!$A$2:$A$7,dComprador!$B$2:$B$7)</f>
        <v>João</v>
      </c>
      <c r="L411" t="str">
        <f>_xlfn.XLOOKUP(J411,dFornecedor!$A$2:$A$6,dFornecedor!$B$2:$B$6)</f>
        <v>Atlas</v>
      </c>
      <c r="M411" t="str">
        <f>_xlfn.XLOOKUP(G411,dMateriaPrima!$A$2:$A$12,dMateriaPrima!$B$2:$B$12)</f>
        <v>Poliéster</v>
      </c>
      <c r="N411" s="2">
        <f>_xlfn.XLOOKUP(G411,dMateriaPrima!$A$2:$A$12,dMateriaPrima!$C$2:$C$12)</f>
        <v>8</v>
      </c>
      <c r="O411" s="3">
        <f t="shared" si="30"/>
        <v>480</v>
      </c>
      <c r="P411" s="4">
        <f t="shared" si="31"/>
        <v>0</v>
      </c>
      <c r="Q411" s="3">
        <f t="shared" si="32"/>
        <v>480</v>
      </c>
      <c r="R411" t="str">
        <f t="shared" si="33"/>
        <v>Em atraso</v>
      </c>
      <c r="S411" s="5">
        <f t="shared" si="34"/>
        <v>2</v>
      </c>
    </row>
    <row r="412" spans="1:19" x14ac:dyDescent="0.25">
      <c r="A412">
        <v>411</v>
      </c>
      <c r="B412" s="1">
        <v>43601</v>
      </c>
      <c r="C412" s="1">
        <v>43601</v>
      </c>
      <c r="D412" s="1">
        <v>43621</v>
      </c>
      <c r="E412" s="1">
        <v>43623</v>
      </c>
      <c r="F412">
        <v>1</v>
      </c>
      <c r="G412">
        <v>10</v>
      </c>
      <c r="H412">
        <v>178</v>
      </c>
      <c r="I412" s="6">
        <v>0</v>
      </c>
      <c r="J412">
        <v>2</v>
      </c>
      <c r="K412" t="str">
        <f>_xlfn.XLOOKUP(fCompras!F412,dComprador!$A$2:$A$7,dComprador!$B$2:$B$7)</f>
        <v>Alon</v>
      </c>
      <c r="L412" t="str">
        <f>_xlfn.XLOOKUP(J412,dFornecedor!$A$2:$A$6,dFornecedor!$B$2:$B$6)</f>
        <v>Minerva</v>
      </c>
      <c r="M412" t="str">
        <f>_xlfn.XLOOKUP(G412,dMateriaPrima!$A$2:$A$12,dMateriaPrima!$B$2:$B$12)</f>
        <v>Pedra Britada</v>
      </c>
      <c r="N412" s="2">
        <f>_xlfn.XLOOKUP(G412,dMateriaPrima!$A$2:$A$12,dMateriaPrima!$C$2:$C$12)</f>
        <v>56</v>
      </c>
      <c r="O412" s="3">
        <f t="shared" si="30"/>
        <v>9968</v>
      </c>
      <c r="P412" s="4">
        <f t="shared" si="31"/>
        <v>0</v>
      </c>
      <c r="Q412" s="3">
        <f t="shared" si="32"/>
        <v>9968</v>
      </c>
      <c r="R412" t="str">
        <f t="shared" si="33"/>
        <v>Em atraso</v>
      </c>
      <c r="S412" s="5">
        <f t="shared" si="34"/>
        <v>2</v>
      </c>
    </row>
    <row r="413" spans="1:19" x14ac:dyDescent="0.25">
      <c r="A413">
        <v>412</v>
      </c>
      <c r="B413" s="1">
        <v>43602</v>
      </c>
      <c r="C413" s="1">
        <v>43603</v>
      </c>
      <c r="D413" s="1">
        <v>43611</v>
      </c>
      <c r="E413" s="1">
        <v>43611</v>
      </c>
      <c r="F413">
        <v>4</v>
      </c>
      <c r="G413">
        <v>9</v>
      </c>
      <c r="H413">
        <v>127</v>
      </c>
      <c r="I413" s="6">
        <v>0</v>
      </c>
      <c r="J413">
        <v>3</v>
      </c>
      <c r="K413" t="str">
        <f>_xlfn.XLOOKUP(fCompras!F413,dComprador!$A$2:$A$7,dComprador!$B$2:$B$7)</f>
        <v>Lira</v>
      </c>
      <c r="L413" t="str">
        <f>_xlfn.XLOOKUP(J413,dFornecedor!$A$2:$A$6,dFornecedor!$B$2:$B$6)</f>
        <v>StepUp</v>
      </c>
      <c r="M413" t="str">
        <f>_xlfn.XLOOKUP(G413,dMateriaPrima!$A$2:$A$12,dMateriaPrima!$B$2:$B$12)</f>
        <v>Couro</v>
      </c>
      <c r="N413" s="2">
        <f>_xlfn.XLOOKUP(G413,dMateriaPrima!$A$2:$A$12,dMateriaPrima!$C$2:$C$12)</f>
        <v>4.4000000000000004</v>
      </c>
      <c r="O413" s="3">
        <f t="shared" si="30"/>
        <v>558.80000000000007</v>
      </c>
      <c r="P413" s="4">
        <f t="shared" si="31"/>
        <v>0</v>
      </c>
      <c r="Q413" s="3">
        <f t="shared" si="32"/>
        <v>558.80000000000007</v>
      </c>
      <c r="R413" t="str">
        <f t="shared" si="33"/>
        <v>No prazo</v>
      </c>
      <c r="S413" s="5">
        <f t="shared" si="34"/>
        <v>0</v>
      </c>
    </row>
    <row r="414" spans="1:19" x14ac:dyDescent="0.25">
      <c r="A414">
        <v>413</v>
      </c>
      <c r="B414" s="1">
        <v>43602</v>
      </c>
      <c r="C414" s="1">
        <v>43605</v>
      </c>
      <c r="D414" s="1">
        <v>43607</v>
      </c>
      <c r="E414" s="1">
        <v>43612</v>
      </c>
      <c r="F414">
        <v>4</v>
      </c>
      <c r="G414">
        <v>11</v>
      </c>
      <c r="H414">
        <v>12</v>
      </c>
      <c r="I414" s="6">
        <v>0</v>
      </c>
      <c r="J414">
        <v>1</v>
      </c>
      <c r="K414" t="str">
        <f>_xlfn.XLOOKUP(fCompras!F414,dComprador!$A$2:$A$7,dComprador!$B$2:$B$7)</f>
        <v>Lira</v>
      </c>
      <c r="L414" t="str">
        <f>_xlfn.XLOOKUP(J414,dFornecedor!$A$2:$A$6,dFornecedor!$B$2:$B$6)</f>
        <v>NorthShore</v>
      </c>
      <c r="M414" t="str">
        <f>_xlfn.XLOOKUP(G414,dMateriaPrima!$A$2:$A$12,dMateriaPrima!$B$2:$B$12)</f>
        <v>Papel</v>
      </c>
      <c r="N414" s="2">
        <f>_xlfn.XLOOKUP(G414,dMateriaPrima!$A$2:$A$12,dMateriaPrima!$C$2:$C$12)</f>
        <v>9</v>
      </c>
      <c r="O414" s="3">
        <f t="shared" si="30"/>
        <v>108</v>
      </c>
      <c r="P414" s="4">
        <f t="shared" si="31"/>
        <v>0</v>
      </c>
      <c r="Q414" s="3">
        <f t="shared" si="32"/>
        <v>108</v>
      </c>
      <c r="R414" t="str">
        <f t="shared" si="33"/>
        <v>Em atraso</v>
      </c>
      <c r="S414" s="5">
        <f t="shared" si="34"/>
        <v>5</v>
      </c>
    </row>
    <row r="415" spans="1:19" x14ac:dyDescent="0.25">
      <c r="A415">
        <v>414</v>
      </c>
      <c r="B415" s="1">
        <v>43602</v>
      </c>
      <c r="C415" s="1">
        <v>43602</v>
      </c>
      <c r="D415" s="1">
        <v>43609</v>
      </c>
      <c r="E415" s="1">
        <v>43610</v>
      </c>
      <c r="F415">
        <v>4</v>
      </c>
      <c r="G415">
        <v>4</v>
      </c>
      <c r="H415">
        <v>18</v>
      </c>
      <c r="I415" s="6">
        <v>0</v>
      </c>
      <c r="J415">
        <v>4</v>
      </c>
      <c r="K415" t="str">
        <f>_xlfn.XLOOKUP(fCompras!F415,dComprador!$A$2:$A$7,dComprador!$B$2:$B$7)</f>
        <v>Lira</v>
      </c>
      <c r="L415" t="str">
        <f>_xlfn.XLOOKUP(J415,dFornecedor!$A$2:$A$6,dFornecedor!$B$2:$B$6)</f>
        <v>AlphaOmega</v>
      </c>
      <c r="M415" t="str">
        <f>_xlfn.XLOOKUP(G415,dMateriaPrima!$A$2:$A$12,dMateriaPrima!$B$2:$B$12)</f>
        <v>Madeira</v>
      </c>
      <c r="N415" s="2">
        <f>_xlfn.XLOOKUP(G415,dMateriaPrima!$A$2:$A$12,dMateriaPrima!$C$2:$C$12)</f>
        <v>168</v>
      </c>
      <c r="O415" s="3">
        <f t="shared" si="30"/>
        <v>3024</v>
      </c>
      <c r="P415" s="4">
        <f t="shared" si="31"/>
        <v>0</v>
      </c>
      <c r="Q415" s="3">
        <f t="shared" si="32"/>
        <v>3024</v>
      </c>
      <c r="R415" t="str">
        <f t="shared" si="33"/>
        <v>Em atraso</v>
      </c>
      <c r="S415" s="5">
        <f t="shared" si="34"/>
        <v>1</v>
      </c>
    </row>
    <row r="416" spans="1:19" x14ac:dyDescent="0.25">
      <c r="A416">
        <v>415</v>
      </c>
      <c r="B416" s="1">
        <v>43602</v>
      </c>
      <c r="C416" s="1">
        <v>43608</v>
      </c>
      <c r="D416" s="1">
        <v>43628</v>
      </c>
      <c r="E416" s="1">
        <v>43628</v>
      </c>
      <c r="F416">
        <v>2</v>
      </c>
      <c r="G416">
        <v>4</v>
      </c>
      <c r="H416">
        <v>53</v>
      </c>
      <c r="I416" s="6">
        <v>0</v>
      </c>
      <c r="J416">
        <v>5</v>
      </c>
      <c r="K416" t="str">
        <f>_xlfn.XLOOKUP(fCompras!F416,dComprador!$A$2:$A$7,dComprador!$B$2:$B$7)</f>
        <v>João</v>
      </c>
      <c r="L416" t="str">
        <f>_xlfn.XLOOKUP(J416,dFornecedor!$A$2:$A$6,dFornecedor!$B$2:$B$6)</f>
        <v>Atlas</v>
      </c>
      <c r="M416" t="str">
        <f>_xlfn.XLOOKUP(G416,dMateriaPrima!$A$2:$A$12,dMateriaPrima!$B$2:$B$12)</f>
        <v>Madeira</v>
      </c>
      <c r="N416" s="2">
        <f>_xlfn.XLOOKUP(G416,dMateriaPrima!$A$2:$A$12,dMateriaPrima!$C$2:$C$12)</f>
        <v>168</v>
      </c>
      <c r="O416" s="3">
        <f t="shared" si="30"/>
        <v>8904</v>
      </c>
      <c r="P416" s="4">
        <f t="shared" si="31"/>
        <v>0</v>
      </c>
      <c r="Q416" s="3">
        <f t="shared" si="32"/>
        <v>8904</v>
      </c>
      <c r="R416" t="str">
        <f t="shared" si="33"/>
        <v>No prazo</v>
      </c>
      <c r="S416" s="5">
        <f t="shared" si="34"/>
        <v>0</v>
      </c>
    </row>
    <row r="417" spans="1:19" x14ac:dyDescent="0.25">
      <c r="A417">
        <v>416</v>
      </c>
      <c r="B417" s="1">
        <v>43602</v>
      </c>
      <c r="C417" s="1">
        <v>43609</v>
      </c>
      <c r="D417" s="1">
        <v>43635</v>
      </c>
      <c r="E417" s="1">
        <v>43638</v>
      </c>
      <c r="F417">
        <v>1</v>
      </c>
      <c r="G417">
        <v>1</v>
      </c>
      <c r="H417">
        <v>225</v>
      </c>
      <c r="I417" s="6">
        <v>0</v>
      </c>
      <c r="J417">
        <v>2</v>
      </c>
      <c r="K417" t="str">
        <f>_xlfn.XLOOKUP(fCompras!F417,dComprador!$A$2:$A$7,dComprador!$B$2:$B$7)</f>
        <v>Alon</v>
      </c>
      <c r="L417" t="str">
        <f>_xlfn.XLOOKUP(J417,dFornecedor!$A$2:$A$6,dFornecedor!$B$2:$B$6)</f>
        <v>Minerva</v>
      </c>
      <c r="M417" t="str">
        <f>_xlfn.XLOOKUP(G417,dMateriaPrima!$A$2:$A$12,dMateriaPrima!$B$2:$B$12)</f>
        <v>Tecido</v>
      </c>
      <c r="N417" s="2">
        <f>_xlfn.XLOOKUP(G417,dMateriaPrima!$A$2:$A$12,dMateriaPrima!$C$2:$C$12)</f>
        <v>18</v>
      </c>
      <c r="O417" s="3">
        <f t="shared" si="30"/>
        <v>4050</v>
      </c>
      <c r="P417" s="4">
        <f t="shared" si="31"/>
        <v>0</v>
      </c>
      <c r="Q417" s="3">
        <f t="shared" si="32"/>
        <v>4050</v>
      </c>
      <c r="R417" t="str">
        <f t="shared" si="33"/>
        <v>Em atraso</v>
      </c>
      <c r="S417" s="5">
        <f t="shared" si="34"/>
        <v>3</v>
      </c>
    </row>
    <row r="418" spans="1:19" x14ac:dyDescent="0.25">
      <c r="A418">
        <v>417</v>
      </c>
      <c r="B418" s="1">
        <v>43602</v>
      </c>
      <c r="C418" s="1">
        <v>43611</v>
      </c>
      <c r="D418" s="1">
        <v>43627</v>
      </c>
      <c r="E418" s="1">
        <v>43625</v>
      </c>
      <c r="F418">
        <v>1</v>
      </c>
      <c r="G418">
        <v>9</v>
      </c>
      <c r="H418">
        <v>417</v>
      </c>
      <c r="I418" s="6">
        <v>0</v>
      </c>
      <c r="J418">
        <v>1</v>
      </c>
      <c r="K418" t="str">
        <f>_xlfn.XLOOKUP(fCompras!F418,dComprador!$A$2:$A$7,dComprador!$B$2:$B$7)</f>
        <v>Alon</v>
      </c>
      <c r="L418" t="str">
        <f>_xlfn.XLOOKUP(J418,dFornecedor!$A$2:$A$6,dFornecedor!$B$2:$B$6)</f>
        <v>NorthShore</v>
      </c>
      <c r="M418" t="str">
        <f>_xlfn.XLOOKUP(G418,dMateriaPrima!$A$2:$A$12,dMateriaPrima!$B$2:$B$12)</f>
        <v>Couro</v>
      </c>
      <c r="N418" s="2">
        <f>_xlfn.XLOOKUP(G418,dMateriaPrima!$A$2:$A$12,dMateriaPrima!$C$2:$C$12)</f>
        <v>4.4000000000000004</v>
      </c>
      <c r="O418" s="3">
        <f t="shared" si="30"/>
        <v>1834.8000000000002</v>
      </c>
      <c r="P418" s="4">
        <f t="shared" si="31"/>
        <v>0</v>
      </c>
      <c r="Q418" s="3">
        <f t="shared" si="32"/>
        <v>1834.8000000000002</v>
      </c>
      <c r="R418" t="str">
        <f t="shared" si="33"/>
        <v>No prazo</v>
      </c>
      <c r="S418" s="5">
        <f t="shared" si="34"/>
        <v>0</v>
      </c>
    </row>
    <row r="419" spans="1:19" x14ac:dyDescent="0.25">
      <c r="A419">
        <v>418</v>
      </c>
      <c r="B419" s="1">
        <v>43603</v>
      </c>
      <c r="C419" s="1">
        <v>43614</v>
      </c>
      <c r="D419" s="1">
        <v>43616</v>
      </c>
      <c r="E419" s="1">
        <v>43614</v>
      </c>
      <c r="F419">
        <v>4</v>
      </c>
      <c r="G419">
        <v>8</v>
      </c>
      <c r="H419">
        <v>623</v>
      </c>
      <c r="I419" s="6">
        <v>0</v>
      </c>
      <c r="J419">
        <v>1</v>
      </c>
      <c r="K419" t="str">
        <f>_xlfn.XLOOKUP(fCompras!F419,dComprador!$A$2:$A$7,dComprador!$B$2:$B$7)</f>
        <v>Lira</v>
      </c>
      <c r="L419" t="str">
        <f>_xlfn.XLOOKUP(J419,dFornecedor!$A$2:$A$6,dFornecedor!$B$2:$B$6)</f>
        <v>NorthShore</v>
      </c>
      <c r="M419" t="str">
        <f>_xlfn.XLOOKUP(G419,dMateriaPrima!$A$2:$A$12,dMateriaPrima!$B$2:$B$12)</f>
        <v>Cimento</v>
      </c>
      <c r="N419" s="2">
        <f>_xlfn.XLOOKUP(G419,dMateriaPrima!$A$2:$A$12,dMateriaPrima!$C$2:$C$12)</f>
        <v>23</v>
      </c>
      <c r="O419" s="3">
        <f t="shared" si="30"/>
        <v>14329</v>
      </c>
      <c r="P419" s="4">
        <f t="shared" si="31"/>
        <v>0</v>
      </c>
      <c r="Q419" s="3">
        <f t="shared" si="32"/>
        <v>14329</v>
      </c>
      <c r="R419" t="str">
        <f t="shared" si="33"/>
        <v>No prazo</v>
      </c>
      <c r="S419" s="5">
        <f t="shared" si="34"/>
        <v>0</v>
      </c>
    </row>
    <row r="420" spans="1:19" x14ac:dyDescent="0.25">
      <c r="A420">
        <v>419</v>
      </c>
      <c r="B420" s="1">
        <v>43603</v>
      </c>
      <c r="C420" s="1">
        <v>43603</v>
      </c>
      <c r="D420" s="1">
        <v>43611</v>
      </c>
      <c r="E420" s="1">
        <v>43611</v>
      </c>
      <c r="F420">
        <v>4</v>
      </c>
      <c r="G420">
        <v>5</v>
      </c>
      <c r="H420">
        <v>63</v>
      </c>
      <c r="I420" s="6">
        <v>0</v>
      </c>
      <c r="J420">
        <v>2</v>
      </c>
      <c r="K420" t="str">
        <f>_xlfn.XLOOKUP(fCompras!F420,dComprador!$A$2:$A$7,dComprador!$B$2:$B$7)</f>
        <v>Lira</v>
      </c>
      <c r="L420" t="str">
        <f>_xlfn.XLOOKUP(J420,dFornecedor!$A$2:$A$6,dFornecedor!$B$2:$B$6)</f>
        <v>Minerva</v>
      </c>
      <c r="M420" t="str">
        <f>_xlfn.XLOOKUP(G420,dMateriaPrima!$A$2:$A$12,dMateriaPrima!$B$2:$B$12)</f>
        <v>Areia</v>
      </c>
      <c r="N420" s="2">
        <f>_xlfn.XLOOKUP(G420,dMateriaPrima!$A$2:$A$12,dMateriaPrima!$C$2:$C$12)</f>
        <v>3.59</v>
      </c>
      <c r="O420" s="3">
        <f t="shared" si="30"/>
        <v>226.17</v>
      </c>
      <c r="P420" s="4">
        <f t="shared" si="31"/>
        <v>0</v>
      </c>
      <c r="Q420" s="3">
        <f t="shared" si="32"/>
        <v>226.17</v>
      </c>
      <c r="R420" t="str">
        <f t="shared" si="33"/>
        <v>No prazo</v>
      </c>
      <c r="S420" s="5">
        <f t="shared" si="34"/>
        <v>0</v>
      </c>
    </row>
    <row r="421" spans="1:19" x14ac:dyDescent="0.25">
      <c r="A421">
        <v>420</v>
      </c>
      <c r="B421" s="1">
        <v>43603</v>
      </c>
      <c r="C421" s="1">
        <v>43610</v>
      </c>
      <c r="D421" s="1">
        <v>43613</v>
      </c>
      <c r="E421" s="1">
        <v>43616</v>
      </c>
      <c r="F421">
        <v>4</v>
      </c>
      <c r="G421">
        <v>11</v>
      </c>
      <c r="H421">
        <v>171</v>
      </c>
      <c r="I421" s="6">
        <v>0</v>
      </c>
      <c r="J421">
        <v>5</v>
      </c>
      <c r="K421" t="str">
        <f>_xlfn.XLOOKUP(fCompras!F421,dComprador!$A$2:$A$7,dComprador!$B$2:$B$7)</f>
        <v>Lira</v>
      </c>
      <c r="L421" t="str">
        <f>_xlfn.XLOOKUP(J421,dFornecedor!$A$2:$A$6,dFornecedor!$B$2:$B$6)</f>
        <v>Atlas</v>
      </c>
      <c r="M421" t="str">
        <f>_xlfn.XLOOKUP(G421,dMateriaPrima!$A$2:$A$12,dMateriaPrima!$B$2:$B$12)</f>
        <v>Papel</v>
      </c>
      <c r="N421" s="2">
        <f>_xlfn.XLOOKUP(G421,dMateriaPrima!$A$2:$A$12,dMateriaPrima!$C$2:$C$12)</f>
        <v>9</v>
      </c>
      <c r="O421" s="3">
        <f t="shared" si="30"/>
        <v>1539</v>
      </c>
      <c r="P421" s="4">
        <f t="shared" si="31"/>
        <v>0</v>
      </c>
      <c r="Q421" s="3">
        <f t="shared" si="32"/>
        <v>1539</v>
      </c>
      <c r="R421" t="str">
        <f t="shared" si="33"/>
        <v>Em atraso</v>
      </c>
      <c r="S421" s="5">
        <f t="shared" si="34"/>
        <v>3</v>
      </c>
    </row>
    <row r="422" spans="1:19" x14ac:dyDescent="0.25">
      <c r="A422">
        <v>421</v>
      </c>
      <c r="B422" s="1">
        <v>43603</v>
      </c>
      <c r="C422" s="1">
        <v>43604</v>
      </c>
      <c r="D422" s="1">
        <v>43610</v>
      </c>
      <c r="E422" s="1">
        <v>43611</v>
      </c>
      <c r="F422">
        <v>4</v>
      </c>
      <c r="G422">
        <v>1</v>
      </c>
      <c r="H422">
        <v>20</v>
      </c>
      <c r="I422" s="6">
        <v>0</v>
      </c>
      <c r="J422">
        <v>1</v>
      </c>
      <c r="K422" t="str">
        <f>_xlfn.XLOOKUP(fCompras!F422,dComprador!$A$2:$A$7,dComprador!$B$2:$B$7)</f>
        <v>Lira</v>
      </c>
      <c r="L422" t="str">
        <f>_xlfn.XLOOKUP(J422,dFornecedor!$A$2:$A$6,dFornecedor!$B$2:$B$6)</f>
        <v>NorthShore</v>
      </c>
      <c r="M422" t="str">
        <f>_xlfn.XLOOKUP(G422,dMateriaPrima!$A$2:$A$12,dMateriaPrima!$B$2:$B$12)</f>
        <v>Tecido</v>
      </c>
      <c r="N422" s="2">
        <f>_xlfn.XLOOKUP(G422,dMateriaPrima!$A$2:$A$12,dMateriaPrima!$C$2:$C$12)</f>
        <v>18</v>
      </c>
      <c r="O422" s="3">
        <f t="shared" si="30"/>
        <v>360</v>
      </c>
      <c r="P422" s="4">
        <f t="shared" si="31"/>
        <v>0</v>
      </c>
      <c r="Q422" s="3">
        <f t="shared" si="32"/>
        <v>360</v>
      </c>
      <c r="R422" t="str">
        <f t="shared" si="33"/>
        <v>Em atraso</v>
      </c>
      <c r="S422" s="5">
        <f t="shared" si="34"/>
        <v>1</v>
      </c>
    </row>
    <row r="423" spans="1:19" x14ac:dyDescent="0.25">
      <c r="A423">
        <v>422</v>
      </c>
      <c r="B423" s="1">
        <v>43603</v>
      </c>
      <c r="C423" s="1">
        <v>43611</v>
      </c>
      <c r="D423" s="1">
        <v>43615</v>
      </c>
      <c r="E423" s="1">
        <v>43618</v>
      </c>
      <c r="F423">
        <v>4</v>
      </c>
      <c r="G423">
        <v>5</v>
      </c>
      <c r="H423">
        <v>38</v>
      </c>
      <c r="I423" s="6">
        <v>0</v>
      </c>
      <c r="J423">
        <v>5</v>
      </c>
      <c r="K423" t="str">
        <f>_xlfn.XLOOKUP(fCompras!F423,dComprador!$A$2:$A$7,dComprador!$B$2:$B$7)</f>
        <v>Lira</v>
      </c>
      <c r="L423" t="str">
        <f>_xlfn.XLOOKUP(J423,dFornecedor!$A$2:$A$6,dFornecedor!$B$2:$B$6)</f>
        <v>Atlas</v>
      </c>
      <c r="M423" t="str">
        <f>_xlfn.XLOOKUP(G423,dMateriaPrima!$A$2:$A$12,dMateriaPrima!$B$2:$B$12)</f>
        <v>Areia</v>
      </c>
      <c r="N423" s="2">
        <f>_xlfn.XLOOKUP(G423,dMateriaPrima!$A$2:$A$12,dMateriaPrima!$C$2:$C$12)</f>
        <v>3.59</v>
      </c>
      <c r="O423" s="3">
        <f t="shared" si="30"/>
        <v>136.41999999999999</v>
      </c>
      <c r="P423" s="4">
        <f t="shared" si="31"/>
        <v>0</v>
      </c>
      <c r="Q423" s="3">
        <f t="shared" si="32"/>
        <v>136.41999999999999</v>
      </c>
      <c r="R423" t="str">
        <f t="shared" si="33"/>
        <v>Em atraso</v>
      </c>
      <c r="S423" s="5">
        <f t="shared" si="34"/>
        <v>3</v>
      </c>
    </row>
    <row r="424" spans="1:19" x14ac:dyDescent="0.25">
      <c r="A424">
        <v>423</v>
      </c>
      <c r="B424" s="1">
        <v>43603</v>
      </c>
      <c r="C424" s="1">
        <v>43604</v>
      </c>
      <c r="D424" s="1">
        <v>43611</v>
      </c>
      <c r="E424" s="1">
        <v>43612</v>
      </c>
      <c r="F424">
        <v>4</v>
      </c>
      <c r="G424">
        <v>5</v>
      </c>
      <c r="H424">
        <v>17</v>
      </c>
      <c r="I424" s="6">
        <v>0</v>
      </c>
      <c r="J424">
        <v>3</v>
      </c>
      <c r="K424" t="str">
        <f>_xlfn.XLOOKUP(fCompras!F424,dComprador!$A$2:$A$7,dComprador!$B$2:$B$7)</f>
        <v>Lira</v>
      </c>
      <c r="L424" t="str">
        <f>_xlfn.XLOOKUP(J424,dFornecedor!$A$2:$A$6,dFornecedor!$B$2:$B$6)</f>
        <v>StepUp</v>
      </c>
      <c r="M424" t="str">
        <f>_xlfn.XLOOKUP(G424,dMateriaPrima!$A$2:$A$12,dMateriaPrima!$B$2:$B$12)</f>
        <v>Areia</v>
      </c>
      <c r="N424" s="2">
        <f>_xlfn.XLOOKUP(G424,dMateriaPrima!$A$2:$A$12,dMateriaPrima!$C$2:$C$12)</f>
        <v>3.59</v>
      </c>
      <c r="O424" s="3">
        <f t="shared" si="30"/>
        <v>61.03</v>
      </c>
      <c r="P424" s="4">
        <f t="shared" si="31"/>
        <v>0</v>
      </c>
      <c r="Q424" s="3">
        <f t="shared" si="32"/>
        <v>61.03</v>
      </c>
      <c r="R424" t="str">
        <f t="shared" si="33"/>
        <v>Em atraso</v>
      </c>
      <c r="S424" s="5">
        <f t="shared" si="34"/>
        <v>1</v>
      </c>
    </row>
    <row r="425" spans="1:19" x14ac:dyDescent="0.25">
      <c r="A425">
        <v>424</v>
      </c>
      <c r="B425" s="1">
        <v>43603</v>
      </c>
      <c r="C425" s="1">
        <v>43613</v>
      </c>
      <c r="D425" s="1">
        <v>43618</v>
      </c>
      <c r="E425" s="1">
        <v>43621</v>
      </c>
      <c r="F425">
        <v>1</v>
      </c>
      <c r="G425">
        <v>7</v>
      </c>
      <c r="H425">
        <v>630</v>
      </c>
      <c r="I425" s="6">
        <v>0</v>
      </c>
      <c r="J425">
        <v>3</v>
      </c>
      <c r="K425" t="str">
        <f>_xlfn.XLOOKUP(fCompras!F425,dComprador!$A$2:$A$7,dComprador!$B$2:$B$7)</f>
        <v>Alon</v>
      </c>
      <c r="L425" t="str">
        <f>_xlfn.XLOOKUP(J425,dFornecedor!$A$2:$A$6,dFornecedor!$B$2:$B$6)</f>
        <v>StepUp</v>
      </c>
      <c r="M425" t="str">
        <f>_xlfn.XLOOKUP(G425,dMateriaPrima!$A$2:$A$12,dMateriaPrima!$B$2:$B$12)</f>
        <v>Poliéster</v>
      </c>
      <c r="N425" s="2">
        <f>_xlfn.XLOOKUP(G425,dMateriaPrima!$A$2:$A$12,dMateriaPrima!$C$2:$C$12)</f>
        <v>8</v>
      </c>
      <c r="O425" s="3">
        <f t="shared" si="30"/>
        <v>5040</v>
      </c>
      <c r="P425" s="4">
        <f t="shared" si="31"/>
        <v>0</v>
      </c>
      <c r="Q425" s="3">
        <f t="shared" si="32"/>
        <v>5040</v>
      </c>
      <c r="R425" t="str">
        <f t="shared" si="33"/>
        <v>Em atraso</v>
      </c>
      <c r="S425" s="5">
        <f t="shared" si="34"/>
        <v>3</v>
      </c>
    </row>
    <row r="426" spans="1:19" x14ac:dyDescent="0.25">
      <c r="A426">
        <v>425</v>
      </c>
      <c r="B426" s="1">
        <v>43603</v>
      </c>
      <c r="C426" s="1">
        <v>43603</v>
      </c>
      <c r="D426" s="1">
        <v>43619</v>
      </c>
      <c r="E426" s="1">
        <v>43619</v>
      </c>
      <c r="F426">
        <v>1</v>
      </c>
      <c r="G426">
        <v>6</v>
      </c>
      <c r="H426">
        <v>54</v>
      </c>
      <c r="I426" s="6">
        <v>0</v>
      </c>
      <c r="J426">
        <v>2</v>
      </c>
      <c r="K426" t="str">
        <f>_xlfn.XLOOKUP(fCompras!F426,dComprador!$A$2:$A$7,dComprador!$B$2:$B$7)</f>
        <v>Alon</v>
      </c>
      <c r="L426" t="str">
        <f>_xlfn.XLOOKUP(J426,dFornecedor!$A$2:$A$6,dFornecedor!$B$2:$B$6)</f>
        <v>Minerva</v>
      </c>
      <c r="M426" t="str">
        <f>_xlfn.XLOOKUP(G426,dMateriaPrima!$A$2:$A$12,dMateriaPrima!$B$2:$B$12)</f>
        <v>Fio Algodão</v>
      </c>
      <c r="N426" s="2">
        <f>_xlfn.XLOOKUP(G426,dMateriaPrima!$A$2:$A$12,dMateriaPrima!$C$2:$C$12)</f>
        <v>55.9</v>
      </c>
      <c r="O426" s="3">
        <f t="shared" si="30"/>
        <v>3018.6</v>
      </c>
      <c r="P426" s="4">
        <f t="shared" si="31"/>
        <v>0</v>
      </c>
      <c r="Q426" s="3">
        <f t="shared" si="32"/>
        <v>3018.6</v>
      </c>
      <c r="R426" t="str">
        <f t="shared" si="33"/>
        <v>No prazo</v>
      </c>
      <c r="S426" s="5">
        <f t="shared" si="34"/>
        <v>0</v>
      </c>
    </row>
    <row r="427" spans="1:19" x14ac:dyDescent="0.25">
      <c r="A427">
        <v>426</v>
      </c>
      <c r="B427" s="1">
        <v>43603</v>
      </c>
      <c r="C427" s="1">
        <v>43612</v>
      </c>
      <c r="D427" s="1">
        <v>43624</v>
      </c>
      <c r="E427" s="1">
        <v>43623</v>
      </c>
      <c r="F427">
        <v>1</v>
      </c>
      <c r="G427">
        <v>9</v>
      </c>
      <c r="H427">
        <v>184</v>
      </c>
      <c r="I427" s="6">
        <v>0</v>
      </c>
      <c r="J427">
        <v>3</v>
      </c>
      <c r="K427" t="str">
        <f>_xlfn.XLOOKUP(fCompras!F427,dComprador!$A$2:$A$7,dComprador!$B$2:$B$7)</f>
        <v>Alon</v>
      </c>
      <c r="L427" t="str">
        <f>_xlfn.XLOOKUP(J427,dFornecedor!$A$2:$A$6,dFornecedor!$B$2:$B$6)</f>
        <v>StepUp</v>
      </c>
      <c r="M427" t="str">
        <f>_xlfn.XLOOKUP(G427,dMateriaPrima!$A$2:$A$12,dMateriaPrima!$B$2:$B$12)</f>
        <v>Couro</v>
      </c>
      <c r="N427" s="2">
        <f>_xlfn.XLOOKUP(G427,dMateriaPrima!$A$2:$A$12,dMateriaPrima!$C$2:$C$12)</f>
        <v>4.4000000000000004</v>
      </c>
      <c r="O427" s="3">
        <f t="shared" si="30"/>
        <v>809.6</v>
      </c>
      <c r="P427" s="4">
        <f t="shared" si="31"/>
        <v>0</v>
      </c>
      <c r="Q427" s="3">
        <f t="shared" si="32"/>
        <v>809.6</v>
      </c>
      <c r="R427" t="str">
        <f t="shared" si="33"/>
        <v>No prazo</v>
      </c>
      <c r="S427" s="5">
        <f t="shared" si="34"/>
        <v>0</v>
      </c>
    </row>
    <row r="428" spans="1:19" x14ac:dyDescent="0.25">
      <c r="A428">
        <v>427</v>
      </c>
      <c r="B428" s="1">
        <v>43603</v>
      </c>
      <c r="C428" s="1">
        <v>43610</v>
      </c>
      <c r="D428" s="1">
        <v>43617</v>
      </c>
      <c r="E428" s="1">
        <v>43623</v>
      </c>
      <c r="F428">
        <v>1</v>
      </c>
      <c r="G428">
        <v>9</v>
      </c>
      <c r="H428">
        <v>165</v>
      </c>
      <c r="I428" s="6">
        <v>0</v>
      </c>
      <c r="J428">
        <v>2</v>
      </c>
      <c r="K428" t="str">
        <f>_xlfn.XLOOKUP(fCompras!F428,dComprador!$A$2:$A$7,dComprador!$B$2:$B$7)</f>
        <v>Alon</v>
      </c>
      <c r="L428" t="str">
        <f>_xlfn.XLOOKUP(J428,dFornecedor!$A$2:$A$6,dFornecedor!$B$2:$B$6)</f>
        <v>Minerva</v>
      </c>
      <c r="M428" t="str">
        <f>_xlfn.XLOOKUP(G428,dMateriaPrima!$A$2:$A$12,dMateriaPrima!$B$2:$B$12)</f>
        <v>Couro</v>
      </c>
      <c r="N428" s="2">
        <f>_xlfn.XLOOKUP(G428,dMateriaPrima!$A$2:$A$12,dMateriaPrima!$C$2:$C$12)</f>
        <v>4.4000000000000004</v>
      </c>
      <c r="O428" s="3">
        <f t="shared" si="30"/>
        <v>726.00000000000011</v>
      </c>
      <c r="P428" s="4">
        <f t="shared" si="31"/>
        <v>0</v>
      </c>
      <c r="Q428" s="3">
        <f t="shared" si="32"/>
        <v>726.00000000000011</v>
      </c>
      <c r="R428" t="str">
        <f t="shared" si="33"/>
        <v>Em atraso</v>
      </c>
      <c r="S428" s="5">
        <f t="shared" si="34"/>
        <v>6</v>
      </c>
    </row>
    <row r="429" spans="1:19" x14ac:dyDescent="0.25">
      <c r="A429">
        <v>428</v>
      </c>
      <c r="B429" s="1">
        <v>43603</v>
      </c>
      <c r="C429" s="1">
        <v>43613</v>
      </c>
      <c r="D429" s="1">
        <v>43619</v>
      </c>
      <c r="E429" s="1">
        <v>43621</v>
      </c>
      <c r="F429">
        <v>2</v>
      </c>
      <c r="G429">
        <v>1</v>
      </c>
      <c r="H429">
        <v>419</v>
      </c>
      <c r="I429" s="6">
        <v>0</v>
      </c>
      <c r="J429">
        <v>3</v>
      </c>
      <c r="K429" t="str">
        <f>_xlfn.XLOOKUP(fCompras!F429,dComprador!$A$2:$A$7,dComprador!$B$2:$B$7)</f>
        <v>João</v>
      </c>
      <c r="L429" t="str">
        <f>_xlfn.XLOOKUP(J429,dFornecedor!$A$2:$A$6,dFornecedor!$B$2:$B$6)</f>
        <v>StepUp</v>
      </c>
      <c r="M429" t="str">
        <f>_xlfn.XLOOKUP(G429,dMateriaPrima!$A$2:$A$12,dMateriaPrima!$B$2:$B$12)</f>
        <v>Tecido</v>
      </c>
      <c r="N429" s="2">
        <f>_xlfn.XLOOKUP(G429,dMateriaPrima!$A$2:$A$12,dMateriaPrima!$C$2:$C$12)</f>
        <v>18</v>
      </c>
      <c r="O429" s="3">
        <f t="shared" si="30"/>
        <v>7542</v>
      </c>
      <c r="P429" s="4">
        <f t="shared" si="31"/>
        <v>0</v>
      </c>
      <c r="Q429" s="3">
        <f t="shared" si="32"/>
        <v>7542</v>
      </c>
      <c r="R429" t="str">
        <f t="shared" si="33"/>
        <v>Em atraso</v>
      </c>
      <c r="S429" s="5">
        <f t="shared" si="34"/>
        <v>2</v>
      </c>
    </row>
    <row r="430" spans="1:19" x14ac:dyDescent="0.25">
      <c r="A430">
        <v>429</v>
      </c>
      <c r="B430" s="1">
        <v>43603</v>
      </c>
      <c r="C430" s="1">
        <v>43610</v>
      </c>
      <c r="D430" s="1">
        <v>43617</v>
      </c>
      <c r="E430" s="1">
        <v>43619</v>
      </c>
      <c r="F430">
        <v>2</v>
      </c>
      <c r="G430">
        <v>11</v>
      </c>
      <c r="H430">
        <v>602</v>
      </c>
      <c r="I430" s="6">
        <v>0</v>
      </c>
      <c r="J430">
        <v>3</v>
      </c>
      <c r="K430" t="str">
        <f>_xlfn.XLOOKUP(fCompras!F430,dComprador!$A$2:$A$7,dComprador!$B$2:$B$7)</f>
        <v>João</v>
      </c>
      <c r="L430" t="str">
        <f>_xlfn.XLOOKUP(J430,dFornecedor!$A$2:$A$6,dFornecedor!$B$2:$B$6)</f>
        <v>StepUp</v>
      </c>
      <c r="M430" t="str">
        <f>_xlfn.XLOOKUP(G430,dMateriaPrima!$A$2:$A$12,dMateriaPrima!$B$2:$B$12)</f>
        <v>Papel</v>
      </c>
      <c r="N430" s="2">
        <f>_xlfn.XLOOKUP(G430,dMateriaPrima!$A$2:$A$12,dMateriaPrima!$C$2:$C$12)</f>
        <v>9</v>
      </c>
      <c r="O430" s="3">
        <f t="shared" si="30"/>
        <v>5418</v>
      </c>
      <c r="P430" s="4">
        <f t="shared" si="31"/>
        <v>0</v>
      </c>
      <c r="Q430" s="3">
        <f t="shared" si="32"/>
        <v>5418</v>
      </c>
      <c r="R430" t="str">
        <f t="shared" si="33"/>
        <v>Em atraso</v>
      </c>
      <c r="S430" s="5">
        <f t="shared" si="34"/>
        <v>2</v>
      </c>
    </row>
    <row r="431" spans="1:19" x14ac:dyDescent="0.25">
      <c r="A431">
        <v>430</v>
      </c>
      <c r="B431" s="1">
        <v>43604</v>
      </c>
      <c r="C431" s="1">
        <v>43612</v>
      </c>
      <c r="D431" s="1">
        <v>43615</v>
      </c>
      <c r="E431" s="1">
        <v>43618</v>
      </c>
      <c r="F431">
        <v>4</v>
      </c>
      <c r="G431">
        <v>1</v>
      </c>
      <c r="H431">
        <v>639</v>
      </c>
      <c r="I431" s="6">
        <v>0</v>
      </c>
      <c r="J431">
        <v>2</v>
      </c>
      <c r="K431" t="str">
        <f>_xlfn.XLOOKUP(fCompras!F431,dComprador!$A$2:$A$7,dComprador!$B$2:$B$7)</f>
        <v>Lira</v>
      </c>
      <c r="L431" t="str">
        <f>_xlfn.XLOOKUP(J431,dFornecedor!$A$2:$A$6,dFornecedor!$B$2:$B$6)</f>
        <v>Minerva</v>
      </c>
      <c r="M431" t="str">
        <f>_xlfn.XLOOKUP(G431,dMateriaPrima!$A$2:$A$12,dMateriaPrima!$B$2:$B$12)</f>
        <v>Tecido</v>
      </c>
      <c r="N431" s="2">
        <f>_xlfn.XLOOKUP(G431,dMateriaPrima!$A$2:$A$12,dMateriaPrima!$C$2:$C$12)</f>
        <v>18</v>
      </c>
      <c r="O431" s="3">
        <f t="shared" si="30"/>
        <v>11502</v>
      </c>
      <c r="P431" s="4">
        <f t="shared" si="31"/>
        <v>0</v>
      </c>
      <c r="Q431" s="3">
        <f t="shared" si="32"/>
        <v>11502</v>
      </c>
      <c r="R431" t="str">
        <f t="shared" si="33"/>
        <v>Em atraso</v>
      </c>
      <c r="S431" s="5">
        <f t="shared" si="34"/>
        <v>3</v>
      </c>
    </row>
    <row r="432" spans="1:19" x14ac:dyDescent="0.25">
      <c r="A432">
        <v>431</v>
      </c>
      <c r="B432" s="1">
        <v>43604</v>
      </c>
      <c r="C432" s="1">
        <v>43612</v>
      </c>
      <c r="D432" s="1">
        <v>43631</v>
      </c>
      <c r="E432" s="1">
        <v>43631</v>
      </c>
      <c r="F432">
        <v>1</v>
      </c>
      <c r="G432">
        <v>9</v>
      </c>
      <c r="H432">
        <v>65</v>
      </c>
      <c r="I432" s="6">
        <v>0</v>
      </c>
      <c r="J432">
        <v>3</v>
      </c>
      <c r="K432" t="str">
        <f>_xlfn.XLOOKUP(fCompras!F432,dComprador!$A$2:$A$7,dComprador!$B$2:$B$7)</f>
        <v>Alon</v>
      </c>
      <c r="L432" t="str">
        <f>_xlfn.XLOOKUP(J432,dFornecedor!$A$2:$A$6,dFornecedor!$B$2:$B$6)</f>
        <v>StepUp</v>
      </c>
      <c r="M432" t="str">
        <f>_xlfn.XLOOKUP(G432,dMateriaPrima!$A$2:$A$12,dMateriaPrima!$B$2:$B$12)</f>
        <v>Couro</v>
      </c>
      <c r="N432" s="2">
        <f>_xlfn.XLOOKUP(G432,dMateriaPrima!$A$2:$A$12,dMateriaPrima!$C$2:$C$12)</f>
        <v>4.4000000000000004</v>
      </c>
      <c r="O432" s="3">
        <f t="shared" si="30"/>
        <v>286</v>
      </c>
      <c r="P432" s="4">
        <f t="shared" si="31"/>
        <v>0</v>
      </c>
      <c r="Q432" s="3">
        <f t="shared" si="32"/>
        <v>286</v>
      </c>
      <c r="R432" t="str">
        <f t="shared" si="33"/>
        <v>No prazo</v>
      </c>
      <c r="S432" s="5">
        <f t="shared" si="34"/>
        <v>0</v>
      </c>
    </row>
    <row r="433" spans="1:19" x14ac:dyDescent="0.25">
      <c r="A433">
        <v>432</v>
      </c>
      <c r="B433" s="1">
        <v>43604</v>
      </c>
      <c r="C433" s="1">
        <v>43605</v>
      </c>
      <c r="D433" s="1">
        <v>43619</v>
      </c>
      <c r="E433" s="1">
        <v>43621</v>
      </c>
      <c r="F433">
        <v>1</v>
      </c>
      <c r="G433">
        <v>9</v>
      </c>
      <c r="H433">
        <v>176</v>
      </c>
      <c r="I433" s="6">
        <v>0</v>
      </c>
      <c r="J433">
        <v>3</v>
      </c>
      <c r="K433" t="str">
        <f>_xlfn.XLOOKUP(fCompras!F433,dComprador!$A$2:$A$7,dComprador!$B$2:$B$7)</f>
        <v>Alon</v>
      </c>
      <c r="L433" t="str">
        <f>_xlfn.XLOOKUP(J433,dFornecedor!$A$2:$A$6,dFornecedor!$B$2:$B$6)</f>
        <v>StepUp</v>
      </c>
      <c r="M433" t="str">
        <f>_xlfn.XLOOKUP(G433,dMateriaPrima!$A$2:$A$12,dMateriaPrima!$B$2:$B$12)</f>
        <v>Couro</v>
      </c>
      <c r="N433" s="2">
        <f>_xlfn.XLOOKUP(G433,dMateriaPrima!$A$2:$A$12,dMateriaPrima!$C$2:$C$12)</f>
        <v>4.4000000000000004</v>
      </c>
      <c r="O433" s="3">
        <f t="shared" si="30"/>
        <v>774.40000000000009</v>
      </c>
      <c r="P433" s="4">
        <f t="shared" si="31"/>
        <v>0</v>
      </c>
      <c r="Q433" s="3">
        <f t="shared" si="32"/>
        <v>774.40000000000009</v>
      </c>
      <c r="R433" t="str">
        <f t="shared" si="33"/>
        <v>Em atraso</v>
      </c>
      <c r="S433" s="5">
        <f t="shared" si="34"/>
        <v>2</v>
      </c>
    </row>
    <row r="434" spans="1:19" x14ac:dyDescent="0.25">
      <c r="A434">
        <v>433</v>
      </c>
      <c r="B434" s="1">
        <v>43604</v>
      </c>
      <c r="C434" s="1">
        <v>43609</v>
      </c>
      <c r="D434" s="1">
        <v>43616</v>
      </c>
      <c r="E434" s="1">
        <v>43617</v>
      </c>
      <c r="F434">
        <v>2</v>
      </c>
      <c r="G434">
        <v>5</v>
      </c>
      <c r="H434">
        <v>403</v>
      </c>
      <c r="I434" s="6">
        <v>0</v>
      </c>
      <c r="J434">
        <v>1</v>
      </c>
      <c r="K434" t="str">
        <f>_xlfn.XLOOKUP(fCompras!F434,dComprador!$A$2:$A$7,dComprador!$B$2:$B$7)</f>
        <v>João</v>
      </c>
      <c r="L434" t="str">
        <f>_xlfn.XLOOKUP(J434,dFornecedor!$A$2:$A$6,dFornecedor!$B$2:$B$6)</f>
        <v>NorthShore</v>
      </c>
      <c r="M434" t="str">
        <f>_xlfn.XLOOKUP(G434,dMateriaPrima!$A$2:$A$12,dMateriaPrima!$B$2:$B$12)</f>
        <v>Areia</v>
      </c>
      <c r="N434" s="2">
        <f>_xlfn.XLOOKUP(G434,dMateriaPrima!$A$2:$A$12,dMateriaPrima!$C$2:$C$12)</f>
        <v>3.59</v>
      </c>
      <c r="O434" s="3">
        <f t="shared" si="30"/>
        <v>1446.77</v>
      </c>
      <c r="P434" s="4">
        <f t="shared" si="31"/>
        <v>0</v>
      </c>
      <c r="Q434" s="3">
        <f t="shared" si="32"/>
        <v>1446.77</v>
      </c>
      <c r="R434" t="str">
        <f t="shared" si="33"/>
        <v>Em atraso</v>
      </c>
      <c r="S434" s="5">
        <f t="shared" si="34"/>
        <v>1</v>
      </c>
    </row>
    <row r="435" spans="1:19" x14ac:dyDescent="0.25">
      <c r="A435">
        <v>434</v>
      </c>
      <c r="B435" s="1">
        <v>43604</v>
      </c>
      <c r="C435" s="1">
        <v>43609</v>
      </c>
      <c r="D435" s="1">
        <v>43621</v>
      </c>
      <c r="E435" s="1">
        <v>43622</v>
      </c>
      <c r="F435">
        <v>2</v>
      </c>
      <c r="G435">
        <v>7</v>
      </c>
      <c r="H435">
        <v>216</v>
      </c>
      <c r="I435" s="6">
        <v>0</v>
      </c>
      <c r="J435">
        <v>3</v>
      </c>
      <c r="K435" t="str">
        <f>_xlfn.XLOOKUP(fCompras!F435,dComprador!$A$2:$A$7,dComprador!$B$2:$B$7)</f>
        <v>João</v>
      </c>
      <c r="L435" t="str">
        <f>_xlfn.XLOOKUP(J435,dFornecedor!$A$2:$A$6,dFornecedor!$B$2:$B$6)</f>
        <v>StepUp</v>
      </c>
      <c r="M435" t="str">
        <f>_xlfn.XLOOKUP(G435,dMateriaPrima!$A$2:$A$12,dMateriaPrima!$B$2:$B$12)</f>
        <v>Poliéster</v>
      </c>
      <c r="N435" s="2">
        <f>_xlfn.XLOOKUP(G435,dMateriaPrima!$A$2:$A$12,dMateriaPrima!$C$2:$C$12)</f>
        <v>8</v>
      </c>
      <c r="O435" s="3">
        <f t="shared" si="30"/>
        <v>1728</v>
      </c>
      <c r="P435" s="4">
        <f t="shared" si="31"/>
        <v>0</v>
      </c>
      <c r="Q435" s="3">
        <f t="shared" si="32"/>
        <v>1728</v>
      </c>
      <c r="R435" t="str">
        <f t="shared" si="33"/>
        <v>Em atraso</v>
      </c>
      <c r="S435" s="5">
        <f t="shared" si="34"/>
        <v>1</v>
      </c>
    </row>
    <row r="436" spans="1:19" x14ac:dyDescent="0.25">
      <c r="A436">
        <v>435</v>
      </c>
      <c r="B436" s="1">
        <v>43604</v>
      </c>
      <c r="C436" s="1">
        <v>43610</v>
      </c>
      <c r="D436" s="1">
        <v>43635</v>
      </c>
      <c r="E436" s="1">
        <v>43636</v>
      </c>
      <c r="F436">
        <v>1</v>
      </c>
      <c r="G436">
        <v>9</v>
      </c>
      <c r="H436">
        <v>294</v>
      </c>
      <c r="I436" s="6">
        <v>0</v>
      </c>
      <c r="J436">
        <v>1</v>
      </c>
      <c r="K436" t="str">
        <f>_xlfn.XLOOKUP(fCompras!F436,dComprador!$A$2:$A$7,dComprador!$B$2:$B$7)</f>
        <v>Alon</v>
      </c>
      <c r="L436" t="str">
        <f>_xlfn.XLOOKUP(J436,dFornecedor!$A$2:$A$6,dFornecedor!$B$2:$B$6)</f>
        <v>NorthShore</v>
      </c>
      <c r="M436" t="str">
        <f>_xlfn.XLOOKUP(G436,dMateriaPrima!$A$2:$A$12,dMateriaPrima!$B$2:$B$12)</f>
        <v>Couro</v>
      </c>
      <c r="N436" s="2">
        <f>_xlfn.XLOOKUP(G436,dMateriaPrima!$A$2:$A$12,dMateriaPrima!$C$2:$C$12)</f>
        <v>4.4000000000000004</v>
      </c>
      <c r="O436" s="3">
        <f t="shared" si="30"/>
        <v>1293.6000000000001</v>
      </c>
      <c r="P436" s="4">
        <f t="shared" si="31"/>
        <v>0</v>
      </c>
      <c r="Q436" s="3">
        <f t="shared" si="32"/>
        <v>1293.6000000000001</v>
      </c>
      <c r="R436" t="str">
        <f t="shared" si="33"/>
        <v>Em atraso</v>
      </c>
      <c r="S436" s="5">
        <f t="shared" si="34"/>
        <v>1</v>
      </c>
    </row>
    <row r="437" spans="1:19" x14ac:dyDescent="0.25">
      <c r="A437">
        <v>436</v>
      </c>
      <c r="B437" s="1">
        <v>43604</v>
      </c>
      <c r="C437" s="1">
        <v>43613</v>
      </c>
      <c r="D437" s="1">
        <v>43623</v>
      </c>
      <c r="E437" s="1">
        <v>43628</v>
      </c>
      <c r="F437">
        <v>1</v>
      </c>
      <c r="G437">
        <v>1</v>
      </c>
      <c r="H437">
        <v>533</v>
      </c>
      <c r="I437" s="6">
        <v>0</v>
      </c>
      <c r="J437">
        <v>3</v>
      </c>
      <c r="K437" t="str">
        <f>_xlfn.XLOOKUP(fCompras!F437,dComprador!$A$2:$A$7,dComprador!$B$2:$B$7)</f>
        <v>Alon</v>
      </c>
      <c r="L437" t="str">
        <f>_xlfn.XLOOKUP(J437,dFornecedor!$A$2:$A$6,dFornecedor!$B$2:$B$6)</f>
        <v>StepUp</v>
      </c>
      <c r="M437" t="str">
        <f>_xlfn.XLOOKUP(G437,dMateriaPrima!$A$2:$A$12,dMateriaPrima!$B$2:$B$12)</f>
        <v>Tecido</v>
      </c>
      <c r="N437" s="2">
        <f>_xlfn.XLOOKUP(G437,dMateriaPrima!$A$2:$A$12,dMateriaPrima!$C$2:$C$12)</f>
        <v>18</v>
      </c>
      <c r="O437" s="3">
        <f t="shared" si="30"/>
        <v>9594</v>
      </c>
      <c r="P437" s="4">
        <f t="shared" si="31"/>
        <v>0</v>
      </c>
      <c r="Q437" s="3">
        <f t="shared" si="32"/>
        <v>9594</v>
      </c>
      <c r="R437" t="str">
        <f t="shared" si="33"/>
        <v>Em atraso</v>
      </c>
      <c r="S437" s="5">
        <f t="shared" si="34"/>
        <v>5</v>
      </c>
    </row>
    <row r="438" spans="1:19" x14ac:dyDescent="0.25">
      <c r="A438">
        <v>437</v>
      </c>
      <c r="B438" s="1">
        <v>43605</v>
      </c>
      <c r="C438" s="1">
        <v>43609</v>
      </c>
      <c r="D438" s="1">
        <v>43631</v>
      </c>
      <c r="E438" s="1">
        <v>43635</v>
      </c>
      <c r="F438">
        <v>1</v>
      </c>
      <c r="G438">
        <v>6</v>
      </c>
      <c r="H438">
        <v>213</v>
      </c>
      <c r="I438" s="6">
        <v>0</v>
      </c>
      <c r="J438">
        <v>1</v>
      </c>
      <c r="K438" t="str">
        <f>_xlfn.XLOOKUP(fCompras!F438,dComprador!$A$2:$A$7,dComprador!$B$2:$B$7)</f>
        <v>Alon</v>
      </c>
      <c r="L438" t="str">
        <f>_xlfn.XLOOKUP(J438,dFornecedor!$A$2:$A$6,dFornecedor!$B$2:$B$6)</f>
        <v>NorthShore</v>
      </c>
      <c r="M438" t="str">
        <f>_xlfn.XLOOKUP(G438,dMateriaPrima!$A$2:$A$12,dMateriaPrima!$B$2:$B$12)</f>
        <v>Fio Algodão</v>
      </c>
      <c r="N438" s="2">
        <f>_xlfn.XLOOKUP(G438,dMateriaPrima!$A$2:$A$12,dMateriaPrima!$C$2:$C$12)</f>
        <v>55.9</v>
      </c>
      <c r="O438" s="3">
        <f t="shared" si="30"/>
        <v>11906.699999999999</v>
      </c>
      <c r="P438" s="4">
        <f t="shared" si="31"/>
        <v>0</v>
      </c>
      <c r="Q438" s="3">
        <f t="shared" si="32"/>
        <v>11906.699999999999</v>
      </c>
      <c r="R438" t="str">
        <f t="shared" si="33"/>
        <v>Em atraso</v>
      </c>
      <c r="S438" s="5">
        <f t="shared" si="34"/>
        <v>4</v>
      </c>
    </row>
    <row r="439" spans="1:19" x14ac:dyDescent="0.25">
      <c r="A439">
        <v>438</v>
      </c>
      <c r="B439" s="1">
        <v>43605</v>
      </c>
      <c r="C439" s="1">
        <v>43607</v>
      </c>
      <c r="D439" s="1">
        <v>43612</v>
      </c>
      <c r="E439" s="1">
        <v>43613</v>
      </c>
      <c r="F439">
        <v>4</v>
      </c>
      <c r="G439">
        <v>5</v>
      </c>
      <c r="H439">
        <v>355</v>
      </c>
      <c r="I439" s="6">
        <v>0</v>
      </c>
      <c r="J439">
        <v>1</v>
      </c>
      <c r="K439" t="str">
        <f>_xlfn.XLOOKUP(fCompras!F439,dComprador!$A$2:$A$7,dComprador!$B$2:$B$7)</f>
        <v>Lira</v>
      </c>
      <c r="L439" t="str">
        <f>_xlfn.XLOOKUP(J439,dFornecedor!$A$2:$A$6,dFornecedor!$B$2:$B$6)</f>
        <v>NorthShore</v>
      </c>
      <c r="M439" t="str">
        <f>_xlfn.XLOOKUP(G439,dMateriaPrima!$A$2:$A$12,dMateriaPrima!$B$2:$B$12)</f>
        <v>Areia</v>
      </c>
      <c r="N439" s="2">
        <f>_xlfn.XLOOKUP(G439,dMateriaPrima!$A$2:$A$12,dMateriaPrima!$C$2:$C$12)</f>
        <v>3.59</v>
      </c>
      <c r="O439" s="3">
        <f t="shared" si="30"/>
        <v>1274.45</v>
      </c>
      <c r="P439" s="4">
        <f t="shared" si="31"/>
        <v>0</v>
      </c>
      <c r="Q439" s="3">
        <f t="shared" si="32"/>
        <v>1274.45</v>
      </c>
      <c r="R439" t="str">
        <f t="shared" si="33"/>
        <v>Em atraso</v>
      </c>
      <c r="S439" s="5">
        <f t="shared" si="34"/>
        <v>1</v>
      </c>
    </row>
    <row r="440" spans="1:19" x14ac:dyDescent="0.25">
      <c r="A440">
        <v>439</v>
      </c>
      <c r="B440" s="1">
        <v>43605</v>
      </c>
      <c r="C440" s="1">
        <v>43617</v>
      </c>
      <c r="D440" s="1">
        <v>43624</v>
      </c>
      <c r="E440" s="1">
        <v>43627</v>
      </c>
      <c r="F440">
        <v>1</v>
      </c>
      <c r="G440">
        <v>7</v>
      </c>
      <c r="H440">
        <v>49</v>
      </c>
      <c r="I440" s="6">
        <v>0</v>
      </c>
      <c r="J440">
        <v>1</v>
      </c>
      <c r="K440" t="str">
        <f>_xlfn.XLOOKUP(fCompras!F440,dComprador!$A$2:$A$7,dComprador!$B$2:$B$7)</f>
        <v>Alon</v>
      </c>
      <c r="L440" t="str">
        <f>_xlfn.XLOOKUP(J440,dFornecedor!$A$2:$A$6,dFornecedor!$B$2:$B$6)</f>
        <v>NorthShore</v>
      </c>
      <c r="M440" t="str">
        <f>_xlfn.XLOOKUP(G440,dMateriaPrima!$A$2:$A$12,dMateriaPrima!$B$2:$B$12)</f>
        <v>Poliéster</v>
      </c>
      <c r="N440" s="2">
        <f>_xlfn.XLOOKUP(G440,dMateriaPrima!$A$2:$A$12,dMateriaPrima!$C$2:$C$12)</f>
        <v>8</v>
      </c>
      <c r="O440" s="3">
        <f t="shared" si="30"/>
        <v>392</v>
      </c>
      <c r="P440" s="4">
        <f t="shared" si="31"/>
        <v>0</v>
      </c>
      <c r="Q440" s="3">
        <f t="shared" si="32"/>
        <v>392</v>
      </c>
      <c r="R440" t="str">
        <f t="shared" si="33"/>
        <v>Em atraso</v>
      </c>
      <c r="S440" s="5">
        <f t="shared" si="34"/>
        <v>3</v>
      </c>
    </row>
    <row r="441" spans="1:19" x14ac:dyDescent="0.25">
      <c r="A441">
        <v>440</v>
      </c>
      <c r="B441" s="1">
        <v>43605</v>
      </c>
      <c r="C441" s="1">
        <v>43612</v>
      </c>
      <c r="D441" s="1">
        <v>43617</v>
      </c>
      <c r="E441" s="1">
        <v>43619</v>
      </c>
      <c r="F441">
        <v>2</v>
      </c>
      <c r="G441">
        <v>5</v>
      </c>
      <c r="H441">
        <v>33</v>
      </c>
      <c r="I441" s="6">
        <v>0</v>
      </c>
      <c r="J441">
        <v>1</v>
      </c>
      <c r="K441" t="str">
        <f>_xlfn.XLOOKUP(fCompras!F441,dComprador!$A$2:$A$7,dComprador!$B$2:$B$7)</f>
        <v>João</v>
      </c>
      <c r="L441" t="str">
        <f>_xlfn.XLOOKUP(J441,dFornecedor!$A$2:$A$6,dFornecedor!$B$2:$B$6)</f>
        <v>NorthShore</v>
      </c>
      <c r="M441" t="str">
        <f>_xlfn.XLOOKUP(G441,dMateriaPrima!$A$2:$A$12,dMateriaPrima!$B$2:$B$12)</f>
        <v>Areia</v>
      </c>
      <c r="N441" s="2">
        <f>_xlfn.XLOOKUP(G441,dMateriaPrima!$A$2:$A$12,dMateriaPrima!$C$2:$C$12)</f>
        <v>3.59</v>
      </c>
      <c r="O441" s="3">
        <f t="shared" si="30"/>
        <v>118.47</v>
      </c>
      <c r="P441" s="4">
        <f t="shared" si="31"/>
        <v>0</v>
      </c>
      <c r="Q441" s="3">
        <f t="shared" si="32"/>
        <v>118.47</v>
      </c>
      <c r="R441" t="str">
        <f t="shared" si="33"/>
        <v>Em atraso</v>
      </c>
      <c r="S441" s="5">
        <f t="shared" si="34"/>
        <v>2</v>
      </c>
    </row>
    <row r="442" spans="1:19" x14ac:dyDescent="0.25">
      <c r="A442">
        <v>441</v>
      </c>
      <c r="B442" s="1">
        <v>43605</v>
      </c>
      <c r="C442" s="1">
        <v>43610</v>
      </c>
      <c r="D442" s="1">
        <v>43621</v>
      </c>
      <c r="E442" s="1">
        <v>43625</v>
      </c>
      <c r="F442">
        <v>1</v>
      </c>
      <c r="G442">
        <v>7</v>
      </c>
      <c r="H442">
        <v>26</v>
      </c>
      <c r="I442" s="6">
        <v>0</v>
      </c>
      <c r="J442">
        <v>2</v>
      </c>
      <c r="K442" t="str">
        <f>_xlfn.XLOOKUP(fCompras!F442,dComprador!$A$2:$A$7,dComprador!$B$2:$B$7)</f>
        <v>Alon</v>
      </c>
      <c r="L442" t="str">
        <f>_xlfn.XLOOKUP(J442,dFornecedor!$A$2:$A$6,dFornecedor!$B$2:$B$6)</f>
        <v>Minerva</v>
      </c>
      <c r="M442" t="str">
        <f>_xlfn.XLOOKUP(G442,dMateriaPrima!$A$2:$A$12,dMateriaPrima!$B$2:$B$12)</f>
        <v>Poliéster</v>
      </c>
      <c r="N442" s="2">
        <f>_xlfn.XLOOKUP(G442,dMateriaPrima!$A$2:$A$12,dMateriaPrima!$C$2:$C$12)</f>
        <v>8</v>
      </c>
      <c r="O442" s="3">
        <f t="shared" si="30"/>
        <v>208</v>
      </c>
      <c r="P442" s="4">
        <f t="shared" si="31"/>
        <v>0</v>
      </c>
      <c r="Q442" s="3">
        <f t="shared" si="32"/>
        <v>208</v>
      </c>
      <c r="R442" t="str">
        <f t="shared" si="33"/>
        <v>Em atraso</v>
      </c>
      <c r="S442" s="5">
        <f t="shared" si="34"/>
        <v>4</v>
      </c>
    </row>
    <row r="443" spans="1:19" x14ac:dyDescent="0.25">
      <c r="A443">
        <v>442</v>
      </c>
      <c r="B443" s="1">
        <v>43605</v>
      </c>
      <c r="C443" s="1">
        <v>43612</v>
      </c>
      <c r="D443" s="1">
        <v>43624</v>
      </c>
      <c r="E443" s="1">
        <v>43627</v>
      </c>
      <c r="F443">
        <v>1</v>
      </c>
      <c r="G443">
        <v>9</v>
      </c>
      <c r="H443">
        <v>345</v>
      </c>
      <c r="I443" s="6">
        <v>0.1</v>
      </c>
      <c r="J443">
        <v>3</v>
      </c>
      <c r="K443" t="str">
        <f>_xlfn.XLOOKUP(fCompras!F443,dComprador!$A$2:$A$7,dComprador!$B$2:$B$7)</f>
        <v>Alon</v>
      </c>
      <c r="L443" t="str">
        <f>_xlfn.XLOOKUP(J443,dFornecedor!$A$2:$A$6,dFornecedor!$B$2:$B$6)</f>
        <v>StepUp</v>
      </c>
      <c r="M443" t="str">
        <f>_xlfn.XLOOKUP(G443,dMateriaPrima!$A$2:$A$12,dMateriaPrima!$B$2:$B$12)</f>
        <v>Couro</v>
      </c>
      <c r="N443" s="2">
        <f>_xlfn.XLOOKUP(G443,dMateriaPrima!$A$2:$A$12,dMateriaPrima!$C$2:$C$12)</f>
        <v>4.4000000000000004</v>
      </c>
      <c r="O443" s="3">
        <f t="shared" si="30"/>
        <v>1518.0000000000002</v>
      </c>
      <c r="P443" s="4">
        <f t="shared" si="31"/>
        <v>151.80000000000004</v>
      </c>
      <c r="Q443" s="3">
        <f t="shared" si="32"/>
        <v>1366.2000000000003</v>
      </c>
      <c r="R443" t="str">
        <f t="shared" si="33"/>
        <v>Em atraso</v>
      </c>
      <c r="S443" s="5">
        <f t="shared" si="34"/>
        <v>3</v>
      </c>
    </row>
    <row r="444" spans="1:19" x14ac:dyDescent="0.25">
      <c r="A444">
        <v>443</v>
      </c>
      <c r="B444" s="1">
        <v>43605</v>
      </c>
      <c r="C444" s="1">
        <v>43605</v>
      </c>
      <c r="D444" s="1">
        <v>43634</v>
      </c>
      <c r="E444" s="1">
        <v>43638</v>
      </c>
      <c r="F444">
        <v>1</v>
      </c>
      <c r="G444">
        <v>1</v>
      </c>
      <c r="H444">
        <v>306</v>
      </c>
      <c r="I444" s="6">
        <v>0.27</v>
      </c>
      <c r="J444">
        <v>4</v>
      </c>
      <c r="K444" t="str">
        <f>_xlfn.XLOOKUP(fCompras!F444,dComprador!$A$2:$A$7,dComprador!$B$2:$B$7)</f>
        <v>Alon</v>
      </c>
      <c r="L444" t="str">
        <f>_xlfn.XLOOKUP(J444,dFornecedor!$A$2:$A$6,dFornecedor!$B$2:$B$6)</f>
        <v>AlphaOmega</v>
      </c>
      <c r="M444" t="str">
        <f>_xlfn.XLOOKUP(G444,dMateriaPrima!$A$2:$A$12,dMateriaPrima!$B$2:$B$12)</f>
        <v>Tecido</v>
      </c>
      <c r="N444" s="2">
        <f>_xlfn.XLOOKUP(G444,dMateriaPrima!$A$2:$A$12,dMateriaPrima!$C$2:$C$12)</f>
        <v>18</v>
      </c>
      <c r="O444" s="3">
        <f t="shared" si="30"/>
        <v>5508</v>
      </c>
      <c r="P444" s="4">
        <f t="shared" si="31"/>
        <v>1487.16</v>
      </c>
      <c r="Q444" s="3">
        <f t="shared" si="32"/>
        <v>4020.84</v>
      </c>
      <c r="R444" t="str">
        <f t="shared" si="33"/>
        <v>Em atraso</v>
      </c>
      <c r="S444" s="5">
        <f t="shared" si="34"/>
        <v>4</v>
      </c>
    </row>
    <row r="445" spans="1:19" x14ac:dyDescent="0.25">
      <c r="A445">
        <v>444</v>
      </c>
      <c r="B445" s="1">
        <v>43605</v>
      </c>
      <c r="C445" s="1">
        <v>43606</v>
      </c>
      <c r="D445" s="1">
        <v>43627</v>
      </c>
      <c r="E445" s="1">
        <v>43629</v>
      </c>
      <c r="F445">
        <v>1</v>
      </c>
      <c r="G445">
        <v>9</v>
      </c>
      <c r="H445">
        <v>129</v>
      </c>
      <c r="I445" s="6">
        <v>0</v>
      </c>
      <c r="J445">
        <v>4</v>
      </c>
      <c r="K445" t="str">
        <f>_xlfn.XLOOKUP(fCompras!F445,dComprador!$A$2:$A$7,dComprador!$B$2:$B$7)</f>
        <v>Alon</v>
      </c>
      <c r="L445" t="str">
        <f>_xlfn.XLOOKUP(J445,dFornecedor!$A$2:$A$6,dFornecedor!$B$2:$B$6)</f>
        <v>AlphaOmega</v>
      </c>
      <c r="M445" t="str">
        <f>_xlfn.XLOOKUP(G445,dMateriaPrima!$A$2:$A$12,dMateriaPrima!$B$2:$B$12)</f>
        <v>Couro</v>
      </c>
      <c r="N445" s="2">
        <f>_xlfn.XLOOKUP(G445,dMateriaPrima!$A$2:$A$12,dMateriaPrima!$C$2:$C$12)</f>
        <v>4.4000000000000004</v>
      </c>
      <c r="O445" s="3">
        <f t="shared" si="30"/>
        <v>567.6</v>
      </c>
      <c r="P445" s="4">
        <f t="shared" si="31"/>
        <v>0</v>
      </c>
      <c r="Q445" s="3">
        <f t="shared" si="32"/>
        <v>567.6</v>
      </c>
      <c r="R445" t="str">
        <f t="shared" si="33"/>
        <v>Em atraso</v>
      </c>
      <c r="S445" s="5">
        <f t="shared" si="34"/>
        <v>2</v>
      </c>
    </row>
    <row r="446" spans="1:19" x14ac:dyDescent="0.25">
      <c r="A446">
        <v>445</v>
      </c>
      <c r="B446" s="1">
        <v>43606</v>
      </c>
      <c r="C446" s="1">
        <v>43611</v>
      </c>
      <c r="D446" s="1">
        <v>43614</v>
      </c>
      <c r="E446" s="1">
        <v>43615</v>
      </c>
      <c r="F446">
        <v>4</v>
      </c>
      <c r="G446">
        <v>9</v>
      </c>
      <c r="H446">
        <v>129</v>
      </c>
      <c r="I446" s="6">
        <v>0</v>
      </c>
      <c r="J446">
        <v>2</v>
      </c>
      <c r="K446" t="str">
        <f>_xlfn.XLOOKUP(fCompras!F446,dComprador!$A$2:$A$7,dComprador!$B$2:$B$7)</f>
        <v>Lira</v>
      </c>
      <c r="L446" t="str">
        <f>_xlfn.XLOOKUP(J446,dFornecedor!$A$2:$A$6,dFornecedor!$B$2:$B$6)</f>
        <v>Minerva</v>
      </c>
      <c r="M446" t="str">
        <f>_xlfn.XLOOKUP(G446,dMateriaPrima!$A$2:$A$12,dMateriaPrima!$B$2:$B$12)</f>
        <v>Couro</v>
      </c>
      <c r="N446" s="2">
        <f>_xlfn.XLOOKUP(G446,dMateriaPrima!$A$2:$A$12,dMateriaPrima!$C$2:$C$12)</f>
        <v>4.4000000000000004</v>
      </c>
      <c r="O446" s="3">
        <f t="shared" si="30"/>
        <v>567.6</v>
      </c>
      <c r="P446" s="4">
        <f t="shared" si="31"/>
        <v>0</v>
      </c>
      <c r="Q446" s="3">
        <f t="shared" si="32"/>
        <v>567.6</v>
      </c>
      <c r="R446" t="str">
        <f t="shared" si="33"/>
        <v>Em atraso</v>
      </c>
      <c r="S446" s="5">
        <f t="shared" si="34"/>
        <v>1</v>
      </c>
    </row>
    <row r="447" spans="1:19" x14ac:dyDescent="0.25">
      <c r="A447">
        <v>446</v>
      </c>
      <c r="B447" s="1">
        <v>43606</v>
      </c>
      <c r="C447" s="1">
        <v>43613</v>
      </c>
      <c r="D447" s="1">
        <v>43613</v>
      </c>
      <c r="E447" s="1">
        <v>43618</v>
      </c>
      <c r="F447">
        <v>4</v>
      </c>
      <c r="G447">
        <v>1</v>
      </c>
      <c r="H447">
        <v>404</v>
      </c>
      <c r="I447" s="6">
        <v>0</v>
      </c>
      <c r="J447">
        <v>3</v>
      </c>
      <c r="K447" t="str">
        <f>_xlfn.XLOOKUP(fCompras!F447,dComprador!$A$2:$A$7,dComprador!$B$2:$B$7)</f>
        <v>Lira</v>
      </c>
      <c r="L447" t="str">
        <f>_xlfn.XLOOKUP(J447,dFornecedor!$A$2:$A$6,dFornecedor!$B$2:$B$6)</f>
        <v>StepUp</v>
      </c>
      <c r="M447" t="str">
        <f>_xlfn.XLOOKUP(G447,dMateriaPrima!$A$2:$A$12,dMateriaPrima!$B$2:$B$12)</f>
        <v>Tecido</v>
      </c>
      <c r="N447" s="2">
        <f>_xlfn.XLOOKUP(G447,dMateriaPrima!$A$2:$A$12,dMateriaPrima!$C$2:$C$12)</f>
        <v>18</v>
      </c>
      <c r="O447" s="3">
        <f t="shared" si="30"/>
        <v>7272</v>
      </c>
      <c r="P447" s="4">
        <f t="shared" si="31"/>
        <v>0</v>
      </c>
      <c r="Q447" s="3">
        <f t="shared" si="32"/>
        <v>7272</v>
      </c>
      <c r="R447" t="str">
        <f t="shared" si="33"/>
        <v>Em atraso</v>
      </c>
      <c r="S447" s="5">
        <f t="shared" si="34"/>
        <v>5</v>
      </c>
    </row>
    <row r="448" spans="1:19" x14ac:dyDescent="0.25">
      <c r="A448">
        <v>447</v>
      </c>
      <c r="B448" s="1">
        <v>43606</v>
      </c>
      <c r="C448" s="1">
        <v>43606</v>
      </c>
      <c r="D448" s="1">
        <v>43611</v>
      </c>
      <c r="E448" s="1">
        <v>43613</v>
      </c>
      <c r="F448">
        <v>4</v>
      </c>
      <c r="G448">
        <v>5</v>
      </c>
      <c r="H448">
        <v>10</v>
      </c>
      <c r="I448" s="6">
        <v>0</v>
      </c>
      <c r="J448">
        <v>2</v>
      </c>
      <c r="K448" t="str">
        <f>_xlfn.XLOOKUP(fCompras!F448,dComprador!$A$2:$A$7,dComprador!$B$2:$B$7)</f>
        <v>Lira</v>
      </c>
      <c r="L448" t="str">
        <f>_xlfn.XLOOKUP(J448,dFornecedor!$A$2:$A$6,dFornecedor!$B$2:$B$6)</f>
        <v>Minerva</v>
      </c>
      <c r="M448" t="str">
        <f>_xlfn.XLOOKUP(G448,dMateriaPrima!$A$2:$A$12,dMateriaPrima!$B$2:$B$12)</f>
        <v>Areia</v>
      </c>
      <c r="N448" s="2">
        <f>_xlfn.XLOOKUP(G448,dMateriaPrima!$A$2:$A$12,dMateriaPrima!$C$2:$C$12)</f>
        <v>3.59</v>
      </c>
      <c r="O448" s="3">
        <f t="shared" si="30"/>
        <v>35.9</v>
      </c>
      <c r="P448" s="4">
        <f t="shared" si="31"/>
        <v>0</v>
      </c>
      <c r="Q448" s="3">
        <f t="shared" si="32"/>
        <v>35.9</v>
      </c>
      <c r="R448" t="str">
        <f t="shared" si="33"/>
        <v>Em atraso</v>
      </c>
      <c r="S448" s="5">
        <f t="shared" si="34"/>
        <v>2</v>
      </c>
    </row>
    <row r="449" spans="1:19" x14ac:dyDescent="0.25">
      <c r="A449">
        <v>448</v>
      </c>
      <c r="B449" s="1">
        <v>43606</v>
      </c>
      <c r="C449" s="1">
        <v>43616</v>
      </c>
      <c r="D449" s="1">
        <v>43622</v>
      </c>
      <c r="E449" s="1">
        <v>43625</v>
      </c>
      <c r="F449">
        <v>1</v>
      </c>
      <c r="G449">
        <v>7</v>
      </c>
      <c r="H449">
        <v>8</v>
      </c>
      <c r="I449" s="6">
        <v>0</v>
      </c>
      <c r="J449">
        <v>3</v>
      </c>
      <c r="K449" t="str">
        <f>_xlfn.XLOOKUP(fCompras!F449,dComprador!$A$2:$A$7,dComprador!$B$2:$B$7)</f>
        <v>Alon</v>
      </c>
      <c r="L449" t="str">
        <f>_xlfn.XLOOKUP(J449,dFornecedor!$A$2:$A$6,dFornecedor!$B$2:$B$6)</f>
        <v>StepUp</v>
      </c>
      <c r="M449" t="str">
        <f>_xlfn.XLOOKUP(G449,dMateriaPrima!$A$2:$A$12,dMateriaPrima!$B$2:$B$12)</f>
        <v>Poliéster</v>
      </c>
      <c r="N449" s="2">
        <f>_xlfn.XLOOKUP(G449,dMateriaPrima!$A$2:$A$12,dMateriaPrima!$C$2:$C$12)</f>
        <v>8</v>
      </c>
      <c r="O449" s="3">
        <f t="shared" si="30"/>
        <v>64</v>
      </c>
      <c r="P449" s="4">
        <f t="shared" si="31"/>
        <v>0</v>
      </c>
      <c r="Q449" s="3">
        <f t="shared" si="32"/>
        <v>64</v>
      </c>
      <c r="R449" t="str">
        <f t="shared" si="33"/>
        <v>Em atraso</v>
      </c>
      <c r="S449" s="5">
        <f t="shared" si="34"/>
        <v>3</v>
      </c>
    </row>
    <row r="450" spans="1:19" x14ac:dyDescent="0.25">
      <c r="A450">
        <v>449</v>
      </c>
      <c r="B450" s="1">
        <v>43606</v>
      </c>
      <c r="C450" s="1">
        <v>43612</v>
      </c>
      <c r="D450" s="1">
        <v>43622</v>
      </c>
      <c r="E450" s="1">
        <v>43626</v>
      </c>
      <c r="F450">
        <v>1</v>
      </c>
      <c r="G450">
        <v>4</v>
      </c>
      <c r="H450">
        <v>214</v>
      </c>
      <c r="I450" s="6">
        <v>0</v>
      </c>
      <c r="J450">
        <v>2</v>
      </c>
      <c r="K450" t="str">
        <f>_xlfn.XLOOKUP(fCompras!F450,dComprador!$A$2:$A$7,dComprador!$B$2:$B$7)</f>
        <v>Alon</v>
      </c>
      <c r="L450" t="str">
        <f>_xlfn.XLOOKUP(J450,dFornecedor!$A$2:$A$6,dFornecedor!$B$2:$B$6)</f>
        <v>Minerva</v>
      </c>
      <c r="M450" t="str">
        <f>_xlfn.XLOOKUP(G450,dMateriaPrima!$A$2:$A$12,dMateriaPrima!$B$2:$B$12)</f>
        <v>Madeira</v>
      </c>
      <c r="N450" s="2">
        <f>_xlfn.XLOOKUP(G450,dMateriaPrima!$A$2:$A$12,dMateriaPrima!$C$2:$C$12)</f>
        <v>168</v>
      </c>
      <c r="O450" s="3">
        <f t="shared" si="30"/>
        <v>35952</v>
      </c>
      <c r="P450" s="4">
        <f t="shared" si="31"/>
        <v>0</v>
      </c>
      <c r="Q450" s="3">
        <f t="shared" si="32"/>
        <v>35952</v>
      </c>
      <c r="R450" t="str">
        <f t="shared" si="33"/>
        <v>Em atraso</v>
      </c>
      <c r="S450" s="5">
        <f t="shared" si="34"/>
        <v>4</v>
      </c>
    </row>
    <row r="451" spans="1:19" x14ac:dyDescent="0.25">
      <c r="A451">
        <v>450</v>
      </c>
      <c r="B451" s="1">
        <v>43606</v>
      </c>
      <c r="C451" s="1">
        <v>43614</v>
      </c>
      <c r="D451" s="1">
        <v>43616</v>
      </c>
      <c r="E451" s="1">
        <v>43618</v>
      </c>
      <c r="F451">
        <v>3</v>
      </c>
      <c r="G451">
        <v>1</v>
      </c>
      <c r="H451">
        <v>169</v>
      </c>
      <c r="I451" s="6">
        <v>0</v>
      </c>
      <c r="J451">
        <v>2</v>
      </c>
      <c r="K451" t="str">
        <f>_xlfn.XLOOKUP(fCompras!F451,dComprador!$A$2:$A$7,dComprador!$B$2:$B$7)</f>
        <v>Diego</v>
      </c>
      <c r="L451" t="str">
        <f>_xlfn.XLOOKUP(J451,dFornecedor!$A$2:$A$6,dFornecedor!$B$2:$B$6)</f>
        <v>Minerva</v>
      </c>
      <c r="M451" t="str">
        <f>_xlfn.XLOOKUP(G451,dMateriaPrima!$A$2:$A$12,dMateriaPrima!$B$2:$B$12)</f>
        <v>Tecido</v>
      </c>
      <c r="N451" s="2">
        <f>_xlfn.XLOOKUP(G451,dMateriaPrima!$A$2:$A$12,dMateriaPrima!$C$2:$C$12)</f>
        <v>18</v>
      </c>
      <c r="O451" s="3">
        <f t="shared" ref="O451:O514" si="35">PRODUCT(H451,N451)</f>
        <v>3042</v>
      </c>
      <c r="P451" s="4">
        <f t="shared" ref="P451:P514" si="36">PRODUCT(O451,I451)</f>
        <v>0</v>
      </c>
      <c r="Q451" s="3">
        <f t="shared" ref="Q451:Q514" si="37">O451-P451</f>
        <v>3042</v>
      </c>
      <c r="R451" t="str">
        <f t="shared" ref="R451:R514" si="38">IF(E451&lt;=D451,"No prazo",IF(E451&gt;D451,"Em atraso"))</f>
        <v>Em atraso</v>
      </c>
      <c r="S451" s="5">
        <f t="shared" ref="S451:S514" si="39">IF(E451 &gt;D451, E451-D451,0)</f>
        <v>2</v>
      </c>
    </row>
    <row r="452" spans="1:19" x14ac:dyDescent="0.25">
      <c r="A452">
        <v>451</v>
      </c>
      <c r="B452" s="1">
        <v>43606</v>
      </c>
      <c r="C452" s="1">
        <v>43608</v>
      </c>
      <c r="D452" s="1">
        <v>43621</v>
      </c>
      <c r="E452" s="1">
        <v>43623</v>
      </c>
      <c r="F452">
        <v>1</v>
      </c>
      <c r="G452">
        <v>7</v>
      </c>
      <c r="H452">
        <v>269</v>
      </c>
      <c r="I452" s="6">
        <v>0</v>
      </c>
      <c r="J452">
        <v>3</v>
      </c>
      <c r="K452" t="str">
        <f>_xlfn.XLOOKUP(fCompras!F452,dComprador!$A$2:$A$7,dComprador!$B$2:$B$7)</f>
        <v>Alon</v>
      </c>
      <c r="L452" t="str">
        <f>_xlfn.XLOOKUP(J452,dFornecedor!$A$2:$A$6,dFornecedor!$B$2:$B$6)</f>
        <v>StepUp</v>
      </c>
      <c r="M452" t="str">
        <f>_xlfn.XLOOKUP(G452,dMateriaPrima!$A$2:$A$12,dMateriaPrima!$B$2:$B$12)</f>
        <v>Poliéster</v>
      </c>
      <c r="N452" s="2">
        <f>_xlfn.XLOOKUP(G452,dMateriaPrima!$A$2:$A$12,dMateriaPrima!$C$2:$C$12)</f>
        <v>8</v>
      </c>
      <c r="O452" s="3">
        <f t="shared" si="35"/>
        <v>2152</v>
      </c>
      <c r="P452" s="4">
        <f t="shared" si="36"/>
        <v>0</v>
      </c>
      <c r="Q452" s="3">
        <f t="shared" si="37"/>
        <v>2152</v>
      </c>
      <c r="R452" t="str">
        <f t="shared" si="38"/>
        <v>Em atraso</v>
      </c>
      <c r="S452" s="5">
        <f t="shared" si="39"/>
        <v>2</v>
      </c>
    </row>
    <row r="453" spans="1:19" x14ac:dyDescent="0.25">
      <c r="A453">
        <v>452</v>
      </c>
      <c r="B453" s="1">
        <v>43606</v>
      </c>
      <c r="C453" s="1">
        <v>43606</v>
      </c>
      <c r="D453" s="1">
        <v>43620</v>
      </c>
      <c r="E453" s="1">
        <v>43621</v>
      </c>
      <c r="F453">
        <v>1</v>
      </c>
      <c r="G453">
        <v>7</v>
      </c>
      <c r="H453">
        <v>338</v>
      </c>
      <c r="I453" s="6">
        <v>0</v>
      </c>
      <c r="J453">
        <v>2</v>
      </c>
      <c r="K453" t="str">
        <f>_xlfn.XLOOKUP(fCompras!F453,dComprador!$A$2:$A$7,dComprador!$B$2:$B$7)</f>
        <v>Alon</v>
      </c>
      <c r="L453" t="str">
        <f>_xlfn.XLOOKUP(J453,dFornecedor!$A$2:$A$6,dFornecedor!$B$2:$B$6)</f>
        <v>Minerva</v>
      </c>
      <c r="M453" t="str">
        <f>_xlfn.XLOOKUP(G453,dMateriaPrima!$A$2:$A$12,dMateriaPrima!$B$2:$B$12)</f>
        <v>Poliéster</v>
      </c>
      <c r="N453" s="2">
        <f>_xlfn.XLOOKUP(G453,dMateriaPrima!$A$2:$A$12,dMateriaPrima!$C$2:$C$12)</f>
        <v>8</v>
      </c>
      <c r="O453" s="3">
        <f t="shared" si="35"/>
        <v>2704</v>
      </c>
      <c r="P453" s="4">
        <f t="shared" si="36"/>
        <v>0</v>
      </c>
      <c r="Q453" s="3">
        <f t="shared" si="37"/>
        <v>2704</v>
      </c>
      <c r="R453" t="str">
        <f t="shared" si="38"/>
        <v>Em atraso</v>
      </c>
      <c r="S453" s="5">
        <f t="shared" si="39"/>
        <v>1</v>
      </c>
    </row>
    <row r="454" spans="1:19" x14ac:dyDescent="0.25">
      <c r="A454">
        <v>453</v>
      </c>
      <c r="B454" s="1">
        <v>43606</v>
      </c>
      <c r="C454" s="1">
        <v>43616</v>
      </c>
      <c r="D454" s="1">
        <v>43626</v>
      </c>
      <c r="E454" s="1">
        <v>43629</v>
      </c>
      <c r="F454">
        <v>1</v>
      </c>
      <c r="G454">
        <v>5</v>
      </c>
      <c r="H454">
        <v>498</v>
      </c>
      <c r="I454" s="6">
        <v>0</v>
      </c>
      <c r="J454">
        <v>1</v>
      </c>
      <c r="K454" t="str">
        <f>_xlfn.XLOOKUP(fCompras!F454,dComprador!$A$2:$A$7,dComprador!$B$2:$B$7)</f>
        <v>Alon</v>
      </c>
      <c r="L454" t="str">
        <f>_xlfn.XLOOKUP(J454,dFornecedor!$A$2:$A$6,dFornecedor!$B$2:$B$6)</f>
        <v>NorthShore</v>
      </c>
      <c r="M454" t="str">
        <f>_xlfn.XLOOKUP(G454,dMateriaPrima!$A$2:$A$12,dMateriaPrima!$B$2:$B$12)</f>
        <v>Areia</v>
      </c>
      <c r="N454" s="2">
        <f>_xlfn.XLOOKUP(G454,dMateriaPrima!$A$2:$A$12,dMateriaPrima!$C$2:$C$12)</f>
        <v>3.59</v>
      </c>
      <c r="O454" s="3">
        <f t="shared" si="35"/>
        <v>1787.82</v>
      </c>
      <c r="P454" s="4">
        <f t="shared" si="36"/>
        <v>0</v>
      </c>
      <c r="Q454" s="3">
        <f t="shared" si="37"/>
        <v>1787.82</v>
      </c>
      <c r="R454" t="str">
        <f t="shared" si="38"/>
        <v>Em atraso</v>
      </c>
      <c r="S454" s="5">
        <f t="shared" si="39"/>
        <v>3</v>
      </c>
    </row>
    <row r="455" spans="1:19" x14ac:dyDescent="0.25">
      <c r="A455">
        <v>454</v>
      </c>
      <c r="B455" s="1">
        <v>43607</v>
      </c>
      <c r="C455" s="1">
        <v>43613</v>
      </c>
      <c r="D455" s="1">
        <v>43635</v>
      </c>
      <c r="E455" s="1">
        <v>43636</v>
      </c>
      <c r="F455">
        <v>1</v>
      </c>
      <c r="G455">
        <v>5</v>
      </c>
      <c r="H455">
        <v>94</v>
      </c>
      <c r="I455" s="6">
        <v>0</v>
      </c>
      <c r="J455">
        <v>1</v>
      </c>
      <c r="K455" t="str">
        <f>_xlfn.XLOOKUP(fCompras!F455,dComprador!$A$2:$A$7,dComprador!$B$2:$B$7)</f>
        <v>Alon</v>
      </c>
      <c r="L455" t="str">
        <f>_xlfn.XLOOKUP(J455,dFornecedor!$A$2:$A$6,dFornecedor!$B$2:$B$6)</f>
        <v>NorthShore</v>
      </c>
      <c r="M455" t="str">
        <f>_xlfn.XLOOKUP(G455,dMateriaPrima!$A$2:$A$12,dMateriaPrima!$B$2:$B$12)</f>
        <v>Areia</v>
      </c>
      <c r="N455" s="2">
        <f>_xlfn.XLOOKUP(G455,dMateriaPrima!$A$2:$A$12,dMateriaPrima!$C$2:$C$12)</f>
        <v>3.59</v>
      </c>
      <c r="O455" s="3">
        <f t="shared" si="35"/>
        <v>337.46</v>
      </c>
      <c r="P455" s="4">
        <f t="shared" si="36"/>
        <v>0</v>
      </c>
      <c r="Q455" s="3">
        <f t="shared" si="37"/>
        <v>337.46</v>
      </c>
      <c r="R455" t="str">
        <f t="shared" si="38"/>
        <v>Em atraso</v>
      </c>
      <c r="S455" s="5">
        <f t="shared" si="39"/>
        <v>1</v>
      </c>
    </row>
    <row r="456" spans="1:19" x14ac:dyDescent="0.25">
      <c r="A456">
        <v>455</v>
      </c>
      <c r="B456" s="1">
        <v>43607</v>
      </c>
      <c r="C456" s="1">
        <v>43608</v>
      </c>
      <c r="D456" s="1">
        <v>43613</v>
      </c>
      <c r="E456" s="1">
        <v>43616</v>
      </c>
      <c r="F456">
        <v>4</v>
      </c>
      <c r="G456">
        <v>10</v>
      </c>
      <c r="H456">
        <v>260</v>
      </c>
      <c r="I456" s="6">
        <v>0</v>
      </c>
      <c r="J456">
        <v>3</v>
      </c>
      <c r="K456" t="str">
        <f>_xlfn.XLOOKUP(fCompras!F456,dComprador!$A$2:$A$7,dComprador!$B$2:$B$7)</f>
        <v>Lira</v>
      </c>
      <c r="L456" t="str">
        <f>_xlfn.XLOOKUP(J456,dFornecedor!$A$2:$A$6,dFornecedor!$B$2:$B$6)</f>
        <v>StepUp</v>
      </c>
      <c r="M456" t="str">
        <f>_xlfn.XLOOKUP(G456,dMateriaPrima!$A$2:$A$12,dMateriaPrima!$B$2:$B$12)</f>
        <v>Pedra Britada</v>
      </c>
      <c r="N456" s="2">
        <f>_xlfn.XLOOKUP(G456,dMateriaPrima!$A$2:$A$12,dMateriaPrima!$C$2:$C$12)</f>
        <v>56</v>
      </c>
      <c r="O456" s="3">
        <f t="shared" si="35"/>
        <v>14560</v>
      </c>
      <c r="P456" s="4">
        <f t="shared" si="36"/>
        <v>0</v>
      </c>
      <c r="Q456" s="3">
        <f t="shared" si="37"/>
        <v>14560</v>
      </c>
      <c r="R456" t="str">
        <f t="shared" si="38"/>
        <v>Em atraso</v>
      </c>
      <c r="S456" s="5">
        <f t="shared" si="39"/>
        <v>3</v>
      </c>
    </row>
    <row r="457" spans="1:19" x14ac:dyDescent="0.25">
      <c r="A457">
        <v>456</v>
      </c>
      <c r="B457" s="1">
        <v>43607</v>
      </c>
      <c r="C457" s="1">
        <v>43607</v>
      </c>
      <c r="D457" s="1">
        <v>43613</v>
      </c>
      <c r="E457" s="1">
        <v>43615</v>
      </c>
      <c r="F457">
        <v>4</v>
      </c>
      <c r="G457">
        <v>11</v>
      </c>
      <c r="H457">
        <v>243</v>
      </c>
      <c r="I457" s="6">
        <v>0</v>
      </c>
      <c r="J457">
        <v>2</v>
      </c>
      <c r="K457" t="str">
        <f>_xlfn.XLOOKUP(fCompras!F457,dComprador!$A$2:$A$7,dComprador!$B$2:$B$7)</f>
        <v>Lira</v>
      </c>
      <c r="L457" t="str">
        <f>_xlfn.XLOOKUP(J457,dFornecedor!$A$2:$A$6,dFornecedor!$B$2:$B$6)</f>
        <v>Minerva</v>
      </c>
      <c r="M457" t="str">
        <f>_xlfn.XLOOKUP(G457,dMateriaPrima!$A$2:$A$12,dMateriaPrima!$B$2:$B$12)</f>
        <v>Papel</v>
      </c>
      <c r="N457" s="2">
        <f>_xlfn.XLOOKUP(G457,dMateriaPrima!$A$2:$A$12,dMateriaPrima!$C$2:$C$12)</f>
        <v>9</v>
      </c>
      <c r="O457" s="3">
        <f t="shared" si="35"/>
        <v>2187</v>
      </c>
      <c r="P457" s="4">
        <f t="shared" si="36"/>
        <v>0</v>
      </c>
      <c r="Q457" s="3">
        <f t="shared" si="37"/>
        <v>2187</v>
      </c>
      <c r="R457" t="str">
        <f t="shared" si="38"/>
        <v>Em atraso</v>
      </c>
      <c r="S457" s="5">
        <f t="shared" si="39"/>
        <v>2</v>
      </c>
    </row>
    <row r="458" spans="1:19" x14ac:dyDescent="0.25">
      <c r="A458">
        <v>457</v>
      </c>
      <c r="B458" s="1">
        <v>43607</v>
      </c>
      <c r="C458" s="1">
        <v>43607</v>
      </c>
      <c r="D458" s="1">
        <v>43615</v>
      </c>
      <c r="E458" s="1">
        <v>43617</v>
      </c>
      <c r="F458">
        <v>4</v>
      </c>
      <c r="G458">
        <v>6</v>
      </c>
      <c r="H458">
        <v>99</v>
      </c>
      <c r="I458" s="6">
        <v>0</v>
      </c>
      <c r="J458">
        <v>4</v>
      </c>
      <c r="K458" t="str">
        <f>_xlfn.XLOOKUP(fCompras!F458,dComprador!$A$2:$A$7,dComprador!$B$2:$B$7)</f>
        <v>Lira</v>
      </c>
      <c r="L458" t="str">
        <f>_xlfn.XLOOKUP(J458,dFornecedor!$A$2:$A$6,dFornecedor!$B$2:$B$6)</f>
        <v>AlphaOmega</v>
      </c>
      <c r="M458" t="str">
        <f>_xlfn.XLOOKUP(G458,dMateriaPrima!$A$2:$A$12,dMateriaPrima!$B$2:$B$12)</f>
        <v>Fio Algodão</v>
      </c>
      <c r="N458" s="2">
        <f>_xlfn.XLOOKUP(G458,dMateriaPrima!$A$2:$A$12,dMateriaPrima!$C$2:$C$12)</f>
        <v>55.9</v>
      </c>
      <c r="O458" s="3">
        <f t="shared" si="35"/>
        <v>5534.0999999999995</v>
      </c>
      <c r="P458" s="4">
        <f t="shared" si="36"/>
        <v>0</v>
      </c>
      <c r="Q458" s="3">
        <f t="shared" si="37"/>
        <v>5534.0999999999995</v>
      </c>
      <c r="R458" t="str">
        <f t="shared" si="38"/>
        <v>Em atraso</v>
      </c>
      <c r="S458" s="5">
        <f t="shared" si="39"/>
        <v>2</v>
      </c>
    </row>
    <row r="459" spans="1:19" x14ac:dyDescent="0.25">
      <c r="A459">
        <v>458</v>
      </c>
      <c r="B459" s="1">
        <v>43607</v>
      </c>
      <c r="C459" s="1">
        <v>43607</v>
      </c>
      <c r="D459" s="1">
        <v>43627</v>
      </c>
      <c r="E459" s="1">
        <v>43631</v>
      </c>
      <c r="F459">
        <v>1</v>
      </c>
      <c r="G459">
        <v>7</v>
      </c>
      <c r="H459">
        <v>199</v>
      </c>
      <c r="I459" s="6">
        <v>0</v>
      </c>
      <c r="J459">
        <v>2</v>
      </c>
      <c r="K459" t="str">
        <f>_xlfn.XLOOKUP(fCompras!F459,dComprador!$A$2:$A$7,dComprador!$B$2:$B$7)</f>
        <v>Alon</v>
      </c>
      <c r="L459" t="str">
        <f>_xlfn.XLOOKUP(J459,dFornecedor!$A$2:$A$6,dFornecedor!$B$2:$B$6)</f>
        <v>Minerva</v>
      </c>
      <c r="M459" t="str">
        <f>_xlfn.XLOOKUP(G459,dMateriaPrima!$A$2:$A$12,dMateriaPrima!$B$2:$B$12)</f>
        <v>Poliéster</v>
      </c>
      <c r="N459" s="2">
        <f>_xlfn.XLOOKUP(G459,dMateriaPrima!$A$2:$A$12,dMateriaPrima!$C$2:$C$12)</f>
        <v>8</v>
      </c>
      <c r="O459" s="3">
        <f t="shared" si="35"/>
        <v>1592</v>
      </c>
      <c r="P459" s="4">
        <f t="shared" si="36"/>
        <v>0</v>
      </c>
      <c r="Q459" s="3">
        <f t="shared" si="37"/>
        <v>1592</v>
      </c>
      <c r="R459" t="str">
        <f t="shared" si="38"/>
        <v>Em atraso</v>
      </c>
      <c r="S459" s="5">
        <f t="shared" si="39"/>
        <v>4</v>
      </c>
    </row>
    <row r="460" spans="1:19" x14ac:dyDescent="0.25">
      <c r="A460">
        <v>459</v>
      </c>
      <c r="B460" s="1">
        <v>43607</v>
      </c>
      <c r="C460" s="1">
        <v>43621</v>
      </c>
      <c r="D460" s="1">
        <v>43624</v>
      </c>
      <c r="E460" s="1">
        <v>43625</v>
      </c>
      <c r="F460">
        <v>1</v>
      </c>
      <c r="G460">
        <v>7</v>
      </c>
      <c r="H460">
        <v>297</v>
      </c>
      <c r="I460" s="6">
        <v>0</v>
      </c>
      <c r="J460">
        <v>1</v>
      </c>
      <c r="K460" t="str">
        <f>_xlfn.XLOOKUP(fCompras!F460,dComprador!$A$2:$A$7,dComprador!$B$2:$B$7)</f>
        <v>Alon</v>
      </c>
      <c r="L460" t="str">
        <f>_xlfn.XLOOKUP(J460,dFornecedor!$A$2:$A$6,dFornecedor!$B$2:$B$6)</f>
        <v>NorthShore</v>
      </c>
      <c r="M460" t="str">
        <f>_xlfn.XLOOKUP(G460,dMateriaPrima!$A$2:$A$12,dMateriaPrima!$B$2:$B$12)</f>
        <v>Poliéster</v>
      </c>
      <c r="N460" s="2">
        <f>_xlfn.XLOOKUP(G460,dMateriaPrima!$A$2:$A$12,dMateriaPrima!$C$2:$C$12)</f>
        <v>8</v>
      </c>
      <c r="O460" s="3">
        <f t="shared" si="35"/>
        <v>2376</v>
      </c>
      <c r="P460" s="4">
        <f t="shared" si="36"/>
        <v>0</v>
      </c>
      <c r="Q460" s="3">
        <f t="shared" si="37"/>
        <v>2376</v>
      </c>
      <c r="R460" t="str">
        <f t="shared" si="38"/>
        <v>Em atraso</v>
      </c>
      <c r="S460" s="5">
        <f t="shared" si="39"/>
        <v>1</v>
      </c>
    </row>
    <row r="461" spans="1:19" x14ac:dyDescent="0.25">
      <c r="A461">
        <v>460</v>
      </c>
      <c r="B461" s="1">
        <v>43607</v>
      </c>
      <c r="C461" s="1">
        <v>43608</v>
      </c>
      <c r="D461" s="1">
        <v>43618</v>
      </c>
      <c r="E461" s="1">
        <v>43623</v>
      </c>
      <c r="F461">
        <v>2</v>
      </c>
      <c r="G461">
        <v>11</v>
      </c>
      <c r="H461">
        <v>69</v>
      </c>
      <c r="I461" s="6">
        <v>0</v>
      </c>
      <c r="J461">
        <v>1</v>
      </c>
      <c r="K461" t="str">
        <f>_xlfn.XLOOKUP(fCompras!F461,dComprador!$A$2:$A$7,dComprador!$B$2:$B$7)</f>
        <v>João</v>
      </c>
      <c r="L461" t="str">
        <f>_xlfn.XLOOKUP(J461,dFornecedor!$A$2:$A$6,dFornecedor!$B$2:$B$6)</f>
        <v>NorthShore</v>
      </c>
      <c r="M461" t="str">
        <f>_xlfn.XLOOKUP(G461,dMateriaPrima!$A$2:$A$12,dMateriaPrima!$B$2:$B$12)</f>
        <v>Papel</v>
      </c>
      <c r="N461" s="2">
        <f>_xlfn.XLOOKUP(G461,dMateriaPrima!$A$2:$A$12,dMateriaPrima!$C$2:$C$12)</f>
        <v>9</v>
      </c>
      <c r="O461" s="3">
        <f t="shared" si="35"/>
        <v>621</v>
      </c>
      <c r="P461" s="4">
        <f t="shared" si="36"/>
        <v>0</v>
      </c>
      <c r="Q461" s="3">
        <f t="shared" si="37"/>
        <v>621</v>
      </c>
      <c r="R461" t="str">
        <f t="shared" si="38"/>
        <v>Em atraso</v>
      </c>
      <c r="S461" s="5">
        <f t="shared" si="39"/>
        <v>5</v>
      </c>
    </row>
    <row r="462" spans="1:19" x14ac:dyDescent="0.25">
      <c r="A462">
        <v>461</v>
      </c>
      <c r="B462" s="1">
        <v>43607</v>
      </c>
      <c r="C462" s="1">
        <v>43614</v>
      </c>
      <c r="D462" s="1">
        <v>43623</v>
      </c>
      <c r="E462" s="1">
        <v>43623</v>
      </c>
      <c r="F462">
        <v>2</v>
      </c>
      <c r="G462">
        <v>5</v>
      </c>
      <c r="H462">
        <v>68</v>
      </c>
      <c r="I462" s="6">
        <v>0</v>
      </c>
      <c r="J462">
        <v>3</v>
      </c>
      <c r="K462" t="str">
        <f>_xlfn.XLOOKUP(fCompras!F462,dComprador!$A$2:$A$7,dComprador!$B$2:$B$7)</f>
        <v>João</v>
      </c>
      <c r="L462" t="str">
        <f>_xlfn.XLOOKUP(J462,dFornecedor!$A$2:$A$6,dFornecedor!$B$2:$B$6)</f>
        <v>StepUp</v>
      </c>
      <c r="M462" t="str">
        <f>_xlfn.XLOOKUP(G462,dMateriaPrima!$A$2:$A$12,dMateriaPrima!$B$2:$B$12)</f>
        <v>Areia</v>
      </c>
      <c r="N462" s="2">
        <f>_xlfn.XLOOKUP(G462,dMateriaPrima!$A$2:$A$12,dMateriaPrima!$C$2:$C$12)</f>
        <v>3.59</v>
      </c>
      <c r="O462" s="3">
        <f t="shared" si="35"/>
        <v>244.12</v>
      </c>
      <c r="P462" s="4">
        <f t="shared" si="36"/>
        <v>0</v>
      </c>
      <c r="Q462" s="3">
        <f t="shared" si="37"/>
        <v>244.12</v>
      </c>
      <c r="R462" t="str">
        <f t="shared" si="38"/>
        <v>No prazo</v>
      </c>
      <c r="S462" s="5">
        <f t="shared" si="39"/>
        <v>0</v>
      </c>
    </row>
    <row r="463" spans="1:19" x14ac:dyDescent="0.25">
      <c r="A463">
        <v>462</v>
      </c>
      <c r="B463" s="1">
        <v>43607</v>
      </c>
      <c r="C463" s="1">
        <v>43607</v>
      </c>
      <c r="D463" s="1">
        <v>43621</v>
      </c>
      <c r="E463" s="1">
        <v>43624</v>
      </c>
      <c r="F463">
        <v>2</v>
      </c>
      <c r="G463">
        <v>7</v>
      </c>
      <c r="H463">
        <v>105</v>
      </c>
      <c r="I463" s="6">
        <v>0</v>
      </c>
      <c r="J463">
        <v>2</v>
      </c>
      <c r="K463" t="str">
        <f>_xlfn.XLOOKUP(fCompras!F463,dComprador!$A$2:$A$7,dComprador!$B$2:$B$7)</f>
        <v>João</v>
      </c>
      <c r="L463" t="str">
        <f>_xlfn.XLOOKUP(J463,dFornecedor!$A$2:$A$6,dFornecedor!$B$2:$B$6)</f>
        <v>Minerva</v>
      </c>
      <c r="M463" t="str">
        <f>_xlfn.XLOOKUP(G463,dMateriaPrima!$A$2:$A$12,dMateriaPrima!$B$2:$B$12)</f>
        <v>Poliéster</v>
      </c>
      <c r="N463" s="2">
        <f>_xlfn.XLOOKUP(G463,dMateriaPrima!$A$2:$A$12,dMateriaPrima!$C$2:$C$12)</f>
        <v>8</v>
      </c>
      <c r="O463" s="3">
        <f t="shared" si="35"/>
        <v>840</v>
      </c>
      <c r="P463" s="4">
        <f t="shared" si="36"/>
        <v>0</v>
      </c>
      <c r="Q463" s="3">
        <f t="shared" si="37"/>
        <v>840</v>
      </c>
      <c r="R463" t="str">
        <f t="shared" si="38"/>
        <v>Em atraso</v>
      </c>
      <c r="S463" s="5">
        <f t="shared" si="39"/>
        <v>3</v>
      </c>
    </row>
    <row r="464" spans="1:19" x14ac:dyDescent="0.25">
      <c r="A464">
        <v>463</v>
      </c>
      <c r="B464" s="1">
        <v>43607</v>
      </c>
      <c r="C464" s="1">
        <v>43611</v>
      </c>
      <c r="D464" s="1">
        <v>43637</v>
      </c>
      <c r="E464" s="1">
        <v>43640</v>
      </c>
      <c r="F464">
        <v>1</v>
      </c>
      <c r="G464">
        <v>8</v>
      </c>
      <c r="H464">
        <v>90</v>
      </c>
      <c r="I464" s="6">
        <v>0</v>
      </c>
      <c r="J464">
        <v>2</v>
      </c>
      <c r="K464" t="str">
        <f>_xlfn.XLOOKUP(fCompras!F464,dComprador!$A$2:$A$7,dComprador!$B$2:$B$7)</f>
        <v>Alon</v>
      </c>
      <c r="L464" t="str">
        <f>_xlfn.XLOOKUP(J464,dFornecedor!$A$2:$A$6,dFornecedor!$B$2:$B$6)</f>
        <v>Minerva</v>
      </c>
      <c r="M464" t="str">
        <f>_xlfn.XLOOKUP(G464,dMateriaPrima!$A$2:$A$12,dMateriaPrima!$B$2:$B$12)</f>
        <v>Cimento</v>
      </c>
      <c r="N464" s="2">
        <f>_xlfn.XLOOKUP(G464,dMateriaPrima!$A$2:$A$12,dMateriaPrima!$C$2:$C$12)</f>
        <v>23</v>
      </c>
      <c r="O464" s="3">
        <f t="shared" si="35"/>
        <v>2070</v>
      </c>
      <c r="P464" s="4">
        <f t="shared" si="36"/>
        <v>0</v>
      </c>
      <c r="Q464" s="3">
        <f t="shared" si="37"/>
        <v>2070</v>
      </c>
      <c r="R464" t="str">
        <f t="shared" si="38"/>
        <v>Em atraso</v>
      </c>
      <c r="S464" s="5">
        <f t="shared" si="39"/>
        <v>3</v>
      </c>
    </row>
    <row r="465" spans="1:19" x14ac:dyDescent="0.25">
      <c r="A465">
        <v>464</v>
      </c>
      <c r="B465" s="1">
        <v>43608</v>
      </c>
      <c r="C465" s="1">
        <v>43620</v>
      </c>
      <c r="D465" s="1">
        <v>43620</v>
      </c>
      <c r="E465" s="1">
        <v>43621</v>
      </c>
      <c r="F465">
        <v>4</v>
      </c>
      <c r="G465">
        <v>7</v>
      </c>
      <c r="H465">
        <v>180</v>
      </c>
      <c r="I465" s="6">
        <v>0</v>
      </c>
      <c r="J465">
        <v>1</v>
      </c>
      <c r="K465" t="str">
        <f>_xlfn.XLOOKUP(fCompras!F465,dComprador!$A$2:$A$7,dComprador!$B$2:$B$7)</f>
        <v>Lira</v>
      </c>
      <c r="L465" t="str">
        <f>_xlfn.XLOOKUP(J465,dFornecedor!$A$2:$A$6,dFornecedor!$B$2:$B$6)</f>
        <v>NorthShore</v>
      </c>
      <c r="M465" t="str">
        <f>_xlfn.XLOOKUP(G465,dMateriaPrima!$A$2:$A$12,dMateriaPrima!$B$2:$B$12)</f>
        <v>Poliéster</v>
      </c>
      <c r="N465" s="2">
        <f>_xlfn.XLOOKUP(G465,dMateriaPrima!$A$2:$A$12,dMateriaPrima!$C$2:$C$12)</f>
        <v>8</v>
      </c>
      <c r="O465" s="3">
        <f t="shared" si="35"/>
        <v>1440</v>
      </c>
      <c r="P465" s="4">
        <f t="shared" si="36"/>
        <v>0</v>
      </c>
      <c r="Q465" s="3">
        <f t="shared" si="37"/>
        <v>1440</v>
      </c>
      <c r="R465" t="str">
        <f t="shared" si="38"/>
        <v>Em atraso</v>
      </c>
      <c r="S465" s="5">
        <f t="shared" si="39"/>
        <v>1</v>
      </c>
    </row>
    <row r="466" spans="1:19" x14ac:dyDescent="0.25">
      <c r="A466">
        <v>465</v>
      </c>
      <c r="B466" s="1">
        <v>43608</v>
      </c>
      <c r="C466" s="1">
        <v>43608</v>
      </c>
      <c r="D466" s="1">
        <v>43615</v>
      </c>
      <c r="E466" s="1">
        <v>43617</v>
      </c>
      <c r="F466">
        <v>4</v>
      </c>
      <c r="G466">
        <v>3</v>
      </c>
      <c r="H466">
        <v>47</v>
      </c>
      <c r="I466" s="6">
        <v>0</v>
      </c>
      <c r="J466">
        <v>2</v>
      </c>
      <c r="K466" t="str">
        <f>_xlfn.XLOOKUP(fCompras!F466,dComprador!$A$2:$A$7,dComprador!$B$2:$B$7)</f>
        <v>Lira</v>
      </c>
      <c r="L466" t="str">
        <f>_xlfn.XLOOKUP(J466,dFornecedor!$A$2:$A$6,dFornecedor!$B$2:$B$6)</f>
        <v>Minerva</v>
      </c>
      <c r="M466" t="str">
        <f>_xlfn.XLOOKUP(G466,dMateriaPrima!$A$2:$A$12,dMateriaPrima!$B$2:$B$12)</f>
        <v>Barra Metal</v>
      </c>
      <c r="N466" s="2">
        <f>_xlfn.XLOOKUP(G466,dMateriaPrima!$A$2:$A$12,dMateriaPrima!$C$2:$C$12)</f>
        <v>565</v>
      </c>
      <c r="O466" s="3">
        <f t="shared" si="35"/>
        <v>26555</v>
      </c>
      <c r="P466" s="4">
        <f t="shared" si="36"/>
        <v>0</v>
      </c>
      <c r="Q466" s="3">
        <f t="shared" si="37"/>
        <v>26555</v>
      </c>
      <c r="R466" t="str">
        <f t="shared" si="38"/>
        <v>Em atraso</v>
      </c>
      <c r="S466" s="5">
        <f t="shared" si="39"/>
        <v>2</v>
      </c>
    </row>
    <row r="467" spans="1:19" x14ac:dyDescent="0.25">
      <c r="A467">
        <v>466</v>
      </c>
      <c r="B467" s="1">
        <v>43608</v>
      </c>
      <c r="C467" s="1">
        <v>43614</v>
      </c>
      <c r="D467" s="1">
        <v>43615</v>
      </c>
      <c r="E467" s="1">
        <v>43616</v>
      </c>
      <c r="F467">
        <v>4</v>
      </c>
      <c r="G467">
        <v>9</v>
      </c>
      <c r="H467">
        <v>181</v>
      </c>
      <c r="I467" s="6">
        <v>0</v>
      </c>
      <c r="J467">
        <v>3</v>
      </c>
      <c r="K467" t="str">
        <f>_xlfn.XLOOKUP(fCompras!F467,dComprador!$A$2:$A$7,dComprador!$B$2:$B$7)</f>
        <v>Lira</v>
      </c>
      <c r="L467" t="str">
        <f>_xlfn.XLOOKUP(J467,dFornecedor!$A$2:$A$6,dFornecedor!$B$2:$B$6)</f>
        <v>StepUp</v>
      </c>
      <c r="M467" t="str">
        <f>_xlfn.XLOOKUP(G467,dMateriaPrima!$A$2:$A$12,dMateriaPrima!$B$2:$B$12)</f>
        <v>Couro</v>
      </c>
      <c r="N467" s="2">
        <f>_xlfn.XLOOKUP(G467,dMateriaPrima!$A$2:$A$12,dMateriaPrima!$C$2:$C$12)</f>
        <v>4.4000000000000004</v>
      </c>
      <c r="O467" s="3">
        <f t="shared" si="35"/>
        <v>796.40000000000009</v>
      </c>
      <c r="P467" s="4">
        <f t="shared" si="36"/>
        <v>0</v>
      </c>
      <c r="Q467" s="3">
        <f t="shared" si="37"/>
        <v>796.40000000000009</v>
      </c>
      <c r="R467" t="str">
        <f t="shared" si="38"/>
        <v>Em atraso</v>
      </c>
      <c r="S467" s="5">
        <f t="shared" si="39"/>
        <v>1</v>
      </c>
    </row>
    <row r="468" spans="1:19" x14ac:dyDescent="0.25">
      <c r="A468">
        <v>467</v>
      </c>
      <c r="B468" s="1">
        <v>43608</v>
      </c>
      <c r="C468" s="1">
        <v>43611</v>
      </c>
      <c r="D468" s="1">
        <v>43615</v>
      </c>
      <c r="E468" s="1">
        <v>43615</v>
      </c>
      <c r="F468">
        <v>4</v>
      </c>
      <c r="G468">
        <v>9</v>
      </c>
      <c r="H468">
        <v>122</v>
      </c>
      <c r="I468" s="6">
        <v>0</v>
      </c>
      <c r="J468">
        <v>3</v>
      </c>
      <c r="K468" t="str">
        <f>_xlfn.XLOOKUP(fCompras!F468,dComprador!$A$2:$A$7,dComprador!$B$2:$B$7)</f>
        <v>Lira</v>
      </c>
      <c r="L468" t="str">
        <f>_xlfn.XLOOKUP(J468,dFornecedor!$A$2:$A$6,dFornecedor!$B$2:$B$6)</f>
        <v>StepUp</v>
      </c>
      <c r="M468" t="str">
        <f>_xlfn.XLOOKUP(G468,dMateriaPrima!$A$2:$A$12,dMateriaPrima!$B$2:$B$12)</f>
        <v>Couro</v>
      </c>
      <c r="N468" s="2">
        <f>_xlfn.XLOOKUP(G468,dMateriaPrima!$A$2:$A$12,dMateriaPrima!$C$2:$C$12)</f>
        <v>4.4000000000000004</v>
      </c>
      <c r="O468" s="3">
        <f t="shared" si="35"/>
        <v>536.80000000000007</v>
      </c>
      <c r="P468" s="4">
        <f t="shared" si="36"/>
        <v>0</v>
      </c>
      <c r="Q468" s="3">
        <f t="shared" si="37"/>
        <v>536.80000000000007</v>
      </c>
      <c r="R468" t="str">
        <f t="shared" si="38"/>
        <v>No prazo</v>
      </c>
      <c r="S468" s="5">
        <f t="shared" si="39"/>
        <v>0</v>
      </c>
    </row>
    <row r="469" spans="1:19" x14ac:dyDescent="0.25">
      <c r="A469">
        <v>468</v>
      </c>
      <c r="B469" s="1">
        <v>43608</v>
      </c>
      <c r="C469" s="1">
        <v>43608</v>
      </c>
      <c r="D469" s="1">
        <v>43615</v>
      </c>
      <c r="E469" s="1">
        <v>43615</v>
      </c>
      <c r="F469">
        <v>4</v>
      </c>
      <c r="G469">
        <v>7</v>
      </c>
      <c r="H469">
        <v>443</v>
      </c>
      <c r="I469" s="6">
        <v>0</v>
      </c>
      <c r="J469">
        <v>2</v>
      </c>
      <c r="K469" t="str">
        <f>_xlfn.XLOOKUP(fCompras!F469,dComprador!$A$2:$A$7,dComprador!$B$2:$B$7)</f>
        <v>Lira</v>
      </c>
      <c r="L469" t="str">
        <f>_xlfn.XLOOKUP(J469,dFornecedor!$A$2:$A$6,dFornecedor!$B$2:$B$6)</f>
        <v>Minerva</v>
      </c>
      <c r="M469" t="str">
        <f>_xlfn.XLOOKUP(G469,dMateriaPrima!$A$2:$A$12,dMateriaPrima!$B$2:$B$12)</f>
        <v>Poliéster</v>
      </c>
      <c r="N469" s="2">
        <f>_xlfn.XLOOKUP(G469,dMateriaPrima!$A$2:$A$12,dMateriaPrima!$C$2:$C$12)</f>
        <v>8</v>
      </c>
      <c r="O469" s="3">
        <f t="shared" si="35"/>
        <v>3544</v>
      </c>
      <c r="P469" s="4">
        <f t="shared" si="36"/>
        <v>0</v>
      </c>
      <c r="Q469" s="3">
        <f t="shared" si="37"/>
        <v>3544</v>
      </c>
      <c r="R469" t="str">
        <f t="shared" si="38"/>
        <v>No prazo</v>
      </c>
      <c r="S469" s="5">
        <f t="shared" si="39"/>
        <v>0</v>
      </c>
    </row>
    <row r="470" spans="1:19" x14ac:dyDescent="0.25">
      <c r="A470">
        <v>469</v>
      </c>
      <c r="B470" s="1">
        <v>43608</v>
      </c>
      <c r="C470" s="1">
        <v>43608</v>
      </c>
      <c r="D470" s="1">
        <v>43618</v>
      </c>
      <c r="E470" s="1">
        <v>43620</v>
      </c>
      <c r="F470">
        <v>1</v>
      </c>
      <c r="G470">
        <v>9</v>
      </c>
      <c r="H470">
        <v>362</v>
      </c>
      <c r="I470" s="6">
        <v>0</v>
      </c>
      <c r="J470">
        <v>2</v>
      </c>
      <c r="K470" t="str">
        <f>_xlfn.XLOOKUP(fCompras!F470,dComprador!$A$2:$A$7,dComprador!$B$2:$B$7)</f>
        <v>Alon</v>
      </c>
      <c r="L470" t="str">
        <f>_xlfn.XLOOKUP(J470,dFornecedor!$A$2:$A$6,dFornecedor!$B$2:$B$6)</f>
        <v>Minerva</v>
      </c>
      <c r="M470" t="str">
        <f>_xlfn.XLOOKUP(G470,dMateriaPrima!$A$2:$A$12,dMateriaPrima!$B$2:$B$12)</f>
        <v>Couro</v>
      </c>
      <c r="N470" s="2">
        <f>_xlfn.XLOOKUP(G470,dMateriaPrima!$A$2:$A$12,dMateriaPrima!$C$2:$C$12)</f>
        <v>4.4000000000000004</v>
      </c>
      <c r="O470" s="3">
        <f t="shared" si="35"/>
        <v>1592.8000000000002</v>
      </c>
      <c r="P470" s="4">
        <f t="shared" si="36"/>
        <v>0</v>
      </c>
      <c r="Q470" s="3">
        <f t="shared" si="37"/>
        <v>1592.8000000000002</v>
      </c>
      <c r="R470" t="str">
        <f t="shared" si="38"/>
        <v>Em atraso</v>
      </c>
      <c r="S470" s="5">
        <f t="shared" si="39"/>
        <v>2</v>
      </c>
    </row>
    <row r="471" spans="1:19" x14ac:dyDescent="0.25">
      <c r="A471">
        <v>470</v>
      </c>
      <c r="B471" s="1">
        <v>43608</v>
      </c>
      <c r="C471" s="1">
        <v>43609</v>
      </c>
      <c r="D471" s="1">
        <v>43624</v>
      </c>
      <c r="E471" s="1">
        <v>43626</v>
      </c>
      <c r="F471">
        <v>2</v>
      </c>
      <c r="G471">
        <v>1</v>
      </c>
      <c r="H471">
        <v>264</v>
      </c>
      <c r="I471" s="6">
        <v>0</v>
      </c>
      <c r="J471">
        <v>3</v>
      </c>
      <c r="K471" t="str">
        <f>_xlfn.XLOOKUP(fCompras!F471,dComprador!$A$2:$A$7,dComprador!$B$2:$B$7)</f>
        <v>João</v>
      </c>
      <c r="L471" t="str">
        <f>_xlfn.XLOOKUP(J471,dFornecedor!$A$2:$A$6,dFornecedor!$B$2:$B$6)</f>
        <v>StepUp</v>
      </c>
      <c r="M471" t="str">
        <f>_xlfn.XLOOKUP(G471,dMateriaPrima!$A$2:$A$12,dMateriaPrima!$B$2:$B$12)</f>
        <v>Tecido</v>
      </c>
      <c r="N471" s="2">
        <f>_xlfn.XLOOKUP(G471,dMateriaPrima!$A$2:$A$12,dMateriaPrima!$C$2:$C$12)</f>
        <v>18</v>
      </c>
      <c r="O471" s="3">
        <f t="shared" si="35"/>
        <v>4752</v>
      </c>
      <c r="P471" s="4">
        <f t="shared" si="36"/>
        <v>0</v>
      </c>
      <c r="Q471" s="3">
        <f t="shared" si="37"/>
        <v>4752</v>
      </c>
      <c r="R471" t="str">
        <f t="shared" si="38"/>
        <v>Em atraso</v>
      </c>
      <c r="S471" s="5">
        <f t="shared" si="39"/>
        <v>2</v>
      </c>
    </row>
    <row r="472" spans="1:19" x14ac:dyDescent="0.25">
      <c r="A472">
        <v>471</v>
      </c>
      <c r="B472" s="1">
        <v>43608</v>
      </c>
      <c r="C472" s="1">
        <v>43621</v>
      </c>
      <c r="D472" s="1">
        <v>43632</v>
      </c>
      <c r="E472" s="1">
        <v>43635</v>
      </c>
      <c r="F472">
        <v>2</v>
      </c>
      <c r="G472">
        <v>1</v>
      </c>
      <c r="H472">
        <v>78</v>
      </c>
      <c r="I472" s="6">
        <v>0</v>
      </c>
      <c r="J472">
        <v>1</v>
      </c>
      <c r="K472" t="str">
        <f>_xlfn.XLOOKUP(fCompras!F472,dComprador!$A$2:$A$7,dComprador!$B$2:$B$7)</f>
        <v>João</v>
      </c>
      <c r="L472" t="str">
        <f>_xlfn.XLOOKUP(J472,dFornecedor!$A$2:$A$6,dFornecedor!$B$2:$B$6)</f>
        <v>NorthShore</v>
      </c>
      <c r="M472" t="str">
        <f>_xlfn.XLOOKUP(G472,dMateriaPrima!$A$2:$A$12,dMateriaPrima!$B$2:$B$12)</f>
        <v>Tecido</v>
      </c>
      <c r="N472" s="2">
        <f>_xlfn.XLOOKUP(G472,dMateriaPrima!$A$2:$A$12,dMateriaPrima!$C$2:$C$12)</f>
        <v>18</v>
      </c>
      <c r="O472" s="3">
        <f t="shared" si="35"/>
        <v>1404</v>
      </c>
      <c r="P472" s="4">
        <f t="shared" si="36"/>
        <v>0</v>
      </c>
      <c r="Q472" s="3">
        <f t="shared" si="37"/>
        <v>1404</v>
      </c>
      <c r="R472" t="str">
        <f t="shared" si="38"/>
        <v>Em atraso</v>
      </c>
      <c r="S472" s="5">
        <f t="shared" si="39"/>
        <v>3</v>
      </c>
    </row>
    <row r="473" spans="1:19" x14ac:dyDescent="0.25">
      <c r="A473">
        <v>472</v>
      </c>
      <c r="B473" s="1">
        <v>43608</v>
      </c>
      <c r="C473" s="1">
        <v>43612</v>
      </c>
      <c r="D473" s="1">
        <v>43639</v>
      </c>
      <c r="E473" s="1">
        <v>43640</v>
      </c>
      <c r="F473">
        <v>1</v>
      </c>
      <c r="G473">
        <v>9</v>
      </c>
      <c r="H473">
        <v>187</v>
      </c>
      <c r="I473" s="6">
        <v>0</v>
      </c>
      <c r="J473">
        <v>2</v>
      </c>
      <c r="K473" t="str">
        <f>_xlfn.XLOOKUP(fCompras!F473,dComprador!$A$2:$A$7,dComprador!$B$2:$B$7)</f>
        <v>Alon</v>
      </c>
      <c r="L473" t="str">
        <f>_xlfn.XLOOKUP(J473,dFornecedor!$A$2:$A$6,dFornecedor!$B$2:$B$6)</f>
        <v>Minerva</v>
      </c>
      <c r="M473" t="str">
        <f>_xlfn.XLOOKUP(G473,dMateriaPrima!$A$2:$A$12,dMateriaPrima!$B$2:$B$12)</f>
        <v>Couro</v>
      </c>
      <c r="N473" s="2">
        <f>_xlfn.XLOOKUP(G473,dMateriaPrima!$A$2:$A$12,dMateriaPrima!$C$2:$C$12)</f>
        <v>4.4000000000000004</v>
      </c>
      <c r="O473" s="3">
        <f t="shared" si="35"/>
        <v>822.80000000000007</v>
      </c>
      <c r="P473" s="4">
        <f t="shared" si="36"/>
        <v>0</v>
      </c>
      <c r="Q473" s="3">
        <f t="shared" si="37"/>
        <v>822.80000000000007</v>
      </c>
      <c r="R473" t="str">
        <f t="shared" si="38"/>
        <v>Em atraso</v>
      </c>
      <c r="S473" s="5">
        <f t="shared" si="39"/>
        <v>1</v>
      </c>
    </row>
    <row r="474" spans="1:19" x14ac:dyDescent="0.25">
      <c r="A474">
        <v>473</v>
      </c>
      <c r="B474" s="1">
        <v>43609</v>
      </c>
      <c r="C474" s="1">
        <v>43609</v>
      </c>
      <c r="D474" s="1">
        <v>43621</v>
      </c>
      <c r="E474" s="1">
        <v>43625</v>
      </c>
      <c r="F474">
        <v>4</v>
      </c>
      <c r="G474">
        <v>9</v>
      </c>
      <c r="H474">
        <v>274</v>
      </c>
      <c r="I474" s="6">
        <v>0</v>
      </c>
      <c r="J474">
        <v>4</v>
      </c>
      <c r="K474" t="str">
        <f>_xlfn.XLOOKUP(fCompras!F474,dComprador!$A$2:$A$7,dComprador!$B$2:$B$7)</f>
        <v>Lira</v>
      </c>
      <c r="L474" t="str">
        <f>_xlfn.XLOOKUP(J474,dFornecedor!$A$2:$A$6,dFornecedor!$B$2:$B$6)</f>
        <v>AlphaOmega</v>
      </c>
      <c r="M474" t="str">
        <f>_xlfn.XLOOKUP(G474,dMateriaPrima!$A$2:$A$12,dMateriaPrima!$B$2:$B$12)</f>
        <v>Couro</v>
      </c>
      <c r="N474" s="2">
        <f>_xlfn.XLOOKUP(G474,dMateriaPrima!$A$2:$A$12,dMateriaPrima!$C$2:$C$12)</f>
        <v>4.4000000000000004</v>
      </c>
      <c r="O474" s="3">
        <f t="shared" si="35"/>
        <v>1205.6000000000001</v>
      </c>
      <c r="P474" s="4">
        <f t="shared" si="36"/>
        <v>0</v>
      </c>
      <c r="Q474" s="3">
        <f t="shared" si="37"/>
        <v>1205.6000000000001</v>
      </c>
      <c r="R474" t="str">
        <f t="shared" si="38"/>
        <v>Em atraso</v>
      </c>
      <c r="S474" s="5">
        <f t="shared" si="39"/>
        <v>4</v>
      </c>
    </row>
    <row r="475" spans="1:19" x14ac:dyDescent="0.25">
      <c r="A475">
        <v>474</v>
      </c>
      <c r="B475" s="1">
        <v>43609</v>
      </c>
      <c r="C475" s="1">
        <v>43619</v>
      </c>
      <c r="D475" s="1">
        <v>43620</v>
      </c>
      <c r="E475" s="1">
        <v>43627</v>
      </c>
      <c r="F475">
        <v>4</v>
      </c>
      <c r="G475">
        <v>9</v>
      </c>
      <c r="H475">
        <v>18</v>
      </c>
      <c r="I475" s="6">
        <v>0</v>
      </c>
      <c r="J475">
        <v>3</v>
      </c>
      <c r="K475" t="str">
        <f>_xlfn.XLOOKUP(fCompras!F475,dComprador!$A$2:$A$7,dComprador!$B$2:$B$7)</f>
        <v>Lira</v>
      </c>
      <c r="L475" t="str">
        <f>_xlfn.XLOOKUP(J475,dFornecedor!$A$2:$A$6,dFornecedor!$B$2:$B$6)</f>
        <v>StepUp</v>
      </c>
      <c r="M475" t="str">
        <f>_xlfn.XLOOKUP(G475,dMateriaPrima!$A$2:$A$12,dMateriaPrima!$B$2:$B$12)</f>
        <v>Couro</v>
      </c>
      <c r="N475" s="2">
        <f>_xlfn.XLOOKUP(G475,dMateriaPrima!$A$2:$A$12,dMateriaPrima!$C$2:$C$12)</f>
        <v>4.4000000000000004</v>
      </c>
      <c r="O475" s="3">
        <f t="shared" si="35"/>
        <v>79.2</v>
      </c>
      <c r="P475" s="4">
        <f t="shared" si="36"/>
        <v>0</v>
      </c>
      <c r="Q475" s="3">
        <f t="shared" si="37"/>
        <v>79.2</v>
      </c>
      <c r="R475" t="str">
        <f t="shared" si="38"/>
        <v>Em atraso</v>
      </c>
      <c r="S475" s="5">
        <f t="shared" si="39"/>
        <v>7</v>
      </c>
    </row>
    <row r="476" spans="1:19" x14ac:dyDescent="0.25">
      <c r="A476">
        <v>475</v>
      </c>
      <c r="B476" s="1">
        <v>43609</v>
      </c>
      <c r="C476" s="1">
        <v>43610</v>
      </c>
      <c r="D476" s="1">
        <v>43621</v>
      </c>
      <c r="E476" s="1">
        <v>43623</v>
      </c>
      <c r="F476">
        <v>4</v>
      </c>
      <c r="G476">
        <v>11</v>
      </c>
      <c r="H476">
        <v>439</v>
      </c>
      <c r="I476" s="6">
        <v>0</v>
      </c>
      <c r="J476">
        <v>4</v>
      </c>
      <c r="K476" t="str">
        <f>_xlfn.XLOOKUP(fCompras!F476,dComprador!$A$2:$A$7,dComprador!$B$2:$B$7)</f>
        <v>Lira</v>
      </c>
      <c r="L476" t="str">
        <f>_xlfn.XLOOKUP(J476,dFornecedor!$A$2:$A$6,dFornecedor!$B$2:$B$6)</f>
        <v>AlphaOmega</v>
      </c>
      <c r="M476" t="str">
        <f>_xlfn.XLOOKUP(G476,dMateriaPrima!$A$2:$A$12,dMateriaPrima!$B$2:$B$12)</f>
        <v>Papel</v>
      </c>
      <c r="N476" s="2">
        <f>_xlfn.XLOOKUP(G476,dMateriaPrima!$A$2:$A$12,dMateriaPrima!$C$2:$C$12)</f>
        <v>9</v>
      </c>
      <c r="O476" s="3">
        <f t="shared" si="35"/>
        <v>3951</v>
      </c>
      <c r="P476" s="4">
        <f t="shared" si="36"/>
        <v>0</v>
      </c>
      <c r="Q476" s="3">
        <f t="shared" si="37"/>
        <v>3951</v>
      </c>
      <c r="R476" t="str">
        <f t="shared" si="38"/>
        <v>Em atraso</v>
      </c>
      <c r="S476" s="5">
        <f t="shared" si="39"/>
        <v>2</v>
      </c>
    </row>
    <row r="477" spans="1:19" x14ac:dyDescent="0.25">
      <c r="A477">
        <v>476</v>
      </c>
      <c r="B477" s="1">
        <v>43609</v>
      </c>
      <c r="C477" s="1">
        <v>43609</v>
      </c>
      <c r="D477" s="1">
        <v>43615</v>
      </c>
      <c r="E477" s="1">
        <v>43618</v>
      </c>
      <c r="F477">
        <v>4</v>
      </c>
      <c r="G477">
        <v>2</v>
      </c>
      <c r="H477">
        <v>71</v>
      </c>
      <c r="I477" s="6">
        <v>0</v>
      </c>
      <c r="J477">
        <v>4</v>
      </c>
      <c r="K477" t="str">
        <f>_xlfn.XLOOKUP(fCompras!F477,dComprador!$A$2:$A$7,dComprador!$B$2:$B$7)</f>
        <v>Lira</v>
      </c>
      <c r="L477" t="str">
        <f>_xlfn.XLOOKUP(J477,dFornecedor!$A$2:$A$6,dFornecedor!$B$2:$B$6)</f>
        <v>AlphaOmega</v>
      </c>
      <c r="M477" t="str">
        <f>_xlfn.XLOOKUP(G477,dMateriaPrima!$A$2:$A$12,dMateriaPrima!$B$2:$B$12)</f>
        <v>Chapa Metal</v>
      </c>
      <c r="N477" s="2">
        <f>_xlfn.XLOOKUP(G477,dMateriaPrima!$A$2:$A$12,dMateriaPrima!$C$2:$C$12)</f>
        <v>299.89999999999998</v>
      </c>
      <c r="O477" s="3">
        <f t="shared" si="35"/>
        <v>21292.899999999998</v>
      </c>
      <c r="P477" s="4">
        <f t="shared" si="36"/>
        <v>0</v>
      </c>
      <c r="Q477" s="3">
        <f t="shared" si="37"/>
        <v>21292.899999999998</v>
      </c>
      <c r="R477" t="str">
        <f t="shared" si="38"/>
        <v>Em atraso</v>
      </c>
      <c r="S477" s="5">
        <f t="shared" si="39"/>
        <v>3</v>
      </c>
    </row>
    <row r="478" spans="1:19" x14ac:dyDescent="0.25">
      <c r="A478">
        <v>477</v>
      </c>
      <c r="B478" s="1">
        <v>43609</v>
      </c>
      <c r="C478" s="1">
        <v>43612</v>
      </c>
      <c r="D478" s="1">
        <v>43616</v>
      </c>
      <c r="E478" s="1">
        <v>43618</v>
      </c>
      <c r="F478">
        <v>4</v>
      </c>
      <c r="G478">
        <v>7</v>
      </c>
      <c r="H478">
        <v>339</v>
      </c>
      <c r="I478" s="6">
        <v>0</v>
      </c>
      <c r="J478">
        <v>3</v>
      </c>
      <c r="K478" t="str">
        <f>_xlfn.XLOOKUP(fCompras!F478,dComprador!$A$2:$A$7,dComprador!$B$2:$B$7)</f>
        <v>Lira</v>
      </c>
      <c r="L478" t="str">
        <f>_xlfn.XLOOKUP(J478,dFornecedor!$A$2:$A$6,dFornecedor!$B$2:$B$6)</f>
        <v>StepUp</v>
      </c>
      <c r="M478" t="str">
        <f>_xlfn.XLOOKUP(G478,dMateriaPrima!$A$2:$A$12,dMateriaPrima!$B$2:$B$12)</f>
        <v>Poliéster</v>
      </c>
      <c r="N478" s="2">
        <f>_xlfn.XLOOKUP(G478,dMateriaPrima!$A$2:$A$12,dMateriaPrima!$C$2:$C$12)</f>
        <v>8</v>
      </c>
      <c r="O478" s="3">
        <f t="shared" si="35"/>
        <v>2712</v>
      </c>
      <c r="P478" s="4">
        <f t="shared" si="36"/>
        <v>0</v>
      </c>
      <c r="Q478" s="3">
        <f t="shared" si="37"/>
        <v>2712</v>
      </c>
      <c r="R478" t="str">
        <f t="shared" si="38"/>
        <v>Em atraso</v>
      </c>
      <c r="S478" s="5">
        <f t="shared" si="39"/>
        <v>2</v>
      </c>
    </row>
    <row r="479" spans="1:19" x14ac:dyDescent="0.25">
      <c r="A479">
        <v>478</v>
      </c>
      <c r="B479" s="1">
        <v>43609</v>
      </c>
      <c r="C479" s="1">
        <v>43614</v>
      </c>
      <c r="D479" s="1">
        <v>43616</v>
      </c>
      <c r="E479" s="1">
        <v>43616</v>
      </c>
      <c r="F479">
        <v>4</v>
      </c>
      <c r="G479">
        <v>5</v>
      </c>
      <c r="H479">
        <v>70</v>
      </c>
      <c r="I479" s="6">
        <v>0</v>
      </c>
      <c r="J479">
        <v>1</v>
      </c>
      <c r="K479" t="str">
        <f>_xlfn.XLOOKUP(fCompras!F479,dComprador!$A$2:$A$7,dComprador!$B$2:$B$7)</f>
        <v>Lira</v>
      </c>
      <c r="L479" t="str">
        <f>_xlfn.XLOOKUP(J479,dFornecedor!$A$2:$A$6,dFornecedor!$B$2:$B$6)</f>
        <v>NorthShore</v>
      </c>
      <c r="M479" t="str">
        <f>_xlfn.XLOOKUP(G479,dMateriaPrima!$A$2:$A$12,dMateriaPrima!$B$2:$B$12)</f>
        <v>Areia</v>
      </c>
      <c r="N479" s="2">
        <f>_xlfn.XLOOKUP(G479,dMateriaPrima!$A$2:$A$12,dMateriaPrima!$C$2:$C$12)</f>
        <v>3.59</v>
      </c>
      <c r="O479" s="3">
        <f t="shared" si="35"/>
        <v>251.29999999999998</v>
      </c>
      <c r="P479" s="4">
        <f t="shared" si="36"/>
        <v>0</v>
      </c>
      <c r="Q479" s="3">
        <f t="shared" si="37"/>
        <v>251.29999999999998</v>
      </c>
      <c r="R479" t="str">
        <f t="shared" si="38"/>
        <v>No prazo</v>
      </c>
      <c r="S479" s="5">
        <f t="shared" si="39"/>
        <v>0</v>
      </c>
    </row>
    <row r="480" spans="1:19" x14ac:dyDescent="0.25">
      <c r="A480">
        <v>479</v>
      </c>
      <c r="B480" s="1">
        <v>43609</v>
      </c>
      <c r="C480" s="1">
        <v>43617</v>
      </c>
      <c r="D480" s="1">
        <v>43620</v>
      </c>
      <c r="E480" s="1">
        <v>43620</v>
      </c>
      <c r="F480">
        <v>4</v>
      </c>
      <c r="G480">
        <v>11</v>
      </c>
      <c r="H480">
        <v>17</v>
      </c>
      <c r="I480" s="6">
        <v>0</v>
      </c>
      <c r="J480">
        <v>2</v>
      </c>
      <c r="K480" t="str">
        <f>_xlfn.XLOOKUP(fCompras!F480,dComprador!$A$2:$A$7,dComprador!$B$2:$B$7)</f>
        <v>Lira</v>
      </c>
      <c r="L480" t="str">
        <f>_xlfn.XLOOKUP(J480,dFornecedor!$A$2:$A$6,dFornecedor!$B$2:$B$6)</f>
        <v>Minerva</v>
      </c>
      <c r="M480" t="str">
        <f>_xlfn.XLOOKUP(G480,dMateriaPrima!$A$2:$A$12,dMateriaPrima!$B$2:$B$12)</f>
        <v>Papel</v>
      </c>
      <c r="N480" s="2">
        <f>_xlfn.XLOOKUP(G480,dMateriaPrima!$A$2:$A$12,dMateriaPrima!$C$2:$C$12)</f>
        <v>9</v>
      </c>
      <c r="O480" s="3">
        <f t="shared" si="35"/>
        <v>153</v>
      </c>
      <c r="P480" s="4">
        <f t="shared" si="36"/>
        <v>0</v>
      </c>
      <c r="Q480" s="3">
        <f t="shared" si="37"/>
        <v>153</v>
      </c>
      <c r="R480" t="str">
        <f t="shared" si="38"/>
        <v>No prazo</v>
      </c>
      <c r="S480" s="5">
        <f t="shared" si="39"/>
        <v>0</v>
      </c>
    </row>
    <row r="481" spans="1:19" x14ac:dyDescent="0.25">
      <c r="A481">
        <v>480</v>
      </c>
      <c r="B481" s="1">
        <v>43609</v>
      </c>
      <c r="C481" s="1">
        <v>43622</v>
      </c>
      <c r="D481" s="1">
        <v>43622</v>
      </c>
      <c r="E481" s="1">
        <v>43624</v>
      </c>
      <c r="F481">
        <v>1</v>
      </c>
      <c r="G481">
        <v>1</v>
      </c>
      <c r="H481">
        <v>227</v>
      </c>
      <c r="I481" s="6">
        <v>0</v>
      </c>
      <c r="J481">
        <v>1</v>
      </c>
      <c r="K481" t="str">
        <f>_xlfn.XLOOKUP(fCompras!F481,dComprador!$A$2:$A$7,dComprador!$B$2:$B$7)</f>
        <v>Alon</v>
      </c>
      <c r="L481" t="str">
        <f>_xlfn.XLOOKUP(J481,dFornecedor!$A$2:$A$6,dFornecedor!$B$2:$B$6)</f>
        <v>NorthShore</v>
      </c>
      <c r="M481" t="str">
        <f>_xlfn.XLOOKUP(G481,dMateriaPrima!$A$2:$A$12,dMateriaPrima!$B$2:$B$12)</f>
        <v>Tecido</v>
      </c>
      <c r="N481" s="2">
        <f>_xlfn.XLOOKUP(G481,dMateriaPrima!$A$2:$A$12,dMateriaPrima!$C$2:$C$12)</f>
        <v>18</v>
      </c>
      <c r="O481" s="3">
        <f t="shared" si="35"/>
        <v>4086</v>
      </c>
      <c r="P481" s="4">
        <f t="shared" si="36"/>
        <v>0</v>
      </c>
      <c r="Q481" s="3">
        <f t="shared" si="37"/>
        <v>4086</v>
      </c>
      <c r="R481" t="str">
        <f t="shared" si="38"/>
        <v>Em atraso</v>
      </c>
      <c r="S481" s="5">
        <f t="shared" si="39"/>
        <v>2</v>
      </c>
    </row>
    <row r="482" spans="1:19" x14ac:dyDescent="0.25">
      <c r="A482">
        <v>481</v>
      </c>
      <c r="B482" s="1">
        <v>43609</v>
      </c>
      <c r="C482" s="1">
        <v>43619</v>
      </c>
      <c r="D482" s="1">
        <v>43627</v>
      </c>
      <c r="E482" s="1">
        <v>43628</v>
      </c>
      <c r="F482">
        <v>1</v>
      </c>
      <c r="G482">
        <v>8</v>
      </c>
      <c r="H482">
        <v>129</v>
      </c>
      <c r="I482" s="6">
        <v>0</v>
      </c>
      <c r="J482">
        <v>3</v>
      </c>
      <c r="K482" t="str">
        <f>_xlfn.XLOOKUP(fCompras!F482,dComprador!$A$2:$A$7,dComprador!$B$2:$B$7)</f>
        <v>Alon</v>
      </c>
      <c r="L482" t="str">
        <f>_xlfn.XLOOKUP(J482,dFornecedor!$A$2:$A$6,dFornecedor!$B$2:$B$6)</f>
        <v>StepUp</v>
      </c>
      <c r="M482" t="str">
        <f>_xlfn.XLOOKUP(G482,dMateriaPrima!$A$2:$A$12,dMateriaPrima!$B$2:$B$12)</f>
        <v>Cimento</v>
      </c>
      <c r="N482" s="2">
        <f>_xlfn.XLOOKUP(G482,dMateriaPrima!$A$2:$A$12,dMateriaPrima!$C$2:$C$12)</f>
        <v>23</v>
      </c>
      <c r="O482" s="3">
        <f t="shared" si="35"/>
        <v>2967</v>
      </c>
      <c r="P482" s="4">
        <f t="shared" si="36"/>
        <v>0</v>
      </c>
      <c r="Q482" s="3">
        <f t="shared" si="37"/>
        <v>2967</v>
      </c>
      <c r="R482" t="str">
        <f t="shared" si="38"/>
        <v>Em atraso</v>
      </c>
      <c r="S482" s="5">
        <f t="shared" si="39"/>
        <v>1</v>
      </c>
    </row>
    <row r="483" spans="1:19" x14ac:dyDescent="0.25">
      <c r="A483">
        <v>482</v>
      </c>
      <c r="B483" s="1">
        <v>43609</v>
      </c>
      <c r="C483" s="1">
        <v>43618</v>
      </c>
      <c r="D483" s="1">
        <v>43627</v>
      </c>
      <c r="E483" s="1">
        <v>43627</v>
      </c>
      <c r="F483">
        <v>1</v>
      </c>
      <c r="G483">
        <v>7</v>
      </c>
      <c r="H483">
        <v>52</v>
      </c>
      <c r="I483" s="6">
        <v>0</v>
      </c>
      <c r="J483">
        <v>2</v>
      </c>
      <c r="K483" t="str">
        <f>_xlfn.XLOOKUP(fCompras!F483,dComprador!$A$2:$A$7,dComprador!$B$2:$B$7)</f>
        <v>Alon</v>
      </c>
      <c r="L483" t="str">
        <f>_xlfn.XLOOKUP(J483,dFornecedor!$A$2:$A$6,dFornecedor!$B$2:$B$6)</f>
        <v>Minerva</v>
      </c>
      <c r="M483" t="str">
        <f>_xlfn.XLOOKUP(G483,dMateriaPrima!$A$2:$A$12,dMateriaPrima!$B$2:$B$12)</f>
        <v>Poliéster</v>
      </c>
      <c r="N483" s="2">
        <f>_xlfn.XLOOKUP(G483,dMateriaPrima!$A$2:$A$12,dMateriaPrima!$C$2:$C$12)</f>
        <v>8</v>
      </c>
      <c r="O483" s="3">
        <f t="shared" si="35"/>
        <v>416</v>
      </c>
      <c r="P483" s="4">
        <f t="shared" si="36"/>
        <v>0</v>
      </c>
      <c r="Q483" s="3">
        <f t="shared" si="37"/>
        <v>416</v>
      </c>
      <c r="R483" t="str">
        <f t="shared" si="38"/>
        <v>No prazo</v>
      </c>
      <c r="S483" s="5">
        <f t="shared" si="39"/>
        <v>0</v>
      </c>
    </row>
    <row r="484" spans="1:19" x14ac:dyDescent="0.25">
      <c r="A484">
        <v>483</v>
      </c>
      <c r="B484" s="1">
        <v>43609</v>
      </c>
      <c r="C484" s="1">
        <v>43618</v>
      </c>
      <c r="D484" s="1">
        <v>43623</v>
      </c>
      <c r="E484" s="1">
        <v>43628</v>
      </c>
      <c r="F484">
        <v>3</v>
      </c>
      <c r="G484">
        <v>8</v>
      </c>
      <c r="H484">
        <v>46</v>
      </c>
      <c r="I484" s="6">
        <v>0</v>
      </c>
      <c r="J484">
        <v>3</v>
      </c>
      <c r="K484" t="str">
        <f>_xlfn.XLOOKUP(fCompras!F484,dComprador!$A$2:$A$7,dComprador!$B$2:$B$7)</f>
        <v>Diego</v>
      </c>
      <c r="L484" t="str">
        <f>_xlfn.XLOOKUP(J484,dFornecedor!$A$2:$A$6,dFornecedor!$B$2:$B$6)</f>
        <v>StepUp</v>
      </c>
      <c r="M484" t="str">
        <f>_xlfn.XLOOKUP(G484,dMateriaPrima!$A$2:$A$12,dMateriaPrima!$B$2:$B$12)</f>
        <v>Cimento</v>
      </c>
      <c r="N484" s="2">
        <f>_xlfn.XLOOKUP(G484,dMateriaPrima!$A$2:$A$12,dMateriaPrima!$C$2:$C$12)</f>
        <v>23</v>
      </c>
      <c r="O484" s="3">
        <f t="shared" si="35"/>
        <v>1058</v>
      </c>
      <c r="P484" s="4">
        <f t="shared" si="36"/>
        <v>0</v>
      </c>
      <c r="Q484" s="3">
        <f t="shared" si="37"/>
        <v>1058</v>
      </c>
      <c r="R484" t="str">
        <f t="shared" si="38"/>
        <v>Em atraso</v>
      </c>
      <c r="S484" s="5">
        <f t="shared" si="39"/>
        <v>5</v>
      </c>
    </row>
    <row r="485" spans="1:19" x14ac:dyDescent="0.25">
      <c r="A485">
        <v>484</v>
      </c>
      <c r="B485" s="1">
        <v>43609</v>
      </c>
      <c r="C485" s="1">
        <v>43612</v>
      </c>
      <c r="D485" s="1">
        <v>43626</v>
      </c>
      <c r="E485" s="1">
        <v>43630</v>
      </c>
      <c r="F485">
        <v>1</v>
      </c>
      <c r="G485">
        <v>7</v>
      </c>
      <c r="H485">
        <v>258</v>
      </c>
      <c r="I485" s="6">
        <v>0.16</v>
      </c>
      <c r="J485">
        <v>3</v>
      </c>
      <c r="K485" t="str">
        <f>_xlfn.XLOOKUP(fCompras!F485,dComprador!$A$2:$A$7,dComprador!$B$2:$B$7)</f>
        <v>Alon</v>
      </c>
      <c r="L485" t="str">
        <f>_xlfn.XLOOKUP(J485,dFornecedor!$A$2:$A$6,dFornecedor!$B$2:$B$6)</f>
        <v>StepUp</v>
      </c>
      <c r="M485" t="str">
        <f>_xlfn.XLOOKUP(G485,dMateriaPrima!$A$2:$A$12,dMateriaPrima!$B$2:$B$12)</f>
        <v>Poliéster</v>
      </c>
      <c r="N485" s="2">
        <f>_xlfn.XLOOKUP(G485,dMateriaPrima!$A$2:$A$12,dMateriaPrima!$C$2:$C$12)</f>
        <v>8</v>
      </c>
      <c r="O485" s="3">
        <f t="shared" si="35"/>
        <v>2064</v>
      </c>
      <c r="P485" s="4">
        <f t="shared" si="36"/>
        <v>330.24</v>
      </c>
      <c r="Q485" s="3">
        <f t="shared" si="37"/>
        <v>1733.76</v>
      </c>
      <c r="R485" t="str">
        <f t="shared" si="38"/>
        <v>Em atraso</v>
      </c>
      <c r="S485" s="5">
        <f t="shared" si="39"/>
        <v>4</v>
      </c>
    </row>
    <row r="486" spans="1:19" x14ac:dyDescent="0.25">
      <c r="A486">
        <v>485</v>
      </c>
      <c r="B486" s="1">
        <v>43609</v>
      </c>
      <c r="C486" s="1">
        <v>43615</v>
      </c>
      <c r="D486" s="1">
        <v>43630</v>
      </c>
      <c r="E486" s="1">
        <v>43630</v>
      </c>
      <c r="F486">
        <v>1</v>
      </c>
      <c r="G486">
        <v>10</v>
      </c>
      <c r="H486">
        <v>369</v>
      </c>
      <c r="I486" s="6">
        <v>0</v>
      </c>
      <c r="J486">
        <v>2</v>
      </c>
      <c r="K486" t="str">
        <f>_xlfn.XLOOKUP(fCompras!F486,dComprador!$A$2:$A$7,dComprador!$B$2:$B$7)</f>
        <v>Alon</v>
      </c>
      <c r="L486" t="str">
        <f>_xlfn.XLOOKUP(J486,dFornecedor!$A$2:$A$6,dFornecedor!$B$2:$B$6)</f>
        <v>Minerva</v>
      </c>
      <c r="M486" t="str">
        <f>_xlfn.XLOOKUP(G486,dMateriaPrima!$A$2:$A$12,dMateriaPrima!$B$2:$B$12)</f>
        <v>Pedra Britada</v>
      </c>
      <c r="N486" s="2">
        <f>_xlfn.XLOOKUP(G486,dMateriaPrima!$A$2:$A$12,dMateriaPrima!$C$2:$C$12)</f>
        <v>56</v>
      </c>
      <c r="O486" s="3">
        <f t="shared" si="35"/>
        <v>20664</v>
      </c>
      <c r="P486" s="4">
        <f t="shared" si="36"/>
        <v>0</v>
      </c>
      <c r="Q486" s="3">
        <f t="shared" si="37"/>
        <v>20664</v>
      </c>
      <c r="R486" t="str">
        <f t="shared" si="38"/>
        <v>No prazo</v>
      </c>
      <c r="S486" s="5">
        <f t="shared" si="39"/>
        <v>0</v>
      </c>
    </row>
    <row r="487" spans="1:19" x14ac:dyDescent="0.25">
      <c r="A487">
        <v>486</v>
      </c>
      <c r="B487" s="1">
        <v>43610</v>
      </c>
      <c r="C487" s="1">
        <v>43613</v>
      </c>
      <c r="D487" s="1">
        <v>43617</v>
      </c>
      <c r="E487" s="1">
        <v>43614</v>
      </c>
      <c r="F487">
        <v>4</v>
      </c>
      <c r="G487">
        <v>8</v>
      </c>
      <c r="H487">
        <v>96</v>
      </c>
      <c r="I487" s="6">
        <v>0</v>
      </c>
      <c r="J487">
        <v>3</v>
      </c>
      <c r="K487" t="str">
        <f>_xlfn.XLOOKUP(fCompras!F487,dComprador!$A$2:$A$7,dComprador!$B$2:$B$7)</f>
        <v>Lira</v>
      </c>
      <c r="L487" t="str">
        <f>_xlfn.XLOOKUP(J487,dFornecedor!$A$2:$A$6,dFornecedor!$B$2:$B$6)</f>
        <v>StepUp</v>
      </c>
      <c r="M487" t="str">
        <f>_xlfn.XLOOKUP(G487,dMateriaPrima!$A$2:$A$12,dMateriaPrima!$B$2:$B$12)</f>
        <v>Cimento</v>
      </c>
      <c r="N487" s="2">
        <f>_xlfn.XLOOKUP(G487,dMateriaPrima!$A$2:$A$12,dMateriaPrima!$C$2:$C$12)</f>
        <v>23</v>
      </c>
      <c r="O487" s="3">
        <f t="shared" si="35"/>
        <v>2208</v>
      </c>
      <c r="P487" s="4">
        <f t="shared" si="36"/>
        <v>0</v>
      </c>
      <c r="Q487" s="3">
        <f t="shared" si="37"/>
        <v>2208</v>
      </c>
      <c r="R487" t="str">
        <f t="shared" si="38"/>
        <v>No prazo</v>
      </c>
      <c r="S487" s="5">
        <f t="shared" si="39"/>
        <v>0</v>
      </c>
    </row>
    <row r="488" spans="1:19" x14ac:dyDescent="0.25">
      <c r="A488">
        <v>487</v>
      </c>
      <c r="B488" s="1">
        <v>43610</v>
      </c>
      <c r="C488" s="1">
        <v>43614</v>
      </c>
      <c r="D488" s="1">
        <v>43643</v>
      </c>
      <c r="E488" s="1">
        <v>43645</v>
      </c>
      <c r="F488">
        <v>1</v>
      </c>
      <c r="G488">
        <v>7</v>
      </c>
      <c r="H488">
        <v>520</v>
      </c>
      <c r="I488" s="6">
        <v>0</v>
      </c>
      <c r="J488">
        <v>1</v>
      </c>
      <c r="K488" t="str">
        <f>_xlfn.XLOOKUP(fCompras!F488,dComprador!$A$2:$A$7,dComprador!$B$2:$B$7)</f>
        <v>Alon</v>
      </c>
      <c r="L488" t="str">
        <f>_xlfn.XLOOKUP(J488,dFornecedor!$A$2:$A$6,dFornecedor!$B$2:$B$6)</f>
        <v>NorthShore</v>
      </c>
      <c r="M488" t="str">
        <f>_xlfn.XLOOKUP(G488,dMateriaPrima!$A$2:$A$12,dMateriaPrima!$B$2:$B$12)</f>
        <v>Poliéster</v>
      </c>
      <c r="N488" s="2">
        <f>_xlfn.XLOOKUP(G488,dMateriaPrima!$A$2:$A$12,dMateriaPrima!$C$2:$C$12)</f>
        <v>8</v>
      </c>
      <c r="O488" s="3">
        <f t="shared" si="35"/>
        <v>4160</v>
      </c>
      <c r="P488" s="4">
        <f t="shared" si="36"/>
        <v>0</v>
      </c>
      <c r="Q488" s="3">
        <f t="shared" si="37"/>
        <v>4160</v>
      </c>
      <c r="R488" t="str">
        <f t="shared" si="38"/>
        <v>Em atraso</v>
      </c>
      <c r="S488" s="5">
        <f t="shared" si="39"/>
        <v>2</v>
      </c>
    </row>
    <row r="489" spans="1:19" x14ac:dyDescent="0.25">
      <c r="A489">
        <v>488</v>
      </c>
      <c r="B489" s="1">
        <v>43610</v>
      </c>
      <c r="C489" s="1">
        <v>43610</v>
      </c>
      <c r="D489" s="1">
        <v>43619</v>
      </c>
      <c r="E489" s="1">
        <v>43619</v>
      </c>
      <c r="F489">
        <v>4</v>
      </c>
      <c r="G489">
        <v>1</v>
      </c>
      <c r="H489">
        <v>129</v>
      </c>
      <c r="I489" s="6">
        <v>0</v>
      </c>
      <c r="J489">
        <v>2</v>
      </c>
      <c r="K489" t="str">
        <f>_xlfn.XLOOKUP(fCompras!F489,dComprador!$A$2:$A$7,dComprador!$B$2:$B$7)</f>
        <v>Lira</v>
      </c>
      <c r="L489" t="str">
        <f>_xlfn.XLOOKUP(J489,dFornecedor!$A$2:$A$6,dFornecedor!$B$2:$B$6)</f>
        <v>Minerva</v>
      </c>
      <c r="M489" t="str">
        <f>_xlfn.XLOOKUP(G489,dMateriaPrima!$A$2:$A$12,dMateriaPrima!$B$2:$B$12)</f>
        <v>Tecido</v>
      </c>
      <c r="N489" s="2">
        <f>_xlfn.XLOOKUP(G489,dMateriaPrima!$A$2:$A$12,dMateriaPrima!$C$2:$C$12)</f>
        <v>18</v>
      </c>
      <c r="O489" s="3">
        <f t="shared" si="35"/>
        <v>2322</v>
      </c>
      <c r="P489" s="4">
        <f t="shared" si="36"/>
        <v>0</v>
      </c>
      <c r="Q489" s="3">
        <f t="shared" si="37"/>
        <v>2322</v>
      </c>
      <c r="R489" t="str">
        <f t="shared" si="38"/>
        <v>No prazo</v>
      </c>
      <c r="S489" s="5">
        <f t="shared" si="39"/>
        <v>0</v>
      </c>
    </row>
    <row r="490" spans="1:19" x14ac:dyDescent="0.25">
      <c r="A490">
        <v>489</v>
      </c>
      <c r="B490" s="1">
        <v>43610</v>
      </c>
      <c r="C490" s="1">
        <v>43613</v>
      </c>
      <c r="D490" s="1">
        <v>43626</v>
      </c>
      <c r="E490" s="1">
        <v>43629</v>
      </c>
      <c r="F490">
        <v>1</v>
      </c>
      <c r="G490">
        <v>1</v>
      </c>
      <c r="H490">
        <v>194</v>
      </c>
      <c r="I490" s="6">
        <v>0</v>
      </c>
      <c r="J490">
        <v>5</v>
      </c>
      <c r="K490" t="str">
        <f>_xlfn.XLOOKUP(fCompras!F490,dComprador!$A$2:$A$7,dComprador!$B$2:$B$7)</f>
        <v>Alon</v>
      </c>
      <c r="L490" t="str">
        <f>_xlfn.XLOOKUP(J490,dFornecedor!$A$2:$A$6,dFornecedor!$B$2:$B$6)</f>
        <v>Atlas</v>
      </c>
      <c r="M490" t="str">
        <f>_xlfn.XLOOKUP(G490,dMateriaPrima!$A$2:$A$12,dMateriaPrima!$B$2:$B$12)</f>
        <v>Tecido</v>
      </c>
      <c r="N490" s="2">
        <f>_xlfn.XLOOKUP(G490,dMateriaPrima!$A$2:$A$12,dMateriaPrima!$C$2:$C$12)</f>
        <v>18</v>
      </c>
      <c r="O490" s="3">
        <f t="shared" si="35"/>
        <v>3492</v>
      </c>
      <c r="P490" s="4">
        <f t="shared" si="36"/>
        <v>0</v>
      </c>
      <c r="Q490" s="3">
        <f t="shared" si="37"/>
        <v>3492</v>
      </c>
      <c r="R490" t="str">
        <f t="shared" si="38"/>
        <v>Em atraso</v>
      </c>
      <c r="S490" s="5">
        <f t="shared" si="39"/>
        <v>3</v>
      </c>
    </row>
    <row r="491" spans="1:19" x14ac:dyDescent="0.25">
      <c r="A491">
        <v>490</v>
      </c>
      <c r="B491" s="1">
        <v>43610</v>
      </c>
      <c r="C491" s="1">
        <v>43618</v>
      </c>
      <c r="D491" s="1">
        <v>43628</v>
      </c>
      <c r="E491" s="1">
        <v>43630</v>
      </c>
      <c r="F491">
        <v>1</v>
      </c>
      <c r="G491">
        <v>9</v>
      </c>
      <c r="H491">
        <v>325</v>
      </c>
      <c r="I491" s="6">
        <v>0</v>
      </c>
      <c r="J491">
        <v>2</v>
      </c>
      <c r="K491" t="str">
        <f>_xlfn.XLOOKUP(fCompras!F491,dComprador!$A$2:$A$7,dComprador!$B$2:$B$7)</f>
        <v>Alon</v>
      </c>
      <c r="L491" t="str">
        <f>_xlfn.XLOOKUP(J491,dFornecedor!$A$2:$A$6,dFornecedor!$B$2:$B$6)</f>
        <v>Minerva</v>
      </c>
      <c r="M491" t="str">
        <f>_xlfn.XLOOKUP(G491,dMateriaPrima!$A$2:$A$12,dMateriaPrima!$B$2:$B$12)</f>
        <v>Couro</v>
      </c>
      <c r="N491" s="2">
        <f>_xlfn.XLOOKUP(G491,dMateriaPrima!$A$2:$A$12,dMateriaPrima!$C$2:$C$12)</f>
        <v>4.4000000000000004</v>
      </c>
      <c r="O491" s="3">
        <f t="shared" si="35"/>
        <v>1430.0000000000002</v>
      </c>
      <c r="P491" s="4">
        <f t="shared" si="36"/>
        <v>0</v>
      </c>
      <c r="Q491" s="3">
        <f t="shared" si="37"/>
        <v>1430.0000000000002</v>
      </c>
      <c r="R491" t="str">
        <f t="shared" si="38"/>
        <v>Em atraso</v>
      </c>
      <c r="S491" s="5">
        <f t="shared" si="39"/>
        <v>2</v>
      </c>
    </row>
    <row r="492" spans="1:19" x14ac:dyDescent="0.25">
      <c r="A492">
        <v>491</v>
      </c>
      <c r="B492" s="1">
        <v>43610</v>
      </c>
      <c r="C492" s="1">
        <v>43616</v>
      </c>
      <c r="D492" s="1">
        <v>43625</v>
      </c>
      <c r="E492" s="1">
        <v>43623</v>
      </c>
      <c r="F492">
        <v>2</v>
      </c>
      <c r="G492">
        <v>7</v>
      </c>
      <c r="H492">
        <v>569</v>
      </c>
      <c r="I492" s="6">
        <v>0</v>
      </c>
      <c r="J492">
        <v>2</v>
      </c>
      <c r="K492" t="str">
        <f>_xlfn.XLOOKUP(fCompras!F492,dComprador!$A$2:$A$7,dComprador!$B$2:$B$7)</f>
        <v>João</v>
      </c>
      <c r="L492" t="str">
        <f>_xlfn.XLOOKUP(J492,dFornecedor!$A$2:$A$6,dFornecedor!$B$2:$B$6)</f>
        <v>Minerva</v>
      </c>
      <c r="M492" t="str">
        <f>_xlfn.XLOOKUP(G492,dMateriaPrima!$A$2:$A$12,dMateriaPrima!$B$2:$B$12)</f>
        <v>Poliéster</v>
      </c>
      <c r="N492" s="2">
        <f>_xlfn.XLOOKUP(G492,dMateriaPrima!$A$2:$A$12,dMateriaPrima!$C$2:$C$12)</f>
        <v>8</v>
      </c>
      <c r="O492" s="3">
        <f t="shared" si="35"/>
        <v>4552</v>
      </c>
      <c r="P492" s="4">
        <f t="shared" si="36"/>
        <v>0</v>
      </c>
      <c r="Q492" s="3">
        <f t="shared" si="37"/>
        <v>4552</v>
      </c>
      <c r="R492" t="str">
        <f t="shared" si="38"/>
        <v>No prazo</v>
      </c>
      <c r="S492" s="5">
        <f t="shared" si="39"/>
        <v>0</v>
      </c>
    </row>
    <row r="493" spans="1:19" x14ac:dyDescent="0.25">
      <c r="A493">
        <v>492</v>
      </c>
      <c r="B493" s="1">
        <v>43610</v>
      </c>
      <c r="C493" s="1">
        <v>43618</v>
      </c>
      <c r="D493" s="1">
        <v>43626</v>
      </c>
      <c r="E493" s="1">
        <v>43628</v>
      </c>
      <c r="F493">
        <v>2</v>
      </c>
      <c r="G493">
        <v>9</v>
      </c>
      <c r="H493">
        <v>211</v>
      </c>
      <c r="I493" s="6">
        <v>0</v>
      </c>
      <c r="J493">
        <v>2</v>
      </c>
      <c r="K493" t="str">
        <f>_xlfn.XLOOKUP(fCompras!F493,dComprador!$A$2:$A$7,dComprador!$B$2:$B$7)</f>
        <v>João</v>
      </c>
      <c r="L493" t="str">
        <f>_xlfn.XLOOKUP(J493,dFornecedor!$A$2:$A$6,dFornecedor!$B$2:$B$6)</f>
        <v>Minerva</v>
      </c>
      <c r="M493" t="str">
        <f>_xlfn.XLOOKUP(G493,dMateriaPrima!$A$2:$A$12,dMateriaPrima!$B$2:$B$12)</f>
        <v>Couro</v>
      </c>
      <c r="N493" s="2">
        <f>_xlfn.XLOOKUP(G493,dMateriaPrima!$A$2:$A$12,dMateriaPrima!$C$2:$C$12)</f>
        <v>4.4000000000000004</v>
      </c>
      <c r="O493" s="3">
        <f t="shared" si="35"/>
        <v>928.40000000000009</v>
      </c>
      <c r="P493" s="4">
        <f t="shared" si="36"/>
        <v>0</v>
      </c>
      <c r="Q493" s="3">
        <f t="shared" si="37"/>
        <v>928.40000000000009</v>
      </c>
      <c r="R493" t="str">
        <f t="shared" si="38"/>
        <v>Em atraso</v>
      </c>
      <c r="S493" s="5">
        <f t="shared" si="39"/>
        <v>2</v>
      </c>
    </row>
    <row r="494" spans="1:19" x14ac:dyDescent="0.25">
      <c r="A494">
        <v>493</v>
      </c>
      <c r="B494" s="1">
        <v>43610</v>
      </c>
      <c r="C494" s="1">
        <v>43614</v>
      </c>
      <c r="D494" s="1">
        <v>43637</v>
      </c>
      <c r="E494" s="1">
        <v>43642</v>
      </c>
      <c r="F494">
        <v>1</v>
      </c>
      <c r="G494">
        <v>7</v>
      </c>
      <c r="H494">
        <v>512</v>
      </c>
      <c r="I494" s="6">
        <v>0</v>
      </c>
      <c r="J494">
        <v>5</v>
      </c>
      <c r="K494" t="str">
        <f>_xlfn.XLOOKUP(fCompras!F494,dComprador!$A$2:$A$7,dComprador!$B$2:$B$7)</f>
        <v>Alon</v>
      </c>
      <c r="L494" t="str">
        <f>_xlfn.XLOOKUP(J494,dFornecedor!$A$2:$A$6,dFornecedor!$B$2:$B$6)</f>
        <v>Atlas</v>
      </c>
      <c r="M494" t="str">
        <f>_xlfn.XLOOKUP(G494,dMateriaPrima!$A$2:$A$12,dMateriaPrima!$B$2:$B$12)</f>
        <v>Poliéster</v>
      </c>
      <c r="N494" s="2">
        <f>_xlfn.XLOOKUP(G494,dMateriaPrima!$A$2:$A$12,dMateriaPrima!$C$2:$C$12)</f>
        <v>8</v>
      </c>
      <c r="O494" s="3">
        <f t="shared" si="35"/>
        <v>4096</v>
      </c>
      <c r="P494" s="4">
        <f t="shared" si="36"/>
        <v>0</v>
      </c>
      <c r="Q494" s="3">
        <f t="shared" si="37"/>
        <v>4096</v>
      </c>
      <c r="R494" t="str">
        <f t="shared" si="38"/>
        <v>Em atraso</v>
      </c>
      <c r="S494" s="5">
        <f t="shared" si="39"/>
        <v>5</v>
      </c>
    </row>
    <row r="495" spans="1:19" x14ac:dyDescent="0.25">
      <c r="A495">
        <v>494</v>
      </c>
      <c r="B495" s="1">
        <v>43611</v>
      </c>
      <c r="C495" s="1">
        <v>43611</v>
      </c>
      <c r="D495" s="1">
        <v>43638</v>
      </c>
      <c r="E495" s="1">
        <v>43638</v>
      </c>
      <c r="F495">
        <v>1</v>
      </c>
      <c r="G495">
        <v>5</v>
      </c>
      <c r="H495">
        <v>33</v>
      </c>
      <c r="I495" s="6">
        <v>0</v>
      </c>
      <c r="J495">
        <v>5</v>
      </c>
      <c r="K495" t="str">
        <f>_xlfn.XLOOKUP(fCompras!F495,dComprador!$A$2:$A$7,dComprador!$B$2:$B$7)</f>
        <v>Alon</v>
      </c>
      <c r="L495" t="str">
        <f>_xlfn.XLOOKUP(J495,dFornecedor!$A$2:$A$6,dFornecedor!$B$2:$B$6)</f>
        <v>Atlas</v>
      </c>
      <c r="M495" t="str">
        <f>_xlfn.XLOOKUP(G495,dMateriaPrima!$A$2:$A$12,dMateriaPrima!$B$2:$B$12)</f>
        <v>Areia</v>
      </c>
      <c r="N495" s="2">
        <f>_xlfn.XLOOKUP(G495,dMateriaPrima!$A$2:$A$12,dMateriaPrima!$C$2:$C$12)</f>
        <v>3.59</v>
      </c>
      <c r="O495" s="3">
        <f t="shared" si="35"/>
        <v>118.47</v>
      </c>
      <c r="P495" s="4">
        <f t="shared" si="36"/>
        <v>0</v>
      </c>
      <c r="Q495" s="3">
        <f t="shared" si="37"/>
        <v>118.47</v>
      </c>
      <c r="R495" t="str">
        <f t="shared" si="38"/>
        <v>No prazo</v>
      </c>
      <c r="S495" s="5">
        <f t="shared" si="39"/>
        <v>0</v>
      </c>
    </row>
    <row r="496" spans="1:19" x14ac:dyDescent="0.25">
      <c r="A496">
        <v>495</v>
      </c>
      <c r="B496" s="1">
        <v>43611</v>
      </c>
      <c r="C496" s="1">
        <v>43611</v>
      </c>
      <c r="D496" s="1">
        <v>43617</v>
      </c>
      <c r="E496" s="1">
        <v>43621</v>
      </c>
      <c r="F496">
        <v>4</v>
      </c>
      <c r="G496">
        <v>9</v>
      </c>
      <c r="H496">
        <v>62</v>
      </c>
      <c r="I496" s="6">
        <v>0.19</v>
      </c>
      <c r="J496">
        <v>2</v>
      </c>
      <c r="K496" t="str">
        <f>_xlfn.XLOOKUP(fCompras!F496,dComprador!$A$2:$A$7,dComprador!$B$2:$B$7)</f>
        <v>Lira</v>
      </c>
      <c r="L496" t="str">
        <f>_xlfn.XLOOKUP(J496,dFornecedor!$A$2:$A$6,dFornecedor!$B$2:$B$6)</f>
        <v>Minerva</v>
      </c>
      <c r="M496" t="str">
        <f>_xlfn.XLOOKUP(G496,dMateriaPrima!$A$2:$A$12,dMateriaPrima!$B$2:$B$12)</f>
        <v>Couro</v>
      </c>
      <c r="N496" s="2">
        <f>_xlfn.XLOOKUP(G496,dMateriaPrima!$A$2:$A$12,dMateriaPrima!$C$2:$C$12)</f>
        <v>4.4000000000000004</v>
      </c>
      <c r="O496" s="3">
        <f t="shared" si="35"/>
        <v>272.8</v>
      </c>
      <c r="P496" s="4">
        <f t="shared" si="36"/>
        <v>51.832000000000001</v>
      </c>
      <c r="Q496" s="3">
        <f t="shared" si="37"/>
        <v>220.96800000000002</v>
      </c>
      <c r="R496" t="str">
        <f t="shared" si="38"/>
        <v>Em atraso</v>
      </c>
      <c r="S496" s="5">
        <f t="shared" si="39"/>
        <v>4</v>
      </c>
    </row>
    <row r="497" spans="1:19" x14ac:dyDescent="0.25">
      <c r="A497">
        <v>496</v>
      </c>
      <c r="B497" s="1">
        <v>43611</v>
      </c>
      <c r="C497" s="1">
        <v>43621</v>
      </c>
      <c r="D497" s="1">
        <v>43623</v>
      </c>
      <c r="E497" s="1">
        <v>43626</v>
      </c>
      <c r="F497">
        <v>4</v>
      </c>
      <c r="G497">
        <v>7</v>
      </c>
      <c r="H497">
        <v>34</v>
      </c>
      <c r="I497" s="6">
        <v>0</v>
      </c>
      <c r="J497">
        <v>1</v>
      </c>
      <c r="K497" t="str">
        <f>_xlfn.XLOOKUP(fCompras!F497,dComprador!$A$2:$A$7,dComprador!$B$2:$B$7)</f>
        <v>Lira</v>
      </c>
      <c r="L497" t="str">
        <f>_xlfn.XLOOKUP(J497,dFornecedor!$A$2:$A$6,dFornecedor!$B$2:$B$6)</f>
        <v>NorthShore</v>
      </c>
      <c r="M497" t="str">
        <f>_xlfn.XLOOKUP(G497,dMateriaPrima!$A$2:$A$12,dMateriaPrima!$B$2:$B$12)</f>
        <v>Poliéster</v>
      </c>
      <c r="N497" s="2">
        <f>_xlfn.XLOOKUP(G497,dMateriaPrima!$A$2:$A$12,dMateriaPrima!$C$2:$C$12)</f>
        <v>8</v>
      </c>
      <c r="O497" s="3">
        <f t="shared" si="35"/>
        <v>272</v>
      </c>
      <c r="P497" s="4">
        <f t="shared" si="36"/>
        <v>0</v>
      </c>
      <c r="Q497" s="3">
        <f t="shared" si="37"/>
        <v>272</v>
      </c>
      <c r="R497" t="str">
        <f t="shared" si="38"/>
        <v>Em atraso</v>
      </c>
      <c r="S497" s="5">
        <f t="shared" si="39"/>
        <v>3</v>
      </c>
    </row>
    <row r="498" spans="1:19" x14ac:dyDescent="0.25">
      <c r="A498">
        <v>497</v>
      </c>
      <c r="B498" s="1">
        <v>43611</v>
      </c>
      <c r="C498" s="1">
        <v>43611</v>
      </c>
      <c r="D498" s="1">
        <v>43618</v>
      </c>
      <c r="E498" s="1">
        <v>43620</v>
      </c>
      <c r="F498">
        <v>4</v>
      </c>
      <c r="G498">
        <v>6</v>
      </c>
      <c r="H498">
        <v>306</v>
      </c>
      <c r="I498" s="6">
        <v>0</v>
      </c>
      <c r="J498">
        <v>2</v>
      </c>
      <c r="K498" t="str">
        <f>_xlfn.XLOOKUP(fCompras!F498,dComprador!$A$2:$A$7,dComprador!$B$2:$B$7)</f>
        <v>Lira</v>
      </c>
      <c r="L498" t="str">
        <f>_xlfn.XLOOKUP(J498,dFornecedor!$A$2:$A$6,dFornecedor!$B$2:$B$6)</f>
        <v>Minerva</v>
      </c>
      <c r="M498" t="str">
        <f>_xlfn.XLOOKUP(G498,dMateriaPrima!$A$2:$A$12,dMateriaPrima!$B$2:$B$12)</f>
        <v>Fio Algodão</v>
      </c>
      <c r="N498" s="2">
        <f>_xlfn.XLOOKUP(G498,dMateriaPrima!$A$2:$A$12,dMateriaPrima!$C$2:$C$12)</f>
        <v>55.9</v>
      </c>
      <c r="O498" s="3">
        <f t="shared" si="35"/>
        <v>17105.399999999998</v>
      </c>
      <c r="P498" s="4">
        <f t="shared" si="36"/>
        <v>0</v>
      </c>
      <c r="Q498" s="3">
        <f t="shared" si="37"/>
        <v>17105.399999999998</v>
      </c>
      <c r="R498" t="str">
        <f t="shared" si="38"/>
        <v>Em atraso</v>
      </c>
      <c r="S498" s="5">
        <f t="shared" si="39"/>
        <v>2</v>
      </c>
    </row>
    <row r="499" spans="1:19" x14ac:dyDescent="0.25">
      <c r="A499">
        <v>498</v>
      </c>
      <c r="B499" s="1">
        <v>43611</v>
      </c>
      <c r="C499" s="1">
        <v>43620</v>
      </c>
      <c r="D499" s="1">
        <v>43621</v>
      </c>
      <c r="E499" s="1">
        <v>43622</v>
      </c>
      <c r="F499">
        <v>4</v>
      </c>
      <c r="G499">
        <v>8</v>
      </c>
      <c r="H499">
        <v>137</v>
      </c>
      <c r="I499" s="6">
        <v>0</v>
      </c>
      <c r="J499">
        <v>3</v>
      </c>
      <c r="K499" t="str">
        <f>_xlfn.XLOOKUP(fCompras!F499,dComprador!$A$2:$A$7,dComprador!$B$2:$B$7)</f>
        <v>Lira</v>
      </c>
      <c r="L499" t="str">
        <f>_xlfn.XLOOKUP(J499,dFornecedor!$A$2:$A$6,dFornecedor!$B$2:$B$6)</f>
        <v>StepUp</v>
      </c>
      <c r="M499" t="str">
        <f>_xlfn.XLOOKUP(G499,dMateriaPrima!$A$2:$A$12,dMateriaPrima!$B$2:$B$12)</f>
        <v>Cimento</v>
      </c>
      <c r="N499" s="2">
        <f>_xlfn.XLOOKUP(G499,dMateriaPrima!$A$2:$A$12,dMateriaPrima!$C$2:$C$12)</f>
        <v>23</v>
      </c>
      <c r="O499" s="3">
        <f t="shared" si="35"/>
        <v>3151</v>
      </c>
      <c r="P499" s="4">
        <f t="shared" si="36"/>
        <v>0</v>
      </c>
      <c r="Q499" s="3">
        <f t="shared" si="37"/>
        <v>3151</v>
      </c>
      <c r="R499" t="str">
        <f t="shared" si="38"/>
        <v>Em atraso</v>
      </c>
      <c r="S499" s="5">
        <f t="shared" si="39"/>
        <v>1</v>
      </c>
    </row>
    <row r="500" spans="1:19" x14ac:dyDescent="0.25">
      <c r="A500">
        <v>499</v>
      </c>
      <c r="B500" s="1">
        <v>43611</v>
      </c>
      <c r="C500" s="1">
        <v>43619</v>
      </c>
      <c r="D500" s="1">
        <v>43622</v>
      </c>
      <c r="E500" s="1">
        <v>43623</v>
      </c>
      <c r="F500">
        <v>4</v>
      </c>
      <c r="G500">
        <v>5</v>
      </c>
      <c r="H500">
        <v>134</v>
      </c>
      <c r="I500" s="6">
        <v>0</v>
      </c>
      <c r="J500">
        <v>2</v>
      </c>
      <c r="K500" t="str">
        <f>_xlfn.XLOOKUP(fCompras!F500,dComprador!$A$2:$A$7,dComprador!$B$2:$B$7)</f>
        <v>Lira</v>
      </c>
      <c r="L500" t="str">
        <f>_xlfn.XLOOKUP(J500,dFornecedor!$A$2:$A$6,dFornecedor!$B$2:$B$6)</f>
        <v>Minerva</v>
      </c>
      <c r="M500" t="str">
        <f>_xlfn.XLOOKUP(G500,dMateriaPrima!$A$2:$A$12,dMateriaPrima!$B$2:$B$12)</f>
        <v>Areia</v>
      </c>
      <c r="N500" s="2">
        <f>_xlfn.XLOOKUP(G500,dMateriaPrima!$A$2:$A$12,dMateriaPrima!$C$2:$C$12)</f>
        <v>3.59</v>
      </c>
      <c r="O500" s="3">
        <f t="shared" si="35"/>
        <v>481.06</v>
      </c>
      <c r="P500" s="4">
        <f t="shared" si="36"/>
        <v>0</v>
      </c>
      <c r="Q500" s="3">
        <f t="shared" si="37"/>
        <v>481.06</v>
      </c>
      <c r="R500" t="str">
        <f t="shared" si="38"/>
        <v>Em atraso</v>
      </c>
      <c r="S500" s="5">
        <f t="shared" si="39"/>
        <v>1</v>
      </c>
    </row>
    <row r="501" spans="1:19" x14ac:dyDescent="0.25">
      <c r="A501">
        <v>500</v>
      </c>
      <c r="B501" s="1">
        <v>43611</v>
      </c>
      <c r="C501" s="1">
        <v>43614</v>
      </c>
      <c r="D501" s="1">
        <v>43617</v>
      </c>
      <c r="E501" s="1">
        <v>43619</v>
      </c>
      <c r="F501">
        <v>4</v>
      </c>
      <c r="G501">
        <v>1</v>
      </c>
      <c r="H501">
        <v>130</v>
      </c>
      <c r="I501" s="6">
        <v>0</v>
      </c>
      <c r="J501">
        <v>1</v>
      </c>
      <c r="K501" t="str">
        <f>_xlfn.XLOOKUP(fCompras!F501,dComprador!$A$2:$A$7,dComprador!$B$2:$B$7)</f>
        <v>Lira</v>
      </c>
      <c r="L501" t="str">
        <f>_xlfn.XLOOKUP(J501,dFornecedor!$A$2:$A$6,dFornecedor!$B$2:$B$6)</f>
        <v>NorthShore</v>
      </c>
      <c r="M501" t="str">
        <f>_xlfn.XLOOKUP(G501,dMateriaPrima!$A$2:$A$12,dMateriaPrima!$B$2:$B$12)</f>
        <v>Tecido</v>
      </c>
      <c r="N501" s="2">
        <f>_xlfn.XLOOKUP(G501,dMateriaPrima!$A$2:$A$12,dMateriaPrima!$C$2:$C$12)</f>
        <v>18</v>
      </c>
      <c r="O501" s="3">
        <f t="shared" si="35"/>
        <v>2340</v>
      </c>
      <c r="P501" s="4">
        <f t="shared" si="36"/>
        <v>0</v>
      </c>
      <c r="Q501" s="3">
        <f t="shared" si="37"/>
        <v>2340</v>
      </c>
      <c r="R501" t="str">
        <f t="shared" si="38"/>
        <v>Em atraso</v>
      </c>
      <c r="S501" s="5">
        <f t="shared" si="39"/>
        <v>2</v>
      </c>
    </row>
    <row r="502" spans="1:19" x14ac:dyDescent="0.25">
      <c r="A502">
        <v>501</v>
      </c>
      <c r="B502" s="1">
        <v>43611</v>
      </c>
      <c r="C502" s="1">
        <v>43612</v>
      </c>
      <c r="D502" s="1">
        <v>43617</v>
      </c>
      <c r="E502" s="1">
        <v>43619</v>
      </c>
      <c r="F502">
        <v>4</v>
      </c>
      <c r="G502">
        <v>8</v>
      </c>
      <c r="H502">
        <v>125</v>
      </c>
      <c r="I502" s="6">
        <v>0</v>
      </c>
      <c r="J502">
        <v>3</v>
      </c>
      <c r="K502" t="str">
        <f>_xlfn.XLOOKUP(fCompras!F502,dComprador!$A$2:$A$7,dComprador!$B$2:$B$7)</f>
        <v>Lira</v>
      </c>
      <c r="L502" t="str">
        <f>_xlfn.XLOOKUP(J502,dFornecedor!$A$2:$A$6,dFornecedor!$B$2:$B$6)</f>
        <v>StepUp</v>
      </c>
      <c r="M502" t="str">
        <f>_xlfn.XLOOKUP(G502,dMateriaPrima!$A$2:$A$12,dMateriaPrima!$B$2:$B$12)</f>
        <v>Cimento</v>
      </c>
      <c r="N502" s="2">
        <f>_xlfn.XLOOKUP(G502,dMateriaPrima!$A$2:$A$12,dMateriaPrima!$C$2:$C$12)</f>
        <v>23</v>
      </c>
      <c r="O502" s="3">
        <f t="shared" si="35"/>
        <v>2875</v>
      </c>
      <c r="P502" s="4">
        <f t="shared" si="36"/>
        <v>0</v>
      </c>
      <c r="Q502" s="3">
        <f t="shared" si="37"/>
        <v>2875</v>
      </c>
      <c r="R502" t="str">
        <f t="shared" si="38"/>
        <v>Em atraso</v>
      </c>
      <c r="S502" s="5">
        <f t="shared" si="39"/>
        <v>2</v>
      </c>
    </row>
    <row r="503" spans="1:19" x14ac:dyDescent="0.25">
      <c r="A503">
        <v>502</v>
      </c>
      <c r="B503" s="1">
        <v>43611</v>
      </c>
      <c r="C503" s="1">
        <v>43623</v>
      </c>
      <c r="D503" s="1">
        <v>43623</v>
      </c>
      <c r="E503" s="1">
        <v>43627</v>
      </c>
      <c r="F503">
        <v>4</v>
      </c>
      <c r="G503">
        <v>1</v>
      </c>
      <c r="H503">
        <v>120</v>
      </c>
      <c r="I503" s="6">
        <v>0</v>
      </c>
      <c r="J503">
        <v>1</v>
      </c>
      <c r="K503" t="str">
        <f>_xlfn.XLOOKUP(fCompras!F503,dComprador!$A$2:$A$7,dComprador!$B$2:$B$7)</f>
        <v>Lira</v>
      </c>
      <c r="L503" t="str">
        <f>_xlfn.XLOOKUP(J503,dFornecedor!$A$2:$A$6,dFornecedor!$B$2:$B$6)</f>
        <v>NorthShore</v>
      </c>
      <c r="M503" t="str">
        <f>_xlfn.XLOOKUP(G503,dMateriaPrima!$A$2:$A$12,dMateriaPrima!$B$2:$B$12)</f>
        <v>Tecido</v>
      </c>
      <c r="N503" s="2">
        <f>_xlfn.XLOOKUP(G503,dMateriaPrima!$A$2:$A$12,dMateriaPrima!$C$2:$C$12)</f>
        <v>18</v>
      </c>
      <c r="O503" s="3">
        <f t="shared" si="35"/>
        <v>2160</v>
      </c>
      <c r="P503" s="4">
        <f t="shared" si="36"/>
        <v>0</v>
      </c>
      <c r="Q503" s="3">
        <f t="shared" si="37"/>
        <v>2160</v>
      </c>
      <c r="R503" t="str">
        <f t="shared" si="38"/>
        <v>Em atraso</v>
      </c>
      <c r="S503" s="5">
        <f t="shared" si="39"/>
        <v>4</v>
      </c>
    </row>
    <row r="504" spans="1:19" x14ac:dyDescent="0.25">
      <c r="A504">
        <v>503</v>
      </c>
      <c r="B504" s="1">
        <v>43611</v>
      </c>
      <c r="C504" s="1">
        <v>43612</v>
      </c>
      <c r="D504" s="1">
        <v>43629</v>
      </c>
      <c r="E504" s="1">
        <v>43631</v>
      </c>
      <c r="F504">
        <v>1</v>
      </c>
      <c r="G504">
        <v>2</v>
      </c>
      <c r="H504">
        <v>621</v>
      </c>
      <c r="I504" s="6">
        <v>0</v>
      </c>
      <c r="J504">
        <v>3</v>
      </c>
      <c r="K504" t="str">
        <f>_xlfn.XLOOKUP(fCompras!F504,dComprador!$A$2:$A$7,dComprador!$B$2:$B$7)</f>
        <v>Alon</v>
      </c>
      <c r="L504" t="str">
        <f>_xlfn.XLOOKUP(J504,dFornecedor!$A$2:$A$6,dFornecedor!$B$2:$B$6)</f>
        <v>StepUp</v>
      </c>
      <c r="M504" t="str">
        <f>_xlfn.XLOOKUP(G504,dMateriaPrima!$A$2:$A$12,dMateriaPrima!$B$2:$B$12)</f>
        <v>Chapa Metal</v>
      </c>
      <c r="N504" s="2">
        <f>_xlfn.XLOOKUP(G504,dMateriaPrima!$A$2:$A$12,dMateriaPrima!$C$2:$C$12)</f>
        <v>299.89999999999998</v>
      </c>
      <c r="O504" s="3">
        <f t="shared" si="35"/>
        <v>186237.9</v>
      </c>
      <c r="P504" s="4">
        <f t="shared" si="36"/>
        <v>0</v>
      </c>
      <c r="Q504" s="3">
        <f t="shared" si="37"/>
        <v>186237.9</v>
      </c>
      <c r="R504" t="str">
        <f t="shared" si="38"/>
        <v>Em atraso</v>
      </c>
      <c r="S504" s="5">
        <f t="shared" si="39"/>
        <v>2</v>
      </c>
    </row>
    <row r="505" spans="1:19" x14ac:dyDescent="0.25">
      <c r="A505">
        <v>504</v>
      </c>
      <c r="B505" s="1">
        <v>43611</v>
      </c>
      <c r="C505" s="1">
        <v>43620</v>
      </c>
      <c r="D505" s="1">
        <v>43630</v>
      </c>
      <c r="E505" s="1">
        <v>43632</v>
      </c>
      <c r="F505">
        <v>1</v>
      </c>
      <c r="G505">
        <v>5</v>
      </c>
      <c r="H505">
        <v>318</v>
      </c>
      <c r="I505" s="6">
        <v>0</v>
      </c>
      <c r="J505">
        <v>2</v>
      </c>
      <c r="K505" t="str">
        <f>_xlfn.XLOOKUP(fCompras!F505,dComprador!$A$2:$A$7,dComprador!$B$2:$B$7)</f>
        <v>Alon</v>
      </c>
      <c r="L505" t="str">
        <f>_xlfn.XLOOKUP(J505,dFornecedor!$A$2:$A$6,dFornecedor!$B$2:$B$6)</f>
        <v>Minerva</v>
      </c>
      <c r="M505" t="str">
        <f>_xlfn.XLOOKUP(G505,dMateriaPrima!$A$2:$A$12,dMateriaPrima!$B$2:$B$12)</f>
        <v>Areia</v>
      </c>
      <c r="N505" s="2">
        <f>_xlfn.XLOOKUP(G505,dMateriaPrima!$A$2:$A$12,dMateriaPrima!$C$2:$C$12)</f>
        <v>3.59</v>
      </c>
      <c r="O505" s="3">
        <f t="shared" si="35"/>
        <v>1141.6199999999999</v>
      </c>
      <c r="P505" s="4">
        <f t="shared" si="36"/>
        <v>0</v>
      </c>
      <c r="Q505" s="3">
        <f t="shared" si="37"/>
        <v>1141.6199999999999</v>
      </c>
      <c r="R505" t="str">
        <f t="shared" si="38"/>
        <v>Em atraso</v>
      </c>
      <c r="S505" s="5">
        <f t="shared" si="39"/>
        <v>2</v>
      </c>
    </row>
    <row r="506" spans="1:19" x14ac:dyDescent="0.25">
      <c r="A506">
        <v>505</v>
      </c>
      <c r="B506" s="1">
        <v>43611</v>
      </c>
      <c r="C506" s="1">
        <v>43611</v>
      </c>
      <c r="D506" s="1">
        <v>43641</v>
      </c>
      <c r="E506" s="1">
        <v>43643</v>
      </c>
      <c r="F506">
        <v>1</v>
      </c>
      <c r="G506">
        <v>11</v>
      </c>
      <c r="H506">
        <v>114</v>
      </c>
      <c r="I506" s="6">
        <v>0</v>
      </c>
      <c r="J506">
        <v>4</v>
      </c>
      <c r="K506" t="str">
        <f>_xlfn.XLOOKUP(fCompras!F506,dComprador!$A$2:$A$7,dComprador!$B$2:$B$7)</f>
        <v>Alon</v>
      </c>
      <c r="L506" t="str">
        <f>_xlfn.XLOOKUP(J506,dFornecedor!$A$2:$A$6,dFornecedor!$B$2:$B$6)</f>
        <v>AlphaOmega</v>
      </c>
      <c r="M506" t="str">
        <f>_xlfn.XLOOKUP(G506,dMateriaPrima!$A$2:$A$12,dMateriaPrima!$B$2:$B$12)</f>
        <v>Papel</v>
      </c>
      <c r="N506" s="2">
        <f>_xlfn.XLOOKUP(G506,dMateriaPrima!$A$2:$A$12,dMateriaPrima!$C$2:$C$12)</f>
        <v>9</v>
      </c>
      <c r="O506" s="3">
        <f t="shared" si="35"/>
        <v>1026</v>
      </c>
      <c r="P506" s="4">
        <f t="shared" si="36"/>
        <v>0</v>
      </c>
      <c r="Q506" s="3">
        <f t="shared" si="37"/>
        <v>1026</v>
      </c>
      <c r="R506" t="str">
        <f t="shared" si="38"/>
        <v>Em atraso</v>
      </c>
      <c r="S506" s="5">
        <f t="shared" si="39"/>
        <v>2</v>
      </c>
    </row>
    <row r="507" spans="1:19" x14ac:dyDescent="0.25">
      <c r="A507">
        <v>506</v>
      </c>
      <c r="B507" s="1">
        <v>43611</v>
      </c>
      <c r="C507" s="1">
        <v>43614</v>
      </c>
      <c r="D507" s="1">
        <v>43643</v>
      </c>
      <c r="E507" s="1">
        <v>43644</v>
      </c>
      <c r="F507">
        <v>1</v>
      </c>
      <c r="G507">
        <v>7</v>
      </c>
      <c r="H507">
        <v>173</v>
      </c>
      <c r="I507" s="6">
        <v>0</v>
      </c>
      <c r="J507">
        <v>3</v>
      </c>
      <c r="K507" t="str">
        <f>_xlfn.XLOOKUP(fCompras!F507,dComprador!$A$2:$A$7,dComprador!$B$2:$B$7)</f>
        <v>Alon</v>
      </c>
      <c r="L507" t="str">
        <f>_xlfn.XLOOKUP(J507,dFornecedor!$A$2:$A$6,dFornecedor!$B$2:$B$6)</f>
        <v>StepUp</v>
      </c>
      <c r="M507" t="str">
        <f>_xlfn.XLOOKUP(G507,dMateriaPrima!$A$2:$A$12,dMateriaPrima!$B$2:$B$12)</f>
        <v>Poliéster</v>
      </c>
      <c r="N507" s="2">
        <f>_xlfn.XLOOKUP(G507,dMateriaPrima!$A$2:$A$12,dMateriaPrima!$C$2:$C$12)</f>
        <v>8</v>
      </c>
      <c r="O507" s="3">
        <f t="shared" si="35"/>
        <v>1384</v>
      </c>
      <c r="P507" s="4">
        <f t="shared" si="36"/>
        <v>0</v>
      </c>
      <c r="Q507" s="3">
        <f t="shared" si="37"/>
        <v>1384</v>
      </c>
      <c r="R507" t="str">
        <f t="shared" si="38"/>
        <v>Em atraso</v>
      </c>
      <c r="S507" s="5">
        <f t="shared" si="39"/>
        <v>1</v>
      </c>
    </row>
    <row r="508" spans="1:19" x14ac:dyDescent="0.25">
      <c r="A508">
        <v>507</v>
      </c>
      <c r="B508" s="1">
        <v>43612</v>
      </c>
      <c r="C508" s="1">
        <v>43617</v>
      </c>
      <c r="D508" s="1">
        <v>43619</v>
      </c>
      <c r="E508" s="1">
        <v>43621</v>
      </c>
      <c r="F508">
        <v>4</v>
      </c>
      <c r="G508">
        <v>8</v>
      </c>
      <c r="H508">
        <v>105</v>
      </c>
      <c r="I508" s="6">
        <v>0</v>
      </c>
      <c r="J508">
        <v>3</v>
      </c>
      <c r="K508" t="str">
        <f>_xlfn.XLOOKUP(fCompras!F508,dComprador!$A$2:$A$7,dComprador!$B$2:$B$7)</f>
        <v>Lira</v>
      </c>
      <c r="L508" t="str">
        <f>_xlfn.XLOOKUP(J508,dFornecedor!$A$2:$A$6,dFornecedor!$B$2:$B$6)</f>
        <v>StepUp</v>
      </c>
      <c r="M508" t="str">
        <f>_xlfn.XLOOKUP(G508,dMateriaPrima!$A$2:$A$12,dMateriaPrima!$B$2:$B$12)</f>
        <v>Cimento</v>
      </c>
      <c r="N508" s="2">
        <f>_xlfn.XLOOKUP(G508,dMateriaPrima!$A$2:$A$12,dMateriaPrima!$C$2:$C$12)</f>
        <v>23</v>
      </c>
      <c r="O508" s="3">
        <f t="shared" si="35"/>
        <v>2415</v>
      </c>
      <c r="P508" s="4">
        <f t="shared" si="36"/>
        <v>0</v>
      </c>
      <c r="Q508" s="3">
        <f t="shared" si="37"/>
        <v>2415</v>
      </c>
      <c r="R508" t="str">
        <f t="shared" si="38"/>
        <v>Em atraso</v>
      </c>
      <c r="S508" s="5">
        <f t="shared" si="39"/>
        <v>2</v>
      </c>
    </row>
    <row r="509" spans="1:19" x14ac:dyDescent="0.25">
      <c r="A509">
        <v>508</v>
      </c>
      <c r="B509" s="1">
        <v>43612</v>
      </c>
      <c r="C509" s="1">
        <v>43621</v>
      </c>
      <c r="D509" s="1">
        <v>43643</v>
      </c>
      <c r="E509" s="1">
        <v>43648</v>
      </c>
      <c r="F509">
        <v>1</v>
      </c>
      <c r="G509">
        <v>7</v>
      </c>
      <c r="H509">
        <v>445</v>
      </c>
      <c r="I509" s="6">
        <v>0</v>
      </c>
      <c r="J509">
        <v>3</v>
      </c>
      <c r="K509" t="str">
        <f>_xlfn.XLOOKUP(fCompras!F509,dComprador!$A$2:$A$7,dComprador!$B$2:$B$7)</f>
        <v>Alon</v>
      </c>
      <c r="L509" t="str">
        <f>_xlfn.XLOOKUP(J509,dFornecedor!$A$2:$A$6,dFornecedor!$B$2:$B$6)</f>
        <v>StepUp</v>
      </c>
      <c r="M509" t="str">
        <f>_xlfn.XLOOKUP(G509,dMateriaPrima!$A$2:$A$12,dMateriaPrima!$B$2:$B$12)</f>
        <v>Poliéster</v>
      </c>
      <c r="N509" s="2">
        <f>_xlfn.XLOOKUP(G509,dMateriaPrima!$A$2:$A$12,dMateriaPrima!$C$2:$C$12)</f>
        <v>8</v>
      </c>
      <c r="O509" s="3">
        <f t="shared" si="35"/>
        <v>3560</v>
      </c>
      <c r="P509" s="4">
        <f t="shared" si="36"/>
        <v>0</v>
      </c>
      <c r="Q509" s="3">
        <f t="shared" si="37"/>
        <v>3560</v>
      </c>
      <c r="R509" t="str">
        <f t="shared" si="38"/>
        <v>Em atraso</v>
      </c>
      <c r="S509" s="5">
        <f t="shared" si="39"/>
        <v>5</v>
      </c>
    </row>
    <row r="510" spans="1:19" x14ac:dyDescent="0.25">
      <c r="A510">
        <v>509</v>
      </c>
      <c r="B510" s="1">
        <v>43612</v>
      </c>
      <c r="C510" s="1">
        <v>43612</v>
      </c>
      <c r="D510" s="1">
        <v>43620</v>
      </c>
      <c r="E510" s="1">
        <v>43622</v>
      </c>
      <c r="F510">
        <v>4</v>
      </c>
      <c r="G510">
        <v>9</v>
      </c>
      <c r="H510">
        <v>166</v>
      </c>
      <c r="I510" s="6">
        <v>0</v>
      </c>
      <c r="J510">
        <v>5</v>
      </c>
      <c r="K510" t="str">
        <f>_xlfn.XLOOKUP(fCompras!F510,dComprador!$A$2:$A$7,dComprador!$B$2:$B$7)</f>
        <v>Lira</v>
      </c>
      <c r="L510" t="str">
        <f>_xlfn.XLOOKUP(J510,dFornecedor!$A$2:$A$6,dFornecedor!$B$2:$B$6)</f>
        <v>Atlas</v>
      </c>
      <c r="M510" t="str">
        <f>_xlfn.XLOOKUP(G510,dMateriaPrima!$A$2:$A$12,dMateriaPrima!$B$2:$B$12)</f>
        <v>Couro</v>
      </c>
      <c r="N510" s="2">
        <f>_xlfn.XLOOKUP(G510,dMateriaPrima!$A$2:$A$12,dMateriaPrima!$C$2:$C$12)</f>
        <v>4.4000000000000004</v>
      </c>
      <c r="O510" s="3">
        <f t="shared" si="35"/>
        <v>730.40000000000009</v>
      </c>
      <c r="P510" s="4">
        <f t="shared" si="36"/>
        <v>0</v>
      </c>
      <c r="Q510" s="3">
        <f t="shared" si="37"/>
        <v>730.40000000000009</v>
      </c>
      <c r="R510" t="str">
        <f t="shared" si="38"/>
        <v>Em atraso</v>
      </c>
      <c r="S510" s="5">
        <f t="shared" si="39"/>
        <v>2</v>
      </c>
    </row>
    <row r="511" spans="1:19" x14ac:dyDescent="0.25">
      <c r="A511">
        <v>510</v>
      </c>
      <c r="B511" s="1">
        <v>43612</v>
      </c>
      <c r="C511" s="1">
        <v>43620</v>
      </c>
      <c r="D511" s="1">
        <v>43633</v>
      </c>
      <c r="E511" s="1">
        <v>43635</v>
      </c>
      <c r="F511">
        <v>1</v>
      </c>
      <c r="G511">
        <v>5</v>
      </c>
      <c r="H511">
        <v>580</v>
      </c>
      <c r="I511" s="6">
        <v>0</v>
      </c>
      <c r="J511">
        <v>3</v>
      </c>
      <c r="K511" t="str">
        <f>_xlfn.XLOOKUP(fCompras!F511,dComprador!$A$2:$A$7,dComprador!$B$2:$B$7)</f>
        <v>Alon</v>
      </c>
      <c r="L511" t="str">
        <f>_xlfn.XLOOKUP(J511,dFornecedor!$A$2:$A$6,dFornecedor!$B$2:$B$6)</f>
        <v>StepUp</v>
      </c>
      <c r="M511" t="str">
        <f>_xlfn.XLOOKUP(G511,dMateriaPrima!$A$2:$A$12,dMateriaPrima!$B$2:$B$12)</f>
        <v>Areia</v>
      </c>
      <c r="N511" s="2">
        <f>_xlfn.XLOOKUP(G511,dMateriaPrima!$A$2:$A$12,dMateriaPrima!$C$2:$C$12)</f>
        <v>3.59</v>
      </c>
      <c r="O511" s="3">
        <f t="shared" si="35"/>
        <v>2082.1999999999998</v>
      </c>
      <c r="P511" s="4">
        <f t="shared" si="36"/>
        <v>0</v>
      </c>
      <c r="Q511" s="3">
        <f t="shared" si="37"/>
        <v>2082.1999999999998</v>
      </c>
      <c r="R511" t="str">
        <f t="shared" si="38"/>
        <v>Em atraso</v>
      </c>
      <c r="S511" s="5">
        <f t="shared" si="39"/>
        <v>2</v>
      </c>
    </row>
    <row r="512" spans="1:19" x14ac:dyDescent="0.25">
      <c r="A512">
        <v>511</v>
      </c>
      <c r="B512" s="1">
        <v>43612</v>
      </c>
      <c r="C512" s="1">
        <v>43612</v>
      </c>
      <c r="D512" s="1">
        <v>43624</v>
      </c>
      <c r="E512" s="1">
        <v>43628</v>
      </c>
      <c r="F512">
        <v>3</v>
      </c>
      <c r="G512">
        <v>9</v>
      </c>
      <c r="H512">
        <v>17</v>
      </c>
      <c r="I512" s="6">
        <v>0</v>
      </c>
      <c r="J512">
        <v>4</v>
      </c>
      <c r="K512" t="str">
        <f>_xlfn.XLOOKUP(fCompras!F512,dComprador!$A$2:$A$7,dComprador!$B$2:$B$7)</f>
        <v>Diego</v>
      </c>
      <c r="L512" t="str">
        <f>_xlfn.XLOOKUP(J512,dFornecedor!$A$2:$A$6,dFornecedor!$B$2:$B$6)</f>
        <v>AlphaOmega</v>
      </c>
      <c r="M512" t="str">
        <f>_xlfn.XLOOKUP(G512,dMateriaPrima!$A$2:$A$12,dMateriaPrima!$B$2:$B$12)</f>
        <v>Couro</v>
      </c>
      <c r="N512" s="2">
        <f>_xlfn.XLOOKUP(G512,dMateriaPrima!$A$2:$A$12,dMateriaPrima!$C$2:$C$12)</f>
        <v>4.4000000000000004</v>
      </c>
      <c r="O512" s="3">
        <f t="shared" si="35"/>
        <v>74.800000000000011</v>
      </c>
      <c r="P512" s="4">
        <f t="shared" si="36"/>
        <v>0</v>
      </c>
      <c r="Q512" s="3">
        <f t="shared" si="37"/>
        <v>74.800000000000011</v>
      </c>
      <c r="R512" t="str">
        <f t="shared" si="38"/>
        <v>Em atraso</v>
      </c>
      <c r="S512" s="5">
        <f t="shared" si="39"/>
        <v>4</v>
      </c>
    </row>
    <row r="513" spans="1:19" x14ac:dyDescent="0.25">
      <c r="A513">
        <v>512</v>
      </c>
      <c r="B513" s="1">
        <v>43612</v>
      </c>
      <c r="C513" s="1">
        <v>43615</v>
      </c>
      <c r="D513" s="1">
        <v>43626</v>
      </c>
      <c r="E513" s="1">
        <v>43632</v>
      </c>
      <c r="F513">
        <v>1</v>
      </c>
      <c r="G513">
        <v>8</v>
      </c>
      <c r="H513">
        <v>106</v>
      </c>
      <c r="I513" s="6">
        <v>0</v>
      </c>
      <c r="J513">
        <v>1</v>
      </c>
      <c r="K513" t="str">
        <f>_xlfn.XLOOKUP(fCompras!F513,dComprador!$A$2:$A$7,dComprador!$B$2:$B$7)</f>
        <v>Alon</v>
      </c>
      <c r="L513" t="str">
        <f>_xlfn.XLOOKUP(J513,dFornecedor!$A$2:$A$6,dFornecedor!$B$2:$B$6)</f>
        <v>NorthShore</v>
      </c>
      <c r="M513" t="str">
        <f>_xlfn.XLOOKUP(G513,dMateriaPrima!$A$2:$A$12,dMateriaPrima!$B$2:$B$12)</f>
        <v>Cimento</v>
      </c>
      <c r="N513" s="2">
        <f>_xlfn.XLOOKUP(G513,dMateriaPrima!$A$2:$A$12,dMateriaPrima!$C$2:$C$12)</f>
        <v>23</v>
      </c>
      <c r="O513" s="3">
        <f t="shared" si="35"/>
        <v>2438</v>
      </c>
      <c r="P513" s="4">
        <f t="shared" si="36"/>
        <v>0</v>
      </c>
      <c r="Q513" s="3">
        <f t="shared" si="37"/>
        <v>2438</v>
      </c>
      <c r="R513" t="str">
        <f t="shared" si="38"/>
        <v>Em atraso</v>
      </c>
      <c r="S513" s="5">
        <f t="shared" si="39"/>
        <v>6</v>
      </c>
    </row>
    <row r="514" spans="1:19" x14ac:dyDescent="0.25">
      <c r="A514">
        <v>513</v>
      </c>
      <c r="B514" s="1">
        <v>43612</v>
      </c>
      <c r="C514" s="1">
        <v>43622</v>
      </c>
      <c r="D514" s="1">
        <v>43637</v>
      </c>
      <c r="E514" s="1">
        <v>43641</v>
      </c>
      <c r="F514">
        <v>2</v>
      </c>
      <c r="G514">
        <v>10</v>
      </c>
      <c r="H514">
        <v>337</v>
      </c>
      <c r="I514" s="6">
        <v>0.17</v>
      </c>
      <c r="J514">
        <v>1</v>
      </c>
      <c r="K514" t="str">
        <f>_xlfn.XLOOKUP(fCompras!F514,dComprador!$A$2:$A$7,dComprador!$B$2:$B$7)</f>
        <v>João</v>
      </c>
      <c r="L514" t="str">
        <f>_xlfn.XLOOKUP(J514,dFornecedor!$A$2:$A$6,dFornecedor!$B$2:$B$6)</f>
        <v>NorthShore</v>
      </c>
      <c r="M514" t="str">
        <f>_xlfn.XLOOKUP(G514,dMateriaPrima!$A$2:$A$12,dMateriaPrima!$B$2:$B$12)</f>
        <v>Pedra Britada</v>
      </c>
      <c r="N514" s="2">
        <f>_xlfn.XLOOKUP(G514,dMateriaPrima!$A$2:$A$12,dMateriaPrima!$C$2:$C$12)</f>
        <v>56</v>
      </c>
      <c r="O514" s="3">
        <f t="shared" si="35"/>
        <v>18872</v>
      </c>
      <c r="P514" s="4">
        <f t="shared" si="36"/>
        <v>3208.2400000000002</v>
      </c>
      <c r="Q514" s="3">
        <f t="shared" si="37"/>
        <v>15663.76</v>
      </c>
      <c r="R514" t="str">
        <f t="shared" si="38"/>
        <v>Em atraso</v>
      </c>
      <c r="S514" s="5">
        <f t="shared" si="39"/>
        <v>4</v>
      </c>
    </row>
    <row r="515" spans="1:19" x14ac:dyDescent="0.25">
      <c r="A515">
        <v>514</v>
      </c>
      <c r="B515" s="1">
        <v>43612</v>
      </c>
      <c r="C515" s="1">
        <v>43621</v>
      </c>
      <c r="D515" s="1">
        <v>43630</v>
      </c>
      <c r="E515" s="1">
        <v>43632</v>
      </c>
      <c r="F515">
        <v>1</v>
      </c>
      <c r="G515">
        <v>11</v>
      </c>
      <c r="H515">
        <v>190</v>
      </c>
      <c r="I515" s="6">
        <v>0</v>
      </c>
      <c r="J515">
        <v>3</v>
      </c>
      <c r="K515" t="str">
        <f>_xlfn.XLOOKUP(fCompras!F515,dComprador!$A$2:$A$7,dComprador!$B$2:$B$7)</f>
        <v>Alon</v>
      </c>
      <c r="L515" t="str">
        <f>_xlfn.XLOOKUP(J515,dFornecedor!$A$2:$A$6,dFornecedor!$B$2:$B$6)</f>
        <v>StepUp</v>
      </c>
      <c r="M515" t="str">
        <f>_xlfn.XLOOKUP(G515,dMateriaPrima!$A$2:$A$12,dMateriaPrima!$B$2:$B$12)</f>
        <v>Papel</v>
      </c>
      <c r="N515" s="2">
        <f>_xlfn.XLOOKUP(G515,dMateriaPrima!$A$2:$A$12,dMateriaPrima!$C$2:$C$12)</f>
        <v>9</v>
      </c>
      <c r="O515" s="3">
        <f t="shared" ref="O515:O578" si="40">PRODUCT(H515,N515)</f>
        <v>1710</v>
      </c>
      <c r="P515" s="4">
        <f t="shared" ref="P515:P578" si="41">PRODUCT(O515,I515)</f>
        <v>0</v>
      </c>
      <c r="Q515" s="3">
        <f t="shared" ref="Q515:Q578" si="42">O515-P515</f>
        <v>1710</v>
      </c>
      <c r="R515" t="str">
        <f t="shared" ref="R515:R578" si="43">IF(E515&lt;=D515,"No prazo",IF(E515&gt;D515,"Em atraso"))</f>
        <v>Em atraso</v>
      </c>
      <c r="S515" s="5">
        <f t="shared" ref="S515:S578" si="44">IF(E515 &gt;D515, E515-D515,0)</f>
        <v>2</v>
      </c>
    </row>
    <row r="516" spans="1:19" x14ac:dyDescent="0.25">
      <c r="A516">
        <v>515</v>
      </c>
      <c r="B516" s="1">
        <v>43613</v>
      </c>
      <c r="C516" s="1">
        <v>43621</v>
      </c>
      <c r="D516" s="1">
        <v>43625</v>
      </c>
      <c r="E516" s="1">
        <v>43627</v>
      </c>
      <c r="F516">
        <v>4</v>
      </c>
      <c r="G516">
        <v>10</v>
      </c>
      <c r="H516">
        <v>23</v>
      </c>
      <c r="I516" s="6">
        <v>0</v>
      </c>
      <c r="J516">
        <v>2</v>
      </c>
      <c r="K516" t="str">
        <f>_xlfn.XLOOKUP(fCompras!F516,dComprador!$A$2:$A$7,dComprador!$B$2:$B$7)</f>
        <v>Lira</v>
      </c>
      <c r="L516" t="str">
        <f>_xlfn.XLOOKUP(J516,dFornecedor!$A$2:$A$6,dFornecedor!$B$2:$B$6)</f>
        <v>Minerva</v>
      </c>
      <c r="M516" t="str">
        <f>_xlfn.XLOOKUP(G516,dMateriaPrima!$A$2:$A$12,dMateriaPrima!$B$2:$B$12)</f>
        <v>Pedra Britada</v>
      </c>
      <c r="N516" s="2">
        <f>_xlfn.XLOOKUP(G516,dMateriaPrima!$A$2:$A$12,dMateriaPrima!$C$2:$C$12)</f>
        <v>56</v>
      </c>
      <c r="O516" s="3">
        <f t="shared" si="40"/>
        <v>1288</v>
      </c>
      <c r="P516" s="4">
        <f t="shared" si="41"/>
        <v>0</v>
      </c>
      <c r="Q516" s="3">
        <f t="shared" si="42"/>
        <v>1288</v>
      </c>
      <c r="R516" t="str">
        <f t="shared" si="43"/>
        <v>Em atraso</v>
      </c>
      <c r="S516" s="5">
        <f t="shared" si="44"/>
        <v>2</v>
      </c>
    </row>
    <row r="517" spans="1:19" x14ac:dyDescent="0.25">
      <c r="A517">
        <v>516</v>
      </c>
      <c r="B517" s="1">
        <v>43613</v>
      </c>
      <c r="C517" s="1">
        <v>43622</v>
      </c>
      <c r="D517" s="1">
        <v>43626</v>
      </c>
      <c r="E517" s="1">
        <v>43629</v>
      </c>
      <c r="F517">
        <v>4</v>
      </c>
      <c r="G517">
        <v>1</v>
      </c>
      <c r="H517">
        <v>45</v>
      </c>
      <c r="I517" s="6">
        <v>0</v>
      </c>
      <c r="J517">
        <v>2</v>
      </c>
      <c r="K517" t="str">
        <f>_xlfn.XLOOKUP(fCompras!F517,dComprador!$A$2:$A$7,dComprador!$B$2:$B$7)</f>
        <v>Lira</v>
      </c>
      <c r="L517" t="str">
        <f>_xlfn.XLOOKUP(J517,dFornecedor!$A$2:$A$6,dFornecedor!$B$2:$B$6)</f>
        <v>Minerva</v>
      </c>
      <c r="M517" t="str">
        <f>_xlfn.XLOOKUP(G517,dMateriaPrima!$A$2:$A$12,dMateriaPrima!$B$2:$B$12)</f>
        <v>Tecido</v>
      </c>
      <c r="N517" s="2">
        <f>_xlfn.XLOOKUP(G517,dMateriaPrima!$A$2:$A$12,dMateriaPrima!$C$2:$C$12)</f>
        <v>18</v>
      </c>
      <c r="O517" s="3">
        <f t="shared" si="40"/>
        <v>810</v>
      </c>
      <c r="P517" s="4">
        <f t="shared" si="41"/>
        <v>0</v>
      </c>
      <c r="Q517" s="3">
        <f t="shared" si="42"/>
        <v>810</v>
      </c>
      <c r="R517" t="str">
        <f t="shared" si="43"/>
        <v>Em atraso</v>
      </c>
      <c r="S517" s="5">
        <f t="shared" si="44"/>
        <v>3</v>
      </c>
    </row>
    <row r="518" spans="1:19" x14ac:dyDescent="0.25">
      <c r="A518">
        <v>517</v>
      </c>
      <c r="B518" s="1">
        <v>43613</v>
      </c>
      <c r="C518" s="1">
        <v>43619</v>
      </c>
      <c r="D518" s="1">
        <v>43624</v>
      </c>
      <c r="E518" s="1">
        <v>43626</v>
      </c>
      <c r="F518">
        <v>3</v>
      </c>
      <c r="G518">
        <v>6</v>
      </c>
      <c r="H518">
        <v>53</v>
      </c>
      <c r="I518" s="6">
        <v>0</v>
      </c>
      <c r="J518">
        <v>2</v>
      </c>
      <c r="K518" t="str">
        <f>_xlfn.XLOOKUP(fCompras!F518,dComprador!$A$2:$A$7,dComprador!$B$2:$B$7)</f>
        <v>Diego</v>
      </c>
      <c r="L518" t="str">
        <f>_xlfn.XLOOKUP(J518,dFornecedor!$A$2:$A$6,dFornecedor!$B$2:$B$6)</f>
        <v>Minerva</v>
      </c>
      <c r="M518" t="str">
        <f>_xlfn.XLOOKUP(G518,dMateriaPrima!$A$2:$A$12,dMateriaPrima!$B$2:$B$12)</f>
        <v>Fio Algodão</v>
      </c>
      <c r="N518" s="2">
        <f>_xlfn.XLOOKUP(G518,dMateriaPrima!$A$2:$A$12,dMateriaPrima!$C$2:$C$12)</f>
        <v>55.9</v>
      </c>
      <c r="O518" s="3">
        <f t="shared" si="40"/>
        <v>2962.7</v>
      </c>
      <c r="P518" s="4">
        <f t="shared" si="41"/>
        <v>0</v>
      </c>
      <c r="Q518" s="3">
        <f t="shared" si="42"/>
        <v>2962.7</v>
      </c>
      <c r="R518" t="str">
        <f t="shared" si="43"/>
        <v>Em atraso</v>
      </c>
      <c r="S518" s="5">
        <f t="shared" si="44"/>
        <v>2</v>
      </c>
    </row>
    <row r="519" spans="1:19" x14ac:dyDescent="0.25">
      <c r="A519">
        <v>518</v>
      </c>
      <c r="B519" s="1">
        <v>43613</v>
      </c>
      <c r="C519" s="1">
        <v>43613</v>
      </c>
      <c r="D519" s="1">
        <v>43627</v>
      </c>
      <c r="E519" s="1">
        <v>43628</v>
      </c>
      <c r="F519">
        <v>3</v>
      </c>
      <c r="G519">
        <v>9</v>
      </c>
      <c r="H519">
        <v>27</v>
      </c>
      <c r="I519" s="6">
        <v>0</v>
      </c>
      <c r="J519">
        <v>2</v>
      </c>
      <c r="K519" t="str">
        <f>_xlfn.XLOOKUP(fCompras!F519,dComprador!$A$2:$A$7,dComprador!$B$2:$B$7)</f>
        <v>Diego</v>
      </c>
      <c r="L519" t="str">
        <f>_xlfn.XLOOKUP(J519,dFornecedor!$A$2:$A$6,dFornecedor!$B$2:$B$6)</f>
        <v>Minerva</v>
      </c>
      <c r="M519" t="str">
        <f>_xlfn.XLOOKUP(G519,dMateriaPrima!$A$2:$A$12,dMateriaPrima!$B$2:$B$12)</f>
        <v>Couro</v>
      </c>
      <c r="N519" s="2">
        <f>_xlfn.XLOOKUP(G519,dMateriaPrima!$A$2:$A$12,dMateriaPrima!$C$2:$C$12)</f>
        <v>4.4000000000000004</v>
      </c>
      <c r="O519" s="3">
        <f t="shared" si="40"/>
        <v>118.80000000000001</v>
      </c>
      <c r="P519" s="4">
        <f t="shared" si="41"/>
        <v>0</v>
      </c>
      <c r="Q519" s="3">
        <f t="shared" si="42"/>
        <v>118.80000000000001</v>
      </c>
      <c r="R519" t="str">
        <f t="shared" si="43"/>
        <v>Em atraso</v>
      </c>
      <c r="S519" s="5">
        <f t="shared" si="44"/>
        <v>1</v>
      </c>
    </row>
    <row r="520" spans="1:19" x14ac:dyDescent="0.25">
      <c r="A520">
        <v>519</v>
      </c>
      <c r="B520" s="1">
        <v>43613</v>
      </c>
      <c r="C520" s="1">
        <v>43613</v>
      </c>
      <c r="D520" s="1">
        <v>43642</v>
      </c>
      <c r="E520" s="1">
        <v>43648</v>
      </c>
      <c r="F520">
        <v>1</v>
      </c>
      <c r="G520">
        <v>6</v>
      </c>
      <c r="H520">
        <v>566</v>
      </c>
      <c r="I520" s="6">
        <v>0</v>
      </c>
      <c r="J520">
        <v>5</v>
      </c>
      <c r="K520" t="str">
        <f>_xlfn.XLOOKUP(fCompras!F520,dComprador!$A$2:$A$7,dComprador!$B$2:$B$7)</f>
        <v>Alon</v>
      </c>
      <c r="L520" t="str">
        <f>_xlfn.XLOOKUP(J520,dFornecedor!$A$2:$A$6,dFornecedor!$B$2:$B$6)</f>
        <v>Atlas</v>
      </c>
      <c r="M520" t="str">
        <f>_xlfn.XLOOKUP(G520,dMateriaPrima!$A$2:$A$12,dMateriaPrima!$B$2:$B$12)</f>
        <v>Fio Algodão</v>
      </c>
      <c r="N520" s="2">
        <f>_xlfn.XLOOKUP(G520,dMateriaPrima!$A$2:$A$12,dMateriaPrima!$C$2:$C$12)</f>
        <v>55.9</v>
      </c>
      <c r="O520" s="3">
        <f t="shared" si="40"/>
        <v>31639.399999999998</v>
      </c>
      <c r="P520" s="4">
        <f t="shared" si="41"/>
        <v>0</v>
      </c>
      <c r="Q520" s="3">
        <f t="shared" si="42"/>
        <v>31639.399999999998</v>
      </c>
      <c r="R520" t="str">
        <f t="shared" si="43"/>
        <v>Em atraso</v>
      </c>
      <c r="S520" s="5">
        <f t="shared" si="44"/>
        <v>6</v>
      </c>
    </row>
    <row r="521" spans="1:19" x14ac:dyDescent="0.25">
      <c r="A521">
        <v>520</v>
      </c>
      <c r="B521" s="1">
        <v>43613</v>
      </c>
      <c r="C521" s="1">
        <v>43617</v>
      </c>
      <c r="D521" s="1">
        <v>43631</v>
      </c>
      <c r="E521" s="1">
        <v>43635</v>
      </c>
      <c r="F521">
        <v>1</v>
      </c>
      <c r="G521">
        <v>11</v>
      </c>
      <c r="H521">
        <v>502</v>
      </c>
      <c r="I521" s="6">
        <v>0</v>
      </c>
      <c r="J521">
        <v>3</v>
      </c>
      <c r="K521" t="str">
        <f>_xlfn.XLOOKUP(fCompras!F521,dComprador!$A$2:$A$7,dComprador!$B$2:$B$7)</f>
        <v>Alon</v>
      </c>
      <c r="L521" t="str">
        <f>_xlfn.XLOOKUP(J521,dFornecedor!$A$2:$A$6,dFornecedor!$B$2:$B$6)</f>
        <v>StepUp</v>
      </c>
      <c r="M521" t="str">
        <f>_xlfn.XLOOKUP(G521,dMateriaPrima!$A$2:$A$12,dMateriaPrima!$B$2:$B$12)</f>
        <v>Papel</v>
      </c>
      <c r="N521" s="2">
        <f>_xlfn.XLOOKUP(G521,dMateriaPrima!$A$2:$A$12,dMateriaPrima!$C$2:$C$12)</f>
        <v>9</v>
      </c>
      <c r="O521" s="3">
        <f t="shared" si="40"/>
        <v>4518</v>
      </c>
      <c r="P521" s="4">
        <f t="shared" si="41"/>
        <v>0</v>
      </c>
      <c r="Q521" s="3">
        <f t="shared" si="42"/>
        <v>4518</v>
      </c>
      <c r="R521" t="str">
        <f t="shared" si="43"/>
        <v>Em atraso</v>
      </c>
      <c r="S521" s="5">
        <f t="shared" si="44"/>
        <v>4</v>
      </c>
    </row>
    <row r="522" spans="1:19" x14ac:dyDescent="0.25">
      <c r="A522">
        <v>521</v>
      </c>
      <c r="B522" s="1">
        <v>43613</v>
      </c>
      <c r="C522" s="1">
        <v>43613</v>
      </c>
      <c r="D522" s="1">
        <v>43636</v>
      </c>
      <c r="E522" s="1">
        <v>43635</v>
      </c>
      <c r="F522">
        <v>1</v>
      </c>
      <c r="G522">
        <v>1</v>
      </c>
      <c r="H522">
        <v>18</v>
      </c>
      <c r="I522" s="6">
        <v>0</v>
      </c>
      <c r="J522">
        <v>2</v>
      </c>
      <c r="K522" t="str">
        <f>_xlfn.XLOOKUP(fCompras!F522,dComprador!$A$2:$A$7,dComprador!$B$2:$B$7)</f>
        <v>Alon</v>
      </c>
      <c r="L522" t="str">
        <f>_xlfn.XLOOKUP(J522,dFornecedor!$A$2:$A$6,dFornecedor!$B$2:$B$6)</f>
        <v>Minerva</v>
      </c>
      <c r="M522" t="str">
        <f>_xlfn.XLOOKUP(G522,dMateriaPrima!$A$2:$A$12,dMateriaPrima!$B$2:$B$12)</f>
        <v>Tecido</v>
      </c>
      <c r="N522" s="2">
        <f>_xlfn.XLOOKUP(G522,dMateriaPrima!$A$2:$A$12,dMateriaPrima!$C$2:$C$12)</f>
        <v>18</v>
      </c>
      <c r="O522" s="3">
        <f t="shared" si="40"/>
        <v>324</v>
      </c>
      <c r="P522" s="4">
        <f t="shared" si="41"/>
        <v>0</v>
      </c>
      <c r="Q522" s="3">
        <f t="shared" si="42"/>
        <v>324</v>
      </c>
      <c r="R522" t="str">
        <f t="shared" si="43"/>
        <v>No prazo</v>
      </c>
      <c r="S522" s="5">
        <f t="shared" si="44"/>
        <v>0</v>
      </c>
    </row>
    <row r="523" spans="1:19" x14ac:dyDescent="0.25">
      <c r="A523">
        <v>522</v>
      </c>
      <c r="B523" s="1">
        <v>43614</v>
      </c>
      <c r="C523" s="1">
        <v>43615</v>
      </c>
      <c r="D523" s="1">
        <v>43623</v>
      </c>
      <c r="E523" s="1">
        <v>43623</v>
      </c>
      <c r="F523">
        <v>4</v>
      </c>
      <c r="G523">
        <v>9</v>
      </c>
      <c r="H523">
        <v>235</v>
      </c>
      <c r="I523" s="6">
        <v>0</v>
      </c>
      <c r="J523">
        <v>3</v>
      </c>
      <c r="K523" t="str">
        <f>_xlfn.XLOOKUP(fCompras!F523,dComprador!$A$2:$A$7,dComprador!$B$2:$B$7)</f>
        <v>Lira</v>
      </c>
      <c r="L523" t="str">
        <f>_xlfn.XLOOKUP(J523,dFornecedor!$A$2:$A$6,dFornecedor!$B$2:$B$6)</f>
        <v>StepUp</v>
      </c>
      <c r="M523" t="str">
        <f>_xlfn.XLOOKUP(G523,dMateriaPrima!$A$2:$A$12,dMateriaPrima!$B$2:$B$12)</f>
        <v>Couro</v>
      </c>
      <c r="N523" s="2">
        <f>_xlfn.XLOOKUP(G523,dMateriaPrima!$A$2:$A$12,dMateriaPrima!$C$2:$C$12)</f>
        <v>4.4000000000000004</v>
      </c>
      <c r="O523" s="3">
        <f t="shared" si="40"/>
        <v>1034</v>
      </c>
      <c r="P523" s="4">
        <f t="shared" si="41"/>
        <v>0</v>
      </c>
      <c r="Q523" s="3">
        <f t="shared" si="42"/>
        <v>1034</v>
      </c>
      <c r="R523" t="str">
        <f t="shared" si="43"/>
        <v>No prazo</v>
      </c>
      <c r="S523" s="5">
        <f t="shared" si="44"/>
        <v>0</v>
      </c>
    </row>
    <row r="524" spans="1:19" x14ac:dyDescent="0.25">
      <c r="A524">
        <v>523</v>
      </c>
      <c r="B524" s="1">
        <v>43614</v>
      </c>
      <c r="C524" s="1">
        <v>43614</v>
      </c>
      <c r="D524" s="1">
        <v>43622</v>
      </c>
      <c r="E524" s="1">
        <v>43623</v>
      </c>
      <c r="F524">
        <v>4</v>
      </c>
      <c r="G524">
        <v>9</v>
      </c>
      <c r="H524">
        <v>84</v>
      </c>
      <c r="I524" s="6">
        <v>0</v>
      </c>
      <c r="J524">
        <v>2</v>
      </c>
      <c r="K524" t="str">
        <f>_xlfn.XLOOKUP(fCompras!F524,dComprador!$A$2:$A$7,dComprador!$B$2:$B$7)</f>
        <v>Lira</v>
      </c>
      <c r="L524" t="str">
        <f>_xlfn.XLOOKUP(J524,dFornecedor!$A$2:$A$6,dFornecedor!$B$2:$B$6)</f>
        <v>Minerva</v>
      </c>
      <c r="M524" t="str">
        <f>_xlfn.XLOOKUP(G524,dMateriaPrima!$A$2:$A$12,dMateriaPrima!$B$2:$B$12)</f>
        <v>Couro</v>
      </c>
      <c r="N524" s="2">
        <f>_xlfn.XLOOKUP(G524,dMateriaPrima!$A$2:$A$12,dMateriaPrima!$C$2:$C$12)</f>
        <v>4.4000000000000004</v>
      </c>
      <c r="O524" s="3">
        <f t="shared" si="40"/>
        <v>369.6</v>
      </c>
      <c r="P524" s="4">
        <f t="shared" si="41"/>
        <v>0</v>
      </c>
      <c r="Q524" s="3">
        <f t="shared" si="42"/>
        <v>369.6</v>
      </c>
      <c r="R524" t="str">
        <f t="shared" si="43"/>
        <v>Em atraso</v>
      </c>
      <c r="S524" s="5">
        <f t="shared" si="44"/>
        <v>1</v>
      </c>
    </row>
    <row r="525" spans="1:19" x14ac:dyDescent="0.25">
      <c r="A525">
        <v>524</v>
      </c>
      <c r="B525" s="1">
        <v>43614</v>
      </c>
      <c r="C525" s="1">
        <v>43616</v>
      </c>
      <c r="D525" s="1">
        <v>43630</v>
      </c>
      <c r="E525" s="1">
        <v>43633</v>
      </c>
      <c r="F525">
        <v>2</v>
      </c>
      <c r="G525">
        <v>8</v>
      </c>
      <c r="H525">
        <v>168</v>
      </c>
      <c r="I525" s="6">
        <v>0</v>
      </c>
      <c r="J525">
        <v>2</v>
      </c>
      <c r="K525" t="str">
        <f>_xlfn.XLOOKUP(fCompras!F525,dComprador!$A$2:$A$7,dComprador!$B$2:$B$7)</f>
        <v>João</v>
      </c>
      <c r="L525" t="str">
        <f>_xlfn.XLOOKUP(J525,dFornecedor!$A$2:$A$6,dFornecedor!$B$2:$B$6)</f>
        <v>Minerva</v>
      </c>
      <c r="M525" t="str">
        <f>_xlfn.XLOOKUP(G525,dMateriaPrima!$A$2:$A$12,dMateriaPrima!$B$2:$B$12)</f>
        <v>Cimento</v>
      </c>
      <c r="N525" s="2">
        <f>_xlfn.XLOOKUP(G525,dMateriaPrima!$A$2:$A$12,dMateriaPrima!$C$2:$C$12)</f>
        <v>23</v>
      </c>
      <c r="O525" s="3">
        <f t="shared" si="40"/>
        <v>3864</v>
      </c>
      <c r="P525" s="4">
        <f t="shared" si="41"/>
        <v>0</v>
      </c>
      <c r="Q525" s="3">
        <f t="shared" si="42"/>
        <v>3864</v>
      </c>
      <c r="R525" t="str">
        <f t="shared" si="43"/>
        <v>Em atraso</v>
      </c>
      <c r="S525" s="5">
        <f t="shared" si="44"/>
        <v>3</v>
      </c>
    </row>
    <row r="526" spans="1:19" x14ac:dyDescent="0.25">
      <c r="A526">
        <v>525</v>
      </c>
      <c r="B526" s="1">
        <v>43614</v>
      </c>
      <c r="C526" s="1">
        <v>43623</v>
      </c>
      <c r="D526" s="1">
        <v>43647</v>
      </c>
      <c r="E526" s="1">
        <v>43650</v>
      </c>
      <c r="F526">
        <v>1</v>
      </c>
      <c r="G526">
        <v>10</v>
      </c>
      <c r="H526">
        <v>36</v>
      </c>
      <c r="I526" s="6">
        <v>0.26</v>
      </c>
      <c r="J526">
        <v>3</v>
      </c>
      <c r="K526" t="str">
        <f>_xlfn.XLOOKUP(fCompras!F526,dComprador!$A$2:$A$7,dComprador!$B$2:$B$7)</f>
        <v>Alon</v>
      </c>
      <c r="L526" t="str">
        <f>_xlfn.XLOOKUP(J526,dFornecedor!$A$2:$A$6,dFornecedor!$B$2:$B$6)</f>
        <v>StepUp</v>
      </c>
      <c r="M526" t="str">
        <f>_xlfn.XLOOKUP(G526,dMateriaPrima!$A$2:$A$12,dMateriaPrima!$B$2:$B$12)</f>
        <v>Pedra Britada</v>
      </c>
      <c r="N526" s="2">
        <f>_xlfn.XLOOKUP(G526,dMateriaPrima!$A$2:$A$12,dMateriaPrima!$C$2:$C$12)</f>
        <v>56</v>
      </c>
      <c r="O526" s="3">
        <f t="shared" si="40"/>
        <v>2016</v>
      </c>
      <c r="P526" s="4">
        <f t="shared" si="41"/>
        <v>524.16</v>
      </c>
      <c r="Q526" s="3">
        <f t="shared" si="42"/>
        <v>1491.8400000000001</v>
      </c>
      <c r="R526" t="str">
        <f t="shared" si="43"/>
        <v>Em atraso</v>
      </c>
      <c r="S526" s="5">
        <f t="shared" si="44"/>
        <v>3</v>
      </c>
    </row>
    <row r="527" spans="1:19" x14ac:dyDescent="0.25">
      <c r="A527">
        <v>526</v>
      </c>
      <c r="B527" s="1">
        <v>43615</v>
      </c>
      <c r="C527" s="1">
        <v>43625</v>
      </c>
      <c r="D527" s="1">
        <v>43625</v>
      </c>
      <c r="E527" s="1">
        <v>43628</v>
      </c>
      <c r="F527">
        <v>4</v>
      </c>
      <c r="G527">
        <v>6</v>
      </c>
      <c r="H527">
        <v>41</v>
      </c>
      <c r="I527" s="6">
        <v>0</v>
      </c>
      <c r="J527">
        <v>1</v>
      </c>
      <c r="K527" t="str">
        <f>_xlfn.XLOOKUP(fCompras!F527,dComprador!$A$2:$A$7,dComprador!$B$2:$B$7)</f>
        <v>Lira</v>
      </c>
      <c r="L527" t="str">
        <f>_xlfn.XLOOKUP(J527,dFornecedor!$A$2:$A$6,dFornecedor!$B$2:$B$6)</f>
        <v>NorthShore</v>
      </c>
      <c r="M527" t="str">
        <f>_xlfn.XLOOKUP(G527,dMateriaPrima!$A$2:$A$12,dMateriaPrima!$B$2:$B$12)</f>
        <v>Fio Algodão</v>
      </c>
      <c r="N527" s="2">
        <f>_xlfn.XLOOKUP(G527,dMateriaPrima!$A$2:$A$12,dMateriaPrima!$C$2:$C$12)</f>
        <v>55.9</v>
      </c>
      <c r="O527" s="3">
        <f t="shared" si="40"/>
        <v>2291.9</v>
      </c>
      <c r="P527" s="4">
        <f t="shared" si="41"/>
        <v>0</v>
      </c>
      <c r="Q527" s="3">
        <f t="shared" si="42"/>
        <v>2291.9</v>
      </c>
      <c r="R527" t="str">
        <f t="shared" si="43"/>
        <v>Em atraso</v>
      </c>
      <c r="S527" s="5">
        <f t="shared" si="44"/>
        <v>3</v>
      </c>
    </row>
    <row r="528" spans="1:19" x14ac:dyDescent="0.25">
      <c r="A528">
        <v>527</v>
      </c>
      <c r="B528" s="1">
        <v>43615</v>
      </c>
      <c r="C528" s="1">
        <v>43616</v>
      </c>
      <c r="D528" s="1">
        <v>43622</v>
      </c>
      <c r="E528" s="1">
        <v>43622</v>
      </c>
      <c r="F528">
        <v>4</v>
      </c>
      <c r="G528">
        <v>5</v>
      </c>
      <c r="H528">
        <v>142</v>
      </c>
      <c r="I528" s="6">
        <v>0</v>
      </c>
      <c r="J528">
        <v>3</v>
      </c>
      <c r="K528" t="str">
        <f>_xlfn.XLOOKUP(fCompras!F528,dComprador!$A$2:$A$7,dComprador!$B$2:$B$7)</f>
        <v>Lira</v>
      </c>
      <c r="L528" t="str">
        <f>_xlfn.XLOOKUP(J528,dFornecedor!$A$2:$A$6,dFornecedor!$B$2:$B$6)</f>
        <v>StepUp</v>
      </c>
      <c r="M528" t="str">
        <f>_xlfn.XLOOKUP(G528,dMateriaPrima!$A$2:$A$12,dMateriaPrima!$B$2:$B$12)</f>
        <v>Areia</v>
      </c>
      <c r="N528" s="2">
        <f>_xlfn.XLOOKUP(G528,dMateriaPrima!$A$2:$A$12,dMateriaPrima!$C$2:$C$12)</f>
        <v>3.59</v>
      </c>
      <c r="O528" s="3">
        <f t="shared" si="40"/>
        <v>509.78</v>
      </c>
      <c r="P528" s="4">
        <f t="shared" si="41"/>
        <v>0</v>
      </c>
      <c r="Q528" s="3">
        <f t="shared" si="42"/>
        <v>509.78</v>
      </c>
      <c r="R528" t="str">
        <f t="shared" si="43"/>
        <v>No prazo</v>
      </c>
      <c r="S528" s="5">
        <f t="shared" si="44"/>
        <v>0</v>
      </c>
    </row>
    <row r="529" spans="1:19" x14ac:dyDescent="0.25">
      <c r="A529">
        <v>528</v>
      </c>
      <c r="B529" s="1">
        <v>43615</v>
      </c>
      <c r="C529" s="1">
        <v>43623</v>
      </c>
      <c r="D529" s="1">
        <v>43623</v>
      </c>
      <c r="E529" s="1">
        <v>43625</v>
      </c>
      <c r="F529">
        <v>4</v>
      </c>
      <c r="G529">
        <v>9</v>
      </c>
      <c r="H529">
        <v>404</v>
      </c>
      <c r="I529" s="6">
        <v>0</v>
      </c>
      <c r="J529">
        <v>3</v>
      </c>
      <c r="K529" t="str">
        <f>_xlfn.XLOOKUP(fCompras!F529,dComprador!$A$2:$A$7,dComprador!$B$2:$B$7)</f>
        <v>Lira</v>
      </c>
      <c r="L529" t="str">
        <f>_xlfn.XLOOKUP(J529,dFornecedor!$A$2:$A$6,dFornecedor!$B$2:$B$6)</f>
        <v>StepUp</v>
      </c>
      <c r="M529" t="str">
        <f>_xlfn.XLOOKUP(G529,dMateriaPrima!$A$2:$A$12,dMateriaPrima!$B$2:$B$12)</f>
        <v>Couro</v>
      </c>
      <c r="N529" s="2">
        <f>_xlfn.XLOOKUP(G529,dMateriaPrima!$A$2:$A$12,dMateriaPrima!$C$2:$C$12)</f>
        <v>4.4000000000000004</v>
      </c>
      <c r="O529" s="3">
        <f t="shared" si="40"/>
        <v>1777.6000000000001</v>
      </c>
      <c r="P529" s="4">
        <f t="shared" si="41"/>
        <v>0</v>
      </c>
      <c r="Q529" s="3">
        <f t="shared" si="42"/>
        <v>1777.6000000000001</v>
      </c>
      <c r="R529" t="str">
        <f t="shared" si="43"/>
        <v>Em atraso</v>
      </c>
      <c r="S529" s="5">
        <f t="shared" si="44"/>
        <v>2</v>
      </c>
    </row>
    <row r="530" spans="1:19" x14ac:dyDescent="0.25">
      <c r="A530">
        <v>529</v>
      </c>
      <c r="B530" s="1">
        <v>43615</v>
      </c>
      <c r="C530" s="1">
        <v>43616</v>
      </c>
      <c r="D530" s="1">
        <v>43622</v>
      </c>
      <c r="E530" s="1">
        <v>43623</v>
      </c>
      <c r="F530">
        <v>4</v>
      </c>
      <c r="G530">
        <v>7</v>
      </c>
      <c r="H530">
        <v>123</v>
      </c>
      <c r="I530" s="6">
        <v>0</v>
      </c>
      <c r="J530">
        <v>3</v>
      </c>
      <c r="K530" t="str">
        <f>_xlfn.XLOOKUP(fCompras!F530,dComprador!$A$2:$A$7,dComprador!$B$2:$B$7)</f>
        <v>Lira</v>
      </c>
      <c r="L530" t="str">
        <f>_xlfn.XLOOKUP(J530,dFornecedor!$A$2:$A$6,dFornecedor!$B$2:$B$6)</f>
        <v>StepUp</v>
      </c>
      <c r="M530" t="str">
        <f>_xlfn.XLOOKUP(G530,dMateriaPrima!$A$2:$A$12,dMateriaPrima!$B$2:$B$12)</f>
        <v>Poliéster</v>
      </c>
      <c r="N530" s="2">
        <f>_xlfn.XLOOKUP(G530,dMateriaPrima!$A$2:$A$12,dMateriaPrima!$C$2:$C$12)</f>
        <v>8</v>
      </c>
      <c r="O530" s="3">
        <f t="shared" si="40"/>
        <v>984</v>
      </c>
      <c r="P530" s="4">
        <f t="shared" si="41"/>
        <v>0</v>
      </c>
      <c r="Q530" s="3">
        <f t="shared" si="42"/>
        <v>984</v>
      </c>
      <c r="R530" t="str">
        <f t="shared" si="43"/>
        <v>Em atraso</v>
      </c>
      <c r="S530" s="5">
        <f t="shared" si="44"/>
        <v>1</v>
      </c>
    </row>
    <row r="531" spans="1:19" x14ac:dyDescent="0.25">
      <c r="A531">
        <v>530</v>
      </c>
      <c r="B531" s="1">
        <v>43615</v>
      </c>
      <c r="C531" s="1">
        <v>43624</v>
      </c>
      <c r="D531" s="1">
        <v>43631</v>
      </c>
      <c r="E531" s="1">
        <v>43636</v>
      </c>
      <c r="F531">
        <v>1</v>
      </c>
      <c r="G531">
        <v>7</v>
      </c>
      <c r="H531">
        <v>238</v>
      </c>
      <c r="I531" s="6">
        <v>0</v>
      </c>
      <c r="J531">
        <v>2</v>
      </c>
      <c r="K531" t="str">
        <f>_xlfn.XLOOKUP(fCompras!F531,dComprador!$A$2:$A$7,dComprador!$B$2:$B$7)</f>
        <v>Alon</v>
      </c>
      <c r="L531" t="str">
        <f>_xlfn.XLOOKUP(J531,dFornecedor!$A$2:$A$6,dFornecedor!$B$2:$B$6)</f>
        <v>Minerva</v>
      </c>
      <c r="M531" t="str">
        <f>_xlfn.XLOOKUP(G531,dMateriaPrima!$A$2:$A$12,dMateriaPrima!$B$2:$B$12)</f>
        <v>Poliéster</v>
      </c>
      <c r="N531" s="2">
        <f>_xlfn.XLOOKUP(G531,dMateriaPrima!$A$2:$A$12,dMateriaPrima!$C$2:$C$12)</f>
        <v>8</v>
      </c>
      <c r="O531" s="3">
        <f t="shared" si="40"/>
        <v>1904</v>
      </c>
      <c r="P531" s="4">
        <f t="shared" si="41"/>
        <v>0</v>
      </c>
      <c r="Q531" s="3">
        <f t="shared" si="42"/>
        <v>1904</v>
      </c>
      <c r="R531" t="str">
        <f t="shared" si="43"/>
        <v>Em atraso</v>
      </c>
      <c r="S531" s="5">
        <f t="shared" si="44"/>
        <v>5</v>
      </c>
    </row>
    <row r="532" spans="1:19" x14ac:dyDescent="0.25">
      <c r="A532">
        <v>531</v>
      </c>
      <c r="B532" s="1">
        <v>43615</v>
      </c>
      <c r="C532" s="1">
        <v>43623</v>
      </c>
      <c r="D532" s="1">
        <v>43642</v>
      </c>
      <c r="E532" s="1">
        <v>43644</v>
      </c>
      <c r="F532">
        <v>1</v>
      </c>
      <c r="G532">
        <v>5</v>
      </c>
      <c r="H532">
        <v>74</v>
      </c>
      <c r="I532" s="6">
        <v>0</v>
      </c>
      <c r="J532">
        <v>2</v>
      </c>
      <c r="K532" t="str">
        <f>_xlfn.XLOOKUP(fCompras!F532,dComprador!$A$2:$A$7,dComprador!$B$2:$B$7)</f>
        <v>Alon</v>
      </c>
      <c r="L532" t="str">
        <f>_xlfn.XLOOKUP(J532,dFornecedor!$A$2:$A$6,dFornecedor!$B$2:$B$6)</f>
        <v>Minerva</v>
      </c>
      <c r="M532" t="str">
        <f>_xlfn.XLOOKUP(G532,dMateriaPrima!$A$2:$A$12,dMateriaPrima!$B$2:$B$12)</f>
        <v>Areia</v>
      </c>
      <c r="N532" s="2">
        <f>_xlfn.XLOOKUP(G532,dMateriaPrima!$A$2:$A$12,dMateriaPrima!$C$2:$C$12)</f>
        <v>3.59</v>
      </c>
      <c r="O532" s="3">
        <f t="shared" si="40"/>
        <v>265.65999999999997</v>
      </c>
      <c r="P532" s="4">
        <f t="shared" si="41"/>
        <v>0</v>
      </c>
      <c r="Q532" s="3">
        <f t="shared" si="42"/>
        <v>265.65999999999997</v>
      </c>
      <c r="R532" t="str">
        <f t="shared" si="43"/>
        <v>Em atraso</v>
      </c>
      <c r="S532" s="5">
        <f t="shared" si="44"/>
        <v>2</v>
      </c>
    </row>
    <row r="533" spans="1:19" x14ac:dyDescent="0.25">
      <c r="A533">
        <v>532</v>
      </c>
      <c r="B533" s="1">
        <v>43615</v>
      </c>
      <c r="C533" s="1">
        <v>43623</v>
      </c>
      <c r="D533" s="1">
        <v>43634</v>
      </c>
      <c r="E533" s="1">
        <v>43638</v>
      </c>
      <c r="F533">
        <v>1</v>
      </c>
      <c r="G533">
        <v>2</v>
      </c>
      <c r="H533">
        <v>158</v>
      </c>
      <c r="I533" s="6">
        <v>0</v>
      </c>
      <c r="J533">
        <v>2</v>
      </c>
      <c r="K533" t="str">
        <f>_xlfn.XLOOKUP(fCompras!F533,dComprador!$A$2:$A$7,dComprador!$B$2:$B$7)</f>
        <v>Alon</v>
      </c>
      <c r="L533" t="str">
        <f>_xlfn.XLOOKUP(J533,dFornecedor!$A$2:$A$6,dFornecedor!$B$2:$B$6)</f>
        <v>Minerva</v>
      </c>
      <c r="M533" t="str">
        <f>_xlfn.XLOOKUP(G533,dMateriaPrima!$A$2:$A$12,dMateriaPrima!$B$2:$B$12)</f>
        <v>Chapa Metal</v>
      </c>
      <c r="N533" s="2">
        <f>_xlfn.XLOOKUP(G533,dMateriaPrima!$A$2:$A$12,dMateriaPrima!$C$2:$C$12)</f>
        <v>299.89999999999998</v>
      </c>
      <c r="O533" s="3">
        <f t="shared" si="40"/>
        <v>47384.2</v>
      </c>
      <c r="P533" s="4">
        <f t="shared" si="41"/>
        <v>0</v>
      </c>
      <c r="Q533" s="3">
        <f t="shared" si="42"/>
        <v>47384.2</v>
      </c>
      <c r="R533" t="str">
        <f t="shared" si="43"/>
        <v>Em atraso</v>
      </c>
      <c r="S533" s="5">
        <f t="shared" si="44"/>
        <v>4</v>
      </c>
    </row>
    <row r="534" spans="1:19" x14ac:dyDescent="0.25">
      <c r="A534">
        <v>533</v>
      </c>
      <c r="B534" s="1">
        <v>43616</v>
      </c>
      <c r="C534" s="1">
        <v>43619</v>
      </c>
      <c r="D534" s="1">
        <v>43647</v>
      </c>
      <c r="E534" s="1">
        <v>43649</v>
      </c>
      <c r="F534">
        <v>1</v>
      </c>
      <c r="G534">
        <v>3</v>
      </c>
      <c r="H534">
        <v>124</v>
      </c>
      <c r="I534" s="6">
        <v>0</v>
      </c>
      <c r="J534">
        <v>1</v>
      </c>
      <c r="K534" t="str">
        <f>_xlfn.XLOOKUP(fCompras!F534,dComprador!$A$2:$A$7,dComprador!$B$2:$B$7)</f>
        <v>Alon</v>
      </c>
      <c r="L534" t="str">
        <f>_xlfn.XLOOKUP(J534,dFornecedor!$A$2:$A$6,dFornecedor!$B$2:$B$6)</f>
        <v>NorthShore</v>
      </c>
      <c r="M534" t="str">
        <f>_xlfn.XLOOKUP(G534,dMateriaPrima!$A$2:$A$12,dMateriaPrima!$B$2:$B$12)</f>
        <v>Barra Metal</v>
      </c>
      <c r="N534" s="2">
        <f>_xlfn.XLOOKUP(G534,dMateriaPrima!$A$2:$A$12,dMateriaPrima!$C$2:$C$12)</f>
        <v>565</v>
      </c>
      <c r="O534" s="3">
        <f t="shared" si="40"/>
        <v>70060</v>
      </c>
      <c r="P534" s="4">
        <f t="shared" si="41"/>
        <v>0</v>
      </c>
      <c r="Q534" s="3">
        <f t="shared" si="42"/>
        <v>70060</v>
      </c>
      <c r="R534" t="str">
        <f t="shared" si="43"/>
        <v>Em atraso</v>
      </c>
      <c r="S534" s="5">
        <f t="shared" si="44"/>
        <v>2</v>
      </c>
    </row>
    <row r="535" spans="1:19" x14ac:dyDescent="0.25">
      <c r="A535">
        <v>534</v>
      </c>
      <c r="B535" s="1">
        <v>43616</v>
      </c>
      <c r="C535" s="1">
        <v>43618</v>
      </c>
      <c r="D535" s="1">
        <v>43624</v>
      </c>
      <c r="E535" s="1">
        <v>43625</v>
      </c>
      <c r="F535">
        <v>4</v>
      </c>
      <c r="G535">
        <v>11</v>
      </c>
      <c r="H535">
        <v>21</v>
      </c>
      <c r="I535" s="6">
        <v>0</v>
      </c>
      <c r="J535">
        <v>2</v>
      </c>
      <c r="K535" t="str">
        <f>_xlfn.XLOOKUP(fCompras!F535,dComprador!$A$2:$A$7,dComprador!$B$2:$B$7)</f>
        <v>Lira</v>
      </c>
      <c r="L535" t="str">
        <f>_xlfn.XLOOKUP(J535,dFornecedor!$A$2:$A$6,dFornecedor!$B$2:$B$6)</f>
        <v>Minerva</v>
      </c>
      <c r="M535" t="str">
        <f>_xlfn.XLOOKUP(G535,dMateriaPrima!$A$2:$A$12,dMateriaPrima!$B$2:$B$12)</f>
        <v>Papel</v>
      </c>
      <c r="N535" s="2">
        <f>_xlfn.XLOOKUP(G535,dMateriaPrima!$A$2:$A$12,dMateriaPrima!$C$2:$C$12)</f>
        <v>9</v>
      </c>
      <c r="O535" s="3">
        <f t="shared" si="40"/>
        <v>189</v>
      </c>
      <c r="P535" s="4">
        <f t="shared" si="41"/>
        <v>0</v>
      </c>
      <c r="Q535" s="3">
        <f t="shared" si="42"/>
        <v>189</v>
      </c>
      <c r="R535" t="str">
        <f t="shared" si="43"/>
        <v>Em atraso</v>
      </c>
      <c r="S535" s="5">
        <f t="shared" si="44"/>
        <v>1</v>
      </c>
    </row>
    <row r="536" spans="1:19" x14ac:dyDescent="0.25">
      <c r="A536">
        <v>535</v>
      </c>
      <c r="B536" s="1">
        <v>43616</v>
      </c>
      <c r="C536" s="1">
        <v>43623</v>
      </c>
      <c r="D536" s="1">
        <v>43623</v>
      </c>
      <c r="E536" s="1">
        <v>43624</v>
      </c>
      <c r="F536">
        <v>4</v>
      </c>
      <c r="G536">
        <v>5</v>
      </c>
      <c r="H536">
        <v>178</v>
      </c>
      <c r="I536" s="6">
        <v>0</v>
      </c>
      <c r="J536">
        <v>3</v>
      </c>
      <c r="K536" t="str">
        <f>_xlfn.XLOOKUP(fCompras!F536,dComprador!$A$2:$A$7,dComprador!$B$2:$B$7)</f>
        <v>Lira</v>
      </c>
      <c r="L536" t="str">
        <f>_xlfn.XLOOKUP(J536,dFornecedor!$A$2:$A$6,dFornecedor!$B$2:$B$6)</f>
        <v>StepUp</v>
      </c>
      <c r="M536" t="str">
        <f>_xlfn.XLOOKUP(G536,dMateriaPrima!$A$2:$A$12,dMateriaPrima!$B$2:$B$12)</f>
        <v>Areia</v>
      </c>
      <c r="N536" s="2">
        <f>_xlfn.XLOOKUP(G536,dMateriaPrima!$A$2:$A$12,dMateriaPrima!$C$2:$C$12)</f>
        <v>3.59</v>
      </c>
      <c r="O536" s="3">
        <f t="shared" si="40"/>
        <v>639.02</v>
      </c>
      <c r="P536" s="4">
        <f t="shared" si="41"/>
        <v>0</v>
      </c>
      <c r="Q536" s="3">
        <f t="shared" si="42"/>
        <v>639.02</v>
      </c>
      <c r="R536" t="str">
        <f t="shared" si="43"/>
        <v>Em atraso</v>
      </c>
      <c r="S536" s="5">
        <f t="shared" si="44"/>
        <v>1</v>
      </c>
    </row>
    <row r="537" spans="1:19" x14ac:dyDescent="0.25">
      <c r="A537">
        <v>536</v>
      </c>
      <c r="B537" s="1">
        <v>43616</v>
      </c>
      <c r="C537" s="1">
        <v>43620</v>
      </c>
      <c r="D537" s="1">
        <v>43622</v>
      </c>
      <c r="E537" s="1">
        <v>43627</v>
      </c>
      <c r="F537">
        <v>4</v>
      </c>
      <c r="G537">
        <v>1</v>
      </c>
      <c r="H537">
        <v>25</v>
      </c>
      <c r="I537" s="6">
        <v>0</v>
      </c>
      <c r="J537">
        <v>4</v>
      </c>
      <c r="K537" t="str">
        <f>_xlfn.XLOOKUP(fCompras!F537,dComprador!$A$2:$A$7,dComprador!$B$2:$B$7)</f>
        <v>Lira</v>
      </c>
      <c r="L537" t="str">
        <f>_xlfn.XLOOKUP(J537,dFornecedor!$A$2:$A$6,dFornecedor!$B$2:$B$6)</f>
        <v>AlphaOmega</v>
      </c>
      <c r="M537" t="str">
        <f>_xlfn.XLOOKUP(G537,dMateriaPrima!$A$2:$A$12,dMateriaPrima!$B$2:$B$12)</f>
        <v>Tecido</v>
      </c>
      <c r="N537" s="2">
        <f>_xlfn.XLOOKUP(G537,dMateriaPrima!$A$2:$A$12,dMateriaPrima!$C$2:$C$12)</f>
        <v>18</v>
      </c>
      <c r="O537" s="3">
        <f t="shared" si="40"/>
        <v>450</v>
      </c>
      <c r="P537" s="4">
        <f t="shared" si="41"/>
        <v>0</v>
      </c>
      <c r="Q537" s="3">
        <f t="shared" si="42"/>
        <v>450</v>
      </c>
      <c r="R537" t="str">
        <f t="shared" si="43"/>
        <v>Em atraso</v>
      </c>
      <c r="S537" s="5">
        <f t="shared" si="44"/>
        <v>5</v>
      </c>
    </row>
    <row r="538" spans="1:19" x14ac:dyDescent="0.25">
      <c r="A538">
        <v>537</v>
      </c>
      <c r="B538" s="1">
        <v>43616</v>
      </c>
      <c r="C538" s="1">
        <v>43621</v>
      </c>
      <c r="D538" s="1">
        <v>43628</v>
      </c>
      <c r="E538" s="1">
        <v>43629</v>
      </c>
      <c r="F538">
        <v>2</v>
      </c>
      <c r="G538">
        <v>5</v>
      </c>
      <c r="H538">
        <v>291</v>
      </c>
      <c r="I538" s="6">
        <v>0</v>
      </c>
      <c r="J538">
        <v>5</v>
      </c>
      <c r="K538" t="str">
        <f>_xlfn.XLOOKUP(fCompras!F538,dComprador!$A$2:$A$7,dComprador!$B$2:$B$7)</f>
        <v>João</v>
      </c>
      <c r="L538" t="str">
        <f>_xlfn.XLOOKUP(J538,dFornecedor!$A$2:$A$6,dFornecedor!$B$2:$B$6)</f>
        <v>Atlas</v>
      </c>
      <c r="M538" t="str">
        <f>_xlfn.XLOOKUP(G538,dMateriaPrima!$A$2:$A$12,dMateriaPrima!$B$2:$B$12)</f>
        <v>Areia</v>
      </c>
      <c r="N538" s="2">
        <f>_xlfn.XLOOKUP(G538,dMateriaPrima!$A$2:$A$12,dMateriaPrima!$C$2:$C$12)</f>
        <v>3.59</v>
      </c>
      <c r="O538" s="3">
        <f t="shared" si="40"/>
        <v>1044.69</v>
      </c>
      <c r="P538" s="4">
        <f t="shared" si="41"/>
        <v>0</v>
      </c>
      <c r="Q538" s="3">
        <f t="shared" si="42"/>
        <v>1044.69</v>
      </c>
      <c r="R538" t="str">
        <f t="shared" si="43"/>
        <v>Em atraso</v>
      </c>
      <c r="S538" s="5">
        <f t="shared" si="44"/>
        <v>1</v>
      </c>
    </row>
    <row r="539" spans="1:19" x14ac:dyDescent="0.25">
      <c r="A539">
        <v>538</v>
      </c>
      <c r="B539" s="1">
        <v>43616</v>
      </c>
      <c r="C539" s="1">
        <v>43616</v>
      </c>
      <c r="D539" s="1">
        <v>43632</v>
      </c>
      <c r="E539" s="1">
        <v>43637</v>
      </c>
      <c r="F539">
        <v>1</v>
      </c>
      <c r="G539">
        <v>9</v>
      </c>
      <c r="H539">
        <v>181</v>
      </c>
      <c r="I539" s="6">
        <v>0</v>
      </c>
      <c r="J539">
        <v>2</v>
      </c>
      <c r="K539" t="str">
        <f>_xlfn.XLOOKUP(fCompras!F539,dComprador!$A$2:$A$7,dComprador!$B$2:$B$7)</f>
        <v>Alon</v>
      </c>
      <c r="L539" t="str">
        <f>_xlfn.XLOOKUP(J539,dFornecedor!$A$2:$A$6,dFornecedor!$B$2:$B$6)</f>
        <v>Minerva</v>
      </c>
      <c r="M539" t="str">
        <f>_xlfn.XLOOKUP(G539,dMateriaPrima!$A$2:$A$12,dMateriaPrima!$B$2:$B$12)</f>
        <v>Couro</v>
      </c>
      <c r="N539" s="2">
        <f>_xlfn.XLOOKUP(G539,dMateriaPrima!$A$2:$A$12,dMateriaPrima!$C$2:$C$12)</f>
        <v>4.4000000000000004</v>
      </c>
      <c r="O539" s="3">
        <f t="shared" si="40"/>
        <v>796.40000000000009</v>
      </c>
      <c r="P539" s="4">
        <f t="shared" si="41"/>
        <v>0</v>
      </c>
      <c r="Q539" s="3">
        <f t="shared" si="42"/>
        <v>796.40000000000009</v>
      </c>
      <c r="R539" t="str">
        <f t="shared" si="43"/>
        <v>Em atraso</v>
      </c>
      <c r="S539" s="5">
        <f t="shared" si="44"/>
        <v>5</v>
      </c>
    </row>
    <row r="540" spans="1:19" x14ac:dyDescent="0.25">
      <c r="A540">
        <v>539</v>
      </c>
      <c r="B540" s="1">
        <v>43616</v>
      </c>
      <c r="C540" s="1">
        <v>43623</v>
      </c>
      <c r="D540" s="1">
        <v>43630</v>
      </c>
      <c r="E540" s="1">
        <v>43630</v>
      </c>
      <c r="F540">
        <v>3</v>
      </c>
      <c r="G540">
        <v>5</v>
      </c>
      <c r="H540">
        <v>185</v>
      </c>
      <c r="I540" s="6">
        <v>0</v>
      </c>
      <c r="J540">
        <v>2</v>
      </c>
      <c r="K540" t="str">
        <f>_xlfn.XLOOKUP(fCompras!F540,dComprador!$A$2:$A$7,dComprador!$B$2:$B$7)</f>
        <v>Diego</v>
      </c>
      <c r="L540" t="str">
        <f>_xlfn.XLOOKUP(J540,dFornecedor!$A$2:$A$6,dFornecedor!$B$2:$B$6)</f>
        <v>Minerva</v>
      </c>
      <c r="M540" t="str">
        <f>_xlfn.XLOOKUP(G540,dMateriaPrima!$A$2:$A$12,dMateriaPrima!$B$2:$B$12)</f>
        <v>Areia</v>
      </c>
      <c r="N540" s="2">
        <f>_xlfn.XLOOKUP(G540,dMateriaPrima!$A$2:$A$12,dMateriaPrima!$C$2:$C$12)</f>
        <v>3.59</v>
      </c>
      <c r="O540" s="3">
        <f t="shared" si="40"/>
        <v>664.15</v>
      </c>
      <c r="P540" s="4">
        <f t="shared" si="41"/>
        <v>0</v>
      </c>
      <c r="Q540" s="3">
        <f t="shared" si="42"/>
        <v>664.15</v>
      </c>
      <c r="R540" t="str">
        <f t="shared" si="43"/>
        <v>No prazo</v>
      </c>
      <c r="S540" s="5">
        <f t="shared" si="44"/>
        <v>0</v>
      </c>
    </row>
    <row r="541" spans="1:19" x14ac:dyDescent="0.25">
      <c r="A541">
        <v>540</v>
      </c>
      <c r="B541" s="1">
        <v>43616</v>
      </c>
      <c r="C541" s="1">
        <v>43616</v>
      </c>
      <c r="D541" s="1">
        <v>43630</v>
      </c>
      <c r="E541" s="1">
        <v>43635</v>
      </c>
      <c r="F541">
        <v>2</v>
      </c>
      <c r="G541">
        <v>6</v>
      </c>
      <c r="H541">
        <v>207</v>
      </c>
      <c r="I541" s="6">
        <v>0</v>
      </c>
      <c r="J541">
        <v>2</v>
      </c>
      <c r="K541" t="str">
        <f>_xlfn.XLOOKUP(fCompras!F541,dComprador!$A$2:$A$7,dComprador!$B$2:$B$7)</f>
        <v>João</v>
      </c>
      <c r="L541" t="str">
        <f>_xlfn.XLOOKUP(J541,dFornecedor!$A$2:$A$6,dFornecedor!$B$2:$B$6)</f>
        <v>Minerva</v>
      </c>
      <c r="M541" t="str">
        <f>_xlfn.XLOOKUP(G541,dMateriaPrima!$A$2:$A$12,dMateriaPrima!$B$2:$B$12)</f>
        <v>Fio Algodão</v>
      </c>
      <c r="N541" s="2">
        <f>_xlfn.XLOOKUP(G541,dMateriaPrima!$A$2:$A$12,dMateriaPrima!$C$2:$C$12)</f>
        <v>55.9</v>
      </c>
      <c r="O541" s="3">
        <f t="shared" si="40"/>
        <v>11571.3</v>
      </c>
      <c r="P541" s="4">
        <f t="shared" si="41"/>
        <v>0</v>
      </c>
      <c r="Q541" s="3">
        <f t="shared" si="42"/>
        <v>11571.3</v>
      </c>
      <c r="R541" t="str">
        <f t="shared" si="43"/>
        <v>Em atraso</v>
      </c>
      <c r="S541" s="5">
        <f t="shared" si="44"/>
        <v>5</v>
      </c>
    </row>
    <row r="542" spans="1:19" x14ac:dyDescent="0.25">
      <c r="A542">
        <v>541</v>
      </c>
      <c r="B542" s="1">
        <v>43616</v>
      </c>
      <c r="C542" s="1">
        <v>43622</v>
      </c>
      <c r="D542" s="1">
        <v>43632</v>
      </c>
      <c r="E542" s="1">
        <v>43633</v>
      </c>
      <c r="F542">
        <v>2</v>
      </c>
      <c r="G542">
        <v>10</v>
      </c>
      <c r="H542">
        <v>43</v>
      </c>
      <c r="I542" s="6">
        <v>0.34</v>
      </c>
      <c r="J542">
        <v>1</v>
      </c>
      <c r="K542" t="str">
        <f>_xlfn.XLOOKUP(fCompras!F542,dComprador!$A$2:$A$7,dComprador!$B$2:$B$7)</f>
        <v>João</v>
      </c>
      <c r="L542" t="str">
        <f>_xlfn.XLOOKUP(J542,dFornecedor!$A$2:$A$6,dFornecedor!$B$2:$B$6)</f>
        <v>NorthShore</v>
      </c>
      <c r="M542" t="str">
        <f>_xlfn.XLOOKUP(G542,dMateriaPrima!$A$2:$A$12,dMateriaPrima!$B$2:$B$12)</f>
        <v>Pedra Britada</v>
      </c>
      <c r="N542" s="2">
        <f>_xlfn.XLOOKUP(G542,dMateriaPrima!$A$2:$A$12,dMateriaPrima!$C$2:$C$12)</f>
        <v>56</v>
      </c>
      <c r="O542" s="3">
        <f t="shared" si="40"/>
        <v>2408</v>
      </c>
      <c r="P542" s="4">
        <f t="shared" si="41"/>
        <v>818.72</v>
      </c>
      <c r="Q542" s="3">
        <f t="shared" si="42"/>
        <v>1589.28</v>
      </c>
      <c r="R542" t="str">
        <f t="shared" si="43"/>
        <v>Em atraso</v>
      </c>
      <c r="S542" s="5">
        <f t="shared" si="44"/>
        <v>1</v>
      </c>
    </row>
    <row r="543" spans="1:19" x14ac:dyDescent="0.25">
      <c r="A543">
        <v>542</v>
      </c>
      <c r="B543" s="1">
        <v>43616</v>
      </c>
      <c r="C543" s="1">
        <v>43617</v>
      </c>
      <c r="D543" s="1">
        <v>43633</v>
      </c>
      <c r="E543" s="1">
        <v>43634</v>
      </c>
      <c r="F543">
        <v>1</v>
      </c>
      <c r="G543">
        <v>7</v>
      </c>
      <c r="H543">
        <v>92</v>
      </c>
      <c r="I543" s="6">
        <v>0</v>
      </c>
      <c r="J543">
        <v>3</v>
      </c>
      <c r="K543" t="str">
        <f>_xlfn.XLOOKUP(fCompras!F543,dComprador!$A$2:$A$7,dComprador!$B$2:$B$7)</f>
        <v>Alon</v>
      </c>
      <c r="L543" t="str">
        <f>_xlfn.XLOOKUP(J543,dFornecedor!$A$2:$A$6,dFornecedor!$B$2:$B$6)</f>
        <v>StepUp</v>
      </c>
      <c r="M543" t="str">
        <f>_xlfn.XLOOKUP(G543,dMateriaPrima!$A$2:$A$12,dMateriaPrima!$B$2:$B$12)</f>
        <v>Poliéster</v>
      </c>
      <c r="N543" s="2">
        <f>_xlfn.XLOOKUP(G543,dMateriaPrima!$A$2:$A$12,dMateriaPrima!$C$2:$C$12)</f>
        <v>8</v>
      </c>
      <c r="O543" s="3">
        <f t="shared" si="40"/>
        <v>736</v>
      </c>
      <c r="P543" s="4">
        <f t="shared" si="41"/>
        <v>0</v>
      </c>
      <c r="Q543" s="3">
        <f t="shared" si="42"/>
        <v>736</v>
      </c>
      <c r="R543" t="str">
        <f t="shared" si="43"/>
        <v>Em atraso</v>
      </c>
      <c r="S543" s="5">
        <f t="shared" si="44"/>
        <v>1</v>
      </c>
    </row>
    <row r="544" spans="1:19" x14ac:dyDescent="0.25">
      <c r="A544">
        <v>543</v>
      </c>
      <c r="B544" s="1">
        <v>43616</v>
      </c>
      <c r="C544" s="1">
        <v>43617</v>
      </c>
      <c r="D544" s="1">
        <v>43635</v>
      </c>
      <c r="E544" s="1">
        <v>43640</v>
      </c>
      <c r="F544">
        <v>1</v>
      </c>
      <c r="G544">
        <v>11</v>
      </c>
      <c r="H544">
        <v>410</v>
      </c>
      <c r="I544" s="6">
        <v>0</v>
      </c>
      <c r="J544">
        <v>4</v>
      </c>
      <c r="K544" t="str">
        <f>_xlfn.XLOOKUP(fCompras!F544,dComprador!$A$2:$A$7,dComprador!$B$2:$B$7)</f>
        <v>Alon</v>
      </c>
      <c r="L544" t="str">
        <f>_xlfn.XLOOKUP(J544,dFornecedor!$A$2:$A$6,dFornecedor!$B$2:$B$6)</f>
        <v>AlphaOmega</v>
      </c>
      <c r="M544" t="str">
        <f>_xlfn.XLOOKUP(G544,dMateriaPrima!$A$2:$A$12,dMateriaPrima!$B$2:$B$12)</f>
        <v>Papel</v>
      </c>
      <c r="N544" s="2">
        <f>_xlfn.XLOOKUP(G544,dMateriaPrima!$A$2:$A$12,dMateriaPrima!$C$2:$C$12)</f>
        <v>9</v>
      </c>
      <c r="O544" s="3">
        <f t="shared" si="40"/>
        <v>3690</v>
      </c>
      <c r="P544" s="4">
        <f t="shared" si="41"/>
        <v>0</v>
      </c>
      <c r="Q544" s="3">
        <f t="shared" si="42"/>
        <v>3690</v>
      </c>
      <c r="R544" t="str">
        <f t="shared" si="43"/>
        <v>Em atraso</v>
      </c>
      <c r="S544" s="5">
        <f t="shared" si="44"/>
        <v>5</v>
      </c>
    </row>
    <row r="545" spans="1:19" x14ac:dyDescent="0.25">
      <c r="A545">
        <v>544</v>
      </c>
      <c r="B545" s="1">
        <v>43616</v>
      </c>
      <c r="C545" s="1">
        <v>43624</v>
      </c>
      <c r="D545" s="1">
        <v>43639</v>
      </c>
      <c r="E545" s="1">
        <v>43639</v>
      </c>
      <c r="F545">
        <v>1</v>
      </c>
      <c r="G545">
        <v>9</v>
      </c>
      <c r="H545">
        <v>77</v>
      </c>
      <c r="I545" s="6">
        <v>0</v>
      </c>
      <c r="J545">
        <v>2</v>
      </c>
      <c r="K545" t="str">
        <f>_xlfn.XLOOKUP(fCompras!F545,dComprador!$A$2:$A$7,dComprador!$B$2:$B$7)</f>
        <v>Alon</v>
      </c>
      <c r="L545" t="str">
        <f>_xlfn.XLOOKUP(J545,dFornecedor!$A$2:$A$6,dFornecedor!$B$2:$B$6)</f>
        <v>Minerva</v>
      </c>
      <c r="M545" t="str">
        <f>_xlfn.XLOOKUP(G545,dMateriaPrima!$A$2:$A$12,dMateriaPrima!$B$2:$B$12)</f>
        <v>Couro</v>
      </c>
      <c r="N545" s="2">
        <f>_xlfn.XLOOKUP(G545,dMateriaPrima!$A$2:$A$12,dMateriaPrima!$C$2:$C$12)</f>
        <v>4.4000000000000004</v>
      </c>
      <c r="O545" s="3">
        <f t="shared" si="40"/>
        <v>338.8</v>
      </c>
      <c r="P545" s="4">
        <f t="shared" si="41"/>
        <v>0</v>
      </c>
      <c r="Q545" s="3">
        <f t="shared" si="42"/>
        <v>338.8</v>
      </c>
      <c r="R545" t="str">
        <f t="shared" si="43"/>
        <v>No prazo</v>
      </c>
      <c r="S545" s="5">
        <f t="shared" si="44"/>
        <v>0</v>
      </c>
    </row>
    <row r="546" spans="1:19" x14ac:dyDescent="0.25">
      <c r="A546">
        <v>545</v>
      </c>
      <c r="B546" s="1">
        <v>43617</v>
      </c>
      <c r="C546" s="1">
        <v>43617</v>
      </c>
      <c r="D546" s="1">
        <v>43648</v>
      </c>
      <c r="E546" s="1">
        <v>43651</v>
      </c>
      <c r="F546">
        <v>1</v>
      </c>
      <c r="G546">
        <v>7</v>
      </c>
      <c r="H546">
        <v>373</v>
      </c>
      <c r="I546" s="6">
        <v>0.13</v>
      </c>
      <c r="J546">
        <v>2</v>
      </c>
      <c r="K546" t="str">
        <f>_xlfn.XLOOKUP(fCompras!F546,dComprador!$A$2:$A$7,dComprador!$B$2:$B$7)</f>
        <v>Alon</v>
      </c>
      <c r="L546" t="str">
        <f>_xlfn.XLOOKUP(J546,dFornecedor!$A$2:$A$6,dFornecedor!$B$2:$B$6)</f>
        <v>Minerva</v>
      </c>
      <c r="M546" t="str">
        <f>_xlfn.XLOOKUP(G546,dMateriaPrima!$A$2:$A$12,dMateriaPrima!$B$2:$B$12)</f>
        <v>Poliéster</v>
      </c>
      <c r="N546" s="2">
        <f>_xlfn.XLOOKUP(G546,dMateriaPrima!$A$2:$A$12,dMateriaPrima!$C$2:$C$12)</f>
        <v>8</v>
      </c>
      <c r="O546" s="3">
        <f t="shared" si="40"/>
        <v>2984</v>
      </c>
      <c r="P546" s="4">
        <f t="shared" si="41"/>
        <v>387.92</v>
      </c>
      <c r="Q546" s="3">
        <f t="shared" si="42"/>
        <v>2596.08</v>
      </c>
      <c r="R546" t="str">
        <f t="shared" si="43"/>
        <v>Em atraso</v>
      </c>
      <c r="S546" s="5">
        <f t="shared" si="44"/>
        <v>3</v>
      </c>
    </row>
    <row r="547" spans="1:19" x14ac:dyDescent="0.25">
      <c r="A547">
        <v>546</v>
      </c>
      <c r="B547" s="1">
        <v>43617</v>
      </c>
      <c r="C547" s="1">
        <v>43617</v>
      </c>
      <c r="D547" s="1">
        <v>43622</v>
      </c>
      <c r="E547" s="1">
        <v>43625</v>
      </c>
      <c r="F547">
        <v>4</v>
      </c>
      <c r="G547">
        <v>8</v>
      </c>
      <c r="H547">
        <v>117</v>
      </c>
      <c r="I547" s="6">
        <v>0</v>
      </c>
      <c r="J547">
        <v>5</v>
      </c>
      <c r="K547" t="str">
        <f>_xlfn.XLOOKUP(fCompras!F547,dComprador!$A$2:$A$7,dComprador!$B$2:$B$7)</f>
        <v>Lira</v>
      </c>
      <c r="L547" t="str">
        <f>_xlfn.XLOOKUP(J547,dFornecedor!$A$2:$A$6,dFornecedor!$B$2:$B$6)</f>
        <v>Atlas</v>
      </c>
      <c r="M547" t="str">
        <f>_xlfn.XLOOKUP(G547,dMateriaPrima!$A$2:$A$12,dMateriaPrima!$B$2:$B$12)</f>
        <v>Cimento</v>
      </c>
      <c r="N547" s="2">
        <f>_xlfn.XLOOKUP(G547,dMateriaPrima!$A$2:$A$12,dMateriaPrima!$C$2:$C$12)</f>
        <v>23</v>
      </c>
      <c r="O547" s="3">
        <f t="shared" si="40"/>
        <v>2691</v>
      </c>
      <c r="P547" s="4">
        <f t="shared" si="41"/>
        <v>0</v>
      </c>
      <c r="Q547" s="3">
        <f t="shared" si="42"/>
        <v>2691</v>
      </c>
      <c r="R547" t="str">
        <f t="shared" si="43"/>
        <v>Em atraso</v>
      </c>
      <c r="S547" s="5">
        <f t="shared" si="44"/>
        <v>3</v>
      </c>
    </row>
    <row r="548" spans="1:19" x14ac:dyDescent="0.25">
      <c r="A548">
        <v>547</v>
      </c>
      <c r="B548" s="1">
        <v>43617</v>
      </c>
      <c r="C548" s="1">
        <v>43625</v>
      </c>
      <c r="D548" s="1">
        <v>43628</v>
      </c>
      <c r="E548" s="1">
        <v>43630</v>
      </c>
      <c r="F548">
        <v>4</v>
      </c>
      <c r="G548">
        <v>5</v>
      </c>
      <c r="H548">
        <v>173</v>
      </c>
      <c r="I548" s="6">
        <v>0</v>
      </c>
      <c r="J548">
        <v>2</v>
      </c>
      <c r="K548" t="str">
        <f>_xlfn.XLOOKUP(fCompras!F548,dComprador!$A$2:$A$7,dComprador!$B$2:$B$7)</f>
        <v>Lira</v>
      </c>
      <c r="L548" t="str">
        <f>_xlfn.XLOOKUP(J548,dFornecedor!$A$2:$A$6,dFornecedor!$B$2:$B$6)</f>
        <v>Minerva</v>
      </c>
      <c r="M548" t="str">
        <f>_xlfn.XLOOKUP(G548,dMateriaPrima!$A$2:$A$12,dMateriaPrima!$B$2:$B$12)</f>
        <v>Areia</v>
      </c>
      <c r="N548" s="2">
        <f>_xlfn.XLOOKUP(G548,dMateriaPrima!$A$2:$A$12,dMateriaPrima!$C$2:$C$12)</f>
        <v>3.59</v>
      </c>
      <c r="O548" s="3">
        <f t="shared" si="40"/>
        <v>621.06999999999994</v>
      </c>
      <c r="P548" s="4">
        <f t="shared" si="41"/>
        <v>0</v>
      </c>
      <c r="Q548" s="3">
        <f t="shared" si="42"/>
        <v>621.06999999999994</v>
      </c>
      <c r="R548" t="str">
        <f t="shared" si="43"/>
        <v>Em atraso</v>
      </c>
      <c r="S548" s="5">
        <f t="shared" si="44"/>
        <v>2</v>
      </c>
    </row>
    <row r="549" spans="1:19" x14ac:dyDescent="0.25">
      <c r="A549">
        <v>548</v>
      </c>
      <c r="B549" s="1">
        <v>43617</v>
      </c>
      <c r="C549" s="1">
        <v>43617</v>
      </c>
      <c r="D549" s="1">
        <v>43623</v>
      </c>
      <c r="E549" s="1">
        <v>43627</v>
      </c>
      <c r="F549">
        <v>4</v>
      </c>
      <c r="G549">
        <v>9</v>
      </c>
      <c r="H549">
        <v>126</v>
      </c>
      <c r="I549" s="6">
        <v>0</v>
      </c>
      <c r="J549">
        <v>2</v>
      </c>
      <c r="K549" t="str">
        <f>_xlfn.XLOOKUP(fCompras!F549,dComprador!$A$2:$A$7,dComprador!$B$2:$B$7)</f>
        <v>Lira</v>
      </c>
      <c r="L549" t="str">
        <f>_xlfn.XLOOKUP(J549,dFornecedor!$A$2:$A$6,dFornecedor!$B$2:$B$6)</f>
        <v>Minerva</v>
      </c>
      <c r="M549" t="str">
        <f>_xlfn.XLOOKUP(G549,dMateriaPrima!$A$2:$A$12,dMateriaPrima!$B$2:$B$12)</f>
        <v>Couro</v>
      </c>
      <c r="N549" s="2">
        <f>_xlfn.XLOOKUP(G549,dMateriaPrima!$A$2:$A$12,dMateriaPrima!$C$2:$C$12)</f>
        <v>4.4000000000000004</v>
      </c>
      <c r="O549" s="3">
        <f t="shared" si="40"/>
        <v>554.40000000000009</v>
      </c>
      <c r="P549" s="4">
        <f t="shared" si="41"/>
        <v>0</v>
      </c>
      <c r="Q549" s="3">
        <f t="shared" si="42"/>
        <v>554.40000000000009</v>
      </c>
      <c r="R549" t="str">
        <f t="shared" si="43"/>
        <v>Em atraso</v>
      </c>
      <c r="S549" s="5">
        <f t="shared" si="44"/>
        <v>4</v>
      </c>
    </row>
    <row r="550" spans="1:19" x14ac:dyDescent="0.25">
      <c r="A550">
        <v>549</v>
      </c>
      <c r="B550" s="1">
        <v>43617</v>
      </c>
      <c r="C550" s="1">
        <v>43626</v>
      </c>
      <c r="D550" s="1">
        <v>43631</v>
      </c>
      <c r="E550" s="1">
        <v>43633</v>
      </c>
      <c r="F550">
        <v>1</v>
      </c>
      <c r="G550">
        <v>5</v>
      </c>
      <c r="H550">
        <v>95</v>
      </c>
      <c r="I550" s="6">
        <v>0</v>
      </c>
      <c r="J550">
        <v>2</v>
      </c>
      <c r="K550" t="str">
        <f>_xlfn.XLOOKUP(fCompras!F550,dComprador!$A$2:$A$7,dComprador!$B$2:$B$7)</f>
        <v>Alon</v>
      </c>
      <c r="L550" t="str">
        <f>_xlfn.XLOOKUP(J550,dFornecedor!$A$2:$A$6,dFornecedor!$B$2:$B$6)</f>
        <v>Minerva</v>
      </c>
      <c r="M550" t="str">
        <f>_xlfn.XLOOKUP(G550,dMateriaPrima!$A$2:$A$12,dMateriaPrima!$B$2:$B$12)</f>
        <v>Areia</v>
      </c>
      <c r="N550" s="2">
        <f>_xlfn.XLOOKUP(G550,dMateriaPrima!$A$2:$A$12,dMateriaPrima!$C$2:$C$12)</f>
        <v>3.59</v>
      </c>
      <c r="O550" s="3">
        <f t="shared" si="40"/>
        <v>341.05</v>
      </c>
      <c r="P550" s="4">
        <f t="shared" si="41"/>
        <v>0</v>
      </c>
      <c r="Q550" s="3">
        <f t="shared" si="42"/>
        <v>341.05</v>
      </c>
      <c r="R550" t="str">
        <f t="shared" si="43"/>
        <v>Em atraso</v>
      </c>
      <c r="S550" s="5">
        <f t="shared" si="44"/>
        <v>2</v>
      </c>
    </row>
    <row r="551" spans="1:19" x14ac:dyDescent="0.25">
      <c r="A551">
        <v>550</v>
      </c>
      <c r="B551" s="1">
        <v>43617</v>
      </c>
      <c r="C551" s="1">
        <v>43617</v>
      </c>
      <c r="D551" s="1">
        <v>43631</v>
      </c>
      <c r="E551" s="1">
        <v>43631</v>
      </c>
      <c r="F551">
        <v>1</v>
      </c>
      <c r="G551">
        <v>7</v>
      </c>
      <c r="H551">
        <v>2</v>
      </c>
      <c r="I551" s="6">
        <v>0.39</v>
      </c>
      <c r="J551">
        <v>2</v>
      </c>
      <c r="K551" t="str">
        <f>_xlfn.XLOOKUP(fCompras!F551,dComprador!$A$2:$A$7,dComprador!$B$2:$B$7)</f>
        <v>Alon</v>
      </c>
      <c r="L551" t="str">
        <f>_xlfn.XLOOKUP(J551,dFornecedor!$A$2:$A$6,dFornecedor!$B$2:$B$6)</f>
        <v>Minerva</v>
      </c>
      <c r="M551" t="str">
        <f>_xlfn.XLOOKUP(G551,dMateriaPrima!$A$2:$A$12,dMateriaPrima!$B$2:$B$12)</f>
        <v>Poliéster</v>
      </c>
      <c r="N551" s="2">
        <f>_xlfn.XLOOKUP(G551,dMateriaPrima!$A$2:$A$12,dMateriaPrima!$C$2:$C$12)</f>
        <v>8</v>
      </c>
      <c r="O551" s="3">
        <f t="shared" si="40"/>
        <v>16</v>
      </c>
      <c r="P551" s="4">
        <f t="shared" si="41"/>
        <v>6.24</v>
      </c>
      <c r="Q551" s="3">
        <f t="shared" si="42"/>
        <v>9.76</v>
      </c>
      <c r="R551" t="str">
        <f t="shared" si="43"/>
        <v>No prazo</v>
      </c>
      <c r="S551" s="5">
        <f t="shared" si="44"/>
        <v>0</v>
      </c>
    </row>
    <row r="552" spans="1:19" x14ac:dyDescent="0.25">
      <c r="A552">
        <v>551</v>
      </c>
      <c r="B552" s="1">
        <v>43617</v>
      </c>
      <c r="C552" s="1">
        <v>43627</v>
      </c>
      <c r="D552" s="1">
        <v>43629</v>
      </c>
      <c r="E552" s="1">
        <v>43630</v>
      </c>
      <c r="F552">
        <v>2</v>
      </c>
      <c r="G552">
        <v>9</v>
      </c>
      <c r="H552">
        <v>18</v>
      </c>
      <c r="I552" s="6">
        <v>0</v>
      </c>
      <c r="J552">
        <v>3</v>
      </c>
      <c r="K552" t="str">
        <f>_xlfn.XLOOKUP(fCompras!F552,dComprador!$A$2:$A$7,dComprador!$B$2:$B$7)</f>
        <v>João</v>
      </c>
      <c r="L552" t="str">
        <f>_xlfn.XLOOKUP(J552,dFornecedor!$A$2:$A$6,dFornecedor!$B$2:$B$6)</f>
        <v>StepUp</v>
      </c>
      <c r="M552" t="str">
        <f>_xlfn.XLOOKUP(G552,dMateriaPrima!$A$2:$A$12,dMateriaPrima!$B$2:$B$12)</f>
        <v>Couro</v>
      </c>
      <c r="N552" s="2">
        <f>_xlfn.XLOOKUP(G552,dMateriaPrima!$A$2:$A$12,dMateriaPrima!$C$2:$C$12)</f>
        <v>4.4000000000000004</v>
      </c>
      <c r="O552" s="3">
        <f t="shared" si="40"/>
        <v>79.2</v>
      </c>
      <c r="P552" s="4">
        <f t="shared" si="41"/>
        <v>0</v>
      </c>
      <c r="Q552" s="3">
        <f t="shared" si="42"/>
        <v>79.2</v>
      </c>
      <c r="R552" t="str">
        <f t="shared" si="43"/>
        <v>Em atraso</v>
      </c>
      <c r="S552" s="5">
        <f t="shared" si="44"/>
        <v>1</v>
      </c>
    </row>
    <row r="553" spans="1:19" x14ac:dyDescent="0.25">
      <c r="A553">
        <v>552</v>
      </c>
      <c r="B553" s="1">
        <v>43617</v>
      </c>
      <c r="C553" s="1">
        <v>43630</v>
      </c>
      <c r="D553" s="1">
        <v>43630</v>
      </c>
      <c r="E553" s="1">
        <v>43633</v>
      </c>
      <c r="F553">
        <v>2</v>
      </c>
      <c r="G553">
        <v>5</v>
      </c>
      <c r="H553">
        <v>424</v>
      </c>
      <c r="I553" s="6">
        <v>0</v>
      </c>
      <c r="J553">
        <v>1</v>
      </c>
      <c r="K553" t="str">
        <f>_xlfn.XLOOKUP(fCompras!F553,dComprador!$A$2:$A$7,dComprador!$B$2:$B$7)</f>
        <v>João</v>
      </c>
      <c r="L553" t="str">
        <f>_xlfn.XLOOKUP(J553,dFornecedor!$A$2:$A$6,dFornecedor!$B$2:$B$6)</f>
        <v>NorthShore</v>
      </c>
      <c r="M553" t="str">
        <f>_xlfn.XLOOKUP(G553,dMateriaPrima!$A$2:$A$12,dMateriaPrima!$B$2:$B$12)</f>
        <v>Areia</v>
      </c>
      <c r="N553" s="2">
        <f>_xlfn.XLOOKUP(G553,dMateriaPrima!$A$2:$A$12,dMateriaPrima!$C$2:$C$12)</f>
        <v>3.59</v>
      </c>
      <c r="O553" s="3">
        <f t="shared" si="40"/>
        <v>1522.1599999999999</v>
      </c>
      <c r="P553" s="4">
        <f t="shared" si="41"/>
        <v>0</v>
      </c>
      <c r="Q553" s="3">
        <f t="shared" si="42"/>
        <v>1522.1599999999999</v>
      </c>
      <c r="R553" t="str">
        <f t="shared" si="43"/>
        <v>Em atraso</v>
      </c>
      <c r="S553" s="5">
        <f t="shared" si="44"/>
        <v>3</v>
      </c>
    </row>
    <row r="554" spans="1:19" x14ac:dyDescent="0.25">
      <c r="A554">
        <v>553</v>
      </c>
      <c r="B554" s="1">
        <v>43617</v>
      </c>
      <c r="C554" s="1">
        <v>43624</v>
      </c>
      <c r="D554" s="1">
        <v>43635</v>
      </c>
      <c r="E554" s="1">
        <v>43639</v>
      </c>
      <c r="F554">
        <v>1</v>
      </c>
      <c r="G554">
        <v>7</v>
      </c>
      <c r="H554">
        <v>153</v>
      </c>
      <c r="I554" s="6">
        <v>0</v>
      </c>
      <c r="J554">
        <v>2</v>
      </c>
      <c r="K554" t="str">
        <f>_xlfn.XLOOKUP(fCompras!F554,dComprador!$A$2:$A$7,dComprador!$B$2:$B$7)</f>
        <v>Alon</v>
      </c>
      <c r="L554" t="str">
        <f>_xlfn.XLOOKUP(J554,dFornecedor!$A$2:$A$6,dFornecedor!$B$2:$B$6)</f>
        <v>Minerva</v>
      </c>
      <c r="M554" t="str">
        <f>_xlfn.XLOOKUP(G554,dMateriaPrima!$A$2:$A$12,dMateriaPrima!$B$2:$B$12)</f>
        <v>Poliéster</v>
      </c>
      <c r="N554" s="2">
        <f>_xlfn.XLOOKUP(G554,dMateriaPrima!$A$2:$A$12,dMateriaPrima!$C$2:$C$12)</f>
        <v>8</v>
      </c>
      <c r="O554" s="3">
        <f t="shared" si="40"/>
        <v>1224</v>
      </c>
      <c r="P554" s="4">
        <f t="shared" si="41"/>
        <v>0</v>
      </c>
      <c r="Q554" s="3">
        <f t="shared" si="42"/>
        <v>1224</v>
      </c>
      <c r="R554" t="str">
        <f t="shared" si="43"/>
        <v>Em atraso</v>
      </c>
      <c r="S554" s="5">
        <f t="shared" si="44"/>
        <v>4</v>
      </c>
    </row>
    <row r="555" spans="1:19" x14ac:dyDescent="0.25">
      <c r="A555">
        <v>554</v>
      </c>
      <c r="B555" s="1">
        <v>43617</v>
      </c>
      <c r="C555" s="1">
        <v>43617</v>
      </c>
      <c r="D555" s="1">
        <v>43648</v>
      </c>
      <c r="E555" s="1">
        <v>43647</v>
      </c>
      <c r="F555">
        <v>1</v>
      </c>
      <c r="G555">
        <v>5</v>
      </c>
      <c r="H555">
        <v>175</v>
      </c>
      <c r="I555" s="6">
        <v>0</v>
      </c>
      <c r="J555">
        <v>2</v>
      </c>
      <c r="K555" t="str">
        <f>_xlfn.XLOOKUP(fCompras!F555,dComprador!$A$2:$A$7,dComprador!$B$2:$B$7)</f>
        <v>Alon</v>
      </c>
      <c r="L555" t="str">
        <f>_xlfn.XLOOKUP(J555,dFornecedor!$A$2:$A$6,dFornecedor!$B$2:$B$6)</f>
        <v>Minerva</v>
      </c>
      <c r="M555" t="str">
        <f>_xlfn.XLOOKUP(G555,dMateriaPrima!$A$2:$A$12,dMateriaPrima!$B$2:$B$12)</f>
        <v>Areia</v>
      </c>
      <c r="N555" s="2">
        <f>_xlfn.XLOOKUP(G555,dMateriaPrima!$A$2:$A$12,dMateriaPrima!$C$2:$C$12)</f>
        <v>3.59</v>
      </c>
      <c r="O555" s="3">
        <f t="shared" si="40"/>
        <v>628.25</v>
      </c>
      <c r="P555" s="4">
        <f t="shared" si="41"/>
        <v>0</v>
      </c>
      <c r="Q555" s="3">
        <f t="shared" si="42"/>
        <v>628.25</v>
      </c>
      <c r="R555" t="str">
        <f t="shared" si="43"/>
        <v>No prazo</v>
      </c>
      <c r="S555" s="5">
        <f t="shared" si="44"/>
        <v>0</v>
      </c>
    </row>
    <row r="556" spans="1:19" x14ac:dyDescent="0.25">
      <c r="A556">
        <v>555</v>
      </c>
      <c r="B556" s="1">
        <v>43618</v>
      </c>
      <c r="C556" s="1">
        <v>43627</v>
      </c>
      <c r="D556" s="1">
        <v>43627</v>
      </c>
      <c r="E556" s="1">
        <v>43631</v>
      </c>
      <c r="F556">
        <v>4</v>
      </c>
      <c r="G556">
        <v>11</v>
      </c>
      <c r="H556">
        <v>7</v>
      </c>
      <c r="I556" s="6">
        <v>0</v>
      </c>
      <c r="J556">
        <v>1</v>
      </c>
      <c r="K556" t="str">
        <f>_xlfn.XLOOKUP(fCompras!F556,dComprador!$A$2:$A$7,dComprador!$B$2:$B$7)</f>
        <v>Lira</v>
      </c>
      <c r="L556" t="str">
        <f>_xlfn.XLOOKUP(J556,dFornecedor!$A$2:$A$6,dFornecedor!$B$2:$B$6)</f>
        <v>NorthShore</v>
      </c>
      <c r="M556" t="str">
        <f>_xlfn.XLOOKUP(G556,dMateriaPrima!$A$2:$A$12,dMateriaPrima!$B$2:$B$12)</f>
        <v>Papel</v>
      </c>
      <c r="N556" s="2">
        <f>_xlfn.XLOOKUP(G556,dMateriaPrima!$A$2:$A$12,dMateriaPrima!$C$2:$C$12)</f>
        <v>9</v>
      </c>
      <c r="O556" s="3">
        <f t="shared" si="40"/>
        <v>63</v>
      </c>
      <c r="P556" s="4">
        <f t="shared" si="41"/>
        <v>0</v>
      </c>
      <c r="Q556" s="3">
        <f t="shared" si="42"/>
        <v>63</v>
      </c>
      <c r="R556" t="str">
        <f t="shared" si="43"/>
        <v>Em atraso</v>
      </c>
      <c r="S556" s="5">
        <f t="shared" si="44"/>
        <v>4</v>
      </c>
    </row>
    <row r="557" spans="1:19" x14ac:dyDescent="0.25">
      <c r="A557">
        <v>556</v>
      </c>
      <c r="B557" s="1">
        <v>43618</v>
      </c>
      <c r="C557" s="1">
        <v>43618</v>
      </c>
      <c r="D557" s="1">
        <v>43626</v>
      </c>
      <c r="E557" s="1">
        <v>43627</v>
      </c>
      <c r="F557">
        <v>4</v>
      </c>
      <c r="G557">
        <v>1</v>
      </c>
      <c r="H557">
        <v>119</v>
      </c>
      <c r="I557" s="6">
        <v>0.4</v>
      </c>
      <c r="J557">
        <v>5</v>
      </c>
      <c r="K557" t="str">
        <f>_xlfn.XLOOKUP(fCompras!F557,dComprador!$A$2:$A$7,dComprador!$B$2:$B$7)</f>
        <v>Lira</v>
      </c>
      <c r="L557" t="str">
        <f>_xlfn.XLOOKUP(J557,dFornecedor!$A$2:$A$6,dFornecedor!$B$2:$B$6)</f>
        <v>Atlas</v>
      </c>
      <c r="M557" t="str">
        <f>_xlfn.XLOOKUP(G557,dMateriaPrima!$A$2:$A$12,dMateriaPrima!$B$2:$B$12)</f>
        <v>Tecido</v>
      </c>
      <c r="N557" s="2">
        <f>_xlfn.XLOOKUP(G557,dMateriaPrima!$A$2:$A$12,dMateriaPrima!$C$2:$C$12)</f>
        <v>18</v>
      </c>
      <c r="O557" s="3">
        <f t="shared" si="40"/>
        <v>2142</v>
      </c>
      <c r="P557" s="4">
        <f t="shared" si="41"/>
        <v>856.80000000000007</v>
      </c>
      <c r="Q557" s="3">
        <f t="shared" si="42"/>
        <v>1285.1999999999998</v>
      </c>
      <c r="R557" t="str">
        <f t="shared" si="43"/>
        <v>Em atraso</v>
      </c>
      <c r="S557" s="5">
        <f t="shared" si="44"/>
        <v>1</v>
      </c>
    </row>
    <row r="558" spans="1:19" x14ac:dyDescent="0.25">
      <c r="A558">
        <v>557</v>
      </c>
      <c r="B558" s="1">
        <v>43618</v>
      </c>
      <c r="C558" s="1">
        <v>43619</v>
      </c>
      <c r="D558" s="1">
        <v>43633</v>
      </c>
      <c r="E558" s="1">
        <v>43636</v>
      </c>
      <c r="F558">
        <v>1</v>
      </c>
      <c r="G558">
        <v>11</v>
      </c>
      <c r="H558">
        <v>201</v>
      </c>
      <c r="I558" s="6">
        <v>0</v>
      </c>
      <c r="J558">
        <v>3</v>
      </c>
      <c r="K558" t="str">
        <f>_xlfn.XLOOKUP(fCompras!F558,dComprador!$A$2:$A$7,dComprador!$B$2:$B$7)</f>
        <v>Alon</v>
      </c>
      <c r="L558" t="str">
        <f>_xlfn.XLOOKUP(J558,dFornecedor!$A$2:$A$6,dFornecedor!$B$2:$B$6)</f>
        <v>StepUp</v>
      </c>
      <c r="M558" t="str">
        <f>_xlfn.XLOOKUP(G558,dMateriaPrima!$A$2:$A$12,dMateriaPrima!$B$2:$B$12)</f>
        <v>Papel</v>
      </c>
      <c r="N558" s="2">
        <f>_xlfn.XLOOKUP(G558,dMateriaPrima!$A$2:$A$12,dMateriaPrima!$C$2:$C$12)</f>
        <v>9</v>
      </c>
      <c r="O558" s="3">
        <f t="shared" si="40"/>
        <v>1809</v>
      </c>
      <c r="P558" s="4">
        <f t="shared" si="41"/>
        <v>0</v>
      </c>
      <c r="Q558" s="3">
        <f t="shared" si="42"/>
        <v>1809</v>
      </c>
      <c r="R558" t="str">
        <f t="shared" si="43"/>
        <v>Em atraso</v>
      </c>
      <c r="S558" s="5">
        <f t="shared" si="44"/>
        <v>3</v>
      </c>
    </row>
    <row r="559" spans="1:19" x14ac:dyDescent="0.25">
      <c r="A559">
        <v>558</v>
      </c>
      <c r="B559" s="1">
        <v>43618</v>
      </c>
      <c r="C559" s="1">
        <v>43618</v>
      </c>
      <c r="D559" s="1">
        <v>43634</v>
      </c>
      <c r="E559" s="1">
        <v>43636</v>
      </c>
      <c r="F559">
        <v>1</v>
      </c>
      <c r="G559">
        <v>5</v>
      </c>
      <c r="H559">
        <v>30</v>
      </c>
      <c r="I559" s="6">
        <v>0</v>
      </c>
      <c r="J559">
        <v>2</v>
      </c>
      <c r="K559" t="str">
        <f>_xlfn.XLOOKUP(fCompras!F559,dComprador!$A$2:$A$7,dComprador!$B$2:$B$7)</f>
        <v>Alon</v>
      </c>
      <c r="L559" t="str">
        <f>_xlfn.XLOOKUP(J559,dFornecedor!$A$2:$A$6,dFornecedor!$B$2:$B$6)</f>
        <v>Minerva</v>
      </c>
      <c r="M559" t="str">
        <f>_xlfn.XLOOKUP(G559,dMateriaPrima!$A$2:$A$12,dMateriaPrima!$B$2:$B$12)</f>
        <v>Areia</v>
      </c>
      <c r="N559" s="2">
        <f>_xlfn.XLOOKUP(G559,dMateriaPrima!$A$2:$A$12,dMateriaPrima!$C$2:$C$12)</f>
        <v>3.59</v>
      </c>
      <c r="O559" s="3">
        <f t="shared" si="40"/>
        <v>107.69999999999999</v>
      </c>
      <c r="P559" s="4">
        <f t="shared" si="41"/>
        <v>0</v>
      </c>
      <c r="Q559" s="3">
        <f t="shared" si="42"/>
        <v>107.69999999999999</v>
      </c>
      <c r="R559" t="str">
        <f t="shared" si="43"/>
        <v>Em atraso</v>
      </c>
      <c r="S559" s="5">
        <f t="shared" si="44"/>
        <v>2</v>
      </c>
    </row>
    <row r="560" spans="1:19" x14ac:dyDescent="0.25">
      <c r="A560">
        <v>559</v>
      </c>
      <c r="B560" s="1">
        <v>43618</v>
      </c>
      <c r="C560" s="1">
        <v>43618</v>
      </c>
      <c r="D560" s="1">
        <v>43639</v>
      </c>
      <c r="E560" s="1">
        <v>43640</v>
      </c>
      <c r="F560">
        <v>1</v>
      </c>
      <c r="G560">
        <v>7</v>
      </c>
      <c r="H560">
        <v>192</v>
      </c>
      <c r="I560" s="6">
        <v>0</v>
      </c>
      <c r="J560">
        <v>2</v>
      </c>
      <c r="K560" t="str">
        <f>_xlfn.XLOOKUP(fCompras!F560,dComprador!$A$2:$A$7,dComprador!$B$2:$B$7)</f>
        <v>Alon</v>
      </c>
      <c r="L560" t="str">
        <f>_xlfn.XLOOKUP(J560,dFornecedor!$A$2:$A$6,dFornecedor!$B$2:$B$6)</f>
        <v>Minerva</v>
      </c>
      <c r="M560" t="str">
        <f>_xlfn.XLOOKUP(G560,dMateriaPrima!$A$2:$A$12,dMateriaPrima!$B$2:$B$12)</f>
        <v>Poliéster</v>
      </c>
      <c r="N560" s="2">
        <f>_xlfn.XLOOKUP(G560,dMateriaPrima!$A$2:$A$12,dMateriaPrima!$C$2:$C$12)</f>
        <v>8</v>
      </c>
      <c r="O560" s="3">
        <f t="shared" si="40"/>
        <v>1536</v>
      </c>
      <c r="P560" s="4">
        <f t="shared" si="41"/>
        <v>0</v>
      </c>
      <c r="Q560" s="3">
        <f t="shared" si="42"/>
        <v>1536</v>
      </c>
      <c r="R560" t="str">
        <f t="shared" si="43"/>
        <v>Em atraso</v>
      </c>
      <c r="S560" s="5">
        <f t="shared" si="44"/>
        <v>1</v>
      </c>
    </row>
    <row r="561" spans="1:19" x14ac:dyDescent="0.25">
      <c r="A561">
        <v>560</v>
      </c>
      <c r="B561" s="1">
        <v>43618</v>
      </c>
      <c r="C561" s="1">
        <v>43622</v>
      </c>
      <c r="D561" s="1">
        <v>43649</v>
      </c>
      <c r="E561" s="1">
        <v>43653</v>
      </c>
      <c r="F561">
        <v>1</v>
      </c>
      <c r="G561">
        <v>4</v>
      </c>
      <c r="H561">
        <v>84</v>
      </c>
      <c r="I561" s="6">
        <v>0</v>
      </c>
      <c r="J561">
        <v>1</v>
      </c>
      <c r="K561" t="str">
        <f>_xlfn.XLOOKUP(fCompras!F561,dComprador!$A$2:$A$7,dComprador!$B$2:$B$7)</f>
        <v>Alon</v>
      </c>
      <c r="L561" t="str">
        <f>_xlfn.XLOOKUP(J561,dFornecedor!$A$2:$A$6,dFornecedor!$B$2:$B$6)</f>
        <v>NorthShore</v>
      </c>
      <c r="M561" t="str">
        <f>_xlfn.XLOOKUP(G561,dMateriaPrima!$A$2:$A$12,dMateriaPrima!$B$2:$B$12)</f>
        <v>Madeira</v>
      </c>
      <c r="N561" s="2">
        <f>_xlfn.XLOOKUP(G561,dMateriaPrima!$A$2:$A$12,dMateriaPrima!$C$2:$C$12)</f>
        <v>168</v>
      </c>
      <c r="O561" s="3">
        <f t="shared" si="40"/>
        <v>14112</v>
      </c>
      <c r="P561" s="4">
        <f t="shared" si="41"/>
        <v>0</v>
      </c>
      <c r="Q561" s="3">
        <f t="shared" si="42"/>
        <v>14112</v>
      </c>
      <c r="R561" t="str">
        <f t="shared" si="43"/>
        <v>Em atraso</v>
      </c>
      <c r="S561" s="5">
        <f t="shared" si="44"/>
        <v>4</v>
      </c>
    </row>
    <row r="562" spans="1:19" x14ac:dyDescent="0.25">
      <c r="A562">
        <v>561</v>
      </c>
      <c r="B562" s="1">
        <v>43618</v>
      </c>
      <c r="C562" s="1">
        <v>43625</v>
      </c>
      <c r="D562" s="1">
        <v>43639</v>
      </c>
      <c r="E562" s="1">
        <v>43642</v>
      </c>
      <c r="F562">
        <v>1</v>
      </c>
      <c r="G562">
        <v>10</v>
      </c>
      <c r="H562">
        <v>185</v>
      </c>
      <c r="I562" s="6">
        <v>0</v>
      </c>
      <c r="J562">
        <v>2</v>
      </c>
      <c r="K562" t="str">
        <f>_xlfn.XLOOKUP(fCompras!F562,dComprador!$A$2:$A$7,dComprador!$B$2:$B$7)</f>
        <v>Alon</v>
      </c>
      <c r="L562" t="str">
        <f>_xlfn.XLOOKUP(J562,dFornecedor!$A$2:$A$6,dFornecedor!$B$2:$B$6)</f>
        <v>Minerva</v>
      </c>
      <c r="M562" t="str">
        <f>_xlfn.XLOOKUP(G562,dMateriaPrima!$A$2:$A$12,dMateriaPrima!$B$2:$B$12)</f>
        <v>Pedra Britada</v>
      </c>
      <c r="N562" s="2">
        <f>_xlfn.XLOOKUP(G562,dMateriaPrima!$A$2:$A$12,dMateriaPrima!$C$2:$C$12)</f>
        <v>56</v>
      </c>
      <c r="O562" s="3">
        <f t="shared" si="40"/>
        <v>10360</v>
      </c>
      <c r="P562" s="4">
        <f t="shared" si="41"/>
        <v>0</v>
      </c>
      <c r="Q562" s="3">
        <f t="shared" si="42"/>
        <v>10360</v>
      </c>
      <c r="R562" t="str">
        <f t="shared" si="43"/>
        <v>Em atraso</v>
      </c>
      <c r="S562" s="5">
        <f t="shared" si="44"/>
        <v>3</v>
      </c>
    </row>
    <row r="563" spans="1:19" x14ac:dyDescent="0.25">
      <c r="A563">
        <v>562</v>
      </c>
      <c r="B563" s="1">
        <v>43619</v>
      </c>
      <c r="C563" s="1">
        <v>43627</v>
      </c>
      <c r="D563" s="1">
        <v>43651</v>
      </c>
      <c r="E563" s="1">
        <v>43653</v>
      </c>
      <c r="F563">
        <v>1</v>
      </c>
      <c r="G563">
        <v>5</v>
      </c>
      <c r="H563">
        <v>299</v>
      </c>
      <c r="I563" s="6">
        <v>0</v>
      </c>
      <c r="J563">
        <v>2</v>
      </c>
      <c r="K563" t="str">
        <f>_xlfn.XLOOKUP(fCompras!F563,dComprador!$A$2:$A$7,dComprador!$B$2:$B$7)</f>
        <v>Alon</v>
      </c>
      <c r="L563" t="str">
        <f>_xlfn.XLOOKUP(J563,dFornecedor!$A$2:$A$6,dFornecedor!$B$2:$B$6)</f>
        <v>Minerva</v>
      </c>
      <c r="M563" t="str">
        <f>_xlfn.XLOOKUP(G563,dMateriaPrima!$A$2:$A$12,dMateriaPrima!$B$2:$B$12)</f>
        <v>Areia</v>
      </c>
      <c r="N563" s="2">
        <f>_xlfn.XLOOKUP(G563,dMateriaPrima!$A$2:$A$12,dMateriaPrima!$C$2:$C$12)</f>
        <v>3.59</v>
      </c>
      <c r="O563" s="3">
        <f t="shared" si="40"/>
        <v>1073.4099999999999</v>
      </c>
      <c r="P563" s="4">
        <f t="shared" si="41"/>
        <v>0</v>
      </c>
      <c r="Q563" s="3">
        <f t="shared" si="42"/>
        <v>1073.4099999999999</v>
      </c>
      <c r="R563" t="str">
        <f t="shared" si="43"/>
        <v>Em atraso</v>
      </c>
      <c r="S563" s="5">
        <f t="shared" si="44"/>
        <v>2</v>
      </c>
    </row>
    <row r="564" spans="1:19" x14ac:dyDescent="0.25">
      <c r="A564">
        <v>563</v>
      </c>
      <c r="B564" s="1">
        <v>43619</v>
      </c>
      <c r="C564" s="1">
        <v>43619</v>
      </c>
      <c r="D564" s="1">
        <v>43626</v>
      </c>
      <c r="E564" s="1">
        <v>43628</v>
      </c>
      <c r="F564">
        <v>4</v>
      </c>
      <c r="G564">
        <v>10</v>
      </c>
      <c r="H564">
        <v>261</v>
      </c>
      <c r="I564" s="6">
        <v>0</v>
      </c>
      <c r="J564">
        <v>5</v>
      </c>
      <c r="K564" t="str">
        <f>_xlfn.XLOOKUP(fCompras!F564,dComprador!$A$2:$A$7,dComprador!$B$2:$B$7)</f>
        <v>Lira</v>
      </c>
      <c r="L564" t="str">
        <f>_xlfn.XLOOKUP(J564,dFornecedor!$A$2:$A$6,dFornecedor!$B$2:$B$6)</f>
        <v>Atlas</v>
      </c>
      <c r="M564" t="str">
        <f>_xlfn.XLOOKUP(G564,dMateriaPrima!$A$2:$A$12,dMateriaPrima!$B$2:$B$12)</f>
        <v>Pedra Britada</v>
      </c>
      <c r="N564" s="2">
        <f>_xlfn.XLOOKUP(G564,dMateriaPrima!$A$2:$A$12,dMateriaPrima!$C$2:$C$12)</f>
        <v>56</v>
      </c>
      <c r="O564" s="3">
        <f t="shared" si="40"/>
        <v>14616</v>
      </c>
      <c r="P564" s="4">
        <f t="shared" si="41"/>
        <v>0</v>
      </c>
      <c r="Q564" s="3">
        <f t="shared" si="42"/>
        <v>14616</v>
      </c>
      <c r="R564" t="str">
        <f t="shared" si="43"/>
        <v>Em atraso</v>
      </c>
      <c r="S564" s="5">
        <f t="shared" si="44"/>
        <v>2</v>
      </c>
    </row>
    <row r="565" spans="1:19" x14ac:dyDescent="0.25">
      <c r="A565">
        <v>564</v>
      </c>
      <c r="B565" s="1">
        <v>43619</v>
      </c>
      <c r="C565" s="1">
        <v>43623</v>
      </c>
      <c r="D565" s="1">
        <v>43628</v>
      </c>
      <c r="E565" s="1">
        <v>43631</v>
      </c>
      <c r="F565">
        <v>4</v>
      </c>
      <c r="G565">
        <v>10</v>
      </c>
      <c r="H565">
        <v>102</v>
      </c>
      <c r="I565" s="6">
        <v>0</v>
      </c>
      <c r="J565">
        <v>1</v>
      </c>
      <c r="K565" t="str">
        <f>_xlfn.XLOOKUP(fCompras!F565,dComprador!$A$2:$A$7,dComprador!$B$2:$B$7)</f>
        <v>Lira</v>
      </c>
      <c r="L565" t="str">
        <f>_xlfn.XLOOKUP(J565,dFornecedor!$A$2:$A$6,dFornecedor!$B$2:$B$6)</f>
        <v>NorthShore</v>
      </c>
      <c r="M565" t="str">
        <f>_xlfn.XLOOKUP(G565,dMateriaPrima!$A$2:$A$12,dMateriaPrima!$B$2:$B$12)</f>
        <v>Pedra Britada</v>
      </c>
      <c r="N565" s="2">
        <f>_xlfn.XLOOKUP(G565,dMateriaPrima!$A$2:$A$12,dMateriaPrima!$C$2:$C$12)</f>
        <v>56</v>
      </c>
      <c r="O565" s="3">
        <f t="shared" si="40"/>
        <v>5712</v>
      </c>
      <c r="P565" s="4">
        <f t="shared" si="41"/>
        <v>0</v>
      </c>
      <c r="Q565" s="3">
        <f t="shared" si="42"/>
        <v>5712</v>
      </c>
      <c r="R565" t="str">
        <f t="shared" si="43"/>
        <v>Em atraso</v>
      </c>
      <c r="S565" s="5">
        <f t="shared" si="44"/>
        <v>3</v>
      </c>
    </row>
    <row r="566" spans="1:19" x14ac:dyDescent="0.25">
      <c r="A566">
        <v>565</v>
      </c>
      <c r="B566" s="1">
        <v>43619</v>
      </c>
      <c r="C566" s="1">
        <v>43619</v>
      </c>
      <c r="D566" s="1">
        <v>43624</v>
      </c>
      <c r="E566" s="1">
        <v>43627</v>
      </c>
      <c r="F566">
        <v>4</v>
      </c>
      <c r="G566">
        <v>9</v>
      </c>
      <c r="H566">
        <v>127</v>
      </c>
      <c r="I566" s="6">
        <v>0</v>
      </c>
      <c r="J566">
        <v>2</v>
      </c>
      <c r="K566" t="str">
        <f>_xlfn.XLOOKUP(fCompras!F566,dComprador!$A$2:$A$7,dComprador!$B$2:$B$7)</f>
        <v>Lira</v>
      </c>
      <c r="L566" t="str">
        <f>_xlfn.XLOOKUP(J566,dFornecedor!$A$2:$A$6,dFornecedor!$B$2:$B$6)</f>
        <v>Minerva</v>
      </c>
      <c r="M566" t="str">
        <f>_xlfn.XLOOKUP(G566,dMateriaPrima!$A$2:$A$12,dMateriaPrima!$B$2:$B$12)</f>
        <v>Couro</v>
      </c>
      <c r="N566" s="2">
        <f>_xlfn.XLOOKUP(G566,dMateriaPrima!$A$2:$A$12,dMateriaPrima!$C$2:$C$12)</f>
        <v>4.4000000000000004</v>
      </c>
      <c r="O566" s="3">
        <f t="shared" si="40"/>
        <v>558.80000000000007</v>
      </c>
      <c r="P566" s="4">
        <f t="shared" si="41"/>
        <v>0</v>
      </c>
      <c r="Q566" s="3">
        <f t="shared" si="42"/>
        <v>558.80000000000007</v>
      </c>
      <c r="R566" t="str">
        <f t="shared" si="43"/>
        <v>Em atraso</v>
      </c>
      <c r="S566" s="5">
        <f t="shared" si="44"/>
        <v>3</v>
      </c>
    </row>
    <row r="567" spans="1:19" x14ac:dyDescent="0.25">
      <c r="A567">
        <v>566</v>
      </c>
      <c r="B567" s="1">
        <v>43619</v>
      </c>
      <c r="C567" s="1">
        <v>43620</v>
      </c>
      <c r="D567" s="1">
        <v>43626</v>
      </c>
      <c r="E567" s="1">
        <v>43627</v>
      </c>
      <c r="F567">
        <v>4</v>
      </c>
      <c r="G567">
        <v>9</v>
      </c>
      <c r="H567">
        <v>42</v>
      </c>
      <c r="I567" s="6">
        <v>0</v>
      </c>
      <c r="J567">
        <v>3</v>
      </c>
      <c r="K567" t="str">
        <f>_xlfn.XLOOKUP(fCompras!F567,dComprador!$A$2:$A$7,dComprador!$B$2:$B$7)</f>
        <v>Lira</v>
      </c>
      <c r="L567" t="str">
        <f>_xlfn.XLOOKUP(J567,dFornecedor!$A$2:$A$6,dFornecedor!$B$2:$B$6)</f>
        <v>StepUp</v>
      </c>
      <c r="M567" t="str">
        <f>_xlfn.XLOOKUP(G567,dMateriaPrima!$A$2:$A$12,dMateriaPrima!$B$2:$B$12)</f>
        <v>Couro</v>
      </c>
      <c r="N567" s="2">
        <f>_xlfn.XLOOKUP(G567,dMateriaPrima!$A$2:$A$12,dMateriaPrima!$C$2:$C$12)</f>
        <v>4.4000000000000004</v>
      </c>
      <c r="O567" s="3">
        <f t="shared" si="40"/>
        <v>184.8</v>
      </c>
      <c r="P567" s="4">
        <f t="shared" si="41"/>
        <v>0</v>
      </c>
      <c r="Q567" s="3">
        <f t="shared" si="42"/>
        <v>184.8</v>
      </c>
      <c r="R567" t="str">
        <f t="shared" si="43"/>
        <v>Em atraso</v>
      </c>
      <c r="S567" s="5">
        <f t="shared" si="44"/>
        <v>1</v>
      </c>
    </row>
    <row r="568" spans="1:19" x14ac:dyDescent="0.25">
      <c r="A568">
        <v>567</v>
      </c>
      <c r="B568" s="1">
        <v>43619</v>
      </c>
      <c r="C568" s="1">
        <v>43628</v>
      </c>
      <c r="D568" s="1">
        <v>43630</v>
      </c>
      <c r="E568" s="1">
        <v>43634</v>
      </c>
      <c r="F568">
        <v>4</v>
      </c>
      <c r="G568">
        <v>5</v>
      </c>
      <c r="H568">
        <v>16</v>
      </c>
      <c r="I568" s="6">
        <v>0</v>
      </c>
      <c r="J568">
        <v>3</v>
      </c>
      <c r="K568" t="str">
        <f>_xlfn.XLOOKUP(fCompras!F568,dComprador!$A$2:$A$7,dComprador!$B$2:$B$7)</f>
        <v>Lira</v>
      </c>
      <c r="L568" t="str">
        <f>_xlfn.XLOOKUP(J568,dFornecedor!$A$2:$A$6,dFornecedor!$B$2:$B$6)</f>
        <v>StepUp</v>
      </c>
      <c r="M568" t="str">
        <f>_xlfn.XLOOKUP(G568,dMateriaPrima!$A$2:$A$12,dMateriaPrima!$B$2:$B$12)</f>
        <v>Areia</v>
      </c>
      <c r="N568" s="2">
        <f>_xlfn.XLOOKUP(G568,dMateriaPrima!$A$2:$A$12,dMateriaPrima!$C$2:$C$12)</f>
        <v>3.59</v>
      </c>
      <c r="O568" s="3">
        <f t="shared" si="40"/>
        <v>57.44</v>
      </c>
      <c r="P568" s="4">
        <f t="shared" si="41"/>
        <v>0</v>
      </c>
      <c r="Q568" s="3">
        <f t="shared" si="42"/>
        <v>57.44</v>
      </c>
      <c r="R568" t="str">
        <f t="shared" si="43"/>
        <v>Em atraso</v>
      </c>
      <c r="S568" s="5">
        <f t="shared" si="44"/>
        <v>4</v>
      </c>
    </row>
    <row r="569" spans="1:19" x14ac:dyDescent="0.25">
      <c r="A569">
        <v>568</v>
      </c>
      <c r="B569" s="1">
        <v>43619</v>
      </c>
      <c r="C569" s="1">
        <v>43619</v>
      </c>
      <c r="D569" s="1">
        <v>43627</v>
      </c>
      <c r="E569" s="1">
        <v>43625</v>
      </c>
      <c r="F569">
        <v>4</v>
      </c>
      <c r="G569">
        <v>2</v>
      </c>
      <c r="H569">
        <v>126</v>
      </c>
      <c r="I569" s="6">
        <v>0</v>
      </c>
      <c r="J569">
        <v>2</v>
      </c>
      <c r="K569" t="str">
        <f>_xlfn.XLOOKUP(fCompras!F569,dComprador!$A$2:$A$7,dComprador!$B$2:$B$7)</f>
        <v>Lira</v>
      </c>
      <c r="L569" t="str">
        <f>_xlfn.XLOOKUP(J569,dFornecedor!$A$2:$A$6,dFornecedor!$B$2:$B$6)</f>
        <v>Minerva</v>
      </c>
      <c r="M569" t="str">
        <f>_xlfn.XLOOKUP(G569,dMateriaPrima!$A$2:$A$12,dMateriaPrima!$B$2:$B$12)</f>
        <v>Chapa Metal</v>
      </c>
      <c r="N569" s="2">
        <f>_xlfn.XLOOKUP(G569,dMateriaPrima!$A$2:$A$12,dMateriaPrima!$C$2:$C$12)</f>
        <v>299.89999999999998</v>
      </c>
      <c r="O569" s="3">
        <f t="shared" si="40"/>
        <v>37787.399999999994</v>
      </c>
      <c r="P569" s="4">
        <f t="shared" si="41"/>
        <v>0</v>
      </c>
      <c r="Q569" s="3">
        <f t="shared" si="42"/>
        <v>37787.399999999994</v>
      </c>
      <c r="R569" t="str">
        <f t="shared" si="43"/>
        <v>No prazo</v>
      </c>
      <c r="S569" s="5">
        <f t="shared" si="44"/>
        <v>0</v>
      </c>
    </row>
    <row r="570" spans="1:19" x14ac:dyDescent="0.25">
      <c r="A570">
        <v>569</v>
      </c>
      <c r="B570" s="1">
        <v>43619</v>
      </c>
      <c r="C570" s="1">
        <v>43619</v>
      </c>
      <c r="D570" s="1">
        <v>43625</v>
      </c>
      <c r="E570" s="1">
        <v>43627</v>
      </c>
      <c r="F570">
        <v>4</v>
      </c>
      <c r="G570">
        <v>7</v>
      </c>
      <c r="H570">
        <v>388</v>
      </c>
      <c r="I570" s="6">
        <v>0</v>
      </c>
      <c r="J570">
        <v>2</v>
      </c>
      <c r="K570" t="str">
        <f>_xlfn.XLOOKUP(fCompras!F570,dComprador!$A$2:$A$7,dComprador!$B$2:$B$7)</f>
        <v>Lira</v>
      </c>
      <c r="L570" t="str">
        <f>_xlfn.XLOOKUP(J570,dFornecedor!$A$2:$A$6,dFornecedor!$B$2:$B$6)</f>
        <v>Minerva</v>
      </c>
      <c r="M570" t="str">
        <f>_xlfn.XLOOKUP(G570,dMateriaPrima!$A$2:$A$12,dMateriaPrima!$B$2:$B$12)</f>
        <v>Poliéster</v>
      </c>
      <c r="N570" s="2">
        <f>_xlfn.XLOOKUP(G570,dMateriaPrima!$A$2:$A$12,dMateriaPrima!$C$2:$C$12)</f>
        <v>8</v>
      </c>
      <c r="O570" s="3">
        <f t="shared" si="40"/>
        <v>3104</v>
      </c>
      <c r="P570" s="4">
        <f t="shared" si="41"/>
        <v>0</v>
      </c>
      <c r="Q570" s="3">
        <f t="shared" si="42"/>
        <v>3104</v>
      </c>
      <c r="R570" t="str">
        <f t="shared" si="43"/>
        <v>Em atraso</v>
      </c>
      <c r="S570" s="5">
        <f t="shared" si="44"/>
        <v>2</v>
      </c>
    </row>
    <row r="571" spans="1:19" x14ac:dyDescent="0.25">
      <c r="A571">
        <v>570</v>
      </c>
      <c r="B571" s="1">
        <v>43619</v>
      </c>
      <c r="C571" s="1">
        <v>43628</v>
      </c>
      <c r="D571" s="1">
        <v>43639</v>
      </c>
      <c r="E571" s="1">
        <v>43639</v>
      </c>
      <c r="F571">
        <v>1</v>
      </c>
      <c r="G571">
        <v>6</v>
      </c>
      <c r="H571">
        <v>311</v>
      </c>
      <c r="I571" s="6">
        <v>0</v>
      </c>
      <c r="J571">
        <v>2</v>
      </c>
      <c r="K571" t="str">
        <f>_xlfn.XLOOKUP(fCompras!F571,dComprador!$A$2:$A$7,dComprador!$B$2:$B$7)</f>
        <v>Alon</v>
      </c>
      <c r="L571" t="str">
        <f>_xlfn.XLOOKUP(J571,dFornecedor!$A$2:$A$6,dFornecedor!$B$2:$B$6)</f>
        <v>Minerva</v>
      </c>
      <c r="M571" t="str">
        <f>_xlfn.XLOOKUP(G571,dMateriaPrima!$A$2:$A$12,dMateriaPrima!$B$2:$B$12)</f>
        <v>Fio Algodão</v>
      </c>
      <c r="N571" s="2">
        <f>_xlfn.XLOOKUP(G571,dMateriaPrima!$A$2:$A$12,dMateriaPrima!$C$2:$C$12)</f>
        <v>55.9</v>
      </c>
      <c r="O571" s="3">
        <f t="shared" si="40"/>
        <v>17384.899999999998</v>
      </c>
      <c r="P571" s="4">
        <f t="shared" si="41"/>
        <v>0</v>
      </c>
      <c r="Q571" s="3">
        <f t="shared" si="42"/>
        <v>17384.899999999998</v>
      </c>
      <c r="R571" t="str">
        <f t="shared" si="43"/>
        <v>No prazo</v>
      </c>
      <c r="S571" s="5">
        <f t="shared" si="44"/>
        <v>0</v>
      </c>
    </row>
    <row r="572" spans="1:19" x14ac:dyDescent="0.25">
      <c r="A572">
        <v>571</v>
      </c>
      <c r="B572" s="1">
        <v>43619</v>
      </c>
      <c r="C572" s="1">
        <v>43621</v>
      </c>
      <c r="D572" s="1">
        <v>43635</v>
      </c>
      <c r="E572" s="1">
        <v>43640</v>
      </c>
      <c r="F572">
        <v>1</v>
      </c>
      <c r="G572">
        <v>6</v>
      </c>
      <c r="H572">
        <v>8</v>
      </c>
      <c r="I572" s="6">
        <v>0</v>
      </c>
      <c r="J572">
        <v>4</v>
      </c>
      <c r="K572" t="str">
        <f>_xlfn.XLOOKUP(fCompras!F572,dComprador!$A$2:$A$7,dComprador!$B$2:$B$7)</f>
        <v>Alon</v>
      </c>
      <c r="L572" t="str">
        <f>_xlfn.XLOOKUP(J572,dFornecedor!$A$2:$A$6,dFornecedor!$B$2:$B$6)</f>
        <v>AlphaOmega</v>
      </c>
      <c r="M572" t="str">
        <f>_xlfn.XLOOKUP(G572,dMateriaPrima!$A$2:$A$12,dMateriaPrima!$B$2:$B$12)</f>
        <v>Fio Algodão</v>
      </c>
      <c r="N572" s="2">
        <f>_xlfn.XLOOKUP(G572,dMateriaPrima!$A$2:$A$12,dMateriaPrima!$C$2:$C$12)</f>
        <v>55.9</v>
      </c>
      <c r="O572" s="3">
        <f t="shared" si="40"/>
        <v>447.2</v>
      </c>
      <c r="P572" s="4">
        <f t="shared" si="41"/>
        <v>0</v>
      </c>
      <c r="Q572" s="3">
        <f t="shared" si="42"/>
        <v>447.2</v>
      </c>
      <c r="R572" t="str">
        <f t="shared" si="43"/>
        <v>Em atraso</v>
      </c>
      <c r="S572" s="5">
        <f t="shared" si="44"/>
        <v>5</v>
      </c>
    </row>
    <row r="573" spans="1:19" x14ac:dyDescent="0.25">
      <c r="A573">
        <v>572</v>
      </c>
      <c r="B573" s="1">
        <v>43619</v>
      </c>
      <c r="C573" s="1">
        <v>43626</v>
      </c>
      <c r="D573" s="1">
        <v>43631</v>
      </c>
      <c r="E573" s="1">
        <v>43634</v>
      </c>
      <c r="F573">
        <v>3</v>
      </c>
      <c r="G573">
        <v>7</v>
      </c>
      <c r="H573">
        <v>50</v>
      </c>
      <c r="I573" s="6">
        <v>0</v>
      </c>
      <c r="J573">
        <v>3</v>
      </c>
      <c r="K573" t="str">
        <f>_xlfn.XLOOKUP(fCompras!F573,dComprador!$A$2:$A$7,dComprador!$B$2:$B$7)</f>
        <v>Diego</v>
      </c>
      <c r="L573" t="str">
        <f>_xlfn.XLOOKUP(J573,dFornecedor!$A$2:$A$6,dFornecedor!$B$2:$B$6)</f>
        <v>StepUp</v>
      </c>
      <c r="M573" t="str">
        <f>_xlfn.XLOOKUP(G573,dMateriaPrima!$A$2:$A$12,dMateriaPrima!$B$2:$B$12)</f>
        <v>Poliéster</v>
      </c>
      <c r="N573" s="2">
        <f>_xlfn.XLOOKUP(G573,dMateriaPrima!$A$2:$A$12,dMateriaPrima!$C$2:$C$12)</f>
        <v>8</v>
      </c>
      <c r="O573" s="3">
        <f t="shared" si="40"/>
        <v>400</v>
      </c>
      <c r="P573" s="4">
        <f t="shared" si="41"/>
        <v>0</v>
      </c>
      <c r="Q573" s="3">
        <f t="shared" si="42"/>
        <v>400</v>
      </c>
      <c r="R573" t="str">
        <f t="shared" si="43"/>
        <v>Em atraso</v>
      </c>
      <c r="S573" s="5">
        <f t="shared" si="44"/>
        <v>3</v>
      </c>
    </row>
    <row r="574" spans="1:19" x14ac:dyDescent="0.25">
      <c r="A574">
        <v>573</v>
      </c>
      <c r="B574" s="1">
        <v>43619</v>
      </c>
      <c r="C574" s="1">
        <v>43621</v>
      </c>
      <c r="D574" s="1">
        <v>43639</v>
      </c>
      <c r="E574" s="1">
        <v>43639</v>
      </c>
      <c r="F574">
        <v>1</v>
      </c>
      <c r="G574">
        <v>6</v>
      </c>
      <c r="H574">
        <v>250</v>
      </c>
      <c r="I574" s="6">
        <v>0</v>
      </c>
      <c r="J574">
        <v>2</v>
      </c>
      <c r="K574" t="str">
        <f>_xlfn.XLOOKUP(fCompras!F574,dComprador!$A$2:$A$7,dComprador!$B$2:$B$7)</f>
        <v>Alon</v>
      </c>
      <c r="L574" t="str">
        <f>_xlfn.XLOOKUP(J574,dFornecedor!$A$2:$A$6,dFornecedor!$B$2:$B$6)</f>
        <v>Minerva</v>
      </c>
      <c r="M574" t="str">
        <f>_xlfn.XLOOKUP(G574,dMateriaPrima!$A$2:$A$12,dMateriaPrima!$B$2:$B$12)</f>
        <v>Fio Algodão</v>
      </c>
      <c r="N574" s="2">
        <f>_xlfn.XLOOKUP(G574,dMateriaPrima!$A$2:$A$12,dMateriaPrima!$C$2:$C$12)</f>
        <v>55.9</v>
      </c>
      <c r="O574" s="3">
        <f t="shared" si="40"/>
        <v>13975</v>
      </c>
      <c r="P574" s="4">
        <f t="shared" si="41"/>
        <v>0</v>
      </c>
      <c r="Q574" s="3">
        <f t="shared" si="42"/>
        <v>13975</v>
      </c>
      <c r="R574" t="str">
        <f t="shared" si="43"/>
        <v>No prazo</v>
      </c>
      <c r="S574" s="5">
        <f t="shared" si="44"/>
        <v>0</v>
      </c>
    </row>
    <row r="575" spans="1:19" x14ac:dyDescent="0.25">
      <c r="A575">
        <v>574</v>
      </c>
      <c r="B575" s="1">
        <v>43619</v>
      </c>
      <c r="C575" s="1">
        <v>43623</v>
      </c>
      <c r="D575" s="1">
        <v>43637</v>
      </c>
      <c r="E575" s="1">
        <v>43638</v>
      </c>
      <c r="F575">
        <v>2</v>
      </c>
      <c r="G575">
        <v>8</v>
      </c>
      <c r="H575">
        <v>287</v>
      </c>
      <c r="I575" s="6">
        <v>0</v>
      </c>
      <c r="J575">
        <v>1</v>
      </c>
      <c r="K575" t="str">
        <f>_xlfn.XLOOKUP(fCompras!F575,dComprador!$A$2:$A$7,dComprador!$B$2:$B$7)</f>
        <v>João</v>
      </c>
      <c r="L575" t="str">
        <f>_xlfn.XLOOKUP(J575,dFornecedor!$A$2:$A$6,dFornecedor!$B$2:$B$6)</f>
        <v>NorthShore</v>
      </c>
      <c r="M575" t="str">
        <f>_xlfn.XLOOKUP(G575,dMateriaPrima!$A$2:$A$12,dMateriaPrima!$B$2:$B$12)</f>
        <v>Cimento</v>
      </c>
      <c r="N575" s="2">
        <f>_xlfn.XLOOKUP(G575,dMateriaPrima!$A$2:$A$12,dMateriaPrima!$C$2:$C$12)</f>
        <v>23</v>
      </c>
      <c r="O575" s="3">
        <f t="shared" si="40"/>
        <v>6601</v>
      </c>
      <c r="P575" s="4">
        <f t="shared" si="41"/>
        <v>0</v>
      </c>
      <c r="Q575" s="3">
        <f t="shared" si="42"/>
        <v>6601</v>
      </c>
      <c r="R575" t="str">
        <f t="shared" si="43"/>
        <v>Em atraso</v>
      </c>
      <c r="S575" s="5">
        <f t="shared" si="44"/>
        <v>1</v>
      </c>
    </row>
    <row r="576" spans="1:19" x14ac:dyDescent="0.25">
      <c r="A576">
        <v>575</v>
      </c>
      <c r="B576" s="1">
        <v>43619</v>
      </c>
      <c r="C576" s="1">
        <v>43628</v>
      </c>
      <c r="D576" s="1">
        <v>43642</v>
      </c>
      <c r="E576" s="1">
        <v>43643</v>
      </c>
      <c r="F576">
        <v>1</v>
      </c>
      <c r="G576">
        <v>11</v>
      </c>
      <c r="H576">
        <v>2</v>
      </c>
      <c r="I576" s="6">
        <v>0</v>
      </c>
      <c r="J576">
        <v>3</v>
      </c>
      <c r="K576" t="str">
        <f>_xlfn.XLOOKUP(fCompras!F576,dComprador!$A$2:$A$7,dComprador!$B$2:$B$7)</f>
        <v>Alon</v>
      </c>
      <c r="L576" t="str">
        <f>_xlfn.XLOOKUP(J576,dFornecedor!$A$2:$A$6,dFornecedor!$B$2:$B$6)</f>
        <v>StepUp</v>
      </c>
      <c r="M576" t="str">
        <f>_xlfn.XLOOKUP(G576,dMateriaPrima!$A$2:$A$12,dMateriaPrima!$B$2:$B$12)</f>
        <v>Papel</v>
      </c>
      <c r="N576" s="2">
        <f>_xlfn.XLOOKUP(G576,dMateriaPrima!$A$2:$A$12,dMateriaPrima!$C$2:$C$12)</f>
        <v>9</v>
      </c>
      <c r="O576" s="3">
        <f t="shared" si="40"/>
        <v>18</v>
      </c>
      <c r="P576" s="4">
        <f t="shared" si="41"/>
        <v>0</v>
      </c>
      <c r="Q576" s="3">
        <f t="shared" si="42"/>
        <v>18</v>
      </c>
      <c r="R576" t="str">
        <f t="shared" si="43"/>
        <v>Em atraso</v>
      </c>
      <c r="S576" s="5">
        <f t="shared" si="44"/>
        <v>1</v>
      </c>
    </row>
    <row r="577" spans="1:19" x14ac:dyDescent="0.25">
      <c r="A577">
        <v>576</v>
      </c>
      <c r="B577" s="1">
        <v>43620</v>
      </c>
      <c r="C577" s="1">
        <v>43631</v>
      </c>
      <c r="D577" s="1">
        <v>43631</v>
      </c>
      <c r="E577" s="1">
        <v>43636</v>
      </c>
      <c r="F577">
        <v>4</v>
      </c>
      <c r="G577">
        <v>9</v>
      </c>
      <c r="H577">
        <v>467</v>
      </c>
      <c r="I577" s="6">
        <v>0</v>
      </c>
      <c r="J577">
        <v>1</v>
      </c>
      <c r="K577" t="str">
        <f>_xlfn.XLOOKUP(fCompras!F577,dComprador!$A$2:$A$7,dComprador!$B$2:$B$7)</f>
        <v>Lira</v>
      </c>
      <c r="L577" t="str">
        <f>_xlfn.XLOOKUP(J577,dFornecedor!$A$2:$A$6,dFornecedor!$B$2:$B$6)</f>
        <v>NorthShore</v>
      </c>
      <c r="M577" t="str">
        <f>_xlfn.XLOOKUP(G577,dMateriaPrima!$A$2:$A$12,dMateriaPrima!$B$2:$B$12)</f>
        <v>Couro</v>
      </c>
      <c r="N577" s="2">
        <f>_xlfn.XLOOKUP(G577,dMateriaPrima!$A$2:$A$12,dMateriaPrima!$C$2:$C$12)</f>
        <v>4.4000000000000004</v>
      </c>
      <c r="O577" s="3">
        <f t="shared" si="40"/>
        <v>2054.8000000000002</v>
      </c>
      <c r="P577" s="4">
        <f t="shared" si="41"/>
        <v>0</v>
      </c>
      <c r="Q577" s="3">
        <f t="shared" si="42"/>
        <v>2054.8000000000002</v>
      </c>
      <c r="R577" t="str">
        <f t="shared" si="43"/>
        <v>Em atraso</v>
      </c>
      <c r="S577" s="5">
        <f t="shared" si="44"/>
        <v>5</v>
      </c>
    </row>
    <row r="578" spans="1:19" x14ac:dyDescent="0.25">
      <c r="A578">
        <v>577</v>
      </c>
      <c r="B578" s="1">
        <v>43620</v>
      </c>
      <c r="C578" s="1">
        <v>43628</v>
      </c>
      <c r="D578" s="1">
        <v>43630</v>
      </c>
      <c r="E578" s="1">
        <v>43635</v>
      </c>
      <c r="F578">
        <v>4</v>
      </c>
      <c r="G578">
        <v>5</v>
      </c>
      <c r="H578">
        <v>82</v>
      </c>
      <c r="I578" s="6">
        <v>0</v>
      </c>
      <c r="J578">
        <v>2</v>
      </c>
      <c r="K578" t="str">
        <f>_xlfn.XLOOKUP(fCompras!F578,dComprador!$A$2:$A$7,dComprador!$B$2:$B$7)</f>
        <v>Lira</v>
      </c>
      <c r="L578" t="str">
        <f>_xlfn.XLOOKUP(J578,dFornecedor!$A$2:$A$6,dFornecedor!$B$2:$B$6)</f>
        <v>Minerva</v>
      </c>
      <c r="M578" t="str">
        <f>_xlfn.XLOOKUP(G578,dMateriaPrima!$A$2:$A$12,dMateriaPrima!$B$2:$B$12)</f>
        <v>Areia</v>
      </c>
      <c r="N578" s="2">
        <f>_xlfn.XLOOKUP(G578,dMateriaPrima!$A$2:$A$12,dMateriaPrima!$C$2:$C$12)</f>
        <v>3.59</v>
      </c>
      <c r="O578" s="3">
        <f t="shared" si="40"/>
        <v>294.38</v>
      </c>
      <c r="P578" s="4">
        <f t="shared" si="41"/>
        <v>0</v>
      </c>
      <c r="Q578" s="3">
        <f t="shared" si="42"/>
        <v>294.38</v>
      </c>
      <c r="R578" t="str">
        <f t="shared" si="43"/>
        <v>Em atraso</v>
      </c>
      <c r="S578" s="5">
        <f t="shared" si="44"/>
        <v>5</v>
      </c>
    </row>
    <row r="579" spans="1:19" x14ac:dyDescent="0.25">
      <c r="A579">
        <v>578</v>
      </c>
      <c r="B579" s="1">
        <v>43620</v>
      </c>
      <c r="C579" s="1">
        <v>43620</v>
      </c>
      <c r="D579" s="1">
        <v>43626</v>
      </c>
      <c r="E579" s="1">
        <v>43628</v>
      </c>
      <c r="F579">
        <v>4</v>
      </c>
      <c r="G579">
        <v>5</v>
      </c>
      <c r="H579">
        <v>103</v>
      </c>
      <c r="I579" s="6">
        <v>0</v>
      </c>
      <c r="J579">
        <v>2</v>
      </c>
      <c r="K579" t="str">
        <f>_xlfn.XLOOKUP(fCompras!F579,dComprador!$A$2:$A$7,dComprador!$B$2:$B$7)</f>
        <v>Lira</v>
      </c>
      <c r="L579" t="str">
        <f>_xlfn.XLOOKUP(J579,dFornecedor!$A$2:$A$6,dFornecedor!$B$2:$B$6)</f>
        <v>Minerva</v>
      </c>
      <c r="M579" t="str">
        <f>_xlfn.XLOOKUP(G579,dMateriaPrima!$A$2:$A$12,dMateriaPrima!$B$2:$B$12)</f>
        <v>Areia</v>
      </c>
      <c r="N579" s="2">
        <f>_xlfn.XLOOKUP(G579,dMateriaPrima!$A$2:$A$12,dMateriaPrima!$C$2:$C$12)</f>
        <v>3.59</v>
      </c>
      <c r="O579" s="3">
        <f t="shared" ref="O579:O642" si="45">PRODUCT(H579,N579)</f>
        <v>369.77</v>
      </c>
      <c r="P579" s="4">
        <f t="shared" ref="P579:P642" si="46">PRODUCT(O579,I579)</f>
        <v>0</v>
      </c>
      <c r="Q579" s="3">
        <f t="shared" ref="Q579:Q642" si="47">O579-P579</f>
        <v>369.77</v>
      </c>
      <c r="R579" t="str">
        <f t="shared" ref="R579:R642" si="48">IF(E579&lt;=D579,"No prazo",IF(E579&gt;D579,"Em atraso"))</f>
        <v>Em atraso</v>
      </c>
      <c r="S579" s="5">
        <f t="shared" ref="S579:S642" si="49">IF(E579 &gt;D579, E579-D579,0)</f>
        <v>2</v>
      </c>
    </row>
    <row r="580" spans="1:19" x14ac:dyDescent="0.25">
      <c r="A580">
        <v>579</v>
      </c>
      <c r="B580" s="1">
        <v>43620</v>
      </c>
      <c r="C580" s="1">
        <v>43625</v>
      </c>
      <c r="D580" s="1">
        <v>43626</v>
      </c>
      <c r="E580" s="1">
        <v>43628</v>
      </c>
      <c r="F580">
        <v>4</v>
      </c>
      <c r="G580">
        <v>9</v>
      </c>
      <c r="H580">
        <v>268</v>
      </c>
      <c r="I580" s="6">
        <v>0</v>
      </c>
      <c r="J580">
        <v>3</v>
      </c>
      <c r="K580" t="str">
        <f>_xlfn.XLOOKUP(fCompras!F580,dComprador!$A$2:$A$7,dComprador!$B$2:$B$7)</f>
        <v>Lira</v>
      </c>
      <c r="L580" t="str">
        <f>_xlfn.XLOOKUP(J580,dFornecedor!$A$2:$A$6,dFornecedor!$B$2:$B$6)</f>
        <v>StepUp</v>
      </c>
      <c r="M580" t="str">
        <f>_xlfn.XLOOKUP(G580,dMateriaPrima!$A$2:$A$12,dMateriaPrima!$B$2:$B$12)</f>
        <v>Couro</v>
      </c>
      <c r="N580" s="2">
        <f>_xlfn.XLOOKUP(G580,dMateriaPrima!$A$2:$A$12,dMateriaPrima!$C$2:$C$12)</f>
        <v>4.4000000000000004</v>
      </c>
      <c r="O580" s="3">
        <f t="shared" si="45"/>
        <v>1179.2</v>
      </c>
      <c r="P580" s="4">
        <f t="shared" si="46"/>
        <v>0</v>
      </c>
      <c r="Q580" s="3">
        <f t="shared" si="47"/>
        <v>1179.2</v>
      </c>
      <c r="R580" t="str">
        <f t="shared" si="48"/>
        <v>Em atraso</v>
      </c>
      <c r="S580" s="5">
        <f t="shared" si="49"/>
        <v>2</v>
      </c>
    </row>
    <row r="581" spans="1:19" x14ac:dyDescent="0.25">
      <c r="A581">
        <v>580</v>
      </c>
      <c r="B581" s="1">
        <v>43620</v>
      </c>
      <c r="C581" s="1">
        <v>43623</v>
      </c>
      <c r="D581" s="1">
        <v>43628</v>
      </c>
      <c r="E581" s="1">
        <v>43633</v>
      </c>
      <c r="F581">
        <v>4</v>
      </c>
      <c r="G581">
        <v>9</v>
      </c>
      <c r="H581">
        <v>379</v>
      </c>
      <c r="I581" s="6">
        <v>0</v>
      </c>
      <c r="J581">
        <v>4</v>
      </c>
      <c r="K581" t="str">
        <f>_xlfn.XLOOKUP(fCompras!F581,dComprador!$A$2:$A$7,dComprador!$B$2:$B$7)</f>
        <v>Lira</v>
      </c>
      <c r="L581" t="str">
        <f>_xlfn.XLOOKUP(J581,dFornecedor!$A$2:$A$6,dFornecedor!$B$2:$B$6)</f>
        <v>AlphaOmega</v>
      </c>
      <c r="M581" t="str">
        <f>_xlfn.XLOOKUP(G581,dMateriaPrima!$A$2:$A$12,dMateriaPrima!$B$2:$B$12)</f>
        <v>Couro</v>
      </c>
      <c r="N581" s="2">
        <f>_xlfn.XLOOKUP(G581,dMateriaPrima!$A$2:$A$12,dMateriaPrima!$C$2:$C$12)</f>
        <v>4.4000000000000004</v>
      </c>
      <c r="O581" s="3">
        <f t="shared" si="45"/>
        <v>1667.6000000000001</v>
      </c>
      <c r="P581" s="4">
        <f t="shared" si="46"/>
        <v>0</v>
      </c>
      <c r="Q581" s="3">
        <f t="shared" si="47"/>
        <v>1667.6000000000001</v>
      </c>
      <c r="R581" t="str">
        <f t="shared" si="48"/>
        <v>Em atraso</v>
      </c>
      <c r="S581" s="5">
        <f t="shared" si="49"/>
        <v>5</v>
      </c>
    </row>
    <row r="582" spans="1:19" x14ac:dyDescent="0.25">
      <c r="A582">
        <v>581</v>
      </c>
      <c r="B582" s="1">
        <v>43620</v>
      </c>
      <c r="C582" s="1">
        <v>43620</v>
      </c>
      <c r="D582" s="1">
        <v>43635</v>
      </c>
      <c r="E582" s="1">
        <v>43638</v>
      </c>
      <c r="F582">
        <v>1</v>
      </c>
      <c r="G582">
        <v>7</v>
      </c>
      <c r="H582">
        <v>2</v>
      </c>
      <c r="I582" s="6">
        <v>0</v>
      </c>
      <c r="J582">
        <v>2</v>
      </c>
      <c r="K582" t="str">
        <f>_xlfn.XLOOKUP(fCompras!F582,dComprador!$A$2:$A$7,dComprador!$B$2:$B$7)</f>
        <v>Alon</v>
      </c>
      <c r="L582" t="str">
        <f>_xlfn.XLOOKUP(J582,dFornecedor!$A$2:$A$6,dFornecedor!$B$2:$B$6)</f>
        <v>Minerva</v>
      </c>
      <c r="M582" t="str">
        <f>_xlfn.XLOOKUP(G582,dMateriaPrima!$A$2:$A$12,dMateriaPrima!$B$2:$B$12)</f>
        <v>Poliéster</v>
      </c>
      <c r="N582" s="2">
        <f>_xlfn.XLOOKUP(G582,dMateriaPrima!$A$2:$A$12,dMateriaPrima!$C$2:$C$12)</f>
        <v>8</v>
      </c>
      <c r="O582" s="3">
        <f t="shared" si="45"/>
        <v>16</v>
      </c>
      <c r="P582" s="4">
        <f t="shared" si="46"/>
        <v>0</v>
      </c>
      <c r="Q582" s="3">
        <f t="shared" si="47"/>
        <v>16</v>
      </c>
      <c r="R582" t="str">
        <f t="shared" si="48"/>
        <v>Em atraso</v>
      </c>
      <c r="S582" s="5">
        <f t="shared" si="49"/>
        <v>3</v>
      </c>
    </row>
    <row r="583" spans="1:19" x14ac:dyDescent="0.25">
      <c r="A583">
        <v>582</v>
      </c>
      <c r="B583" s="1">
        <v>43620</v>
      </c>
      <c r="C583" s="1">
        <v>43620</v>
      </c>
      <c r="D583" s="1">
        <v>43633</v>
      </c>
      <c r="E583" s="1">
        <v>43637</v>
      </c>
      <c r="F583">
        <v>3</v>
      </c>
      <c r="G583">
        <v>9</v>
      </c>
      <c r="H583">
        <v>384</v>
      </c>
      <c r="I583" s="6">
        <v>0</v>
      </c>
      <c r="J583">
        <v>2</v>
      </c>
      <c r="K583" t="str">
        <f>_xlfn.XLOOKUP(fCompras!F583,dComprador!$A$2:$A$7,dComprador!$B$2:$B$7)</f>
        <v>Diego</v>
      </c>
      <c r="L583" t="str">
        <f>_xlfn.XLOOKUP(J583,dFornecedor!$A$2:$A$6,dFornecedor!$B$2:$B$6)</f>
        <v>Minerva</v>
      </c>
      <c r="M583" t="str">
        <f>_xlfn.XLOOKUP(G583,dMateriaPrima!$A$2:$A$12,dMateriaPrima!$B$2:$B$12)</f>
        <v>Couro</v>
      </c>
      <c r="N583" s="2">
        <f>_xlfn.XLOOKUP(G583,dMateriaPrima!$A$2:$A$12,dMateriaPrima!$C$2:$C$12)</f>
        <v>4.4000000000000004</v>
      </c>
      <c r="O583" s="3">
        <f t="shared" si="45"/>
        <v>1689.6000000000001</v>
      </c>
      <c r="P583" s="4">
        <f t="shared" si="46"/>
        <v>0</v>
      </c>
      <c r="Q583" s="3">
        <f t="shared" si="47"/>
        <v>1689.6000000000001</v>
      </c>
      <c r="R583" t="str">
        <f t="shared" si="48"/>
        <v>Em atraso</v>
      </c>
      <c r="S583" s="5">
        <f t="shared" si="49"/>
        <v>4</v>
      </c>
    </row>
    <row r="584" spans="1:19" x14ac:dyDescent="0.25">
      <c r="A584">
        <v>583</v>
      </c>
      <c r="B584" s="1">
        <v>43620</v>
      </c>
      <c r="C584" s="1">
        <v>43626</v>
      </c>
      <c r="D584" s="1">
        <v>43637</v>
      </c>
      <c r="E584" s="1">
        <v>43638</v>
      </c>
      <c r="F584">
        <v>2</v>
      </c>
      <c r="G584">
        <v>7</v>
      </c>
      <c r="H584">
        <v>62</v>
      </c>
      <c r="I584" s="6">
        <v>0</v>
      </c>
      <c r="J584">
        <v>3</v>
      </c>
      <c r="K584" t="str">
        <f>_xlfn.XLOOKUP(fCompras!F584,dComprador!$A$2:$A$7,dComprador!$B$2:$B$7)</f>
        <v>João</v>
      </c>
      <c r="L584" t="str">
        <f>_xlfn.XLOOKUP(J584,dFornecedor!$A$2:$A$6,dFornecedor!$B$2:$B$6)</f>
        <v>StepUp</v>
      </c>
      <c r="M584" t="str">
        <f>_xlfn.XLOOKUP(G584,dMateriaPrima!$A$2:$A$12,dMateriaPrima!$B$2:$B$12)</f>
        <v>Poliéster</v>
      </c>
      <c r="N584" s="2">
        <f>_xlfn.XLOOKUP(G584,dMateriaPrima!$A$2:$A$12,dMateriaPrima!$C$2:$C$12)</f>
        <v>8</v>
      </c>
      <c r="O584" s="3">
        <f t="shared" si="45"/>
        <v>496</v>
      </c>
      <c r="P584" s="4">
        <f t="shared" si="46"/>
        <v>0</v>
      </c>
      <c r="Q584" s="3">
        <f t="shared" si="47"/>
        <v>496</v>
      </c>
      <c r="R584" t="str">
        <f t="shared" si="48"/>
        <v>Em atraso</v>
      </c>
      <c r="S584" s="5">
        <f t="shared" si="49"/>
        <v>1</v>
      </c>
    </row>
    <row r="585" spans="1:19" x14ac:dyDescent="0.25">
      <c r="A585">
        <v>584</v>
      </c>
      <c r="B585" s="1">
        <v>43620</v>
      </c>
      <c r="C585" s="1">
        <v>43627</v>
      </c>
      <c r="D585" s="1">
        <v>43647</v>
      </c>
      <c r="E585" s="1">
        <v>43647</v>
      </c>
      <c r="F585">
        <v>2</v>
      </c>
      <c r="G585">
        <v>10</v>
      </c>
      <c r="H585">
        <v>122</v>
      </c>
      <c r="I585" s="6">
        <v>0</v>
      </c>
      <c r="J585">
        <v>3</v>
      </c>
      <c r="K585" t="str">
        <f>_xlfn.XLOOKUP(fCompras!F585,dComprador!$A$2:$A$7,dComprador!$B$2:$B$7)</f>
        <v>João</v>
      </c>
      <c r="L585" t="str">
        <f>_xlfn.XLOOKUP(J585,dFornecedor!$A$2:$A$6,dFornecedor!$B$2:$B$6)</f>
        <v>StepUp</v>
      </c>
      <c r="M585" t="str">
        <f>_xlfn.XLOOKUP(G585,dMateriaPrima!$A$2:$A$12,dMateriaPrima!$B$2:$B$12)</f>
        <v>Pedra Britada</v>
      </c>
      <c r="N585" s="2">
        <f>_xlfn.XLOOKUP(G585,dMateriaPrima!$A$2:$A$12,dMateriaPrima!$C$2:$C$12)</f>
        <v>56</v>
      </c>
      <c r="O585" s="3">
        <f t="shared" si="45"/>
        <v>6832</v>
      </c>
      <c r="P585" s="4">
        <f t="shared" si="46"/>
        <v>0</v>
      </c>
      <c r="Q585" s="3">
        <f t="shared" si="47"/>
        <v>6832</v>
      </c>
      <c r="R585" t="str">
        <f t="shared" si="48"/>
        <v>No prazo</v>
      </c>
      <c r="S585" s="5">
        <f t="shared" si="49"/>
        <v>0</v>
      </c>
    </row>
    <row r="586" spans="1:19" x14ac:dyDescent="0.25">
      <c r="A586">
        <v>585</v>
      </c>
      <c r="B586" s="1">
        <v>43621</v>
      </c>
      <c r="C586" s="1">
        <v>43623</v>
      </c>
      <c r="D586" s="1">
        <v>43651</v>
      </c>
      <c r="E586" s="1">
        <v>43656</v>
      </c>
      <c r="F586">
        <v>1</v>
      </c>
      <c r="G586">
        <v>1</v>
      </c>
      <c r="H586">
        <v>268</v>
      </c>
      <c r="I586" s="6">
        <v>0</v>
      </c>
      <c r="J586">
        <v>3</v>
      </c>
      <c r="K586" t="str">
        <f>_xlfn.XLOOKUP(fCompras!F586,dComprador!$A$2:$A$7,dComprador!$B$2:$B$7)</f>
        <v>Alon</v>
      </c>
      <c r="L586" t="str">
        <f>_xlfn.XLOOKUP(J586,dFornecedor!$A$2:$A$6,dFornecedor!$B$2:$B$6)</f>
        <v>StepUp</v>
      </c>
      <c r="M586" t="str">
        <f>_xlfn.XLOOKUP(G586,dMateriaPrima!$A$2:$A$12,dMateriaPrima!$B$2:$B$12)</f>
        <v>Tecido</v>
      </c>
      <c r="N586" s="2">
        <f>_xlfn.XLOOKUP(G586,dMateriaPrima!$A$2:$A$12,dMateriaPrima!$C$2:$C$12)</f>
        <v>18</v>
      </c>
      <c r="O586" s="3">
        <f t="shared" si="45"/>
        <v>4824</v>
      </c>
      <c r="P586" s="4">
        <f t="shared" si="46"/>
        <v>0</v>
      </c>
      <c r="Q586" s="3">
        <f t="shared" si="47"/>
        <v>4824</v>
      </c>
      <c r="R586" t="str">
        <f t="shared" si="48"/>
        <v>Em atraso</v>
      </c>
      <c r="S586" s="5">
        <f t="shared" si="49"/>
        <v>5</v>
      </c>
    </row>
    <row r="587" spans="1:19" x14ac:dyDescent="0.25">
      <c r="A587">
        <v>586</v>
      </c>
      <c r="B587" s="1">
        <v>43621</v>
      </c>
      <c r="C587" s="1">
        <v>43626</v>
      </c>
      <c r="D587" s="1">
        <v>43629</v>
      </c>
      <c r="E587" s="1">
        <v>43630</v>
      </c>
      <c r="F587">
        <v>4</v>
      </c>
      <c r="G587">
        <v>5</v>
      </c>
      <c r="H587">
        <v>171</v>
      </c>
      <c r="I587" s="6">
        <v>0</v>
      </c>
      <c r="J587">
        <v>3</v>
      </c>
      <c r="K587" t="str">
        <f>_xlfn.XLOOKUP(fCompras!F587,dComprador!$A$2:$A$7,dComprador!$B$2:$B$7)</f>
        <v>Lira</v>
      </c>
      <c r="L587" t="str">
        <f>_xlfn.XLOOKUP(J587,dFornecedor!$A$2:$A$6,dFornecedor!$B$2:$B$6)</f>
        <v>StepUp</v>
      </c>
      <c r="M587" t="str">
        <f>_xlfn.XLOOKUP(G587,dMateriaPrima!$A$2:$A$12,dMateriaPrima!$B$2:$B$12)</f>
        <v>Areia</v>
      </c>
      <c r="N587" s="2">
        <f>_xlfn.XLOOKUP(G587,dMateriaPrima!$A$2:$A$12,dMateriaPrima!$C$2:$C$12)</f>
        <v>3.59</v>
      </c>
      <c r="O587" s="3">
        <f t="shared" si="45"/>
        <v>613.89</v>
      </c>
      <c r="P587" s="4">
        <f t="shared" si="46"/>
        <v>0</v>
      </c>
      <c r="Q587" s="3">
        <f t="shared" si="47"/>
        <v>613.89</v>
      </c>
      <c r="R587" t="str">
        <f t="shared" si="48"/>
        <v>Em atraso</v>
      </c>
      <c r="S587" s="5">
        <f t="shared" si="49"/>
        <v>1</v>
      </c>
    </row>
    <row r="588" spans="1:19" x14ac:dyDescent="0.25">
      <c r="A588">
        <v>587</v>
      </c>
      <c r="B588" s="1">
        <v>43621</v>
      </c>
      <c r="C588" s="1">
        <v>43630</v>
      </c>
      <c r="D588" s="1">
        <v>43632</v>
      </c>
      <c r="E588" s="1">
        <v>43632</v>
      </c>
      <c r="F588">
        <v>4</v>
      </c>
      <c r="G588">
        <v>1</v>
      </c>
      <c r="H588">
        <v>229</v>
      </c>
      <c r="I588" s="6">
        <v>0</v>
      </c>
      <c r="J588">
        <v>3</v>
      </c>
      <c r="K588" t="str">
        <f>_xlfn.XLOOKUP(fCompras!F588,dComprador!$A$2:$A$7,dComprador!$B$2:$B$7)</f>
        <v>Lira</v>
      </c>
      <c r="L588" t="str">
        <f>_xlfn.XLOOKUP(J588,dFornecedor!$A$2:$A$6,dFornecedor!$B$2:$B$6)</f>
        <v>StepUp</v>
      </c>
      <c r="M588" t="str">
        <f>_xlfn.XLOOKUP(G588,dMateriaPrima!$A$2:$A$12,dMateriaPrima!$B$2:$B$12)</f>
        <v>Tecido</v>
      </c>
      <c r="N588" s="2">
        <f>_xlfn.XLOOKUP(G588,dMateriaPrima!$A$2:$A$12,dMateriaPrima!$C$2:$C$12)</f>
        <v>18</v>
      </c>
      <c r="O588" s="3">
        <f t="shared" si="45"/>
        <v>4122</v>
      </c>
      <c r="P588" s="4">
        <f t="shared" si="46"/>
        <v>0</v>
      </c>
      <c r="Q588" s="3">
        <f t="shared" si="47"/>
        <v>4122</v>
      </c>
      <c r="R588" t="str">
        <f t="shared" si="48"/>
        <v>No prazo</v>
      </c>
      <c r="S588" s="5">
        <f t="shared" si="49"/>
        <v>0</v>
      </c>
    </row>
    <row r="589" spans="1:19" x14ac:dyDescent="0.25">
      <c r="A589">
        <v>588</v>
      </c>
      <c r="B589" s="1">
        <v>43621</v>
      </c>
      <c r="C589" s="1">
        <v>43629</v>
      </c>
      <c r="D589" s="1">
        <v>43631</v>
      </c>
      <c r="E589" s="1">
        <v>43635</v>
      </c>
      <c r="F589">
        <v>4</v>
      </c>
      <c r="G589">
        <v>5</v>
      </c>
      <c r="H589">
        <v>82</v>
      </c>
      <c r="I589" s="6">
        <v>0</v>
      </c>
      <c r="J589">
        <v>2</v>
      </c>
      <c r="K589" t="str">
        <f>_xlfn.XLOOKUP(fCompras!F589,dComprador!$A$2:$A$7,dComprador!$B$2:$B$7)</f>
        <v>Lira</v>
      </c>
      <c r="L589" t="str">
        <f>_xlfn.XLOOKUP(J589,dFornecedor!$A$2:$A$6,dFornecedor!$B$2:$B$6)</f>
        <v>Minerva</v>
      </c>
      <c r="M589" t="str">
        <f>_xlfn.XLOOKUP(G589,dMateriaPrima!$A$2:$A$12,dMateriaPrima!$B$2:$B$12)</f>
        <v>Areia</v>
      </c>
      <c r="N589" s="2">
        <f>_xlfn.XLOOKUP(G589,dMateriaPrima!$A$2:$A$12,dMateriaPrima!$C$2:$C$12)</f>
        <v>3.59</v>
      </c>
      <c r="O589" s="3">
        <f t="shared" si="45"/>
        <v>294.38</v>
      </c>
      <c r="P589" s="4">
        <f t="shared" si="46"/>
        <v>0</v>
      </c>
      <c r="Q589" s="3">
        <f t="shared" si="47"/>
        <v>294.38</v>
      </c>
      <c r="R589" t="str">
        <f t="shared" si="48"/>
        <v>Em atraso</v>
      </c>
      <c r="S589" s="5">
        <f t="shared" si="49"/>
        <v>4</v>
      </c>
    </row>
    <row r="590" spans="1:19" x14ac:dyDescent="0.25">
      <c r="A590">
        <v>589</v>
      </c>
      <c r="B590" s="1">
        <v>43621</v>
      </c>
      <c r="C590" s="1">
        <v>43621</v>
      </c>
      <c r="D590" s="1">
        <v>43628</v>
      </c>
      <c r="E590" s="1">
        <v>43628</v>
      </c>
      <c r="F590">
        <v>4</v>
      </c>
      <c r="G590">
        <v>7</v>
      </c>
      <c r="H590">
        <v>149</v>
      </c>
      <c r="I590" s="6">
        <v>0</v>
      </c>
      <c r="J590">
        <v>2</v>
      </c>
      <c r="K590" t="str">
        <f>_xlfn.XLOOKUP(fCompras!F590,dComprador!$A$2:$A$7,dComprador!$B$2:$B$7)</f>
        <v>Lira</v>
      </c>
      <c r="L590" t="str">
        <f>_xlfn.XLOOKUP(J590,dFornecedor!$A$2:$A$6,dFornecedor!$B$2:$B$6)</f>
        <v>Minerva</v>
      </c>
      <c r="M590" t="str">
        <f>_xlfn.XLOOKUP(G590,dMateriaPrima!$A$2:$A$12,dMateriaPrima!$B$2:$B$12)</f>
        <v>Poliéster</v>
      </c>
      <c r="N590" s="2">
        <f>_xlfn.XLOOKUP(G590,dMateriaPrima!$A$2:$A$12,dMateriaPrima!$C$2:$C$12)</f>
        <v>8</v>
      </c>
      <c r="O590" s="3">
        <f t="shared" si="45"/>
        <v>1192</v>
      </c>
      <c r="P590" s="4">
        <f t="shared" si="46"/>
        <v>0</v>
      </c>
      <c r="Q590" s="3">
        <f t="shared" si="47"/>
        <v>1192</v>
      </c>
      <c r="R590" t="str">
        <f t="shared" si="48"/>
        <v>No prazo</v>
      </c>
      <c r="S590" s="5">
        <f t="shared" si="49"/>
        <v>0</v>
      </c>
    </row>
    <row r="591" spans="1:19" x14ac:dyDescent="0.25">
      <c r="A591">
        <v>590</v>
      </c>
      <c r="B591" s="1">
        <v>43621</v>
      </c>
      <c r="C591" s="1">
        <v>43622</v>
      </c>
      <c r="D591" s="1">
        <v>43634</v>
      </c>
      <c r="E591" s="1">
        <v>43634</v>
      </c>
      <c r="F591">
        <v>1</v>
      </c>
      <c r="G591">
        <v>7</v>
      </c>
      <c r="H591">
        <v>121</v>
      </c>
      <c r="I591" s="6">
        <v>0</v>
      </c>
      <c r="J591">
        <v>3</v>
      </c>
      <c r="K591" t="str">
        <f>_xlfn.XLOOKUP(fCompras!F591,dComprador!$A$2:$A$7,dComprador!$B$2:$B$7)</f>
        <v>Alon</v>
      </c>
      <c r="L591" t="str">
        <f>_xlfn.XLOOKUP(J591,dFornecedor!$A$2:$A$6,dFornecedor!$B$2:$B$6)</f>
        <v>StepUp</v>
      </c>
      <c r="M591" t="str">
        <f>_xlfn.XLOOKUP(G591,dMateriaPrima!$A$2:$A$12,dMateriaPrima!$B$2:$B$12)</f>
        <v>Poliéster</v>
      </c>
      <c r="N591" s="2">
        <f>_xlfn.XLOOKUP(G591,dMateriaPrima!$A$2:$A$12,dMateriaPrima!$C$2:$C$12)</f>
        <v>8</v>
      </c>
      <c r="O591" s="3">
        <f t="shared" si="45"/>
        <v>968</v>
      </c>
      <c r="P591" s="4">
        <f t="shared" si="46"/>
        <v>0</v>
      </c>
      <c r="Q591" s="3">
        <f t="shared" si="47"/>
        <v>968</v>
      </c>
      <c r="R591" t="str">
        <f t="shared" si="48"/>
        <v>No prazo</v>
      </c>
      <c r="S591" s="5">
        <f t="shared" si="49"/>
        <v>0</v>
      </c>
    </row>
    <row r="592" spans="1:19" x14ac:dyDescent="0.25">
      <c r="A592">
        <v>591</v>
      </c>
      <c r="B592" s="1">
        <v>43621</v>
      </c>
      <c r="C592" s="1">
        <v>43622</v>
      </c>
      <c r="D592" s="1">
        <v>43648</v>
      </c>
      <c r="E592" s="1">
        <v>43650</v>
      </c>
      <c r="F592">
        <v>1</v>
      </c>
      <c r="G592">
        <v>1</v>
      </c>
      <c r="H592">
        <v>132</v>
      </c>
      <c r="I592" s="6">
        <v>0</v>
      </c>
      <c r="J592">
        <v>3</v>
      </c>
      <c r="K592" t="str">
        <f>_xlfn.XLOOKUP(fCompras!F592,dComprador!$A$2:$A$7,dComprador!$B$2:$B$7)</f>
        <v>Alon</v>
      </c>
      <c r="L592" t="str">
        <f>_xlfn.XLOOKUP(J592,dFornecedor!$A$2:$A$6,dFornecedor!$B$2:$B$6)</f>
        <v>StepUp</v>
      </c>
      <c r="M592" t="str">
        <f>_xlfn.XLOOKUP(G592,dMateriaPrima!$A$2:$A$12,dMateriaPrima!$B$2:$B$12)</f>
        <v>Tecido</v>
      </c>
      <c r="N592" s="2">
        <f>_xlfn.XLOOKUP(G592,dMateriaPrima!$A$2:$A$12,dMateriaPrima!$C$2:$C$12)</f>
        <v>18</v>
      </c>
      <c r="O592" s="3">
        <f t="shared" si="45"/>
        <v>2376</v>
      </c>
      <c r="P592" s="4">
        <f t="shared" si="46"/>
        <v>0</v>
      </c>
      <c r="Q592" s="3">
        <f t="shared" si="47"/>
        <v>2376</v>
      </c>
      <c r="R592" t="str">
        <f t="shared" si="48"/>
        <v>Em atraso</v>
      </c>
      <c r="S592" s="5">
        <f t="shared" si="49"/>
        <v>2</v>
      </c>
    </row>
    <row r="593" spans="1:19" x14ac:dyDescent="0.25">
      <c r="A593">
        <v>592</v>
      </c>
      <c r="B593" s="1">
        <v>43621</v>
      </c>
      <c r="C593" s="1">
        <v>43627</v>
      </c>
      <c r="D593" s="1">
        <v>43642</v>
      </c>
      <c r="E593" s="1">
        <v>43642</v>
      </c>
      <c r="F593">
        <v>1</v>
      </c>
      <c r="G593">
        <v>6</v>
      </c>
      <c r="H593">
        <v>362</v>
      </c>
      <c r="I593" s="6">
        <v>0</v>
      </c>
      <c r="J593">
        <v>5</v>
      </c>
      <c r="K593" t="str">
        <f>_xlfn.XLOOKUP(fCompras!F593,dComprador!$A$2:$A$7,dComprador!$B$2:$B$7)</f>
        <v>Alon</v>
      </c>
      <c r="L593" t="str">
        <f>_xlfn.XLOOKUP(J593,dFornecedor!$A$2:$A$6,dFornecedor!$B$2:$B$6)</f>
        <v>Atlas</v>
      </c>
      <c r="M593" t="str">
        <f>_xlfn.XLOOKUP(G593,dMateriaPrima!$A$2:$A$12,dMateriaPrima!$B$2:$B$12)</f>
        <v>Fio Algodão</v>
      </c>
      <c r="N593" s="2">
        <f>_xlfn.XLOOKUP(G593,dMateriaPrima!$A$2:$A$12,dMateriaPrima!$C$2:$C$12)</f>
        <v>55.9</v>
      </c>
      <c r="O593" s="3">
        <f t="shared" si="45"/>
        <v>20235.8</v>
      </c>
      <c r="P593" s="4">
        <f t="shared" si="46"/>
        <v>0</v>
      </c>
      <c r="Q593" s="3">
        <f t="shared" si="47"/>
        <v>20235.8</v>
      </c>
      <c r="R593" t="str">
        <f t="shared" si="48"/>
        <v>No prazo</v>
      </c>
      <c r="S593" s="5">
        <f t="shared" si="49"/>
        <v>0</v>
      </c>
    </row>
    <row r="594" spans="1:19" x14ac:dyDescent="0.25">
      <c r="A594">
        <v>593</v>
      </c>
      <c r="B594" s="1">
        <v>43622</v>
      </c>
      <c r="C594" s="1">
        <v>43623</v>
      </c>
      <c r="D594" s="1">
        <v>43629</v>
      </c>
      <c r="E594" s="1">
        <v>43634</v>
      </c>
      <c r="F594">
        <v>4</v>
      </c>
      <c r="G594">
        <v>5</v>
      </c>
      <c r="H594">
        <v>107</v>
      </c>
      <c r="I594" s="6">
        <v>0</v>
      </c>
      <c r="J594">
        <v>3</v>
      </c>
      <c r="K594" t="str">
        <f>_xlfn.XLOOKUP(fCompras!F594,dComprador!$A$2:$A$7,dComprador!$B$2:$B$7)</f>
        <v>Lira</v>
      </c>
      <c r="L594" t="str">
        <f>_xlfn.XLOOKUP(J594,dFornecedor!$A$2:$A$6,dFornecedor!$B$2:$B$6)</f>
        <v>StepUp</v>
      </c>
      <c r="M594" t="str">
        <f>_xlfn.XLOOKUP(G594,dMateriaPrima!$A$2:$A$12,dMateriaPrima!$B$2:$B$12)</f>
        <v>Areia</v>
      </c>
      <c r="N594" s="2">
        <f>_xlfn.XLOOKUP(G594,dMateriaPrima!$A$2:$A$12,dMateriaPrima!$C$2:$C$12)</f>
        <v>3.59</v>
      </c>
      <c r="O594" s="3">
        <f t="shared" si="45"/>
        <v>384.13</v>
      </c>
      <c r="P594" s="4">
        <f t="shared" si="46"/>
        <v>0</v>
      </c>
      <c r="Q594" s="3">
        <f t="shared" si="47"/>
        <v>384.13</v>
      </c>
      <c r="R594" t="str">
        <f t="shared" si="48"/>
        <v>Em atraso</v>
      </c>
      <c r="S594" s="5">
        <f t="shared" si="49"/>
        <v>5</v>
      </c>
    </row>
    <row r="595" spans="1:19" x14ac:dyDescent="0.25">
      <c r="A595">
        <v>594</v>
      </c>
      <c r="B595" s="1">
        <v>43622</v>
      </c>
      <c r="C595" s="1">
        <v>43630</v>
      </c>
      <c r="D595" s="1">
        <v>43631</v>
      </c>
      <c r="E595" s="1">
        <v>43632</v>
      </c>
      <c r="F595">
        <v>4</v>
      </c>
      <c r="G595">
        <v>5</v>
      </c>
      <c r="H595">
        <v>13</v>
      </c>
      <c r="I595" s="6">
        <v>0</v>
      </c>
      <c r="J595">
        <v>3</v>
      </c>
      <c r="K595" t="str">
        <f>_xlfn.XLOOKUP(fCompras!F595,dComprador!$A$2:$A$7,dComprador!$B$2:$B$7)</f>
        <v>Lira</v>
      </c>
      <c r="L595" t="str">
        <f>_xlfn.XLOOKUP(J595,dFornecedor!$A$2:$A$6,dFornecedor!$B$2:$B$6)</f>
        <v>StepUp</v>
      </c>
      <c r="M595" t="str">
        <f>_xlfn.XLOOKUP(G595,dMateriaPrima!$A$2:$A$12,dMateriaPrima!$B$2:$B$12)</f>
        <v>Areia</v>
      </c>
      <c r="N595" s="2">
        <f>_xlfn.XLOOKUP(G595,dMateriaPrima!$A$2:$A$12,dMateriaPrima!$C$2:$C$12)</f>
        <v>3.59</v>
      </c>
      <c r="O595" s="3">
        <f t="shared" si="45"/>
        <v>46.67</v>
      </c>
      <c r="P595" s="4">
        <f t="shared" si="46"/>
        <v>0</v>
      </c>
      <c r="Q595" s="3">
        <f t="shared" si="47"/>
        <v>46.67</v>
      </c>
      <c r="R595" t="str">
        <f t="shared" si="48"/>
        <v>Em atraso</v>
      </c>
      <c r="S595" s="5">
        <f t="shared" si="49"/>
        <v>1</v>
      </c>
    </row>
    <row r="596" spans="1:19" x14ac:dyDescent="0.25">
      <c r="A596">
        <v>595</v>
      </c>
      <c r="B596" s="1">
        <v>43622</v>
      </c>
      <c r="C596" s="1">
        <v>43622</v>
      </c>
      <c r="D596" s="1">
        <v>43641</v>
      </c>
      <c r="E596" s="1">
        <v>43640</v>
      </c>
      <c r="F596">
        <v>1</v>
      </c>
      <c r="G596">
        <v>7</v>
      </c>
      <c r="H596">
        <v>187</v>
      </c>
      <c r="I596" s="6">
        <v>0</v>
      </c>
      <c r="J596">
        <v>2</v>
      </c>
      <c r="K596" t="str">
        <f>_xlfn.XLOOKUP(fCompras!F596,dComprador!$A$2:$A$7,dComprador!$B$2:$B$7)</f>
        <v>Alon</v>
      </c>
      <c r="L596" t="str">
        <f>_xlfn.XLOOKUP(J596,dFornecedor!$A$2:$A$6,dFornecedor!$B$2:$B$6)</f>
        <v>Minerva</v>
      </c>
      <c r="M596" t="str">
        <f>_xlfn.XLOOKUP(G596,dMateriaPrima!$A$2:$A$12,dMateriaPrima!$B$2:$B$12)</f>
        <v>Poliéster</v>
      </c>
      <c r="N596" s="2">
        <f>_xlfn.XLOOKUP(G596,dMateriaPrima!$A$2:$A$12,dMateriaPrima!$C$2:$C$12)</f>
        <v>8</v>
      </c>
      <c r="O596" s="3">
        <f t="shared" si="45"/>
        <v>1496</v>
      </c>
      <c r="P596" s="4">
        <f t="shared" si="46"/>
        <v>0</v>
      </c>
      <c r="Q596" s="3">
        <f t="shared" si="47"/>
        <v>1496</v>
      </c>
      <c r="R596" t="str">
        <f t="shared" si="48"/>
        <v>No prazo</v>
      </c>
      <c r="S596" s="5">
        <f t="shared" si="49"/>
        <v>0</v>
      </c>
    </row>
    <row r="597" spans="1:19" x14ac:dyDescent="0.25">
      <c r="A597">
        <v>596</v>
      </c>
      <c r="B597" s="1">
        <v>43622</v>
      </c>
      <c r="C597" s="1">
        <v>43630</v>
      </c>
      <c r="D597" s="1">
        <v>43642</v>
      </c>
      <c r="E597" s="1">
        <v>43643</v>
      </c>
      <c r="F597">
        <v>1</v>
      </c>
      <c r="G597">
        <v>1</v>
      </c>
      <c r="H597">
        <v>310</v>
      </c>
      <c r="I597" s="6">
        <v>0</v>
      </c>
      <c r="J597">
        <v>2</v>
      </c>
      <c r="K597" t="str">
        <f>_xlfn.XLOOKUP(fCompras!F597,dComprador!$A$2:$A$7,dComprador!$B$2:$B$7)</f>
        <v>Alon</v>
      </c>
      <c r="L597" t="str">
        <f>_xlfn.XLOOKUP(J597,dFornecedor!$A$2:$A$6,dFornecedor!$B$2:$B$6)</f>
        <v>Minerva</v>
      </c>
      <c r="M597" t="str">
        <f>_xlfn.XLOOKUP(G597,dMateriaPrima!$A$2:$A$12,dMateriaPrima!$B$2:$B$12)</f>
        <v>Tecido</v>
      </c>
      <c r="N597" s="2">
        <f>_xlfn.XLOOKUP(G597,dMateriaPrima!$A$2:$A$12,dMateriaPrima!$C$2:$C$12)</f>
        <v>18</v>
      </c>
      <c r="O597" s="3">
        <f t="shared" si="45"/>
        <v>5580</v>
      </c>
      <c r="P597" s="4">
        <f t="shared" si="46"/>
        <v>0</v>
      </c>
      <c r="Q597" s="3">
        <f t="shared" si="47"/>
        <v>5580</v>
      </c>
      <c r="R597" t="str">
        <f t="shared" si="48"/>
        <v>Em atraso</v>
      </c>
      <c r="S597" s="5">
        <f t="shared" si="49"/>
        <v>1</v>
      </c>
    </row>
    <row r="598" spans="1:19" x14ac:dyDescent="0.25">
      <c r="A598">
        <v>597</v>
      </c>
      <c r="B598" s="1">
        <v>43622</v>
      </c>
      <c r="C598" s="1">
        <v>43622</v>
      </c>
      <c r="D598" s="1">
        <v>43635</v>
      </c>
      <c r="E598" s="1">
        <v>43637</v>
      </c>
      <c r="F598">
        <v>3</v>
      </c>
      <c r="G598">
        <v>8</v>
      </c>
      <c r="H598">
        <v>35</v>
      </c>
      <c r="I598" s="6">
        <v>0</v>
      </c>
      <c r="J598">
        <v>2</v>
      </c>
      <c r="K598" t="str">
        <f>_xlfn.XLOOKUP(fCompras!F598,dComprador!$A$2:$A$7,dComprador!$B$2:$B$7)</f>
        <v>Diego</v>
      </c>
      <c r="L598" t="str">
        <f>_xlfn.XLOOKUP(J598,dFornecedor!$A$2:$A$6,dFornecedor!$B$2:$B$6)</f>
        <v>Minerva</v>
      </c>
      <c r="M598" t="str">
        <f>_xlfn.XLOOKUP(G598,dMateriaPrima!$A$2:$A$12,dMateriaPrima!$B$2:$B$12)</f>
        <v>Cimento</v>
      </c>
      <c r="N598" s="2">
        <f>_xlfn.XLOOKUP(G598,dMateriaPrima!$A$2:$A$12,dMateriaPrima!$C$2:$C$12)</f>
        <v>23</v>
      </c>
      <c r="O598" s="3">
        <f t="shared" si="45"/>
        <v>805</v>
      </c>
      <c r="P598" s="4">
        <f t="shared" si="46"/>
        <v>0</v>
      </c>
      <c r="Q598" s="3">
        <f t="shared" si="47"/>
        <v>805</v>
      </c>
      <c r="R598" t="str">
        <f t="shared" si="48"/>
        <v>Em atraso</v>
      </c>
      <c r="S598" s="5">
        <f t="shared" si="49"/>
        <v>2</v>
      </c>
    </row>
    <row r="599" spans="1:19" x14ac:dyDescent="0.25">
      <c r="A599">
        <v>598</v>
      </c>
      <c r="B599" s="1">
        <v>43622</v>
      </c>
      <c r="C599" s="1">
        <v>43635</v>
      </c>
      <c r="D599" s="1">
        <v>43635</v>
      </c>
      <c r="E599" s="1">
        <v>43635</v>
      </c>
      <c r="F599">
        <v>2</v>
      </c>
      <c r="G599">
        <v>7</v>
      </c>
      <c r="H599">
        <v>128</v>
      </c>
      <c r="I599" s="6">
        <v>0</v>
      </c>
      <c r="J599">
        <v>1</v>
      </c>
      <c r="K599" t="str">
        <f>_xlfn.XLOOKUP(fCompras!F599,dComprador!$A$2:$A$7,dComprador!$B$2:$B$7)</f>
        <v>João</v>
      </c>
      <c r="L599" t="str">
        <f>_xlfn.XLOOKUP(J599,dFornecedor!$A$2:$A$6,dFornecedor!$B$2:$B$6)</f>
        <v>NorthShore</v>
      </c>
      <c r="M599" t="str">
        <f>_xlfn.XLOOKUP(G599,dMateriaPrima!$A$2:$A$12,dMateriaPrima!$B$2:$B$12)</f>
        <v>Poliéster</v>
      </c>
      <c r="N599" s="2">
        <f>_xlfn.XLOOKUP(G599,dMateriaPrima!$A$2:$A$12,dMateriaPrima!$C$2:$C$12)</f>
        <v>8</v>
      </c>
      <c r="O599" s="3">
        <f t="shared" si="45"/>
        <v>1024</v>
      </c>
      <c r="P599" s="4">
        <f t="shared" si="46"/>
        <v>0</v>
      </c>
      <c r="Q599" s="3">
        <f t="shared" si="47"/>
        <v>1024</v>
      </c>
      <c r="R599" t="str">
        <f t="shared" si="48"/>
        <v>No prazo</v>
      </c>
      <c r="S599" s="5">
        <f t="shared" si="49"/>
        <v>0</v>
      </c>
    </row>
    <row r="600" spans="1:19" x14ac:dyDescent="0.25">
      <c r="A600">
        <v>599</v>
      </c>
      <c r="B600" s="1">
        <v>43622</v>
      </c>
      <c r="C600" s="1">
        <v>43629</v>
      </c>
      <c r="D600" s="1">
        <v>43637</v>
      </c>
      <c r="E600" s="1">
        <v>43637</v>
      </c>
      <c r="F600">
        <v>3</v>
      </c>
      <c r="G600">
        <v>6</v>
      </c>
      <c r="H600">
        <v>513</v>
      </c>
      <c r="I600" s="6">
        <v>0</v>
      </c>
      <c r="J600">
        <v>2</v>
      </c>
      <c r="K600" t="str">
        <f>_xlfn.XLOOKUP(fCompras!F600,dComprador!$A$2:$A$7,dComprador!$B$2:$B$7)</f>
        <v>Diego</v>
      </c>
      <c r="L600" t="str">
        <f>_xlfn.XLOOKUP(J600,dFornecedor!$A$2:$A$6,dFornecedor!$B$2:$B$6)</f>
        <v>Minerva</v>
      </c>
      <c r="M600" t="str">
        <f>_xlfn.XLOOKUP(G600,dMateriaPrima!$A$2:$A$12,dMateriaPrima!$B$2:$B$12)</f>
        <v>Fio Algodão</v>
      </c>
      <c r="N600" s="2">
        <f>_xlfn.XLOOKUP(G600,dMateriaPrima!$A$2:$A$12,dMateriaPrima!$C$2:$C$12)</f>
        <v>55.9</v>
      </c>
      <c r="O600" s="3">
        <f t="shared" si="45"/>
        <v>28676.7</v>
      </c>
      <c r="P600" s="4">
        <f t="shared" si="46"/>
        <v>0</v>
      </c>
      <c r="Q600" s="3">
        <f t="shared" si="47"/>
        <v>28676.7</v>
      </c>
      <c r="R600" t="str">
        <f t="shared" si="48"/>
        <v>No prazo</v>
      </c>
      <c r="S600" s="5">
        <f t="shared" si="49"/>
        <v>0</v>
      </c>
    </row>
    <row r="601" spans="1:19" x14ac:dyDescent="0.25">
      <c r="A601">
        <v>600</v>
      </c>
      <c r="B601" s="1">
        <v>43622</v>
      </c>
      <c r="C601" s="1">
        <v>43630</v>
      </c>
      <c r="D601" s="1">
        <v>43649</v>
      </c>
      <c r="E601" s="1">
        <v>43652</v>
      </c>
      <c r="F601">
        <v>1</v>
      </c>
      <c r="G601">
        <v>1</v>
      </c>
      <c r="H601">
        <v>282</v>
      </c>
      <c r="I601" s="6">
        <v>0</v>
      </c>
      <c r="J601">
        <v>2</v>
      </c>
      <c r="K601" t="str">
        <f>_xlfn.XLOOKUP(fCompras!F601,dComprador!$A$2:$A$7,dComprador!$B$2:$B$7)</f>
        <v>Alon</v>
      </c>
      <c r="L601" t="str">
        <f>_xlfn.XLOOKUP(J601,dFornecedor!$A$2:$A$6,dFornecedor!$B$2:$B$6)</f>
        <v>Minerva</v>
      </c>
      <c r="M601" t="str">
        <f>_xlfn.XLOOKUP(G601,dMateriaPrima!$A$2:$A$12,dMateriaPrima!$B$2:$B$12)</f>
        <v>Tecido</v>
      </c>
      <c r="N601" s="2">
        <f>_xlfn.XLOOKUP(G601,dMateriaPrima!$A$2:$A$12,dMateriaPrima!$C$2:$C$12)</f>
        <v>18</v>
      </c>
      <c r="O601" s="3">
        <f t="shared" si="45"/>
        <v>5076</v>
      </c>
      <c r="P601" s="4">
        <f t="shared" si="46"/>
        <v>0</v>
      </c>
      <c r="Q601" s="3">
        <f t="shared" si="47"/>
        <v>5076</v>
      </c>
      <c r="R601" t="str">
        <f t="shared" si="48"/>
        <v>Em atraso</v>
      </c>
      <c r="S601" s="5">
        <f t="shared" si="49"/>
        <v>3</v>
      </c>
    </row>
    <row r="602" spans="1:19" x14ac:dyDescent="0.25">
      <c r="A602">
        <v>601</v>
      </c>
      <c r="B602" s="1">
        <v>43623</v>
      </c>
      <c r="C602" s="1">
        <v>43624</v>
      </c>
      <c r="D602" s="1">
        <v>43630</v>
      </c>
      <c r="E602" s="1">
        <v>43631</v>
      </c>
      <c r="F602">
        <v>4</v>
      </c>
      <c r="G602">
        <v>9</v>
      </c>
      <c r="H602">
        <v>262</v>
      </c>
      <c r="I602" s="6">
        <v>0</v>
      </c>
      <c r="J602">
        <v>3</v>
      </c>
      <c r="K602" t="str">
        <f>_xlfn.XLOOKUP(fCompras!F602,dComprador!$A$2:$A$7,dComprador!$B$2:$B$7)</f>
        <v>Lira</v>
      </c>
      <c r="L602" t="str">
        <f>_xlfn.XLOOKUP(J602,dFornecedor!$A$2:$A$6,dFornecedor!$B$2:$B$6)</f>
        <v>StepUp</v>
      </c>
      <c r="M602" t="str">
        <f>_xlfn.XLOOKUP(G602,dMateriaPrima!$A$2:$A$12,dMateriaPrima!$B$2:$B$12)</f>
        <v>Couro</v>
      </c>
      <c r="N602" s="2">
        <f>_xlfn.XLOOKUP(G602,dMateriaPrima!$A$2:$A$12,dMateriaPrima!$C$2:$C$12)</f>
        <v>4.4000000000000004</v>
      </c>
      <c r="O602" s="3">
        <f t="shared" si="45"/>
        <v>1152.8000000000002</v>
      </c>
      <c r="P602" s="4">
        <f t="shared" si="46"/>
        <v>0</v>
      </c>
      <c r="Q602" s="3">
        <f t="shared" si="47"/>
        <v>1152.8000000000002</v>
      </c>
      <c r="R602" t="str">
        <f t="shared" si="48"/>
        <v>Em atraso</v>
      </c>
      <c r="S602" s="5">
        <f t="shared" si="49"/>
        <v>1</v>
      </c>
    </row>
    <row r="603" spans="1:19" x14ac:dyDescent="0.25">
      <c r="A603">
        <v>602</v>
      </c>
      <c r="B603" s="1">
        <v>43623</v>
      </c>
      <c r="C603" s="1">
        <v>43625</v>
      </c>
      <c r="D603" s="1">
        <v>43628</v>
      </c>
      <c r="E603" s="1">
        <v>43633</v>
      </c>
      <c r="F603">
        <v>4</v>
      </c>
      <c r="G603">
        <v>1</v>
      </c>
      <c r="H603">
        <v>494</v>
      </c>
      <c r="I603" s="6">
        <v>0</v>
      </c>
      <c r="J603">
        <v>2</v>
      </c>
      <c r="K603" t="str">
        <f>_xlfn.XLOOKUP(fCompras!F603,dComprador!$A$2:$A$7,dComprador!$B$2:$B$7)</f>
        <v>Lira</v>
      </c>
      <c r="L603" t="str">
        <f>_xlfn.XLOOKUP(J603,dFornecedor!$A$2:$A$6,dFornecedor!$B$2:$B$6)</f>
        <v>Minerva</v>
      </c>
      <c r="M603" t="str">
        <f>_xlfn.XLOOKUP(G603,dMateriaPrima!$A$2:$A$12,dMateriaPrima!$B$2:$B$12)</f>
        <v>Tecido</v>
      </c>
      <c r="N603" s="2">
        <f>_xlfn.XLOOKUP(G603,dMateriaPrima!$A$2:$A$12,dMateriaPrima!$C$2:$C$12)</f>
        <v>18</v>
      </c>
      <c r="O603" s="3">
        <f t="shared" si="45"/>
        <v>8892</v>
      </c>
      <c r="P603" s="4">
        <f t="shared" si="46"/>
        <v>0</v>
      </c>
      <c r="Q603" s="3">
        <f t="shared" si="47"/>
        <v>8892</v>
      </c>
      <c r="R603" t="str">
        <f t="shared" si="48"/>
        <v>Em atraso</v>
      </c>
      <c r="S603" s="5">
        <f t="shared" si="49"/>
        <v>5</v>
      </c>
    </row>
    <row r="604" spans="1:19" x14ac:dyDescent="0.25">
      <c r="A604">
        <v>603</v>
      </c>
      <c r="B604" s="1">
        <v>43623</v>
      </c>
      <c r="C604" s="1">
        <v>43627</v>
      </c>
      <c r="D604" s="1">
        <v>43629</v>
      </c>
      <c r="E604" s="1">
        <v>43630</v>
      </c>
      <c r="F604">
        <v>4</v>
      </c>
      <c r="G604">
        <v>2</v>
      </c>
      <c r="H604">
        <v>21</v>
      </c>
      <c r="I604" s="6">
        <v>0</v>
      </c>
      <c r="J604">
        <v>1</v>
      </c>
      <c r="K604" t="str">
        <f>_xlfn.XLOOKUP(fCompras!F604,dComprador!$A$2:$A$7,dComprador!$B$2:$B$7)</f>
        <v>Lira</v>
      </c>
      <c r="L604" t="str">
        <f>_xlfn.XLOOKUP(J604,dFornecedor!$A$2:$A$6,dFornecedor!$B$2:$B$6)</f>
        <v>NorthShore</v>
      </c>
      <c r="M604" t="str">
        <f>_xlfn.XLOOKUP(G604,dMateriaPrima!$A$2:$A$12,dMateriaPrima!$B$2:$B$12)</f>
        <v>Chapa Metal</v>
      </c>
      <c r="N604" s="2">
        <f>_xlfn.XLOOKUP(G604,dMateriaPrima!$A$2:$A$12,dMateriaPrima!$C$2:$C$12)</f>
        <v>299.89999999999998</v>
      </c>
      <c r="O604" s="3">
        <f t="shared" si="45"/>
        <v>6297.9</v>
      </c>
      <c r="P604" s="4">
        <f t="shared" si="46"/>
        <v>0</v>
      </c>
      <c r="Q604" s="3">
        <f t="shared" si="47"/>
        <v>6297.9</v>
      </c>
      <c r="R604" t="str">
        <f t="shared" si="48"/>
        <v>Em atraso</v>
      </c>
      <c r="S604" s="5">
        <f t="shared" si="49"/>
        <v>1</v>
      </c>
    </row>
    <row r="605" spans="1:19" x14ac:dyDescent="0.25">
      <c r="A605">
        <v>604</v>
      </c>
      <c r="B605" s="1">
        <v>43623</v>
      </c>
      <c r="C605" s="1">
        <v>43631</v>
      </c>
      <c r="D605" s="1">
        <v>43634</v>
      </c>
      <c r="E605" s="1">
        <v>43636</v>
      </c>
      <c r="F605">
        <v>4</v>
      </c>
      <c r="G605">
        <v>7</v>
      </c>
      <c r="H605">
        <v>290</v>
      </c>
      <c r="I605" s="6">
        <v>0</v>
      </c>
      <c r="J605">
        <v>3</v>
      </c>
      <c r="K605" t="str">
        <f>_xlfn.XLOOKUP(fCompras!F605,dComprador!$A$2:$A$7,dComprador!$B$2:$B$7)</f>
        <v>Lira</v>
      </c>
      <c r="L605" t="str">
        <f>_xlfn.XLOOKUP(J605,dFornecedor!$A$2:$A$6,dFornecedor!$B$2:$B$6)</f>
        <v>StepUp</v>
      </c>
      <c r="M605" t="str">
        <f>_xlfn.XLOOKUP(G605,dMateriaPrima!$A$2:$A$12,dMateriaPrima!$B$2:$B$12)</f>
        <v>Poliéster</v>
      </c>
      <c r="N605" s="2">
        <f>_xlfn.XLOOKUP(G605,dMateriaPrima!$A$2:$A$12,dMateriaPrima!$C$2:$C$12)</f>
        <v>8</v>
      </c>
      <c r="O605" s="3">
        <f t="shared" si="45"/>
        <v>2320</v>
      </c>
      <c r="P605" s="4">
        <f t="shared" si="46"/>
        <v>0</v>
      </c>
      <c r="Q605" s="3">
        <f t="shared" si="47"/>
        <v>2320</v>
      </c>
      <c r="R605" t="str">
        <f t="shared" si="48"/>
        <v>Em atraso</v>
      </c>
      <c r="S605" s="5">
        <f t="shared" si="49"/>
        <v>2</v>
      </c>
    </row>
    <row r="606" spans="1:19" x14ac:dyDescent="0.25">
      <c r="A606">
        <v>605</v>
      </c>
      <c r="B606" s="1">
        <v>43623</v>
      </c>
      <c r="C606" s="1">
        <v>43632</v>
      </c>
      <c r="D606" s="1">
        <v>43641</v>
      </c>
      <c r="E606" s="1">
        <v>43641</v>
      </c>
      <c r="F606">
        <v>1</v>
      </c>
      <c r="G606">
        <v>9</v>
      </c>
      <c r="H606">
        <v>517</v>
      </c>
      <c r="I606" s="6">
        <v>0</v>
      </c>
      <c r="J606">
        <v>3</v>
      </c>
      <c r="K606" t="str">
        <f>_xlfn.XLOOKUP(fCompras!F606,dComprador!$A$2:$A$7,dComprador!$B$2:$B$7)</f>
        <v>Alon</v>
      </c>
      <c r="L606" t="str">
        <f>_xlfn.XLOOKUP(J606,dFornecedor!$A$2:$A$6,dFornecedor!$B$2:$B$6)</f>
        <v>StepUp</v>
      </c>
      <c r="M606" t="str">
        <f>_xlfn.XLOOKUP(G606,dMateriaPrima!$A$2:$A$12,dMateriaPrima!$B$2:$B$12)</f>
        <v>Couro</v>
      </c>
      <c r="N606" s="2">
        <f>_xlfn.XLOOKUP(G606,dMateriaPrima!$A$2:$A$12,dMateriaPrima!$C$2:$C$12)</f>
        <v>4.4000000000000004</v>
      </c>
      <c r="O606" s="3">
        <f t="shared" si="45"/>
        <v>2274.8000000000002</v>
      </c>
      <c r="P606" s="4">
        <f t="shared" si="46"/>
        <v>0</v>
      </c>
      <c r="Q606" s="3">
        <f t="shared" si="47"/>
        <v>2274.8000000000002</v>
      </c>
      <c r="R606" t="str">
        <f t="shared" si="48"/>
        <v>No prazo</v>
      </c>
      <c r="S606" s="5">
        <f t="shared" si="49"/>
        <v>0</v>
      </c>
    </row>
    <row r="607" spans="1:19" x14ac:dyDescent="0.25">
      <c r="A607">
        <v>606</v>
      </c>
      <c r="B607" s="1">
        <v>43623</v>
      </c>
      <c r="C607" s="1">
        <v>43630</v>
      </c>
      <c r="D607" s="1">
        <v>43643</v>
      </c>
      <c r="E607" s="1">
        <v>43646</v>
      </c>
      <c r="F607">
        <v>1</v>
      </c>
      <c r="G607">
        <v>4</v>
      </c>
      <c r="H607">
        <v>128</v>
      </c>
      <c r="I607" s="6">
        <v>0</v>
      </c>
      <c r="J607">
        <v>3</v>
      </c>
      <c r="K607" t="str">
        <f>_xlfn.XLOOKUP(fCompras!F607,dComprador!$A$2:$A$7,dComprador!$B$2:$B$7)</f>
        <v>Alon</v>
      </c>
      <c r="L607" t="str">
        <f>_xlfn.XLOOKUP(J607,dFornecedor!$A$2:$A$6,dFornecedor!$B$2:$B$6)</f>
        <v>StepUp</v>
      </c>
      <c r="M607" t="str">
        <f>_xlfn.XLOOKUP(G607,dMateriaPrima!$A$2:$A$12,dMateriaPrima!$B$2:$B$12)</f>
        <v>Madeira</v>
      </c>
      <c r="N607" s="2">
        <f>_xlfn.XLOOKUP(G607,dMateriaPrima!$A$2:$A$12,dMateriaPrima!$C$2:$C$12)</f>
        <v>168</v>
      </c>
      <c r="O607" s="3">
        <f t="shared" si="45"/>
        <v>21504</v>
      </c>
      <c r="P607" s="4">
        <f t="shared" si="46"/>
        <v>0</v>
      </c>
      <c r="Q607" s="3">
        <f t="shared" si="47"/>
        <v>21504</v>
      </c>
      <c r="R607" t="str">
        <f t="shared" si="48"/>
        <v>Em atraso</v>
      </c>
      <c r="S607" s="5">
        <f t="shared" si="49"/>
        <v>3</v>
      </c>
    </row>
    <row r="608" spans="1:19" x14ac:dyDescent="0.25">
      <c r="A608">
        <v>607</v>
      </c>
      <c r="B608" s="1">
        <v>43623</v>
      </c>
      <c r="C608" s="1">
        <v>43631</v>
      </c>
      <c r="D608" s="1">
        <v>43634</v>
      </c>
      <c r="E608" s="1">
        <v>43641</v>
      </c>
      <c r="F608">
        <v>2</v>
      </c>
      <c r="G608">
        <v>7</v>
      </c>
      <c r="H608">
        <v>180</v>
      </c>
      <c r="I608" s="6">
        <v>0</v>
      </c>
      <c r="J608">
        <v>2</v>
      </c>
      <c r="K608" t="str">
        <f>_xlfn.XLOOKUP(fCompras!F608,dComprador!$A$2:$A$7,dComprador!$B$2:$B$7)</f>
        <v>João</v>
      </c>
      <c r="L608" t="str">
        <f>_xlfn.XLOOKUP(J608,dFornecedor!$A$2:$A$6,dFornecedor!$B$2:$B$6)</f>
        <v>Minerva</v>
      </c>
      <c r="M608" t="str">
        <f>_xlfn.XLOOKUP(G608,dMateriaPrima!$A$2:$A$12,dMateriaPrima!$B$2:$B$12)</f>
        <v>Poliéster</v>
      </c>
      <c r="N608" s="2">
        <f>_xlfn.XLOOKUP(G608,dMateriaPrima!$A$2:$A$12,dMateriaPrima!$C$2:$C$12)</f>
        <v>8</v>
      </c>
      <c r="O608" s="3">
        <f t="shared" si="45"/>
        <v>1440</v>
      </c>
      <c r="P608" s="4">
        <f t="shared" si="46"/>
        <v>0</v>
      </c>
      <c r="Q608" s="3">
        <f t="shared" si="47"/>
        <v>1440</v>
      </c>
      <c r="R608" t="str">
        <f t="shared" si="48"/>
        <v>Em atraso</v>
      </c>
      <c r="S608" s="5">
        <f t="shared" si="49"/>
        <v>7</v>
      </c>
    </row>
    <row r="609" spans="1:19" x14ac:dyDescent="0.25">
      <c r="A609">
        <v>608</v>
      </c>
      <c r="B609" s="1">
        <v>43623</v>
      </c>
      <c r="C609" s="1">
        <v>43630</v>
      </c>
      <c r="D609" s="1">
        <v>43634</v>
      </c>
      <c r="E609" s="1">
        <v>43635</v>
      </c>
      <c r="F609">
        <v>1</v>
      </c>
      <c r="G609">
        <v>7</v>
      </c>
      <c r="H609">
        <v>529</v>
      </c>
      <c r="I609" s="6">
        <v>0</v>
      </c>
      <c r="J609">
        <v>4</v>
      </c>
      <c r="K609" t="str">
        <f>_xlfn.XLOOKUP(fCompras!F609,dComprador!$A$2:$A$7,dComprador!$B$2:$B$7)</f>
        <v>Alon</v>
      </c>
      <c r="L609" t="str">
        <f>_xlfn.XLOOKUP(J609,dFornecedor!$A$2:$A$6,dFornecedor!$B$2:$B$6)</f>
        <v>AlphaOmega</v>
      </c>
      <c r="M609" t="str">
        <f>_xlfn.XLOOKUP(G609,dMateriaPrima!$A$2:$A$12,dMateriaPrima!$B$2:$B$12)</f>
        <v>Poliéster</v>
      </c>
      <c r="N609" s="2">
        <f>_xlfn.XLOOKUP(G609,dMateriaPrima!$A$2:$A$12,dMateriaPrima!$C$2:$C$12)</f>
        <v>8</v>
      </c>
      <c r="O609" s="3">
        <f t="shared" si="45"/>
        <v>4232</v>
      </c>
      <c r="P609" s="4">
        <f t="shared" si="46"/>
        <v>0</v>
      </c>
      <c r="Q609" s="3">
        <f t="shared" si="47"/>
        <v>4232</v>
      </c>
      <c r="R609" t="str">
        <f t="shared" si="48"/>
        <v>Em atraso</v>
      </c>
      <c r="S609" s="5">
        <f t="shared" si="49"/>
        <v>1</v>
      </c>
    </row>
    <row r="610" spans="1:19" x14ac:dyDescent="0.25">
      <c r="A610">
        <v>609</v>
      </c>
      <c r="B610" s="1">
        <v>43623</v>
      </c>
      <c r="C610" s="1">
        <v>43624</v>
      </c>
      <c r="D610" s="1">
        <v>43651</v>
      </c>
      <c r="E610" s="1">
        <v>43652</v>
      </c>
      <c r="F610">
        <v>1</v>
      </c>
      <c r="G610">
        <v>9</v>
      </c>
      <c r="H610">
        <v>111</v>
      </c>
      <c r="I610" s="6">
        <v>0</v>
      </c>
      <c r="J610">
        <v>3</v>
      </c>
      <c r="K610" t="str">
        <f>_xlfn.XLOOKUP(fCompras!F610,dComprador!$A$2:$A$7,dComprador!$B$2:$B$7)</f>
        <v>Alon</v>
      </c>
      <c r="L610" t="str">
        <f>_xlfn.XLOOKUP(J610,dFornecedor!$A$2:$A$6,dFornecedor!$B$2:$B$6)</f>
        <v>StepUp</v>
      </c>
      <c r="M610" t="str">
        <f>_xlfn.XLOOKUP(G610,dMateriaPrima!$A$2:$A$12,dMateriaPrima!$B$2:$B$12)</f>
        <v>Couro</v>
      </c>
      <c r="N610" s="2">
        <f>_xlfn.XLOOKUP(G610,dMateriaPrima!$A$2:$A$12,dMateriaPrima!$C$2:$C$12)</f>
        <v>4.4000000000000004</v>
      </c>
      <c r="O610" s="3">
        <f t="shared" si="45"/>
        <v>488.40000000000003</v>
      </c>
      <c r="P610" s="4">
        <f t="shared" si="46"/>
        <v>0</v>
      </c>
      <c r="Q610" s="3">
        <f t="shared" si="47"/>
        <v>488.40000000000003</v>
      </c>
      <c r="R610" t="str">
        <f t="shared" si="48"/>
        <v>Em atraso</v>
      </c>
      <c r="S610" s="5">
        <f t="shared" si="49"/>
        <v>1</v>
      </c>
    </row>
    <row r="611" spans="1:19" x14ac:dyDescent="0.25">
      <c r="A611">
        <v>610</v>
      </c>
      <c r="B611" s="1">
        <v>43624</v>
      </c>
      <c r="C611" s="1">
        <v>43631</v>
      </c>
      <c r="D611" s="1">
        <v>43634</v>
      </c>
      <c r="E611" s="1">
        <v>43640</v>
      </c>
      <c r="F611">
        <v>4</v>
      </c>
      <c r="G611">
        <v>9</v>
      </c>
      <c r="H611">
        <v>9</v>
      </c>
      <c r="I611" s="6">
        <v>0</v>
      </c>
      <c r="J611">
        <v>2</v>
      </c>
      <c r="K611" t="str">
        <f>_xlfn.XLOOKUP(fCompras!F611,dComprador!$A$2:$A$7,dComprador!$B$2:$B$7)</f>
        <v>Lira</v>
      </c>
      <c r="L611" t="str">
        <f>_xlfn.XLOOKUP(J611,dFornecedor!$A$2:$A$6,dFornecedor!$B$2:$B$6)</f>
        <v>Minerva</v>
      </c>
      <c r="M611" t="str">
        <f>_xlfn.XLOOKUP(G611,dMateriaPrima!$A$2:$A$12,dMateriaPrima!$B$2:$B$12)</f>
        <v>Couro</v>
      </c>
      <c r="N611" s="2">
        <f>_xlfn.XLOOKUP(G611,dMateriaPrima!$A$2:$A$12,dMateriaPrima!$C$2:$C$12)</f>
        <v>4.4000000000000004</v>
      </c>
      <c r="O611" s="3">
        <f t="shared" si="45"/>
        <v>39.6</v>
      </c>
      <c r="P611" s="4">
        <f t="shared" si="46"/>
        <v>0</v>
      </c>
      <c r="Q611" s="3">
        <f t="shared" si="47"/>
        <v>39.6</v>
      </c>
      <c r="R611" t="str">
        <f t="shared" si="48"/>
        <v>Em atraso</v>
      </c>
      <c r="S611" s="5">
        <f t="shared" si="49"/>
        <v>6</v>
      </c>
    </row>
    <row r="612" spans="1:19" x14ac:dyDescent="0.25">
      <c r="A612">
        <v>611</v>
      </c>
      <c r="B612" s="1">
        <v>43624</v>
      </c>
      <c r="C612" s="1">
        <v>43633</v>
      </c>
      <c r="D612" s="1">
        <v>43634</v>
      </c>
      <c r="E612" s="1">
        <v>43637</v>
      </c>
      <c r="F612">
        <v>4</v>
      </c>
      <c r="G612">
        <v>9</v>
      </c>
      <c r="H612">
        <v>89</v>
      </c>
      <c r="I612" s="6">
        <v>0</v>
      </c>
      <c r="J612">
        <v>3</v>
      </c>
      <c r="K612" t="str">
        <f>_xlfn.XLOOKUP(fCompras!F612,dComprador!$A$2:$A$7,dComprador!$B$2:$B$7)</f>
        <v>Lira</v>
      </c>
      <c r="L612" t="str">
        <f>_xlfn.XLOOKUP(J612,dFornecedor!$A$2:$A$6,dFornecedor!$B$2:$B$6)</f>
        <v>StepUp</v>
      </c>
      <c r="M612" t="str">
        <f>_xlfn.XLOOKUP(G612,dMateriaPrima!$A$2:$A$12,dMateriaPrima!$B$2:$B$12)</f>
        <v>Couro</v>
      </c>
      <c r="N612" s="2">
        <f>_xlfn.XLOOKUP(G612,dMateriaPrima!$A$2:$A$12,dMateriaPrima!$C$2:$C$12)</f>
        <v>4.4000000000000004</v>
      </c>
      <c r="O612" s="3">
        <f t="shared" si="45"/>
        <v>391.6</v>
      </c>
      <c r="P612" s="4">
        <f t="shared" si="46"/>
        <v>0</v>
      </c>
      <c r="Q612" s="3">
        <f t="shared" si="47"/>
        <v>391.6</v>
      </c>
      <c r="R612" t="str">
        <f t="shared" si="48"/>
        <v>Em atraso</v>
      </c>
      <c r="S612" s="5">
        <f t="shared" si="49"/>
        <v>3</v>
      </c>
    </row>
    <row r="613" spans="1:19" x14ac:dyDescent="0.25">
      <c r="A613">
        <v>612</v>
      </c>
      <c r="B613" s="1">
        <v>43624</v>
      </c>
      <c r="C613" s="1">
        <v>43624</v>
      </c>
      <c r="D613" s="1">
        <v>43630</v>
      </c>
      <c r="E613" s="1">
        <v>43631</v>
      </c>
      <c r="F613">
        <v>4</v>
      </c>
      <c r="G613">
        <v>5</v>
      </c>
      <c r="H613">
        <v>184</v>
      </c>
      <c r="I613" s="6">
        <v>0</v>
      </c>
      <c r="J613">
        <v>2</v>
      </c>
      <c r="K613" t="str">
        <f>_xlfn.XLOOKUP(fCompras!F613,dComprador!$A$2:$A$7,dComprador!$B$2:$B$7)</f>
        <v>Lira</v>
      </c>
      <c r="L613" t="str">
        <f>_xlfn.XLOOKUP(J613,dFornecedor!$A$2:$A$6,dFornecedor!$B$2:$B$6)</f>
        <v>Minerva</v>
      </c>
      <c r="M613" t="str">
        <f>_xlfn.XLOOKUP(G613,dMateriaPrima!$A$2:$A$12,dMateriaPrima!$B$2:$B$12)</f>
        <v>Areia</v>
      </c>
      <c r="N613" s="2">
        <f>_xlfn.XLOOKUP(G613,dMateriaPrima!$A$2:$A$12,dMateriaPrima!$C$2:$C$12)</f>
        <v>3.59</v>
      </c>
      <c r="O613" s="3">
        <f t="shared" si="45"/>
        <v>660.56</v>
      </c>
      <c r="P613" s="4">
        <f t="shared" si="46"/>
        <v>0</v>
      </c>
      <c r="Q613" s="3">
        <f t="shared" si="47"/>
        <v>660.56</v>
      </c>
      <c r="R613" t="str">
        <f t="shared" si="48"/>
        <v>Em atraso</v>
      </c>
      <c r="S613" s="5">
        <f t="shared" si="49"/>
        <v>1</v>
      </c>
    </row>
    <row r="614" spans="1:19" x14ac:dyDescent="0.25">
      <c r="A614">
        <v>613</v>
      </c>
      <c r="B614" s="1">
        <v>43624</v>
      </c>
      <c r="C614" s="1">
        <v>43632</v>
      </c>
      <c r="D614" s="1">
        <v>43637</v>
      </c>
      <c r="E614" s="1">
        <v>43640</v>
      </c>
      <c r="F614">
        <v>1</v>
      </c>
      <c r="G614">
        <v>9</v>
      </c>
      <c r="H614">
        <v>19</v>
      </c>
      <c r="I614" s="6">
        <v>0</v>
      </c>
      <c r="J614">
        <v>1</v>
      </c>
      <c r="K614" t="str">
        <f>_xlfn.XLOOKUP(fCompras!F614,dComprador!$A$2:$A$7,dComprador!$B$2:$B$7)</f>
        <v>Alon</v>
      </c>
      <c r="L614" t="str">
        <f>_xlfn.XLOOKUP(J614,dFornecedor!$A$2:$A$6,dFornecedor!$B$2:$B$6)</f>
        <v>NorthShore</v>
      </c>
      <c r="M614" t="str">
        <f>_xlfn.XLOOKUP(G614,dMateriaPrima!$A$2:$A$12,dMateriaPrima!$B$2:$B$12)</f>
        <v>Couro</v>
      </c>
      <c r="N614" s="2">
        <f>_xlfn.XLOOKUP(G614,dMateriaPrima!$A$2:$A$12,dMateriaPrima!$C$2:$C$12)</f>
        <v>4.4000000000000004</v>
      </c>
      <c r="O614" s="3">
        <f t="shared" si="45"/>
        <v>83.600000000000009</v>
      </c>
      <c r="P614" s="4">
        <f t="shared" si="46"/>
        <v>0</v>
      </c>
      <c r="Q614" s="3">
        <f t="shared" si="47"/>
        <v>83.600000000000009</v>
      </c>
      <c r="R614" t="str">
        <f t="shared" si="48"/>
        <v>Em atraso</v>
      </c>
      <c r="S614" s="5">
        <f t="shared" si="49"/>
        <v>3</v>
      </c>
    </row>
    <row r="615" spans="1:19" x14ac:dyDescent="0.25">
      <c r="A615">
        <v>614</v>
      </c>
      <c r="B615" s="1">
        <v>43624</v>
      </c>
      <c r="C615" s="1">
        <v>43631</v>
      </c>
      <c r="D615" s="1">
        <v>43636</v>
      </c>
      <c r="E615" s="1">
        <v>43638</v>
      </c>
      <c r="F615">
        <v>3</v>
      </c>
      <c r="G615">
        <v>9</v>
      </c>
      <c r="H615">
        <v>397</v>
      </c>
      <c r="I615" s="6">
        <v>0</v>
      </c>
      <c r="J615">
        <v>2</v>
      </c>
      <c r="K615" t="str">
        <f>_xlfn.XLOOKUP(fCompras!F615,dComprador!$A$2:$A$7,dComprador!$B$2:$B$7)</f>
        <v>Diego</v>
      </c>
      <c r="L615" t="str">
        <f>_xlfn.XLOOKUP(J615,dFornecedor!$A$2:$A$6,dFornecedor!$B$2:$B$6)</f>
        <v>Minerva</v>
      </c>
      <c r="M615" t="str">
        <f>_xlfn.XLOOKUP(G615,dMateriaPrima!$A$2:$A$12,dMateriaPrima!$B$2:$B$12)</f>
        <v>Couro</v>
      </c>
      <c r="N615" s="2">
        <f>_xlfn.XLOOKUP(G615,dMateriaPrima!$A$2:$A$12,dMateriaPrima!$C$2:$C$12)</f>
        <v>4.4000000000000004</v>
      </c>
      <c r="O615" s="3">
        <f t="shared" si="45"/>
        <v>1746.8000000000002</v>
      </c>
      <c r="P615" s="4">
        <f t="shared" si="46"/>
        <v>0</v>
      </c>
      <c r="Q615" s="3">
        <f t="shared" si="47"/>
        <v>1746.8000000000002</v>
      </c>
      <c r="R615" t="str">
        <f t="shared" si="48"/>
        <v>Em atraso</v>
      </c>
      <c r="S615" s="5">
        <f t="shared" si="49"/>
        <v>2</v>
      </c>
    </row>
    <row r="616" spans="1:19" x14ac:dyDescent="0.25">
      <c r="A616">
        <v>615</v>
      </c>
      <c r="B616" s="1">
        <v>43624</v>
      </c>
      <c r="C616" s="1">
        <v>43625</v>
      </c>
      <c r="D616" s="1">
        <v>43638</v>
      </c>
      <c r="E616" s="1">
        <v>43637</v>
      </c>
      <c r="F616">
        <v>1</v>
      </c>
      <c r="G616">
        <v>6</v>
      </c>
      <c r="H616">
        <v>57</v>
      </c>
      <c r="I616" s="6">
        <v>0</v>
      </c>
      <c r="J616">
        <v>2</v>
      </c>
      <c r="K616" t="str">
        <f>_xlfn.XLOOKUP(fCompras!F616,dComprador!$A$2:$A$7,dComprador!$B$2:$B$7)</f>
        <v>Alon</v>
      </c>
      <c r="L616" t="str">
        <f>_xlfn.XLOOKUP(J616,dFornecedor!$A$2:$A$6,dFornecedor!$B$2:$B$6)</f>
        <v>Minerva</v>
      </c>
      <c r="M616" t="str">
        <f>_xlfn.XLOOKUP(G616,dMateriaPrima!$A$2:$A$12,dMateriaPrima!$B$2:$B$12)</f>
        <v>Fio Algodão</v>
      </c>
      <c r="N616" s="2">
        <f>_xlfn.XLOOKUP(G616,dMateriaPrima!$A$2:$A$12,dMateriaPrima!$C$2:$C$12)</f>
        <v>55.9</v>
      </c>
      <c r="O616" s="3">
        <f t="shared" si="45"/>
        <v>3186.2999999999997</v>
      </c>
      <c r="P616" s="4">
        <f t="shared" si="46"/>
        <v>0</v>
      </c>
      <c r="Q616" s="3">
        <f t="shared" si="47"/>
        <v>3186.2999999999997</v>
      </c>
      <c r="R616" t="str">
        <f t="shared" si="48"/>
        <v>No prazo</v>
      </c>
      <c r="S616" s="5">
        <f t="shared" si="49"/>
        <v>0</v>
      </c>
    </row>
    <row r="617" spans="1:19" x14ac:dyDescent="0.25">
      <c r="A617">
        <v>616</v>
      </c>
      <c r="B617" s="1">
        <v>43624</v>
      </c>
      <c r="C617" s="1">
        <v>43625</v>
      </c>
      <c r="D617" s="1">
        <v>43640</v>
      </c>
      <c r="E617" s="1">
        <v>43641</v>
      </c>
      <c r="F617">
        <v>2</v>
      </c>
      <c r="G617">
        <v>9</v>
      </c>
      <c r="H617">
        <v>164</v>
      </c>
      <c r="I617" s="6">
        <v>0</v>
      </c>
      <c r="J617">
        <v>4</v>
      </c>
      <c r="K617" t="str">
        <f>_xlfn.XLOOKUP(fCompras!F617,dComprador!$A$2:$A$7,dComprador!$B$2:$B$7)</f>
        <v>João</v>
      </c>
      <c r="L617" t="str">
        <f>_xlfn.XLOOKUP(J617,dFornecedor!$A$2:$A$6,dFornecedor!$B$2:$B$6)</f>
        <v>AlphaOmega</v>
      </c>
      <c r="M617" t="str">
        <f>_xlfn.XLOOKUP(G617,dMateriaPrima!$A$2:$A$12,dMateriaPrima!$B$2:$B$12)</f>
        <v>Couro</v>
      </c>
      <c r="N617" s="2">
        <f>_xlfn.XLOOKUP(G617,dMateriaPrima!$A$2:$A$12,dMateriaPrima!$C$2:$C$12)</f>
        <v>4.4000000000000004</v>
      </c>
      <c r="O617" s="3">
        <f t="shared" si="45"/>
        <v>721.6</v>
      </c>
      <c r="P617" s="4">
        <f t="shared" si="46"/>
        <v>0</v>
      </c>
      <c r="Q617" s="3">
        <f t="shared" si="47"/>
        <v>721.6</v>
      </c>
      <c r="R617" t="str">
        <f t="shared" si="48"/>
        <v>Em atraso</v>
      </c>
      <c r="S617" s="5">
        <f t="shared" si="49"/>
        <v>1</v>
      </c>
    </row>
    <row r="618" spans="1:19" x14ac:dyDescent="0.25">
      <c r="A618">
        <v>617</v>
      </c>
      <c r="B618" s="1">
        <v>43624</v>
      </c>
      <c r="C618" s="1">
        <v>43635</v>
      </c>
      <c r="D618" s="1">
        <v>43653</v>
      </c>
      <c r="E618" s="1">
        <v>43652</v>
      </c>
      <c r="F618">
        <v>1</v>
      </c>
      <c r="G618">
        <v>5</v>
      </c>
      <c r="H618">
        <v>4</v>
      </c>
      <c r="I618" s="6">
        <v>0</v>
      </c>
      <c r="J618">
        <v>1</v>
      </c>
      <c r="K618" t="str">
        <f>_xlfn.XLOOKUP(fCompras!F618,dComprador!$A$2:$A$7,dComprador!$B$2:$B$7)</f>
        <v>Alon</v>
      </c>
      <c r="L618" t="str">
        <f>_xlfn.XLOOKUP(J618,dFornecedor!$A$2:$A$6,dFornecedor!$B$2:$B$6)</f>
        <v>NorthShore</v>
      </c>
      <c r="M618" t="str">
        <f>_xlfn.XLOOKUP(G618,dMateriaPrima!$A$2:$A$12,dMateriaPrima!$B$2:$B$12)</f>
        <v>Areia</v>
      </c>
      <c r="N618" s="2">
        <f>_xlfn.XLOOKUP(G618,dMateriaPrima!$A$2:$A$12,dMateriaPrima!$C$2:$C$12)</f>
        <v>3.59</v>
      </c>
      <c r="O618" s="3">
        <f t="shared" si="45"/>
        <v>14.36</v>
      </c>
      <c r="P618" s="4">
        <f t="shared" si="46"/>
        <v>0</v>
      </c>
      <c r="Q618" s="3">
        <f t="shared" si="47"/>
        <v>14.36</v>
      </c>
      <c r="R618" t="str">
        <f t="shared" si="48"/>
        <v>No prazo</v>
      </c>
      <c r="S618" s="5">
        <f t="shared" si="49"/>
        <v>0</v>
      </c>
    </row>
    <row r="619" spans="1:19" x14ac:dyDescent="0.25">
      <c r="A619">
        <v>618</v>
      </c>
      <c r="B619" s="1">
        <v>43624</v>
      </c>
      <c r="C619" s="1">
        <v>43624</v>
      </c>
      <c r="D619" s="1">
        <v>43654</v>
      </c>
      <c r="E619" s="1">
        <v>43658</v>
      </c>
      <c r="F619">
        <v>1</v>
      </c>
      <c r="G619">
        <v>11</v>
      </c>
      <c r="H619">
        <v>129</v>
      </c>
      <c r="I619" s="6">
        <v>0</v>
      </c>
      <c r="J619">
        <v>2</v>
      </c>
      <c r="K619" t="str">
        <f>_xlfn.XLOOKUP(fCompras!F619,dComprador!$A$2:$A$7,dComprador!$B$2:$B$7)</f>
        <v>Alon</v>
      </c>
      <c r="L619" t="str">
        <f>_xlfn.XLOOKUP(J619,dFornecedor!$A$2:$A$6,dFornecedor!$B$2:$B$6)</f>
        <v>Minerva</v>
      </c>
      <c r="M619" t="str">
        <f>_xlfn.XLOOKUP(G619,dMateriaPrima!$A$2:$A$12,dMateriaPrima!$B$2:$B$12)</f>
        <v>Papel</v>
      </c>
      <c r="N619" s="2">
        <f>_xlfn.XLOOKUP(G619,dMateriaPrima!$A$2:$A$12,dMateriaPrima!$C$2:$C$12)</f>
        <v>9</v>
      </c>
      <c r="O619" s="3">
        <f t="shared" si="45"/>
        <v>1161</v>
      </c>
      <c r="P619" s="4">
        <f t="shared" si="46"/>
        <v>0</v>
      </c>
      <c r="Q619" s="3">
        <f t="shared" si="47"/>
        <v>1161</v>
      </c>
      <c r="R619" t="str">
        <f t="shared" si="48"/>
        <v>Em atraso</v>
      </c>
      <c r="S619" s="5">
        <f t="shared" si="49"/>
        <v>4</v>
      </c>
    </row>
    <row r="620" spans="1:19" x14ac:dyDescent="0.25">
      <c r="A620">
        <v>619</v>
      </c>
      <c r="B620" s="1">
        <v>43624</v>
      </c>
      <c r="C620" s="1">
        <v>43629</v>
      </c>
      <c r="D620" s="1">
        <v>43642</v>
      </c>
      <c r="E620" s="1">
        <v>43645</v>
      </c>
      <c r="F620">
        <v>1</v>
      </c>
      <c r="G620">
        <v>8</v>
      </c>
      <c r="H620">
        <v>370</v>
      </c>
      <c r="I620" s="6">
        <v>0</v>
      </c>
      <c r="J620">
        <v>1</v>
      </c>
      <c r="K620" t="str">
        <f>_xlfn.XLOOKUP(fCompras!F620,dComprador!$A$2:$A$7,dComprador!$B$2:$B$7)</f>
        <v>Alon</v>
      </c>
      <c r="L620" t="str">
        <f>_xlfn.XLOOKUP(J620,dFornecedor!$A$2:$A$6,dFornecedor!$B$2:$B$6)</f>
        <v>NorthShore</v>
      </c>
      <c r="M620" t="str">
        <f>_xlfn.XLOOKUP(G620,dMateriaPrima!$A$2:$A$12,dMateriaPrima!$B$2:$B$12)</f>
        <v>Cimento</v>
      </c>
      <c r="N620" s="2">
        <f>_xlfn.XLOOKUP(G620,dMateriaPrima!$A$2:$A$12,dMateriaPrima!$C$2:$C$12)</f>
        <v>23</v>
      </c>
      <c r="O620" s="3">
        <f t="shared" si="45"/>
        <v>8510</v>
      </c>
      <c r="P620" s="4">
        <f t="shared" si="46"/>
        <v>0</v>
      </c>
      <c r="Q620" s="3">
        <f t="shared" si="47"/>
        <v>8510</v>
      </c>
      <c r="R620" t="str">
        <f t="shared" si="48"/>
        <v>Em atraso</v>
      </c>
      <c r="S620" s="5">
        <f t="shared" si="49"/>
        <v>3</v>
      </c>
    </row>
    <row r="621" spans="1:19" x14ac:dyDescent="0.25">
      <c r="A621">
        <v>620</v>
      </c>
      <c r="B621" s="1">
        <v>43624</v>
      </c>
      <c r="C621" s="1">
        <v>43633</v>
      </c>
      <c r="D621" s="1">
        <v>43644</v>
      </c>
      <c r="E621" s="1">
        <v>43647</v>
      </c>
      <c r="F621">
        <v>1</v>
      </c>
      <c r="G621">
        <v>4</v>
      </c>
      <c r="H621">
        <v>40</v>
      </c>
      <c r="I621" s="6">
        <v>0</v>
      </c>
      <c r="J621">
        <v>3</v>
      </c>
      <c r="K621" t="str">
        <f>_xlfn.XLOOKUP(fCompras!F621,dComprador!$A$2:$A$7,dComprador!$B$2:$B$7)</f>
        <v>Alon</v>
      </c>
      <c r="L621" t="str">
        <f>_xlfn.XLOOKUP(J621,dFornecedor!$A$2:$A$6,dFornecedor!$B$2:$B$6)</f>
        <v>StepUp</v>
      </c>
      <c r="M621" t="str">
        <f>_xlfn.XLOOKUP(G621,dMateriaPrima!$A$2:$A$12,dMateriaPrima!$B$2:$B$12)</f>
        <v>Madeira</v>
      </c>
      <c r="N621" s="2">
        <f>_xlfn.XLOOKUP(G621,dMateriaPrima!$A$2:$A$12,dMateriaPrima!$C$2:$C$12)</f>
        <v>168</v>
      </c>
      <c r="O621" s="3">
        <f t="shared" si="45"/>
        <v>6720</v>
      </c>
      <c r="P621" s="4">
        <f t="shared" si="46"/>
        <v>0</v>
      </c>
      <c r="Q621" s="3">
        <f t="shared" si="47"/>
        <v>6720</v>
      </c>
      <c r="R621" t="str">
        <f t="shared" si="48"/>
        <v>Em atraso</v>
      </c>
      <c r="S621" s="5">
        <f t="shared" si="49"/>
        <v>3</v>
      </c>
    </row>
    <row r="622" spans="1:19" x14ac:dyDescent="0.25">
      <c r="A622">
        <v>621</v>
      </c>
      <c r="B622" s="1">
        <v>43625</v>
      </c>
      <c r="C622" s="1">
        <v>43627</v>
      </c>
      <c r="D622" s="1">
        <v>43653</v>
      </c>
      <c r="E622" s="1">
        <v>43653</v>
      </c>
      <c r="F622">
        <v>1</v>
      </c>
      <c r="G622">
        <v>7</v>
      </c>
      <c r="H622">
        <v>84</v>
      </c>
      <c r="I622" s="6">
        <v>0</v>
      </c>
      <c r="J622">
        <v>4</v>
      </c>
      <c r="K622" t="str">
        <f>_xlfn.XLOOKUP(fCompras!F622,dComprador!$A$2:$A$7,dComprador!$B$2:$B$7)</f>
        <v>Alon</v>
      </c>
      <c r="L622" t="str">
        <f>_xlfn.XLOOKUP(J622,dFornecedor!$A$2:$A$6,dFornecedor!$B$2:$B$6)</f>
        <v>AlphaOmega</v>
      </c>
      <c r="M622" t="str">
        <f>_xlfn.XLOOKUP(G622,dMateriaPrima!$A$2:$A$12,dMateriaPrima!$B$2:$B$12)</f>
        <v>Poliéster</v>
      </c>
      <c r="N622" s="2">
        <f>_xlfn.XLOOKUP(G622,dMateriaPrima!$A$2:$A$12,dMateriaPrima!$C$2:$C$12)</f>
        <v>8</v>
      </c>
      <c r="O622" s="3">
        <f t="shared" si="45"/>
        <v>672</v>
      </c>
      <c r="P622" s="4">
        <f t="shared" si="46"/>
        <v>0</v>
      </c>
      <c r="Q622" s="3">
        <f t="shared" si="47"/>
        <v>672</v>
      </c>
      <c r="R622" t="str">
        <f t="shared" si="48"/>
        <v>No prazo</v>
      </c>
      <c r="S622" s="5">
        <f t="shared" si="49"/>
        <v>0</v>
      </c>
    </row>
    <row r="623" spans="1:19" x14ac:dyDescent="0.25">
      <c r="A623">
        <v>622</v>
      </c>
      <c r="B623" s="1">
        <v>43625</v>
      </c>
      <c r="C623" s="1">
        <v>43625</v>
      </c>
      <c r="D623" s="1">
        <v>43635</v>
      </c>
      <c r="E623" s="1">
        <v>43636</v>
      </c>
      <c r="F623">
        <v>4</v>
      </c>
      <c r="G623">
        <v>9</v>
      </c>
      <c r="H623">
        <v>448</v>
      </c>
      <c r="I623" s="6">
        <v>0</v>
      </c>
      <c r="J623">
        <v>4</v>
      </c>
      <c r="K623" t="str">
        <f>_xlfn.XLOOKUP(fCompras!F623,dComprador!$A$2:$A$7,dComprador!$B$2:$B$7)</f>
        <v>Lira</v>
      </c>
      <c r="L623" t="str">
        <f>_xlfn.XLOOKUP(J623,dFornecedor!$A$2:$A$6,dFornecedor!$B$2:$B$6)</f>
        <v>AlphaOmega</v>
      </c>
      <c r="M623" t="str">
        <f>_xlfn.XLOOKUP(G623,dMateriaPrima!$A$2:$A$12,dMateriaPrima!$B$2:$B$12)</f>
        <v>Couro</v>
      </c>
      <c r="N623" s="2">
        <f>_xlfn.XLOOKUP(G623,dMateriaPrima!$A$2:$A$12,dMateriaPrima!$C$2:$C$12)</f>
        <v>4.4000000000000004</v>
      </c>
      <c r="O623" s="3">
        <f t="shared" si="45"/>
        <v>1971.2000000000003</v>
      </c>
      <c r="P623" s="4">
        <f t="shared" si="46"/>
        <v>0</v>
      </c>
      <c r="Q623" s="3">
        <f t="shared" si="47"/>
        <v>1971.2000000000003</v>
      </c>
      <c r="R623" t="str">
        <f t="shared" si="48"/>
        <v>Em atraso</v>
      </c>
      <c r="S623" s="5">
        <f t="shared" si="49"/>
        <v>1</v>
      </c>
    </row>
    <row r="624" spans="1:19" x14ac:dyDescent="0.25">
      <c r="A624">
        <v>623</v>
      </c>
      <c r="B624" s="1">
        <v>43625</v>
      </c>
      <c r="C624" s="1">
        <v>43632</v>
      </c>
      <c r="D624" s="1">
        <v>43634</v>
      </c>
      <c r="E624" s="1">
        <v>43635</v>
      </c>
      <c r="F624">
        <v>4</v>
      </c>
      <c r="G624">
        <v>1</v>
      </c>
      <c r="H624">
        <v>7</v>
      </c>
      <c r="I624" s="6">
        <v>0.15</v>
      </c>
      <c r="J624">
        <v>2</v>
      </c>
      <c r="K624" t="str">
        <f>_xlfn.XLOOKUP(fCompras!F624,dComprador!$A$2:$A$7,dComprador!$B$2:$B$7)</f>
        <v>Lira</v>
      </c>
      <c r="L624" t="str">
        <f>_xlfn.XLOOKUP(J624,dFornecedor!$A$2:$A$6,dFornecedor!$B$2:$B$6)</f>
        <v>Minerva</v>
      </c>
      <c r="M624" t="str">
        <f>_xlfn.XLOOKUP(G624,dMateriaPrima!$A$2:$A$12,dMateriaPrima!$B$2:$B$12)</f>
        <v>Tecido</v>
      </c>
      <c r="N624" s="2">
        <f>_xlfn.XLOOKUP(G624,dMateriaPrima!$A$2:$A$12,dMateriaPrima!$C$2:$C$12)</f>
        <v>18</v>
      </c>
      <c r="O624" s="3">
        <f t="shared" si="45"/>
        <v>126</v>
      </c>
      <c r="P624" s="4">
        <f t="shared" si="46"/>
        <v>18.899999999999999</v>
      </c>
      <c r="Q624" s="3">
        <f t="shared" si="47"/>
        <v>107.1</v>
      </c>
      <c r="R624" t="str">
        <f t="shared" si="48"/>
        <v>Em atraso</v>
      </c>
      <c r="S624" s="5">
        <f t="shared" si="49"/>
        <v>1</v>
      </c>
    </row>
    <row r="625" spans="1:19" x14ac:dyDescent="0.25">
      <c r="A625">
        <v>624</v>
      </c>
      <c r="B625" s="1">
        <v>43625</v>
      </c>
      <c r="C625" s="1">
        <v>43634</v>
      </c>
      <c r="D625" s="1">
        <v>43645</v>
      </c>
      <c r="E625" s="1">
        <v>43645</v>
      </c>
      <c r="F625">
        <v>1</v>
      </c>
      <c r="G625">
        <v>7</v>
      </c>
      <c r="H625">
        <v>99</v>
      </c>
      <c r="I625" s="6">
        <v>0</v>
      </c>
      <c r="J625">
        <v>3</v>
      </c>
      <c r="K625" t="str">
        <f>_xlfn.XLOOKUP(fCompras!F625,dComprador!$A$2:$A$7,dComprador!$B$2:$B$7)</f>
        <v>Alon</v>
      </c>
      <c r="L625" t="str">
        <f>_xlfn.XLOOKUP(J625,dFornecedor!$A$2:$A$6,dFornecedor!$B$2:$B$6)</f>
        <v>StepUp</v>
      </c>
      <c r="M625" t="str">
        <f>_xlfn.XLOOKUP(G625,dMateriaPrima!$A$2:$A$12,dMateriaPrima!$B$2:$B$12)</f>
        <v>Poliéster</v>
      </c>
      <c r="N625" s="2">
        <f>_xlfn.XLOOKUP(G625,dMateriaPrima!$A$2:$A$12,dMateriaPrima!$C$2:$C$12)</f>
        <v>8</v>
      </c>
      <c r="O625" s="3">
        <f t="shared" si="45"/>
        <v>792</v>
      </c>
      <c r="P625" s="4">
        <f t="shared" si="46"/>
        <v>0</v>
      </c>
      <c r="Q625" s="3">
        <f t="shared" si="47"/>
        <v>792</v>
      </c>
      <c r="R625" t="str">
        <f t="shared" si="48"/>
        <v>No prazo</v>
      </c>
      <c r="S625" s="5">
        <f t="shared" si="49"/>
        <v>0</v>
      </c>
    </row>
    <row r="626" spans="1:19" x14ac:dyDescent="0.25">
      <c r="A626">
        <v>625</v>
      </c>
      <c r="B626" s="1">
        <v>43625</v>
      </c>
      <c r="C626" s="1">
        <v>43629</v>
      </c>
      <c r="D626" s="1">
        <v>43641</v>
      </c>
      <c r="E626" s="1">
        <v>43644</v>
      </c>
      <c r="F626">
        <v>1</v>
      </c>
      <c r="G626">
        <v>10</v>
      </c>
      <c r="H626">
        <v>48</v>
      </c>
      <c r="I626" s="6">
        <v>0</v>
      </c>
      <c r="J626">
        <v>1</v>
      </c>
      <c r="K626" t="str">
        <f>_xlfn.XLOOKUP(fCompras!F626,dComprador!$A$2:$A$7,dComprador!$B$2:$B$7)</f>
        <v>Alon</v>
      </c>
      <c r="L626" t="str">
        <f>_xlfn.XLOOKUP(J626,dFornecedor!$A$2:$A$6,dFornecedor!$B$2:$B$6)</f>
        <v>NorthShore</v>
      </c>
      <c r="M626" t="str">
        <f>_xlfn.XLOOKUP(G626,dMateriaPrima!$A$2:$A$12,dMateriaPrima!$B$2:$B$12)</f>
        <v>Pedra Britada</v>
      </c>
      <c r="N626" s="2">
        <f>_xlfn.XLOOKUP(G626,dMateriaPrima!$A$2:$A$12,dMateriaPrima!$C$2:$C$12)</f>
        <v>56</v>
      </c>
      <c r="O626" s="3">
        <f t="shared" si="45"/>
        <v>2688</v>
      </c>
      <c r="P626" s="4">
        <f t="shared" si="46"/>
        <v>0</v>
      </c>
      <c r="Q626" s="3">
        <f t="shared" si="47"/>
        <v>2688</v>
      </c>
      <c r="R626" t="str">
        <f t="shared" si="48"/>
        <v>Em atraso</v>
      </c>
      <c r="S626" s="5">
        <f t="shared" si="49"/>
        <v>3</v>
      </c>
    </row>
    <row r="627" spans="1:19" x14ac:dyDescent="0.25">
      <c r="A627">
        <v>626</v>
      </c>
      <c r="B627" s="1">
        <v>43625</v>
      </c>
      <c r="C627" s="1">
        <v>43625</v>
      </c>
      <c r="D627" s="1">
        <v>43642</v>
      </c>
      <c r="E627" s="1">
        <v>43641</v>
      </c>
      <c r="F627">
        <v>2</v>
      </c>
      <c r="G627">
        <v>5</v>
      </c>
      <c r="H627">
        <v>221</v>
      </c>
      <c r="I627" s="6">
        <v>0</v>
      </c>
      <c r="J627">
        <v>5</v>
      </c>
      <c r="K627" t="str">
        <f>_xlfn.XLOOKUP(fCompras!F627,dComprador!$A$2:$A$7,dComprador!$B$2:$B$7)</f>
        <v>João</v>
      </c>
      <c r="L627" t="str">
        <f>_xlfn.XLOOKUP(J627,dFornecedor!$A$2:$A$6,dFornecedor!$B$2:$B$6)</f>
        <v>Atlas</v>
      </c>
      <c r="M627" t="str">
        <f>_xlfn.XLOOKUP(G627,dMateriaPrima!$A$2:$A$12,dMateriaPrima!$B$2:$B$12)</f>
        <v>Areia</v>
      </c>
      <c r="N627" s="2">
        <f>_xlfn.XLOOKUP(G627,dMateriaPrima!$A$2:$A$12,dMateriaPrima!$C$2:$C$12)</f>
        <v>3.59</v>
      </c>
      <c r="O627" s="3">
        <f t="shared" si="45"/>
        <v>793.39</v>
      </c>
      <c r="P627" s="4">
        <f t="shared" si="46"/>
        <v>0</v>
      </c>
      <c r="Q627" s="3">
        <f t="shared" si="47"/>
        <v>793.39</v>
      </c>
      <c r="R627" t="str">
        <f t="shared" si="48"/>
        <v>No prazo</v>
      </c>
      <c r="S627" s="5">
        <f t="shared" si="49"/>
        <v>0</v>
      </c>
    </row>
    <row r="628" spans="1:19" x14ac:dyDescent="0.25">
      <c r="A628">
        <v>627</v>
      </c>
      <c r="B628" s="1">
        <v>43626</v>
      </c>
      <c r="C628" s="1">
        <v>43628</v>
      </c>
      <c r="D628" s="1">
        <v>43632</v>
      </c>
      <c r="E628" s="1">
        <v>43635</v>
      </c>
      <c r="F628">
        <v>4</v>
      </c>
      <c r="G628">
        <v>11</v>
      </c>
      <c r="H628">
        <v>211</v>
      </c>
      <c r="I628" s="6">
        <v>0</v>
      </c>
      <c r="J628">
        <v>5</v>
      </c>
      <c r="K628" t="str">
        <f>_xlfn.XLOOKUP(fCompras!F628,dComprador!$A$2:$A$7,dComprador!$B$2:$B$7)</f>
        <v>Lira</v>
      </c>
      <c r="L628" t="str">
        <f>_xlfn.XLOOKUP(J628,dFornecedor!$A$2:$A$6,dFornecedor!$B$2:$B$6)</f>
        <v>Atlas</v>
      </c>
      <c r="M628" t="str">
        <f>_xlfn.XLOOKUP(G628,dMateriaPrima!$A$2:$A$12,dMateriaPrima!$B$2:$B$12)</f>
        <v>Papel</v>
      </c>
      <c r="N628" s="2">
        <f>_xlfn.XLOOKUP(G628,dMateriaPrima!$A$2:$A$12,dMateriaPrima!$C$2:$C$12)</f>
        <v>9</v>
      </c>
      <c r="O628" s="3">
        <f t="shared" si="45"/>
        <v>1899</v>
      </c>
      <c r="P628" s="4">
        <f t="shared" si="46"/>
        <v>0</v>
      </c>
      <c r="Q628" s="3">
        <f t="shared" si="47"/>
        <v>1899</v>
      </c>
      <c r="R628" t="str">
        <f t="shared" si="48"/>
        <v>Em atraso</v>
      </c>
      <c r="S628" s="5">
        <f t="shared" si="49"/>
        <v>3</v>
      </c>
    </row>
    <row r="629" spans="1:19" x14ac:dyDescent="0.25">
      <c r="A629">
        <v>628</v>
      </c>
      <c r="B629" s="1">
        <v>43626</v>
      </c>
      <c r="C629" s="1">
        <v>43626</v>
      </c>
      <c r="D629" s="1">
        <v>43634</v>
      </c>
      <c r="E629" s="1">
        <v>43638</v>
      </c>
      <c r="F629">
        <v>4</v>
      </c>
      <c r="G629">
        <v>5</v>
      </c>
      <c r="H629">
        <v>317</v>
      </c>
      <c r="I629" s="6">
        <v>0</v>
      </c>
      <c r="J629">
        <v>5</v>
      </c>
      <c r="K629" t="str">
        <f>_xlfn.XLOOKUP(fCompras!F629,dComprador!$A$2:$A$7,dComprador!$B$2:$B$7)</f>
        <v>Lira</v>
      </c>
      <c r="L629" t="str">
        <f>_xlfn.XLOOKUP(J629,dFornecedor!$A$2:$A$6,dFornecedor!$B$2:$B$6)</f>
        <v>Atlas</v>
      </c>
      <c r="M629" t="str">
        <f>_xlfn.XLOOKUP(G629,dMateriaPrima!$A$2:$A$12,dMateriaPrima!$B$2:$B$12)</f>
        <v>Areia</v>
      </c>
      <c r="N629" s="2">
        <f>_xlfn.XLOOKUP(G629,dMateriaPrima!$A$2:$A$12,dMateriaPrima!$C$2:$C$12)</f>
        <v>3.59</v>
      </c>
      <c r="O629" s="3">
        <f t="shared" si="45"/>
        <v>1138.03</v>
      </c>
      <c r="P629" s="4">
        <f t="shared" si="46"/>
        <v>0</v>
      </c>
      <c r="Q629" s="3">
        <f t="shared" si="47"/>
        <v>1138.03</v>
      </c>
      <c r="R629" t="str">
        <f t="shared" si="48"/>
        <v>Em atraso</v>
      </c>
      <c r="S629" s="5">
        <f t="shared" si="49"/>
        <v>4</v>
      </c>
    </row>
    <row r="630" spans="1:19" x14ac:dyDescent="0.25">
      <c r="A630">
        <v>629</v>
      </c>
      <c r="B630" s="1">
        <v>43626</v>
      </c>
      <c r="C630" s="1">
        <v>43631</v>
      </c>
      <c r="D630" s="1">
        <v>43633</v>
      </c>
      <c r="E630" s="1">
        <v>43636</v>
      </c>
      <c r="F630">
        <v>4</v>
      </c>
      <c r="G630">
        <v>2</v>
      </c>
      <c r="H630">
        <v>509</v>
      </c>
      <c r="I630" s="6">
        <v>0</v>
      </c>
      <c r="J630">
        <v>1</v>
      </c>
      <c r="K630" t="str">
        <f>_xlfn.XLOOKUP(fCompras!F630,dComprador!$A$2:$A$7,dComprador!$B$2:$B$7)</f>
        <v>Lira</v>
      </c>
      <c r="L630" t="str">
        <f>_xlfn.XLOOKUP(J630,dFornecedor!$A$2:$A$6,dFornecedor!$B$2:$B$6)</f>
        <v>NorthShore</v>
      </c>
      <c r="M630" t="str">
        <f>_xlfn.XLOOKUP(G630,dMateriaPrima!$A$2:$A$12,dMateriaPrima!$B$2:$B$12)</f>
        <v>Chapa Metal</v>
      </c>
      <c r="N630" s="2">
        <f>_xlfn.XLOOKUP(G630,dMateriaPrima!$A$2:$A$12,dMateriaPrima!$C$2:$C$12)</f>
        <v>299.89999999999998</v>
      </c>
      <c r="O630" s="3">
        <f t="shared" si="45"/>
        <v>152649.09999999998</v>
      </c>
      <c r="P630" s="4">
        <f t="shared" si="46"/>
        <v>0</v>
      </c>
      <c r="Q630" s="3">
        <f t="shared" si="47"/>
        <v>152649.09999999998</v>
      </c>
      <c r="R630" t="str">
        <f t="shared" si="48"/>
        <v>Em atraso</v>
      </c>
      <c r="S630" s="5">
        <f t="shared" si="49"/>
        <v>3</v>
      </c>
    </row>
    <row r="631" spans="1:19" x14ac:dyDescent="0.25">
      <c r="A631">
        <v>630</v>
      </c>
      <c r="B631" s="1">
        <v>43626</v>
      </c>
      <c r="C631" s="1">
        <v>43626</v>
      </c>
      <c r="D631" s="1">
        <v>43631</v>
      </c>
      <c r="E631" s="1">
        <v>43635</v>
      </c>
      <c r="F631">
        <v>4</v>
      </c>
      <c r="G631">
        <v>4</v>
      </c>
      <c r="H631">
        <v>320</v>
      </c>
      <c r="I631" s="6">
        <v>0</v>
      </c>
      <c r="J631">
        <v>2</v>
      </c>
      <c r="K631" t="str">
        <f>_xlfn.XLOOKUP(fCompras!F631,dComprador!$A$2:$A$7,dComprador!$B$2:$B$7)</f>
        <v>Lira</v>
      </c>
      <c r="L631" t="str">
        <f>_xlfn.XLOOKUP(J631,dFornecedor!$A$2:$A$6,dFornecedor!$B$2:$B$6)</f>
        <v>Minerva</v>
      </c>
      <c r="M631" t="str">
        <f>_xlfn.XLOOKUP(G631,dMateriaPrima!$A$2:$A$12,dMateriaPrima!$B$2:$B$12)</f>
        <v>Madeira</v>
      </c>
      <c r="N631" s="2">
        <f>_xlfn.XLOOKUP(G631,dMateriaPrima!$A$2:$A$12,dMateriaPrima!$C$2:$C$12)</f>
        <v>168</v>
      </c>
      <c r="O631" s="3">
        <f t="shared" si="45"/>
        <v>53760</v>
      </c>
      <c r="P631" s="4">
        <f t="shared" si="46"/>
        <v>0</v>
      </c>
      <c r="Q631" s="3">
        <f t="shared" si="47"/>
        <v>53760</v>
      </c>
      <c r="R631" t="str">
        <f t="shared" si="48"/>
        <v>Em atraso</v>
      </c>
      <c r="S631" s="5">
        <f t="shared" si="49"/>
        <v>4</v>
      </c>
    </row>
    <row r="632" spans="1:19" x14ac:dyDescent="0.25">
      <c r="A632">
        <v>631</v>
      </c>
      <c r="B632" s="1">
        <v>43626</v>
      </c>
      <c r="C632" s="1">
        <v>43626</v>
      </c>
      <c r="D632" s="1">
        <v>43635</v>
      </c>
      <c r="E632" s="1">
        <v>43634</v>
      </c>
      <c r="F632">
        <v>4</v>
      </c>
      <c r="G632">
        <v>2</v>
      </c>
      <c r="H632">
        <v>497</v>
      </c>
      <c r="I632" s="6">
        <v>0</v>
      </c>
      <c r="J632">
        <v>4</v>
      </c>
      <c r="K632" t="str">
        <f>_xlfn.XLOOKUP(fCompras!F632,dComprador!$A$2:$A$7,dComprador!$B$2:$B$7)</f>
        <v>Lira</v>
      </c>
      <c r="L632" t="str">
        <f>_xlfn.XLOOKUP(J632,dFornecedor!$A$2:$A$6,dFornecedor!$B$2:$B$6)</f>
        <v>AlphaOmega</v>
      </c>
      <c r="M632" t="str">
        <f>_xlfn.XLOOKUP(G632,dMateriaPrima!$A$2:$A$12,dMateriaPrima!$B$2:$B$12)</f>
        <v>Chapa Metal</v>
      </c>
      <c r="N632" s="2">
        <f>_xlfn.XLOOKUP(G632,dMateriaPrima!$A$2:$A$12,dMateriaPrima!$C$2:$C$12)</f>
        <v>299.89999999999998</v>
      </c>
      <c r="O632" s="3">
        <f t="shared" si="45"/>
        <v>149050.29999999999</v>
      </c>
      <c r="P632" s="4">
        <f t="shared" si="46"/>
        <v>0</v>
      </c>
      <c r="Q632" s="3">
        <f t="shared" si="47"/>
        <v>149050.29999999999</v>
      </c>
      <c r="R632" t="str">
        <f t="shared" si="48"/>
        <v>No prazo</v>
      </c>
      <c r="S632" s="5">
        <f t="shared" si="49"/>
        <v>0</v>
      </c>
    </row>
    <row r="633" spans="1:19" x14ac:dyDescent="0.25">
      <c r="A633">
        <v>632</v>
      </c>
      <c r="B633" s="1">
        <v>43626</v>
      </c>
      <c r="C633" s="1">
        <v>43628</v>
      </c>
      <c r="D633" s="1">
        <v>43641</v>
      </c>
      <c r="E633" s="1">
        <v>43640</v>
      </c>
      <c r="F633">
        <v>1</v>
      </c>
      <c r="G633">
        <v>3</v>
      </c>
      <c r="H633">
        <v>351</v>
      </c>
      <c r="I633" s="6">
        <v>0</v>
      </c>
      <c r="J633">
        <v>2</v>
      </c>
      <c r="K633" t="str">
        <f>_xlfn.XLOOKUP(fCompras!F633,dComprador!$A$2:$A$7,dComprador!$B$2:$B$7)</f>
        <v>Alon</v>
      </c>
      <c r="L633" t="str">
        <f>_xlfn.XLOOKUP(J633,dFornecedor!$A$2:$A$6,dFornecedor!$B$2:$B$6)</f>
        <v>Minerva</v>
      </c>
      <c r="M633" t="str">
        <f>_xlfn.XLOOKUP(G633,dMateriaPrima!$A$2:$A$12,dMateriaPrima!$B$2:$B$12)</f>
        <v>Barra Metal</v>
      </c>
      <c r="N633" s="2">
        <f>_xlfn.XLOOKUP(G633,dMateriaPrima!$A$2:$A$12,dMateriaPrima!$C$2:$C$12)</f>
        <v>565</v>
      </c>
      <c r="O633" s="3">
        <f t="shared" si="45"/>
        <v>198315</v>
      </c>
      <c r="P633" s="4">
        <f t="shared" si="46"/>
        <v>0</v>
      </c>
      <c r="Q633" s="3">
        <f t="shared" si="47"/>
        <v>198315</v>
      </c>
      <c r="R633" t="str">
        <f t="shared" si="48"/>
        <v>No prazo</v>
      </c>
      <c r="S633" s="5">
        <f t="shared" si="49"/>
        <v>0</v>
      </c>
    </row>
    <row r="634" spans="1:19" x14ac:dyDescent="0.25">
      <c r="A634">
        <v>633</v>
      </c>
      <c r="B634" s="1">
        <v>43626</v>
      </c>
      <c r="C634" s="1">
        <v>43627</v>
      </c>
      <c r="D634" s="1">
        <v>43636</v>
      </c>
      <c r="E634" s="1">
        <v>43639</v>
      </c>
      <c r="F634">
        <v>3</v>
      </c>
      <c r="G634">
        <v>8</v>
      </c>
      <c r="H634">
        <v>173</v>
      </c>
      <c r="I634" s="6">
        <v>0.32</v>
      </c>
      <c r="J634">
        <v>4</v>
      </c>
      <c r="K634" t="str">
        <f>_xlfn.XLOOKUP(fCompras!F634,dComprador!$A$2:$A$7,dComprador!$B$2:$B$7)</f>
        <v>Diego</v>
      </c>
      <c r="L634" t="str">
        <f>_xlfn.XLOOKUP(J634,dFornecedor!$A$2:$A$6,dFornecedor!$B$2:$B$6)</f>
        <v>AlphaOmega</v>
      </c>
      <c r="M634" t="str">
        <f>_xlfn.XLOOKUP(G634,dMateriaPrima!$A$2:$A$12,dMateriaPrima!$B$2:$B$12)</f>
        <v>Cimento</v>
      </c>
      <c r="N634" s="2">
        <f>_xlfn.XLOOKUP(G634,dMateriaPrima!$A$2:$A$12,dMateriaPrima!$C$2:$C$12)</f>
        <v>23</v>
      </c>
      <c r="O634" s="3">
        <f t="shared" si="45"/>
        <v>3979</v>
      </c>
      <c r="P634" s="4">
        <f t="shared" si="46"/>
        <v>1273.28</v>
      </c>
      <c r="Q634" s="3">
        <f t="shared" si="47"/>
        <v>2705.7200000000003</v>
      </c>
      <c r="R634" t="str">
        <f t="shared" si="48"/>
        <v>Em atraso</v>
      </c>
      <c r="S634" s="5">
        <f t="shared" si="49"/>
        <v>3</v>
      </c>
    </row>
    <row r="635" spans="1:19" x14ac:dyDescent="0.25">
      <c r="A635">
        <v>634</v>
      </c>
      <c r="B635" s="1">
        <v>43626</v>
      </c>
      <c r="C635" s="1">
        <v>43634</v>
      </c>
      <c r="D635" s="1">
        <v>43639</v>
      </c>
      <c r="E635" s="1">
        <v>43641</v>
      </c>
      <c r="F635">
        <v>1</v>
      </c>
      <c r="G635">
        <v>7</v>
      </c>
      <c r="H635">
        <v>61</v>
      </c>
      <c r="I635" s="6">
        <v>0</v>
      </c>
      <c r="J635">
        <v>2</v>
      </c>
      <c r="K635" t="str">
        <f>_xlfn.XLOOKUP(fCompras!F635,dComprador!$A$2:$A$7,dComprador!$B$2:$B$7)</f>
        <v>Alon</v>
      </c>
      <c r="L635" t="str">
        <f>_xlfn.XLOOKUP(J635,dFornecedor!$A$2:$A$6,dFornecedor!$B$2:$B$6)</f>
        <v>Minerva</v>
      </c>
      <c r="M635" t="str">
        <f>_xlfn.XLOOKUP(G635,dMateriaPrima!$A$2:$A$12,dMateriaPrima!$B$2:$B$12)</f>
        <v>Poliéster</v>
      </c>
      <c r="N635" s="2">
        <f>_xlfn.XLOOKUP(G635,dMateriaPrima!$A$2:$A$12,dMateriaPrima!$C$2:$C$12)</f>
        <v>8</v>
      </c>
      <c r="O635" s="3">
        <f t="shared" si="45"/>
        <v>488</v>
      </c>
      <c r="P635" s="4">
        <f t="shared" si="46"/>
        <v>0</v>
      </c>
      <c r="Q635" s="3">
        <f t="shared" si="47"/>
        <v>488</v>
      </c>
      <c r="R635" t="str">
        <f t="shared" si="48"/>
        <v>Em atraso</v>
      </c>
      <c r="S635" s="5">
        <f t="shared" si="49"/>
        <v>2</v>
      </c>
    </row>
    <row r="636" spans="1:19" x14ac:dyDescent="0.25">
      <c r="A636">
        <v>635</v>
      </c>
      <c r="B636" s="1">
        <v>43626</v>
      </c>
      <c r="C636" s="1">
        <v>43626</v>
      </c>
      <c r="D636" s="1">
        <v>43642</v>
      </c>
      <c r="E636" s="1">
        <v>43646</v>
      </c>
      <c r="F636">
        <v>1</v>
      </c>
      <c r="G636">
        <v>5</v>
      </c>
      <c r="H636">
        <v>306</v>
      </c>
      <c r="I636" s="6">
        <v>0</v>
      </c>
      <c r="J636">
        <v>5</v>
      </c>
      <c r="K636" t="str">
        <f>_xlfn.XLOOKUP(fCompras!F636,dComprador!$A$2:$A$7,dComprador!$B$2:$B$7)</f>
        <v>Alon</v>
      </c>
      <c r="L636" t="str">
        <f>_xlfn.XLOOKUP(J636,dFornecedor!$A$2:$A$6,dFornecedor!$B$2:$B$6)</f>
        <v>Atlas</v>
      </c>
      <c r="M636" t="str">
        <f>_xlfn.XLOOKUP(G636,dMateriaPrima!$A$2:$A$12,dMateriaPrima!$B$2:$B$12)</f>
        <v>Areia</v>
      </c>
      <c r="N636" s="2">
        <f>_xlfn.XLOOKUP(G636,dMateriaPrima!$A$2:$A$12,dMateriaPrima!$C$2:$C$12)</f>
        <v>3.59</v>
      </c>
      <c r="O636" s="3">
        <f t="shared" si="45"/>
        <v>1098.54</v>
      </c>
      <c r="P636" s="4">
        <f t="shared" si="46"/>
        <v>0</v>
      </c>
      <c r="Q636" s="3">
        <f t="shared" si="47"/>
        <v>1098.54</v>
      </c>
      <c r="R636" t="str">
        <f t="shared" si="48"/>
        <v>Em atraso</v>
      </c>
      <c r="S636" s="5">
        <f t="shared" si="49"/>
        <v>4</v>
      </c>
    </row>
    <row r="637" spans="1:19" x14ac:dyDescent="0.25">
      <c r="A637">
        <v>636</v>
      </c>
      <c r="B637" s="1">
        <v>43626</v>
      </c>
      <c r="C637" s="1">
        <v>43633</v>
      </c>
      <c r="D637" s="1">
        <v>43654</v>
      </c>
      <c r="E637" s="1">
        <v>43655</v>
      </c>
      <c r="F637">
        <v>1</v>
      </c>
      <c r="G637">
        <v>7</v>
      </c>
      <c r="H637">
        <v>9</v>
      </c>
      <c r="I637" s="6">
        <v>0</v>
      </c>
      <c r="J637">
        <v>5</v>
      </c>
      <c r="K637" t="str">
        <f>_xlfn.XLOOKUP(fCompras!F637,dComprador!$A$2:$A$7,dComprador!$B$2:$B$7)</f>
        <v>Alon</v>
      </c>
      <c r="L637" t="str">
        <f>_xlfn.XLOOKUP(J637,dFornecedor!$A$2:$A$6,dFornecedor!$B$2:$B$6)</f>
        <v>Atlas</v>
      </c>
      <c r="M637" t="str">
        <f>_xlfn.XLOOKUP(G637,dMateriaPrima!$A$2:$A$12,dMateriaPrima!$B$2:$B$12)</f>
        <v>Poliéster</v>
      </c>
      <c r="N637" s="2">
        <f>_xlfn.XLOOKUP(G637,dMateriaPrima!$A$2:$A$12,dMateriaPrima!$C$2:$C$12)</f>
        <v>8</v>
      </c>
      <c r="O637" s="3">
        <f t="shared" si="45"/>
        <v>72</v>
      </c>
      <c r="P637" s="4">
        <f t="shared" si="46"/>
        <v>0</v>
      </c>
      <c r="Q637" s="3">
        <f t="shared" si="47"/>
        <v>72</v>
      </c>
      <c r="R637" t="str">
        <f t="shared" si="48"/>
        <v>Em atraso</v>
      </c>
      <c r="S637" s="5">
        <f t="shared" si="49"/>
        <v>1</v>
      </c>
    </row>
    <row r="638" spans="1:19" x14ac:dyDescent="0.25">
      <c r="A638">
        <v>637</v>
      </c>
      <c r="B638" s="1">
        <v>43627</v>
      </c>
      <c r="C638" s="1">
        <v>43636</v>
      </c>
      <c r="D638" s="1">
        <v>43660</v>
      </c>
      <c r="E638" s="1">
        <v>43659</v>
      </c>
      <c r="F638">
        <v>1</v>
      </c>
      <c r="G638">
        <v>6</v>
      </c>
      <c r="H638">
        <v>53</v>
      </c>
      <c r="I638" s="6">
        <v>0</v>
      </c>
      <c r="J638">
        <v>3</v>
      </c>
      <c r="K638" t="str">
        <f>_xlfn.XLOOKUP(fCompras!F638,dComprador!$A$2:$A$7,dComprador!$B$2:$B$7)</f>
        <v>Alon</v>
      </c>
      <c r="L638" t="str">
        <f>_xlfn.XLOOKUP(J638,dFornecedor!$A$2:$A$6,dFornecedor!$B$2:$B$6)</f>
        <v>StepUp</v>
      </c>
      <c r="M638" t="str">
        <f>_xlfn.XLOOKUP(G638,dMateriaPrima!$A$2:$A$12,dMateriaPrima!$B$2:$B$12)</f>
        <v>Fio Algodão</v>
      </c>
      <c r="N638" s="2">
        <f>_xlfn.XLOOKUP(G638,dMateriaPrima!$A$2:$A$12,dMateriaPrima!$C$2:$C$12)</f>
        <v>55.9</v>
      </c>
      <c r="O638" s="3">
        <f t="shared" si="45"/>
        <v>2962.7</v>
      </c>
      <c r="P638" s="4">
        <f t="shared" si="46"/>
        <v>0</v>
      </c>
      <c r="Q638" s="3">
        <f t="shared" si="47"/>
        <v>2962.7</v>
      </c>
      <c r="R638" t="str">
        <f t="shared" si="48"/>
        <v>No prazo</v>
      </c>
      <c r="S638" s="5">
        <f t="shared" si="49"/>
        <v>0</v>
      </c>
    </row>
    <row r="639" spans="1:19" x14ac:dyDescent="0.25">
      <c r="A639">
        <v>638</v>
      </c>
      <c r="B639" s="1">
        <v>43627</v>
      </c>
      <c r="C639" s="1">
        <v>43634</v>
      </c>
      <c r="D639" s="1">
        <v>43635</v>
      </c>
      <c r="E639" s="1">
        <v>43634</v>
      </c>
      <c r="F639">
        <v>4</v>
      </c>
      <c r="G639">
        <v>6</v>
      </c>
      <c r="H639">
        <v>54</v>
      </c>
      <c r="I639" s="6">
        <v>0</v>
      </c>
      <c r="J639">
        <v>1</v>
      </c>
      <c r="K639" t="str">
        <f>_xlfn.XLOOKUP(fCompras!F639,dComprador!$A$2:$A$7,dComprador!$B$2:$B$7)</f>
        <v>Lira</v>
      </c>
      <c r="L639" t="str">
        <f>_xlfn.XLOOKUP(J639,dFornecedor!$A$2:$A$6,dFornecedor!$B$2:$B$6)</f>
        <v>NorthShore</v>
      </c>
      <c r="M639" t="str">
        <f>_xlfn.XLOOKUP(G639,dMateriaPrima!$A$2:$A$12,dMateriaPrima!$B$2:$B$12)</f>
        <v>Fio Algodão</v>
      </c>
      <c r="N639" s="2">
        <f>_xlfn.XLOOKUP(G639,dMateriaPrima!$A$2:$A$12,dMateriaPrima!$C$2:$C$12)</f>
        <v>55.9</v>
      </c>
      <c r="O639" s="3">
        <f t="shared" si="45"/>
        <v>3018.6</v>
      </c>
      <c r="P639" s="4">
        <f t="shared" si="46"/>
        <v>0</v>
      </c>
      <c r="Q639" s="3">
        <f t="shared" si="47"/>
        <v>3018.6</v>
      </c>
      <c r="R639" t="str">
        <f t="shared" si="48"/>
        <v>No prazo</v>
      </c>
      <c r="S639" s="5">
        <f t="shared" si="49"/>
        <v>0</v>
      </c>
    </row>
    <row r="640" spans="1:19" x14ac:dyDescent="0.25">
      <c r="A640">
        <v>639</v>
      </c>
      <c r="B640" s="1">
        <v>43627</v>
      </c>
      <c r="C640" s="1">
        <v>43637</v>
      </c>
      <c r="D640" s="1">
        <v>43638</v>
      </c>
      <c r="E640" s="1">
        <v>43646</v>
      </c>
      <c r="F640">
        <v>4</v>
      </c>
      <c r="G640">
        <v>9</v>
      </c>
      <c r="H640">
        <v>218</v>
      </c>
      <c r="I640" s="6">
        <v>0</v>
      </c>
      <c r="J640">
        <v>3</v>
      </c>
      <c r="K640" t="str">
        <f>_xlfn.XLOOKUP(fCompras!F640,dComprador!$A$2:$A$7,dComprador!$B$2:$B$7)</f>
        <v>Lira</v>
      </c>
      <c r="L640" t="str">
        <f>_xlfn.XLOOKUP(J640,dFornecedor!$A$2:$A$6,dFornecedor!$B$2:$B$6)</f>
        <v>StepUp</v>
      </c>
      <c r="M640" t="str">
        <f>_xlfn.XLOOKUP(G640,dMateriaPrima!$A$2:$A$12,dMateriaPrima!$B$2:$B$12)</f>
        <v>Couro</v>
      </c>
      <c r="N640" s="2">
        <f>_xlfn.XLOOKUP(G640,dMateriaPrima!$A$2:$A$12,dMateriaPrima!$C$2:$C$12)</f>
        <v>4.4000000000000004</v>
      </c>
      <c r="O640" s="3">
        <f t="shared" si="45"/>
        <v>959.2</v>
      </c>
      <c r="P640" s="4">
        <f t="shared" si="46"/>
        <v>0</v>
      </c>
      <c r="Q640" s="3">
        <f t="shared" si="47"/>
        <v>959.2</v>
      </c>
      <c r="R640" t="str">
        <f t="shared" si="48"/>
        <v>Em atraso</v>
      </c>
      <c r="S640" s="5">
        <f t="shared" si="49"/>
        <v>8</v>
      </c>
    </row>
    <row r="641" spans="1:19" x14ac:dyDescent="0.25">
      <c r="A641">
        <v>640</v>
      </c>
      <c r="B641" s="1">
        <v>43627</v>
      </c>
      <c r="C641" s="1">
        <v>43635</v>
      </c>
      <c r="D641" s="1">
        <v>43639</v>
      </c>
      <c r="E641" s="1">
        <v>43641</v>
      </c>
      <c r="F641">
        <v>3</v>
      </c>
      <c r="G641">
        <v>11</v>
      </c>
      <c r="H641">
        <v>6</v>
      </c>
      <c r="I641" s="6">
        <v>0</v>
      </c>
      <c r="J641">
        <v>2</v>
      </c>
      <c r="K641" t="str">
        <f>_xlfn.XLOOKUP(fCompras!F641,dComprador!$A$2:$A$7,dComprador!$B$2:$B$7)</f>
        <v>Diego</v>
      </c>
      <c r="L641" t="str">
        <f>_xlfn.XLOOKUP(J641,dFornecedor!$A$2:$A$6,dFornecedor!$B$2:$B$6)</f>
        <v>Minerva</v>
      </c>
      <c r="M641" t="str">
        <f>_xlfn.XLOOKUP(G641,dMateriaPrima!$A$2:$A$12,dMateriaPrima!$B$2:$B$12)</f>
        <v>Papel</v>
      </c>
      <c r="N641" s="2">
        <f>_xlfn.XLOOKUP(G641,dMateriaPrima!$A$2:$A$12,dMateriaPrima!$C$2:$C$12)</f>
        <v>9</v>
      </c>
      <c r="O641" s="3">
        <f t="shared" si="45"/>
        <v>54</v>
      </c>
      <c r="P641" s="4">
        <f t="shared" si="46"/>
        <v>0</v>
      </c>
      <c r="Q641" s="3">
        <f t="shared" si="47"/>
        <v>54</v>
      </c>
      <c r="R641" t="str">
        <f t="shared" si="48"/>
        <v>Em atraso</v>
      </c>
      <c r="S641" s="5">
        <f t="shared" si="49"/>
        <v>2</v>
      </c>
    </row>
    <row r="642" spans="1:19" x14ac:dyDescent="0.25">
      <c r="A642">
        <v>641</v>
      </c>
      <c r="B642" s="1">
        <v>43627</v>
      </c>
      <c r="C642" s="1">
        <v>43636</v>
      </c>
      <c r="D642" s="1">
        <v>43653</v>
      </c>
      <c r="E642" s="1">
        <v>43653</v>
      </c>
      <c r="F642">
        <v>1</v>
      </c>
      <c r="G642">
        <v>9</v>
      </c>
      <c r="H642">
        <v>428</v>
      </c>
      <c r="I642" s="6">
        <v>0</v>
      </c>
      <c r="J642">
        <v>2</v>
      </c>
      <c r="K642" t="str">
        <f>_xlfn.XLOOKUP(fCompras!F642,dComprador!$A$2:$A$7,dComprador!$B$2:$B$7)</f>
        <v>Alon</v>
      </c>
      <c r="L642" t="str">
        <f>_xlfn.XLOOKUP(J642,dFornecedor!$A$2:$A$6,dFornecedor!$B$2:$B$6)</f>
        <v>Minerva</v>
      </c>
      <c r="M642" t="str">
        <f>_xlfn.XLOOKUP(G642,dMateriaPrima!$A$2:$A$12,dMateriaPrima!$B$2:$B$12)</f>
        <v>Couro</v>
      </c>
      <c r="N642" s="2">
        <f>_xlfn.XLOOKUP(G642,dMateriaPrima!$A$2:$A$12,dMateriaPrima!$C$2:$C$12)</f>
        <v>4.4000000000000004</v>
      </c>
      <c r="O642" s="3">
        <f t="shared" si="45"/>
        <v>1883.2</v>
      </c>
      <c r="P642" s="4">
        <f t="shared" si="46"/>
        <v>0</v>
      </c>
      <c r="Q642" s="3">
        <f t="shared" si="47"/>
        <v>1883.2</v>
      </c>
      <c r="R642" t="str">
        <f t="shared" si="48"/>
        <v>No prazo</v>
      </c>
      <c r="S642" s="5">
        <f t="shared" si="49"/>
        <v>0</v>
      </c>
    </row>
    <row r="643" spans="1:19" x14ac:dyDescent="0.25">
      <c r="A643">
        <v>642</v>
      </c>
      <c r="B643" s="1">
        <v>43627</v>
      </c>
      <c r="C643" s="1">
        <v>43637</v>
      </c>
      <c r="D643" s="1">
        <v>43657</v>
      </c>
      <c r="E643" s="1">
        <v>43661</v>
      </c>
      <c r="F643">
        <v>1</v>
      </c>
      <c r="G643">
        <v>4</v>
      </c>
      <c r="H643">
        <v>142</v>
      </c>
      <c r="I643" s="6">
        <v>0</v>
      </c>
      <c r="J643">
        <v>1</v>
      </c>
      <c r="K643" t="str">
        <f>_xlfn.XLOOKUP(fCompras!F643,dComprador!$A$2:$A$7,dComprador!$B$2:$B$7)</f>
        <v>Alon</v>
      </c>
      <c r="L643" t="str">
        <f>_xlfn.XLOOKUP(J643,dFornecedor!$A$2:$A$6,dFornecedor!$B$2:$B$6)</f>
        <v>NorthShore</v>
      </c>
      <c r="M643" t="str">
        <f>_xlfn.XLOOKUP(G643,dMateriaPrima!$A$2:$A$12,dMateriaPrima!$B$2:$B$12)</f>
        <v>Madeira</v>
      </c>
      <c r="N643" s="2">
        <f>_xlfn.XLOOKUP(G643,dMateriaPrima!$A$2:$A$12,dMateriaPrima!$C$2:$C$12)</f>
        <v>168</v>
      </c>
      <c r="O643" s="3">
        <f t="shared" ref="O643:O706" si="50">PRODUCT(H643,N643)</f>
        <v>23856</v>
      </c>
      <c r="P643" s="4">
        <f t="shared" ref="P643:P706" si="51">PRODUCT(O643,I643)</f>
        <v>0</v>
      </c>
      <c r="Q643" s="3">
        <f t="shared" ref="Q643:Q706" si="52">O643-P643</f>
        <v>23856</v>
      </c>
      <c r="R643" t="str">
        <f t="shared" ref="R643:R706" si="53">IF(E643&lt;=D643,"No prazo",IF(E643&gt;D643,"Em atraso"))</f>
        <v>Em atraso</v>
      </c>
      <c r="S643" s="5">
        <f t="shared" ref="S643:S706" si="54">IF(E643 &gt;D643, E643-D643,0)</f>
        <v>4</v>
      </c>
    </row>
    <row r="644" spans="1:19" x14ac:dyDescent="0.25">
      <c r="A644">
        <v>643</v>
      </c>
      <c r="B644" s="1">
        <v>43627</v>
      </c>
      <c r="C644" s="1">
        <v>43634</v>
      </c>
      <c r="D644" s="1">
        <v>43648</v>
      </c>
      <c r="E644" s="1">
        <v>43649</v>
      </c>
      <c r="F644">
        <v>1</v>
      </c>
      <c r="G644">
        <v>7</v>
      </c>
      <c r="H644">
        <v>11</v>
      </c>
      <c r="I644" s="6">
        <v>0</v>
      </c>
      <c r="J644">
        <v>2</v>
      </c>
      <c r="K644" t="str">
        <f>_xlfn.XLOOKUP(fCompras!F644,dComprador!$A$2:$A$7,dComprador!$B$2:$B$7)</f>
        <v>Alon</v>
      </c>
      <c r="L644" t="str">
        <f>_xlfn.XLOOKUP(J644,dFornecedor!$A$2:$A$6,dFornecedor!$B$2:$B$6)</f>
        <v>Minerva</v>
      </c>
      <c r="M644" t="str">
        <f>_xlfn.XLOOKUP(G644,dMateriaPrima!$A$2:$A$12,dMateriaPrima!$B$2:$B$12)</f>
        <v>Poliéster</v>
      </c>
      <c r="N644" s="2">
        <f>_xlfn.XLOOKUP(G644,dMateriaPrima!$A$2:$A$12,dMateriaPrima!$C$2:$C$12)</f>
        <v>8</v>
      </c>
      <c r="O644" s="3">
        <f t="shared" si="50"/>
        <v>88</v>
      </c>
      <c r="P644" s="4">
        <f t="shared" si="51"/>
        <v>0</v>
      </c>
      <c r="Q644" s="3">
        <f t="shared" si="52"/>
        <v>88</v>
      </c>
      <c r="R644" t="str">
        <f t="shared" si="53"/>
        <v>Em atraso</v>
      </c>
      <c r="S644" s="5">
        <f t="shared" si="54"/>
        <v>1</v>
      </c>
    </row>
    <row r="645" spans="1:19" x14ac:dyDescent="0.25">
      <c r="A645">
        <v>644</v>
      </c>
      <c r="B645" s="1">
        <v>43627</v>
      </c>
      <c r="C645" s="1">
        <v>43636</v>
      </c>
      <c r="D645" s="1">
        <v>43648</v>
      </c>
      <c r="E645" s="1">
        <v>43647</v>
      </c>
      <c r="F645">
        <v>1</v>
      </c>
      <c r="G645">
        <v>9</v>
      </c>
      <c r="H645">
        <v>30</v>
      </c>
      <c r="I645" s="6">
        <v>0</v>
      </c>
      <c r="J645">
        <v>3</v>
      </c>
      <c r="K645" t="str">
        <f>_xlfn.XLOOKUP(fCompras!F645,dComprador!$A$2:$A$7,dComprador!$B$2:$B$7)</f>
        <v>Alon</v>
      </c>
      <c r="L645" t="str">
        <f>_xlfn.XLOOKUP(J645,dFornecedor!$A$2:$A$6,dFornecedor!$B$2:$B$6)</f>
        <v>StepUp</v>
      </c>
      <c r="M645" t="str">
        <f>_xlfn.XLOOKUP(G645,dMateriaPrima!$A$2:$A$12,dMateriaPrima!$B$2:$B$12)</f>
        <v>Couro</v>
      </c>
      <c r="N645" s="2">
        <f>_xlfn.XLOOKUP(G645,dMateriaPrima!$A$2:$A$12,dMateriaPrima!$C$2:$C$12)</f>
        <v>4.4000000000000004</v>
      </c>
      <c r="O645" s="3">
        <f t="shared" si="50"/>
        <v>132</v>
      </c>
      <c r="P645" s="4">
        <f t="shared" si="51"/>
        <v>0</v>
      </c>
      <c r="Q645" s="3">
        <f t="shared" si="52"/>
        <v>132</v>
      </c>
      <c r="R645" t="str">
        <f t="shared" si="53"/>
        <v>No prazo</v>
      </c>
      <c r="S645" s="5">
        <f t="shared" si="54"/>
        <v>0</v>
      </c>
    </row>
    <row r="646" spans="1:19" x14ac:dyDescent="0.25">
      <c r="A646">
        <v>645</v>
      </c>
      <c r="B646" s="1">
        <v>43627</v>
      </c>
      <c r="C646" s="1">
        <v>43627</v>
      </c>
      <c r="D646" s="1">
        <v>43646</v>
      </c>
      <c r="E646" s="1">
        <v>43649</v>
      </c>
      <c r="F646">
        <v>1</v>
      </c>
      <c r="G646">
        <v>8</v>
      </c>
      <c r="H646">
        <v>128</v>
      </c>
      <c r="I646" s="6">
        <v>0</v>
      </c>
      <c r="J646">
        <v>2</v>
      </c>
      <c r="K646" t="str">
        <f>_xlfn.XLOOKUP(fCompras!F646,dComprador!$A$2:$A$7,dComprador!$B$2:$B$7)</f>
        <v>Alon</v>
      </c>
      <c r="L646" t="str">
        <f>_xlfn.XLOOKUP(J646,dFornecedor!$A$2:$A$6,dFornecedor!$B$2:$B$6)</f>
        <v>Minerva</v>
      </c>
      <c r="M646" t="str">
        <f>_xlfn.XLOOKUP(G646,dMateriaPrima!$A$2:$A$12,dMateriaPrima!$B$2:$B$12)</f>
        <v>Cimento</v>
      </c>
      <c r="N646" s="2">
        <f>_xlfn.XLOOKUP(G646,dMateriaPrima!$A$2:$A$12,dMateriaPrima!$C$2:$C$12)</f>
        <v>23</v>
      </c>
      <c r="O646" s="3">
        <f t="shared" si="50"/>
        <v>2944</v>
      </c>
      <c r="P646" s="4">
        <f t="shared" si="51"/>
        <v>0</v>
      </c>
      <c r="Q646" s="3">
        <f t="shared" si="52"/>
        <v>2944</v>
      </c>
      <c r="R646" t="str">
        <f t="shared" si="53"/>
        <v>Em atraso</v>
      </c>
      <c r="S646" s="5">
        <f t="shared" si="54"/>
        <v>3</v>
      </c>
    </row>
    <row r="647" spans="1:19" x14ac:dyDescent="0.25">
      <c r="A647">
        <v>646</v>
      </c>
      <c r="B647" s="1">
        <v>43627</v>
      </c>
      <c r="C647" s="1">
        <v>43636</v>
      </c>
      <c r="D647" s="1">
        <v>43649</v>
      </c>
      <c r="E647" s="1">
        <v>43651</v>
      </c>
      <c r="F647">
        <v>1</v>
      </c>
      <c r="G647">
        <v>4</v>
      </c>
      <c r="H647">
        <v>426</v>
      </c>
      <c r="I647" s="6">
        <v>0</v>
      </c>
      <c r="J647">
        <v>2</v>
      </c>
      <c r="K647" t="str">
        <f>_xlfn.XLOOKUP(fCompras!F647,dComprador!$A$2:$A$7,dComprador!$B$2:$B$7)</f>
        <v>Alon</v>
      </c>
      <c r="L647" t="str">
        <f>_xlfn.XLOOKUP(J647,dFornecedor!$A$2:$A$6,dFornecedor!$B$2:$B$6)</f>
        <v>Minerva</v>
      </c>
      <c r="M647" t="str">
        <f>_xlfn.XLOOKUP(G647,dMateriaPrima!$A$2:$A$12,dMateriaPrima!$B$2:$B$12)</f>
        <v>Madeira</v>
      </c>
      <c r="N647" s="2">
        <f>_xlfn.XLOOKUP(G647,dMateriaPrima!$A$2:$A$12,dMateriaPrima!$C$2:$C$12)</f>
        <v>168</v>
      </c>
      <c r="O647" s="3">
        <f t="shared" si="50"/>
        <v>71568</v>
      </c>
      <c r="P647" s="4">
        <f t="shared" si="51"/>
        <v>0</v>
      </c>
      <c r="Q647" s="3">
        <f t="shared" si="52"/>
        <v>71568</v>
      </c>
      <c r="R647" t="str">
        <f t="shared" si="53"/>
        <v>Em atraso</v>
      </c>
      <c r="S647" s="5">
        <f t="shared" si="54"/>
        <v>2</v>
      </c>
    </row>
    <row r="648" spans="1:19" x14ac:dyDescent="0.25">
      <c r="A648">
        <v>647</v>
      </c>
      <c r="B648" s="1">
        <v>43628</v>
      </c>
      <c r="C648" s="1">
        <v>43632</v>
      </c>
      <c r="D648" s="1">
        <v>43635</v>
      </c>
      <c r="E648" s="1">
        <v>43638</v>
      </c>
      <c r="F648">
        <v>4</v>
      </c>
      <c r="G648">
        <v>5</v>
      </c>
      <c r="H648">
        <v>566</v>
      </c>
      <c r="I648" s="6">
        <v>0</v>
      </c>
      <c r="J648">
        <v>1</v>
      </c>
      <c r="K648" t="str">
        <f>_xlfn.XLOOKUP(fCompras!F648,dComprador!$A$2:$A$7,dComprador!$B$2:$B$7)</f>
        <v>Lira</v>
      </c>
      <c r="L648" t="str">
        <f>_xlfn.XLOOKUP(J648,dFornecedor!$A$2:$A$6,dFornecedor!$B$2:$B$6)</f>
        <v>NorthShore</v>
      </c>
      <c r="M648" t="str">
        <f>_xlfn.XLOOKUP(G648,dMateriaPrima!$A$2:$A$12,dMateriaPrima!$B$2:$B$12)</f>
        <v>Areia</v>
      </c>
      <c r="N648" s="2">
        <f>_xlfn.XLOOKUP(G648,dMateriaPrima!$A$2:$A$12,dMateriaPrima!$C$2:$C$12)</f>
        <v>3.59</v>
      </c>
      <c r="O648" s="3">
        <f t="shared" si="50"/>
        <v>2031.9399999999998</v>
      </c>
      <c r="P648" s="4">
        <f t="shared" si="51"/>
        <v>0</v>
      </c>
      <c r="Q648" s="3">
        <f t="shared" si="52"/>
        <v>2031.9399999999998</v>
      </c>
      <c r="R648" t="str">
        <f t="shared" si="53"/>
        <v>Em atraso</v>
      </c>
      <c r="S648" s="5">
        <f t="shared" si="54"/>
        <v>3</v>
      </c>
    </row>
    <row r="649" spans="1:19" x14ac:dyDescent="0.25">
      <c r="A649">
        <v>648</v>
      </c>
      <c r="B649" s="1">
        <v>43628</v>
      </c>
      <c r="C649" s="1">
        <v>43629</v>
      </c>
      <c r="D649" s="1">
        <v>43637</v>
      </c>
      <c r="E649" s="1">
        <v>43644</v>
      </c>
      <c r="F649">
        <v>4</v>
      </c>
      <c r="G649">
        <v>7</v>
      </c>
      <c r="H649">
        <v>210</v>
      </c>
      <c r="I649" s="6">
        <v>0</v>
      </c>
      <c r="J649">
        <v>4</v>
      </c>
      <c r="K649" t="str">
        <f>_xlfn.XLOOKUP(fCompras!F649,dComprador!$A$2:$A$7,dComprador!$B$2:$B$7)</f>
        <v>Lira</v>
      </c>
      <c r="L649" t="str">
        <f>_xlfn.XLOOKUP(J649,dFornecedor!$A$2:$A$6,dFornecedor!$B$2:$B$6)</f>
        <v>AlphaOmega</v>
      </c>
      <c r="M649" t="str">
        <f>_xlfn.XLOOKUP(G649,dMateriaPrima!$A$2:$A$12,dMateriaPrima!$B$2:$B$12)</f>
        <v>Poliéster</v>
      </c>
      <c r="N649" s="2">
        <f>_xlfn.XLOOKUP(G649,dMateriaPrima!$A$2:$A$12,dMateriaPrima!$C$2:$C$12)</f>
        <v>8</v>
      </c>
      <c r="O649" s="3">
        <f t="shared" si="50"/>
        <v>1680</v>
      </c>
      <c r="P649" s="4">
        <f t="shared" si="51"/>
        <v>0</v>
      </c>
      <c r="Q649" s="3">
        <f t="shared" si="52"/>
        <v>1680</v>
      </c>
      <c r="R649" t="str">
        <f t="shared" si="53"/>
        <v>Em atraso</v>
      </c>
      <c r="S649" s="5">
        <f t="shared" si="54"/>
        <v>7</v>
      </c>
    </row>
    <row r="650" spans="1:19" x14ac:dyDescent="0.25">
      <c r="A650">
        <v>649</v>
      </c>
      <c r="B650" s="1">
        <v>43628</v>
      </c>
      <c r="C650" s="1">
        <v>43637</v>
      </c>
      <c r="D650" s="1">
        <v>43637</v>
      </c>
      <c r="E650" s="1">
        <v>43643</v>
      </c>
      <c r="F650">
        <v>4</v>
      </c>
      <c r="G650">
        <v>5</v>
      </c>
      <c r="H650">
        <v>9</v>
      </c>
      <c r="I650" s="6">
        <v>0</v>
      </c>
      <c r="J650">
        <v>1</v>
      </c>
      <c r="K650" t="str">
        <f>_xlfn.XLOOKUP(fCompras!F650,dComprador!$A$2:$A$7,dComprador!$B$2:$B$7)</f>
        <v>Lira</v>
      </c>
      <c r="L650" t="str">
        <f>_xlfn.XLOOKUP(J650,dFornecedor!$A$2:$A$6,dFornecedor!$B$2:$B$6)</f>
        <v>NorthShore</v>
      </c>
      <c r="M650" t="str">
        <f>_xlfn.XLOOKUP(G650,dMateriaPrima!$A$2:$A$12,dMateriaPrima!$B$2:$B$12)</f>
        <v>Areia</v>
      </c>
      <c r="N650" s="2">
        <f>_xlfn.XLOOKUP(G650,dMateriaPrima!$A$2:$A$12,dMateriaPrima!$C$2:$C$12)</f>
        <v>3.59</v>
      </c>
      <c r="O650" s="3">
        <f t="shared" si="50"/>
        <v>32.31</v>
      </c>
      <c r="P650" s="4">
        <f t="shared" si="51"/>
        <v>0</v>
      </c>
      <c r="Q650" s="3">
        <f t="shared" si="52"/>
        <v>32.31</v>
      </c>
      <c r="R650" t="str">
        <f t="shared" si="53"/>
        <v>Em atraso</v>
      </c>
      <c r="S650" s="5">
        <f t="shared" si="54"/>
        <v>6</v>
      </c>
    </row>
    <row r="651" spans="1:19" x14ac:dyDescent="0.25">
      <c r="A651">
        <v>650</v>
      </c>
      <c r="B651" s="1">
        <v>43628</v>
      </c>
      <c r="C651" s="1">
        <v>43631</v>
      </c>
      <c r="D651" s="1">
        <v>43644</v>
      </c>
      <c r="E651" s="1">
        <v>43646</v>
      </c>
      <c r="F651">
        <v>2</v>
      </c>
      <c r="G651">
        <v>6</v>
      </c>
      <c r="H651">
        <v>61</v>
      </c>
      <c r="I651" s="6">
        <v>0</v>
      </c>
      <c r="J651">
        <v>4</v>
      </c>
      <c r="K651" t="str">
        <f>_xlfn.XLOOKUP(fCompras!F651,dComprador!$A$2:$A$7,dComprador!$B$2:$B$7)</f>
        <v>João</v>
      </c>
      <c r="L651" t="str">
        <f>_xlfn.XLOOKUP(J651,dFornecedor!$A$2:$A$6,dFornecedor!$B$2:$B$6)</f>
        <v>AlphaOmega</v>
      </c>
      <c r="M651" t="str">
        <f>_xlfn.XLOOKUP(G651,dMateriaPrima!$A$2:$A$12,dMateriaPrima!$B$2:$B$12)</f>
        <v>Fio Algodão</v>
      </c>
      <c r="N651" s="2">
        <f>_xlfn.XLOOKUP(G651,dMateriaPrima!$A$2:$A$12,dMateriaPrima!$C$2:$C$12)</f>
        <v>55.9</v>
      </c>
      <c r="O651" s="3">
        <f t="shared" si="50"/>
        <v>3409.9</v>
      </c>
      <c r="P651" s="4">
        <f t="shared" si="51"/>
        <v>0</v>
      </c>
      <c r="Q651" s="3">
        <f t="shared" si="52"/>
        <v>3409.9</v>
      </c>
      <c r="R651" t="str">
        <f t="shared" si="53"/>
        <v>Em atraso</v>
      </c>
      <c r="S651" s="5">
        <f t="shared" si="54"/>
        <v>2</v>
      </c>
    </row>
    <row r="652" spans="1:19" x14ac:dyDescent="0.25">
      <c r="A652">
        <v>651</v>
      </c>
      <c r="B652" s="1">
        <v>43628</v>
      </c>
      <c r="C652" s="1">
        <v>43634</v>
      </c>
      <c r="D652" s="1">
        <v>43660</v>
      </c>
      <c r="E652" s="1">
        <v>43662</v>
      </c>
      <c r="F652">
        <v>1</v>
      </c>
      <c r="G652">
        <v>9</v>
      </c>
      <c r="H652">
        <v>80</v>
      </c>
      <c r="I652" s="6">
        <v>0</v>
      </c>
      <c r="J652">
        <v>1</v>
      </c>
      <c r="K652" t="str">
        <f>_xlfn.XLOOKUP(fCompras!F652,dComprador!$A$2:$A$7,dComprador!$B$2:$B$7)</f>
        <v>Alon</v>
      </c>
      <c r="L652" t="str">
        <f>_xlfn.XLOOKUP(J652,dFornecedor!$A$2:$A$6,dFornecedor!$B$2:$B$6)</f>
        <v>NorthShore</v>
      </c>
      <c r="M652" t="str">
        <f>_xlfn.XLOOKUP(G652,dMateriaPrima!$A$2:$A$12,dMateriaPrima!$B$2:$B$12)</f>
        <v>Couro</v>
      </c>
      <c r="N652" s="2">
        <f>_xlfn.XLOOKUP(G652,dMateriaPrima!$A$2:$A$12,dMateriaPrima!$C$2:$C$12)</f>
        <v>4.4000000000000004</v>
      </c>
      <c r="O652" s="3">
        <f t="shared" si="50"/>
        <v>352</v>
      </c>
      <c r="P652" s="4">
        <f t="shared" si="51"/>
        <v>0</v>
      </c>
      <c r="Q652" s="3">
        <f t="shared" si="52"/>
        <v>352</v>
      </c>
      <c r="R652" t="str">
        <f t="shared" si="53"/>
        <v>Em atraso</v>
      </c>
      <c r="S652" s="5">
        <f t="shared" si="54"/>
        <v>2</v>
      </c>
    </row>
    <row r="653" spans="1:19" x14ac:dyDescent="0.25">
      <c r="A653">
        <v>652</v>
      </c>
      <c r="B653" s="1">
        <v>43628</v>
      </c>
      <c r="C653" s="1">
        <v>43631</v>
      </c>
      <c r="D653" s="1">
        <v>43659</v>
      </c>
      <c r="E653" s="1">
        <v>43662</v>
      </c>
      <c r="F653">
        <v>1</v>
      </c>
      <c r="G653">
        <v>7</v>
      </c>
      <c r="H653">
        <v>122</v>
      </c>
      <c r="I653" s="6">
        <v>0</v>
      </c>
      <c r="J653">
        <v>4</v>
      </c>
      <c r="K653" t="str">
        <f>_xlfn.XLOOKUP(fCompras!F653,dComprador!$A$2:$A$7,dComprador!$B$2:$B$7)</f>
        <v>Alon</v>
      </c>
      <c r="L653" t="str">
        <f>_xlfn.XLOOKUP(J653,dFornecedor!$A$2:$A$6,dFornecedor!$B$2:$B$6)</f>
        <v>AlphaOmega</v>
      </c>
      <c r="M653" t="str">
        <f>_xlfn.XLOOKUP(G653,dMateriaPrima!$A$2:$A$12,dMateriaPrima!$B$2:$B$12)</f>
        <v>Poliéster</v>
      </c>
      <c r="N653" s="2">
        <f>_xlfn.XLOOKUP(G653,dMateriaPrima!$A$2:$A$12,dMateriaPrima!$C$2:$C$12)</f>
        <v>8</v>
      </c>
      <c r="O653" s="3">
        <f t="shared" si="50"/>
        <v>976</v>
      </c>
      <c r="P653" s="4">
        <f t="shared" si="51"/>
        <v>0</v>
      </c>
      <c r="Q653" s="3">
        <f t="shared" si="52"/>
        <v>976</v>
      </c>
      <c r="R653" t="str">
        <f t="shared" si="53"/>
        <v>Em atraso</v>
      </c>
      <c r="S653" s="5">
        <f t="shared" si="54"/>
        <v>3</v>
      </c>
    </row>
    <row r="654" spans="1:19" x14ac:dyDescent="0.25">
      <c r="A654">
        <v>653</v>
      </c>
      <c r="B654" s="1">
        <v>43629</v>
      </c>
      <c r="C654" s="1">
        <v>43639</v>
      </c>
      <c r="D654" s="1">
        <v>43655</v>
      </c>
      <c r="E654" s="1">
        <v>43657</v>
      </c>
      <c r="F654">
        <v>1</v>
      </c>
      <c r="G654">
        <v>10</v>
      </c>
      <c r="H654">
        <v>114</v>
      </c>
      <c r="I654" s="6">
        <v>0</v>
      </c>
      <c r="J654">
        <v>1</v>
      </c>
      <c r="K654" t="str">
        <f>_xlfn.XLOOKUP(fCompras!F654,dComprador!$A$2:$A$7,dComprador!$B$2:$B$7)</f>
        <v>Alon</v>
      </c>
      <c r="L654" t="str">
        <f>_xlfn.XLOOKUP(J654,dFornecedor!$A$2:$A$6,dFornecedor!$B$2:$B$6)</f>
        <v>NorthShore</v>
      </c>
      <c r="M654" t="str">
        <f>_xlfn.XLOOKUP(G654,dMateriaPrima!$A$2:$A$12,dMateriaPrima!$B$2:$B$12)</f>
        <v>Pedra Britada</v>
      </c>
      <c r="N654" s="2">
        <f>_xlfn.XLOOKUP(G654,dMateriaPrima!$A$2:$A$12,dMateriaPrima!$C$2:$C$12)</f>
        <v>56</v>
      </c>
      <c r="O654" s="3">
        <f t="shared" si="50"/>
        <v>6384</v>
      </c>
      <c r="P654" s="4">
        <f t="shared" si="51"/>
        <v>0</v>
      </c>
      <c r="Q654" s="3">
        <f t="shared" si="52"/>
        <v>6384</v>
      </c>
      <c r="R654" t="str">
        <f t="shared" si="53"/>
        <v>Em atraso</v>
      </c>
      <c r="S654" s="5">
        <f t="shared" si="54"/>
        <v>2</v>
      </c>
    </row>
    <row r="655" spans="1:19" x14ac:dyDescent="0.25">
      <c r="A655">
        <v>654</v>
      </c>
      <c r="B655" s="1">
        <v>43629</v>
      </c>
      <c r="C655" s="1">
        <v>43630</v>
      </c>
      <c r="D655" s="1">
        <v>43660</v>
      </c>
      <c r="E655" s="1">
        <v>43660</v>
      </c>
      <c r="F655">
        <v>1</v>
      </c>
      <c r="G655">
        <v>5</v>
      </c>
      <c r="H655">
        <v>268</v>
      </c>
      <c r="I655" s="6">
        <v>0</v>
      </c>
      <c r="J655">
        <v>2</v>
      </c>
      <c r="K655" t="str">
        <f>_xlfn.XLOOKUP(fCompras!F655,dComprador!$A$2:$A$7,dComprador!$B$2:$B$7)</f>
        <v>Alon</v>
      </c>
      <c r="L655" t="str">
        <f>_xlfn.XLOOKUP(J655,dFornecedor!$A$2:$A$6,dFornecedor!$B$2:$B$6)</f>
        <v>Minerva</v>
      </c>
      <c r="M655" t="str">
        <f>_xlfn.XLOOKUP(G655,dMateriaPrima!$A$2:$A$12,dMateriaPrima!$B$2:$B$12)</f>
        <v>Areia</v>
      </c>
      <c r="N655" s="2">
        <f>_xlfn.XLOOKUP(G655,dMateriaPrima!$A$2:$A$12,dMateriaPrima!$C$2:$C$12)</f>
        <v>3.59</v>
      </c>
      <c r="O655" s="3">
        <f t="shared" si="50"/>
        <v>962.12</v>
      </c>
      <c r="P655" s="4">
        <f t="shared" si="51"/>
        <v>0</v>
      </c>
      <c r="Q655" s="3">
        <f t="shared" si="52"/>
        <v>962.12</v>
      </c>
      <c r="R655" t="str">
        <f t="shared" si="53"/>
        <v>No prazo</v>
      </c>
      <c r="S655" s="5">
        <f t="shared" si="54"/>
        <v>0</v>
      </c>
    </row>
    <row r="656" spans="1:19" x14ac:dyDescent="0.25">
      <c r="A656">
        <v>655</v>
      </c>
      <c r="B656" s="1">
        <v>43629</v>
      </c>
      <c r="C656" s="1">
        <v>43629</v>
      </c>
      <c r="D656" s="1">
        <v>43634</v>
      </c>
      <c r="E656" s="1">
        <v>43636</v>
      </c>
      <c r="F656">
        <v>4</v>
      </c>
      <c r="G656">
        <v>9</v>
      </c>
      <c r="H656">
        <v>194</v>
      </c>
      <c r="I656" s="6">
        <v>0</v>
      </c>
      <c r="J656">
        <v>2</v>
      </c>
      <c r="K656" t="str">
        <f>_xlfn.XLOOKUP(fCompras!F656,dComprador!$A$2:$A$7,dComprador!$B$2:$B$7)</f>
        <v>Lira</v>
      </c>
      <c r="L656" t="str">
        <f>_xlfn.XLOOKUP(J656,dFornecedor!$A$2:$A$6,dFornecedor!$B$2:$B$6)</f>
        <v>Minerva</v>
      </c>
      <c r="M656" t="str">
        <f>_xlfn.XLOOKUP(G656,dMateriaPrima!$A$2:$A$12,dMateriaPrima!$B$2:$B$12)</f>
        <v>Couro</v>
      </c>
      <c r="N656" s="2">
        <f>_xlfn.XLOOKUP(G656,dMateriaPrima!$A$2:$A$12,dMateriaPrima!$C$2:$C$12)</f>
        <v>4.4000000000000004</v>
      </c>
      <c r="O656" s="3">
        <f t="shared" si="50"/>
        <v>853.6</v>
      </c>
      <c r="P656" s="4">
        <f t="shared" si="51"/>
        <v>0</v>
      </c>
      <c r="Q656" s="3">
        <f t="shared" si="52"/>
        <v>853.6</v>
      </c>
      <c r="R656" t="str">
        <f t="shared" si="53"/>
        <v>Em atraso</v>
      </c>
      <c r="S656" s="5">
        <f t="shared" si="54"/>
        <v>2</v>
      </c>
    </row>
    <row r="657" spans="1:19" x14ac:dyDescent="0.25">
      <c r="A657">
        <v>656</v>
      </c>
      <c r="B657" s="1">
        <v>43629</v>
      </c>
      <c r="C657" s="1">
        <v>43630</v>
      </c>
      <c r="D657" s="1">
        <v>43635</v>
      </c>
      <c r="E657" s="1">
        <v>43637</v>
      </c>
      <c r="F657">
        <v>4</v>
      </c>
      <c r="G657">
        <v>9</v>
      </c>
      <c r="H657">
        <v>78</v>
      </c>
      <c r="I657" s="6">
        <v>0</v>
      </c>
      <c r="J657">
        <v>3</v>
      </c>
      <c r="K657" t="str">
        <f>_xlfn.XLOOKUP(fCompras!F657,dComprador!$A$2:$A$7,dComprador!$B$2:$B$7)</f>
        <v>Lira</v>
      </c>
      <c r="L657" t="str">
        <f>_xlfn.XLOOKUP(J657,dFornecedor!$A$2:$A$6,dFornecedor!$B$2:$B$6)</f>
        <v>StepUp</v>
      </c>
      <c r="M657" t="str">
        <f>_xlfn.XLOOKUP(G657,dMateriaPrima!$A$2:$A$12,dMateriaPrima!$B$2:$B$12)</f>
        <v>Couro</v>
      </c>
      <c r="N657" s="2">
        <f>_xlfn.XLOOKUP(G657,dMateriaPrima!$A$2:$A$12,dMateriaPrima!$C$2:$C$12)</f>
        <v>4.4000000000000004</v>
      </c>
      <c r="O657" s="3">
        <f t="shared" si="50"/>
        <v>343.20000000000005</v>
      </c>
      <c r="P657" s="4">
        <f t="shared" si="51"/>
        <v>0</v>
      </c>
      <c r="Q657" s="3">
        <f t="shared" si="52"/>
        <v>343.20000000000005</v>
      </c>
      <c r="R657" t="str">
        <f t="shared" si="53"/>
        <v>Em atraso</v>
      </c>
      <c r="S657" s="5">
        <f t="shared" si="54"/>
        <v>2</v>
      </c>
    </row>
    <row r="658" spans="1:19" x14ac:dyDescent="0.25">
      <c r="A658">
        <v>657</v>
      </c>
      <c r="B658" s="1">
        <v>43629</v>
      </c>
      <c r="C658" s="1">
        <v>43631</v>
      </c>
      <c r="D658" s="1">
        <v>43635</v>
      </c>
      <c r="E658" s="1">
        <v>43637</v>
      </c>
      <c r="F658">
        <v>4</v>
      </c>
      <c r="G658">
        <v>8</v>
      </c>
      <c r="H658">
        <v>93</v>
      </c>
      <c r="I658" s="6">
        <v>0</v>
      </c>
      <c r="J658">
        <v>1</v>
      </c>
      <c r="K658" t="str">
        <f>_xlfn.XLOOKUP(fCompras!F658,dComprador!$A$2:$A$7,dComprador!$B$2:$B$7)</f>
        <v>Lira</v>
      </c>
      <c r="L658" t="str">
        <f>_xlfn.XLOOKUP(J658,dFornecedor!$A$2:$A$6,dFornecedor!$B$2:$B$6)</f>
        <v>NorthShore</v>
      </c>
      <c r="M658" t="str">
        <f>_xlfn.XLOOKUP(G658,dMateriaPrima!$A$2:$A$12,dMateriaPrima!$B$2:$B$12)</f>
        <v>Cimento</v>
      </c>
      <c r="N658" s="2">
        <f>_xlfn.XLOOKUP(G658,dMateriaPrima!$A$2:$A$12,dMateriaPrima!$C$2:$C$12)</f>
        <v>23</v>
      </c>
      <c r="O658" s="3">
        <f t="shared" si="50"/>
        <v>2139</v>
      </c>
      <c r="P658" s="4">
        <f t="shared" si="51"/>
        <v>0</v>
      </c>
      <c r="Q658" s="3">
        <f t="shared" si="52"/>
        <v>2139</v>
      </c>
      <c r="R658" t="str">
        <f t="shared" si="53"/>
        <v>Em atraso</v>
      </c>
      <c r="S658" s="5">
        <f t="shared" si="54"/>
        <v>2</v>
      </c>
    </row>
    <row r="659" spans="1:19" x14ac:dyDescent="0.25">
      <c r="A659">
        <v>658</v>
      </c>
      <c r="B659" s="1">
        <v>43629</v>
      </c>
      <c r="C659" s="1">
        <v>43634</v>
      </c>
      <c r="D659" s="1">
        <v>43637</v>
      </c>
      <c r="E659" s="1">
        <v>43637</v>
      </c>
      <c r="F659">
        <v>4</v>
      </c>
      <c r="G659">
        <v>5</v>
      </c>
      <c r="H659">
        <v>131</v>
      </c>
      <c r="I659" s="6">
        <v>0.13</v>
      </c>
      <c r="J659">
        <v>2</v>
      </c>
      <c r="K659" t="str">
        <f>_xlfn.XLOOKUP(fCompras!F659,dComprador!$A$2:$A$7,dComprador!$B$2:$B$7)</f>
        <v>Lira</v>
      </c>
      <c r="L659" t="str">
        <f>_xlfn.XLOOKUP(J659,dFornecedor!$A$2:$A$6,dFornecedor!$B$2:$B$6)</f>
        <v>Minerva</v>
      </c>
      <c r="M659" t="str">
        <f>_xlfn.XLOOKUP(G659,dMateriaPrima!$A$2:$A$12,dMateriaPrima!$B$2:$B$12)</f>
        <v>Areia</v>
      </c>
      <c r="N659" s="2">
        <f>_xlfn.XLOOKUP(G659,dMateriaPrima!$A$2:$A$12,dMateriaPrima!$C$2:$C$12)</f>
        <v>3.59</v>
      </c>
      <c r="O659" s="3">
        <f t="shared" si="50"/>
        <v>470.28999999999996</v>
      </c>
      <c r="P659" s="4">
        <f t="shared" si="51"/>
        <v>61.137699999999995</v>
      </c>
      <c r="Q659" s="3">
        <f t="shared" si="52"/>
        <v>409.15229999999997</v>
      </c>
      <c r="R659" t="str">
        <f t="shared" si="53"/>
        <v>No prazo</v>
      </c>
      <c r="S659" s="5">
        <f t="shared" si="54"/>
        <v>0</v>
      </c>
    </row>
    <row r="660" spans="1:19" x14ac:dyDescent="0.25">
      <c r="A660">
        <v>659</v>
      </c>
      <c r="B660" s="1">
        <v>43629</v>
      </c>
      <c r="C660" s="1">
        <v>43633</v>
      </c>
      <c r="D660" s="1">
        <v>43645</v>
      </c>
      <c r="E660" s="1">
        <v>43644</v>
      </c>
      <c r="F660">
        <v>1</v>
      </c>
      <c r="G660">
        <v>7</v>
      </c>
      <c r="H660">
        <v>314</v>
      </c>
      <c r="I660" s="6">
        <v>0</v>
      </c>
      <c r="J660">
        <v>1</v>
      </c>
      <c r="K660" t="str">
        <f>_xlfn.XLOOKUP(fCompras!F660,dComprador!$A$2:$A$7,dComprador!$B$2:$B$7)</f>
        <v>Alon</v>
      </c>
      <c r="L660" t="str">
        <f>_xlfn.XLOOKUP(J660,dFornecedor!$A$2:$A$6,dFornecedor!$B$2:$B$6)</f>
        <v>NorthShore</v>
      </c>
      <c r="M660" t="str">
        <f>_xlfn.XLOOKUP(G660,dMateriaPrima!$A$2:$A$12,dMateriaPrima!$B$2:$B$12)</f>
        <v>Poliéster</v>
      </c>
      <c r="N660" s="2">
        <f>_xlfn.XLOOKUP(G660,dMateriaPrima!$A$2:$A$12,dMateriaPrima!$C$2:$C$12)</f>
        <v>8</v>
      </c>
      <c r="O660" s="3">
        <f t="shared" si="50"/>
        <v>2512</v>
      </c>
      <c r="P660" s="4">
        <f t="shared" si="51"/>
        <v>0</v>
      </c>
      <c r="Q660" s="3">
        <f t="shared" si="52"/>
        <v>2512</v>
      </c>
      <c r="R660" t="str">
        <f t="shared" si="53"/>
        <v>No prazo</v>
      </c>
      <c r="S660" s="5">
        <f t="shared" si="54"/>
        <v>0</v>
      </c>
    </row>
    <row r="661" spans="1:19" x14ac:dyDescent="0.25">
      <c r="A661">
        <v>660</v>
      </c>
      <c r="B661" s="1">
        <v>43629</v>
      </c>
      <c r="C661" s="1">
        <v>43635</v>
      </c>
      <c r="D661" s="1">
        <v>43646</v>
      </c>
      <c r="E661" s="1">
        <v>43646</v>
      </c>
      <c r="F661">
        <v>1</v>
      </c>
      <c r="G661">
        <v>5</v>
      </c>
      <c r="H661">
        <v>74</v>
      </c>
      <c r="I661" s="6">
        <v>0</v>
      </c>
      <c r="J661">
        <v>3</v>
      </c>
      <c r="K661" t="str">
        <f>_xlfn.XLOOKUP(fCompras!F661,dComprador!$A$2:$A$7,dComprador!$B$2:$B$7)</f>
        <v>Alon</v>
      </c>
      <c r="L661" t="str">
        <f>_xlfn.XLOOKUP(J661,dFornecedor!$A$2:$A$6,dFornecedor!$B$2:$B$6)</f>
        <v>StepUp</v>
      </c>
      <c r="M661" t="str">
        <f>_xlfn.XLOOKUP(G661,dMateriaPrima!$A$2:$A$12,dMateriaPrima!$B$2:$B$12)</f>
        <v>Areia</v>
      </c>
      <c r="N661" s="2">
        <f>_xlfn.XLOOKUP(G661,dMateriaPrima!$A$2:$A$12,dMateriaPrima!$C$2:$C$12)</f>
        <v>3.59</v>
      </c>
      <c r="O661" s="3">
        <f t="shared" si="50"/>
        <v>265.65999999999997</v>
      </c>
      <c r="P661" s="4">
        <f t="shared" si="51"/>
        <v>0</v>
      </c>
      <c r="Q661" s="3">
        <f t="shared" si="52"/>
        <v>265.65999999999997</v>
      </c>
      <c r="R661" t="str">
        <f t="shared" si="53"/>
        <v>No prazo</v>
      </c>
      <c r="S661" s="5">
        <f t="shared" si="54"/>
        <v>0</v>
      </c>
    </row>
    <row r="662" spans="1:19" x14ac:dyDescent="0.25">
      <c r="A662">
        <v>661</v>
      </c>
      <c r="B662" s="1">
        <v>43629</v>
      </c>
      <c r="C662" s="1">
        <v>43639</v>
      </c>
      <c r="D662" s="1">
        <v>43646</v>
      </c>
      <c r="E662" s="1">
        <v>43647</v>
      </c>
      <c r="F662">
        <v>1</v>
      </c>
      <c r="G662">
        <v>10</v>
      </c>
      <c r="H662">
        <v>238</v>
      </c>
      <c r="I662" s="6">
        <v>0</v>
      </c>
      <c r="J662">
        <v>1</v>
      </c>
      <c r="K662" t="str">
        <f>_xlfn.XLOOKUP(fCompras!F662,dComprador!$A$2:$A$7,dComprador!$B$2:$B$7)</f>
        <v>Alon</v>
      </c>
      <c r="L662" t="str">
        <f>_xlfn.XLOOKUP(J662,dFornecedor!$A$2:$A$6,dFornecedor!$B$2:$B$6)</f>
        <v>NorthShore</v>
      </c>
      <c r="M662" t="str">
        <f>_xlfn.XLOOKUP(G662,dMateriaPrima!$A$2:$A$12,dMateriaPrima!$B$2:$B$12)</f>
        <v>Pedra Britada</v>
      </c>
      <c r="N662" s="2">
        <f>_xlfn.XLOOKUP(G662,dMateriaPrima!$A$2:$A$12,dMateriaPrima!$C$2:$C$12)</f>
        <v>56</v>
      </c>
      <c r="O662" s="3">
        <f t="shared" si="50"/>
        <v>13328</v>
      </c>
      <c r="P662" s="4">
        <f t="shared" si="51"/>
        <v>0</v>
      </c>
      <c r="Q662" s="3">
        <f t="shared" si="52"/>
        <v>13328</v>
      </c>
      <c r="R662" t="str">
        <f t="shared" si="53"/>
        <v>Em atraso</v>
      </c>
      <c r="S662" s="5">
        <f t="shared" si="54"/>
        <v>1</v>
      </c>
    </row>
    <row r="663" spans="1:19" x14ac:dyDescent="0.25">
      <c r="A663">
        <v>662</v>
      </c>
      <c r="B663" s="1">
        <v>43629</v>
      </c>
      <c r="C663" s="1">
        <v>43637</v>
      </c>
      <c r="D663" s="1">
        <v>43643</v>
      </c>
      <c r="E663" s="1">
        <v>43645</v>
      </c>
      <c r="F663">
        <v>2</v>
      </c>
      <c r="G663">
        <v>6</v>
      </c>
      <c r="H663">
        <v>231</v>
      </c>
      <c r="I663" s="6">
        <v>0</v>
      </c>
      <c r="J663">
        <v>3</v>
      </c>
      <c r="K663" t="str">
        <f>_xlfn.XLOOKUP(fCompras!F663,dComprador!$A$2:$A$7,dComprador!$B$2:$B$7)</f>
        <v>João</v>
      </c>
      <c r="L663" t="str">
        <f>_xlfn.XLOOKUP(J663,dFornecedor!$A$2:$A$6,dFornecedor!$B$2:$B$6)</f>
        <v>StepUp</v>
      </c>
      <c r="M663" t="str">
        <f>_xlfn.XLOOKUP(G663,dMateriaPrima!$A$2:$A$12,dMateriaPrima!$B$2:$B$12)</f>
        <v>Fio Algodão</v>
      </c>
      <c r="N663" s="2">
        <f>_xlfn.XLOOKUP(G663,dMateriaPrima!$A$2:$A$12,dMateriaPrima!$C$2:$C$12)</f>
        <v>55.9</v>
      </c>
      <c r="O663" s="3">
        <f t="shared" si="50"/>
        <v>12912.9</v>
      </c>
      <c r="P663" s="4">
        <f t="shared" si="51"/>
        <v>0</v>
      </c>
      <c r="Q663" s="3">
        <f t="shared" si="52"/>
        <v>12912.9</v>
      </c>
      <c r="R663" t="str">
        <f t="shared" si="53"/>
        <v>Em atraso</v>
      </c>
      <c r="S663" s="5">
        <f t="shared" si="54"/>
        <v>2</v>
      </c>
    </row>
    <row r="664" spans="1:19" x14ac:dyDescent="0.25">
      <c r="A664">
        <v>663</v>
      </c>
      <c r="B664" s="1">
        <v>43629</v>
      </c>
      <c r="C664" s="1">
        <v>43638</v>
      </c>
      <c r="D664" s="1">
        <v>43649</v>
      </c>
      <c r="E664" s="1">
        <v>43649</v>
      </c>
      <c r="F664">
        <v>1</v>
      </c>
      <c r="G664">
        <v>1</v>
      </c>
      <c r="H664">
        <v>20</v>
      </c>
      <c r="I664" s="6">
        <v>0</v>
      </c>
      <c r="J664">
        <v>2</v>
      </c>
      <c r="K664" t="str">
        <f>_xlfn.XLOOKUP(fCompras!F664,dComprador!$A$2:$A$7,dComprador!$B$2:$B$7)</f>
        <v>Alon</v>
      </c>
      <c r="L664" t="str">
        <f>_xlfn.XLOOKUP(J664,dFornecedor!$A$2:$A$6,dFornecedor!$B$2:$B$6)</f>
        <v>Minerva</v>
      </c>
      <c r="M664" t="str">
        <f>_xlfn.XLOOKUP(G664,dMateriaPrima!$A$2:$A$12,dMateriaPrima!$B$2:$B$12)</f>
        <v>Tecido</v>
      </c>
      <c r="N664" s="2">
        <f>_xlfn.XLOOKUP(G664,dMateriaPrima!$A$2:$A$12,dMateriaPrima!$C$2:$C$12)</f>
        <v>18</v>
      </c>
      <c r="O664" s="3">
        <f t="shared" si="50"/>
        <v>360</v>
      </c>
      <c r="P664" s="4">
        <f t="shared" si="51"/>
        <v>0</v>
      </c>
      <c r="Q664" s="3">
        <f t="shared" si="52"/>
        <v>360</v>
      </c>
      <c r="R664" t="str">
        <f t="shared" si="53"/>
        <v>No prazo</v>
      </c>
      <c r="S664" s="5">
        <f t="shared" si="54"/>
        <v>0</v>
      </c>
    </row>
    <row r="665" spans="1:19" x14ac:dyDescent="0.25">
      <c r="A665">
        <v>664</v>
      </c>
      <c r="B665" s="1">
        <v>43629</v>
      </c>
      <c r="C665" s="1">
        <v>43637</v>
      </c>
      <c r="D665" s="1">
        <v>43653</v>
      </c>
      <c r="E665" s="1">
        <v>43657</v>
      </c>
      <c r="F665">
        <v>2</v>
      </c>
      <c r="G665">
        <v>11</v>
      </c>
      <c r="H665">
        <v>232</v>
      </c>
      <c r="I665" s="6">
        <v>0</v>
      </c>
      <c r="J665">
        <v>2</v>
      </c>
      <c r="K665" t="str">
        <f>_xlfn.XLOOKUP(fCompras!F665,dComprador!$A$2:$A$7,dComprador!$B$2:$B$7)</f>
        <v>João</v>
      </c>
      <c r="L665" t="str">
        <f>_xlfn.XLOOKUP(J665,dFornecedor!$A$2:$A$6,dFornecedor!$B$2:$B$6)</f>
        <v>Minerva</v>
      </c>
      <c r="M665" t="str">
        <f>_xlfn.XLOOKUP(G665,dMateriaPrima!$A$2:$A$12,dMateriaPrima!$B$2:$B$12)</f>
        <v>Papel</v>
      </c>
      <c r="N665" s="2">
        <f>_xlfn.XLOOKUP(G665,dMateriaPrima!$A$2:$A$12,dMateriaPrima!$C$2:$C$12)</f>
        <v>9</v>
      </c>
      <c r="O665" s="3">
        <f t="shared" si="50"/>
        <v>2088</v>
      </c>
      <c r="P665" s="4">
        <f t="shared" si="51"/>
        <v>0</v>
      </c>
      <c r="Q665" s="3">
        <f t="shared" si="52"/>
        <v>2088</v>
      </c>
      <c r="R665" t="str">
        <f t="shared" si="53"/>
        <v>Em atraso</v>
      </c>
      <c r="S665" s="5">
        <f t="shared" si="54"/>
        <v>4</v>
      </c>
    </row>
    <row r="666" spans="1:19" x14ac:dyDescent="0.25">
      <c r="A666">
        <v>665</v>
      </c>
      <c r="B666" s="1">
        <v>43629</v>
      </c>
      <c r="C666" s="1">
        <v>43629</v>
      </c>
      <c r="D666" s="1">
        <v>43651</v>
      </c>
      <c r="E666" s="1">
        <v>43653</v>
      </c>
      <c r="F666">
        <v>1</v>
      </c>
      <c r="G666">
        <v>8</v>
      </c>
      <c r="H666">
        <v>88</v>
      </c>
      <c r="I666" s="6">
        <v>0</v>
      </c>
      <c r="J666">
        <v>4</v>
      </c>
      <c r="K666" t="str">
        <f>_xlfn.XLOOKUP(fCompras!F666,dComprador!$A$2:$A$7,dComprador!$B$2:$B$7)</f>
        <v>Alon</v>
      </c>
      <c r="L666" t="str">
        <f>_xlfn.XLOOKUP(J666,dFornecedor!$A$2:$A$6,dFornecedor!$B$2:$B$6)</f>
        <v>AlphaOmega</v>
      </c>
      <c r="M666" t="str">
        <f>_xlfn.XLOOKUP(G666,dMateriaPrima!$A$2:$A$12,dMateriaPrima!$B$2:$B$12)</f>
        <v>Cimento</v>
      </c>
      <c r="N666" s="2">
        <f>_xlfn.XLOOKUP(G666,dMateriaPrima!$A$2:$A$12,dMateriaPrima!$C$2:$C$12)</f>
        <v>23</v>
      </c>
      <c r="O666" s="3">
        <f t="shared" si="50"/>
        <v>2024</v>
      </c>
      <c r="P666" s="4">
        <f t="shared" si="51"/>
        <v>0</v>
      </c>
      <c r="Q666" s="3">
        <f t="shared" si="52"/>
        <v>2024</v>
      </c>
      <c r="R666" t="str">
        <f t="shared" si="53"/>
        <v>Em atraso</v>
      </c>
      <c r="S666" s="5">
        <f t="shared" si="54"/>
        <v>2</v>
      </c>
    </row>
    <row r="667" spans="1:19" x14ac:dyDescent="0.25">
      <c r="A667">
        <v>666</v>
      </c>
      <c r="B667" s="1">
        <v>43630</v>
      </c>
      <c r="C667" s="1">
        <v>43639</v>
      </c>
      <c r="D667" s="1">
        <v>43642</v>
      </c>
      <c r="E667" s="1">
        <v>43645</v>
      </c>
      <c r="F667">
        <v>4</v>
      </c>
      <c r="G667">
        <v>11</v>
      </c>
      <c r="H667">
        <v>370</v>
      </c>
      <c r="I667" s="6">
        <v>0</v>
      </c>
      <c r="J667">
        <v>3</v>
      </c>
      <c r="K667" t="str">
        <f>_xlfn.XLOOKUP(fCompras!F667,dComprador!$A$2:$A$7,dComprador!$B$2:$B$7)</f>
        <v>Lira</v>
      </c>
      <c r="L667" t="str">
        <f>_xlfn.XLOOKUP(J667,dFornecedor!$A$2:$A$6,dFornecedor!$B$2:$B$6)</f>
        <v>StepUp</v>
      </c>
      <c r="M667" t="str">
        <f>_xlfn.XLOOKUP(G667,dMateriaPrima!$A$2:$A$12,dMateriaPrima!$B$2:$B$12)</f>
        <v>Papel</v>
      </c>
      <c r="N667" s="2">
        <f>_xlfn.XLOOKUP(G667,dMateriaPrima!$A$2:$A$12,dMateriaPrima!$C$2:$C$12)</f>
        <v>9</v>
      </c>
      <c r="O667" s="3">
        <f t="shared" si="50"/>
        <v>3330</v>
      </c>
      <c r="P667" s="4">
        <f t="shared" si="51"/>
        <v>0</v>
      </c>
      <c r="Q667" s="3">
        <f t="shared" si="52"/>
        <v>3330</v>
      </c>
      <c r="R667" t="str">
        <f t="shared" si="53"/>
        <v>Em atraso</v>
      </c>
      <c r="S667" s="5">
        <f t="shared" si="54"/>
        <v>3</v>
      </c>
    </row>
    <row r="668" spans="1:19" x14ac:dyDescent="0.25">
      <c r="A668">
        <v>667</v>
      </c>
      <c r="B668" s="1">
        <v>43630</v>
      </c>
      <c r="C668" s="1">
        <v>43638</v>
      </c>
      <c r="D668" s="1">
        <v>43640</v>
      </c>
      <c r="E668" s="1">
        <v>43646</v>
      </c>
      <c r="F668">
        <v>4</v>
      </c>
      <c r="G668">
        <v>5</v>
      </c>
      <c r="H668">
        <v>81</v>
      </c>
      <c r="I668" s="6">
        <v>0.33</v>
      </c>
      <c r="J668">
        <v>2</v>
      </c>
      <c r="K668" t="str">
        <f>_xlfn.XLOOKUP(fCompras!F668,dComprador!$A$2:$A$7,dComprador!$B$2:$B$7)</f>
        <v>Lira</v>
      </c>
      <c r="L668" t="str">
        <f>_xlfn.XLOOKUP(J668,dFornecedor!$A$2:$A$6,dFornecedor!$B$2:$B$6)</f>
        <v>Minerva</v>
      </c>
      <c r="M668" t="str">
        <f>_xlfn.XLOOKUP(G668,dMateriaPrima!$A$2:$A$12,dMateriaPrima!$B$2:$B$12)</f>
        <v>Areia</v>
      </c>
      <c r="N668" s="2">
        <f>_xlfn.XLOOKUP(G668,dMateriaPrima!$A$2:$A$12,dMateriaPrima!$C$2:$C$12)</f>
        <v>3.59</v>
      </c>
      <c r="O668" s="3">
        <f t="shared" si="50"/>
        <v>290.78999999999996</v>
      </c>
      <c r="P668" s="4">
        <f t="shared" si="51"/>
        <v>95.960699999999989</v>
      </c>
      <c r="Q668" s="3">
        <f t="shared" si="52"/>
        <v>194.82929999999999</v>
      </c>
      <c r="R668" t="str">
        <f t="shared" si="53"/>
        <v>Em atraso</v>
      </c>
      <c r="S668" s="5">
        <f t="shared" si="54"/>
        <v>6</v>
      </c>
    </row>
    <row r="669" spans="1:19" x14ac:dyDescent="0.25">
      <c r="A669">
        <v>668</v>
      </c>
      <c r="B669" s="1">
        <v>43630</v>
      </c>
      <c r="C669" s="1">
        <v>43631</v>
      </c>
      <c r="D669" s="1">
        <v>43646</v>
      </c>
      <c r="E669" s="1">
        <v>43648</v>
      </c>
      <c r="F669">
        <v>1</v>
      </c>
      <c r="G669">
        <v>8</v>
      </c>
      <c r="H669">
        <v>79</v>
      </c>
      <c r="I669" s="6">
        <v>0</v>
      </c>
      <c r="J669">
        <v>3</v>
      </c>
      <c r="K669" t="str">
        <f>_xlfn.XLOOKUP(fCompras!F669,dComprador!$A$2:$A$7,dComprador!$B$2:$B$7)</f>
        <v>Alon</v>
      </c>
      <c r="L669" t="str">
        <f>_xlfn.XLOOKUP(J669,dFornecedor!$A$2:$A$6,dFornecedor!$B$2:$B$6)</f>
        <v>StepUp</v>
      </c>
      <c r="M669" t="str">
        <f>_xlfn.XLOOKUP(G669,dMateriaPrima!$A$2:$A$12,dMateriaPrima!$B$2:$B$12)</f>
        <v>Cimento</v>
      </c>
      <c r="N669" s="2">
        <f>_xlfn.XLOOKUP(G669,dMateriaPrima!$A$2:$A$12,dMateriaPrima!$C$2:$C$12)</f>
        <v>23</v>
      </c>
      <c r="O669" s="3">
        <f t="shared" si="50"/>
        <v>1817</v>
      </c>
      <c r="P669" s="4">
        <f t="shared" si="51"/>
        <v>0</v>
      </c>
      <c r="Q669" s="3">
        <f t="shared" si="52"/>
        <v>1817</v>
      </c>
      <c r="R669" t="str">
        <f t="shared" si="53"/>
        <v>Em atraso</v>
      </c>
      <c r="S669" s="5">
        <f t="shared" si="54"/>
        <v>2</v>
      </c>
    </row>
    <row r="670" spans="1:19" x14ac:dyDescent="0.25">
      <c r="A670">
        <v>669</v>
      </c>
      <c r="B670" s="1">
        <v>43630</v>
      </c>
      <c r="C670" s="1">
        <v>43630</v>
      </c>
      <c r="D670" s="1">
        <v>43645</v>
      </c>
      <c r="E670" s="1">
        <v>43646</v>
      </c>
      <c r="F670">
        <v>2</v>
      </c>
      <c r="G670">
        <v>4</v>
      </c>
      <c r="H670">
        <v>26</v>
      </c>
      <c r="I670" s="6">
        <v>0</v>
      </c>
      <c r="J670">
        <v>2</v>
      </c>
      <c r="K670" t="str">
        <f>_xlfn.XLOOKUP(fCompras!F670,dComprador!$A$2:$A$7,dComprador!$B$2:$B$7)</f>
        <v>João</v>
      </c>
      <c r="L670" t="str">
        <f>_xlfn.XLOOKUP(J670,dFornecedor!$A$2:$A$6,dFornecedor!$B$2:$B$6)</f>
        <v>Minerva</v>
      </c>
      <c r="M670" t="str">
        <f>_xlfn.XLOOKUP(G670,dMateriaPrima!$A$2:$A$12,dMateriaPrima!$B$2:$B$12)</f>
        <v>Madeira</v>
      </c>
      <c r="N670" s="2">
        <f>_xlfn.XLOOKUP(G670,dMateriaPrima!$A$2:$A$12,dMateriaPrima!$C$2:$C$12)</f>
        <v>168</v>
      </c>
      <c r="O670" s="3">
        <f t="shared" si="50"/>
        <v>4368</v>
      </c>
      <c r="P670" s="4">
        <f t="shared" si="51"/>
        <v>0</v>
      </c>
      <c r="Q670" s="3">
        <f t="shared" si="52"/>
        <v>4368</v>
      </c>
      <c r="R670" t="str">
        <f t="shared" si="53"/>
        <v>Em atraso</v>
      </c>
      <c r="S670" s="5">
        <f t="shared" si="54"/>
        <v>1</v>
      </c>
    </row>
    <row r="671" spans="1:19" x14ac:dyDescent="0.25">
      <c r="A671">
        <v>670</v>
      </c>
      <c r="B671" s="1">
        <v>43630</v>
      </c>
      <c r="C671" s="1">
        <v>43630</v>
      </c>
      <c r="D671" s="1">
        <v>43643</v>
      </c>
      <c r="E671" s="1">
        <v>43648</v>
      </c>
      <c r="F671">
        <v>2</v>
      </c>
      <c r="G671">
        <v>11</v>
      </c>
      <c r="H671">
        <v>34</v>
      </c>
      <c r="I671" s="6">
        <v>0</v>
      </c>
      <c r="J671">
        <v>2</v>
      </c>
      <c r="K671" t="str">
        <f>_xlfn.XLOOKUP(fCompras!F671,dComprador!$A$2:$A$7,dComprador!$B$2:$B$7)</f>
        <v>João</v>
      </c>
      <c r="L671" t="str">
        <f>_xlfn.XLOOKUP(J671,dFornecedor!$A$2:$A$6,dFornecedor!$B$2:$B$6)</f>
        <v>Minerva</v>
      </c>
      <c r="M671" t="str">
        <f>_xlfn.XLOOKUP(G671,dMateriaPrima!$A$2:$A$12,dMateriaPrima!$B$2:$B$12)</f>
        <v>Papel</v>
      </c>
      <c r="N671" s="2">
        <f>_xlfn.XLOOKUP(G671,dMateriaPrima!$A$2:$A$12,dMateriaPrima!$C$2:$C$12)</f>
        <v>9</v>
      </c>
      <c r="O671" s="3">
        <f t="shared" si="50"/>
        <v>306</v>
      </c>
      <c r="P671" s="4">
        <f t="shared" si="51"/>
        <v>0</v>
      </c>
      <c r="Q671" s="3">
        <f t="shared" si="52"/>
        <v>306</v>
      </c>
      <c r="R671" t="str">
        <f t="shared" si="53"/>
        <v>Em atraso</v>
      </c>
      <c r="S671" s="5">
        <f t="shared" si="54"/>
        <v>5</v>
      </c>
    </row>
    <row r="672" spans="1:19" x14ac:dyDescent="0.25">
      <c r="A672">
        <v>671</v>
      </c>
      <c r="B672" s="1">
        <v>43630</v>
      </c>
      <c r="C672" s="1">
        <v>43636</v>
      </c>
      <c r="D672" s="1">
        <v>43653</v>
      </c>
      <c r="E672" s="1">
        <v>43655</v>
      </c>
      <c r="F672">
        <v>1</v>
      </c>
      <c r="G672">
        <v>1</v>
      </c>
      <c r="H672">
        <v>292</v>
      </c>
      <c r="I672" s="6">
        <v>0</v>
      </c>
      <c r="J672">
        <v>3</v>
      </c>
      <c r="K672" t="str">
        <f>_xlfn.XLOOKUP(fCompras!F672,dComprador!$A$2:$A$7,dComprador!$B$2:$B$7)</f>
        <v>Alon</v>
      </c>
      <c r="L672" t="str">
        <f>_xlfn.XLOOKUP(J672,dFornecedor!$A$2:$A$6,dFornecedor!$B$2:$B$6)</f>
        <v>StepUp</v>
      </c>
      <c r="M672" t="str">
        <f>_xlfn.XLOOKUP(G672,dMateriaPrima!$A$2:$A$12,dMateriaPrima!$B$2:$B$12)</f>
        <v>Tecido</v>
      </c>
      <c r="N672" s="2">
        <f>_xlfn.XLOOKUP(G672,dMateriaPrima!$A$2:$A$12,dMateriaPrima!$C$2:$C$12)</f>
        <v>18</v>
      </c>
      <c r="O672" s="3">
        <f t="shared" si="50"/>
        <v>5256</v>
      </c>
      <c r="P672" s="4">
        <f t="shared" si="51"/>
        <v>0</v>
      </c>
      <c r="Q672" s="3">
        <f t="shared" si="52"/>
        <v>5256</v>
      </c>
      <c r="R672" t="str">
        <f t="shared" si="53"/>
        <v>Em atraso</v>
      </c>
      <c r="S672" s="5">
        <f t="shared" si="54"/>
        <v>2</v>
      </c>
    </row>
    <row r="673" spans="1:19" x14ac:dyDescent="0.25">
      <c r="A673">
        <v>672</v>
      </c>
      <c r="B673" s="1">
        <v>43631</v>
      </c>
      <c r="C673" s="1">
        <v>43631</v>
      </c>
      <c r="D673" s="1">
        <v>43638</v>
      </c>
      <c r="E673" s="1">
        <v>43636</v>
      </c>
      <c r="F673">
        <v>4</v>
      </c>
      <c r="G673">
        <v>11</v>
      </c>
      <c r="H673">
        <v>186</v>
      </c>
      <c r="I673" s="6">
        <v>0</v>
      </c>
      <c r="J673">
        <v>2</v>
      </c>
      <c r="K673" t="str">
        <f>_xlfn.XLOOKUP(fCompras!F673,dComprador!$A$2:$A$7,dComprador!$B$2:$B$7)</f>
        <v>Lira</v>
      </c>
      <c r="L673" t="str">
        <f>_xlfn.XLOOKUP(J673,dFornecedor!$A$2:$A$6,dFornecedor!$B$2:$B$6)</f>
        <v>Minerva</v>
      </c>
      <c r="M673" t="str">
        <f>_xlfn.XLOOKUP(G673,dMateriaPrima!$A$2:$A$12,dMateriaPrima!$B$2:$B$12)</f>
        <v>Papel</v>
      </c>
      <c r="N673" s="2">
        <f>_xlfn.XLOOKUP(G673,dMateriaPrima!$A$2:$A$12,dMateriaPrima!$C$2:$C$12)</f>
        <v>9</v>
      </c>
      <c r="O673" s="3">
        <f t="shared" si="50"/>
        <v>1674</v>
      </c>
      <c r="P673" s="4">
        <f t="shared" si="51"/>
        <v>0</v>
      </c>
      <c r="Q673" s="3">
        <f t="shared" si="52"/>
        <v>1674</v>
      </c>
      <c r="R673" t="str">
        <f t="shared" si="53"/>
        <v>No prazo</v>
      </c>
      <c r="S673" s="5">
        <f t="shared" si="54"/>
        <v>0</v>
      </c>
    </row>
    <row r="674" spans="1:19" x14ac:dyDescent="0.25">
      <c r="A674">
        <v>673</v>
      </c>
      <c r="B674" s="1">
        <v>43631</v>
      </c>
      <c r="C674" s="1">
        <v>43633</v>
      </c>
      <c r="D674" s="1">
        <v>43663</v>
      </c>
      <c r="E674" s="1">
        <v>43666</v>
      </c>
      <c r="F674">
        <v>1</v>
      </c>
      <c r="G674">
        <v>8</v>
      </c>
      <c r="H674">
        <v>224</v>
      </c>
      <c r="I674" s="6">
        <v>0</v>
      </c>
      <c r="J674">
        <v>4</v>
      </c>
      <c r="K674" t="str">
        <f>_xlfn.XLOOKUP(fCompras!F674,dComprador!$A$2:$A$7,dComprador!$B$2:$B$7)</f>
        <v>Alon</v>
      </c>
      <c r="L674" t="str">
        <f>_xlfn.XLOOKUP(J674,dFornecedor!$A$2:$A$6,dFornecedor!$B$2:$B$6)</f>
        <v>AlphaOmega</v>
      </c>
      <c r="M674" t="str">
        <f>_xlfn.XLOOKUP(G674,dMateriaPrima!$A$2:$A$12,dMateriaPrima!$B$2:$B$12)</f>
        <v>Cimento</v>
      </c>
      <c r="N674" s="2">
        <f>_xlfn.XLOOKUP(G674,dMateriaPrima!$A$2:$A$12,dMateriaPrima!$C$2:$C$12)</f>
        <v>23</v>
      </c>
      <c r="O674" s="3">
        <f t="shared" si="50"/>
        <v>5152</v>
      </c>
      <c r="P674" s="4">
        <f t="shared" si="51"/>
        <v>0</v>
      </c>
      <c r="Q674" s="3">
        <f t="shared" si="52"/>
        <v>5152</v>
      </c>
      <c r="R674" t="str">
        <f t="shared" si="53"/>
        <v>Em atraso</v>
      </c>
      <c r="S674" s="5">
        <f t="shared" si="54"/>
        <v>3</v>
      </c>
    </row>
    <row r="675" spans="1:19" x14ac:dyDescent="0.25">
      <c r="A675">
        <v>674</v>
      </c>
      <c r="B675" s="1">
        <v>43631</v>
      </c>
      <c r="C675" s="1">
        <v>43639</v>
      </c>
      <c r="D675" s="1">
        <v>43642</v>
      </c>
      <c r="E675" s="1">
        <v>43646</v>
      </c>
      <c r="F675">
        <v>4</v>
      </c>
      <c r="G675">
        <v>8</v>
      </c>
      <c r="H675">
        <v>426</v>
      </c>
      <c r="I675" s="6">
        <v>0.22</v>
      </c>
      <c r="J675">
        <v>2</v>
      </c>
      <c r="K675" t="str">
        <f>_xlfn.XLOOKUP(fCompras!F675,dComprador!$A$2:$A$7,dComprador!$B$2:$B$7)</f>
        <v>Lira</v>
      </c>
      <c r="L675" t="str">
        <f>_xlfn.XLOOKUP(J675,dFornecedor!$A$2:$A$6,dFornecedor!$B$2:$B$6)</f>
        <v>Minerva</v>
      </c>
      <c r="M675" t="str">
        <f>_xlfn.XLOOKUP(G675,dMateriaPrima!$A$2:$A$12,dMateriaPrima!$B$2:$B$12)</f>
        <v>Cimento</v>
      </c>
      <c r="N675" s="2">
        <f>_xlfn.XLOOKUP(G675,dMateriaPrima!$A$2:$A$12,dMateriaPrima!$C$2:$C$12)</f>
        <v>23</v>
      </c>
      <c r="O675" s="3">
        <f t="shared" si="50"/>
        <v>9798</v>
      </c>
      <c r="P675" s="4">
        <f t="shared" si="51"/>
        <v>2155.56</v>
      </c>
      <c r="Q675" s="3">
        <f t="shared" si="52"/>
        <v>7642.4400000000005</v>
      </c>
      <c r="R675" t="str">
        <f t="shared" si="53"/>
        <v>Em atraso</v>
      </c>
      <c r="S675" s="5">
        <f t="shared" si="54"/>
        <v>4</v>
      </c>
    </row>
    <row r="676" spans="1:19" x14ac:dyDescent="0.25">
      <c r="A676">
        <v>675</v>
      </c>
      <c r="B676" s="1">
        <v>43631</v>
      </c>
      <c r="C676" s="1">
        <v>43634</v>
      </c>
      <c r="D676" s="1">
        <v>43637</v>
      </c>
      <c r="E676" s="1">
        <v>43640</v>
      </c>
      <c r="F676">
        <v>4</v>
      </c>
      <c r="G676">
        <v>7</v>
      </c>
      <c r="H676">
        <v>156</v>
      </c>
      <c r="I676" s="6">
        <v>0</v>
      </c>
      <c r="J676">
        <v>2</v>
      </c>
      <c r="K676" t="str">
        <f>_xlfn.XLOOKUP(fCompras!F676,dComprador!$A$2:$A$7,dComprador!$B$2:$B$7)</f>
        <v>Lira</v>
      </c>
      <c r="L676" t="str">
        <f>_xlfn.XLOOKUP(J676,dFornecedor!$A$2:$A$6,dFornecedor!$B$2:$B$6)</f>
        <v>Minerva</v>
      </c>
      <c r="M676" t="str">
        <f>_xlfn.XLOOKUP(G676,dMateriaPrima!$A$2:$A$12,dMateriaPrima!$B$2:$B$12)</f>
        <v>Poliéster</v>
      </c>
      <c r="N676" s="2">
        <f>_xlfn.XLOOKUP(G676,dMateriaPrima!$A$2:$A$12,dMateriaPrima!$C$2:$C$12)</f>
        <v>8</v>
      </c>
      <c r="O676" s="3">
        <f t="shared" si="50"/>
        <v>1248</v>
      </c>
      <c r="P676" s="4">
        <f t="shared" si="51"/>
        <v>0</v>
      </c>
      <c r="Q676" s="3">
        <f t="shared" si="52"/>
        <v>1248</v>
      </c>
      <c r="R676" t="str">
        <f t="shared" si="53"/>
        <v>Em atraso</v>
      </c>
      <c r="S676" s="5">
        <f t="shared" si="54"/>
        <v>3</v>
      </c>
    </row>
    <row r="677" spans="1:19" x14ac:dyDescent="0.25">
      <c r="A677">
        <v>676</v>
      </c>
      <c r="B677" s="1">
        <v>43631</v>
      </c>
      <c r="C677" s="1">
        <v>43640</v>
      </c>
      <c r="D677" s="1">
        <v>43644</v>
      </c>
      <c r="E677" s="1">
        <v>43645</v>
      </c>
      <c r="F677">
        <v>4</v>
      </c>
      <c r="G677">
        <v>9</v>
      </c>
      <c r="H677">
        <v>9</v>
      </c>
      <c r="I677" s="6">
        <v>0</v>
      </c>
      <c r="J677">
        <v>2</v>
      </c>
      <c r="K677" t="str">
        <f>_xlfn.XLOOKUP(fCompras!F677,dComprador!$A$2:$A$7,dComprador!$B$2:$B$7)</f>
        <v>Lira</v>
      </c>
      <c r="L677" t="str">
        <f>_xlfn.XLOOKUP(J677,dFornecedor!$A$2:$A$6,dFornecedor!$B$2:$B$6)</f>
        <v>Minerva</v>
      </c>
      <c r="M677" t="str">
        <f>_xlfn.XLOOKUP(G677,dMateriaPrima!$A$2:$A$12,dMateriaPrima!$B$2:$B$12)</f>
        <v>Couro</v>
      </c>
      <c r="N677" s="2">
        <f>_xlfn.XLOOKUP(G677,dMateriaPrima!$A$2:$A$12,dMateriaPrima!$C$2:$C$12)</f>
        <v>4.4000000000000004</v>
      </c>
      <c r="O677" s="3">
        <f t="shared" si="50"/>
        <v>39.6</v>
      </c>
      <c r="P677" s="4">
        <f t="shared" si="51"/>
        <v>0</v>
      </c>
      <c r="Q677" s="3">
        <f t="shared" si="52"/>
        <v>39.6</v>
      </c>
      <c r="R677" t="str">
        <f t="shared" si="53"/>
        <v>Em atraso</v>
      </c>
      <c r="S677" s="5">
        <f t="shared" si="54"/>
        <v>1</v>
      </c>
    </row>
    <row r="678" spans="1:19" x14ac:dyDescent="0.25">
      <c r="A678">
        <v>677</v>
      </c>
      <c r="B678" s="1">
        <v>43631</v>
      </c>
      <c r="C678" s="1">
        <v>43634</v>
      </c>
      <c r="D678" s="1">
        <v>43636</v>
      </c>
      <c r="E678" s="1">
        <v>43640</v>
      </c>
      <c r="F678">
        <v>4</v>
      </c>
      <c r="G678">
        <v>10</v>
      </c>
      <c r="H678">
        <v>71</v>
      </c>
      <c r="I678" s="6">
        <v>0</v>
      </c>
      <c r="J678">
        <v>3</v>
      </c>
      <c r="K678" t="str">
        <f>_xlfn.XLOOKUP(fCompras!F678,dComprador!$A$2:$A$7,dComprador!$B$2:$B$7)</f>
        <v>Lira</v>
      </c>
      <c r="L678" t="str">
        <f>_xlfn.XLOOKUP(J678,dFornecedor!$A$2:$A$6,dFornecedor!$B$2:$B$6)</f>
        <v>StepUp</v>
      </c>
      <c r="M678" t="str">
        <f>_xlfn.XLOOKUP(G678,dMateriaPrima!$A$2:$A$12,dMateriaPrima!$B$2:$B$12)</f>
        <v>Pedra Britada</v>
      </c>
      <c r="N678" s="2">
        <f>_xlfn.XLOOKUP(G678,dMateriaPrima!$A$2:$A$12,dMateriaPrima!$C$2:$C$12)</f>
        <v>56</v>
      </c>
      <c r="O678" s="3">
        <f t="shared" si="50"/>
        <v>3976</v>
      </c>
      <c r="P678" s="4">
        <f t="shared" si="51"/>
        <v>0</v>
      </c>
      <c r="Q678" s="3">
        <f t="shared" si="52"/>
        <v>3976</v>
      </c>
      <c r="R678" t="str">
        <f t="shared" si="53"/>
        <v>Em atraso</v>
      </c>
      <c r="S678" s="5">
        <f t="shared" si="54"/>
        <v>4</v>
      </c>
    </row>
    <row r="679" spans="1:19" x14ac:dyDescent="0.25">
      <c r="A679">
        <v>678</v>
      </c>
      <c r="B679" s="1">
        <v>43631</v>
      </c>
      <c r="C679" s="1">
        <v>43640</v>
      </c>
      <c r="D679" s="1">
        <v>43645</v>
      </c>
      <c r="E679" s="1">
        <v>43646</v>
      </c>
      <c r="F679">
        <v>1</v>
      </c>
      <c r="G679">
        <v>9</v>
      </c>
      <c r="H679">
        <v>110</v>
      </c>
      <c r="I679" s="6">
        <v>0</v>
      </c>
      <c r="J679">
        <v>2</v>
      </c>
      <c r="K679" t="str">
        <f>_xlfn.XLOOKUP(fCompras!F679,dComprador!$A$2:$A$7,dComprador!$B$2:$B$7)</f>
        <v>Alon</v>
      </c>
      <c r="L679" t="str">
        <f>_xlfn.XLOOKUP(J679,dFornecedor!$A$2:$A$6,dFornecedor!$B$2:$B$6)</f>
        <v>Minerva</v>
      </c>
      <c r="M679" t="str">
        <f>_xlfn.XLOOKUP(G679,dMateriaPrima!$A$2:$A$12,dMateriaPrima!$B$2:$B$12)</f>
        <v>Couro</v>
      </c>
      <c r="N679" s="2">
        <f>_xlfn.XLOOKUP(G679,dMateriaPrima!$A$2:$A$12,dMateriaPrima!$C$2:$C$12)</f>
        <v>4.4000000000000004</v>
      </c>
      <c r="O679" s="3">
        <f t="shared" si="50"/>
        <v>484.00000000000006</v>
      </c>
      <c r="P679" s="4">
        <f t="shared" si="51"/>
        <v>0</v>
      </c>
      <c r="Q679" s="3">
        <f t="shared" si="52"/>
        <v>484.00000000000006</v>
      </c>
      <c r="R679" t="str">
        <f t="shared" si="53"/>
        <v>Em atraso</v>
      </c>
      <c r="S679" s="5">
        <f t="shared" si="54"/>
        <v>1</v>
      </c>
    </row>
    <row r="680" spans="1:19" x14ac:dyDescent="0.25">
      <c r="A680">
        <v>679</v>
      </c>
      <c r="B680" s="1">
        <v>43631</v>
      </c>
      <c r="C680" s="1">
        <v>43633</v>
      </c>
      <c r="D680" s="1">
        <v>43648</v>
      </c>
      <c r="E680" s="1">
        <v>43648</v>
      </c>
      <c r="F680">
        <v>1</v>
      </c>
      <c r="G680">
        <v>1</v>
      </c>
      <c r="H680">
        <v>152</v>
      </c>
      <c r="I680" s="6">
        <v>0</v>
      </c>
      <c r="J680">
        <v>1</v>
      </c>
      <c r="K680" t="str">
        <f>_xlfn.XLOOKUP(fCompras!F680,dComprador!$A$2:$A$7,dComprador!$B$2:$B$7)</f>
        <v>Alon</v>
      </c>
      <c r="L680" t="str">
        <f>_xlfn.XLOOKUP(J680,dFornecedor!$A$2:$A$6,dFornecedor!$B$2:$B$6)</f>
        <v>NorthShore</v>
      </c>
      <c r="M680" t="str">
        <f>_xlfn.XLOOKUP(G680,dMateriaPrima!$A$2:$A$12,dMateriaPrima!$B$2:$B$12)</f>
        <v>Tecido</v>
      </c>
      <c r="N680" s="2">
        <f>_xlfn.XLOOKUP(G680,dMateriaPrima!$A$2:$A$12,dMateriaPrima!$C$2:$C$12)</f>
        <v>18</v>
      </c>
      <c r="O680" s="3">
        <f t="shared" si="50"/>
        <v>2736</v>
      </c>
      <c r="P680" s="4">
        <f t="shared" si="51"/>
        <v>0</v>
      </c>
      <c r="Q680" s="3">
        <f t="shared" si="52"/>
        <v>2736</v>
      </c>
      <c r="R680" t="str">
        <f t="shared" si="53"/>
        <v>No prazo</v>
      </c>
      <c r="S680" s="5">
        <f t="shared" si="54"/>
        <v>0</v>
      </c>
    </row>
    <row r="681" spans="1:19" x14ac:dyDescent="0.25">
      <c r="A681">
        <v>680</v>
      </c>
      <c r="B681" s="1">
        <v>43631</v>
      </c>
      <c r="C681" s="1">
        <v>43631</v>
      </c>
      <c r="D681" s="1">
        <v>43657</v>
      </c>
      <c r="E681" s="1">
        <v>43662</v>
      </c>
      <c r="F681">
        <v>1</v>
      </c>
      <c r="G681">
        <v>7</v>
      </c>
      <c r="H681">
        <v>520</v>
      </c>
      <c r="I681" s="6">
        <v>0</v>
      </c>
      <c r="J681">
        <v>2</v>
      </c>
      <c r="K681" t="str">
        <f>_xlfn.XLOOKUP(fCompras!F681,dComprador!$A$2:$A$7,dComprador!$B$2:$B$7)</f>
        <v>Alon</v>
      </c>
      <c r="L681" t="str">
        <f>_xlfn.XLOOKUP(J681,dFornecedor!$A$2:$A$6,dFornecedor!$B$2:$B$6)</f>
        <v>Minerva</v>
      </c>
      <c r="M681" t="str">
        <f>_xlfn.XLOOKUP(G681,dMateriaPrima!$A$2:$A$12,dMateriaPrima!$B$2:$B$12)</f>
        <v>Poliéster</v>
      </c>
      <c r="N681" s="2">
        <f>_xlfn.XLOOKUP(G681,dMateriaPrima!$A$2:$A$12,dMateriaPrima!$C$2:$C$12)</f>
        <v>8</v>
      </c>
      <c r="O681" s="3">
        <f t="shared" si="50"/>
        <v>4160</v>
      </c>
      <c r="P681" s="4">
        <f t="shared" si="51"/>
        <v>0</v>
      </c>
      <c r="Q681" s="3">
        <f t="shared" si="52"/>
        <v>4160</v>
      </c>
      <c r="R681" t="str">
        <f t="shared" si="53"/>
        <v>Em atraso</v>
      </c>
      <c r="S681" s="5">
        <f t="shared" si="54"/>
        <v>5</v>
      </c>
    </row>
    <row r="682" spans="1:19" x14ac:dyDescent="0.25">
      <c r="A682">
        <v>681</v>
      </c>
      <c r="B682" s="1">
        <v>43632</v>
      </c>
      <c r="C682" s="1">
        <v>43632</v>
      </c>
      <c r="D682" s="1">
        <v>43640</v>
      </c>
      <c r="E682" s="1">
        <v>43640</v>
      </c>
      <c r="F682">
        <v>4</v>
      </c>
      <c r="G682">
        <v>11</v>
      </c>
      <c r="H682">
        <v>29</v>
      </c>
      <c r="I682" s="6">
        <v>0</v>
      </c>
      <c r="J682">
        <v>4</v>
      </c>
      <c r="K682" t="str">
        <f>_xlfn.XLOOKUP(fCompras!F682,dComprador!$A$2:$A$7,dComprador!$B$2:$B$7)</f>
        <v>Lira</v>
      </c>
      <c r="L682" t="str">
        <f>_xlfn.XLOOKUP(J682,dFornecedor!$A$2:$A$6,dFornecedor!$B$2:$B$6)</f>
        <v>AlphaOmega</v>
      </c>
      <c r="M682" t="str">
        <f>_xlfn.XLOOKUP(G682,dMateriaPrima!$A$2:$A$12,dMateriaPrima!$B$2:$B$12)</f>
        <v>Papel</v>
      </c>
      <c r="N682" s="2">
        <f>_xlfn.XLOOKUP(G682,dMateriaPrima!$A$2:$A$12,dMateriaPrima!$C$2:$C$12)</f>
        <v>9</v>
      </c>
      <c r="O682" s="3">
        <f t="shared" si="50"/>
        <v>261</v>
      </c>
      <c r="P682" s="4">
        <f t="shared" si="51"/>
        <v>0</v>
      </c>
      <c r="Q682" s="3">
        <f t="shared" si="52"/>
        <v>261</v>
      </c>
      <c r="R682" t="str">
        <f t="shared" si="53"/>
        <v>No prazo</v>
      </c>
      <c r="S682" s="5">
        <f t="shared" si="54"/>
        <v>0</v>
      </c>
    </row>
    <row r="683" spans="1:19" x14ac:dyDescent="0.25">
      <c r="A683">
        <v>682</v>
      </c>
      <c r="B683" s="1">
        <v>43632</v>
      </c>
      <c r="C683" s="1">
        <v>43642</v>
      </c>
      <c r="D683" s="1">
        <v>43644</v>
      </c>
      <c r="E683" s="1">
        <v>43646</v>
      </c>
      <c r="F683">
        <v>4</v>
      </c>
      <c r="G683">
        <v>8</v>
      </c>
      <c r="H683">
        <v>31</v>
      </c>
      <c r="I683" s="6">
        <v>0</v>
      </c>
      <c r="J683">
        <v>3</v>
      </c>
      <c r="K683" t="str">
        <f>_xlfn.XLOOKUP(fCompras!F683,dComprador!$A$2:$A$7,dComprador!$B$2:$B$7)</f>
        <v>Lira</v>
      </c>
      <c r="L683" t="str">
        <f>_xlfn.XLOOKUP(J683,dFornecedor!$A$2:$A$6,dFornecedor!$B$2:$B$6)</f>
        <v>StepUp</v>
      </c>
      <c r="M683" t="str">
        <f>_xlfn.XLOOKUP(G683,dMateriaPrima!$A$2:$A$12,dMateriaPrima!$B$2:$B$12)</f>
        <v>Cimento</v>
      </c>
      <c r="N683" s="2">
        <f>_xlfn.XLOOKUP(G683,dMateriaPrima!$A$2:$A$12,dMateriaPrima!$C$2:$C$12)</f>
        <v>23</v>
      </c>
      <c r="O683" s="3">
        <f t="shared" si="50"/>
        <v>713</v>
      </c>
      <c r="P683" s="4">
        <f t="shared" si="51"/>
        <v>0</v>
      </c>
      <c r="Q683" s="3">
        <f t="shared" si="52"/>
        <v>713</v>
      </c>
      <c r="R683" t="str">
        <f t="shared" si="53"/>
        <v>Em atraso</v>
      </c>
      <c r="S683" s="5">
        <f t="shared" si="54"/>
        <v>2</v>
      </c>
    </row>
    <row r="684" spans="1:19" x14ac:dyDescent="0.25">
      <c r="A684">
        <v>683</v>
      </c>
      <c r="B684" s="1">
        <v>43632</v>
      </c>
      <c r="C684" s="1">
        <v>43640</v>
      </c>
      <c r="D684" s="1">
        <v>43650</v>
      </c>
      <c r="E684" s="1">
        <v>43652</v>
      </c>
      <c r="F684">
        <v>1</v>
      </c>
      <c r="G684">
        <v>7</v>
      </c>
      <c r="H684">
        <v>83</v>
      </c>
      <c r="I684" s="6">
        <v>0</v>
      </c>
      <c r="J684">
        <v>3</v>
      </c>
      <c r="K684" t="str">
        <f>_xlfn.XLOOKUP(fCompras!F684,dComprador!$A$2:$A$7,dComprador!$B$2:$B$7)</f>
        <v>Alon</v>
      </c>
      <c r="L684" t="str">
        <f>_xlfn.XLOOKUP(J684,dFornecedor!$A$2:$A$6,dFornecedor!$B$2:$B$6)</f>
        <v>StepUp</v>
      </c>
      <c r="M684" t="str">
        <f>_xlfn.XLOOKUP(G684,dMateriaPrima!$A$2:$A$12,dMateriaPrima!$B$2:$B$12)</f>
        <v>Poliéster</v>
      </c>
      <c r="N684" s="2">
        <f>_xlfn.XLOOKUP(G684,dMateriaPrima!$A$2:$A$12,dMateriaPrima!$C$2:$C$12)</f>
        <v>8</v>
      </c>
      <c r="O684" s="3">
        <f t="shared" si="50"/>
        <v>664</v>
      </c>
      <c r="P684" s="4">
        <f t="shared" si="51"/>
        <v>0</v>
      </c>
      <c r="Q684" s="3">
        <f t="shared" si="52"/>
        <v>664</v>
      </c>
      <c r="R684" t="str">
        <f t="shared" si="53"/>
        <v>Em atraso</v>
      </c>
      <c r="S684" s="5">
        <f t="shared" si="54"/>
        <v>2</v>
      </c>
    </row>
    <row r="685" spans="1:19" x14ac:dyDescent="0.25">
      <c r="A685">
        <v>684</v>
      </c>
      <c r="B685" s="1">
        <v>43632</v>
      </c>
      <c r="C685" s="1">
        <v>43640</v>
      </c>
      <c r="D685" s="1">
        <v>43644</v>
      </c>
      <c r="E685" s="1">
        <v>43647</v>
      </c>
      <c r="F685">
        <v>3</v>
      </c>
      <c r="G685">
        <v>1</v>
      </c>
      <c r="H685">
        <v>91</v>
      </c>
      <c r="I685" s="6">
        <v>0</v>
      </c>
      <c r="J685">
        <v>2</v>
      </c>
      <c r="K685" t="str">
        <f>_xlfn.XLOOKUP(fCompras!F685,dComprador!$A$2:$A$7,dComprador!$B$2:$B$7)</f>
        <v>Diego</v>
      </c>
      <c r="L685" t="str">
        <f>_xlfn.XLOOKUP(J685,dFornecedor!$A$2:$A$6,dFornecedor!$B$2:$B$6)</f>
        <v>Minerva</v>
      </c>
      <c r="M685" t="str">
        <f>_xlfn.XLOOKUP(G685,dMateriaPrima!$A$2:$A$12,dMateriaPrima!$B$2:$B$12)</f>
        <v>Tecido</v>
      </c>
      <c r="N685" s="2">
        <f>_xlfn.XLOOKUP(G685,dMateriaPrima!$A$2:$A$12,dMateriaPrima!$C$2:$C$12)</f>
        <v>18</v>
      </c>
      <c r="O685" s="3">
        <f t="shared" si="50"/>
        <v>1638</v>
      </c>
      <c r="P685" s="4">
        <f t="shared" si="51"/>
        <v>0</v>
      </c>
      <c r="Q685" s="3">
        <f t="shared" si="52"/>
        <v>1638</v>
      </c>
      <c r="R685" t="str">
        <f t="shared" si="53"/>
        <v>Em atraso</v>
      </c>
      <c r="S685" s="5">
        <f t="shared" si="54"/>
        <v>3</v>
      </c>
    </row>
    <row r="686" spans="1:19" x14ac:dyDescent="0.25">
      <c r="A686">
        <v>685</v>
      </c>
      <c r="B686" s="1">
        <v>43632</v>
      </c>
      <c r="C686" s="1">
        <v>43641</v>
      </c>
      <c r="D686" s="1">
        <v>43645</v>
      </c>
      <c r="E686" s="1">
        <v>43647</v>
      </c>
      <c r="F686">
        <v>3</v>
      </c>
      <c r="G686">
        <v>9</v>
      </c>
      <c r="H686">
        <v>180</v>
      </c>
      <c r="I686" s="6">
        <v>0</v>
      </c>
      <c r="J686">
        <v>3</v>
      </c>
      <c r="K686" t="str">
        <f>_xlfn.XLOOKUP(fCompras!F686,dComprador!$A$2:$A$7,dComprador!$B$2:$B$7)</f>
        <v>Diego</v>
      </c>
      <c r="L686" t="str">
        <f>_xlfn.XLOOKUP(J686,dFornecedor!$A$2:$A$6,dFornecedor!$B$2:$B$6)</f>
        <v>StepUp</v>
      </c>
      <c r="M686" t="str">
        <f>_xlfn.XLOOKUP(G686,dMateriaPrima!$A$2:$A$12,dMateriaPrima!$B$2:$B$12)</f>
        <v>Couro</v>
      </c>
      <c r="N686" s="2">
        <f>_xlfn.XLOOKUP(G686,dMateriaPrima!$A$2:$A$12,dMateriaPrima!$C$2:$C$12)</f>
        <v>4.4000000000000004</v>
      </c>
      <c r="O686" s="3">
        <f t="shared" si="50"/>
        <v>792.00000000000011</v>
      </c>
      <c r="P686" s="4">
        <f t="shared" si="51"/>
        <v>0</v>
      </c>
      <c r="Q686" s="3">
        <f t="shared" si="52"/>
        <v>792.00000000000011</v>
      </c>
      <c r="R686" t="str">
        <f t="shared" si="53"/>
        <v>Em atraso</v>
      </c>
      <c r="S686" s="5">
        <f t="shared" si="54"/>
        <v>2</v>
      </c>
    </row>
    <row r="687" spans="1:19" x14ac:dyDescent="0.25">
      <c r="A687">
        <v>686</v>
      </c>
      <c r="B687" s="1">
        <v>43632</v>
      </c>
      <c r="C687" s="1">
        <v>43646</v>
      </c>
      <c r="D687" s="1">
        <v>43647</v>
      </c>
      <c r="E687" s="1">
        <v>43648</v>
      </c>
      <c r="F687">
        <v>2</v>
      </c>
      <c r="G687">
        <v>9</v>
      </c>
      <c r="H687">
        <v>2</v>
      </c>
      <c r="I687" s="6">
        <v>0</v>
      </c>
      <c r="J687">
        <v>1</v>
      </c>
      <c r="K687" t="str">
        <f>_xlfn.XLOOKUP(fCompras!F687,dComprador!$A$2:$A$7,dComprador!$B$2:$B$7)</f>
        <v>João</v>
      </c>
      <c r="L687" t="str">
        <f>_xlfn.XLOOKUP(J687,dFornecedor!$A$2:$A$6,dFornecedor!$B$2:$B$6)</f>
        <v>NorthShore</v>
      </c>
      <c r="M687" t="str">
        <f>_xlfn.XLOOKUP(G687,dMateriaPrima!$A$2:$A$12,dMateriaPrima!$B$2:$B$12)</f>
        <v>Couro</v>
      </c>
      <c r="N687" s="2">
        <f>_xlfn.XLOOKUP(G687,dMateriaPrima!$A$2:$A$12,dMateriaPrima!$C$2:$C$12)</f>
        <v>4.4000000000000004</v>
      </c>
      <c r="O687" s="3">
        <f t="shared" si="50"/>
        <v>8.8000000000000007</v>
      </c>
      <c r="P687" s="4">
        <f t="shared" si="51"/>
        <v>0</v>
      </c>
      <c r="Q687" s="3">
        <f t="shared" si="52"/>
        <v>8.8000000000000007</v>
      </c>
      <c r="R687" t="str">
        <f t="shared" si="53"/>
        <v>Em atraso</v>
      </c>
      <c r="S687" s="5">
        <f t="shared" si="54"/>
        <v>1</v>
      </c>
    </row>
    <row r="688" spans="1:19" x14ac:dyDescent="0.25">
      <c r="A688">
        <v>687</v>
      </c>
      <c r="B688" s="1">
        <v>43632</v>
      </c>
      <c r="C688" s="1">
        <v>43632</v>
      </c>
      <c r="D688" s="1">
        <v>43665</v>
      </c>
      <c r="E688" s="1">
        <v>43665</v>
      </c>
      <c r="F688">
        <v>1</v>
      </c>
      <c r="G688">
        <v>5</v>
      </c>
      <c r="H688">
        <v>9</v>
      </c>
      <c r="I688" s="6">
        <v>0</v>
      </c>
      <c r="J688">
        <v>4</v>
      </c>
      <c r="K688" t="str">
        <f>_xlfn.XLOOKUP(fCompras!F688,dComprador!$A$2:$A$7,dComprador!$B$2:$B$7)</f>
        <v>Alon</v>
      </c>
      <c r="L688" t="str">
        <f>_xlfn.XLOOKUP(J688,dFornecedor!$A$2:$A$6,dFornecedor!$B$2:$B$6)</f>
        <v>AlphaOmega</v>
      </c>
      <c r="M688" t="str">
        <f>_xlfn.XLOOKUP(G688,dMateriaPrima!$A$2:$A$12,dMateriaPrima!$B$2:$B$12)</f>
        <v>Areia</v>
      </c>
      <c r="N688" s="2">
        <f>_xlfn.XLOOKUP(G688,dMateriaPrima!$A$2:$A$12,dMateriaPrima!$C$2:$C$12)</f>
        <v>3.59</v>
      </c>
      <c r="O688" s="3">
        <f t="shared" si="50"/>
        <v>32.31</v>
      </c>
      <c r="P688" s="4">
        <f t="shared" si="51"/>
        <v>0</v>
      </c>
      <c r="Q688" s="3">
        <f t="shared" si="52"/>
        <v>32.31</v>
      </c>
      <c r="R688" t="str">
        <f t="shared" si="53"/>
        <v>No prazo</v>
      </c>
      <c r="S688" s="5">
        <f t="shared" si="54"/>
        <v>0</v>
      </c>
    </row>
    <row r="689" spans="1:19" x14ac:dyDescent="0.25">
      <c r="A689">
        <v>688</v>
      </c>
      <c r="B689" s="1">
        <v>43632</v>
      </c>
      <c r="C689" s="1">
        <v>43640</v>
      </c>
      <c r="D689" s="1">
        <v>43652</v>
      </c>
      <c r="E689" s="1">
        <v>43655</v>
      </c>
      <c r="F689">
        <v>1</v>
      </c>
      <c r="G689">
        <v>9</v>
      </c>
      <c r="H689">
        <v>312</v>
      </c>
      <c r="I689" s="6">
        <v>0</v>
      </c>
      <c r="J689">
        <v>2</v>
      </c>
      <c r="K689" t="str">
        <f>_xlfn.XLOOKUP(fCompras!F689,dComprador!$A$2:$A$7,dComprador!$B$2:$B$7)</f>
        <v>Alon</v>
      </c>
      <c r="L689" t="str">
        <f>_xlfn.XLOOKUP(J689,dFornecedor!$A$2:$A$6,dFornecedor!$B$2:$B$6)</f>
        <v>Minerva</v>
      </c>
      <c r="M689" t="str">
        <f>_xlfn.XLOOKUP(G689,dMateriaPrima!$A$2:$A$12,dMateriaPrima!$B$2:$B$12)</f>
        <v>Couro</v>
      </c>
      <c r="N689" s="2">
        <f>_xlfn.XLOOKUP(G689,dMateriaPrima!$A$2:$A$12,dMateriaPrima!$C$2:$C$12)</f>
        <v>4.4000000000000004</v>
      </c>
      <c r="O689" s="3">
        <f t="shared" si="50"/>
        <v>1372.8000000000002</v>
      </c>
      <c r="P689" s="4">
        <f t="shared" si="51"/>
        <v>0</v>
      </c>
      <c r="Q689" s="3">
        <f t="shared" si="52"/>
        <v>1372.8000000000002</v>
      </c>
      <c r="R689" t="str">
        <f t="shared" si="53"/>
        <v>Em atraso</v>
      </c>
      <c r="S689" s="5">
        <f t="shared" si="54"/>
        <v>3</v>
      </c>
    </row>
    <row r="690" spans="1:19" x14ac:dyDescent="0.25">
      <c r="A690">
        <v>689</v>
      </c>
      <c r="B690" s="1">
        <v>43633</v>
      </c>
      <c r="C690" s="1">
        <v>43643</v>
      </c>
      <c r="D690" s="1">
        <v>43666</v>
      </c>
      <c r="E690" s="1">
        <v>43667</v>
      </c>
      <c r="F690">
        <v>1</v>
      </c>
      <c r="G690">
        <v>5</v>
      </c>
      <c r="H690">
        <v>335</v>
      </c>
      <c r="I690" s="6">
        <v>0</v>
      </c>
      <c r="J690">
        <v>3</v>
      </c>
      <c r="K690" t="str">
        <f>_xlfn.XLOOKUP(fCompras!F690,dComprador!$A$2:$A$7,dComprador!$B$2:$B$7)</f>
        <v>Alon</v>
      </c>
      <c r="L690" t="str">
        <f>_xlfn.XLOOKUP(J690,dFornecedor!$A$2:$A$6,dFornecedor!$B$2:$B$6)</f>
        <v>StepUp</v>
      </c>
      <c r="M690" t="str">
        <f>_xlfn.XLOOKUP(G690,dMateriaPrima!$A$2:$A$12,dMateriaPrima!$B$2:$B$12)</f>
        <v>Areia</v>
      </c>
      <c r="N690" s="2">
        <f>_xlfn.XLOOKUP(G690,dMateriaPrima!$A$2:$A$12,dMateriaPrima!$C$2:$C$12)</f>
        <v>3.59</v>
      </c>
      <c r="O690" s="3">
        <f t="shared" si="50"/>
        <v>1202.6499999999999</v>
      </c>
      <c r="P690" s="4">
        <f t="shared" si="51"/>
        <v>0</v>
      </c>
      <c r="Q690" s="3">
        <f t="shared" si="52"/>
        <v>1202.6499999999999</v>
      </c>
      <c r="R690" t="str">
        <f t="shared" si="53"/>
        <v>Em atraso</v>
      </c>
      <c r="S690" s="5">
        <f t="shared" si="54"/>
        <v>1</v>
      </c>
    </row>
    <row r="691" spans="1:19" x14ac:dyDescent="0.25">
      <c r="A691">
        <v>690</v>
      </c>
      <c r="B691" s="1">
        <v>43633</v>
      </c>
      <c r="C691" s="1">
        <v>43635</v>
      </c>
      <c r="D691" s="1">
        <v>43641</v>
      </c>
      <c r="E691" s="1">
        <v>43642</v>
      </c>
      <c r="F691">
        <v>4</v>
      </c>
      <c r="G691">
        <v>5</v>
      </c>
      <c r="H691">
        <v>67</v>
      </c>
      <c r="I691" s="6">
        <v>0</v>
      </c>
      <c r="J691">
        <v>2</v>
      </c>
      <c r="K691" t="str">
        <f>_xlfn.XLOOKUP(fCompras!F691,dComprador!$A$2:$A$7,dComprador!$B$2:$B$7)</f>
        <v>Lira</v>
      </c>
      <c r="L691" t="str">
        <f>_xlfn.XLOOKUP(J691,dFornecedor!$A$2:$A$6,dFornecedor!$B$2:$B$6)</f>
        <v>Minerva</v>
      </c>
      <c r="M691" t="str">
        <f>_xlfn.XLOOKUP(G691,dMateriaPrima!$A$2:$A$12,dMateriaPrima!$B$2:$B$12)</f>
        <v>Areia</v>
      </c>
      <c r="N691" s="2">
        <f>_xlfn.XLOOKUP(G691,dMateriaPrima!$A$2:$A$12,dMateriaPrima!$C$2:$C$12)</f>
        <v>3.59</v>
      </c>
      <c r="O691" s="3">
        <f t="shared" si="50"/>
        <v>240.53</v>
      </c>
      <c r="P691" s="4">
        <f t="shared" si="51"/>
        <v>0</v>
      </c>
      <c r="Q691" s="3">
        <f t="shared" si="52"/>
        <v>240.53</v>
      </c>
      <c r="R691" t="str">
        <f t="shared" si="53"/>
        <v>Em atraso</v>
      </c>
      <c r="S691" s="5">
        <f t="shared" si="54"/>
        <v>1</v>
      </c>
    </row>
    <row r="692" spans="1:19" x14ac:dyDescent="0.25">
      <c r="A692">
        <v>691</v>
      </c>
      <c r="B692" s="1">
        <v>43633</v>
      </c>
      <c r="C692" s="1">
        <v>43646</v>
      </c>
      <c r="D692" s="1">
        <v>43646</v>
      </c>
      <c r="E692" s="1">
        <v>43649</v>
      </c>
      <c r="F692">
        <v>4</v>
      </c>
      <c r="G692">
        <v>4</v>
      </c>
      <c r="H692">
        <v>385</v>
      </c>
      <c r="I692" s="6">
        <v>0</v>
      </c>
      <c r="J692">
        <v>1</v>
      </c>
      <c r="K692" t="str">
        <f>_xlfn.XLOOKUP(fCompras!F692,dComprador!$A$2:$A$7,dComprador!$B$2:$B$7)</f>
        <v>Lira</v>
      </c>
      <c r="L692" t="str">
        <f>_xlfn.XLOOKUP(J692,dFornecedor!$A$2:$A$6,dFornecedor!$B$2:$B$6)</f>
        <v>NorthShore</v>
      </c>
      <c r="M692" t="str">
        <f>_xlfn.XLOOKUP(G692,dMateriaPrima!$A$2:$A$12,dMateriaPrima!$B$2:$B$12)</f>
        <v>Madeira</v>
      </c>
      <c r="N692" s="2">
        <f>_xlfn.XLOOKUP(G692,dMateriaPrima!$A$2:$A$12,dMateriaPrima!$C$2:$C$12)</f>
        <v>168</v>
      </c>
      <c r="O692" s="3">
        <f t="shared" si="50"/>
        <v>64680</v>
      </c>
      <c r="P692" s="4">
        <f t="shared" si="51"/>
        <v>0</v>
      </c>
      <c r="Q692" s="3">
        <f t="shared" si="52"/>
        <v>64680</v>
      </c>
      <c r="R692" t="str">
        <f t="shared" si="53"/>
        <v>Em atraso</v>
      </c>
      <c r="S692" s="5">
        <f t="shared" si="54"/>
        <v>3</v>
      </c>
    </row>
    <row r="693" spans="1:19" x14ac:dyDescent="0.25">
      <c r="A693">
        <v>692</v>
      </c>
      <c r="B693" s="1">
        <v>43633</v>
      </c>
      <c r="C693" s="1">
        <v>43633</v>
      </c>
      <c r="D693" s="1">
        <v>43642</v>
      </c>
      <c r="E693" s="1">
        <v>43642</v>
      </c>
      <c r="F693">
        <v>4</v>
      </c>
      <c r="G693">
        <v>11</v>
      </c>
      <c r="H693">
        <v>23</v>
      </c>
      <c r="I693" s="6">
        <v>0</v>
      </c>
      <c r="J693">
        <v>5</v>
      </c>
      <c r="K693" t="str">
        <f>_xlfn.XLOOKUP(fCompras!F693,dComprador!$A$2:$A$7,dComprador!$B$2:$B$7)</f>
        <v>Lira</v>
      </c>
      <c r="L693" t="str">
        <f>_xlfn.XLOOKUP(J693,dFornecedor!$A$2:$A$6,dFornecedor!$B$2:$B$6)</f>
        <v>Atlas</v>
      </c>
      <c r="M693" t="str">
        <f>_xlfn.XLOOKUP(G693,dMateriaPrima!$A$2:$A$12,dMateriaPrima!$B$2:$B$12)</f>
        <v>Papel</v>
      </c>
      <c r="N693" s="2">
        <f>_xlfn.XLOOKUP(G693,dMateriaPrima!$A$2:$A$12,dMateriaPrima!$C$2:$C$12)</f>
        <v>9</v>
      </c>
      <c r="O693" s="3">
        <f t="shared" si="50"/>
        <v>207</v>
      </c>
      <c r="P693" s="4">
        <f t="shared" si="51"/>
        <v>0</v>
      </c>
      <c r="Q693" s="3">
        <f t="shared" si="52"/>
        <v>207</v>
      </c>
      <c r="R693" t="str">
        <f t="shared" si="53"/>
        <v>No prazo</v>
      </c>
      <c r="S693" s="5">
        <f t="shared" si="54"/>
        <v>0</v>
      </c>
    </row>
    <row r="694" spans="1:19" x14ac:dyDescent="0.25">
      <c r="A694">
        <v>693</v>
      </c>
      <c r="B694" s="1">
        <v>43633</v>
      </c>
      <c r="C694" s="1">
        <v>43634</v>
      </c>
      <c r="D694" s="1">
        <v>43651</v>
      </c>
      <c r="E694" s="1">
        <v>43651</v>
      </c>
      <c r="F694">
        <v>1</v>
      </c>
      <c r="G694">
        <v>5</v>
      </c>
      <c r="H694">
        <v>32</v>
      </c>
      <c r="I694" s="6">
        <v>0</v>
      </c>
      <c r="J694">
        <v>3</v>
      </c>
      <c r="K694" t="str">
        <f>_xlfn.XLOOKUP(fCompras!F694,dComprador!$A$2:$A$7,dComprador!$B$2:$B$7)</f>
        <v>Alon</v>
      </c>
      <c r="L694" t="str">
        <f>_xlfn.XLOOKUP(J694,dFornecedor!$A$2:$A$6,dFornecedor!$B$2:$B$6)</f>
        <v>StepUp</v>
      </c>
      <c r="M694" t="str">
        <f>_xlfn.XLOOKUP(G694,dMateriaPrima!$A$2:$A$12,dMateriaPrima!$B$2:$B$12)</f>
        <v>Areia</v>
      </c>
      <c r="N694" s="2">
        <f>_xlfn.XLOOKUP(G694,dMateriaPrima!$A$2:$A$12,dMateriaPrima!$C$2:$C$12)</f>
        <v>3.59</v>
      </c>
      <c r="O694" s="3">
        <f t="shared" si="50"/>
        <v>114.88</v>
      </c>
      <c r="P694" s="4">
        <f t="shared" si="51"/>
        <v>0</v>
      </c>
      <c r="Q694" s="3">
        <f t="shared" si="52"/>
        <v>114.88</v>
      </c>
      <c r="R694" t="str">
        <f t="shared" si="53"/>
        <v>No prazo</v>
      </c>
      <c r="S694" s="5">
        <f t="shared" si="54"/>
        <v>0</v>
      </c>
    </row>
    <row r="695" spans="1:19" x14ac:dyDescent="0.25">
      <c r="A695">
        <v>694</v>
      </c>
      <c r="B695" s="1">
        <v>43633</v>
      </c>
      <c r="C695" s="1">
        <v>43642</v>
      </c>
      <c r="D695" s="1">
        <v>43646</v>
      </c>
      <c r="E695" s="1">
        <v>43647</v>
      </c>
      <c r="F695">
        <v>2</v>
      </c>
      <c r="G695">
        <v>11</v>
      </c>
      <c r="H695">
        <v>68</v>
      </c>
      <c r="I695" s="6">
        <v>0</v>
      </c>
      <c r="J695">
        <v>3</v>
      </c>
      <c r="K695" t="str">
        <f>_xlfn.XLOOKUP(fCompras!F695,dComprador!$A$2:$A$7,dComprador!$B$2:$B$7)</f>
        <v>João</v>
      </c>
      <c r="L695" t="str">
        <f>_xlfn.XLOOKUP(J695,dFornecedor!$A$2:$A$6,dFornecedor!$B$2:$B$6)</f>
        <v>StepUp</v>
      </c>
      <c r="M695" t="str">
        <f>_xlfn.XLOOKUP(G695,dMateriaPrima!$A$2:$A$12,dMateriaPrima!$B$2:$B$12)</f>
        <v>Papel</v>
      </c>
      <c r="N695" s="2">
        <f>_xlfn.XLOOKUP(G695,dMateriaPrima!$A$2:$A$12,dMateriaPrima!$C$2:$C$12)</f>
        <v>9</v>
      </c>
      <c r="O695" s="3">
        <f t="shared" si="50"/>
        <v>612</v>
      </c>
      <c r="P695" s="4">
        <f t="shared" si="51"/>
        <v>0</v>
      </c>
      <c r="Q695" s="3">
        <f t="shared" si="52"/>
        <v>612</v>
      </c>
      <c r="R695" t="str">
        <f t="shared" si="53"/>
        <v>Em atraso</v>
      </c>
      <c r="S695" s="5">
        <f t="shared" si="54"/>
        <v>1</v>
      </c>
    </row>
    <row r="696" spans="1:19" x14ac:dyDescent="0.25">
      <c r="A696">
        <v>695</v>
      </c>
      <c r="B696" s="1">
        <v>43633</v>
      </c>
      <c r="C696" s="1">
        <v>43644</v>
      </c>
      <c r="D696" s="1">
        <v>43649</v>
      </c>
      <c r="E696" s="1">
        <v>43651</v>
      </c>
      <c r="F696">
        <v>2</v>
      </c>
      <c r="G696">
        <v>1</v>
      </c>
      <c r="H696">
        <v>604</v>
      </c>
      <c r="I696" s="6">
        <v>0</v>
      </c>
      <c r="J696">
        <v>1</v>
      </c>
      <c r="K696" t="str">
        <f>_xlfn.XLOOKUP(fCompras!F696,dComprador!$A$2:$A$7,dComprador!$B$2:$B$7)</f>
        <v>João</v>
      </c>
      <c r="L696" t="str">
        <f>_xlfn.XLOOKUP(J696,dFornecedor!$A$2:$A$6,dFornecedor!$B$2:$B$6)</f>
        <v>NorthShore</v>
      </c>
      <c r="M696" t="str">
        <f>_xlfn.XLOOKUP(G696,dMateriaPrima!$A$2:$A$12,dMateriaPrima!$B$2:$B$12)</f>
        <v>Tecido</v>
      </c>
      <c r="N696" s="2">
        <f>_xlfn.XLOOKUP(G696,dMateriaPrima!$A$2:$A$12,dMateriaPrima!$C$2:$C$12)</f>
        <v>18</v>
      </c>
      <c r="O696" s="3">
        <f t="shared" si="50"/>
        <v>10872</v>
      </c>
      <c r="P696" s="4">
        <f t="shared" si="51"/>
        <v>0</v>
      </c>
      <c r="Q696" s="3">
        <f t="shared" si="52"/>
        <v>10872</v>
      </c>
      <c r="R696" t="str">
        <f t="shared" si="53"/>
        <v>Em atraso</v>
      </c>
      <c r="S696" s="5">
        <f t="shared" si="54"/>
        <v>2</v>
      </c>
    </row>
    <row r="697" spans="1:19" x14ac:dyDescent="0.25">
      <c r="A697">
        <v>696</v>
      </c>
      <c r="B697" s="1">
        <v>43633</v>
      </c>
      <c r="C697" s="1">
        <v>43633</v>
      </c>
      <c r="D697" s="1">
        <v>43665</v>
      </c>
      <c r="E697" s="1">
        <v>43667</v>
      </c>
      <c r="F697">
        <v>1</v>
      </c>
      <c r="G697">
        <v>4</v>
      </c>
      <c r="H697">
        <v>103</v>
      </c>
      <c r="I697" s="6">
        <v>0</v>
      </c>
      <c r="J697">
        <v>2</v>
      </c>
      <c r="K697" t="str">
        <f>_xlfn.XLOOKUP(fCompras!F697,dComprador!$A$2:$A$7,dComprador!$B$2:$B$7)</f>
        <v>Alon</v>
      </c>
      <c r="L697" t="str">
        <f>_xlfn.XLOOKUP(J697,dFornecedor!$A$2:$A$6,dFornecedor!$B$2:$B$6)</f>
        <v>Minerva</v>
      </c>
      <c r="M697" t="str">
        <f>_xlfn.XLOOKUP(G697,dMateriaPrima!$A$2:$A$12,dMateriaPrima!$B$2:$B$12)</f>
        <v>Madeira</v>
      </c>
      <c r="N697" s="2">
        <f>_xlfn.XLOOKUP(G697,dMateriaPrima!$A$2:$A$12,dMateriaPrima!$C$2:$C$12)</f>
        <v>168</v>
      </c>
      <c r="O697" s="3">
        <f t="shared" si="50"/>
        <v>17304</v>
      </c>
      <c r="P697" s="4">
        <f t="shared" si="51"/>
        <v>0</v>
      </c>
      <c r="Q697" s="3">
        <f t="shared" si="52"/>
        <v>17304</v>
      </c>
      <c r="R697" t="str">
        <f t="shared" si="53"/>
        <v>Em atraso</v>
      </c>
      <c r="S697" s="5">
        <f t="shared" si="54"/>
        <v>2</v>
      </c>
    </row>
    <row r="698" spans="1:19" x14ac:dyDescent="0.25">
      <c r="A698">
        <v>697</v>
      </c>
      <c r="B698" s="1">
        <v>43634</v>
      </c>
      <c r="C698" s="1">
        <v>43642</v>
      </c>
      <c r="D698" s="1">
        <v>43661</v>
      </c>
      <c r="E698" s="1">
        <v>43663</v>
      </c>
      <c r="F698">
        <v>1</v>
      </c>
      <c r="G698">
        <v>11</v>
      </c>
      <c r="H698">
        <v>196</v>
      </c>
      <c r="I698" s="6">
        <v>0</v>
      </c>
      <c r="J698">
        <v>2</v>
      </c>
      <c r="K698" t="str">
        <f>_xlfn.XLOOKUP(fCompras!F698,dComprador!$A$2:$A$7,dComprador!$B$2:$B$7)</f>
        <v>Alon</v>
      </c>
      <c r="L698" t="str">
        <f>_xlfn.XLOOKUP(J698,dFornecedor!$A$2:$A$6,dFornecedor!$B$2:$B$6)</f>
        <v>Minerva</v>
      </c>
      <c r="M698" t="str">
        <f>_xlfn.XLOOKUP(G698,dMateriaPrima!$A$2:$A$12,dMateriaPrima!$B$2:$B$12)</f>
        <v>Papel</v>
      </c>
      <c r="N698" s="2">
        <f>_xlfn.XLOOKUP(G698,dMateriaPrima!$A$2:$A$12,dMateriaPrima!$C$2:$C$12)</f>
        <v>9</v>
      </c>
      <c r="O698" s="3">
        <f t="shared" si="50"/>
        <v>1764</v>
      </c>
      <c r="P698" s="4">
        <f t="shared" si="51"/>
        <v>0</v>
      </c>
      <c r="Q698" s="3">
        <f t="shared" si="52"/>
        <v>1764</v>
      </c>
      <c r="R698" t="str">
        <f t="shared" si="53"/>
        <v>Em atraso</v>
      </c>
      <c r="S698" s="5">
        <f t="shared" si="54"/>
        <v>2</v>
      </c>
    </row>
    <row r="699" spans="1:19" x14ac:dyDescent="0.25">
      <c r="A699">
        <v>698</v>
      </c>
      <c r="B699" s="1">
        <v>43634</v>
      </c>
      <c r="C699" s="1">
        <v>43636</v>
      </c>
      <c r="D699" s="1">
        <v>43641</v>
      </c>
      <c r="E699" s="1">
        <v>43642</v>
      </c>
      <c r="F699">
        <v>4</v>
      </c>
      <c r="G699">
        <v>7</v>
      </c>
      <c r="H699">
        <v>51</v>
      </c>
      <c r="I699" s="6">
        <v>0</v>
      </c>
      <c r="J699">
        <v>1</v>
      </c>
      <c r="K699" t="str">
        <f>_xlfn.XLOOKUP(fCompras!F699,dComprador!$A$2:$A$7,dComprador!$B$2:$B$7)</f>
        <v>Lira</v>
      </c>
      <c r="L699" t="str">
        <f>_xlfn.XLOOKUP(J699,dFornecedor!$A$2:$A$6,dFornecedor!$B$2:$B$6)</f>
        <v>NorthShore</v>
      </c>
      <c r="M699" t="str">
        <f>_xlfn.XLOOKUP(G699,dMateriaPrima!$A$2:$A$12,dMateriaPrima!$B$2:$B$12)</f>
        <v>Poliéster</v>
      </c>
      <c r="N699" s="2">
        <f>_xlfn.XLOOKUP(G699,dMateriaPrima!$A$2:$A$12,dMateriaPrima!$C$2:$C$12)</f>
        <v>8</v>
      </c>
      <c r="O699" s="3">
        <f t="shared" si="50"/>
        <v>408</v>
      </c>
      <c r="P699" s="4">
        <f t="shared" si="51"/>
        <v>0</v>
      </c>
      <c r="Q699" s="3">
        <f t="shared" si="52"/>
        <v>408</v>
      </c>
      <c r="R699" t="str">
        <f t="shared" si="53"/>
        <v>Em atraso</v>
      </c>
      <c r="S699" s="5">
        <f t="shared" si="54"/>
        <v>1</v>
      </c>
    </row>
    <row r="700" spans="1:19" x14ac:dyDescent="0.25">
      <c r="A700">
        <v>699</v>
      </c>
      <c r="B700" s="1">
        <v>43634</v>
      </c>
      <c r="C700" s="1">
        <v>43634</v>
      </c>
      <c r="D700" s="1">
        <v>43641</v>
      </c>
      <c r="E700" s="1">
        <v>43643</v>
      </c>
      <c r="F700">
        <v>4</v>
      </c>
      <c r="G700">
        <v>11</v>
      </c>
      <c r="H700">
        <v>238</v>
      </c>
      <c r="I700" s="6">
        <v>0</v>
      </c>
      <c r="J700">
        <v>2</v>
      </c>
      <c r="K700" t="str">
        <f>_xlfn.XLOOKUP(fCompras!F700,dComprador!$A$2:$A$7,dComprador!$B$2:$B$7)</f>
        <v>Lira</v>
      </c>
      <c r="L700" t="str">
        <f>_xlfn.XLOOKUP(J700,dFornecedor!$A$2:$A$6,dFornecedor!$B$2:$B$6)</f>
        <v>Minerva</v>
      </c>
      <c r="M700" t="str">
        <f>_xlfn.XLOOKUP(G700,dMateriaPrima!$A$2:$A$12,dMateriaPrima!$B$2:$B$12)</f>
        <v>Papel</v>
      </c>
      <c r="N700" s="2">
        <f>_xlfn.XLOOKUP(G700,dMateriaPrima!$A$2:$A$12,dMateriaPrima!$C$2:$C$12)</f>
        <v>9</v>
      </c>
      <c r="O700" s="3">
        <f t="shared" si="50"/>
        <v>2142</v>
      </c>
      <c r="P700" s="4">
        <f t="shared" si="51"/>
        <v>0</v>
      </c>
      <c r="Q700" s="3">
        <f t="shared" si="52"/>
        <v>2142</v>
      </c>
      <c r="R700" t="str">
        <f t="shared" si="53"/>
        <v>Em atraso</v>
      </c>
      <c r="S700" s="5">
        <f t="shared" si="54"/>
        <v>2</v>
      </c>
    </row>
    <row r="701" spans="1:19" x14ac:dyDescent="0.25">
      <c r="A701">
        <v>700</v>
      </c>
      <c r="B701" s="1">
        <v>43634</v>
      </c>
      <c r="C701" s="1">
        <v>43638</v>
      </c>
      <c r="D701" s="1">
        <v>43648</v>
      </c>
      <c r="E701" s="1">
        <v>43653</v>
      </c>
      <c r="F701">
        <v>1</v>
      </c>
      <c r="G701">
        <v>10</v>
      </c>
      <c r="H701">
        <v>60</v>
      </c>
      <c r="I701" s="6">
        <v>0</v>
      </c>
      <c r="J701">
        <v>2</v>
      </c>
      <c r="K701" t="str">
        <f>_xlfn.XLOOKUP(fCompras!F701,dComprador!$A$2:$A$7,dComprador!$B$2:$B$7)</f>
        <v>Alon</v>
      </c>
      <c r="L701" t="str">
        <f>_xlfn.XLOOKUP(J701,dFornecedor!$A$2:$A$6,dFornecedor!$B$2:$B$6)</f>
        <v>Minerva</v>
      </c>
      <c r="M701" t="str">
        <f>_xlfn.XLOOKUP(G701,dMateriaPrima!$A$2:$A$12,dMateriaPrima!$B$2:$B$12)</f>
        <v>Pedra Britada</v>
      </c>
      <c r="N701" s="2">
        <f>_xlfn.XLOOKUP(G701,dMateriaPrima!$A$2:$A$12,dMateriaPrima!$C$2:$C$12)</f>
        <v>56</v>
      </c>
      <c r="O701" s="3">
        <f t="shared" si="50"/>
        <v>3360</v>
      </c>
      <c r="P701" s="4">
        <f t="shared" si="51"/>
        <v>0</v>
      </c>
      <c r="Q701" s="3">
        <f t="shared" si="52"/>
        <v>3360</v>
      </c>
      <c r="R701" t="str">
        <f t="shared" si="53"/>
        <v>Em atraso</v>
      </c>
      <c r="S701" s="5">
        <f t="shared" si="54"/>
        <v>5</v>
      </c>
    </row>
    <row r="702" spans="1:19" x14ac:dyDescent="0.25">
      <c r="A702">
        <v>701</v>
      </c>
      <c r="B702" s="1">
        <v>43634</v>
      </c>
      <c r="C702" s="1">
        <v>43634</v>
      </c>
      <c r="D702" s="1">
        <v>43652</v>
      </c>
      <c r="E702" s="1">
        <v>43656</v>
      </c>
      <c r="F702">
        <v>1</v>
      </c>
      <c r="G702">
        <v>10</v>
      </c>
      <c r="H702">
        <v>35</v>
      </c>
      <c r="I702" s="6">
        <v>0</v>
      </c>
      <c r="J702">
        <v>2</v>
      </c>
      <c r="K702" t="str">
        <f>_xlfn.XLOOKUP(fCompras!F702,dComprador!$A$2:$A$7,dComprador!$B$2:$B$7)</f>
        <v>Alon</v>
      </c>
      <c r="L702" t="str">
        <f>_xlfn.XLOOKUP(J702,dFornecedor!$A$2:$A$6,dFornecedor!$B$2:$B$6)</f>
        <v>Minerva</v>
      </c>
      <c r="M702" t="str">
        <f>_xlfn.XLOOKUP(G702,dMateriaPrima!$A$2:$A$12,dMateriaPrima!$B$2:$B$12)</f>
        <v>Pedra Britada</v>
      </c>
      <c r="N702" s="2">
        <f>_xlfn.XLOOKUP(G702,dMateriaPrima!$A$2:$A$12,dMateriaPrima!$C$2:$C$12)</f>
        <v>56</v>
      </c>
      <c r="O702" s="3">
        <f t="shared" si="50"/>
        <v>1960</v>
      </c>
      <c r="P702" s="4">
        <f t="shared" si="51"/>
        <v>0</v>
      </c>
      <c r="Q702" s="3">
        <f t="shared" si="52"/>
        <v>1960</v>
      </c>
      <c r="R702" t="str">
        <f t="shared" si="53"/>
        <v>Em atraso</v>
      </c>
      <c r="S702" s="5">
        <f t="shared" si="54"/>
        <v>4</v>
      </c>
    </row>
    <row r="703" spans="1:19" x14ac:dyDescent="0.25">
      <c r="A703">
        <v>702</v>
      </c>
      <c r="B703" s="1">
        <v>43634</v>
      </c>
      <c r="C703" s="1">
        <v>43643</v>
      </c>
      <c r="D703" s="1">
        <v>43651</v>
      </c>
      <c r="E703" s="1">
        <v>43652</v>
      </c>
      <c r="F703">
        <v>1</v>
      </c>
      <c r="G703">
        <v>1</v>
      </c>
      <c r="H703">
        <v>196</v>
      </c>
      <c r="I703" s="6">
        <v>0</v>
      </c>
      <c r="J703">
        <v>2</v>
      </c>
      <c r="K703" t="str">
        <f>_xlfn.XLOOKUP(fCompras!F703,dComprador!$A$2:$A$7,dComprador!$B$2:$B$7)</f>
        <v>Alon</v>
      </c>
      <c r="L703" t="str">
        <f>_xlfn.XLOOKUP(J703,dFornecedor!$A$2:$A$6,dFornecedor!$B$2:$B$6)</f>
        <v>Minerva</v>
      </c>
      <c r="M703" t="str">
        <f>_xlfn.XLOOKUP(G703,dMateriaPrima!$A$2:$A$12,dMateriaPrima!$B$2:$B$12)</f>
        <v>Tecido</v>
      </c>
      <c r="N703" s="2">
        <f>_xlfn.XLOOKUP(G703,dMateriaPrima!$A$2:$A$12,dMateriaPrima!$C$2:$C$12)</f>
        <v>18</v>
      </c>
      <c r="O703" s="3">
        <f t="shared" si="50"/>
        <v>3528</v>
      </c>
      <c r="P703" s="4">
        <f t="shared" si="51"/>
        <v>0</v>
      </c>
      <c r="Q703" s="3">
        <f t="shared" si="52"/>
        <v>3528</v>
      </c>
      <c r="R703" t="str">
        <f t="shared" si="53"/>
        <v>Em atraso</v>
      </c>
      <c r="S703" s="5">
        <f t="shared" si="54"/>
        <v>1</v>
      </c>
    </row>
    <row r="704" spans="1:19" x14ac:dyDescent="0.25">
      <c r="A704">
        <v>703</v>
      </c>
      <c r="B704" s="1">
        <v>43634</v>
      </c>
      <c r="C704" s="1">
        <v>43634</v>
      </c>
      <c r="D704" s="1">
        <v>43663</v>
      </c>
      <c r="E704" s="1">
        <v>43664</v>
      </c>
      <c r="F704">
        <v>1</v>
      </c>
      <c r="G704">
        <v>9</v>
      </c>
      <c r="H704">
        <v>430</v>
      </c>
      <c r="I704" s="6">
        <v>0</v>
      </c>
      <c r="J704">
        <v>5</v>
      </c>
      <c r="K704" t="str">
        <f>_xlfn.XLOOKUP(fCompras!F704,dComprador!$A$2:$A$7,dComprador!$B$2:$B$7)</f>
        <v>Alon</v>
      </c>
      <c r="L704" t="str">
        <f>_xlfn.XLOOKUP(J704,dFornecedor!$A$2:$A$6,dFornecedor!$B$2:$B$6)</f>
        <v>Atlas</v>
      </c>
      <c r="M704" t="str">
        <f>_xlfn.XLOOKUP(G704,dMateriaPrima!$A$2:$A$12,dMateriaPrima!$B$2:$B$12)</f>
        <v>Couro</v>
      </c>
      <c r="N704" s="2">
        <f>_xlfn.XLOOKUP(G704,dMateriaPrima!$A$2:$A$12,dMateriaPrima!$C$2:$C$12)</f>
        <v>4.4000000000000004</v>
      </c>
      <c r="O704" s="3">
        <f t="shared" si="50"/>
        <v>1892.0000000000002</v>
      </c>
      <c r="P704" s="4">
        <f t="shared" si="51"/>
        <v>0</v>
      </c>
      <c r="Q704" s="3">
        <f t="shared" si="52"/>
        <v>1892.0000000000002</v>
      </c>
      <c r="R704" t="str">
        <f t="shared" si="53"/>
        <v>Em atraso</v>
      </c>
      <c r="S704" s="5">
        <f t="shared" si="54"/>
        <v>1</v>
      </c>
    </row>
    <row r="705" spans="1:19" x14ac:dyDescent="0.25">
      <c r="A705">
        <v>704</v>
      </c>
      <c r="B705" s="1">
        <v>43634</v>
      </c>
      <c r="C705" s="1">
        <v>43642</v>
      </c>
      <c r="D705" s="1">
        <v>43665</v>
      </c>
      <c r="E705" s="1">
        <v>43667</v>
      </c>
      <c r="F705">
        <v>1</v>
      </c>
      <c r="G705">
        <v>5</v>
      </c>
      <c r="H705">
        <v>45</v>
      </c>
      <c r="I705" s="6">
        <v>0.23</v>
      </c>
      <c r="J705">
        <v>2</v>
      </c>
      <c r="K705" t="str">
        <f>_xlfn.XLOOKUP(fCompras!F705,dComprador!$A$2:$A$7,dComprador!$B$2:$B$7)</f>
        <v>Alon</v>
      </c>
      <c r="L705" t="str">
        <f>_xlfn.XLOOKUP(J705,dFornecedor!$A$2:$A$6,dFornecedor!$B$2:$B$6)</f>
        <v>Minerva</v>
      </c>
      <c r="M705" t="str">
        <f>_xlfn.XLOOKUP(G705,dMateriaPrima!$A$2:$A$12,dMateriaPrima!$B$2:$B$12)</f>
        <v>Areia</v>
      </c>
      <c r="N705" s="2">
        <f>_xlfn.XLOOKUP(G705,dMateriaPrima!$A$2:$A$12,dMateriaPrima!$C$2:$C$12)</f>
        <v>3.59</v>
      </c>
      <c r="O705" s="3">
        <f t="shared" si="50"/>
        <v>161.54999999999998</v>
      </c>
      <c r="P705" s="4">
        <f t="shared" si="51"/>
        <v>37.156500000000001</v>
      </c>
      <c r="Q705" s="3">
        <f t="shared" si="52"/>
        <v>124.39349999999999</v>
      </c>
      <c r="R705" t="str">
        <f t="shared" si="53"/>
        <v>Em atraso</v>
      </c>
      <c r="S705" s="5">
        <f t="shared" si="54"/>
        <v>2</v>
      </c>
    </row>
    <row r="706" spans="1:19" x14ac:dyDescent="0.25">
      <c r="A706">
        <v>705</v>
      </c>
      <c r="B706" s="1">
        <v>43634</v>
      </c>
      <c r="C706" s="1">
        <v>43634</v>
      </c>
      <c r="D706" s="1">
        <v>43651</v>
      </c>
      <c r="E706" s="1">
        <v>43650</v>
      </c>
      <c r="F706">
        <v>1</v>
      </c>
      <c r="G706">
        <v>5</v>
      </c>
      <c r="H706">
        <v>48</v>
      </c>
      <c r="I706" s="6">
        <v>0</v>
      </c>
      <c r="J706">
        <v>2</v>
      </c>
      <c r="K706" t="str">
        <f>_xlfn.XLOOKUP(fCompras!F706,dComprador!$A$2:$A$7,dComprador!$B$2:$B$7)</f>
        <v>Alon</v>
      </c>
      <c r="L706" t="str">
        <f>_xlfn.XLOOKUP(J706,dFornecedor!$A$2:$A$6,dFornecedor!$B$2:$B$6)</f>
        <v>Minerva</v>
      </c>
      <c r="M706" t="str">
        <f>_xlfn.XLOOKUP(G706,dMateriaPrima!$A$2:$A$12,dMateriaPrima!$B$2:$B$12)</f>
        <v>Areia</v>
      </c>
      <c r="N706" s="2">
        <f>_xlfn.XLOOKUP(G706,dMateriaPrima!$A$2:$A$12,dMateriaPrima!$C$2:$C$12)</f>
        <v>3.59</v>
      </c>
      <c r="O706" s="3">
        <f t="shared" si="50"/>
        <v>172.32</v>
      </c>
      <c r="P706" s="4">
        <f t="shared" si="51"/>
        <v>0</v>
      </c>
      <c r="Q706" s="3">
        <f t="shared" si="52"/>
        <v>172.32</v>
      </c>
      <c r="R706" t="str">
        <f t="shared" si="53"/>
        <v>No prazo</v>
      </c>
      <c r="S706" s="5">
        <f t="shared" si="54"/>
        <v>0</v>
      </c>
    </row>
    <row r="707" spans="1:19" x14ac:dyDescent="0.25">
      <c r="A707">
        <v>706</v>
      </c>
      <c r="B707" s="1">
        <v>43635</v>
      </c>
      <c r="C707" s="1">
        <v>43635</v>
      </c>
      <c r="D707" s="1">
        <v>43642</v>
      </c>
      <c r="E707" s="1">
        <v>43641</v>
      </c>
      <c r="F707">
        <v>4</v>
      </c>
      <c r="G707">
        <v>9</v>
      </c>
      <c r="H707">
        <v>9</v>
      </c>
      <c r="I707" s="6">
        <v>0</v>
      </c>
      <c r="J707">
        <v>2</v>
      </c>
      <c r="K707" t="str">
        <f>_xlfn.XLOOKUP(fCompras!F707,dComprador!$A$2:$A$7,dComprador!$B$2:$B$7)</f>
        <v>Lira</v>
      </c>
      <c r="L707" t="str">
        <f>_xlfn.XLOOKUP(J707,dFornecedor!$A$2:$A$6,dFornecedor!$B$2:$B$6)</f>
        <v>Minerva</v>
      </c>
      <c r="M707" t="str">
        <f>_xlfn.XLOOKUP(G707,dMateriaPrima!$A$2:$A$12,dMateriaPrima!$B$2:$B$12)</f>
        <v>Couro</v>
      </c>
      <c r="N707" s="2">
        <f>_xlfn.XLOOKUP(G707,dMateriaPrima!$A$2:$A$12,dMateriaPrima!$C$2:$C$12)</f>
        <v>4.4000000000000004</v>
      </c>
      <c r="O707" s="3">
        <f t="shared" ref="O707:O770" si="55">PRODUCT(H707,N707)</f>
        <v>39.6</v>
      </c>
      <c r="P707" s="4">
        <f t="shared" ref="P707:P770" si="56">PRODUCT(O707,I707)</f>
        <v>0</v>
      </c>
      <c r="Q707" s="3">
        <f t="shared" ref="Q707:Q770" si="57">O707-P707</f>
        <v>39.6</v>
      </c>
      <c r="R707" t="str">
        <f t="shared" ref="R707:R770" si="58">IF(E707&lt;=D707,"No prazo",IF(E707&gt;D707,"Em atraso"))</f>
        <v>No prazo</v>
      </c>
      <c r="S707" s="5">
        <f t="shared" ref="S707:S770" si="59">IF(E707 &gt;D707, E707-D707,0)</f>
        <v>0</v>
      </c>
    </row>
    <row r="708" spans="1:19" x14ac:dyDescent="0.25">
      <c r="A708">
        <v>707</v>
      </c>
      <c r="B708" s="1">
        <v>43635</v>
      </c>
      <c r="C708" s="1">
        <v>43636</v>
      </c>
      <c r="D708" s="1">
        <v>43667</v>
      </c>
      <c r="E708" s="1">
        <v>43666</v>
      </c>
      <c r="F708">
        <v>1</v>
      </c>
      <c r="G708">
        <v>11</v>
      </c>
      <c r="H708">
        <v>25</v>
      </c>
      <c r="I708" s="6">
        <v>0</v>
      </c>
      <c r="J708">
        <v>3</v>
      </c>
      <c r="K708" t="str">
        <f>_xlfn.XLOOKUP(fCompras!F708,dComprador!$A$2:$A$7,dComprador!$B$2:$B$7)</f>
        <v>Alon</v>
      </c>
      <c r="L708" t="str">
        <f>_xlfn.XLOOKUP(J708,dFornecedor!$A$2:$A$6,dFornecedor!$B$2:$B$6)</f>
        <v>StepUp</v>
      </c>
      <c r="M708" t="str">
        <f>_xlfn.XLOOKUP(G708,dMateriaPrima!$A$2:$A$12,dMateriaPrima!$B$2:$B$12)</f>
        <v>Papel</v>
      </c>
      <c r="N708" s="2">
        <f>_xlfn.XLOOKUP(G708,dMateriaPrima!$A$2:$A$12,dMateriaPrima!$C$2:$C$12)</f>
        <v>9</v>
      </c>
      <c r="O708" s="3">
        <f t="shared" si="55"/>
        <v>225</v>
      </c>
      <c r="P708" s="4">
        <f t="shared" si="56"/>
        <v>0</v>
      </c>
      <c r="Q708" s="3">
        <f t="shared" si="57"/>
        <v>225</v>
      </c>
      <c r="R708" t="str">
        <f t="shared" si="58"/>
        <v>No prazo</v>
      </c>
      <c r="S708" s="5">
        <f t="shared" si="59"/>
        <v>0</v>
      </c>
    </row>
    <row r="709" spans="1:19" x14ac:dyDescent="0.25">
      <c r="A709">
        <v>708</v>
      </c>
      <c r="B709" s="1">
        <v>43635</v>
      </c>
      <c r="C709" s="1">
        <v>43637</v>
      </c>
      <c r="D709" s="1">
        <v>43641</v>
      </c>
      <c r="E709" s="1">
        <v>43643</v>
      </c>
      <c r="F709">
        <v>4</v>
      </c>
      <c r="G709">
        <v>1</v>
      </c>
      <c r="H709">
        <v>18</v>
      </c>
      <c r="I709" s="6">
        <v>0</v>
      </c>
      <c r="J709">
        <v>2</v>
      </c>
      <c r="K709" t="str">
        <f>_xlfn.XLOOKUP(fCompras!F709,dComprador!$A$2:$A$7,dComprador!$B$2:$B$7)</f>
        <v>Lira</v>
      </c>
      <c r="L709" t="str">
        <f>_xlfn.XLOOKUP(J709,dFornecedor!$A$2:$A$6,dFornecedor!$B$2:$B$6)</f>
        <v>Minerva</v>
      </c>
      <c r="M709" t="str">
        <f>_xlfn.XLOOKUP(G709,dMateriaPrima!$A$2:$A$12,dMateriaPrima!$B$2:$B$12)</f>
        <v>Tecido</v>
      </c>
      <c r="N709" s="2">
        <f>_xlfn.XLOOKUP(G709,dMateriaPrima!$A$2:$A$12,dMateriaPrima!$C$2:$C$12)</f>
        <v>18</v>
      </c>
      <c r="O709" s="3">
        <f t="shared" si="55"/>
        <v>324</v>
      </c>
      <c r="P709" s="4">
        <f t="shared" si="56"/>
        <v>0</v>
      </c>
      <c r="Q709" s="3">
        <f t="shared" si="57"/>
        <v>324</v>
      </c>
      <c r="R709" t="str">
        <f t="shared" si="58"/>
        <v>Em atraso</v>
      </c>
      <c r="S709" s="5">
        <f t="shared" si="59"/>
        <v>2</v>
      </c>
    </row>
    <row r="710" spans="1:19" x14ac:dyDescent="0.25">
      <c r="A710">
        <v>709</v>
      </c>
      <c r="B710" s="1">
        <v>43635</v>
      </c>
      <c r="C710" s="1">
        <v>43637</v>
      </c>
      <c r="D710" s="1">
        <v>43642</v>
      </c>
      <c r="E710" s="1">
        <v>43646</v>
      </c>
      <c r="F710">
        <v>4</v>
      </c>
      <c r="G710">
        <v>5</v>
      </c>
      <c r="H710">
        <v>562</v>
      </c>
      <c r="I710" s="6">
        <v>0</v>
      </c>
      <c r="J710">
        <v>2</v>
      </c>
      <c r="K710" t="str">
        <f>_xlfn.XLOOKUP(fCompras!F710,dComprador!$A$2:$A$7,dComprador!$B$2:$B$7)</f>
        <v>Lira</v>
      </c>
      <c r="L710" t="str">
        <f>_xlfn.XLOOKUP(J710,dFornecedor!$A$2:$A$6,dFornecedor!$B$2:$B$6)</f>
        <v>Minerva</v>
      </c>
      <c r="M710" t="str">
        <f>_xlfn.XLOOKUP(G710,dMateriaPrima!$A$2:$A$12,dMateriaPrima!$B$2:$B$12)</f>
        <v>Areia</v>
      </c>
      <c r="N710" s="2">
        <f>_xlfn.XLOOKUP(G710,dMateriaPrima!$A$2:$A$12,dMateriaPrima!$C$2:$C$12)</f>
        <v>3.59</v>
      </c>
      <c r="O710" s="3">
        <f t="shared" si="55"/>
        <v>2017.58</v>
      </c>
      <c r="P710" s="4">
        <f t="shared" si="56"/>
        <v>0</v>
      </c>
      <c r="Q710" s="3">
        <f t="shared" si="57"/>
        <v>2017.58</v>
      </c>
      <c r="R710" t="str">
        <f t="shared" si="58"/>
        <v>Em atraso</v>
      </c>
      <c r="S710" s="5">
        <f t="shared" si="59"/>
        <v>4</v>
      </c>
    </row>
    <row r="711" spans="1:19" x14ac:dyDescent="0.25">
      <c r="A711">
        <v>710</v>
      </c>
      <c r="B711" s="1">
        <v>43635</v>
      </c>
      <c r="C711" s="1">
        <v>43639</v>
      </c>
      <c r="D711" s="1">
        <v>43646</v>
      </c>
      <c r="E711" s="1">
        <v>43647</v>
      </c>
      <c r="F711">
        <v>4</v>
      </c>
      <c r="G711">
        <v>9</v>
      </c>
      <c r="H711">
        <v>170</v>
      </c>
      <c r="I711" s="6">
        <v>0</v>
      </c>
      <c r="J711">
        <v>5</v>
      </c>
      <c r="K711" t="str">
        <f>_xlfn.XLOOKUP(fCompras!F711,dComprador!$A$2:$A$7,dComprador!$B$2:$B$7)</f>
        <v>Lira</v>
      </c>
      <c r="L711" t="str">
        <f>_xlfn.XLOOKUP(J711,dFornecedor!$A$2:$A$6,dFornecedor!$B$2:$B$6)</f>
        <v>Atlas</v>
      </c>
      <c r="M711" t="str">
        <f>_xlfn.XLOOKUP(G711,dMateriaPrima!$A$2:$A$12,dMateriaPrima!$B$2:$B$12)</f>
        <v>Couro</v>
      </c>
      <c r="N711" s="2">
        <f>_xlfn.XLOOKUP(G711,dMateriaPrima!$A$2:$A$12,dMateriaPrima!$C$2:$C$12)</f>
        <v>4.4000000000000004</v>
      </c>
      <c r="O711" s="3">
        <f t="shared" si="55"/>
        <v>748.00000000000011</v>
      </c>
      <c r="P711" s="4">
        <f t="shared" si="56"/>
        <v>0</v>
      </c>
      <c r="Q711" s="3">
        <f t="shared" si="57"/>
        <v>748.00000000000011</v>
      </c>
      <c r="R711" t="str">
        <f t="shared" si="58"/>
        <v>Em atraso</v>
      </c>
      <c r="S711" s="5">
        <f t="shared" si="59"/>
        <v>1</v>
      </c>
    </row>
    <row r="712" spans="1:19" x14ac:dyDescent="0.25">
      <c r="A712">
        <v>711</v>
      </c>
      <c r="B712" s="1">
        <v>43635</v>
      </c>
      <c r="C712" s="1">
        <v>43635</v>
      </c>
      <c r="D712" s="1">
        <v>43642</v>
      </c>
      <c r="E712" s="1">
        <v>43642</v>
      </c>
      <c r="F712">
        <v>4</v>
      </c>
      <c r="G712">
        <v>1</v>
      </c>
      <c r="H712">
        <v>140</v>
      </c>
      <c r="I712" s="6">
        <v>0</v>
      </c>
      <c r="J712">
        <v>2</v>
      </c>
      <c r="K712" t="str">
        <f>_xlfn.XLOOKUP(fCompras!F712,dComprador!$A$2:$A$7,dComprador!$B$2:$B$7)</f>
        <v>Lira</v>
      </c>
      <c r="L712" t="str">
        <f>_xlfn.XLOOKUP(J712,dFornecedor!$A$2:$A$6,dFornecedor!$B$2:$B$6)</f>
        <v>Minerva</v>
      </c>
      <c r="M712" t="str">
        <f>_xlfn.XLOOKUP(G712,dMateriaPrima!$A$2:$A$12,dMateriaPrima!$B$2:$B$12)</f>
        <v>Tecido</v>
      </c>
      <c r="N712" s="2">
        <f>_xlfn.XLOOKUP(G712,dMateriaPrima!$A$2:$A$12,dMateriaPrima!$C$2:$C$12)</f>
        <v>18</v>
      </c>
      <c r="O712" s="3">
        <f t="shared" si="55"/>
        <v>2520</v>
      </c>
      <c r="P712" s="4">
        <f t="shared" si="56"/>
        <v>0</v>
      </c>
      <c r="Q712" s="3">
        <f t="shared" si="57"/>
        <v>2520</v>
      </c>
      <c r="R712" t="str">
        <f t="shared" si="58"/>
        <v>No prazo</v>
      </c>
      <c r="S712" s="5">
        <f t="shared" si="59"/>
        <v>0</v>
      </c>
    </row>
    <row r="713" spans="1:19" x14ac:dyDescent="0.25">
      <c r="A713">
        <v>712</v>
      </c>
      <c r="B713" s="1">
        <v>43635</v>
      </c>
      <c r="C713" s="1">
        <v>43638</v>
      </c>
      <c r="D713" s="1">
        <v>43640</v>
      </c>
      <c r="E713" s="1">
        <v>43647</v>
      </c>
      <c r="F713">
        <v>4</v>
      </c>
      <c r="G713">
        <v>3</v>
      </c>
      <c r="H713">
        <v>120</v>
      </c>
      <c r="I713" s="6">
        <v>0</v>
      </c>
      <c r="J713">
        <v>4</v>
      </c>
      <c r="K713" t="str">
        <f>_xlfn.XLOOKUP(fCompras!F713,dComprador!$A$2:$A$7,dComprador!$B$2:$B$7)</f>
        <v>Lira</v>
      </c>
      <c r="L713" t="str">
        <f>_xlfn.XLOOKUP(J713,dFornecedor!$A$2:$A$6,dFornecedor!$B$2:$B$6)</f>
        <v>AlphaOmega</v>
      </c>
      <c r="M713" t="str">
        <f>_xlfn.XLOOKUP(G713,dMateriaPrima!$A$2:$A$12,dMateriaPrima!$B$2:$B$12)</f>
        <v>Barra Metal</v>
      </c>
      <c r="N713" s="2">
        <f>_xlfn.XLOOKUP(G713,dMateriaPrima!$A$2:$A$12,dMateriaPrima!$C$2:$C$12)</f>
        <v>565</v>
      </c>
      <c r="O713" s="3">
        <f t="shared" si="55"/>
        <v>67800</v>
      </c>
      <c r="P713" s="4">
        <f t="shared" si="56"/>
        <v>0</v>
      </c>
      <c r="Q713" s="3">
        <f t="shared" si="57"/>
        <v>67800</v>
      </c>
      <c r="R713" t="str">
        <f t="shared" si="58"/>
        <v>Em atraso</v>
      </c>
      <c r="S713" s="5">
        <f t="shared" si="59"/>
        <v>7</v>
      </c>
    </row>
    <row r="714" spans="1:19" x14ac:dyDescent="0.25">
      <c r="A714">
        <v>713</v>
      </c>
      <c r="B714" s="1">
        <v>43635</v>
      </c>
      <c r="C714" s="1">
        <v>43635</v>
      </c>
      <c r="D714" s="1">
        <v>43647</v>
      </c>
      <c r="E714" s="1">
        <v>43650</v>
      </c>
      <c r="F714">
        <v>2</v>
      </c>
      <c r="G714">
        <v>6</v>
      </c>
      <c r="H714">
        <v>22</v>
      </c>
      <c r="I714" s="6">
        <v>0</v>
      </c>
      <c r="J714">
        <v>2</v>
      </c>
      <c r="K714" t="str">
        <f>_xlfn.XLOOKUP(fCompras!F714,dComprador!$A$2:$A$7,dComprador!$B$2:$B$7)</f>
        <v>João</v>
      </c>
      <c r="L714" t="str">
        <f>_xlfn.XLOOKUP(J714,dFornecedor!$A$2:$A$6,dFornecedor!$B$2:$B$6)</f>
        <v>Minerva</v>
      </c>
      <c r="M714" t="str">
        <f>_xlfn.XLOOKUP(G714,dMateriaPrima!$A$2:$A$12,dMateriaPrima!$B$2:$B$12)</f>
        <v>Fio Algodão</v>
      </c>
      <c r="N714" s="2">
        <f>_xlfn.XLOOKUP(G714,dMateriaPrima!$A$2:$A$12,dMateriaPrima!$C$2:$C$12)</f>
        <v>55.9</v>
      </c>
      <c r="O714" s="3">
        <f t="shared" si="55"/>
        <v>1229.8</v>
      </c>
      <c r="P714" s="4">
        <f t="shared" si="56"/>
        <v>0</v>
      </c>
      <c r="Q714" s="3">
        <f t="shared" si="57"/>
        <v>1229.8</v>
      </c>
      <c r="R714" t="str">
        <f t="shared" si="58"/>
        <v>Em atraso</v>
      </c>
      <c r="S714" s="5">
        <f t="shared" si="59"/>
        <v>3</v>
      </c>
    </row>
    <row r="715" spans="1:19" x14ac:dyDescent="0.25">
      <c r="A715">
        <v>714</v>
      </c>
      <c r="B715" s="1">
        <v>43635</v>
      </c>
      <c r="C715" s="1">
        <v>43642</v>
      </c>
      <c r="D715" s="1">
        <v>43647</v>
      </c>
      <c r="E715" s="1">
        <v>43649</v>
      </c>
      <c r="F715">
        <v>3</v>
      </c>
      <c r="G715">
        <v>9</v>
      </c>
      <c r="H715">
        <v>253</v>
      </c>
      <c r="I715" s="6">
        <v>0</v>
      </c>
      <c r="J715">
        <v>2</v>
      </c>
      <c r="K715" t="str">
        <f>_xlfn.XLOOKUP(fCompras!F715,dComprador!$A$2:$A$7,dComprador!$B$2:$B$7)</f>
        <v>Diego</v>
      </c>
      <c r="L715" t="str">
        <f>_xlfn.XLOOKUP(J715,dFornecedor!$A$2:$A$6,dFornecedor!$B$2:$B$6)</f>
        <v>Minerva</v>
      </c>
      <c r="M715" t="str">
        <f>_xlfn.XLOOKUP(G715,dMateriaPrima!$A$2:$A$12,dMateriaPrima!$B$2:$B$12)</f>
        <v>Couro</v>
      </c>
      <c r="N715" s="2">
        <f>_xlfn.XLOOKUP(G715,dMateriaPrima!$A$2:$A$12,dMateriaPrima!$C$2:$C$12)</f>
        <v>4.4000000000000004</v>
      </c>
      <c r="O715" s="3">
        <f t="shared" si="55"/>
        <v>1113.2</v>
      </c>
      <c r="P715" s="4">
        <f t="shared" si="56"/>
        <v>0</v>
      </c>
      <c r="Q715" s="3">
        <f t="shared" si="57"/>
        <v>1113.2</v>
      </c>
      <c r="R715" t="str">
        <f t="shared" si="58"/>
        <v>Em atraso</v>
      </c>
      <c r="S715" s="5">
        <f t="shared" si="59"/>
        <v>2</v>
      </c>
    </row>
    <row r="716" spans="1:19" x14ac:dyDescent="0.25">
      <c r="A716">
        <v>715</v>
      </c>
      <c r="B716" s="1">
        <v>43635</v>
      </c>
      <c r="C716" s="1">
        <v>43636</v>
      </c>
      <c r="D716" s="1">
        <v>43661</v>
      </c>
      <c r="E716" s="1">
        <v>43662</v>
      </c>
      <c r="F716">
        <v>1</v>
      </c>
      <c r="G716">
        <v>6</v>
      </c>
      <c r="H716">
        <v>50</v>
      </c>
      <c r="I716" s="6">
        <v>0</v>
      </c>
      <c r="J716">
        <v>4</v>
      </c>
      <c r="K716" t="str">
        <f>_xlfn.XLOOKUP(fCompras!F716,dComprador!$A$2:$A$7,dComprador!$B$2:$B$7)</f>
        <v>Alon</v>
      </c>
      <c r="L716" t="str">
        <f>_xlfn.XLOOKUP(J716,dFornecedor!$A$2:$A$6,dFornecedor!$B$2:$B$6)</f>
        <v>AlphaOmega</v>
      </c>
      <c r="M716" t="str">
        <f>_xlfn.XLOOKUP(G716,dMateriaPrima!$A$2:$A$12,dMateriaPrima!$B$2:$B$12)</f>
        <v>Fio Algodão</v>
      </c>
      <c r="N716" s="2">
        <f>_xlfn.XLOOKUP(G716,dMateriaPrima!$A$2:$A$12,dMateriaPrima!$C$2:$C$12)</f>
        <v>55.9</v>
      </c>
      <c r="O716" s="3">
        <f t="shared" si="55"/>
        <v>2795</v>
      </c>
      <c r="P716" s="4">
        <f t="shared" si="56"/>
        <v>0</v>
      </c>
      <c r="Q716" s="3">
        <f t="shared" si="57"/>
        <v>2795</v>
      </c>
      <c r="R716" t="str">
        <f t="shared" si="58"/>
        <v>Em atraso</v>
      </c>
      <c r="S716" s="5">
        <f t="shared" si="59"/>
        <v>1</v>
      </c>
    </row>
    <row r="717" spans="1:19" x14ac:dyDescent="0.25">
      <c r="A717">
        <v>716</v>
      </c>
      <c r="B717" s="1">
        <v>43635</v>
      </c>
      <c r="C717" s="1">
        <v>43644</v>
      </c>
      <c r="D717" s="1">
        <v>43659</v>
      </c>
      <c r="E717" s="1">
        <v>43660</v>
      </c>
      <c r="F717">
        <v>1</v>
      </c>
      <c r="G717">
        <v>2</v>
      </c>
      <c r="H717">
        <v>314</v>
      </c>
      <c r="I717" s="6">
        <v>0</v>
      </c>
      <c r="J717">
        <v>2</v>
      </c>
      <c r="K717" t="str">
        <f>_xlfn.XLOOKUP(fCompras!F717,dComprador!$A$2:$A$7,dComprador!$B$2:$B$7)</f>
        <v>Alon</v>
      </c>
      <c r="L717" t="str">
        <f>_xlfn.XLOOKUP(J717,dFornecedor!$A$2:$A$6,dFornecedor!$B$2:$B$6)</f>
        <v>Minerva</v>
      </c>
      <c r="M717" t="str">
        <f>_xlfn.XLOOKUP(G717,dMateriaPrima!$A$2:$A$12,dMateriaPrima!$B$2:$B$12)</f>
        <v>Chapa Metal</v>
      </c>
      <c r="N717" s="2">
        <f>_xlfn.XLOOKUP(G717,dMateriaPrima!$A$2:$A$12,dMateriaPrima!$C$2:$C$12)</f>
        <v>299.89999999999998</v>
      </c>
      <c r="O717" s="3">
        <f t="shared" si="55"/>
        <v>94168.599999999991</v>
      </c>
      <c r="P717" s="4">
        <f t="shared" si="56"/>
        <v>0</v>
      </c>
      <c r="Q717" s="3">
        <f t="shared" si="57"/>
        <v>94168.599999999991</v>
      </c>
      <c r="R717" t="str">
        <f t="shared" si="58"/>
        <v>Em atraso</v>
      </c>
      <c r="S717" s="5">
        <f t="shared" si="59"/>
        <v>1</v>
      </c>
    </row>
    <row r="718" spans="1:19" x14ac:dyDescent="0.25">
      <c r="A718">
        <v>717</v>
      </c>
      <c r="B718" s="1">
        <v>43636</v>
      </c>
      <c r="C718" s="1">
        <v>43638</v>
      </c>
      <c r="D718" s="1">
        <v>43644</v>
      </c>
      <c r="E718" s="1">
        <v>43644</v>
      </c>
      <c r="F718">
        <v>4</v>
      </c>
      <c r="G718">
        <v>1</v>
      </c>
      <c r="H718">
        <v>17</v>
      </c>
      <c r="I718" s="6">
        <v>0</v>
      </c>
      <c r="J718">
        <v>2</v>
      </c>
      <c r="K718" t="str">
        <f>_xlfn.XLOOKUP(fCompras!F718,dComprador!$A$2:$A$7,dComprador!$B$2:$B$7)</f>
        <v>Lira</v>
      </c>
      <c r="L718" t="str">
        <f>_xlfn.XLOOKUP(J718,dFornecedor!$A$2:$A$6,dFornecedor!$B$2:$B$6)</f>
        <v>Minerva</v>
      </c>
      <c r="M718" t="str">
        <f>_xlfn.XLOOKUP(G718,dMateriaPrima!$A$2:$A$12,dMateriaPrima!$B$2:$B$12)</f>
        <v>Tecido</v>
      </c>
      <c r="N718" s="2">
        <f>_xlfn.XLOOKUP(G718,dMateriaPrima!$A$2:$A$12,dMateriaPrima!$C$2:$C$12)</f>
        <v>18</v>
      </c>
      <c r="O718" s="3">
        <f t="shared" si="55"/>
        <v>306</v>
      </c>
      <c r="P718" s="4">
        <f t="shared" si="56"/>
        <v>0</v>
      </c>
      <c r="Q718" s="3">
        <f t="shared" si="57"/>
        <v>306</v>
      </c>
      <c r="R718" t="str">
        <f t="shared" si="58"/>
        <v>No prazo</v>
      </c>
      <c r="S718" s="5">
        <f t="shared" si="59"/>
        <v>0</v>
      </c>
    </row>
    <row r="719" spans="1:19" x14ac:dyDescent="0.25">
      <c r="A719">
        <v>718</v>
      </c>
      <c r="B719" s="1">
        <v>43636</v>
      </c>
      <c r="C719" s="1">
        <v>43636</v>
      </c>
      <c r="D719" s="1">
        <v>43651</v>
      </c>
      <c r="E719" s="1">
        <v>43655</v>
      </c>
      <c r="F719">
        <v>1</v>
      </c>
      <c r="G719">
        <v>5</v>
      </c>
      <c r="H719">
        <v>5</v>
      </c>
      <c r="I719" s="6">
        <v>0</v>
      </c>
      <c r="J719">
        <v>2</v>
      </c>
      <c r="K719" t="str">
        <f>_xlfn.XLOOKUP(fCompras!F719,dComprador!$A$2:$A$7,dComprador!$B$2:$B$7)</f>
        <v>Alon</v>
      </c>
      <c r="L719" t="str">
        <f>_xlfn.XLOOKUP(J719,dFornecedor!$A$2:$A$6,dFornecedor!$B$2:$B$6)</f>
        <v>Minerva</v>
      </c>
      <c r="M719" t="str">
        <f>_xlfn.XLOOKUP(G719,dMateriaPrima!$A$2:$A$12,dMateriaPrima!$B$2:$B$12)</f>
        <v>Areia</v>
      </c>
      <c r="N719" s="2">
        <f>_xlfn.XLOOKUP(G719,dMateriaPrima!$A$2:$A$12,dMateriaPrima!$C$2:$C$12)</f>
        <v>3.59</v>
      </c>
      <c r="O719" s="3">
        <f t="shared" si="55"/>
        <v>17.95</v>
      </c>
      <c r="P719" s="4">
        <f t="shared" si="56"/>
        <v>0</v>
      </c>
      <c r="Q719" s="3">
        <f t="shared" si="57"/>
        <v>17.95</v>
      </c>
      <c r="R719" t="str">
        <f t="shared" si="58"/>
        <v>Em atraso</v>
      </c>
      <c r="S719" s="5">
        <f t="shared" si="59"/>
        <v>4</v>
      </c>
    </row>
    <row r="720" spans="1:19" x14ac:dyDescent="0.25">
      <c r="A720">
        <v>719</v>
      </c>
      <c r="B720" s="1">
        <v>43636</v>
      </c>
      <c r="C720" s="1">
        <v>43636</v>
      </c>
      <c r="D720" s="1">
        <v>43650</v>
      </c>
      <c r="E720" s="1">
        <v>43650</v>
      </c>
      <c r="F720">
        <v>3</v>
      </c>
      <c r="G720">
        <v>8</v>
      </c>
      <c r="H720">
        <v>11</v>
      </c>
      <c r="I720" s="6">
        <v>0</v>
      </c>
      <c r="J720">
        <v>2</v>
      </c>
      <c r="K720" t="str">
        <f>_xlfn.XLOOKUP(fCompras!F720,dComprador!$A$2:$A$7,dComprador!$B$2:$B$7)</f>
        <v>Diego</v>
      </c>
      <c r="L720" t="str">
        <f>_xlfn.XLOOKUP(J720,dFornecedor!$A$2:$A$6,dFornecedor!$B$2:$B$6)</f>
        <v>Minerva</v>
      </c>
      <c r="M720" t="str">
        <f>_xlfn.XLOOKUP(G720,dMateriaPrima!$A$2:$A$12,dMateriaPrima!$B$2:$B$12)</f>
        <v>Cimento</v>
      </c>
      <c r="N720" s="2">
        <f>_xlfn.XLOOKUP(G720,dMateriaPrima!$A$2:$A$12,dMateriaPrima!$C$2:$C$12)</f>
        <v>23</v>
      </c>
      <c r="O720" s="3">
        <f t="shared" si="55"/>
        <v>253</v>
      </c>
      <c r="P720" s="4">
        <f t="shared" si="56"/>
        <v>0</v>
      </c>
      <c r="Q720" s="3">
        <f t="shared" si="57"/>
        <v>253</v>
      </c>
      <c r="R720" t="str">
        <f t="shared" si="58"/>
        <v>No prazo</v>
      </c>
      <c r="S720" s="5">
        <f t="shared" si="59"/>
        <v>0</v>
      </c>
    </row>
    <row r="721" spans="1:19" x14ac:dyDescent="0.25">
      <c r="A721">
        <v>720</v>
      </c>
      <c r="B721" s="1">
        <v>43636</v>
      </c>
      <c r="C721" s="1">
        <v>43637</v>
      </c>
      <c r="D721" s="1">
        <v>43645</v>
      </c>
      <c r="E721" s="1">
        <v>43650</v>
      </c>
      <c r="F721">
        <v>2</v>
      </c>
      <c r="G721">
        <v>11</v>
      </c>
      <c r="H721">
        <v>405</v>
      </c>
      <c r="I721" s="6">
        <v>0.25</v>
      </c>
      <c r="J721">
        <v>1</v>
      </c>
      <c r="K721" t="str">
        <f>_xlfn.XLOOKUP(fCompras!F721,dComprador!$A$2:$A$7,dComprador!$B$2:$B$7)</f>
        <v>João</v>
      </c>
      <c r="L721" t="str">
        <f>_xlfn.XLOOKUP(J721,dFornecedor!$A$2:$A$6,dFornecedor!$B$2:$B$6)</f>
        <v>NorthShore</v>
      </c>
      <c r="M721" t="str">
        <f>_xlfn.XLOOKUP(G721,dMateriaPrima!$A$2:$A$12,dMateriaPrima!$B$2:$B$12)</f>
        <v>Papel</v>
      </c>
      <c r="N721" s="2">
        <f>_xlfn.XLOOKUP(G721,dMateriaPrima!$A$2:$A$12,dMateriaPrima!$C$2:$C$12)</f>
        <v>9</v>
      </c>
      <c r="O721" s="3">
        <f t="shared" si="55"/>
        <v>3645</v>
      </c>
      <c r="P721" s="4">
        <f t="shared" si="56"/>
        <v>911.25</v>
      </c>
      <c r="Q721" s="3">
        <f t="shared" si="57"/>
        <v>2733.75</v>
      </c>
      <c r="R721" t="str">
        <f t="shared" si="58"/>
        <v>Em atraso</v>
      </c>
      <c r="S721" s="5">
        <f t="shared" si="59"/>
        <v>5</v>
      </c>
    </row>
    <row r="722" spans="1:19" x14ac:dyDescent="0.25">
      <c r="A722">
        <v>721</v>
      </c>
      <c r="B722" s="1">
        <v>43636</v>
      </c>
      <c r="C722" s="1">
        <v>43636</v>
      </c>
      <c r="D722" s="1">
        <v>43654</v>
      </c>
      <c r="E722" s="1">
        <v>43654</v>
      </c>
      <c r="F722">
        <v>1</v>
      </c>
      <c r="G722">
        <v>5</v>
      </c>
      <c r="H722">
        <v>519</v>
      </c>
      <c r="I722" s="6">
        <v>0</v>
      </c>
      <c r="J722">
        <v>2</v>
      </c>
      <c r="K722" t="str">
        <f>_xlfn.XLOOKUP(fCompras!F722,dComprador!$A$2:$A$7,dComprador!$B$2:$B$7)</f>
        <v>Alon</v>
      </c>
      <c r="L722" t="str">
        <f>_xlfn.XLOOKUP(J722,dFornecedor!$A$2:$A$6,dFornecedor!$B$2:$B$6)</f>
        <v>Minerva</v>
      </c>
      <c r="M722" t="str">
        <f>_xlfn.XLOOKUP(G722,dMateriaPrima!$A$2:$A$12,dMateriaPrima!$B$2:$B$12)</f>
        <v>Areia</v>
      </c>
      <c r="N722" s="2">
        <f>_xlfn.XLOOKUP(G722,dMateriaPrima!$A$2:$A$12,dMateriaPrima!$C$2:$C$12)</f>
        <v>3.59</v>
      </c>
      <c r="O722" s="3">
        <f t="shared" si="55"/>
        <v>1863.21</v>
      </c>
      <c r="P722" s="4">
        <f t="shared" si="56"/>
        <v>0</v>
      </c>
      <c r="Q722" s="3">
        <f t="shared" si="57"/>
        <v>1863.21</v>
      </c>
      <c r="R722" t="str">
        <f t="shared" si="58"/>
        <v>No prazo</v>
      </c>
      <c r="S722" s="5">
        <f t="shared" si="59"/>
        <v>0</v>
      </c>
    </row>
    <row r="723" spans="1:19" x14ac:dyDescent="0.25">
      <c r="A723">
        <v>722</v>
      </c>
      <c r="B723" s="1">
        <v>43637</v>
      </c>
      <c r="C723" s="1">
        <v>43647</v>
      </c>
      <c r="D723" s="1">
        <v>43650</v>
      </c>
      <c r="E723" s="1">
        <v>43653</v>
      </c>
      <c r="F723">
        <v>4</v>
      </c>
      <c r="G723">
        <v>7</v>
      </c>
      <c r="H723">
        <v>29</v>
      </c>
      <c r="I723" s="6">
        <v>0</v>
      </c>
      <c r="J723">
        <v>3</v>
      </c>
      <c r="K723" t="str">
        <f>_xlfn.XLOOKUP(fCompras!F723,dComprador!$A$2:$A$7,dComprador!$B$2:$B$7)</f>
        <v>Lira</v>
      </c>
      <c r="L723" t="str">
        <f>_xlfn.XLOOKUP(J723,dFornecedor!$A$2:$A$6,dFornecedor!$B$2:$B$6)</f>
        <v>StepUp</v>
      </c>
      <c r="M723" t="str">
        <f>_xlfn.XLOOKUP(G723,dMateriaPrima!$A$2:$A$12,dMateriaPrima!$B$2:$B$12)</f>
        <v>Poliéster</v>
      </c>
      <c r="N723" s="2">
        <f>_xlfn.XLOOKUP(G723,dMateriaPrima!$A$2:$A$12,dMateriaPrima!$C$2:$C$12)</f>
        <v>8</v>
      </c>
      <c r="O723" s="3">
        <f t="shared" si="55"/>
        <v>232</v>
      </c>
      <c r="P723" s="4">
        <f t="shared" si="56"/>
        <v>0</v>
      </c>
      <c r="Q723" s="3">
        <f t="shared" si="57"/>
        <v>232</v>
      </c>
      <c r="R723" t="str">
        <f t="shared" si="58"/>
        <v>Em atraso</v>
      </c>
      <c r="S723" s="5">
        <f t="shared" si="59"/>
        <v>3</v>
      </c>
    </row>
    <row r="724" spans="1:19" x14ac:dyDescent="0.25">
      <c r="A724">
        <v>723</v>
      </c>
      <c r="B724" s="1">
        <v>43637</v>
      </c>
      <c r="C724" s="1">
        <v>43637</v>
      </c>
      <c r="D724" s="1">
        <v>43645</v>
      </c>
      <c r="E724" s="1">
        <v>43649</v>
      </c>
      <c r="F724">
        <v>4</v>
      </c>
      <c r="G724">
        <v>7</v>
      </c>
      <c r="H724">
        <v>14</v>
      </c>
      <c r="I724" s="6">
        <v>0</v>
      </c>
      <c r="J724">
        <v>2</v>
      </c>
      <c r="K724" t="str">
        <f>_xlfn.XLOOKUP(fCompras!F724,dComprador!$A$2:$A$7,dComprador!$B$2:$B$7)</f>
        <v>Lira</v>
      </c>
      <c r="L724" t="str">
        <f>_xlfn.XLOOKUP(J724,dFornecedor!$A$2:$A$6,dFornecedor!$B$2:$B$6)</f>
        <v>Minerva</v>
      </c>
      <c r="M724" t="str">
        <f>_xlfn.XLOOKUP(G724,dMateriaPrima!$A$2:$A$12,dMateriaPrima!$B$2:$B$12)</f>
        <v>Poliéster</v>
      </c>
      <c r="N724" s="2">
        <f>_xlfn.XLOOKUP(G724,dMateriaPrima!$A$2:$A$12,dMateriaPrima!$C$2:$C$12)</f>
        <v>8</v>
      </c>
      <c r="O724" s="3">
        <f t="shared" si="55"/>
        <v>112</v>
      </c>
      <c r="P724" s="4">
        <f t="shared" si="56"/>
        <v>0</v>
      </c>
      <c r="Q724" s="3">
        <f t="shared" si="57"/>
        <v>112</v>
      </c>
      <c r="R724" t="str">
        <f t="shared" si="58"/>
        <v>Em atraso</v>
      </c>
      <c r="S724" s="5">
        <f t="shared" si="59"/>
        <v>4</v>
      </c>
    </row>
    <row r="725" spans="1:19" x14ac:dyDescent="0.25">
      <c r="A725">
        <v>724</v>
      </c>
      <c r="B725" s="1">
        <v>43637</v>
      </c>
      <c r="C725" s="1">
        <v>43646</v>
      </c>
      <c r="D725" s="1">
        <v>43647</v>
      </c>
      <c r="E725" s="1">
        <v>43649</v>
      </c>
      <c r="F725">
        <v>4</v>
      </c>
      <c r="G725">
        <v>11</v>
      </c>
      <c r="H725">
        <v>15</v>
      </c>
      <c r="I725" s="6">
        <v>0</v>
      </c>
      <c r="J725">
        <v>3</v>
      </c>
      <c r="K725" t="str">
        <f>_xlfn.XLOOKUP(fCompras!F725,dComprador!$A$2:$A$7,dComprador!$B$2:$B$7)</f>
        <v>Lira</v>
      </c>
      <c r="L725" t="str">
        <f>_xlfn.XLOOKUP(J725,dFornecedor!$A$2:$A$6,dFornecedor!$B$2:$B$6)</f>
        <v>StepUp</v>
      </c>
      <c r="M725" t="str">
        <f>_xlfn.XLOOKUP(G725,dMateriaPrima!$A$2:$A$12,dMateriaPrima!$B$2:$B$12)</f>
        <v>Papel</v>
      </c>
      <c r="N725" s="2">
        <f>_xlfn.XLOOKUP(G725,dMateriaPrima!$A$2:$A$12,dMateriaPrima!$C$2:$C$12)</f>
        <v>9</v>
      </c>
      <c r="O725" s="3">
        <f t="shared" si="55"/>
        <v>135</v>
      </c>
      <c r="P725" s="4">
        <f t="shared" si="56"/>
        <v>0</v>
      </c>
      <c r="Q725" s="3">
        <f t="shared" si="57"/>
        <v>135</v>
      </c>
      <c r="R725" t="str">
        <f t="shared" si="58"/>
        <v>Em atraso</v>
      </c>
      <c r="S725" s="5">
        <f t="shared" si="59"/>
        <v>2</v>
      </c>
    </row>
    <row r="726" spans="1:19" x14ac:dyDescent="0.25">
      <c r="A726">
        <v>725</v>
      </c>
      <c r="B726" s="1">
        <v>43637</v>
      </c>
      <c r="C726" s="1">
        <v>43637</v>
      </c>
      <c r="D726" s="1">
        <v>43656</v>
      </c>
      <c r="E726" s="1">
        <v>43659</v>
      </c>
      <c r="F726">
        <v>1</v>
      </c>
      <c r="G726">
        <v>5</v>
      </c>
      <c r="H726">
        <v>102</v>
      </c>
      <c r="I726" s="6">
        <v>0</v>
      </c>
      <c r="J726">
        <v>2</v>
      </c>
      <c r="K726" t="str">
        <f>_xlfn.XLOOKUP(fCompras!F726,dComprador!$A$2:$A$7,dComprador!$B$2:$B$7)</f>
        <v>Alon</v>
      </c>
      <c r="L726" t="str">
        <f>_xlfn.XLOOKUP(J726,dFornecedor!$A$2:$A$6,dFornecedor!$B$2:$B$6)</f>
        <v>Minerva</v>
      </c>
      <c r="M726" t="str">
        <f>_xlfn.XLOOKUP(G726,dMateriaPrima!$A$2:$A$12,dMateriaPrima!$B$2:$B$12)</f>
        <v>Areia</v>
      </c>
      <c r="N726" s="2">
        <f>_xlfn.XLOOKUP(G726,dMateriaPrima!$A$2:$A$12,dMateriaPrima!$C$2:$C$12)</f>
        <v>3.59</v>
      </c>
      <c r="O726" s="3">
        <f t="shared" si="55"/>
        <v>366.18</v>
      </c>
      <c r="P726" s="4">
        <f t="shared" si="56"/>
        <v>0</v>
      </c>
      <c r="Q726" s="3">
        <f t="shared" si="57"/>
        <v>366.18</v>
      </c>
      <c r="R726" t="str">
        <f t="shared" si="58"/>
        <v>Em atraso</v>
      </c>
      <c r="S726" s="5">
        <f t="shared" si="59"/>
        <v>3</v>
      </c>
    </row>
    <row r="727" spans="1:19" x14ac:dyDescent="0.25">
      <c r="A727">
        <v>726</v>
      </c>
      <c r="B727" s="1">
        <v>43637</v>
      </c>
      <c r="C727" s="1">
        <v>43640</v>
      </c>
      <c r="D727" s="1">
        <v>43654</v>
      </c>
      <c r="E727" s="1">
        <v>43657</v>
      </c>
      <c r="F727">
        <v>1</v>
      </c>
      <c r="G727">
        <v>5</v>
      </c>
      <c r="H727">
        <v>58</v>
      </c>
      <c r="I727" s="6">
        <v>0</v>
      </c>
      <c r="J727">
        <v>4</v>
      </c>
      <c r="K727" t="str">
        <f>_xlfn.XLOOKUP(fCompras!F727,dComprador!$A$2:$A$7,dComprador!$B$2:$B$7)</f>
        <v>Alon</v>
      </c>
      <c r="L727" t="str">
        <f>_xlfn.XLOOKUP(J727,dFornecedor!$A$2:$A$6,dFornecedor!$B$2:$B$6)</f>
        <v>AlphaOmega</v>
      </c>
      <c r="M727" t="str">
        <f>_xlfn.XLOOKUP(G727,dMateriaPrima!$A$2:$A$12,dMateriaPrima!$B$2:$B$12)</f>
        <v>Areia</v>
      </c>
      <c r="N727" s="2">
        <f>_xlfn.XLOOKUP(G727,dMateriaPrima!$A$2:$A$12,dMateriaPrima!$C$2:$C$12)</f>
        <v>3.59</v>
      </c>
      <c r="O727" s="3">
        <f t="shared" si="55"/>
        <v>208.22</v>
      </c>
      <c r="P727" s="4">
        <f t="shared" si="56"/>
        <v>0</v>
      </c>
      <c r="Q727" s="3">
        <f t="shared" si="57"/>
        <v>208.22</v>
      </c>
      <c r="R727" t="str">
        <f t="shared" si="58"/>
        <v>Em atraso</v>
      </c>
      <c r="S727" s="5">
        <f t="shared" si="59"/>
        <v>3</v>
      </c>
    </row>
    <row r="728" spans="1:19" x14ac:dyDescent="0.25">
      <c r="A728">
        <v>727</v>
      </c>
      <c r="B728" s="1">
        <v>43637</v>
      </c>
      <c r="C728" s="1">
        <v>43638</v>
      </c>
      <c r="D728" s="1">
        <v>43648</v>
      </c>
      <c r="E728" s="1">
        <v>43651</v>
      </c>
      <c r="F728">
        <v>3</v>
      </c>
      <c r="G728">
        <v>1</v>
      </c>
      <c r="H728">
        <v>163</v>
      </c>
      <c r="I728" s="6">
        <v>0</v>
      </c>
      <c r="J728">
        <v>3</v>
      </c>
      <c r="K728" t="str">
        <f>_xlfn.XLOOKUP(fCompras!F728,dComprador!$A$2:$A$7,dComprador!$B$2:$B$7)</f>
        <v>Diego</v>
      </c>
      <c r="L728" t="str">
        <f>_xlfn.XLOOKUP(J728,dFornecedor!$A$2:$A$6,dFornecedor!$B$2:$B$6)</f>
        <v>StepUp</v>
      </c>
      <c r="M728" t="str">
        <f>_xlfn.XLOOKUP(G728,dMateriaPrima!$A$2:$A$12,dMateriaPrima!$B$2:$B$12)</f>
        <v>Tecido</v>
      </c>
      <c r="N728" s="2">
        <f>_xlfn.XLOOKUP(G728,dMateriaPrima!$A$2:$A$12,dMateriaPrima!$C$2:$C$12)</f>
        <v>18</v>
      </c>
      <c r="O728" s="3">
        <f t="shared" si="55"/>
        <v>2934</v>
      </c>
      <c r="P728" s="4">
        <f t="shared" si="56"/>
        <v>0</v>
      </c>
      <c r="Q728" s="3">
        <f t="shared" si="57"/>
        <v>2934</v>
      </c>
      <c r="R728" t="str">
        <f t="shared" si="58"/>
        <v>Em atraso</v>
      </c>
      <c r="S728" s="5">
        <f t="shared" si="59"/>
        <v>3</v>
      </c>
    </row>
    <row r="729" spans="1:19" x14ac:dyDescent="0.25">
      <c r="A729">
        <v>728</v>
      </c>
      <c r="B729" s="1">
        <v>43637</v>
      </c>
      <c r="C729" s="1">
        <v>43637</v>
      </c>
      <c r="D729" s="1">
        <v>43653</v>
      </c>
      <c r="E729" s="1">
        <v>43657</v>
      </c>
      <c r="F729">
        <v>1</v>
      </c>
      <c r="G729">
        <v>7</v>
      </c>
      <c r="H729">
        <v>6</v>
      </c>
      <c r="I729" s="6">
        <v>0</v>
      </c>
      <c r="J729">
        <v>2</v>
      </c>
      <c r="K729" t="str">
        <f>_xlfn.XLOOKUP(fCompras!F729,dComprador!$A$2:$A$7,dComprador!$B$2:$B$7)</f>
        <v>Alon</v>
      </c>
      <c r="L729" t="str">
        <f>_xlfn.XLOOKUP(J729,dFornecedor!$A$2:$A$6,dFornecedor!$B$2:$B$6)</f>
        <v>Minerva</v>
      </c>
      <c r="M729" t="str">
        <f>_xlfn.XLOOKUP(G729,dMateriaPrima!$A$2:$A$12,dMateriaPrima!$B$2:$B$12)</f>
        <v>Poliéster</v>
      </c>
      <c r="N729" s="2">
        <f>_xlfn.XLOOKUP(G729,dMateriaPrima!$A$2:$A$12,dMateriaPrima!$C$2:$C$12)</f>
        <v>8</v>
      </c>
      <c r="O729" s="3">
        <f t="shared" si="55"/>
        <v>48</v>
      </c>
      <c r="P729" s="4">
        <f t="shared" si="56"/>
        <v>0</v>
      </c>
      <c r="Q729" s="3">
        <f t="shared" si="57"/>
        <v>48</v>
      </c>
      <c r="R729" t="str">
        <f t="shared" si="58"/>
        <v>Em atraso</v>
      </c>
      <c r="S729" s="5">
        <f t="shared" si="59"/>
        <v>4</v>
      </c>
    </row>
    <row r="730" spans="1:19" x14ac:dyDescent="0.25">
      <c r="A730">
        <v>729</v>
      </c>
      <c r="B730" s="1">
        <v>43637</v>
      </c>
      <c r="C730" s="1">
        <v>43648</v>
      </c>
      <c r="D730" s="1">
        <v>43663</v>
      </c>
      <c r="E730" s="1">
        <v>43666</v>
      </c>
      <c r="F730">
        <v>1</v>
      </c>
      <c r="G730">
        <v>11</v>
      </c>
      <c r="H730">
        <v>57</v>
      </c>
      <c r="I730" s="6">
        <v>0</v>
      </c>
      <c r="J730">
        <v>1</v>
      </c>
      <c r="K730" t="str">
        <f>_xlfn.XLOOKUP(fCompras!F730,dComprador!$A$2:$A$7,dComprador!$B$2:$B$7)</f>
        <v>Alon</v>
      </c>
      <c r="L730" t="str">
        <f>_xlfn.XLOOKUP(J730,dFornecedor!$A$2:$A$6,dFornecedor!$B$2:$B$6)</f>
        <v>NorthShore</v>
      </c>
      <c r="M730" t="str">
        <f>_xlfn.XLOOKUP(G730,dMateriaPrima!$A$2:$A$12,dMateriaPrima!$B$2:$B$12)</f>
        <v>Papel</v>
      </c>
      <c r="N730" s="2">
        <f>_xlfn.XLOOKUP(G730,dMateriaPrima!$A$2:$A$12,dMateriaPrima!$C$2:$C$12)</f>
        <v>9</v>
      </c>
      <c r="O730" s="3">
        <f t="shared" si="55"/>
        <v>513</v>
      </c>
      <c r="P730" s="4">
        <f t="shared" si="56"/>
        <v>0</v>
      </c>
      <c r="Q730" s="3">
        <f t="shared" si="57"/>
        <v>513</v>
      </c>
      <c r="R730" t="str">
        <f t="shared" si="58"/>
        <v>Em atraso</v>
      </c>
      <c r="S730" s="5">
        <f t="shared" si="59"/>
        <v>3</v>
      </c>
    </row>
    <row r="731" spans="1:19" x14ac:dyDescent="0.25">
      <c r="A731">
        <v>730</v>
      </c>
      <c r="B731" s="1">
        <v>43637</v>
      </c>
      <c r="C731" s="1">
        <v>43644</v>
      </c>
      <c r="D731" s="1">
        <v>43658</v>
      </c>
      <c r="E731" s="1">
        <v>43659</v>
      </c>
      <c r="F731">
        <v>1</v>
      </c>
      <c r="G731">
        <v>1</v>
      </c>
      <c r="H731">
        <v>161</v>
      </c>
      <c r="I731" s="6">
        <v>0</v>
      </c>
      <c r="J731">
        <v>3</v>
      </c>
      <c r="K731" t="str">
        <f>_xlfn.XLOOKUP(fCompras!F731,dComprador!$A$2:$A$7,dComprador!$B$2:$B$7)</f>
        <v>Alon</v>
      </c>
      <c r="L731" t="str">
        <f>_xlfn.XLOOKUP(J731,dFornecedor!$A$2:$A$6,dFornecedor!$B$2:$B$6)</f>
        <v>StepUp</v>
      </c>
      <c r="M731" t="str">
        <f>_xlfn.XLOOKUP(G731,dMateriaPrima!$A$2:$A$12,dMateriaPrima!$B$2:$B$12)</f>
        <v>Tecido</v>
      </c>
      <c r="N731" s="2">
        <f>_xlfn.XLOOKUP(G731,dMateriaPrima!$A$2:$A$12,dMateriaPrima!$C$2:$C$12)</f>
        <v>18</v>
      </c>
      <c r="O731" s="3">
        <f t="shared" si="55"/>
        <v>2898</v>
      </c>
      <c r="P731" s="4">
        <f t="shared" si="56"/>
        <v>0</v>
      </c>
      <c r="Q731" s="3">
        <f t="shared" si="57"/>
        <v>2898</v>
      </c>
      <c r="R731" t="str">
        <f t="shared" si="58"/>
        <v>Em atraso</v>
      </c>
      <c r="S731" s="5">
        <f t="shared" si="59"/>
        <v>1</v>
      </c>
    </row>
    <row r="732" spans="1:19" x14ac:dyDescent="0.25">
      <c r="A732">
        <v>731</v>
      </c>
      <c r="B732" s="1">
        <v>43637</v>
      </c>
      <c r="C732" s="1">
        <v>43644</v>
      </c>
      <c r="D732" s="1">
        <v>43660</v>
      </c>
      <c r="E732" s="1">
        <v>43663</v>
      </c>
      <c r="F732">
        <v>1</v>
      </c>
      <c r="G732">
        <v>7</v>
      </c>
      <c r="H732">
        <v>423</v>
      </c>
      <c r="I732" s="6">
        <v>0</v>
      </c>
      <c r="J732">
        <v>1</v>
      </c>
      <c r="K732" t="str">
        <f>_xlfn.XLOOKUP(fCompras!F732,dComprador!$A$2:$A$7,dComprador!$B$2:$B$7)</f>
        <v>Alon</v>
      </c>
      <c r="L732" t="str">
        <f>_xlfn.XLOOKUP(J732,dFornecedor!$A$2:$A$6,dFornecedor!$B$2:$B$6)</f>
        <v>NorthShore</v>
      </c>
      <c r="M732" t="str">
        <f>_xlfn.XLOOKUP(G732,dMateriaPrima!$A$2:$A$12,dMateriaPrima!$B$2:$B$12)</f>
        <v>Poliéster</v>
      </c>
      <c r="N732" s="2">
        <f>_xlfn.XLOOKUP(G732,dMateriaPrima!$A$2:$A$12,dMateriaPrima!$C$2:$C$12)</f>
        <v>8</v>
      </c>
      <c r="O732" s="3">
        <f t="shared" si="55"/>
        <v>3384</v>
      </c>
      <c r="P732" s="4">
        <f t="shared" si="56"/>
        <v>0</v>
      </c>
      <c r="Q732" s="3">
        <f t="shared" si="57"/>
        <v>3384</v>
      </c>
      <c r="R732" t="str">
        <f t="shared" si="58"/>
        <v>Em atraso</v>
      </c>
      <c r="S732" s="5">
        <f t="shared" si="59"/>
        <v>3</v>
      </c>
    </row>
    <row r="733" spans="1:19" x14ac:dyDescent="0.25">
      <c r="A733">
        <v>732</v>
      </c>
      <c r="B733" s="1">
        <v>43637</v>
      </c>
      <c r="C733" s="1">
        <v>43642</v>
      </c>
      <c r="D733" s="1">
        <v>43660</v>
      </c>
      <c r="E733" s="1">
        <v>43662</v>
      </c>
      <c r="F733">
        <v>1</v>
      </c>
      <c r="G733">
        <v>1</v>
      </c>
      <c r="H733">
        <v>45</v>
      </c>
      <c r="I733" s="6">
        <v>0</v>
      </c>
      <c r="J733">
        <v>4</v>
      </c>
      <c r="K733" t="str">
        <f>_xlfn.XLOOKUP(fCompras!F733,dComprador!$A$2:$A$7,dComprador!$B$2:$B$7)</f>
        <v>Alon</v>
      </c>
      <c r="L733" t="str">
        <f>_xlfn.XLOOKUP(J733,dFornecedor!$A$2:$A$6,dFornecedor!$B$2:$B$6)</f>
        <v>AlphaOmega</v>
      </c>
      <c r="M733" t="str">
        <f>_xlfn.XLOOKUP(G733,dMateriaPrima!$A$2:$A$12,dMateriaPrima!$B$2:$B$12)</f>
        <v>Tecido</v>
      </c>
      <c r="N733" s="2">
        <f>_xlfn.XLOOKUP(G733,dMateriaPrima!$A$2:$A$12,dMateriaPrima!$C$2:$C$12)</f>
        <v>18</v>
      </c>
      <c r="O733" s="3">
        <f t="shared" si="55"/>
        <v>810</v>
      </c>
      <c r="P733" s="4">
        <f t="shared" si="56"/>
        <v>0</v>
      </c>
      <c r="Q733" s="3">
        <f t="shared" si="57"/>
        <v>810</v>
      </c>
      <c r="R733" t="str">
        <f t="shared" si="58"/>
        <v>Em atraso</v>
      </c>
      <c r="S733" s="5">
        <f t="shared" si="59"/>
        <v>2</v>
      </c>
    </row>
    <row r="734" spans="1:19" x14ac:dyDescent="0.25">
      <c r="A734">
        <v>733</v>
      </c>
      <c r="B734" s="1">
        <v>43638</v>
      </c>
      <c r="C734" s="1">
        <v>43639</v>
      </c>
      <c r="D734" s="1">
        <v>43670</v>
      </c>
      <c r="E734" s="1">
        <v>43671</v>
      </c>
      <c r="F734">
        <v>1</v>
      </c>
      <c r="G734">
        <v>8</v>
      </c>
      <c r="H734">
        <v>356</v>
      </c>
      <c r="I734" s="6">
        <v>0</v>
      </c>
      <c r="J734">
        <v>4</v>
      </c>
      <c r="K734" t="str">
        <f>_xlfn.XLOOKUP(fCompras!F734,dComprador!$A$2:$A$7,dComprador!$B$2:$B$7)</f>
        <v>Alon</v>
      </c>
      <c r="L734" t="str">
        <f>_xlfn.XLOOKUP(J734,dFornecedor!$A$2:$A$6,dFornecedor!$B$2:$B$6)</f>
        <v>AlphaOmega</v>
      </c>
      <c r="M734" t="str">
        <f>_xlfn.XLOOKUP(G734,dMateriaPrima!$A$2:$A$12,dMateriaPrima!$B$2:$B$12)</f>
        <v>Cimento</v>
      </c>
      <c r="N734" s="2">
        <f>_xlfn.XLOOKUP(G734,dMateriaPrima!$A$2:$A$12,dMateriaPrima!$C$2:$C$12)</f>
        <v>23</v>
      </c>
      <c r="O734" s="3">
        <f t="shared" si="55"/>
        <v>8188</v>
      </c>
      <c r="P734" s="4">
        <f t="shared" si="56"/>
        <v>0</v>
      </c>
      <c r="Q734" s="3">
        <f t="shared" si="57"/>
        <v>8188</v>
      </c>
      <c r="R734" t="str">
        <f t="shared" si="58"/>
        <v>Em atraso</v>
      </c>
      <c r="S734" s="5">
        <f t="shared" si="59"/>
        <v>1</v>
      </c>
    </row>
    <row r="735" spans="1:19" x14ac:dyDescent="0.25">
      <c r="A735">
        <v>734</v>
      </c>
      <c r="B735" s="1">
        <v>43638</v>
      </c>
      <c r="C735" s="1">
        <v>43640</v>
      </c>
      <c r="D735" s="1">
        <v>43648</v>
      </c>
      <c r="E735" s="1">
        <v>43648</v>
      </c>
      <c r="F735">
        <v>4</v>
      </c>
      <c r="G735">
        <v>4</v>
      </c>
      <c r="H735">
        <v>533</v>
      </c>
      <c r="I735" s="6">
        <v>0</v>
      </c>
      <c r="J735">
        <v>4</v>
      </c>
      <c r="K735" t="str">
        <f>_xlfn.XLOOKUP(fCompras!F735,dComprador!$A$2:$A$7,dComprador!$B$2:$B$7)</f>
        <v>Lira</v>
      </c>
      <c r="L735" t="str">
        <f>_xlfn.XLOOKUP(J735,dFornecedor!$A$2:$A$6,dFornecedor!$B$2:$B$6)</f>
        <v>AlphaOmega</v>
      </c>
      <c r="M735" t="str">
        <f>_xlfn.XLOOKUP(G735,dMateriaPrima!$A$2:$A$12,dMateriaPrima!$B$2:$B$12)</f>
        <v>Madeira</v>
      </c>
      <c r="N735" s="2">
        <f>_xlfn.XLOOKUP(G735,dMateriaPrima!$A$2:$A$12,dMateriaPrima!$C$2:$C$12)</f>
        <v>168</v>
      </c>
      <c r="O735" s="3">
        <f t="shared" si="55"/>
        <v>89544</v>
      </c>
      <c r="P735" s="4">
        <f t="shared" si="56"/>
        <v>0</v>
      </c>
      <c r="Q735" s="3">
        <f t="shared" si="57"/>
        <v>89544</v>
      </c>
      <c r="R735" t="str">
        <f t="shared" si="58"/>
        <v>No prazo</v>
      </c>
      <c r="S735" s="5">
        <f t="shared" si="59"/>
        <v>0</v>
      </c>
    </row>
    <row r="736" spans="1:19" x14ac:dyDescent="0.25">
      <c r="A736">
        <v>735</v>
      </c>
      <c r="B736" s="1">
        <v>43638</v>
      </c>
      <c r="C736" s="1">
        <v>43638</v>
      </c>
      <c r="D736" s="1">
        <v>43647</v>
      </c>
      <c r="E736" s="1">
        <v>43645</v>
      </c>
      <c r="F736">
        <v>4</v>
      </c>
      <c r="G736">
        <v>5</v>
      </c>
      <c r="H736">
        <v>22</v>
      </c>
      <c r="I736" s="6">
        <v>0</v>
      </c>
      <c r="J736">
        <v>2</v>
      </c>
      <c r="K736" t="str">
        <f>_xlfn.XLOOKUP(fCompras!F736,dComprador!$A$2:$A$7,dComprador!$B$2:$B$7)</f>
        <v>Lira</v>
      </c>
      <c r="L736" t="str">
        <f>_xlfn.XLOOKUP(J736,dFornecedor!$A$2:$A$6,dFornecedor!$B$2:$B$6)</f>
        <v>Minerva</v>
      </c>
      <c r="M736" t="str">
        <f>_xlfn.XLOOKUP(G736,dMateriaPrima!$A$2:$A$12,dMateriaPrima!$B$2:$B$12)</f>
        <v>Areia</v>
      </c>
      <c r="N736" s="2">
        <f>_xlfn.XLOOKUP(G736,dMateriaPrima!$A$2:$A$12,dMateriaPrima!$C$2:$C$12)</f>
        <v>3.59</v>
      </c>
      <c r="O736" s="3">
        <f t="shared" si="55"/>
        <v>78.97999999999999</v>
      </c>
      <c r="P736" s="4">
        <f t="shared" si="56"/>
        <v>0</v>
      </c>
      <c r="Q736" s="3">
        <f t="shared" si="57"/>
        <v>78.97999999999999</v>
      </c>
      <c r="R736" t="str">
        <f t="shared" si="58"/>
        <v>No prazo</v>
      </c>
      <c r="S736" s="5">
        <f t="shared" si="59"/>
        <v>0</v>
      </c>
    </row>
    <row r="737" spans="1:19" x14ac:dyDescent="0.25">
      <c r="A737">
        <v>736</v>
      </c>
      <c r="B737" s="1">
        <v>43638</v>
      </c>
      <c r="C737" s="1">
        <v>43649</v>
      </c>
      <c r="D737" s="1">
        <v>43649</v>
      </c>
      <c r="E737" s="1">
        <v>43652</v>
      </c>
      <c r="F737">
        <v>4</v>
      </c>
      <c r="G737">
        <v>7</v>
      </c>
      <c r="H737">
        <v>86</v>
      </c>
      <c r="I737" s="6">
        <v>0</v>
      </c>
      <c r="J737">
        <v>1</v>
      </c>
      <c r="K737" t="str">
        <f>_xlfn.XLOOKUP(fCompras!F737,dComprador!$A$2:$A$7,dComprador!$B$2:$B$7)</f>
        <v>Lira</v>
      </c>
      <c r="L737" t="str">
        <f>_xlfn.XLOOKUP(J737,dFornecedor!$A$2:$A$6,dFornecedor!$B$2:$B$6)</f>
        <v>NorthShore</v>
      </c>
      <c r="M737" t="str">
        <f>_xlfn.XLOOKUP(G737,dMateriaPrima!$A$2:$A$12,dMateriaPrima!$B$2:$B$12)</f>
        <v>Poliéster</v>
      </c>
      <c r="N737" s="2">
        <f>_xlfn.XLOOKUP(G737,dMateriaPrima!$A$2:$A$12,dMateriaPrima!$C$2:$C$12)</f>
        <v>8</v>
      </c>
      <c r="O737" s="3">
        <f t="shared" si="55"/>
        <v>688</v>
      </c>
      <c r="P737" s="4">
        <f t="shared" si="56"/>
        <v>0</v>
      </c>
      <c r="Q737" s="3">
        <f t="shared" si="57"/>
        <v>688</v>
      </c>
      <c r="R737" t="str">
        <f t="shared" si="58"/>
        <v>Em atraso</v>
      </c>
      <c r="S737" s="5">
        <f t="shared" si="59"/>
        <v>3</v>
      </c>
    </row>
    <row r="738" spans="1:19" x14ac:dyDescent="0.25">
      <c r="A738">
        <v>737</v>
      </c>
      <c r="B738" s="1">
        <v>43638</v>
      </c>
      <c r="C738" s="1">
        <v>43648</v>
      </c>
      <c r="D738" s="1">
        <v>43655</v>
      </c>
      <c r="E738" s="1">
        <v>43661</v>
      </c>
      <c r="F738">
        <v>1</v>
      </c>
      <c r="G738">
        <v>1</v>
      </c>
      <c r="H738">
        <v>5</v>
      </c>
      <c r="I738" s="6">
        <v>0</v>
      </c>
      <c r="J738">
        <v>1</v>
      </c>
      <c r="K738" t="str">
        <f>_xlfn.XLOOKUP(fCompras!F738,dComprador!$A$2:$A$7,dComprador!$B$2:$B$7)</f>
        <v>Alon</v>
      </c>
      <c r="L738" t="str">
        <f>_xlfn.XLOOKUP(J738,dFornecedor!$A$2:$A$6,dFornecedor!$B$2:$B$6)</f>
        <v>NorthShore</v>
      </c>
      <c r="M738" t="str">
        <f>_xlfn.XLOOKUP(G738,dMateriaPrima!$A$2:$A$12,dMateriaPrima!$B$2:$B$12)</f>
        <v>Tecido</v>
      </c>
      <c r="N738" s="2">
        <f>_xlfn.XLOOKUP(G738,dMateriaPrima!$A$2:$A$12,dMateriaPrima!$C$2:$C$12)</f>
        <v>18</v>
      </c>
      <c r="O738" s="3">
        <f t="shared" si="55"/>
        <v>90</v>
      </c>
      <c r="P738" s="4">
        <f t="shared" si="56"/>
        <v>0</v>
      </c>
      <c r="Q738" s="3">
        <f t="shared" si="57"/>
        <v>90</v>
      </c>
      <c r="R738" t="str">
        <f t="shared" si="58"/>
        <v>Em atraso</v>
      </c>
      <c r="S738" s="5">
        <f t="shared" si="59"/>
        <v>6</v>
      </c>
    </row>
    <row r="739" spans="1:19" x14ac:dyDescent="0.25">
      <c r="A739">
        <v>738</v>
      </c>
      <c r="B739" s="1">
        <v>43638</v>
      </c>
      <c r="C739" s="1">
        <v>43638</v>
      </c>
      <c r="D739" s="1">
        <v>43650</v>
      </c>
      <c r="E739" s="1">
        <v>43653</v>
      </c>
      <c r="F739">
        <v>2</v>
      </c>
      <c r="G739">
        <v>9</v>
      </c>
      <c r="H739">
        <v>289</v>
      </c>
      <c r="I739" s="6">
        <v>0</v>
      </c>
      <c r="J739">
        <v>4</v>
      </c>
      <c r="K739" t="str">
        <f>_xlfn.XLOOKUP(fCompras!F739,dComprador!$A$2:$A$7,dComprador!$B$2:$B$7)</f>
        <v>João</v>
      </c>
      <c r="L739" t="str">
        <f>_xlfn.XLOOKUP(J739,dFornecedor!$A$2:$A$6,dFornecedor!$B$2:$B$6)</f>
        <v>AlphaOmega</v>
      </c>
      <c r="M739" t="str">
        <f>_xlfn.XLOOKUP(G739,dMateriaPrima!$A$2:$A$12,dMateriaPrima!$B$2:$B$12)</f>
        <v>Couro</v>
      </c>
      <c r="N739" s="2">
        <f>_xlfn.XLOOKUP(G739,dMateriaPrima!$A$2:$A$12,dMateriaPrima!$C$2:$C$12)</f>
        <v>4.4000000000000004</v>
      </c>
      <c r="O739" s="3">
        <f t="shared" si="55"/>
        <v>1271.6000000000001</v>
      </c>
      <c r="P739" s="4">
        <f t="shared" si="56"/>
        <v>0</v>
      </c>
      <c r="Q739" s="3">
        <f t="shared" si="57"/>
        <v>1271.6000000000001</v>
      </c>
      <c r="R739" t="str">
        <f t="shared" si="58"/>
        <v>Em atraso</v>
      </c>
      <c r="S739" s="5">
        <f t="shared" si="59"/>
        <v>3</v>
      </c>
    </row>
    <row r="740" spans="1:19" x14ac:dyDescent="0.25">
      <c r="A740">
        <v>739</v>
      </c>
      <c r="B740" s="1">
        <v>43638</v>
      </c>
      <c r="C740" s="1">
        <v>43645</v>
      </c>
      <c r="D740" s="1">
        <v>43654</v>
      </c>
      <c r="E740" s="1">
        <v>43657</v>
      </c>
      <c r="F740">
        <v>2</v>
      </c>
      <c r="G740">
        <v>9</v>
      </c>
      <c r="H740">
        <v>352</v>
      </c>
      <c r="I740" s="6">
        <v>0</v>
      </c>
      <c r="J740">
        <v>2</v>
      </c>
      <c r="K740" t="str">
        <f>_xlfn.XLOOKUP(fCompras!F740,dComprador!$A$2:$A$7,dComprador!$B$2:$B$7)</f>
        <v>João</v>
      </c>
      <c r="L740" t="str">
        <f>_xlfn.XLOOKUP(J740,dFornecedor!$A$2:$A$6,dFornecedor!$B$2:$B$6)</f>
        <v>Minerva</v>
      </c>
      <c r="M740" t="str">
        <f>_xlfn.XLOOKUP(G740,dMateriaPrima!$A$2:$A$12,dMateriaPrima!$B$2:$B$12)</f>
        <v>Couro</v>
      </c>
      <c r="N740" s="2">
        <f>_xlfn.XLOOKUP(G740,dMateriaPrima!$A$2:$A$12,dMateriaPrima!$C$2:$C$12)</f>
        <v>4.4000000000000004</v>
      </c>
      <c r="O740" s="3">
        <f t="shared" si="55"/>
        <v>1548.8000000000002</v>
      </c>
      <c r="P740" s="4">
        <f t="shared" si="56"/>
        <v>0</v>
      </c>
      <c r="Q740" s="3">
        <f t="shared" si="57"/>
        <v>1548.8000000000002</v>
      </c>
      <c r="R740" t="str">
        <f t="shared" si="58"/>
        <v>Em atraso</v>
      </c>
      <c r="S740" s="5">
        <f t="shared" si="59"/>
        <v>3</v>
      </c>
    </row>
    <row r="741" spans="1:19" x14ac:dyDescent="0.25">
      <c r="A741">
        <v>740</v>
      </c>
      <c r="B741" s="1">
        <v>43638</v>
      </c>
      <c r="C741" s="1">
        <v>43642</v>
      </c>
      <c r="D741" s="1">
        <v>43661</v>
      </c>
      <c r="E741" s="1">
        <v>43667</v>
      </c>
      <c r="F741">
        <v>2</v>
      </c>
      <c r="G741">
        <v>8</v>
      </c>
      <c r="H741">
        <v>11</v>
      </c>
      <c r="I741" s="6">
        <v>0</v>
      </c>
      <c r="J741">
        <v>5</v>
      </c>
      <c r="K741" t="str">
        <f>_xlfn.XLOOKUP(fCompras!F741,dComprador!$A$2:$A$7,dComprador!$B$2:$B$7)</f>
        <v>João</v>
      </c>
      <c r="L741" t="str">
        <f>_xlfn.XLOOKUP(J741,dFornecedor!$A$2:$A$6,dFornecedor!$B$2:$B$6)</f>
        <v>Atlas</v>
      </c>
      <c r="M741" t="str">
        <f>_xlfn.XLOOKUP(G741,dMateriaPrima!$A$2:$A$12,dMateriaPrima!$B$2:$B$12)</f>
        <v>Cimento</v>
      </c>
      <c r="N741" s="2">
        <f>_xlfn.XLOOKUP(G741,dMateriaPrima!$A$2:$A$12,dMateriaPrima!$C$2:$C$12)</f>
        <v>23</v>
      </c>
      <c r="O741" s="3">
        <f t="shared" si="55"/>
        <v>253</v>
      </c>
      <c r="P741" s="4">
        <f t="shared" si="56"/>
        <v>0</v>
      </c>
      <c r="Q741" s="3">
        <f t="shared" si="57"/>
        <v>253</v>
      </c>
      <c r="R741" t="str">
        <f t="shared" si="58"/>
        <v>Em atraso</v>
      </c>
      <c r="S741" s="5">
        <f t="shared" si="59"/>
        <v>6</v>
      </c>
    </row>
    <row r="742" spans="1:19" x14ac:dyDescent="0.25">
      <c r="A742">
        <v>741</v>
      </c>
      <c r="B742" s="1">
        <v>43638</v>
      </c>
      <c r="C742" s="1">
        <v>43639</v>
      </c>
      <c r="D742" s="1">
        <v>43657</v>
      </c>
      <c r="E742" s="1">
        <v>43656</v>
      </c>
      <c r="F742">
        <v>1</v>
      </c>
      <c r="G742">
        <v>5</v>
      </c>
      <c r="H742">
        <v>249</v>
      </c>
      <c r="I742" s="6">
        <v>0</v>
      </c>
      <c r="J742">
        <v>3</v>
      </c>
      <c r="K742" t="str">
        <f>_xlfn.XLOOKUP(fCompras!F742,dComprador!$A$2:$A$7,dComprador!$B$2:$B$7)</f>
        <v>Alon</v>
      </c>
      <c r="L742" t="str">
        <f>_xlfn.XLOOKUP(J742,dFornecedor!$A$2:$A$6,dFornecedor!$B$2:$B$6)</f>
        <v>StepUp</v>
      </c>
      <c r="M742" t="str">
        <f>_xlfn.XLOOKUP(G742,dMateriaPrima!$A$2:$A$12,dMateriaPrima!$B$2:$B$12)</f>
        <v>Areia</v>
      </c>
      <c r="N742" s="2">
        <f>_xlfn.XLOOKUP(G742,dMateriaPrima!$A$2:$A$12,dMateriaPrima!$C$2:$C$12)</f>
        <v>3.59</v>
      </c>
      <c r="O742" s="3">
        <f t="shared" si="55"/>
        <v>893.91</v>
      </c>
      <c r="P742" s="4">
        <f t="shared" si="56"/>
        <v>0</v>
      </c>
      <c r="Q742" s="3">
        <f t="shared" si="57"/>
        <v>893.91</v>
      </c>
      <c r="R742" t="str">
        <f t="shared" si="58"/>
        <v>No prazo</v>
      </c>
      <c r="S742" s="5">
        <f t="shared" si="59"/>
        <v>0</v>
      </c>
    </row>
    <row r="743" spans="1:19" x14ac:dyDescent="0.25">
      <c r="A743">
        <v>742</v>
      </c>
      <c r="B743" s="1">
        <v>43638</v>
      </c>
      <c r="C743" s="1">
        <v>43640</v>
      </c>
      <c r="D743" s="1">
        <v>43659</v>
      </c>
      <c r="E743" s="1">
        <v>43661</v>
      </c>
      <c r="F743">
        <v>1</v>
      </c>
      <c r="G743">
        <v>4</v>
      </c>
      <c r="H743">
        <v>10</v>
      </c>
      <c r="I743" s="6">
        <v>0</v>
      </c>
      <c r="J743">
        <v>3</v>
      </c>
      <c r="K743" t="str">
        <f>_xlfn.XLOOKUP(fCompras!F743,dComprador!$A$2:$A$7,dComprador!$B$2:$B$7)</f>
        <v>Alon</v>
      </c>
      <c r="L743" t="str">
        <f>_xlfn.XLOOKUP(J743,dFornecedor!$A$2:$A$6,dFornecedor!$B$2:$B$6)</f>
        <v>StepUp</v>
      </c>
      <c r="M743" t="str">
        <f>_xlfn.XLOOKUP(G743,dMateriaPrima!$A$2:$A$12,dMateriaPrima!$B$2:$B$12)</f>
        <v>Madeira</v>
      </c>
      <c r="N743" s="2">
        <f>_xlfn.XLOOKUP(G743,dMateriaPrima!$A$2:$A$12,dMateriaPrima!$C$2:$C$12)</f>
        <v>168</v>
      </c>
      <c r="O743" s="3">
        <f t="shared" si="55"/>
        <v>1680</v>
      </c>
      <c r="P743" s="4">
        <f t="shared" si="56"/>
        <v>0</v>
      </c>
      <c r="Q743" s="3">
        <f t="shared" si="57"/>
        <v>1680</v>
      </c>
      <c r="R743" t="str">
        <f t="shared" si="58"/>
        <v>Em atraso</v>
      </c>
      <c r="S743" s="5">
        <f t="shared" si="59"/>
        <v>2</v>
      </c>
    </row>
    <row r="744" spans="1:19" x14ac:dyDescent="0.25">
      <c r="A744">
        <v>743</v>
      </c>
      <c r="B744" s="1">
        <v>43639</v>
      </c>
      <c r="C744" s="1">
        <v>43649</v>
      </c>
      <c r="D744" s="1">
        <v>43652</v>
      </c>
      <c r="E744" s="1">
        <v>43652</v>
      </c>
      <c r="F744">
        <v>4</v>
      </c>
      <c r="G744">
        <v>9</v>
      </c>
      <c r="H744">
        <v>45</v>
      </c>
      <c r="I744" s="6">
        <v>0</v>
      </c>
      <c r="J744">
        <v>3</v>
      </c>
      <c r="K744" t="str">
        <f>_xlfn.XLOOKUP(fCompras!F744,dComprador!$A$2:$A$7,dComprador!$B$2:$B$7)</f>
        <v>Lira</v>
      </c>
      <c r="L744" t="str">
        <f>_xlfn.XLOOKUP(J744,dFornecedor!$A$2:$A$6,dFornecedor!$B$2:$B$6)</f>
        <v>StepUp</v>
      </c>
      <c r="M744" t="str">
        <f>_xlfn.XLOOKUP(G744,dMateriaPrima!$A$2:$A$12,dMateriaPrima!$B$2:$B$12)</f>
        <v>Couro</v>
      </c>
      <c r="N744" s="2">
        <f>_xlfn.XLOOKUP(G744,dMateriaPrima!$A$2:$A$12,dMateriaPrima!$C$2:$C$12)</f>
        <v>4.4000000000000004</v>
      </c>
      <c r="O744" s="3">
        <f t="shared" si="55"/>
        <v>198.00000000000003</v>
      </c>
      <c r="P744" s="4">
        <f t="shared" si="56"/>
        <v>0</v>
      </c>
      <c r="Q744" s="3">
        <f t="shared" si="57"/>
        <v>198.00000000000003</v>
      </c>
      <c r="R744" t="str">
        <f t="shared" si="58"/>
        <v>No prazo</v>
      </c>
      <c r="S744" s="5">
        <f t="shared" si="59"/>
        <v>0</v>
      </c>
    </row>
    <row r="745" spans="1:19" x14ac:dyDescent="0.25">
      <c r="A745">
        <v>744</v>
      </c>
      <c r="B745" s="1">
        <v>43639</v>
      </c>
      <c r="C745" s="1">
        <v>43649</v>
      </c>
      <c r="D745" s="1">
        <v>43650</v>
      </c>
      <c r="E745" s="1">
        <v>43654</v>
      </c>
      <c r="F745">
        <v>4</v>
      </c>
      <c r="G745">
        <v>2</v>
      </c>
      <c r="H745">
        <v>280</v>
      </c>
      <c r="I745" s="6">
        <v>0</v>
      </c>
      <c r="J745">
        <v>3</v>
      </c>
      <c r="K745" t="str">
        <f>_xlfn.XLOOKUP(fCompras!F745,dComprador!$A$2:$A$7,dComprador!$B$2:$B$7)</f>
        <v>Lira</v>
      </c>
      <c r="L745" t="str">
        <f>_xlfn.XLOOKUP(J745,dFornecedor!$A$2:$A$6,dFornecedor!$B$2:$B$6)</f>
        <v>StepUp</v>
      </c>
      <c r="M745" t="str">
        <f>_xlfn.XLOOKUP(G745,dMateriaPrima!$A$2:$A$12,dMateriaPrima!$B$2:$B$12)</f>
        <v>Chapa Metal</v>
      </c>
      <c r="N745" s="2">
        <f>_xlfn.XLOOKUP(G745,dMateriaPrima!$A$2:$A$12,dMateriaPrima!$C$2:$C$12)</f>
        <v>299.89999999999998</v>
      </c>
      <c r="O745" s="3">
        <f t="shared" si="55"/>
        <v>83972</v>
      </c>
      <c r="P745" s="4">
        <f t="shared" si="56"/>
        <v>0</v>
      </c>
      <c r="Q745" s="3">
        <f t="shared" si="57"/>
        <v>83972</v>
      </c>
      <c r="R745" t="str">
        <f t="shared" si="58"/>
        <v>Em atraso</v>
      </c>
      <c r="S745" s="5">
        <f t="shared" si="59"/>
        <v>4</v>
      </c>
    </row>
    <row r="746" spans="1:19" x14ac:dyDescent="0.25">
      <c r="A746">
        <v>745</v>
      </c>
      <c r="B746" s="1">
        <v>43639</v>
      </c>
      <c r="C746" s="1">
        <v>43643</v>
      </c>
      <c r="D746" s="1">
        <v>43647</v>
      </c>
      <c r="E746" s="1">
        <v>43646</v>
      </c>
      <c r="F746">
        <v>4</v>
      </c>
      <c r="G746">
        <v>7</v>
      </c>
      <c r="H746">
        <v>50</v>
      </c>
      <c r="I746" s="6">
        <v>0</v>
      </c>
      <c r="J746">
        <v>2</v>
      </c>
      <c r="K746" t="str">
        <f>_xlfn.XLOOKUP(fCompras!F746,dComprador!$A$2:$A$7,dComprador!$B$2:$B$7)</f>
        <v>Lira</v>
      </c>
      <c r="L746" t="str">
        <f>_xlfn.XLOOKUP(J746,dFornecedor!$A$2:$A$6,dFornecedor!$B$2:$B$6)</f>
        <v>Minerva</v>
      </c>
      <c r="M746" t="str">
        <f>_xlfn.XLOOKUP(G746,dMateriaPrima!$A$2:$A$12,dMateriaPrima!$B$2:$B$12)</f>
        <v>Poliéster</v>
      </c>
      <c r="N746" s="2">
        <f>_xlfn.XLOOKUP(G746,dMateriaPrima!$A$2:$A$12,dMateriaPrima!$C$2:$C$12)</f>
        <v>8</v>
      </c>
      <c r="O746" s="3">
        <f t="shared" si="55"/>
        <v>400</v>
      </c>
      <c r="P746" s="4">
        <f t="shared" si="56"/>
        <v>0</v>
      </c>
      <c r="Q746" s="3">
        <f t="shared" si="57"/>
        <v>400</v>
      </c>
      <c r="R746" t="str">
        <f t="shared" si="58"/>
        <v>No prazo</v>
      </c>
      <c r="S746" s="5">
        <f t="shared" si="59"/>
        <v>0</v>
      </c>
    </row>
    <row r="747" spans="1:19" x14ac:dyDescent="0.25">
      <c r="A747">
        <v>746</v>
      </c>
      <c r="B747" s="1">
        <v>43639</v>
      </c>
      <c r="C747" s="1">
        <v>43639</v>
      </c>
      <c r="D747" s="1">
        <v>43652</v>
      </c>
      <c r="E747" s="1">
        <v>43652</v>
      </c>
      <c r="F747">
        <v>2</v>
      </c>
      <c r="G747">
        <v>10</v>
      </c>
      <c r="H747">
        <v>175</v>
      </c>
      <c r="I747" s="6">
        <v>0</v>
      </c>
      <c r="J747">
        <v>2</v>
      </c>
      <c r="K747" t="str">
        <f>_xlfn.XLOOKUP(fCompras!F747,dComprador!$A$2:$A$7,dComprador!$B$2:$B$7)</f>
        <v>João</v>
      </c>
      <c r="L747" t="str">
        <f>_xlfn.XLOOKUP(J747,dFornecedor!$A$2:$A$6,dFornecedor!$B$2:$B$6)</f>
        <v>Minerva</v>
      </c>
      <c r="M747" t="str">
        <f>_xlfn.XLOOKUP(G747,dMateriaPrima!$A$2:$A$12,dMateriaPrima!$B$2:$B$12)</f>
        <v>Pedra Britada</v>
      </c>
      <c r="N747" s="2">
        <f>_xlfn.XLOOKUP(G747,dMateriaPrima!$A$2:$A$12,dMateriaPrima!$C$2:$C$12)</f>
        <v>56</v>
      </c>
      <c r="O747" s="3">
        <f t="shared" si="55"/>
        <v>9800</v>
      </c>
      <c r="P747" s="4">
        <f t="shared" si="56"/>
        <v>0</v>
      </c>
      <c r="Q747" s="3">
        <f t="shared" si="57"/>
        <v>9800</v>
      </c>
      <c r="R747" t="str">
        <f t="shared" si="58"/>
        <v>No prazo</v>
      </c>
      <c r="S747" s="5">
        <f t="shared" si="59"/>
        <v>0</v>
      </c>
    </row>
    <row r="748" spans="1:19" x14ac:dyDescent="0.25">
      <c r="A748">
        <v>747</v>
      </c>
      <c r="B748" s="1">
        <v>43639</v>
      </c>
      <c r="C748" s="1">
        <v>43646</v>
      </c>
      <c r="D748" s="1">
        <v>43653</v>
      </c>
      <c r="E748" s="1">
        <v>43653</v>
      </c>
      <c r="F748">
        <v>2</v>
      </c>
      <c r="G748">
        <v>1</v>
      </c>
      <c r="H748">
        <v>32</v>
      </c>
      <c r="I748" s="6">
        <v>0</v>
      </c>
      <c r="J748">
        <v>1</v>
      </c>
      <c r="K748" t="str">
        <f>_xlfn.XLOOKUP(fCompras!F748,dComprador!$A$2:$A$7,dComprador!$B$2:$B$7)</f>
        <v>João</v>
      </c>
      <c r="L748" t="str">
        <f>_xlfn.XLOOKUP(J748,dFornecedor!$A$2:$A$6,dFornecedor!$B$2:$B$6)</f>
        <v>NorthShore</v>
      </c>
      <c r="M748" t="str">
        <f>_xlfn.XLOOKUP(G748,dMateriaPrima!$A$2:$A$12,dMateriaPrima!$B$2:$B$12)</f>
        <v>Tecido</v>
      </c>
      <c r="N748" s="2">
        <f>_xlfn.XLOOKUP(G748,dMateriaPrima!$A$2:$A$12,dMateriaPrima!$C$2:$C$12)</f>
        <v>18</v>
      </c>
      <c r="O748" s="3">
        <f t="shared" si="55"/>
        <v>576</v>
      </c>
      <c r="P748" s="4">
        <f t="shared" si="56"/>
        <v>0</v>
      </c>
      <c r="Q748" s="3">
        <f t="shared" si="57"/>
        <v>576</v>
      </c>
      <c r="R748" t="str">
        <f t="shared" si="58"/>
        <v>No prazo</v>
      </c>
      <c r="S748" s="5">
        <f t="shared" si="59"/>
        <v>0</v>
      </c>
    </row>
    <row r="749" spans="1:19" x14ac:dyDescent="0.25">
      <c r="A749">
        <v>748</v>
      </c>
      <c r="B749" s="1">
        <v>43639</v>
      </c>
      <c r="C749" s="1">
        <v>43642</v>
      </c>
      <c r="D749" s="1">
        <v>43657</v>
      </c>
      <c r="E749" s="1">
        <v>43656</v>
      </c>
      <c r="F749">
        <v>3</v>
      </c>
      <c r="G749">
        <v>7</v>
      </c>
      <c r="H749">
        <v>27</v>
      </c>
      <c r="I749" s="6">
        <v>0</v>
      </c>
      <c r="J749">
        <v>1</v>
      </c>
      <c r="K749" t="str">
        <f>_xlfn.XLOOKUP(fCompras!F749,dComprador!$A$2:$A$7,dComprador!$B$2:$B$7)</f>
        <v>Diego</v>
      </c>
      <c r="L749" t="str">
        <f>_xlfn.XLOOKUP(J749,dFornecedor!$A$2:$A$6,dFornecedor!$B$2:$B$6)</f>
        <v>NorthShore</v>
      </c>
      <c r="M749" t="str">
        <f>_xlfn.XLOOKUP(G749,dMateriaPrima!$A$2:$A$12,dMateriaPrima!$B$2:$B$12)</f>
        <v>Poliéster</v>
      </c>
      <c r="N749" s="2">
        <f>_xlfn.XLOOKUP(G749,dMateriaPrima!$A$2:$A$12,dMateriaPrima!$C$2:$C$12)</f>
        <v>8</v>
      </c>
      <c r="O749" s="3">
        <f t="shared" si="55"/>
        <v>216</v>
      </c>
      <c r="P749" s="4">
        <f t="shared" si="56"/>
        <v>0</v>
      </c>
      <c r="Q749" s="3">
        <f t="shared" si="57"/>
        <v>216</v>
      </c>
      <c r="R749" t="str">
        <f t="shared" si="58"/>
        <v>No prazo</v>
      </c>
      <c r="S749" s="5">
        <f t="shared" si="59"/>
        <v>0</v>
      </c>
    </row>
    <row r="750" spans="1:19" x14ac:dyDescent="0.25">
      <c r="A750">
        <v>749</v>
      </c>
      <c r="B750" s="1">
        <v>43640</v>
      </c>
      <c r="C750" s="1">
        <v>43641</v>
      </c>
      <c r="D750" s="1">
        <v>43647</v>
      </c>
      <c r="E750" s="1">
        <v>43648</v>
      </c>
      <c r="F750">
        <v>4</v>
      </c>
      <c r="G750">
        <v>1</v>
      </c>
      <c r="H750">
        <v>131</v>
      </c>
      <c r="I750" s="6">
        <v>0</v>
      </c>
      <c r="J750">
        <v>3</v>
      </c>
      <c r="K750" t="str">
        <f>_xlfn.XLOOKUP(fCompras!F750,dComprador!$A$2:$A$7,dComprador!$B$2:$B$7)</f>
        <v>Lira</v>
      </c>
      <c r="L750" t="str">
        <f>_xlfn.XLOOKUP(J750,dFornecedor!$A$2:$A$6,dFornecedor!$B$2:$B$6)</f>
        <v>StepUp</v>
      </c>
      <c r="M750" t="str">
        <f>_xlfn.XLOOKUP(G750,dMateriaPrima!$A$2:$A$12,dMateriaPrima!$B$2:$B$12)</f>
        <v>Tecido</v>
      </c>
      <c r="N750" s="2">
        <f>_xlfn.XLOOKUP(G750,dMateriaPrima!$A$2:$A$12,dMateriaPrima!$C$2:$C$12)</f>
        <v>18</v>
      </c>
      <c r="O750" s="3">
        <f t="shared" si="55"/>
        <v>2358</v>
      </c>
      <c r="P750" s="4">
        <f t="shared" si="56"/>
        <v>0</v>
      </c>
      <c r="Q750" s="3">
        <f t="shared" si="57"/>
        <v>2358</v>
      </c>
      <c r="R750" t="str">
        <f t="shared" si="58"/>
        <v>Em atraso</v>
      </c>
      <c r="S750" s="5">
        <f t="shared" si="59"/>
        <v>1</v>
      </c>
    </row>
    <row r="751" spans="1:19" x14ac:dyDescent="0.25">
      <c r="A751">
        <v>750</v>
      </c>
      <c r="B751" s="1">
        <v>43640</v>
      </c>
      <c r="C751" s="1">
        <v>43651</v>
      </c>
      <c r="D751" s="1">
        <v>43669</v>
      </c>
      <c r="E751" s="1">
        <v>43673</v>
      </c>
      <c r="F751">
        <v>1</v>
      </c>
      <c r="G751">
        <v>10</v>
      </c>
      <c r="H751">
        <v>37</v>
      </c>
      <c r="I751" s="6">
        <v>0</v>
      </c>
      <c r="J751">
        <v>1</v>
      </c>
      <c r="K751" t="str">
        <f>_xlfn.XLOOKUP(fCompras!F751,dComprador!$A$2:$A$7,dComprador!$B$2:$B$7)</f>
        <v>Alon</v>
      </c>
      <c r="L751" t="str">
        <f>_xlfn.XLOOKUP(J751,dFornecedor!$A$2:$A$6,dFornecedor!$B$2:$B$6)</f>
        <v>NorthShore</v>
      </c>
      <c r="M751" t="str">
        <f>_xlfn.XLOOKUP(G751,dMateriaPrima!$A$2:$A$12,dMateriaPrima!$B$2:$B$12)</f>
        <v>Pedra Britada</v>
      </c>
      <c r="N751" s="2">
        <f>_xlfn.XLOOKUP(G751,dMateriaPrima!$A$2:$A$12,dMateriaPrima!$C$2:$C$12)</f>
        <v>56</v>
      </c>
      <c r="O751" s="3">
        <f t="shared" si="55"/>
        <v>2072</v>
      </c>
      <c r="P751" s="4">
        <f t="shared" si="56"/>
        <v>0</v>
      </c>
      <c r="Q751" s="3">
        <f t="shared" si="57"/>
        <v>2072</v>
      </c>
      <c r="R751" t="str">
        <f t="shared" si="58"/>
        <v>Em atraso</v>
      </c>
      <c r="S751" s="5">
        <f t="shared" si="59"/>
        <v>4</v>
      </c>
    </row>
    <row r="752" spans="1:19" x14ac:dyDescent="0.25">
      <c r="A752">
        <v>751</v>
      </c>
      <c r="B752" s="1">
        <v>43640</v>
      </c>
      <c r="C752" s="1">
        <v>43640</v>
      </c>
      <c r="D752" s="1">
        <v>43648</v>
      </c>
      <c r="E752" s="1">
        <v>43648</v>
      </c>
      <c r="F752">
        <v>4</v>
      </c>
      <c r="G752">
        <v>7</v>
      </c>
      <c r="H752">
        <v>290</v>
      </c>
      <c r="I752" s="6">
        <v>0</v>
      </c>
      <c r="J752">
        <v>2</v>
      </c>
      <c r="K752" t="str">
        <f>_xlfn.XLOOKUP(fCompras!F752,dComprador!$A$2:$A$7,dComprador!$B$2:$B$7)</f>
        <v>Lira</v>
      </c>
      <c r="L752" t="str">
        <f>_xlfn.XLOOKUP(J752,dFornecedor!$A$2:$A$6,dFornecedor!$B$2:$B$6)</f>
        <v>Minerva</v>
      </c>
      <c r="M752" t="str">
        <f>_xlfn.XLOOKUP(G752,dMateriaPrima!$A$2:$A$12,dMateriaPrima!$B$2:$B$12)</f>
        <v>Poliéster</v>
      </c>
      <c r="N752" s="2">
        <f>_xlfn.XLOOKUP(G752,dMateriaPrima!$A$2:$A$12,dMateriaPrima!$C$2:$C$12)</f>
        <v>8</v>
      </c>
      <c r="O752" s="3">
        <f t="shared" si="55"/>
        <v>2320</v>
      </c>
      <c r="P752" s="4">
        <f t="shared" si="56"/>
        <v>0</v>
      </c>
      <c r="Q752" s="3">
        <f t="shared" si="57"/>
        <v>2320</v>
      </c>
      <c r="R752" t="str">
        <f t="shared" si="58"/>
        <v>No prazo</v>
      </c>
      <c r="S752" s="5">
        <f t="shared" si="59"/>
        <v>0</v>
      </c>
    </row>
    <row r="753" spans="1:19" x14ac:dyDescent="0.25">
      <c r="A753">
        <v>752</v>
      </c>
      <c r="B753" s="1">
        <v>43640</v>
      </c>
      <c r="C753" s="1">
        <v>43640</v>
      </c>
      <c r="D753" s="1">
        <v>43646</v>
      </c>
      <c r="E753" s="1">
        <v>43649</v>
      </c>
      <c r="F753">
        <v>4</v>
      </c>
      <c r="G753">
        <v>5</v>
      </c>
      <c r="H753">
        <v>1</v>
      </c>
      <c r="I753" s="6">
        <v>0</v>
      </c>
      <c r="J753">
        <v>2</v>
      </c>
      <c r="K753" t="str">
        <f>_xlfn.XLOOKUP(fCompras!F753,dComprador!$A$2:$A$7,dComprador!$B$2:$B$7)</f>
        <v>Lira</v>
      </c>
      <c r="L753" t="str">
        <f>_xlfn.XLOOKUP(J753,dFornecedor!$A$2:$A$6,dFornecedor!$B$2:$B$6)</f>
        <v>Minerva</v>
      </c>
      <c r="M753" t="str">
        <f>_xlfn.XLOOKUP(G753,dMateriaPrima!$A$2:$A$12,dMateriaPrima!$B$2:$B$12)</f>
        <v>Areia</v>
      </c>
      <c r="N753" s="2">
        <f>_xlfn.XLOOKUP(G753,dMateriaPrima!$A$2:$A$12,dMateriaPrima!$C$2:$C$12)</f>
        <v>3.59</v>
      </c>
      <c r="O753" s="3">
        <f t="shared" si="55"/>
        <v>3.59</v>
      </c>
      <c r="P753" s="4">
        <f t="shared" si="56"/>
        <v>0</v>
      </c>
      <c r="Q753" s="3">
        <f t="shared" si="57"/>
        <v>3.59</v>
      </c>
      <c r="R753" t="str">
        <f t="shared" si="58"/>
        <v>Em atraso</v>
      </c>
      <c r="S753" s="5">
        <f t="shared" si="59"/>
        <v>3</v>
      </c>
    </row>
    <row r="754" spans="1:19" x14ac:dyDescent="0.25">
      <c r="A754">
        <v>753</v>
      </c>
      <c r="B754" s="1">
        <v>43640</v>
      </c>
      <c r="C754" s="1">
        <v>43648</v>
      </c>
      <c r="D754" s="1">
        <v>43648</v>
      </c>
      <c r="E754" s="1">
        <v>43651</v>
      </c>
      <c r="F754">
        <v>4</v>
      </c>
      <c r="G754">
        <v>11</v>
      </c>
      <c r="H754">
        <v>312</v>
      </c>
      <c r="I754" s="6">
        <v>0</v>
      </c>
      <c r="J754">
        <v>3</v>
      </c>
      <c r="K754" t="str">
        <f>_xlfn.XLOOKUP(fCompras!F754,dComprador!$A$2:$A$7,dComprador!$B$2:$B$7)</f>
        <v>Lira</v>
      </c>
      <c r="L754" t="str">
        <f>_xlfn.XLOOKUP(J754,dFornecedor!$A$2:$A$6,dFornecedor!$B$2:$B$6)</f>
        <v>StepUp</v>
      </c>
      <c r="M754" t="str">
        <f>_xlfn.XLOOKUP(G754,dMateriaPrima!$A$2:$A$12,dMateriaPrima!$B$2:$B$12)</f>
        <v>Papel</v>
      </c>
      <c r="N754" s="2">
        <f>_xlfn.XLOOKUP(G754,dMateriaPrima!$A$2:$A$12,dMateriaPrima!$C$2:$C$12)</f>
        <v>9</v>
      </c>
      <c r="O754" s="3">
        <f t="shared" si="55"/>
        <v>2808</v>
      </c>
      <c r="P754" s="4">
        <f t="shared" si="56"/>
        <v>0</v>
      </c>
      <c r="Q754" s="3">
        <f t="shared" si="57"/>
        <v>2808</v>
      </c>
      <c r="R754" t="str">
        <f t="shared" si="58"/>
        <v>Em atraso</v>
      </c>
      <c r="S754" s="5">
        <f t="shared" si="59"/>
        <v>3</v>
      </c>
    </row>
    <row r="755" spans="1:19" x14ac:dyDescent="0.25">
      <c r="A755">
        <v>754</v>
      </c>
      <c r="B755" s="1">
        <v>43640</v>
      </c>
      <c r="C755" s="1">
        <v>43643</v>
      </c>
      <c r="D755" s="1">
        <v>43653</v>
      </c>
      <c r="E755" s="1">
        <v>43654</v>
      </c>
      <c r="F755">
        <v>4</v>
      </c>
      <c r="G755">
        <v>1</v>
      </c>
      <c r="H755">
        <v>242</v>
      </c>
      <c r="I755" s="6">
        <v>0</v>
      </c>
      <c r="J755">
        <v>4</v>
      </c>
      <c r="K755" t="str">
        <f>_xlfn.XLOOKUP(fCompras!F755,dComprador!$A$2:$A$7,dComprador!$B$2:$B$7)</f>
        <v>Lira</v>
      </c>
      <c r="L755" t="str">
        <f>_xlfn.XLOOKUP(J755,dFornecedor!$A$2:$A$6,dFornecedor!$B$2:$B$6)</f>
        <v>AlphaOmega</v>
      </c>
      <c r="M755" t="str">
        <f>_xlfn.XLOOKUP(G755,dMateriaPrima!$A$2:$A$12,dMateriaPrima!$B$2:$B$12)</f>
        <v>Tecido</v>
      </c>
      <c r="N755" s="2">
        <f>_xlfn.XLOOKUP(G755,dMateriaPrima!$A$2:$A$12,dMateriaPrima!$C$2:$C$12)</f>
        <v>18</v>
      </c>
      <c r="O755" s="3">
        <f t="shared" si="55"/>
        <v>4356</v>
      </c>
      <c r="P755" s="4">
        <f t="shared" si="56"/>
        <v>0</v>
      </c>
      <c r="Q755" s="3">
        <f t="shared" si="57"/>
        <v>4356</v>
      </c>
      <c r="R755" t="str">
        <f t="shared" si="58"/>
        <v>Em atraso</v>
      </c>
      <c r="S755" s="5">
        <f t="shared" si="59"/>
        <v>1</v>
      </c>
    </row>
    <row r="756" spans="1:19" x14ac:dyDescent="0.25">
      <c r="A756">
        <v>755</v>
      </c>
      <c r="B756" s="1">
        <v>43640</v>
      </c>
      <c r="C756" s="1">
        <v>43647</v>
      </c>
      <c r="D756" s="1">
        <v>43649</v>
      </c>
      <c r="E756" s="1">
        <v>43651</v>
      </c>
      <c r="F756">
        <v>4</v>
      </c>
      <c r="G756">
        <v>7</v>
      </c>
      <c r="H756">
        <v>172</v>
      </c>
      <c r="I756" s="6">
        <v>0</v>
      </c>
      <c r="J756">
        <v>2</v>
      </c>
      <c r="K756" t="str">
        <f>_xlfn.XLOOKUP(fCompras!F756,dComprador!$A$2:$A$7,dComprador!$B$2:$B$7)</f>
        <v>Lira</v>
      </c>
      <c r="L756" t="str">
        <f>_xlfn.XLOOKUP(J756,dFornecedor!$A$2:$A$6,dFornecedor!$B$2:$B$6)</f>
        <v>Minerva</v>
      </c>
      <c r="M756" t="str">
        <f>_xlfn.XLOOKUP(G756,dMateriaPrima!$A$2:$A$12,dMateriaPrima!$B$2:$B$12)</f>
        <v>Poliéster</v>
      </c>
      <c r="N756" s="2">
        <f>_xlfn.XLOOKUP(G756,dMateriaPrima!$A$2:$A$12,dMateriaPrima!$C$2:$C$12)</f>
        <v>8</v>
      </c>
      <c r="O756" s="3">
        <f t="shared" si="55"/>
        <v>1376</v>
      </c>
      <c r="P756" s="4">
        <f t="shared" si="56"/>
        <v>0</v>
      </c>
      <c r="Q756" s="3">
        <f t="shared" si="57"/>
        <v>1376</v>
      </c>
      <c r="R756" t="str">
        <f t="shared" si="58"/>
        <v>Em atraso</v>
      </c>
      <c r="S756" s="5">
        <f t="shared" si="59"/>
        <v>2</v>
      </c>
    </row>
    <row r="757" spans="1:19" x14ac:dyDescent="0.25">
      <c r="A757">
        <v>756</v>
      </c>
      <c r="B757" s="1">
        <v>43640</v>
      </c>
      <c r="C757" s="1">
        <v>43640</v>
      </c>
      <c r="D757" s="1">
        <v>43652</v>
      </c>
      <c r="E757" s="1">
        <v>43659</v>
      </c>
      <c r="F757">
        <v>4</v>
      </c>
      <c r="G757">
        <v>1</v>
      </c>
      <c r="H757">
        <v>129</v>
      </c>
      <c r="I757" s="6">
        <v>0</v>
      </c>
      <c r="J757">
        <v>4</v>
      </c>
      <c r="K757" t="str">
        <f>_xlfn.XLOOKUP(fCompras!F757,dComprador!$A$2:$A$7,dComprador!$B$2:$B$7)</f>
        <v>Lira</v>
      </c>
      <c r="L757" t="str">
        <f>_xlfn.XLOOKUP(J757,dFornecedor!$A$2:$A$6,dFornecedor!$B$2:$B$6)</f>
        <v>AlphaOmega</v>
      </c>
      <c r="M757" t="str">
        <f>_xlfn.XLOOKUP(G757,dMateriaPrima!$A$2:$A$12,dMateriaPrima!$B$2:$B$12)</f>
        <v>Tecido</v>
      </c>
      <c r="N757" s="2">
        <f>_xlfn.XLOOKUP(G757,dMateriaPrima!$A$2:$A$12,dMateriaPrima!$C$2:$C$12)</f>
        <v>18</v>
      </c>
      <c r="O757" s="3">
        <f t="shared" si="55"/>
        <v>2322</v>
      </c>
      <c r="P757" s="4">
        <f t="shared" si="56"/>
        <v>0</v>
      </c>
      <c r="Q757" s="3">
        <f t="shared" si="57"/>
        <v>2322</v>
      </c>
      <c r="R757" t="str">
        <f t="shared" si="58"/>
        <v>Em atraso</v>
      </c>
      <c r="S757" s="5">
        <f t="shared" si="59"/>
        <v>7</v>
      </c>
    </row>
    <row r="758" spans="1:19" x14ac:dyDescent="0.25">
      <c r="A758">
        <v>757</v>
      </c>
      <c r="B758" s="1">
        <v>43640</v>
      </c>
      <c r="C758" s="1">
        <v>43646</v>
      </c>
      <c r="D758" s="1">
        <v>43656</v>
      </c>
      <c r="E758" s="1">
        <v>43659</v>
      </c>
      <c r="F758">
        <v>1</v>
      </c>
      <c r="G758">
        <v>1</v>
      </c>
      <c r="H758">
        <v>45</v>
      </c>
      <c r="I758" s="6">
        <v>0.15</v>
      </c>
      <c r="J758">
        <v>3</v>
      </c>
      <c r="K758" t="str">
        <f>_xlfn.XLOOKUP(fCompras!F758,dComprador!$A$2:$A$7,dComprador!$B$2:$B$7)</f>
        <v>Alon</v>
      </c>
      <c r="L758" t="str">
        <f>_xlfn.XLOOKUP(J758,dFornecedor!$A$2:$A$6,dFornecedor!$B$2:$B$6)</f>
        <v>StepUp</v>
      </c>
      <c r="M758" t="str">
        <f>_xlfn.XLOOKUP(G758,dMateriaPrima!$A$2:$A$12,dMateriaPrima!$B$2:$B$12)</f>
        <v>Tecido</v>
      </c>
      <c r="N758" s="2">
        <f>_xlfn.XLOOKUP(G758,dMateriaPrima!$A$2:$A$12,dMateriaPrima!$C$2:$C$12)</f>
        <v>18</v>
      </c>
      <c r="O758" s="3">
        <f t="shared" si="55"/>
        <v>810</v>
      </c>
      <c r="P758" s="4">
        <f t="shared" si="56"/>
        <v>121.5</v>
      </c>
      <c r="Q758" s="3">
        <f t="shared" si="57"/>
        <v>688.5</v>
      </c>
      <c r="R758" t="str">
        <f t="shared" si="58"/>
        <v>Em atraso</v>
      </c>
      <c r="S758" s="5">
        <f t="shared" si="59"/>
        <v>3</v>
      </c>
    </row>
    <row r="759" spans="1:19" x14ac:dyDescent="0.25">
      <c r="A759">
        <v>758</v>
      </c>
      <c r="B759" s="1">
        <v>43640</v>
      </c>
      <c r="C759" s="1">
        <v>43640</v>
      </c>
      <c r="D759" s="1">
        <v>43654</v>
      </c>
      <c r="E759" s="1">
        <v>43655</v>
      </c>
      <c r="F759">
        <v>2</v>
      </c>
      <c r="G759">
        <v>9</v>
      </c>
      <c r="H759">
        <v>50</v>
      </c>
      <c r="I759" s="6">
        <v>0</v>
      </c>
      <c r="J759">
        <v>4</v>
      </c>
      <c r="K759" t="str">
        <f>_xlfn.XLOOKUP(fCompras!F759,dComprador!$A$2:$A$7,dComprador!$B$2:$B$7)</f>
        <v>João</v>
      </c>
      <c r="L759" t="str">
        <f>_xlfn.XLOOKUP(J759,dFornecedor!$A$2:$A$6,dFornecedor!$B$2:$B$6)</f>
        <v>AlphaOmega</v>
      </c>
      <c r="M759" t="str">
        <f>_xlfn.XLOOKUP(G759,dMateriaPrima!$A$2:$A$12,dMateriaPrima!$B$2:$B$12)</f>
        <v>Couro</v>
      </c>
      <c r="N759" s="2">
        <f>_xlfn.XLOOKUP(G759,dMateriaPrima!$A$2:$A$12,dMateriaPrima!$C$2:$C$12)</f>
        <v>4.4000000000000004</v>
      </c>
      <c r="O759" s="3">
        <f t="shared" si="55"/>
        <v>220.00000000000003</v>
      </c>
      <c r="P759" s="4">
        <f t="shared" si="56"/>
        <v>0</v>
      </c>
      <c r="Q759" s="3">
        <f t="shared" si="57"/>
        <v>220.00000000000003</v>
      </c>
      <c r="R759" t="str">
        <f t="shared" si="58"/>
        <v>Em atraso</v>
      </c>
      <c r="S759" s="5">
        <f t="shared" si="59"/>
        <v>1</v>
      </c>
    </row>
    <row r="760" spans="1:19" x14ac:dyDescent="0.25">
      <c r="A760">
        <v>759</v>
      </c>
      <c r="B760" s="1">
        <v>43640</v>
      </c>
      <c r="C760" s="1">
        <v>43640</v>
      </c>
      <c r="D760" s="1">
        <v>43668</v>
      </c>
      <c r="E760" s="1">
        <v>43670</v>
      </c>
      <c r="F760">
        <v>1</v>
      </c>
      <c r="G760">
        <v>8</v>
      </c>
      <c r="H760">
        <v>171</v>
      </c>
      <c r="I760" s="6">
        <v>0</v>
      </c>
      <c r="J760">
        <v>2</v>
      </c>
      <c r="K760" t="str">
        <f>_xlfn.XLOOKUP(fCompras!F760,dComprador!$A$2:$A$7,dComprador!$B$2:$B$7)</f>
        <v>Alon</v>
      </c>
      <c r="L760" t="str">
        <f>_xlfn.XLOOKUP(J760,dFornecedor!$A$2:$A$6,dFornecedor!$B$2:$B$6)</f>
        <v>Minerva</v>
      </c>
      <c r="M760" t="str">
        <f>_xlfn.XLOOKUP(G760,dMateriaPrima!$A$2:$A$12,dMateriaPrima!$B$2:$B$12)</f>
        <v>Cimento</v>
      </c>
      <c r="N760" s="2">
        <f>_xlfn.XLOOKUP(G760,dMateriaPrima!$A$2:$A$12,dMateriaPrima!$C$2:$C$12)</f>
        <v>23</v>
      </c>
      <c r="O760" s="3">
        <f t="shared" si="55"/>
        <v>3933</v>
      </c>
      <c r="P760" s="4">
        <f t="shared" si="56"/>
        <v>0</v>
      </c>
      <c r="Q760" s="3">
        <f t="shared" si="57"/>
        <v>3933</v>
      </c>
      <c r="R760" t="str">
        <f t="shared" si="58"/>
        <v>Em atraso</v>
      </c>
      <c r="S760" s="5">
        <f t="shared" si="59"/>
        <v>2</v>
      </c>
    </row>
    <row r="761" spans="1:19" x14ac:dyDescent="0.25">
      <c r="A761">
        <v>760</v>
      </c>
      <c r="B761" s="1">
        <v>43640</v>
      </c>
      <c r="C761" s="1">
        <v>43646</v>
      </c>
      <c r="D761" s="1">
        <v>43667</v>
      </c>
      <c r="E761" s="1">
        <v>43668</v>
      </c>
      <c r="F761">
        <v>1</v>
      </c>
      <c r="G761">
        <v>7</v>
      </c>
      <c r="H761">
        <v>111</v>
      </c>
      <c r="I761" s="6">
        <v>0</v>
      </c>
      <c r="J761">
        <v>3</v>
      </c>
      <c r="K761" t="str">
        <f>_xlfn.XLOOKUP(fCompras!F761,dComprador!$A$2:$A$7,dComprador!$B$2:$B$7)</f>
        <v>Alon</v>
      </c>
      <c r="L761" t="str">
        <f>_xlfn.XLOOKUP(J761,dFornecedor!$A$2:$A$6,dFornecedor!$B$2:$B$6)</f>
        <v>StepUp</v>
      </c>
      <c r="M761" t="str">
        <f>_xlfn.XLOOKUP(G761,dMateriaPrima!$A$2:$A$12,dMateriaPrima!$B$2:$B$12)</f>
        <v>Poliéster</v>
      </c>
      <c r="N761" s="2">
        <f>_xlfn.XLOOKUP(G761,dMateriaPrima!$A$2:$A$12,dMateriaPrima!$C$2:$C$12)</f>
        <v>8</v>
      </c>
      <c r="O761" s="3">
        <f t="shared" si="55"/>
        <v>888</v>
      </c>
      <c r="P761" s="4">
        <f t="shared" si="56"/>
        <v>0</v>
      </c>
      <c r="Q761" s="3">
        <f t="shared" si="57"/>
        <v>888</v>
      </c>
      <c r="R761" t="str">
        <f t="shared" si="58"/>
        <v>Em atraso</v>
      </c>
      <c r="S761" s="5">
        <f t="shared" si="59"/>
        <v>1</v>
      </c>
    </row>
    <row r="762" spans="1:19" x14ac:dyDescent="0.25">
      <c r="A762">
        <v>761</v>
      </c>
      <c r="B762" s="1">
        <v>43640</v>
      </c>
      <c r="C762" s="1">
        <v>43649</v>
      </c>
      <c r="D762" s="1">
        <v>43671</v>
      </c>
      <c r="E762" s="1">
        <v>43672</v>
      </c>
      <c r="F762">
        <v>1</v>
      </c>
      <c r="G762">
        <v>7</v>
      </c>
      <c r="H762">
        <v>127</v>
      </c>
      <c r="I762" s="6">
        <v>0</v>
      </c>
      <c r="J762">
        <v>2</v>
      </c>
      <c r="K762" t="str">
        <f>_xlfn.XLOOKUP(fCompras!F762,dComprador!$A$2:$A$7,dComprador!$B$2:$B$7)</f>
        <v>Alon</v>
      </c>
      <c r="L762" t="str">
        <f>_xlfn.XLOOKUP(J762,dFornecedor!$A$2:$A$6,dFornecedor!$B$2:$B$6)</f>
        <v>Minerva</v>
      </c>
      <c r="M762" t="str">
        <f>_xlfn.XLOOKUP(G762,dMateriaPrima!$A$2:$A$12,dMateriaPrima!$B$2:$B$12)</f>
        <v>Poliéster</v>
      </c>
      <c r="N762" s="2">
        <f>_xlfn.XLOOKUP(G762,dMateriaPrima!$A$2:$A$12,dMateriaPrima!$C$2:$C$12)</f>
        <v>8</v>
      </c>
      <c r="O762" s="3">
        <f t="shared" si="55"/>
        <v>1016</v>
      </c>
      <c r="P762" s="4">
        <f t="shared" si="56"/>
        <v>0</v>
      </c>
      <c r="Q762" s="3">
        <f t="shared" si="57"/>
        <v>1016</v>
      </c>
      <c r="R762" t="str">
        <f t="shared" si="58"/>
        <v>Em atraso</v>
      </c>
      <c r="S762" s="5">
        <f t="shared" si="59"/>
        <v>1</v>
      </c>
    </row>
    <row r="763" spans="1:19" x14ac:dyDescent="0.25">
      <c r="A763">
        <v>762</v>
      </c>
      <c r="B763" s="1">
        <v>43640</v>
      </c>
      <c r="C763" s="1">
        <v>43640</v>
      </c>
      <c r="D763" s="1">
        <v>43662</v>
      </c>
      <c r="E763" s="1">
        <v>43665</v>
      </c>
      <c r="F763">
        <v>1</v>
      </c>
      <c r="G763">
        <v>11</v>
      </c>
      <c r="H763">
        <v>51</v>
      </c>
      <c r="I763" s="6">
        <v>0</v>
      </c>
      <c r="J763">
        <v>2</v>
      </c>
      <c r="K763" t="str">
        <f>_xlfn.XLOOKUP(fCompras!F763,dComprador!$A$2:$A$7,dComprador!$B$2:$B$7)</f>
        <v>Alon</v>
      </c>
      <c r="L763" t="str">
        <f>_xlfn.XLOOKUP(J763,dFornecedor!$A$2:$A$6,dFornecedor!$B$2:$B$6)</f>
        <v>Minerva</v>
      </c>
      <c r="M763" t="str">
        <f>_xlfn.XLOOKUP(G763,dMateriaPrima!$A$2:$A$12,dMateriaPrima!$B$2:$B$12)</f>
        <v>Papel</v>
      </c>
      <c r="N763" s="2">
        <f>_xlfn.XLOOKUP(G763,dMateriaPrima!$A$2:$A$12,dMateriaPrima!$C$2:$C$12)</f>
        <v>9</v>
      </c>
      <c r="O763" s="3">
        <f t="shared" si="55"/>
        <v>459</v>
      </c>
      <c r="P763" s="4">
        <f t="shared" si="56"/>
        <v>0</v>
      </c>
      <c r="Q763" s="3">
        <f t="shared" si="57"/>
        <v>459</v>
      </c>
      <c r="R763" t="str">
        <f t="shared" si="58"/>
        <v>Em atraso</v>
      </c>
      <c r="S763" s="5">
        <f t="shared" si="59"/>
        <v>3</v>
      </c>
    </row>
    <row r="764" spans="1:19" x14ac:dyDescent="0.25">
      <c r="A764">
        <v>763</v>
      </c>
      <c r="B764" s="1">
        <v>43641</v>
      </c>
      <c r="C764" s="1">
        <v>43645</v>
      </c>
      <c r="D764" s="1">
        <v>43648</v>
      </c>
      <c r="E764" s="1">
        <v>43652</v>
      </c>
      <c r="F764">
        <v>4</v>
      </c>
      <c r="G764">
        <v>3</v>
      </c>
      <c r="H764">
        <v>261</v>
      </c>
      <c r="I764" s="6">
        <v>0</v>
      </c>
      <c r="J764">
        <v>2</v>
      </c>
      <c r="K764" t="str">
        <f>_xlfn.XLOOKUP(fCompras!F764,dComprador!$A$2:$A$7,dComprador!$B$2:$B$7)</f>
        <v>Lira</v>
      </c>
      <c r="L764" t="str">
        <f>_xlfn.XLOOKUP(J764,dFornecedor!$A$2:$A$6,dFornecedor!$B$2:$B$6)</f>
        <v>Minerva</v>
      </c>
      <c r="M764" t="str">
        <f>_xlfn.XLOOKUP(G764,dMateriaPrima!$A$2:$A$12,dMateriaPrima!$B$2:$B$12)</f>
        <v>Barra Metal</v>
      </c>
      <c r="N764" s="2">
        <f>_xlfn.XLOOKUP(G764,dMateriaPrima!$A$2:$A$12,dMateriaPrima!$C$2:$C$12)</f>
        <v>565</v>
      </c>
      <c r="O764" s="3">
        <f t="shared" si="55"/>
        <v>147465</v>
      </c>
      <c r="P764" s="4">
        <f t="shared" si="56"/>
        <v>0</v>
      </c>
      <c r="Q764" s="3">
        <f t="shared" si="57"/>
        <v>147465</v>
      </c>
      <c r="R764" t="str">
        <f t="shared" si="58"/>
        <v>Em atraso</v>
      </c>
      <c r="S764" s="5">
        <f t="shared" si="59"/>
        <v>4</v>
      </c>
    </row>
    <row r="765" spans="1:19" x14ac:dyDescent="0.25">
      <c r="A765">
        <v>764</v>
      </c>
      <c r="B765" s="1">
        <v>43641</v>
      </c>
      <c r="C765" s="1">
        <v>43641</v>
      </c>
      <c r="D765" s="1">
        <v>43649</v>
      </c>
      <c r="E765" s="1">
        <v>43649</v>
      </c>
      <c r="F765">
        <v>4</v>
      </c>
      <c r="G765">
        <v>5</v>
      </c>
      <c r="H765">
        <v>2</v>
      </c>
      <c r="I765" s="6">
        <v>0</v>
      </c>
      <c r="J765">
        <v>5</v>
      </c>
      <c r="K765" t="str">
        <f>_xlfn.XLOOKUP(fCompras!F765,dComprador!$A$2:$A$7,dComprador!$B$2:$B$7)</f>
        <v>Lira</v>
      </c>
      <c r="L765" t="str">
        <f>_xlfn.XLOOKUP(J765,dFornecedor!$A$2:$A$6,dFornecedor!$B$2:$B$6)</f>
        <v>Atlas</v>
      </c>
      <c r="M765" t="str">
        <f>_xlfn.XLOOKUP(G765,dMateriaPrima!$A$2:$A$12,dMateriaPrima!$B$2:$B$12)</f>
        <v>Areia</v>
      </c>
      <c r="N765" s="2">
        <f>_xlfn.XLOOKUP(G765,dMateriaPrima!$A$2:$A$12,dMateriaPrima!$C$2:$C$12)</f>
        <v>3.59</v>
      </c>
      <c r="O765" s="3">
        <f t="shared" si="55"/>
        <v>7.18</v>
      </c>
      <c r="P765" s="4">
        <f t="shared" si="56"/>
        <v>0</v>
      </c>
      <c r="Q765" s="3">
        <f t="shared" si="57"/>
        <v>7.18</v>
      </c>
      <c r="R765" t="str">
        <f t="shared" si="58"/>
        <v>No prazo</v>
      </c>
      <c r="S765" s="5">
        <f t="shared" si="59"/>
        <v>0</v>
      </c>
    </row>
    <row r="766" spans="1:19" x14ac:dyDescent="0.25">
      <c r="A766">
        <v>765</v>
      </c>
      <c r="B766" s="1">
        <v>43641</v>
      </c>
      <c r="C766" s="1">
        <v>43641</v>
      </c>
      <c r="D766" s="1">
        <v>43647</v>
      </c>
      <c r="E766" s="1">
        <v>43650</v>
      </c>
      <c r="F766">
        <v>4</v>
      </c>
      <c r="G766">
        <v>2</v>
      </c>
      <c r="H766">
        <v>56</v>
      </c>
      <c r="I766" s="6">
        <v>0</v>
      </c>
      <c r="J766">
        <v>2</v>
      </c>
      <c r="K766" t="str">
        <f>_xlfn.XLOOKUP(fCompras!F766,dComprador!$A$2:$A$7,dComprador!$B$2:$B$7)</f>
        <v>Lira</v>
      </c>
      <c r="L766" t="str">
        <f>_xlfn.XLOOKUP(J766,dFornecedor!$A$2:$A$6,dFornecedor!$B$2:$B$6)</f>
        <v>Minerva</v>
      </c>
      <c r="M766" t="str">
        <f>_xlfn.XLOOKUP(G766,dMateriaPrima!$A$2:$A$12,dMateriaPrima!$B$2:$B$12)</f>
        <v>Chapa Metal</v>
      </c>
      <c r="N766" s="2">
        <f>_xlfn.XLOOKUP(G766,dMateriaPrima!$A$2:$A$12,dMateriaPrima!$C$2:$C$12)</f>
        <v>299.89999999999998</v>
      </c>
      <c r="O766" s="3">
        <f t="shared" si="55"/>
        <v>16794.399999999998</v>
      </c>
      <c r="P766" s="4">
        <f t="shared" si="56"/>
        <v>0</v>
      </c>
      <c r="Q766" s="3">
        <f t="shared" si="57"/>
        <v>16794.399999999998</v>
      </c>
      <c r="R766" t="str">
        <f t="shared" si="58"/>
        <v>Em atraso</v>
      </c>
      <c r="S766" s="5">
        <f t="shared" si="59"/>
        <v>3</v>
      </c>
    </row>
    <row r="767" spans="1:19" x14ac:dyDescent="0.25">
      <c r="A767">
        <v>766</v>
      </c>
      <c r="B767" s="1">
        <v>43641</v>
      </c>
      <c r="C767" s="1">
        <v>43644</v>
      </c>
      <c r="D767" s="1">
        <v>43648</v>
      </c>
      <c r="E767" s="1">
        <v>43649</v>
      </c>
      <c r="F767">
        <v>4</v>
      </c>
      <c r="G767">
        <v>5</v>
      </c>
      <c r="H767">
        <v>62</v>
      </c>
      <c r="I767" s="6">
        <v>0</v>
      </c>
      <c r="J767">
        <v>4</v>
      </c>
      <c r="K767" t="str">
        <f>_xlfn.XLOOKUP(fCompras!F767,dComprador!$A$2:$A$7,dComprador!$B$2:$B$7)</f>
        <v>Lira</v>
      </c>
      <c r="L767" t="str">
        <f>_xlfn.XLOOKUP(J767,dFornecedor!$A$2:$A$6,dFornecedor!$B$2:$B$6)</f>
        <v>AlphaOmega</v>
      </c>
      <c r="M767" t="str">
        <f>_xlfn.XLOOKUP(G767,dMateriaPrima!$A$2:$A$12,dMateriaPrima!$B$2:$B$12)</f>
        <v>Areia</v>
      </c>
      <c r="N767" s="2">
        <f>_xlfn.XLOOKUP(G767,dMateriaPrima!$A$2:$A$12,dMateriaPrima!$C$2:$C$12)</f>
        <v>3.59</v>
      </c>
      <c r="O767" s="3">
        <f t="shared" si="55"/>
        <v>222.57999999999998</v>
      </c>
      <c r="P767" s="4">
        <f t="shared" si="56"/>
        <v>0</v>
      </c>
      <c r="Q767" s="3">
        <f t="shared" si="57"/>
        <v>222.57999999999998</v>
      </c>
      <c r="R767" t="str">
        <f t="shared" si="58"/>
        <v>Em atraso</v>
      </c>
      <c r="S767" s="5">
        <f t="shared" si="59"/>
        <v>1</v>
      </c>
    </row>
    <row r="768" spans="1:19" x14ac:dyDescent="0.25">
      <c r="A768">
        <v>767</v>
      </c>
      <c r="B768" s="1">
        <v>43641</v>
      </c>
      <c r="C768" s="1">
        <v>43651</v>
      </c>
      <c r="D768" s="1">
        <v>43661</v>
      </c>
      <c r="E768" s="1">
        <v>43662</v>
      </c>
      <c r="F768">
        <v>1</v>
      </c>
      <c r="G768">
        <v>3</v>
      </c>
      <c r="H768">
        <v>505</v>
      </c>
      <c r="I768" s="6">
        <v>0</v>
      </c>
      <c r="J768">
        <v>3</v>
      </c>
      <c r="K768" t="str">
        <f>_xlfn.XLOOKUP(fCompras!F768,dComprador!$A$2:$A$7,dComprador!$B$2:$B$7)</f>
        <v>Alon</v>
      </c>
      <c r="L768" t="str">
        <f>_xlfn.XLOOKUP(J768,dFornecedor!$A$2:$A$6,dFornecedor!$B$2:$B$6)</f>
        <v>StepUp</v>
      </c>
      <c r="M768" t="str">
        <f>_xlfn.XLOOKUP(G768,dMateriaPrima!$A$2:$A$12,dMateriaPrima!$B$2:$B$12)</f>
        <v>Barra Metal</v>
      </c>
      <c r="N768" s="2">
        <f>_xlfn.XLOOKUP(G768,dMateriaPrima!$A$2:$A$12,dMateriaPrima!$C$2:$C$12)</f>
        <v>565</v>
      </c>
      <c r="O768" s="3">
        <f t="shared" si="55"/>
        <v>285325</v>
      </c>
      <c r="P768" s="4">
        <f t="shared" si="56"/>
        <v>0</v>
      </c>
      <c r="Q768" s="3">
        <f t="shared" si="57"/>
        <v>285325</v>
      </c>
      <c r="R768" t="str">
        <f t="shared" si="58"/>
        <v>Em atraso</v>
      </c>
      <c r="S768" s="5">
        <f t="shared" si="59"/>
        <v>1</v>
      </c>
    </row>
    <row r="769" spans="1:19" x14ac:dyDescent="0.25">
      <c r="A769">
        <v>768</v>
      </c>
      <c r="B769" s="1">
        <v>43641</v>
      </c>
      <c r="C769" s="1">
        <v>43650</v>
      </c>
      <c r="D769" s="1">
        <v>43670</v>
      </c>
      <c r="E769" s="1">
        <v>43674</v>
      </c>
      <c r="F769">
        <v>1</v>
      </c>
      <c r="G769">
        <v>9</v>
      </c>
      <c r="H769">
        <v>5</v>
      </c>
      <c r="I769" s="6">
        <v>0</v>
      </c>
      <c r="J769">
        <v>2</v>
      </c>
      <c r="K769" t="str">
        <f>_xlfn.XLOOKUP(fCompras!F769,dComprador!$A$2:$A$7,dComprador!$B$2:$B$7)</f>
        <v>Alon</v>
      </c>
      <c r="L769" t="str">
        <f>_xlfn.XLOOKUP(J769,dFornecedor!$A$2:$A$6,dFornecedor!$B$2:$B$6)</f>
        <v>Minerva</v>
      </c>
      <c r="M769" t="str">
        <f>_xlfn.XLOOKUP(G769,dMateriaPrima!$A$2:$A$12,dMateriaPrima!$B$2:$B$12)</f>
        <v>Couro</v>
      </c>
      <c r="N769" s="2">
        <f>_xlfn.XLOOKUP(G769,dMateriaPrima!$A$2:$A$12,dMateriaPrima!$C$2:$C$12)</f>
        <v>4.4000000000000004</v>
      </c>
      <c r="O769" s="3">
        <f t="shared" si="55"/>
        <v>22</v>
      </c>
      <c r="P769" s="4">
        <f t="shared" si="56"/>
        <v>0</v>
      </c>
      <c r="Q769" s="3">
        <f t="shared" si="57"/>
        <v>22</v>
      </c>
      <c r="R769" t="str">
        <f t="shared" si="58"/>
        <v>Em atraso</v>
      </c>
      <c r="S769" s="5">
        <f t="shared" si="59"/>
        <v>4</v>
      </c>
    </row>
    <row r="770" spans="1:19" x14ac:dyDescent="0.25">
      <c r="A770">
        <v>769</v>
      </c>
      <c r="B770" s="1">
        <v>43641</v>
      </c>
      <c r="C770" s="1">
        <v>43641</v>
      </c>
      <c r="D770" s="1">
        <v>43664</v>
      </c>
      <c r="E770" s="1">
        <v>43664</v>
      </c>
      <c r="F770">
        <v>1</v>
      </c>
      <c r="G770">
        <v>11</v>
      </c>
      <c r="H770">
        <v>382</v>
      </c>
      <c r="I770" s="6">
        <v>0</v>
      </c>
      <c r="J770">
        <v>2</v>
      </c>
      <c r="K770" t="str">
        <f>_xlfn.XLOOKUP(fCompras!F770,dComprador!$A$2:$A$7,dComprador!$B$2:$B$7)</f>
        <v>Alon</v>
      </c>
      <c r="L770" t="str">
        <f>_xlfn.XLOOKUP(J770,dFornecedor!$A$2:$A$6,dFornecedor!$B$2:$B$6)</f>
        <v>Minerva</v>
      </c>
      <c r="M770" t="str">
        <f>_xlfn.XLOOKUP(G770,dMateriaPrima!$A$2:$A$12,dMateriaPrima!$B$2:$B$12)</f>
        <v>Papel</v>
      </c>
      <c r="N770" s="2">
        <f>_xlfn.XLOOKUP(G770,dMateriaPrima!$A$2:$A$12,dMateriaPrima!$C$2:$C$12)</f>
        <v>9</v>
      </c>
      <c r="O770" s="3">
        <f t="shared" si="55"/>
        <v>3438</v>
      </c>
      <c r="P770" s="4">
        <f t="shared" si="56"/>
        <v>0</v>
      </c>
      <c r="Q770" s="3">
        <f t="shared" si="57"/>
        <v>3438</v>
      </c>
      <c r="R770" t="str">
        <f t="shared" si="58"/>
        <v>No prazo</v>
      </c>
      <c r="S770" s="5">
        <f t="shared" si="59"/>
        <v>0</v>
      </c>
    </row>
    <row r="771" spans="1:19" x14ac:dyDescent="0.25">
      <c r="A771">
        <v>770</v>
      </c>
      <c r="B771" s="1">
        <v>43642</v>
      </c>
      <c r="C771" s="1">
        <v>43644</v>
      </c>
      <c r="D771" s="1">
        <v>43649</v>
      </c>
      <c r="E771" s="1">
        <v>43651</v>
      </c>
      <c r="F771">
        <v>4</v>
      </c>
      <c r="G771">
        <v>8</v>
      </c>
      <c r="H771">
        <v>242</v>
      </c>
      <c r="I771" s="6">
        <v>0</v>
      </c>
      <c r="J771">
        <v>2</v>
      </c>
      <c r="K771" t="str">
        <f>_xlfn.XLOOKUP(fCompras!F771,dComprador!$A$2:$A$7,dComprador!$B$2:$B$7)</f>
        <v>Lira</v>
      </c>
      <c r="L771" t="str">
        <f>_xlfn.XLOOKUP(J771,dFornecedor!$A$2:$A$6,dFornecedor!$B$2:$B$6)</f>
        <v>Minerva</v>
      </c>
      <c r="M771" t="str">
        <f>_xlfn.XLOOKUP(G771,dMateriaPrima!$A$2:$A$12,dMateriaPrima!$B$2:$B$12)</f>
        <v>Cimento</v>
      </c>
      <c r="N771" s="2">
        <f>_xlfn.XLOOKUP(G771,dMateriaPrima!$A$2:$A$12,dMateriaPrima!$C$2:$C$12)</f>
        <v>23</v>
      </c>
      <c r="O771" s="3">
        <f t="shared" ref="O771:O834" si="60">PRODUCT(H771,N771)</f>
        <v>5566</v>
      </c>
      <c r="P771" s="4">
        <f t="shared" ref="P771:P834" si="61">PRODUCT(O771,I771)</f>
        <v>0</v>
      </c>
      <c r="Q771" s="3">
        <f t="shared" ref="Q771:Q834" si="62">O771-P771</f>
        <v>5566</v>
      </c>
      <c r="R771" t="str">
        <f t="shared" ref="R771:R834" si="63">IF(E771&lt;=D771,"No prazo",IF(E771&gt;D771,"Em atraso"))</f>
        <v>Em atraso</v>
      </c>
      <c r="S771" s="5">
        <f t="shared" ref="S771:S834" si="64">IF(E771 &gt;D771, E771-D771,0)</f>
        <v>2</v>
      </c>
    </row>
    <row r="772" spans="1:19" x14ac:dyDescent="0.25">
      <c r="A772">
        <v>771</v>
      </c>
      <c r="B772" s="1">
        <v>43642</v>
      </c>
      <c r="C772" s="1">
        <v>43642</v>
      </c>
      <c r="D772" s="1">
        <v>43649</v>
      </c>
      <c r="E772" s="1">
        <v>43652</v>
      </c>
      <c r="F772">
        <v>4</v>
      </c>
      <c r="G772">
        <v>11</v>
      </c>
      <c r="H772">
        <v>90</v>
      </c>
      <c r="I772" s="6">
        <v>0</v>
      </c>
      <c r="J772">
        <v>5</v>
      </c>
      <c r="K772" t="str">
        <f>_xlfn.XLOOKUP(fCompras!F772,dComprador!$A$2:$A$7,dComprador!$B$2:$B$7)</f>
        <v>Lira</v>
      </c>
      <c r="L772" t="str">
        <f>_xlfn.XLOOKUP(J772,dFornecedor!$A$2:$A$6,dFornecedor!$B$2:$B$6)</f>
        <v>Atlas</v>
      </c>
      <c r="M772" t="str">
        <f>_xlfn.XLOOKUP(G772,dMateriaPrima!$A$2:$A$12,dMateriaPrima!$B$2:$B$12)</f>
        <v>Papel</v>
      </c>
      <c r="N772" s="2">
        <f>_xlfn.XLOOKUP(G772,dMateriaPrima!$A$2:$A$12,dMateriaPrima!$C$2:$C$12)</f>
        <v>9</v>
      </c>
      <c r="O772" s="3">
        <f t="shared" si="60"/>
        <v>810</v>
      </c>
      <c r="P772" s="4">
        <f t="shared" si="61"/>
        <v>0</v>
      </c>
      <c r="Q772" s="3">
        <f t="shared" si="62"/>
        <v>810</v>
      </c>
      <c r="R772" t="str">
        <f t="shared" si="63"/>
        <v>Em atraso</v>
      </c>
      <c r="S772" s="5">
        <f t="shared" si="64"/>
        <v>3</v>
      </c>
    </row>
    <row r="773" spans="1:19" x14ac:dyDescent="0.25">
      <c r="A773">
        <v>772</v>
      </c>
      <c r="B773" s="1">
        <v>43642</v>
      </c>
      <c r="C773" s="1">
        <v>43642</v>
      </c>
      <c r="D773" s="1">
        <v>43650</v>
      </c>
      <c r="E773" s="1">
        <v>43650</v>
      </c>
      <c r="F773">
        <v>4</v>
      </c>
      <c r="G773">
        <v>1</v>
      </c>
      <c r="H773">
        <v>33</v>
      </c>
      <c r="I773" s="6">
        <v>0</v>
      </c>
      <c r="J773">
        <v>2</v>
      </c>
      <c r="K773" t="str">
        <f>_xlfn.XLOOKUP(fCompras!F773,dComprador!$A$2:$A$7,dComprador!$B$2:$B$7)</f>
        <v>Lira</v>
      </c>
      <c r="L773" t="str">
        <f>_xlfn.XLOOKUP(J773,dFornecedor!$A$2:$A$6,dFornecedor!$B$2:$B$6)</f>
        <v>Minerva</v>
      </c>
      <c r="M773" t="str">
        <f>_xlfn.XLOOKUP(G773,dMateriaPrima!$A$2:$A$12,dMateriaPrima!$B$2:$B$12)</f>
        <v>Tecido</v>
      </c>
      <c r="N773" s="2">
        <f>_xlfn.XLOOKUP(G773,dMateriaPrima!$A$2:$A$12,dMateriaPrima!$C$2:$C$12)</f>
        <v>18</v>
      </c>
      <c r="O773" s="3">
        <f t="shared" si="60"/>
        <v>594</v>
      </c>
      <c r="P773" s="4">
        <f t="shared" si="61"/>
        <v>0</v>
      </c>
      <c r="Q773" s="3">
        <f t="shared" si="62"/>
        <v>594</v>
      </c>
      <c r="R773" t="str">
        <f t="shared" si="63"/>
        <v>No prazo</v>
      </c>
      <c r="S773" s="5">
        <f t="shared" si="64"/>
        <v>0</v>
      </c>
    </row>
    <row r="774" spans="1:19" x14ac:dyDescent="0.25">
      <c r="A774">
        <v>773</v>
      </c>
      <c r="B774" s="1">
        <v>43642</v>
      </c>
      <c r="C774" s="1">
        <v>43646</v>
      </c>
      <c r="D774" s="1">
        <v>43650</v>
      </c>
      <c r="E774" s="1">
        <v>43652</v>
      </c>
      <c r="F774">
        <v>4</v>
      </c>
      <c r="G774">
        <v>5</v>
      </c>
      <c r="H774">
        <v>38</v>
      </c>
      <c r="I774" s="6">
        <v>0</v>
      </c>
      <c r="J774">
        <v>1</v>
      </c>
      <c r="K774" t="str">
        <f>_xlfn.XLOOKUP(fCompras!F774,dComprador!$A$2:$A$7,dComprador!$B$2:$B$7)</f>
        <v>Lira</v>
      </c>
      <c r="L774" t="str">
        <f>_xlfn.XLOOKUP(J774,dFornecedor!$A$2:$A$6,dFornecedor!$B$2:$B$6)</f>
        <v>NorthShore</v>
      </c>
      <c r="M774" t="str">
        <f>_xlfn.XLOOKUP(G774,dMateriaPrima!$A$2:$A$12,dMateriaPrima!$B$2:$B$12)</f>
        <v>Areia</v>
      </c>
      <c r="N774" s="2">
        <f>_xlfn.XLOOKUP(G774,dMateriaPrima!$A$2:$A$12,dMateriaPrima!$C$2:$C$12)</f>
        <v>3.59</v>
      </c>
      <c r="O774" s="3">
        <f t="shared" si="60"/>
        <v>136.41999999999999</v>
      </c>
      <c r="P774" s="4">
        <f t="shared" si="61"/>
        <v>0</v>
      </c>
      <c r="Q774" s="3">
        <f t="shared" si="62"/>
        <v>136.41999999999999</v>
      </c>
      <c r="R774" t="str">
        <f t="shared" si="63"/>
        <v>Em atraso</v>
      </c>
      <c r="S774" s="5">
        <f t="shared" si="64"/>
        <v>2</v>
      </c>
    </row>
    <row r="775" spans="1:19" x14ac:dyDescent="0.25">
      <c r="A775">
        <v>774</v>
      </c>
      <c r="B775" s="1">
        <v>43642</v>
      </c>
      <c r="C775" s="1">
        <v>43645</v>
      </c>
      <c r="D775" s="1">
        <v>43648</v>
      </c>
      <c r="E775" s="1">
        <v>43650</v>
      </c>
      <c r="F775">
        <v>4</v>
      </c>
      <c r="G775">
        <v>11</v>
      </c>
      <c r="H775">
        <v>26</v>
      </c>
      <c r="I775" s="6">
        <v>0</v>
      </c>
      <c r="J775">
        <v>3</v>
      </c>
      <c r="K775" t="str">
        <f>_xlfn.XLOOKUP(fCompras!F775,dComprador!$A$2:$A$7,dComprador!$B$2:$B$7)</f>
        <v>Lira</v>
      </c>
      <c r="L775" t="str">
        <f>_xlfn.XLOOKUP(J775,dFornecedor!$A$2:$A$6,dFornecedor!$B$2:$B$6)</f>
        <v>StepUp</v>
      </c>
      <c r="M775" t="str">
        <f>_xlfn.XLOOKUP(G775,dMateriaPrima!$A$2:$A$12,dMateriaPrima!$B$2:$B$12)</f>
        <v>Papel</v>
      </c>
      <c r="N775" s="2">
        <f>_xlfn.XLOOKUP(G775,dMateriaPrima!$A$2:$A$12,dMateriaPrima!$C$2:$C$12)</f>
        <v>9</v>
      </c>
      <c r="O775" s="3">
        <f t="shared" si="60"/>
        <v>234</v>
      </c>
      <c r="P775" s="4">
        <f t="shared" si="61"/>
        <v>0</v>
      </c>
      <c r="Q775" s="3">
        <f t="shared" si="62"/>
        <v>234</v>
      </c>
      <c r="R775" t="str">
        <f t="shared" si="63"/>
        <v>Em atraso</v>
      </c>
      <c r="S775" s="5">
        <f t="shared" si="64"/>
        <v>2</v>
      </c>
    </row>
    <row r="776" spans="1:19" x14ac:dyDescent="0.25">
      <c r="A776">
        <v>775</v>
      </c>
      <c r="B776" s="1">
        <v>43642</v>
      </c>
      <c r="C776" s="1">
        <v>43648</v>
      </c>
      <c r="D776" s="1">
        <v>43662</v>
      </c>
      <c r="E776" s="1">
        <v>43664</v>
      </c>
      <c r="F776">
        <v>1</v>
      </c>
      <c r="G776">
        <v>5</v>
      </c>
      <c r="H776">
        <v>168</v>
      </c>
      <c r="I776" s="6">
        <v>0</v>
      </c>
      <c r="J776">
        <v>1</v>
      </c>
      <c r="K776" t="str">
        <f>_xlfn.XLOOKUP(fCompras!F776,dComprador!$A$2:$A$7,dComprador!$B$2:$B$7)</f>
        <v>Alon</v>
      </c>
      <c r="L776" t="str">
        <f>_xlfn.XLOOKUP(J776,dFornecedor!$A$2:$A$6,dFornecedor!$B$2:$B$6)</f>
        <v>NorthShore</v>
      </c>
      <c r="M776" t="str">
        <f>_xlfn.XLOOKUP(G776,dMateriaPrima!$A$2:$A$12,dMateriaPrima!$B$2:$B$12)</f>
        <v>Areia</v>
      </c>
      <c r="N776" s="2">
        <f>_xlfn.XLOOKUP(G776,dMateriaPrima!$A$2:$A$12,dMateriaPrima!$C$2:$C$12)</f>
        <v>3.59</v>
      </c>
      <c r="O776" s="3">
        <f t="shared" si="60"/>
        <v>603.12</v>
      </c>
      <c r="P776" s="4">
        <f t="shared" si="61"/>
        <v>0</v>
      </c>
      <c r="Q776" s="3">
        <f t="shared" si="62"/>
        <v>603.12</v>
      </c>
      <c r="R776" t="str">
        <f t="shared" si="63"/>
        <v>Em atraso</v>
      </c>
      <c r="S776" s="5">
        <f t="shared" si="64"/>
        <v>2</v>
      </c>
    </row>
    <row r="777" spans="1:19" x14ac:dyDescent="0.25">
      <c r="A777">
        <v>776</v>
      </c>
      <c r="B777" s="1">
        <v>43642</v>
      </c>
      <c r="C777" s="1">
        <v>43650</v>
      </c>
      <c r="D777" s="1">
        <v>43658</v>
      </c>
      <c r="E777" s="1">
        <v>43659</v>
      </c>
      <c r="F777">
        <v>1</v>
      </c>
      <c r="G777">
        <v>9</v>
      </c>
      <c r="H777">
        <v>440</v>
      </c>
      <c r="I777" s="6">
        <v>0</v>
      </c>
      <c r="J777">
        <v>2</v>
      </c>
      <c r="K777" t="str">
        <f>_xlfn.XLOOKUP(fCompras!F777,dComprador!$A$2:$A$7,dComprador!$B$2:$B$7)</f>
        <v>Alon</v>
      </c>
      <c r="L777" t="str">
        <f>_xlfn.XLOOKUP(J777,dFornecedor!$A$2:$A$6,dFornecedor!$B$2:$B$6)</f>
        <v>Minerva</v>
      </c>
      <c r="M777" t="str">
        <f>_xlfn.XLOOKUP(G777,dMateriaPrima!$A$2:$A$12,dMateriaPrima!$B$2:$B$12)</f>
        <v>Couro</v>
      </c>
      <c r="N777" s="2">
        <f>_xlfn.XLOOKUP(G777,dMateriaPrima!$A$2:$A$12,dMateriaPrima!$C$2:$C$12)</f>
        <v>4.4000000000000004</v>
      </c>
      <c r="O777" s="3">
        <f t="shared" si="60"/>
        <v>1936.0000000000002</v>
      </c>
      <c r="P777" s="4">
        <f t="shared" si="61"/>
        <v>0</v>
      </c>
      <c r="Q777" s="3">
        <f t="shared" si="62"/>
        <v>1936.0000000000002</v>
      </c>
      <c r="R777" t="str">
        <f t="shared" si="63"/>
        <v>Em atraso</v>
      </c>
      <c r="S777" s="5">
        <f t="shared" si="64"/>
        <v>1</v>
      </c>
    </row>
    <row r="778" spans="1:19" x14ac:dyDescent="0.25">
      <c r="A778">
        <v>777</v>
      </c>
      <c r="B778" s="1">
        <v>43642</v>
      </c>
      <c r="C778" s="1">
        <v>43642</v>
      </c>
      <c r="D778" s="1">
        <v>43655</v>
      </c>
      <c r="E778" s="1">
        <v>43656</v>
      </c>
      <c r="F778">
        <v>2</v>
      </c>
      <c r="G778">
        <v>5</v>
      </c>
      <c r="H778">
        <v>89</v>
      </c>
      <c r="I778" s="6">
        <v>0</v>
      </c>
      <c r="J778">
        <v>2</v>
      </c>
      <c r="K778" t="str">
        <f>_xlfn.XLOOKUP(fCompras!F778,dComprador!$A$2:$A$7,dComprador!$B$2:$B$7)</f>
        <v>João</v>
      </c>
      <c r="L778" t="str">
        <f>_xlfn.XLOOKUP(J778,dFornecedor!$A$2:$A$6,dFornecedor!$B$2:$B$6)</f>
        <v>Minerva</v>
      </c>
      <c r="M778" t="str">
        <f>_xlfn.XLOOKUP(G778,dMateriaPrima!$A$2:$A$12,dMateriaPrima!$B$2:$B$12)</f>
        <v>Areia</v>
      </c>
      <c r="N778" s="2">
        <f>_xlfn.XLOOKUP(G778,dMateriaPrima!$A$2:$A$12,dMateriaPrima!$C$2:$C$12)</f>
        <v>3.59</v>
      </c>
      <c r="O778" s="3">
        <f t="shared" si="60"/>
        <v>319.51</v>
      </c>
      <c r="P778" s="4">
        <f t="shared" si="61"/>
        <v>0</v>
      </c>
      <c r="Q778" s="3">
        <f t="shared" si="62"/>
        <v>319.51</v>
      </c>
      <c r="R778" t="str">
        <f t="shared" si="63"/>
        <v>Em atraso</v>
      </c>
      <c r="S778" s="5">
        <f t="shared" si="64"/>
        <v>1</v>
      </c>
    </row>
    <row r="779" spans="1:19" x14ac:dyDescent="0.25">
      <c r="A779">
        <v>778</v>
      </c>
      <c r="B779" s="1">
        <v>43642</v>
      </c>
      <c r="C779" s="1">
        <v>43642</v>
      </c>
      <c r="D779" s="1">
        <v>43654</v>
      </c>
      <c r="E779" s="1">
        <v>43657</v>
      </c>
      <c r="F779">
        <v>3</v>
      </c>
      <c r="G779">
        <v>9</v>
      </c>
      <c r="H779">
        <v>108</v>
      </c>
      <c r="I779" s="6">
        <v>0</v>
      </c>
      <c r="J779">
        <v>2</v>
      </c>
      <c r="K779" t="str">
        <f>_xlfn.XLOOKUP(fCompras!F779,dComprador!$A$2:$A$7,dComprador!$B$2:$B$7)</f>
        <v>Diego</v>
      </c>
      <c r="L779" t="str">
        <f>_xlfn.XLOOKUP(J779,dFornecedor!$A$2:$A$6,dFornecedor!$B$2:$B$6)</f>
        <v>Minerva</v>
      </c>
      <c r="M779" t="str">
        <f>_xlfn.XLOOKUP(G779,dMateriaPrima!$A$2:$A$12,dMateriaPrima!$B$2:$B$12)</f>
        <v>Couro</v>
      </c>
      <c r="N779" s="2">
        <f>_xlfn.XLOOKUP(G779,dMateriaPrima!$A$2:$A$12,dMateriaPrima!$C$2:$C$12)</f>
        <v>4.4000000000000004</v>
      </c>
      <c r="O779" s="3">
        <f t="shared" si="60"/>
        <v>475.20000000000005</v>
      </c>
      <c r="P779" s="4">
        <f t="shared" si="61"/>
        <v>0</v>
      </c>
      <c r="Q779" s="3">
        <f t="shared" si="62"/>
        <v>475.20000000000005</v>
      </c>
      <c r="R779" t="str">
        <f t="shared" si="63"/>
        <v>Em atraso</v>
      </c>
      <c r="S779" s="5">
        <f t="shared" si="64"/>
        <v>3</v>
      </c>
    </row>
    <row r="780" spans="1:19" x14ac:dyDescent="0.25">
      <c r="A780">
        <v>779</v>
      </c>
      <c r="B780" s="1">
        <v>43642</v>
      </c>
      <c r="C780" s="1">
        <v>43643</v>
      </c>
      <c r="D780" s="1">
        <v>43657</v>
      </c>
      <c r="E780" s="1">
        <v>43658</v>
      </c>
      <c r="F780">
        <v>1</v>
      </c>
      <c r="G780">
        <v>9</v>
      </c>
      <c r="H780">
        <v>62</v>
      </c>
      <c r="I780" s="6">
        <v>0</v>
      </c>
      <c r="J780">
        <v>4</v>
      </c>
      <c r="K780" t="str">
        <f>_xlfn.XLOOKUP(fCompras!F780,dComprador!$A$2:$A$7,dComprador!$B$2:$B$7)</f>
        <v>Alon</v>
      </c>
      <c r="L780" t="str">
        <f>_xlfn.XLOOKUP(J780,dFornecedor!$A$2:$A$6,dFornecedor!$B$2:$B$6)</f>
        <v>AlphaOmega</v>
      </c>
      <c r="M780" t="str">
        <f>_xlfn.XLOOKUP(G780,dMateriaPrima!$A$2:$A$12,dMateriaPrima!$B$2:$B$12)</f>
        <v>Couro</v>
      </c>
      <c r="N780" s="2">
        <f>_xlfn.XLOOKUP(G780,dMateriaPrima!$A$2:$A$12,dMateriaPrima!$C$2:$C$12)</f>
        <v>4.4000000000000004</v>
      </c>
      <c r="O780" s="3">
        <f t="shared" si="60"/>
        <v>272.8</v>
      </c>
      <c r="P780" s="4">
        <f t="shared" si="61"/>
        <v>0</v>
      </c>
      <c r="Q780" s="3">
        <f t="shared" si="62"/>
        <v>272.8</v>
      </c>
      <c r="R780" t="str">
        <f t="shared" si="63"/>
        <v>Em atraso</v>
      </c>
      <c r="S780" s="5">
        <f t="shared" si="64"/>
        <v>1</v>
      </c>
    </row>
    <row r="781" spans="1:19" x14ac:dyDescent="0.25">
      <c r="A781">
        <v>780</v>
      </c>
      <c r="B781" s="1">
        <v>43642</v>
      </c>
      <c r="C781" s="1">
        <v>43643</v>
      </c>
      <c r="D781" s="1">
        <v>43663</v>
      </c>
      <c r="E781" s="1">
        <v>43663</v>
      </c>
      <c r="F781">
        <v>1</v>
      </c>
      <c r="G781">
        <v>5</v>
      </c>
      <c r="H781">
        <v>41</v>
      </c>
      <c r="I781" s="6">
        <v>0</v>
      </c>
      <c r="J781">
        <v>3</v>
      </c>
      <c r="K781" t="str">
        <f>_xlfn.XLOOKUP(fCompras!F781,dComprador!$A$2:$A$7,dComprador!$B$2:$B$7)</f>
        <v>Alon</v>
      </c>
      <c r="L781" t="str">
        <f>_xlfn.XLOOKUP(J781,dFornecedor!$A$2:$A$6,dFornecedor!$B$2:$B$6)</f>
        <v>StepUp</v>
      </c>
      <c r="M781" t="str">
        <f>_xlfn.XLOOKUP(G781,dMateriaPrima!$A$2:$A$12,dMateriaPrima!$B$2:$B$12)</f>
        <v>Areia</v>
      </c>
      <c r="N781" s="2">
        <f>_xlfn.XLOOKUP(G781,dMateriaPrima!$A$2:$A$12,dMateriaPrima!$C$2:$C$12)</f>
        <v>3.59</v>
      </c>
      <c r="O781" s="3">
        <f t="shared" si="60"/>
        <v>147.19</v>
      </c>
      <c r="P781" s="4">
        <f t="shared" si="61"/>
        <v>0</v>
      </c>
      <c r="Q781" s="3">
        <f t="shared" si="62"/>
        <v>147.19</v>
      </c>
      <c r="R781" t="str">
        <f t="shared" si="63"/>
        <v>No prazo</v>
      </c>
      <c r="S781" s="5">
        <f t="shared" si="64"/>
        <v>0</v>
      </c>
    </row>
    <row r="782" spans="1:19" x14ac:dyDescent="0.25">
      <c r="A782">
        <v>781</v>
      </c>
      <c r="B782" s="1">
        <v>43642</v>
      </c>
      <c r="C782" s="1">
        <v>43643</v>
      </c>
      <c r="D782" s="1">
        <v>43664</v>
      </c>
      <c r="E782" s="1">
        <v>43665</v>
      </c>
      <c r="F782">
        <v>1</v>
      </c>
      <c r="G782">
        <v>9</v>
      </c>
      <c r="H782">
        <v>77</v>
      </c>
      <c r="I782" s="6">
        <v>0</v>
      </c>
      <c r="J782">
        <v>3</v>
      </c>
      <c r="K782" t="str">
        <f>_xlfn.XLOOKUP(fCompras!F782,dComprador!$A$2:$A$7,dComprador!$B$2:$B$7)</f>
        <v>Alon</v>
      </c>
      <c r="L782" t="str">
        <f>_xlfn.XLOOKUP(J782,dFornecedor!$A$2:$A$6,dFornecedor!$B$2:$B$6)</f>
        <v>StepUp</v>
      </c>
      <c r="M782" t="str">
        <f>_xlfn.XLOOKUP(G782,dMateriaPrima!$A$2:$A$12,dMateriaPrima!$B$2:$B$12)</f>
        <v>Couro</v>
      </c>
      <c r="N782" s="2">
        <f>_xlfn.XLOOKUP(G782,dMateriaPrima!$A$2:$A$12,dMateriaPrima!$C$2:$C$12)</f>
        <v>4.4000000000000004</v>
      </c>
      <c r="O782" s="3">
        <f t="shared" si="60"/>
        <v>338.8</v>
      </c>
      <c r="P782" s="4">
        <f t="shared" si="61"/>
        <v>0</v>
      </c>
      <c r="Q782" s="3">
        <f t="shared" si="62"/>
        <v>338.8</v>
      </c>
      <c r="R782" t="str">
        <f t="shared" si="63"/>
        <v>Em atraso</v>
      </c>
      <c r="S782" s="5">
        <f t="shared" si="64"/>
        <v>1</v>
      </c>
    </row>
    <row r="783" spans="1:19" x14ac:dyDescent="0.25">
      <c r="A783">
        <v>782</v>
      </c>
      <c r="B783" s="1">
        <v>43643</v>
      </c>
      <c r="C783" s="1">
        <v>43644</v>
      </c>
      <c r="D783" s="1">
        <v>43650</v>
      </c>
      <c r="E783" s="1">
        <v>43648</v>
      </c>
      <c r="F783">
        <v>4</v>
      </c>
      <c r="G783">
        <v>11</v>
      </c>
      <c r="H783">
        <v>70</v>
      </c>
      <c r="I783" s="6">
        <v>0</v>
      </c>
      <c r="J783">
        <v>3</v>
      </c>
      <c r="K783" t="str">
        <f>_xlfn.XLOOKUP(fCompras!F783,dComprador!$A$2:$A$7,dComprador!$B$2:$B$7)</f>
        <v>Lira</v>
      </c>
      <c r="L783" t="str">
        <f>_xlfn.XLOOKUP(J783,dFornecedor!$A$2:$A$6,dFornecedor!$B$2:$B$6)</f>
        <v>StepUp</v>
      </c>
      <c r="M783" t="str">
        <f>_xlfn.XLOOKUP(G783,dMateriaPrima!$A$2:$A$12,dMateriaPrima!$B$2:$B$12)</f>
        <v>Papel</v>
      </c>
      <c r="N783" s="2">
        <f>_xlfn.XLOOKUP(G783,dMateriaPrima!$A$2:$A$12,dMateriaPrima!$C$2:$C$12)</f>
        <v>9</v>
      </c>
      <c r="O783" s="3">
        <f t="shared" si="60"/>
        <v>630</v>
      </c>
      <c r="P783" s="4">
        <f t="shared" si="61"/>
        <v>0</v>
      </c>
      <c r="Q783" s="3">
        <f t="shared" si="62"/>
        <v>630</v>
      </c>
      <c r="R783" t="str">
        <f t="shared" si="63"/>
        <v>No prazo</v>
      </c>
      <c r="S783" s="5">
        <f t="shared" si="64"/>
        <v>0</v>
      </c>
    </row>
    <row r="784" spans="1:19" x14ac:dyDescent="0.25">
      <c r="A784">
        <v>783</v>
      </c>
      <c r="B784" s="1">
        <v>43643</v>
      </c>
      <c r="C784" s="1">
        <v>43646</v>
      </c>
      <c r="D784" s="1">
        <v>43650</v>
      </c>
      <c r="E784" s="1">
        <v>43656</v>
      </c>
      <c r="F784">
        <v>4</v>
      </c>
      <c r="G784">
        <v>9</v>
      </c>
      <c r="H784">
        <v>51</v>
      </c>
      <c r="I784" s="6">
        <v>0</v>
      </c>
      <c r="J784">
        <v>1</v>
      </c>
      <c r="K784" t="str">
        <f>_xlfn.XLOOKUP(fCompras!F784,dComprador!$A$2:$A$7,dComprador!$B$2:$B$7)</f>
        <v>Lira</v>
      </c>
      <c r="L784" t="str">
        <f>_xlfn.XLOOKUP(J784,dFornecedor!$A$2:$A$6,dFornecedor!$B$2:$B$6)</f>
        <v>NorthShore</v>
      </c>
      <c r="M784" t="str">
        <f>_xlfn.XLOOKUP(G784,dMateriaPrima!$A$2:$A$12,dMateriaPrima!$B$2:$B$12)</f>
        <v>Couro</v>
      </c>
      <c r="N784" s="2">
        <f>_xlfn.XLOOKUP(G784,dMateriaPrima!$A$2:$A$12,dMateriaPrima!$C$2:$C$12)</f>
        <v>4.4000000000000004</v>
      </c>
      <c r="O784" s="3">
        <f t="shared" si="60"/>
        <v>224.4</v>
      </c>
      <c r="P784" s="4">
        <f t="shared" si="61"/>
        <v>0</v>
      </c>
      <c r="Q784" s="3">
        <f t="shared" si="62"/>
        <v>224.4</v>
      </c>
      <c r="R784" t="str">
        <f t="shared" si="63"/>
        <v>Em atraso</v>
      </c>
      <c r="S784" s="5">
        <f t="shared" si="64"/>
        <v>6</v>
      </c>
    </row>
    <row r="785" spans="1:19" x14ac:dyDescent="0.25">
      <c r="A785">
        <v>784</v>
      </c>
      <c r="B785" s="1">
        <v>43643</v>
      </c>
      <c r="C785" s="1">
        <v>43643</v>
      </c>
      <c r="D785" s="1">
        <v>43651</v>
      </c>
      <c r="E785" s="1">
        <v>43651</v>
      </c>
      <c r="F785">
        <v>4</v>
      </c>
      <c r="G785">
        <v>9</v>
      </c>
      <c r="H785">
        <v>214</v>
      </c>
      <c r="I785" s="6">
        <v>0</v>
      </c>
      <c r="J785">
        <v>2</v>
      </c>
      <c r="K785" t="str">
        <f>_xlfn.XLOOKUP(fCompras!F785,dComprador!$A$2:$A$7,dComprador!$B$2:$B$7)</f>
        <v>Lira</v>
      </c>
      <c r="L785" t="str">
        <f>_xlfn.XLOOKUP(J785,dFornecedor!$A$2:$A$6,dFornecedor!$B$2:$B$6)</f>
        <v>Minerva</v>
      </c>
      <c r="M785" t="str">
        <f>_xlfn.XLOOKUP(G785,dMateriaPrima!$A$2:$A$12,dMateriaPrima!$B$2:$B$12)</f>
        <v>Couro</v>
      </c>
      <c r="N785" s="2">
        <f>_xlfn.XLOOKUP(G785,dMateriaPrima!$A$2:$A$12,dMateriaPrima!$C$2:$C$12)</f>
        <v>4.4000000000000004</v>
      </c>
      <c r="O785" s="3">
        <f t="shared" si="60"/>
        <v>941.6</v>
      </c>
      <c r="P785" s="4">
        <f t="shared" si="61"/>
        <v>0</v>
      </c>
      <c r="Q785" s="3">
        <f t="shared" si="62"/>
        <v>941.6</v>
      </c>
      <c r="R785" t="str">
        <f t="shared" si="63"/>
        <v>No prazo</v>
      </c>
      <c r="S785" s="5">
        <f t="shared" si="64"/>
        <v>0</v>
      </c>
    </row>
    <row r="786" spans="1:19" x14ac:dyDescent="0.25">
      <c r="A786">
        <v>785</v>
      </c>
      <c r="B786" s="1">
        <v>43643</v>
      </c>
      <c r="C786" s="1">
        <v>43650</v>
      </c>
      <c r="D786" s="1">
        <v>43653</v>
      </c>
      <c r="E786" s="1">
        <v>43656</v>
      </c>
      <c r="F786">
        <v>4</v>
      </c>
      <c r="G786">
        <v>9</v>
      </c>
      <c r="H786">
        <v>168</v>
      </c>
      <c r="I786" s="6">
        <v>0</v>
      </c>
      <c r="J786">
        <v>2</v>
      </c>
      <c r="K786" t="str">
        <f>_xlfn.XLOOKUP(fCompras!F786,dComprador!$A$2:$A$7,dComprador!$B$2:$B$7)</f>
        <v>Lira</v>
      </c>
      <c r="L786" t="str">
        <f>_xlfn.XLOOKUP(J786,dFornecedor!$A$2:$A$6,dFornecedor!$B$2:$B$6)</f>
        <v>Minerva</v>
      </c>
      <c r="M786" t="str">
        <f>_xlfn.XLOOKUP(G786,dMateriaPrima!$A$2:$A$12,dMateriaPrima!$B$2:$B$12)</f>
        <v>Couro</v>
      </c>
      <c r="N786" s="2">
        <f>_xlfn.XLOOKUP(G786,dMateriaPrima!$A$2:$A$12,dMateriaPrima!$C$2:$C$12)</f>
        <v>4.4000000000000004</v>
      </c>
      <c r="O786" s="3">
        <f t="shared" si="60"/>
        <v>739.2</v>
      </c>
      <c r="P786" s="4">
        <f t="shared" si="61"/>
        <v>0</v>
      </c>
      <c r="Q786" s="3">
        <f t="shared" si="62"/>
        <v>739.2</v>
      </c>
      <c r="R786" t="str">
        <f t="shared" si="63"/>
        <v>Em atraso</v>
      </c>
      <c r="S786" s="5">
        <f t="shared" si="64"/>
        <v>3</v>
      </c>
    </row>
    <row r="787" spans="1:19" x14ac:dyDescent="0.25">
      <c r="A787">
        <v>786</v>
      </c>
      <c r="B787" s="1">
        <v>43643</v>
      </c>
      <c r="C787" s="1">
        <v>43654</v>
      </c>
      <c r="D787" s="1">
        <v>43654</v>
      </c>
      <c r="E787" s="1">
        <v>43659</v>
      </c>
      <c r="F787">
        <v>4</v>
      </c>
      <c r="G787">
        <v>5</v>
      </c>
      <c r="H787">
        <v>119</v>
      </c>
      <c r="I787" s="6">
        <v>0</v>
      </c>
      <c r="J787">
        <v>1</v>
      </c>
      <c r="K787" t="str">
        <f>_xlfn.XLOOKUP(fCompras!F787,dComprador!$A$2:$A$7,dComprador!$B$2:$B$7)</f>
        <v>Lira</v>
      </c>
      <c r="L787" t="str">
        <f>_xlfn.XLOOKUP(J787,dFornecedor!$A$2:$A$6,dFornecedor!$B$2:$B$6)</f>
        <v>NorthShore</v>
      </c>
      <c r="M787" t="str">
        <f>_xlfn.XLOOKUP(G787,dMateriaPrima!$A$2:$A$12,dMateriaPrima!$B$2:$B$12)</f>
        <v>Areia</v>
      </c>
      <c r="N787" s="2">
        <f>_xlfn.XLOOKUP(G787,dMateriaPrima!$A$2:$A$12,dMateriaPrima!$C$2:$C$12)</f>
        <v>3.59</v>
      </c>
      <c r="O787" s="3">
        <f t="shared" si="60"/>
        <v>427.21</v>
      </c>
      <c r="P787" s="4">
        <f t="shared" si="61"/>
        <v>0</v>
      </c>
      <c r="Q787" s="3">
        <f t="shared" si="62"/>
        <v>427.21</v>
      </c>
      <c r="R787" t="str">
        <f t="shared" si="63"/>
        <v>Em atraso</v>
      </c>
      <c r="S787" s="5">
        <f t="shared" si="64"/>
        <v>5</v>
      </c>
    </row>
    <row r="788" spans="1:19" x14ac:dyDescent="0.25">
      <c r="A788">
        <v>787</v>
      </c>
      <c r="B788" s="1">
        <v>43643</v>
      </c>
      <c r="C788" s="1">
        <v>43647</v>
      </c>
      <c r="D788" s="1">
        <v>43656</v>
      </c>
      <c r="E788" s="1">
        <v>43655</v>
      </c>
      <c r="F788">
        <v>2</v>
      </c>
      <c r="G788">
        <v>11</v>
      </c>
      <c r="H788">
        <v>297</v>
      </c>
      <c r="I788" s="6">
        <v>0</v>
      </c>
      <c r="J788">
        <v>1</v>
      </c>
      <c r="K788" t="str">
        <f>_xlfn.XLOOKUP(fCompras!F788,dComprador!$A$2:$A$7,dComprador!$B$2:$B$7)</f>
        <v>João</v>
      </c>
      <c r="L788" t="str">
        <f>_xlfn.XLOOKUP(J788,dFornecedor!$A$2:$A$6,dFornecedor!$B$2:$B$6)</f>
        <v>NorthShore</v>
      </c>
      <c r="M788" t="str">
        <f>_xlfn.XLOOKUP(G788,dMateriaPrima!$A$2:$A$12,dMateriaPrima!$B$2:$B$12)</f>
        <v>Papel</v>
      </c>
      <c r="N788" s="2">
        <f>_xlfn.XLOOKUP(G788,dMateriaPrima!$A$2:$A$12,dMateriaPrima!$C$2:$C$12)</f>
        <v>9</v>
      </c>
      <c r="O788" s="3">
        <f t="shared" si="60"/>
        <v>2673</v>
      </c>
      <c r="P788" s="4">
        <f t="shared" si="61"/>
        <v>0</v>
      </c>
      <c r="Q788" s="3">
        <f t="shared" si="62"/>
        <v>2673</v>
      </c>
      <c r="R788" t="str">
        <f t="shared" si="63"/>
        <v>No prazo</v>
      </c>
      <c r="S788" s="5">
        <f t="shared" si="64"/>
        <v>0</v>
      </c>
    </row>
    <row r="789" spans="1:19" x14ac:dyDescent="0.25">
      <c r="A789">
        <v>788</v>
      </c>
      <c r="B789" s="1">
        <v>43643</v>
      </c>
      <c r="C789" s="1">
        <v>43645</v>
      </c>
      <c r="D789" s="1">
        <v>43659</v>
      </c>
      <c r="E789" s="1">
        <v>43661</v>
      </c>
      <c r="F789">
        <v>3</v>
      </c>
      <c r="G789">
        <v>6</v>
      </c>
      <c r="H789">
        <v>4</v>
      </c>
      <c r="I789" s="6">
        <v>0</v>
      </c>
      <c r="J789">
        <v>2</v>
      </c>
      <c r="K789" t="str">
        <f>_xlfn.XLOOKUP(fCompras!F789,dComprador!$A$2:$A$7,dComprador!$B$2:$B$7)</f>
        <v>Diego</v>
      </c>
      <c r="L789" t="str">
        <f>_xlfn.XLOOKUP(J789,dFornecedor!$A$2:$A$6,dFornecedor!$B$2:$B$6)</f>
        <v>Minerva</v>
      </c>
      <c r="M789" t="str">
        <f>_xlfn.XLOOKUP(G789,dMateriaPrima!$A$2:$A$12,dMateriaPrima!$B$2:$B$12)</f>
        <v>Fio Algodão</v>
      </c>
      <c r="N789" s="2">
        <f>_xlfn.XLOOKUP(G789,dMateriaPrima!$A$2:$A$12,dMateriaPrima!$C$2:$C$12)</f>
        <v>55.9</v>
      </c>
      <c r="O789" s="3">
        <f t="shared" si="60"/>
        <v>223.6</v>
      </c>
      <c r="P789" s="4">
        <f t="shared" si="61"/>
        <v>0</v>
      </c>
      <c r="Q789" s="3">
        <f t="shared" si="62"/>
        <v>223.6</v>
      </c>
      <c r="R789" t="str">
        <f t="shared" si="63"/>
        <v>Em atraso</v>
      </c>
      <c r="S789" s="5">
        <f t="shared" si="64"/>
        <v>2</v>
      </c>
    </row>
    <row r="790" spans="1:19" x14ac:dyDescent="0.25">
      <c r="A790">
        <v>789</v>
      </c>
      <c r="B790" s="1">
        <v>43643</v>
      </c>
      <c r="C790" s="1">
        <v>43649</v>
      </c>
      <c r="D790" s="1">
        <v>43674</v>
      </c>
      <c r="E790" s="1">
        <v>43674</v>
      </c>
      <c r="F790">
        <v>1</v>
      </c>
      <c r="G790">
        <v>2</v>
      </c>
      <c r="H790">
        <v>193</v>
      </c>
      <c r="I790" s="6">
        <v>0</v>
      </c>
      <c r="J790">
        <v>2</v>
      </c>
      <c r="K790" t="str">
        <f>_xlfn.XLOOKUP(fCompras!F790,dComprador!$A$2:$A$7,dComprador!$B$2:$B$7)</f>
        <v>Alon</v>
      </c>
      <c r="L790" t="str">
        <f>_xlfn.XLOOKUP(J790,dFornecedor!$A$2:$A$6,dFornecedor!$B$2:$B$6)</f>
        <v>Minerva</v>
      </c>
      <c r="M790" t="str">
        <f>_xlfn.XLOOKUP(G790,dMateriaPrima!$A$2:$A$12,dMateriaPrima!$B$2:$B$12)</f>
        <v>Chapa Metal</v>
      </c>
      <c r="N790" s="2">
        <f>_xlfn.XLOOKUP(G790,dMateriaPrima!$A$2:$A$12,dMateriaPrima!$C$2:$C$12)</f>
        <v>299.89999999999998</v>
      </c>
      <c r="O790" s="3">
        <f t="shared" si="60"/>
        <v>57880.7</v>
      </c>
      <c r="P790" s="4">
        <f t="shared" si="61"/>
        <v>0</v>
      </c>
      <c r="Q790" s="3">
        <f t="shared" si="62"/>
        <v>57880.7</v>
      </c>
      <c r="R790" t="str">
        <f t="shared" si="63"/>
        <v>No prazo</v>
      </c>
      <c r="S790" s="5">
        <f t="shared" si="64"/>
        <v>0</v>
      </c>
    </row>
    <row r="791" spans="1:19" x14ac:dyDescent="0.25">
      <c r="A791">
        <v>790</v>
      </c>
      <c r="B791" s="1">
        <v>43643</v>
      </c>
      <c r="C791" s="1">
        <v>43643</v>
      </c>
      <c r="D791" s="1">
        <v>43673</v>
      </c>
      <c r="E791" s="1">
        <v>43676</v>
      </c>
      <c r="F791">
        <v>1</v>
      </c>
      <c r="G791">
        <v>9</v>
      </c>
      <c r="H791">
        <v>40</v>
      </c>
      <c r="I791" s="6">
        <v>0</v>
      </c>
      <c r="J791">
        <v>2</v>
      </c>
      <c r="K791" t="str">
        <f>_xlfn.XLOOKUP(fCompras!F791,dComprador!$A$2:$A$7,dComprador!$B$2:$B$7)</f>
        <v>Alon</v>
      </c>
      <c r="L791" t="str">
        <f>_xlfn.XLOOKUP(J791,dFornecedor!$A$2:$A$6,dFornecedor!$B$2:$B$6)</f>
        <v>Minerva</v>
      </c>
      <c r="M791" t="str">
        <f>_xlfn.XLOOKUP(G791,dMateriaPrima!$A$2:$A$12,dMateriaPrima!$B$2:$B$12)</f>
        <v>Couro</v>
      </c>
      <c r="N791" s="2">
        <f>_xlfn.XLOOKUP(G791,dMateriaPrima!$A$2:$A$12,dMateriaPrima!$C$2:$C$12)</f>
        <v>4.4000000000000004</v>
      </c>
      <c r="O791" s="3">
        <f t="shared" si="60"/>
        <v>176</v>
      </c>
      <c r="P791" s="4">
        <f t="shared" si="61"/>
        <v>0</v>
      </c>
      <c r="Q791" s="3">
        <f t="shared" si="62"/>
        <v>176</v>
      </c>
      <c r="R791" t="str">
        <f t="shared" si="63"/>
        <v>Em atraso</v>
      </c>
      <c r="S791" s="5">
        <f t="shared" si="64"/>
        <v>3</v>
      </c>
    </row>
    <row r="792" spans="1:19" x14ac:dyDescent="0.25">
      <c r="A792">
        <v>791</v>
      </c>
      <c r="B792" s="1">
        <v>43643</v>
      </c>
      <c r="C792" s="1">
        <v>43651</v>
      </c>
      <c r="D792" s="1">
        <v>43675</v>
      </c>
      <c r="E792" s="1">
        <v>43676</v>
      </c>
      <c r="F792">
        <v>1</v>
      </c>
      <c r="G792">
        <v>7</v>
      </c>
      <c r="H792">
        <v>35</v>
      </c>
      <c r="I792" s="6">
        <v>0.24</v>
      </c>
      <c r="J792">
        <v>2</v>
      </c>
      <c r="K792" t="str">
        <f>_xlfn.XLOOKUP(fCompras!F792,dComprador!$A$2:$A$7,dComprador!$B$2:$B$7)</f>
        <v>Alon</v>
      </c>
      <c r="L792" t="str">
        <f>_xlfn.XLOOKUP(J792,dFornecedor!$A$2:$A$6,dFornecedor!$B$2:$B$6)</f>
        <v>Minerva</v>
      </c>
      <c r="M792" t="str">
        <f>_xlfn.XLOOKUP(G792,dMateriaPrima!$A$2:$A$12,dMateriaPrima!$B$2:$B$12)</f>
        <v>Poliéster</v>
      </c>
      <c r="N792" s="2">
        <f>_xlfn.XLOOKUP(G792,dMateriaPrima!$A$2:$A$12,dMateriaPrima!$C$2:$C$12)</f>
        <v>8</v>
      </c>
      <c r="O792" s="3">
        <f t="shared" si="60"/>
        <v>280</v>
      </c>
      <c r="P792" s="4">
        <f t="shared" si="61"/>
        <v>67.2</v>
      </c>
      <c r="Q792" s="3">
        <f t="shared" si="62"/>
        <v>212.8</v>
      </c>
      <c r="R792" t="str">
        <f t="shared" si="63"/>
        <v>Em atraso</v>
      </c>
      <c r="S792" s="5">
        <f t="shared" si="64"/>
        <v>1</v>
      </c>
    </row>
    <row r="793" spans="1:19" x14ac:dyDescent="0.25">
      <c r="A793">
        <v>792</v>
      </c>
      <c r="B793" s="1">
        <v>43644</v>
      </c>
      <c r="C793" s="1">
        <v>43644</v>
      </c>
      <c r="D793" s="1">
        <v>43651</v>
      </c>
      <c r="E793" s="1">
        <v>43649</v>
      </c>
      <c r="F793">
        <v>4</v>
      </c>
      <c r="G793">
        <v>6</v>
      </c>
      <c r="H793">
        <v>429</v>
      </c>
      <c r="I793" s="6">
        <v>0</v>
      </c>
      <c r="J793">
        <v>2</v>
      </c>
      <c r="K793" t="str">
        <f>_xlfn.XLOOKUP(fCompras!F793,dComprador!$A$2:$A$7,dComprador!$B$2:$B$7)</f>
        <v>Lira</v>
      </c>
      <c r="L793" t="str">
        <f>_xlfn.XLOOKUP(J793,dFornecedor!$A$2:$A$6,dFornecedor!$B$2:$B$6)</f>
        <v>Minerva</v>
      </c>
      <c r="M793" t="str">
        <f>_xlfn.XLOOKUP(G793,dMateriaPrima!$A$2:$A$12,dMateriaPrima!$B$2:$B$12)</f>
        <v>Fio Algodão</v>
      </c>
      <c r="N793" s="2">
        <f>_xlfn.XLOOKUP(G793,dMateriaPrima!$A$2:$A$12,dMateriaPrima!$C$2:$C$12)</f>
        <v>55.9</v>
      </c>
      <c r="O793" s="3">
        <f t="shared" si="60"/>
        <v>23981.1</v>
      </c>
      <c r="P793" s="4">
        <f t="shared" si="61"/>
        <v>0</v>
      </c>
      <c r="Q793" s="3">
        <f t="shared" si="62"/>
        <v>23981.1</v>
      </c>
      <c r="R793" t="str">
        <f t="shared" si="63"/>
        <v>No prazo</v>
      </c>
      <c r="S793" s="5">
        <f t="shared" si="64"/>
        <v>0</v>
      </c>
    </row>
    <row r="794" spans="1:19" x14ac:dyDescent="0.25">
      <c r="A794">
        <v>793</v>
      </c>
      <c r="B794" s="1">
        <v>43644</v>
      </c>
      <c r="C794" s="1">
        <v>43647</v>
      </c>
      <c r="D794" s="1">
        <v>43672</v>
      </c>
      <c r="E794" s="1">
        <v>43674</v>
      </c>
      <c r="F794">
        <v>1</v>
      </c>
      <c r="G794">
        <v>1</v>
      </c>
      <c r="H794">
        <v>34</v>
      </c>
      <c r="I794" s="6">
        <v>0</v>
      </c>
      <c r="J794">
        <v>2</v>
      </c>
      <c r="K794" t="str">
        <f>_xlfn.XLOOKUP(fCompras!F794,dComprador!$A$2:$A$7,dComprador!$B$2:$B$7)</f>
        <v>Alon</v>
      </c>
      <c r="L794" t="str">
        <f>_xlfn.XLOOKUP(J794,dFornecedor!$A$2:$A$6,dFornecedor!$B$2:$B$6)</f>
        <v>Minerva</v>
      </c>
      <c r="M794" t="str">
        <f>_xlfn.XLOOKUP(G794,dMateriaPrima!$A$2:$A$12,dMateriaPrima!$B$2:$B$12)</f>
        <v>Tecido</v>
      </c>
      <c r="N794" s="2">
        <f>_xlfn.XLOOKUP(G794,dMateriaPrima!$A$2:$A$12,dMateriaPrima!$C$2:$C$12)</f>
        <v>18</v>
      </c>
      <c r="O794" s="3">
        <f t="shared" si="60"/>
        <v>612</v>
      </c>
      <c r="P794" s="4">
        <f t="shared" si="61"/>
        <v>0</v>
      </c>
      <c r="Q794" s="3">
        <f t="shared" si="62"/>
        <v>612</v>
      </c>
      <c r="R794" t="str">
        <f t="shared" si="63"/>
        <v>Em atraso</v>
      </c>
      <c r="S794" s="5">
        <f t="shared" si="64"/>
        <v>2</v>
      </c>
    </row>
    <row r="795" spans="1:19" x14ac:dyDescent="0.25">
      <c r="A795">
        <v>794</v>
      </c>
      <c r="B795" s="1">
        <v>43644</v>
      </c>
      <c r="C795" s="1">
        <v>43653</v>
      </c>
      <c r="D795" s="1">
        <v>43674</v>
      </c>
      <c r="E795" s="1">
        <v>43675</v>
      </c>
      <c r="F795">
        <v>1</v>
      </c>
      <c r="G795">
        <v>5</v>
      </c>
      <c r="H795">
        <v>149</v>
      </c>
      <c r="I795" s="6">
        <v>0</v>
      </c>
      <c r="J795">
        <v>3</v>
      </c>
      <c r="K795" t="str">
        <f>_xlfn.XLOOKUP(fCompras!F795,dComprador!$A$2:$A$7,dComprador!$B$2:$B$7)</f>
        <v>Alon</v>
      </c>
      <c r="L795" t="str">
        <f>_xlfn.XLOOKUP(J795,dFornecedor!$A$2:$A$6,dFornecedor!$B$2:$B$6)</f>
        <v>StepUp</v>
      </c>
      <c r="M795" t="str">
        <f>_xlfn.XLOOKUP(G795,dMateriaPrima!$A$2:$A$12,dMateriaPrima!$B$2:$B$12)</f>
        <v>Areia</v>
      </c>
      <c r="N795" s="2">
        <f>_xlfn.XLOOKUP(G795,dMateriaPrima!$A$2:$A$12,dMateriaPrima!$C$2:$C$12)</f>
        <v>3.59</v>
      </c>
      <c r="O795" s="3">
        <f t="shared" si="60"/>
        <v>534.91</v>
      </c>
      <c r="P795" s="4">
        <f t="shared" si="61"/>
        <v>0</v>
      </c>
      <c r="Q795" s="3">
        <f t="shared" si="62"/>
        <v>534.91</v>
      </c>
      <c r="R795" t="str">
        <f t="shared" si="63"/>
        <v>Em atraso</v>
      </c>
      <c r="S795" s="5">
        <f t="shared" si="64"/>
        <v>1</v>
      </c>
    </row>
    <row r="796" spans="1:19" x14ac:dyDescent="0.25">
      <c r="A796">
        <v>795</v>
      </c>
      <c r="B796" s="1">
        <v>43644</v>
      </c>
      <c r="C796" s="1">
        <v>43646</v>
      </c>
      <c r="D796" s="1">
        <v>43649</v>
      </c>
      <c r="E796" s="1">
        <v>43651</v>
      </c>
      <c r="F796">
        <v>4</v>
      </c>
      <c r="G796">
        <v>7</v>
      </c>
      <c r="H796">
        <v>180</v>
      </c>
      <c r="I796" s="6">
        <v>0</v>
      </c>
      <c r="J796">
        <v>2</v>
      </c>
      <c r="K796" t="str">
        <f>_xlfn.XLOOKUP(fCompras!F796,dComprador!$A$2:$A$7,dComprador!$B$2:$B$7)</f>
        <v>Lira</v>
      </c>
      <c r="L796" t="str">
        <f>_xlfn.XLOOKUP(J796,dFornecedor!$A$2:$A$6,dFornecedor!$B$2:$B$6)</f>
        <v>Minerva</v>
      </c>
      <c r="M796" t="str">
        <f>_xlfn.XLOOKUP(G796,dMateriaPrima!$A$2:$A$12,dMateriaPrima!$B$2:$B$12)</f>
        <v>Poliéster</v>
      </c>
      <c r="N796" s="2">
        <f>_xlfn.XLOOKUP(G796,dMateriaPrima!$A$2:$A$12,dMateriaPrima!$C$2:$C$12)</f>
        <v>8</v>
      </c>
      <c r="O796" s="3">
        <f t="shared" si="60"/>
        <v>1440</v>
      </c>
      <c r="P796" s="4">
        <f t="shared" si="61"/>
        <v>0</v>
      </c>
      <c r="Q796" s="3">
        <f t="shared" si="62"/>
        <v>1440</v>
      </c>
      <c r="R796" t="str">
        <f t="shared" si="63"/>
        <v>Em atraso</v>
      </c>
      <c r="S796" s="5">
        <f t="shared" si="64"/>
        <v>2</v>
      </c>
    </row>
    <row r="797" spans="1:19" x14ac:dyDescent="0.25">
      <c r="A797">
        <v>796</v>
      </c>
      <c r="B797" s="1">
        <v>43644</v>
      </c>
      <c r="C797" s="1">
        <v>43650</v>
      </c>
      <c r="D797" s="1">
        <v>43660</v>
      </c>
      <c r="E797" s="1">
        <v>43663</v>
      </c>
      <c r="F797">
        <v>1</v>
      </c>
      <c r="G797">
        <v>5</v>
      </c>
      <c r="H797">
        <v>89</v>
      </c>
      <c r="I797" s="6">
        <v>0</v>
      </c>
      <c r="J797">
        <v>2</v>
      </c>
      <c r="K797" t="str">
        <f>_xlfn.XLOOKUP(fCompras!F797,dComprador!$A$2:$A$7,dComprador!$B$2:$B$7)</f>
        <v>Alon</v>
      </c>
      <c r="L797" t="str">
        <f>_xlfn.XLOOKUP(J797,dFornecedor!$A$2:$A$6,dFornecedor!$B$2:$B$6)</f>
        <v>Minerva</v>
      </c>
      <c r="M797" t="str">
        <f>_xlfn.XLOOKUP(G797,dMateriaPrima!$A$2:$A$12,dMateriaPrima!$B$2:$B$12)</f>
        <v>Areia</v>
      </c>
      <c r="N797" s="2">
        <f>_xlfn.XLOOKUP(G797,dMateriaPrima!$A$2:$A$12,dMateriaPrima!$C$2:$C$12)</f>
        <v>3.59</v>
      </c>
      <c r="O797" s="3">
        <f t="shared" si="60"/>
        <v>319.51</v>
      </c>
      <c r="P797" s="4">
        <f t="shared" si="61"/>
        <v>0</v>
      </c>
      <c r="Q797" s="3">
        <f t="shared" si="62"/>
        <v>319.51</v>
      </c>
      <c r="R797" t="str">
        <f t="shared" si="63"/>
        <v>Em atraso</v>
      </c>
      <c r="S797" s="5">
        <f t="shared" si="64"/>
        <v>3</v>
      </c>
    </row>
    <row r="798" spans="1:19" x14ac:dyDescent="0.25">
      <c r="A798">
        <v>797</v>
      </c>
      <c r="B798" s="1">
        <v>43644</v>
      </c>
      <c r="C798" s="1">
        <v>43646</v>
      </c>
      <c r="D798" s="1">
        <v>43659</v>
      </c>
      <c r="E798" s="1">
        <v>43660</v>
      </c>
      <c r="F798">
        <v>2</v>
      </c>
      <c r="G798">
        <v>7</v>
      </c>
      <c r="H798">
        <v>11</v>
      </c>
      <c r="I798" s="6">
        <v>0</v>
      </c>
      <c r="J798">
        <v>2</v>
      </c>
      <c r="K798" t="str">
        <f>_xlfn.XLOOKUP(fCompras!F798,dComprador!$A$2:$A$7,dComprador!$B$2:$B$7)</f>
        <v>João</v>
      </c>
      <c r="L798" t="str">
        <f>_xlfn.XLOOKUP(J798,dFornecedor!$A$2:$A$6,dFornecedor!$B$2:$B$6)</f>
        <v>Minerva</v>
      </c>
      <c r="M798" t="str">
        <f>_xlfn.XLOOKUP(G798,dMateriaPrima!$A$2:$A$12,dMateriaPrima!$B$2:$B$12)</f>
        <v>Poliéster</v>
      </c>
      <c r="N798" s="2">
        <f>_xlfn.XLOOKUP(G798,dMateriaPrima!$A$2:$A$12,dMateriaPrima!$C$2:$C$12)</f>
        <v>8</v>
      </c>
      <c r="O798" s="3">
        <f t="shared" si="60"/>
        <v>88</v>
      </c>
      <c r="P798" s="4">
        <f t="shared" si="61"/>
        <v>0</v>
      </c>
      <c r="Q798" s="3">
        <f t="shared" si="62"/>
        <v>88</v>
      </c>
      <c r="R798" t="str">
        <f t="shared" si="63"/>
        <v>Em atraso</v>
      </c>
      <c r="S798" s="5">
        <f t="shared" si="64"/>
        <v>1</v>
      </c>
    </row>
    <row r="799" spans="1:19" x14ac:dyDescent="0.25">
      <c r="A799">
        <v>798</v>
      </c>
      <c r="B799" s="1">
        <v>43644</v>
      </c>
      <c r="C799" s="1">
        <v>43653</v>
      </c>
      <c r="D799" s="1">
        <v>43668</v>
      </c>
      <c r="E799" s="1">
        <v>43671</v>
      </c>
      <c r="F799">
        <v>2</v>
      </c>
      <c r="G799">
        <v>9</v>
      </c>
      <c r="H799">
        <v>48</v>
      </c>
      <c r="I799" s="6">
        <v>0</v>
      </c>
      <c r="J799">
        <v>2</v>
      </c>
      <c r="K799" t="str">
        <f>_xlfn.XLOOKUP(fCompras!F799,dComprador!$A$2:$A$7,dComprador!$B$2:$B$7)</f>
        <v>João</v>
      </c>
      <c r="L799" t="str">
        <f>_xlfn.XLOOKUP(J799,dFornecedor!$A$2:$A$6,dFornecedor!$B$2:$B$6)</f>
        <v>Minerva</v>
      </c>
      <c r="M799" t="str">
        <f>_xlfn.XLOOKUP(G799,dMateriaPrima!$A$2:$A$12,dMateriaPrima!$B$2:$B$12)</f>
        <v>Couro</v>
      </c>
      <c r="N799" s="2">
        <f>_xlfn.XLOOKUP(G799,dMateriaPrima!$A$2:$A$12,dMateriaPrima!$C$2:$C$12)</f>
        <v>4.4000000000000004</v>
      </c>
      <c r="O799" s="3">
        <f t="shared" si="60"/>
        <v>211.20000000000002</v>
      </c>
      <c r="P799" s="4">
        <f t="shared" si="61"/>
        <v>0</v>
      </c>
      <c r="Q799" s="3">
        <f t="shared" si="62"/>
        <v>211.20000000000002</v>
      </c>
      <c r="R799" t="str">
        <f t="shared" si="63"/>
        <v>Em atraso</v>
      </c>
      <c r="S799" s="5">
        <f t="shared" si="64"/>
        <v>3</v>
      </c>
    </row>
    <row r="800" spans="1:19" x14ac:dyDescent="0.25">
      <c r="A800">
        <v>799</v>
      </c>
      <c r="B800" s="1">
        <v>43644</v>
      </c>
      <c r="C800" s="1">
        <v>43645</v>
      </c>
      <c r="D800" s="1">
        <v>43673</v>
      </c>
      <c r="E800" s="1">
        <v>43675</v>
      </c>
      <c r="F800">
        <v>1</v>
      </c>
      <c r="G800">
        <v>1</v>
      </c>
      <c r="H800">
        <v>387</v>
      </c>
      <c r="I800" s="6">
        <v>0</v>
      </c>
      <c r="J800">
        <v>3</v>
      </c>
      <c r="K800" t="str">
        <f>_xlfn.XLOOKUP(fCompras!F800,dComprador!$A$2:$A$7,dComprador!$B$2:$B$7)</f>
        <v>Alon</v>
      </c>
      <c r="L800" t="str">
        <f>_xlfn.XLOOKUP(J800,dFornecedor!$A$2:$A$6,dFornecedor!$B$2:$B$6)</f>
        <v>StepUp</v>
      </c>
      <c r="M800" t="str">
        <f>_xlfn.XLOOKUP(G800,dMateriaPrima!$A$2:$A$12,dMateriaPrima!$B$2:$B$12)</f>
        <v>Tecido</v>
      </c>
      <c r="N800" s="2">
        <f>_xlfn.XLOOKUP(G800,dMateriaPrima!$A$2:$A$12,dMateriaPrima!$C$2:$C$12)</f>
        <v>18</v>
      </c>
      <c r="O800" s="3">
        <f t="shared" si="60"/>
        <v>6966</v>
      </c>
      <c r="P800" s="4">
        <f t="shared" si="61"/>
        <v>0</v>
      </c>
      <c r="Q800" s="3">
        <f t="shared" si="62"/>
        <v>6966</v>
      </c>
      <c r="R800" t="str">
        <f t="shared" si="63"/>
        <v>Em atraso</v>
      </c>
      <c r="S800" s="5">
        <f t="shared" si="64"/>
        <v>2</v>
      </c>
    </row>
    <row r="801" spans="1:19" x14ac:dyDescent="0.25">
      <c r="A801">
        <v>800</v>
      </c>
      <c r="B801" s="1">
        <v>43645</v>
      </c>
      <c r="C801" s="1">
        <v>43645</v>
      </c>
      <c r="D801" s="1">
        <v>43652</v>
      </c>
      <c r="E801" s="1">
        <v>43655</v>
      </c>
      <c r="F801">
        <v>4</v>
      </c>
      <c r="G801">
        <v>5</v>
      </c>
      <c r="H801">
        <v>185</v>
      </c>
      <c r="I801" s="6">
        <v>0</v>
      </c>
      <c r="J801">
        <v>5</v>
      </c>
      <c r="K801" t="str">
        <f>_xlfn.XLOOKUP(fCompras!F801,dComprador!$A$2:$A$7,dComprador!$B$2:$B$7)</f>
        <v>Lira</v>
      </c>
      <c r="L801" t="str">
        <f>_xlfn.XLOOKUP(J801,dFornecedor!$A$2:$A$6,dFornecedor!$B$2:$B$6)</f>
        <v>Atlas</v>
      </c>
      <c r="M801" t="str">
        <f>_xlfn.XLOOKUP(G801,dMateriaPrima!$A$2:$A$12,dMateriaPrima!$B$2:$B$12)</f>
        <v>Areia</v>
      </c>
      <c r="N801" s="2">
        <f>_xlfn.XLOOKUP(G801,dMateriaPrima!$A$2:$A$12,dMateriaPrima!$C$2:$C$12)</f>
        <v>3.59</v>
      </c>
      <c r="O801" s="3">
        <f t="shared" si="60"/>
        <v>664.15</v>
      </c>
      <c r="P801" s="4">
        <f t="shared" si="61"/>
        <v>0</v>
      </c>
      <c r="Q801" s="3">
        <f t="shared" si="62"/>
        <v>664.15</v>
      </c>
      <c r="R801" t="str">
        <f t="shared" si="63"/>
        <v>Em atraso</v>
      </c>
      <c r="S801" s="5">
        <f t="shared" si="64"/>
        <v>3</v>
      </c>
    </row>
    <row r="802" spans="1:19" x14ac:dyDescent="0.25">
      <c r="A802">
        <v>801</v>
      </c>
      <c r="B802" s="1">
        <v>43645</v>
      </c>
      <c r="C802" s="1">
        <v>43653</v>
      </c>
      <c r="D802" s="1">
        <v>43674</v>
      </c>
      <c r="E802" s="1">
        <v>43678</v>
      </c>
      <c r="F802">
        <v>1</v>
      </c>
      <c r="G802">
        <v>5</v>
      </c>
      <c r="H802">
        <v>337</v>
      </c>
      <c r="I802" s="6">
        <v>0</v>
      </c>
      <c r="J802">
        <v>2</v>
      </c>
      <c r="K802" t="str">
        <f>_xlfn.XLOOKUP(fCompras!F802,dComprador!$A$2:$A$7,dComprador!$B$2:$B$7)</f>
        <v>Alon</v>
      </c>
      <c r="L802" t="str">
        <f>_xlfn.XLOOKUP(J802,dFornecedor!$A$2:$A$6,dFornecedor!$B$2:$B$6)</f>
        <v>Minerva</v>
      </c>
      <c r="M802" t="str">
        <f>_xlfn.XLOOKUP(G802,dMateriaPrima!$A$2:$A$12,dMateriaPrima!$B$2:$B$12)</f>
        <v>Areia</v>
      </c>
      <c r="N802" s="2">
        <f>_xlfn.XLOOKUP(G802,dMateriaPrima!$A$2:$A$12,dMateriaPrima!$C$2:$C$12)</f>
        <v>3.59</v>
      </c>
      <c r="O802" s="3">
        <f t="shared" si="60"/>
        <v>1209.83</v>
      </c>
      <c r="P802" s="4">
        <f t="shared" si="61"/>
        <v>0</v>
      </c>
      <c r="Q802" s="3">
        <f t="shared" si="62"/>
        <v>1209.83</v>
      </c>
      <c r="R802" t="str">
        <f t="shared" si="63"/>
        <v>Em atraso</v>
      </c>
      <c r="S802" s="5">
        <f t="shared" si="64"/>
        <v>4</v>
      </c>
    </row>
    <row r="803" spans="1:19" x14ac:dyDescent="0.25">
      <c r="A803">
        <v>802</v>
      </c>
      <c r="B803" s="1">
        <v>43645</v>
      </c>
      <c r="C803" s="1">
        <v>43653</v>
      </c>
      <c r="D803" s="1">
        <v>43675</v>
      </c>
      <c r="E803" s="1">
        <v>43676</v>
      </c>
      <c r="F803">
        <v>1</v>
      </c>
      <c r="G803">
        <v>1</v>
      </c>
      <c r="H803">
        <v>638</v>
      </c>
      <c r="I803" s="6">
        <v>0</v>
      </c>
      <c r="J803">
        <v>2</v>
      </c>
      <c r="K803" t="str">
        <f>_xlfn.XLOOKUP(fCompras!F803,dComprador!$A$2:$A$7,dComprador!$B$2:$B$7)</f>
        <v>Alon</v>
      </c>
      <c r="L803" t="str">
        <f>_xlfn.XLOOKUP(J803,dFornecedor!$A$2:$A$6,dFornecedor!$B$2:$B$6)</f>
        <v>Minerva</v>
      </c>
      <c r="M803" t="str">
        <f>_xlfn.XLOOKUP(G803,dMateriaPrima!$A$2:$A$12,dMateriaPrima!$B$2:$B$12)</f>
        <v>Tecido</v>
      </c>
      <c r="N803" s="2">
        <f>_xlfn.XLOOKUP(G803,dMateriaPrima!$A$2:$A$12,dMateriaPrima!$C$2:$C$12)</f>
        <v>18</v>
      </c>
      <c r="O803" s="3">
        <f t="shared" si="60"/>
        <v>11484</v>
      </c>
      <c r="P803" s="4">
        <f t="shared" si="61"/>
        <v>0</v>
      </c>
      <c r="Q803" s="3">
        <f t="shared" si="62"/>
        <v>11484</v>
      </c>
      <c r="R803" t="str">
        <f t="shared" si="63"/>
        <v>Em atraso</v>
      </c>
      <c r="S803" s="5">
        <f t="shared" si="64"/>
        <v>1</v>
      </c>
    </row>
    <row r="804" spans="1:19" x14ac:dyDescent="0.25">
      <c r="A804">
        <v>803</v>
      </c>
      <c r="B804" s="1">
        <v>43645</v>
      </c>
      <c r="C804" s="1">
        <v>43646</v>
      </c>
      <c r="D804" s="1">
        <v>43656</v>
      </c>
      <c r="E804" s="1">
        <v>43662</v>
      </c>
      <c r="F804">
        <v>4</v>
      </c>
      <c r="G804">
        <v>7</v>
      </c>
      <c r="H804">
        <v>309</v>
      </c>
      <c r="I804" s="6">
        <v>0</v>
      </c>
      <c r="J804">
        <v>4</v>
      </c>
      <c r="K804" t="str">
        <f>_xlfn.XLOOKUP(fCompras!F804,dComprador!$A$2:$A$7,dComprador!$B$2:$B$7)</f>
        <v>Lira</v>
      </c>
      <c r="L804" t="str">
        <f>_xlfn.XLOOKUP(J804,dFornecedor!$A$2:$A$6,dFornecedor!$B$2:$B$6)</f>
        <v>AlphaOmega</v>
      </c>
      <c r="M804" t="str">
        <f>_xlfn.XLOOKUP(G804,dMateriaPrima!$A$2:$A$12,dMateriaPrima!$B$2:$B$12)</f>
        <v>Poliéster</v>
      </c>
      <c r="N804" s="2">
        <f>_xlfn.XLOOKUP(G804,dMateriaPrima!$A$2:$A$12,dMateriaPrima!$C$2:$C$12)</f>
        <v>8</v>
      </c>
      <c r="O804" s="3">
        <f t="shared" si="60"/>
        <v>2472</v>
      </c>
      <c r="P804" s="4">
        <f t="shared" si="61"/>
        <v>0</v>
      </c>
      <c r="Q804" s="3">
        <f t="shared" si="62"/>
        <v>2472</v>
      </c>
      <c r="R804" t="str">
        <f t="shared" si="63"/>
        <v>Em atraso</v>
      </c>
      <c r="S804" s="5">
        <f t="shared" si="64"/>
        <v>6</v>
      </c>
    </row>
    <row r="805" spans="1:19" x14ac:dyDescent="0.25">
      <c r="A805">
        <v>804</v>
      </c>
      <c r="B805" s="1">
        <v>43645</v>
      </c>
      <c r="C805" s="1">
        <v>43652</v>
      </c>
      <c r="D805" s="1">
        <v>43655</v>
      </c>
      <c r="E805" s="1">
        <v>43660</v>
      </c>
      <c r="F805">
        <v>4</v>
      </c>
      <c r="G805">
        <v>11</v>
      </c>
      <c r="H805">
        <v>642</v>
      </c>
      <c r="I805" s="6">
        <v>0</v>
      </c>
      <c r="J805">
        <v>5</v>
      </c>
      <c r="K805" t="str">
        <f>_xlfn.XLOOKUP(fCompras!F805,dComprador!$A$2:$A$7,dComprador!$B$2:$B$7)</f>
        <v>Lira</v>
      </c>
      <c r="L805" t="str">
        <f>_xlfn.XLOOKUP(J805,dFornecedor!$A$2:$A$6,dFornecedor!$B$2:$B$6)</f>
        <v>Atlas</v>
      </c>
      <c r="M805" t="str">
        <f>_xlfn.XLOOKUP(G805,dMateriaPrima!$A$2:$A$12,dMateriaPrima!$B$2:$B$12)</f>
        <v>Papel</v>
      </c>
      <c r="N805" s="2">
        <f>_xlfn.XLOOKUP(G805,dMateriaPrima!$A$2:$A$12,dMateriaPrima!$C$2:$C$12)</f>
        <v>9</v>
      </c>
      <c r="O805" s="3">
        <f t="shared" si="60"/>
        <v>5778</v>
      </c>
      <c r="P805" s="4">
        <f t="shared" si="61"/>
        <v>0</v>
      </c>
      <c r="Q805" s="3">
        <f t="shared" si="62"/>
        <v>5778</v>
      </c>
      <c r="R805" t="str">
        <f t="shared" si="63"/>
        <v>Em atraso</v>
      </c>
      <c r="S805" s="5">
        <f t="shared" si="64"/>
        <v>5</v>
      </c>
    </row>
    <row r="806" spans="1:19" x14ac:dyDescent="0.25">
      <c r="A806">
        <v>805</v>
      </c>
      <c r="B806" s="1">
        <v>43645</v>
      </c>
      <c r="C806" s="1">
        <v>43651</v>
      </c>
      <c r="D806" s="1">
        <v>43651</v>
      </c>
      <c r="E806" s="1">
        <v>43653</v>
      </c>
      <c r="F806">
        <v>4</v>
      </c>
      <c r="G806">
        <v>6</v>
      </c>
      <c r="H806">
        <v>196</v>
      </c>
      <c r="I806" s="6">
        <v>0</v>
      </c>
      <c r="J806">
        <v>1</v>
      </c>
      <c r="K806" t="str">
        <f>_xlfn.XLOOKUP(fCompras!F806,dComprador!$A$2:$A$7,dComprador!$B$2:$B$7)</f>
        <v>Lira</v>
      </c>
      <c r="L806" t="str">
        <f>_xlfn.XLOOKUP(J806,dFornecedor!$A$2:$A$6,dFornecedor!$B$2:$B$6)</f>
        <v>NorthShore</v>
      </c>
      <c r="M806" t="str">
        <f>_xlfn.XLOOKUP(G806,dMateriaPrima!$A$2:$A$12,dMateriaPrima!$B$2:$B$12)</f>
        <v>Fio Algodão</v>
      </c>
      <c r="N806" s="2">
        <f>_xlfn.XLOOKUP(G806,dMateriaPrima!$A$2:$A$12,dMateriaPrima!$C$2:$C$12)</f>
        <v>55.9</v>
      </c>
      <c r="O806" s="3">
        <f t="shared" si="60"/>
        <v>10956.4</v>
      </c>
      <c r="P806" s="4">
        <f t="shared" si="61"/>
        <v>0</v>
      </c>
      <c r="Q806" s="3">
        <f t="shared" si="62"/>
        <v>10956.4</v>
      </c>
      <c r="R806" t="str">
        <f t="shared" si="63"/>
        <v>Em atraso</v>
      </c>
      <c r="S806" s="5">
        <f t="shared" si="64"/>
        <v>2</v>
      </c>
    </row>
    <row r="807" spans="1:19" x14ac:dyDescent="0.25">
      <c r="A807">
        <v>806</v>
      </c>
      <c r="B807" s="1">
        <v>43645</v>
      </c>
      <c r="C807" s="1">
        <v>43654</v>
      </c>
      <c r="D807" s="1">
        <v>43662</v>
      </c>
      <c r="E807" s="1">
        <v>43664</v>
      </c>
      <c r="F807">
        <v>1</v>
      </c>
      <c r="G807">
        <v>5</v>
      </c>
      <c r="H807">
        <v>534</v>
      </c>
      <c r="I807" s="6">
        <v>0</v>
      </c>
      <c r="J807">
        <v>1</v>
      </c>
      <c r="K807" t="str">
        <f>_xlfn.XLOOKUP(fCompras!F807,dComprador!$A$2:$A$7,dComprador!$B$2:$B$7)</f>
        <v>Alon</v>
      </c>
      <c r="L807" t="str">
        <f>_xlfn.XLOOKUP(J807,dFornecedor!$A$2:$A$6,dFornecedor!$B$2:$B$6)</f>
        <v>NorthShore</v>
      </c>
      <c r="M807" t="str">
        <f>_xlfn.XLOOKUP(G807,dMateriaPrima!$A$2:$A$12,dMateriaPrima!$B$2:$B$12)</f>
        <v>Areia</v>
      </c>
      <c r="N807" s="2">
        <f>_xlfn.XLOOKUP(G807,dMateriaPrima!$A$2:$A$12,dMateriaPrima!$C$2:$C$12)</f>
        <v>3.59</v>
      </c>
      <c r="O807" s="3">
        <f t="shared" si="60"/>
        <v>1917.06</v>
      </c>
      <c r="P807" s="4">
        <f t="shared" si="61"/>
        <v>0</v>
      </c>
      <c r="Q807" s="3">
        <f t="shared" si="62"/>
        <v>1917.06</v>
      </c>
      <c r="R807" t="str">
        <f t="shared" si="63"/>
        <v>Em atraso</v>
      </c>
      <c r="S807" s="5">
        <f t="shared" si="64"/>
        <v>2</v>
      </c>
    </row>
    <row r="808" spans="1:19" x14ac:dyDescent="0.25">
      <c r="A808">
        <v>807</v>
      </c>
      <c r="B808" s="1">
        <v>43645</v>
      </c>
      <c r="C808" s="1">
        <v>43645</v>
      </c>
      <c r="D808" s="1">
        <v>43657</v>
      </c>
      <c r="E808" s="1">
        <v>43660</v>
      </c>
      <c r="F808">
        <v>2</v>
      </c>
      <c r="G808">
        <v>11</v>
      </c>
      <c r="H808">
        <v>151</v>
      </c>
      <c r="I808" s="6">
        <v>0</v>
      </c>
      <c r="J808">
        <v>2</v>
      </c>
      <c r="K808" t="str">
        <f>_xlfn.XLOOKUP(fCompras!F808,dComprador!$A$2:$A$7,dComprador!$B$2:$B$7)</f>
        <v>João</v>
      </c>
      <c r="L808" t="str">
        <f>_xlfn.XLOOKUP(J808,dFornecedor!$A$2:$A$6,dFornecedor!$B$2:$B$6)</f>
        <v>Minerva</v>
      </c>
      <c r="M808" t="str">
        <f>_xlfn.XLOOKUP(G808,dMateriaPrima!$A$2:$A$12,dMateriaPrima!$B$2:$B$12)</f>
        <v>Papel</v>
      </c>
      <c r="N808" s="2">
        <f>_xlfn.XLOOKUP(G808,dMateriaPrima!$A$2:$A$12,dMateriaPrima!$C$2:$C$12)</f>
        <v>9</v>
      </c>
      <c r="O808" s="3">
        <f t="shared" si="60"/>
        <v>1359</v>
      </c>
      <c r="P808" s="4">
        <f t="shared" si="61"/>
        <v>0</v>
      </c>
      <c r="Q808" s="3">
        <f t="shared" si="62"/>
        <v>1359</v>
      </c>
      <c r="R808" t="str">
        <f t="shared" si="63"/>
        <v>Em atraso</v>
      </c>
      <c r="S808" s="5">
        <f t="shared" si="64"/>
        <v>3</v>
      </c>
    </row>
    <row r="809" spans="1:19" x14ac:dyDescent="0.25">
      <c r="A809">
        <v>808</v>
      </c>
      <c r="B809" s="1">
        <v>43645</v>
      </c>
      <c r="C809" s="1">
        <v>43649</v>
      </c>
      <c r="D809" s="1">
        <v>43667</v>
      </c>
      <c r="E809" s="1">
        <v>43666</v>
      </c>
      <c r="F809">
        <v>1</v>
      </c>
      <c r="G809">
        <v>6</v>
      </c>
      <c r="H809">
        <v>282</v>
      </c>
      <c r="I809" s="6">
        <v>0</v>
      </c>
      <c r="J809">
        <v>3</v>
      </c>
      <c r="K809" t="str">
        <f>_xlfn.XLOOKUP(fCompras!F809,dComprador!$A$2:$A$7,dComprador!$B$2:$B$7)</f>
        <v>Alon</v>
      </c>
      <c r="L809" t="str">
        <f>_xlfn.XLOOKUP(J809,dFornecedor!$A$2:$A$6,dFornecedor!$B$2:$B$6)</f>
        <v>StepUp</v>
      </c>
      <c r="M809" t="str">
        <f>_xlfn.XLOOKUP(G809,dMateriaPrima!$A$2:$A$12,dMateriaPrima!$B$2:$B$12)</f>
        <v>Fio Algodão</v>
      </c>
      <c r="N809" s="2">
        <f>_xlfn.XLOOKUP(G809,dMateriaPrima!$A$2:$A$12,dMateriaPrima!$C$2:$C$12)</f>
        <v>55.9</v>
      </c>
      <c r="O809" s="3">
        <f t="shared" si="60"/>
        <v>15763.8</v>
      </c>
      <c r="P809" s="4">
        <f t="shared" si="61"/>
        <v>0</v>
      </c>
      <c r="Q809" s="3">
        <f t="shared" si="62"/>
        <v>15763.8</v>
      </c>
      <c r="R809" t="str">
        <f t="shared" si="63"/>
        <v>No prazo</v>
      </c>
      <c r="S809" s="5">
        <f t="shared" si="64"/>
        <v>0</v>
      </c>
    </row>
    <row r="810" spans="1:19" x14ac:dyDescent="0.25">
      <c r="A810">
        <v>809</v>
      </c>
      <c r="B810" s="1">
        <v>43646</v>
      </c>
      <c r="C810" s="1">
        <v>43646</v>
      </c>
      <c r="D810" s="1">
        <v>43653</v>
      </c>
      <c r="E810" s="1">
        <v>43653</v>
      </c>
      <c r="F810">
        <v>4</v>
      </c>
      <c r="G810">
        <v>10</v>
      </c>
      <c r="H810">
        <v>119</v>
      </c>
      <c r="I810" s="6">
        <v>0</v>
      </c>
      <c r="J810">
        <v>2</v>
      </c>
      <c r="K810" t="str">
        <f>_xlfn.XLOOKUP(fCompras!F810,dComprador!$A$2:$A$7,dComprador!$B$2:$B$7)</f>
        <v>Lira</v>
      </c>
      <c r="L810" t="str">
        <f>_xlfn.XLOOKUP(J810,dFornecedor!$A$2:$A$6,dFornecedor!$B$2:$B$6)</f>
        <v>Minerva</v>
      </c>
      <c r="M810" t="str">
        <f>_xlfn.XLOOKUP(G810,dMateriaPrima!$A$2:$A$12,dMateriaPrima!$B$2:$B$12)</f>
        <v>Pedra Britada</v>
      </c>
      <c r="N810" s="2">
        <f>_xlfn.XLOOKUP(G810,dMateriaPrima!$A$2:$A$12,dMateriaPrima!$C$2:$C$12)</f>
        <v>56</v>
      </c>
      <c r="O810" s="3">
        <f t="shared" si="60"/>
        <v>6664</v>
      </c>
      <c r="P810" s="4">
        <f t="shared" si="61"/>
        <v>0</v>
      </c>
      <c r="Q810" s="3">
        <f t="shared" si="62"/>
        <v>6664</v>
      </c>
      <c r="R810" t="str">
        <f t="shared" si="63"/>
        <v>No prazo</v>
      </c>
      <c r="S810" s="5">
        <f t="shared" si="64"/>
        <v>0</v>
      </c>
    </row>
    <row r="811" spans="1:19" x14ac:dyDescent="0.25">
      <c r="A811">
        <v>810</v>
      </c>
      <c r="B811" s="1">
        <v>43646</v>
      </c>
      <c r="C811" s="1">
        <v>43647</v>
      </c>
      <c r="D811" s="1">
        <v>43653</v>
      </c>
      <c r="E811" s="1">
        <v>43655</v>
      </c>
      <c r="F811">
        <v>4</v>
      </c>
      <c r="G811">
        <v>8</v>
      </c>
      <c r="H811">
        <v>156</v>
      </c>
      <c r="I811" s="6">
        <v>0.3</v>
      </c>
      <c r="J811">
        <v>3</v>
      </c>
      <c r="K811" t="str">
        <f>_xlfn.XLOOKUP(fCompras!F811,dComprador!$A$2:$A$7,dComprador!$B$2:$B$7)</f>
        <v>Lira</v>
      </c>
      <c r="L811" t="str">
        <f>_xlfn.XLOOKUP(J811,dFornecedor!$A$2:$A$6,dFornecedor!$B$2:$B$6)</f>
        <v>StepUp</v>
      </c>
      <c r="M811" t="str">
        <f>_xlfn.XLOOKUP(G811,dMateriaPrima!$A$2:$A$12,dMateriaPrima!$B$2:$B$12)</f>
        <v>Cimento</v>
      </c>
      <c r="N811" s="2">
        <f>_xlfn.XLOOKUP(G811,dMateriaPrima!$A$2:$A$12,dMateriaPrima!$C$2:$C$12)</f>
        <v>23</v>
      </c>
      <c r="O811" s="3">
        <f t="shared" si="60"/>
        <v>3588</v>
      </c>
      <c r="P811" s="4">
        <f t="shared" si="61"/>
        <v>1076.3999999999999</v>
      </c>
      <c r="Q811" s="3">
        <f t="shared" si="62"/>
        <v>2511.6000000000004</v>
      </c>
      <c r="R811" t="str">
        <f t="shared" si="63"/>
        <v>Em atraso</v>
      </c>
      <c r="S811" s="5">
        <f t="shared" si="64"/>
        <v>2</v>
      </c>
    </row>
    <row r="812" spans="1:19" x14ac:dyDescent="0.25">
      <c r="A812">
        <v>811</v>
      </c>
      <c r="B812" s="1">
        <v>43646</v>
      </c>
      <c r="C812" s="1">
        <v>43649</v>
      </c>
      <c r="D812" s="1">
        <v>43652</v>
      </c>
      <c r="E812" s="1">
        <v>43654</v>
      </c>
      <c r="F812">
        <v>4</v>
      </c>
      <c r="G812">
        <v>6</v>
      </c>
      <c r="H812">
        <v>10</v>
      </c>
      <c r="I812" s="6">
        <v>0</v>
      </c>
      <c r="J812">
        <v>4</v>
      </c>
      <c r="K812" t="str">
        <f>_xlfn.XLOOKUP(fCompras!F812,dComprador!$A$2:$A$7,dComprador!$B$2:$B$7)</f>
        <v>Lira</v>
      </c>
      <c r="L812" t="str">
        <f>_xlfn.XLOOKUP(J812,dFornecedor!$A$2:$A$6,dFornecedor!$B$2:$B$6)</f>
        <v>AlphaOmega</v>
      </c>
      <c r="M812" t="str">
        <f>_xlfn.XLOOKUP(G812,dMateriaPrima!$A$2:$A$12,dMateriaPrima!$B$2:$B$12)</f>
        <v>Fio Algodão</v>
      </c>
      <c r="N812" s="2">
        <f>_xlfn.XLOOKUP(G812,dMateriaPrima!$A$2:$A$12,dMateriaPrima!$C$2:$C$12)</f>
        <v>55.9</v>
      </c>
      <c r="O812" s="3">
        <f t="shared" si="60"/>
        <v>559</v>
      </c>
      <c r="P812" s="4">
        <f t="shared" si="61"/>
        <v>0</v>
      </c>
      <c r="Q812" s="3">
        <f t="shared" si="62"/>
        <v>559</v>
      </c>
      <c r="R812" t="str">
        <f t="shared" si="63"/>
        <v>Em atraso</v>
      </c>
      <c r="S812" s="5">
        <f t="shared" si="64"/>
        <v>2</v>
      </c>
    </row>
    <row r="813" spans="1:19" x14ac:dyDescent="0.25">
      <c r="A813">
        <v>812</v>
      </c>
      <c r="B813" s="1">
        <v>43646</v>
      </c>
      <c r="C813" s="1">
        <v>43646</v>
      </c>
      <c r="D813" s="1">
        <v>43653</v>
      </c>
      <c r="E813" s="1">
        <v>43655</v>
      </c>
      <c r="F813">
        <v>4</v>
      </c>
      <c r="G813">
        <v>8</v>
      </c>
      <c r="H813">
        <v>254</v>
      </c>
      <c r="I813" s="6">
        <v>0</v>
      </c>
      <c r="J813">
        <v>2</v>
      </c>
      <c r="K813" t="str">
        <f>_xlfn.XLOOKUP(fCompras!F813,dComprador!$A$2:$A$7,dComprador!$B$2:$B$7)</f>
        <v>Lira</v>
      </c>
      <c r="L813" t="str">
        <f>_xlfn.XLOOKUP(J813,dFornecedor!$A$2:$A$6,dFornecedor!$B$2:$B$6)</f>
        <v>Minerva</v>
      </c>
      <c r="M813" t="str">
        <f>_xlfn.XLOOKUP(G813,dMateriaPrima!$A$2:$A$12,dMateriaPrima!$B$2:$B$12)</f>
        <v>Cimento</v>
      </c>
      <c r="N813" s="2">
        <f>_xlfn.XLOOKUP(G813,dMateriaPrima!$A$2:$A$12,dMateriaPrima!$C$2:$C$12)</f>
        <v>23</v>
      </c>
      <c r="O813" s="3">
        <f t="shared" si="60"/>
        <v>5842</v>
      </c>
      <c r="P813" s="4">
        <f t="shared" si="61"/>
        <v>0</v>
      </c>
      <c r="Q813" s="3">
        <f t="shared" si="62"/>
        <v>5842</v>
      </c>
      <c r="R813" t="str">
        <f t="shared" si="63"/>
        <v>Em atraso</v>
      </c>
      <c r="S813" s="5">
        <f t="shared" si="64"/>
        <v>2</v>
      </c>
    </row>
    <row r="814" spans="1:19" x14ac:dyDescent="0.25">
      <c r="A814">
        <v>813</v>
      </c>
      <c r="B814" s="1">
        <v>43646</v>
      </c>
      <c r="C814" s="1">
        <v>43646</v>
      </c>
      <c r="D814" s="1">
        <v>43654</v>
      </c>
      <c r="E814" s="1">
        <v>43653</v>
      </c>
      <c r="F814">
        <v>4</v>
      </c>
      <c r="G814">
        <v>2</v>
      </c>
      <c r="H814">
        <v>491</v>
      </c>
      <c r="I814" s="6">
        <v>0</v>
      </c>
      <c r="J814">
        <v>2</v>
      </c>
      <c r="K814" t="str">
        <f>_xlfn.XLOOKUP(fCompras!F814,dComprador!$A$2:$A$7,dComprador!$B$2:$B$7)</f>
        <v>Lira</v>
      </c>
      <c r="L814" t="str">
        <f>_xlfn.XLOOKUP(J814,dFornecedor!$A$2:$A$6,dFornecedor!$B$2:$B$6)</f>
        <v>Minerva</v>
      </c>
      <c r="M814" t="str">
        <f>_xlfn.XLOOKUP(G814,dMateriaPrima!$A$2:$A$12,dMateriaPrima!$B$2:$B$12)</f>
        <v>Chapa Metal</v>
      </c>
      <c r="N814" s="2">
        <f>_xlfn.XLOOKUP(G814,dMateriaPrima!$A$2:$A$12,dMateriaPrima!$C$2:$C$12)</f>
        <v>299.89999999999998</v>
      </c>
      <c r="O814" s="3">
        <f t="shared" si="60"/>
        <v>147250.9</v>
      </c>
      <c r="P814" s="4">
        <f t="shared" si="61"/>
        <v>0</v>
      </c>
      <c r="Q814" s="3">
        <f t="shared" si="62"/>
        <v>147250.9</v>
      </c>
      <c r="R814" t="str">
        <f t="shared" si="63"/>
        <v>No prazo</v>
      </c>
      <c r="S814" s="5">
        <f t="shared" si="64"/>
        <v>0</v>
      </c>
    </row>
    <row r="815" spans="1:19" x14ac:dyDescent="0.25">
      <c r="A815">
        <v>814</v>
      </c>
      <c r="B815" s="1">
        <v>43646</v>
      </c>
      <c r="C815" s="1">
        <v>43649</v>
      </c>
      <c r="D815" s="1">
        <v>43656</v>
      </c>
      <c r="E815" s="1">
        <v>43657</v>
      </c>
      <c r="F815">
        <v>1</v>
      </c>
      <c r="G815">
        <v>10</v>
      </c>
      <c r="H815">
        <v>82</v>
      </c>
      <c r="I815" s="6">
        <v>0</v>
      </c>
      <c r="J815">
        <v>4</v>
      </c>
      <c r="K815" t="str">
        <f>_xlfn.XLOOKUP(fCompras!F815,dComprador!$A$2:$A$7,dComprador!$B$2:$B$7)</f>
        <v>Alon</v>
      </c>
      <c r="L815" t="str">
        <f>_xlfn.XLOOKUP(J815,dFornecedor!$A$2:$A$6,dFornecedor!$B$2:$B$6)</f>
        <v>AlphaOmega</v>
      </c>
      <c r="M815" t="str">
        <f>_xlfn.XLOOKUP(G815,dMateriaPrima!$A$2:$A$12,dMateriaPrima!$B$2:$B$12)</f>
        <v>Pedra Britada</v>
      </c>
      <c r="N815" s="2">
        <f>_xlfn.XLOOKUP(G815,dMateriaPrima!$A$2:$A$12,dMateriaPrima!$C$2:$C$12)</f>
        <v>56</v>
      </c>
      <c r="O815" s="3">
        <f t="shared" si="60"/>
        <v>4592</v>
      </c>
      <c r="P815" s="4">
        <f t="shared" si="61"/>
        <v>0</v>
      </c>
      <c r="Q815" s="3">
        <f t="shared" si="62"/>
        <v>4592</v>
      </c>
      <c r="R815" t="str">
        <f t="shared" si="63"/>
        <v>Em atraso</v>
      </c>
      <c r="S815" s="5">
        <f t="shared" si="64"/>
        <v>1</v>
      </c>
    </row>
    <row r="816" spans="1:19" x14ac:dyDescent="0.25">
      <c r="A816">
        <v>815</v>
      </c>
      <c r="B816" s="1">
        <v>43646</v>
      </c>
      <c r="C816" s="1">
        <v>43647</v>
      </c>
      <c r="D816" s="1">
        <v>43659</v>
      </c>
      <c r="E816" s="1">
        <v>43659</v>
      </c>
      <c r="F816">
        <v>3</v>
      </c>
      <c r="G816">
        <v>5</v>
      </c>
      <c r="H816">
        <v>104</v>
      </c>
      <c r="I816" s="6">
        <v>0</v>
      </c>
      <c r="J816">
        <v>3</v>
      </c>
      <c r="K816" t="str">
        <f>_xlfn.XLOOKUP(fCompras!F816,dComprador!$A$2:$A$7,dComprador!$B$2:$B$7)</f>
        <v>Diego</v>
      </c>
      <c r="L816" t="str">
        <f>_xlfn.XLOOKUP(J816,dFornecedor!$A$2:$A$6,dFornecedor!$B$2:$B$6)</f>
        <v>StepUp</v>
      </c>
      <c r="M816" t="str">
        <f>_xlfn.XLOOKUP(G816,dMateriaPrima!$A$2:$A$12,dMateriaPrima!$B$2:$B$12)</f>
        <v>Areia</v>
      </c>
      <c r="N816" s="2">
        <f>_xlfn.XLOOKUP(G816,dMateriaPrima!$A$2:$A$12,dMateriaPrima!$C$2:$C$12)</f>
        <v>3.59</v>
      </c>
      <c r="O816" s="3">
        <f t="shared" si="60"/>
        <v>373.36</v>
      </c>
      <c r="P816" s="4">
        <f t="shared" si="61"/>
        <v>0</v>
      </c>
      <c r="Q816" s="3">
        <f t="shared" si="62"/>
        <v>373.36</v>
      </c>
      <c r="R816" t="str">
        <f t="shared" si="63"/>
        <v>No prazo</v>
      </c>
      <c r="S816" s="5">
        <f t="shared" si="64"/>
        <v>0</v>
      </c>
    </row>
    <row r="817" spans="1:19" x14ac:dyDescent="0.25">
      <c r="A817">
        <v>816</v>
      </c>
      <c r="B817" s="1">
        <v>43646</v>
      </c>
      <c r="C817" s="1">
        <v>43648</v>
      </c>
      <c r="D817" s="1">
        <v>43667</v>
      </c>
      <c r="E817" s="1">
        <v>43669</v>
      </c>
      <c r="F817">
        <v>1</v>
      </c>
      <c r="G817">
        <v>4</v>
      </c>
      <c r="H817">
        <v>350</v>
      </c>
      <c r="I817" s="6">
        <v>0</v>
      </c>
      <c r="J817">
        <v>4</v>
      </c>
      <c r="K817" t="str">
        <f>_xlfn.XLOOKUP(fCompras!F817,dComprador!$A$2:$A$7,dComprador!$B$2:$B$7)</f>
        <v>Alon</v>
      </c>
      <c r="L817" t="str">
        <f>_xlfn.XLOOKUP(J817,dFornecedor!$A$2:$A$6,dFornecedor!$B$2:$B$6)</f>
        <v>AlphaOmega</v>
      </c>
      <c r="M817" t="str">
        <f>_xlfn.XLOOKUP(G817,dMateriaPrima!$A$2:$A$12,dMateriaPrima!$B$2:$B$12)</f>
        <v>Madeira</v>
      </c>
      <c r="N817" s="2">
        <f>_xlfn.XLOOKUP(G817,dMateriaPrima!$A$2:$A$12,dMateriaPrima!$C$2:$C$12)</f>
        <v>168</v>
      </c>
      <c r="O817" s="3">
        <f t="shared" si="60"/>
        <v>58800</v>
      </c>
      <c r="P817" s="4">
        <f t="shared" si="61"/>
        <v>0</v>
      </c>
      <c r="Q817" s="3">
        <f t="shared" si="62"/>
        <v>58800</v>
      </c>
      <c r="R817" t="str">
        <f t="shared" si="63"/>
        <v>Em atraso</v>
      </c>
      <c r="S817" s="5">
        <f t="shared" si="64"/>
        <v>2</v>
      </c>
    </row>
    <row r="818" spans="1:19" x14ac:dyDescent="0.25">
      <c r="A818">
        <v>817</v>
      </c>
      <c r="B818" s="1">
        <v>43647</v>
      </c>
      <c r="C818" s="1">
        <v>43647</v>
      </c>
      <c r="D818" s="1">
        <v>43654</v>
      </c>
      <c r="E818" s="1">
        <v>43655</v>
      </c>
      <c r="F818">
        <v>4</v>
      </c>
      <c r="G818">
        <v>8</v>
      </c>
      <c r="H818">
        <v>435</v>
      </c>
      <c r="I818" s="6">
        <v>0</v>
      </c>
      <c r="J818">
        <v>2</v>
      </c>
      <c r="K818" t="str">
        <f>_xlfn.XLOOKUP(fCompras!F818,dComprador!$A$2:$A$7,dComprador!$B$2:$B$7)</f>
        <v>Lira</v>
      </c>
      <c r="L818" t="str">
        <f>_xlfn.XLOOKUP(J818,dFornecedor!$A$2:$A$6,dFornecedor!$B$2:$B$6)</f>
        <v>Minerva</v>
      </c>
      <c r="M818" t="str">
        <f>_xlfn.XLOOKUP(G818,dMateriaPrima!$A$2:$A$12,dMateriaPrima!$B$2:$B$12)</f>
        <v>Cimento</v>
      </c>
      <c r="N818" s="2">
        <f>_xlfn.XLOOKUP(G818,dMateriaPrima!$A$2:$A$12,dMateriaPrima!$C$2:$C$12)</f>
        <v>23</v>
      </c>
      <c r="O818" s="3">
        <f t="shared" si="60"/>
        <v>10005</v>
      </c>
      <c r="P818" s="4">
        <f t="shared" si="61"/>
        <v>0</v>
      </c>
      <c r="Q818" s="3">
        <f t="shared" si="62"/>
        <v>10005</v>
      </c>
      <c r="R818" t="str">
        <f t="shared" si="63"/>
        <v>Em atraso</v>
      </c>
      <c r="S818" s="5">
        <f t="shared" si="64"/>
        <v>1</v>
      </c>
    </row>
    <row r="819" spans="1:19" x14ac:dyDescent="0.25">
      <c r="A819">
        <v>818</v>
      </c>
      <c r="B819" s="1">
        <v>43647</v>
      </c>
      <c r="C819" s="1">
        <v>43647</v>
      </c>
      <c r="D819" s="1">
        <v>43654</v>
      </c>
      <c r="E819" s="1">
        <v>43656</v>
      </c>
      <c r="F819">
        <v>4</v>
      </c>
      <c r="G819">
        <v>3</v>
      </c>
      <c r="H819">
        <v>367</v>
      </c>
      <c r="I819" s="6">
        <v>0</v>
      </c>
      <c r="J819">
        <v>2</v>
      </c>
      <c r="K819" t="str">
        <f>_xlfn.XLOOKUP(fCompras!F819,dComprador!$A$2:$A$7,dComprador!$B$2:$B$7)</f>
        <v>Lira</v>
      </c>
      <c r="L819" t="str">
        <f>_xlfn.XLOOKUP(J819,dFornecedor!$A$2:$A$6,dFornecedor!$B$2:$B$6)</f>
        <v>Minerva</v>
      </c>
      <c r="M819" t="str">
        <f>_xlfn.XLOOKUP(G819,dMateriaPrima!$A$2:$A$12,dMateriaPrima!$B$2:$B$12)</f>
        <v>Barra Metal</v>
      </c>
      <c r="N819" s="2">
        <f>_xlfn.XLOOKUP(G819,dMateriaPrima!$A$2:$A$12,dMateriaPrima!$C$2:$C$12)</f>
        <v>565</v>
      </c>
      <c r="O819" s="3">
        <f t="shared" si="60"/>
        <v>207355</v>
      </c>
      <c r="P819" s="4">
        <f t="shared" si="61"/>
        <v>0</v>
      </c>
      <c r="Q819" s="3">
        <f t="shared" si="62"/>
        <v>207355</v>
      </c>
      <c r="R819" t="str">
        <f t="shared" si="63"/>
        <v>Em atraso</v>
      </c>
      <c r="S819" s="5">
        <f t="shared" si="64"/>
        <v>2</v>
      </c>
    </row>
    <row r="820" spans="1:19" x14ac:dyDescent="0.25">
      <c r="A820">
        <v>819</v>
      </c>
      <c r="B820" s="1">
        <v>43647</v>
      </c>
      <c r="C820" s="1">
        <v>43651</v>
      </c>
      <c r="D820" s="1">
        <v>43657</v>
      </c>
      <c r="E820" s="1">
        <v>43660</v>
      </c>
      <c r="F820">
        <v>4</v>
      </c>
      <c r="G820">
        <v>2</v>
      </c>
      <c r="H820">
        <v>81</v>
      </c>
      <c r="I820" s="6">
        <v>0</v>
      </c>
      <c r="J820">
        <v>5</v>
      </c>
      <c r="K820" t="str">
        <f>_xlfn.XLOOKUP(fCompras!F820,dComprador!$A$2:$A$7,dComprador!$B$2:$B$7)</f>
        <v>Lira</v>
      </c>
      <c r="L820" t="str">
        <f>_xlfn.XLOOKUP(J820,dFornecedor!$A$2:$A$6,dFornecedor!$B$2:$B$6)</f>
        <v>Atlas</v>
      </c>
      <c r="M820" t="str">
        <f>_xlfn.XLOOKUP(G820,dMateriaPrima!$A$2:$A$12,dMateriaPrima!$B$2:$B$12)</f>
        <v>Chapa Metal</v>
      </c>
      <c r="N820" s="2">
        <f>_xlfn.XLOOKUP(G820,dMateriaPrima!$A$2:$A$12,dMateriaPrima!$C$2:$C$12)</f>
        <v>299.89999999999998</v>
      </c>
      <c r="O820" s="3">
        <f t="shared" si="60"/>
        <v>24291.899999999998</v>
      </c>
      <c r="P820" s="4">
        <f t="shared" si="61"/>
        <v>0</v>
      </c>
      <c r="Q820" s="3">
        <f t="shared" si="62"/>
        <v>24291.899999999998</v>
      </c>
      <c r="R820" t="str">
        <f t="shared" si="63"/>
        <v>Em atraso</v>
      </c>
      <c r="S820" s="5">
        <f t="shared" si="64"/>
        <v>3</v>
      </c>
    </row>
    <row r="821" spans="1:19" x14ac:dyDescent="0.25">
      <c r="A821">
        <v>820</v>
      </c>
      <c r="B821" s="1">
        <v>43647</v>
      </c>
      <c r="C821" s="1">
        <v>43655</v>
      </c>
      <c r="D821" s="1">
        <v>43663</v>
      </c>
      <c r="E821" s="1">
        <v>43665</v>
      </c>
      <c r="F821">
        <v>1</v>
      </c>
      <c r="G821">
        <v>10</v>
      </c>
      <c r="H821">
        <v>520</v>
      </c>
      <c r="I821" s="6">
        <v>0</v>
      </c>
      <c r="J821">
        <v>2</v>
      </c>
      <c r="K821" t="str">
        <f>_xlfn.XLOOKUP(fCompras!F821,dComprador!$A$2:$A$7,dComprador!$B$2:$B$7)</f>
        <v>Alon</v>
      </c>
      <c r="L821" t="str">
        <f>_xlfn.XLOOKUP(J821,dFornecedor!$A$2:$A$6,dFornecedor!$B$2:$B$6)</f>
        <v>Minerva</v>
      </c>
      <c r="M821" t="str">
        <f>_xlfn.XLOOKUP(G821,dMateriaPrima!$A$2:$A$12,dMateriaPrima!$B$2:$B$12)</f>
        <v>Pedra Britada</v>
      </c>
      <c r="N821" s="2">
        <f>_xlfn.XLOOKUP(G821,dMateriaPrima!$A$2:$A$12,dMateriaPrima!$C$2:$C$12)</f>
        <v>56</v>
      </c>
      <c r="O821" s="3">
        <f t="shared" si="60"/>
        <v>29120</v>
      </c>
      <c r="P821" s="4">
        <f t="shared" si="61"/>
        <v>0</v>
      </c>
      <c r="Q821" s="3">
        <f t="shared" si="62"/>
        <v>29120</v>
      </c>
      <c r="R821" t="str">
        <f t="shared" si="63"/>
        <v>Em atraso</v>
      </c>
      <c r="S821" s="5">
        <f t="shared" si="64"/>
        <v>2</v>
      </c>
    </row>
    <row r="822" spans="1:19" x14ac:dyDescent="0.25">
      <c r="A822">
        <v>821</v>
      </c>
      <c r="B822" s="1">
        <v>43647</v>
      </c>
      <c r="C822" s="1">
        <v>43647</v>
      </c>
      <c r="D822" s="1">
        <v>43657</v>
      </c>
      <c r="E822" s="1">
        <v>43660</v>
      </c>
      <c r="F822">
        <v>2</v>
      </c>
      <c r="G822">
        <v>6</v>
      </c>
      <c r="H822">
        <v>90</v>
      </c>
      <c r="I822" s="6">
        <v>0</v>
      </c>
      <c r="J822">
        <v>4</v>
      </c>
      <c r="K822" t="str">
        <f>_xlfn.XLOOKUP(fCompras!F822,dComprador!$A$2:$A$7,dComprador!$B$2:$B$7)</f>
        <v>João</v>
      </c>
      <c r="L822" t="str">
        <f>_xlfn.XLOOKUP(J822,dFornecedor!$A$2:$A$6,dFornecedor!$B$2:$B$6)</f>
        <v>AlphaOmega</v>
      </c>
      <c r="M822" t="str">
        <f>_xlfn.XLOOKUP(G822,dMateriaPrima!$A$2:$A$12,dMateriaPrima!$B$2:$B$12)</f>
        <v>Fio Algodão</v>
      </c>
      <c r="N822" s="2">
        <f>_xlfn.XLOOKUP(G822,dMateriaPrima!$A$2:$A$12,dMateriaPrima!$C$2:$C$12)</f>
        <v>55.9</v>
      </c>
      <c r="O822" s="3">
        <f t="shared" si="60"/>
        <v>5031</v>
      </c>
      <c r="P822" s="4">
        <f t="shared" si="61"/>
        <v>0</v>
      </c>
      <c r="Q822" s="3">
        <f t="shared" si="62"/>
        <v>5031</v>
      </c>
      <c r="R822" t="str">
        <f t="shared" si="63"/>
        <v>Em atraso</v>
      </c>
      <c r="S822" s="5">
        <f t="shared" si="64"/>
        <v>3</v>
      </c>
    </row>
    <row r="823" spans="1:19" x14ac:dyDescent="0.25">
      <c r="A823">
        <v>822</v>
      </c>
      <c r="B823" s="1">
        <v>43647</v>
      </c>
      <c r="C823" s="1">
        <v>43647</v>
      </c>
      <c r="D823" s="1">
        <v>43663</v>
      </c>
      <c r="E823" s="1">
        <v>43665</v>
      </c>
      <c r="F823">
        <v>1</v>
      </c>
      <c r="G823">
        <v>9</v>
      </c>
      <c r="H823">
        <v>47</v>
      </c>
      <c r="I823" s="6">
        <v>0</v>
      </c>
      <c r="J823">
        <v>2</v>
      </c>
      <c r="K823" t="str">
        <f>_xlfn.XLOOKUP(fCompras!F823,dComprador!$A$2:$A$7,dComprador!$B$2:$B$7)</f>
        <v>Alon</v>
      </c>
      <c r="L823" t="str">
        <f>_xlfn.XLOOKUP(J823,dFornecedor!$A$2:$A$6,dFornecedor!$B$2:$B$6)</f>
        <v>Minerva</v>
      </c>
      <c r="M823" t="str">
        <f>_xlfn.XLOOKUP(G823,dMateriaPrima!$A$2:$A$12,dMateriaPrima!$B$2:$B$12)</f>
        <v>Couro</v>
      </c>
      <c r="N823" s="2">
        <f>_xlfn.XLOOKUP(G823,dMateriaPrima!$A$2:$A$12,dMateriaPrima!$C$2:$C$12)</f>
        <v>4.4000000000000004</v>
      </c>
      <c r="O823" s="3">
        <f t="shared" si="60"/>
        <v>206.8</v>
      </c>
      <c r="P823" s="4">
        <f t="shared" si="61"/>
        <v>0</v>
      </c>
      <c r="Q823" s="3">
        <f t="shared" si="62"/>
        <v>206.8</v>
      </c>
      <c r="R823" t="str">
        <f t="shared" si="63"/>
        <v>Em atraso</v>
      </c>
      <c r="S823" s="5">
        <f t="shared" si="64"/>
        <v>2</v>
      </c>
    </row>
    <row r="824" spans="1:19" x14ac:dyDescent="0.25">
      <c r="A824">
        <v>823</v>
      </c>
      <c r="B824" s="1">
        <v>43647</v>
      </c>
      <c r="C824" s="1">
        <v>43653</v>
      </c>
      <c r="D824" s="1">
        <v>43663</v>
      </c>
      <c r="E824" s="1">
        <v>43664</v>
      </c>
      <c r="F824">
        <v>2</v>
      </c>
      <c r="G824">
        <v>9</v>
      </c>
      <c r="H824">
        <v>267</v>
      </c>
      <c r="I824" s="6">
        <v>0</v>
      </c>
      <c r="J824">
        <v>2</v>
      </c>
      <c r="K824" t="str">
        <f>_xlfn.XLOOKUP(fCompras!F824,dComprador!$A$2:$A$7,dComprador!$B$2:$B$7)</f>
        <v>João</v>
      </c>
      <c r="L824" t="str">
        <f>_xlfn.XLOOKUP(J824,dFornecedor!$A$2:$A$6,dFornecedor!$B$2:$B$6)</f>
        <v>Minerva</v>
      </c>
      <c r="M824" t="str">
        <f>_xlfn.XLOOKUP(G824,dMateriaPrima!$A$2:$A$12,dMateriaPrima!$B$2:$B$12)</f>
        <v>Couro</v>
      </c>
      <c r="N824" s="2">
        <f>_xlfn.XLOOKUP(G824,dMateriaPrima!$A$2:$A$12,dMateriaPrima!$C$2:$C$12)</f>
        <v>4.4000000000000004</v>
      </c>
      <c r="O824" s="3">
        <f t="shared" si="60"/>
        <v>1174.8000000000002</v>
      </c>
      <c r="P824" s="4">
        <f t="shared" si="61"/>
        <v>0</v>
      </c>
      <c r="Q824" s="3">
        <f t="shared" si="62"/>
        <v>1174.8000000000002</v>
      </c>
      <c r="R824" t="str">
        <f t="shared" si="63"/>
        <v>Em atraso</v>
      </c>
      <c r="S824" s="5">
        <f t="shared" si="64"/>
        <v>1</v>
      </c>
    </row>
    <row r="825" spans="1:19" x14ac:dyDescent="0.25">
      <c r="A825">
        <v>824</v>
      </c>
      <c r="B825" s="1">
        <v>43647</v>
      </c>
      <c r="C825" s="1">
        <v>43649</v>
      </c>
      <c r="D825" s="1">
        <v>43679</v>
      </c>
      <c r="E825" s="1">
        <v>43679</v>
      </c>
      <c r="F825">
        <v>1</v>
      </c>
      <c r="G825">
        <v>9</v>
      </c>
      <c r="H825">
        <v>476</v>
      </c>
      <c r="I825" s="6">
        <v>0</v>
      </c>
      <c r="J825">
        <v>4</v>
      </c>
      <c r="K825" t="str">
        <f>_xlfn.XLOOKUP(fCompras!F825,dComprador!$A$2:$A$7,dComprador!$B$2:$B$7)</f>
        <v>Alon</v>
      </c>
      <c r="L825" t="str">
        <f>_xlfn.XLOOKUP(J825,dFornecedor!$A$2:$A$6,dFornecedor!$B$2:$B$6)</f>
        <v>AlphaOmega</v>
      </c>
      <c r="M825" t="str">
        <f>_xlfn.XLOOKUP(G825,dMateriaPrima!$A$2:$A$12,dMateriaPrima!$B$2:$B$12)</f>
        <v>Couro</v>
      </c>
      <c r="N825" s="2">
        <f>_xlfn.XLOOKUP(G825,dMateriaPrima!$A$2:$A$12,dMateriaPrima!$C$2:$C$12)</f>
        <v>4.4000000000000004</v>
      </c>
      <c r="O825" s="3">
        <f t="shared" si="60"/>
        <v>2094.4</v>
      </c>
      <c r="P825" s="4">
        <f t="shared" si="61"/>
        <v>0</v>
      </c>
      <c r="Q825" s="3">
        <f t="shared" si="62"/>
        <v>2094.4</v>
      </c>
      <c r="R825" t="str">
        <f t="shared" si="63"/>
        <v>No prazo</v>
      </c>
      <c r="S825" s="5">
        <f t="shared" si="64"/>
        <v>0</v>
      </c>
    </row>
    <row r="826" spans="1:19" x14ac:dyDescent="0.25">
      <c r="A826">
        <v>825</v>
      </c>
      <c r="B826" s="1">
        <v>43647</v>
      </c>
      <c r="C826" s="1">
        <v>43654</v>
      </c>
      <c r="D826" s="1">
        <v>43669</v>
      </c>
      <c r="E826" s="1">
        <v>43671</v>
      </c>
      <c r="F826">
        <v>1</v>
      </c>
      <c r="G826">
        <v>7</v>
      </c>
      <c r="H826">
        <v>33</v>
      </c>
      <c r="I826" s="6">
        <v>0</v>
      </c>
      <c r="J826">
        <v>1</v>
      </c>
      <c r="K826" t="str">
        <f>_xlfn.XLOOKUP(fCompras!F826,dComprador!$A$2:$A$7,dComprador!$B$2:$B$7)</f>
        <v>Alon</v>
      </c>
      <c r="L826" t="str">
        <f>_xlfn.XLOOKUP(J826,dFornecedor!$A$2:$A$6,dFornecedor!$B$2:$B$6)</f>
        <v>NorthShore</v>
      </c>
      <c r="M826" t="str">
        <f>_xlfn.XLOOKUP(G826,dMateriaPrima!$A$2:$A$12,dMateriaPrima!$B$2:$B$12)</f>
        <v>Poliéster</v>
      </c>
      <c r="N826" s="2">
        <f>_xlfn.XLOOKUP(G826,dMateriaPrima!$A$2:$A$12,dMateriaPrima!$C$2:$C$12)</f>
        <v>8</v>
      </c>
      <c r="O826" s="3">
        <f t="shared" si="60"/>
        <v>264</v>
      </c>
      <c r="P826" s="4">
        <f t="shared" si="61"/>
        <v>0</v>
      </c>
      <c r="Q826" s="3">
        <f t="shared" si="62"/>
        <v>264</v>
      </c>
      <c r="R826" t="str">
        <f t="shared" si="63"/>
        <v>Em atraso</v>
      </c>
      <c r="S826" s="5">
        <f t="shared" si="64"/>
        <v>2</v>
      </c>
    </row>
    <row r="827" spans="1:19" x14ac:dyDescent="0.25">
      <c r="A827">
        <v>826</v>
      </c>
      <c r="B827" s="1">
        <v>43648</v>
      </c>
      <c r="C827" s="1">
        <v>43658</v>
      </c>
      <c r="D827" s="1">
        <v>43661</v>
      </c>
      <c r="E827" s="1">
        <v>43665</v>
      </c>
      <c r="F827">
        <v>4</v>
      </c>
      <c r="G827">
        <v>9</v>
      </c>
      <c r="H827">
        <v>24</v>
      </c>
      <c r="I827" s="6">
        <v>0</v>
      </c>
      <c r="J827">
        <v>3</v>
      </c>
      <c r="K827" t="str">
        <f>_xlfn.XLOOKUP(fCompras!F827,dComprador!$A$2:$A$7,dComprador!$B$2:$B$7)</f>
        <v>Lira</v>
      </c>
      <c r="L827" t="str">
        <f>_xlfn.XLOOKUP(J827,dFornecedor!$A$2:$A$6,dFornecedor!$B$2:$B$6)</f>
        <v>StepUp</v>
      </c>
      <c r="M827" t="str">
        <f>_xlfn.XLOOKUP(G827,dMateriaPrima!$A$2:$A$12,dMateriaPrima!$B$2:$B$12)</f>
        <v>Couro</v>
      </c>
      <c r="N827" s="2">
        <f>_xlfn.XLOOKUP(G827,dMateriaPrima!$A$2:$A$12,dMateriaPrima!$C$2:$C$12)</f>
        <v>4.4000000000000004</v>
      </c>
      <c r="O827" s="3">
        <f t="shared" si="60"/>
        <v>105.60000000000001</v>
      </c>
      <c r="P827" s="4">
        <f t="shared" si="61"/>
        <v>0</v>
      </c>
      <c r="Q827" s="3">
        <f t="shared" si="62"/>
        <v>105.60000000000001</v>
      </c>
      <c r="R827" t="str">
        <f t="shared" si="63"/>
        <v>Em atraso</v>
      </c>
      <c r="S827" s="5">
        <f t="shared" si="64"/>
        <v>4</v>
      </c>
    </row>
    <row r="828" spans="1:19" x14ac:dyDescent="0.25">
      <c r="A828">
        <v>827</v>
      </c>
      <c r="B828" s="1">
        <v>43648</v>
      </c>
      <c r="C828" s="1">
        <v>43655</v>
      </c>
      <c r="D828" s="1">
        <v>43655</v>
      </c>
      <c r="E828" s="1">
        <v>43658</v>
      </c>
      <c r="F828">
        <v>4</v>
      </c>
      <c r="G828">
        <v>6</v>
      </c>
      <c r="H828">
        <v>329</v>
      </c>
      <c r="I828" s="6">
        <v>0</v>
      </c>
      <c r="J828">
        <v>3</v>
      </c>
      <c r="K828" t="str">
        <f>_xlfn.XLOOKUP(fCompras!F828,dComprador!$A$2:$A$7,dComprador!$B$2:$B$7)</f>
        <v>Lira</v>
      </c>
      <c r="L828" t="str">
        <f>_xlfn.XLOOKUP(J828,dFornecedor!$A$2:$A$6,dFornecedor!$B$2:$B$6)</f>
        <v>StepUp</v>
      </c>
      <c r="M828" t="str">
        <f>_xlfn.XLOOKUP(G828,dMateriaPrima!$A$2:$A$12,dMateriaPrima!$B$2:$B$12)</f>
        <v>Fio Algodão</v>
      </c>
      <c r="N828" s="2">
        <f>_xlfn.XLOOKUP(G828,dMateriaPrima!$A$2:$A$12,dMateriaPrima!$C$2:$C$12)</f>
        <v>55.9</v>
      </c>
      <c r="O828" s="3">
        <f t="shared" si="60"/>
        <v>18391.099999999999</v>
      </c>
      <c r="P828" s="4">
        <f t="shared" si="61"/>
        <v>0</v>
      </c>
      <c r="Q828" s="3">
        <f t="shared" si="62"/>
        <v>18391.099999999999</v>
      </c>
      <c r="R828" t="str">
        <f t="shared" si="63"/>
        <v>Em atraso</v>
      </c>
      <c r="S828" s="5">
        <f t="shared" si="64"/>
        <v>3</v>
      </c>
    </row>
    <row r="829" spans="1:19" x14ac:dyDescent="0.25">
      <c r="A829">
        <v>828</v>
      </c>
      <c r="B829" s="1">
        <v>43648</v>
      </c>
      <c r="C829" s="1">
        <v>43649</v>
      </c>
      <c r="D829" s="1">
        <v>43668</v>
      </c>
      <c r="E829" s="1">
        <v>43671</v>
      </c>
      <c r="F829">
        <v>1</v>
      </c>
      <c r="G829">
        <v>8</v>
      </c>
      <c r="H829">
        <v>379</v>
      </c>
      <c r="I829" s="6">
        <v>0</v>
      </c>
      <c r="J829">
        <v>3</v>
      </c>
      <c r="K829" t="str">
        <f>_xlfn.XLOOKUP(fCompras!F829,dComprador!$A$2:$A$7,dComprador!$B$2:$B$7)</f>
        <v>Alon</v>
      </c>
      <c r="L829" t="str">
        <f>_xlfn.XLOOKUP(J829,dFornecedor!$A$2:$A$6,dFornecedor!$B$2:$B$6)</f>
        <v>StepUp</v>
      </c>
      <c r="M829" t="str">
        <f>_xlfn.XLOOKUP(G829,dMateriaPrima!$A$2:$A$12,dMateriaPrima!$B$2:$B$12)</f>
        <v>Cimento</v>
      </c>
      <c r="N829" s="2">
        <f>_xlfn.XLOOKUP(G829,dMateriaPrima!$A$2:$A$12,dMateriaPrima!$C$2:$C$12)</f>
        <v>23</v>
      </c>
      <c r="O829" s="3">
        <f t="shared" si="60"/>
        <v>8717</v>
      </c>
      <c r="P829" s="4">
        <f t="shared" si="61"/>
        <v>0</v>
      </c>
      <c r="Q829" s="3">
        <f t="shared" si="62"/>
        <v>8717</v>
      </c>
      <c r="R829" t="str">
        <f t="shared" si="63"/>
        <v>Em atraso</v>
      </c>
      <c r="S829" s="5">
        <f t="shared" si="64"/>
        <v>3</v>
      </c>
    </row>
    <row r="830" spans="1:19" x14ac:dyDescent="0.25">
      <c r="A830">
        <v>829</v>
      </c>
      <c r="B830" s="1">
        <v>43648</v>
      </c>
      <c r="C830" s="1">
        <v>43657</v>
      </c>
      <c r="D830" s="1">
        <v>43671</v>
      </c>
      <c r="E830" s="1">
        <v>43671</v>
      </c>
      <c r="F830">
        <v>1</v>
      </c>
      <c r="G830">
        <v>9</v>
      </c>
      <c r="H830">
        <v>73</v>
      </c>
      <c r="I830" s="6">
        <v>0</v>
      </c>
      <c r="J830">
        <v>3</v>
      </c>
      <c r="K830" t="str">
        <f>_xlfn.XLOOKUP(fCompras!F830,dComprador!$A$2:$A$7,dComprador!$B$2:$B$7)</f>
        <v>Alon</v>
      </c>
      <c r="L830" t="str">
        <f>_xlfn.XLOOKUP(J830,dFornecedor!$A$2:$A$6,dFornecedor!$B$2:$B$6)</f>
        <v>StepUp</v>
      </c>
      <c r="M830" t="str">
        <f>_xlfn.XLOOKUP(G830,dMateriaPrima!$A$2:$A$12,dMateriaPrima!$B$2:$B$12)</f>
        <v>Couro</v>
      </c>
      <c r="N830" s="2">
        <f>_xlfn.XLOOKUP(G830,dMateriaPrima!$A$2:$A$12,dMateriaPrima!$C$2:$C$12)</f>
        <v>4.4000000000000004</v>
      </c>
      <c r="O830" s="3">
        <f t="shared" si="60"/>
        <v>321.20000000000005</v>
      </c>
      <c r="P830" s="4">
        <f t="shared" si="61"/>
        <v>0</v>
      </c>
      <c r="Q830" s="3">
        <f t="shared" si="62"/>
        <v>321.20000000000005</v>
      </c>
      <c r="R830" t="str">
        <f t="shared" si="63"/>
        <v>No prazo</v>
      </c>
      <c r="S830" s="5">
        <f t="shared" si="64"/>
        <v>0</v>
      </c>
    </row>
    <row r="831" spans="1:19" x14ac:dyDescent="0.25">
      <c r="A831">
        <v>830</v>
      </c>
      <c r="B831" s="1">
        <v>43649</v>
      </c>
      <c r="C831" s="1">
        <v>43659</v>
      </c>
      <c r="D831" s="1">
        <v>43661</v>
      </c>
      <c r="E831" s="1">
        <v>43665</v>
      </c>
      <c r="F831">
        <v>4</v>
      </c>
      <c r="G831">
        <v>8</v>
      </c>
      <c r="H831">
        <v>56</v>
      </c>
      <c r="I831" s="6">
        <v>0</v>
      </c>
      <c r="J831">
        <v>3</v>
      </c>
      <c r="K831" t="str">
        <f>_xlfn.XLOOKUP(fCompras!F831,dComprador!$A$2:$A$7,dComprador!$B$2:$B$7)</f>
        <v>Lira</v>
      </c>
      <c r="L831" t="str">
        <f>_xlfn.XLOOKUP(J831,dFornecedor!$A$2:$A$6,dFornecedor!$B$2:$B$6)</f>
        <v>StepUp</v>
      </c>
      <c r="M831" t="str">
        <f>_xlfn.XLOOKUP(G831,dMateriaPrima!$A$2:$A$12,dMateriaPrima!$B$2:$B$12)</f>
        <v>Cimento</v>
      </c>
      <c r="N831" s="2">
        <f>_xlfn.XLOOKUP(G831,dMateriaPrima!$A$2:$A$12,dMateriaPrima!$C$2:$C$12)</f>
        <v>23</v>
      </c>
      <c r="O831" s="3">
        <f t="shared" si="60"/>
        <v>1288</v>
      </c>
      <c r="P831" s="4">
        <f t="shared" si="61"/>
        <v>0</v>
      </c>
      <c r="Q831" s="3">
        <f t="shared" si="62"/>
        <v>1288</v>
      </c>
      <c r="R831" t="str">
        <f t="shared" si="63"/>
        <v>Em atraso</v>
      </c>
      <c r="S831" s="5">
        <f t="shared" si="64"/>
        <v>4</v>
      </c>
    </row>
    <row r="832" spans="1:19" x14ac:dyDescent="0.25">
      <c r="A832">
        <v>831</v>
      </c>
      <c r="B832" s="1">
        <v>43649</v>
      </c>
      <c r="C832" s="1">
        <v>43661</v>
      </c>
      <c r="D832" s="1">
        <v>43669</v>
      </c>
      <c r="E832" s="1">
        <v>43672</v>
      </c>
      <c r="F832">
        <v>1</v>
      </c>
      <c r="G832">
        <v>7</v>
      </c>
      <c r="H832">
        <v>42</v>
      </c>
      <c r="I832" s="6">
        <v>0</v>
      </c>
      <c r="J832">
        <v>1</v>
      </c>
      <c r="K832" t="str">
        <f>_xlfn.XLOOKUP(fCompras!F832,dComprador!$A$2:$A$7,dComprador!$B$2:$B$7)</f>
        <v>Alon</v>
      </c>
      <c r="L832" t="str">
        <f>_xlfn.XLOOKUP(J832,dFornecedor!$A$2:$A$6,dFornecedor!$B$2:$B$6)</f>
        <v>NorthShore</v>
      </c>
      <c r="M832" t="str">
        <f>_xlfn.XLOOKUP(G832,dMateriaPrima!$A$2:$A$12,dMateriaPrima!$B$2:$B$12)</f>
        <v>Poliéster</v>
      </c>
      <c r="N832" s="2">
        <f>_xlfn.XLOOKUP(G832,dMateriaPrima!$A$2:$A$12,dMateriaPrima!$C$2:$C$12)</f>
        <v>8</v>
      </c>
      <c r="O832" s="3">
        <f t="shared" si="60"/>
        <v>336</v>
      </c>
      <c r="P832" s="4">
        <f t="shared" si="61"/>
        <v>0</v>
      </c>
      <c r="Q832" s="3">
        <f t="shared" si="62"/>
        <v>336</v>
      </c>
      <c r="R832" t="str">
        <f t="shared" si="63"/>
        <v>Em atraso</v>
      </c>
      <c r="S832" s="5">
        <f t="shared" si="64"/>
        <v>3</v>
      </c>
    </row>
    <row r="833" spans="1:19" x14ac:dyDescent="0.25">
      <c r="A833">
        <v>832</v>
      </c>
      <c r="B833" s="1">
        <v>43649</v>
      </c>
      <c r="C833" s="1">
        <v>43650</v>
      </c>
      <c r="D833" s="1">
        <v>43663</v>
      </c>
      <c r="E833" s="1">
        <v>43666</v>
      </c>
      <c r="F833">
        <v>1</v>
      </c>
      <c r="G833">
        <v>4</v>
      </c>
      <c r="H833">
        <v>292</v>
      </c>
      <c r="I833" s="6">
        <v>0</v>
      </c>
      <c r="J833">
        <v>2</v>
      </c>
      <c r="K833" t="str">
        <f>_xlfn.XLOOKUP(fCompras!F833,dComprador!$A$2:$A$7,dComprador!$B$2:$B$7)</f>
        <v>Alon</v>
      </c>
      <c r="L833" t="str">
        <f>_xlfn.XLOOKUP(J833,dFornecedor!$A$2:$A$6,dFornecedor!$B$2:$B$6)</f>
        <v>Minerva</v>
      </c>
      <c r="M833" t="str">
        <f>_xlfn.XLOOKUP(G833,dMateriaPrima!$A$2:$A$12,dMateriaPrima!$B$2:$B$12)</f>
        <v>Madeira</v>
      </c>
      <c r="N833" s="2">
        <f>_xlfn.XLOOKUP(G833,dMateriaPrima!$A$2:$A$12,dMateriaPrima!$C$2:$C$12)</f>
        <v>168</v>
      </c>
      <c r="O833" s="3">
        <f t="shared" si="60"/>
        <v>49056</v>
      </c>
      <c r="P833" s="4">
        <f t="shared" si="61"/>
        <v>0</v>
      </c>
      <c r="Q833" s="3">
        <f t="shared" si="62"/>
        <v>49056</v>
      </c>
      <c r="R833" t="str">
        <f t="shared" si="63"/>
        <v>Em atraso</v>
      </c>
      <c r="S833" s="5">
        <f t="shared" si="64"/>
        <v>3</v>
      </c>
    </row>
    <row r="834" spans="1:19" x14ac:dyDescent="0.25">
      <c r="A834">
        <v>833</v>
      </c>
      <c r="B834" s="1">
        <v>43649</v>
      </c>
      <c r="C834" s="1">
        <v>43653</v>
      </c>
      <c r="D834" s="1">
        <v>43661</v>
      </c>
      <c r="E834" s="1">
        <v>43663</v>
      </c>
      <c r="F834">
        <v>3</v>
      </c>
      <c r="G834">
        <v>5</v>
      </c>
      <c r="H834">
        <v>138</v>
      </c>
      <c r="I834" s="6">
        <v>0.15</v>
      </c>
      <c r="J834">
        <v>2</v>
      </c>
      <c r="K834" t="str">
        <f>_xlfn.XLOOKUP(fCompras!F834,dComprador!$A$2:$A$7,dComprador!$B$2:$B$7)</f>
        <v>Diego</v>
      </c>
      <c r="L834" t="str">
        <f>_xlfn.XLOOKUP(J834,dFornecedor!$A$2:$A$6,dFornecedor!$B$2:$B$6)</f>
        <v>Minerva</v>
      </c>
      <c r="M834" t="str">
        <f>_xlfn.XLOOKUP(G834,dMateriaPrima!$A$2:$A$12,dMateriaPrima!$B$2:$B$12)</f>
        <v>Areia</v>
      </c>
      <c r="N834" s="2">
        <f>_xlfn.XLOOKUP(G834,dMateriaPrima!$A$2:$A$12,dMateriaPrima!$C$2:$C$12)</f>
        <v>3.59</v>
      </c>
      <c r="O834" s="3">
        <f t="shared" si="60"/>
        <v>495.41999999999996</v>
      </c>
      <c r="P834" s="4">
        <f t="shared" si="61"/>
        <v>74.312999999999988</v>
      </c>
      <c r="Q834" s="3">
        <f t="shared" si="62"/>
        <v>421.10699999999997</v>
      </c>
      <c r="R834" t="str">
        <f t="shared" si="63"/>
        <v>Em atraso</v>
      </c>
      <c r="S834" s="5">
        <f t="shared" si="64"/>
        <v>2</v>
      </c>
    </row>
    <row r="835" spans="1:19" x14ac:dyDescent="0.25">
      <c r="A835">
        <v>834</v>
      </c>
      <c r="B835" s="1">
        <v>43649</v>
      </c>
      <c r="C835" s="1">
        <v>43661</v>
      </c>
      <c r="D835" s="1">
        <v>43663</v>
      </c>
      <c r="E835" s="1">
        <v>43663</v>
      </c>
      <c r="F835">
        <v>3</v>
      </c>
      <c r="G835">
        <v>7</v>
      </c>
      <c r="H835">
        <v>129</v>
      </c>
      <c r="I835" s="6">
        <v>0</v>
      </c>
      <c r="J835">
        <v>1</v>
      </c>
      <c r="K835" t="str">
        <f>_xlfn.XLOOKUP(fCompras!F835,dComprador!$A$2:$A$7,dComprador!$B$2:$B$7)</f>
        <v>Diego</v>
      </c>
      <c r="L835" t="str">
        <f>_xlfn.XLOOKUP(J835,dFornecedor!$A$2:$A$6,dFornecedor!$B$2:$B$6)</f>
        <v>NorthShore</v>
      </c>
      <c r="M835" t="str">
        <f>_xlfn.XLOOKUP(G835,dMateriaPrima!$A$2:$A$12,dMateriaPrima!$B$2:$B$12)</f>
        <v>Poliéster</v>
      </c>
      <c r="N835" s="2">
        <f>_xlfn.XLOOKUP(G835,dMateriaPrima!$A$2:$A$12,dMateriaPrima!$C$2:$C$12)</f>
        <v>8</v>
      </c>
      <c r="O835" s="3">
        <f t="shared" ref="O835:O898" si="65">PRODUCT(H835,N835)</f>
        <v>1032</v>
      </c>
      <c r="P835" s="4">
        <f t="shared" ref="P835:P898" si="66">PRODUCT(O835,I835)</f>
        <v>0</v>
      </c>
      <c r="Q835" s="3">
        <f t="shared" ref="Q835:Q898" si="67">O835-P835</f>
        <v>1032</v>
      </c>
      <c r="R835" t="str">
        <f t="shared" ref="R835:R898" si="68">IF(E835&lt;=D835,"No prazo",IF(E835&gt;D835,"Em atraso"))</f>
        <v>No prazo</v>
      </c>
      <c r="S835" s="5">
        <f t="shared" ref="S835:S898" si="69">IF(E835 &gt;D835, E835-D835,0)</f>
        <v>0</v>
      </c>
    </row>
    <row r="836" spans="1:19" x14ac:dyDescent="0.25">
      <c r="A836">
        <v>835</v>
      </c>
      <c r="B836" s="1">
        <v>43649</v>
      </c>
      <c r="C836" s="1">
        <v>43656</v>
      </c>
      <c r="D836" s="1">
        <v>43662</v>
      </c>
      <c r="E836" s="1">
        <v>43663</v>
      </c>
      <c r="F836">
        <v>2</v>
      </c>
      <c r="G836">
        <v>10</v>
      </c>
      <c r="H836">
        <v>210</v>
      </c>
      <c r="I836" s="6">
        <v>0</v>
      </c>
      <c r="J836">
        <v>2</v>
      </c>
      <c r="K836" t="str">
        <f>_xlfn.XLOOKUP(fCompras!F836,dComprador!$A$2:$A$7,dComprador!$B$2:$B$7)</f>
        <v>João</v>
      </c>
      <c r="L836" t="str">
        <f>_xlfn.XLOOKUP(J836,dFornecedor!$A$2:$A$6,dFornecedor!$B$2:$B$6)</f>
        <v>Minerva</v>
      </c>
      <c r="M836" t="str">
        <f>_xlfn.XLOOKUP(G836,dMateriaPrima!$A$2:$A$12,dMateriaPrima!$B$2:$B$12)</f>
        <v>Pedra Britada</v>
      </c>
      <c r="N836" s="2">
        <f>_xlfn.XLOOKUP(G836,dMateriaPrima!$A$2:$A$12,dMateriaPrima!$C$2:$C$12)</f>
        <v>56</v>
      </c>
      <c r="O836" s="3">
        <f t="shared" si="65"/>
        <v>11760</v>
      </c>
      <c r="P836" s="4">
        <f t="shared" si="66"/>
        <v>0</v>
      </c>
      <c r="Q836" s="3">
        <f t="shared" si="67"/>
        <v>11760</v>
      </c>
      <c r="R836" t="str">
        <f t="shared" si="68"/>
        <v>Em atraso</v>
      </c>
      <c r="S836" s="5">
        <f t="shared" si="69"/>
        <v>1</v>
      </c>
    </row>
    <row r="837" spans="1:19" x14ac:dyDescent="0.25">
      <c r="A837">
        <v>836</v>
      </c>
      <c r="B837" s="1">
        <v>43650</v>
      </c>
      <c r="C837" s="1">
        <v>43658</v>
      </c>
      <c r="D837" s="1">
        <v>43660</v>
      </c>
      <c r="E837" s="1">
        <v>43664</v>
      </c>
      <c r="F837">
        <v>4</v>
      </c>
      <c r="G837">
        <v>9</v>
      </c>
      <c r="H837">
        <v>150</v>
      </c>
      <c r="I837" s="6">
        <v>0.15</v>
      </c>
      <c r="J837">
        <v>3</v>
      </c>
      <c r="K837" t="str">
        <f>_xlfn.XLOOKUP(fCompras!F837,dComprador!$A$2:$A$7,dComprador!$B$2:$B$7)</f>
        <v>Lira</v>
      </c>
      <c r="L837" t="str">
        <f>_xlfn.XLOOKUP(J837,dFornecedor!$A$2:$A$6,dFornecedor!$B$2:$B$6)</f>
        <v>StepUp</v>
      </c>
      <c r="M837" t="str">
        <f>_xlfn.XLOOKUP(G837,dMateriaPrima!$A$2:$A$12,dMateriaPrima!$B$2:$B$12)</f>
        <v>Couro</v>
      </c>
      <c r="N837" s="2">
        <f>_xlfn.XLOOKUP(G837,dMateriaPrima!$A$2:$A$12,dMateriaPrima!$C$2:$C$12)</f>
        <v>4.4000000000000004</v>
      </c>
      <c r="O837" s="3">
        <f t="shared" si="65"/>
        <v>660</v>
      </c>
      <c r="P837" s="4">
        <f t="shared" si="66"/>
        <v>99</v>
      </c>
      <c r="Q837" s="3">
        <f t="shared" si="67"/>
        <v>561</v>
      </c>
      <c r="R837" t="str">
        <f t="shared" si="68"/>
        <v>Em atraso</v>
      </c>
      <c r="S837" s="5">
        <f t="shared" si="69"/>
        <v>4</v>
      </c>
    </row>
    <row r="838" spans="1:19" x14ac:dyDescent="0.25">
      <c r="A838">
        <v>837</v>
      </c>
      <c r="B838" s="1">
        <v>43650</v>
      </c>
      <c r="C838" s="1">
        <v>43650</v>
      </c>
      <c r="D838" s="1">
        <v>43678</v>
      </c>
      <c r="E838" s="1">
        <v>43679</v>
      </c>
      <c r="F838">
        <v>1</v>
      </c>
      <c r="G838">
        <v>6</v>
      </c>
      <c r="H838">
        <v>253</v>
      </c>
      <c r="I838" s="6">
        <v>0</v>
      </c>
      <c r="J838">
        <v>2</v>
      </c>
      <c r="K838" t="str">
        <f>_xlfn.XLOOKUP(fCompras!F838,dComprador!$A$2:$A$7,dComprador!$B$2:$B$7)</f>
        <v>Alon</v>
      </c>
      <c r="L838" t="str">
        <f>_xlfn.XLOOKUP(J838,dFornecedor!$A$2:$A$6,dFornecedor!$B$2:$B$6)</f>
        <v>Minerva</v>
      </c>
      <c r="M838" t="str">
        <f>_xlfn.XLOOKUP(G838,dMateriaPrima!$A$2:$A$12,dMateriaPrima!$B$2:$B$12)</f>
        <v>Fio Algodão</v>
      </c>
      <c r="N838" s="2">
        <f>_xlfn.XLOOKUP(G838,dMateriaPrima!$A$2:$A$12,dMateriaPrima!$C$2:$C$12)</f>
        <v>55.9</v>
      </c>
      <c r="O838" s="3">
        <f t="shared" si="65"/>
        <v>14142.699999999999</v>
      </c>
      <c r="P838" s="4">
        <f t="shared" si="66"/>
        <v>0</v>
      </c>
      <c r="Q838" s="3">
        <f t="shared" si="67"/>
        <v>14142.699999999999</v>
      </c>
      <c r="R838" t="str">
        <f t="shared" si="68"/>
        <v>Em atraso</v>
      </c>
      <c r="S838" s="5">
        <f t="shared" si="69"/>
        <v>1</v>
      </c>
    </row>
    <row r="839" spans="1:19" x14ac:dyDescent="0.25">
      <c r="A839">
        <v>838</v>
      </c>
      <c r="B839" s="1">
        <v>43650</v>
      </c>
      <c r="C839" s="1">
        <v>43661</v>
      </c>
      <c r="D839" s="1">
        <v>43677</v>
      </c>
      <c r="E839" s="1">
        <v>43680</v>
      </c>
      <c r="F839">
        <v>1</v>
      </c>
      <c r="G839">
        <v>9</v>
      </c>
      <c r="H839">
        <v>40</v>
      </c>
      <c r="I839" s="6">
        <v>0</v>
      </c>
      <c r="J839">
        <v>1</v>
      </c>
      <c r="K839" t="str">
        <f>_xlfn.XLOOKUP(fCompras!F839,dComprador!$A$2:$A$7,dComprador!$B$2:$B$7)</f>
        <v>Alon</v>
      </c>
      <c r="L839" t="str">
        <f>_xlfn.XLOOKUP(J839,dFornecedor!$A$2:$A$6,dFornecedor!$B$2:$B$6)</f>
        <v>NorthShore</v>
      </c>
      <c r="M839" t="str">
        <f>_xlfn.XLOOKUP(G839,dMateriaPrima!$A$2:$A$12,dMateriaPrima!$B$2:$B$12)</f>
        <v>Couro</v>
      </c>
      <c r="N839" s="2">
        <f>_xlfn.XLOOKUP(G839,dMateriaPrima!$A$2:$A$12,dMateriaPrima!$C$2:$C$12)</f>
        <v>4.4000000000000004</v>
      </c>
      <c r="O839" s="3">
        <f t="shared" si="65"/>
        <v>176</v>
      </c>
      <c r="P839" s="4">
        <f t="shared" si="66"/>
        <v>0</v>
      </c>
      <c r="Q839" s="3">
        <f t="shared" si="67"/>
        <v>176</v>
      </c>
      <c r="R839" t="str">
        <f t="shared" si="68"/>
        <v>Em atraso</v>
      </c>
      <c r="S839" s="5">
        <f t="shared" si="69"/>
        <v>3</v>
      </c>
    </row>
    <row r="840" spans="1:19" x14ac:dyDescent="0.25">
      <c r="A840">
        <v>839</v>
      </c>
      <c r="B840" s="1">
        <v>43650</v>
      </c>
      <c r="C840" s="1">
        <v>43650</v>
      </c>
      <c r="D840" s="1">
        <v>43658</v>
      </c>
      <c r="E840" s="1">
        <v>43660</v>
      </c>
      <c r="F840">
        <v>4</v>
      </c>
      <c r="G840">
        <v>7</v>
      </c>
      <c r="H840">
        <v>219</v>
      </c>
      <c r="I840" s="6">
        <v>0</v>
      </c>
      <c r="J840">
        <v>2</v>
      </c>
      <c r="K840" t="str">
        <f>_xlfn.XLOOKUP(fCompras!F840,dComprador!$A$2:$A$7,dComprador!$B$2:$B$7)</f>
        <v>Lira</v>
      </c>
      <c r="L840" t="str">
        <f>_xlfn.XLOOKUP(J840,dFornecedor!$A$2:$A$6,dFornecedor!$B$2:$B$6)</f>
        <v>Minerva</v>
      </c>
      <c r="M840" t="str">
        <f>_xlfn.XLOOKUP(G840,dMateriaPrima!$A$2:$A$12,dMateriaPrima!$B$2:$B$12)</f>
        <v>Poliéster</v>
      </c>
      <c r="N840" s="2">
        <f>_xlfn.XLOOKUP(G840,dMateriaPrima!$A$2:$A$12,dMateriaPrima!$C$2:$C$12)</f>
        <v>8</v>
      </c>
      <c r="O840" s="3">
        <f t="shared" si="65"/>
        <v>1752</v>
      </c>
      <c r="P840" s="4">
        <f t="shared" si="66"/>
        <v>0</v>
      </c>
      <c r="Q840" s="3">
        <f t="shared" si="67"/>
        <v>1752</v>
      </c>
      <c r="R840" t="str">
        <f t="shared" si="68"/>
        <v>Em atraso</v>
      </c>
      <c r="S840" s="5">
        <f t="shared" si="69"/>
        <v>2</v>
      </c>
    </row>
    <row r="841" spans="1:19" x14ac:dyDescent="0.25">
      <c r="A841">
        <v>840</v>
      </c>
      <c r="B841" s="1">
        <v>43650</v>
      </c>
      <c r="C841" s="1">
        <v>43653</v>
      </c>
      <c r="D841" s="1">
        <v>43655</v>
      </c>
      <c r="E841" s="1">
        <v>43658</v>
      </c>
      <c r="F841">
        <v>4</v>
      </c>
      <c r="G841">
        <v>8</v>
      </c>
      <c r="H841">
        <v>37</v>
      </c>
      <c r="I841" s="6">
        <v>0.12</v>
      </c>
      <c r="J841">
        <v>2</v>
      </c>
      <c r="K841" t="str">
        <f>_xlfn.XLOOKUP(fCompras!F841,dComprador!$A$2:$A$7,dComprador!$B$2:$B$7)</f>
        <v>Lira</v>
      </c>
      <c r="L841" t="str">
        <f>_xlfn.XLOOKUP(J841,dFornecedor!$A$2:$A$6,dFornecedor!$B$2:$B$6)</f>
        <v>Minerva</v>
      </c>
      <c r="M841" t="str">
        <f>_xlfn.XLOOKUP(G841,dMateriaPrima!$A$2:$A$12,dMateriaPrima!$B$2:$B$12)</f>
        <v>Cimento</v>
      </c>
      <c r="N841" s="2">
        <f>_xlfn.XLOOKUP(G841,dMateriaPrima!$A$2:$A$12,dMateriaPrima!$C$2:$C$12)</f>
        <v>23</v>
      </c>
      <c r="O841" s="3">
        <f t="shared" si="65"/>
        <v>851</v>
      </c>
      <c r="P841" s="4">
        <f t="shared" si="66"/>
        <v>102.11999999999999</v>
      </c>
      <c r="Q841" s="3">
        <f t="shared" si="67"/>
        <v>748.88</v>
      </c>
      <c r="R841" t="str">
        <f t="shared" si="68"/>
        <v>Em atraso</v>
      </c>
      <c r="S841" s="5">
        <f t="shared" si="69"/>
        <v>3</v>
      </c>
    </row>
    <row r="842" spans="1:19" x14ac:dyDescent="0.25">
      <c r="A842">
        <v>841</v>
      </c>
      <c r="B842" s="1">
        <v>43650</v>
      </c>
      <c r="C842" s="1">
        <v>43651</v>
      </c>
      <c r="D842" s="1">
        <v>43657</v>
      </c>
      <c r="E842" s="1">
        <v>43660</v>
      </c>
      <c r="F842">
        <v>4</v>
      </c>
      <c r="G842">
        <v>11</v>
      </c>
      <c r="H842">
        <v>437</v>
      </c>
      <c r="I842" s="6">
        <v>0</v>
      </c>
      <c r="J842">
        <v>3</v>
      </c>
      <c r="K842" t="str">
        <f>_xlfn.XLOOKUP(fCompras!F842,dComprador!$A$2:$A$7,dComprador!$B$2:$B$7)</f>
        <v>Lira</v>
      </c>
      <c r="L842" t="str">
        <f>_xlfn.XLOOKUP(J842,dFornecedor!$A$2:$A$6,dFornecedor!$B$2:$B$6)</f>
        <v>StepUp</v>
      </c>
      <c r="M842" t="str">
        <f>_xlfn.XLOOKUP(G842,dMateriaPrima!$A$2:$A$12,dMateriaPrima!$B$2:$B$12)</f>
        <v>Papel</v>
      </c>
      <c r="N842" s="2">
        <f>_xlfn.XLOOKUP(G842,dMateriaPrima!$A$2:$A$12,dMateriaPrima!$C$2:$C$12)</f>
        <v>9</v>
      </c>
      <c r="O842" s="3">
        <f t="shared" si="65"/>
        <v>3933</v>
      </c>
      <c r="P842" s="4">
        <f t="shared" si="66"/>
        <v>0</v>
      </c>
      <c r="Q842" s="3">
        <f t="shared" si="67"/>
        <v>3933</v>
      </c>
      <c r="R842" t="str">
        <f t="shared" si="68"/>
        <v>Em atraso</v>
      </c>
      <c r="S842" s="5">
        <f t="shared" si="69"/>
        <v>3</v>
      </c>
    </row>
    <row r="843" spans="1:19" x14ac:dyDescent="0.25">
      <c r="A843">
        <v>842</v>
      </c>
      <c r="B843" s="1">
        <v>43650</v>
      </c>
      <c r="C843" s="1">
        <v>43653</v>
      </c>
      <c r="D843" s="1">
        <v>43657</v>
      </c>
      <c r="E843" s="1">
        <v>43658</v>
      </c>
      <c r="F843">
        <v>4</v>
      </c>
      <c r="G843">
        <v>11</v>
      </c>
      <c r="H843">
        <v>263</v>
      </c>
      <c r="I843" s="6">
        <v>0</v>
      </c>
      <c r="J843">
        <v>1</v>
      </c>
      <c r="K843" t="str">
        <f>_xlfn.XLOOKUP(fCompras!F843,dComprador!$A$2:$A$7,dComprador!$B$2:$B$7)</f>
        <v>Lira</v>
      </c>
      <c r="L843" t="str">
        <f>_xlfn.XLOOKUP(J843,dFornecedor!$A$2:$A$6,dFornecedor!$B$2:$B$6)</f>
        <v>NorthShore</v>
      </c>
      <c r="M843" t="str">
        <f>_xlfn.XLOOKUP(G843,dMateriaPrima!$A$2:$A$12,dMateriaPrima!$B$2:$B$12)</f>
        <v>Papel</v>
      </c>
      <c r="N843" s="2">
        <f>_xlfn.XLOOKUP(G843,dMateriaPrima!$A$2:$A$12,dMateriaPrima!$C$2:$C$12)</f>
        <v>9</v>
      </c>
      <c r="O843" s="3">
        <f t="shared" si="65"/>
        <v>2367</v>
      </c>
      <c r="P843" s="4">
        <f t="shared" si="66"/>
        <v>0</v>
      </c>
      <c r="Q843" s="3">
        <f t="shared" si="67"/>
        <v>2367</v>
      </c>
      <c r="R843" t="str">
        <f t="shared" si="68"/>
        <v>Em atraso</v>
      </c>
      <c r="S843" s="5">
        <f t="shared" si="69"/>
        <v>1</v>
      </c>
    </row>
    <row r="844" spans="1:19" x14ac:dyDescent="0.25">
      <c r="A844">
        <v>843</v>
      </c>
      <c r="B844" s="1">
        <v>43650</v>
      </c>
      <c r="C844" s="1">
        <v>43655</v>
      </c>
      <c r="D844" s="1">
        <v>43676</v>
      </c>
      <c r="E844" s="1">
        <v>43680</v>
      </c>
      <c r="F844">
        <v>1</v>
      </c>
      <c r="G844">
        <v>11</v>
      </c>
      <c r="H844">
        <v>260</v>
      </c>
      <c r="I844" s="6">
        <v>0</v>
      </c>
      <c r="J844">
        <v>1</v>
      </c>
      <c r="K844" t="str">
        <f>_xlfn.XLOOKUP(fCompras!F844,dComprador!$A$2:$A$7,dComprador!$B$2:$B$7)</f>
        <v>Alon</v>
      </c>
      <c r="L844" t="str">
        <f>_xlfn.XLOOKUP(J844,dFornecedor!$A$2:$A$6,dFornecedor!$B$2:$B$6)</f>
        <v>NorthShore</v>
      </c>
      <c r="M844" t="str">
        <f>_xlfn.XLOOKUP(G844,dMateriaPrima!$A$2:$A$12,dMateriaPrima!$B$2:$B$12)</f>
        <v>Papel</v>
      </c>
      <c r="N844" s="2">
        <f>_xlfn.XLOOKUP(G844,dMateriaPrima!$A$2:$A$12,dMateriaPrima!$C$2:$C$12)</f>
        <v>9</v>
      </c>
      <c r="O844" s="3">
        <f t="shared" si="65"/>
        <v>2340</v>
      </c>
      <c r="P844" s="4">
        <f t="shared" si="66"/>
        <v>0</v>
      </c>
      <c r="Q844" s="3">
        <f t="shared" si="67"/>
        <v>2340</v>
      </c>
      <c r="R844" t="str">
        <f t="shared" si="68"/>
        <v>Em atraso</v>
      </c>
      <c r="S844" s="5">
        <f t="shared" si="69"/>
        <v>4</v>
      </c>
    </row>
    <row r="845" spans="1:19" x14ac:dyDescent="0.25">
      <c r="A845">
        <v>844</v>
      </c>
      <c r="B845" s="1">
        <v>43650</v>
      </c>
      <c r="C845" s="1">
        <v>43652</v>
      </c>
      <c r="D845" s="1">
        <v>43679</v>
      </c>
      <c r="E845" s="1">
        <v>43680</v>
      </c>
      <c r="F845">
        <v>1</v>
      </c>
      <c r="G845">
        <v>11</v>
      </c>
      <c r="H845">
        <v>244</v>
      </c>
      <c r="I845" s="6">
        <v>0</v>
      </c>
      <c r="J845">
        <v>1</v>
      </c>
      <c r="K845" t="str">
        <f>_xlfn.XLOOKUP(fCompras!F845,dComprador!$A$2:$A$7,dComprador!$B$2:$B$7)</f>
        <v>Alon</v>
      </c>
      <c r="L845" t="str">
        <f>_xlfn.XLOOKUP(J845,dFornecedor!$A$2:$A$6,dFornecedor!$B$2:$B$6)</f>
        <v>NorthShore</v>
      </c>
      <c r="M845" t="str">
        <f>_xlfn.XLOOKUP(G845,dMateriaPrima!$A$2:$A$12,dMateriaPrima!$B$2:$B$12)</f>
        <v>Papel</v>
      </c>
      <c r="N845" s="2">
        <f>_xlfn.XLOOKUP(G845,dMateriaPrima!$A$2:$A$12,dMateriaPrima!$C$2:$C$12)</f>
        <v>9</v>
      </c>
      <c r="O845" s="3">
        <f t="shared" si="65"/>
        <v>2196</v>
      </c>
      <c r="P845" s="4">
        <f t="shared" si="66"/>
        <v>0</v>
      </c>
      <c r="Q845" s="3">
        <f t="shared" si="67"/>
        <v>2196</v>
      </c>
      <c r="R845" t="str">
        <f t="shared" si="68"/>
        <v>Em atraso</v>
      </c>
      <c r="S845" s="5">
        <f t="shared" si="69"/>
        <v>1</v>
      </c>
    </row>
    <row r="846" spans="1:19" x14ac:dyDescent="0.25">
      <c r="A846">
        <v>845</v>
      </c>
      <c r="B846" s="1">
        <v>43650</v>
      </c>
      <c r="C846" s="1">
        <v>43650</v>
      </c>
      <c r="D846" s="1">
        <v>43679</v>
      </c>
      <c r="E846" s="1">
        <v>43682</v>
      </c>
      <c r="F846">
        <v>1</v>
      </c>
      <c r="G846">
        <v>5</v>
      </c>
      <c r="H846">
        <v>240</v>
      </c>
      <c r="I846" s="6">
        <v>0</v>
      </c>
      <c r="J846">
        <v>5</v>
      </c>
      <c r="K846" t="str">
        <f>_xlfn.XLOOKUP(fCompras!F846,dComprador!$A$2:$A$7,dComprador!$B$2:$B$7)</f>
        <v>Alon</v>
      </c>
      <c r="L846" t="str">
        <f>_xlfn.XLOOKUP(J846,dFornecedor!$A$2:$A$6,dFornecedor!$B$2:$B$6)</f>
        <v>Atlas</v>
      </c>
      <c r="M846" t="str">
        <f>_xlfn.XLOOKUP(G846,dMateriaPrima!$A$2:$A$12,dMateriaPrima!$B$2:$B$12)</f>
        <v>Areia</v>
      </c>
      <c r="N846" s="2">
        <f>_xlfn.XLOOKUP(G846,dMateriaPrima!$A$2:$A$12,dMateriaPrima!$C$2:$C$12)</f>
        <v>3.59</v>
      </c>
      <c r="O846" s="3">
        <f t="shared" si="65"/>
        <v>861.59999999999991</v>
      </c>
      <c r="P846" s="4">
        <f t="shared" si="66"/>
        <v>0</v>
      </c>
      <c r="Q846" s="3">
        <f t="shared" si="67"/>
        <v>861.59999999999991</v>
      </c>
      <c r="R846" t="str">
        <f t="shared" si="68"/>
        <v>Em atraso</v>
      </c>
      <c r="S846" s="5">
        <f t="shared" si="69"/>
        <v>3</v>
      </c>
    </row>
    <row r="847" spans="1:19" x14ac:dyDescent="0.25">
      <c r="A847">
        <v>846</v>
      </c>
      <c r="B847" s="1">
        <v>43650</v>
      </c>
      <c r="C847" s="1">
        <v>43653</v>
      </c>
      <c r="D847" s="1">
        <v>43669</v>
      </c>
      <c r="E847" s="1">
        <v>43672</v>
      </c>
      <c r="F847">
        <v>1</v>
      </c>
      <c r="G847">
        <v>9</v>
      </c>
      <c r="H847">
        <v>276</v>
      </c>
      <c r="I847" s="6">
        <v>0</v>
      </c>
      <c r="J847">
        <v>4</v>
      </c>
      <c r="K847" t="str">
        <f>_xlfn.XLOOKUP(fCompras!F847,dComprador!$A$2:$A$7,dComprador!$B$2:$B$7)</f>
        <v>Alon</v>
      </c>
      <c r="L847" t="str">
        <f>_xlfn.XLOOKUP(J847,dFornecedor!$A$2:$A$6,dFornecedor!$B$2:$B$6)</f>
        <v>AlphaOmega</v>
      </c>
      <c r="M847" t="str">
        <f>_xlfn.XLOOKUP(G847,dMateriaPrima!$A$2:$A$12,dMateriaPrima!$B$2:$B$12)</f>
        <v>Couro</v>
      </c>
      <c r="N847" s="2">
        <f>_xlfn.XLOOKUP(G847,dMateriaPrima!$A$2:$A$12,dMateriaPrima!$C$2:$C$12)</f>
        <v>4.4000000000000004</v>
      </c>
      <c r="O847" s="3">
        <f t="shared" si="65"/>
        <v>1214.4000000000001</v>
      </c>
      <c r="P847" s="4">
        <f t="shared" si="66"/>
        <v>0</v>
      </c>
      <c r="Q847" s="3">
        <f t="shared" si="67"/>
        <v>1214.4000000000001</v>
      </c>
      <c r="R847" t="str">
        <f t="shared" si="68"/>
        <v>Em atraso</v>
      </c>
      <c r="S847" s="5">
        <f t="shared" si="69"/>
        <v>3</v>
      </c>
    </row>
    <row r="848" spans="1:19" x14ac:dyDescent="0.25">
      <c r="A848">
        <v>847</v>
      </c>
      <c r="B848" s="1">
        <v>43650</v>
      </c>
      <c r="C848" s="1">
        <v>43650</v>
      </c>
      <c r="D848" s="1">
        <v>43672</v>
      </c>
      <c r="E848" s="1">
        <v>43673</v>
      </c>
      <c r="F848">
        <v>1</v>
      </c>
      <c r="G848">
        <v>5</v>
      </c>
      <c r="H848">
        <v>233</v>
      </c>
      <c r="I848" s="6">
        <v>0</v>
      </c>
      <c r="J848">
        <v>2</v>
      </c>
      <c r="K848" t="str">
        <f>_xlfn.XLOOKUP(fCompras!F848,dComprador!$A$2:$A$7,dComprador!$B$2:$B$7)</f>
        <v>Alon</v>
      </c>
      <c r="L848" t="str">
        <f>_xlfn.XLOOKUP(J848,dFornecedor!$A$2:$A$6,dFornecedor!$B$2:$B$6)</f>
        <v>Minerva</v>
      </c>
      <c r="M848" t="str">
        <f>_xlfn.XLOOKUP(G848,dMateriaPrima!$A$2:$A$12,dMateriaPrima!$B$2:$B$12)</f>
        <v>Areia</v>
      </c>
      <c r="N848" s="2">
        <f>_xlfn.XLOOKUP(G848,dMateriaPrima!$A$2:$A$12,dMateriaPrima!$C$2:$C$12)</f>
        <v>3.59</v>
      </c>
      <c r="O848" s="3">
        <f t="shared" si="65"/>
        <v>836.46999999999991</v>
      </c>
      <c r="P848" s="4">
        <f t="shared" si="66"/>
        <v>0</v>
      </c>
      <c r="Q848" s="3">
        <f t="shared" si="67"/>
        <v>836.46999999999991</v>
      </c>
      <c r="R848" t="str">
        <f t="shared" si="68"/>
        <v>Em atraso</v>
      </c>
      <c r="S848" s="5">
        <f t="shared" si="69"/>
        <v>1</v>
      </c>
    </row>
    <row r="849" spans="1:19" x14ac:dyDescent="0.25">
      <c r="A849">
        <v>848</v>
      </c>
      <c r="B849" s="1">
        <v>43651</v>
      </c>
      <c r="C849" s="1">
        <v>43656</v>
      </c>
      <c r="D849" s="1">
        <v>43679</v>
      </c>
      <c r="E849" s="1">
        <v>43681</v>
      </c>
      <c r="F849">
        <v>1</v>
      </c>
      <c r="G849">
        <v>6</v>
      </c>
      <c r="H849">
        <v>41</v>
      </c>
      <c r="I849" s="6">
        <v>0</v>
      </c>
      <c r="J849">
        <v>4</v>
      </c>
      <c r="K849" t="str">
        <f>_xlfn.XLOOKUP(fCompras!F849,dComprador!$A$2:$A$7,dComprador!$B$2:$B$7)</f>
        <v>Alon</v>
      </c>
      <c r="L849" t="str">
        <f>_xlfn.XLOOKUP(J849,dFornecedor!$A$2:$A$6,dFornecedor!$B$2:$B$6)</f>
        <v>AlphaOmega</v>
      </c>
      <c r="M849" t="str">
        <f>_xlfn.XLOOKUP(G849,dMateriaPrima!$A$2:$A$12,dMateriaPrima!$B$2:$B$12)</f>
        <v>Fio Algodão</v>
      </c>
      <c r="N849" s="2">
        <f>_xlfn.XLOOKUP(G849,dMateriaPrima!$A$2:$A$12,dMateriaPrima!$C$2:$C$12)</f>
        <v>55.9</v>
      </c>
      <c r="O849" s="3">
        <f t="shared" si="65"/>
        <v>2291.9</v>
      </c>
      <c r="P849" s="4">
        <f t="shared" si="66"/>
        <v>0</v>
      </c>
      <c r="Q849" s="3">
        <f t="shared" si="67"/>
        <v>2291.9</v>
      </c>
      <c r="R849" t="str">
        <f t="shared" si="68"/>
        <v>Em atraso</v>
      </c>
      <c r="S849" s="5">
        <f t="shared" si="69"/>
        <v>2</v>
      </c>
    </row>
    <row r="850" spans="1:19" x14ac:dyDescent="0.25">
      <c r="A850">
        <v>849</v>
      </c>
      <c r="B850" s="1">
        <v>43651</v>
      </c>
      <c r="C850" s="1">
        <v>43658</v>
      </c>
      <c r="D850" s="1">
        <v>43660</v>
      </c>
      <c r="E850" s="1">
        <v>43664</v>
      </c>
      <c r="F850">
        <v>4</v>
      </c>
      <c r="G850">
        <v>3</v>
      </c>
      <c r="H850">
        <v>334</v>
      </c>
      <c r="I850" s="6">
        <v>0.28999999999999998</v>
      </c>
      <c r="J850">
        <v>2</v>
      </c>
      <c r="K850" t="str">
        <f>_xlfn.XLOOKUP(fCompras!F850,dComprador!$A$2:$A$7,dComprador!$B$2:$B$7)</f>
        <v>Lira</v>
      </c>
      <c r="L850" t="str">
        <f>_xlfn.XLOOKUP(J850,dFornecedor!$A$2:$A$6,dFornecedor!$B$2:$B$6)</f>
        <v>Minerva</v>
      </c>
      <c r="M850" t="str">
        <f>_xlfn.XLOOKUP(G850,dMateriaPrima!$A$2:$A$12,dMateriaPrima!$B$2:$B$12)</f>
        <v>Barra Metal</v>
      </c>
      <c r="N850" s="2">
        <f>_xlfn.XLOOKUP(G850,dMateriaPrima!$A$2:$A$12,dMateriaPrima!$C$2:$C$12)</f>
        <v>565</v>
      </c>
      <c r="O850" s="3">
        <f t="shared" si="65"/>
        <v>188710</v>
      </c>
      <c r="P850" s="4">
        <f t="shared" si="66"/>
        <v>54725.899999999994</v>
      </c>
      <c r="Q850" s="3">
        <f t="shared" si="67"/>
        <v>133984.1</v>
      </c>
      <c r="R850" t="str">
        <f t="shared" si="68"/>
        <v>Em atraso</v>
      </c>
      <c r="S850" s="5">
        <f t="shared" si="69"/>
        <v>4</v>
      </c>
    </row>
    <row r="851" spans="1:19" x14ac:dyDescent="0.25">
      <c r="A851">
        <v>850</v>
      </c>
      <c r="B851" s="1">
        <v>43651</v>
      </c>
      <c r="C851" s="1">
        <v>43659</v>
      </c>
      <c r="D851" s="1">
        <v>43661</v>
      </c>
      <c r="E851" s="1">
        <v>43664</v>
      </c>
      <c r="F851">
        <v>4</v>
      </c>
      <c r="G851">
        <v>7</v>
      </c>
      <c r="H851">
        <v>234</v>
      </c>
      <c r="I851" s="6">
        <v>0</v>
      </c>
      <c r="J851">
        <v>2</v>
      </c>
      <c r="K851" t="str">
        <f>_xlfn.XLOOKUP(fCompras!F851,dComprador!$A$2:$A$7,dComprador!$B$2:$B$7)</f>
        <v>Lira</v>
      </c>
      <c r="L851" t="str">
        <f>_xlfn.XLOOKUP(J851,dFornecedor!$A$2:$A$6,dFornecedor!$B$2:$B$6)</f>
        <v>Minerva</v>
      </c>
      <c r="M851" t="str">
        <f>_xlfn.XLOOKUP(G851,dMateriaPrima!$A$2:$A$12,dMateriaPrima!$B$2:$B$12)</f>
        <v>Poliéster</v>
      </c>
      <c r="N851" s="2">
        <f>_xlfn.XLOOKUP(G851,dMateriaPrima!$A$2:$A$12,dMateriaPrima!$C$2:$C$12)</f>
        <v>8</v>
      </c>
      <c r="O851" s="3">
        <f t="shared" si="65"/>
        <v>1872</v>
      </c>
      <c r="P851" s="4">
        <f t="shared" si="66"/>
        <v>0</v>
      </c>
      <c r="Q851" s="3">
        <f t="shared" si="67"/>
        <v>1872</v>
      </c>
      <c r="R851" t="str">
        <f t="shared" si="68"/>
        <v>Em atraso</v>
      </c>
      <c r="S851" s="5">
        <f t="shared" si="69"/>
        <v>3</v>
      </c>
    </row>
    <row r="852" spans="1:19" x14ac:dyDescent="0.25">
      <c r="A852">
        <v>851</v>
      </c>
      <c r="B852" s="1">
        <v>43651</v>
      </c>
      <c r="C852" s="1">
        <v>43658</v>
      </c>
      <c r="D852" s="1">
        <v>43659</v>
      </c>
      <c r="E852" s="1">
        <v>43666</v>
      </c>
      <c r="F852">
        <v>4</v>
      </c>
      <c r="G852">
        <v>9</v>
      </c>
      <c r="H852">
        <v>36</v>
      </c>
      <c r="I852" s="6">
        <v>0</v>
      </c>
      <c r="J852">
        <v>2</v>
      </c>
      <c r="K852" t="str">
        <f>_xlfn.XLOOKUP(fCompras!F852,dComprador!$A$2:$A$7,dComprador!$B$2:$B$7)</f>
        <v>Lira</v>
      </c>
      <c r="L852" t="str">
        <f>_xlfn.XLOOKUP(J852,dFornecedor!$A$2:$A$6,dFornecedor!$B$2:$B$6)</f>
        <v>Minerva</v>
      </c>
      <c r="M852" t="str">
        <f>_xlfn.XLOOKUP(G852,dMateriaPrima!$A$2:$A$12,dMateriaPrima!$B$2:$B$12)</f>
        <v>Couro</v>
      </c>
      <c r="N852" s="2">
        <f>_xlfn.XLOOKUP(G852,dMateriaPrima!$A$2:$A$12,dMateriaPrima!$C$2:$C$12)</f>
        <v>4.4000000000000004</v>
      </c>
      <c r="O852" s="3">
        <f t="shared" si="65"/>
        <v>158.4</v>
      </c>
      <c r="P852" s="4">
        <f t="shared" si="66"/>
        <v>0</v>
      </c>
      <c r="Q852" s="3">
        <f t="shared" si="67"/>
        <v>158.4</v>
      </c>
      <c r="R852" t="str">
        <f t="shared" si="68"/>
        <v>Em atraso</v>
      </c>
      <c r="S852" s="5">
        <f t="shared" si="69"/>
        <v>7</v>
      </c>
    </row>
    <row r="853" spans="1:19" x14ac:dyDescent="0.25">
      <c r="A853">
        <v>852</v>
      </c>
      <c r="B853" s="1">
        <v>43651</v>
      </c>
      <c r="C853" s="1">
        <v>43651</v>
      </c>
      <c r="D853" s="1">
        <v>43658</v>
      </c>
      <c r="E853" s="1">
        <v>43660</v>
      </c>
      <c r="F853">
        <v>4</v>
      </c>
      <c r="G853">
        <v>6</v>
      </c>
      <c r="H853">
        <v>188</v>
      </c>
      <c r="I853" s="6">
        <v>0</v>
      </c>
      <c r="J853">
        <v>2</v>
      </c>
      <c r="K853" t="str">
        <f>_xlfn.XLOOKUP(fCompras!F853,dComprador!$A$2:$A$7,dComprador!$B$2:$B$7)</f>
        <v>Lira</v>
      </c>
      <c r="L853" t="str">
        <f>_xlfn.XLOOKUP(J853,dFornecedor!$A$2:$A$6,dFornecedor!$B$2:$B$6)</f>
        <v>Minerva</v>
      </c>
      <c r="M853" t="str">
        <f>_xlfn.XLOOKUP(G853,dMateriaPrima!$A$2:$A$12,dMateriaPrima!$B$2:$B$12)</f>
        <v>Fio Algodão</v>
      </c>
      <c r="N853" s="2">
        <f>_xlfn.XLOOKUP(G853,dMateriaPrima!$A$2:$A$12,dMateriaPrima!$C$2:$C$12)</f>
        <v>55.9</v>
      </c>
      <c r="O853" s="3">
        <f t="shared" si="65"/>
        <v>10509.199999999999</v>
      </c>
      <c r="P853" s="4">
        <f t="shared" si="66"/>
        <v>0</v>
      </c>
      <c r="Q853" s="3">
        <f t="shared" si="67"/>
        <v>10509.199999999999</v>
      </c>
      <c r="R853" t="str">
        <f t="shared" si="68"/>
        <v>Em atraso</v>
      </c>
      <c r="S853" s="5">
        <f t="shared" si="69"/>
        <v>2</v>
      </c>
    </row>
    <row r="854" spans="1:19" x14ac:dyDescent="0.25">
      <c r="A854">
        <v>853</v>
      </c>
      <c r="B854" s="1">
        <v>43651</v>
      </c>
      <c r="C854" s="1">
        <v>43661</v>
      </c>
      <c r="D854" s="1">
        <v>43662</v>
      </c>
      <c r="E854" s="1">
        <v>43669</v>
      </c>
      <c r="F854">
        <v>4</v>
      </c>
      <c r="G854">
        <v>3</v>
      </c>
      <c r="H854">
        <v>58</v>
      </c>
      <c r="I854" s="6">
        <v>0</v>
      </c>
      <c r="J854">
        <v>3</v>
      </c>
      <c r="K854" t="str">
        <f>_xlfn.XLOOKUP(fCompras!F854,dComprador!$A$2:$A$7,dComprador!$B$2:$B$7)</f>
        <v>Lira</v>
      </c>
      <c r="L854" t="str">
        <f>_xlfn.XLOOKUP(J854,dFornecedor!$A$2:$A$6,dFornecedor!$B$2:$B$6)</f>
        <v>StepUp</v>
      </c>
      <c r="M854" t="str">
        <f>_xlfn.XLOOKUP(G854,dMateriaPrima!$A$2:$A$12,dMateriaPrima!$B$2:$B$12)</f>
        <v>Barra Metal</v>
      </c>
      <c r="N854" s="2">
        <f>_xlfn.XLOOKUP(G854,dMateriaPrima!$A$2:$A$12,dMateriaPrima!$C$2:$C$12)</f>
        <v>565</v>
      </c>
      <c r="O854" s="3">
        <f t="shared" si="65"/>
        <v>32770</v>
      </c>
      <c r="P854" s="4">
        <f t="shared" si="66"/>
        <v>0</v>
      </c>
      <c r="Q854" s="3">
        <f t="shared" si="67"/>
        <v>32770</v>
      </c>
      <c r="R854" t="str">
        <f t="shared" si="68"/>
        <v>Em atraso</v>
      </c>
      <c r="S854" s="5">
        <f t="shared" si="69"/>
        <v>7</v>
      </c>
    </row>
    <row r="855" spans="1:19" x14ac:dyDescent="0.25">
      <c r="A855">
        <v>854</v>
      </c>
      <c r="B855" s="1">
        <v>43651</v>
      </c>
      <c r="C855" s="1">
        <v>43655</v>
      </c>
      <c r="D855" s="1">
        <v>43656</v>
      </c>
      <c r="E855" s="1">
        <v>43659</v>
      </c>
      <c r="F855">
        <v>4</v>
      </c>
      <c r="G855">
        <v>5</v>
      </c>
      <c r="H855">
        <v>82</v>
      </c>
      <c r="I855" s="6">
        <v>0.15</v>
      </c>
      <c r="J855">
        <v>2</v>
      </c>
      <c r="K855" t="str">
        <f>_xlfn.XLOOKUP(fCompras!F855,dComprador!$A$2:$A$7,dComprador!$B$2:$B$7)</f>
        <v>Lira</v>
      </c>
      <c r="L855" t="str">
        <f>_xlfn.XLOOKUP(J855,dFornecedor!$A$2:$A$6,dFornecedor!$B$2:$B$6)</f>
        <v>Minerva</v>
      </c>
      <c r="M855" t="str">
        <f>_xlfn.XLOOKUP(G855,dMateriaPrima!$A$2:$A$12,dMateriaPrima!$B$2:$B$12)</f>
        <v>Areia</v>
      </c>
      <c r="N855" s="2">
        <f>_xlfn.XLOOKUP(G855,dMateriaPrima!$A$2:$A$12,dMateriaPrima!$C$2:$C$12)</f>
        <v>3.59</v>
      </c>
      <c r="O855" s="3">
        <f t="shared" si="65"/>
        <v>294.38</v>
      </c>
      <c r="P855" s="4">
        <f t="shared" si="66"/>
        <v>44.156999999999996</v>
      </c>
      <c r="Q855" s="3">
        <f t="shared" si="67"/>
        <v>250.22300000000001</v>
      </c>
      <c r="R855" t="str">
        <f t="shared" si="68"/>
        <v>Em atraso</v>
      </c>
      <c r="S855" s="5">
        <f t="shared" si="69"/>
        <v>3</v>
      </c>
    </row>
    <row r="856" spans="1:19" x14ac:dyDescent="0.25">
      <c r="A856">
        <v>855</v>
      </c>
      <c r="B856" s="1">
        <v>43651</v>
      </c>
      <c r="C856" s="1">
        <v>43651</v>
      </c>
      <c r="D856" s="1">
        <v>43665</v>
      </c>
      <c r="E856" s="1">
        <v>43667</v>
      </c>
      <c r="F856">
        <v>1</v>
      </c>
      <c r="G856">
        <v>11</v>
      </c>
      <c r="H856">
        <v>141</v>
      </c>
      <c r="I856" s="6">
        <v>0</v>
      </c>
      <c r="J856">
        <v>2</v>
      </c>
      <c r="K856" t="str">
        <f>_xlfn.XLOOKUP(fCompras!F856,dComprador!$A$2:$A$7,dComprador!$B$2:$B$7)</f>
        <v>Alon</v>
      </c>
      <c r="L856" t="str">
        <f>_xlfn.XLOOKUP(J856,dFornecedor!$A$2:$A$6,dFornecedor!$B$2:$B$6)</f>
        <v>Minerva</v>
      </c>
      <c r="M856" t="str">
        <f>_xlfn.XLOOKUP(G856,dMateriaPrima!$A$2:$A$12,dMateriaPrima!$B$2:$B$12)</f>
        <v>Papel</v>
      </c>
      <c r="N856" s="2">
        <f>_xlfn.XLOOKUP(G856,dMateriaPrima!$A$2:$A$12,dMateriaPrima!$C$2:$C$12)</f>
        <v>9</v>
      </c>
      <c r="O856" s="3">
        <f t="shared" si="65"/>
        <v>1269</v>
      </c>
      <c r="P856" s="4">
        <f t="shared" si="66"/>
        <v>0</v>
      </c>
      <c r="Q856" s="3">
        <f t="shared" si="67"/>
        <v>1269</v>
      </c>
      <c r="R856" t="str">
        <f t="shared" si="68"/>
        <v>Em atraso</v>
      </c>
      <c r="S856" s="5">
        <f t="shared" si="69"/>
        <v>2</v>
      </c>
    </row>
    <row r="857" spans="1:19" x14ac:dyDescent="0.25">
      <c r="A857">
        <v>856</v>
      </c>
      <c r="B857" s="1">
        <v>43651</v>
      </c>
      <c r="C857" s="1">
        <v>43659</v>
      </c>
      <c r="D857" s="1">
        <v>43667</v>
      </c>
      <c r="E857" s="1">
        <v>43669</v>
      </c>
      <c r="F857">
        <v>1</v>
      </c>
      <c r="G857">
        <v>10</v>
      </c>
      <c r="H857">
        <v>107</v>
      </c>
      <c r="I857" s="6">
        <v>0</v>
      </c>
      <c r="J857">
        <v>2</v>
      </c>
      <c r="K857" t="str">
        <f>_xlfn.XLOOKUP(fCompras!F857,dComprador!$A$2:$A$7,dComprador!$B$2:$B$7)</f>
        <v>Alon</v>
      </c>
      <c r="L857" t="str">
        <f>_xlfn.XLOOKUP(J857,dFornecedor!$A$2:$A$6,dFornecedor!$B$2:$B$6)</f>
        <v>Minerva</v>
      </c>
      <c r="M857" t="str">
        <f>_xlfn.XLOOKUP(G857,dMateriaPrima!$A$2:$A$12,dMateriaPrima!$B$2:$B$12)</f>
        <v>Pedra Britada</v>
      </c>
      <c r="N857" s="2">
        <f>_xlfn.XLOOKUP(G857,dMateriaPrima!$A$2:$A$12,dMateriaPrima!$C$2:$C$12)</f>
        <v>56</v>
      </c>
      <c r="O857" s="3">
        <f t="shared" si="65"/>
        <v>5992</v>
      </c>
      <c r="P857" s="4">
        <f t="shared" si="66"/>
        <v>0</v>
      </c>
      <c r="Q857" s="3">
        <f t="shared" si="67"/>
        <v>5992</v>
      </c>
      <c r="R857" t="str">
        <f t="shared" si="68"/>
        <v>Em atraso</v>
      </c>
      <c r="S857" s="5">
        <f t="shared" si="69"/>
        <v>2</v>
      </c>
    </row>
    <row r="858" spans="1:19" x14ac:dyDescent="0.25">
      <c r="A858">
        <v>857</v>
      </c>
      <c r="B858" s="1">
        <v>43651</v>
      </c>
      <c r="C858" s="1">
        <v>43651</v>
      </c>
      <c r="D858" s="1">
        <v>43668</v>
      </c>
      <c r="E858" s="1">
        <v>43668</v>
      </c>
      <c r="F858">
        <v>1</v>
      </c>
      <c r="G858">
        <v>1</v>
      </c>
      <c r="H858">
        <v>6</v>
      </c>
      <c r="I858" s="6">
        <v>0</v>
      </c>
      <c r="J858">
        <v>2</v>
      </c>
      <c r="K858" t="str">
        <f>_xlfn.XLOOKUP(fCompras!F858,dComprador!$A$2:$A$7,dComprador!$B$2:$B$7)</f>
        <v>Alon</v>
      </c>
      <c r="L858" t="str">
        <f>_xlfn.XLOOKUP(J858,dFornecedor!$A$2:$A$6,dFornecedor!$B$2:$B$6)</f>
        <v>Minerva</v>
      </c>
      <c r="M858" t="str">
        <f>_xlfn.XLOOKUP(G858,dMateriaPrima!$A$2:$A$12,dMateriaPrima!$B$2:$B$12)</f>
        <v>Tecido</v>
      </c>
      <c r="N858" s="2">
        <f>_xlfn.XLOOKUP(G858,dMateriaPrima!$A$2:$A$12,dMateriaPrima!$C$2:$C$12)</f>
        <v>18</v>
      </c>
      <c r="O858" s="3">
        <f t="shared" si="65"/>
        <v>108</v>
      </c>
      <c r="P858" s="4">
        <f t="shared" si="66"/>
        <v>0</v>
      </c>
      <c r="Q858" s="3">
        <f t="shared" si="67"/>
        <v>108</v>
      </c>
      <c r="R858" t="str">
        <f t="shared" si="68"/>
        <v>No prazo</v>
      </c>
      <c r="S858" s="5">
        <f t="shared" si="69"/>
        <v>0</v>
      </c>
    </row>
    <row r="859" spans="1:19" x14ac:dyDescent="0.25">
      <c r="A859">
        <v>858</v>
      </c>
      <c r="B859" s="1">
        <v>43651</v>
      </c>
      <c r="C859" s="1">
        <v>43652</v>
      </c>
      <c r="D859" s="1">
        <v>43668</v>
      </c>
      <c r="E859" s="1">
        <v>43668</v>
      </c>
      <c r="F859">
        <v>3</v>
      </c>
      <c r="G859">
        <v>10</v>
      </c>
      <c r="H859">
        <v>151</v>
      </c>
      <c r="I859" s="6">
        <v>0</v>
      </c>
      <c r="J859">
        <v>3</v>
      </c>
      <c r="K859" t="str">
        <f>_xlfn.XLOOKUP(fCompras!F859,dComprador!$A$2:$A$7,dComprador!$B$2:$B$7)</f>
        <v>Diego</v>
      </c>
      <c r="L859" t="str">
        <f>_xlfn.XLOOKUP(J859,dFornecedor!$A$2:$A$6,dFornecedor!$B$2:$B$6)</f>
        <v>StepUp</v>
      </c>
      <c r="M859" t="str">
        <f>_xlfn.XLOOKUP(G859,dMateriaPrima!$A$2:$A$12,dMateriaPrima!$B$2:$B$12)</f>
        <v>Pedra Britada</v>
      </c>
      <c r="N859" s="2">
        <f>_xlfn.XLOOKUP(G859,dMateriaPrima!$A$2:$A$12,dMateriaPrima!$C$2:$C$12)</f>
        <v>56</v>
      </c>
      <c r="O859" s="3">
        <f t="shared" si="65"/>
        <v>8456</v>
      </c>
      <c r="P859" s="4">
        <f t="shared" si="66"/>
        <v>0</v>
      </c>
      <c r="Q859" s="3">
        <f t="shared" si="67"/>
        <v>8456</v>
      </c>
      <c r="R859" t="str">
        <f t="shared" si="68"/>
        <v>No prazo</v>
      </c>
      <c r="S859" s="5">
        <f t="shared" si="69"/>
        <v>0</v>
      </c>
    </row>
    <row r="860" spans="1:19" x14ac:dyDescent="0.25">
      <c r="A860">
        <v>859</v>
      </c>
      <c r="B860" s="1">
        <v>43651</v>
      </c>
      <c r="C860" s="1">
        <v>43659</v>
      </c>
      <c r="D860" s="1">
        <v>43677</v>
      </c>
      <c r="E860" s="1">
        <v>43678</v>
      </c>
      <c r="F860">
        <v>1</v>
      </c>
      <c r="G860">
        <v>7</v>
      </c>
      <c r="H860">
        <v>103</v>
      </c>
      <c r="I860" s="6">
        <v>0</v>
      </c>
      <c r="J860">
        <v>2</v>
      </c>
      <c r="K860" t="str">
        <f>_xlfn.XLOOKUP(fCompras!F860,dComprador!$A$2:$A$7,dComprador!$B$2:$B$7)</f>
        <v>Alon</v>
      </c>
      <c r="L860" t="str">
        <f>_xlfn.XLOOKUP(J860,dFornecedor!$A$2:$A$6,dFornecedor!$B$2:$B$6)</f>
        <v>Minerva</v>
      </c>
      <c r="M860" t="str">
        <f>_xlfn.XLOOKUP(G860,dMateriaPrima!$A$2:$A$12,dMateriaPrima!$B$2:$B$12)</f>
        <v>Poliéster</v>
      </c>
      <c r="N860" s="2">
        <f>_xlfn.XLOOKUP(G860,dMateriaPrima!$A$2:$A$12,dMateriaPrima!$C$2:$C$12)</f>
        <v>8</v>
      </c>
      <c r="O860" s="3">
        <f t="shared" si="65"/>
        <v>824</v>
      </c>
      <c r="P860" s="4">
        <f t="shared" si="66"/>
        <v>0</v>
      </c>
      <c r="Q860" s="3">
        <f t="shared" si="67"/>
        <v>824</v>
      </c>
      <c r="R860" t="str">
        <f t="shared" si="68"/>
        <v>Em atraso</v>
      </c>
      <c r="S860" s="5">
        <f t="shared" si="69"/>
        <v>1</v>
      </c>
    </row>
    <row r="861" spans="1:19" x14ac:dyDescent="0.25">
      <c r="A861">
        <v>860</v>
      </c>
      <c r="B861" s="1">
        <v>43651</v>
      </c>
      <c r="C861" s="1">
        <v>43661</v>
      </c>
      <c r="D861" s="1">
        <v>43678</v>
      </c>
      <c r="E861" s="1">
        <v>43685</v>
      </c>
      <c r="F861">
        <v>1</v>
      </c>
      <c r="G861">
        <v>1</v>
      </c>
      <c r="H861">
        <v>375</v>
      </c>
      <c r="I861" s="6">
        <v>0</v>
      </c>
      <c r="J861">
        <v>3</v>
      </c>
      <c r="K861" t="str">
        <f>_xlfn.XLOOKUP(fCompras!F861,dComprador!$A$2:$A$7,dComprador!$B$2:$B$7)</f>
        <v>Alon</v>
      </c>
      <c r="L861" t="str">
        <f>_xlfn.XLOOKUP(J861,dFornecedor!$A$2:$A$6,dFornecedor!$B$2:$B$6)</f>
        <v>StepUp</v>
      </c>
      <c r="M861" t="str">
        <f>_xlfn.XLOOKUP(G861,dMateriaPrima!$A$2:$A$12,dMateriaPrima!$B$2:$B$12)</f>
        <v>Tecido</v>
      </c>
      <c r="N861" s="2">
        <f>_xlfn.XLOOKUP(G861,dMateriaPrima!$A$2:$A$12,dMateriaPrima!$C$2:$C$12)</f>
        <v>18</v>
      </c>
      <c r="O861" s="3">
        <f t="shared" si="65"/>
        <v>6750</v>
      </c>
      <c r="P861" s="4">
        <f t="shared" si="66"/>
        <v>0</v>
      </c>
      <c r="Q861" s="3">
        <f t="shared" si="67"/>
        <v>6750</v>
      </c>
      <c r="R861" t="str">
        <f t="shared" si="68"/>
        <v>Em atraso</v>
      </c>
      <c r="S861" s="5">
        <f t="shared" si="69"/>
        <v>7</v>
      </c>
    </row>
    <row r="862" spans="1:19" x14ac:dyDescent="0.25">
      <c r="A862">
        <v>861</v>
      </c>
      <c r="B862" s="1">
        <v>43652</v>
      </c>
      <c r="C862" s="1">
        <v>43659</v>
      </c>
      <c r="D862" s="1">
        <v>43661</v>
      </c>
      <c r="E862" s="1">
        <v>43666</v>
      </c>
      <c r="F862">
        <v>4</v>
      </c>
      <c r="G862">
        <v>11</v>
      </c>
      <c r="H862">
        <v>238</v>
      </c>
      <c r="I862" s="6">
        <v>0</v>
      </c>
      <c r="J862">
        <v>2</v>
      </c>
      <c r="K862" t="str">
        <f>_xlfn.XLOOKUP(fCompras!F862,dComprador!$A$2:$A$7,dComprador!$B$2:$B$7)</f>
        <v>Lira</v>
      </c>
      <c r="L862" t="str">
        <f>_xlfn.XLOOKUP(J862,dFornecedor!$A$2:$A$6,dFornecedor!$B$2:$B$6)</f>
        <v>Minerva</v>
      </c>
      <c r="M862" t="str">
        <f>_xlfn.XLOOKUP(G862,dMateriaPrima!$A$2:$A$12,dMateriaPrima!$B$2:$B$12)</f>
        <v>Papel</v>
      </c>
      <c r="N862" s="2">
        <f>_xlfn.XLOOKUP(G862,dMateriaPrima!$A$2:$A$12,dMateriaPrima!$C$2:$C$12)</f>
        <v>9</v>
      </c>
      <c r="O862" s="3">
        <f t="shared" si="65"/>
        <v>2142</v>
      </c>
      <c r="P862" s="4">
        <f t="shared" si="66"/>
        <v>0</v>
      </c>
      <c r="Q862" s="3">
        <f t="shared" si="67"/>
        <v>2142</v>
      </c>
      <c r="R862" t="str">
        <f t="shared" si="68"/>
        <v>Em atraso</v>
      </c>
      <c r="S862" s="5">
        <f t="shared" si="69"/>
        <v>5</v>
      </c>
    </row>
    <row r="863" spans="1:19" x14ac:dyDescent="0.25">
      <c r="A863">
        <v>862</v>
      </c>
      <c r="B863" s="1">
        <v>43652</v>
      </c>
      <c r="C863" s="1">
        <v>43656</v>
      </c>
      <c r="D863" s="1">
        <v>43664</v>
      </c>
      <c r="E863" s="1">
        <v>43665</v>
      </c>
      <c r="F863">
        <v>4</v>
      </c>
      <c r="G863">
        <v>1</v>
      </c>
      <c r="H863">
        <v>73</v>
      </c>
      <c r="I863" s="6">
        <v>0</v>
      </c>
      <c r="J863">
        <v>5</v>
      </c>
      <c r="K863" t="str">
        <f>_xlfn.XLOOKUP(fCompras!F863,dComprador!$A$2:$A$7,dComprador!$B$2:$B$7)</f>
        <v>Lira</v>
      </c>
      <c r="L863" t="str">
        <f>_xlfn.XLOOKUP(J863,dFornecedor!$A$2:$A$6,dFornecedor!$B$2:$B$6)</f>
        <v>Atlas</v>
      </c>
      <c r="M863" t="str">
        <f>_xlfn.XLOOKUP(G863,dMateriaPrima!$A$2:$A$12,dMateriaPrima!$B$2:$B$12)</f>
        <v>Tecido</v>
      </c>
      <c r="N863" s="2">
        <f>_xlfn.XLOOKUP(G863,dMateriaPrima!$A$2:$A$12,dMateriaPrima!$C$2:$C$12)</f>
        <v>18</v>
      </c>
      <c r="O863" s="3">
        <f t="shared" si="65"/>
        <v>1314</v>
      </c>
      <c r="P863" s="4">
        <f t="shared" si="66"/>
        <v>0</v>
      </c>
      <c r="Q863" s="3">
        <f t="shared" si="67"/>
        <v>1314</v>
      </c>
      <c r="R863" t="str">
        <f t="shared" si="68"/>
        <v>Em atraso</v>
      </c>
      <c r="S863" s="5">
        <f t="shared" si="69"/>
        <v>1</v>
      </c>
    </row>
    <row r="864" spans="1:19" x14ac:dyDescent="0.25">
      <c r="A864">
        <v>863</v>
      </c>
      <c r="B864" s="1">
        <v>43652</v>
      </c>
      <c r="C864" s="1">
        <v>43652</v>
      </c>
      <c r="D864" s="1">
        <v>43659</v>
      </c>
      <c r="E864" s="1">
        <v>43662</v>
      </c>
      <c r="F864">
        <v>4</v>
      </c>
      <c r="G864">
        <v>5</v>
      </c>
      <c r="H864">
        <v>125</v>
      </c>
      <c r="I864" s="6">
        <v>0</v>
      </c>
      <c r="J864">
        <v>5</v>
      </c>
      <c r="K864" t="str">
        <f>_xlfn.XLOOKUP(fCompras!F864,dComprador!$A$2:$A$7,dComprador!$B$2:$B$7)</f>
        <v>Lira</v>
      </c>
      <c r="L864" t="str">
        <f>_xlfn.XLOOKUP(J864,dFornecedor!$A$2:$A$6,dFornecedor!$B$2:$B$6)</f>
        <v>Atlas</v>
      </c>
      <c r="M864" t="str">
        <f>_xlfn.XLOOKUP(G864,dMateriaPrima!$A$2:$A$12,dMateriaPrima!$B$2:$B$12)</f>
        <v>Areia</v>
      </c>
      <c r="N864" s="2">
        <f>_xlfn.XLOOKUP(G864,dMateriaPrima!$A$2:$A$12,dMateriaPrima!$C$2:$C$12)</f>
        <v>3.59</v>
      </c>
      <c r="O864" s="3">
        <f t="shared" si="65"/>
        <v>448.75</v>
      </c>
      <c r="P864" s="4">
        <f t="shared" si="66"/>
        <v>0</v>
      </c>
      <c r="Q864" s="3">
        <f t="shared" si="67"/>
        <v>448.75</v>
      </c>
      <c r="R864" t="str">
        <f t="shared" si="68"/>
        <v>Em atraso</v>
      </c>
      <c r="S864" s="5">
        <f t="shared" si="69"/>
        <v>3</v>
      </c>
    </row>
    <row r="865" spans="1:19" x14ac:dyDescent="0.25">
      <c r="A865">
        <v>864</v>
      </c>
      <c r="B865" s="1">
        <v>43652</v>
      </c>
      <c r="C865" s="1">
        <v>43652</v>
      </c>
      <c r="D865" s="1">
        <v>43657</v>
      </c>
      <c r="E865" s="1">
        <v>43662</v>
      </c>
      <c r="F865">
        <v>4</v>
      </c>
      <c r="G865">
        <v>11</v>
      </c>
      <c r="H865">
        <v>132</v>
      </c>
      <c r="I865" s="6">
        <v>0</v>
      </c>
      <c r="J865">
        <v>2</v>
      </c>
      <c r="K865" t="str">
        <f>_xlfn.XLOOKUP(fCompras!F865,dComprador!$A$2:$A$7,dComprador!$B$2:$B$7)</f>
        <v>Lira</v>
      </c>
      <c r="L865" t="str">
        <f>_xlfn.XLOOKUP(J865,dFornecedor!$A$2:$A$6,dFornecedor!$B$2:$B$6)</f>
        <v>Minerva</v>
      </c>
      <c r="M865" t="str">
        <f>_xlfn.XLOOKUP(G865,dMateriaPrima!$A$2:$A$12,dMateriaPrima!$B$2:$B$12)</f>
        <v>Papel</v>
      </c>
      <c r="N865" s="2">
        <f>_xlfn.XLOOKUP(G865,dMateriaPrima!$A$2:$A$12,dMateriaPrima!$C$2:$C$12)</f>
        <v>9</v>
      </c>
      <c r="O865" s="3">
        <f t="shared" si="65"/>
        <v>1188</v>
      </c>
      <c r="P865" s="4">
        <f t="shared" si="66"/>
        <v>0</v>
      </c>
      <c r="Q865" s="3">
        <f t="shared" si="67"/>
        <v>1188</v>
      </c>
      <c r="R865" t="str">
        <f t="shared" si="68"/>
        <v>Em atraso</v>
      </c>
      <c r="S865" s="5">
        <f t="shared" si="69"/>
        <v>5</v>
      </c>
    </row>
    <row r="866" spans="1:19" x14ac:dyDescent="0.25">
      <c r="A866">
        <v>865</v>
      </c>
      <c r="B866" s="1">
        <v>43652</v>
      </c>
      <c r="C866" s="1">
        <v>43652</v>
      </c>
      <c r="D866" s="1">
        <v>43659</v>
      </c>
      <c r="E866" s="1">
        <v>43662</v>
      </c>
      <c r="F866">
        <v>4</v>
      </c>
      <c r="G866">
        <v>7</v>
      </c>
      <c r="H866">
        <v>22</v>
      </c>
      <c r="I866" s="6">
        <v>0</v>
      </c>
      <c r="J866">
        <v>5</v>
      </c>
      <c r="K866" t="str">
        <f>_xlfn.XLOOKUP(fCompras!F866,dComprador!$A$2:$A$7,dComprador!$B$2:$B$7)</f>
        <v>Lira</v>
      </c>
      <c r="L866" t="str">
        <f>_xlfn.XLOOKUP(J866,dFornecedor!$A$2:$A$6,dFornecedor!$B$2:$B$6)</f>
        <v>Atlas</v>
      </c>
      <c r="M866" t="str">
        <f>_xlfn.XLOOKUP(G866,dMateriaPrima!$A$2:$A$12,dMateriaPrima!$B$2:$B$12)</f>
        <v>Poliéster</v>
      </c>
      <c r="N866" s="2">
        <f>_xlfn.XLOOKUP(G866,dMateriaPrima!$A$2:$A$12,dMateriaPrima!$C$2:$C$12)</f>
        <v>8</v>
      </c>
      <c r="O866" s="3">
        <f t="shared" si="65"/>
        <v>176</v>
      </c>
      <c r="P866" s="4">
        <f t="shared" si="66"/>
        <v>0</v>
      </c>
      <c r="Q866" s="3">
        <f t="shared" si="67"/>
        <v>176</v>
      </c>
      <c r="R866" t="str">
        <f t="shared" si="68"/>
        <v>Em atraso</v>
      </c>
      <c r="S866" s="5">
        <f t="shared" si="69"/>
        <v>3</v>
      </c>
    </row>
    <row r="867" spans="1:19" x14ac:dyDescent="0.25">
      <c r="A867">
        <v>866</v>
      </c>
      <c r="B867" s="1">
        <v>43652</v>
      </c>
      <c r="C867" s="1">
        <v>43661</v>
      </c>
      <c r="D867" s="1">
        <v>43661</v>
      </c>
      <c r="E867" s="1">
        <v>43667</v>
      </c>
      <c r="F867">
        <v>4</v>
      </c>
      <c r="G867">
        <v>4</v>
      </c>
      <c r="H867">
        <v>252</v>
      </c>
      <c r="I867" s="6">
        <v>0</v>
      </c>
      <c r="J867">
        <v>1</v>
      </c>
      <c r="K867" t="str">
        <f>_xlfn.XLOOKUP(fCompras!F867,dComprador!$A$2:$A$7,dComprador!$B$2:$B$7)</f>
        <v>Lira</v>
      </c>
      <c r="L867" t="str">
        <f>_xlfn.XLOOKUP(J867,dFornecedor!$A$2:$A$6,dFornecedor!$B$2:$B$6)</f>
        <v>NorthShore</v>
      </c>
      <c r="M867" t="str">
        <f>_xlfn.XLOOKUP(G867,dMateriaPrima!$A$2:$A$12,dMateriaPrima!$B$2:$B$12)</f>
        <v>Madeira</v>
      </c>
      <c r="N867" s="2">
        <f>_xlfn.XLOOKUP(G867,dMateriaPrima!$A$2:$A$12,dMateriaPrima!$C$2:$C$12)</f>
        <v>168</v>
      </c>
      <c r="O867" s="3">
        <f t="shared" si="65"/>
        <v>42336</v>
      </c>
      <c r="P867" s="4">
        <f t="shared" si="66"/>
        <v>0</v>
      </c>
      <c r="Q867" s="3">
        <f t="shared" si="67"/>
        <v>42336</v>
      </c>
      <c r="R867" t="str">
        <f t="shared" si="68"/>
        <v>Em atraso</v>
      </c>
      <c r="S867" s="5">
        <f t="shared" si="69"/>
        <v>6</v>
      </c>
    </row>
    <row r="868" spans="1:19" x14ac:dyDescent="0.25">
      <c r="A868">
        <v>867</v>
      </c>
      <c r="B868" s="1">
        <v>43652</v>
      </c>
      <c r="C868" s="1">
        <v>43652</v>
      </c>
      <c r="D868" s="1">
        <v>43661</v>
      </c>
      <c r="E868" s="1">
        <v>43660</v>
      </c>
      <c r="F868">
        <v>4</v>
      </c>
      <c r="G868">
        <v>8</v>
      </c>
      <c r="H868">
        <v>219</v>
      </c>
      <c r="I868" s="6">
        <v>0</v>
      </c>
      <c r="J868">
        <v>2</v>
      </c>
      <c r="K868" t="str">
        <f>_xlfn.XLOOKUP(fCompras!F868,dComprador!$A$2:$A$7,dComprador!$B$2:$B$7)</f>
        <v>Lira</v>
      </c>
      <c r="L868" t="str">
        <f>_xlfn.XLOOKUP(J868,dFornecedor!$A$2:$A$6,dFornecedor!$B$2:$B$6)</f>
        <v>Minerva</v>
      </c>
      <c r="M868" t="str">
        <f>_xlfn.XLOOKUP(G868,dMateriaPrima!$A$2:$A$12,dMateriaPrima!$B$2:$B$12)</f>
        <v>Cimento</v>
      </c>
      <c r="N868" s="2">
        <f>_xlfn.XLOOKUP(G868,dMateriaPrima!$A$2:$A$12,dMateriaPrima!$C$2:$C$12)</f>
        <v>23</v>
      </c>
      <c r="O868" s="3">
        <f t="shared" si="65"/>
        <v>5037</v>
      </c>
      <c r="P868" s="4">
        <f t="shared" si="66"/>
        <v>0</v>
      </c>
      <c r="Q868" s="3">
        <f t="shared" si="67"/>
        <v>5037</v>
      </c>
      <c r="R868" t="str">
        <f t="shared" si="68"/>
        <v>No prazo</v>
      </c>
      <c r="S868" s="5">
        <f t="shared" si="69"/>
        <v>0</v>
      </c>
    </row>
    <row r="869" spans="1:19" x14ac:dyDescent="0.25">
      <c r="A869">
        <v>868</v>
      </c>
      <c r="B869" s="1">
        <v>43652</v>
      </c>
      <c r="C869" s="1">
        <v>43661</v>
      </c>
      <c r="D869" s="1">
        <v>43665</v>
      </c>
      <c r="E869" s="1">
        <v>43667</v>
      </c>
      <c r="F869">
        <v>3</v>
      </c>
      <c r="G869">
        <v>2</v>
      </c>
      <c r="H869">
        <v>251</v>
      </c>
      <c r="I869" s="6">
        <v>0</v>
      </c>
      <c r="J869">
        <v>3</v>
      </c>
      <c r="K869" t="str">
        <f>_xlfn.XLOOKUP(fCompras!F869,dComprador!$A$2:$A$7,dComprador!$B$2:$B$7)</f>
        <v>Diego</v>
      </c>
      <c r="L869" t="str">
        <f>_xlfn.XLOOKUP(J869,dFornecedor!$A$2:$A$6,dFornecedor!$B$2:$B$6)</f>
        <v>StepUp</v>
      </c>
      <c r="M869" t="str">
        <f>_xlfn.XLOOKUP(G869,dMateriaPrima!$A$2:$A$12,dMateriaPrima!$B$2:$B$12)</f>
        <v>Chapa Metal</v>
      </c>
      <c r="N869" s="2">
        <f>_xlfn.XLOOKUP(G869,dMateriaPrima!$A$2:$A$12,dMateriaPrima!$C$2:$C$12)</f>
        <v>299.89999999999998</v>
      </c>
      <c r="O869" s="3">
        <f t="shared" si="65"/>
        <v>75274.899999999994</v>
      </c>
      <c r="P869" s="4">
        <f t="shared" si="66"/>
        <v>0</v>
      </c>
      <c r="Q869" s="3">
        <f t="shared" si="67"/>
        <v>75274.899999999994</v>
      </c>
      <c r="R869" t="str">
        <f t="shared" si="68"/>
        <v>Em atraso</v>
      </c>
      <c r="S869" s="5">
        <f t="shared" si="69"/>
        <v>2</v>
      </c>
    </row>
    <row r="870" spans="1:19" x14ac:dyDescent="0.25">
      <c r="A870">
        <v>869</v>
      </c>
      <c r="B870" s="1">
        <v>43652</v>
      </c>
      <c r="C870" s="1">
        <v>43655</v>
      </c>
      <c r="D870" s="1">
        <v>43672</v>
      </c>
      <c r="E870" s="1">
        <v>43674</v>
      </c>
      <c r="F870">
        <v>1</v>
      </c>
      <c r="G870">
        <v>9</v>
      </c>
      <c r="H870">
        <v>16</v>
      </c>
      <c r="I870" s="6">
        <v>0</v>
      </c>
      <c r="J870">
        <v>5</v>
      </c>
      <c r="K870" t="str">
        <f>_xlfn.XLOOKUP(fCompras!F870,dComprador!$A$2:$A$7,dComprador!$B$2:$B$7)</f>
        <v>Alon</v>
      </c>
      <c r="L870" t="str">
        <f>_xlfn.XLOOKUP(J870,dFornecedor!$A$2:$A$6,dFornecedor!$B$2:$B$6)</f>
        <v>Atlas</v>
      </c>
      <c r="M870" t="str">
        <f>_xlfn.XLOOKUP(G870,dMateriaPrima!$A$2:$A$12,dMateriaPrima!$B$2:$B$12)</f>
        <v>Couro</v>
      </c>
      <c r="N870" s="2">
        <f>_xlfn.XLOOKUP(G870,dMateriaPrima!$A$2:$A$12,dMateriaPrima!$C$2:$C$12)</f>
        <v>4.4000000000000004</v>
      </c>
      <c r="O870" s="3">
        <f t="shared" si="65"/>
        <v>70.400000000000006</v>
      </c>
      <c r="P870" s="4">
        <f t="shared" si="66"/>
        <v>0</v>
      </c>
      <c r="Q870" s="3">
        <f t="shared" si="67"/>
        <v>70.400000000000006</v>
      </c>
      <c r="R870" t="str">
        <f t="shared" si="68"/>
        <v>Em atraso</v>
      </c>
      <c r="S870" s="5">
        <f t="shared" si="69"/>
        <v>2</v>
      </c>
    </row>
    <row r="871" spans="1:19" x14ac:dyDescent="0.25">
      <c r="A871">
        <v>870</v>
      </c>
      <c r="B871" s="1">
        <v>43652</v>
      </c>
      <c r="C871" s="1">
        <v>43655</v>
      </c>
      <c r="D871" s="1">
        <v>43666</v>
      </c>
      <c r="E871" s="1">
        <v>43670</v>
      </c>
      <c r="F871">
        <v>2</v>
      </c>
      <c r="G871">
        <v>1</v>
      </c>
      <c r="H871">
        <v>74</v>
      </c>
      <c r="I871" s="6">
        <v>0</v>
      </c>
      <c r="J871">
        <v>1</v>
      </c>
      <c r="K871" t="str">
        <f>_xlfn.XLOOKUP(fCompras!F871,dComprador!$A$2:$A$7,dComprador!$B$2:$B$7)</f>
        <v>João</v>
      </c>
      <c r="L871" t="str">
        <f>_xlfn.XLOOKUP(J871,dFornecedor!$A$2:$A$6,dFornecedor!$B$2:$B$6)</f>
        <v>NorthShore</v>
      </c>
      <c r="M871" t="str">
        <f>_xlfn.XLOOKUP(G871,dMateriaPrima!$A$2:$A$12,dMateriaPrima!$B$2:$B$12)</f>
        <v>Tecido</v>
      </c>
      <c r="N871" s="2">
        <f>_xlfn.XLOOKUP(G871,dMateriaPrima!$A$2:$A$12,dMateriaPrima!$C$2:$C$12)</f>
        <v>18</v>
      </c>
      <c r="O871" s="3">
        <f t="shared" si="65"/>
        <v>1332</v>
      </c>
      <c r="P871" s="4">
        <f t="shared" si="66"/>
        <v>0</v>
      </c>
      <c r="Q871" s="3">
        <f t="shared" si="67"/>
        <v>1332</v>
      </c>
      <c r="R871" t="str">
        <f t="shared" si="68"/>
        <v>Em atraso</v>
      </c>
      <c r="S871" s="5">
        <f t="shared" si="69"/>
        <v>4</v>
      </c>
    </row>
    <row r="872" spans="1:19" x14ac:dyDescent="0.25">
      <c r="A872">
        <v>871</v>
      </c>
      <c r="B872" s="1">
        <v>43652</v>
      </c>
      <c r="C872" s="1">
        <v>43659</v>
      </c>
      <c r="D872" s="1">
        <v>43674</v>
      </c>
      <c r="E872" s="1">
        <v>43673</v>
      </c>
      <c r="F872">
        <v>1</v>
      </c>
      <c r="G872">
        <v>1</v>
      </c>
      <c r="H872">
        <v>285</v>
      </c>
      <c r="I872" s="6">
        <v>0</v>
      </c>
      <c r="J872">
        <v>3</v>
      </c>
      <c r="K872" t="str">
        <f>_xlfn.XLOOKUP(fCompras!F872,dComprador!$A$2:$A$7,dComprador!$B$2:$B$7)</f>
        <v>Alon</v>
      </c>
      <c r="L872" t="str">
        <f>_xlfn.XLOOKUP(J872,dFornecedor!$A$2:$A$6,dFornecedor!$B$2:$B$6)</f>
        <v>StepUp</v>
      </c>
      <c r="M872" t="str">
        <f>_xlfn.XLOOKUP(G872,dMateriaPrima!$A$2:$A$12,dMateriaPrima!$B$2:$B$12)</f>
        <v>Tecido</v>
      </c>
      <c r="N872" s="2">
        <f>_xlfn.XLOOKUP(G872,dMateriaPrima!$A$2:$A$12,dMateriaPrima!$C$2:$C$12)</f>
        <v>18</v>
      </c>
      <c r="O872" s="3">
        <f t="shared" si="65"/>
        <v>5130</v>
      </c>
      <c r="P872" s="4">
        <f t="shared" si="66"/>
        <v>0</v>
      </c>
      <c r="Q872" s="3">
        <f t="shared" si="67"/>
        <v>5130</v>
      </c>
      <c r="R872" t="str">
        <f t="shared" si="68"/>
        <v>No prazo</v>
      </c>
      <c r="S872" s="5">
        <f t="shared" si="69"/>
        <v>0</v>
      </c>
    </row>
    <row r="873" spans="1:19" x14ac:dyDescent="0.25">
      <c r="A873">
        <v>872</v>
      </c>
      <c r="B873" s="1">
        <v>43653</v>
      </c>
      <c r="C873" s="1">
        <v>43660</v>
      </c>
      <c r="D873" s="1">
        <v>43660</v>
      </c>
      <c r="E873" s="1">
        <v>43670</v>
      </c>
      <c r="F873">
        <v>4</v>
      </c>
      <c r="G873">
        <v>9</v>
      </c>
      <c r="H873">
        <v>188</v>
      </c>
      <c r="I873" s="6">
        <v>0</v>
      </c>
      <c r="J873">
        <v>1</v>
      </c>
      <c r="K873" t="str">
        <f>_xlfn.XLOOKUP(fCompras!F873,dComprador!$A$2:$A$7,dComprador!$B$2:$B$7)</f>
        <v>Lira</v>
      </c>
      <c r="L873" t="str">
        <f>_xlfn.XLOOKUP(J873,dFornecedor!$A$2:$A$6,dFornecedor!$B$2:$B$6)</f>
        <v>NorthShore</v>
      </c>
      <c r="M873" t="str">
        <f>_xlfn.XLOOKUP(G873,dMateriaPrima!$A$2:$A$12,dMateriaPrima!$B$2:$B$12)</f>
        <v>Couro</v>
      </c>
      <c r="N873" s="2">
        <f>_xlfn.XLOOKUP(G873,dMateriaPrima!$A$2:$A$12,dMateriaPrima!$C$2:$C$12)</f>
        <v>4.4000000000000004</v>
      </c>
      <c r="O873" s="3">
        <f t="shared" si="65"/>
        <v>827.2</v>
      </c>
      <c r="P873" s="4">
        <f t="shared" si="66"/>
        <v>0</v>
      </c>
      <c r="Q873" s="3">
        <f t="shared" si="67"/>
        <v>827.2</v>
      </c>
      <c r="R873" t="str">
        <f t="shared" si="68"/>
        <v>Em atraso</v>
      </c>
      <c r="S873" s="5">
        <f t="shared" si="69"/>
        <v>10</v>
      </c>
    </row>
    <row r="874" spans="1:19" x14ac:dyDescent="0.25">
      <c r="A874">
        <v>873</v>
      </c>
      <c r="B874" s="1">
        <v>43653</v>
      </c>
      <c r="C874" s="1">
        <v>43653</v>
      </c>
      <c r="D874" s="1">
        <v>43682</v>
      </c>
      <c r="E874" s="1">
        <v>43683</v>
      </c>
      <c r="F874">
        <v>1</v>
      </c>
      <c r="G874">
        <v>8</v>
      </c>
      <c r="H874">
        <v>491</v>
      </c>
      <c r="I874" s="6">
        <v>0</v>
      </c>
      <c r="J874">
        <v>2</v>
      </c>
      <c r="K874" t="str">
        <f>_xlfn.XLOOKUP(fCompras!F874,dComprador!$A$2:$A$7,dComprador!$B$2:$B$7)</f>
        <v>Alon</v>
      </c>
      <c r="L874" t="str">
        <f>_xlfn.XLOOKUP(J874,dFornecedor!$A$2:$A$6,dFornecedor!$B$2:$B$6)</f>
        <v>Minerva</v>
      </c>
      <c r="M874" t="str">
        <f>_xlfn.XLOOKUP(G874,dMateriaPrima!$A$2:$A$12,dMateriaPrima!$B$2:$B$12)</f>
        <v>Cimento</v>
      </c>
      <c r="N874" s="2">
        <f>_xlfn.XLOOKUP(G874,dMateriaPrima!$A$2:$A$12,dMateriaPrima!$C$2:$C$12)</f>
        <v>23</v>
      </c>
      <c r="O874" s="3">
        <f t="shared" si="65"/>
        <v>11293</v>
      </c>
      <c r="P874" s="4">
        <f t="shared" si="66"/>
        <v>0</v>
      </c>
      <c r="Q874" s="3">
        <f t="shared" si="67"/>
        <v>11293</v>
      </c>
      <c r="R874" t="str">
        <f t="shared" si="68"/>
        <v>Em atraso</v>
      </c>
      <c r="S874" s="5">
        <f t="shared" si="69"/>
        <v>1</v>
      </c>
    </row>
    <row r="875" spans="1:19" x14ac:dyDescent="0.25">
      <c r="A875">
        <v>874</v>
      </c>
      <c r="B875" s="1">
        <v>43653</v>
      </c>
      <c r="C875" s="1">
        <v>43660</v>
      </c>
      <c r="D875" s="1">
        <v>43662</v>
      </c>
      <c r="E875" s="1">
        <v>43662</v>
      </c>
      <c r="F875">
        <v>4</v>
      </c>
      <c r="G875">
        <v>5</v>
      </c>
      <c r="H875">
        <v>3</v>
      </c>
      <c r="I875" s="6">
        <v>0</v>
      </c>
      <c r="J875">
        <v>2</v>
      </c>
      <c r="K875" t="str">
        <f>_xlfn.XLOOKUP(fCompras!F875,dComprador!$A$2:$A$7,dComprador!$B$2:$B$7)</f>
        <v>Lira</v>
      </c>
      <c r="L875" t="str">
        <f>_xlfn.XLOOKUP(J875,dFornecedor!$A$2:$A$6,dFornecedor!$B$2:$B$6)</f>
        <v>Minerva</v>
      </c>
      <c r="M875" t="str">
        <f>_xlfn.XLOOKUP(G875,dMateriaPrima!$A$2:$A$12,dMateriaPrima!$B$2:$B$12)</f>
        <v>Areia</v>
      </c>
      <c r="N875" s="2">
        <f>_xlfn.XLOOKUP(G875,dMateriaPrima!$A$2:$A$12,dMateriaPrima!$C$2:$C$12)</f>
        <v>3.59</v>
      </c>
      <c r="O875" s="3">
        <f t="shared" si="65"/>
        <v>10.77</v>
      </c>
      <c r="P875" s="4">
        <f t="shared" si="66"/>
        <v>0</v>
      </c>
      <c r="Q875" s="3">
        <f t="shared" si="67"/>
        <v>10.77</v>
      </c>
      <c r="R875" t="str">
        <f t="shared" si="68"/>
        <v>No prazo</v>
      </c>
      <c r="S875" s="5">
        <f t="shared" si="69"/>
        <v>0</v>
      </c>
    </row>
    <row r="876" spans="1:19" x14ac:dyDescent="0.25">
      <c r="A876">
        <v>875</v>
      </c>
      <c r="B876" s="1">
        <v>43653</v>
      </c>
      <c r="C876" s="1">
        <v>43654</v>
      </c>
      <c r="D876" s="1">
        <v>43661</v>
      </c>
      <c r="E876" s="1">
        <v>43663</v>
      </c>
      <c r="F876">
        <v>4</v>
      </c>
      <c r="G876">
        <v>3</v>
      </c>
      <c r="H876">
        <v>152</v>
      </c>
      <c r="I876" s="6">
        <v>0</v>
      </c>
      <c r="J876">
        <v>3</v>
      </c>
      <c r="K876" t="str">
        <f>_xlfn.XLOOKUP(fCompras!F876,dComprador!$A$2:$A$7,dComprador!$B$2:$B$7)</f>
        <v>Lira</v>
      </c>
      <c r="L876" t="str">
        <f>_xlfn.XLOOKUP(J876,dFornecedor!$A$2:$A$6,dFornecedor!$B$2:$B$6)</f>
        <v>StepUp</v>
      </c>
      <c r="M876" t="str">
        <f>_xlfn.XLOOKUP(G876,dMateriaPrima!$A$2:$A$12,dMateriaPrima!$B$2:$B$12)</f>
        <v>Barra Metal</v>
      </c>
      <c r="N876" s="2">
        <f>_xlfn.XLOOKUP(G876,dMateriaPrima!$A$2:$A$12,dMateriaPrima!$C$2:$C$12)</f>
        <v>565</v>
      </c>
      <c r="O876" s="3">
        <f t="shared" si="65"/>
        <v>85880</v>
      </c>
      <c r="P876" s="4">
        <f t="shared" si="66"/>
        <v>0</v>
      </c>
      <c r="Q876" s="3">
        <f t="shared" si="67"/>
        <v>85880</v>
      </c>
      <c r="R876" t="str">
        <f t="shared" si="68"/>
        <v>Em atraso</v>
      </c>
      <c r="S876" s="5">
        <f t="shared" si="69"/>
        <v>2</v>
      </c>
    </row>
    <row r="877" spans="1:19" x14ac:dyDescent="0.25">
      <c r="A877">
        <v>876</v>
      </c>
      <c r="B877" s="1">
        <v>43653</v>
      </c>
      <c r="C877" s="1">
        <v>43654</v>
      </c>
      <c r="D877" s="1">
        <v>43658</v>
      </c>
      <c r="E877" s="1">
        <v>43661</v>
      </c>
      <c r="F877">
        <v>4</v>
      </c>
      <c r="G877">
        <v>9</v>
      </c>
      <c r="H877">
        <v>12</v>
      </c>
      <c r="I877" s="6">
        <v>0</v>
      </c>
      <c r="J877">
        <v>3</v>
      </c>
      <c r="K877" t="str">
        <f>_xlfn.XLOOKUP(fCompras!F877,dComprador!$A$2:$A$7,dComprador!$B$2:$B$7)</f>
        <v>Lira</v>
      </c>
      <c r="L877" t="str">
        <f>_xlfn.XLOOKUP(J877,dFornecedor!$A$2:$A$6,dFornecedor!$B$2:$B$6)</f>
        <v>StepUp</v>
      </c>
      <c r="M877" t="str">
        <f>_xlfn.XLOOKUP(G877,dMateriaPrima!$A$2:$A$12,dMateriaPrima!$B$2:$B$12)</f>
        <v>Couro</v>
      </c>
      <c r="N877" s="2">
        <f>_xlfn.XLOOKUP(G877,dMateriaPrima!$A$2:$A$12,dMateriaPrima!$C$2:$C$12)</f>
        <v>4.4000000000000004</v>
      </c>
      <c r="O877" s="3">
        <f t="shared" si="65"/>
        <v>52.800000000000004</v>
      </c>
      <c r="P877" s="4">
        <f t="shared" si="66"/>
        <v>0</v>
      </c>
      <c r="Q877" s="3">
        <f t="shared" si="67"/>
        <v>52.800000000000004</v>
      </c>
      <c r="R877" t="str">
        <f t="shared" si="68"/>
        <v>Em atraso</v>
      </c>
      <c r="S877" s="5">
        <f t="shared" si="69"/>
        <v>3</v>
      </c>
    </row>
    <row r="878" spans="1:19" x14ac:dyDescent="0.25">
      <c r="A878">
        <v>877</v>
      </c>
      <c r="B878" s="1">
        <v>43653</v>
      </c>
      <c r="C878" s="1">
        <v>43654</v>
      </c>
      <c r="D878" s="1">
        <v>43666</v>
      </c>
      <c r="E878" s="1">
        <v>43670</v>
      </c>
      <c r="F878">
        <v>1</v>
      </c>
      <c r="G878">
        <v>10</v>
      </c>
      <c r="H878">
        <v>33</v>
      </c>
      <c r="I878" s="6">
        <v>0</v>
      </c>
      <c r="J878">
        <v>3</v>
      </c>
      <c r="K878" t="str">
        <f>_xlfn.XLOOKUP(fCompras!F878,dComprador!$A$2:$A$7,dComprador!$B$2:$B$7)</f>
        <v>Alon</v>
      </c>
      <c r="L878" t="str">
        <f>_xlfn.XLOOKUP(J878,dFornecedor!$A$2:$A$6,dFornecedor!$B$2:$B$6)</f>
        <v>StepUp</v>
      </c>
      <c r="M878" t="str">
        <f>_xlfn.XLOOKUP(G878,dMateriaPrima!$A$2:$A$12,dMateriaPrima!$B$2:$B$12)</f>
        <v>Pedra Britada</v>
      </c>
      <c r="N878" s="2">
        <f>_xlfn.XLOOKUP(G878,dMateriaPrima!$A$2:$A$12,dMateriaPrima!$C$2:$C$12)</f>
        <v>56</v>
      </c>
      <c r="O878" s="3">
        <f t="shared" si="65"/>
        <v>1848</v>
      </c>
      <c r="P878" s="4">
        <f t="shared" si="66"/>
        <v>0</v>
      </c>
      <c r="Q878" s="3">
        <f t="shared" si="67"/>
        <v>1848</v>
      </c>
      <c r="R878" t="str">
        <f t="shared" si="68"/>
        <v>Em atraso</v>
      </c>
      <c r="S878" s="5">
        <f t="shared" si="69"/>
        <v>4</v>
      </c>
    </row>
    <row r="879" spans="1:19" x14ac:dyDescent="0.25">
      <c r="A879">
        <v>878</v>
      </c>
      <c r="B879" s="1">
        <v>43653</v>
      </c>
      <c r="C879" s="1">
        <v>43653</v>
      </c>
      <c r="D879" s="1">
        <v>43666</v>
      </c>
      <c r="E879" s="1">
        <v>43665</v>
      </c>
      <c r="F879">
        <v>1</v>
      </c>
      <c r="G879">
        <v>9</v>
      </c>
      <c r="H879">
        <v>253</v>
      </c>
      <c r="I879" s="6">
        <v>0</v>
      </c>
      <c r="J879">
        <v>2</v>
      </c>
      <c r="K879" t="str">
        <f>_xlfn.XLOOKUP(fCompras!F879,dComprador!$A$2:$A$7,dComprador!$B$2:$B$7)</f>
        <v>Alon</v>
      </c>
      <c r="L879" t="str">
        <f>_xlfn.XLOOKUP(J879,dFornecedor!$A$2:$A$6,dFornecedor!$B$2:$B$6)</f>
        <v>Minerva</v>
      </c>
      <c r="M879" t="str">
        <f>_xlfn.XLOOKUP(G879,dMateriaPrima!$A$2:$A$12,dMateriaPrima!$B$2:$B$12)</f>
        <v>Couro</v>
      </c>
      <c r="N879" s="2">
        <f>_xlfn.XLOOKUP(G879,dMateriaPrima!$A$2:$A$12,dMateriaPrima!$C$2:$C$12)</f>
        <v>4.4000000000000004</v>
      </c>
      <c r="O879" s="3">
        <f t="shared" si="65"/>
        <v>1113.2</v>
      </c>
      <c r="P879" s="4">
        <f t="shared" si="66"/>
        <v>0</v>
      </c>
      <c r="Q879" s="3">
        <f t="shared" si="67"/>
        <v>1113.2</v>
      </c>
      <c r="R879" t="str">
        <f t="shared" si="68"/>
        <v>No prazo</v>
      </c>
      <c r="S879" s="5">
        <f t="shared" si="69"/>
        <v>0</v>
      </c>
    </row>
    <row r="880" spans="1:19" x14ac:dyDescent="0.25">
      <c r="A880">
        <v>879</v>
      </c>
      <c r="B880" s="1">
        <v>43653</v>
      </c>
      <c r="C880" s="1">
        <v>43657</v>
      </c>
      <c r="D880" s="1">
        <v>43671</v>
      </c>
      <c r="E880" s="1">
        <v>43675</v>
      </c>
      <c r="F880">
        <v>1</v>
      </c>
      <c r="G880">
        <v>6</v>
      </c>
      <c r="H880">
        <v>271</v>
      </c>
      <c r="I880" s="6">
        <v>0</v>
      </c>
      <c r="J880">
        <v>1</v>
      </c>
      <c r="K880" t="str">
        <f>_xlfn.XLOOKUP(fCompras!F880,dComprador!$A$2:$A$7,dComprador!$B$2:$B$7)</f>
        <v>Alon</v>
      </c>
      <c r="L880" t="str">
        <f>_xlfn.XLOOKUP(J880,dFornecedor!$A$2:$A$6,dFornecedor!$B$2:$B$6)</f>
        <v>NorthShore</v>
      </c>
      <c r="M880" t="str">
        <f>_xlfn.XLOOKUP(G880,dMateriaPrima!$A$2:$A$12,dMateriaPrima!$B$2:$B$12)</f>
        <v>Fio Algodão</v>
      </c>
      <c r="N880" s="2">
        <f>_xlfn.XLOOKUP(G880,dMateriaPrima!$A$2:$A$12,dMateriaPrima!$C$2:$C$12)</f>
        <v>55.9</v>
      </c>
      <c r="O880" s="3">
        <f t="shared" si="65"/>
        <v>15148.9</v>
      </c>
      <c r="P880" s="4">
        <f t="shared" si="66"/>
        <v>0</v>
      </c>
      <c r="Q880" s="3">
        <f t="shared" si="67"/>
        <v>15148.9</v>
      </c>
      <c r="R880" t="str">
        <f t="shared" si="68"/>
        <v>Em atraso</v>
      </c>
      <c r="S880" s="5">
        <f t="shared" si="69"/>
        <v>4</v>
      </c>
    </row>
    <row r="881" spans="1:19" x14ac:dyDescent="0.25">
      <c r="A881">
        <v>880</v>
      </c>
      <c r="B881" s="1">
        <v>43654</v>
      </c>
      <c r="C881" s="1">
        <v>43663</v>
      </c>
      <c r="D881" s="1">
        <v>43685</v>
      </c>
      <c r="E881" s="1">
        <v>43687</v>
      </c>
      <c r="F881">
        <v>1</v>
      </c>
      <c r="G881">
        <v>7</v>
      </c>
      <c r="H881">
        <v>61</v>
      </c>
      <c r="I881" s="6">
        <v>0</v>
      </c>
      <c r="J881">
        <v>1</v>
      </c>
      <c r="K881" t="str">
        <f>_xlfn.XLOOKUP(fCompras!F881,dComprador!$A$2:$A$7,dComprador!$B$2:$B$7)</f>
        <v>Alon</v>
      </c>
      <c r="L881" t="str">
        <f>_xlfn.XLOOKUP(J881,dFornecedor!$A$2:$A$6,dFornecedor!$B$2:$B$6)</f>
        <v>NorthShore</v>
      </c>
      <c r="M881" t="str">
        <f>_xlfn.XLOOKUP(G881,dMateriaPrima!$A$2:$A$12,dMateriaPrima!$B$2:$B$12)</f>
        <v>Poliéster</v>
      </c>
      <c r="N881" s="2">
        <f>_xlfn.XLOOKUP(G881,dMateriaPrima!$A$2:$A$12,dMateriaPrima!$C$2:$C$12)</f>
        <v>8</v>
      </c>
      <c r="O881" s="3">
        <f t="shared" si="65"/>
        <v>488</v>
      </c>
      <c r="P881" s="4">
        <f t="shared" si="66"/>
        <v>0</v>
      </c>
      <c r="Q881" s="3">
        <f t="shared" si="67"/>
        <v>488</v>
      </c>
      <c r="R881" t="str">
        <f t="shared" si="68"/>
        <v>Em atraso</v>
      </c>
      <c r="S881" s="5">
        <f t="shared" si="69"/>
        <v>2</v>
      </c>
    </row>
    <row r="882" spans="1:19" x14ac:dyDescent="0.25">
      <c r="A882">
        <v>881</v>
      </c>
      <c r="B882" s="1">
        <v>43654</v>
      </c>
      <c r="C882" s="1">
        <v>43663</v>
      </c>
      <c r="D882" s="1">
        <v>43687</v>
      </c>
      <c r="E882" s="1">
        <v>43686</v>
      </c>
      <c r="F882">
        <v>1</v>
      </c>
      <c r="G882">
        <v>9</v>
      </c>
      <c r="H882">
        <v>210</v>
      </c>
      <c r="I882" s="6">
        <v>0</v>
      </c>
      <c r="J882">
        <v>3</v>
      </c>
      <c r="K882" t="str">
        <f>_xlfn.XLOOKUP(fCompras!F882,dComprador!$A$2:$A$7,dComprador!$B$2:$B$7)</f>
        <v>Alon</v>
      </c>
      <c r="L882" t="str">
        <f>_xlfn.XLOOKUP(J882,dFornecedor!$A$2:$A$6,dFornecedor!$B$2:$B$6)</f>
        <v>StepUp</v>
      </c>
      <c r="M882" t="str">
        <f>_xlfn.XLOOKUP(G882,dMateriaPrima!$A$2:$A$12,dMateriaPrima!$B$2:$B$12)</f>
        <v>Couro</v>
      </c>
      <c r="N882" s="2">
        <f>_xlfn.XLOOKUP(G882,dMateriaPrima!$A$2:$A$12,dMateriaPrima!$C$2:$C$12)</f>
        <v>4.4000000000000004</v>
      </c>
      <c r="O882" s="3">
        <f t="shared" si="65"/>
        <v>924.00000000000011</v>
      </c>
      <c r="P882" s="4">
        <f t="shared" si="66"/>
        <v>0</v>
      </c>
      <c r="Q882" s="3">
        <f t="shared" si="67"/>
        <v>924.00000000000011</v>
      </c>
      <c r="R882" t="str">
        <f t="shared" si="68"/>
        <v>No prazo</v>
      </c>
      <c r="S882" s="5">
        <f t="shared" si="69"/>
        <v>0</v>
      </c>
    </row>
    <row r="883" spans="1:19" x14ac:dyDescent="0.25">
      <c r="A883">
        <v>882</v>
      </c>
      <c r="B883" s="1">
        <v>43654</v>
      </c>
      <c r="C883" s="1">
        <v>43664</v>
      </c>
      <c r="D883" s="1">
        <v>43665</v>
      </c>
      <c r="E883" s="1">
        <v>43670</v>
      </c>
      <c r="F883">
        <v>4</v>
      </c>
      <c r="G883">
        <v>5</v>
      </c>
      <c r="H883">
        <v>199</v>
      </c>
      <c r="I883" s="6">
        <v>0</v>
      </c>
      <c r="J883">
        <v>3</v>
      </c>
      <c r="K883" t="str">
        <f>_xlfn.XLOOKUP(fCompras!F883,dComprador!$A$2:$A$7,dComprador!$B$2:$B$7)</f>
        <v>Lira</v>
      </c>
      <c r="L883" t="str">
        <f>_xlfn.XLOOKUP(J883,dFornecedor!$A$2:$A$6,dFornecedor!$B$2:$B$6)</f>
        <v>StepUp</v>
      </c>
      <c r="M883" t="str">
        <f>_xlfn.XLOOKUP(G883,dMateriaPrima!$A$2:$A$12,dMateriaPrima!$B$2:$B$12)</f>
        <v>Areia</v>
      </c>
      <c r="N883" s="2">
        <f>_xlfn.XLOOKUP(G883,dMateriaPrima!$A$2:$A$12,dMateriaPrima!$C$2:$C$12)</f>
        <v>3.59</v>
      </c>
      <c r="O883" s="3">
        <f t="shared" si="65"/>
        <v>714.41</v>
      </c>
      <c r="P883" s="4">
        <f t="shared" si="66"/>
        <v>0</v>
      </c>
      <c r="Q883" s="3">
        <f t="shared" si="67"/>
        <v>714.41</v>
      </c>
      <c r="R883" t="str">
        <f t="shared" si="68"/>
        <v>Em atraso</v>
      </c>
      <c r="S883" s="5">
        <f t="shared" si="69"/>
        <v>5</v>
      </c>
    </row>
    <row r="884" spans="1:19" x14ac:dyDescent="0.25">
      <c r="A884">
        <v>883</v>
      </c>
      <c r="B884" s="1">
        <v>43654</v>
      </c>
      <c r="C884" s="1">
        <v>43661</v>
      </c>
      <c r="D884" s="1">
        <v>43664</v>
      </c>
      <c r="E884" s="1">
        <v>43667</v>
      </c>
      <c r="F884">
        <v>4</v>
      </c>
      <c r="G884">
        <v>8</v>
      </c>
      <c r="H884">
        <v>69</v>
      </c>
      <c r="I884" s="6">
        <v>0.13</v>
      </c>
      <c r="J884">
        <v>2</v>
      </c>
      <c r="K884" t="str">
        <f>_xlfn.XLOOKUP(fCompras!F884,dComprador!$A$2:$A$7,dComprador!$B$2:$B$7)</f>
        <v>Lira</v>
      </c>
      <c r="L884" t="str">
        <f>_xlfn.XLOOKUP(J884,dFornecedor!$A$2:$A$6,dFornecedor!$B$2:$B$6)</f>
        <v>Minerva</v>
      </c>
      <c r="M884" t="str">
        <f>_xlfn.XLOOKUP(G884,dMateriaPrima!$A$2:$A$12,dMateriaPrima!$B$2:$B$12)</f>
        <v>Cimento</v>
      </c>
      <c r="N884" s="2">
        <f>_xlfn.XLOOKUP(G884,dMateriaPrima!$A$2:$A$12,dMateriaPrima!$C$2:$C$12)</f>
        <v>23</v>
      </c>
      <c r="O884" s="3">
        <f t="shared" si="65"/>
        <v>1587</v>
      </c>
      <c r="P884" s="4">
        <f t="shared" si="66"/>
        <v>206.31</v>
      </c>
      <c r="Q884" s="3">
        <f t="shared" si="67"/>
        <v>1380.69</v>
      </c>
      <c r="R884" t="str">
        <f t="shared" si="68"/>
        <v>Em atraso</v>
      </c>
      <c r="S884" s="5">
        <f t="shared" si="69"/>
        <v>3</v>
      </c>
    </row>
    <row r="885" spans="1:19" x14ac:dyDescent="0.25">
      <c r="A885">
        <v>884</v>
      </c>
      <c r="B885" s="1">
        <v>43654</v>
      </c>
      <c r="C885" s="1">
        <v>43654</v>
      </c>
      <c r="D885" s="1">
        <v>43660</v>
      </c>
      <c r="E885" s="1">
        <v>43664</v>
      </c>
      <c r="F885">
        <v>4</v>
      </c>
      <c r="G885">
        <v>9</v>
      </c>
      <c r="H885">
        <v>123</v>
      </c>
      <c r="I885" s="6">
        <v>0</v>
      </c>
      <c r="J885">
        <v>2</v>
      </c>
      <c r="K885" t="str">
        <f>_xlfn.XLOOKUP(fCompras!F885,dComprador!$A$2:$A$7,dComprador!$B$2:$B$7)</f>
        <v>Lira</v>
      </c>
      <c r="L885" t="str">
        <f>_xlfn.XLOOKUP(J885,dFornecedor!$A$2:$A$6,dFornecedor!$B$2:$B$6)</f>
        <v>Minerva</v>
      </c>
      <c r="M885" t="str">
        <f>_xlfn.XLOOKUP(G885,dMateriaPrima!$A$2:$A$12,dMateriaPrima!$B$2:$B$12)</f>
        <v>Couro</v>
      </c>
      <c r="N885" s="2">
        <f>_xlfn.XLOOKUP(G885,dMateriaPrima!$A$2:$A$12,dMateriaPrima!$C$2:$C$12)</f>
        <v>4.4000000000000004</v>
      </c>
      <c r="O885" s="3">
        <f t="shared" si="65"/>
        <v>541.20000000000005</v>
      </c>
      <c r="P885" s="4">
        <f t="shared" si="66"/>
        <v>0</v>
      </c>
      <c r="Q885" s="3">
        <f t="shared" si="67"/>
        <v>541.20000000000005</v>
      </c>
      <c r="R885" t="str">
        <f t="shared" si="68"/>
        <v>Em atraso</v>
      </c>
      <c r="S885" s="5">
        <f t="shared" si="69"/>
        <v>4</v>
      </c>
    </row>
    <row r="886" spans="1:19" x14ac:dyDescent="0.25">
      <c r="A886">
        <v>885</v>
      </c>
      <c r="B886" s="1">
        <v>43654</v>
      </c>
      <c r="C886" s="1">
        <v>43666</v>
      </c>
      <c r="D886" s="1">
        <v>43666</v>
      </c>
      <c r="E886" s="1">
        <v>43670</v>
      </c>
      <c r="F886">
        <v>1</v>
      </c>
      <c r="G886">
        <v>7</v>
      </c>
      <c r="H886">
        <v>263</v>
      </c>
      <c r="I886" s="6">
        <v>0</v>
      </c>
      <c r="J886">
        <v>1</v>
      </c>
      <c r="K886" t="str">
        <f>_xlfn.XLOOKUP(fCompras!F886,dComprador!$A$2:$A$7,dComprador!$B$2:$B$7)</f>
        <v>Alon</v>
      </c>
      <c r="L886" t="str">
        <f>_xlfn.XLOOKUP(J886,dFornecedor!$A$2:$A$6,dFornecedor!$B$2:$B$6)</f>
        <v>NorthShore</v>
      </c>
      <c r="M886" t="str">
        <f>_xlfn.XLOOKUP(G886,dMateriaPrima!$A$2:$A$12,dMateriaPrima!$B$2:$B$12)</f>
        <v>Poliéster</v>
      </c>
      <c r="N886" s="2">
        <f>_xlfn.XLOOKUP(G886,dMateriaPrima!$A$2:$A$12,dMateriaPrima!$C$2:$C$12)</f>
        <v>8</v>
      </c>
      <c r="O886" s="3">
        <f t="shared" si="65"/>
        <v>2104</v>
      </c>
      <c r="P886" s="4">
        <f t="shared" si="66"/>
        <v>0</v>
      </c>
      <c r="Q886" s="3">
        <f t="shared" si="67"/>
        <v>2104</v>
      </c>
      <c r="R886" t="str">
        <f t="shared" si="68"/>
        <v>Em atraso</v>
      </c>
      <c r="S886" s="5">
        <f t="shared" si="69"/>
        <v>4</v>
      </c>
    </row>
    <row r="887" spans="1:19" x14ac:dyDescent="0.25">
      <c r="A887">
        <v>886</v>
      </c>
      <c r="B887" s="1">
        <v>43654</v>
      </c>
      <c r="C887" s="1">
        <v>43665</v>
      </c>
      <c r="D887" s="1">
        <v>43667</v>
      </c>
      <c r="E887" s="1">
        <v>43667</v>
      </c>
      <c r="F887">
        <v>2</v>
      </c>
      <c r="G887">
        <v>5</v>
      </c>
      <c r="H887">
        <v>455</v>
      </c>
      <c r="I887" s="6">
        <v>0</v>
      </c>
      <c r="J887">
        <v>1</v>
      </c>
      <c r="K887" t="str">
        <f>_xlfn.XLOOKUP(fCompras!F887,dComprador!$A$2:$A$7,dComprador!$B$2:$B$7)</f>
        <v>João</v>
      </c>
      <c r="L887" t="str">
        <f>_xlfn.XLOOKUP(J887,dFornecedor!$A$2:$A$6,dFornecedor!$B$2:$B$6)</f>
        <v>NorthShore</v>
      </c>
      <c r="M887" t="str">
        <f>_xlfn.XLOOKUP(G887,dMateriaPrima!$A$2:$A$12,dMateriaPrima!$B$2:$B$12)</f>
        <v>Areia</v>
      </c>
      <c r="N887" s="2">
        <f>_xlfn.XLOOKUP(G887,dMateriaPrima!$A$2:$A$12,dMateriaPrima!$C$2:$C$12)</f>
        <v>3.59</v>
      </c>
      <c r="O887" s="3">
        <f t="shared" si="65"/>
        <v>1633.45</v>
      </c>
      <c r="P887" s="4">
        <f t="shared" si="66"/>
        <v>0</v>
      </c>
      <c r="Q887" s="3">
        <f t="shared" si="67"/>
        <v>1633.45</v>
      </c>
      <c r="R887" t="str">
        <f t="shared" si="68"/>
        <v>No prazo</v>
      </c>
      <c r="S887" s="5">
        <f t="shared" si="69"/>
        <v>0</v>
      </c>
    </row>
    <row r="888" spans="1:19" x14ac:dyDescent="0.25">
      <c r="A888">
        <v>887</v>
      </c>
      <c r="B888" s="1">
        <v>43654</v>
      </c>
      <c r="C888" s="1">
        <v>43656</v>
      </c>
      <c r="D888" s="1">
        <v>43669</v>
      </c>
      <c r="E888" s="1">
        <v>43672</v>
      </c>
      <c r="F888">
        <v>2</v>
      </c>
      <c r="G888">
        <v>4</v>
      </c>
      <c r="H888">
        <v>120</v>
      </c>
      <c r="I888" s="6">
        <v>0</v>
      </c>
      <c r="J888">
        <v>1</v>
      </c>
      <c r="K888" t="str">
        <f>_xlfn.XLOOKUP(fCompras!F888,dComprador!$A$2:$A$7,dComprador!$B$2:$B$7)</f>
        <v>João</v>
      </c>
      <c r="L888" t="str">
        <f>_xlfn.XLOOKUP(J888,dFornecedor!$A$2:$A$6,dFornecedor!$B$2:$B$6)</f>
        <v>NorthShore</v>
      </c>
      <c r="M888" t="str">
        <f>_xlfn.XLOOKUP(G888,dMateriaPrima!$A$2:$A$12,dMateriaPrima!$B$2:$B$12)</f>
        <v>Madeira</v>
      </c>
      <c r="N888" s="2">
        <f>_xlfn.XLOOKUP(G888,dMateriaPrima!$A$2:$A$12,dMateriaPrima!$C$2:$C$12)</f>
        <v>168</v>
      </c>
      <c r="O888" s="3">
        <f t="shared" si="65"/>
        <v>20160</v>
      </c>
      <c r="P888" s="4">
        <f t="shared" si="66"/>
        <v>0</v>
      </c>
      <c r="Q888" s="3">
        <f t="shared" si="67"/>
        <v>20160</v>
      </c>
      <c r="R888" t="str">
        <f t="shared" si="68"/>
        <v>Em atraso</v>
      </c>
      <c r="S888" s="5">
        <f t="shared" si="69"/>
        <v>3</v>
      </c>
    </row>
    <row r="889" spans="1:19" x14ac:dyDescent="0.25">
      <c r="A889">
        <v>888</v>
      </c>
      <c r="B889" s="1">
        <v>43655</v>
      </c>
      <c r="C889" s="1">
        <v>43655</v>
      </c>
      <c r="D889" s="1">
        <v>43666</v>
      </c>
      <c r="E889" s="1">
        <v>43668</v>
      </c>
      <c r="F889">
        <v>4</v>
      </c>
      <c r="G889">
        <v>11</v>
      </c>
      <c r="H889">
        <v>260</v>
      </c>
      <c r="I889" s="6">
        <v>0</v>
      </c>
      <c r="J889">
        <v>4</v>
      </c>
      <c r="K889" t="str">
        <f>_xlfn.XLOOKUP(fCompras!F889,dComprador!$A$2:$A$7,dComprador!$B$2:$B$7)</f>
        <v>Lira</v>
      </c>
      <c r="L889" t="str">
        <f>_xlfn.XLOOKUP(J889,dFornecedor!$A$2:$A$6,dFornecedor!$B$2:$B$6)</f>
        <v>AlphaOmega</v>
      </c>
      <c r="M889" t="str">
        <f>_xlfn.XLOOKUP(G889,dMateriaPrima!$A$2:$A$12,dMateriaPrima!$B$2:$B$12)</f>
        <v>Papel</v>
      </c>
      <c r="N889" s="2">
        <f>_xlfn.XLOOKUP(G889,dMateriaPrima!$A$2:$A$12,dMateriaPrima!$C$2:$C$12)</f>
        <v>9</v>
      </c>
      <c r="O889" s="3">
        <f t="shared" si="65"/>
        <v>2340</v>
      </c>
      <c r="P889" s="4">
        <f t="shared" si="66"/>
        <v>0</v>
      </c>
      <c r="Q889" s="3">
        <f t="shared" si="67"/>
        <v>2340</v>
      </c>
      <c r="R889" t="str">
        <f t="shared" si="68"/>
        <v>Em atraso</v>
      </c>
      <c r="S889" s="5">
        <f t="shared" si="69"/>
        <v>2</v>
      </c>
    </row>
    <row r="890" spans="1:19" x14ac:dyDescent="0.25">
      <c r="A890">
        <v>889</v>
      </c>
      <c r="B890" s="1">
        <v>43655</v>
      </c>
      <c r="C890" s="1">
        <v>43656</v>
      </c>
      <c r="D890" s="1">
        <v>43664</v>
      </c>
      <c r="E890" s="1">
        <v>43664</v>
      </c>
      <c r="F890">
        <v>4</v>
      </c>
      <c r="G890">
        <v>6</v>
      </c>
      <c r="H890">
        <v>28</v>
      </c>
      <c r="I890" s="6">
        <v>0</v>
      </c>
      <c r="J890">
        <v>3</v>
      </c>
      <c r="K890" t="str">
        <f>_xlfn.XLOOKUP(fCompras!F890,dComprador!$A$2:$A$7,dComprador!$B$2:$B$7)</f>
        <v>Lira</v>
      </c>
      <c r="L890" t="str">
        <f>_xlfn.XLOOKUP(J890,dFornecedor!$A$2:$A$6,dFornecedor!$B$2:$B$6)</f>
        <v>StepUp</v>
      </c>
      <c r="M890" t="str">
        <f>_xlfn.XLOOKUP(G890,dMateriaPrima!$A$2:$A$12,dMateriaPrima!$B$2:$B$12)</f>
        <v>Fio Algodão</v>
      </c>
      <c r="N890" s="2">
        <f>_xlfn.XLOOKUP(G890,dMateriaPrima!$A$2:$A$12,dMateriaPrima!$C$2:$C$12)</f>
        <v>55.9</v>
      </c>
      <c r="O890" s="3">
        <f t="shared" si="65"/>
        <v>1565.2</v>
      </c>
      <c r="P890" s="4">
        <f t="shared" si="66"/>
        <v>0</v>
      </c>
      <c r="Q890" s="3">
        <f t="shared" si="67"/>
        <v>1565.2</v>
      </c>
      <c r="R890" t="str">
        <f t="shared" si="68"/>
        <v>No prazo</v>
      </c>
      <c r="S890" s="5">
        <f t="shared" si="69"/>
        <v>0</v>
      </c>
    </row>
    <row r="891" spans="1:19" x14ac:dyDescent="0.25">
      <c r="A891">
        <v>890</v>
      </c>
      <c r="B891" s="1">
        <v>43655</v>
      </c>
      <c r="C891" s="1">
        <v>43655</v>
      </c>
      <c r="D891" s="1">
        <v>43671</v>
      </c>
      <c r="E891" s="1">
        <v>43672</v>
      </c>
      <c r="F891">
        <v>1</v>
      </c>
      <c r="G891">
        <v>4</v>
      </c>
      <c r="H891">
        <v>347</v>
      </c>
      <c r="I891" s="6">
        <v>0</v>
      </c>
      <c r="J891">
        <v>2</v>
      </c>
      <c r="K891" t="str">
        <f>_xlfn.XLOOKUP(fCompras!F891,dComprador!$A$2:$A$7,dComprador!$B$2:$B$7)</f>
        <v>Alon</v>
      </c>
      <c r="L891" t="str">
        <f>_xlfn.XLOOKUP(J891,dFornecedor!$A$2:$A$6,dFornecedor!$B$2:$B$6)</f>
        <v>Minerva</v>
      </c>
      <c r="M891" t="str">
        <f>_xlfn.XLOOKUP(G891,dMateriaPrima!$A$2:$A$12,dMateriaPrima!$B$2:$B$12)</f>
        <v>Madeira</v>
      </c>
      <c r="N891" s="2">
        <f>_xlfn.XLOOKUP(G891,dMateriaPrima!$A$2:$A$12,dMateriaPrima!$C$2:$C$12)</f>
        <v>168</v>
      </c>
      <c r="O891" s="3">
        <f t="shared" si="65"/>
        <v>58296</v>
      </c>
      <c r="P891" s="4">
        <f t="shared" si="66"/>
        <v>0</v>
      </c>
      <c r="Q891" s="3">
        <f t="shared" si="67"/>
        <v>58296</v>
      </c>
      <c r="R891" t="str">
        <f t="shared" si="68"/>
        <v>Em atraso</v>
      </c>
      <c r="S891" s="5">
        <f t="shared" si="69"/>
        <v>1</v>
      </c>
    </row>
    <row r="892" spans="1:19" x14ac:dyDescent="0.25">
      <c r="A892">
        <v>891</v>
      </c>
      <c r="B892" s="1">
        <v>43655</v>
      </c>
      <c r="C892" s="1">
        <v>43663</v>
      </c>
      <c r="D892" s="1">
        <v>43683</v>
      </c>
      <c r="E892" s="1">
        <v>43688</v>
      </c>
      <c r="F892">
        <v>1</v>
      </c>
      <c r="G892">
        <v>11</v>
      </c>
      <c r="H892">
        <v>479</v>
      </c>
      <c r="I892" s="6">
        <v>0</v>
      </c>
      <c r="J892">
        <v>2</v>
      </c>
      <c r="K892" t="str">
        <f>_xlfn.XLOOKUP(fCompras!F892,dComprador!$A$2:$A$7,dComprador!$B$2:$B$7)</f>
        <v>Alon</v>
      </c>
      <c r="L892" t="str">
        <f>_xlfn.XLOOKUP(J892,dFornecedor!$A$2:$A$6,dFornecedor!$B$2:$B$6)</f>
        <v>Minerva</v>
      </c>
      <c r="M892" t="str">
        <f>_xlfn.XLOOKUP(G892,dMateriaPrima!$A$2:$A$12,dMateriaPrima!$B$2:$B$12)</f>
        <v>Papel</v>
      </c>
      <c r="N892" s="2">
        <f>_xlfn.XLOOKUP(G892,dMateriaPrima!$A$2:$A$12,dMateriaPrima!$C$2:$C$12)</f>
        <v>9</v>
      </c>
      <c r="O892" s="3">
        <f t="shared" si="65"/>
        <v>4311</v>
      </c>
      <c r="P892" s="4">
        <f t="shared" si="66"/>
        <v>0</v>
      </c>
      <c r="Q892" s="3">
        <f t="shared" si="67"/>
        <v>4311</v>
      </c>
      <c r="R892" t="str">
        <f t="shared" si="68"/>
        <v>Em atraso</v>
      </c>
      <c r="S892" s="5">
        <f t="shared" si="69"/>
        <v>5</v>
      </c>
    </row>
    <row r="893" spans="1:19" x14ac:dyDescent="0.25">
      <c r="A893">
        <v>892</v>
      </c>
      <c r="B893" s="1">
        <v>43655</v>
      </c>
      <c r="C893" s="1">
        <v>43656</v>
      </c>
      <c r="D893" s="1">
        <v>43686</v>
      </c>
      <c r="E893" s="1">
        <v>43688</v>
      </c>
      <c r="F893">
        <v>1</v>
      </c>
      <c r="G893">
        <v>8</v>
      </c>
      <c r="H893">
        <v>211</v>
      </c>
      <c r="I893" s="6">
        <v>0</v>
      </c>
      <c r="J893">
        <v>3</v>
      </c>
      <c r="K893" t="str">
        <f>_xlfn.XLOOKUP(fCompras!F893,dComprador!$A$2:$A$7,dComprador!$B$2:$B$7)</f>
        <v>Alon</v>
      </c>
      <c r="L893" t="str">
        <f>_xlfn.XLOOKUP(J893,dFornecedor!$A$2:$A$6,dFornecedor!$B$2:$B$6)</f>
        <v>StepUp</v>
      </c>
      <c r="M893" t="str">
        <f>_xlfn.XLOOKUP(G893,dMateriaPrima!$A$2:$A$12,dMateriaPrima!$B$2:$B$12)</f>
        <v>Cimento</v>
      </c>
      <c r="N893" s="2">
        <f>_xlfn.XLOOKUP(G893,dMateriaPrima!$A$2:$A$12,dMateriaPrima!$C$2:$C$12)</f>
        <v>23</v>
      </c>
      <c r="O893" s="3">
        <f t="shared" si="65"/>
        <v>4853</v>
      </c>
      <c r="P893" s="4">
        <f t="shared" si="66"/>
        <v>0</v>
      </c>
      <c r="Q893" s="3">
        <f t="shared" si="67"/>
        <v>4853</v>
      </c>
      <c r="R893" t="str">
        <f t="shared" si="68"/>
        <v>Em atraso</v>
      </c>
      <c r="S893" s="5">
        <f t="shared" si="69"/>
        <v>2</v>
      </c>
    </row>
    <row r="894" spans="1:19" x14ac:dyDescent="0.25">
      <c r="A894">
        <v>893</v>
      </c>
      <c r="B894" s="1">
        <v>43655</v>
      </c>
      <c r="C894" s="1">
        <v>43662</v>
      </c>
      <c r="D894" s="1">
        <v>43675</v>
      </c>
      <c r="E894" s="1">
        <v>43678</v>
      </c>
      <c r="F894">
        <v>1</v>
      </c>
      <c r="G894">
        <v>4</v>
      </c>
      <c r="H894">
        <v>299</v>
      </c>
      <c r="I894" s="6">
        <v>0.16</v>
      </c>
      <c r="J894">
        <v>3</v>
      </c>
      <c r="K894" t="str">
        <f>_xlfn.XLOOKUP(fCompras!F894,dComprador!$A$2:$A$7,dComprador!$B$2:$B$7)</f>
        <v>Alon</v>
      </c>
      <c r="L894" t="str">
        <f>_xlfn.XLOOKUP(J894,dFornecedor!$A$2:$A$6,dFornecedor!$B$2:$B$6)</f>
        <v>StepUp</v>
      </c>
      <c r="M894" t="str">
        <f>_xlfn.XLOOKUP(G894,dMateriaPrima!$A$2:$A$12,dMateriaPrima!$B$2:$B$12)</f>
        <v>Madeira</v>
      </c>
      <c r="N894" s="2">
        <f>_xlfn.XLOOKUP(G894,dMateriaPrima!$A$2:$A$12,dMateriaPrima!$C$2:$C$12)</f>
        <v>168</v>
      </c>
      <c r="O894" s="3">
        <f t="shared" si="65"/>
        <v>50232</v>
      </c>
      <c r="P894" s="4">
        <f t="shared" si="66"/>
        <v>8037.12</v>
      </c>
      <c r="Q894" s="3">
        <f t="shared" si="67"/>
        <v>42194.879999999997</v>
      </c>
      <c r="R894" t="str">
        <f t="shared" si="68"/>
        <v>Em atraso</v>
      </c>
      <c r="S894" s="5">
        <f t="shared" si="69"/>
        <v>3</v>
      </c>
    </row>
    <row r="895" spans="1:19" x14ac:dyDescent="0.25">
      <c r="A895">
        <v>894</v>
      </c>
      <c r="B895" s="1">
        <v>43655</v>
      </c>
      <c r="C895" s="1">
        <v>43664</v>
      </c>
      <c r="D895" s="1">
        <v>43676</v>
      </c>
      <c r="E895" s="1">
        <v>43679</v>
      </c>
      <c r="F895">
        <v>1</v>
      </c>
      <c r="G895">
        <v>5</v>
      </c>
      <c r="H895">
        <v>107</v>
      </c>
      <c r="I895" s="6">
        <v>0</v>
      </c>
      <c r="J895">
        <v>3</v>
      </c>
      <c r="K895" t="str">
        <f>_xlfn.XLOOKUP(fCompras!F895,dComprador!$A$2:$A$7,dComprador!$B$2:$B$7)</f>
        <v>Alon</v>
      </c>
      <c r="L895" t="str">
        <f>_xlfn.XLOOKUP(J895,dFornecedor!$A$2:$A$6,dFornecedor!$B$2:$B$6)</f>
        <v>StepUp</v>
      </c>
      <c r="M895" t="str">
        <f>_xlfn.XLOOKUP(G895,dMateriaPrima!$A$2:$A$12,dMateriaPrima!$B$2:$B$12)</f>
        <v>Areia</v>
      </c>
      <c r="N895" s="2">
        <f>_xlfn.XLOOKUP(G895,dMateriaPrima!$A$2:$A$12,dMateriaPrima!$C$2:$C$12)</f>
        <v>3.59</v>
      </c>
      <c r="O895" s="3">
        <f t="shared" si="65"/>
        <v>384.13</v>
      </c>
      <c r="P895" s="4">
        <f t="shared" si="66"/>
        <v>0</v>
      </c>
      <c r="Q895" s="3">
        <f t="shared" si="67"/>
        <v>384.13</v>
      </c>
      <c r="R895" t="str">
        <f t="shared" si="68"/>
        <v>Em atraso</v>
      </c>
      <c r="S895" s="5">
        <f t="shared" si="69"/>
        <v>3</v>
      </c>
    </row>
    <row r="896" spans="1:19" x14ac:dyDescent="0.25">
      <c r="A896">
        <v>895</v>
      </c>
      <c r="B896" s="1">
        <v>43656</v>
      </c>
      <c r="C896" s="1">
        <v>43666</v>
      </c>
      <c r="D896" s="1">
        <v>43690</v>
      </c>
      <c r="E896" s="1">
        <v>43689</v>
      </c>
      <c r="F896">
        <v>1</v>
      </c>
      <c r="G896">
        <v>7</v>
      </c>
      <c r="H896">
        <v>6</v>
      </c>
      <c r="I896" s="6">
        <v>0</v>
      </c>
      <c r="J896">
        <v>1</v>
      </c>
      <c r="K896" t="str">
        <f>_xlfn.XLOOKUP(fCompras!F896,dComprador!$A$2:$A$7,dComprador!$B$2:$B$7)</f>
        <v>Alon</v>
      </c>
      <c r="L896" t="str">
        <f>_xlfn.XLOOKUP(J896,dFornecedor!$A$2:$A$6,dFornecedor!$B$2:$B$6)</f>
        <v>NorthShore</v>
      </c>
      <c r="M896" t="str">
        <f>_xlfn.XLOOKUP(G896,dMateriaPrima!$A$2:$A$12,dMateriaPrima!$B$2:$B$12)</f>
        <v>Poliéster</v>
      </c>
      <c r="N896" s="2">
        <f>_xlfn.XLOOKUP(G896,dMateriaPrima!$A$2:$A$12,dMateriaPrima!$C$2:$C$12)</f>
        <v>8</v>
      </c>
      <c r="O896" s="3">
        <f t="shared" si="65"/>
        <v>48</v>
      </c>
      <c r="P896" s="4">
        <f t="shared" si="66"/>
        <v>0</v>
      </c>
      <c r="Q896" s="3">
        <f t="shared" si="67"/>
        <v>48</v>
      </c>
      <c r="R896" t="str">
        <f t="shared" si="68"/>
        <v>No prazo</v>
      </c>
      <c r="S896" s="5">
        <f t="shared" si="69"/>
        <v>0</v>
      </c>
    </row>
    <row r="897" spans="1:19" x14ac:dyDescent="0.25">
      <c r="A897">
        <v>896</v>
      </c>
      <c r="B897" s="1">
        <v>43656</v>
      </c>
      <c r="C897" s="1">
        <v>43664</v>
      </c>
      <c r="D897" s="1">
        <v>43668</v>
      </c>
      <c r="E897" s="1">
        <v>43667</v>
      </c>
      <c r="F897">
        <v>4</v>
      </c>
      <c r="G897">
        <v>1</v>
      </c>
      <c r="H897">
        <v>336</v>
      </c>
      <c r="I897" s="6">
        <v>0</v>
      </c>
      <c r="J897">
        <v>2</v>
      </c>
      <c r="K897" t="str">
        <f>_xlfn.XLOOKUP(fCompras!F897,dComprador!$A$2:$A$7,dComprador!$B$2:$B$7)</f>
        <v>Lira</v>
      </c>
      <c r="L897" t="str">
        <f>_xlfn.XLOOKUP(J897,dFornecedor!$A$2:$A$6,dFornecedor!$B$2:$B$6)</f>
        <v>Minerva</v>
      </c>
      <c r="M897" t="str">
        <f>_xlfn.XLOOKUP(G897,dMateriaPrima!$A$2:$A$12,dMateriaPrima!$B$2:$B$12)</f>
        <v>Tecido</v>
      </c>
      <c r="N897" s="2">
        <f>_xlfn.XLOOKUP(G897,dMateriaPrima!$A$2:$A$12,dMateriaPrima!$C$2:$C$12)</f>
        <v>18</v>
      </c>
      <c r="O897" s="3">
        <f t="shared" si="65"/>
        <v>6048</v>
      </c>
      <c r="P897" s="4">
        <f t="shared" si="66"/>
        <v>0</v>
      </c>
      <c r="Q897" s="3">
        <f t="shared" si="67"/>
        <v>6048</v>
      </c>
      <c r="R897" t="str">
        <f t="shared" si="68"/>
        <v>No prazo</v>
      </c>
      <c r="S897" s="5">
        <f t="shared" si="69"/>
        <v>0</v>
      </c>
    </row>
    <row r="898" spans="1:19" x14ac:dyDescent="0.25">
      <c r="A898">
        <v>897</v>
      </c>
      <c r="B898" s="1">
        <v>43656</v>
      </c>
      <c r="C898" s="1">
        <v>43659</v>
      </c>
      <c r="D898" s="1">
        <v>43665</v>
      </c>
      <c r="E898" s="1">
        <v>43663</v>
      </c>
      <c r="F898">
        <v>4</v>
      </c>
      <c r="G898">
        <v>5</v>
      </c>
      <c r="H898">
        <v>333</v>
      </c>
      <c r="I898" s="6">
        <v>0</v>
      </c>
      <c r="J898">
        <v>1</v>
      </c>
      <c r="K898" t="str">
        <f>_xlfn.XLOOKUP(fCompras!F898,dComprador!$A$2:$A$7,dComprador!$B$2:$B$7)</f>
        <v>Lira</v>
      </c>
      <c r="L898" t="str">
        <f>_xlfn.XLOOKUP(J898,dFornecedor!$A$2:$A$6,dFornecedor!$B$2:$B$6)</f>
        <v>NorthShore</v>
      </c>
      <c r="M898" t="str">
        <f>_xlfn.XLOOKUP(G898,dMateriaPrima!$A$2:$A$12,dMateriaPrima!$B$2:$B$12)</f>
        <v>Areia</v>
      </c>
      <c r="N898" s="2">
        <f>_xlfn.XLOOKUP(G898,dMateriaPrima!$A$2:$A$12,dMateriaPrima!$C$2:$C$12)</f>
        <v>3.59</v>
      </c>
      <c r="O898" s="3">
        <f t="shared" si="65"/>
        <v>1195.47</v>
      </c>
      <c r="P898" s="4">
        <f t="shared" si="66"/>
        <v>0</v>
      </c>
      <c r="Q898" s="3">
        <f t="shared" si="67"/>
        <v>1195.47</v>
      </c>
      <c r="R898" t="str">
        <f t="shared" si="68"/>
        <v>No prazo</v>
      </c>
      <c r="S898" s="5">
        <f t="shared" si="69"/>
        <v>0</v>
      </c>
    </row>
    <row r="899" spans="1:19" x14ac:dyDescent="0.25">
      <c r="A899">
        <v>898</v>
      </c>
      <c r="B899" s="1">
        <v>43656</v>
      </c>
      <c r="C899" s="1">
        <v>43657</v>
      </c>
      <c r="D899" s="1">
        <v>43663</v>
      </c>
      <c r="E899" s="1">
        <v>43663</v>
      </c>
      <c r="F899">
        <v>4</v>
      </c>
      <c r="G899">
        <v>11</v>
      </c>
      <c r="H899">
        <v>60</v>
      </c>
      <c r="I899" s="6">
        <v>0</v>
      </c>
      <c r="J899">
        <v>3</v>
      </c>
      <c r="K899" t="str">
        <f>_xlfn.XLOOKUP(fCompras!F899,dComprador!$A$2:$A$7,dComprador!$B$2:$B$7)</f>
        <v>Lira</v>
      </c>
      <c r="L899" t="str">
        <f>_xlfn.XLOOKUP(J899,dFornecedor!$A$2:$A$6,dFornecedor!$B$2:$B$6)</f>
        <v>StepUp</v>
      </c>
      <c r="M899" t="str">
        <f>_xlfn.XLOOKUP(G899,dMateriaPrima!$A$2:$A$12,dMateriaPrima!$B$2:$B$12)</f>
        <v>Papel</v>
      </c>
      <c r="N899" s="2">
        <f>_xlfn.XLOOKUP(G899,dMateriaPrima!$A$2:$A$12,dMateriaPrima!$C$2:$C$12)</f>
        <v>9</v>
      </c>
      <c r="O899" s="3">
        <f t="shared" ref="O899:O962" si="70">PRODUCT(H899,N899)</f>
        <v>540</v>
      </c>
      <c r="P899" s="4">
        <f t="shared" ref="P899:P962" si="71">PRODUCT(O899,I899)</f>
        <v>0</v>
      </c>
      <c r="Q899" s="3">
        <f t="shared" ref="Q899:Q962" si="72">O899-P899</f>
        <v>540</v>
      </c>
      <c r="R899" t="str">
        <f t="shared" ref="R899:R962" si="73">IF(E899&lt;=D899,"No prazo",IF(E899&gt;D899,"Em atraso"))</f>
        <v>No prazo</v>
      </c>
      <c r="S899" s="5">
        <f t="shared" ref="S899:S962" si="74">IF(E899 &gt;D899, E899-D899,0)</f>
        <v>0</v>
      </c>
    </row>
    <row r="900" spans="1:19" x14ac:dyDescent="0.25">
      <c r="A900">
        <v>899</v>
      </c>
      <c r="B900" s="1">
        <v>43656</v>
      </c>
      <c r="C900" s="1">
        <v>43656</v>
      </c>
      <c r="D900" s="1">
        <v>43663</v>
      </c>
      <c r="E900" s="1">
        <v>43665</v>
      </c>
      <c r="F900">
        <v>4</v>
      </c>
      <c r="G900">
        <v>5</v>
      </c>
      <c r="H900">
        <v>12</v>
      </c>
      <c r="I900" s="6">
        <v>0</v>
      </c>
      <c r="J900">
        <v>2</v>
      </c>
      <c r="K900" t="str">
        <f>_xlfn.XLOOKUP(fCompras!F900,dComprador!$A$2:$A$7,dComprador!$B$2:$B$7)</f>
        <v>Lira</v>
      </c>
      <c r="L900" t="str">
        <f>_xlfn.XLOOKUP(J900,dFornecedor!$A$2:$A$6,dFornecedor!$B$2:$B$6)</f>
        <v>Minerva</v>
      </c>
      <c r="M900" t="str">
        <f>_xlfn.XLOOKUP(G900,dMateriaPrima!$A$2:$A$12,dMateriaPrima!$B$2:$B$12)</f>
        <v>Areia</v>
      </c>
      <c r="N900" s="2">
        <f>_xlfn.XLOOKUP(G900,dMateriaPrima!$A$2:$A$12,dMateriaPrima!$C$2:$C$12)</f>
        <v>3.59</v>
      </c>
      <c r="O900" s="3">
        <f t="shared" si="70"/>
        <v>43.08</v>
      </c>
      <c r="P900" s="4">
        <f t="shared" si="71"/>
        <v>0</v>
      </c>
      <c r="Q900" s="3">
        <f t="shared" si="72"/>
        <v>43.08</v>
      </c>
      <c r="R900" t="str">
        <f t="shared" si="73"/>
        <v>Em atraso</v>
      </c>
      <c r="S900" s="5">
        <f t="shared" si="74"/>
        <v>2</v>
      </c>
    </row>
    <row r="901" spans="1:19" x14ac:dyDescent="0.25">
      <c r="A901">
        <v>900</v>
      </c>
      <c r="B901" s="1">
        <v>43656</v>
      </c>
      <c r="C901" s="1">
        <v>43657</v>
      </c>
      <c r="D901" s="1">
        <v>43671</v>
      </c>
      <c r="E901" s="1">
        <v>43674</v>
      </c>
      <c r="F901">
        <v>1</v>
      </c>
      <c r="G901">
        <v>8</v>
      </c>
      <c r="H901">
        <v>76</v>
      </c>
      <c r="I901" s="6">
        <v>0</v>
      </c>
      <c r="J901">
        <v>3</v>
      </c>
      <c r="K901" t="str">
        <f>_xlfn.XLOOKUP(fCompras!F901,dComprador!$A$2:$A$7,dComprador!$B$2:$B$7)</f>
        <v>Alon</v>
      </c>
      <c r="L901" t="str">
        <f>_xlfn.XLOOKUP(J901,dFornecedor!$A$2:$A$6,dFornecedor!$B$2:$B$6)</f>
        <v>StepUp</v>
      </c>
      <c r="M901" t="str">
        <f>_xlfn.XLOOKUP(G901,dMateriaPrima!$A$2:$A$12,dMateriaPrima!$B$2:$B$12)</f>
        <v>Cimento</v>
      </c>
      <c r="N901" s="2">
        <f>_xlfn.XLOOKUP(G901,dMateriaPrima!$A$2:$A$12,dMateriaPrima!$C$2:$C$12)</f>
        <v>23</v>
      </c>
      <c r="O901" s="3">
        <f t="shared" si="70"/>
        <v>1748</v>
      </c>
      <c r="P901" s="4">
        <f t="shared" si="71"/>
        <v>0</v>
      </c>
      <c r="Q901" s="3">
        <f t="shared" si="72"/>
        <v>1748</v>
      </c>
      <c r="R901" t="str">
        <f t="shared" si="73"/>
        <v>Em atraso</v>
      </c>
      <c r="S901" s="5">
        <f t="shared" si="74"/>
        <v>3</v>
      </c>
    </row>
    <row r="902" spans="1:19" x14ac:dyDescent="0.25">
      <c r="A902">
        <v>901</v>
      </c>
      <c r="B902" s="1">
        <v>43656</v>
      </c>
      <c r="C902" s="1">
        <v>43658</v>
      </c>
      <c r="D902" s="1">
        <v>43674</v>
      </c>
      <c r="E902" s="1">
        <v>43678</v>
      </c>
      <c r="F902">
        <v>1</v>
      </c>
      <c r="G902">
        <v>8</v>
      </c>
      <c r="H902">
        <v>43</v>
      </c>
      <c r="I902" s="6">
        <v>0</v>
      </c>
      <c r="J902">
        <v>4</v>
      </c>
      <c r="K902" t="str">
        <f>_xlfn.XLOOKUP(fCompras!F902,dComprador!$A$2:$A$7,dComprador!$B$2:$B$7)</f>
        <v>Alon</v>
      </c>
      <c r="L902" t="str">
        <f>_xlfn.XLOOKUP(J902,dFornecedor!$A$2:$A$6,dFornecedor!$B$2:$B$6)</f>
        <v>AlphaOmega</v>
      </c>
      <c r="M902" t="str">
        <f>_xlfn.XLOOKUP(G902,dMateriaPrima!$A$2:$A$12,dMateriaPrima!$B$2:$B$12)</f>
        <v>Cimento</v>
      </c>
      <c r="N902" s="2">
        <f>_xlfn.XLOOKUP(G902,dMateriaPrima!$A$2:$A$12,dMateriaPrima!$C$2:$C$12)</f>
        <v>23</v>
      </c>
      <c r="O902" s="3">
        <f t="shared" si="70"/>
        <v>989</v>
      </c>
      <c r="P902" s="4">
        <f t="shared" si="71"/>
        <v>0</v>
      </c>
      <c r="Q902" s="3">
        <f t="shared" si="72"/>
        <v>989</v>
      </c>
      <c r="R902" t="str">
        <f t="shared" si="73"/>
        <v>Em atraso</v>
      </c>
      <c r="S902" s="5">
        <f t="shared" si="74"/>
        <v>4</v>
      </c>
    </row>
    <row r="903" spans="1:19" x14ac:dyDescent="0.25">
      <c r="A903">
        <v>902</v>
      </c>
      <c r="B903" s="1">
        <v>43656</v>
      </c>
      <c r="C903" s="1">
        <v>43664</v>
      </c>
      <c r="D903" s="1">
        <v>43676</v>
      </c>
      <c r="E903" s="1">
        <v>43677</v>
      </c>
      <c r="F903">
        <v>1</v>
      </c>
      <c r="G903">
        <v>9</v>
      </c>
      <c r="H903">
        <v>111</v>
      </c>
      <c r="I903" s="6">
        <v>0</v>
      </c>
      <c r="J903">
        <v>2</v>
      </c>
      <c r="K903" t="str">
        <f>_xlfn.XLOOKUP(fCompras!F903,dComprador!$A$2:$A$7,dComprador!$B$2:$B$7)</f>
        <v>Alon</v>
      </c>
      <c r="L903" t="str">
        <f>_xlfn.XLOOKUP(J903,dFornecedor!$A$2:$A$6,dFornecedor!$B$2:$B$6)</f>
        <v>Minerva</v>
      </c>
      <c r="M903" t="str">
        <f>_xlfn.XLOOKUP(G903,dMateriaPrima!$A$2:$A$12,dMateriaPrima!$B$2:$B$12)</f>
        <v>Couro</v>
      </c>
      <c r="N903" s="2">
        <f>_xlfn.XLOOKUP(G903,dMateriaPrima!$A$2:$A$12,dMateriaPrima!$C$2:$C$12)</f>
        <v>4.4000000000000004</v>
      </c>
      <c r="O903" s="3">
        <f t="shared" si="70"/>
        <v>488.40000000000003</v>
      </c>
      <c r="P903" s="4">
        <f t="shared" si="71"/>
        <v>0</v>
      </c>
      <c r="Q903" s="3">
        <f t="shared" si="72"/>
        <v>488.40000000000003</v>
      </c>
      <c r="R903" t="str">
        <f t="shared" si="73"/>
        <v>Em atraso</v>
      </c>
      <c r="S903" s="5">
        <f t="shared" si="74"/>
        <v>1</v>
      </c>
    </row>
    <row r="904" spans="1:19" x14ac:dyDescent="0.25">
      <c r="A904">
        <v>903</v>
      </c>
      <c r="B904" s="1">
        <v>43656</v>
      </c>
      <c r="C904" s="1">
        <v>43656</v>
      </c>
      <c r="D904" s="1">
        <v>43665</v>
      </c>
      <c r="E904" s="1">
        <v>43668</v>
      </c>
      <c r="F904">
        <v>1</v>
      </c>
      <c r="G904">
        <v>5</v>
      </c>
      <c r="H904">
        <v>232</v>
      </c>
      <c r="I904" s="6">
        <v>0</v>
      </c>
      <c r="J904">
        <v>2</v>
      </c>
      <c r="K904" t="str">
        <f>_xlfn.XLOOKUP(fCompras!F904,dComprador!$A$2:$A$7,dComprador!$B$2:$B$7)</f>
        <v>Alon</v>
      </c>
      <c r="L904" t="str">
        <f>_xlfn.XLOOKUP(J904,dFornecedor!$A$2:$A$6,dFornecedor!$B$2:$B$6)</f>
        <v>Minerva</v>
      </c>
      <c r="M904" t="str">
        <f>_xlfn.XLOOKUP(G904,dMateriaPrima!$A$2:$A$12,dMateriaPrima!$B$2:$B$12)</f>
        <v>Areia</v>
      </c>
      <c r="N904" s="2">
        <f>_xlfn.XLOOKUP(G904,dMateriaPrima!$A$2:$A$12,dMateriaPrima!$C$2:$C$12)</f>
        <v>3.59</v>
      </c>
      <c r="O904" s="3">
        <f t="shared" si="70"/>
        <v>832.88</v>
      </c>
      <c r="P904" s="4">
        <f t="shared" si="71"/>
        <v>0</v>
      </c>
      <c r="Q904" s="3">
        <f t="shared" si="72"/>
        <v>832.88</v>
      </c>
      <c r="R904" t="str">
        <f t="shared" si="73"/>
        <v>Em atraso</v>
      </c>
      <c r="S904" s="5">
        <f t="shared" si="74"/>
        <v>3</v>
      </c>
    </row>
    <row r="905" spans="1:19" x14ac:dyDescent="0.25">
      <c r="A905">
        <v>904</v>
      </c>
      <c r="B905" s="1">
        <v>43656</v>
      </c>
      <c r="C905" s="1">
        <v>43660</v>
      </c>
      <c r="D905" s="1">
        <v>43671</v>
      </c>
      <c r="E905" s="1">
        <v>43673</v>
      </c>
      <c r="F905">
        <v>2</v>
      </c>
      <c r="G905">
        <v>5</v>
      </c>
      <c r="H905">
        <v>336</v>
      </c>
      <c r="I905" s="6">
        <v>0</v>
      </c>
      <c r="J905">
        <v>2</v>
      </c>
      <c r="K905" t="str">
        <f>_xlfn.XLOOKUP(fCompras!F905,dComprador!$A$2:$A$7,dComprador!$B$2:$B$7)</f>
        <v>João</v>
      </c>
      <c r="L905" t="str">
        <f>_xlfn.XLOOKUP(J905,dFornecedor!$A$2:$A$6,dFornecedor!$B$2:$B$6)</f>
        <v>Minerva</v>
      </c>
      <c r="M905" t="str">
        <f>_xlfn.XLOOKUP(G905,dMateriaPrima!$A$2:$A$12,dMateriaPrima!$B$2:$B$12)</f>
        <v>Areia</v>
      </c>
      <c r="N905" s="2">
        <f>_xlfn.XLOOKUP(G905,dMateriaPrima!$A$2:$A$12,dMateriaPrima!$C$2:$C$12)</f>
        <v>3.59</v>
      </c>
      <c r="O905" s="3">
        <f t="shared" si="70"/>
        <v>1206.24</v>
      </c>
      <c r="P905" s="4">
        <f t="shared" si="71"/>
        <v>0</v>
      </c>
      <c r="Q905" s="3">
        <f t="shared" si="72"/>
        <v>1206.24</v>
      </c>
      <c r="R905" t="str">
        <f t="shared" si="73"/>
        <v>Em atraso</v>
      </c>
      <c r="S905" s="5">
        <f t="shared" si="74"/>
        <v>2</v>
      </c>
    </row>
    <row r="906" spans="1:19" x14ac:dyDescent="0.25">
      <c r="A906">
        <v>905</v>
      </c>
      <c r="B906" s="1">
        <v>43656</v>
      </c>
      <c r="C906" s="1">
        <v>43665</v>
      </c>
      <c r="D906" s="1">
        <v>43682</v>
      </c>
      <c r="E906" s="1">
        <v>43683</v>
      </c>
      <c r="F906">
        <v>1</v>
      </c>
      <c r="G906">
        <v>5</v>
      </c>
      <c r="H906">
        <v>455</v>
      </c>
      <c r="I906" s="6">
        <v>0</v>
      </c>
      <c r="J906">
        <v>3</v>
      </c>
      <c r="K906" t="str">
        <f>_xlfn.XLOOKUP(fCompras!F906,dComprador!$A$2:$A$7,dComprador!$B$2:$B$7)</f>
        <v>Alon</v>
      </c>
      <c r="L906" t="str">
        <f>_xlfn.XLOOKUP(J906,dFornecedor!$A$2:$A$6,dFornecedor!$B$2:$B$6)</f>
        <v>StepUp</v>
      </c>
      <c r="M906" t="str">
        <f>_xlfn.XLOOKUP(G906,dMateriaPrima!$A$2:$A$12,dMateriaPrima!$B$2:$B$12)</f>
        <v>Areia</v>
      </c>
      <c r="N906" s="2">
        <f>_xlfn.XLOOKUP(G906,dMateriaPrima!$A$2:$A$12,dMateriaPrima!$C$2:$C$12)</f>
        <v>3.59</v>
      </c>
      <c r="O906" s="3">
        <f t="shared" si="70"/>
        <v>1633.45</v>
      </c>
      <c r="P906" s="4">
        <f t="shared" si="71"/>
        <v>0</v>
      </c>
      <c r="Q906" s="3">
        <f t="shared" si="72"/>
        <v>1633.45</v>
      </c>
      <c r="R906" t="str">
        <f t="shared" si="73"/>
        <v>Em atraso</v>
      </c>
      <c r="S906" s="5">
        <f t="shared" si="74"/>
        <v>1</v>
      </c>
    </row>
    <row r="907" spans="1:19" x14ac:dyDescent="0.25">
      <c r="A907">
        <v>906</v>
      </c>
      <c r="B907" s="1">
        <v>43656</v>
      </c>
      <c r="C907" s="1">
        <v>43664</v>
      </c>
      <c r="D907" s="1">
        <v>43676</v>
      </c>
      <c r="E907" s="1">
        <v>43681</v>
      </c>
      <c r="F907">
        <v>1</v>
      </c>
      <c r="G907">
        <v>9</v>
      </c>
      <c r="H907">
        <v>20</v>
      </c>
      <c r="I907" s="6">
        <v>0</v>
      </c>
      <c r="J907">
        <v>2</v>
      </c>
      <c r="K907" t="str">
        <f>_xlfn.XLOOKUP(fCompras!F907,dComprador!$A$2:$A$7,dComprador!$B$2:$B$7)</f>
        <v>Alon</v>
      </c>
      <c r="L907" t="str">
        <f>_xlfn.XLOOKUP(J907,dFornecedor!$A$2:$A$6,dFornecedor!$B$2:$B$6)</f>
        <v>Minerva</v>
      </c>
      <c r="M907" t="str">
        <f>_xlfn.XLOOKUP(G907,dMateriaPrima!$A$2:$A$12,dMateriaPrima!$B$2:$B$12)</f>
        <v>Couro</v>
      </c>
      <c r="N907" s="2">
        <f>_xlfn.XLOOKUP(G907,dMateriaPrima!$A$2:$A$12,dMateriaPrima!$C$2:$C$12)</f>
        <v>4.4000000000000004</v>
      </c>
      <c r="O907" s="3">
        <f t="shared" si="70"/>
        <v>88</v>
      </c>
      <c r="P907" s="4">
        <f t="shared" si="71"/>
        <v>0</v>
      </c>
      <c r="Q907" s="3">
        <f t="shared" si="72"/>
        <v>88</v>
      </c>
      <c r="R907" t="str">
        <f t="shared" si="73"/>
        <v>Em atraso</v>
      </c>
      <c r="S907" s="5">
        <f t="shared" si="74"/>
        <v>5</v>
      </c>
    </row>
    <row r="908" spans="1:19" x14ac:dyDescent="0.25">
      <c r="A908">
        <v>907</v>
      </c>
      <c r="B908" s="1">
        <v>43657</v>
      </c>
      <c r="C908" s="1">
        <v>43657</v>
      </c>
      <c r="D908" s="1">
        <v>43687</v>
      </c>
      <c r="E908" s="1">
        <v>43688</v>
      </c>
      <c r="F908">
        <v>1</v>
      </c>
      <c r="G908">
        <v>8</v>
      </c>
      <c r="H908">
        <v>488</v>
      </c>
      <c r="I908" s="6">
        <v>0</v>
      </c>
      <c r="J908">
        <v>4</v>
      </c>
      <c r="K908" t="str">
        <f>_xlfn.XLOOKUP(fCompras!F908,dComprador!$A$2:$A$7,dComprador!$B$2:$B$7)</f>
        <v>Alon</v>
      </c>
      <c r="L908" t="str">
        <f>_xlfn.XLOOKUP(J908,dFornecedor!$A$2:$A$6,dFornecedor!$B$2:$B$6)</f>
        <v>AlphaOmega</v>
      </c>
      <c r="M908" t="str">
        <f>_xlfn.XLOOKUP(G908,dMateriaPrima!$A$2:$A$12,dMateriaPrima!$B$2:$B$12)</f>
        <v>Cimento</v>
      </c>
      <c r="N908" s="2">
        <f>_xlfn.XLOOKUP(G908,dMateriaPrima!$A$2:$A$12,dMateriaPrima!$C$2:$C$12)</f>
        <v>23</v>
      </c>
      <c r="O908" s="3">
        <f t="shared" si="70"/>
        <v>11224</v>
      </c>
      <c r="P908" s="4">
        <f t="shared" si="71"/>
        <v>0</v>
      </c>
      <c r="Q908" s="3">
        <f t="shared" si="72"/>
        <v>11224</v>
      </c>
      <c r="R908" t="str">
        <f t="shared" si="73"/>
        <v>Em atraso</v>
      </c>
      <c r="S908" s="5">
        <f t="shared" si="74"/>
        <v>1</v>
      </c>
    </row>
    <row r="909" spans="1:19" x14ac:dyDescent="0.25">
      <c r="A909">
        <v>908</v>
      </c>
      <c r="B909" s="1">
        <v>43657</v>
      </c>
      <c r="C909" s="1">
        <v>43660</v>
      </c>
      <c r="D909" s="1">
        <v>43665</v>
      </c>
      <c r="E909" s="1">
        <v>43665</v>
      </c>
      <c r="F909">
        <v>4</v>
      </c>
      <c r="G909">
        <v>5</v>
      </c>
      <c r="H909">
        <v>40</v>
      </c>
      <c r="I909" s="6">
        <v>0.24</v>
      </c>
      <c r="J909">
        <v>2</v>
      </c>
      <c r="K909" t="str">
        <f>_xlfn.XLOOKUP(fCompras!F909,dComprador!$A$2:$A$7,dComprador!$B$2:$B$7)</f>
        <v>Lira</v>
      </c>
      <c r="L909" t="str">
        <f>_xlfn.XLOOKUP(J909,dFornecedor!$A$2:$A$6,dFornecedor!$B$2:$B$6)</f>
        <v>Minerva</v>
      </c>
      <c r="M909" t="str">
        <f>_xlfn.XLOOKUP(G909,dMateriaPrima!$A$2:$A$12,dMateriaPrima!$B$2:$B$12)</f>
        <v>Areia</v>
      </c>
      <c r="N909" s="2">
        <f>_xlfn.XLOOKUP(G909,dMateriaPrima!$A$2:$A$12,dMateriaPrima!$C$2:$C$12)</f>
        <v>3.59</v>
      </c>
      <c r="O909" s="3">
        <f t="shared" si="70"/>
        <v>143.6</v>
      </c>
      <c r="P909" s="4">
        <f t="shared" si="71"/>
        <v>34.463999999999999</v>
      </c>
      <c r="Q909" s="3">
        <f t="shared" si="72"/>
        <v>109.136</v>
      </c>
      <c r="R909" t="str">
        <f t="shared" si="73"/>
        <v>No prazo</v>
      </c>
      <c r="S909" s="5">
        <f t="shared" si="74"/>
        <v>0</v>
      </c>
    </row>
    <row r="910" spans="1:19" x14ac:dyDescent="0.25">
      <c r="A910">
        <v>909</v>
      </c>
      <c r="B910" s="1">
        <v>43657</v>
      </c>
      <c r="C910" s="1">
        <v>43660</v>
      </c>
      <c r="D910" s="1">
        <v>43665</v>
      </c>
      <c r="E910" s="1">
        <v>43664</v>
      </c>
      <c r="F910">
        <v>4</v>
      </c>
      <c r="G910">
        <v>11</v>
      </c>
      <c r="H910">
        <v>25</v>
      </c>
      <c r="I910" s="6">
        <v>0</v>
      </c>
      <c r="J910">
        <v>2</v>
      </c>
      <c r="K910" t="str">
        <f>_xlfn.XLOOKUP(fCompras!F910,dComprador!$A$2:$A$7,dComprador!$B$2:$B$7)</f>
        <v>Lira</v>
      </c>
      <c r="L910" t="str">
        <f>_xlfn.XLOOKUP(J910,dFornecedor!$A$2:$A$6,dFornecedor!$B$2:$B$6)</f>
        <v>Minerva</v>
      </c>
      <c r="M910" t="str">
        <f>_xlfn.XLOOKUP(G910,dMateriaPrima!$A$2:$A$12,dMateriaPrima!$B$2:$B$12)</f>
        <v>Papel</v>
      </c>
      <c r="N910" s="2">
        <f>_xlfn.XLOOKUP(G910,dMateriaPrima!$A$2:$A$12,dMateriaPrima!$C$2:$C$12)</f>
        <v>9</v>
      </c>
      <c r="O910" s="3">
        <f t="shared" si="70"/>
        <v>225</v>
      </c>
      <c r="P910" s="4">
        <f t="shared" si="71"/>
        <v>0</v>
      </c>
      <c r="Q910" s="3">
        <f t="shared" si="72"/>
        <v>225</v>
      </c>
      <c r="R910" t="str">
        <f t="shared" si="73"/>
        <v>No prazo</v>
      </c>
      <c r="S910" s="5">
        <f t="shared" si="74"/>
        <v>0</v>
      </c>
    </row>
    <row r="911" spans="1:19" x14ac:dyDescent="0.25">
      <c r="A911">
        <v>910</v>
      </c>
      <c r="B911" s="1">
        <v>43657</v>
      </c>
      <c r="C911" s="1">
        <v>43665</v>
      </c>
      <c r="D911" s="1">
        <v>43665</v>
      </c>
      <c r="E911" s="1">
        <v>43667</v>
      </c>
      <c r="F911">
        <v>4</v>
      </c>
      <c r="G911">
        <v>7</v>
      </c>
      <c r="H911">
        <v>36</v>
      </c>
      <c r="I911" s="6">
        <v>0</v>
      </c>
      <c r="J911">
        <v>1</v>
      </c>
      <c r="K911" t="str">
        <f>_xlfn.XLOOKUP(fCompras!F911,dComprador!$A$2:$A$7,dComprador!$B$2:$B$7)</f>
        <v>Lira</v>
      </c>
      <c r="L911" t="str">
        <f>_xlfn.XLOOKUP(J911,dFornecedor!$A$2:$A$6,dFornecedor!$B$2:$B$6)</f>
        <v>NorthShore</v>
      </c>
      <c r="M911" t="str">
        <f>_xlfn.XLOOKUP(G911,dMateriaPrima!$A$2:$A$12,dMateriaPrima!$B$2:$B$12)</f>
        <v>Poliéster</v>
      </c>
      <c r="N911" s="2">
        <f>_xlfn.XLOOKUP(G911,dMateriaPrima!$A$2:$A$12,dMateriaPrima!$C$2:$C$12)</f>
        <v>8</v>
      </c>
      <c r="O911" s="3">
        <f t="shared" si="70"/>
        <v>288</v>
      </c>
      <c r="P911" s="4">
        <f t="shared" si="71"/>
        <v>0</v>
      </c>
      <c r="Q911" s="3">
        <f t="shared" si="72"/>
        <v>288</v>
      </c>
      <c r="R911" t="str">
        <f t="shared" si="73"/>
        <v>Em atraso</v>
      </c>
      <c r="S911" s="5">
        <f t="shared" si="74"/>
        <v>2</v>
      </c>
    </row>
    <row r="912" spans="1:19" x14ac:dyDescent="0.25">
      <c r="A912">
        <v>911</v>
      </c>
      <c r="B912" s="1">
        <v>43657</v>
      </c>
      <c r="C912" s="1">
        <v>43657</v>
      </c>
      <c r="D912" s="1">
        <v>43665</v>
      </c>
      <c r="E912" s="1">
        <v>43668</v>
      </c>
      <c r="F912">
        <v>4</v>
      </c>
      <c r="G912">
        <v>1</v>
      </c>
      <c r="H912">
        <v>329</v>
      </c>
      <c r="I912" s="6">
        <v>0</v>
      </c>
      <c r="J912">
        <v>2</v>
      </c>
      <c r="K912" t="str">
        <f>_xlfn.XLOOKUP(fCompras!F912,dComprador!$A$2:$A$7,dComprador!$B$2:$B$7)</f>
        <v>Lira</v>
      </c>
      <c r="L912" t="str">
        <f>_xlfn.XLOOKUP(J912,dFornecedor!$A$2:$A$6,dFornecedor!$B$2:$B$6)</f>
        <v>Minerva</v>
      </c>
      <c r="M912" t="str">
        <f>_xlfn.XLOOKUP(G912,dMateriaPrima!$A$2:$A$12,dMateriaPrima!$B$2:$B$12)</f>
        <v>Tecido</v>
      </c>
      <c r="N912" s="2">
        <f>_xlfn.XLOOKUP(G912,dMateriaPrima!$A$2:$A$12,dMateriaPrima!$C$2:$C$12)</f>
        <v>18</v>
      </c>
      <c r="O912" s="3">
        <f t="shared" si="70"/>
        <v>5922</v>
      </c>
      <c r="P912" s="4">
        <f t="shared" si="71"/>
        <v>0</v>
      </c>
      <c r="Q912" s="3">
        <f t="shared" si="72"/>
        <v>5922</v>
      </c>
      <c r="R912" t="str">
        <f t="shared" si="73"/>
        <v>Em atraso</v>
      </c>
      <c r="S912" s="5">
        <f t="shared" si="74"/>
        <v>3</v>
      </c>
    </row>
    <row r="913" spans="1:19" x14ac:dyDescent="0.25">
      <c r="A913">
        <v>912</v>
      </c>
      <c r="B913" s="1">
        <v>43657</v>
      </c>
      <c r="C913" s="1">
        <v>43657</v>
      </c>
      <c r="D913" s="1">
        <v>43665</v>
      </c>
      <c r="E913" s="1">
        <v>43666</v>
      </c>
      <c r="F913">
        <v>4</v>
      </c>
      <c r="G913">
        <v>1</v>
      </c>
      <c r="H913">
        <v>192</v>
      </c>
      <c r="I913" s="6">
        <v>0</v>
      </c>
      <c r="J913">
        <v>2</v>
      </c>
      <c r="K913" t="str">
        <f>_xlfn.XLOOKUP(fCompras!F913,dComprador!$A$2:$A$7,dComprador!$B$2:$B$7)</f>
        <v>Lira</v>
      </c>
      <c r="L913" t="str">
        <f>_xlfn.XLOOKUP(J913,dFornecedor!$A$2:$A$6,dFornecedor!$B$2:$B$6)</f>
        <v>Minerva</v>
      </c>
      <c r="M913" t="str">
        <f>_xlfn.XLOOKUP(G913,dMateriaPrima!$A$2:$A$12,dMateriaPrima!$B$2:$B$12)</f>
        <v>Tecido</v>
      </c>
      <c r="N913" s="2">
        <f>_xlfn.XLOOKUP(G913,dMateriaPrima!$A$2:$A$12,dMateriaPrima!$C$2:$C$12)</f>
        <v>18</v>
      </c>
      <c r="O913" s="3">
        <f t="shared" si="70"/>
        <v>3456</v>
      </c>
      <c r="P913" s="4">
        <f t="shared" si="71"/>
        <v>0</v>
      </c>
      <c r="Q913" s="3">
        <f t="shared" si="72"/>
        <v>3456</v>
      </c>
      <c r="R913" t="str">
        <f t="shared" si="73"/>
        <v>Em atraso</v>
      </c>
      <c r="S913" s="5">
        <f t="shared" si="74"/>
        <v>1</v>
      </c>
    </row>
    <row r="914" spans="1:19" x14ac:dyDescent="0.25">
      <c r="A914">
        <v>913</v>
      </c>
      <c r="B914" s="1">
        <v>43657</v>
      </c>
      <c r="C914" s="1">
        <v>43657</v>
      </c>
      <c r="D914" s="1">
        <v>43664</v>
      </c>
      <c r="E914" s="1">
        <v>43664</v>
      </c>
      <c r="F914">
        <v>4</v>
      </c>
      <c r="G914">
        <v>11</v>
      </c>
      <c r="H914">
        <v>51</v>
      </c>
      <c r="I914" s="6">
        <v>0</v>
      </c>
      <c r="J914">
        <v>2</v>
      </c>
      <c r="K914" t="str">
        <f>_xlfn.XLOOKUP(fCompras!F914,dComprador!$A$2:$A$7,dComprador!$B$2:$B$7)</f>
        <v>Lira</v>
      </c>
      <c r="L914" t="str">
        <f>_xlfn.XLOOKUP(J914,dFornecedor!$A$2:$A$6,dFornecedor!$B$2:$B$6)</f>
        <v>Minerva</v>
      </c>
      <c r="M914" t="str">
        <f>_xlfn.XLOOKUP(G914,dMateriaPrima!$A$2:$A$12,dMateriaPrima!$B$2:$B$12)</f>
        <v>Papel</v>
      </c>
      <c r="N914" s="2">
        <f>_xlfn.XLOOKUP(G914,dMateriaPrima!$A$2:$A$12,dMateriaPrima!$C$2:$C$12)</f>
        <v>9</v>
      </c>
      <c r="O914" s="3">
        <f t="shared" si="70"/>
        <v>459</v>
      </c>
      <c r="P914" s="4">
        <f t="shared" si="71"/>
        <v>0</v>
      </c>
      <c r="Q914" s="3">
        <f t="shared" si="72"/>
        <v>459</v>
      </c>
      <c r="R914" t="str">
        <f t="shared" si="73"/>
        <v>No prazo</v>
      </c>
      <c r="S914" s="5">
        <f t="shared" si="74"/>
        <v>0</v>
      </c>
    </row>
    <row r="915" spans="1:19" x14ac:dyDescent="0.25">
      <c r="A915">
        <v>914</v>
      </c>
      <c r="B915" s="1">
        <v>43657</v>
      </c>
      <c r="C915" s="1">
        <v>43665</v>
      </c>
      <c r="D915" s="1">
        <v>43676</v>
      </c>
      <c r="E915" s="1">
        <v>43676</v>
      </c>
      <c r="F915">
        <v>1</v>
      </c>
      <c r="G915">
        <v>5</v>
      </c>
      <c r="H915">
        <v>67</v>
      </c>
      <c r="I915" s="6">
        <v>0</v>
      </c>
      <c r="J915">
        <v>2</v>
      </c>
      <c r="K915" t="str">
        <f>_xlfn.XLOOKUP(fCompras!F915,dComprador!$A$2:$A$7,dComprador!$B$2:$B$7)</f>
        <v>Alon</v>
      </c>
      <c r="L915" t="str">
        <f>_xlfn.XLOOKUP(J915,dFornecedor!$A$2:$A$6,dFornecedor!$B$2:$B$6)</f>
        <v>Minerva</v>
      </c>
      <c r="M915" t="str">
        <f>_xlfn.XLOOKUP(G915,dMateriaPrima!$A$2:$A$12,dMateriaPrima!$B$2:$B$12)</f>
        <v>Areia</v>
      </c>
      <c r="N915" s="2">
        <f>_xlfn.XLOOKUP(G915,dMateriaPrima!$A$2:$A$12,dMateriaPrima!$C$2:$C$12)</f>
        <v>3.59</v>
      </c>
      <c r="O915" s="3">
        <f t="shared" si="70"/>
        <v>240.53</v>
      </c>
      <c r="P915" s="4">
        <f t="shared" si="71"/>
        <v>0</v>
      </c>
      <c r="Q915" s="3">
        <f t="shared" si="72"/>
        <v>240.53</v>
      </c>
      <c r="R915" t="str">
        <f t="shared" si="73"/>
        <v>No prazo</v>
      </c>
      <c r="S915" s="5">
        <f t="shared" si="74"/>
        <v>0</v>
      </c>
    </row>
    <row r="916" spans="1:19" x14ac:dyDescent="0.25">
      <c r="A916">
        <v>915</v>
      </c>
      <c r="B916" s="1">
        <v>43657</v>
      </c>
      <c r="C916" s="1">
        <v>43664</v>
      </c>
      <c r="D916" s="1">
        <v>43674</v>
      </c>
      <c r="E916" s="1">
        <v>43673</v>
      </c>
      <c r="F916">
        <v>1</v>
      </c>
      <c r="G916">
        <v>9</v>
      </c>
      <c r="H916">
        <v>219</v>
      </c>
      <c r="I916" s="6">
        <v>0</v>
      </c>
      <c r="J916">
        <v>5</v>
      </c>
      <c r="K916" t="str">
        <f>_xlfn.XLOOKUP(fCompras!F916,dComprador!$A$2:$A$7,dComprador!$B$2:$B$7)</f>
        <v>Alon</v>
      </c>
      <c r="L916" t="str">
        <f>_xlfn.XLOOKUP(J916,dFornecedor!$A$2:$A$6,dFornecedor!$B$2:$B$6)</f>
        <v>Atlas</v>
      </c>
      <c r="M916" t="str">
        <f>_xlfn.XLOOKUP(G916,dMateriaPrima!$A$2:$A$12,dMateriaPrima!$B$2:$B$12)</f>
        <v>Couro</v>
      </c>
      <c r="N916" s="2">
        <f>_xlfn.XLOOKUP(G916,dMateriaPrima!$A$2:$A$12,dMateriaPrima!$C$2:$C$12)</f>
        <v>4.4000000000000004</v>
      </c>
      <c r="O916" s="3">
        <f t="shared" si="70"/>
        <v>963.6</v>
      </c>
      <c r="P916" s="4">
        <f t="shared" si="71"/>
        <v>0</v>
      </c>
      <c r="Q916" s="3">
        <f t="shared" si="72"/>
        <v>963.6</v>
      </c>
      <c r="R916" t="str">
        <f t="shared" si="73"/>
        <v>No prazo</v>
      </c>
      <c r="S916" s="5">
        <f t="shared" si="74"/>
        <v>0</v>
      </c>
    </row>
    <row r="917" spans="1:19" x14ac:dyDescent="0.25">
      <c r="A917">
        <v>916</v>
      </c>
      <c r="B917" s="1">
        <v>43657</v>
      </c>
      <c r="C917" s="1">
        <v>43660</v>
      </c>
      <c r="D917" s="1">
        <v>43671</v>
      </c>
      <c r="E917" s="1">
        <v>43671</v>
      </c>
      <c r="F917">
        <v>3</v>
      </c>
      <c r="G917">
        <v>1</v>
      </c>
      <c r="H917">
        <v>152</v>
      </c>
      <c r="I917" s="6">
        <v>0</v>
      </c>
      <c r="J917">
        <v>1</v>
      </c>
      <c r="K917" t="str">
        <f>_xlfn.XLOOKUP(fCompras!F917,dComprador!$A$2:$A$7,dComprador!$B$2:$B$7)</f>
        <v>Diego</v>
      </c>
      <c r="L917" t="str">
        <f>_xlfn.XLOOKUP(J917,dFornecedor!$A$2:$A$6,dFornecedor!$B$2:$B$6)</f>
        <v>NorthShore</v>
      </c>
      <c r="M917" t="str">
        <f>_xlfn.XLOOKUP(G917,dMateriaPrima!$A$2:$A$12,dMateriaPrima!$B$2:$B$12)</f>
        <v>Tecido</v>
      </c>
      <c r="N917" s="2">
        <f>_xlfn.XLOOKUP(G917,dMateriaPrima!$A$2:$A$12,dMateriaPrima!$C$2:$C$12)</f>
        <v>18</v>
      </c>
      <c r="O917" s="3">
        <f t="shared" si="70"/>
        <v>2736</v>
      </c>
      <c r="P917" s="4">
        <f t="shared" si="71"/>
        <v>0</v>
      </c>
      <c r="Q917" s="3">
        <f t="shared" si="72"/>
        <v>2736</v>
      </c>
      <c r="R917" t="str">
        <f t="shared" si="73"/>
        <v>No prazo</v>
      </c>
      <c r="S917" s="5">
        <f t="shared" si="74"/>
        <v>0</v>
      </c>
    </row>
    <row r="918" spans="1:19" x14ac:dyDescent="0.25">
      <c r="A918">
        <v>917</v>
      </c>
      <c r="B918" s="1">
        <v>43657</v>
      </c>
      <c r="C918" s="1">
        <v>43657</v>
      </c>
      <c r="D918" s="1">
        <v>43670</v>
      </c>
      <c r="E918" s="1">
        <v>43670</v>
      </c>
      <c r="F918">
        <v>1</v>
      </c>
      <c r="G918">
        <v>7</v>
      </c>
      <c r="H918">
        <v>82</v>
      </c>
      <c r="I918" s="6">
        <v>0</v>
      </c>
      <c r="J918">
        <v>2</v>
      </c>
      <c r="K918" t="str">
        <f>_xlfn.XLOOKUP(fCompras!F918,dComprador!$A$2:$A$7,dComprador!$B$2:$B$7)</f>
        <v>Alon</v>
      </c>
      <c r="L918" t="str">
        <f>_xlfn.XLOOKUP(J918,dFornecedor!$A$2:$A$6,dFornecedor!$B$2:$B$6)</f>
        <v>Minerva</v>
      </c>
      <c r="M918" t="str">
        <f>_xlfn.XLOOKUP(G918,dMateriaPrima!$A$2:$A$12,dMateriaPrima!$B$2:$B$12)</f>
        <v>Poliéster</v>
      </c>
      <c r="N918" s="2">
        <f>_xlfn.XLOOKUP(G918,dMateriaPrima!$A$2:$A$12,dMateriaPrima!$C$2:$C$12)</f>
        <v>8</v>
      </c>
      <c r="O918" s="3">
        <f t="shared" si="70"/>
        <v>656</v>
      </c>
      <c r="P918" s="4">
        <f t="shared" si="71"/>
        <v>0</v>
      </c>
      <c r="Q918" s="3">
        <f t="shared" si="72"/>
        <v>656</v>
      </c>
      <c r="R918" t="str">
        <f t="shared" si="73"/>
        <v>No prazo</v>
      </c>
      <c r="S918" s="5">
        <f t="shared" si="74"/>
        <v>0</v>
      </c>
    </row>
    <row r="919" spans="1:19" x14ac:dyDescent="0.25">
      <c r="A919">
        <v>918</v>
      </c>
      <c r="B919" s="1">
        <v>43657</v>
      </c>
      <c r="C919" s="1">
        <v>43661</v>
      </c>
      <c r="D919" s="1">
        <v>43683</v>
      </c>
      <c r="E919" s="1">
        <v>43682</v>
      </c>
      <c r="F919">
        <v>2</v>
      </c>
      <c r="G919">
        <v>7</v>
      </c>
      <c r="H919">
        <v>206</v>
      </c>
      <c r="I919" s="6">
        <v>0</v>
      </c>
      <c r="J919">
        <v>3</v>
      </c>
      <c r="K919" t="str">
        <f>_xlfn.XLOOKUP(fCompras!F919,dComprador!$A$2:$A$7,dComprador!$B$2:$B$7)</f>
        <v>João</v>
      </c>
      <c r="L919" t="str">
        <f>_xlfn.XLOOKUP(J919,dFornecedor!$A$2:$A$6,dFornecedor!$B$2:$B$6)</f>
        <v>StepUp</v>
      </c>
      <c r="M919" t="str">
        <f>_xlfn.XLOOKUP(G919,dMateriaPrima!$A$2:$A$12,dMateriaPrima!$B$2:$B$12)</f>
        <v>Poliéster</v>
      </c>
      <c r="N919" s="2">
        <f>_xlfn.XLOOKUP(G919,dMateriaPrima!$A$2:$A$12,dMateriaPrima!$C$2:$C$12)</f>
        <v>8</v>
      </c>
      <c r="O919" s="3">
        <f t="shared" si="70"/>
        <v>1648</v>
      </c>
      <c r="P919" s="4">
        <f t="shared" si="71"/>
        <v>0</v>
      </c>
      <c r="Q919" s="3">
        <f t="shared" si="72"/>
        <v>1648</v>
      </c>
      <c r="R919" t="str">
        <f t="shared" si="73"/>
        <v>No prazo</v>
      </c>
      <c r="S919" s="5">
        <f t="shared" si="74"/>
        <v>0</v>
      </c>
    </row>
    <row r="920" spans="1:19" x14ac:dyDescent="0.25">
      <c r="A920">
        <v>919</v>
      </c>
      <c r="B920" s="1">
        <v>43657</v>
      </c>
      <c r="C920" s="1">
        <v>43664</v>
      </c>
      <c r="D920" s="1">
        <v>43685</v>
      </c>
      <c r="E920" s="1">
        <v>43688</v>
      </c>
      <c r="F920">
        <v>1</v>
      </c>
      <c r="G920">
        <v>5</v>
      </c>
      <c r="H920">
        <v>87</v>
      </c>
      <c r="I920" s="6">
        <v>0</v>
      </c>
      <c r="J920">
        <v>3</v>
      </c>
      <c r="K920" t="str">
        <f>_xlfn.XLOOKUP(fCompras!F920,dComprador!$A$2:$A$7,dComprador!$B$2:$B$7)</f>
        <v>Alon</v>
      </c>
      <c r="L920" t="str">
        <f>_xlfn.XLOOKUP(J920,dFornecedor!$A$2:$A$6,dFornecedor!$B$2:$B$6)</f>
        <v>StepUp</v>
      </c>
      <c r="M920" t="str">
        <f>_xlfn.XLOOKUP(G920,dMateriaPrima!$A$2:$A$12,dMateriaPrima!$B$2:$B$12)</f>
        <v>Areia</v>
      </c>
      <c r="N920" s="2">
        <f>_xlfn.XLOOKUP(G920,dMateriaPrima!$A$2:$A$12,dMateriaPrima!$C$2:$C$12)</f>
        <v>3.59</v>
      </c>
      <c r="O920" s="3">
        <f t="shared" si="70"/>
        <v>312.33</v>
      </c>
      <c r="P920" s="4">
        <f t="shared" si="71"/>
        <v>0</v>
      </c>
      <c r="Q920" s="3">
        <f t="shared" si="72"/>
        <v>312.33</v>
      </c>
      <c r="R920" t="str">
        <f t="shared" si="73"/>
        <v>Em atraso</v>
      </c>
      <c r="S920" s="5">
        <f t="shared" si="74"/>
        <v>3</v>
      </c>
    </row>
    <row r="921" spans="1:19" x14ac:dyDescent="0.25">
      <c r="A921">
        <v>920</v>
      </c>
      <c r="B921" s="1">
        <v>43657</v>
      </c>
      <c r="C921" s="1">
        <v>43667</v>
      </c>
      <c r="D921" s="1">
        <v>43689</v>
      </c>
      <c r="E921" s="1">
        <v>43692</v>
      </c>
      <c r="F921">
        <v>1</v>
      </c>
      <c r="G921">
        <v>11</v>
      </c>
      <c r="H921">
        <v>83</v>
      </c>
      <c r="I921" s="6">
        <v>0</v>
      </c>
      <c r="J921">
        <v>3</v>
      </c>
      <c r="K921" t="str">
        <f>_xlfn.XLOOKUP(fCompras!F921,dComprador!$A$2:$A$7,dComprador!$B$2:$B$7)</f>
        <v>Alon</v>
      </c>
      <c r="L921" t="str">
        <f>_xlfn.XLOOKUP(J921,dFornecedor!$A$2:$A$6,dFornecedor!$B$2:$B$6)</f>
        <v>StepUp</v>
      </c>
      <c r="M921" t="str">
        <f>_xlfn.XLOOKUP(G921,dMateriaPrima!$A$2:$A$12,dMateriaPrima!$B$2:$B$12)</f>
        <v>Papel</v>
      </c>
      <c r="N921" s="2">
        <f>_xlfn.XLOOKUP(G921,dMateriaPrima!$A$2:$A$12,dMateriaPrima!$C$2:$C$12)</f>
        <v>9</v>
      </c>
      <c r="O921" s="3">
        <f t="shared" si="70"/>
        <v>747</v>
      </c>
      <c r="P921" s="4">
        <f t="shared" si="71"/>
        <v>0</v>
      </c>
      <c r="Q921" s="3">
        <f t="shared" si="72"/>
        <v>747</v>
      </c>
      <c r="R921" t="str">
        <f t="shared" si="73"/>
        <v>Em atraso</v>
      </c>
      <c r="S921" s="5">
        <f t="shared" si="74"/>
        <v>3</v>
      </c>
    </row>
    <row r="922" spans="1:19" x14ac:dyDescent="0.25">
      <c r="A922">
        <v>921</v>
      </c>
      <c r="B922" s="1">
        <v>43658</v>
      </c>
      <c r="C922" s="1">
        <v>43658</v>
      </c>
      <c r="D922" s="1">
        <v>43665</v>
      </c>
      <c r="E922" s="1">
        <v>43668</v>
      </c>
      <c r="F922">
        <v>4</v>
      </c>
      <c r="G922">
        <v>5</v>
      </c>
      <c r="H922">
        <v>54</v>
      </c>
      <c r="I922" s="6">
        <v>0</v>
      </c>
      <c r="J922">
        <v>5</v>
      </c>
      <c r="K922" t="str">
        <f>_xlfn.XLOOKUP(fCompras!F922,dComprador!$A$2:$A$7,dComprador!$B$2:$B$7)</f>
        <v>Lira</v>
      </c>
      <c r="L922" t="str">
        <f>_xlfn.XLOOKUP(J922,dFornecedor!$A$2:$A$6,dFornecedor!$B$2:$B$6)</f>
        <v>Atlas</v>
      </c>
      <c r="M922" t="str">
        <f>_xlfn.XLOOKUP(G922,dMateriaPrima!$A$2:$A$12,dMateriaPrima!$B$2:$B$12)</f>
        <v>Areia</v>
      </c>
      <c r="N922" s="2">
        <f>_xlfn.XLOOKUP(G922,dMateriaPrima!$A$2:$A$12,dMateriaPrima!$C$2:$C$12)</f>
        <v>3.59</v>
      </c>
      <c r="O922" s="3">
        <f t="shared" si="70"/>
        <v>193.85999999999999</v>
      </c>
      <c r="P922" s="4">
        <f t="shared" si="71"/>
        <v>0</v>
      </c>
      <c r="Q922" s="3">
        <f t="shared" si="72"/>
        <v>193.85999999999999</v>
      </c>
      <c r="R922" t="str">
        <f t="shared" si="73"/>
        <v>Em atraso</v>
      </c>
      <c r="S922" s="5">
        <f t="shared" si="74"/>
        <v>3</v>
      </c>
    </row>
    <row r="923" spans="1:19" x14ac:dyDescent="0.25">
      <c r="A923">
        <v>922</v>
      </c>
      <c r="B923" s="1">
        <v>43658</v>
      </c>
      <c r="C923" s="1">
        <v>43659</v>
      </c>
      <c r="D923" s="1">
        <v>43665</v>
      </c>
      <c r="E923" s="1">
        <v>43667</v>
      </c>
      <c r="F923">
        <v>4</v>
      </c>
      <c r="G923">
        <v>5</v>
      </c>
      <c r="H923">
        <v>114</v>
      </c>
      <c r="I923" s="6">
        <v>0</v>
      </c>
      <c r="J923">
        <v>3</v>
      </c>
      <c r="K923" t="str">
        <f>_xlfn.XLOOKUP(fCompras!F923,dComprador!$A$2:$A$7,dComprador!$B$2:$B$7)</f>
        <v>Lira</v>
      </c>
      <c r="L923" t="str">
        <f>_xlfn.XLOOKUP(J923,dFornecedor!$A$2:$A$6,dFornecedor!$B$2:$B$6)</f>
        <v>StepUp</v>
      </c>
      <c r="M923" t="str">
        <f>_xlfn.XLOOKUP(G923,dMateriaPrima!$A$2:$A$12,dMateriaPrima!$B$2:$B$12)</f>
        <v>Areia</v>
      </c>
      <c r="N923" s="2">
        <f>_xlfn.XLOOKUP(G923,dMateriaPrima!$A$2:$A$12,dMateriaPrima!$C$2:$C$12)</f>
        <v>3.59</v>
      </c>
      <c r="O923" s="3">
        <f t="shared" si="70"/>
        <v>409.26</v>
      </c>
      <c r="P923" s="4">
        <f t="shared" si="71"/>
        <v>0</v>
      </c>
      <c r="Q923" s="3">
        <f t="shared" si="72"/>
        <v>409.26</v>
      </c>
      <c r="R923" t="str">
        <f t="shared" si="73"/>
        <v>Em atraso</v>
      </c>
      <c r="S923" s="5">
        <f t="shared" si="74"/>
        <v>2</v>
      </c>
    </row>
    <row r="924" spans="1:19" x14ac:dyDescent="0.25">
      <c r="A924">
        <v>923</v>
      </c>
      <c r="B924" s="1">
        <v>43658</v>
      </c>
      <c r="C924" s="1">
        <v>43659</v>
      </c>
      <c r="D924" s="1">
        <v>43664</v>
      </c>
      <c r="E924" s="1">
        <v>43666</v>
      </c>
      <c r="F924">
        <v>4</v>
      </c>
      <c r="G924">
        <v>9</v>
      </c>
      <c r="H924">
        <v>217</v>
      </c>
      <c r="I924" s="6">
        <v>0</v>
      </c>
      <c r="J924">
        <v>3</v>
      </c>
      <c r="K924" t="str">
        <f>_xlfn.XLOOKUP(fCompras!F924,dComprador!$A$2:$A$7,dComprador!$B$2:$B$7)</f>
        <v>Lira</v>
      </c>
      <c r="L924" t="str">
        <f>_xlfn.XLOOKUP(J924,dFornecedor!$A$2:$A$6,dFornecedor!$B$2:$B$6)</f>
        <v>StepUp</v>
      </c>
      <c r="M924" t="str">
        <f>_xlfn.XLOOKUP(G924,dMateriaPrima!$A$2:$A$12,dMateriaPrima!$B$2:$B$12)</f>
        <v>Couro</v>
      </c>
      <c r="N924" s="2">
        <f>_xlfn.XLOOKUP(G924,dMateriaPrima!$A$2:$A$12,dMateriaPrima!$C$2:$C$12)</f>
        <v>4.4000000000000004</v>
      </c>
      <c r="O924" s="3">
        <f t="shared" si="70"/>
        <v>954.80000000000007</v>
      </c>
      <c r="P924" s="4">
        <f t="shared" si="71"/>
        <v>0</v>
      </c>
      <c r="Q924" s="3">
        <f t="shared" si="72"/>
        <v>954.80000000000007</v>
      </c>
      <c r="R924" t="str">
        <f t="shared" si="73"/>
        <v>Em atraso</v>
      </c>
      <c r="S924" s="5">
        <f t="shared" si="74"/>
        <v>2</v>
      </c>
    </row>
    <row r="925" spans="1:19" x14ac:dyDescent="0.25">
      <c r="A925">
        <v>924</v>
      </c>
      <c r="B925" s="1">
        <v>43658</v>
      </c>
      <c r="C925" s="1">
        <v>43665</v>
      </c>
      <c r="D925" s="1">
        <v>43668</v>
      </c>
      <c r="E925" s="1">
        <v>43671</v>
      </c>
      <c r="F925">
        <v>4</v>
      </c>
      <c r="G925">
        <v>9</v>
      </c>
      <c r="H925">
        <v>121</v>
      </c>
      <c r="I925" s="6">
        <v>0</v>
      </c>
      <c r="J925">
        <v>2</v>
      </c>
      <c r="K925" t="str">
        <f>_xlfn.XLOOKUP(fCompras!F925,dComprador!$A$2:$A$7,dComprador!$B$2:$B$7)</f>
        <v>Lira</v>
      </c>
      <c r="L925" t="str">
        <f>_xlfn.XLOOKUP(J925,dFornecedor!$A$2:$A$6,dFornecedor!$B$2:$B$6)</f>
        <v>Minerva</v>
      </c>
      <c r="M925" t="str">
        <f>_xlfn.XLOOKUP(G925,dMateriaPrima!$A$2:$A$12,dMateriaPrima!$B$2:$B$12)</f>
        <v>Couro</v>
      </c>
      <c r="N925" s="2">
        <f>_xlfn.XLOOKUP(G925,dMateriaPrima!$A$2:$A$12,dMateriaPrima!$C$2:$C$12)</f>
        <v>4.4000000000000004</v>
      </c>
      <c r="O925" s="3">
        <f t="shared" si="70"/>
        <v>532.40000000000009</v>
      </c>
      <c r="P925" s="4">
        <f t="shared" si="71"/>
        <v>0</v>
      </c>
      <c r="Q925" s="3">
        <f t="shared" si="72"/>
        <v>532.40000000000009</v>
      </c>
      <c r="R925" t="str">
        <f t="shared" si="73"/>
        <v>Em atraso</v>
      </c>
      <c r="S925" s="5">
        <f t="shared" si="74"/>
        <v>3</v>
      </c>
    </row>
    <row r="926" spans="1:19" x14ac:dyDescent="0.25">
      <c r="A926">
        <v>925</v>
      </c>
      <c r="B926" s="1">
        <v>43658</v>
      </c>
      <c r="C926" s="1">
        <v>43658</v>
      </c>
      <c r="D926" s="1">
        <v>43674</v>
      </c>
      <c r="E926" s="1">
        <v>43676</v>
      </c>
      <c r="F926">
        <v>1</v>
      </c>
      <c r="G926">
        <v>6</v>
      </c>
      <c r="H926">
        <v>31</v>
      </c>
      <c r="I926" s="6">
        <v>0</v>
      </c>
      <c r="J926">
        <v>2</v>
      </c>
      <c r="K926" t="str">
        <f>_xlfn.XLOOKUP(fCompras!F926,dComprador!$A$2:$A$7,dComprador!$B$2:$B$7)</f>
        <v>Alon</v>
      </c>
      <c r="L926" t="str">
        <f>_xlfn.XLOOKUP(J926,dFornecedor!$A$2:$A$6,dFornecedor!$B$2:$B$6)</f>
        <v>Minerva</v>
      </c>
      <c r="M926" t="str">
        <f>_xlfn.XLOOKUP(G926,dMateriaPrima!$A$2:$A$12,dMateriaPrima!$B$2:$B$12)</f>
        <v>Fio Algodão</v>
      </c>
      <c r="N926" s="2">
        <f>_xlfn.XLOOKUP(G926,dMateriaPrima!$A$2:$A$12,dMateriaPrima!$C$2:$C$12)</f>
        <v>55.9</v>
      </c>
      <c r="O926" s="3">
        <f t="shared" si="70"/>
        <v>1732.8999999999999</v>
      </c>
      <c r="P926" s="4">
        <f t="shared" si="71"/>
        <v>0</v>
      </c>
      <c r="Q926" s="3">
        <f t="shared" si="72"/>
        <v>1732.8999999999999</v>
      </c>
      <c r="R926" t="str">
        <f t="shared" si="73"/>
        <v>Em atraso</v>
      </c>
      <c r="S926" s="5">
        <f t="shared" si="74"/>
        <v>2</v>
      </c>
    </row>
    <row r="927" spans="1:19" x14ac:dyDescent="0.25">
      <c r="A927">
        <v>926</v>
      </c>
      <c r="B927" s="1">
        <v>43658</v>
      </c>
      <c r="C927" s="1">
        <v>43668</v>
      </c>
      <c r="D927" s="1">
        <v>43670</v>
      </c>
      <c r="E927" s="1">
        <v>43671</v>
      </c>
      <c r="F927">
        <v>2</v>
      </c>
      <c r="G927">
        <v>4</v>
      </c>
      <c r="H927">
        <v>105</v>
      </c>
      <c r="I927" s="6">
        <v>0</v>
      </c>
      <c r="J927">
        <v>3</v>
      </c>
      <c r="K927" t="str">
        <f>_xlfn.XLOOKUP(fCompras!F927,dComprador!$A$2:$A$7,dComprador!$B$2:$B$7)</f>
        <v>João</v>
      </c>
      <c r="L927" t="str">
        <f>_xlfn.XLOOKUP(J927,dFornecedor!$A$2:$A$6,dFornecedor!$B$2:$B$6)</f>
        <v>StepUp</v>
      </c>
      <c r="M927" t="str">
        <f>_xlfn.XLOOKUP(G927,dMateriaPrima!$A$2:$A$12,dMateriaPrima!$B$2:$B$12)</f>
        <v>Madeira</v>
      </c>
      <c r="N927" s="2">
        <f>_xlfn.XLOOKUP(G927,dMateriaPrima!$A$2:$A$12,dMateriaPrima!$C$2:$C$12)</f>
        <v>168</v>
      </c>
      <c r="O927" s="3">
        <f t="shared" si="70"/>
        <v>17640</v>
      </c>
      <c r="P927" s="4">
        <f t="shared" si="71"/>
        <v>0</v>
      </c>
      <c r="Q927" s="3">
        <f t="shared" si="72"/>
        <v>17640</v>
      </c>
      <c r="R927" t="str">
        <f t="shared" si="73"/>
        <v>Em atraso</v>
      </c>
      <c r="S927" s="5">
        <f t="shared" si="74"/>
        <v>1</v>
      </c>
    </row>
    <row r="928" spans="1:19" x14ac:dyDescent="0.25">
      <c r="A928">
        <v>927</v>
      </c>
      <c r="B928" s="1">
        <v>43658</v>
      </c>
      <c r="C928" s="1">
        <v>43667</v>
      </c>
      <c r="D928" s="1">
        <v>43673</v>
      </c>
      <c r="E928" s="1">
        <v>43672</v>
      </c>
      <c r="F928">
        <v>2</v>
      </c>
      <c r="G928">
        <v>8</v>
      </c>
      <c r="H928">
        <v>11</v>
      </c>
      <c r="I928" s="6">
        <v>0</v>
      </c>
      <c r="J928">
        <v>3</v>
      </c>
      <c r="K928" t="str">
        <f>_xlfn.XLOOKUP(fCompras!F928,dComprador!$A$2:$A$7,dComprador!$B$2:$B$7)</f>
        <v>João</v>
      </c>
      <c r="L928" t="str">
        <f>_xlfn.XLOOKUP(J928,dFornecedor!$A$2:$A$6,dFornecedor!$B$2:$B$6)</f>
        <v>StepUp</v>
      </c>
      <c r="M928" t="str">
        <f>_xlfn.XLOOKUP(G928,dMateriaPrima!$A$2:$A$12,dMateriaPrima!$B$2:$B$12)</f>
        <v>Cimento</v>
      </c>
      <c r="N928" s="2">
        <f>_xlfn.XLOOKUP(G928,dMateriaPrima!$A$2:$A$12,dMateriaPrima!$C$2:$C$12)</f>
        <v>23</v>
      </c>
      <c r="O928" s="3">
        <f t="shared" si="70"/>
        <v>253</v>
      </c>
      <c r="P928" s="4">
        <f t="shared" si="71"/>
        <v>0</v>
      </c>
      <c r="Q928" s="3">
        <f t="shared" si="72"/>
        <v>253</v>
      </c>
      <c r="R928" t="str">
        <f t="shared" si="73"/>
        <v>No prazo</v>
      </c>
      <c r="S928" s="5">
        <f t="shared" si="74"/>
        <v>0</v>
      </c>
    </row>
    <row r="929" spans="1:19" x14ac:dyDescent="0.25">
      <c r="A929">
        <v>928</v>
      </c>
      <c r="B929" s="1">
        <v>43658</v>
      </c>
      <c r="C929" s="1">
        <v>43668</v>
      </c>
      <c r="D929" s="1">
        <v>43674</v>
      </c>
      <c r="E929" s="1">
        <v>43676</v>
      </c>
      <c r="F929">
        <v>2</v>
      </c>
      <c r="G929">
        <v>1</v>
      </c>
      <c r="H929">
        <v>320</v>
      </c>
      <c r="I929" s="6">
        <v>0</v>
      </c>
      <c r="J929">
        <v>3</v>
      </c>
      <c r="K929" t="str">
        <f>_xlfn.XLOOKUP(fCompras!F929,dComprador!$A$2:$A$7,dComprador!$B$2:$B$7)</f>
        <v>João</v>
      </c>
      <c r="L929" t="str">
        <f>_xlfn.XLOOKUP(J929,dFornecedor!$A$2:$A$6,dFornecedor!$B$2:$B$6)</f>
        <v>StepUp</v>
      </c>
      <c r="M929" t="str">
        <f>_xlfn.XLOOKUP(G929,dMateriaPrima!$A$2:$A$12,dMateriaPrima!$B$2:$B$12)</f>
        <v>Tecido</v>
      </c>
      <c r="N929" s="2">
        <f>_xlfn.XLOOKUP(G929,dMateriaPrima!$A$2:$A$12,dMateriaPrima!$C$2:$C$12)</f>
        <v>18</v>
      </c>
      <c r="O929" s="3">
        <f t="shared" si="70"/>
        <v>5760</v>
      </c>
      <c r="P929" s="4">
        <f t="shared" si="71"/>
        <v>0</v>
      </c>
      <c r="Q929" s="3">
        <f t="shared" si="72"/>
        <v>5760</v>
      </c>
      <c r="R929" t="str">
        <f t="shared" si="73"/>
        <v>Em atraso</v>
      </c>
      <c r="S929" s="5">
        <f t="shared" si="74"/>
        <v>2</v>
      </c>
    </row>
    <row r="930" spans="1:19" x14ac:dyDescent="0.25">
      <c r="A930">
        <v>929</v>
      </c>
      <c r="B930" s="1">
        <v>43659</v>
      </c>
      <c r="C930" s="1">
        <v>43668</v>
      </c>
      <c r="D930" s="1">
        <v>43691</v>
      </c>
      <c r="E930" s="1">
        <v>43694</v>
      </c>
      <c r="F930">
        <v>1</v>
      </c>
      <c r="G930">
        <v>8</v>
      </c>
      <c r="H930">
        <v>588</v>
      </c>
      <c r="I930" s="6">
        <v>0</v>
      </c>
      <c r="J930">
        <v>2</v>
      </c>
      <c r="K930" t="str">
        <f>_xlfn.XLOOKUP(fCompras!F930,dComprador!$A$2:$A$7,dComprador!$B$2:$B$7)</f>
        <v>Alon</v>
      </c>
      <c r="L930" t="str">
        <f>_xlfn.XLOOKUP(J930,dFornecedor!$A$2:$A$6,dFornecedor!$B$2:$B$6)</f>
        <v>Minerva</v>
      </c>
      <c r="M930" t="str">
        <f>_xlfn.XLOOKUP(G930,dMateriaPrima!$A$2:$A$12,dMateriaPrima!$B$2:$B$12)</f>
        <v>Cimento</v>
      </c>
      <c r="N930" s="2">
        <f>_xlfn.XLOOKUP(G930,dMateriaPrima!$A$2:$A$12,dMateriaPrima!$C$2:$C$12)</f>
        <v>23</v>
      </c>
      <c r="O930" s="3">
        <f t="shared" si="70"/>
        <v>13524</v>
      </c>
      <c r="P930" s="4">
        <f t="shared" si="71"/>
        <v>0</v>
      </c>
      <c r="Q930" s="3">
        <f t="shared" si="72"/>
        <v>13524</v>
      </c>
      <c r="R930" t="str">
        <f t="shared" si="73"/>
        <v>Em atraso</v>
      </c>
      <c r="S930" s="5">
        <f t="shared" si="74"/>
        <v>3</v>
      </c>
    </row>
    <row r="931" spans="1:19" x14ac:dyDescent="0.25">
      <c r="A931">
        <v>930</v>
      </c>
      <c r="B931" s="1">
        <v>43659</v>
      </c>
      <c r="C931" s="1">
        <v>43662</v>
      </c>
      <c r="D931" s="1">
        <v>43664</v>
      </c>
      <c r="E931" s="1">
        <v>43667</v>
      </c>
      <c r="F931">
        <v>4</v>
      </c>
      <c r="G931">
        <v>9</v>
      </c>
      <c r="H931">
        <v>411</v>
      </c>
      <c r="I931" s="6">
        <v>0.17</v>
      </c>
      <c r="J931">
        <v>1</v>
      </c>
      <c r="K931" t="str">
        <f>_xlfn.XLOOKUP(fCompras!F931,dComprador!$A$2:$A$7,dComprador!$B$2:$B$7)</f>
        <v>Lira</v>
      </c>
      <c r="L931" t="str">
        <f>_xlfn.XLOOKUP(J931,dFornecedor!$A$2:$A$6,dFornecedor!$B$2:$B$6)</f>
        <v>NorthShore</v>
      </c>
      <c r="M931" t="str">
        <f>_xlfn.XLOOKUP(G931,dMateriaPrima!$A$2:$A$12,dMateriaPrima!$B$2:$B$12)</f>
        <v>Couro</v>
      </c>
      <c r="N931" s="2">
        <f>_xlfn.XLOOKUP(G931,dMateriaPrima!$A$2:$A$12,dMateriaPrima!$C$2:$C$12)</f>
        <v>4.4000000000000004</v>
      </c>
      <c r="O931" s="3">
        <f t="shared" si="70"/>
        <v>1808.4</v>
      </c>
      <c r="P931" s="4">
        <f t="shared" si="71"/>
        <v>307.42800000000005</v>
      </c>
      <c r="Q931" s="3">
        <f t="shared" si="72"/>
        <v>1500.972</v>
      </c>
      <c r="R931" t="str">
        <f t="shared" si="73"/>
        <v>Em atraso</v>
      </c>
      <c r="S931" s="5">
        <f t="shared" si="74"/>
        <v>3</v>
      </c>
    </row>
    <row r="932" spans="1:19" x14ac:dyDescent="0.25">
      <c r="A932">
        <v>931</v>
      </c>
      <c r="B932" s="1">
        <v>43659</v>
      </c>
      <c r="C932" s="1">
        <v>43666</v>
      </c>
      <c r="D932" s="1">
        <v>43669</v>
      </c>
      <c r="E932" s="1">
        <v>43676</v>
      </c>
      <c r="F932">
        <v>4</v>
      </c>
      <c r="G932">
        <v>8</v>
      </c>
      <c r="H932">
        <v>405</v>
      </c>
      <c r="I932" s="6">
        <v>0</v>
      </c>
      <c r="J932">
        <v>2</v>
      </c>
      <c r="K932" t="str">
        <f>_xlfn.XLOOKUP(fCompras!F932,dComprador!$A$2:$A$7,dComprador!$B$2:$B$7)</f>
        <v>Lira</v>
      </c>
      <c r="L932" t="str">
        <f>_xlfn.XLOOKUP(J932,dFornecedor!$A$2:$A$6,dFornecedor!$B$2:$B$6)</f>
        <v>Minerva</v>
      </c>
      <c r="M932" t="str">
        <f>_xlfn.XLOOKUP(G932,dMateriaPrima!$A$2:$A$12,dMateriaPrima!$B$2:$B$12)</f>
        <v>Cimento</v>
      </c>
      <c r="N932" s="2">
        <f>_xlfn.XLOOKUP(G932,dMateriaPrima!$A$2:$A$12,dMateriaPrima!$C$2:$C$12)</f>
        <v>23</v>
      </c>
      <c r="O932" s="3">
        <f t="shared" si="70"/>
        <v>9315</v>
      </c>
      <c r="P932" s="4">
        <f t="shared" si="71"/>
        <v>0</v>
      </c>
      <c r="Q932" s="3">
        <f t="shared" si="72"/>
        <v>9315</v>
      </c>
      <c r="R932" t="str">
        <f t="shared" si="73"/>
        <v>Em atraso</v>
      </c>
      <c r="S932" s="5">
        <f t="shared" si="74"/>
        <v>7</v>
      </c>
    </row>
    <row r="933" spans="1:19" x14ac:dyDescent="0.25">
      <c r="A933">
        <v>932</v>
      </c>
      <c r="B933" s="1">
        <v>43659</v>
      </c>
      <c r="C933" s="1">
        <v>43659</v>
      </c>
      <c r="D933" s="1">
        <v>43676</v>
      </c>
      <c r="E933" s="1">
        <v>43676</v>
      </c>
      <c r="F933">
        <v>1</v>
      </c>
      <c r="G933">
        <v>7</v>
      </c>
      <c r="H933">
        <v>280</v>
      </c>
      <c r="I933" s="6">
        <v>0</v>
      </c>
      <c r="J933">
        <v>2</v>
      </c>
      <c r="K933" t="str">
        <f>_xlfn.XLOOKUP(fCompras!F933,dComprador!$A$2:$A$7,dComprador!$B$2:$B$7)</f>
        <v>Alon</v>
      </c>
      <c r="L933" t="str">
        <f>_xlfn.XLOOKUP(J933,dFornecedor!$A$2:$A$6,dFornecedor!$B$2:$B$6)</f>
        <v>Minerva</v>
      </c>
      <c r="M933" t="str">
        <f>_xlfn.XLOOKUP(G933,dMateriaPrima!$A$2:$A$12,dMateriaPrima!$B$2:$B$12)</f>
        <v>Poliéster</v>
      </c>
      <c r="N933" s="2">
        <f>_xlfn.XLOOKUP(G933,dMateriaPrima!$A$2:$A$12,dMateriaPrima!$C$2:$C$12)</f>
        <v>8</v>
      </c>
      <c r="O933" s="3">
        <f t="shared" si="70"/>
        <v>2240</v>
      </c>
      <c r="P933" s="4">
        <f t="shared" si="71"/>
        <v>0</v>
      </c>
      <c r="Q933" s="3">
        <f t="shared" si="72"/>
        <v>2240</v>
      </c>
      <c r="R933" t="str">
        <f t="shared" si="73"/>
        <v>No prazo</v>
      </c>
      <c r="S933" s="5">
        <f t="shared" si="74"/>
        <v>0</v>
      </c>
    </row>
    <row r="934" spans="1:19" x14ac:dyDescent="0.25">
      <c r="A934">
        <v>933</v>
      </c>
      <c r="B934" s="1">
        <v>43659</v>
      </c>
      <c r="C934" s="1">
        <v>43666</v>
      </c>
      <c r="D934" s="1">
        <v>43676</v>
      </c>
      <c r="E934" s="1">
        <v>43676</v>
      </c>
      <c r="F934">
        <v>2</v>
      </c>
      <c r="G934">
        <v>4</v>
      </c>
      <c r="H934">
        <v>90</v>
      </c>
      <c r="I934" s="6">
        <v>0</v>
      </c>
      <c r="J934">
        <v>2</v>
      </c>
      <c r="K934" t="str">
        <f>_xlfn.XLOOKUP(fCompras!F934,dComprador!$A$2:$A$7,dComprador!$B$2:$B$7)</f>
        <v>João</v>
      </c>
      <c r="L934" t="str">
        <f>_xlfn.XLOOKUP(J934,dFornecedor!$A$2:$A$6,dFornecedor!$B$2:$B$6)</f>
        <v>Minerva</v>
      </c>
      <c r="M934" t="str">
        <f>_xlfn.XLOOKUP(G934,dMateriaPrima!$A$2:$A$12,dMateriaPrima!$B$2:$B$12)</f>
        <v>Madeira</v>
      </c>
      <c r="N934" s="2">
        <f>_xlfn.XLOOKUP(G934,dMateriaPrima!$A$2:$A$12,dMateriaPrima!$C$2:$C$12)</f>
        <v>168</v>
      </c>
      <c r="O934" s="3">
        <f t="shared" si="70"/>
        <v>15120</v>
      </c>
      <c r="P934" s="4">
        <f t="shared" si="71"/>
        <v>0</v>
      </c>
      <c r="Q934" s="3">
        <f t="shared" si="72"/>
        <v>15120</v>
      </c>
      <c r="R934" t="str">
        <f t="shared" si="73"/>
        <v>No prazo</v>
      </c>
      <c r="S934" s="5">
        <f t="shared" si="74"/>
        <v>0</v>
      </c>
    </row>
    <row r="935" spans="1:19" x14ac:dyDescent="0.25">
      <c r="A935">
        <v>934</v>
      </c>
      <c r="B935" s="1">
        <v>43659</v>
      </c>
      <c r="C935" s="1">
        <v>43669</v>
      </c>
      <c r="D935" s="1">
        <v>43677</v>
      </c>
      <c r="E935" s="1">
        <v>43679</v>
      </c>
      <c r="F935">
        <v>2</v>
      </c>
      <c r="G935">
        <v>5</v>
      </c>
      <c r="H935">
        <v>4</v>
      </c>
      <c r="I935" s="6">
        <v>0</v>
      </c>
      <c r="J935">
        <v>3</v>
      </c>
      <c r="K935" t="str">
        <f>_xlfn.XLOOKUP(fCompras!F935,dComprador!$A$2:$A$7,dComprador!$B$2:$B$7)</f>
        <v>João</v>
      </c>
      <c r="L935" t="str">
        <f>_xlfn.XLOOKUP(J935,dFornecedor!$A$2:$A$6,dFornecedor!$B$2:$B$6)</f>
        <v>StepUp</v>
      </c>
      <c r="M935" t="str">
        <f>_xlfn.XLOOKUP(G935,dMateriaPrima!$A$2:$A$12,dMateriaPrima!$B$2:$B$12)</f>
        <v>Areia</v>
      </c>
      <c r="N935" s="2">
        <f>_xlfn.XLOOKUP(G935,dMateriaPrima!$A$2:$A$12,dMateriaPrima!$C$2:$C$12)</f>
        <v>3.59</v>
      </c>
      <c r="O935" s="3">
        <f t="shared" si="70"/>
        <v>14.36</v>
      </c>
      <c r="P935" s="4">
        <f t="shared" si="71"/>
        <v>0</v>
      </c>
      <c r="Q935" s="3">
        <f t="shared" si="72"/>
        <v>14.36</v>
      </c>
      <c r="R935" t="str">
        <f t="shared" si="73"/>
        <v>Em atraso</v>
      </c>
      <c r="S935" s="5">
        <f t="shared" si="74"/>
        <v>2</v>
      </c>
    </row>
    <row r="936" spans="1:19" x14ac:dyDescent="0.25">
      <c r="A936">
        <v>935</v>
      </c>
      <c r="B936" s="1">
        <v>43660</v>
      </c>
      <c r="C936" s="1">
        <v>43661</v>
      </c>
      <c r="D936" s="1">
        <v>43667</v>
      </c>
      <c r="E936" s="1">
        <v>43669</v>
      </c>
      <c r="F936">
        <v>4</v>
      </c>
      <c r="G936">
        <v>9</v>
      </c>
      <c r="H936">
        <v>163</v>
      </c>
      <c r="I936" s="6">
        <v>0</v>
      </c>
      <c r="J936">
        <v>3</v>
      </c>
      <c r="K936" t="str">
        <f>_xlfn.XLOOKUP(fCompras!F936,dComprador!$A$2:$A$7,dComprador!$B$2:$B$7)</f>
        <v>Lira</v>
      </c>
      <c r="L936" t="str">
        <f>_xlfn.XLOOKUP(J936,dFornecedor!$A$2:$A$6,dFornecedor!$B$2:$B$6)</f>
        <v>StepUp</v>
      </c>
      <c r="M936" t="str">
        <f>_xlfn.XLOOKUP(G936,dMateriaPrima!$A$2:$A$12,dMateriaPrima!$B$2:$B$12)</f>
        <v>Couro</v>
      </c>
      <c r="N936" s="2">
        <f>_xlfn.XLOOKUP(G936,dMateriaPrima!$A$2:$A$12,dMateriaPrima!$C$2:$C$12)</f>
        <v>4.4000000000000004</v>
      </c>
      <c r="O936" s="3">
        <f t="shared" si="70"/>
        <v>717.2</v>
      </c>
      <c r="P936" s="4">
        <f t="shared" si="71"/>
        <v>0</v>
      </c>
      <c r="Q936" s="3">
        <f t="shared" si="72"/>
        <v>717.2</v>
      </c>
      <c r="R936" t="str">
        <f t="shared" si="73"/>
        <v>Em atraso</v>
      </c>
      <c r="S936" s="5">
        <f t="shared" si="74"/>
        <v>2</v>
      </c>
    </row>
    <row r="937" spans="1:19" x14ac:dyDescent="0.25">
      <c r="A937">
        <v>936</v>
      </c>
      <c r="B937" s="1">
        <v>43660</v>
      </c>
      <c r="C937" s="1">
        <v>43664</v>
      </c>
      <c r="D937" s="1">
        <v>43677</v>
      </c>
      <c r="E937" s="1">
        <v>43679</v>
      </c>
      <c r="F937">
        <v>1</v>
      </c>
      <c r="G937">
        <v>9</v>
      </c>
      <c r="H937">
        <v>417</v>
      </c>
      <c r="I937" s="6">
        <v>0</v>
      </c>
      <c r="J937">
        <v>1</v>
      </c>
      <c r="K937" t="str">
        <f>_xlfn.XLOOKUP(fCompras!F937,dComprador!$A$2:$A$7,dComprador!$B$2:$B$7)</f>
        <v>Alon</v>
      </c>
      <c r="L937" t="str">
        <f>_xlfn.XLOOKUP(J937,dFornecedor!$A$2:$A$6,dFornecedor!$B$2:$B$6)</f>
        <v>NorthShore</v>
      </c>
      <c r="M937" t="str">
        <f>_xlfn.XLOOKUP(G937,dMateriaPrima!$A$2:$A$12,dMateriaPrima!$B$2:$B$12)</f>
        <v>Couro</v>
      </c>
      <c r="N937" s="2">
        <f>_xlfn.XLOOKUP(G937,dMateriaPrima!$A$2:$A$12,dMateriaPrima!$C$2:$C$12)</f>
        <v>4.4000000000000004</v>
      </c>
      <c r="O937" s="3">
        <f t="shared" si="70"/>
        <v>1834.8000000000002</v>
      </c>
      <c r="P937" s="4">
        <f t="shared" si="71"/>
        <v>0</v>
      </c>
      <c r="Q937" s="3">
        <f t="shared" si="72"/>
        <v>1834.8000000000002</v>
      </c>
      <c r="R937" t="str">
        <f t="shared" si="73"/>
        <v>Em atraso</v>
      </c>
      <c r="S937" s="5">
        <f t="shared" si="74"/>
        <v>2</v>
      </c>
    </row>
    <row r="938" spans="1:19" x14ac:dyDescent="0.25">
      <c r="A938">
        <v>937</v>
      </c>
      <c r="B938" s="1">
        <v>43660</v>
      </c>
      <c r="C938" s="1">
        <v>43661</v>
      </c>
      <c r="D938" s="1">
        <v>43679</v>
      </c>
      <c r="E938" s="1">
        <v>43680</v>
      </c>
      <c r="F938">
        <v>1</v>
      </c>
      <c r="G938">
        <v>1</v>
      </c>
      <c r="H938">
        <v>487</v>
      </c>
      <c r="I938" s="6">
        <v>0</v>
      </c>
      <c r="J938">
        <v>4</v>
      </c>
      <c r="K938" t="str">
        <f>_xlfn.XLOOKUP(fCompras!F938,dComprador!$A$2:$A$7,dComprador!$B$2:$B$7)</f>
        <v>Alon</v>
      </c>
      <c r="L938" t="str">
        <f>_xlfn.XLOOKUP(J938,dFornecedor!$A$2:$A$6,dFornecedor!$B$2:$B$6)</f>
        <v>AlphaOmega</v>
      </c>
      <c r="M938" t="str">
        <f>_xlfn.XLOOKUP(G938,dMateriaPrima!$A$2:$A$12,dMateriaPrima!$B$2:$B$12)</f>
        <v>Tecido</v>
      </c>
      <c r="N938" s="2">
        <f>_xlfn.XLOOKUP(G938,dMateriaPrima!$A$2:$A$12,dMateriaPrima!$C$2:$C$12)</f>
        <v>18</v>
      </c>
      <c r="O938" s="3">
        <f t="shared" si="70"/>
        <v>8766</v>
      </c>
      <c r="P938" s="4">
        <f t="shared" si="71"/>
        <v>0</v>
      </c>
      <c r="Q938" s="3">
        <f t="shared" si="72"/>
        <v>8766</v>
      </c>
      <c r="R938" t="str">
        <f t="shared" si="73"/>
        <v>Em atraso</v>
      </c>
      <c r="S938" s="5">
        <f t="shared" si="74"/>
        <v>1</v>
      </c>
    </row>
    <row r="939" spans="1:19" x14ac:dyDescent="0.25">
      <c r="A939">
        <v>938</v>
      </c>
      <c r="B939" s="1">
        <v>43660</v>
      </c>
      <c r="C939" s="1">
        <v>43660</v>
      </c>
      <c r="D939" s="1">
        <v>43679</v>
      </c>
      <c r="E939" s="1">
        <v>43682</v>
      </c>
      <c r="F939">
        <v>1</v>
      </c>
      <c r="G939">
        <v>4</v>
      </c>
      <c r="H939">
        <v>380</v>
      </c>
      <c r="I939" s="6">
        <v>0</v>
      </c>
      <c r="J939">
        <v>2</v>
      </c>
      <c r="K939" t="str">
        <f>_xlfn.XLOOKUP(fCompras!F939,dComprador!$A$2:$A$7,dComprador!$B$2:$B$7)</f>
        <v>Alon</v>
      </c>
      <c r="L939" t="str">
        <f>_xlfn.XLOOKUP(J939,dFornecedor!$A$2:$A$6,dFornecedor!$B$2:$B$6)</f>
        <v>Minerva</v>
      </c>
      <c r="M939" t="str">
        <f>_xlfn.XLOOKUP(G939,dMateriaPrima!$A$2:$A$12,dMateriaPrima!$B$2:$B$12)</f>
        <v>Madeira</v>
      </c>
      <c r="N939" s="2">
        <f>_xlfn.XLOOKUP(G939,dMateriaPrima!$A$2:$A$12,dMateriaPrima!$C$2:$C$12)</f>
        <v>168</v>
      </c>
      <c r="O939" s="3">
        <f t="shared" si="70"/>
        <v>63840</v>
      </c>
      <c r="P939" s="4">
        <f t="shared" si="71"/>
        <v>0</v>
      </c>
      <c r="Q939" s="3">
        <f t="shared" si="72"/>
        <v>63840</v>
      </c>
      <c r="R939" t="str">
        <f t="shared" si="73"/>
        <v>Em atraso</v>
      </c>
      <c r="S939" s="5">
        <f t="shared" si="74"/>
        <v>3</v>
      </c>
    </row>
    <row r="940" spans="1:19" x14ac:dyDescent="0.25">
      <c r="A940">
        <v>939</v>
      </c>
      <c r="B940" s="1">
        <v>43661</v>
      </c>
      <c r="C940" s="1">
        <v>43669</v>
      </c>
      <c r="D940" s="1">
        <v>43691</v>
      </c>
      <c r="E940" s="1">
        <v>43695</v>
      </c>
      <c r="F940">
        <v>1</v>
      </c>
      <c r="G940">
        <v>1</v>
      </c>
      <c r="H940">
        <v>111</v>
      </c>
      <c r="I940" s="6">
        <v>0</v>
      </c>
      <c r="J940">
        <v>2</v>
      </c>
      <c r="K940" t="str">
        <f>_xlfn.XLOOKUP(fCompras!F940,dComprador!$A$2:$A$7,dComprador!$B$2:$B$7)</f>
        <v>Alon</v>
      </c>
      <c r="L940" t="str">
        <f>_xlfn.XLOOKUP(J940,dFornecedor!$A$2:$A$6,dFornecedor!$B$2:$B$6)</f>
        <v>Minerva</v>
      </c>
      <c r="M940" t="str">
        <f>_xlfn.XLOOKUP(G940,dMateriaPrima!$A$2:$A$12,dMateriaPrima!$B$2:$B$12)</f>
        <v>Tecido</v>
      </c>
      <c r="N940" s="2">
        <f>_xlfn.XLOOKUP(G940,dMateriaPrima!$A$2:$A$12,dMateriaPrima!$C$2:$C$12)</f>
        <v>18</v>
      </c>
      <c r="O940" s="3">
        <f t="shared" si="70"/>
        <v>1998</v>
      </c>
      <c r="P940" s="4">
        <f t="shared" si="71"/>
        <v>0</v>
      </c>
      <c r="Q940" s="3">
        <f t="shared" si="72"/>
        <v>1998</v>
      </c>
      <c r="R940" t="str">
        <f t="shared" si="73"/>
        <v>Em atraso</v>
      </c>
      <c r="S940" s="5">
        <f t="shared" si="74"/>
        <v>4</v>
      </c>
    </row>
    <row r="941" spans="1:19" x14ac:dyDescent="0.25">
      <c r="A941">
        <v>940</v>
      </c>
      <c r="B941" s="1">
        <v>43661</v>
      </c>
      <c r="C941" s="1">
        <v>43664</v>
      </c>
      <c r="D941" s="1">
        <v>43676</v>
      </c>
      <c r="E941" s="1">
        <v>43676</v>
      </c>
      <c r="F941">
        <v>1</v>
      </c>
      <c r="G941">
        <v>5</v>
      </c>
      <c r="H941">
        <v>256</v>
      </c>
      <c r="I941" s="6">
        <v>0</v>
      </c>
      <c r="J941">
        <v>3</v>
      </c>
      <c r="K941" t="str">
        <f>_xlfn.XLOOKUP(fCompras!F941,dComprador!$A$2:$A$7,dComprador!$B$2:$B$7)</f>
        <v>Alon</v>
      </c>
      <c r="L941" t="str">
        <f>_xlfn.XLOOKUP(J941,dFornecedor!$A$2:$A$6,dFornecedor!$B$2:$B$6)</f>
        <v>StepUp</v>
      </c>
      <c r="M941" t="str">
        <f>_xlfn.XLOOKUP(G941,dMateriaPrima!$A$2:$A$12,dMateriaPrima!$B$2:$B$12)</f>
        <v>Areia</v>
      </c>
      <c r="N941" s="2">
        <f>_xlfn.XLOOKUP(G941,dMateriaPrima!$A$2:$A$12,dMateriaPrima!$C$2:$C$12)</f>
        <v>3.59</v>
      </c>
      <c r="O941" s="3">
        <f t="shared" si="70"/>
        <v>919.04</v>
      </c>
      <c r="P941" s="4">
        <f t="shared" si="71"/>
        <v>0</v>
      </c>
      <c r="Q941" s="3">
        <f t="shared" si="72"/>
        <v>919.04</v>
      </c>
      <c r="R941" t="str">
        <f t="shared" si="73"/>
        <v>No prazo</v>
      </c>
      <c r="S941" s="5">
        <f t="shared" si="74"/>
        <v>0</v>
      </c>
    </row>
    <row r="942" spans="1:19" x14ac:dyDescent="0.25">
      <c r="A942">
        <v>941</v>
      </c>
      <c r="B942" s="1">
        <v>43661</v>
      </c>
      <c r="C942" s="1">
        <v>43668</v>
      </c>
      <c r="D942" s="1">
        <v>43681</v>
      </c>
      <c r="E942" s="1">
        <v>43682</v>
      </c>
      <c r="F942">
        <v>1</v>
      </c>
      <c r="G942">
        <v>5</v>
      </c>
      <c r="H942">
        <v>240</v>
      </c>
      <c r="I942" s="6">
        <v>0</v>
      </c>
      <c r="J942">
        <v>3</v>
      </c>
      <c r="K942" t="str">
        <f>_xlfn.XLOOKUP(fCompras!F942,dComprador!$A$2:$A$7,dComprador!$B$2:$B$7)</f>
        <v>Alon</v>
      </c>
      <c r="L942" t="str">
        <f>_xlfn.XLOOKUP(J942,dFornecedor!$A$2:$A$6,dFornecedor!$B$2:$B$6)</f>
        <v>StepUp</v>
      </c>
      <c r="M942" t="str">
        <f>_xlfn.XLOOKUP(G942,dMateriaPrima!$A$2:$A$12,dMateriaPrima!$B$2:$B$12)</f>
        <v>Areia</v>
      </c>
      <c r="N942" s="2">
        <f>_xlfn.XLOOKUP(G942,dMateriaPrima!$A$2:$A$12,dMateriaPrima!$C$2:$C$12)</f>
        <v>3.59</v>
      </c>
      <c r="O942" s="3">
        <f t="shared" si="70"/>
        <v>861.59999999999991</v>
      </c>
      <c r="P942" s="4">
        <f t="shared" si="71"/>
        <v>0</v>
      </c>
      <c r="Q942" s="3">
        <f t="shared" si="72"/>
        <v>861.59999999999991</v>
      </c>
      <c r="R942" t="str">
        <f t="shared" si="73"/>
        <v>Em atraso</v>
      </c>
      <c r="S942" s="5">
        <f t="shared" si="74"/>
        <v>1</v>
      </c>
    </row>
    <row r="943" spans="1:19" x14ac:dyDescent="0.25">
      <c r="A943">
        <v>942</v>
      </c>
      <c r="B943" s="1">
        <v>43661</v>
      </c>
      <c r="C943" s="1">
        <v>43671</v>
      </c>
      <c r="D943" s="1">
        <v>43673</v>
      </c>
      <c r="E943" s="1">
        <v>43674</v>
      </c>
      <c r="F943">
        <v>2</v>
      </c>
      <c r="G943">
        <v>1</v>
      </c>
      <c r="H943">
        <v>89</v>
      </c>
      <c r="I943" s="6">
        <v>0</v>
      </c>
      <c r="J943">
        <v>1</v>
      </c>
      <c r="K943" t="str">
        <f>_xlfn.XLOOKUP(fCompras!F943,dComprador!$A$2:$A$7,dComprador!$B$2:$B$7)</f>
        <v>João</v>
      </c>
      <c r="L943" t="str">
        <f>_xlfn.XLOOKUP(J943,dFornecedor!$A$2:$A$6,dFornecedor!$B$2:$B$6)</f>
        <v>NorthShore</v>
      </c>
      <c r="M943" t="str">
        <f>_xlfn.XLOOKUP(G943,dMateriaPrima!$A$2:$A$12,dMateriaPrima!$B$2:$B$12)</f>
        <v>Tecido</v>
      </c>
      <c r="N943" s="2">
        <f>_xlfn.XLOOKUP(G943,dMateriaPrima!$A$2:$A$12,dMateriaPrima!$C$2:$C$12)</f>
        <v>18</v>
      </c>
      <c r="O943" s="3">
        <f t="shared" si="70"/>
        <v>1602</v>
      </c>
      <c r="P943" s="4">
        <f t="shared" si="71"/>
        <v>0</v>
      </c>
      <c r="Q943" s="3">
        <f t="shared" si="72"/>
        <v>1602</v>
      </c>
      <c r="R943" t="str">
        <f t="shared" si="73"/>
        <v>Em atraso</v>
      </c>
      <c r="S943" s="5">
        <f t="shared" si="74"/>
        <v>1</v>
      </c>
    </row>
    <row r="944" spans="1:19" x14ac:dyDescent="0.25">
      <c r="A944">
        <v>943</v>
      </c>
      <c r="B944" s="1">
        <v>43661</v>
      </c>
      <c r="C944" s="1">
        <v>43661</v>
      </c>
      <c r="D944" s="1">
        <v>43682</v>
      </c>
      <c r="E944" s="1">
        <v>43686</v>
      </c>
      <c r="F944">
        <v>1</v>
      </c>
      <c r="G944">
        <v>6</v>
      </c>
      <c r="H944">
        <v>326</v>
      </c>
      <c r="I944" s="6">
        <v>0</v>
      </c>
      <c r="J944">
        <v>2</v>
      </c>
      <c r="K944" t="str">
        <f>_xlfn.XLOOKUP(fCompras!F944,dComprador!$A$2:$A$7,dComprador!$B$2:$B$7)</f>
        <v>Alon</v>
      </c>
      <c r="L944" t="str">
        <f>_xlfn.XLOOKUP(J944,dFornecedor!$A$2:$A$6,dFornecedor!$B$2:$B$6)</f>
        <v>Minerva</v>
      </c>
      <c r="M944" t="str">
        <f>_xlfn.XLOOKUP(G944,dMateriaPrima!$A$2:$A$12,dMateriaPrima!$B$2:$B$12)</f>
        <v>Fio Algodão</v>
      </c>
      <c r="N944" s="2">
        <f>_xlfn.XLOOKUP(G944,dMateriaPrima!$A$2:$A$12,dMateriaPrima!$C$2:$C$12)</f>
        <v>55.9</v>
      </c>
      <c r="O944" s="3">
        <f t="shared" si="70"/>
        <v>18223.399999999998</v>
      </c>
      <c r="P944" s="4">
        <f t="shared" si="71"/>
        <v>0</v>
      </c>
      <c r="Q944" s="3">
        <f t="shared" si="72"/>
        <v>18223.399999999998</v>
      </c>
      <c r="R944" t="str">
        <f t="shared" si="73"/>
        <v>Em atraso</v>
      </c>
      <c r="S944" s="5">
        <f t="shared" si="74"/>
        <v>4</v>
      </c>
    </row>
    <row r="945" spans="1:19" x14ac:dyDescent="0.25">
      <c r="A945">
        <v>944</v>
      </c>
      <c r="B945" s="1">
        <v>43661</v>
      </c>
      <c r="C945" s="1">
        <v>43662</v>
      </c>
      <c r="D945" s="1">
        <v>43689</v>
      </c>
      <c r="E945" s="1">
        <v>43692</v>
      </c>
      <c r="F945">
        <v>1</v>
      </c>
      <c r="G945">
        <v>8</v>
      </c>
      <c r="H945">
        <v>21</v>
      </c>
      <c r="I945" s="6">
        <v>0</v>
      </c>
      <c r="J945">
        <v>3</v>
      </c>
      <c r="K945" t="str">
        <f>_xlfn.XLOOKUP(fCompras!F945,dComprador!$A$2:$A$7,dComprador!$B$2:$B$7)</f>
        <v>Alon</v>
      </c>
      <c r="L945" t="str">
        <f>_xlfn.XLOOKUP(J945,dFornecedor!$A$2:$A$6,dFornecedor!$B$2:$B$6)</f>
        <v>StepUp</v>
      </c>
      <c r="M945" t="str">
        <f>_xlfn.XLOOKUP(G945,dMateriaPrima!$A$2:$A$12,dMateriaPrima!$B$2:$B$12)</f>
        <v>Cimento</v>
      </c>
      <c r="N945" s="2">
        <f>_xlfn.XLOOKUP(G945,dMateriaPrima!$A$2:$A$12,dMateriaPrima!$C$2:$C$12)</f>
        <v>23</v>
      </c>
      <c r="O945" s="3">
        <f t="shared" si="70"/>
        <v>483</v>
      </c>
      <c r="P945" s="4">
        <f t="shared" si="71"/>
        <v>0</v>
      </c>
      <c r="Q945" s="3">
        <f t="shared" si="72"/>
        <v>483</v>
      </c>
      <c r="R945" t="str">
        <f t="shared" si="73"/>
        <v>Em atraso</v>
      </c>
      <c r="S945" s="5">
        <f t="shared" si="74"/>
        <v>3</v>
      </c>
    </row>
    <row r="946" spans="1:19" x14ac:dyDescent="0.25">
      <c r="A946">
        <v>945</v>
      </c>
      <c r="B946" s="1">
        <v>43661</v>
      </c>
      <c r="C946" s="1">
        <v>43662</v>
      </c>
      <c r="D946" s="1">
        <v>43694</v>
      </c>
      <c r="E946" s="1">
        <v>43694</v>
      </c>
      <c r="F946">
        <v>1</v>
      </c>
      <c r="G946">
        <v>7</v>
      </c>
      <c r="H946">
        <v>472</v>
      </c>
      <c r="I946" s="6">
        <v>0</v>
      </c>
      <c r="J946">
        <v>3</v>
      </c>
      <c r="K946" t="str">
        <f>_xlfn.XLOOKUP(fCompras!F946,dComprador!$A$2:$A$7,dComprador!$B$2:$B$7)</f>
        <v>Alon</v>
      </c>
      <c r="L946" t="str">
        <f>_xlfn.XLOOKUP(J946,dFornecedor!$A$2:$A$6,dFornecedor!$B$2:$B$6)</f>
        <v>StepUp</v>
      </c>
      <c r="M946" t="str">
        <f>_xlfn.XLOOKUP(G946,dMateriaPrima!$A$2:$A$12,dMateriaPrima!$B$2:$B$12)</f>
        <v>Poliéster</v>
      </c>
      <c r="N946" s="2">
        <f>_xlfn.XLOOKUP(G946,dMateriaPrima!$A$2:$A$12,dMateriaPrima!$C$2:$C$12)</f>
        <v>8</v>
      </c>
      <c r="O946" s="3">
        <f t="shared" si="70"/>
        <v>3776</v>
      </c>
      <c r="P946" s="4">
        <f t="shared" si="71"/>
        <v>0</v>
      </c>
      <c r="Q946" s="3">
        <f t="shared" si="72"/>
        <v>3776</v>
      </c>
      <c r="R946" t="str">
        <f t="shared" si="73"/>
        <v>No prazo</v>
      </c>
      <c r="S946" s="5">
        <f t="shared" si="74"/>
        <v>0</v>
      </c>
    </row>
    <row r="947" spans="1:19" x14ac:dyDescent="0.25">
      <c r="A947">
        <v>946</v>
      </c>
      <c r="B947" s="1">
        <v>43661</v>
      </c>
      <c r="C947" s="1">
        <v>43662</v>
      </c>
      <c r="D947" s="1">
        <v>43683</v>
      </c>
      <c r="E947" s="1">
        <v>43686</v>
      </c>
      <c r="F947">
        <v>1</v>
      </c>
      <c r="G947">
        <v>8</v>
      </c>
      <c r="H947">
        <v>168</v>
      </c>
      <c r="I947" s="6">
        <v>0</v>
      </c>
      <c r="J947">
        <v>4</v>
      </c>
      <c r="K947" t="str">
        <f>_xlfn.XLOOKUP(fCompras!F947,dComprador!$A$2:$A$7,dComprador!$B$2:$B$7)</f>
        <v>Alon</v>
      </c>
      <c r="L947" t="str">
        <f>_xlfn.XLOOKUP(J947,dFornecedor!$A$2:$A$6,dFornecedor!$B$2:$B$6)</f>
        <v>AlphaOmega</v>
      </c>
      <c r="M947" t="str">
        <f>_xlfn.XLOOKUP(G947,dMateriaPrima!$A$2:$A$12,dMateriaPrima!$B$2:$B$12)</f>
        <v>Cimento</v>
      </c>
      <c r="N947" s="2">
        <f>_xlfn.XLOOKUP(G947,dMateriaPrima!$A$2:$A$12,dMateriaPrima!$C$2:$C$12)</f>
        <v>23</v>
      </c>
      <c r="O947" s="3">
        <f t="shared" si="70"/>
        <v>3864</v>
      </c>
      <c r="P947" s="4">
        <f t="shared" si="71"/>
        <v>0</v>
      </c>
      <c r="Q947" s="3">
        <f t="shared" si="72"/>
        <v>3864</v>
      </c>
      <c r="R947" t="str">
        <f t="shared" si="73"/>
        <v>Em atraso</v>
      </c>
      <c r="S947" s="5">
        <f t="shared" si="74"/>
        <v>3</v>
      </c>
    </row>
    <row r="948" spans="1:19" x14ac:dyDescent="0.25">
      <c r="A948">
        <v>947</v>
      </c>
      <c r="B948" s="1">
        <v>43662</v>
      </c>
      <c r="C948" s="1">
        <v>43670</v>
      </c>
      <c r="D948" s="1">
        <v>43671</v>
      </c>
      <c r="E948" s="1">
        <v>43674</v>
      </c>
      <c r="F948">
        <v>4</v>
      </c>
      <c r="G948">
        <v>5</v>
      </c>
      <c r="H948">
        <v>29</v>
      </c>
      <c r="I948" s="6">
        <v>0</v>
      </c>
      <c r="J948">
        <v>3</v>
      </c>
      <c r="K948" t="str">
        <f>_xlfn.XLOOKUP(fCompras!F948,dComprador!$A$2:$A$7,dComprador!$B$2:$B$7)</f>
        <v>Lira</v>
      </c>
      <c r="L948" t="str">
        <f>_xlfn.XLOOKUP(J948,dFornecedor!$A$2:$A$6,dFornecedor!$B$2:$B$6)</f>
        <v>StepUp</v>
      </c>
      <c r="M948" t="str">
        <f>_xlfn.XLOOKUP(G948,dMateriaPrima!$A$2:$A$12,dMateriaPrima!$B$2:$B$12)</f>
        <v>Areia</v>
      </c>
      <c r="N948" s="2">
        <f>_xlfn.XLOOKUP(G948,dMateriaPrima!$A$2:$A$12,dMateriaPrima!$C$2:$C$12)</f>
        <v>3.59</v>
      </c>
      <c r="O948" s="3">
        <f t="shared" si="70"/>
        <v>104.11</v>
      </c>
      <c r="P948" s="4">
        <f t="shared" si="71"/>
        <v>0</v>
      </c>
      <c r="Q948" s="3">
        <f t="shared" si="72"/>
        <v>104.11</v>
      </c>
      <c r="R948" t="str">
        <f t="shared" si="73"/>
        <v>Em atraso</v>
      </c>
      <c r="S948" s="5">
        <f t="shared" si="74"/>
        <v>3</v>
      </c>
    </row>
    <row r="949" spans="1:19" x14ac:dyDescent="0.25">
      <c r="A949">
        <v>948</v>
      </c>
      <c r="B949" s="1">
        <v>43662</v>
      </c>
      <c r="C949" s="1">
        <v>43663</v>
      </c>
      <c r="D949" s="1">
        <v>43683</v>
      </c>
      <c r="E949" s="1">
        <v>43683</v>
      </c>
      <c r="F949">
        <v>1</v>
      </c>
      <c r="G949">
        <v>7</v>
      </c>
      <c r="H949">
        <v>1</v>
      </c>
      <c r="I949" s="6">
        <v>0</v>
      </c>
      <c r="J949">
        <v>3</v>
      </c>
      <c r="K949" t="str">
        <f>_xlfn.XLOOKUP(fCompras!F949,dComprador!$A$2:$A$7,dComprador!$B$2:$B$7)</f>
        <v>Alon</v>
      </c>
      <c r="L949" t="str">
        <f>_xlfn.XLOOKUP(J949,dFornecedor!$A$2:$A$6,dFornecedor!$B$2:$B$6)</f>
        <v>StepUp</v>
      </c>
      <c r="M949" t="str">
        <f>_xlfn.XLOOKUP(G949,dMateriaPrima!$A$2:$A$12,dMateriaPrima!$B$2:$B$12)</f>
        <v>Poliéster</v>
      </c>
      <c r="N949" s="2">
        <f>_xlfn.XLOOKUP(G949,dMateriaPrima!$A$2:$A$12,dMateriaPrima!$C$2:$C$12)</f>
        <v>8</v>
      </c>
      <c r="O949" s="3">
        <f t="shared" si="70"/>
        <v>8</v>
      </c>
      <c r="P949" s="4">
        <f t="shared" si="71"/>
        <v>0</v>
      </c>
      <c r="Q949" s="3">
        <f t="shared" si="72"/>
        <v>8</v>
      </c>
      <c r="R949" t="str">
        <f t="shared" si="73"/>
        <v>No prazo</v>
      </c>
      <c r="S949" s="5">
        <f t="shared" si="74"/>
        <v>0</v>
      </c>
    </row>
    <row r="950" spans="1:19" x14ac:dyDescent="0.25">
      <c r="A950">
        <v>949</v>
      </c>
      <c r="B950" s="1">
        <v>43662</v>
      </c>
      <c r="C950" s="1">
        <v>43670</v>
      </c>
      <c r="D950" s="1">
        <v>43674</v>
      </c>
      <c r="E950" s="1">
        <v>43675</v>
      </c>
      <c r="F950">
        <v>2</v>
      </c>
      <c r="G950">
        <v>5</v>
      </c>
      <c r="H950">
        <v>331</v>
      </c>
      <c r="I950" s="6">
        <v>0</v>
      </c>
      <c r="J950">
        <v>2</v>
      </c>
      <c r="K950" t="str">
        <f>_xlfn.XLOOKUP(fCompras!F950,dComprador!$A$2:$A$7,dComprador!$B$2:$B$7)</f>
        <v>João</v>
      </c>
      <c r="L950" t="str">
        <f>_xlfn.XLOOKUP(J950,dFornecedor!$A$2:$A$6,dFornecedor!$B$2:$B$6)</f>
        <v>Minerva</v>
      </c>
      <c r="M950" t="str">
        <f>_xlfn.XLOOKUP(G950,dMateriaPrima!$A$2:$A$12,dMateriaPrima!$B$2:$B$12)</f>
        <v>Areia</v>
      </c>
      <c r="N950" s="2">
        <f>_xlfn.XLOOKUP(G950,dMateriaPrima!$A$2:$A$12,dMateriaPrima!$C$2:$C$12)</f>
        <v>3.59</v>
      </c>
      <c r="O950" s="3">
        <f t="shared" si="70"/>
        <v>1188.29</v>
      </c>
      <c r="P950" s="4">
        <f t="shared" si="71"/>
        <v>0</v>
      </c>
      <c r="Q950" s="3">
        <f t="shared" si="72"/>
        <v>1188.29</v>
      </c>
      <c r="R950" t="str">
        <f t="shared" si="73"/>
        <v>Em atraso</v>
      </c>
      <c r="S950" s="5">
        <f t="shared" si="74"/>
        <v>1</v>
      </c>
    </row>
    <row r="951" spans="1:19" x14ac:dyDescent="0.25">
      <c r="A951">
        <v>950</v>
      </c>
      <c r="B951" s="1">
        <v>43662</v>
      </c>
      <c r="C951" s="1">
        <v>43672</v>
      </c>
      <c r="D951" s="1">
        <v>43680</v>
      </c>
      <c r="E951" s="1">
        <v>43682</v>
      </c>
      <c r="F951">
        <v>1</v>
      </c>
      <c r="G951">
        <v>9</v>
      </c>
      <c r="H951">
        <v>267</v>
      </c>
      <c r="I951" s="6">
        <v>0</v>
      </c>
      <c r="J951">
        <v>3</v>
      </c>
      <c r="K951" t="str">
        <f>_xlfn.XLOOKUP(fCompras!F951,dComprador!$A$2:$A$7,dComprador!$B$2:$B$7)</f>
        <v>Alon</v>
      </c>
      <c r="L951" t="str">
        <f>_xlfn.XLOOKUP(J951,dFornecedor!$A$2:$A$6,dFornecedor!$B$2:$B$6)</f>
        <v>StepUp</v>
      </c>
      <c r="M951" t="str">
        <f>_xlfn.XLOOKUP(G951,dMateriaPrima!$A$2:$A$12,dMateriaPrima!$B$2:$B$12)</f>
        <v>Couro</v>
      </c>
      <c r="N951" s="2">
        <f>_xlfn.XLOOKUP(G951,dMateriaPrima!$A$2:$A$12,dMateriaPrima!$C$2:$C$12)</f>
        <v>4.4000000000000004</v>
      </c>
      <c r="O951" s="3">
        <f t="shared" si="70"/>
        <v>1174.8000000000002</v>
      </c>
      <c r="P951" s="4">
        <f t="shared" si="71"/>
        <v>0</v>
      </c>
      <c r="Q951" s="3">
        <f t="shared" si="72"/>
        <v>1174.8000000000002</v>
      </c>
      <c r="R951" t="str">
        <f t="shared" si="73"/>
        <v>Em atraso</v>
      </c>
      <c r="S951" s="5">
        <f t="shared" si="74"/>
        <v>2</v>
      </c>
    </row>
    <row r="952" spans="1:19" x14ac:dyDescent="0.25">
      <c r="A952">
        <v>951</v>
      </c>
      <c r="B952" s="1">
        <v>43662</v>
      </c>
      <c r="C952" s="1">
        <v>43672</v>
      </c>
      <c r="D952" s="1">
        <v>43677</v>
      </c>
      <c r="E952" s="1">
        <v>43680</v>
      </c>
      <c r="F952">
        <v>2</v>
      </c>
      <c r="G952">
        <v>11</v>
      </c>
      <c r="H952">
        <v>20</v>
      </c>
      <c r="I952" s="6">
        <v>0</v>
      </c>
      <c r="J952">
        <v>1</v>
      </c>
      <c r="K952" t="str">
        <f>_xlfn.XLOOKUP(fCompras!F952,dComprador!$A$2:$A$7,dComprador!$B$2:$B$7)</f>
        <v>João</v>
      </c>
      <c r="L952" t="str">
        <f>_xlfn.XLOOKUP(J952,dFornecedor!$A$2:$A$6,dFornecedor!$B$2:$B$6)</f>
        <v>NorthShore</v>
      </c>
      <c r="M952" t="str">
        <f>_xlfn.XLOOKUP(G952,dMateriaPrima!$A$2:$A$12,dMateriaPrima!$B$2:$B$12)</f>
        <v>Papel</v>
      </c>
      <c r="N952" s="2">
        <f>_xlfn.XLOOKUP(G952,dMateriaPrima!$A$2:$A$12,dMateriaPrima!$C$2:$C$12)</f>
        <v>9</v>
      </c>
      <c r="O952" s="3">
        <f t="shared" si="70"/>
        <v>180</v>
      </c>
      <c r="P952" s="4">
        <f t="shared" si="71"/>
        <v>0</v>
      </c>
      <c r="Q952" s="3">
        <f t="shared" si="72"/>
        <v>180</v>
      </c>
      <c r="R952" t="str">
        <f t="shared" si="73"/>
        <v>Em atraso</v>
      </c>
      <c r="S952" s="5">
        <f t="shared" si="74"/>
        <v>3</v>
      </c>
    </row>
    <row r="953" spans="1:19" x14ac:dyDescent="0.25">
      <c r="A953">
        <v>952</v>
      </c>
      <c r="B953" s="1">
        <v>43662</v>
      </c>
      <c r="C953" s="1">
        <v>43663</v>
      </c>
      <c r="D953" s="1">
        <v>43695</v>
      </c>
      <c r="E953" s="1">
        <v>43695</v>
      </c>
      <c r="F953">
        <v>1</v>
      </c>
      <c r="G953">
        <v>7</v>
      </c>
      <c r="H953">
        <v>55</v>
      </c>
      <c r="I953" s="6">
        <v>0.27</v>
      </c>
      <c r="J953">
        <v>3</v>
      </c>
      <c r="K953" t="str">
        <f>_xlfn.XLOOKUP(fCompras!F953,dComprador!$A$2:$A$7,dComprador!$B$2:$B$7)</f>
        <v>Alon</v>
      </c>
      <c r="L953" t="str">
        <f>_xlfn.XLOOKUP(J953,dFornecedor!$A$2:$A$6,dFornecedor!$B$2:$B$6)</f>
        <v>StepUp</v>
      </c>
      <c r="M953" t="str">
        <f>_xlfn.XLOOKUP(G953,dMateriaPrima!$A$2:$A$12,dMateriaPrima!$B$2:$B$12)</f>
        <v>Poliéster</v>
      </c>
      <c r="N953" s="2">
        <f>_xlfn.XLOOKUP(G953,dMateriaPrima!$A$2:$A$12,dMateriaPrima!$C$2:$C$12)</f>
        <v>8</v>
      </c>
      <c r="O953" s="3">
        <f t="shared" si="70"/>
        <v>440</v>
      </c>
      <c r="P953" s="4">
        <f t="shared" si="71"/>
        <v>118.80000000000001</v>
      </c>
      <c r="Q953" s="3">
        <f t="shared" si="72"/>
        <v>321.2</v>
      </c>
      <c r="R953" t="str">
        <f t="shared" si="73"/>
        <v>No prazo</v>
      </c>
      <c r="S953" s="5">
        <f t="shared" si="74"/>
        <v>0</v>
      </c>
    </row>
    <row r="954" spans="1:19" x14ac:dyDescent="0.25">
      <c r="A954">
        <v>953</v>
      </c>
      <c r="B954" s="1">
        <v>43663</v>
      </c>
      <c r="C954" s="1">
        <v>43668</v>
      </c>
      <c r="D954" s="1">
        <v>43670</v>
      </c>
      <c r="E954" s="1">
        <v>43670</v>
      </c>
      <c r="F954">
        <v>4</v>
      </c>
      <c r="G954">
        <v>3</v>
      </c>
      <c r="H954">
        <v>190</v>
      </c>
      <c r="I954" s="6">
        <v>0</v>
      </c>
      <c r="J954">
        <v>3</v>
      </c>
      <c r="K954" t="str">
        <f>_xlfn.XLOOKUP(fCompras!F954,dComprador!$A$2:$A$7,dComprador!$B$2:$B$7)</f>
        <v>Lira</v>
      </c>
      <c r="L954" t="str">
        <f>_xlfn.XLOOKUP(J954,dFornecedor!$A$2:$A$6,dFornecedor!$B$2:$B$6)</f>
        <v>StepUp</v>
      </c>
      <c r="M954" t="str">
        <f>_xlfn.XLOOKUP(G954,dMateriaPrima!$A$2:$A$12,dMateriaPrima!$B$2:$B$12)</f>
        <v>Barra Metal</v>
      </c>
      <c r="N954" s="2">
        <f>_xlfn.XLOOKUP(G954,dMateriaPrima!$A$2:$A$12,dMateriaPrima!$C$2:$C$12)</f>
        <v>565</v>
      </c>
      <c r="O954" s="3">
        <f t="shared" si="70"/>
        <v>107350</v>
      </c>
      <c r="P954" s="4">
        <f t="shared" si="71"/>
        <v>0</v>
      </c>
      <c r="Q954" s="3">
        <f t="shared" si="72"/>
        <v>107350</v>
      </c>
      <c r="R954" t="str">
        <f t="shared" si="73"/>
        <v>No prazo</v>
      </c>
      <c r="S954" s="5">
        <f t="shared" si="74"/>
        <v>0</v>
      </c>
    </row>
    <row r="955" spans="1:19" x14ac:dyDescent="0.25">
      <c r="A955">
        <v>954</v>
      </c>
      <c r="B955" s="1">
        <v>43663</v>
      </c>
      <c r="C955" s="1">
        <v>43663</v>
      </c>
      <c r="D955" s="1">
        <v>43670</v>
      </c>
      <c r="E955" s="1">
        <v>43673</v>
      </c>
      <c r="F955">
        <v>4</v>
      </c>
      <c r="G955">
        <v>10</v>
      </c>
      <c r="H955">
        <v>147</v>
      </c>
      <c r="I955" s="6">
        <v>0</v>
      </c>
      <c r="J955">
        <v>2</v>
      </c>
      <c r="K955" t="str">
        <f>_xlfn.XLOOKUP(fCompras!F955,dComprador!$A$2:$A$7,dComprador!$B$2:$B$7)</f>
        <v>Lira</v>
      </c>
      <c r="L955" t="str">
        <f>_xlfn.XLOOKUP(J955,dFornecedor!$A$2:$A$6,dFornecedor!$B$2:$B$6)</f>
        <v>Minerva</v>
      </c>
      <c r="M955" t="str">
        <f>_xlfn.XLOOKUP(G955,dMateriaPrima!$A$2:$A$12,dMateriaPrima!$B$2:$B$12)</f>
        <v>Pedra Britada</v>
      </c>
      <c r="N955" s="2">
        <f>_xlfn.XLOOKUP(G955,dMateriaPrima!$A$2:$A$12,dMateriaPrima!$C$2:$C$12)</f>
        <v>56</v>
      </c>
      <c r="O955" s="3">
        <f t="shared" si="70"/>
        <v>8232</v>
      </c>
      <c r="P955" s="4">
        <f t="shared" si="71"/>
        <v>0</v>
      </c>
      <c r="Q955" s="3">
        <f t="shared" si="72"/>
        <v>8232</v>
      </c>
      <c r="R955" t="str">
        <f t="shared" si="73"/>
        <v>Em atraso</v>
      </c>
      <c r="S955" s="5">
        <f t="shared" si="74"/>
        <v>3</v>
      </c>
    </row>
    <row r="956" spans="1:19" x14ac:dyDescent="0.25">
      <c r="A956">
        <v>955</v>
      </c>
      <c r="B956" s="1">
        <v>43663</v>
      </c>
      <c r="C956" s="1">
        <v>43664</v>
      </c>
      <c r="D956" s="1">
        <v>43669</v>
      </c>
      <c r="E956" s="1">
        <v>43673</v>
      </c>
      <c r="F956">
        <v>4</v>
      </c>
      <c r="G956">
        <v>8</v>
      </c>
      <c r="H956">
        <v>355</v>
      </c>
      <c r="I956" s="6">
        <v>0</v>
      </c>
      <c r="J956">
        <v>3</v>
      </c>
      <c r="K956" t="str">
        <f>_xlfn.XLOOKUP(fCompras!F956,dComprador!$A$2:$A$7,dComprador!$B$2:$B$7)</f>
        <v>Lira</v>
      </c>
      <c r="L956" t="str">
        <f>_xlfn.XLOOKUP(J956,dFornecedor!$A$2:$A$6,dFornecedor!$B$2:$B$6)</f>
        <v>StepUp</v>
      </c>
      <c r="M956" t="str">
        <f>_xlfn.XLOOKUP(G956,dMateriaPrima!$A$2:$A$12,dMateriaPrima!$B$2:$B$12)</f>
        <v>Cimento</v>
      </c>
      <c r="N956" s="2">
        <f>_xlfn.XLOOKUP(G956,dMateriaPrima!$A$2:$A$12,dMateriaPrima!$C$2:$C$12)</f>
        <v>23</v>
      </c>
      <c r="O956" s="3">
        <f t="shared" si="70"/>
        <v>8165</v>
      </c>
      <c r="P956" s="4">
        <f t="shared" si="71"/>
        <v>0</v>
      </c>
      <c r="Q956" s="3">
        <f t="shared" si="72"/>
        <v>8165</v>
      </c>
      <c r="R956" t="str">
        <f t="shared" si="73"/>
        <v>Em atraso</v>
      </c>
      <c r="S956" s="5">
        <f t="shared" si="74"/>
        <v>4</v>
      </c>
    </row>
    <row r="957" spans="1:19" x14ac:dyDescent="0.25">
      <c r="A957">
        <v>956</v>
      </c>
      <c r="B957" s="1">
        <v>43663</v>
      </c>
      <c r="C957" s="1">
        <v>43663</v>
      </c>
      <c r="D957" s="1">
        <v>43670</v>
      </c>
      <c r="E957" s="1">
        <v>43672</v>
      </c>
      <c r="F957">
        <v>4</v>
      </c>
      <c r="G957">
        <v>5</v>
      </c>
      <c r="H957">
        <v>388</v>
      </c>
      <c r="I957" s="6">
        <v>0</v>
      </c>
      <c r="J957">
        <v>2</v>
      </c>
      <c r="K957" t="str">
        <f>_xlfn.XLOOKUP(fCompras!F957,dComprador!$A$2:$A$7,dComprador!$B$2:$B$7)</f>
        <v>Lira</v>
      </c>
      <c r="L957" t="str">
        <f>_xlfn.XLOOKUP(J957,dFornecedor!$A$2:$A$6,dFornecedor!$B$2:$B$6)</f>
        <v>Minerva</v>
      </c>
      <c r="M957" t="str">
        <f>_xlfn.XLOOKUP(G957,dMateriaPrima!$A$2:$A$12,dMateriaPrima!$B$2:$B$12)</f>
        <v>Areia</v>
      </c>
      <c r="N957" s="2">
        <f>_xlfn.XLOOKUP(G957,dMateriaPrima!$A$2:$A$12,dMateriaPrima!$C$2:$C$12)</f>
        <v>3.59</v>
      </c>
      <c r="O957" s="3">
        <f t="shared" si="70"/>
        <v>1392.9199999999998</v>
      </c>
      <c r="P957" s="4">
        <f t="shared" si="71"/>
        <v>0</v>
      </c>
      <c r="Q957" s="3">
        <f t="shared" si="72"/>
        <v>1392.9199999999998</v>
      </c>
      <c r="R957" t="str">
        <f t="shared" si="73"/>
        <v>Em atraso</v>
      </c>
      <c r="S957" s="5">
        <f t="shared" si="74"/>
        <v>2</v>
      </c>
    </row>
    <row r="958" spans="1:19" x14ac:dyDescent="0.25">
      <c r="A958">
        <v>957</v>
      </c>
      <c r="B958" s="1">
        <v>43663</v>
      </c>
      <c r="C958" s="1">
        <v>43672</v>
      </c>
      <c r="D958" s="1">
        <v>43673</v>
      </c>
      <c r="E958" s="1">
        <v>43678</v>
      </c>
      <c r="F958">
        <v>4</v>
      </c>
      <c r="G958">
        <v>5</v>
      </c>
      <c r="H958">
        <v>69</v>
      </c>
      <c r="I958" s="6">
        <v>0</v>
      </c>
      <c r="J958">
        <v>3</v>
      </c>
      <c r="K958" t="str">
        <f>_xlfn.XLOOKUP(fCompras!F958,dComprador!$A$2:$A$7,dComprador!$B$2:$B$7)</f>
        <v>Lira</v>
      </c>
      <c r="L958" t="str">
        <f>_xlfn.XLOOKUP(J958,dFornecedor!$A$2:$A$6,dFornecedor!$B$2:$B$6)</f>
        <v>StepUp</v>
      </c>
      <c r="M958" t="str">
        <f>_xlfn.XLOOKUP(G958,dMateriaPrima!$A$2:$A$12,dMateriaPrima!$B$2:$B$12)</f>
        <v>Areia</v>
      </c>
      <c r="N958" s="2">
        <f>_xlfn.XLOOKUP(G958,dMateriaPrima!$A$2:$A$12,dMateriaPrima!$C$2:$C$12)</f>
        <v>3.59</v>
      </c>
      <c r="O958" s="3">
        <f t="shared" si="70"/>
        <v>247.70999999999998</v>
      </c>
      <c r="P958" s="4">
        <f t="shared" si="71"/>
        <v>0</v>
      </c>
      <c r="Q958" s="3">
        <f t="shared" si="72"/>
        <v>247.70999999999998</v>
      </c>
      <c r="R958" t="str">
        <f t="shared" si="73"/>
        <v>Em atraso</v>
      </c>
      <c r="S958" s="5">
        <f t="shared" si="74"/>
        <v>5</v>
      </c>
    </row>
    <row r="959" spans="1:19" x14ac:dyDescent="0.25">
      <c r="A959">
        <v>958</v>
      </c>
      <c r="B959" s="1">
        <v>43663</v>
      </c>
      <c r="C959" s="1">
        <v>43674</v>
      </c>
      <c r="D959" s="1">
        <v>43682</v>
      </c>
      <c r="E959" s="1">
        <v>43681</v>
      </c>
      <c r="F959">
        <v>1</v>
      </c>
      <c r="G959">
        <v>7</v>
      </c>
      <c r="H959">
        <v>27</v>
      </c>
      <c r="I959" s="6">
        <v>0</v>
      </c>
      <c r="J959">
        <v>1</v>
      </c>
      <c r="K959" t="str">
        <f>_xlfn.XLOOKUP(fCompras!F959,dComprador!$A$2:$A$7,dComprador!$B$2:$B$7)</f>
        <v>Alon</v>
      </c>
      <c r="L959" t="str">
        <f>_xlfn.XLOOKUP(J959,dFornecedor!$A$2:$A$6,dFornecedor!$B$2:$B$6)</f>
        <v>NorthShore</v>
      </c>
      <c r="M959" t="str">
        <f>_xlfn.XLOOKUP(G959,dMateriaPrima!$A$2:$A$12,dMateriaPrima!$B$2:$B$12)</f>
        <v>Poliéster</v>
      </c>
      <c r="N959" s="2">
        <f>_xlfn.XLOOKUP(G959,dMateriaPrima!$A$2:$A$12,dMateriaPrima!$C$2:$C$12)</f>
        <v>8</v>
      </c>
      <c r="O959" s="3">
        <f t="shared" si="70"/>
        <v>216</v>
      </c>
      <c r="P959" s="4">
        <f t="shared" si="71"/>
        <v>0</v>
      </c>
      <c r="Q959" s="3">
        <f t="shared" si="72"/>
        <v>216</v>
      </c>
      <c r="R959" t="str">
        <f t="shared" si="73"/>
        <v>No prazo</v>
      </c>
      <c r="S959" s="5">
        <f t="shared" si="74"/>
        <v>0</v>
      </c>
    </row>
    <row r="960" spans="1:19" x14ac:dyDescent="0.25">
      <c r="A960">
        <v>959</v>
      </c>
      <c r="B960" s="1">
        <v>43663</v>
      </c>
      <c r="C960" s="1">
        <v>43666</v>
      </c>
      <c r="D960" s="1">
        <v>43691</v>
      </c>
      <c r="E960" s="1">
        <v>43693</v>
      </c>
      <c r="F960">
        <v>1</v>
      </c>
      <c r="G960">
        <v>5</v>
      </c>
      <c r="H960">
        <v>530</v>
      </c>
      <c r="I960" s="6">
        <v>0</v>
      </c>
      <c r="J960">
        <v>4</v>
      </c>
      <c r="K960" t="str">
        <f>_xlfn.XLOOKUP(fCompras!F960,dComprador!$A$2:$A$7,dComprador!$B$2:$B$7)</f>
        <v>Alon</v>
      </c>
      <c r="L960" t="str">
        <f>_xlfn.XLOOKUP(J960,dFornecedor!$A$2:$A$6,dFornecedor!$B$2:$B$6)</f>
        <v>AlphaOmega</v>
      </c>
      <c r="M960" t="str">
        <f>_xlfn.XLOOKUP(G960,dMateriaPrima!$A$2:$A$12,dMateriaPrima!$B$2:$B$12)</f>
        <v>Areia</v>
      </c>
      <c r="N960" s="2">
        <f>_xlfn.XLOOKUP(G960,dMateriaPrima!$A$2:$A$12,dMateriaPrima!$C$2:$C$12)</f>
        <v>3.59</v>
      </c>
      <c r="O960" s="3">
        <f t="shared" si="70"/>
        <v>1902.6999999999998</v>
      </c>
      <c r="P960" s="4">
        <f t="shared" si="71"/>
        <v>0</v>
      </c>
      <c r="Q960" s="3">
        <f t="shared" si="72"/>
        <v>1902.6999999999998</v>
      </c>
      <c r="R960" t="str">
        <f t="shared" si="73"/>
        <v>Em atraso</v>
      </c>
      <c r="S960" s="5">
        <f t="shared" si="74"/>
        <v>2</v>
      </c>
    </row>
    <row r="961" spans="1:19" x14ac:dyDescent="0.25">
      <c r="A961">
        <v>960</v>
      </c>
      <c r="B961" s="1">
        <v>43663</v>
      </c>
      <c r="C961" s="1">
        <v>43668</v>
      </c>
      <c r="D961" s="1">
        <v>43686</v>
      </c>
      <c r="E961" s="1">
        <v>43689</v>
      </c>
      <c r="F961">
        <v>1</v>
      </c>
      <c r="G961">
        <v>7</v>
      </c>
      <c r="H961">
        <v>20</v>
      </c>
      <c r="I961" s="6">
        <v>0</v>
      </c>
      <c r="J961">
        <v>3</v>
      </c>
      <c r="K961" t="str">
        <f>_xlfn.XLOOKUP(fCompras!F961,dComprador!$A$2:$A$7,dComprador!$B$2:$B$7)</f>
        <v>Alon</v>
      </c>
      <c r="L961" t="str">
        <f>_xlfn.XLOOKUP(J961,dFornecedor!$A$2:$A$6,dFornecedor!$B$2:$B$6)</f>
        <v>StepUp</v>
      </c>
      <c r="M961" t="str">
        <f>_xlfn.XLOOKUP(G961,dMateriaPrima!$A$2:$A$12,dMateriaPrima!$B$2:$B$12)</f>
        <v>Poliéster</v>
      </c>
      <c r="N961" s="2">
        <f>_xlfn.XLOOKUP(G961,dMateriaPrima!$A$2:$A$12,dMateriaPrima!$C$2:$C$12)</f>
        <v>8</v>
      </c>
      <c r="O961" s="3">
        <f t="shared" si="70"/>
        <v>160</v>
      </c>
      <c r="P961" s="4">
        <f t="shared" si="71"/>
        <v>0</v>
      </c>
      <c r="Q961" s="3">
        <f t="shared" si="72"/>
        <v>160</v>
      </c>
      <c r="R961" t="str">
        <f t="shared" si="73"/>
        <v>Em atraso</v>
      </c>
      <c r="S961" s="5">
        <f t="shared" si="74"/>
        <v>3</v>
      </c>
    </row>
    <row r="962" spans="1:19" x14ac:dyDescent="0.25">
      <c r="A962">
        <v>961</v>
      </c>
      <c r="B962" s="1">
        <v>43664</v>
      </c>
      <c r="C962" s="1">
        <v>43664</v>
      </c>
      <c r="D962" s="1">
        <v>43671</v>
      </c>
      <c r="E962" s="1">
        <v>43669</v>
      </c>
      <c r="F962">
        <v>4</v>
      </c>
      <c r="G962">
        <v>9</v>
      </c>
      <c r="H962">
        <v>30</v>
      </c>
      <c r="I962" s="6">
        <v>0</v>
      </c>
      <c r="J962">
        <v>2</v>
      </c>
      <c r="K962" t="str">
        <f>_xlfn.XLOOKUP(fCompras!F962,dComprador!$A$2:$A$7,dComprador!$B$2:$B$7)</f>
        <v>Lira</v>
      </c>
      <c r="L962" t="str">
        <f>_xlfn.XLOOKUP(J962,dFornecedor!$A$2:$A$6,dFornecedor!$B$2:$B$6)</f>
        <v>Minerva</v>
      </c>
      <c r="M962" t="str">
        <f>_xlfn.XLOOKUP(G962,dMateriaPrima!$A$2:$A$12,dMateriaPrima!$B$2:$B$12)</f>
        <v>Couro</v>
      </c>
      <c r="N962" s="2">
        <f>_xlfn.XLOOKUP(G962,dMateriaPrima!$A$2:$A$12,dMateriaPrima!$C$2:$C$12)</f>
        <v>4.4000000000000004</v>
      </c>
      <c r="O962" s="3">
        <f t="shared" si="70"/>
        <v>132</v>
      </c>
      <c r="P962" s="4">
        <f t="shared" si="71"/>
        <v>0</v>
      </c>
      <c r="Q962" s="3">
        <f t="shared" si="72"/>
        <v>132</v>
      </c>
      <c r="R962" t="str">
        <f t="shared" si="73"/>
        <v>No prazo</v>
      </c>
      <c r="S962" s="5">
        <f t="shared" si="74"/>
        <v>0</v>
      </c>
    </row>
    <row r="963" spans="1:19" x14ac:dyDescent="0.25">
      <c r="A963">
        <v>962</v>
      </c>
      <c r="B963" s="1">
        <v>43664</v>
      </c>
      <c r="C963" s="1">
        <v>43673</v>
      </c>
      <c r="D963" s="1">
        <v>43674</v>
      </c>
      <c r="E963" s="1">
        <v>43677</v>
      </c>
      <c r="F963">
        <v>4</v>
      </c>
      <c r="G963">
        <v>2</v>
      </c>
      <c r="H963">
        <v>135</v>
      </c>
      <c r="I963" s="6">
        <v>0</v>
      </c>
      <c r="J963">
        <v>3</v>
      </c>
      <c r="K963" t="str">
        <f>_xlfn.XLOOKUP(fCompras!F963,dComprador!$A$2:$A$7,dComprador!$B$2:$B$7)</f>
        <v>Lira</v>
      </c>
      <c r="L963" t="str">
        <f>_xlfn.XLOOKUP(J963,dFornecedor!$A$2:$A$6,dFornecedor!$B$2:$B$6)</f>
        <v>StepUp</v>
      </c>
      <c r="M963" t="str">
        <f>_xlfn.XLOOKUP(G963,dMateriaPrima!$A$2:$A$12,dMateriaPrima!$B$2:$B$12)</f>
        <v>Chapa Metal</v>
      </c>
      <c r="N963" s="2">
        <f>_xlfn.XLOOKUP(G963,dMateriaPrima!$A$2:$A$12,dMateriaPrima!$C$2:$C$12)</f>
        <v>299.89999999999998</v>
      </c>
      <c r="O963" s="3">
        <f t="shared" ref="O963:O1026" si="75">PRODUCT(H963,N963)</f>
        <v>40486.5</v>
      </c>
      <c r="P963" s="4">
        <f t="shared" ref="P963:P1026" si="76">PRODUCT(O963,I963)</f>
        <v>0</v>
      </c>
      <c r="Q963" s="3">
        <f t="shared" ref="Q963:Q1026" si="77">O963-P963</f>
        <v>40486.5</v>
      </c>
      <c r="R963" t="str">
        <f t="shared" ref="R963:R1026" si="78">IF(E963&lt;=D963,"No prazo",IF(E963&gt;D963,"Em atraso"))</f>
        <v>Em atraso</v>
      </c>
      <c r="S963" s="5">
        <f t="shared" ref="S963:S1026" si="79">IF(E963 &gt;D963, E963-D963,0)</f>
        <v>3</v>
      </c>
    </row>
    <row r="964" spans="1:19" x14ac:dyDescent="0.25">
      <c r="A964">
        <v>963</v>
      </c>
      <c r="B964" s="1">
        <v>43664</v>
      </c>
      <c r="C964" s="1">
        <v>43665</v>
      </c>
      <c r="D964" s="1">
        <v>43671</v>
      </c>
      <c r="E964" s="1">
        <v>43673</v>
      </c>
      <c r="F964">
        <v>4</v>
      </c>
      <c r="G964">
        <v>5</v>
      </c>
      <c r="H964">
        <v>22</v>
      </c>
      <c r="I964" s="6">
        <v>0</v>
      </c>
      <c r="J964">
        <v>3</v>
      </c>
      <c r="K964" t="str">
        <f>_xlfn.XLOOKUP(fCompras!F964,dComprador!$A$2:$A$7,dComprador!$B$2:$B$7)</f>
        <v>Lira</v>
      </c>
      <c r="L964" t="str">
        <f>_xlfn.XLOOKUP(J964,dFornecedor!$A$2:$A$6,dFornecedor!$B$2:$B$6)</f>
        <v>StepUp</v>
      </c>
      <c r="M964" t="str">
        <f>_xlfn.XLOOKUP(G964,dMateriaPrima!$A$2:$A$12,dMateriaPrima!$B$2:$B$12)</f>
        <v>Areia</v>
      </c>
      <c r="N964" s="2">
        <f>_xlfn.XLOOKUP(G964,dMateriaPrima!$A$2:$A$12,dMateriaPrima!$C$2:$C$12)</f>
        <v>3.59</v>
      </c>
      <c r="O964" s="3">
        <f t="shared" si="75"/>
        <v>78.97999999999999</v>
      </c>
      <c r="P964" s="4">
        <f t="shared" si="76"/>
        <v>0</v>
      </c>
      <c r="Q964" s="3">
        <f t="shared" si="77"/>
        <v>78.97999999999999</v>
      </c>
      <c r="R964" t="str">
        <f t="shared" si="78"/>
        <v>Em atraso</v>
      </c>
      <c r="S964" s="5">
        <f t="shared" si="79"/>
        <v>2</v>
      </c>
    </row>
    <row r="965" spans="1:19" x14ac:dyDescent="0.25">
      <c r="A965">
        <v>964</v>
      </c>
      <c r="B965" s="1">
        <v>43664</v>
      </c>
      <c r="C965" s="1">
        <v>43672</v>
      </c>
      <c r="D965" s="1">
        <v>43673</v>
      </c>
      <c r="E965" s="1">
        <v>43677</v>
      </c>
      <c r="F965">
        <v>4</v>
      </c>
      <c r="G965">
        <v>7</v>
      </c>
      <c r="H965">
        <v>63</v>
      </c>
      <c r="I965" s="6">
        <v>0</v>
      </c>
      <c r="J965">
        <v>3</v>
      </c>
      <c r="K965" t="str">
        <f>_xlfn.XLOOKUP(fCompras!F965,dComprador!$A$2:$A$7,dComprador!$B$2:$B$7)</f>
        <v>Lira</v>
      </c>
      <c r="L965" t="str">
        <f>_xlfn.XLOOKUP(J965,dFornecedor!$A$2:$A$6,dFornecedor!$B$2:$B$6)</f>
        <v>StepUp</v>
      </c>
      <c r="M965" t="str">
        <f>_xlfn.XLOOKUP(G965,dMateriaPrima!$A$2:$A$12,dMateriaPrima!$B$2:$B$12)</f>
        <v>Poliéster</v>
      </c>
      <c r="N965" s="2">
        <f>_xlfn.XLOOKUP(G965,dMateriaPrima!$A$2:$A$12,dMateriaPrima!$C$2:$C$12)</f>
        <v>8</v>
      </c>
      <c r="O965" s="3">
        <f t="shared" si="75"/>
        <v>504</v>
      </c>
      <c r="P965" s="4">
        <f t="shared" si="76"/>
        <v>0</v>
      </c>
      <c r="Q965" s="3">
        <f t="shared" si="77"/>
        <v>504</v>
      </c>
      <c r="R965" t="str">
        <f t="shared" si="78"/>
        <v>Em atraso</v>
      </c>
      <c r="S965" s="5">
        <f t="shared" si="79"/>
        <v>4</v>
      </c>
    </row>
    <row r="966" spans="1:19" x14ac:dyDescent="0.25">
      <c r="A966">
        <v>965</v>
      </c>
      <c r="B966" s="1">
        <v>43664</v>
      </c>
      <c r="C966" s="1">
        <v>43672</v>
      </c>
      <c r="D966" s="1">
        <v>43673</v>
      </c>
      <c r="E966" s="1">
        <v>43677</v>
      </c>
      <c r="F966">
        <v>4</v>
      </c>
      <c r="G966">
        <v>11</v>
      </c>
      <c r="H966">
        <v>90</v>
      </c>
      <c r="I966" s="6">
        <v>0</v>
      </c>
      <c r="J966">
        <v>2</v>
      </c>
      <c r="K966" t="str">
        <f>_xlfn.XLOOKUP(fCompras!F966,dComprador!$A$2:$A$7,dComprador!$B$2:$B$7)</f>
        <v>Lira</v>
      </c>
      <c r="L966" t="str">
        <f>_xlfn.XLOOKUP(J966,dFornecedor!$A$2:$A$6,dFornecedor!$B$2:$B$6)</f>
        <v>Minerva</v>
      </c>
      <c r="M966" t="str">
        <f>_xlfn.XLOOKUP(G966,dMateriaPrima!$A$2:$A$12,dMateriaPrima!$B$2:$B$12)</f>
        <v>Papel</v>
      </c>
      <c r="N966" s="2">
        <f>_xlfn.XLOOKUP(G966,dMateriaPrima!$A$2:$A$12,dMateriaPrima!$C$2:$C$12)</f>
        <v>9</v>
      </c>
      <c r="O966" s="3">
        <f t="shared" si="75"/>
        <v>810</v>
      </c>
      <c r="P966" s="4">
        <f t="shared" si="76"/>
        <v>0</v>
      </c>
      <c r="Q966" s="3">
        <f t="shared" si="77"/>
        <v>810</v>
      </c>
      <c r="R966" t="str">
        <f t="shared" si="78"/>
        <v>Em atraso</v>
      </c>
      <c r="S966" s="5">
        <f t="shared" si="79"/>
        <v>4</v>
      </c>
    </row>
    <row r="967" spans="1:19" x14ac:dyDescent="0.25">
      <c r="A967">
        <v>966</v>
      </c>
      <c r="B967" s="1">
        <v>43664</v>
      </c>
      <c r="C967" s="1">
        <v>43664</v>
      </c>
      <c r="D967" s="1">
        <v>43671</v>
      </c>
      <c r="E967" s="1">
        <v>43672</v>
      </c>
      <c r="F967">
        <v>4</v>
      </c>
      <c r="G967">
        <v>9</v>
      </c>
      <c r="H967">
        <v>174</v>
      </c>
      <c r="I967" s="6">
        <v>0</v>
      </c>
      <c r="J967">
        <v>4</v>
      </c>
      <c r="K967" t="str">
        <f>_xlfn.XLOOKUP(fCompras!F967,dComprador!$A$2:$A$7,dComprador!$B$2:$B$7)</f>
        <v>Lira</v>
      </c>
      <c r="L967" t="str">
        <f>_xlfn.XLOOKUP(J967,dFornecedor!$A$2:$A$6,dFornecedor!$B$2:$B$6)</f>
        <v>AlphaOmega</v>
      </c>
      <c r="M967" t="str">
        <f>_xlfn.XLOOKUP(G967,dMateriaPrima!$A$2:$A$12,dMateriaPrima!$B$2:$B$12)</f>
        <v>Couro</v>
      </c>
      <c r="N967" s="2">
        <f>_xlfn.XLOOKUP(G967,dMateriaPrima!$A$2:$A$12,dMateriaPrima!$C$2:$C$12)</f>
        <v>4.4000000000000004</v>
      </c>
      <c r="O967" s="3">
        <f t="shared" si="75"/>
        <v>765.6</v>
      </c>
      <c r="P967" s="4">
        <f t="shared" si="76"/>
        <v>0</v>
      </c>
      <c r="Q967" s="3">
        <f t="shared" si="77"/>
        <v>765.6</v>
      </c>
      <c r="R967" t="str">
        <f t="shared" si="78"/>
        <v>Em atraso</v>
      </c>
      <c r="S967" s="5">
        <f t="shared" si="79"/>
        <v>1</v>
      </c>
    </row>
    <row r="968" spans="1:19" x14ac:dyDescent="0.25">
      <c r="A968">
        <v>967</v>
      </c>
      <c r="B968" s="1">
        <v>43664</v>
      </c>
      <c r="C968" s="1">
        <v>43671</v>
      </c>
      <c r="D968" s="1">
        <v>43671</v>
      </c>
      <c r="E968" s="1">
        <v>43674</v>
      </c>
      <c r="F968">
        <v>4</v>
      </c>
      <c r="G968">
        <v>11</v>
      </c>
      <c r="H968">
        <v>462</v>
      </c>
      <c r="I968" s="6">
        <v>0</v>
      </c>
      <c r="J968">
        <v>3</v>
      </c>
      <c r="K968" t="str">
        <f>_xlfn.XLOOKUP(fCompras!F968,dComprador!$A$2:$A$7,dComprador!$B$2:$B$7)</f>
        <v>Lira</v>
      </c>
      <c r="L968" t="str">
        <f>_xlfn.XLOOKUP(J968,dFornecedor!$A$2:$A$6,dFornecedor!$B$2:$B$6)</f>
        <v>StepUp</v>
      </c>
      <c r="M968" t="str">
        <f>_xlfn.XLOOKUP(G968,dMateriaPrima!$A$2:$A$12,dMateriaPrima!$B$2:$B$12)</f>
        <v>Papel</v>
      </c>
      <c r="N968" s="2">
        <f>_xlfn.XLOOKUP(G968,dMateriaPrima!$A$2:$A$12,dMateriaPrima!$C$2:$C$12)</f>
        <v>9</v>
      </c>
      <c r="O968" s="3">
        <f t="shared" si="75"/>
        <v>4158</v>
      </c>
      <c r="P968" s="4">
        <f t="shared" si="76"/>
        <v>0</v>
      </c>
      <c r="Q968" s="3">
        <f t="shared" si="77"/>
        <v>4158</v>
      </c>
      <c r="R968" t="str">
        <f t="shared" si="78"/>
        <v>Em atraso</v>
      </c>
      <c r="S968" s="5">
        <f t="shared" si="79"/>
        <v>3</v>
      </c>
    </row>
    <row r="969" spans="1:19" x14ac:dyDescent="0.25">
      <c r="A969">
        <v>968</v>
      </c>
      <c r="B969" s="1">
        <v>43664</v>
      </c>
      <c r="C969" s="1">
        <v>43664</v>
      </c>
      <c r="D969" s="1">
        <v>43671</v>
      </c>
      <c r="E969" s="1">
        <v>43675</v>
      </c>
      <c r="F969">
        <v>4</v>
      </c>
      <c r="G969">
        <v>8</v>
      </c>
      <c r="H969">
        <v>318</v>
      </c>
      <c r="I969" s="6">
        <v>0</v>
      </c>
      <c r="J969">
        <v>2</v>
      </c>
      <c r="K969" t="str">
        <f>_xlfn.XLOOKUP(fCompras!F969,dComprador!$A$2:$A$7,dComprador!$B$2:$B$7)</f>
        <v>Lira</v>
      </c>
      <c r="L969" t="str">
        <f>_xlfn.XLOOKUP(J969,dFornecedor!$A$2:$A$6,dFornecedor!$B$2:$B$6)</f>
        <v>Minerva</v>
      </c>
      <c r="M969" t="str">
        <f>_xlfn.XLOOKUP(G969,dMateriaPrima!$A$2:$A$12,dMateriaPrima!$B$2:$B$12)</f>
        <v>Cimento</v>
      </c>
      <c r="N969" s="2">
        <f>_xlfn.XLOOKUP(G969,dMateriaPrima!$A$2:$A$12,dMateriaPrima!$C$2:$C$12)</f>
        <v>23</v>
      </c>
      <c r="O969" s="3">
        <f t="shared" si="75"/>
        <v>7314</v>
      </c>
      <c r="P969" s="4">
        <f t="shared" si="76"/>
        <v>0</v>
      </c>
      <c r="Q969" s="3">
        <f t="shared" si="77"/>
        <v>7314</v>
      </c>
      <c r="R969" t="str">
        <f t="shared" si="78"/>
        <v>Em atraso</v>
      </c>
      <c r="S969" s="5">
        <f t="shared" si="79"/>
        <v>4</v>
      </c>
    </row>
    <row r="970" spans="1:19" x14ac:dyDescent="0.25">
      <c r="A970">
        <v>969</v>
      </c>
      <c r="B970" s="1">
        <v>43664</v>
      </c>
      <c r="C970" s="1">
        <v>43673</v>
      </c>
      <c r="D970" s="1">
        <v>43676</v>
      </c>
      <c r="E970" s="1">
        <v>43677</v>
      </c>
      <c r="F970">
        <v>4</v>
      </c>
      <c r="G970">
        <v>8</v>
      </c>
      <c r="H970">
        <v>67</v>
      </c>
      <c r="I970" s="6">
        <v>0</v>
      </c>
      <c r="J970">
        <v>2</v>
      </c>
      <c r="K970" t="str">
        <f>_xlfn.XLOOKUP(fCompras!F970,dComprador!$A$2:$A$7,dComprador!$B$2:$B$7)</f>
        <v>Lira</v>
      </c>
      <c r="L970" t="str">
        <f>_xlfn.XLOOKUP(J970,dFornecedor!$A$2:$A$6,dFornecedor!$B$2:$B$6)</f>
        <v>Minerva</v>
      </c>
      <c r="M970" t="str">
        <f>_xlfn.XLOOKUP(G970,dMateriaPrima!$A$2:$A$12,dMateriaPrima!$B$2:$B$12)</f>
        <v>Cimento</v>
      </c>
      <c r="N970" s="2">
        <f>_xlfn.XLOOKUP(G970,dMateriaPrima!$A$2:$A$12,dMateriaPrima!$C$2:$C$12)</f>
        <v>23</v>
      </c>
      <c r="O970" s="3">
        <f t="shared" si="75"/>
        <v>1541</v>
      </c>
      <c r="P970" s="4">
        <f t="shared" si="76"/>
        <v>0</v>
      </c>
      <c r="Q970" s="3">
        <f t="shared" si="77"/>
        <v>1541</v>
      </c>
      <c r="R970" t="str">
        <f t="shared" si="78"/>
        <v>Em atraso</v>
      </c>
      <c r="S970" s="5">
        <f t="shared" si="79"/>
        <v>1</v>
      </c>
    </row>
    <row r="971" spans="1:19" x14ac:dyDescent="0.25">
      <c r="A971">
        <v>970</v>
      </c>
      <c r="B971" s="1">
        <v>43664</v>
      </c>
      <c r="C971" s="1">
        <v>43664</v>
      </c>
      <c r="D971" s="1">
        <v>43677</v>
      </c>
      <c r="E971" s="1">
        <v>43677</v>
      </c>
      <c r="F971">
        <v>2</v>
      </c>
      <c r="G971">
        <v>4</v>
      </c>
      <c r="H971">
        <v>269</v>
      </c>
      <c r="I971" s="6">
        <v>0</v>
      </c>
      <c r="J971">
        <v>2</v>
      </c>
      <c r="K971" t="str">
        <f>_xlfn.XLOOKUP(fCompras!F971,dComprador!$A$2:$A$7,dComprador!$B$2:$B$7)</f>
        <v>João</v>
      </c>
      <c r="L971" t="str">
        <f>_xlfn.XLOOKUP(J971,dFornecedor!$A$2:$A$6,dFornecedor!$B$2:$B$6)</f>
        <v>Minerva</v>
      </c>
      <c r="M971" t="str">
        <f>_xlfn.XLOOKUP(G971,dMateriaPrima!$A$2:$A$12,dMateriaPrima!$B$2:$B$12)</f>
        <v>Madeira</v>
      </c>
      <c r="N971" s="2">
        <f>_xlfn.XLOOKUP(G971,dMateriaPrima!$A$2:$A$12,dMateriaPrima!$C$2:$C$12)</f>
        <v>168</v>
      </c>
      <c r="O971" s="3">
        <f t="shared" si="75"/>
        <v>45192</v>
      </c>
      <c r="P971" s="4">
        <f t="shared" si="76"/>
        <v>0</v>
      </c>
      <c r="Q971" s="3">
        <f t="shared" si="77"/>
        <v>45192</v>
      </c>
      <c r="R971" t="str">
        <f t="shared" si="78"/>
        <v>No prazo</v>
      </c>
      <c r="S971" s="5">
        <f t="shared" si="79"/>
        <v>0</v>
      </c>
    </row>
    <row r="972" spans="1:19" x14ac:dyDescent="0.25">
      <c r="A972">
        <v>971</v>
      </c>
      <c r="B972" s="1">
        <v>43664</v>
      </c>
      <c r="C972" s="1">
        <v>43666</v>
      </c>
      <c r="D972" s="1">
        <v>43682</v>
      </c>
      <c r="E972" s="1">
        <v>43683</v>
      </c>
      <c r="F972">
        <v>1</v>
      </c>
      <c r="G972">
        <v>5</v>
      </c>
      <c r="H972">
        <v>157</v>
      </c>
      <c r="I972" s="6">
        <v>0</v>
      </c>
      <c r="J972">
        <v>2</v>
      </c>
      <c r="K972" t="str">
        <f>_xlfn.XLOOKUP(fCompras!F972,dComprador!$A$2:$A$7,dComprador!$B$2:$B$7)</f>
        <v>Alon</v>
      </c>
      <c r="L972" t="str">
        <f>_xlfn.XLOOKUP(J972,dFornecedor!$A$2:$A$6,dFornecedor!$B$2:$B$6)</f>
        <v>Minerva</v>
      </c>
      <c r="M972" t="str">
        <f>_xlfn.XLOOKUP(G972,dMateriaPrima!$A$2:$A$12,dMateriaPrima!$B$2:$B$12)</f>
        <v>Areia</v>
      </c>
      <c r="N972" s="2">
        <f>_xlfn.XLOOKUP(G972,dMateriaPrima!$A$2:$A$12,dMateriaPrima!$C$2:$C$12)</f>
        <v>3.59</v>
      </c>
      <c r="O972" s="3">
        <f t="shared" si="75"/>
        <v>563.63</v>
      </c>
      <c r="P972" s="4">
        <f t="shared" si="76"/>
        <v>0</v>
      </c>
      <c r="Q972" s="3">
        <f t="shared" si="77"/>
        <v>563.63</v>
      </c>
      <c r="R972" t="str">
        <f t="shared" si="78"/>
        <v>Em atraso</v>
      </c>
      <c r="S972" s="5">
        <f t="shared" si="79"/>
        <v>1</v>
      </c>
    </row>
    <row r="973" spans="1:19" x14ac:dyDescent="0.25">
      <c r="A973">
        <v>972</v>
      </c>
      <c r="B973" s="1">
        <v>43664</v>
      </c>
      <c r="C973" s="1">
        <v>43667</v>
      </c>
      <c r="D973" s="1">
        <v>43680</v>
      </c>
      <c r="E973" s="1">
        <v>43681</v>
      </c>
      <c r="F973">
        <v>2</v>
      </c>
      <c r="G973">
        <v>1</v>
      </c>
      <c r="H973">
        <v>290</v>
      </c>
      <c r="I973" s="6">
        <v>0</v>
      </c>
      <c r="J973">
        <v>3</v>
      </c>
      <c r="K973" t="str">
        <f>_xlfn.XLOOKUP(fCompras!F973,dComprador!$A$2:$A$7,dComprador!$B$2:$B$7)</f>
        <v>João</v>
      </c>
      <c r="L973" t="str">
        <f>_xlfn.XLOOKUP(J973,dFornecedor!$A$2:$A$6,dFornecedor!$B$2:$B$6)</f>
        <v>StepUp</v>
      </c>
      <c r="M973" t="str">
        <f>_xlfn.XLOOKUP(G973,dMateriaPrima!$A$2:$A$12,dMateriaPrima!$B$2:$B$12)</f>
        <v>Tecido</v>
      </c>
      <c r="N973" s="2">
        <f>_xlfn.XLOOKUP(G973,dMateriaPrima!$A$2:$A$12,dMateriaPrima!$C$2:$C$12)</f>
        <v>18</v>
      </c>
      <c r="O973" s="3">
        <f t="shared" si="75"/>
        <v>5220</v>
      </c>
      <c r="P973" s="4">
        <f t="shared" si="76"/>
        <v>0</v>
      </c>
      <c r="Q973" s="3">
        <f t="shared" si="77"/>
        <v>5220</v>
      </c>
      <c r="R973" t="str">
        <f t="shared" si="78"/>
        <v>Em atraso</v>
      </c>
      <c r="S973" s="5">
        <f t="shared" si="79"/>
        <v>1</v>
      </c>
    </row>
    <row r="974" spans="1:19" x14ac:dyDescent="0.25">
      <c r="A974">
        <v>973</v>
      </c>
      <c r="B974" s="1">
        <v>43664</v>
      </c>
      <c r="C974" s="1">
        <v>43664</v>
      </c>
      <c r="D974" s="1">
        <v>43680</v>
      </c>
      <c r="E974" s="1">
        <v>43681</v>
      </c>
      <c r="F974">
        <v>2</v>
      </c>
      <c r="G974">
        <v>1</v>
      </c>
      <c r="H974">
        <v>136</v>
      </c>
      <c r="I974" s="6">
        <v>0</v>
      </c>
      <c r="J974">
        <v>4</v>
      </c>
      <c r="K974" t="str">
        <f>_xlfn.XLOOKUP(fCompras!F974,dComprador!$A$2:$A$7,dComprador!$B$2:$B$7)</f>
        <v>João</v>
      </c>
      <c r="L974" t="str">
        <f>_xlfn.XLOOKUP(J974,dFornecedor!$A$2:$A$6,dFornecedor!$B$2:$B$6)</f>
        <v>AlphaOmega</v>
      </c>
      <c r="M974" t="str">
        <f>_xlfn.XLOOKUP(G974,dMateriaPrima!$A$2:$A$12,dMateriaPrima!$B$2:$B$12)</f>
        <v>Tecido</v>
      </c>
      <c r="N974" s="2">
        <f>_xlfn.XLOOKUP(G974,dMateriaPrima!$A$2:$A$12,dMateriaPrima!$C$2:$C$12)</f>
        <v>18</v>
      </c>
      <c r="O974" s="3">
        <f t="shared" si="75"/>
        <v>2448</v>
      </c>
      <c r="P974" s="4">
        <f t="shared" si="76"/>
        <v>0</v>
      </c>
      <c r="Q974" s="3">
        <f t="shared" si="77"/>
        <v>2448</v>
      </c>
      <c r="R974" t="str">
        <f t="shared" si="78"/>
        <v>Em atraso</v>
      </c>
      <c r="S974" s="5">
        <f t="shared" si="79"/>
        <v>1</v>
      </c>
    </row>
    <row r="975" spans="1:19" x14ac:dyDescent="0.25">
      <c r="A975">
        <v>974</v>
      </c>
      <c r="B975" s="1">
        <v>43664</v>
      </c>
      <c r="C975" s="1">
        <v>43664</v>
      </c>
      <c r="D975" s="1">
        <v>43684</v>
      </c>
      <c r="E975" s="1">
        <v>43683</v>
      </c>
      <c r="F975">
        <v>1</v>
      </c>
      <c r="G975">
        <v>7</v>
      </c>
      <c r="H975">
        <v>86</v>
      </c>
      <c r="I975" s="6">
        <v>0</v>
      </c>
      <c r="J975">
        <v>2</v>
      </c>
      <c r="K975" t="str">
        <f>_xlfn.XLOOKUP(fCompras!F975,dComprador!$A$2:$A$7,dComprador!$B$2:$B$7)</f>
        <v>Alon</v>
      </c>
      <c r="L975" t="str">
        <f>_xlfn.XLOOKUP(J975,dFornecedor!$A$2:$A$6,dFornecedor!$B$2:$B$6)</f>
        <v>Minerva</v>
      </c>
      <c r="M975" t="str">
        <f>_xlfn.XLOOKUP(G975,dMateriaPrima!$A$2:$A$12,dMateriaPrima!$B$2:$B$12)</f>
        <v>Poliéster</v>
      </c>
      <c r="N975" s="2">
        <f>_xlfn.XLOOKUP(G975,dMateriaPrima!$A$2:$A$12,dMateriaPrima!$C$2:$C$12)</f>
        <v>8</v>
      </c>
      <c r="O975" s="3">
        <f t="shared" si="75"/>
        <v>688</v>
      </c>
      <c r="P975" s="4">
        <f t="shared" si="76"/>
        <v>0</v>
      </c>
      <c r="Q975" s="3">
        <f t="shared" si="77"/>
        <v>688</v>
      </c>
      <c r="R975" t="str">
        <f t="shared" si="78"/>
        <v>No prazo</v>
      </c>
      <c r="S975" s="5">
        <f t="shared" si="79"/>
        <v>0</v>
      </c>
    </row>
    <row r="976" spans="1:19" x14ac:dyDescent="0.25">
      <c r="A976">
        <v>975</v>
      </c>
      <c r="B976" s="1">
        <v>43664</v>
      </c>
      <c r="C976" s="1">
        <v>43667</v>
      </c>
      <c r="D976" s="1">
        <v>43688</v>
      </c>
      <c r="E976" s="1">
        <v>43688</v>
      </c>
      <c r="F976">
        <v>1</v>
      </c>
      <c r="G976">
        <v>7</v>
      </c>
      <c r="H976">
        <v>62</v>
      </c>
      <c r="I976" s="6">
        <v>0</v>
      </c>
      <c r="J976">
        <v>4</v>
      </c>
      <c r="K976" t="str">
        <f>_xlfn.XLOOKUP(fCompras!F976,dComprador!$A$2:$A$7,dComprador!$B$2:$B$7)</f>
        <v>Alon</v>
      </c>
      <c r="L976" t="str">
        <f>_xlfn.XLOOKUP(J976,dFornecedor!$A$2:$A$6,dFornecedor!$B$2:$B$6)</f>
        <v>AlphaOmega</v>
      </c>
      <c r="M976" t="str">
        <f>_xlfn.XLOOKUP(G976,dMateriaPrima!$A$2:$A$12,dMateriaPrima!$B$2:$B$12)</f>
        <v>Poliéster</v>
      </c>
      <c r="N976" s="2">
        <f>_xlfn.XLOOKUP(G976,dMateriaPrima!$A$2:$A$12,dMateriaPrima!$C$2:$C$12)</f>
        <v>8</v>
      </c>
      <c r="O976" s="3">
        <f t="shared" si="75"/>
        <v>496</v>
      </c>
      <c r="P976" s="4">
        <f t="shared" si="76"/>
        <v>0</v>
      </c>
      <c r="Q976" s="3">
        <f t="shared" si="77"/>
        <v>496</v>
      </c>
      <c r="R976" t="str">
        <f t="shared" si="78"/>
        <v>No prazo</v>
      </c>
      <c r="S976" s="5">
        <f t="shared" si="79"/>
        <v>0</v>
      </c>
    </row>
    <row r="977" spans="1:19" x14ac:dyDescent="0.25">
      <c r="A977">
        <v>976</v>
      </c>
      <c r="B977" s="1">
        <v>43665</v>
      </c>
      <c r="C977" s="1">
        <v>43665</v>
      </c>
      <c r="D977" s="1">
        <v>43672</v>
      </c>
      <c r="E977" s="1">
        <v>43673</v>
      </c>
      <c r="F977">
        <v>4</v>
      </c>
      <c r="G977">
        <v>6</v>
      </c>
      <c r="H977">
        <v>2</v>
      </c>
      <c r="I977" s="6">
        <v>0</v>
      </c>
      <c r="J977">
        <v>2</v>
      </c>
      <c r="K977" t="str">
        <f>_xlfn.XLOOKUP(fCompras!F977,dComprador!$A$2:$A$7,dComprador!$B$2:$B$7)</f>
        <v>Lira</v>
      </c>
      <c r="L977" t="str">
        <f>_xlfn.XLOOKUP(J977,dFornecedor!$A$2:$A$6,dFornecedor!$B$2:$B$6)</f>
        <v>Minerva</v>
      </c>
      <c r="M977" t="str">
        <f>_xlfn.XLOOKUP(G977,dMateriaPrima!$A$2:$A$12,dMateriaPrima!$B$2:$B$12)</f>
        <v>Fio Algodão</v>
      </c>
      <c r="N977" s="2">
        <f>_xlfn.XLOOKUP(G977,dMateriaPrima!$A$2:$A$12,dMateriaPrima!$C$2:$C$12)</f>
        <v>55.9</v>
      </c>
      <c r="O977" s="3">
        <f t="shared" si="75"/>
        <v>111.8</v>
      </c>
      <c r="P977" s="4">
        <f t="shared" si="76"/>
        <v>0</v>
      </c>
      <c r="Q977" s="3">
        <f t="shared" si="77"/>
        <v>111.8</v>
      </c>
      <c r="R977" t="str">
        <f t="shared" si="78"/>
        <v>Em atraso</v>
      </c>
      <c r="S977" s="5">
        <f t="shared" si="79"/>
        <v>1</v>
      </c>
    </row>
    <row r="978" spans="1:19" x14ac:dyDescent="0.25">
      <c r="A978">
        <v>977</v>
      </c>
      <c r="B978" s="1">
        <v>43665</v>
      </c>
      <c r="C978" s="1">
        <v>43665</v>
      </c>
      <c r="D978" s="1">
        <v>43672</v>
      </c>
      <c r="E978" s="1">
        <v>43674</v>
      </c>
      <c r="F978">
        <v>4</v>
      </c>
      <c r="G978">
        <v>7</v>
      </c>
      <c r="H978">
        <v>63</v>
      </c>
      <c r="I978" s="6">
        <v>0</v>
      </c>
      <c r="J978">
        <v>2</v>
      </c>
      <c r="K978" t="str">
        <f>_xlfn.XLOOKUP(fCompras!F978,dComprador!$A$2:$A$7,dComprador!$B$2:$B$7)</f>
        <v>Lira</v>
      </c>
      <c r="L978" t="str">
        <f>_xlfn.XLOOKUP(J978,dFornecedor!$A$2:$A$6,dFornecedor!$B$2:$B$6)</f>
        <v>Minerva</v>
      </c>
      <c r="M978" t="str">
        <f>_xlfn.XLOOKUP(G978,dMateriaPrima!$A$2:$A$12,dMateriaPrima!$B$2:$B$12)</f>
        <v>Poliéster</v>
      </c>
      <c r="N978" s="2">
        <f>_xlfn.XLOOKUP(G978,dMateriaPrima!$A$2:$A$12,dMateriaPrima!$C$2:$C$12)</f>
        <v>8</v>
      </c>
      <c r="O978" s="3">
        <f t="shared" si="75"/>
        <v>504</v>
      </c>
      <c r="P978" s="4">
        <f t="shared" si="76"/>
        <v>0</v>
      </c>
      <c r="Q978" s="3">
        <f t="shared" si="77"/>
        <v>504</v>
      </c>
      <c r="R978" t="str">
        <f t="shared" si="78"/>
        <v>Em atraso</v>
      </c>
      <c r="S978" s="5">
        <f t="shared" si="79"/>
        <v>2</v>
      </c>
    </row>
    <row r="979" spans="1:19" x14ac:dyDescent="0.25">
      <c r="A979">
        <v>978</v>
      </c>
      <c r="B979" s="1">
        <v>43665</v>
      </c>
      <c r="C979" s="1">
        <v>43671</v>
      </c>
      <c r="D979" s="1">
        <v>43675</v>
      </c>
      <c r="E979" s="1">
        <v>43673</v>
      </c>
      <c r="F979">
        <v>4</v>
      </c>
      <c r="G979">
        <v>8</v>
      </c>
      <c r="H979">
        <v>94</v>
      </c>
      <c r="I979" s="6">
        <v>0</v>
      </c>
      <c r="J979">
        <v>2</v>
      </c>
      <c r="K979" t="str">
        <f>_xlfn.XLOOKUP(fCompras!F979,dComprador!$A$2:$A$7,dComprador!$B$2:$B$7)</f>
        <v>Lira</v>
      </c>
      <c r="L979" t="str">
        <f>_xlfn.XLOOKUP(J979,dFornecedor!$A$2:$A$6,dFornecedor!$B$2:$B$6)</f>
        <v>Minerva</v>
      </c>
      <c r="M979" t="str">
        <f>_xlfn.XLOOKUP(G979,dMateriaPrima!$A$2:$A$12,dMateriaPrima!$B$2:$B$12)</f>
        <v>Cimento</v>
      </c>
      <c r="N979" s="2">
        <f>_xlfn.XLOOKUP(G979,dMateriaPrima!$A$2:$A$12,dMateriaPrima!$C$2:$C$12)</f>
        <v>23</v>
      </c>
      <c r="O979" s="3">
        <f t="shared" si="75"/>
        <v>2162</v>
      </c>
      <c r="P979" s="4">
        <f t="shared" si="76"/>
        <v>0</v>
      </c>
      <c r="Q979" s="3">
        <f t="shared" si="77"/>
        <v>2162</v>
      </c>
      <c r="R979" t="str">
        <f t="shared" si="78"/>
        <v>No prazo</v>
      </c>
      <c r="S979" s="5">
        <f t="shared" si="79"/>
        <v>0</v>
      </c>
    </row>
    <row r="980" spans="1:19" x14ac:dyDescent="0.25">
      <c r="A980">
        <v>979</v>
      </c>
      <c r="B980" s="1">
        <v>43665</v>
      </c>
      <c r="C980" s="1">
        <v>43668</v>
      </c>
      <c r="D980" s="1">
        <v>43670</v>
      </c>
      <c r="E980" s="1">
        <v>43674</v>
      </c>
      <c r="F980">
        <v>4</v>
      </c>
      <c r="G980">
        <v>1</v>
      </c>
      <c r="H980">
        <v>125</v>
      </c>
      <c r="I980" s="6">
        <v>0</v>
      </c>
      <c r="J980">
        <v>2</v>
      </c>
      <c r="K980" t="str">
        <f>_xlfn.XLOOKUP(fCompras!F980,dComprador!$A$2:$A$7,dComprador!$B$2:$B$7)</f>
        <v>Lira</v>
      </c>
      <c r="L980" t="str">
        <f>_xlfn.XLOOKUP(J980,dFornecedor!$A$2:$A$6,dFornecedor!$B$2:$B$6)</f>
        <v>Minerva</v>
      </c>
      <c r="M980" t="str">
        <f>_xlfn.XLOOKUP(G980,dMateriaPrima!$A$2:$A$12,dMateriaPrima!$B$2:$B$12)</f>
        <v>Tecido</v>
      </c>
      <c r="N980" s="2">
        <f>_xlfn.XLOOKUP(G980,dMateriaPrima!$A$2:$A$12,dMateriaPrima!$C$2:$C$12)</f>
        <v>18</v>
      </c>
      <c r="O980" s="3">
        <f t="shared" si="75"/>
        <v>2250</v>
      </c>
      <c r="P980" s="4">
        <f t="shared" si="76"/>
        <v>0</v>
      </c>
      <c r="Q980" s="3">
        <f t="shared" si="77"/>
        <v>2250</v>
      </c>
      <c r="R980" t="str">
        <f t="shared" si="78"/>
        <v>Em atraso</v>
      </c>
      <c r="S980" s="5">
        <f t="shared" si="79"/>
        <v>4</v>
      </c>
    </row>
    <row r="981" spans="1:19" x14ac:dyDescent="0.25">
      <c r="A981">
        <v>980</v>
      </c>
      <c r="B981" s="1">
        <v>43665</v>
      </c>
      <c r="C981" s="1">
        <v>43666</v>
      </c>
      <c r="D981" s="1">
        <v>43681</v>
      </c>
      <c r="E981" s="1">
        <v>43679</v>
      </c>
      <c r="F981">
        <v>1</v>
      </c>
      <c r="G981">
        <v>6</v>
      </c>
      <c r="H981">
        <v>266</v>
      </c>
      <c r="I981" s="6">
        <v>0</v>
      </c>
      <c r="J981">
        <v>3</v>
      </c>
      <c r="K981" t="str">
        <f>_xlfn.XLOOKUP(fCompras!F981,dComprador!$A$2:$A$7,dComprador!$B$2:$B$7)</f>
        <v>Alon</v>
      </c>
      <c r="L981" t="str">
        <f>_xlfn.XLOOKUP(J981,dFornecedor!$A$2:$A$6,dFornecedor!$B$2:$B$6)</f>
        <v>StepUp</v>
      </c>
      <c r="M981" t="str">
        <f>_xlfn.XLOOKUP(G981,dMateriaPrima!$A$2:$A$12,dMateriaPrima!$B$2:$B$12)</f>
        <v>Fio Algodão</v>
      </c>
      <c r="N981" s="2">
        <f>_xlfn.XLOOKUP(G981,dMateriaPrima!$A$2:$A$12,dMateriaPrima!$C$2:$C$12)</f>
        <v>55.9</v>
      </c>
      <c r="O981" s="3">
        <f t="shared" si="75"/>
        <v>14869.4</v>
      </c>
      <c r="P981" s="4">
        <f t="shared" si="76"/>
        <v>0</v>
      </c>
      <c r="Q981" s="3">
        <f t="shared" si="77"/>
        <v>14869.4</v>
      </c>
      <c r="R981" t="str">
        <f t="shared" si="78"/>
        <v>No prazo</v>
      </c>
      <c r="S981" s="5">
        <f t="shared" si="79"/>
        <v>0</v>
      </c>
    </row>
    <row r="982" spans="1:19" x14ac:dyDescent="0.25">
      <c r="A982">
        <v>981</v>
      </c>
      <c r="B982" s="1">
        <v>43665</v>
      </c>
      <c r="C982" s="1">
        <v>43675</v>
      </c>
      <c r="D982" s="1">
        <v>43684</v>
      </c>
      <c r="E982" s="1">
        <v>43685</v>
      </c>
      <c r="F982">
        <v>1</v>
      </c>
      <c r="G982">
        <v>11</v>
      </c>
      <c r="H982">
        <v>22</v>
      </c>
      <c r="I982" s="6">
        <v>0</v>
      </c>
      <c r="J982">
        <v>3</v>
      </c>
      <c r="K982" t="str">
        <f>_xlfn.XLOOKUP(fCompras!F982,dComprador!$A$2:$A$7,dComprador!$B$2:$B$7)</f>
        <v>Alon</v>
      </c>
      <c r="L982" t="str">
        <f>_xlfn.XLOOKUP(J982,dFornecedor!$A$2:$A$6,dFornecedor!$B$2:$B$6)</f>
        <v>StepUp</v>
      </c>
      <c r="M982" t="str">
        <f>_xlfn.XLOOKUP(G982,dMateriaPrima!$A$2:$A$12,dMateriaPrima!$B$2:$B$12)</f>
        <v>Papel</v>
      </c>
      <c r="N982" s="2">
        <f>_xlfn.XLOOKUP(G982,dMateriaPrima!$A$2:$A$12,dMateriaPrima!$C$2:$C$12)</f>
        <v>9</v>
      </c>
      <c r="O982" s="3">
        <f t="shared" si="75"/>
        <v>198</v>
      </c>
      <c r="P982" s="4">
        <f t="shared" si="76"/>
        <v>0</v>
      </c>
      <c r="Q982" s="3">
        <f t="shared" si="77"/>
        <v>198</v>
      </c>
      <c r="R982" t="str">
        <f t="shared" si="78"/>
        <v>Em atraso</v>
      </c>
      <c r="S982" s="5">
        <f t="shared" si="79"/>
        <v>1</v>
      </c>
    </row>
    <row r="983" spans="1:19" x14ac:dyDescent="0.25">
      <c r="A983">
        <v>982</v>
      </c>
      <c r="B983" s="1">
        <v>43665</v>
      </c>
      <c r="C983" s="1">
        <v>43674</v>
      </c>
      <c r="D983" s="1">
        <v>43678</v>
      </c>
      <c r="E983" s="1">
        <v>43679</v>
      </c>
      <c r="F983">
        <v>3</v>
      </c>
      <c r="G983">
        <v>4</v>
      </c>
      <c r="H983">
        <v>602</v>
      </c>
      <c r="I983" s="6">
        <v>0</v>
      </c>
      <c r="J983">
        <v>2</v>
      </c>
      <c r="K983" t="str">
        <f>_xlfn.XLOOKUP(fCompras!F983,dComprador!$A$2:$A$7,dComprador!$B$2:$B$7)</f>
        <v>Diego</v>
      </c>
      <c r="L983" t="str">
        <f>_xlfn.XLOOKUP(J983,dFornecedor!$A$2:$A$6,dFornecedor!$B$2:$B$6)</f>
        <v>Minerva</v>
      </c>
      <c r="M983" t="str">
        <f>_xlfn.XLOOKUP(G983,dMateriaPrima!$A$2:$A$12,dMateriaPrima!$B$2:$B$12)</f>
        <v>Madeira</v>
      </c>
      <c r="N983" s="2">
        <f>_xlfn.XLOOKUP(G983,dMateriaPrima!$A$2:$A$12,dMateriaPrima!$C$2:$C$12)</f>
        <v>168</v>
      </c>
      <c r="O983" s="3">
        <f t="shared" si="75"/>
        <v>101136</v>
      </c>
      <c r="P983" s="4">
        <f t="shared" si="76"/>
        <v>0</v>
      </c>
      <c r="Q983" s="3">
        <f t="shared" si="77"/>
        <v>101136</v>
      </c>
      <c r="R983" t="str">
        <f t="shared" si="78"/>
        <v>Em atraso</v>
      </c>
      <c r="S983" s="5">
        <f t="shared" si="79"/>
        <v>1</v>
      </c>
    </row>
    <row r="984" spans="1:19" x14ac:dyDescent="0.25">
      <c r="A984">
        <v>983</v>
      </c>
      <c r="B984" s="1">
        <v>43665</v>
      </c>
      <c r="C984" s="1">
        <v>43666</v>
      </c>
      <c r="D984" s="1">
        <v>43679</v>
      </c>
      <c r="E984" s="1">
        <v>43679</v>
      </c>
      <c r="F984">
        <v>1</v>
      </c>
      <c r="G984">
        <v>6</v>
      </c>
      <c r="H984">
        <v>499</v>
      </c>
      <c r="I984" s="6">
        <v>0</v>
      </c>
      <c r="J984">
        <v>3</v>
      </c>
      <c r="K984" t="str">
        <f>_xlfn.XLOOKUP(fCompras!F984,dComprador!$A$2:$A$7,dComprador!$B$2:$B$7)</f>
        <v>Alon</v>
      </c>
      <c r="L984" t="str">
        <f>_xlfn.XLOOKUP(J984,dFornecedor!$A$2:$A$6,dFornecedor!$B$2:$B$6)</f>
        <v>StepUp</v>
      </c>
      <c r="M984" t="str">
        <f>_xlfn.XLOOKUP(G984,dMateriaPrima!$A$2:$A$12,dMateriaPrima!$B$2:$B$12)</f>
        <v>Fio Algodão</v>
      </c>
      <c r="N984" s="2">
        <f>_xlfn.XLOOKUP(G984,dMateriaPrima!$A$2:$A$12,dMateriaPrima!$C$2:$C$12)</f>
        <v>55.9</v>
      </c>
      <c r="O984" s="3">
        <f t="shared" si="75"/>
        <v>27894.1</v>
      </c>
      <c r="P984" s="4">
        <f t="shared" si="76"/>
        <v>0</v>
      </c>
      <c r="Q984" s="3">
        <f t="shared" si="77"/>
        <v>27894.1</v>
      </c>
      <c r="R984" t="str">
        <f t="shared" si="78"/>
        <v>No prazo</v>
      </c>
      <c r="S984" s="5">
        <f t="shared" si="79"/>
        <v>0</v>
      </c>
    </row>
    <row r="985" spans="1:19" x14ac:dyDescent="0.25">
      <c r="A985">
        <v>984</v>
      </c>
      <c r="B985" s="1">
        <v>43665</v>
      </c>
      <c r="C985" s="1">
        <v>43667</v>
      </c>
      <c r="D985" s="1">
        <v>43681</v>
      </c>
      <c r="E985" s="1">
        <v>43684</v>
      </c>
      <c r="F985">
        <v>2</v>
      </c>
      <c r="G985">
        <v>11</v>
      </c>
      <c r="H985">
        <v>9</v>
      </c>
      <c r="I985" s="6">
        <v>0</v>
      </c>
      <c r="J985">
        <v>1</v>
      </c>
      <c r="K985" t="str">
        <f>_xlfn.XLOOKUP(fCompras!F985,dComprador!$A$2:$A$7,dComprador!$B$2:$B$7)</f>
        <v>João</v>
      </c>
      <c r="L985" t="str">
        <f>_xlfn.XLOOKUP(J985,dFornecedor!$A$2:$A$6,dFornecedor!$B$2:$B$6)</f>
        <v>NorthShore</v>
      </c>
      <c r="M985" t="str">
        <f>_xlfn.XLOOKUP(G985,dMateriaPrima!$A$2:$A$12,dMateriaPrima!$B$2:$B$12)</f>
        <v>Papel</v>
      </c>
      <c r="N985" s="2">
        <f>_xlfn.XLOOKUP(G985,dMateriaPrima!$A$2:$A$12,dMateriaPrima!$C$2:$C$12)</f>
        <v>9</v>
      </c>
      <c r="O985" s="3">
        <f t="shared" si="75"/>
        <v>81</v>
      </c>
      <c r="P985" s="4">
        <f t="shared" si="76"/>
        <v>0</v>
      </c>
      <c r="Q985" s="3">
        <f t="shared" si="77"/>
        <v>81</v>
      </c>
      <c r="R985" t="str">
        <f t="shared" si="78"/>
        <v>Em atraso</v>
      </c>
      <c r="S985" s="5">
        <f t="shared" si="79"/>
        <v>3</v>
      </c>
    </row>
    <row r="986" spans="1:19" x14ac:dyDescent="0.25">
      <c r="A986">
        <v>985</v>
      </c>
      <c r="B986" s="1">
        <v>43665</v>
      </c>
      <c r="C986" s="1">
        <v>43673</v>
      </c>
      <c r="D986" s="1">
        <v>43688</v>
      </c>
      <c r="E986" s="1">
        <v>43689</v>
      </c>
      <c r="F986">
        <v>2</v>
      </c>
      <c r="G986">
        <v>6</v>
      </c>
      <c r="H986">
        <v>234</v>
      </c>
      <c r="I986" s="6">
        <v>0</v>
      </c>
      <c r="J986">
        <v>5</v>
      </c>
      <c r="K986" t="str">
        <f>_xlfn.XLOOKUP(fCompras!F986,dComprador!$A$2:$A$7,dComprador!$B$2:$B$7)</f>
        <v>João</v>
      </c>
      <c r="L986" t="str">
        <f>_xlfn.XLOOKUP(J986,dFornecedor!$A$2:$A$6,dFornecedor!$B$2:$B$6)</f>
        <v>Atlas</v>
      </c>
      <c r="M986" t="str">
        <f>_xlfn.XLOOKUP(G986,dMateriaPrima!$A$2:$A$12,dMateriaPrima!$B$2:$B$12)</f>
        <v>Fio Algodão</v>
      </c>
      <c r="N986" s="2">
        <f>_xlfn.XLOOKUP(G986,dMateriaPrima!$A$2:$A$12,dMateriaPrima!$C$2:$C$12)</f>
        <v>55.9</v>
      </c>
      <c r="O986" s="3">
        <f t="shared" si="75"/>
        <v>13080.6</v>
      </c>
      <c r="P986" s="4">
        <f t="shared" si="76"/>
        <v>0</v>
      </c>
      <c r="Q986" s="3">
        <f t="shared" si="77"/>
        <v>13080.6</v>
      </c>
      <c r="R986" t="str">
        <f t="shared" si="78"/>
        <v>Em atraso</v>
      </c>
      <c r="S986" s="5">
        <f t="shared" si="79"/>
        <v>1</v>
      </c>
    </row>
    <row r="987" spans="1:19" x14ac:dyDescent="0.25">
      <c r="A987">
        <v>986</v>
      </c>
      <c r="B987" s="1">
        <v>43666</v>
      </c>
      <c r="C987" s="1">
        <v>43674</v>
      </c>
      <c r="D987" s="1">
        <v>43677</v>
      </c>
      <c r="E987" s="1">
        <v>43678</v>
      </c>
      <c r="F987">
        <v>4</v>
      </c>
      <c r="G987">
        <v>5</v>
      </c>
      <c r="H987">
        <v>46</v>
      </c>
      <c r="I987" s="6">
        <v>0</v>
      </c>
      <c r="J987">
        <v>2</v>
      </c>
      <c r="K987" t="str">
        <f>_xlfn.XLOOKUP(fCompras!F987,dComprador!$A$2:$A$7,dComprador!$B$2:$B$7)</f>
        <v>Lira</v>
      </c>
      <c r="L987" t="str">
        <f>_xlfn.XLOOKUP(J987,dFornecedor!$A$2:$A$6,dFornecedor!$B$2:$B$6)</f>
        <v>Minerva</v>
      </c>
      <c r="M987" t="str">
        <f>_xlfn.XLOOKUP(G987,dMateriaPrima!$A$2:$A$12,dMateriaPrima!$B$2:$B$12)</f>
        <v>Areia</v>
      </c>
      <c r="N987" s="2">
        <f>_xlfn.XLOOKUP(G987,dMateriaPrima!$A$2:$A$12,dMateriaPrima!$C$2:$C$12)</f>
        <v>3.59</v>
      </c>
      <c r="O987" s="3">
        <f t="shared" si="75"/>
        <v>165.14</v>
      </c>
      <c r="P987" s="4">
        <f t="shared" si="76"/>
        <v>0</v>
      </c>
      <c r="Q987" s="3">
        <f t="shared" si="77"/>
        <v>165.14</v>
      </c>
      <c r="R987" t="str">
        <f t="shared" si="78"/>
        <v>Em atraso</v>
      </c>
      <c r="S987" s="5">
        <f t="shared" si="79"/>
        <v>1</v>
      </c>
    </row>
    <row r="988" spans="1:19" x14ac:dyDescent="0.25">
      <c r="A988">
        <v>987</v>
      </c>
      <c r="B988" s="1">
        <v>43666</v>
      </c>
      <c r="C988" s="1">
        <v>43669</v>
      </c>
      <c r="D988" s="1">
        <v>43672</v>
      </c>
      <c r="E988" s="1">
        <v>43676</v>
      </c>
      <c r="F988">
        <v>4</v>
      </c>
      <c r="G988">
        <v>11</v>
      </c>
      <c r="H988">
        <v>398</v>
      </c>
      <c r="I988" s="6">
        <v>0</v>
      </c>
      <c r="J988">
        <v>3</v>
      </c>
      <c r="K988" t="str">
        <f>_xlfn.XLOOKUP(fCompras!F988,dComprador!$A$2:$A$7,dComprador!$B$2:$B$7)</f>
        <v>Lira</v>
      </c>
      <c r="L988" t="str">
        <f>_xlfn.XLOOKUP(J988,dFornecedor!$A$2:$A$6,dFornecedor!$B$2:$B$6)</f>
        <v>StepUp</v>
      </c>
      <c r="M988" t="str">
        <f>_xlfn.XLOOKUP(G988,dMateriaPrima!$A$2:$A$12,dMateriaPrima!$B$2:$B$12)</f>
        <v>Papel</v>
      </c>
      <c r="N988" s="2">
        <f>_xlfn.XLOOKUP(G988,dMateriaPrima!$A$2:$A$12,dMateriaPrima!$C$2:$C$12)</f>
        <v>9</v>
      </c>
      <c r="O988" s="3">
        <f t="shared" si="75"/>
        <v>3582</v>
      </c>
      <c r="P988" s="4">
        <f t="shared" si="76"/>
        <v>0</v>
      </c>
      <c r="Q988" s="3">
        <f t="shared" si="77"/>
        <v>3582</v>
      </c>
      <c r="R988" t="str">
        <f t="shared" si="78"/>
        <v>Em atraso</v>
      </c>
      <c r="S988" s="5">
        <f t="shared" si="79"/>
        <v>4</v>
      </c>
    </row>
    <row r="989" spans="1:19" x14ac:dyDescent="0.25">
      <c r="A989">
        <v>988</v>
      </c>
      <c r="B989" s="1">
        <v>43666</v>
      </c>
      <c r="C989" s="1">
        <v>43673</v>
      </c>
      <c r="D989" s="1">
        <v>43676</v>
      </c>
      <c r="E989" s="1">
        <v>43681</v>
      </c>
      <c r="F989">
        <v>4</v>
      </c>
      <c r="G989">
        <v>5</v>
      </c>
      <c r="H989">
        <v>248</v>
      </c>
      <c r="I989" s="6">
        <v>0</v>
      </c>
      <c r="J989">
        <v>2</v>
      </c>
      <c r="K989" t="str">
        <f>_xlfn.XLOOKUP(fCompras!F989,dComprador!$A$2:$A$7,dComprador!$B$2:$B$7)</f>
        <v>Lira</v>
      </c>
      <c r="L989" t="str">
        <f>_xlfn.XLOOKUP(J989,dFornecedor!$A$2:$A$6,dFornecedor!$B$2:$B$6)</f>
        <v>Minerva</v>
      </c>
      <c r="M989" t="str">
        <f>_xlfn.XLOOKUP(G989,dMateriaPrima!$A$2:$A$12,dMateriaPrima!$B$2:$B$12)</f>
        <v>Areia</v>
      </c>
      <c r="N989" s="2">
        <f>_xlfn.XLOOKUP(G989,dMateriaPrima!$A$2:$A$12,dMateriaPrima!$C$2:$C$12)</f>
        <v>3.59</v>
      </c>
      <c r="O989" s="3">
        <f t="shared" si="75"/>
        <v>890.31999999999994</v>
      </c>
      <c r="P989" s="4">
        <f t="shared" si="76"/>
        <v>0</v>
      </c>
      <c r="Q989" s="3">
        <f t="shared" si="77"/>
        <v>890.31999999999994</v>
      </c>
      <c r="R989" t="str">
        <f t="shared" si="78"/>
        <v>Em atraso</v>
      </c>
      <c r="S989" s="5">
        <f t="shared" si="79"/>
        <v>5</v>
      </c>
    </row>
    <row r="990" spans="1:19" x14ac:dyDescent="0.25">
      <c r="A990">
        <v>989</v>
      </c>
      <c r="B990" s="1">
        <v>43666</v>
      </c>
      <c r="C990" s="1">
        <v>43674</v>
      </c>
      <c r="D990" s="1">
        <v>43674</v>
      </c>
      <c r="E990" s="1">
        <v>43678</v>
      </c>
      <c r="F990">
        <v>4</v>
      </c>
      <c r="G990">
        <v>4</v>
      </c>
      <c r="H990">
        <v>235</v>
      </c>
      <c r="I990" s="6">
        <v>0</v>
      </c>
      <c r="J990">
        <v>3</v>
      </c>
      <c r="K990" t="str">
        <f>_xlfn.XLOOKUP(fCompras!F990,dComprador!$A$2:$A$7,dComprador!$B$2:$B$7)</f>
        <v>Lira</v>
      </c>
      <c r="L990" t="str">
        <f>_xlfn.XLOOKUP(J990,dFornecedor!$A$2:$A$6,dFornecedor!$B$2:$B$6)</f>
        <v>StepUp</v>
      </c>
      <c r="M990" t="str">
        <f>_xlfn.XLOOKUP(G990,dMateriaPrima!$A$2:$A$12,dMateriaPrima!$B$2:$B$12)</f>
        <v>Madeira</v>
      </c>
      <c r="N990" s="2">
        <f>_xlfn.XLOOKUP(G990,dMateriaPrima!$A$2:$A$12,dMateriaPrima!$C$2:$C$12)</f>
        <v>168</v>
      </c>
      <c r="O990" s="3">
        <f t="shared" si="75"/>
        <v>39480</v>
      </c>
      <c r="P990" s="4">
        <f t="shared" si="76"/>
        <v>0</v>
      </c>
      <c r="Q990" s="3">
        <f t="shared" si="77"/>
        <v>39480</v>
      </c>
      <c r="R990" t="str">
        <f t="shared" si="78"/>
        <v>Em atraso</v>
      </c>
      <c r="S990" s="5">
        <f t="shared" si="79"/>
        <v>4</v>
      </c>
    </row>
    <row r="991" spans="1:19" x14ac:dyDescent="0.25">
      <c r="A991">
        <v>990</v>
      </c>
      <c r="B991" s="1">
        <v>43666</v>
      </c>
      <c r="C991" s="1">
        <v>43675</v>
      </c>
      <c r="D991" s="1">
        <v>43678</v>
      </c>
      <c r="E991" s="1">
        <v>43685</v>
      </c>
      <c r="F991">
        <v>4</v>
      </c>
      <c r="G991">
        <v>5</v>
      </c>
      <c r="H991">
        <v>630</v>
      </c>
      <c r="I991" s="6">
        <v>0</v>
      </c>
      <c r="J991">
        <v>2</v>
      </c>
      <c r="K991" t="str">
        <f>_xlfn.XLOOKUP(fCompras!F991,dComprador!$A$2:$A$7,dComprador!$B$2:$B$7)</f>
        <v>Lira</v>
      </c>
      <c r="L991" t="str">
        <f>_xlfn.XLOOKUP(J991,dFornecedor!$A$2:$A$6,dFornecedor!$B$2:$B$6)</f>
        <v>Minerva</v>
      </c>
      <c r="M991" t="str">
        <f>_xlfn.XLOOKUP(G991,dMateriaPrima!$A$2:$A$12,dMateriaPrima!$B$2:$B$12)</f>
        <v>Areia</v>
      </c>
      <c r="N991" s="2">
        <f>_xlfn.XLOOKUP(G991,dMateriaPrima!$A$2:$A$12,dMateriaPrima!$C$2:$C$12)</f>
        <v>3.59</v>
      </c>
      <c r="O991" s="3">
        <f t="shared" si="75"/>
        <v>2261.6999999999998</v>
      </c>
      <c r="P991" s="4">
        <f t="shared" si="76"/>
        <v>0</v>
      </c>
      <c r="Q991" s="3">
        <f t="shared" si="77"/>
        <v>2261.6999999999998</v>
      </c>
      <c r="R991" t="str">
        <f t="shared" si="78"/>
        <v>Em atraso</v>
      </c>
      <c r="S991" s="5">
        <f t="shared" si="79"/>
        <v>7</v>
      </c>
    </row>
    <row r="992" spans="1:19" x14ac:dyDescent="0.25">
      <c r="A992">
        <v>991</v>
      </c>
      <c r="B992" s="1">
        <v>43666</v>
      </c>
      <c r="C992" s="1">
        <v>43669</v>
      </c>
      <c r="D992" s="1">
        <v>43685</v>
      </c>
      <c r="E992" s="1">
        <v>43686</v>
      </c>
      <c r="F992">
        <v>1</v>
      </c>
      <c r="G992">
        <v>1</v>
      </c>
      <c r="H992">
        <v>227</v>
      </c>
      <c r="I992" s="6">
        <v>0</v>
      </c>
      <c r="J992">
        <v>1</v>
      </c>
      <c r="K992" t="str">
        <f>_xlfn.XLOOKUP(fCompras!F992,dComprador!$A$2:$A$7,dComprador!$B$2:$B$7)</f>
        <v>Alon</v>
      </c>
      <c r="L992" t="str">
        <f>_xlfn.XLOOKUP(J992,dFornecedor!$A$2:$A$6,dFornecedor!$B$2:$B$6)</f>
        <v>NorthShore</v>
      </c>
      <c r="M992" t="str">
        <f>_xlfn.XLOOKUP(G992,dMateriaPrima!$A$2:$A$12,dMateriaPrima!$B$2:$B$12)</f>
        <v>Tecido</v>
      </c>
      <c r="N992" s="2">
        <f>_xlfn.XLOOKUP(G992,dMateriaPrima!$A$2:$A$12,dMateriaPrima!$C$2:$C$12)</f>
        <v>18</v>
      </c>
      <c r="O992" s="3">
        <f t="shared" si="75"/>
        <v>4086</v>
      </c>
      <c r="P992" s="4">
        <f t="shared" si="76"/>
        <v>0</v>
      </c>
      <c r="Q992" s="3">
        <f t="shared" si="77"/>
        <v>4086</v>
      </c>
      <c r="R992" t="str">
        <f t="shared" si="78"/>
        <v>Em atraso</v>
      </c>
      <c r="S992" s="5">
        <f t="shared" si="79"/>
        <v>1</v>
      </c>
    </row>
    <row r="993" spans="1:19" x14ac:dyDescent="0.25">
      <c r="A993">
        <v>992</v>
      </c>
      <c r="B993" s="1">
        <v>43666</v>
      </c>
      <c r="C993" s="1">
        <v>43675</v>
      </c>
      <c r="D993" s="1">
        <v>43680</v>
      </c>
      <c r="E993" s="1">
        <v>43681</v>
      </c>
      <c r="F993">
        <v>2</v>
      </c>
      <c r="G993">
        <v>7</v>
      </c>
      <c r="H993">
        <v>459</v>
      </c>
      <c r="I993" s="6">
        <v>0</v>
      </c>
      <c r="J993">
        <v>2</v>
      </c>
      <c r="K993" t="str">
        <f>_xlfn.XLOOKUP(fCompras!F993,dComprador!$A$2:$A$7,dComprador!$B$2:$B$7)</f>
        <v>João</v>
      </c>
      <c r="L993" t="str">
        <f>_xlfn.XLOOKUP(J993,dFornecedor!$A$2:$A$6,dFornecedor!$B$2:$B$6)</f>
        <v>Minerva</v>
      </c>
      <c r="M993" t="str">
        <f>_xlfn.XLOOKUP(G993,dMateriaPrima!$A$2:$A$12,dMateriaPrima!$B$2:$B$12)</f>
        <v>Poliéster</v>
      </c>
      <c r="N993" s="2">
        <f>_xlfn.XLOOKUP(G993,dMateriaPrima!$A$2:$A$12,dMateriaPrima!$C$2:$C$12)</f>
        <v>8</v>
      </c>
      <c r="O993" s="3">
        <f t="shared" si="75"/>
        <v>3672</v>
      </c>
      <c r="P993" s="4">
        <f t="shared" si="76"/>
        <v>0</v>
      </c>
      <c r="Q993" s="3">
        <f t="shared" si="77"/>
        <v>3672</v>
      </c>
      <c r="R993" t="str">
        <f t="shared" si="78"/>
        <v>Em atraso</v>
      </c>
      <c r="S993" s="5">
        <f t="shared" si="79"/>
        <v>1</v>
      </c>
    </row>
    <row r="994" spans="1:19" x14ac:dyDescent="0.25">
      <c r="A994">
        <v>993</v>
      </c>
      <c r="B994" s="1">
        <v>43666</v>
      </c>
      <c r="C994" s="1">
        <v>43666</v>
      </c>
      <c r="D994" s="1">
        <v>43681</v>
      </c>
      <c r="E994" s="1">
        <v>43683</v>
      </c>
      <c r="F994">
        <v>3</v>
      </c>
      <c r="G994">
        <v>5</v>
      </c>
      <c r="H994">
        <v>524</v>
      </c>
      <c r="I994" s="6">
        <v>0</v>
      </c>
      <c r="J994">
        <v>2</v>
      </c>
      <c r="K994" t="str">
        <f>_xlfn.XLOOKUP(fCompras!F994,dComprador!$A$2:$A$7,dComprador!$B$2:$B$7)</f>
        <v>Diego</v>
      </c>
      <c r="L994" t="str">
        <f>_xlfn.XLOOKUP(J994,dFornecedor!$A$2:$A$6,dFornecedor!$B$2:$B$6)</f>
        <v>Minerva</v>
      </c>
      <c r="M994" t="str">
        <f>_xlfn.XLOOKUP(G994,dMateriaPrima!$A$2:$A$12,dMateriaPrima!$B$2:$B$12)</f>
        <v>Areia</v>
      </c>
      <c r="N994" s="2">
        <f>_xlfn.XLOOKUP(G994,dMateriaPrima!$A$2:$A$12,dMateriaPrima!$C$2:$C$12)</f>
        <v>3.59</v>
      </c>
      <c r="O994" s="3">
        <f t="shared" si="75"/>
        <v>1881.1599999999999</v>
      </c>
      <c r="P994" s="4">
        <f t="shared" si="76"/>
        <v>0</v>
      </c>
      <c r="Q994" s="3">
        <f t="shared" si="77"/>
        <v>1881.1599999999999</v>
      </c>
      <c r="R994" t="str">
        <f t="shared" si="78"/>
        <v>Em atraso</v>
      </c>
      <c r="S994" s="5">
        <f t="shared" si="79"/>
        <v>2</v>
      </c>
    </row>
    <row r="995" spans="1:19" x14ac:dyDescent="0.25">
      <c r="A995">
        <v>994</v>
      </c>
      <c r="B995" s="1">
        <v>43666</v>
      </c>
      <c r="C995" s="1">
        <v>43680</v>
      </c>
      <c r="D995" s="1">
        <v>43683</v>
      </c>
      <c r="E995" s="1">
        <v>43684</v>
      </c>
      <c r="F995">
        <v>2</v>
      </c>
      <c r="G995">
        <v>1</v>
      </c>
      <c r="H995">
        <v>55</v>
      </c>
      <c r="I995" s="6">
        <v>0</v>
      </c>
      <c r="J995">
        <v>1</v>
      </c>
      <c r="K995" t="str">
        <f>_xlfn.XLOOKUP(fCompras!F995,dComprador!$A$2:$A$7,dComprador!$B$2:$B$7)</f>
        <v>João</v>
      </c>
      <c r="L995" t="str">
        <f>_xlfn.XLOOKUP(J995,dFornecedor!$A$2:$A$6,dFornecedor!$B$2:$B$6)</f>
        <v>NorthShore</v>
      </c>
      <c r="M995" t="str">
        <f>_xlfn.XLOOKUP(G995,dMateriaPrima!$A$2:$A$12,dMateriaPrima!$B$2:$B$12)</f>
        <v>Tecido</v>
      </c>
      <c r="N995" s="2">
        <f>_xlfn.XLOOKUP(G995,dMateriaPrima!$A$2:$A$12,dMateriaPrima!$C$2:$C$12)</f>
        <v>18</v>
      </c>
      <c r="O995" s="3">
        <f t="shared" si="75"/>
        <v>990</v>
      </c>
      <c r="P995" s="4">
        <f t="shared" si="76"/>
        <v>0</v>
      </c>
      <c r="Q995" s="3">
        <f t="shared" si="77"/>
        <v>990</v>
      </c>
      <c r="R995" t="str">
        <f t="shared" si="78"/>
        <v>Em atraso</v>
      </c>
      <c r="S995" s="5">
        <f t="shared" si="79"/>
        <v>1</v>
      </c>
    </row>
    <row r="996" spans="1:19" x14ac:dyDescent="0.25">
      <c r="A996">
        <v>995</v>
      </c>
      <c r="B996" s="1">
        <v>43667</v>
      </c>
      <c r="C996" s="1">
        <v>43671</v>
      </c>
      <c r="D996" s="1">
        <v>43697</v>
      </c>
      <c r="E996" s="1">
        <v>43701</v>
      </c>
      <c r="F996">
        <v>1</v>
      </c>
      <c r="G996">
        <v>5</v>
      </c>
      <c r="H996">
        <v>127</v>
      </c>
      <c r="I996" s="6">
        <v>0</v>
      </c>
      <c r="J996">
        <v>2</v>
      </c>
      <c r="K996" t="str">
        <f>_xlfn.XLOOKUP(fCompras!F996,dComprador!$A$2:$A$7,dComprador!$B$2:$B$7)</f>
        <v>Alon</v>
      </c>
      <c r="L996" t="str">
        <f>_xlfn.XLOOKUP(J996,dFornecedor!$A$2:$A$6,dFornecedor!$B$2:$B$6)</f>
        <v>Minerva</v>
      </c>
      <c r="M996" t="str">
        <f>_xlfn.XLOOKUP(G996,dMateriaPrima!$A$2:$A$12,dMateriaPrima!$B$2:$B$12)</f>
        <v>Areia</v>
      </c>
      <c r="N996" s="2">
        <f>_xlfn.XLOOKUP(G996,dMateriaPrima!$A$2:$A$12,dMateriaPrima!$C$2:$C$12)</f>
        <v>3.59</v>
      </c>
      <c r="O996" s="3">
        <f t="shared" si="75"/>
        <v>455.93</v>
      </c>
      <c r="P996" s="4">
        <f t="shared" si="76"/>
        <v>0</v>
      </c>
      <c r="Q996" s="3">
        <f t="shared" si="77"/>
        <v>455.93</v>
      </c>
      <c r="R996" t="str">
        <f t="shared" si="78"/>
        <v>Em atraso</v>
      </c>
      <c r="S996" s="5">
        <f t="shared" si="79"/>
        <v>4</v>
      </c>
    </row>
    <row r="997" spans="1:19" x14ac:dyDescent="0.25">
      <c r="A997">
        <v>996</v>
      </c>
      <c r="B997" s="1">
        <v>43667</v>
      </c>
      <c r="C997" s="1">
        <v>43675</v>
      </c>
      <c r="D997" s="1">
        <v>43677</v>
      </c>
      <c r="E997" s="1">
        <v>43680</v>
      </c>
      <c r="F997">
        <v>4</v>
      </c>
      <c r="G997">
        <v>5</v>
      </c>
      <c r="H997">
        <v>195</v>
      </c>
      <c r="I997" s="6">
        <v>0</v>
      </c>
      <c r="J997">
        <v>2</v>
      </c>
      <c r="K997" t="str">
        <f>_xlfn.XLOOKUP(fCompras!F997,dComprador!$A$2:$A$7,dComprador!$B$2:$B$7)</f>
        <v>Lira</v>
      </c>
      <c r="L997" t="str">
        <f>_xlfn.XLOOKUP(J997,dFornecedor!$A$2:$A$6,dFornecedor!$B$2:$B$6)</f>
        <v>Minerva</v>
      </c>
      <c r="M997" t="str">
        <f>_xlfn.XLOOKUP(G997,dMateriaPrima!$A$2:$A$12,dMateriaPrima!$B$2:$B$12)</f>
        <v>Areia</v>
      </c>
      <c r="N997" s="2">
        <f>_xlfn.XLOOKUP(G997,dMateriaPrima!$A$2:$A$12,dMateriaPrima!$C$2:$C$12)</f>
        <v>3.59</v>
      </c>
      <c r="O997" s="3">
        <f t="shared" si="75"/>
        <v>700.05</v>
      </c>
      <c r="P997" s="4">
        <f t="shared" si="76"/>
        <v>0</v>
      </c>
      <c r="Q997" s="3">
        <f t="shared" si="77"/>
        <v>700.05</v>
      </c>
      <c r="R997" t="str">
        <f t="shared" si="78"/>
        <v>Em atraso</v>
      </c>
      <c r="S997" s="5">
        <f t="shared" si="79"/>
        <v>3</v>
      </c>
    </row>
    <row r="998" spans="1:19" x14ac:dyDescent="0.25">
      <c r="A998">
        <v>997</v>
      </c>
      <c r="B998" s="1">
        <v>43667</v>
      </c>
      <c r="C998" s="1">
        <v>43668</v>
      </c>
      <c r="D998" s="1">
        <v>43675</v>
      </c>
      <c r="E998" s="1">
        <v>43676</v>
      </c>
      <c r="F998">
        <v>4</v>
      </c>
      <c r="G998">
        <v>4</v>
      </c>
      <c r="H998">
        <v>85</v>
      </c>
      <c r="I998" s="6">
        <v>0</v>
      </c>
      <c r="J998">
        <v>3</v>
      </c>
      <c r="K998" t="str">
        <f>_xlfn.XLOOKUP(fCompras!F998,dComprador!$A$2:$A$7,dComprador!$B$2:$B$7)</f>
        <v>Lira</v>
      </c>
      <c r="L998" t="str">
        <f>_xlfn.XLOOKUP(J998,dFornecedor!$A$2:$A$6,dFornecedor!$B$2:$B$6)</f>
        <v>StepUp</v>
      </c>
      <c r="M998" t="str">
        <f>_xlfn.XLOOKUP(G998,dMateriaPrima!$A$2:$A$12,dMateriaPrima!$B$2:$B$12)</f>
        <v>Madeira</v>
      </c>
      <c r="N998" s="2">
        <f>_xlfn.XLOOKUP(G998,dMateriaPrima!$A$2:$A$12,dMateriaPrima!$C$2:$C$12)</f>
        <v>168</v>
      </c>
      <c r="O998" s="3">
        <f t="shared" si="75"/>
        <v>14280</v>
      </c>
      <c r="P998" s="4">
        <f t="shared" si="76"/>
        <v>0</v>
      </c>
      <c r="Q998" s="3">
        <f t="shared" si="77"/>
        <v>14280</v>
      </c>
      <c r="R998" t="str">
        <f t="shared" si="78"/>
        <v>Em atraso</v>
      </c>
      <c r="S998" s="5">
        <f t="shared" si="79"/>
        <v>1</v>
      </c>
    </row>
    <row r="999" spans="1:19" x14ac:dyDescent="0.25">
      <c r="A999">
        <v>998</v>
      </c>
      <c r="B999" s="1">
        <v>43667</v>
      </c>
      <c r="C999" s="1">
        <v>43667</v>
      </c>
      <c r="D999" s="1">
        <v>43675</v>
      </c>
      <c r="E999" s="1">
        <v>43677</v>
      </c>
      <c r="F999">
        <v>4</v>
      </c>
      <c r="G999">
        <v>7</v>
      </c>
      <c r="H999">
        <v>122</v>
      </c>
      <c r="I999" s="6">
        <v>0</v>
      </c>
      <c r="J999">
        <v>5</v>
      </c>
      <c r="K999" t="str">
        <f>_xlfn.XLOOKUP(fCompras!F999,dComprador!$A$2:$A$7,dComprador!$B$2:$B$7)</f>
        <v>Lira</v>
      </c>
      <c r="L999" t="str">
        <f>_xlfn.XLOOKUP(J999,dFornecedor!$A$2:$A$6,dFornecedor!$B$2:$B$6)</f>
        <v>Atlas</v>
      </c>
      <c r="M999" t="str">
        <f>_xlfn.XLOOKUP(G999,dMateriaPrima!$A$2:$A$12,dMateriaPrima!$B$2:$B$12)</f>
        <v>Poliéster</v>
      </c>
      <c r="N999" s="2">
        <f>_xlfn.XLOOKUP(G999,dMateriaPrima!$A$2:$A$12,dMateriaPrima!$C$2:$C$12)</f>
        <v>8</v>
      </c>
      <c r="O999" s="3">
        <f t="shared" si="75"/>
        <v>976</v>
      </c>
      <c r="P999" s="4">
        <f t="shared" si="76"/>
        <v>0</v>
      </c>
      <c r="Q999" s="3">
        <f t="shared" si="77"/>
        <v>976</v>
      </c>
      <c r="R999" t="str">
        <f t="shared" si="78"/>
        <v>Em atraso</v>
      </c>
      <c r="S999" s="5">
        <f t="shared" si="79"/>
        <v>2</v>
      </c>
    </row>
    <row r="1000" spans="1:19" x14ac:dyDescent="0.25">
      <c r="A1000">
        <v>999</v>
      </c>
      <c r="B1000" s="1">
        <v>43667</v>
      </c>
      <c r="C1000" s="1">
        <v>43675</v>
      </c>
      <c r="D1000" s="1">
        <v>43679</v>
      </c>
      <c r="E1000" s="1">
        <v>43686</v>
      </c>
      <c r="F1000">
        <v>4</v>
      </c>
      <c r="G1000">
        <v>10</v>
      </c>
      <c r="H1000">
        <v>2</v>
      </c>
      <c r="I1000" s="6">
        <v>0</v>
      </c>
      <c r="J1000">
        <v>2</v>
      </c>
      <c r="K1000" t="str">
        <f>_xlfn.XLOOKUP(fCompras!F1000,dComprador!$A$2:$A$7,dComprador!$B$2:$B$7)</f>
        <v>Lira</v>
      </c>
      <c r="L1000" t="str">
        <f>_xlfn.XLOOKUP(J1000,dFornecedor!$A$2:$A$6,dFornecedor!$B$2:$B$6)</f>
        <v>Minerva</v>
      </c>
      <c r="M1000" t="str">
        <f>_xlfn.XLOOKUP(G1000,dMateriaPrima!$A$2:$A$12,dMateriaPrima!$B$2:$B$12)</f>
        <v>Pedra Britada</v>
      </c>
      <c r="N1000" s="2">
        <f>_xlfn.XLOOKUP(G1000,dMateriaPrima!$A$2:$A$12,dMateriaPrima!$C$2:$C$12)</f>
        <v>56</v>
      </c>
      <c r="O1000" s="3">
        <f t="shared" si="75"/>
        <v>112</v>
      </c>
      <c r="P1000" s="4">
        <f t="shared" si="76"/>
        <v>0</v>
      </c>
      <c r="Q1000" s="3">
        <f t="shared" si="77"/>
        <v>112</v>
      </c>
      <c r="R1000" t="str">
        <f t="shared" si="78"/>
        <v>Em atraso</v>
      </c>
      <c r="S1000" s="5">
        <f t="shared" si="79"/>
        <v>7</v>
      </c>
    </row>
    <row r="1001" spans="1:19" x14ac:dyDescent="0.25">
      <c r="A1001">
        <v>1000</v>
      </c>
      <c r="B1001" s="1">
        <v>43667</v>
      </c>
      <c r="C1001" s="1">
        <v>43674</v>
      </c>
      <c r="D1001" s="1">
        <v>43675</v>
      </c>
      <c r="E1001" s="1">
        <v>43679</v>
      </c>
      <c r="F1001">
        <v>4</v>
      </c>
      <c r="G1001">
        <v>9</v>
      </c>
      <c r="H1001">
        <v>34</v>
      </c>
      <c r="I1001" s="6">
        <v>0</v>
      </c>
      <c r="J1001">
        <v>2</v>
      </c>
      <c r="K1001" t="str">
        <f>_xlfn.XLOOKUP(fCompras!F1001,dComprador!$A$2:$A$7,dComprador!$B$2:$B$7)</f>
        <v>Lira</v>
      </c>
      <c r="L1001" t="str">
        <f>_xlfn.XLOOKUP(J1001,dFornecedor!$A$2:$A$6,dFornecedor!$B$2:$B$6)</f>
        <v>Minerva</v>
      </c>
      <c r="M1001" t="str">
        <f>_xlfn.XLOOKUP(G1001,dMateriaPrima!$A$2:$A$12,dMateriaPrima!$B$2:$B$12)</f>
        <v>Couro</v>
      </c>
      <c r="N1001" s="2">
        <f>_xlfn.XLOOKUP(G1001,dMateriaPrima!$A$2:$A$12,dMateriaPrima!$C$2:$C$12)</f>
        <v>4.4000000000000004</v>
      </c>
      <c r="O1001" s="3">
        <f t="shared" si="75"/>
        <v>149.60000000000002</v>
      </c>
      <c r="P1001" s="4">
        <f t="shared" si="76"/>
        <v>0</v>
      </c>
      <c r="Q1001" s="3">
        <f t="shared" si="77"/>
        <v>149.60000000000002</v>
      </c>
      <c r="R1001" t="str">
        <f t="shared" si="78"/>
        <v>Em atraso</v>
      </c>
      <c r="S1001" s="5">
        <f t="shared" si="79"/>
        <v>4</v>
      </c>
    </row>
    <row r="1002" spans="1:19" x14ac:dyDescent="0.25">
      <c r="A1002">
        <v>1001</v>
      </c>
      <c r="B1002" s="1">
        <v>43667</v>
      </c>
      <c r="C1002" s="1">
        <v>43667</v>
      </c>
      <c r="D1002" s="1">
        <v>43685</v>
      </c>
      <c r="E1002" s="1">
        <v>43685</v>
      </c>
      <c r="F1002">
        <v>1</v>
      </c>
      <c r="G1002">
        <v>7</v>
      </c>
      <c r="H1002">
        <v>7</v>
      </c>
      <c r="I1002" s="6">
        <v>0</v>
      </c>
      <c r="J1002">
        <v>2</v>
      </c>
      <c r="K1002" t="str">
        <f>_xlfn.XLOOKUP(fCompras!F1002,dComprador!$A$2:$A$7,dComprador!$B$2:$B$7)</f>
        <v>Alon</v>
      </c>
      <c r="L1002" t="str">
        <f>_xlfn.XLOOKUP(J1002,dFornecedor!$A$2:$A$6,dFornecedor!$B$2:$B$6)</f>
        <v>Minerva</v>
      </c>
      <c r="M1002" t="str">
        <f>_xlfn.XLOOKUP(G1002,dMateriaPrima!$A$2:$A$12,dMateriaPrima!$B$2:$B$12)</f>
        <v>Poliéster</v>
      </c>
      <c r="N1002" s="2">
        <f>_xlfn.XLOOKUP(G1002,dMateriaPrima!$A$2:$A$12,dMateriaPrima!$C$2:$C$12)</f>
        <v>8</v>
      </c>
      <c r="O1002" s="3">
        <f t="shared" si="75"/>
        <v>56</v>
      </c>
      <c r="P1002" s="4">
        <f t="shared" si="76"/>
        <v>0</v>
      </c>
      <c r="Q1002" s="3">
        <f t="shared" si="77"/>
        <v>56</v>
      </c>
      <c r="R1002" t="str">
        <f t="shared" si="78"/>
        <v>No prazo</v>
      </c>
      <c r="S1002" s="5">
        <f t="shared" si="79"/>
        <v>0</v>
      </c>
    </row>
    <row r="1003" spans="1:19" x14ac:dyDescent="0.25">
      <c r="A1003">
        <v>1002</v>
      </c>
      <c r="B1003" s="1">
        <v>43667</v>
      </c>
      <c r="C1003" s="1">
        <v>43676</v>
      </c>
      <c r="D1003" s="1">
        <v>43681</v>
      </c>
      <c r="E1003" s="1">
        <v>43682</v>
      </c>
      <c r="F1003">
        <v>3</v>
      </c>
      <c r="G1003">
        <v>9</v>
      </c>
      <c r="H1003">
        <v>28</v>
      </c>
      <c r="I1003" s="6">
        <v>0</v>
      </c>
      <c r="J1003">
        <v>3</v>
      </c>
      <c r="K1003" t="str">
        <f>_xlfn.XLOOKUP(fCompras!F1003,dComprador!$A$2:$A$7,dComprador!$B$2:$B$7)</f>
        <v>Diego</v>
      </c>
      <c r="L1003" t="str">
        <f>_xlfn.XLOOKUP(J1003,dFornecedor!$A$2:$A$6,dFornecedor!$B$2:$B$6)</f>
        <v>StepUp</v>
      </c>
      <c r="M1003" t="str">
        <f>_xlfn.XLOOKUP(G1003,dMateriaPrima!$A$2:$A$12,dMateriaPrima!$B$2:$B$12)</f>
        <v>Couro</v>
      </c>
      <c r="N1003" s="2">
        <f>_xlfn.XLOOKUP(G1003,dMateriaPrima!$A$2:$A$12,dMateriaPrima!$C$2:$C$12)</f>
        <v>4.4000000000000004</v>
      </c>
      <c r="O1003" s="3">
        <f t="shared" si="75"/>
        <v>123.20000000000002</v>
      </c>
      <c r="P1003" s="4">
        <f t="shared" si="76"/>
        <v>0</v>
      </c>
      <c r="Q1003" s="3">
        <f t="shared" si="77"/>
        <v>123.20000000000002</v>
      </c>
      <c r="R1003" t="str">
        <f t="shared" si="78"/>
        <v>Em atraso</v>
      </c>
      <c r="S1003" s="5">
        <f t="shared" si="79"/>
        <v>1</v>
      </c>
    </row>
    <row r="1004" spans="1:19" x14ac:dyDescent="0.25">
      <c r="A1004">
        <v>1003</v>
      </c>
      <c r="B1004" s="1">
        <v>43667</v>
      </c>
      <c r="C1004" s="1">
        <v>43667</v>
      </c>
      <c r="D1004" s="1">
        <v>43683</v>
      </c>
      <c r="E1004" s="1">
        <v>43685</v>
      </c>
      <c r="F1004">
        <v>1</v>
      </c>
      <c r="G1004">
        <v>6</v>
      </c>
      <c r="H1004">
        <v>94</v>
      </c>
      <c r="I1004" s="6">
        <v>0</v>
      </c>
      <c r="J1004">
        <v>4</v>
      </c>
      <c r="K1004" t="str">
        <f>_xlfn.XLOOKUP(fCompras!F1004,dComprador!$A$2:$A$7,dComprador!$B$2:$B$7)</f>
        <v>Alon</v>
      </c>
      <c r="L1004" t="str">
        <f>_xlfn.XLOOKUP(J1004,dFornecedor!$A$2:$A$6,dFornecedor!$B$2:$B$6)</f>
        <v>AlphaOmega</v>
      </c>
      <c r="M1004" t="str">
        <f>_xlfn.XLOOKUP(G1004,dMateriaPrima!$A$2:$A$12,dMateriaPrima!$B$2:$B$12)</f>
        <v>Fio Algodão</v>
      </c>
      <c r="N1004" s="2">
        <f>_xlfn.XLOOKUP(G1004,dMateriaPrima!$A$2:$A$12,dMateriaPrima!$C$2:$C$12)</f>
        <v>55.9</v>
      </c>
      <c r="O1004" s="3">
        <f t="shared" si="75"/>
        <v>5254.5999999999995</v>
      </c>
      <c r="P1004" s="4">
        <f t="shared" si="76"/>
        <v>0</v>
      </c>
      <c r="Q1004" s="3">
        <f t="shared" si="77"/>
        <v>5254.5999999999995</v>
      </c>
      <c r="R1004" t="str">
        <f t="shared" si="78"/>
        <v>Em atraso</v>
      </c>
      <c r="S1004" s="5">
        <f t="shared" si="79"/>
        <v>2</v>
      </c>
    </row>
    <row r="1005" spans="1:19" x14ac:dyDescent="0.25">
      <c r="A1005">
        <v>1004</v>
      </c>
      <c r="B1005" s="1">
        <v>43668</v>
      </c>
      <c r="C1005" s="1">
        <v>43672</v>
      </c>
      <c r="D1005" s="1">
        <v>43675</v>
      </c>
      <c r="E1005" s="1">
        <v>43680</v>
      </c>
      <c r="F1005">
        <v>4</v>
      </c>
      <c r="G1005">
        <v>1</v>
      </c>
      <c r="H1005">
        <v>64</v>
      </c>
      <c r="I1005" s="6">
        <v>0</v>
      </c>
      <c r="J1005">
        <v>2</v>
      </c>
      <c r="K1005" t="str">
        <f>_xlfn.XLOOKUP(fCompras!F1005,dComprador!$A$2:$A$7,dComprador!$B$2:$B$7)</f>
        <v>Lira</v>
      </c>
      <c r="L1005" t="str">
        <f>_xlfn.XLOOKUP(J1005,dFornecedor!$A$2:$A$6,dFornecedor!$B$2:$B$6)</f>
        <v>Minerva</v>
      </c>
      <c r="M1005" t="str">
        <f>_xlfn.XLOOKUP(G1005,dMateriaPrima!$A$2:$A$12,dMateriaPrima!$B$2:$B$12)</f>
        <v>Tecido</v>
      </c>
      <c r="N1005" s="2">
        <f>_xlfn.XLOOKUP(G1005,dMateriaPrima!$A$2:$A$12,dMateriaPrima!$C$2:$C$12)</f>
        <v>18</v>
      </c>
      <c r="O1005" s="3">
        <f t="shared" si="75"/>
        <v>1152</v>
      </c>
      <c r="P1005" s="4">
        <f t="shared" si="76"/>
        <v>0</v>
      </c>
      <c r="Q1005" s="3">
        <f t="shared" si="77"/>
        <v>1152</v>
      </c>
      <c r="R1005" t="str">
        <f t="shared" si="78"/>
        <v>Em atraso</v>
      </c>
      <c r="S1005" s="5">
        <f t="shared" si="79"/>
        <v>5</v>
      </c>
    </row>
    <row r="1006" spans="1:19" x14ac:dyDescent="0.25">
      <c r="A1006">
        <v>1005</v>
      </c>
      <c r="B1006" s="1">
        <v>43668</v>
      </c>
      <c r="C1006" s="1">
        <v>43671</v>
      </c>
      <c r="D1006" s="1">
        <v>43675</v>
      </c>
      <c r="E1006" s="1">
        <v>43672</v>
      </c>
      <c r="F1006">
        <v>4</v>
      </c>
      <c r="G1006">
        <v>8</v>
      </c>
      <c r="H1006">
        <v>123</v>
      </c>
      <c r="I1006" s="6">
        <v>0</v>
      </c>
      <c r="J1006">
        <v>1</v>
      </c>
      <c r="K1006" t="str">
        <f>_xlfn.XLOOKUP(fCompras!F1006,dComprador!$A$2:$A$7,dComprador!$B$2:$B$7)</f>
        <v>Lira</v>
      </c>
      <c r="L1006" t="str">
        <f>_xlfn.XLOOKUP(J1006,dFornecedor!$A$2:$A$6,dFornecedor!$B$2:$B$6)</f>
        <v>NorthShore</v>
      </c>
      <c r="M1006" t="str">
        <f>_xlfn.XLOOKUP(G1006,dMateriaPrima!$A$2:$A$12,dMateriaPrima!$B$2:$B$12)</f>
        <v>Cimento</v>
      </c>
      <c r="N1006" s="2">
        <f>_xlfn.XLOOKUP(G1006,dMateriaPrima!$A$2:$A$12,dMateriaPrima!$C$2:$C$12)</f>
        <v>23</v>
      </c>
      <c r="O1006" s="3">
        <f t="shared" si="75"/>
        <v>2829</v>
      </c>
      <c r="P1006" s="4">
        <f t="shared" si="76"/>
        <v>0</v>
      </c>
      <c r="Q1006" s="3">
        <f t="shared" si="77"/>
        <v>2829</v>
      </c>
      <c r="R1006" t="str">
        <f t="shared" si="78"/>
        <v>No prazo</v>
      </c>
      <c r="S1006" s="5">
        <f t="shared" si="79"/>
        <v>0</v>
      </c>
    </row>
    <row r="1007" spans="1:19" x14ac:dyDescent="0.25">
      <c r="A1007">
        <v>1006</v>
      </c>
      <c r="B1007" s="1">
        <v>43668</v>
      </c>
      <c r="C1007" s="1">
        <v>43668</v>
      </c>
      <c r="D1007" s="1">
        <v>43693</v>
      </c>
      <c r="E1007" s="1">
        <v>43698</v>
      </c>
      <c r="F1007">
        <v>1</v>
      </c>
      <c r="G1007">
        <v>7</v>
      </c>
      <c r="H1007">
        <v>347</v>
      </c>
      <c r="I1007" s="6">
        <v>0</v>
      </c>
      <c r="J1007">
        <v>2</v>
      </c>
      <c r="K1007" t="str">
        <f>_xlfn.XLOOKUP(fCompras!F1007,dComprador!$A$2:$A$7,dComprador!$B$2:$B$7)</f>
        <v>Alon</v>
      </c>
      <c r="L1007" t="str">
        <f>_xlfn.XLOOKUP(J1007,dFornecedor!$A$2:$A$6,dFornecedor!$B$2:$B$6)</f>
        <v>Minerva</v>
      </c>
      <c r="M1007" t="str">
        <f>_xlfn.XLOOKUP(G1007,dMateriaPrima!$A$2:$A$12,dMateriaPrima!$B$2:$B$12)</f>
        <v>Poliéster</v>
      </c>
      <c r="N1007" s="2">
        <f>_xlfn.XLOOKUP(G1007,dMateriaPrima!$A$2:$A$12,dMateriaPrima!$C$2:$C$12)</f>
        <v>8</v>
      </c>
      <c r="O1007" s="3">
        <f t="shared" si="75"/>
        <v>2776</v>
      </c>
      <c r="P1007" s="4">
        <f t="shared" si="76"/>
        <v>0</v>
      </c>
      <c r="Q1007" s="3">
        <f t="shared" si="77"/>
        <v>2776</v>
      </c>
      <c r="R1007" t="str">
        <f t="shared" si="78"/>
        <v>Em atraso</v>
      </c>
      <c r="S1007" s="5">
        <f t="shared" si="79"/>
        <v>5</v>
      </c>
    </row>
    <row r="1008" spans="1:19" x14ac:dyDescent="0.25">
      <c r="A1008">
        <v>1007</v>
      </c>
      <c r="B1008" s="1">
        <v>43668</v>
      </c>
      <c r="C1008" s="1">
        <v>43671</v>
      </c>
      <c r="D1008" s="1">
        <v>43698</v>
      </c>
      <c r="E1008" s="1">
        <v>43702</v>
      </c>
      <c r="F1008">
        <v>1</v>
      </c>
      <c r="G1008">
        <v>7</v>
      </c>
      <c r="H1008">
        <v>34</v>
      </c>
      <c r="I1008" s="6">
        <v>0</v>
      </c>
      <c r="J1008">
        <v>3</v>
      </c>
      <c r="K1008" t="str">
        <f>_xlfn.XLOOKUP(fCompras!F1008,dComprador!$A$2:$A$7,dComprador!$B$2:$B$7)</f>
        <v>Alon</v>
      </c>
      <c r="L1008" t="str">
        <f>_xlfn.XLOOKUP(J1008,dFornecedor!$A$2:$A$6,dFornecedor!$B$2:$B$6)</f>
        <v>StepUp</v>
      </c>
      <c r="M1008" t="str">
        <f>_xlfn.XLOOKUP(G1008,dMateriaPrima!$A$2:$A$12,dMateriaPrima!$B$2:$B$12)</f>
        <v>Poliéster</v>
      </c>
      <c r="N1008" s="2">
        <f>_xlfn.XLOOKUP(G1008,dMateriaPrima!$A$2:$A$12,dMateriaPrima!$C$2:$C$12)</f>
        <v>8</v>
      </c>
      <c r="O1008" s="3">
        <f t="shared" si="75"/>
        <v>272</v>
      </c>
      <c r="P1008" s="4">
        <f t="shared" si="76"/>
        <v>0</v>
      </c>
      <c r="Q1008" s="3">
        <f t="shared" si="77"/>
        <v>272</v>
      </c>
      <c r="R1008" t="str">
        <f t="shared" si="78"/>
        <v>Em atraso</v>
      </c>
      <c r="S1008" s="5">
        <f t="shared" si="79"/>
        <v>4</v>
      </c>
    </row>
    <row r="1009" spans="1:19" x14ac:dyDescent="0.25">
      <c r="A1009">
        <v>1008</v>
      </c>
      <c r="B1009" s="1">
        <v>43668</v>
      </c>
      <c r="C1009" s="1">
        <v>43677</v>
      </c>
      <c r="D1009" s="1">
        <v>43678</v>
      </c>
      <c r="E1009" s="1">
        <v>43682</v>
      </c>
      <c r="F1009">
        <v>4</v>
      </c>
      <c r="G1009">
        <v>9</v>
      </c>
      <c r="H1009">
        <v>274</v>
      </c>
      <c r="I1009" s="6">
        <v>0</v>
      </c>
      <c r="J1009">
        <v>3</v>
      </c>
      <c r="K1009" t="str">
        <f>_xlfn.XLOOKUP(fCompras!F1009,dComprador!$A$2:$A$7,dComprador!$B$2:$B$7)</f>
        <v>Lira</v>
      </c>
      <c r="L1009" t="str">
        <f>_xlfn.XLOOKUP(J1009,dFornecedor!$A$2:$A$6,dFornecedor!$B$2:$B$6)</f>
        <v>StepUp</v>
      </c>
      <c r="M1009" t="str">
        <f>_xlfn.XLOOKUP(G1009,dMateriaPrima!$A$2:$A$12,dMateriaPrima!$B$2:$B$12)</f>
        <v>Couro</v>
      </c>
      <c r="N1009" s="2">
        <f>_xlfn.XLOOKUP(G1009,dMateriaPrima!$A$2:$A$12,dMateriaPrima!$C$2:$C$12)</f>
        <v>4.4000000000000004</v>
      </c>
      <c r="O1009" s="3">
        <f t="shared" si="75"/>
        <v>1205.6000000000001</v>
      </c>
      <c r="P1009" s="4">
        <f t="shared" si="76"/>
        <v>0</v>
      </c>
      <c r="Q1009" s="3">
        <f t="shared" si="77"/>
        <v>1205.6000000000001</v>
      </c>
      <c r="R1009" t="str">
        <f t="shared" si="78"/>
        <v>Em atraso</v>
      </c>
      <c r="S1009" s="5">
        <f t="shared" si="79"/>
        <v>4</v>
      </c>
    </row>
    <row r="1010" spans="1:19" x14ac:dyDescent="0.25">
      <c r="A1010">
        <v>1009</v>
      </c>
      <c r="B1010" s="1">
        <v>43668</v>
      </c>
      <c r="C1010" s="1">
        <v>43674</v>
      </c>
      <c r="D1010" s="1">
        <v>43677</v>
      </c>
      <c r="E1010" s="1">
        <v>43677</v>
      </c>
      <c r="F1010">
        <v>4</v>
      </c>
      <c r="G1010">
        <v>9</v>
      </c>
      <c r="H1010">
        <v>74</v>
      </c>
      <c r="I1010" s="6">
        <v>0</v>
      </c>
      <c r="J1010">
        <v>1</v>
      </c>
      <c r="K1010" t="str">
        <f>_xlfn.XLOOKUP(fCompras!F1010,dComprador!$A$2:$A$7,dComprador!$B$2:$B$7)</f>
        <v>Lira</v>
      </c>
      <c r="L1010" t="str">
        <f>_xlfn.XLOOKUP(J1010,dFornecedor!$A$2:$A$6,dFornecedor!$B$2:$B$6)</f>
        <v>NorthShore</v>
      </c>
      <c r="M1010" t="str">
        <f>_xlfn.XLOOKUP(G1010,dMateriaPrima!$A$2:$A$12,dMateriaPrima!$B$2:$B$12)</f>
        <v>Couro</v>
      </c>
      <c r="N1010" s="2">
        <f>_xlfn.XLOOKUP(G1010,dMateriaPrima!$A$2:$A$12,dMateriaPrima!$C$2:$C$12)</f>
        <v>4.4000000000000004</v>
      </c>
      <c r="O1010" s="3">
        <f t="shared" si="75"/>
        <v>325.60000000000002</v>
      </c>
      <c r="P1010" s="4">
        <f t="shared" si="76"/>
        <v>0</v>
      </c>
      <c r="Q1010" s="3">
        <f t="shared" si="77"/>
        <v>325.60000000000002</v>
      </c>
      <c r="R1010" t="str">
        <f t="shared" si="78"/>
        <v>No prazo</v>
      </c>
      <c r="S1010" s="5">
        <f t="shared" si="79"/>
        <v>0</v>
      </c>
    </row>
    <row r="1011" spans="1:19" x14ac:dyDescent="0.25">
      <c r="A1011">
        <v>1010</v>
      </c>
      <c r="B1011" s="1">
        <v>43668</v>
      </c>
      <c r="C1011" s="1">
        <v>43677</v>
      </c>
      <c r="D1011" s="1">
        <v>43685</v>
      </c>
      <c r="E1011" s="1">
        <v>43687</v>
      </c>
      <c r="F1011">
        <v>1</v>
      </c>
      <c r="G1011">
        <v>7</v>
      </c>
      <c r="H1011">
        <v>177</v>
      </c>
      <c r="I1011" s="6">
        <v>0</v>
      </c>
      <c r="J1011">
        <v>3</v>
      </c>
      <c r="K1011" t="str">
        <f>_xlfn.XLOOKUP(fCompras!F1011,dComprador!$A$2:$A$7,dComprador!$B$2:$B$7)</f>
        <v>Alon</v>
      </c>
      <c r="L1011" t="str">
        <f>_xlfn.XLOOKUP(J1011,dFornecedor!$A$2:$A$6,dFornecedor!$B$2:$B$6)</f>
        <v>StepUp</v>
      </c>
      <c r="M1011" t="str">
        <f>_xlfn.XLOOKUP(G1011,dMateriaPrima!$A$2:$A$12,dMateriaPrima!$B$2:$B$12)</f>
        <v>Poliéster</v>
      </c>
      <c r="N1011" s="2">
        <f>_xlfn.XLOOKUP(G1011,dMateriaPrima!$A$2:$A$12,dMateriaPrima!$C$2:$C$12)</f>
        <v>8</v>
      </c>
      <c r="O1011" s="3">
        <f t="shared" si="75"/>
        <v>1416</v>
      </c>
      <c r="P1011" s="4">
        <f t="shared" si="76"/>
        <v>0</v>
      </c>
      <c r="Q1011" s="3">
        <f t="shared" si="77"/>
        <v>1416</v>
      </c>
      <c r="R1011" t="str">
        <f t="shared" si="78"/>
        <v>Em atraso</v>
      </c>
      <c r="S1011" s="5">
        <f t="shared" si="79"/>
        <v>2</v>
      </c>
    </row>
    <row r="1012" spans="1:19" x14ac:dyDescent="0.25">
      <c r="A1012">
        <v>1011</v>
      </c>
      <c r="B1012" s="1">
        <v>43668</v>
      </c>
      <c r="C1012" s="1">
        <v>43670</v>
      </c>
      <c r="D1012" s="1">
        <v>43688</v>
      </c>
      <c r="E1012" s="1">
        <v>43689</v>
      </c>
      <c r="F1012">
        <v>1</v>
      </c>
      <c r="G1012">
        <v>7</v>
      </c>
      <c r="H1012">
        <v>5</v>
      </c>
      <c r="I1012" s="6">
        <v>0</v>
      </c>
      <c r="J1012">
        <v>2</v>
      </c>
      <c r="K1012" t="str">
        <f>_xlfn.XLOOKUP(fCompras!F1012,dComprador!$A$2:$A$7,dComprador!$B$2:$B$7)</f>
        <v>Alon</v>
      </c>
      <c r="L1012" t="str">
        <f>_xlfn.XLOOKUP(J1012,dFornecedor!$A$2:$A$6,dFornecedor!$B$2:$B$6)</f>
        <v>Minerva</v>
      </c>
      <c r="M1012" t="str">
        <f>_xlfn.XLOOKUP(G1012,dMateriaPrima!$A$2:$A$12,dMateriaPrima!$B$2:$B$12)</f>
        <v>Poliéster</v>
      </c>
      <c r="N1012" s="2">
        <f>_xlfn.XLOOKUP(G1012,dMateriaPrima!$A$2:$A$12,dMateriaPrima!$C$2:$C$12)</f>
        <v>8</v>
      </c>
      <c r="O1012" s="3">
        <f t="shared" si="75"/>
        <v>40</v>
      </c>
      <c r="P1012" s="4">
        <f t="shared" si="76"/>
        <v>0</v>
      </c>
      <c r="Q1012" s="3">
        <f t="shared" si="77"/>
        <v>40</v>
      </c>
      <c r="R1012" t="str">
        <f t="shared" si="78"/>
        <v>Em atraso</v>
      </c>
      <c r="S1012" s="5">
        <f t="shared" si="79"/>
        <v>1</v>
      </c>
    </row>
    <row r="1013" spans="1:19" x14ac:dyDescent="0.25">
      <c r="A1013">
        <v>1012</v>
      </c>
      <c r="B1013" s="1">
        <v>43668</v>
      </c>
      <c r="C1013" s="1">
        <v>43676</v>
      </c>
      <c r="D1013" s="1">
        <v>43690</v>
      </c>
      <c r="E1013" s="1">
        <v>43691</v>
      </c>
      <c r="F1013">
        <v>1</v>
      </c>
      <c r="G1013">
        <v>5</v>
      </c>
      <c r="H1013">
        <v>3</v>
      </c>
      <c r="I1013" s="6">
        <v>0</v>
      </c>
      <c r="J1013">
        <v>3</v>
      </c>
      <c r="K1013" t="str">
        <f>_xlfn.XLOOKUP(fCompras!F1013,dComprador!$A$2:$A$7,dComprador!$B$2:$B$7)</f>
        <v>Alon</v>
      </c>
      <c r="L1013" t="str">
        <f>_xlfn.XLOOKUP(J1013,dFornecedor!$A$2:$A$6,dFornecedor!$B$2:$B$6)</f>
        <v>StepUp</v>
      </c>
      <c r="M1013" t="str">
        <f>_xlfn.XLOOKUP(G1013,dMateriaPrima!$A$2:$A$12,dMateriaPrima!$B$2:$B$12)</f>
        <v>Areia</v>
      </c>
      <c r="N1013" s="2">
        <f>_xlfn.XLOOKUP(G1013,dMateriaPrima!$A$2:$A$12,dMateriaPrima!$C$2:$C$12)</f>
        <v>3.59</v>
      </c>
      <c r="O1013" s="3">
        <f t="shared" si="75"/>
        <v>10.77</v>
      </c>
      <c r="P1013" s="4">
        <f t="shared" si="76"/>
        <v>0</v>
      </c>
      <c r="Q1013" s="3">
        <f t="shared" si="77"/>
        <v>10.77</v>
      </c>
      <c r="R1013" t="str">
        <f t="shared" si="78"/>
        <v>Em atraso</v>
      </c>
      <c r="S1013" s="5">
        <f t="shared" si="79"/>
        <v>1</v>
      </c>
    </row>
    <row r="1014" spans="1:19" x14ac:dyDescent="0.25">
      <c r="A1014">
        <v>1013</v>
      </c>
      <c r="B1014" s="1">
        <v>43668</v>
      </c>
      <c r="C1014" s="1">
        <v>43669</v>
      </c>
      <c r="D1014" s="1">
        <v>43684</v>
      </c>
      <c r="E1014" s="1">
        <v>43687</v>
      </c>
      <c r="F1014">
        <v>3</v>
      </c>
      <c r="G1014">
        <v>5</v>
      </c>
      <c r="H1014">
        <v>116</v>
      </c>
      <c r="I1014" s="6">
        <v>0</v>
      </c>
      <c r="J1014">
        <v>3</v>
      </c>
      <c r="K1014" t="str">
        <f>_xlfn.XLOOKUP(fCompras!F1014,dComprador!$A$2:$A$7,dComprador!$B$2:$B$7)</f>
        <v>Diego</v>
      </c>
      <c r="L1014" t="str">
        <f>_xlfn.XLOOKUP(J1014,dFornecedor!$A$2:$A$6,dFornecedor!$B$2:$B$6)</f>
        <v>StepUp</v>
      </c>
      <c r="M1014" t="str">
        <f>_xlfn.XLOOKUP(G1014,dMateriaPrima!$A$2:$A$12,dMateriaPrima!$B$2:$B$12)</f>
        <v>Areia</v>
      </c>
      <c r="N1014" s="2">
        <f>_xlfn.XLOOKUP(G1014,dMateriaPrima!$A$2:$A$12,dMateriaPrima!$C$2:$C$12)</f>
        <v>3.59</v>
      </c>
      <c r="O1014" s="3">
        <f t="shared" si="75"/>
        <v>416.44</v>
      </c>
      <c r="P1014" s="4">
        <f t="shared" si="76"/>
        <v>0</v>
      </c>
      <c r="Q1014" s="3">
        <f t="shared" si="77"/>
        <v>416.44</v>
      </c>
      <c r="R1014" t="str">
        <f t="shared" si="78"/>
        <v>Em atraso</v>
      </c>
      <c r="S1014" s="5">
        <f t="shared" si="79"/>
        <v>3</v>
      </c>
    </row>
    <row r="1015" spans="1:19" x14ac:dyDescent="0.25">
      <c r="A1015">
        <v>1014</v>
      </c>
      <c r="B1015" s="1">
        <v>43668</v>
      </c>
      <c r="C1015" s="1">
        <v>43674</v>
      </c>
      <c r="D1015" s="1">
        <v>43693</v>
      </c>
      <c r="E1015" s="1">
        <v>43694</v>
      </c>
      <c r="F1015">
        <v>2</v>
      </c>
      <c r="G1015">
        <v>9</v>
      </c>
      <c r="H1015">
        <v>267</v>
      </c>
      <c r="I1015" s="6">
        <v>0</v>
      </c>
      <c r="J1015">
        <v>1</v>
      </c>
      <c r="K1015" t="str">
        <f>_xlfn.XLOOKUP(fCompras!F1015,dComprador!$A$2:$A$7,dComprador!$B$2:$B$7)</f>
        <v>João</v>
      </c>
      <c r="L1015" t="str">
        <f>_xlfn.XLOOKUP(J1015,dFornecedor!$A$2:$A$6,dFornecedor!$B$2:$B$6)</f>
        <v>NorthShore</v>
      </c>
      <c r="M1015" t="str">
        <f>_xlfn.XLOOKUP(G1015,dMateriaPrima!$A$2:$A$12,dMateriaPrima!$B$2:$B$12)</f>
        <v>Couro</v>
      </c>
      <c r="N1015" s="2">
        <f>_xlfn.XLOOKUP(G1015,dMateriaPrima!$A$2:$A$12,dMateriaPrima!$C$2:$C$12)</f>
        <v>4.4000000000000004</v>
      </c>
      <c r="O1015" s="3">
        <f t="shared" si="75"/>
        <v>1174.8000000000002</v>
      </c>
      <c r="P1015" s="4">
        <f t="shared" si="76"/>
        <v>0</v>
      </c>
      <c r="Q1015" s="3">
        <f t="shared" si="77"/>
        <v>1174.8000000000002</v>
      </c>
      <c r="R1015" t="str">
        <f t="shared" si="78"/>
        <v>Em atraso</v>
      </c>
      <c r="S1015" s="5">
        <f t="shared" si="79"/>
        <v>1</v>
      </c>
    </row>
    <row r="1016" spans="1:19" x14ac:dyDescent="0.25">
      <c r="A1016">
        <v>1015</v>
      </c>
      <c r="B1016" s="1">
        <v>43668</v>
      </c>
      <c r="C1016" s="1">
        <v>43677</v>
      </c>
      <c r="D1016" s="1">
        <v>43697</v>
      </c>
      <c r="E1016" s="1">
        <v>43699</v>
      </c>
      <c r="F1016">
        <v>1</v>
      </c>
      <c r="G1016">
        <v>9</v>
      </c>
      <c r="H1016">
        <v>17</v>
      </c>
      <c r="I1016" s="6">
        <v>0</v>
      </c>
      <c r="J1016">
        <v>3</v>
      </c>
      <c r="K1016" t="str">
        <f>_xlfn.XLOOKUP(fCompras!F1016,dComprador!$A$2:$A$7,dComprador!$B$2:$B$7)</f>
        <v>Alon</v>
      </c>
      <c r="L1016" t="str">
        <f>_xlfn.XLOOKUP(J1016,dFornecedor!$A$2:$A$6,dFornecedor!$B$2:$B$6)</f>
        <v>StepUp</v>
      </c>
      <c r="M1016" t="str">
        <f>_xlfn.XLOOKUP(G1016,dMateriaPrima!$A$2:$A$12,dMateriaPrima!$B$2:$B$12)</f>
        <v>Couro</v>
      </c>
      <c r="N1016" s="2">
        <f>_xlfn.XLOOKUP(G1016,dMateriaPrima!$A$2:$A$12,dMateriaPrima!$C$2:$C$12)</f>
        <v>4.4000000000000004</v>
      </c>
      <c r="O1016" s="3">
        <f t="shared" si="75"/>
        <v>74.800000000000011</v>
      </c>
      <c r="P1016" s="4">
        <f t="shared" si="76"/>
        <v>0</v>
      </c>
      <c r="Q1016" s="3">
        <f t="shared" si="77"/>
        <v>74.800000000000011</v>
      </c>
      <c r="R1016" t="str">
        <f t="shared" si="78"/>
        <v>Em atraso</v>
      </c>
      <c r="S1016" s="5">
        <f t="shared" si="79"/>
        <v>2</v>
      </c>
    </row>
    <row r="1017" spans="1:19" x14ac:dyDescent="0.25">
      <c r="A1017">
        <v>1016</v>
      </c>
      <c r="B1017" s="1">
        <v>43668</v>
      </c>
      <c r="C1017" s="1">
        <v>43668</v>
      </c>
      <c r="D1017" s="1">
        <v>43687</v>
      </c>
      <c r="E1017" s="1">
        <v>43688</v>
      </c>
      <c r="F1017">
        <v>1</v>
      </c>
      <c r="G1017">
        <v>11</v>
      </c>
      <c r="H1017">
        <v>457</v>
      </c>
      <c r="I1017" s="6">
        <v>0</v>
      </c>
      <c r="J1017">
        <v>4</v>
      </c>
      <c r="K1017" t="str">
        <f>_xlfn.XLOOKUP(fCompras!F1017,dComprador!$A$2:$A$7,dComprador!$B$2:$B$7)</f>
        <v>Alon</v>
      </c>
      <c r="L1017" t="str">
        <f>_xlfn.XLOOKUP(J1017,dFornecedor!$A$2:$A$6,dFornecedor!$B$2:$B$6)</f>
        <v>AlphaOmega</v>
      </c>
      <c r="M1017" t="str">
        <f>_xlfn.XLOOKUP(G1017,dMateriaPrima!$A$2:$A$12,dMateriaPrima!$B$2:$B$12)</f>
        <v>Papel</v>
      </c>
      <c r="N1017" s="2">
        <f>_xlfn.XLOOKUP(G1017,dMateriaPrima!$A$2:$A$12,dMateriaPrima!$C$2:$C$12)</f>
        <v>9</v>
      </c>
      <c r="O1017" s="3">
        <f t="shared" si="75"/>
        <v>4113</v>
      </c>
      <c r="P1017" s="4">
        <f t="shared" si="76"/>
        <v>0</v>
      </c>
      <c r="Q1017" s="3">
        <f t="shared" si="77"/>
        <v>4113</v>
      </c>
      <c r="R1017" t="str">
        <f t="shared" si="78"/>
        <v>Em atraso</v>
      </c>
      <c r="S1017" s="5">
        <f t="shared" si="79"/>
        <v>1</v>
      </c>
    </row>
    <row r="1018" spans="1:19" x14ac:dyDescent="0.25">
      <c r="A1018">
        <v>1017</v>
      </c>
      <c r="B1018" s="1">
        <v>43668</v>
      </c>
      <c r="C1018" s="1">
        <v>43668</v>
      </c>
      <c r="D1018" s="1">
        <v>43691</v>
      </c>
      <c r="E1018" s="1">
        <v>43693</v>
      </c>
      <c r="F1018">
        <v>1</v>
      </c>
      <c r="G1018">
        <v>5</v>
      </c>
      <c r="H1018">
        <v>407</v>
      </c>
      <c r="I1018" s="6">
        <v>0</v>
      </c>
      <c r="J1018">
        <v>2</v>
      </c>
      <c r="K1018" t="str">
        <f>_xlfn.XLOOKUP(fCompras!F1018,dComprador!$A$2:$A$7,dComprador!$B$2:$B$7)</f>
        <v>Alon</v>
      </c>
      <c r="L1018" t="str">
        <f>_xlfn.XLOOKUP(J1018,dFornecedor!$A$2:$A$6,dFornecedor!$B$2:$B$6)</f>
        <v>Minerva</v>
      </c>
      <c r="M1018" t="str">
        <f>_xlfn.XLOOKUP(G1018,dMateriaPrima!$A$2:$A$12,dMateriaPrima!$B$2:$B$12)</f>
        <v>Areia</v>
      </c>
      <c r="N1018" s="2">
        <f>_xlfn.XLOOKUP(G1018,dMateriaPrima!$A$2:$A$12,dMateriaPrima!$C$2:$C$12)</f>
        <v>3.59</v>
      </c>
      <c r="O1018" s="3">
        <f t="shared" si="75"/>
        <v>1461.1299999999999</v>
      </c>
      <c r="P1018" s="4">
        <f t="shared" si="76"/>
        <v>0</v>
      </c>
      <c r="Q1018" s="3">
        <f t="shared" si="77"/>
        <v>1461.1299999999999</v>
      </c>
      <c r="R1018" t="str">
        <f t="shared" si="78"/>
        <v>Em atraso</v>
      </c>
      <c r="S1018" s="5">
        <f t="shared" si="79"/>
        <v>2</v>
      </c>
    </row>
    <row r="1019" spans="1:19" x14ac:dyDescent="0.25">
      <c r="A1019">
        <v>1018</v>
      </c>
      <c r="B1019" s="1">
        <v>43669</v>
      </c>
      <c r="C1019" s="1">
        <v>43676</v>
      </c>
      <c r="D1019" s="1">
        <v>43678</v>
      </c>
      <c r="E1019" s="1">
        <v>43680</v>
      </c>
      <c r="F1019">
        <v>4</v>
      </c>
      <c r="G1019">
        <v>9</v>
      </c>
      <c r="H1019">
        <v>509</v>
      </c>
      <c r="I1019" s="6">
        <v>0</v>
      </c>
      <c r="J1019">
        <v>2</v>
      </c>
      <c r="K1019" t="str">
        <f>_xlfn.XLOOKUP(fCompras!F1019,dComprador!$A$2:$A$7,dComprador!$B$2:$B$7)</f>
        <v>Lira</v>
      </c>
      <c r="L1019" t="str">
        <f>_xlfn.XLOOKUP(J1019,dFornecedor!$A$2:$A$6,dFornecedor!$B$2:$B$6)</f>
        <v>Minerva</v>
      </c>
      <c r="M1019" t="str">
        <f>_xlfn.XLOOKUP(G1019,dMateriaPrima!$A$2:$A$12,dMateriaPrima!$B$2:$B$12)</f>
        <v>Couro</v>
      </c>
      <c r="N1019" s="2">
        <f>_xlfn.XLOOKUP(G1019,dMateriaPrima!$A$2:$A$12,dMateriaPrima!$C$2:$C$12)</f>
        <v>4.4000000000000004</v>
      </c>
      <c r="O1019" s="3">
        <f t="shared" si="75"/>
        <v>2239.6000000000004</v>
      </c>
      <c r="P1019" s="4">
        <f t="shared" si="76"/>
        <v>0</v>
      </c>
      <c r="Q1019" s="3">
        <f t="shared" si="77"/>
        <v>2239.6000000000004</v>
      </c>
      <c r="R1019" t="str">
        <f t="shared" si="78"/>
        <v>Em atraso</v>
      </c>
      <c r="S1019" s="5">
        <f t="shared" si="79"/>
        <v>2</v>
      </c>
    </row>
    <row r="1020" spans="1:19" x14ac:dyDescent="0.25">
      <c r="A1020">
        <v>1019</v>
      </c>
      <c r="B1020" s="1">
        <v>43669</v>
      </c>
      <c r="C1020" s="1">
        <v>43669</v>
      </c>
      <c r="D1020" s="1">
        <v>43678</v>
      </c>
      <c r="E1020" s="1">
        <v>43677</v>
      </c>
      <c r="F1020">
        <v>4</v>
      </c>
      <c r="G1020">
        <v>4</v>
      </c>
      <c r="H1020">
        <v>378</v>
      </c>
      <c r="I1020" s="6">
        <v>0</v>
      </c>
      <c r="J1020">
        <v>2</v>
      </c>
      <c r="K1020" t="str">
        <f>_xlfn.XLOOKUP(fCompras!F1020,dComprador!$A$2:$A$7,dComprador!$B$2:$B$7)</f>
        <v>Lira</v>
      </c>
      <c r="L1020" t="str">
        <f>_xlfn.XLOOKUP(J1020,dFornecedor!$A$2:$A$6,dFornecedor!$B$2:$B$6)</f>
        <v>Minerva</v>
      </c>
      <c r="M1020" t="str">
        <f>_xlfn.XLOOKUP(G1020,dMateriaPrima!$A$2:$A$12,dMateriaPrima!$B$2:$B$12)</f>
        <v>Madeira</v>
      </c>
      <c r="N1020" s="2">
        <f>_xlfn.XLOOKUP(G1020,dMateriaPrima!$A$2:$A$12,dMateriaPrima!$C$2:$C$12)</f>
        <v>168</v>
      </c>
      <c r="O1020" s="3">
        <f t="shared" si="75"/>
        <v>63504</v>
      </c>
      <c r="P1020" s="4">
        <f t="shared" si="76"/>
        <v>0</v>
      </c>
      <c r="Q1020" s="3">
        <f t="shared" si="77"/>
        <v>63504</v>
      </c>
      <c r="R1020" t="str">
        <f t="shared" si="78"/>
        <v>No prazo</v>
      </c>
      <c r="S1020" s="5">
        <f t="shared" si="79"/>
        <v>0</v>
      </c>
    </row>
    <row r="1021" spans="1:19" x14ac:dyDescent="0.25">
      <c r="A1021">
        <v>1020</v>
      </c>
      <c r="B1021" s="1">
        <v>43669</v>
      </c>
      <c r="C1021" s="1">
        <v>43672</v>
      </c>
      <c r="D1021" s="1">
        <v>43676</v>
      </c>
      <c r="E1021" s="1">
        <v>43677</v>
      </c>
      <c r="F1021">
        <v>4</v>
      </c>
      <c r="G1021">
        <v>7</v>
      </c>
      <c r="H1021">
        <v>70</v>
      </c>
      <c r="I1021" s="6">
        <v>0</v>
      </c>
      <c r="J1021">
        <v>3</v>
      </c>
      <c r="K1021" t="str">
        <f>_xlfn.XLOOKUP(fCompras!F1021,dComprador!$A$2:$A$7,dComprador!$B$2:$B$7)</f>
        <v>Lira</v>
      </c>
      <c r="L1021" t="str">
        <f>_xlfn.XLOOKUP(J1021,dFornecedor!$A$2:$A$6,dFornecedor!$B$2:$B$6)</f>
        <v>StepUp</v>
      </c>
      <c r="M1021" t="str">
        <f>_xlfn.XLOOKUP(G1021,dMateriaPrima!$A$2:$A$12,dMateriaPrima!$B$2:$B$12)</f>
        <v>Poliéster</v>
      </c>
      <c r="N1021" s="2">
        <f>_xlfn.XLOOKUP(G1021,dMateriaPrima!$A$2:$A$12,dMateriaPrima!$C$2:$C$12)</f>
        <v>8</v>
      </c>
      <c r="O1021" s="3">
        <f t="shared" si="75"/>
        <v>560</v>
      </c>
      <c r="P1021" s="4">
        <f t="shared" si="76"/>
        <v>0</v>
      </c>
      <c r="Q1021" s="3">
        <f t="shared" si="77"/>
        <v>560</v>
      </c>
      <c r="R1021" t="str">
        <f t="shared" si="78"/>
        <v>Em atraso</v>
      </c>
      <c r="S1021" s="5">
        <f t="shared" si="79"/>
        <v>1</v>
      </c>
    </row>
    <row r="1022" spans="1:19" x14ac:dyDescent="0.25">
      <c r="A1022">
        <v>1021</v>
      </c>
      <c r="B1022" s="1">
        <v>43669</v>
      </c>
      <c r="C1022" s="1">
        <v>43669</v>
      </c>
      <c r="D1022" s="1">
        <v>43682</v>
      </c>
      <c r="E1022" s="1">
        <v>43685</v>
      </c>
      <c r="F1022">
        <v>1</v>
      </c>
      <c r="G1022">
        <v>4</v>
      </c>
      <c r="H1022">
        <v>66</v>
      </c>
      <c r="I1022" s="6">
        <v>0</v>
      </c>
      <c r="J1022">
        <v>2</v>
      </c>
      <c r="K1022" t="str">
        <f>_xlfn.XLOOKUP(fCompras!F1022,dComprador!$A$2:$A$7,dComprador!$B$2:$B$7)</f>
        <v>Alon</v>
      </c>
      <c r="L1022" t="str">
        <f>_xlfn.XLOOKUP(J1022,dFornecedor!$A$2:$A$6,dFornecedor!$B$2:$B$6)</f>
        <v>Minerva</v>
      </c>
      <c r="M1022" t="str">
        <f>_xlfn.XLOOKUP(G1022,dMateriaPrima!$A$2:$A$12,dMateriaPrima!$B$2:$B$12)</f>
        <v>Madeira</v>
      </c>
      <c r="N1022" s="2">
        <f>_xlfn.XLOOKUP(G1022,dMateriaPrima!$A$2:$A$12,dMateriaPrima!$C$2:$C$12)</f>
        <v>168</v>
      </c>
      <c r="O1022" s="3">
        <f t="shared" si="75"/>
        <v>11088</v>
      </c>
      <c r="P1022" s="4">
        <f t="shared" si="76"/>
        <v>0</v>
      </c>
      <c r="Q1022" s="3">
        <f t="shared" si="77"/>
        <v>11088</v>
      </c>
      <c r="R1022" t="str">
        <f t="shared" si="78"/>
        <v>Em atraso</v>
      </c>
      <c r="S1022" s="5">
        <f t="shared" si="79"/>
        <v>3</v>
      </c>
    </row>
    <row r="1023" spans="1:19" x14ac:dyDescent="0.25">
      <c r="A1023">
        <v>1022</v>
      </c>
      <c r="B1023" s="1">
        <v>43669</v>
      </c>
      <c r="C1023" s="1">
        <v>43669</v>
      </c>
      <c r="D1023" s="1">
        <v>43697</v>
      </c>
      <c r="E1023" s="1">
        <v>43699</v>
      </c>
      <c r="F1023">
        <v>1</v>
      </c>
      <c r="G1023">
        <v>8</v>
      </c>
      <c r="H1023">
        <v>11</v>
      </c>
      <c r="I1023" s="6">
        <v>0</v>
      </c>
      <c r="J1023">
        <v>5</v>
      </c>
      <c r="K1023" t="str">
        <f>_xlfn.XLOOKUP(fCompras!F1023,dComprador!$A$2:$A$7,dComprador!$B$2:$B$7)</f>
        <v>Alon</v>
      </c>
      <c r="L1023" t="str">
        <f>_xlfn.XLOOKUP(J1023,dFornecedor!$A$2:$A$6,dFornecedor!$B$2:$B$6)</f>
        <v>Atlas</v>
      </c>
      <c r="M1023" t="str">
        <f>_xlfn.XLOOKUP(G1023,dMateriaPrima!$A$2:$A$12,dMateriaPrima!$B$2:$B$12)</f>
        <v>Cimento</v>
      </c>
      <c r="N1023" s="2">
        <f>_xlfn.XLOOKUP(G1023,dMateriaPrima!$A$2:$A$12,dMateriaPrima!$C$2:$C$12)</f>
        <v>23</v>
      </c>
      <c r="O1023" s="3">
        <f t="shared" si="75"/>
        <v>253</v>
      </c>
      <c r="P1023" s="4">
        <f t="shared" si="76"/>
        <v>0</v>
      </c>
      <c r="Q1023" s="3">
        <f t="shared" si="77"/>
        <v>253</v>
      </c>
      <c r="R1023" t="str">
        <f t="shared" si="78"/>
        <v>Em atraso</v>
      </c>
      <c r="S1023" s="5">
        <f t="shared" si="79"/>
        <v>2</v>
      </c>
    </row>
    <row r="1024" spans="1:19" x14ac:dyDescent="0.25">
      <c r="A1024">
        <v>1023</v>
      </c>
      <c r="B1024" s="1">
        <v>43669</v>
      </c>
      <c r="C1024" s="1">
        <v>43679</v>
      </c>
      <c r="D1024" s="1">
        <v>43691</v>
      </c>
      <c r="E1024" s="1">
        <v>43692</v>
      </c>
      <c r="F1024">
        <v>1</v>
      </c>
      <c r="G1024">
        <v>5</v>
      </c>
      <c r="H1024">
        <v>322</v>
      </c>
      <c r="I1024" s="6">
        <v>0</v>
      </c>
      <c r="J1024">
        <v>3</v>
      </c>
      <c r="K1024" t="str">
        <f>_xlfn.XLOOKUP(fCompras!F1024,dComprador!$A$2:$A$7,dComprador!$B$2:$B$7)</f>
        <v>Alon</v>
      </c>
      <c r="L1024" t="str">
        <f>_xlfn.XLOOKUP(J1024,dFornecedor!$A$2:$A$6,dFornecedor!$B$2:$B$6)</f>
        <v>StepUp</v>
      </c>
      <c r="M1024" t="str">
        <f>_xlfn.XLOOKUP(G1024,dMateriaPrima!$A$2:$A$12,dMateriaPrima!$B$2:$B$12)</f>
        <v>Areia</v>
      </c>
      <c r="N1024" s="2">
        <f>_xlfn.XLOOKUP(G1024,dMateriaPrima!$A$2:$A$12,dMateriaPrima!$C$2:$C$12)</f>
        <v>3.59</v>
      </c>
      <c r="O1024" s="3">
        <f t="shared" si="75"/>
        <v>1155.98</v>
      </c>
      <c r="P1024" s="4">
        <f t="shared" si="76"/>
        <v>0</v>
      </c>
      <c r="Q1024" s="3">
        <f t="shared" si="77"/>
        <v>1155.98</v>
      </c>
      <c r="R1024" t="str">
        <f t="shared" si="78"/>
        <v>Em atraso</v>
      </c>
      <c r="S1024" s="5">
        <f t="shared" si="79"/>
        <v>1</v>
      </c>
    </row>
    <row r="1025" spans="1:19" x14ac:dyDescent="0.25">
      <c r="A1025">
        <v>1024</v>
      </c>
      <c r="B1025" s="1">
        <v>43670</v>
      </c>
      <c r="C1025" s="1">
        <v>43670</v>
      </c>
      <c r="D1025" s="1">
        <v>43677</v>
      </c>
      <c r="E1025" s="1">
        <v>43678</v>
      </c>
      <c r="F1025">
        <v>4</v>
      </c>
      <c r="G1025">
        <v>7</v>
      </c>
      <c r="H1025">
        <v>25</v>
      </c>
      <c r="I1025" s="6">
        <v>0</v>
      </c>
      <c r="J1025">
        <v>2</v>
      </c>
      <c r="K1025" t="str">
        <f>_xlfn.XLOOKUP(fCompras!F1025,dComprador!$A$2:$A$7,dComprador!$B$2:$B$7)</f>
        <v>Lira</v>
      </c>
      <c r="L1025" t="str">
        <f>_xlfn.XLOOKUP(J1025,dFornecedor!$A$2:$A$6,dFornecedor!$B$2:$B$6)</f>
        <v>Minerva</v>
      </c>
      <c r="M1025" t="str">
        <f>_xlfn.XLOOKUP(G1025,dMateriaPrima!$A$2:$A$12,dMateriaPrima!$B$2:$B$12)</f>
        <v>Poliéster</v>
      </c>
      <c r="N1025" s="2">
        <f>_xlfn.XLOOKUP(G1025,dMateriaPrima!$A$2:$A$12,dMateriaPrima!$C$2:$C$12)</f>
        <v>8</v>
      </c>
      <c r="O1025" s="3">
        <f t="shared" si="75"/>
        <v>200</v>
      </c>
      <c r="P1025" s="4">
        <f t="shared" si="76"/>
        <v>0</v>
      </c>
      <c r="Q1025" s="3">
        <f t="shared" si="77"/>
        <v>200</v>
      </c>
      <c r="R1025" t="str">
        <f t="shared" si="78"/>
        <v>Em atraso</v>
      </c>
      <c r="S1025" s="5">
        <f t="shared" si="79"/>
        <v>1</v>
      </c>
    </row>
    <row r="1026" spans="1:19" x14ac:dyDescent="0.25">
      <c r="A1026">
        <v>1025</v>
      </c>
      <c r="B1026" s="1">
        <v>43670</v>
      </c>
      <c r="C1026" s="1">
        <v>43677</v>
      </c>
      <c r="D1026" s="1">
        <v>43678</v>
      </c>
      <c r="E1026" s="1">
        <v>43684</v>
      </c>
      <c r="F1026">
        <v>4</v>
      </c>
      <c r="G1026">
        <v>7</v>
      </c>
      <c r="H1026">
        <v>193</v>
      </c>
      <c r="I1026" s="6">
        <v>0</v>
      </c>
      <c r="J1026">
        <v>2</v>
      </c>
      <c r="K1026" t="str">
        <f>_xlfn.XLOOKUP(fCompras!F1026,dComprador!$A$2:$A$7,dComprador!$B$2:$B$7)</f>
        <v>Lira</v>
      </c>
      <c r="L1026" t="str">
        <f>_xlfn.XLOOKUP(J1026,dFornecedor!$A$2:$A$6,dFornecedor!$B$2:$B$6)</f>
        <v>Minerva</v>
      </c>
      <c r="M1026" t="str">
        <f>_xlfn.XLOOKUP(G1026,dMateriaPrima!$A$2:$A$12,dMateriaPrima!$B$2:$B$12)</f>
        <v>Poliéster</v>
      </c>
      <c r="N1026" s="2">
        <f>_xlfn.XLOOKUP(G1026,dMateriaPrima!$A$2:$A$12,dMateriaPrima!$C$2:$C$12)</f>
        <v>8</v>
      </c>
      <c r="O1026" s="3">
        <f t="shared" si="75"/>
        <v>1544</v>
      </c>
      <c r="P1026" s="4">
        <f t="shared" si="76"/>
        <v>0</v>
      </c>
      <c r="Q1026" s="3">
        <f t="shared" si="77"/>
        <v>1544</v>
      </c>
      <c r="R1026" t="str">
        <f t="shared" si="78"/>
        <v>Em atraso</v>
      </c>
      <c r="S1026" s="5">
        <f t="shared" si="79"/>
        <v>6</v>
      </c>
    </row>
    <row r="1027" spans="1:19" x14ac:dyDescent="0.25">
      <c r="A1027">
        <v>1026</v>
      </c>
      <c r="B1027" s="1">
        <v>43670</v>
      </c>
      <c r="C1027" s="1">
        <v>43670</v>
      </c>
      <c r="D1027" s="1">
        <v>43685</v>
      </c>
      <c r="E1027" s="1">
        <v>43685</v>
      </c>
      <c r="F1027">
        <v>1</v>
      </c>
      <c r="G1027">
        <v>2</v>
      </c>
      <c r="H1027">
        <v>172</v>
      </c>
      <c r="I1027" s="6">
        <v>0.4</v>
      </c>
      <c r="J1027">
        <v>2</v>
      </c>
      <c r="K1027" t="str">
        <f>_xlfn.XLOOKUP(fCompras!F1027,dComprador!$A$2:$A$7,dComprador!$B$2:$B$7)</f>
        <v>Alon</v>
      </c>
      <c r="L1027" t="str">
        <f>_xlfn.XLOOKUP(J1027,dFornecedor!$A$2:$A$6,dFornecedor!$B$2:$B$6)</f>
        <v>Minerva</v>
      </c>
      <c r="M1027" t="str">
        <f>_xlfn.XLOOKUP(G1027,dMateriaPrima!$A$2:$A$12,dMateriaPrima!$B$2:$B$12)</f>
        <v>Chapa Metal</v>
      </c>
      <c r="N1027" s="2">
        <f>_xlfn.XLOOKUP(G1027,dMateriaPrima!$A$2:$A$12,dMateriaPrima!$C$2:$C$12)</f>
        <v>299.89999999999998</v>
      </c>
      <c r="O1027" s="3">
        <f t="shared" ref="O1027:O1090" si="80">PRODUCT(H1027,N1027)</f>
        <v>51582.799999999996</v>
      </c>
      <c r="P1027" s="4">
        <f t="shared" ref="P1027:P1090" si="81">PRODUCT(O1027,I1027)</f>
        <v>20633.12</v>
      </c>
      <c r="Q1027" s="3">
        <f t="shared" ref="Q1027:Q1090" si="82">O1027-P1027</f>
        <v>30949.679999999997</v>
      </c>
      <c r="R1027" t="str">
        <f t="shared" ref="R1027:R1090" si="83">IF(E1027&lt;=D1027,"No prazo",IF(E1027&gt;D1027,"Em atraso"))</f>
        <v>No prazo</v>
      </c>
      <c r="S1027" s="5">
        <f t="shared" ref="S1027:S1090" si="84">IF(E1027 &gt;D1027, E1027-D1027,0)</f>
        <v>0</v>
      </c>
    </row>
    <row r="1028" spans="1:19" x14ac:dyDescent="0.25">
      <c r="A1028">
        <v>1027</v>
      </c>
      <c r="B1028" s="1">
        <v>43670</v>
      </c>
      <c r="C1028" s="1">
        <v>43672</v>
      </c>
      <c r="D1028" s="1">
        <v>43686</v>
      </c>
      <c r="E1028" s="1">
        <v>43687</v>
      </c>
      <c r="F1028">
        <v>2</v>
      </c>
      <c r="G1028">
        <v>7</v>
      </c>
      <c r="H1028">
        <v>68</v>
      </c>
      <c r="I1028" s="6">
        <v>0</v>
      </c>
      <c r="J1028">
        <v>2</v>
      </c>
      <c r="K1028" t="str">
        <f>_xlfn.XLOOKUP(fCompras!F1028,dComprador!$A$2:$A$7,dComprador!$B$2:$B$7)</f>
        <v>João</v>
      </c>
      <c r="L1028" t="str">
        <f>_xlfn.XLOOKUP(J1028,dFornecedor!$A$2:$A$6,dFornecedor!$B$2:$B$6)</f>
        <v>Minerva</v>
      </c>
      <c r="M1028" t="str">
        <f>_xlfn.XLOOKUP(G1028,dMateriaPrima!$A$2:$A$12,dMateriaPrima!$B$2:$B$12)</f>
        <v>Poliéster</v>
      </c>
      <c r="N1028" s="2">
        <f>_xlfn.XLOOKUP(G1028,dMateriaPrima!$A$2:$A$12,dMateriaPrima!$C$2:$C$12)</f>
        <v>8</v>
      </c>
      <c r="O1028" s="3">
        <f t="shared" si="80"/>
        <v>544</v>
      </c>
      <c r="P1028" s="4">
        <f t="shared" si="81"/>
        <v>0</v>
      </c>
      <c r="Q1028" s="3">
        <f t="shared" si="82"/>
        <v>544</v>
      </c>
      <c r="R1028" t="str">
        <f t="shared" si="83"/>
        <v>Em atraso</v>
      </c>
      <c r="S1028" s="5">
        <f t="shared" si="84"/>
        <v>1</v>
      </c>
    </row>
    <row r="1029" spans="1:19" x14ac:dyDescent="0.25">
      <c r="A1029">
        <v>1028</v>
      </c>
      <c r="B1029" s="1">
        <v>43670</v>
      </c>
      <c r="C1029" s="1">
        <v>43671</v>
      </c>
      <c r="D1029" s="1">
        <v>43694</v>
      </c>
      <c r="E1029" s="1">
        <v>43697</v>
      </c>
      <c r="F1029">
        <v>2</v>
      </c>
      <c r="G1029">
        <v>4</v>
      </c>
      <c r="H1029">
        <v>112</v>
      </c>
      <c r="I1029" s="6">
        <v>0</v>
      </c>
      <c r="J1029">
        <v>3</v>
      </c>
      <c r="K1029" t="str">
        <f>_xlfn.XLOOKUP(fCompras!F1029,dComprador!$A$2:$A$7,dComprador!$B$2:$B$7)</f>
        <v>João</v>
      </c>
      <c r="L1029" t="str">
        <f>_xlfn.XLOOKUP(J1029,dFornecedor!$A$2:$A$6,dFornecedor!$B$2:$B$6)</f>
        <v>StepUp</v>
      </c>
      <c r="M1029" t="str">
        <f>_xlfn.XLOOKUP(G1029,dMateriaPrima!$A$2:$A$12,dMateriaPrima!$B$2:$B$12)</f>
        <v>Madeira</v>
      </c>
      <c r="N1029" s="2">
        <f>_xlfn.XLOOKUP(G1029,dMateriaPrima!$A$2:$A$12,dMateriaPrima!$C$2:$C$12)</f>
        <v>168</v>
      </c>
      <c r="O1029" s="3">
        <f t="shared" si="80"/>
        <v>18816</v>
      </c>
      <c r="P1029" s="4">
        <f t="shared" si="81"/>
        <v>0</v>
      </c>
      <c r="Q1029" s="3">
        <f t="shared" si="82"/>
        <v>18816</v>
      </c>
      <c r="R1029" t="str">
        <f t="shared" si="83"/>
        <v>Em atraso</v>
      </c>
      <c r="S1029" s="5">
        <f t="shared" si="84"/>
        <v>3</v>
      </c>
    </row>
    <row r="1030" spans="1:19" x14ac:dyDescent="0.25">
      <c r="A1030">
        <v>1029</v>
      </c>
      <c r="B1030" s="1">
        <v>43670</v>
      </c>
      <c r="C1030" s="1">
        <v>43682</v>
      </c>
      <c r="D1030" s="1">
        <v>43693</v>
      </c>
      <c r="E1030" s="1">
        <v>43694</v>
      </c>
      <c r="F1030">
        <v>1</v>
      </c>
      <c r="G1030">
        <v>1</v>
      </c>
      <c r="H1030">
        <v>273</v>
      </c>
      <c r="I1030" s="6">
        <v>0</v>
      </c>
      <c r="J1030">
        <v>1</v>
      </c>
      <c r="K1030" t="str">
        <f>_xlfn.XLOOKUP(fCompras!F1030,dComprador!$A$2:$A$7,dComprador!$B$2:$B$7)</f>
        <v>Alon</v>
      </c>
      <c r="L1030" t="str">
        <f>_xlfn.XLOOKUP(J1030,dFornecedor!$A$2:$A$6,dFornecedor!$B$2:$B$6)</f>
        <v>NorthShore</v>
      </c>
      <c r="M1030" t="str">
        <f>_xlfn.XLOOKUP(G1030,dMateriaPrima!$A$2:$A$12,dMateriaPrima!$B$2:$B$12)</f>
        <v>Tecido</v>
      </c>
      <c r="N1030" s="2">
        <f>_xlfn.XLOOKUP(G1030,dMateriaPrima!$A$2:$A$12,dMateriaPrima!$C$2:$C$12)</f>
        <v>18</v>
      </c>
      <c r="O1030" s="3">
        <f t="shared" si="80"/>
        <v>4914</v>
      </c>
      <c r="P1030" s="4">
        <f t="shared" si="81"/>
        <v>0</v>
      </c>
      <c r="Q1030" s="3">
        <f t="shared" si="82"/>
        <v>4914</v>
      </c>
      <c r="R1030" t="str">
        <f t="shared" si="83"/>
        <v>Em atraso</v>
      </c>
      <c r="S1030" s="5">
        <f t="shared" si="84"/>
        <v>1</v>
      </c>
    </row>
    <row r="1031" spans="1:19" x14ac:dyDescent="0.25">
      <c r="A1031">
        <v>1030</v>
      </c>
      <c r="B1031" s="1">
        <v>43671</v>
      </c>
      <c r="C1031" s="1">
        <v>43672</v>
      </c>
      <c r="D1031" s="1">
        <v>43678</v>
      </c>
      <c r="E1031" s="1">
        <v>43678</v>
      </c>
      <c r="F1031">
        <v>4</v>
      </c>
      <c r="G1031">
        <v>5</v>
      </c>
      <c r="H1031">
        <v>71</v>
      </c>
      <c r="I1031" s="6">
        <v>0</v>
      </c>
      <c r="J1031">
        <v>3</v>
      </c>
      <c r="K1031" t="str">
        <f>_xlfn.XLOOKUP(fCompras!F1031,dComprador!$A$2:$A$7,dComprador!$B$2:$B$7)</f>
        <v>Lira</v>
      </c>
      <c r="L1031" t="str">
        <f>_xlfn.XLOOKUP(J1031,dFornecedor!$A$2:$A$6,dFornecedor!$B$2:$B$6)</f>
        <v>StepUp</v>
      </c>
      <c r="M1031" t="str">
        <f>_xlfn.XLOOKUP(G1031,dMateriaPrima!$A$2:$A$12,dMateriaPrima!$B$2:$B$12)</f>
        <v>Areia</v>
      </c>
      <c r="N1031" s="2">
        <f>_xlfn.XLOOKUP(G1031,dMateriaPrima!$A$2:$A$12,dMateriaPrima!$C$2:$C$12)</f>
        <v>3.59</v>
      </c>
      <c r="O1031" s="3">
        <f t="shared" si="80"/>
        <v>254.89</v>
      </c>
      <c r="P1031" s="4">
        <f t="shared" si="81"/>
        <v>0</v>
      </c>
      <c r="Q1031" s="3">
        <f t="shared" si="82"/>
        <v>254.89</v>
      </c>
      <c r="R1031" t="str">
        <f t="shared" si="83"/>
        <v>No prazo</v>
      </c>
      <c r="S1031" s="5">
        <f t="shared" si="84"/>
        <v>0</v>
      </c>
    </row>
    <row r="1032" spans="1:19" x14ac:dyDescent="0.25">
      <c r="A1032">
        <v>1031</v>
      </c>
      <c r="B1032" s="1">
        <v>43671</v>
      </c>
      <c r="C1032" s="1">
        <v>43677</v>
      </c>
      <c r="D1032" s="1">
        <v>43678</v>
      </c>
      <c r="E1032" s="1">
        <v>43683</v>
      </c>
      <c r="F1032">
        <v>4</v>
      </c>
      <c r="G1032">
        <v>1</v>
      </c>
      <c r="H1032">
        <v>597</v>
      </c>
      <c r="I1032" s="6">
        <v>0</v>
      </c>
      <c r="J1032">
        <v>3</v>
      </c>
      <c r="K1032" t="str">
        <f>_xlfn.XLOOKUP(fCompras!F1032,dComprador!$A$2:$A$7,dComprador!$B$2:$B$7)</f>
        <v>Lira</v>
      </c>
      <c r="L1032" t="str">
        <f>_xlfn.XLOOKUP(J1032,dFornecedor!$A$2:$A$6,dFornecedor!$B$2:$B$6)</f>
        <v>StepUp</v>
      </c>
      <c r="M1032" t="str">
        <f>_xlfn.XLOOKUP(G1032,dMateriaPrima!$A$2:$A$12,dMateriaPrima!$B$2:$B$12)</f>
        <v>Tecido</v>
      </c>
      <c r="N1032" s="2">
        <f>_xlfn.XLOOKUP(G1032,dMateriaPrima!$A$2:$A$12,dMateriaPrima!$C$2:$C$12)</f>
        <v>18</v>
      </c>
      <c r="O1032" s="3">
        <f t="shared" si="80"/>
        <v>10746</v>
      </c>
      <c r="P1032" s="4">
        <f t="shared" si="81"/>
        <v>0</v>
      </c>
      <c r="Q1032" s="3">
        <f t="shared" si="82"/>
        <v>10746</v>
      </c>
      <c r="R1032" t="str">
        <f t="shared" si="83"/>
        <v>Em atraso</v>
      </c>
      <c r="S1032" s="5">
        <f t="shared" si="84"/>
        <v>5</v>
      </c>
    </row>
    <row r="1033" spans="1:19" x14ac:dyDescent="0.25">
      <c r="A1033">
        <v>1032</v>
      </c>
      <c r="B1033" s="1">
        <v>43671</v>
      </c>
      <c r="C1033" s="1">
        <v>43672</v>
      </c>
      <c r="D1033" s="1">
        <v>43680</v>
      </c>
      <c r="E1033" s="1">
        <v>43680</v>
      </c>
      <c r="F1033">
        <v>4</v>
      </c>
      <c r="G1033">
        <v>5</v>
      </c>
      <c r="H1033">
        <v>5</v>
      </c>
      <c r="I1033" s="6">
        <v>0</v>
      </c>
      <c r="J1033">
        <v>3</v>
      </c>
      <c r="K1033" t="str">
        <f>_xlfn.XLOOKUP(fCompras!F1033,dComprador!$A$2:$A$7,dComprador!$B$2:$B$7)</f>
        <v>Lira</v>
      </c>
      <c r="L1033" t="str">
        <f>_xlfn.XLOOKUP(J1033,dFornecedor!$A$2:$A$6,dFornecedor!$B$2:$B$6)</f>
        <v>StepUp</v>
      </c>
      <c r="M1033" t="str">
        <f>_xlfn.XLOOKUP(G1033,dMateriaPrima!$A$2:$A$12,dMateriaPrima!$B$2:$B$12)</f>
        <v>Areia</v>
      </c>
      <c r="N1033" s="2">
        <f>_xlfn.XLOOKUP(G1033,dMateriaPrima!$A$2:$A$12,dMateriaPrima!$C$2:$C$12)</f>
        <v>3.59</v>
      </c>
      <c r="O1033" s="3">
        <f t="shared" si="80"/>
        <v>17.95</v>
      </c>
      <c r="P1033" s="4">
        <f t="shared" si="81"/>
        <v>0</v>
      </c>
      <c r="Q1033" s="3">
        <f t="shared" si="82"/>
        <v>17.95</v>
      </c>
      <c r="R1033" t="str">
        <f t="shared" si="83"/>
        <v>No prazo</v>
      </c>
      <c r="S1033" s="5">
        <f t="shared" si="84"/>
        <v>0</v>
      </c>
    </row>
    <row r="1034" spans="1:19" x14ac:dyDescent="0.25">
      <c r="A1034">
        <v>1033</v>
      </c>
      <c r="B1034" s="1">
        <v>43671</v>
      </c>
      <c r="C1034" s="1">
        <v>43680</v>
      </c>
      <c r="D1034" s="1">
        <v>43680</v>
      </c>
      <c r="E1034" s="1">
        <v>43681</v>
      </c>
      <c r="F1034">
        <v>4</v>
      </c>
      <c r="G1034">
        <v>8</v>
      </c>
      <c r="H1034">
        <v>66</v>
      </c>
      <c r="I1034" s="6">
        <v>0</v>
      </c>
      <c r="J1034">
        <v>1</v>
      </c>
      <c r="K1034" t="str">
        <f>_xlfn.XLOOKUP(fCompras!F1034,dComprador!$A$2:$A$7,dComprador!$B$2:$B$7)</f>
        <v>Lira</v>
      </c>
      <c r="L1034" t="str">
        <f>_xlfn.XLOOKUP(J1034,dFornecedor!$A$2:$A$6,dFornecedor!$B$2:$B$6)</f>
        <v>NorthShore</v>
      </c>
      <c r="M1034" t="str">
        <f>_xlfn.XLOOKUP(G1034,dMateriaPrima!$A$2:$A$12,dMateriaPrima!$B$2:$B$12)</f>
        <v>Cimento</v>
      </c>
      <c r="N1034" s="2">
        <f>_xlfn.XLOOKUP(G1034,dMateriaPrima!$A$2:$A$12,dMateriaPrima!$C$2:$C$12)</f>
        <v>23</v>
      </c>
      <c r="O1034" s="3">
        <f t="shared" si="80"/>
        <v>1518</v>
      </c>
      <c r="P1034" s="4">
        <f t="shared" si="81"/>
        <v>0</v>
      </c>
      <c r="Q1034" s="3">
        <f t="shared" si="82"/>
        <v>1518</v>
      </c>
      <c r="R1034" t="str">
        <f t="shared" si="83"/>
        <v>Em atraso</v>
      </c>
      <c r="S1034" s="5">
        <f t="shared" si="84"/>
        <v>1</v>
      </c>
    </row>
    <row r="1035" spans="1:19" x14ac:dyDescent="0.25">
      <c r="A1035">
        <v>1034</v>
      </c>
      <c r="B1035" s="1">
        <v>43671</v>
      </c>
      <c r="C1035" s="1">
        <v>43675</v>
      </c>
      <c r="D1035" s="1">
        <v>43693</v>
      </c>
      <c r="E1035" s="1">
        <v>43693</v>
      </c>
      <c r="F1035">
        <v>1</v>
      </c>
      <c r="G1035">
        <v>6</v>
      </c>
      <c r="H1035">
        <v>76</v>
      </c>
      <c r="I1035" s="6">
        <v>0</v>
      </c>
      <c r="J1035">
        <v>1</v>
      </c>
      <c r="K1035" t="str">
        <f>_xlfn.XLOOKUP(fCompras!F1035,dComprador!$A$2:$A$7,dComprador!$B$2:$B$7)</f>
        <v>Alon</v>
      </c>
      <c r="L1035" t="str">
        <f>_xlfn.XLOOKUP(J1035,dFornecedor!$A$2:$A$6,dFornecedor!$B$2:$B$6)</f>
        <v>NorthShore</v>
      </c>
      <c r="M1035" t="str">
        <f>_xlfn.XLOOKUP(G1035,dMateriaPrima!$A$2:$A$12,dMateriaPrima!$B$2:$B$12)</f>
        <v>Fio Algodão</v>
      </c>
      <c r="N1035" s="2">
        <f>_xlfn.XLOOKUP(G1035,dMateriaPrima!$A$2:$A$12,dMateriaPrima!$C$2:$C$12)</f>
        <v>55.9</v>
      </c>
      <c r="O1035" s="3">
        <f t="shared" si="80"/>
        <v>4248.3999999999996</v>
      </c>
      <c r="P1035" s="4">
        <f t="shared" si="81"/>
        <v>0</v>
      </c>
      <c r="Q1035" s="3">
        <f t="shared" si="82"/>
        <v>4248.3999999999996</v>
      </c>
      <c r="R1035" t="str">
        <f t="shared" si="83"/>
        <v>No prazo</v>
      </c>
      <c r="S1035" s="5">
        <f t="shared" si="84"/>
        <v>0</v>
      </c>
    </row>
    <row r="1036" spans="1:19" x14ac:dyDescent="0.25">
      <c r="A1036">
        <v>1035</v>
      </c>
      <c r="B1036" s="1">
        <v>43672</v>
      </c>
      <c r="C1036" s="1">
        <v>43673</v>
      </c>
      <c r="D1036" s="1">
        <v>43679</v>
      </c>
      <c r="E1036" s="1">
        <v>43680</v>
      </c>
      <c r="F1036">
        <v>4</v>
      </c>
      <c r="G1036">
        <v>10</v>
      </c>
      <c r="H1036">
        <v>67</v>
      </c>
      <c r="I1036" s="6">
        <v>0</v>
      </c>
      <c r="J1036">
        <v>3</v>
      </c>
      <c r="K1036" t="str">
        <f>_xlfn.XLOOKUP(fCompras!F1036,dComprador!$A$2:$A$7,dComprador!$B$2:$B$7)</f>
        <v>Lira</v>
      </c>
      <c r="L1036" t="str">
        <f>_xlfn.XLOOKUP(J1036,dFornecedor!$A$2:$A$6,dFornecedor!$B$2:$B$6)</f>
        <v>StepUp</v>
      </c>
      <c r="M1036" t="str">
        <f>_xlfn.XLOOKUP(G1036,dMateriaPrima!$A$2:$A$12,dMateriaPrima!$B$2:$B$12)</f>
        <v>Pedra Britada</v>
      </c>
      <c r="N1036" s="2">
        <f>_xlfn.XLOOKUP(G1036,dMateriaPrima!$A$2:$A$12,dMateriaPrima!$C$2:$C$12)</f>
        <v>56</v>
      </c>
      <c r="O1036" s="3">
        <f t="shared" si="80"/>
        <v>3752</v>
      </c>
      <c r="P1036" s="4">
        <f t="shared" si="81"/>
        <v>0</v>
      </c>
      <c r="Q1036" s="3">
        <f t="shared" si="82"/>
        <v>3752</v>
      </c>
      <c r="R1036" t="str">
        <f t="shared" si="83"/>
        <v>Em atraso</v>
      </c>
      <c r="S1036" s="5">
        <f t="shared" si="84"/>
        <v>1</v>
      </c>
    </row>
    <row r="1037" spans="1:19" x14ac:dyDescent="0.25">
      <c r="A1037">
        <v>1036</v>
      </c>
      <c r="B1037" s="1">
        <v>43672</v>
      </c>
      <c r="C1037" s="1">
        <v>43681</v>
      </c>
      <c r="D1037" s="1">
        <v>43682</v>
      </c>
      <c r="E1037" s="1">
        <v>43684</v>
      </c>
      <c r="F1037">
        <v>4</v>
      </c>
      <c r="G1037">
        <v>7</v>
      </c>
      <c r="H1037">
        <v>126</v>
      </c>
      <c r="I1037" s="6">
        <v>0</v>
      </c>
      <c r="J1037">
        <v>3</v>
      </c>
      <c r="K1037" t="str">
        <f>_xlfn.XLOOKUP(fCompras!F1037,dComprador!$A$2:$A$7,dComprador!$B$2:$B$7)</f>
        <v>Lira</v>
      </c>
      <c r="L1037" t="str">
        <f>_xlfn.XLOOKUP(J1037,dFornecedor!$A$2:$A$6,dFornecedor!$B$2:$B$6)</f>
        <v>StepUp</v>
      </c>
      <c r="M1037" t="str">
        <f>_xlfn.XLOOKUP(G1037,dMateriaPrima!$A$2:$A$12,dMateriaPrima!$B$2:$B$12)</f>
        <v>Poliéster</v>
      </c>
      <c r="N1037" s="2">
        <f>_xlfn.XLOOKUP(G1037,dMateriaPrima!$A$2:$A$12,dMateriaPrima!$C$2:$C$12)</f>
        <v>8</v>
      </c>
      <c r="O1037" s="3">
        <f t="shared" si="80"/>
        <v>1008</v>
      </c>
      <c r="P1037" s="4">
        <f t="shared" si="81"/>
        <v>0</v>
      </c>
      <c r="Q1037" s="3">
        <f t="shared" si="82"/>
        <v>1008</v>
      </c>
      <c r="R1037" t="str">
        <f t="shared" si="83"/>
        <v>Em atraso</v>
      </c>
      <c r="S1037" s="5">
        <f t="shared" si="84"/>
        <v>2</v>
      </c>
    </row>
    <row r="1038" spans="1:19" x14ac:dyDescent="0.25">
      <c r="A1038">
        <v>1037</v>
      </c>
      <c r="B1038" s="1">
        <v>43672</v>
      </c>
      <c r="C1038" s="1">
        <v>43676</v>
      </c>
      <c r="D1038" s="1">
        <v>43678</v>
      </c>
      <c r="E1038" s="1">
        <v>43681</v>
      </c>
      <c r="F1038">
        <v>4</v>
      </c>
      <c r="G1038">
        <v>7</v>
      </c>
      <c r="H1038">
        <v>423</v>
      </c>
      <c r="I1038" s="6">
        <v>0</v>
      </c>
      <c r="J1038">
        <v>1</v>
      </c>
      <c r="K1038" t="str">
        <f>_xlfn.XLOOKUP(fCompras!F1038,dComprador!$A$2:$A$7,dComprador!$B$2:$B$7)</f>
        <v>Lira</v>
      </c>
      <c r="L1038" t="str">
        <f>_xlfn.XLOOKUP(J1038,dFornecedor!$A$2:$A$6,dFornecedor!$B$2:$B$6)</f>
        <v>NorthShore</v>
      </c>
      <c r="M1038" t="str">
        <f>_xlfn.XLOOKUP(G1038,dMateriaPrima!$A$2:$A$12,dMateriaPrima!$B$2:$B$12)</f>
        <v>Poliéster</v>
      </c>
      <c r="N1038" s="2">
        <f>_xlfn.XLOOKUP(G1038,dMateriaPrima!$A$2:$A$12,dMateriaPrima!$C$2:$C$12)</f>
        <v>8</v>
      </c>
      <c r="O1038" s="3">
        <f t="shared" si="80"/>
        <v>3384</v>
      </c>
      <c r="P1038" s="4">
        <f t="shared" si="81"/>
        <v>0</v>
      </c>
      <c r="Q1038" s="3">
        <f t="shared" si="82"/>
        <v>3384</v>
      </c>
      <c r="R1038" t="str">
        <f t="shared" si="83"/>
        <v>Em atraso</v>
      </c>
      <c r="S1038" s="5">
        <f t="shared" si="84"/>
        <v>3</v>
      </c>
    </row>
    <row r="1039" spans="1:19" x14ac:dyDescent="0.25">
      <c r="A1039">
        <v>1038</v>
      </c>
      <c r="B1039" s="1">
        <v>43672</v>
      </c>
      <c r="C1039" s="1">
        <v>43673</v>
      </c>
      <c r="D1039" s="1">
        <v>43692</v>
      </c>
      <c r="E1039" s="1">
        <v>43696</v>
      </c>
      <c r="F1039">
        <v>1</v>
      </c>
      <c r="G1039">
        <v>9</v>
      </c>
      <c r="H1039">
        <v>15</v>
      </c>
      <c r="I1039" s="6">
        <v>0</v>
      </c>
      <c r="J1039">
        <v>4</v>
      </c>
      <c r="K1039" t="str">
        <f>_xlfn.XLOOKUP(fCompras!F1039,dComprador!$A$2:$A$7,dComprador!$B$2:$B$7)</f>
        <v>Alon</v>
      </c>
      <c r="L1039" t="str">
        <f>_xlfn.XLOOKUP(J1039,dFornecedor!$A$2:$A$6,dFornecedor!$B$2:$B$6)</f>
        <v>AlphaOmega</v>
      </c>
      <c r="M1039" t="str">
        <f>_xlfn.XLOOKUP(G1039,dMateriaPrima!$A$2:$A$12,dMateriaPrima!$B$2:$B$12)</f>
        <v>Couro</v>
      </c>
      <c r="N1039" s="2">
        <f>_xlfn.XLOOKUP(G1039,dMateriaPrima!$A$2:$A$12,dMateriaPrima!$C$2:$C$12)</f>
        <v>4.4000000000000004</v>
      </c>
      <c r="O1039" s="3">
        <f t="shared" si="80"/>
        <v>66</v>
      </c>
      <c r="P1039" s="4">
        <f t="shared" si="81"/>
        <v>0</v>
      </c>
      <c r="Q1039" s="3">
        <f t="shared" si="82"/>
        <v>66</v>
      </c>
      <c r="R1039" t="str">
        <f t="shared" si="83"/>
        <v>Em atraso</v>
      </c>
      <c r="S1039" s="5">
        <f t="shared" si="84"/>
        <v>4</v>
      </c>
    </row>
    <row r="1040" spans="1:19" x14ac:dyDescent="0.25">
      <c r="A1040">
        <v>1039</v>
      </c>
      <c r="B1040" s="1">
        <v>43672</v>
      </c>
      <c r="C1040" s="1">
        <v>43677</v>
      </c>
      <c r="D1040" s="1">
        <v>43684</v>
      </c>
      <c r="E1040" s="1">
        <v>43688</v>
      </c>
      <c r="F1040">
        <v>3</v>
      </c>
      <c r="G1040">
        <v>6</v>
      </c>
      <c r="H1040">
        <v>524</v>
      </c>
      <c r="I1040" s="6">
        <v>0</v>
      </c>
      <c r="J1040">
        <v>4</v>
      </c>
      <c r="K1040" t="str">
        <f>_xlfn.XLOOKUP(fCompras!F1040,dComprador!$A$2:$A$7,dComprador!$B$2:$B$7)</f>
        <v>Diego</v>
      </c>
      <c r="L1040" t="str">
        <f>_xlfn.XLOOKUP(J1040,dFornecedor!$A$2:$A$6,dFornecedor!$B$2:$B$6)</f>
        <v>AlphaOmega</v>
      </c>
      <c r="M1040" t="str">
        <f>_xlfn.XLOOKUP(G1040,dMateriaPrima!$A$2:$A$12,dMateriaPrima!$B$2:$B$12)</f>
        <v>Fio Algodão</v>
      </c>
      <c r="N1040" s="2">
        <f>_xlfn.XLOOKUP(G1040,dMateriaPrima!$A$2:$A$12,dMateriaPrima!$C$2:$C$12)</f>
        <v>55.9</v>
      </c>
      <c r="O1040" s="3">
        <f t="shared" si="80"/>
        <v>29291.599999999999</v>
      </c>
      <c r="P1040" s="4">
        <f t="shared" si="81"/>
        <v>0</v>
      </c>
      <c r="Q1040" s="3">
        <f t="shared" si="82"/>
        <v>29291.599999999999</v>
      </c>
      <c r="R1040" t="str">
        <f t="shared" si="83"/>
        <v>Em atraso</v>
      </c>
      <c r="S1040" s="5">
        <f t="shared" si="84"/>
        <v>4</v>
      </c>
    </row>
    <row r="1041" spans="1:19" x14ac:dyDescent="0.25">
      <c r="A1041">
        <v>1040</v>
      </c>
      <c r="B1041" s="1">
        <v>43672</v>
      </c>
      <c r="C1041" s="1">
        <v>43681</v>
      </c>
      <c r="D1041" s="1">
        <v>43688</v>
      </c>
      <c r="E1041" s="1">
        <v>43687</v>
      </c>
      <c r="F1041">
        <v>1</v>
      </c>
      <c r="G1041">
        <v>4</v>
      </c>
      <c r="H1041">
        <v>254</v>
      </c>
      <c r="I1041" s="6">
        <v>0</v>
      </c>
      <c r="J1041">
        <v>2</v>
      </c>
      <c r="K1041" t="str">
        <f>_xlfn.XLOOKUP(fCompras!F1041,dComprador!$A$2:$A$7,dComprador!$B$2:$B$7)</f>
        <v>Alon</v>
      </c>
      <c r="L1041" t="str">
        <f>_xlfn.XLOOKUP(J1041,dFornecedor!$A$2:$A$6,dFornecedor!$B$2:$B$6)</f>
        <v>Minerva</v>
      </c>
      <c r="M1041" t="str">
        <f>_xlfn.XLOOKUP(G1041,dMateriaPrima!$A$2:$A$12,dMateriaPrima!$B$2:$B$12)</f>
        <v>Madeira</v>
      </c>
      <c r="N1041" s="2">
        <f>_xlfn.XLOOKUP(G1041,dMateriaPrima!$A$2:$A$12,dMateriaPrima!$C$2:$C$12)</f>
        <v>168</v>
      </c>
      <c r="O1041" s="3">
        <f t="shared" si="80"/>
        <v>42672</v>
      </c>
      <c r="P1041" s="4">
        <f t="shared" si="81"/>
        <v>0</v>
      </c>
      <c r="Q1041" s="3">
        <f t="shared" si="82"/>
        <v>42672</v>
      </c>
      <c r="R1041" t="str">
        <f t="shared" si="83"/>
        <v>No prazo</v>
      </c>
      <c r="S1041" s="5">
        <f t="shared" si="84"/>
        <v>0</v>
      </c>
    </row>
    <row r="1042" spans="1:19" x14ac:dyDescent="0.25">
      <c r="A1042">
        <v>1041</v>
      </c>
      <c r="B1042" s="1">
        <v>43672</v>
      </c>
      <c r="C1042" s="1">
        <v>43672</v>
      </c>
      <c r="D1042" s="1">
        <v>43685</v>
      </c>
      <c r="E1042" s="1">
        <v>43686</v>
      </c>
      <c r="F1042">
        <v>3</v>
      </c>
      <c r="G1042">
        <v>11</v>
      </c>
      <c r="H1042">
        <v>169</v>
      </c>
      <c r="I1042" s="6">
        <v>0</v>
      </c>
      <c r="J1042">
        <v>4</v>
      </c>
      <c r="K1042" t="str">
        <f>_xlfn.XLOOKUP(fCompras!F1042,dComprador!$A$2:$A$7,dComprador!$B$2:$B$7)</f>
        <v>Diego</v>
      </c>
      <c r="L1042" t="str">
        <f>_xlfn.XLOOKUP(J1042,dFornecedor!$A$2:$A$6,dFornecedor!$B$2:$B$6)</f>
        <v>AlphaOmega</v>
      </c>
      <c r="M1042" t="str">
        <f>_xlfn.XLOOKUP(G1042,dMateriaPrima!$A$2:$A$12,dMateriaPrima!$B$2:$B$12)</f>
        <v>Papel</v>
      </c>
      <c r="N1042" s="2">
        <f>_xlfn.XLOOKUP(G1042,dMateriaPrima!$A$2:$A$12,dMateriaPrima!$C$2:$C$12)</f>
        <v>9</v>
      </c>
      <c r="O1042" s="3">
        <f t="shared" si="80"/>
        <v>1521</v>
      </c>
      <c r="P1042" s="4">
        <f t="shared" si="81"/>
        <v>0</v>
      </c>
      <c r="Q1042" s="3">
        <f t="shared" si="82"/>
        <v>1521</v>
      </c>
      <c r="R1042" t="str">
        <f t="shared" si="83"/>
        <v>Em atraso</v>
      </c>
      <c r="S1042" s="5">
        <f t="shared" si="84"/>
        <v>1</v>
      </c>
    </row>
    <row r="1043" spans="1:19" x14ac:dyDescent="0.25">
      <c r="A1043">
        <v>1042</v>
      </c>
      <c r="B1043" s="1">
        <v>43672</v>
      </c>
      <c r="C1043" s="1">
        <v>43675</v>
      </c>
      <c r="D1043" s="1">
        <v>43687</v>
      </c>
      <c r="E1043" s="1">
        <v>43689</v>
      </c>
      <c r="F1043">
        <v>2</v>
      </c>
      <c r="G1043">
        <v>8</v>
      </c>
      <c r="H1043">
        <v>7</v>
      </c>
      <c r="I1043" s="6">
        <v>0</v>
      </c>
      <c r="J1043">
        <v>3</v>
      </c>
      <c r="K1043" t="str">
        <f>_xlfn.XLOOKUP(fCompras!F1043,dComprador!$A$2:$A$7,dComprador!$B$2:$B$7)</f>
        <v>João</v>
      </c>
      <c r="L1043" t="str">
        <f>_xlfn.XLOOKUP(J1043,dFornecedor!$A$2:$A$6,dFornecedor!$B$2:$B$6)</f>
        <v>StepUp</v>
      </c>
      <c r="M1043" t="str">
        <f>_xlfn.XLOOKUP(G1043,dMateriaPrima!$A$2:$A$12,dMateriaPrima!$B$2:$B$12)</f>
        <v>Cimento</v>
      </c>
      <c r="N1043" s="2">
        <f>_xlfn.XLOOKUP(G1043,dMateriaPrima!$A$2:$A$12,dMateriaPrima!$C$2:$C$12)</f>
        <v>23</v>
      </c>
      <c r="O1043" s="3">
        <f t="shared" si="80"/>
        <v>161</v>
      </c>
      <c r="P1043" s="4">
        <f t="shared" si="81"/>
        <v>0</v>
      </c>
      <c r="Q1043" s="3">
        <f t="shared" si="82"/>
        <v>161</v>
      </c>
      <c r="R1043" t="str">
        <f t="shared" si="83"/>
        <v>Em atraso</v>
      </c>
      <c r="S1043" s="5">
        <f t="shared" si="84"/>
        <v>2</v>
      </c>
    </row>
    <row r="1044" spans="1:19" x14ac:dyDescent="0.25">
      <c r="A1044">
        <v>1043</v>
      </c>
      <c r="B1044" s="1">
        <v>43672</v>
      </c>
      <c r="C1044" s="1">
        <v>43674</v>
      </c>
      <c r="D1044" s="1">
        <v>43689</v>
      </c>
      <c r="E1044" s="1">
        <v>43689</v>
      </c>
      <c r="F1044">
        <v>2</v>
      </c>
      <c r="G1044">
        <v>9</v>
      </c>
      <c r="H1044">
        <v>409</v>
      </c>
      <c r="I1044" s="6">
        <v>0</v>
      </c>
      <c r="J1044">
        <v>2</v>
      </c>
      <c r="K1044" t="str">
        <f>_xlfn.XLOOKUP(fCompras!F1044,dComprador!$A$2:$A$7,dComprador!$B$2:$B$7)</f>
        <v>João</v>
      </c>
      <c r="L1044" t="str">
        <f>_xlfn.XLOOKUP(J1044,dFornecedor!$A$2:$A$6,dFornecedor!$B$2:$B$6)</f>
        <v>Minerva</v>
      </c>
      <c r="M1044" t="str">
        <f>_xlfn.XLOOKUP(G1044,dMateriaPrima!$A$2:$A$12,dMateriaPrima!$B$2:$B$12)</f>
        <v>Couro</v>
      </c>
      <c r="N1044" s="2">
        <f>_xlfn.XLOOKUP(G1044,dMateriaPrima!$A$2:$A$12,dMateriaPrima!$C$2:$C$12)</f>
        <v>4.4000000000000004</v>
      </c>
      <c r="O1044" s="3">
        <f t="shared" si="80"/>
        <v>1799.6000000000001</v>
      </c>
      <c r="P1044" s="4">
        <f t="shared" si="81"/>
        <v>0</v>
      </c>
      <c r="Q1044" s="3">
        <f t="shared" si="82"/>
        <v>1799.6000000000001</v>
      </c>
      <c r="R1044" t="str">
        <f t="shared" si="83"/>
        <v>No prazo</v>
      </c>
      <c r="S1044" s="5">
        <f t="shared" si="84"/>
        <v>0</v>
      </c>
    </row>
    <row r="1045" spans="1:19" x14ac:dyDescent="0.25">
      <c r="A1045">
        <v>1044</v>
      </c>
      <c r="B1045" s="1">
        <v>43672</v>
      </c>
      <c r="C1045" s="1">
        <v>43672</v>
      </c>
      <c r="D1045" s="1">
        <v>43703</v>
      </c>
      <c r="E1045" s="1">
        <v>43703</v>
      </c>
      <c r="F1045">
        <v>1</v>
      </c>
      <c r="G1045">
        <v>6</v>
      </c>
      <c r="H1045">
        <v>67</v>
      </c>
      <c r="I1045" s="6">
        <v>0</v>
      </c>
      <c r="J1045">
        <v>4</v>
      </c>
      <c r="K1045" t="str">
        <f>_xlfn.XLOOKUP(fCompras!F1045,dComprador!$A$2:$A$7,dComprador!$B$2:$B$7)</f>
        <v>Alon</v>
      </c>
      <c r="L1045" t="str">
        <f>_xlfn.XLOOKUP(J1045,dFornecedor!$A$2:$A$6,dFornecedor!$B$2:$B$6)</f>
        <v>AlphaOmega</v>
      </c>
      <c r="M1045" t="str">
        <f>_xlfn.XLOOKUP(G1045,dMateriaPrima!$A$2:$A$12,dMateriaPrima!$B$2:$B$12)</f>
        <v>Fio Algodão</v>
      </c>
      <c r="N1045" s="2">
        <f>_xlfn.XLOOKUP(G1045,dMateriaPrima!$A$2:$A$12,dMateriaPrima!$C$2:$C$12)</f>
        <v>55.9</v>
      </c>
      <c r="O1045" s="3">
        <f t="shared" si="80"/>
        <v>3745.2999999999997</v>
      </c>
      <c r="P1045" s="4">
        <f t="shared" si="81"/>
        <v>0</v>
      </c>
      <c r="Q1045" s="3">
        <f t="shared" si="82"/>
        <v>3745.2999999999997</v>
      </c>
      <c r="R1045" t="str">
        <f t="shared" si="83"/>
        <v>No prazo</v>
      </c>
      <c r="S1045" s="5">
        <f t="shared" si="84"/>
        <v>0</v>
      </c>
    </row>
    <row r="1046" spans="1:19" x14ac:dyDescent="0.25">
      <c r="A1046">
        <v>1045</v>
      </c>
      <c r="B1046" s="1">
        <v>43672</v>
      </c>
      <c r="C1046" s="1">
        <v>43681</v>
      </c>
      <c r="D1046" s="1">
        <v>43692</v>
      </c>
      <c r="E1046" s="1">
        <v>43695</v>
      </c>
      <c r="F1046">
        <v>1</v>
      </c>
      <c r="G1046">
        <v>4</v>
      </c>
      <c r="H1046">
        <v>161</v>
      </c>
      <c r="I1046" s="6">
        <v>0</v>
      </c>
      <c r="J1046">
        <v>3</v>
      </c>
      <c r="K1046" t="str">
        <f>_xlfn.XLOOKUP(fCompras!F1046,dComprador!$A$2:$A$7,dComprador!$B$2:$B$7)</f>
        <v>Alon</v>
      </c>
      <c r="L1046" t="str">
        <f>_xlfn.XLOOKUP(J1046,dFornecedor!$A$2:$A$6,dFornecedor!$B$2:$B$6)</f>
        <v>StepUp</v>
      </c>
      <c r="M1046" t="str">
        <f>_xlfn.XLOOKUP(G1046,dMateriaPrima!$A$2:$A$12,dMateriaPrima!$B$2:$B$12)</f>
        <v>Madeira</v>
      </c>
      <c r="N1046" s="2">
        <f>_xlfn.XLOOKUP(G1046,dMateriaPrima!$A$2:$A$12,dMateriaPrima!$C$2:$C$12)</f>
        <v>168</v>
      </c>
      <c r="O1046" s="3">
        <f t="shared" si="80"/>
        <v>27048</v>
      </c>
      <c r="P1046" s="4">
        <f t="shared" si="81"/>
        <v>0</v>
      </c>
      <c r="Q1046" s="3">
        <f t="shared" si="82"/>
        <v>27048</v>
      </c>
      <c r="R1046" t="str">
        <f t="shared" si="83"/>
        <v>Em atraso</v>
      </c>
      <c r="S1046" s="5">
        <f t="shared" si="84"/>
        <v>3</v>
      </c>
    </row>
    <row r="1047" spans="1:19" x14ac:dyDescent="0.25">
      <c r="A1047">
        <v>1046</v>
      </c>
      <c r="B1047" s="1">
        <v>43673</v>
      </c>
      <c r="C1047" s="1">
        <v>43673</v>
      </c>
      <c r="D1047" s="1">
        <v>43680</v>
      </c>
      <c r="E1047" s="1">
        <v>43681</v>
      </c>
      <c r="F1047">
        <v>4</v>
      </c>
      <c r="G1047">
        <v>1</v>
      </c>
      <c r="H1047">
        <v>311</v>
      </c>
      <c r="I1047" s="6">
        <v>0</v>
      </c>
      <c r="J1047">
        <v>2</v>
      </c>
      <c r="K1047" t="str">
        <f>_xlfn.XLOOKUP(fCompras!F1047,dComprador!$A$2:$A$7,dComprador!$B$2:$B$7)</f>
        <v>Lira</v>
      </c>
      <c r="L1047" t="str">
        <f>_xlfn.XLOOKUP(J1047,dFornecedor!$A$2:$A$6,dFornecedor!$B$2:$B$6)</f>
        <v>Minerva</v>
      </c>
      <c r="M1047" t="str">
        <f>_xlfn.XLOOKUP(G1047,dMateriaPrima!$A$2:$A$12,dMateriaPrima!$B$2:$B$12)</f>
        <v>Tecido</v>
      </c>
      <c r="N1047" s="2">
        <f>_xlfn.XLOOKUP(G1047,dMateriaPrima!$A$2:$A$12,dMateriaPrima!$C$2:$C$12)</f>
        <v>18</v>
      </c>
      <c r="O1047" s="3">
        <f t="shared" si="80"/>
        <v>5598</v>
      </c>
      <c r="P1047" s="4">
        <f t="shared" si="81"/>
        <v>0</v>
      </c>
      <c r="Q1047" s="3">
        <f t="shared" si="82"/>
        <v>5598</v>
      </c>
      <c r="R1047" t="str">
        <f t="shared" si="83"/>
        <v>Em atraso</v>
      </c>
      <c r="S1047" s="5">
        <f t="shared" si="84"/>
        <v>1</v>
      </c>
    </row>
    <row r="1048" spans="1:19" x14ac:dyDescent="0.25">
      <c r="A1048">
        <v>1047</v>
      </c>
      <c r="B1048" s="1">
        <v>43673</v>
      </c>
      <c r="C1048" s="1">
        <v>43673</v>
      </c>
      <c r="D1048" s="1">
        <v>43680</v>
      </c>
      <c r="E1048" s="1">
        <v>43678</v>
      </c>
      <c r="F1048">
        <v>4</v>
      </c>
      <c r="G1048">
        <v>6</v>
      </c>
      <c r="H1048">
        <v>125</v>
      </c>
      <c r="I1048" s="6">
        <v>0</v>
      </c>
      <c r="J1048">
        <v>2</v>
      </c>
      <c r="K1048" t="str">
        <f>_xlfn.XLOOKUP(fCompras!F1048,dComprador!$A$2:$A$7,dComprador!$B$2:$B$7)</f>
        <v>Lira</v>
      </c>
      <c r="L1048" t="str">
        <f>_xlfn.XLOOKUP(J1048,dFornecedor!$A$2:$A$6,dFornecedor!$B$2:$B$6)</f>
        <v>Minerva</v>
      </c>
      <c r="M1048" t="str">
        <f>_xlfn.XLOOKUP(G1048,dMateriaPrima!$A$2:$A$12,dMateriaPrima!$B$2:$B$12)</f>
        <v>Fio Algodão</v>
      </c>
      <c r="N1048" s="2">
        <f>_xlfn.XLOOKUP(G1048,dMateriaPrima!$A$2:$A$12,dMateriaPrima!$C$2:$C$12)</f>
        <v>55.9</v>
      </c>
      <c r="O1048" s="3">
        <f t="shared" si="80"/>
        <v>6987.5</v>
      </c>
      <c r="P1048" s="4">
        <f t="shared" si="81"/>
        <v>0</v>
      </c>
      <c r="Q1048" s="3">
        <f t="shared" si="82"/>
        <v>6987.5</v>
      </c>
      <c r="R1048" t="str">
        <f t="shared" si="83"/>
        <v>No prazo</v>
      </c>
      <c r="S1048" s="5">
        <f t="shared" si="84"/>
        <v>0</v>
      </c>
    </row>
    <row r="1049" spans="1:19" x14ac:dyDescent="0.25">
      <c r="A1049">
        <v>1048</v>
      </c>
      <c r="B1049" s="1">
        <v>43673</v>
      </c>
      <c r="C1049" s="1">
        <v>43682</v>
      </c>
      <c r="D1049" s="1">
        <v>43684</v>
      </c>
      <c r="E1049" s="1">
        <v>43686</v>
      </c>
      <c r="F1049">
        <v>4</v>
      </c>
      <c r="G1049">
        <v>1</v>
      </c>
      <c r="H1049">
        <v>10</v>
      </c>
      <c r="I1049" s="6">
        <v>0</v>
      </c>
      <c r="J1049">
        <v>3</v>
      </c>
      <c r="K1049" t="str">
        <f>_xlfn.XLOOKUP(fCompras!F1049,dComprador!$A$2:$A$7,dComprador!$B$2:$B$7)</f>
        <v>Lira</v>
      </c>
      <c r="L1049" t="str">
        <f>_xlfn.XLOOKUP(J1049,dFornecedor!$A$2:$A$6,dFornecedor!$B$2:$B$6)</f>
        <v>StepUp</v>
      </c>
      <c r="M1049" t="str">
        <f>_xlfn.XLOOKUP(G1049,dMateriaPrima!$A$2:$A$12,dMateriaPrima!$B$2:$B$12)</f>
        <v>Tecido</v>
      </c>
      <c r="N1049" s="2">
        <f>_xlfn.XLOOKUP(G1049,dMateriaPrima!$A$2:$A$12,dMateriaPrima!$C$2:$C$12)</f>
        <v>18</v>
      </c>
      <c r="O1049" s="3">
        <f t="shared" si="80"/>
        <v>180</v>
      </c>
      <c r="P1049" s="4">
        <f t="shared" si="81"/>
        <v>0</v>
      </c>
      <c r="Q1049" s="3">
        <f t="shared" si="82"/>
        <v>180</v>
      </c>
      <c r="R1049" t="str">
        <f t="shared" si="83"/>
        <v>Em atraso</v>
      </c>
      <c r="S1049" s="5">
        <f t="shared" si="84"/>
        <v>2</v>
      </c>
    </row>
    <row r="1050" spans="1:19" x14ac:dyDescent="0.25">
      <c r="A1050">
        <v>1049</v>
      </c>
      <c r="B1050" s="1">
        <v>43673</v>
      </c>
      <c r="C1050" s="1">
        <v>43679</v>
      </c>
      <c r="D1050" s="1">
        <v>43683</v>
      </c>
      <c r="E1050" s="1">
        <v>43685</v>
      </c>
      <c r="F1050">
        <v>4</v>
      </c>
      <c r="G1050">
        <v>11</v>
      </c>
      <c r="H1050">
        <v>44</v>
      </c>
      <c r="I1050" s="6">
        <v>0</v>
      </c>
      <c r="J1050">
        <v>5</v>
      </c>
      <c r="K1050" t="str">
        <f>_xlfn.XLOOKUP(fCompras!F1050,dComprador!$A$2:$A$7,dComprador!$B$2:$B$7)</f>
        <v>Lira</v>
      </c>
      <c r="L1050" t="str">
        <f>_xlfn.XLOOKUP(J1050,dFornecedor!$A$2:$A$6,dFornecedor!$B$2:$B$6)</f>
        <v>Atlas</v>
      </c>
      <c r="M1050" t="str">
        <f>_xlfn.XLOOKUP(G1050,dMateriaPrima!$A$2:$A$12,dMateriaPrima!$B$2:$B$12)</f>
        <v>Papel</v>
      </c>
      <c r="N1050" s="2">
        <f>_xlfn.XLOOKUP(G1050,dMateriaPrima!$A$2:$A$12,dMateriaPrima!$C$2:$C$12)</f>
        <v>9</v>
      </c>
      <c r="O1050" s="3">
        <f t="shared" si="80"/>
        <v>396</v>
      </c>
      <c r="P1050" s="4">
        <f t="shared" si="81"/>
        <v>0</v>
      </c>
      <c r="Q1050" s="3">
        <f t="shared" si="82"/>
        <v>396</v>
      </c>
      <c r="R1050" t="str">
        <f t="shared" si="83"/>
        <v>Em atraso</v>
      </c>
      <c r="S1050" s="5">
        <f t="shared" si="84"/>
        <v>2</v>
      </c>
    </row>
    <row r="1051" spans="1:19" x14ac:dyDescent="0.25">
      <c r="A1051">
        <v>1050</v>
      </c>
      <c r="B1051" s="1">
        <v>43673</v>
      </c>
      <c r="C1051" s="1">
        <v>43683</v>
      </c>
      <c r="D1051" s="1">
        <v>43686</v>
      </c>
      <c r="E1051" s="1">
        <v>43688</v>
      </c>
      <c r="F1051">
        <v>4</v>
      </c>
      <c r="G1051">
        <v>11</v>
      </c>
      <c r="H1051">
        <v>280</v>
      </c>
      <c r="I1051" s="6">
        <v>0</v>
      </c>
      <c r="J1051">
        <v>3</v>
      </c>
      <c r="K1051" t="str">
        <f>_xlfn.XLOOKUP(fCompras!F1051,dComprador!$A$2:$A$7,dComprador!$B$2:$B$7)</f>
        <v>Lira</v>
      </c>
      <c r="L1051" t="str">
        <f>_xlfn.XLOOKUP(J1051,dFornecedor!$A$2:$A$6,dFornecedor!$B$2:$B$6)</f>
        <v>StepUp</v>
      </c>
      <c r="M1051" t="str">
        <f>_xlfn.XLOOKUP(G1051,dMateriaPrima!$A$2:$A$12,dMateriaPrima!$B$2:$B$12)</f>
        <v>Papel</v>
      </c>
      <c r="N1051" s="2">
        <f>_xlfn.XLOOKUP(G1051,dMateriaPrima!$A$2:$A$12,dMateriaPrima!$C$2:$C$12)</f>
        <v>9</v>
      </c>
      <c r="O1051" s="3">
        <f t="shared" si="80"/>
        <v>2520</v>
      </c>
      <c r="P1051" s="4">
        <f t="shared" si="81"/>
        <v>0</v>
      </c>
      <c r="Q1051" s="3">
        <f t="shared" si="82"/>
        <v>2520</v>
      </c>
      <c r="R1051" t="str">
        <f t="shared" si="83"/>
        <v>Em atraso</v>
      </c>
      <c r="S1051" s="5">
        <f t="shared" si="84"/>
        <v>2</v>
      </c>
    </row>
    <row r="1052" spans="1:19" x14ac:dyDescent="0.25">
      <c r="A1052">
        <v>1051</v>
      </c>
      <c r="B1052" s="1">
        <v>43673</v>
      </c>
      <c r="C1052" s="1">
        <v>43673</v>
      </c>
      <c r="D1052" s="1">
        <v>43682</v>
      </c>
      <c r="E1052" s="1">
        <v>43684</v>
      </c>
      <c r="F1052">
        <v>4</v>
      </c>
      <c r="G1052">
        <v>1</v>
      </c>
      <c r="H1052">
        <v>81</v>
      </c>
      <c r="I1052" s="6">
        <v>0</v>
      </c>
      <c r="J1052">
        <v>2</v>
      </c>
      <c r="K1052" t="str">
        <f>_xlfn.XLOOKUP(fCompras!F1052,dComprador!$A$2:$A$7,dComprador!$B$2:$B$7)</f>
        <v>Lira</v>
      </c>
      <c r="L1052" t="str">
        <f>_xlfn.XLOOKUP(J1052,dFornecedor!$A$2:$A$6,dFornecedor!$B$2:$B$6)</f>
        <v>Minerva</v>
      </c>
      <c r="M1052" t="str">
        <f>_xlfn.XLOOKUP(G1052,dMateriaPrima!$A$2:$A$12,dMateriaPrima!$B$2:$B$12)</f>
        <v>Tecido</v>
      </c>
      <c r="N1052" s="2">
        <f>_xlfn.XLOOKUP(G1052,dMateriaPrima!$A$2:$A$12,dMateriaPrima!$C$2:$C$12)</f>
        <v>18</v>
      </c>
      <c r="O1052" s="3">
        <f t="shared" si="80"/>
        <v>1458</v>
      </c>
      <c r="P1052" s="4">
        <f t="shared" si="81"/>
        <v>0</v>
      </c>
      <c r="Q1052" s="3">
        <f t="shared" si="82"/>
        <v>1458</v>
      </c>
      <c r="R1052" t="str">
        <f t="shared" si="83"/>
        <v>Em atraso</v>
      </c>
      <c r="S1052" s="5">
        <f t="shared" si="84"/>
        <v>2</v>
      </c>
    </row>
    <row r="1053" spans="1:19" x14ac:dyDescent="0.25">
      <c r="A1053">
        <v>1052</v>
      </c>
      <c r="B1053" s="1">
        <v>43673</v>
      </c>
      <c r="C1053" s="1">
        <v>43673</v>
      </c>
      <c r="D1053" s="1">
        <v>43689</v>
      </c>
      <c r="E1053" s="1">
        <v>43688</v>
      </c>
      <c r="F1053">
        <v>1</v>
      </c>
      <c r="G1053">
        <v>1</v>
      </c>
      <c r="H1053">
        <v>24</v>
      </c>
      <c r="I1053" s="6">
        <v>0</v>
      </c>
      <c r="J1053">
        <v>2</v>
      </c>
      <c r="K1053" t="str">
        <f>_xlfn.XLOOKUP(fCompras!F1053,dComprador!$A$2:$A$7,dComprador!$B$2:$B$7)</f>
        <v>Alon</v>
      </c>
      <c r="L1053" t="str">
        <f>_xlfn.XLOOKUP(J1053,dFornecedor!$A$2:$A$6,dFornecedor!$B$2:$B$6)</f>
        <v>Minerva</v>
      </c>
      <c r="M1053" t="str">
        <f>_xlfn.XLOOKUP(G1053,dMateriaPrima!$A$2:$A$12,dMateriaPrima!$B$2:$B$12)</f>
        <v>Tecido</v>
      </c>
      <c r="N1053" s="2">
        <f>_xlfn.XLOOKUP(G1053,dMateriaPrima!$A$2:$A$12,dMateriaPrima!$C$2:$C$12)</f>
        <v>18</v>
      </c>
      <c r="O1053" s="3">
        <f t="shared" si="80"/>
        <v>432</v>
      </c>
      <c r="P1053" s="4">
        <f t="shared" si="81"/>
        <v>0</v>
      </c>
      <c r="Q1053" s="3">
        <f t="shared" si="82"/>
        <v>432</v>
      </c>
      <c r="R1053" t="str">
        <f t="shared" si="83"/>
        <v>No prazo</v>
      </c>
      <c r="S1053" s="5">
        <f t="shared" si="84"/>
        <v>0</v>
      </c>
    </row>
    <row r="1054" spans="1:19" x14ac:dyDescent="0.25">
      <c r="A1054">
        <v>1053</v>
      </c>
      <c r="B1054" s="1">
        <v>43673</v>
      </c>
      <c r="C1054" s="1">
        <v>43673</v>
      </c>
      <c r="D1054" s="1">
        <v>43685</v>
      </c>
      <c r="E1054" s="1">
        <v>43685</v>
      </c>
      <c r="F1054">
        <v>2</v>
      </c>
      <c r="G1054">
        <v>11</v>
      </c>
      <c r="H1054">
        <v>193</v>
      </c>
      <c r="I1054" s="6">
        <v>0</v>
      </c>
      <c r="J1054">
        <v>2</v>
      </c>
      <c r="K1054" t="str">
        <f>_xlfn.XLOOKUP(fCompras!F1054,dComprador!$A$2:$A$7,dComprador!$B$2:$B$7)</f>
        <v>João</v>
      </c>
      <c r="L1054" t="str">
        <f>_xlfn.XLOOKUP(J1054,dFornecedor!$A$2:$A$6,dFornecedor!$B$2:$B$6)</f>
        <v>Minerva</v>
      </c>
      <c r="M1054" t="str">
        <f>_xlfn.XLOOKUP(G1054,dMateriaPrima!$A$2:$A$12,dMateriaPrima!$B$2:$B$12)</f>
        <v>Papel</v>
      </c>
      <c r="N1054" s="2">
        <f>_xlfn.XLOOKUP(G1054,dMateriaPrima!$A$2:$A$12,dMateriaPrima!$C$2:$C$12)</f>
        <v>9</v>
      </c>
      <c r="O1054" s="3">
        <f t="shared" si="80"/>
        <v>1737</v>
      </c>
      <c r="P1054" s="4">
        <f t="shared" si="81"/>
        <v>0</v>
      </c>
      <c r="Q1054" s="3">
        <f t="shared" si="82"/>
        <v>1737</v>
      </c>
      <c r="R1054" t="str">
        <f t="shared" si="83"/>
        <v>No prazo</v>
      </c>
      <c r="S1054" s="5">
        <f t="shared" si="84"/>
        <v>0</v>
      </c>
    </row>
    <row r="1055" spans="1:19" x14ac:dyDescent="0.25">
      <c r="A1055">
        <v>1054</v>
      </c>
      <c r="B1055" s="1">
        <v>43673</v>
      </c>
      <c r="C1055" s="1">
        <v>43685</v>
      </c>
      <c r="D1055" s="1">
        <v>43699</v>
      </c>
      <c r="E1055" s="1">
        <v>43697</v>
      </c>
      <c r="F1055">
        <v>2</v>
      </c>
      <c r="G1055">
        <v>10</v>
      </c>
      <c r="H1055">
        <v>414</v>
      </c>
      <c r="I1055" s="6">
        <v>0</v>
      </c>
      <c r="J1055">
        <v>1</v>
      </c>
      <c r="K1055" t="str">
        <f>_xlfn.XLOOKUP(fCompras!F1055,dComprador!$A$2:$A$7,dComprador!$B$2:$B$7)</f>
        <v>João</v>
      </c>
      <c r="L1055" t="str">
        <f>_xlfn.XLOOKUP(J1055,dFornecedor!$A$2:$A$6,dFornecedor!$B$2:$B$6)</f>
        <v>NorthShore</v>
      </c>
      <c r="M1055" t="str">
        <f>_xlfn.XLOOKUP(G1055,dMateriaPrima!$A$2:$A$12,dMateriaPrima!$B$2:$B$12)</f>
        <v>Pedra Britada</v>
      </c>
      <c r="N1055" s="2">
        <f>_xlfn.XLOOKUP(G1055,dMateriaPrima!$A$2:$A$12,dMateriaPrima!$C$2:$C$12)</f>
        <v>56</v>
      </c>
      <c r="O1055" s="3">
        <f t="shared" si="80"/>
        <v>23184</v>
      </c>
      <c r="P1055" s="4">
        <f t="shared" si="81"/>
        <v>0</v>
      </c>
      <c r="Q1055" s="3">
        <f t="shared" si="82"/>
        <v>23184</v>
      </c>
      <c r="R1055" t="str">
        <f t="shared" si="83"/>
        <v>No prazo</v>
      </c>
      <c r="S1055" s="5">
        <f t="shared" si="84"/>
        <v>0</v>
      </c>
    </row>
    <row r="1056" spans="1:19" x14ac:dyDescent="0.25">
      <c r="A1056">
        <v>1055</v>
      </c>
      <c r="B1056" s="1">
        <v>43673</v>
      </c>
      <c r="C1056" s="1">
        <v>43673</v>
      </c>
      <c r="D1056" s="1">
        <v>43696</v>
      </c>
      <c r="E1056" s="1">
        <v>43698</v>
      </c>
      <c r="F1056">
        <v>1</v>
      </c>
      <c r="G1056">
        <v>1</v>
      </c>
      <c r="H1056">
        <v>421</v>
      </c>
      <c r="I1056" s="6">
        <v>0</v>
      </c>
      <c r="J1056">
        <v>2</v>
      </c>
      <c r="K1056" t="str">
        <f>_xlfn.XLOOKUP(fCompras!F1056,dComprador!$A$2:$A$7,dComprador!$B$2:$B$7)</f>
        <v>Alon</v>
      </c>
      <c r="L1056" t="str">
        <f>_xlfn.XLOOKUP(J1056,dFornecedor!$A$2:$A$6,dFornecedor!$B$2:$B$6)</f>
        <v>Minerva</v>
      </c>
      <c r="M1056" t="str">
        <f>_xlfn.XLOOKUP(G1056,dMateriaPrima!$A$2:$A$12,dMateriaPrima!$B$2:$B$12)</f>
        <v>Tecido</v>
      </c>
      <c r="N1056" s="2">
        <f>_xlfn.XLOOKUP(G1056,dMateriaPrima!$A$2:$A$12,dMateriaPrima!$C$2:$C$12)</f>
        <v>18</v>
      </c>
      <c r="O1056" s="3">
        <f t="shared" si="80"/>
        <v>7578</v>
      </c>
      <c r="P1056" s="4">
        <f t="shared" si="81"/>
        <v>0</v>
      </c>
      <c r="Q1056" s="3">
        <f t="shared" si="82"/>
        <v>7578</v>
      </c>
      <c r="R1056" t="str">
        <f t="shared" si="83"/>
        <v>Em atraso</v>
      </c>
      <c r="S1056" s="5">
        <f t="shared" si="84"/>
        <v>2</v>
      </c>
    </row>
    <row r="1057" spans="1:19" x14ac:dyDescent="0.25">
      <c r="A1057">
        <v>1056</v>
      </c>
      <c r="B1057" s="1">
        <v>43674</v>
      </c>
      <c r="C1057" s="1">
        <v>43676</v>
      </c>
      <c r="D1057" s="1">
        <v>43679</v>
      </c>
      <c r="E1057" s="1">
        <v>43682</v>
      </c>
      <c r="F1057">
        <v>4</v>
      </c>
      <c r="G1057">
        <v>11</v>
      </c>
      <c r="H1057">
        <v>280</v>
      </c>
      <c r="I1057" s="6">
        <v>0</v>
      </c>
      <c r="J1057">
        <v>1</v>
      </c>
      <c r="K1057" t="str">
        <f>_xlfn.XLOOKUP(fCompras!F1057,dComprador!$A$2:$A$7,dComprador!$B$2:$B$7)</f>
        <v>Lira</v>
      </c>
      <c r="L1057" t="str">
        <f>_xlfn.XLOOKUP(J1057,dFornecedor!$A$2:$A$6,dFornecedor!$B$2:$B$6)</f>
        <v>NorthShore</v>
      </c>
      <c r="M1057" t="str">
        <f>_xlfn.XLOOKUP(G1057,dMateriaPrima!$A$2:$A$12,dMateriaPrima!$B$2:$B$12)</f>
        <v>Papel</v>
      </c>
      <c r="N1057" s="2">
        <f>_xlfn.XLOOKUP(G1057,dMateriaPrima!$A$2:$A$12,dMateriaPrima!$C$2:$C$12)</f>
        <v>9</v>
      </c>
      <c r="O1057" s="3">
        <f t="shared" si="80"/>
        <v>2520</v>
      </c>
      <c r="P1057" s="4">
        <f t="shared" si="81"/>
        <v>0</v>
      </c>
      <c r="Q1057" s="3">
        <f t="shared" si="82"/>
        <v>2520</v>
      </c>
      <c r="R1057" t="str">
        <f t="shared" si="83"/>
        <v>Em atraso</v>
      </c>
      <c r="S1057" s="5">
        <f t="shared" si="84"/>
        <v>3</v>
      </c>
    </row>
    <row r="1058" spans="1:19" x14ac:dyDescent="0.25">
      <c r="A1058">
        <v>1057</v>
      </c>
      <c r="B1058" s="1">
        <v>43674</v>
      </c>
      <c r="C1058" s="1">
        <v>43682</v>
      </c>
      <c r="D1058" s="1">
        <v>43684</v>
      </c>
      <c r="E1058" s="1">
        <v>43684</v>
      </c>
      <c r="F1058">
        <v>4</v>
      </c>
      <c r="G1058">
        <v>1</v>
      </c>
      <c r="H1058">
        <v>208</v>
      </c>
      <c r="I1058" s="6">
        <v>0</v>
      </c>
      <c r="J1058">
        <v>2</v>
      </c>
      <c r="K1058" t="str">
        <f>_xlfn.XLOOKUP(fCompras!F1058,dComprador!$A$2:$A$7,dComprador!$B$2:$B$7)</f>
        <v>Lira</v>
      </c>
      <c r="L1058" t="str">
        <f>_xlfn.XLOOKUP(J1058,dFornecedor!$A$2:$A$6,dFornecedor!$B$2:$B$6)</f>
        <v>Minerva</v>
      </c>
      <c r="M1058" t="str">
        <f>_xlfn.XLOOKUP(G1058,dMateriaPrima!$A$2:$A$12,dMateriaPrima!$B$2:$B$12)</f>
        <v>Tecido</v>
      </c>
      <c r="N1058" s="2">
        <f>_xlfn.XLOOKUP(G1058,dMateriaPrima!$A$2:$A$12,dMateriaPrima!$C$2:$C$12)</f>
        <v>18</v>
      </c>
      <c r="O1058" s="3">
        <f t="shared" si="80"/>
        <v>3744</v>
      </c>
      <c r="P1058" s="4">
        <f t="shared" si="81"/>
        <v>0</v>
      </c>
      <c r="Q1058" s="3">
        <f t="shared" si="82"/>
        <v>3744</v>
      </c>
      <c r="R1058" t="str">
        <f t="shared" si="83"/>
        <v>No prazo</v>
      </c>
      <c r="S1058" s="5">
        <f t="shared" si="84"/>
        <v>0</v>
      </c>
    </row>
    <row r="1059" spans="1:19" x14ac:dyDescent="0.25">
      <c r="A1059">
        <v>1058</v>
      </c>
      <c r="B1059" s="1">
        <v>43674</v>
      </c>
      <c r="C1059" s="1">
        <v>43674</v>
      </c>
      <c r="D1059" s="1">
        <v>43679</v>
      </c>
      <c r="E1059" s="1">
        <v>43684</v>
      </c>
      <c r="F1059">
        <v>4</v>
      </c>
      <c r="G1059">
        <v>9</v>
      </c>
      <c r="H1059">
        <v>63</v>
      </c>
      <c r="I1059" s="6">
        <v>0</v>
      </c>
      <c r="J1059">
        <v>2</v>
      </c>
      <c r="K1059" t="str">
        <f>_xlfn.XLOOKUP(fCompras!F1059,dComprador!$A$2:$A$7,dComprador!$B$2:$B$7)</f>
        <v>Lira</v>
      </c>
      <c r="L1059" t="str">
        <f>_xlfn.XLOOKUP(J1059,dFornecedor!$A$2:$A$6,dFornecedor!$B$2:$B$6)</f>
        <v>Minerva</v>
      </c>
      <c r="M1059" t="str">
        <f>_xlfn.XLOOKUP(G1059,dMateriaPrima!$A$2:$A$12,dMateriaPrima!$B$2:$B$12)</f>
        <v>Couro</v>
      </c>
      <c r="N1059" s="2">
        <f>_xlfn.XLOOKUP(G1059,dMateriaPrima!$A$2:$A$12,dMateriaPrima!$C$2:$C$12)</f>
        <v>4.4000000000000004</v>
      </c>
      <c r="O1059" s="3">
        <f t="shared" si="80"/>
        <v>277.20000000000005</v>
      </c>
      <c r="P1059" s="4">
        <f t="shared" si="81"/>
        <v>0</v>
      </c>
      <c r="Q1059" s="3">
        <f t="shared" si="82"/>
        <v>277.20000000000005</v>
      </c>
      <c r="R1059" t="str">
        <f t="shared" si="83"/>
        <v>Em atraso</v>
      </c>
      <c r="S1059" s="5">
        <f t="shared" si="84"/>
        <v>5</v>
      </c>
    </row>
    <row r="1060" spans="1:19" x14ac:dyDescent="0.25">
      <c r="A1060">
        <v>1059</v>
      </c>
      <c r="B1060" s="1">
        <v>43674</v>
      </c>
      <c r="C1060" s="1">
        <v>43674</v>
      </c>
      <c r="D1060" s="1">
        <v>43683</v>
      </c>
      <c r="E1060" s="1">
        <v>43681</v>
      </c>
      <c r="F1060">
        <v>4</v>
      </c>
      <c r="G1060">
        <v>2</v>
      </c>
      <c r="H1060">
        <v>87</v>
      </c>
      <c r="I1060" s="6">
        <v>0</v>
      </c>
      <c r="J1060">
        <v>5</v>
      </c>
      <c r="K1060" t="str">
        <f>_xlfn.XLOOKUP(fCompras!F1060,dComprador!$A$2:$A$7,dComprador!$B$2:$B$7)</f>
        <v>Lira</v>
      </c>
      <c r="L1060" t="str">
        <f>_xlfn.XLOOKUP(J1060,dFornecedor!$A$2:$A$6,dFornecedor!$B$2:$B$6)</f>
        <v>Atlas</v>
      </c>
      <c r="M1060" t="str">
        <f>_xlfn.XLOOKUP(G1060,dMateriaPrima!$A$2:$A$12,dMateriaPrima!$B$2:$B$12)</f>
        <v>Chapa Metal</v>
      </c>
      <c r="N1060" s="2">
        <f>_xlfn.XLOOKUP(G1060,dMateriaPrima!$A$2:$A$12,dMateriaPrima!$C$2:$C$12)</f>
        <v>299.89999999999998</v>
      </c>
      <c r="O1060" s="3">
        <f t="shared" si="80"/>
        <v>26091.3</v>
      </c>
      <c r="P1060" s="4">
        <f t="shared" si="81"/>
        <v>0</v>
      </c>
      <c r="Q1060" s="3">
        <f t="shared" si="82"/>
        <v>26091.3</v>
      </c>
      <c r="R1060" t="str">
        <f t="shared" si="83"/>
        <v>No prazo</v>
      </c>
      <c r="S1060" s="5">
        <f t="shared" si="84"/>
        <v>0</v>
      </c>
    </row>
    <row r="1061" spans="1:19" x14ac:dyDescent="0.25">
      <c r="A1061">
        <v>1060</v>
      </c>
      <c r="B1061" s="1">
        <v>43674</v>
      </c>
      <c r="C1061" s="1">
        <v>43674</v>
      </c>
      <c r="D1061" s="1">
        <v>43693</v>
      </c>
      <c r="E1061" s="1">
        <v>43691</v>
      </c>
      <c r="F1061">
        <v>1</v>
      </c>
      <c r="G1061">
        <v>9</v>
      </c>
      <c r="H1061">
        <v>57</v>
      </c>
      <c r="I1061" s="6">
        <v>0</v>
      </c>
      <c r="J1061">
        <v>2</v>
      </c>
      <c r="K1061" t="str">
        <f>_xlfn.XLOOKUP(fCompras!F1061,dComprador!$A$2:$A$7,dComprador!$B$2:$B$7)</f>
        <v>Alon</v>
      </c>
      <c r="L1061" t="str">
        <f>_xlfn.XLOOKUP(J1061,dFornecedor!$A$2:$A$6,dFornecedor!$B$2:$B$6)</f>
        <v>Minerva</v>
      </c>
      <c r="M1061" t="str">
        <f>_xlfn.XLOOKUP(G1061,dMateriaPrima!$A$2:$A$12,dMateriaPrima!$B$2:$B$12)</f>
        <v>Couro</v>
      </c>
      <c r="N1061" s="2">
        <f>_xlfn.XLOOKUP(G1061,dMateriaPrima!$A$2:$A$12,dMateriaPrima!$C$2:$C$12)</f>
        <v>4.4000000000000004</v>
      </c>
      <c r="O1061" s="3">
        <f t="shared" si="80"/>
        <v>250.8</v>
      </c>
      <c r="P1061" s="4">
        <f t="shared" si="81"/>
        <v>0</v>
      </c>
      <c r="Q1061" s="3">
        <f t="shared" si="82"/>
        <v>250.8</v>
      </c>
      <c r="R1061" t="str">
        <f t="shared" si="83"/>
        <v>No prazo</v>
      </c>
      <c r="S1061" s="5">
        <f t="shared" si="84"/>
        <v>0</v>
      </c>
    </row>
    <row r="1062" spans="1:19" x14ac:dyDescent="0.25">
      <c r="A1062">
        <v>1061</v>
      </c>
      <c r="B1062" s="1">
        <v>43674</v>
      </c>
      <c r="C1062" s="1">
        <v>43683</v>
      </c>
      <c r="D1062" s="1">
        <v>43690</v>
      </c>
      <c r="E1062" s="1">
        <v>43693</v>
      </c>
      <c r="F1062">
        <v>1</v>
      </c>
      <c r="G1062">
        <v>8</v>
      </c>
      <c r="H1062">
        <v>139</v>
      </c>
      <c r="I1062" s="6">
        <v>0</v>
      </c>
      <c r="J1062">
        <v>3</v>
      </c>
      <c r="K1062" t="str">
        <f>_xlfn.XLOOKUP(fCompras!F1062,dComprador!$A$2:$A$7,dComprador!$B$2:$B$7)</f>
        <v>Alon</v>
      </c>
      <c r="L1062" t="str">
        <f>_xlfn.XLOOKUP(J1062,dFornecedor!$A$2:$A$6,dFornecedor!$B$2:$B$6)</f>
        <v>StepUp</v>
      </c>
      <c r="M1062" t="str">
        <f>_xlfn.XLOOKUP(G1062,dMateriaPrima!$A$2:$A$12,dMateriaPrima!$B$2:$B$12)</f>
        <v>Cimento</v>
      </c>
      <c r="N1062" s="2">
        <f>_xlfn.XLOOKUP(G1062,dMateriaPrima!$A$2:$A$12,dMateriaPrima!$C$2:$C$12)</f>
        <v>23</v>
      </c>
      <c r="O1062" s="3">
        <f t="shared" si="80"/>
        <v>3197</v>
      </c>
      <c r="P1062" s="4">
        <f t="shared" si="81"/>
        <v>0</v>
      </c>
      <c r="Q1062" s="3">
        <f t="shared" si="82"/>
        <v>3197</v>
      </c>
      <c r="R1062" t="str">
        <f t="shared" si="83"/>
        <v>Em atraso</v>
      </c>
      <c r="S1062" s="5">
        <f t="shared" si="84"/>
        <v>3</v>
      </c>
    </row>
    <row r="1063" spans="1:19" x14ac:dyDescent="0.25">
      <c r="A1063">
        <v>1062</v>
      </c>
      <c r="B1063" s="1">
        <v>43674</v>
      </c>
      <c r="C1063" s="1">
        <v>43682</v>
      </c>
      <c r="D1063" s="1">
        <v>43696</v>
      </c>
      <c r="E1063" s="1">
        <v>43697</v>
      </c>
      <c r="F1063">
        <v>1</v>
      </c>
      <c r="G1063">
        <v>9</v>
      </c>
      <c r="H1063">
        <v>105</v>
      </c>
      <c r="I1063" s="6">
        <v>0</v>
      </c>
      <c r="J1063">
        <v>2</v>
      </c>
      <c r="K1063" t="str">
        <f>_xlfn.XLOOKUP(fCompras!F1063,dComprador!$A$2:$A$7,dComprador!$B$2:$B$7)</f>
        <v>Alon</v>
      </c>
      <c r="L1063" t="str">
        <f>_xlfn.XLOOKUP(J1063,dFornecedor!$A$2:$A$6,dFornecedor!$B$2:$B$6)</f>
        <v>Minerva</v>
      </c>
      <c r="M1063" t="str">
        <f>_xlfn.XLOOKUP(G1063,dMateriaPrima!$A$2:$A$12,dMateriaPrima!$B$2:$B$12)</f>
        <v>Couro</v>
      </c>
      <c r="N1063" s="2">
        <f>_xlfn.XLOOKUP(G1063,dMateriaPrima!$A$2:$A$12,dMateriaPrima!$C$2:$C$12)</f>
        <v>4.4000000000000004</v>
      </c>
      <c r="O1063" s="3">
        <f t="shared" si="80"/>
        <v>462.00000000000006</v>
      </c>
      <c r="P1063" s="4">
        <f t="shared" si="81"/>
        <v>0</v>
      </c>
      <c r="Q1063" s="3">
        <f t="shared" si="82"/>
        <v>462.00000000000006</v>
      </c>
      <c r="R1063" t="str">
        <f t="shared" si="83"/>
        <v>Em atraso</v>
      </c>
      <c r="S1063" s="5">
        <f t="shared" si="84"/>
        <v>1</v>
      </c>
    </row>
    <row r="1064" spans="1:19" x14ac:dyDescent="0.25">
      <c r="A1064">
        <v>1063</v>
      </c>
      <c r="B1064" s="1">
        <v>43674</v>
      </c>
      <c r="C1064" s="1">
        <v>43681</v>
      </c>
      <c r="D1064" s="1">
        <v>43689</v>
      </c>
      <c r="E1064" s="1">
        <v>43691</v>
      </c>
      <c r="F1064">
        <v>2</v>
      </c>
      <c r="G1064">
        <v>5</v>
      </c>
      <c r="H1064">
        <v>239</v>
      </c>
      <c r="I1064" s="6">
        <v>0</v>
      </c>
      <c r="J1064">
        <v>2</v>
      </c>
      <c r="K1064" t="str">
        <f>_xlfn.XLOOKUP(fCompras!F1064,dComprador!$A$2:$A$7,dComprador!$B$2:$B$7)</f>
        <v>João</v>
      </c>
      <c r="L1064" t="str">
        <f>_xlfn.XLOOKUP(J1064,dFornecedor!$A$2:$A$6,dFornecedor!$B$2:$B$6)</f>
        <v>Minerva</v>
      </c>
      <c r="M1064" t="str">
        <f>_xlfn.XLOOKUP(G1064,dMateriaPrima!$A$2:$A$12,dMateriaPrima!$B$2:$B$12)</f>
        <v>Areia</v>
      </c>
      <c r="N1064" s="2">
        <f>_xlfn.XLOOKUP(G1064,dMateriaPrima!$A$2:$A$12,dMateriaPrima!$C$2:$C$12)</f>
        <v>3.59</v>
      </c>
      <c r="O1064" s="3">
        <f t="shared" si="80"/>
        <v>858.01</v>
      </c>
      <c r="P1064" s="4">
        <f t="shared" si="81"/>
        <v>0</v>
      </c>
      <c r="Q1064" s="3">
        <f t="shared" si="82"/>
        <v>858.01</v>
      </c>
      <c r="R1064" t="str">
        <f t="shared" si="83"/>
        <v>Em atraso</v>
      </c>
      <c r="S1064" s="5">
        <f t="shared" si="84"/>
        <v>2</v>
      </c>
    </row>
    <row r="1065" spans="1:19" x14ac:dyDescent="0.25">
      <c r="A1065">
        <v>1064</v>
      </c>
      <c r="B1065" s="1">
        <v>43674</v>
      </c>
      <c r="C1065" s="1">
        <v>43677</v>
      </c>
      <c r="D1065" s="1">
        <v>43689</v>
      </c>
      <c r="E1065" s="1">
        <v>43694</v>
      </c>
      <c r="F1065">
        <v>3</v>
      </c>
      <c r="G1065">
        <v>7</v>
      </c>
      <c r="H1065">
        <v>440</v>
      </c>
      <c r="I1065" s="6">
        <v>0</v>
      </c>
      <c r="J1065">
        <v>3</v>
      </c>
      <c r="K1065" t="str">
        <f>_xlfn.XLOOKUP(fCompras!F1065,dComprador!$A$2:$A$7,dComprador!$B$2:$B$7)</f>
        <v>Diego</v>
      </c>
      <c r="L1065" t="str">
        <f>_xlfn.XLOOKUP(J1065,dFornecedor!$A$2:$A$6,dFornecedor!$B$2:$B$6)</f>
        <v>StepUp</v>
      </c>
      <c r="M1065" t="str">
        <f>_xlfn.XLOOKUP(G1065,dMateriaPrima!$A$2:$A$12,dMateriaPrima!$B$2:$B$12)</f>
        <v>Poliéster</v>
      </c>
      <c r="N1065" s="2">
        <f>_xlfn.XLOOKUP(G1065,dMateriaPrima!$A$2:$A$12,dMateriaPrima!$C$2:$C$12)</f>
        <v>8</v>
      </c>
      <c r="O1065" s="3">
        <f t="shared" si="80"/>
        <v>3520</v>
      </c>
      <c r="P1065" s="4">
        <f t="shared" si="81"/>
        <v>0</v>
      </c>
      <c r="Q1065" s="3">
        <f t="shared" si="82"/>
        <v>3520</v>
      </c>
      <c r="R1065" t="str">
        <f t="shared" si="83"/>
        <v>Em atraso</v>
      </c>
      <c r="S1065" s="5">
        <f t="shared" si="84"/>
        <v>5</v>
      </c>
    </row>
    <row r="1066" spans="1:19" x14ac:dyDescent="0.25">
      <c r="A1066">
        <v>1065</v>
      </c>
      <c r="B1066" s="1">
        <v>43674</v>
      </c>
      <c r="C1066" s="1">
        <v>43675</v>
      </c>
      <c r="D1066" s="1">
        <v>43699</v>
      </c>
      <c r="E1066" s="1">
        <v>43700</v>
      </c>
      <c r="F1066">
        <v>2</v>
      </c>
      <c r="G1066">
        <v>2</v>
      </c>
      <c r="H1066">
        <v>83</v>
      </c>
      <c r="I1066" s="6">
        <v>0</v>
      </c>
      <c r="J1066">
        <v>3</v>
      </c>
      <c r="K1066" t="str">
        <f>_xlfn.XLOOKUP(fCompras!F1066,dComprador!$A$2:$A$7,dComprador!$B$2:$B$7)</f>
        <v>João</v>
      </c>
      <c r="L1066" t="str">
        <f>_xlfn.XLOOKUP(J1066,dFornecedor!$A$2:$A$6,dFornecedor!$B$2:$B$6)</f>
        <v>StepUp</v>
      </c>
      <c r="M1066" t="str">
        <f>_xlfn.XLOOKUP(G1066,dMateriaPrima!$A$2:$A$12,dMateriaPrima!$B$2:$B$12)</f>
        <v>Chapa Metal</v>
      </c>
      <c r="N1066" s="2">
        <f>_xlfn.XLOOKUP(G1066,dMateriaPrima!$A$2:$A$12,dMateriaPrima!$C$2:$C$12)</f>
        <v>299.89999999999998</v>
      </c>
      <c r="O1066" s="3">
        <f t="shared" si="80"/>
        <v>24891.699999999997</v>
      </c>
      <c r="P1066" s="4">
        <f t="shared" si="81"/>
        <v>0</v>
      </c>
      <c r="Q1066" s="3">
        <f t="shared" si="82"/>
        <v>24891.699999999997</v>
      </c>
      <c r="R1066" t="str">
        <f t="shared" si="83"/>
        <v>Em atraso</v>
      </c>
      <c r="S1066" s="5">
        <f t="shared" si="84"/>
        <v>1</v>
      </c>
    </row>
    <row r="1067" spans="1:19" x14ac:dyDescent="0.25">
      <c r="A1067">
        <v>1066</v>
      </c>
      <c r="B1067" s="1">
        <v>43674</v>
      </c>
      <c r="C1067" s="1">
        <v>43682</v>
      </c>
      <c r="D1067" s="1">
        <v>43703</v>
      </c>
      <c r="E1067" s="1">
        <v>43706</v>
      </c>
      <c r="F1067">
        <v>1</v>
      </c>
      <c r="G1067">
        <v>2</v>
      </c>
      <c r="H1067">
        <v>48</v>
      </c>
      <c r="I1067" s="6">
        <v>0</v>
      </c>
      <c r="J1067">
        <v>3</v>
      </c>
      <c r="K1067" t="str">
        <f>_xlfn.XLOOKUP(fCompras!F1067,dComprador!$A$2:$A$7,dComprador!$B$2:$B$7)</f>
        <v>Alon</v>
      </c>
      <c r="L1067" t="str">
        <f>_xlfn.XLOOKUP(J1067,dFornecedor!$A$2:$A$6,dFornecedor!$B$2:$B$6)</f>
        <v>StepUp</v>
      </c>
      <c r="M1067" t="str">
        <f>_xlfn.XLOOKUP(G1067,dMateriaPrima!$A$2:$A$12,dMateriaPrima!$B$2:$B$12)</f>
        <v>Chapa Metal</v>
      </c>
      <c r="N1067" s="2">
        <f>_xlfn.XLOOKUP(G1067,dMateriaPrima!$A$2:$A$12,dMateriaPrima!$C$2:$C$12)</f>
        <v>299.89999999999998</v>
      </c>
      <c r="O1067" s="3">
        <f t="shared" si="80"/>
        <v>14395.199999999999</v>
      </c>
      <c r="P1067" s="4">
        <f t="shared" si="81"/>
        <v>0</v>
      </c>
      <c r="Q1067" s="3">
        <f t="shared" si="82"/>
        <v>14395.199999999999</v>
      </c>
      <c r="R1067" t="str">
        <f t="shared" si="83"/>
        <v>Em atraso</v>
      </c>
      <c r="S1067" s="5">
        <f t="shared" si="84"/>
        <v>3</v>
      </c>
    </row>
    <row r="1068" spans="1:19" x14ac:dyDescent="0.25">
      <c r="A1068">
        <v>1067</v>
      </c>
      <c r="B1068" s="1">
        <v>43674</v>
      </c>
      <c r="C1068" s="1">
        <v>43677</v>
      </c>
      <c r="D1068" s="1">
        <v>43705</v>
      </c>
      <c r="E1068" s="1">
        <v>43707</v>
      </c>
      <c r="F1068">
        <v>1</v>
      </c>
      <c r="G1068">
        <v>11</v>
      </c>
      <c r="H1068">
        <v>6</v>
      </c>
      <c r="I1068" s="6">
        <v>0</v>
      </c>
      <c r="J1068">
        <v>4</v>
      </c>
      <c r="K1068" t="str">
        <f>_xlfn.XLOOKUP(fCompras!F1068,dComprador!$A$2:$A$7,dComprador!$B$2:$B$7)</f>
        <v>Alon</v>
      </c>
      <c r="L1068" t="str">
        <f>_xlfn.XLOOKUP(J1068,dFornecedor!$A$2:$A$6,dFornecedor!$B$2:$B$6)</f>
        <v>AlphaOmega</v>
      </c>
      <c r="M1068" t="str">
        <f>_xlfn.XLOOKUP(G1068,dMateriaPrima!$A$2:$A$12,dMateriaPrima!$B$2:$B$12)</f>
        <v>Papel</v>
      </c>
      <c r="N1068" s="2">
        <f>_xlfn.XLOOKUP(G1068,dMateriaPrima!$A$2:$A$12,dMateriaPrima!$C$2:$C$12)</f>
        <v>9</v>
      </c>
      <c r="O1068" s="3">
        <f t="shared" si="80"/>
        <v>54</v>
      </c>
      <c r="P1068" s="4">
        <f t="shared" si="81"/>
        <v>0</v>
      </c>
      <c r="Q1068" s="3">
        <f t="shared" si="82"/>
        <v>54</v>
      </c>
      <c r="R1068" t="str">
        <f t="shared" si="83"/>
        <v>Em atraso</v>
      </c>
      <c r="S1068" s="5">
        <f t="shared" si="84"/>
        <v>2</v>
      </c>
    </row>
    <row r="1069" spans="1:19" x14ac:dyDescent="0.25">
      <c r="A1069">
        <v>1068</v>
      </c>
      <c r="B1069" s="1">
        <v>43675</v>
      </c>
      <c r="C1069" s="1">
        <v>43676</v>
      </c>
      <c r="D1069" s="1">
        <v>43706</v>
      </c>
      <c r="E1069" s="1">
        <v>43708</v>
      </c>
      <c r="F1069">
        <v>1</v>
      </c>
      <c r="G1069">
        <v>1</v>
      </c>
      <c r="H1069">
        <v>71</v>
      </c>
      <c r="I1069" s="6">
        <v>0</v>
      </c>
      <c r="J1069">
        <v>3</v>
      </c>
      <c r="K1069" t="str">
        <f>_xlfn.XLOOKUP(fCompras!F1069,dComprador!$A$2:$A$7,dComprador!$B$2:$B$7)</f>
        <v>Alon</v>
      </c>
      <c r="L1069" t="str">
        <f>_xlfn.XLOOKUP(J1069,dFornecedor!$A$2:$A$6,dFornecedor!$B$2:$B$6)</f>
        <v>StepUp</v>
      </c>
      <c r="M1069" t="str">
        <f>_xlfn.XLOOKUP(G1069,dMateriaPrima!$A$2:$A$12,dMateriaPrima!$B$2:$B$12)</f>
        <v>Tecido</v>
      </c>
      <c r="N1069" s="2">
        <f>_xlfn.XLOOKUP(G1069,dMateriaPrima!$A$2:$A$12,dMateriaPrima!$C$2:$C$12)</f>
        <v>18</v>
      </c>
      <c r="O1069" s="3">
        <f t="shared" si="80"/>
        <v>1278</v>
      </c>
      <c r="P1069" s="4">
        <f t="shared" si="81"/>
        <v>0</v>
      </c>
      <c r="Q1069" s="3">
        <f t="shared" si="82"/>
        <v>1278</v>
      </c>
      <c r="R1069" t="str">
        <f t="shared" si="83"/>
        <v>Em atraso</v>
      </c>
      <c r="S1069" s="5">
        <f t="shared" si="84"/>
        <v>2</v>
      </c>
    </row>
    <row r="1070" spans="1:19" x14ac:dyDescent="0.25">
      <c r="A1070">
        <v>1069</v>
      </c>
      <c r="B1070" s="1">
        <v>43675</v>
      </c>
      <c r="C1070" s="1">
        <v>43682</v>
      </c>
      <c r="D1070" s="1">
        <v>43684</v>
      </c>
      <c r="E1070" s="1">
        <v>43689</v>
      </c>
      <c r="F1070">
        <v>4</v>
      </c>
      <c r="G1070">
        <v>1</v>
      </c>
      <c r="H1070">
        <v>645</v>
      </c>
      <c r="I1070" s="6">
        <v>0</v>
      </c>
      <c r="J1070">
        <v>2</v>
      </c>
      <c r="K1070" t="str">
        <f>_xlfn.XLOOKUP(fCompras!F1070,dComprador!$A$2:$A$7,dComprador!$B$2:$B$7)</f>
        <v>Lira</v>
      </c>
      <c r="L1070" t="str">
        <f>_xlfn.XLOOKUP(J1070,dFornecedor!$A$2:$A$6,dFornecedor!$B$2:$B$6)</f>
        <v>Minerva</v>
      </c>
      <c r="M1070" t="str">
        <f>_xlfn.XLOOKUP(G1070,dMateriaPrima!$A$2:$A$12,dMateriaPrima!$B$2:$B$12)</f>
        <v>Tecido</v>
      </c>
      <c r="N1070" s="2">
        <f>_xlfn.XLOOKUP(G1070,dMateriaPrima!$A$2:$A$12,dMateriaPrima!$C$2:$C$12)</f>
        <v>18</v>
      </c>
      <c r="O1070" s="3">
        <f t="shared" si="80"/>
        <v>11610</v>
      </c>
      <c r="P1070" s="4">
        <f t="shared" si="81"/>
        <v>0</v>
      </c>
      <c r="Q1070" s="3">
        <f t="shared" si="82"/>
        <v>11610</v>
      </c>
      <c r="R1070" t="str">
        <f t="shared" si="83"/>
        <v>Em atraso</v>
      </c>
      <c r="S1070" s="5">
        <f t="shared" si="84"/>
        <v>5</v>
      </c>
    </row>
    <row r="1071" spans="1:19" x14ac:dyDescent="0.25">
      <c r="A1071">
        <v>1070</v>
      </c>
      <c r="B1071" s="1">
        <v>43675</v>
      </c>
      <c r="C1071" s="1">
        <v>43675</v>
      </c>
      <c r="D1071" s="1">
        <v>43682</v>
      </c>
      <c r="E1071" s="1">
        <v>43683</v>
      </c>
      <c r="F1071">
        <v>4</v>
      </c>
      <c r="G1071">
        <v>11</v>
      </c>
      <c r="H1071">
        <v>111</v>
      </c>
      <c r="I1071" s="6">
        <v>0</v>
      </c>
      <c r="J1071">
        <v>2</v>
      </c>
      <c r="K1071" t="str">
        <f>_xlfn.XLOOKUP(fCompras!F1071,dComprador!$A$2:$A$7,dComprador!$B$2:$B$7)</f>
        <v>Lira</v>
      </c>
      <c r="L1071" t="str">
        <f>_xlfn.XLOOKUP(J1071,dFornecedor!$A$2:$A$6,dFornecedor!$B$2:$B$6)</f>
        <v>Minerva</v>
      </c>
      <c r="M1071" t="str">
        <f>_xlfn.XLOOKUP(G1071,dMateriaPrima!$A$2:$A$12,dMateriaPrima!$B$2:$B$12)</f>
        <v>Papel</v>
      </c>
      <c r="N1071" s="2">
        <f>_xlfn.XLOOKUP(G1071,dMateriaPrima!$A$2:$A$12,dMateriaPrima!$C$2:$C$12)</f>
        <v>9</v>
      </c>
      <c r="O1071" s="3">
        <f t="shared" si="80"/>
        <v>999</v>
      </c>
      <c r="P1071" s="4">
        <f t="shared" si="81"/>
        <v>0</v>
      </c>
      <c r="Q1071" s="3">
        <f t="shared" si="82"/>
        <v>999</v>
      </c>
      <c r="R1071" t="str">
        <f t="shared" si="83"/>
        <v>Em atraso</v>
      </c>
      <c r="S1071" s="5">
        <f t="shared" si="84"/>
        <v>1</v>
      </c>
    </row>
    <row r="1072" spans="1:19" x14ac:dyDescent="0.25">
      <c r="A1072">
        <v>1071</v>
      </c>
      <c r="B1072" s="1">
        <v>43675</v>
      </c>
      <c r="C1072" s="1">
        <v>43684</v>
      </c>
      <c r="D1072" s="1">
        <v>43687</v>
      </c>
      <c r="E1072" s="1">
        <v>43695</v>
      </c>
      <c r="F1072">
        <v>4</v>
      </c>
      <c r="G1072">
        <v>6</v>
      </c>
      <c r="H1072">
        <v>44</v>
      </c>
      <c r="I1072" s="6">
        <v>0</v>
      </c>
      <c r="J1072">
        <v>2</v>
      </c>
      <c r="K1072" t="str">
        <f>_xlfn.XLOOKUP(fCompras!F1072,dComprador!$A$2:$A$7,dComprador!$B$2:$B$7)</f>
        <v>Lira</v>
      </c>
      <c r="L1072" t="str">
        <f>_xlfn.XLOOKUP(J1072,dFornecedor!$A$2:$A$6,dFornecedor!$B$2:$B$6)</f>
        <v>Minerva</v>
      </c>
      <c r="M1072" t="str">
        <f>_xlfn.XLOOKUP(G1072,dMateriaPrima!$A$2:$A$12,dMateriaPrima!$B$2:$B$12)</f>
        <v>Fio Algodão</v>
      </c>
      <c r="N1072" s="2">
        <f>_xlfn.XLOOKUP(G1072,dMateriaPrima!$A$2:$A$12,dMateriaPrima!$C$2:$C$12)</f>
        <v>55.9</v>
      </c>
      <c r="O1072" s="3">
        <f t="shared" si="80"/>
        <v>2459.6</v>
      </c>
      <c r="P1072" s="4">
        <f t="shared" si="81"/>
        <v>0</v>
      </c>
      <c r="Q1072" s="3">
        <f t="shared" si="82"/>
        <v>2459.6</v>
      </c>
      <c r="R1072" t="str">
        <f t="shared" si="83"/>
        <v>Em atraso</v>
      </c>
      <c r="S1072" s="5">
        <f t="shared" si="84"/>
        <v>8</v>
      </c>
    </row>
    <row r="1073" spans="1:19" x14ac:dyDescent="0.25">
      <c r="A1073">
        <v>1072</v>
      </c>
      <c r="B1073" s="1">
        <v>43675</v>
      </c>
      <c r="C1073" s="1">
        <v>43679</v>
      </c>
      <c r="D1073" s="1">
        <v>43680</v>
      </c>
      <c r="E1073" s="1">
        <v>43683</v>
      </c>
      <c r="F1073">
        <v>4</v>
      </c>
      <c r="G1073">
        <v>11</v>
      </c>
      <c r="H1073">
        <v>111</v>
      </c>
      <c r="I1073" s="6">
        <v>0</v>
      </c>
      <c r="J1073">
        <v>2</v>
      </c>
      <c r="K1073" t="str">
        <f>_xlfn.XLOOKUP(fCompras!F1073,dComprador!$A$2:$A$7,dComprador!$B$2:$B$7)</f>
        <v>Lira</v>
      </c>
      <c r="L1073" t="str">
        <f>_xlfn.XLOOKUP(J1073,dFornecedor!$A$2:$A$6,dFornecedor!$B$2:$B$6)</f>
        <v>Minerva</v>
      </c>
      <c r="M1073" t="str">
        <f>_xlfn.XLOOKUP(G1073,dMateriaPrima!$A$2:$A$12,dMateriaPrima!$B$2:$B$12)</f>
        <v>Papel</v>
      </c>
      <c r="N1073" s="2">
        <f>_xlfn.XLOOKUP(G1073,dMateriaPrima!$A$2:$A$12,dMateriaPrima!$C$2:$C$12)</f>
        <v>9</v>
      </c>
      <c r="O1073" s="3">
        <f t="shared" si="80"/>
        <v>999</v>
      </c>
      <c r="P1073" s="4">
        <f t="shared" si="81"/>
        <v>0</v>
      </c>
      <c r="Q1073" s="3">
        <f t="shared" si="82"/>
        <v>999</v>
      </c>
      <c r="R1073" t="str">
        <f t="shared" si="83"/>
        <v>Em atraso</v>
      </c>
      <c r="S1073" s="5">
        <f t="shared" si="84"/>
        <v>3</v>
      </c>
    </row>
    <row r="1074" spans="1:19" x14ac:dyDescent="0.25">
      <c r="A1074">
        <v>1073</v>
      </c>
      <c r="B1074" s="1">
        <v>43675</v>
      </c>
      <c r="C1074" s="1">
        <v>43675</v>
      </c>
      <c r="D1074" s="1">
        <v>43689</v>
      </c>
      <c r="E1074" s="1">
        <v>43690</v>
      </c>
      <c r="F1074">
        <v>1</v>
      </c>
      <c r="G1074">
        <v>9</v>
      </c>
      <c r="H1074">
        <v>159</v>
      </c>
      <c r="I1074" s="6">
        <v>0</v>
      </c>
      <c r="J1074">
        <v>2</v>
      </c>
      <c r="K1074" t="str">
        <f>_xlfn.XLOOKUP(fCompras!F1074,dComprador!$A$2:$A$7,dComprador!$B$2:$B$7)</f>
        <v>Alon</v>
      </c>
      <c r="L1074" t="str">
        <f>_xlfn.XLOOKUP(J1074,dFornecedor!$A$2:$A$6,dFornecedor!$B$2:$B$6)</f>
        <v>Minerva</v>
      </c>
      <c r="M1074" t="str">
        <f>_xlfn.XLOOKUP(G1074,dMateriaPrima!$A$2:$A$12,dMateriaPrima!$B$2:$B$12)</f>
        <v>Couro</v>
      </c>
      <c r="N1074" s="2">
        <f>_xlfn.XLOOKUP(G1074,dMateriaPrima!$A$2:$A$12,dMateriaPrima!$C$2:$C$12)</f>
        <v>4.4000000000000004</v>
      </c>
      <c r="O1074" s="3">
        <f t="shared" si="80"/>
        <v>699.6</v>
      </c>
      <c r="P1074" s="4">
        <f t="shared" si="81"/>
        <v>0</v>
      </c>
      <c r="Q1074" s="3">
        <f t="shared" si="82"/>
        <v>699.6</v>
      </c>
      <c r="R1074" t="str">
        <f t="shared" si="83"/>
        <v>Em atraso</v>
      </c>
      <c r="S1074" s="5">
        <f t="shared" si="84"/>
        <v>1</v>
      </c>
    </row>
    <row r="1075" spans="1:19" x14ac:dyDescent="0.25">
      <c r="A1075">
        <v>1074</v>
      </c>
      <c r="B1075" s="1">
        <v>43675</v>
      </c>
      <c r="C1075" s="1">
        <v>43675</v>
      </c>
      <c r="D1075" s="1">
        <v>43684</v>
      </c>
      <c r="E1075" s="1">
        <v>43688</v>
      </c>
      <c r="F1075">
        <v>2</v>
      </c>
      <c r="G1075">
        <v>7</v>
      </c>
      <c r="H1075">
        <v>73</v>
      </c>
      <c r="I1075" s="6">
        <v>0</v>
      </c>
      <c r="J1075">
        <v>2</v>
      </c>
      <c r="K1075" t="str">
        <f>_xlfn.XLOOKUP(fCompras!F1075,dComprador!$A$2:$A$7,dComprador!$B$2:$B$7)</f>
        <v>João</v>
      </c>
      <c r="L1075" t="str">
        <f>_xlfn.XLOOKUP(J1075,dFornecedor!$A$2:$A$6,dFornecedor!$B$2:$B$6)</f>
        <v>Minerva</v>
      </c>
      <c r="M1075" t="str">
        <f>_xlfn.XLOOKUP(G1075,dMateriaPrima!$A$2:$A$12,dMateriaPrima!$B$2:$B$12)</f>
        <v>Poliéster</v>
      </c>
      <c r="N1075" s="2">
        <f>_xlfn.XLOOKUP(G1075,dMateriaPrima!$A$2:$A$12,dMateriaPrima!$C$2:$C$12)</f>
        <v>8</v>
      </c>
      <c r="O1075" s="3">
        <f t="shared" si="80"/>
        <v>584</v>
      </c>
      <c r="P1075" s="4">
        <f t="shared" si="81"/>
        <v>0</v>
      </c>
      <c r="Q1075" s="3">
        <f t="shared" si="82"/>
        <v>584</v>
      </c>
      <c r="R1075" t="str">
        <f t="shared" si="83"/>
        <v>Em atraso</v>
      </c>
      <c r="S1075" s="5">
        <f t="shared" si="84"/>
        <v>4</v>
      </c>
    </row>
    <row r="1076" spans="1:19" x14ac:dyDescent="0.25">
      <c r="A1076">
        <v>1075</v>
      </c>
      <c r="B1076" s="1">
        <v>43675</v>
      </c>
      <c r="C1076" s="1">
        <v>43677</v>
      </c>
      <c r="D1076" s="1">
        <v>43686</v>
      </c>
      <c r="E1076" s="1">
        <v>43688</v>
      </c>
      <c r="F1076">
        <v>2</v>
      </c>
      <c r="G1076">
        <v>5</v>
      </c>
      <c r="H1076">
        <v>128</v>
      </c>
      <c r="I1076" s="6">
        <v>0</v>
      </c>
      <c r="J1076">
        <v>2</v>
      </c>
      <c r="K1076" t="str">
        <f>_xlfn.XLOOKUP(fCompras!F1076,dComprador!$A$2:$A$7,dComprador!$B$2:$B$7)</f>
        <v>João</v>
      </c>
      <c r="L1076" t="str">
        <f>_xlfn.XLOOKUP(J1076,dFornecedor!$A$2:$A$6,dFornecedor!$B$2:$B$6)</f>
        <v>Minerva</v>
      </c>
      <c r="M1076" t="str">
        <f>_xlfn.XLOOKUP(G1076,dMateriaPrima!$A$2:$A$12,dMateriaPrima!$B$2:$B$12)</f>
        <v>Areia</v>
      </c>
      <c r="N1076" s="2">
        <f>_xlfn.XLOOKUP(G1076,dMateriaPrima!$A$2:$A$12,dMateriaPrima!$C$2:$C$12)</f>
        <v>3.59</v>
      </c>
      <c r="O1076" s="3">
        <f t="shared" si="80"/>
        <v>459.52</v>
      </c>
      <c r="P1076" s="4">
        <f t="shared" si="81"/>
        <v>0</v>
      </c>
      <c r="Q1076" s="3">
        <f t="shared" si="82"/>
        <v>459.52</v>
      </c>
      <c r="R1076" t="str">
        <f t="shared" si="83"/>
        <v>Em atraso</v>
      </c>
      <c r="S1076" s="5">
        <f t="shared" si="84"/>
        <v>2</v>
      </c>
    </row>
    <row r="1077" spans="1:19" x14ac:dyDescent="0.25">
      <c r="A1077">
        <v>1076</v>
      </c>
      <c r="B1077" s="1">
        <v>43675</v>
      </c>
      <c r="C1077" s="1">
        <v>43675</v>
      </c>
      <c r="D1077" s="1">
        <v>43696</v>
      </c>
      <c r="E1077" s="1">
        <v>43697</v>
      </c>
      <c r="F1077">
        <v>1</v>
      </c>
      <c r="G1077">
        <v>9</v>
      </c>
      <c r="H1077">
        <v>278</v>
      </c>
      <c r="I1077" s="6">
        <v>0</v>
      </c>
      <c r="J1077">
        <v>5</v>
      </c>
      <c r="K1077" t="str">
        <f>_xlfn.XLOOKUP(fCompras!F1077,dComprador!$A$2:$A$7,dComprador!$B$2:$B$7)</f>
        <v>Alon</v>
      </c>
      <c r="L1077" t="str">
        <f>_xlfn.XLOOKUP(J1077,dFornecedor!$A$2:$A$6,dFornecedor!$B$2:$B$6)</f>
        <v>Atlas</v>
      </c>
      <c r="M1077" t="str">
        <f>_xlfn.XLOOKUP(G1077,dMateriaPrima!$A$2:$A$12,dMateriaPrima!$B$2:$B$12)</f>
        <v>Couro</v>
      </c>
      <c r="N1077" s="2">
        <f>_xlfn.XLOOKUP(G1077,dMateriaPrima!$A$2:$A$12,dMateriaPrima!$C$2:$C$12)</f>
        <v>4.4000000000000004</v>
      </c>
      <c r="O1077" s="3">
        <f t="shared" si="80"/>
        <v>1223.2</v>
      </c>
      <c r="P1077" s="4">
        <f t="shared" si="81"/>
        <v>0</v>
      </c>
      <c r="Q1077" s="3">
        <f t="shared" si="82"/>
        <v>1223.2</v>
      </c>
      <c r="R1077" t="str">
        <f t="shared" si="83"/>
        <v>Em atraso</v>
      </c>
      <c r="S1077" s="5">
        <f t="shared" si="84"/>
        <v>1</v>
      </c>
    </row>
    <row r="1078" spans="1:19" x14ac:dyDescent="0.25">
      <c r="A1078">
        <v>1077</v>
      </c>
      <c r="B1078" s="1">
        <v>43675</v>
      </c>
      <c r="C1078" s="1">
        <v>43682</v>
      </c>
      <c r="D1078" s="1">
        <v>43700</v>
      </c>
      <c r="E1078" s="1">
        <v>43705</v>
      </c>
      <c r="F1078">
        <v>2</v>
      </c>
      <c r="G1078">
        <v>1</v>
      </c>
      <c r="H1078">
        <v>312</v>
      </c>
      <c r="I1078" s="6">
        <v>0</v>
      </c>
      <c r="J1078">
        <v>3</v>
      </c>
      <c r="K1078" t="str">
        <f>_xlfn.XLOOKUP(fCompras!F1078,dComprador!$A$2:$A$7,dComprador!$B$2:$B$7)</f>
        <v>João</v>
      </c>
      <c r="L1078" t="str">
        <f>_xlfn.XLOOKUP(J1078,dFornecedor!$A$2:$A$6,dFornecedor!$B$2:$B$6)</f>
        <v>StepUp</v>
      </c>
      <c r="M1078" t="str">
        <f>_xlfn.XLOOKUP(G1078,dMateriaPrima!$A$2:$A$12,dMateriaPrima!$B$2:$B$12)</f>
        <v>Tecido</v>
      </c>
      <c r="N1078" s="2">
        <f>_xlfn.XLOOKUP(G1078,dMateriaPrima!$A$2:$A$12,dMateriaPrima!$C$2:$C$12)</f>
        <v>18</v>
      </c>
      <c r="O1078" s="3">
        <f t="shared" si="80"/>
        <v>5616</v>
      </c>
      <c r="P1078" s="4">
        <f t="shared" si="81"/>
        <v>0</v>
      </c>
      <c r="Q1078" s="3">
        <f t="shared" si="82"/>
        <v>5616</v>
      </c>
      <c r="R1078" t="str">
        <f t="shared" si="83"/>
        <v>Em atraso</v>
      </c>
      <c r="S1078" s="5">
        <f t="shared" si="84"/>
        <v>5</v>
      </c>
    </row>
    <row r="1079" spans="1:19" x14ac:dyDescent="0.25">
      <c r="A1079">
        <v>1078</v>
      </c>
      <c r="B1079" s="1">
        <v>43675</v>
      </c>
      <c r="C1079" s="1">
        <v>43677</v>
      </c>
      <c r="D1079" s="1">
        <v>43703</v>
      </c>
      <c r="E1079" s="1">
        <v>43704</v>
      </c>
      <c r="F1079">
        <v>1</v>
      </c>
      <c r="G1079">
        <v>1</v>
      </c>
      <c r="H1079">
        <v>422</v>
      </c>
      <c r="I1079" s="6">
        <v>0</v>
      </c>
      <c r="J1079">
        <v>1</v>
      </c>
      <c r="K1079" t="str">
        <f>_xlfn.XLOOKUP(fCompras!F1079,dComprador!$A$2:$A$7,dComprador!$B$2:$B$7)</f>
        <v>Alon</v>
      </c>
      <c r="L1079" t="str">
        <f>_xlfn.XLOOKUP(J1079,dFornecedor!$A$2:$A$6,dFornecedor!$B$2:$B$6)</f>
        <v>NorthShore</v>
      </c>
      <c r="M1079" t="str">
        <f>_xlfn.XLOOKUP(G1079,dMateriaPrima!$A$2:$A$12,dMateriaPrima!$B$2:$B$12)</f>
        <v>Tecido</v>
      </c>
      <c r="N1079" s="2">
        <f>_xlfn.XLOOKUP(G1079,dMateriaPrima!$A$2:$A$12,dMateriaPrima!$C$2:$C$12)</f>
        <v>18</v>
      </c>
      <c r="O1079" s="3">
        <f t="shared" si="80"/>
        <v>7596</v>
      </c>
      <c r="P1079" s="4">
        <f t="shared" si="81"/>
        <v>0</v>
      </c>
      <c r="Q1079" s="3">
        <f t="shared" si="82"/>
        <v>7596</v>
      </c>
      <c r="R1079" t="str">
        <f t="shared" si="83"/>
        <v>Em atraso</v>
      </c>
      <c r="S1079" s="5">
        <f t="shared" si="84"/>
        <v>1</v>
      </c>
    </row>
    <row r="1080" spans="1:19" x14ac:dyDescent="0.25">
      <c r="A1080">
        <v>1079</v>
      </c>
      <c r="B1080" s="1">
        <v>43675</v>
      </c>
      <c r="C1080" s="1">
        <v>43683</v>
      </c>
      <c r="D1080" s="1">
        <v>43706</v>
      </c>
      <c r="E1080" s="1">
        <v>43710</v>
      </c>
      <c r="F1080">
        <v>1</v>
      </c>
      <c r="G1080">
        <v>9</v>
      </c>
      <c r="H1080">
        <v>21</v>
      </c>
      <c r="I1080" s="6">
        <v>0</v>
      </c>
      <c r="J1080">
        <v>2</v>
      </c>
      <c r="K1080" t="str">
        <f>_xlfn.XLOOKUP(fCompras!F1080,dComprador!$A$2:$A$7,dComprador!$B$2:$B$7)</f>
        <v>Alon</v>
      </c>
      <c r="L1080" t="str">
        <f>_xlfn.XLOOKUP(J1080,dFornecedor!$A$2:$A$6,dFornecedor!$B$2:$B$6)</f>
        <v>Minerva</v>
      </c>
      <c r="M1080" t="str">
        <f>_xlfn.XLOOKUP(G1080,dMateriaPrima!$A$2:$A$12,dMateriaPrima!$B$2:$B$12)</f>
        <v>Couro</v>
      </c>
      <c r="N1080" s="2">
        <f>_xlfn.XLOOKUP(G1080,dMateriaPrima!$A$2:$A$12,dMateriaPrima!$C$2:$C$12)</f>
        <v>4.4000000000000004</v>
      </c>
      <c r="O1080" s="3">
        <f t="shared" si="80"/>
        <v>92.4</v>
      </c>
      <c r="P1080" s="4">
        <f t="shared" si="81"/>
        <v>0</v>
      </c>
      <c r="Q1080" s="3">
        <f t="shared" si="82"/>
        <v>92.4</v>
      </c>
      <c r="R1080" t="str">
        <f t="shared" si="83"/>
        <v>Em atraso</v>
      </c>
      <c r="S1080" s="5">
        <f t="shared" si="84"/>
        <v>4</v>
      </c>
    </row>
    <row r="1081" spans="1:19" x14ac:dyDescent="0.25">
      <c r="A1081">
        <v>1080</v>
      </c>
      <c r="B1081" s="1">
        <v>43675</v>
      </c>
      <c r="C1081" s="1">
        <v>43684</v>
      </c>
      <c r="D1081" s="1">
        <v>43694</v>
      </c>
      <c r="E1081" s="1">
        <v>43698</v>
      </c>
      <c r="F1081">
        <v>1</v>
      </c>
      <c r="G1081">
        <v>1</v>
      </c>
      <c r="H1081">
        <v>107</v>
      </c>
      <c r="I1081" s="6">
        <v>0</v>
      </c>
      <c r="J1081">
        <v>3</v>
      </c>
      <c r="K1081" t="str">
        <f>_xlfn.XLOOKUP(fCompras!F1081,dComprador!$A$2:$A$7,dComprador!$B$2:$B$7)</f>
        <v>Alon</v>
      </c>
      <c r="L1081" t="str">
        <f>_xlfn.XLOOKUP(J1081,dFornecedor!$A$2:$A$6,dFornecedor!$B$2:$B$6)</f>
        <v>StepUp</v>
      </c>
      <c r="M1081" t="str">
        <f>_xlfn.XLOOKUP(G1081,dMateriaPrima!$A$2:$A$12,dMateriaPrima!$B$2:$B$12)</f>
        <v>Tecido</v>
      </c>
      <c r="N1081" s="2">
        <f>_xlfn.XLOOKUP(G1081,dMateriaPrima!$A$2:$A$12,dMateriaPrima!$C$2:$C$12)</f>
        <v>18</v>
      </c>
      <c r="O1081" s="3">
        <f t="shared" si="80"/>
        <v>1926</v>
      </c>
      <c r="P1081" s="4">
        <f t="shared" si="81"/>
        <v>0</v>
      </c>
      <c r="Q1081" s="3">
        <f t="shared" si="82"/>
        <v>1926</v>
      </c>
      <c r="R1081" t="str">
        <f t="shared" si="83"/>
        <v>Em atraso</v>
      </c>
      <c r="S1081" s="5">
        <f t="shared" si="84"/>
        <v>4</v>
      </c>
    </row>
    <row r="1082" spans="1:19" x14ac:dyDescent="0.25">
      <c r="A1082">
        <v>1081</v>
      </c>
      <c r="B1082" s="1">
        <v>43676</v>
      </c>
      <c r="C1082" s="1">
        <v>43685</v>
      </c>
      <c r="D1082" s="1">
        <v>43686</v>
      </c>
      <c r="E1082" s="1">
        <v>43687</v>
      </c>
      <c r="F1082">
        <v>4</v>
      </c>
      <c r="G1082">
        <v>5</v>
      </c>
      <c r="H1082">
        <v>347</v>
      </c>
      <c r="I1082" s="6">
        <v>0</v>
      </c>
      <c r="J1082">
        <v>3</v>
      </c>
      <c r="K1082" t="str">
        <f>_xlfn.XLOOKUP(fCompras!F1082,dComprador!$A$2:$A$7,dComprador!$B$2:$B$7)</f>
        <v>Lira</v>
      </c>
      <c r="L1082" t="str">
        <f>_xlfn.XLOOKUP(J1082,dFornecedor!$A$2:$A$6,dFornecedor!$B$2:$B$6)</f>
        <v>StepUp</v>
      </c>
      <c r="M1082" t="str">
        <f>_xlfn.XLOOKUP(G1082,dMateriaPrima!$A$2:$A$12,dMateriaPrima!$B$2:$B$12)</f>
        <v>Areia</v>
      </c>
      <c r="N1082" s="2">
        <f>_xlfn.XLOOKUP(G1082,dMateriaPrima!$A$2:$A$12,dMateriaPrima!$C$2:$C$12)</f>
        <v>3.59</v>
      </c>
      <c r="O1082" s="3">
        <f t="shared" si="80"/>
        <v>1245.73</v>
      </c>
      <c r="P1082" s="4">
        <f t="shared" si="81"/>
        <v>0</v>
      </c>
      <c r="Q1082" s="3">
        <f t="shared" si="82"/>
        <v>1245.73</v>
      </c>
      <c r="R1082" t="str">
        <f t="shared" si="83"/>
        <v>Em atraso</v>
      </c>
      <c r="S1082" s="5">
        <f t="shared" si="84"/>
        <v>1</v>
      </c>
    </row>
    <row r="1083" spans="1:19" x14ac:dyDescent="0.25">
      <c r="A1083">
        <v>1082</v>
      </c>
      <c r="B1083" s="1">
        <v>43676</v>
      </c>
      <c r="C1083" s="1">
        <v>43678</v>
      </c>
      <c r="D1083" s="1">
        <v>43683</v>
      </c>
      <c r="E1083" s="1">
        <v>43678</v>
      </c>
      <c r="F1083">
        <v>4</v>
      </c>
      <c r="G1083">
        <v>7</v>
      </c>
      <c r="H1083">
        <v>35</v>
      </c>
      <c r="I1083" s="6">
        <v>0</v>
      </c>
      <c r="J1083">
        <v>1</v>
      </c>
      <c r="K1083" t="str">
        <f>_xlfn.XLOOKUP(fCompras!F1083,dComprador!$A$2:$A$7,dComprador!$B$2:$B$7)</f>
        <v>Lira</v>
      </c>
      <c r="L1083" t="str">
        <f>_xlfn.XLOOKUP(J1083,dFornecedor!$A$2:$A$6,dFornecedor!$B$2:$B$6)</f>
        <v>NorthShore</v>
      </c>
      <c r="M1083" t="str">
        <f>_xlfn.XLOOKUP(G1083,dMateriaPrima!$A$2:$A$12,dMateriaPrima!$B$2:$B$12)</f>
        <v>Poliéster</v>
      </c>
      <c r="N1083" s="2">
        <f>_xlfn.XLOOKUP(G1083,dMateriaPrima!$A$2:$A$12,dMateriaPrima!$C$2:$C$12)</f>
        <v>8</v>
      </c>
      <c r="O1083" s="3">
        <f t="shared" si="80"/>
        <v>280</v>
      </c>
      <c r="P1083" s="4">
        <f t="shared" si="81"/>
        <v>0</v>
      </c>
      <c r="Q1083" s="3">
        <f t="shared" si="82"/>
        <v>280</v>
      </c>
      <c r="R1083" t="str">
        <f t="shared" si="83"/>
        <v>No prazo</v>
      </c>
      <c r="S1083" s="5">
        <f t="shared" si="84"/>
        <v>0</v>
      </c>
    </row>
    <row r="1084" spans="1:19" x14ac:dyDescent="0.25">
      <c r="A1084">
        <v>1083</v>
      </c>
      <c r="B1084" s="1">
        <v>43676</v>
      </c>
      <c r="C1084" s="1">
        <v>43676</v>
      </c>
      <c r="D1084" s="1">
        <v>43683</v>
      </c>
      <c r="E1084" s="1">
        <v>43682</v>
      </c>
      <c r="F1084">
        <v>4</v>
      </c>
      <c r="G1084">
        <v>5</v>
      </c>
      <c r="H1084">
        <v>24</v>
      </c>
      <c r="I1084" s="6">
        <v>0</v>
      </c>
      <c r="J1084">
        <v>5</v>
      </c>
      <c r="K1084" t="str">
        <f>_xlfn.XLOOKUP(fCompras!F1084,dComprador!$A$2:$A$7,dComprador!$B$2:$B$7)</f>
        <v>Lira</v>
      </c>
      <c r="L1084" t="str">
        <f>_xlfn.XLOOKUP(J1084,dFornecedor!$A$2:$A$6,dFornecedor!$B$2:$B$6)</f>
        <v>Atlas</v>
      </c>
      <c r="M1084" t="str">
        <f>_xlfn.XLOOKUP(G1084,dMateriaPrima!$A$2:$A$12,dMateriaPrima!$B$2:$B$12)</f>
        <v>Areia</v>
      </c>
      <c r="N1084" s="2">
        <f>_xlfn.XLOOKUP(G1084,dMateriaPrima!$A$2:$A$12,dMateriaPrima!$C$2:$C$12)</f>
        <v>3.59</v>
      </c>
      <c r="O1084" s="3">
        <f t="shared" si="80"/>
        <v>86.16</v>
      </c>
      <c r="P1084" s="4">
        <f t="shared" si="81"/>
        <v>0</v>
      </c>
      <c r="Q1084" s="3">
        <f t="shared" si="82"/>
        <v>86.16</v>
      </c>
      <c r="R1084" t="str">
        <f t="shared" si="83"/>
        <v>No prazo</v>
      </c>
      <c r="S1084" s="5">
        <f t="shared" si="84"/>
        <v>0</v>
      </c>
    </row>
    <row r="1085" spans="1:19" x14ac:dyDescent="0.25">
      <c r="A1085">
        <v>1084</v>
      </c>
      <c r="B1085" s="1">
        <v>43676</v>
      </c>
      <c r="C1085" s="1">
        <v>43680</v>
      </c>
      <c r="D1085" s="1">
        <v>43682</v>
      </c>
      <c r="E1085" s="1">
        <v>43685</v>
      </c>
      <c r="F1085">
        <v>4</v>
      </c>
      <c r="G1085">
        <v>1</v>
      </c>
      <c r="H1085">
        <v>183</v>
      </c>
      <c r="I1085" s="6">
        <v>0</v>
      </c>
      <c r="J1085">
        <v>3</v>
      </c>
      <c r="K1085" t="str">
        <f>_xlfn.XLOOKUP(fCompras!F1085,dComprador!$A$2:$A$7,dComprador!$B$2:$B$7)</f>
        <v>Lira</v>
      </c>
      <c r="L1085" t="str">
        <f>_xlfn.XLOOKUP(J1085,dFornecedor!$A$2:$A$6,dFornecedor!$B$2:$B$6)</f>
        <v>StepUp</v>
      </c>
      <c r="M1085" t="str">
        <f>_xlfn.XLOOKUP(G1085,dMateriaPrima!$A$2:$A$12,dMateriaPrima!$B$2:$B$12)</f>
        <v>Tecido</v>
      </c>
      <c r="N1085" s="2">
        <f>_xlfn.XLOOKUP(G1085,dMateriaPrima!$A$2:$A$12,dMateriaPrima!$C$2:$C$12)</f>
        <v>18</v>
      </c>
      <c r="O1085" s="3">
        <f t="shared" si="80"/>
        <v>3294</v>
      </c>
      <c r="P1085" s="4">
        <f t="shared" si="81"/>
        <v>0</v>
      </c>
      <c r="Q1085" s="3">
        <f t="shared" si="82"/>
        <v>3294</v>
      </c>
      <c r="R1085" t="str">
        <f t="shared" si="83"/>
        <v>Em atraso</v>
      </c>
      <c r="S1085" s="5">
        <f t="shared" si="84"/>
        <v>3</v>
      </c>
    </row>
    <row r="1086" spans="1:19" x14ac:dyDescent="0.25">
      <c r="A1086">
        <v>1085</v>
      </c>
      <c r="B1086" s="1">
        <v>43676</v>
      </c>
      <c r="C1086" s="1">
        <v>43686</v>
      </c>
      <c r="D1086" s="1">
        <v>43689</v>
      </c>
      <c r="E1086" s="1">
        <v>43690</v>
      </c>
      <c r="F1086">
        <v>4</v>
      </c>
      <c r="G1086">
        <v>7</v>
      </c>
      <c r="H1086">
        <v>42</v>
      </c>
      <c r="I1086" s="6">
        <v>0</v>
      </c>
      <c r="J1086">
        <v>3</v>
      </c>
      <c r="K1086" t="str">
        <f>_xlfn.XLOOKUP(fCompras!F1086,dComprador!$A$2:$A$7,dComprador!$B$2:$B$7)</f>
        <v>Lira</v>
      </c>
      <c r="L1086" t="str">
        <f>_xlfn.XLOOKUP(J1086,dFornecedor!$A$2:$A$6,dFornecedor!$B$2:$B$6)</f>
        <v>StepUp</v>
      </c>
      <c r="M1086" t="str">
        <f>_xlfn.XLOOKUP(G1086,dMateriaPrima!$A$2:$A$12,dMateriaPrima!$B$2:$B$12)</f>
        <v>Poliéster</v>
      </c>
      <c r="N1086" s="2">
        <f>_xlfn.XLOOKUP(G1086,dMateriaPrima!$A$2:$A$12,dMateriaPrima!$C$2:$C$12)</f>
        <v>8</v>
      </c>
      <c r="O1086" s="3">
        <f t="shared" si="80"/>
        <v>336</v>
      </c>
      <c r="P1086" s="4">
        <f t="shared" si="81"/>
        <v>0</v>
      </c>
      <c r="Q1086" s="3">
        <f t="shared" si="82"/>
        <v>336</v>
      </c>
      <c r="R1086" t="str">
        <f t="shared" si="83"/>
        <v>Em atraso</v>
      </c>
      <c r="S1086" s="5">
        <f t="shared" si="84"/>
        <v>1</v>
      </c>
    </row>
    <row r="1087" spans="1:19" x14ac:dyDescent="0.25">
      <c r="A1087">
        <v>1086</v>
      </c>
      <c r="B1087" s="1">
        <v>43676</v>
      </c>
      <c r="C1087" s="1">
        <v>43676</v>
      </c>
      <c r="D1087" s="1">
        <v>43696</v>
      </c>
      <c r="E1087" s="1">
        <v>43695</v>
      </c>
      <c r="F1087">
        <v>1</v>
      </c>
      <c r="G1087">
        <v>9</v>
      </c>
      <c r="H1087">
        <v>73</v>
      </c>
      <c r="I1087" s="6">
        <v>0</v>
      </c>
      <c r="J1087">
        <v>2</v>
      </c>
      <c r="K1087" t="str">
        <f>_xlfn.XLOOKUP(fCompras!F1087,dComprador!$A$2:$A$7,dComprador!$B$2:$B$7)</f>
        <v>Alon</v>
      </c>
      <c r="L1087" t="str">
        <f>_xlfn.XLOOKUP(J1087,dFornecedor!$A$2:$A$6,dFornecedor!$B$2:$B$6)</f>
        <v>Minerva</v>
      </c>
      <c r="M1087" t="str">
        <f>_xlfn.XLOOKUP(G1087,dMateriaPrima!$A$2:$A$12,dMateriaPrima!$B$2:$B$12)</f>
        <v>Couro</v>
      </c>
      <c r="N1087" s="2">
        <f>_xlfn.XLOOKUP(G1087,dMateriaPrima!$A$2:$A$12,dMateriaPrima!$C$2:$C$12)</f>
        <v>4.4000000000000004</v>
      </c>
      <c r="O1087" s="3">
        <f t="shared" si="80"/>
        <v>321.20000000000005</v>
      </c>
      <c r="P1087" s="4">
        <f t="shared" si="81"/>
        <v>0</v>
      </c>
      <c r="Q1087" s="3">
        <f t="shared" si="82"/>
        <v>321.20000000000005</v>
      </c>
      <c r="R1087" t="str">
        <f t="shared" si="83"/>
        <v>No prazo</v>
      </c>
      <c r="S1087" s="5">
        <f t="shared" si="84"/>
        <v>0</v>
      </c>
    </row>
    <row r="1088" spans="1:19" x14ac:dyDescent="0.25">
      <c r="A1088">
        <v>1087</v>
      </c>
      <c r="B1088" s="1">
        <v>43676</v>
      </c>
      <c r="C1088" s="1">
        <v>43678</v>
      </c>
      <c r="D1088" s="1">
        <v>43694</v>
      </c>
      <c r="E1088" s="1">
        <v>43696</v>
      </c>
      <c r="F1088">
        <v>1</v>
      </c>
      <c r="G1088">
        <v>7</v>
      </c>
      <c r="H1088">
        <v>210</v>
      </c>
      <c r="I1088" s="6">
        <v>0</v>
      </c>
      <c r="J1088">
        <v>2</v>
      </c>
      <c r="K1088" t="str">
        <f>_xlfn.XLOOKUP(fCompras!F1088,dComprador!$A$2:$A$7,dComprador!$B$2:$B$7)</f>
        <v>Alon</v>
      </c>
      <c r="L1088" t="str">
        <f>_xlfn.XLOOKUP(J1088,dFornecedor!$A$2:$A$6,dFornecedor!$B$2:$B$6)</f>
        <v>Minerva</v>
      </c>
      <c r="M1088" t="str">
        <f>_xlfn.XLOOKUP(G1088,dMateriaPrima!$A$2:$A$12,dMateriaPrima!$B$2:$B$12)</f>
        <v>Poliéster</v>
      </c>
      <c r="N1088" s="2">
        <f>_xlfn.XLOOKUP(G1088,dMateriaPrima!$A$2:$A$12,dMateriaPrima!$C$2:$C$12)</f>
        <v>8</v>
      </c>
      <c r="O1088" s="3">
        <f t="shared" si="80"/>
        <v>1680</v>
      </c>
      <c r="P1088" s="4">
        <f t="shared" si="81"/>
        <v>0</v>
      </c>
      <c r="Q1088" s="3">
        <f t="shared" si="82"/>
        <v>1680</v>
      </c>
      <c r="R1088" t="str">
        <f t="shared" si="83"/>
        <v>Em atraso</v>
      </c>
      <c r="S1088" s="5">
        <f t="shared" si="84"/>
        <v>2</v>
      </c>
    </row>
    <row r="1089" spans="1:19" x14ac:dyDescent="0.25">
      <c r="A1089">
        <v>1088</v>
      </c>
      <c r="B1089" s="1">
        <v>43676</v>
      </c>
      <c r="C1089" s="1">
        <v>43679</v>
      </c>
      <c r="D1089" s="1">
        <v>43686</v>
      </c>
      <c r="E1089" s="1">
        <v>43689</v>
      </c>
      <c r="F1089">
        <v>2</v>
      </c>
      <c r="G1089">
        <v>1</v>
      </c>
      <c r="H1089">
        <v>169</v>
      </c>
      <c r="I1089" s="6">
        <v>0</v>
      </c>
      <c r="J1089">
        <v>3</v>
      </c>
      <c r="K1089" t="str">
        <f>_xlfn.XLOOKUP(fCompras!F1089,dComprador!$A$2:$A$7,dComprador!$B$2:$B$7)</f>
        <v>João</v>
      </c>
      <c r="L1089" t="str">
        <f>_xlfn.XLOOKUP(J1089,dFornecedor!$A$2:$A$6,dFornecedor!$B$2:$B$6)</f>
        <v>StepUp</v>
      </c>
      <c r="M1089" t="str">
        <f>_xlfn.XLOOKUP(G1089,dMateriaPrima!$A$2:$A$12,dMateriaPrima!$B$2:$B$12)</f>
        <v>Tecido</v>
      </c>
      <c r="N1089" s="2">
        <f>_xlfn.XLOOKUP(G1089,dMateriaPrima!$A$2:$A$12,dMateriaPrima!$C$2:$C$12)</f>
        <v>18</v>
      </c>
      <c r="O1089" s="3">
        <f t="shared" si="80"/>
        <v>3042</v>
      </c>
      <c r="P1089" s="4">
        <f t="shared" si="81"/>
        <v>0</v>
      </c>
      <c r="Q1089" s="3">
        <f t="shared" si="82"/>
        <v>3042</v>
      </c>
      <c r="R1089" t="str">
        <f t="shared" si="83"/>
        <v>Em atraso</v>
      </c>
      <c r="S1089" s="5">
        <f t="shared" si="84"/>
        <v>3</v>
      </c>
    </row>
    <row r="1090" spans="1:19" x14ac:dyDescent="0.25">
      <c r="A1090">
        <v>1089</v>
      </c>
      <c r="B1090" s="1">
        <v>43676</v>
      </c>
      <c r="C1090" s="1">
        <v>43676</v>
      </c>
      <c r="D1090" s="1">
        <v>43688</v>
      </c>
      <c r="E1090" s="1">
        <v>43692</v>
      </c>
      <c r="F1090">
        <v>2</v>
      </c>
      <c r="G1090">
        <v>11</v>
      </c>
      <c r="H1090">
        <v>105</v>
      </c>
      <c r="I1090" s="6">
        <v>0</v>
      </c>
      <c r="J1090">
        <v>2</v>
      </c>
      <c r="K1090" t="str">
        <f>_xlfn.XLOOKUP(fCompras!F1090,dComprador!$A$2:$A$7,dComprador!$B$2:$B$7)</f>
        <v>João</v>
      </c>
      <c r="L1090" t="str">
        <f>_xlfn.XLOOKUP(J1090,dFornecedor!$A$2:$A$6,dFornecedor!$B$2:$B$6)</f>
        <v>Minerva</v>
      </c>
      <c r="M1090" t="str">
        <f>_xlfn.XLOOKUP(G1090,dMateriaPrima!$A$2:$A$12,dMateriaPrima!$B$2:$B$12)</f>
        <v>Papel</v>
      </c>
      <c r="N1090" s="2">
        <f>_xlfn.XLOOKUP(G1090,dMateriaPrima!$A$2:$A$12,dMateriaPrima!$C$2:$C$12)</f>
        <v>9</v>
      </c>
      <c r="O1090" s="3">
        <f t="shared" si="80"/>
        <v>945</v>
      </c>
      <c r="P1090" s="4">
        <f t="shared" si="81"/>
        <v>0</v>
      </c>
      <c r="Q1090" s="3">
        <f t="shared" si="82"/>
        <v>945</v>
      </c>
      <c r="R1090" t="str">
        <f t="shared" si="83"/>
        <v>Em atraso</v>
      </c>
      <c r="S1090" s="5">
        <f t="shared" si="84"/>
        <v>4</v>
      </c>
    </row>
    <row r="1091" spans="1:19" x14ac:dyDescent="0.25">
      <c r="A1091">
        <v>1090</v>
      </c>
      <c r="B1091" s="1">
        <v>43676</v>
      </c>
      <c r="C1091" s="1">
        <v>43688</v>
      </c>
      <c r="D1091" s="1">
        <v>43692</v>
      </c>
      <c r="E1091" s="1">
        <v>43693</v>
      </c>
      <c r="F1091">
        <v>3</v>
      </c>
      <c r="G1091">
        <v>2</v>
      </c>
      <c r="H1091">
        <v>163</v>
      </c>
      <c r="I1091" s="6">
        <v>0</v>
      </c>
      <c r="J1091">
        <v>1</v>
      </c>
      <c r="K1091" t="str">
        <f>_xlfn.XLOOKUP(fCompras!F1091,dComprador!$A$2:$A$7,dComprador!$B$2:$B$7)</f>
        <v>Diego</v>
      </c>
      <c r="L1091" t="str">
        <f>_xlfn.XLOOKUP(J1091,dFornecedor!$A$2:$A$6,dFornecedor!$B$2:$B$6)</f>
        <v>NorthShore</v>
      </c>
      <c r="M1091" t="str">
        <f>_xlfn.XLOOKUP(G1091,dMateriaPrima!$A$2:$A$12,dMateriaPrima!$B$2:$B$12)</f>
        <v>Chapa Metal</v>
      </c>
      <c r="N1091" s="2">
        <f>_xlfn.XLOOKUP(G1091,dMateriaPrima!$A$2:$A$12,dMateriaPrima!$C$2:$C$12)</f>
        <v>299.89999999999998</v>
      </c>
      <c r="O1091" s="3">
        <f t="shared" ref="O1091:O1154" si="85">PRODUCT(H1091,N1091)</f>
        <v>48883.7</v>
      </c>
      <c r="P1091" s="4">
        <f t="shared" ref="P1091:P1154" si="86">PRODUCT(O1091,I1091)</f>
        <v>0</v>
      </c>
      <c r="Q1091" s="3">
        <f t="shared" ref="Q1091:Q1154" si="87">O1091-P1091</f>
        <v>48883.7</v>
      </c>
      <c r="R1091" t="str">
        <f t="shared" ref="R1091:R1154" si="88">IF(E1091&lt;=D1091,"No prazo",IF(E1091&gt;D1091,"Em atraso"))</f>
        <v>Em atraso</v>
      </c>
      <c r="S1091" s="5">
        <f t="shared" ref="S1091:S1154" si="89">IF(E1091 &gt;D1091, E1091-D1091,0)</f>
        <v>1</v>
      </c>
    </row>
    <row r="1092" spans="1:19" x14ac:dyDescent="0.25">
      <c r="A1092">
        <v>1091</v>
      </c>
      <c r="B1092" s="1">
        <v>43677</v>
      </c>
      <c r="C1092" s="1">
        <v>43681</v>
      </c>
      <c r="D1092" s="1">
        <v>43709</v>
      </c>
      <c r="E1092" s="1">
        <v>43712</v>
      </c>
      <c r="F1092">
        <v>1</v>
      </c>
      <c r="G1092">
        <v>7</v>
      </c>
      <c r="H1092">
        <v>338</v>
      </c>
      <c r="I1092" s="6">
        <v>0</v>
      </c>
      <c r="J1092">
        <v>2</v>
      </c>
      <c r="K1092" t="str">
        <f>_xlfn.XLOOKUP(fCompras!F1092,dComprador!$A$2:$A$7,dComprador!$B$2:$B$7)</f>
        <v>Alon</v>
      </c>
      <c r="L1092" t="str">
        <f>_xlfn.XLOOKUP(J1092,dFornecedor!$A$2:$A$6,dFornecedor!$B$2:$B$6)</f>
        <v>Minerva</v>
      </c>
      <c r="M1092" t="str">
        <f>_xlfn.XLOOKUP(G1092,dMateriaPrima!$A$2:$A$12,dMateriaPrima!$B$2:$B$12)</f>
        <v>Poliéster</v>
      </c>
      <c r="N1092" s="2">
        <f>_xlfn.XLOOKUP(G1092,dMateriaPrima!$A$2:$A$12,dMateriaPrima!$C$2:$C$12)</f>
        <v>8</v>
      </c>
      <c r="O1092" s="3">
        <f t="shared" si="85"/>
        <v>2704</v>
      </c>
      <c r="P1092" s="4">
        <f t="shared" si="86"/>
        <v>0</v>
      </c>
      <c r="Q1092" s="3">
        <f t="shared" si="87"/>
        <v>2704</v>
      </c>
      <c r="R1092" t="str">
        <f t="shared" si="88"/>
        <v>Em atraso</v>
      </c>
      <c r="S1092" s="5">
        <f t="shared" si="89"/>
        <v>3</v>
      </c>
    </row>
    <row r="1093" spans="1:19" x14ac:dyDescent="0.25">
      <c r="A1093">
        <v>1092</v>
      </c>
      <c r="B1093" s="1">
        <v>43677</v>
      </c>
      <c r="C1093" s="1">
        <v>43686</v>
      </c>
      <c r="D1093" s="1">
        <v>43689</v>
      </c>
      <c r="E1093" s="1">
        <v>43693</v>
      </c>
      <c r="F1093">
        <v>4</v>
      </c>
      <c r="G1093">
        <v>7</v>
      </c>
      <c r="H1093">
        <v>64</v>
      </c>
      <c r="I1093" s="6">
        <v>0</v>
      </c>
      <c r="J1093">
        <v>3</v>
      </c>
      <c r="K1093" t="str">
        <f>_xlfn.XLOOKUP(fCompras!F1093,dComprador!$A$2:$A$7,dComprador!$B$2:$B$7)</f>
        <v>Lira</v>
      </c>
      <c r="L1093" t="str">
        <f>_xlfn.XLOOKUP(J1093,dFornecedor!$A$2:$A$6,dFornecedor!$B$2:$B$6)</f>
        <v>StepUp</v>
      </c>
      <c r="M1093" t="str">
        <f>_xlfn.XLOOKUP(G1093,dMateriaPrima!$A$2:$A$12,dMateriaPrima!$B$2:$B$12)</f>
        <v>Poliéster</v>
      </c>
      <c r="N1093" s="2">
        <f>_xlfn.XLOOKUP(G1093,dMateriaPrima!$A$2:$A$12,dMateriaPrima!$C$2:$C$12)</f>
        <v>8</v>
      </c>
      <c r="O1093" s="3">
        <f t="shared" si="85"/>
        <v>512</v>
      </c>
      <c r="P1093" s="4">
        <f t="shared" si="86"/>
        <v>0</v>
      </c>
      <c r="Q1093" s="3">
        <f t="shared" si="87"/>
        <v>512</v>
      </c>
      <c r="R1093" t="str">
        <f t="shared" si="88"/>
        <v>Em atraso</v>
      </c>
      <c r="S1093" s="5">
        <f t="shared" si="89"/>
        <v>4</v>
      </c>
    </row>
    <row r="1094" spans="1:19" x14ac:dyDescent="0.25">
      <c r="A1094">
        <v>1093</v>
      </c>
      <c r="B1094" s="1">
        <v>43677</v>
      </c>
      <c r="C1094" s="1">
        <v>43677</v>
      </c>
      <c r="D1094" s="1">
        <v>43688</v>
      </c>
      <c r="E1094" s="1">
        <v>43691</v>
      </c>
      <c r="F1094">
        <v>4</v>
      </c>
      <c r="G1094">
        <v>7</v>
      </c>
      <c r="H1094">
        <v>6</v>
      </c>
      <c r="I1094" s="6">
        <v>0</v>
      </c>
      <c r="J1094">
        <v>4</v>
      </c>
      <c r="K1094" t="str">
        <f>_xlfn.XLOOKUP(fCompras!F1094,dComprador!$A$2:$A$7,dComprador!$B$2:$B$7)</f>
        <v>Lira</v>
      </c>
      <c r="L1094" t="str">
        <f>_xlfn.XLOOKUP(J1094,dFornecedor!$A$2:$A$6,dFornecedor!$B$2:$B$6)</f>
        <v>AlphaOmega</v>
      </c>
      <c r="M1094" t="str">
        <f>_xlfn.XLOOKUP(G1094,dMateriaPrima!$A$2:$A$12,dMateriaPrima!$B$2:$B$12)</f>
        <v>Poliéster</v>
      </c>
      <c r="N1094" s="2">
        <f>_xlfn.XLOOKUP(G1094,dMateriaPrima!$A$2:$A$12,dMateriaPrima!$C$2:$C$12)</f>
        <v>8</v>
      </c>
      <c r="O1094" s="3">
        <f t="shared" si="85"/>
        <v>48</v>
      </c>
      <c r="P1094" s="4">
        <f t="shared" si="86"/>
        <v>0</v>
      </c>
      <c r="Q1094" s="3">
        <f t="shared" si="87"/>
        <v>48</v>
      </c>
      <c r="R1094" t="str">
        <f t="shared" si="88"/>
        <v>Em atraso</v>
      </c>
      <c r="S1094" s="5">
        <f t="shared" si="89"/>
        <v>3</v>
      </c>
    </row>
    <row r="1095" spans="1:19" x14ac:dyDescent="0.25">
      <c r="A1095">
        <v>1094</v>
      </c>
      <c r="B1095" s="1">
        <v>43677</v>
      </c>
      <c r="C1095" s="1">
        <v>43680</v>
      </c>
      <c r="D1095" s="1">
        <v>43687</v>
      </c>
      <c r="E1095" s="1">
        <v>43690</v>
      </c>
      <c r="F1095">
        <v>4</v>
      </c>
      <c r="G1095">
        <v>4</v>
      </c>
      <c r="H1095">
        <v>63</v>
      </c>
      <c r="I1095" s="6">
        <v>0</v>
      </c>
      <c r="J1095">
        <v>5</v>
      </c>
      <c r="K1095" t="str">
        <f>_xlfn.XLOOKUP(fCompras!F1095,dComprador!$A$2:$A$7,dComprador!$B$2:$B$7)</f>
        <v>Lira</v>
      </c>
      <c r="L1095" t="str">
        <f>_xlfn.XLOOKUP(J1095,dFornecedor!$A$2:$A$6,dFornecedor!$B$2:$B$6)</f>
        <v>Atlas</v>
      </c>
      <c r="M1095" t="str">
        <f>_xlfn.XLOOKUP(G1095,dMateriaPrima!$A$2:$A$12,dMateriaPrima!$B$2:$B$12)</f>
        <v>Madeira</v>
      </c>
      <c r="N1095" s="2">
        <f>_xlfn.XLOOKUP(G1095,dMateriaPrima!$A$2:$A$12,dMateriaPrima!$C$2:$C$12)</f>
        <v>168</v>
      </c>
      <c r="O1095" s="3">
        <f t="shared" si="85"/>
        <v>10584</v>
      </c>
      <c r="P1095" s="4">
        <f t="shared" si="86"/>
        <v>0</v>
      </c>
      <c r="Q1095" s="3">
        <f t="shared" si="87"/>
        <v>10584</v>
      </c>
      <c r="R1095" t="str">
        <f t="shared" si="88"/>
        <v>Em atraso</v>
      </c>
      <c r="S1095" s="5">
        <f t="shared" si="89"/>
        <v>3</v>
      </c>
    </row>
    <row r="1096" spans="1:19" x14ac:dyDescent="0.25">
      <c r="A1096">
        <v>1095</v>
      </c>
      <c r="B1096" s="1">
        <v>43677</v>
      </c>
      <c r="C1096" s="1">
        <v>43682</v>
      </c>
      <c r="D1096" s="1">
        <v>43685</v>
      </c>
      <c r="E1096" s="1">
        <v>43686</v>
      </c>
      <c r="F1096">
        <v>4</v>
      </c>
      <c r="G1096">
        <v>2</v>
      </c>
      <c r="H1096">
        <v>230</v>
      </c>
      <c r="I1096" s="6">
        <v>0</v>
      </c>
      <c r="J1096">
        <v>2</v>
      </c>
      <c r="K1096" t="str">
        <f>_xlfn.XLOOKUP(fCompras!F1096,dComprador!$A$2:$A$7,dComprador!$B$2:$B$7)</f>
        <v>Lira</v>
      </c>
      <c r="L1096" t="str">
        <f>_xlfn.XLOOKUP(J1096,dFornecedor!$A$2:$A$6,dFornecedor!$B$2:$B$6)</f>
        <v>Minerva</v>
      </c>
      <c r="M1096" t="str">
        <f>_xlfn.XLOOKUP(G1096,dMateriaPrima!$A$2:$A$12,dMateriaPrima!$B$2:$B$12)</f>
        <v>Chapa Metal</v>
      </c>
      <c r="N1096" s="2">
        <f>_xlfn.XLOOKUP(G1096,dMateriaPrima!$A$2:$A$12,dMateriaPrima!$C$2:$C$12)</f>
        <v>299.89999999999998</v>
      </c>
      <c r="O1096" s="3">
        <f t="shared" si="85"/>
        <v>68977</v>
      </c>
      <c r="P1096" s="4">
        <f t="shared" si="86"/>
        <v>0</v>
      </c>
      <c r="Q1096" s="3">
        <f t="shared" si="87"/>
        <v>68977</v>
      </c>
      <c r="R1096" t="str">
        <f t="shared" si="88"/>
        <v>Em atraso</v>
      </c>
      <c r="S1096" s="5">
        <f t="shared" si="89"/>
        <v>1</v>
      </c>
    </row>
    <row r="1097" spans="1:19" x14ac:dyDescent="0.25">
      <c r="A1097">
        <v>1096</v>
      </c>
      <c r="B1097" s="1">
        <v>43677</v>
      </c>
      <c r="C1097" s="1">
        <v>43681</v>
      </c>
      <c r="D1097" s="1">
        <v>43696</v>
      </c>
      <c r="E1097" s="1">
        <v>43699</v>
      </c>
      <c r="F1097">
        <v>1</v>
      </c>
      <c r="G1097">
        <v>9</v>
      </c>
      <c r="H1097">
        <v>54</v>
      </c>
      <c r="I1097" s="6">
        <v>0</v>
      </c>
      <c r="J1097">
        <v>2</v>
      </c>
      <c r="K1097" t="str">
        <f>_xlfn.XLOOKUP(fCompras!F1097,dComprador!$A$2:$A$7,dComprador!$B$2:$B$7)</f>
        <v>Alon</v>
      </c>
      <c r="L1097" t="str">
        <f>_xlfn.XLOOKUP(J1097,dFornecedor!$A$2:$A$6,dFornecedor!$B$2:$B$6)</f>
        <v>Minerva</v>
      </c>
      <c r="M1097" t="str">
        <f>_xlfn.XLOOKUP(G1097,dMateriaPrima!$A$2:$A$12,dMateriaPrima!$B$2:$B$12)</f>
        <v>Couro</v>
      </c>
      <c r="N1097" s="2">
        <f>_xlfn.XLOOKUP(G1097,dMateriaPrima!$A$2:$A$12,dMateriaPrima!$C$2:$C$12)</f>
        <v>4.4000000000000004</v>
      </c>
      <c r="O1097" s="3">
        <f t="shared" si="85"/>
        <v>237.60000000000002</v>
      </c>
      <c r="P1097" s="4">
        <f t="shared" si="86"/>
        <v>0</v>
      </c>
      <c r="Q1097" s="3">
        <f t="shared" si="87"/>
        <v>237.60000000000002</v>
      </c>
      <c r="R1097" t="str">
        <f t="shared" si="88"/>
        <v>Em atraso</v>
      </c>
      <c r="S1097" s="5">
        <f t="shared" si="89"/>
        <v>3</v>
      </c>
    </row>
    <row r="1098" spans="1:19" x14ac:dyDescent="0.25">
      <c r="A1098">
        <v>1097</v>
      </c>
      <c r="B1098" s="1">
        <v>43677</v>
      </c>
      <c r="C1098" s="1">
        <v>43685</v>
      </c>
      <c r="D1098" s="1">
        <v>43688</v>
      </c>
      <c r="E1098" s="1">
        <v>43691</v>
      </c>
      <c r="F1098">
        <v>3</v>
      </c>
      <c r="G1098">
        <v>7</v>
      </c>
      <c r="H1098">
        <v>2</v>
      </c>
      <c r="I1098" s="6">
        <v>0</v>
      </c>
      <c r="J1098">
        <v>1</v>
      </c>
      <c r="K1098" t="str">
        <f>_xlfn.XLOOKUP(fCompras!F1098,dComprador!$A$2:$A$7,dComprador!$B$2:$B$7)</f>
        <v>Diego</v>
      </c>
      <c r="L1098" t="str">
        <f>_xlfn.XLOOKUP(J1098,dFornecedor!$A$2:$A$6,dFornecedor!$B$2:$B$6)</f>
        <v>NorthShore</v>
      </c>
      <c r="M1098" t="str">
        <f>_xlfn.XLOOKUP(G1098,dMateriaPrima!$A$2:$A$12,dMateriaPrima!$B$2:$B$12)</f>
        <v>Poliéster</v>
      </c>
      <c r="N1098" s="2">
        <f>_xlfn.XLOOKUP(G1098,dMateriaPrima!$A$2:$A$12,dMateriaPrima!$C$2:$C$12)</f>
        <v>8</v>
      </c>
      <c r="O1098" s="3">
        <f t="shared" si="85"/>
        <v>16</v>
      </c>
      <c r="P1098" s="4">
        <f t="shared" si="86"/>
        <v>0</v>
      </c>
      <c r="Q1098" s="3">
        <f t="shared" si="87"/>
        <v>16</v>
      </c>
      <c r="R1098" t="str">
        <f t="shared" si="88"/>
        <v>Em atraso</v>
      </c>
      <c r="S1098" s="5">
        <f t="shared" si="89"/>
        <v>3</v>
      </c>
    </row>
    <row r="1099" spans="1:19" x14ac:dyDescent="0.25">
      <c r="A1099">
        <v>1098</v>
      </c>
      <c r="B1099" s="1">
        <v>43677</v>
      </c>
      <c r="C1099" s="1">
        <v>43677</v>
      </c>
      <c r="D1099" s="1">
        <v>43711</v>
      </c>
      <c r="E1099" s="1">
        <v>43710</v>
      </c>
      <c r="F1099">
        <v>1</v>
      </c>
      <c r="G1099">
        <v>3</v>
      </c>
      <c r="H1099">
        <v>15</v>
      </c>
      <c r="I1099" s="6">
        <v>0</v>
      </c>
      <c r="J1099">
        <v>4</v>
      </c>
      <c r="K1099" t="str">
        <f>_xlfn.XLOOKUP(fCompras!F1099,dComprador!$A$2:$A$7,dComprador!$B$2:$B$7)</f>
        <v>Alon</v>
      </c>
      <c r="L1099" t="str">
        <f>_xlfn.XLOOKUP(J1099,dFornecedor!$A$2:$A$6,dFornecedor!$B$2:$B$6)</f>
        <v>AlphaOmega</v>
      </c>
      <c r="M1099" t="str">
        <f>_xlfn.XLOOKUP(G1099,dMateriaPrima!$A$2:$A$12,dMateriaPrima!$B$2:$B$12)</f>
        <v>Barra Metal</v>
      </c>
      <c r="N1099" s="2">
        <f>_xlfn.XLOOKUP(G1099,dMateriaPrima!$A$2:$A$12,dMateriaPrima!$C$2:$C$12)</f>
        <v>565</v>
      </c>
      <c r="O1099" s="3">
        <f t="shared" si="85"/>
        <v>8475</v>
      </c>
      <c r="P1099" s="4">
        <f t="shared" si="86"/>
        <v>0</v>
      </c>
      <c r="Q1099" s="3">
        <f t="shared" si="87"/>
        <v>8475</v>
      </c>
      <c r="R1099" t="str">
        <f t="shared" si="88"/>
        <v>No prazo</v>
      </c>
      <c r="S1099" s="5">
        <f t="shared" si="89"/>
        <v>0</v>
      </c>
    </row>
    <row r="1100" spans="1:19" x14ac:dyDescent="0.25">
      <c r="A1100">
        <v>1099</v>
      </c>
      <c r="B1100" s="1">
        <v>43677</v>
      </c>
      <c r="C1100" s="1">
        <v>43685</v>
      </c>
      <c r="D1100" s="1">
        <v>43698</v>
      </c>
      <c r="E1100" s="1">
        <v>43698</v>
      </c>
      <c r="F1100">
        <v>1</v>
      </c>
      <c r="G1100">
        <v>1</v>
      </c>
      <c r="H1100">
        <v>292</v>
      </c>
      <c r="I1100" s="6">
        <v>0</v>
      </c>
      <c r="J1100">
        <v>3</v>
      </c>
      <c r="K1100" t="str">
        <f>_xlfn.XLOOKUP(fCompras!F1100,dComprador!$A$2:$A$7,dComprador!$B$2:$B$7)</f>
        <v>Alon</v>
      </c>
      <c r="L1100" t="str">
        <f>_xlfn.XLOOKUP(J1100,dFornecedor!$A$2:$A$6,dFornecedor!$B$2:$B$6)</f>
        <v>StepUp</v>
      </c>
      <c r="M1100" t="str">
        <f>_xlfn.XLOOKUP(G1100,dMateriaPrima!$A$2:$A$12,dMateriaPrima!$B$2:$B$12)</f>
        <v>Tecido</v>
      </c>
      <c r="N1100" s="2">
        <f>_xlfn.XLOOKUP(G1100,dMateriaPrima!$A$2:$A$12,dMateriaPrima!$C$2:$C$12)</f>
        <v>18</v>
      </c>
      <c r="O1100" s="3">
        <f t="shared" si="85"/>
        <v>5256</v>
      </c>
      <c r="P1100" s="4">
        <f t="shared" si="86"/>
        <v>0</v>
      </c>
      <c r="Q1100" s="3">
        <f t="shared" si="87"/>
        <v>5256</v>
      </c>
      <c r="R1100" t="str">
        <f t="shared" si="88"/>
        <v>No prazo</v>
      </c>
      <c r="S1100" s="5">
        <f t="shared" si="89"/>
        <v>0</v>
      </c>
    </row>
    <row r="1101" spans="1:19" x14ac:dyDescent="0.25">
      <c r="A1101">
        <v>1100</v>
      </c>
      <c r="B1101" s="1">
        <v>43678</v>
      </c>
      <c r="C1101" s="1">
        <v>43687</v>
      </c>
      <c r="D1101" s="1">
        <v>43691</v>
      </c>
      <c r="E1101" s="1">
        <v>43696</v>
      </c>
      <c r="F1101">
        <v>4</v>
      </c>
      <c r="G1101">
        <v>8</v>
      </c>
      <c r="H1101">
        <v>108</v>
      </c>
      <c r="I1101" s="6">
        <v>0</v>
      </c>
      <c r="J1101">
        <v>2</v>
      </c>
      <c r="K1101" t="str">
        <f>_xlfn.XLOOKUP(fCompras!F1101,dComprador!$A$2:$A$7,dComprador!$B$2:$B$7)</f>
        <v>Lira</v>
      </c>
      <c r="L1101" t="str">
        <f>_xlfn.XLOOKUP(J1101,dFornecedor!$A$2:$A$6,dFornecedor!$B$2:$B$6)</f>
        <v>Minerva</v>
      </c>
      <c r="M1101" t="str">
        <f>_xlfn.XLOOKUP(G1101,dMateriaPrima!$A$2:$A$12,dMateriaPrima!$B$2:$B$12)</f>
        <v>Cimento</v>
      </c>
      <c r="N1101" s="2">
        <f>_xlfn.XLOOKUP(G1101,dMateriaPrima!$A$2:$A$12,dMateriaPrima!$C$2:$C$12)</f>
        <v>23</v>
      </c>
      <c r="O1101" s="3">
        <f t="shared" si="85"/>
        <v>2484</v>
      </c>
      <c r="P1101" s="4">
        <f t="shared" si="86"/>
        <v>0</v>
      </c>
      <c r="Q1101" s="3">
        <f t="shared" si="87"/>
        <v>2484</v>
      </c>
      <c r="R1101" t="str">
        <f t="shared" si="88"/>
        <v>Em atraso</v>
      </c>
      <c r="S1101" s="5">
        <f t="shared" si="89"/>
        <v>5</v>
      </c>
    </row>
    <row r="1102" spans="1:19" x14ac:dyDescent="0.25">
      <c r="A1102">
        <v>1101</v>
      </c>
      <c r="B1102" s="1">
        <v>43678</v>
      </c>
      <c r="C1102" s="1">
        <v>43688</v>
      </c>
      <c r="D1102" s="1">
        <v>43690</v>
      </c>
      <c r="E1102" s="1">
        <v>43689</v>
      </c>
      <c r="F1102">
        <v>4</v>
      </c>
      <c r="G1102">
        <v>8</v>
      </c>
      <c r="H1102">
        <v>226</v>
      </c>
      <c r="I1102" s="6">
        <v>0</v>
      </c>
      <c r="J1102">
        <v>3</v>
      </c>
      <c r="K1102" t="str">
        <f>_xlfn.XLOOKUP(fCompras!F1102,dComprador!$A$2:$A$7,dComprador!$B$2:$B$7)</f>
        <v>Lira</v>
      </c>
      <c r="L1102" t="str">
        <f>_xlfn.XLOOKUP(J1102,dFornecedor!$A$2:$A$6,dFornecedor!$B$2:$B$6)</f>
        <v>StepUp</v>
      </c>
      <c r="M1102" t="str">
        <f>_xlfn.XLOOKUP(G1102,dMateriaPrima!$A$2:$A$12,dMateriaPrima!$B$2:$B$12)</f>
        <v>Cimento</v>
      </c>
      <c r="N1102" s="2">
        <f>_xlfn.XLOOKUP(G1102,dMateriaPrima!$A$2:$A$12,dMateriaPrima!$C$2:$C$12)</f>
        <v>23</v>
      </c>
      <c r="O1102" s="3">
        <f t="shared" si="85"/>
        <v>5198</v>
      </c>
      <c r="P1102" s="4">
        <f t="shared" si="86"/>
        <v>0</v>
      </c>
      <c r="Q1102" s="3">
        <f t="shared" si="87"/>
        <v>5198</v>
      </c>
      <c r="R1102" t="str">
        <f t="shared" si="88"/>
        <v>No prazo</v>
      </c>
      <c r="S1102" s="5">
        <f t="shared" si="89"/>
        <v>0</v>
      </c>
    </row>
    <row r="1103" spans="1:19" x14ac:dyDescent="0.25">
      <c r="A1103">
        <v>1102</v>
      </c>
      <c r="B1103" s="1">
        <v>43678</v>
      </c>
      <c r="C1103" s="1">
        <v>43681</v>
      </c>
      <c r="D1103" s="1">
        <v>43706</v>
      </c>
      <c r="E1103" s="1">
        <v>43711</v>
      </c>
      <c r="F1103">
        <v>1</v>
      </c>
      <c r="G1103">
        <v>10</v>
      </c>
      <c r="H1103">
        <v>88</v>
      </c>
      <c r="I1103" s="6">
        <v>0</v>
      </c>
      <c r="J1103">
        <v>4</v>
      </c>
      <c r="K1103" t="str">
        <f>_xlfn.XLOOKUP(fCompras!F1103,dComprador!$A$2:$A$7,dComprador!$B$2:$B$7)</f>
        <v>Alon</v>
      </c>
      <c r="L1103" t="str">
        <f>_xlfn.XLOOKUP(J1103,dFornecedor!$A$2:$A$6,dFornecedor!$B$2:$B$6)</f>
        <v>AlphaOmega</v>
      </c>
      <c r="M1103" t="str">
        <f>_xlfn.XLOOKUP(G1103,dMateriaPrima!$A$2:$A$12,dMateriaPrima!$B$2:$B$12)</f>
        <v>Pedra Britada</v>
      </c>
      <c r="N1103" s="2">
        <f>_xlfn.XLOOKUP(G1103,dMateriaPrima!$A$2:$A$12,dMateriaPrima!$C$2:$C$12)</f>
        <v>56</v>
      </c>
      <c r="O1103" s="3">
        <f t="shared" si="85"/>
        <v>4928</v>
      </c>
      <c r="P1103" s="4">
        <f t="shared" si="86"/>
        <v>0</v>
      </c>
      <c r="Q1103" s="3">
        <f t="shared" si="87"/>
        <v>4928</v>
      </c>
      <c r="R1103" t="str">
        <f t="shared" si="88"/>
        <v>Em atraso</v>
      </c>
      <c r="S1103" s="5">
        <f t="shared" si="89"/>
        <v>5</v>
      </c>
    </row>
    <row r="1104" spans="1:19" x14ac:dyDescent="0.25">
      <c r="A1104">
        <v>1103</v>
      </c>
      <c r="B1104" s="1">
        <v>43678</v>
      </c>
      <c r="C1104" s="1">
        <v>43686</v>
      </c>
      <c r="D1104" s="1">
        <v>43690</v>
      </c>
      <c r="E1104" s="1">
        <v>43693</v>
      </c>
      <c r="F1104">
        <v>4</v>
      </c>
      <c r="G1104">
        <v>9</v>
      </c>
      <c r="H1104">
        <v>83</v>
      </c>
      <c r="I1104" s="6">
        <v>0</v>
      </c>
      <c r="J1104">
        <v>2</v>
      </c>
      <c r="K1104" t="str">
        <f>_xlfn.XLOOKUP(fCompras!F1104,dComprador!$A$2:$A$7,dComprador!$B$2:$B$7)</f>
        <v>Lira</v>
      </c>
      <c r="L1104" t="str">
        <f>_xlfn.XLOOKUP(J1104,dFornecedor!$A$2:$A$6,dFornecedor!$B$2:$B$6)</f>
        <v>Minerva</v>
      </c>
      <c r="M1104" t="str">
        <f>_xlfn.XLOOKUP(G1104,dMateriaPrima!$A$2:$A$12,dMateriaPrima!$B$2:$B$12)</f>
        <v>Couro</v>
      </c>
      <c r="N1104" s="2">
        <f>_xlfn.XLOOKUP(G1104,dMateriaPrima!$A$2:$A$12,dMateriaPrima!$C$2:$C$12)</f>
        <v>4.4000000000000004</v>
      </c>
      <c r="O1104" s="3">
        <f t="shared" si="85"/>
        <v>365.20000000000005</v>
      </c>
      <c r="P1104" s="4">
        <f t="shared" si="86"/>
        <v>0</v>
      </c>
      <c r="Q1104" s="3">
        <f t="shared" si="87"/>
        <v>365.20000000000005</v>
      </c>
      <c r="R1104" t="str">
        <f t="shared" si="88"/>
        <v>Em atraso</v>
      </c>
      <c r="S1104" s="5">
        <f t="shared" si="89"/>
        <v>3</v>
      </c>
    </row>
    <row r="1105" spans="1:19" x14ac:dyDescent="0.25">
      <c r="A1105">
        <v>1104</v>
      </c>
      <c r="B1105" s="1">
        <v>43678</v>
      </c>
      <c r="C1105" s="1">
        <v>43680</v>
      </c>
      <c r="D1105" s="1">
        <v>43687</v>
      </c>
      <c r="E1105" s="1">
        <v>43685</v>
      </c>
      <c r="F1105">
        <v>4</v>
      </c>
      <c r="G1105">
        <v>8</v>
      </c>
      <c r="H1105">
        <v>25</v>
      </c>
      <c r="I1105" s="6">
        <v>0</v>
      </c>
      <c r="J1105">
        <v>3</v>
      </c>
      <c r="K1105" t="str">
        <f>_xlfn.XLOOKUP(fCompras!F1105,dComprador!$A$2:$A$7,dComprador!$B$2:$B$7)</f>
        <v>Lira</v>
      </c>
      <c r="L1105" t="str">
        <f>_xlfn.XLOOKUP(J1105,dFornecedor!$A$2:$A$6,dFornecedor!$B$2:$B$6)</f>
        <v>StepUp</v>
      </c>
      <c r="M1105" t="str">
        <f>_xlfn.XLOOKUP(G1105,dMateriaPrima!$A$2:$A$12,dMateriaPrima!$B$2:$B$12)</f>
        <v>Cimento</v>
      </c>
      <c r="N1105" s="2">
        <f>_xlfn.XLOOKUP(G1105,dMateriaPrima!$A$2:$A$12,dMateriaPrima!$C$2:$C$12)</f>
        <v>23</v>
      </c>
      <c r="O1105" s="3">
        <f t="shared" si="85"/>
        <v>575</v>
      </c>
      <c r="P1105" s="4">
        <f t="shared" si="86"/>
        <v>0</v>
      </c>
      <c r="Q1105" s="3">
        <f t="shared" si="87"/>
        <v>575</v>
      </c>
      <c r="R1105" t="str">
        <f t="shared" si="88"/>
        <v>No prazo</v>
      </c>
      <c r="S1105" s="5">
        <f t="shared" si="89"/>
        <v>0</v>
      </c>
    </row>
    <row r="1106" spans="1:19" x14ac:dyDescent="0.25">
      <c r="A1106">
        <v>1105</v>
      </c>
      <c r="B1106" s="1">
        <v>43678</v>
      </c>
      <c r="C1106" s="1">
        <v>43681</v>
      </c>
      <c r="D1106" s="1">
        <v>43690</v>
      </c>
      <c r="E1106" s="1">
        <v>43691</v>
      </c>
      <c r="F1106">
        <v>2</v>
      </c>
      <c r="G1106">
        <v>9</v>
      </c>
      <c r="H1106">
        <v>215</v>
      </c>
      <c r="I1106" s="6">
        <v>0</v>
      </c>
      <c r="J1106">
        <v>1</v>
      </c>
      <c r="K1106" t="str">
        <f>_xlfn.XLOOKUP(fCompras!F1106,dComprador!$A$2:$A$7,dComprador!$B$2:$B$7)</f>
        <v>João</v>
      </c>
      <c r="L1106" t="str">
        <f>_xlfn.XLOOKUP(J1106,dFornecedor!$A$2:$A$6,dFornecedor!$B$2:$B$6)</f>
        <v>NorthShore</v>
      </c>
      <c r="M1106" t="str">
        <f>_xlfn.XLOOKUP(G1106,dMateriaPrima!$A$2:$A$12,dMateriaPrima!$B$2:$B$12)</f>
        <v>Couro</v>
      </c>
      <c r="N1106" s="2">
        <f>_xlfn.XLOOKUP(G1106,dMateriaPrima!$A$2:$A$12,dMateriaPrima!$C$2:$C$12)</f>
        <v>4.4000000000000004</v>
      </c>
      <c r="O1106" s="3">
        <f t="shared" si="85"/>
        <v>946.00000000000011</v>
      </c>
      <c r="P1106" s="4">
        <f t="shared" si="86"/>
        <v>0</v>
      </c>
      <c r="Q1106" s="3">
        <f t="shared" si="87"/>
        <v>946.00000000000011</v>
      </c>
      <c r="R1106" t="str">
        <f t="shared" si="88"/>
        <v>Em atraso</v>
      </c>
      <c r="S1106" s="5">
        <f t="shared" si="89"/>
        <v>1</v>
      </c>
    </row>
    <row r="1107" spans="1:19" x14ac:dyDescent="0.25">
      <c r="A1107">
        <v>1106</v>
      </c>
      <c r="B1107" s="1">
        <v>43678</v>
      </c>
      <c r="C1107" s="1">
        <v>43679</v>
      </c>
      <c r="D1107" s="1">
        <v>43692</v>
      </c>
      <c r="E1107" s="1">
        <v>43695</v>
      </c>
      <c r="F1107">
        <v>2</v>
      </c>
      <c r="G1107">
        <v>9</v>
      </c>
      <c r="H1107">
        <v>27</v>
      </c>
      <c r="I1107" s="6">
        <v>0</v>
      </c>
      <c r="J1107">
        <v>3</v>
      </c>
      <c r="K1107" t="str">
        <f>_xlfn.XLOOKUP(fCompras!F1107,dComprador!$A$2:$A$7,dComprador!$B$2:$B$7)</f>
        <v>João</v>
      </c>
      <c r="L1107" t="str">
        <f>_xlfn.XLOOKUP(J1107,dFornecedor!$A$2:$A$6,dFornecedor!$B$2:$B$6)</f>
        <v>StepUp</v>
      </c>
      <c r="M1107" t="str">
        <f>_xlfn.XLOOKUP(G1107,dMateriaPrima!$A$2:$A$12,dMateriaPrima!$B$2:$B$12)</f>
        <v>Couro</v>
      </c>
      <c r="N1107" s="2">
        <f>_xlfn.XLOOKUP(G1107,dMateriaPrima!$A$2:$A$12,dMateriaPrima!$C$2:$C$12)</f>
        <v>4.4000000000000004</v>
      </c>
      <c r="O1107" s="3">
        <f t="shared" si="85"/>
        <v>118.80000000000001</v>
      </c>
      <c r="P1107" s="4">
        <f t="shared" si="86"/>
        <v>0</v>
      </c>
      <c r="Q1107" s="3">
        <f t="shared" si="87"/>
        <v>118.80000000000001</v>
      </c>
      <c r="R1107" t="str">
        <f t="shared" si="88"/>
        <v>Em atraso</v>
      </c>
      <c r="S1107" s="5">
        <f t="shared" si="89"/>
        <v>3</v>
      </c>
    </row>
    <row r="1108" spans="1:19" x14ac:dyDescent="0.25">
      <c r="A1108">
        <v>1107</v>
      </c>
      <c r="B1108" s="1">
        <v>43678</v>
      </c>
      <c r="C1108" s="1">
        <v>43680</v>
      </c>
      <c r="D1108" s="1">
        <v>43707</v>
      </c>
      <c r="E1108" s="1">
        <v>43709</v>
      </c>
      <c r="F1108">
        <v>1</v>
      </c>
      <c r="G1108">
        <v>11</v>
      </c>
      <c r="H1108">
        <v>46</v>
      </c>
      <c r="I1108" s="6">
        <v>0</v>
      </c>
      <c r="J1108">
        <v>1</v>
      </c>
      <c r="K1108" t="str">
        <f>_xlfn.XLOOKUP(fCompras!F1108,dComprador!$A$2:$A$7,dComprador!$B$2:$B$7)</f>
        <v>Alon</v>
      </c>
      <c r="L1108" t="str">
        <f>_xlfn.XLOOKUP(J1108,dFornecedor!$A$2:$A$6,dFornecedor!$B$2:$B$6)</f>
        <v>NorthShore</v>
      </c>
      <c r="M1108" t="str">
        <f>_xlfn.XLOOKUP(G1108,dMateriaPrima!$A$2:$A$12,dMateriaPrima!$B$2:$B$12)</f>
        <v>Papel</v>
      </c>
      <c r="N1108" s="2">
        <f>_xlfn.XLOOKUP(G1108,dMateriaPrima!$A$2:$A$12,dMateriaPrima!$C$2:$C$12)</f>
        <v>9</v>
      </c>
      <c r="O1108" s="3">
        <f t="shared" si="85"/>
        <v>414</v>
      </c>
      <c r="P1108" s="4">
        <f t="shared" si="86"/>
        <v>0</v>
      </c>
      <c r="Q1108" s="3">
        <f t="shared" si="87"/>
        <v>414</v>
      </c>
      <c r="R1108" t="str">
        <f t="shared" si="88"/>
        <v>Em atraso</v>
      </c>
      <c r="S1108" s="5">
        <f t="shared" si="89"/>
        <v>2</v>
      </c>
    </row>
    <row r="1109" spans="1:19" x14ac:dyDescent="0.25">
      <c r="A1109">
        <v>1108</v>
      </c>
      <c r="B1109" s="1">
        <v>43678</v>
      </c>
      <c r="C1109" s="1">
        <v>43691</v>
      </c>
      <c r="D1109" s="1">
        <v>43702</v>
      </c>
      <c r="E1109" s="1">
        <v>43702</v>
      </c>
      <c r="F1109">
        <v>1</v>
      </c>
      <c r="G1109">
        <v>9</v>
      </c>
      <c r="H1109">
        <v>15</v>
      </c>
      <c r="I1109" s="6">
        <v>0</v>
      </c>
      <c r="J1109">
        <v>1</v>
      </c>
      <c r="K1109" t="str">
        <f>_xlfn.XLOOKUP(fCompras!F1109,dComprador!$A$2:$A$7,dComprador!$B$2:$B$7)</f>
        <v>Alon</v>
      </c>
      <c r="L1109" t="str">
        <f>_xlfn.XLOOKUP(J1109,dFornecedor!$A$2:$A$6,dFornecedor!$B$2:$B$6)</f>
        <v>NorthShore</v>
      </c>
      <c r="M1109" t="str">
        <f>_xlfn.XLOOKUP(G1109,dMateriaPrima!$A$2:$A$12,dMateriaPrima!$B$2:$B$12)</f>
        <v>Couro</v>
      </c>
      <c r="N1109" s="2">
        <f>_xlfn.XLOOKUP(G1109,dMateriaPrima!$A$2:$A$12,dMateriaPrima!$C$2:$C$12)</f>
        <v>4.4000000000000004</v>
      </c>
      <c r="O1109" s="3">
        <f t="shared" si="85"/>
        <v>66</v>
      </c>
      <c r="P1109" s="4">
        <f t="shared" si="86"/>
        <v>0</v>
      </c>
      <c r="Q1109" s="3">
        <f t="shared" si="87"/>
        <v>66</v>
      </c>
      <c r="R1109" t="str">
        <f t="shared" si="88"/>
        <v>No prazo</v>
      </c>
      <c r="S1109" s="5">
        <f t="shared" si="89"/>
        <v>0</v>
      </c>
    </row>
    <row r="1110" spans="1:19" x14ac:dyDescent="0.25">
      <c r="A1110">
        <v>1109</v>
      </c>
      <c r="B1110" s="1">
        <v>43679</v>
      </c>
      <c r="C1110" s="1">
        <v>43687</v>
      </c>
      <c r="D1110" s="1">
        <v>43707</v>
      </c>
      <c r="E1110" s="1">
        <v>43707</v>
      </c>
      <c r="F1110">
        <v>1</v>
      </c>
      <c r="G1110">
        <v>8</v>
      </c>
      <c r="H1110">
        <v>29</v>
      </c>
      <c r="I1110" s="6">
        <v>0</v>
      </c>
      <c r="J1110">
        <v>2</v>
      </c>
      <c r="K1110" t="str">
        <f>_xlfn.XLOOKUP(fCompras!F1110,dComprador!$A$2:$A$7,dComprador!$B$2:$B$7)</f>
        <v>Alon</v>
      </c>
      <c r="L1110" t="str">
        <f>_xlfn.XLOOKUP(J1110,dFornecedor!$A$2:$A$6,dFornecedor!$B$2:$B$6)</f>
        <v>Minerva</v>
      </c>
      <c r="M1110" t="str">
        <f>_xlfn.XLOOKUP(G1110,dMateriaPrima!$A$2:$A$12,dMateriaPrima!$B$2:$B$12)</f>
        <v>Cimento</v>
      </c>
      <c r="N1110" s="2">
        <f>_xlfn.XLOOKUP(G1110,dMateriaPrima!$A$2:$A$12,dMateriaPrima!$C$2:$C$12)</f>
        <v>23</v>
      </c>
      <c r="O1110" s="3">
        <f t="shared" si="85"/>
        <v>667</v>
      </c>
      <c r="P1110" s="4">
        <f t="shared" si="86"/>
        <v>0</v>
      </c>
      <c r="Q1110" s="3">
        <f t="shared" si="87"/>
        <v>667</v>
      </c>
      <c r="R1110" t="str">
        <f t="shared" si="88"/>
        <v>No prazo</v>
      </c>
      <c r="S1110" s="5">
        <f t="shared" si="89"/>
        <v>0</v>
      </c>
    </row>
    <row r="1111" spans="1:19" x14ac:dyDescent="0.25">
      <c r="A1111">
        <v>1110</v>
      </c>
      <c r="B1111" s="1">
        <v>43679</v>
      </c>
      <c r="C1111" s="1">
        <v>43680</v>
      </c>
      <c r="D1111" s="1">
        <v>43685</v>
      </c>
      <c r="E1111" s="1">
        <v>43688</v>
      </c>
      <c r="F1111">
        <v>4</v>
      </c>
      <c r="G1111">
        <v>7</v>
      </c>
      <c r="H1111">
        <v>383</v>
      </c>
      <c r="I1111" s="6">
        <v>0</v>
      </c>
      <c r="J1111">
        <v>3</v>
      </c>
      <c r="K1111" t="str">
        <f>_xlfn.XLOOKUP(fCompras!F1111,dComprador!$A$2:$A$7,dComprador!$B$2:$B$7)</f>
        <v>Lira</v>
      </c>
      <c r="L1111" t="str">
        <f>_xlfn.XLOOKUP(J1111,dFornecedor!$A$2:$A$6,dFornecedor!$B$2:$B$6)</f>
        <v>StepUp</v>
      </c>
      <c r="M1111" t="str">
        <f>_xlfn.XLOOKUP(G1111,dMateriaPrima!$A$2:$A$12,dMateriaPrima!$B$2:$B$12)</f>
        <v>Poliéster</v>
      </c>
      <c r="N1111" s="2">
        <f>_xlfn.XLOOKUP(G1111,dMateriaPrima!$A$2:$A$12,dMateriaPrima!$C$2:$C$12)</f>
        <v>8</v>
      </c>
      <c r="O1111" s="3">
        <f t="shared" si="85"/>
        <v>3064</v>
      </c>
      <c r="P1111" s="4">
        <f t="shared" si="86"/>
        <v>0</v>
      </c>
      <c r="Q1111" s="3">
        <f t="shared" si="87"/>
        <v>3064</v>
      </c>
      <c r="R1111" t="str">
        <f t="shared" si="88"/>
        <v>Em atraso</v>
      </c>
      <c r="S1111" s="5">
        <f t="shared" si="89"/>
        <v>3</v>
      </c>
    </row>
    <row r="1112" spans="1:19" x14ac:dyDescent="0.25">
      <c r="A1112">
        <v>1111</v>
      </c>
      <c r="B1112" s="1">
        <v>43679</v>
      </c>
      <c r="C1112" s="1">
        <v>43688</v>
      </c>
      <c r="D1112" s="1">
        <v>43692</v>
      </c>
      <c r="E1112" s="1">
        <v>43695</v>
      </c>
      <c r="F1112">
        <v>4</v>
      </c>
      <c r="G1112">
        <v>1</v>
      </c>
      <c r="H1112">
        <v>112</v>
      </c>
      <c r="I1112" s="6">
        <v>0</v>
      </c>
      <c r="J1112">
        <v>2</v>
      </c>
      <c r="K1112" t="str">
        <f>_xlfn.XLOOKUP(fCompras!F1112,dComprador!$A$2:$A$7,dComprador!$B$2:$B$7)</f>
        <v>Lira</v>
      </c>
      <c r="L1112" t="str">
        <f>_xlfn.XLOOKUP(J1112,dFornecedor!$A$2:$A$6,dFornecedor!$B$2:$B$6)</f>
        <v>Minerva</v>
      </c>
      <c r="M1112" t="str">
        <f>_xlfn.XLOOKUP(G1112,dMateriaPrima!$A$2:$A$12,dMateriaPrima!$B$2:$B$12)</f>
        <v>Tecido</v>
      </c>
      <c r="N1112" s="2">
        <f>_xlfn.XLOOKUP(G1112,dMateriaPrima!$A$2:$A$12,dMateriaPrima!$C$2:$C$12)</f>
        <v>18</v>
      </c>
      <c r="O1112" s="3">
        <f t="shared" si="85"/>
        <v>2016</v>
      </c>
      <c r="P1112" s="4">
        <f t="shared" si="86"/>
        <v>0</v>
      </c>
      <c r="Q1112" s="3">
        <f t="shared" si="87"/>
        <v>2016</v>
      </c>
      <c r="R1112" t="str">
        <f t="shared" si="88"/>
        <v>Em atraso</v>
      </c>
      <c r="S1112" s="5">
        <f t="shared" si="89"/>
        <v>3</v>
      </c>
    </row>
    <row r="1113" spans="1:19" x14ac:dyDescent="0.25">
      <c r="A1113">
        <v>1112</v>
      </c>
      <c r="B1113" s="1">
        <v>43679</v>
      </c>
      <c r="C1113" s="1">
        <v>43679</v>
      </c>
      <c r="D1113" s="1">
        <v>43695</v>
      </c>
      <c r="E1113" s="1">
        <v>43698</v>
      </c>
      <c r="F1113">
        <v>1</v>
      </c>
      <c r="G1113">
        <v>9</v>
      </c>
      <c r="H1113">
        <v>242</v>
      </c>
      <c r="I1113" s="6">
        <v>0</v>
      </c>
      <c r="J1113">
        <v>4</v>
      </c>
      <c r="K1113" t="str">
        <f>_xlfn.XLOOKUP(fCompras!F1113,dComprador!$A$2:$A$7,dComprador!$B$2:$B$7)</f>
        <v>Alon</v>
      </c>
      <c r="L1113" t="str">
        <f>_xlfn.XLOOKUP(J1113,dFornecedor!$A$2:$A$6,dFornecedor!$B$2:$B$6)</f>
        <v>AlphaOmega</v>
      </c>
      <c r="M1113" t="str">
        <f>_xlfn.XLOOKUP(G1113,dMateriaPrima!$A$2:$A$12,dMateriaPrima!$B$2:$B$12)</f>
        <v>Couro</v>
      </c>
      <c r="N1113" s="2">
        <f>_xlfn.XLOOKUP(G1113,dMateriaPrima!$A$2:$A$12,dMateriaPrima!$C$2:$C$12)</f>
        <v>4.4000000000000004</v>
      </c>
      <c r="O1113" s="3">
        <f t="shared" si="85"/>
        <v>1064.8000000000002</v>
      </c>
      <c r="P1113" s="4">
        <f t="shared" si="86"/>
        <v>0</v>
      </c>
      <c r="Q1113" s="3">
        <f t="shared" si="87"/>
        <v>1064.8000000000002</v>
      </c>
      <c r="R1113" t="str">
        <f t="shared" si="88"/>
        <v>Em atraso</v>
      </c>
      <c r="S1113" s="5">
        <f t="shared" si="89"/>
        <v>3</v>
      </c>
    </row>
    <row r="1114" spans="1:19" x14ac:dyDescent="0.25">
      <c r="A1114">
        <v>1113</v>
      </c>
      <c r="B1114" s="1">
        <v>43679</v>
      </c>
      <c r="C1114" s="1">
        <v>43680</v>
      </c>
      <c r="D1114" s="1">
        <v>43695</v>
      </c>
      <c r="E1114" s="1">
        <v>43696</v>
      </c>
      <c r="F1114">
        <v>2</v>
      </c>
      <c r="G1114">
        <v>8</v>
      </c>
      <c r="H1114">
        <v>68</v>
      </c>
      <c r="I1114" s="6">
        <v>0</v>
      </c>
      <c r="J1114">
        <v>3</v>
      </c>
      <c r="K1114" t="str">
        <f>_xlfn.XLOOKUP(fCompras!F1114,dComprador!$A$2:$A$7,dComprador!$B$2:$B$7)</f>
        <v>João</v>
      </c>
      <c r="L1114" t="str">
        <f>_xlfn.XLOOKUP(J1114,dFornecedor!$A$2:$A$6,dFornecedor!$B$2:$B$6)</f>
        <v>StepUp</v>
      </c>
      <c r="M1114" t="str">
        <f>_xlfn.XLOOKUP(G1114,dMateriaPrima!$A$2:$A$12,dMateriaPrima!$B$2:$B$12)</f>
        <v>Cimento</v>
      </c>
      <c r="N1114" s="2">
        <f>_xlfn.XLOOKUP(G1114,dMateriaPrima!$A$2:$A$12,dMateriaPrima!$C$2:$C$12)</f>
        <v>23</v>
      </c>
      <c r="O1114" s="3">
        <f t="shared" si="85"/>
        <v>1564</v>
      </c>
      <c r="P1114" s="4">
        <f t="shared" si="86"/>
        <v>0</v>
      </c>
      <c r="Q1114" s="3">
        <f t="shared" si="87"/>
        <v>1564</v>
      </c>
      <c r="R1114" t="str">
        <f t="shared" si="88"/>
        <v>Em atraso</v>
      </c>
      <c r="S1114" s="5">
        <f t="shared" si="89"/>
        <v>1</v>
      </c>
    </row>
    <row r="1115" spans="1:19" x14ac:dyDescent="0.25">
      <c r="A1115">
        <v>1114</v>
      </c>
      <c r="B1115" s="1">
        <v>43679</v>
      </c>
      <c r="C1115" s="1">
        <v>43680</v>
      </c>
      <c r="D1115" s="1">
        <v>43696</v>
      </c>
      <c r="E1115" s="1">
        <v>43697</v>
      </c>
      <c r="F1115">
        <v>2</v>
      </c>
      <c r="G1115">
        <v>4</v>
      </c>
      <c r="H1115">
        <v>68</v>
      </c>
      <c r="I1115" s="6">
        <v>0</v>
      </c>
      <c r="J1115">
        <v>3</v>
      </c>
      <c r="K1115" t="str">
        <f>_xlfn.XLOOKUP(fCompras!F1115,dComprador!$A$2:$A$7,dComprador!$B$2:$B$7)</f>
        <v>João</v>
      </c>
      <c r="L1115" t="str">
        <f>_xlfn.XLOOKUP(J1115,dFornecedor!$A$2:$A$6,dFornecedor!$B$2:$B$6)</f>
        <v>StepUp</v>
      </c>
      <c r="M1115" t="str">
        <f>_xlfn.XLOOKUP(G1115,dMateriaPrima!$A$2:$A$12,dMateriaPrima!$B$2:$B$12)</f>
        <v>Madeira</v>
      </c>
      <c r="N1115" s="2">
        <f>_xlfn.XLOOKUP(G1115,dMateriaPrima!$A$2:$A$12,dMateriaPrima!$C$2:$C$12)</f>
        <v>168</v>
      </c>
      <c r="O1115" s="3">
        <f t="shared" si="85"/>
        <v>11424</v>
      </c>
      <c r="P1115" s="4">
        <f t="shared" si="86"/>
        <v>0</v>
      </c>
      <c r="Q1115" s="3">
        <f t="shared" si="87"/>
        <v>11424</v>
      </c>
      <c r="R1115" t="str">
        <f t="shared" si="88"/>
        <v>Em atraso</v>
      </c>
      <c r="S1115" s="5">
        <f t="shared" si="89"/>
        <v>1</v>
      </c>
    </row>
    <row r="1116" spans="1:19" x14ac:dyDescent="0.25">
      <c r="A1116">
        <v>1115</v>
      </c>
      <c r="B1116" s="1">
        <v>43679</v>
      </c>
      <c r="C1116" s="1">
        <v>43681</v>
      </c>
      <c r="D1116" s="1">
        <v>43709</v>
      </c>
      <c r="E1116" s="1">
        <v>43711</v>
      </c>
      <c r="F1116">
        <v>1</v>
      </c>
      <c r="G1116">
        <v>9</v>
      </c>
      <c r="H1116">
        <v>411</v>
      </c>
      <c r="I1116" s="6">
        <v>0</v>
      </c>
      <c r="J1116">
        <v>2</v>
      </c>
      <c r="K1116" t="str">
        <f>_xlfn.XLOOKUP(fCompras!F1116,dComprador!$A$2:$A$7,dComprador!$B$2:$B$7)</f>
        <v>Alon</v>
      </c>
      <c r="L1116" t="str">
        <f>_xlfn.XLOOKUP(J1116,dFornecedor!$A$2:$A$6,dFornecedor!$B$2:$B$6)</f>
        <v>Minerva</v>
      </c>
      <c r="M1116" t="str">
        <f>_xlfn.XLOOKUP(G1116,dMateriaPrima!$A$2:$A$12,dMateriaPrima!$B$2:$B$12)</f>
        <v>Couro</v>
      </c>
      <c r="N1116" s="2">
        <f>_xlfn.XLOOKUP(G1116,dMateriaPrima!$A$2:$A$12,dMateriaPrima!$C$2:$C$12)</f>
        <v>4.4000000000000004</v>
      </c>
      <c r="O1116" s="3">
        <f t="shared" si="85"/>
        <v>1808.4</v>
      </c>
      <c r="P1116" s="4">
        <f t="shared" si="86"/>
        <v>0</v>
      </c>
      <c r="Q1116" s="3">
        <f t="shared" si="87"/>
        <v>1808.4</v>
      </c>
      <c r="R1116" t="str">
        <f t="shared" si="88"/>
        <v>Em atraso</v>
      </c>
      <c r="S1116" s="5">
        <f t="shared" si="89"/>
        <v>2</v>
      </c>
    </row>
    <row r="1117" spans="1:19" x14ac:dyDescent="0.25">
      <c r="A1117">
        <v>1116</v>
      </c>
      <c r="B1117" s="1">
        <v>43679</v>
      </c>
      <c r="C1117" s="1">
        <v>43679</v>
      </c>
      <c r="D1117" s="1">
        <v>43710</v>
      </c>
      <c r="E1117" s="1">
        <v>43711</v>
      </c>
      <c r="F1117">
        <v>1</v>
      </c>
      <c r="G1117">
        <v>5</v>
      </c>
      <c r="H1117">
        <v>350</v>
      </c>
      <c r="I1117" s="6">
        <v>0.14000000000000001</v>
      </c>
      <c r="J1117">
        <v>4</v>
      </c>
      <c r="K1117" t="str">
        <f>_xlfn.XLOOKUP(fCompras!F1117,dComprador!$A$2:$A$7,dComprador!$B$2:$B$7)</f>
        <v>Alon</v>
      </c>
      <c r="L1117" t="str">
        <f>_xlfn.XLOOKUP(J1117,dFornecedor!$A$2:$A$6,dFornecedor!$B$2:$B$6)</f>
        <v>AlphaOmega</v>
      </c>
      <c r="M1117" t="str">
        <f>_xlfn.XLOOKUP(G1117,dMateriaPrima!$A$2:$A$12,dMateriaPrima!$B$2:$B$12)</f>
        <v>Areia</v>
      </c>
      <c r="N1117" s="2">
        <f>_xlfn.XLOOKUP(G1117,dMateriaPrima!$A$2:$A$12,dMateriaPrima!$C$2:$C$12)</f>
        <v>3.59</v>
      </c>
      <c r="O1117" s="3">
        <f t="shared" si="85"/>
        <v>1256.5</v>
      </c>
      <c r="P1117" s="4">
        <f t="shared" si="86"/>
        <v>175.91000000000003</v>
      </c>
      <c r="Q1117" s="3">
        <f t="shared" si="87"/>
        <v>1080.5899999999999</v>
      </c>
      <c r="R1117" t="str">
        <f t="shared" si="88"/>
        <v>Em atraso</v>
      </c>
      <c r="S1117" s="5">
        <f t="shared" si="89"/>
        <v>1</v>
      </c>
    </row>
    <row r="1118" spans="1:19" x14ac:dyDescent="0.25">
      <c r="A1118">
        <v>1117</v>
      </c>
      <c r="B1118" s="1">
        <v>43679</v>
      </c>
      <c r="C1118" s="1">
        <v>43680</v>
      </c>
      <c r="D1118" s="1">
        <v>43696</v>
      </c>
      <c r="E1118" s="1">
        <v>43700</v>
      </c>
      <c r="F1118">
        <v>1</v>
      </c>
      <c r="G1118">
        <v>11</v>
      </c>
      <c r="H1118">
        <v>191</v>
      </c>
      <c r="I1118" s="6">
        <v>0</v>
      </c>
      <c r="J1118">
        <v>3</v>
      </c>
      <c r="K1118" t="str">
        <f>_xlfn.XLOOKUP(fCompras!F1118,dComprador!$A$2:$A$7,dComprador!$B$2:$B$7)</f>
        <v>Alon</v>
      </c>
      <c r="L1118" t="str">
        <f>_xlfn.XLOOKUP(J1118,dFornecedor!$A$2:$A$6,dFornecedor!$B$2:$B$6)</f>
        <v>StepUp</v>
      </c>
      <c r="M1118" t="str">
        <f>_xlfn.XLOOKUP(G1118,dMateriaPrima!$A$2:$A$12,dMateriaPrima!$B$2:$B$12)</f>
        <v>Papel</v>
      </c>
      <c r="N1118" s="2">
        <f>_xlfn.XLOOKUP(G1118,dMateriaPrima!$A$2:$A$12,dMateriaPrima!$C$2:$C$12)</f>
        <v>9</v>
      </c>
      <c r="O1118" s="3">
        <f t="shared" si="85"/>
        <v>1719</v>
      </c>
      <c r="P1118" s="4">
        <f t="shared" si="86"/>
        <v>0</v>
      </c>
      <c r="Q1118" s="3">
        <f t="shared" si="87"/>
        <v>1719</v>
      </c>
      <c r="R1118" t="str">
        <f t="shared" si="88"/>
        <v>Em atraso</v>
      </c>
      <c r="S1118" s="5">
        <f t="shared" si="89"/>
        <v>4</v>
      </c>
    </row>
    <row r="1119" spans="1:19" x14ac:dyDescent="0.25">
      <c r="A1119">
        <v>1118</v>
      </c>
      <c r="B1119" s="1">
        <v>43679</v>
      </c>
      <c r="C1119" s="1">
        <v>43688</v>
      </c>
      <c r="D1119" s="1">
        <v>43702</v>
      </c>
      <c r="E1119" s="1">
        <v>43704</v>
      </c>
      <c r="F1119">
        <v>1</v>
      </c>
      <c r="G1119">
        <v>7</v>
      </c>
      <c r="H1119">
        <v>166</v>
      </c>
      <c r="I1119" s="6">
        <v>0</v>
      </c>
      <c r="J1119">
        <v>2</v>
      </c>
      <c r="K1119" t="str">
        <f>_xlfn.XLOOKUP(fCompras!F1119,dComprador!$A$2:$A$7,dComprador!$B$2:$B$7)</f>
        <v>Alon</v>
      </c>
      <c r="L1119" t="str">
        <f>_xlfn.XLOOKUP(J1119,dFornecedor!$A$2:$A$6,dFornecedor!$B$2:$B$6)</f>
        <v>Minerva</v>
      </c>
      <c r="M1119" t="str">
        <f>_xlfn.XLOOKUP(G1119,dMateriaPrima!$A$2:$A$12,dMateriaPrima!$B$2:$B$12)</f>
        <v>Poliéster</v>
      </c>
      <c r="N1119" s="2">
        <f>_xlfn.XLOOKUP(G1119,dMateriaPrima!$A$2:$A$12,dMateriaPrima!$C$2:$C$12)</f>
        <v>8</v>
      </c>
      <c r="O1119" s="3">
        <f t="shared" si="85"/>
        <v>1328</v>
      </c>
      <c r="P1119" s="4">
        <f t="shared" si="86"/>
        <v>0</v>
      </c>
      <c r="Q1119" s="3">
        <f t="shared" si="87"/>
        <v>1328</v>
      </c>
      <c r="R1119" t="str">
        <f t="shared" si="88"/>
        <v>Em atraso</v>
      </c>
      <c r="S1119" s="5">
        <f t="shared" si="89"/>
        <v>2</v>
      </c>
    </row>
    <row r="1120" spans="1:19" x14ac:dyDescent="0.25">
      <c r="A1120">
        <v>1119</v>
      </c>
      <c r="B1120" s="1">
        <v>43680</v>
      </c>
      <c r="C1120" s="1">
        <v>43692</v>
      </c>
      <c r="D1120" s="1">
        <v>43692</v>
      </c>
      <c r="E1120" s="1">
        <v>43693</v>
      </c>
      <c r="F1120">
        <v>4</v>
      </c>
      <c r="G1120">
        <v>5</v>
      </c>
      <c r="H1120">
        <v>38</v>
      </c>
      <c r="I1120" s="6">
        <v>0</v>
      </c>
      <c r="J1120">
        <v>1</v>
      </c>
      <c r="K1120" t="str">
        <f>_xlfn.XLOOKUP(fCompras!F1120,dComprador!$A$2:$A$7,dComprador!$B$2:$B$7)</f>
        <v>Lira</v>
      </c>
      <c r="L1120" t="str">
        <f>_xlfn.XLOOKUP(J1120,dFornecedor!$A$2:$A$6,dFornecedor!$B$2:$B$6)</f>
        <v>NorthShore</v>
      </c>
      <c r="M1120" t="str">
        <f>_xlfn.XLOOKUP(G1120,dMateriaPrima!$A$2:$A$12,dMateriaPrima!$B$2:$B$12)</f>
        <v>Areia</v>
      </c>
      <c r="N1120" s="2">
        <f>_xlfn.XLOOKUP(G1120,dMateriaPrima!$A$2:$A$12,dMateriaPrima!$C$2:$C$12)</f>
        <v>3.59</v>
      </c>
      <c r="O1120" s="3">
        <f t="shared" si="85"/>
        <v>136.41999999999999</v>
      </c>
      <c r="P1120" s="4">
        <f t="shared" si="86"/>
        <v>0</v>
      </c>
      <c r="Q1120" s="3">
        <f t="shared" si="87"/>
        <v>136.41999999999999</v>
      </c>
      <c r="R1120" t="str">
        <f t="shared" si="88"/>
        <v>Em atraso</v>
      </c>
      <c r="S1120" s="5">
        <f t="shared" si="89"/>
        <v>1</v>
      </c>
    </row>
    <row r="1121" spans="1:19" x14ac:dyDescent="0.25">
      <c r="A1121">
        <v>1120</v>
      </c>
      <c r="B1121" s="1">
        <v>43680</v>
      </c>
      <c r="C1121" s="1">
        <v>43681</v>
      </c>
      <c r="D1121" s="1">
        <v>43687</v>
      </c>
      <c r="E1121" s="1">
        <v>43690</v>
      </c>
      <c r="F1121">
        <v>4</v>
      </c>
      <c r="G1121">
        <v>5</v>
      </c>
      <c r="H1121">
        <v>61</v>
      </c>
      <c r="I1121" s="6">
        <v>0</v>
      </c>
      <c r="J1121">
        <v>3</v>
      </c>
      <c r="K1121" t="str">
        <f>_xlfn.XLOOKUP(fCompras!F1121,dComprador!$A$2:$A$7,dComprador!$B$2:$B$7)</f>
        <v>Lira</v>
      </c>
      <c r="L1121" t="str">
        <f>_xlfn.XLOOKUP(J1121,dFornecedor!$A$2:$A$6,dFornecedor!$B$2:$B$6)</f>
        <v>StepUp</v>
      </c>
      <c r="M1121" t="str">
        <f>_xlfn.XLOOKUP(G1121,dMateriaPrima!$A$2:$A$12,dMateriaPrima!$B$2:$B$12)</f>
        <v>Areia</v>
      </c>
      <c r="N1121" s="2">
        <f>_xlfn.XLOOKUP(G1121,dMateriaPrima!$A$2:$A$12,dMateriaPrima!$C$2:$C$12)</f>
        <v>3.59</v>
      </c>
      <c r="O1121" s="3">
        <f t="shared" si="85"/>
        <v>218.98999999999998</v>
      </c>
      <c r="P1121" s="4">
        <f t="shared" si="86"/>
        <v>0</v>
      </c>
      <c r="Q1121" s="3">
        <f t="shared" si="87"/>
        <v>218.98999999999998</v>
      </c>
      <c r="R1121" t="str">
        <f t="shared" si="88"/>
        <v>Em atraso</v>
      </c>
      <c r="S1121" s="5">
        <f t="shared" si="89"/>
        <v>3</v>
      </c>
    </row>
    <row r="1122" spans="1:19" x14ac:dyDescent="0.25">
      <c r="A1122">
        <v>1121</v>
      </c>
      <c r="B1122" s="1">
        <v>43680</v>
      </c>
      <c r="C1122" s="1">
        <v>43682</v>
      </c>
      <c r="D1122" s="1">
        <v>43686</v>
      </c>
      <c r="E1122" s="1">
        <v>43688</v>
      </c>
      <c r="F1122">
        <v>4</v>
      </c>
      <c r="G1122">
        <v>9</v>
      </c>
      <c r="H1122">
        <v>33</v>
      </c>
      <c r="I1122" s="6">
        <v>0</v>
      </c>
      <c r="J1122">
        <v>2</v>
      </c>
      <c r="K1122" t="str">
        <f>_xlfn.XLOOKUP(fCompras!F1122,dComprador!$A$2:$A$7,dComprador!$B$2:$B$7)</f>
        <v>Lira</v>
      </c>
      <c r="L1122" t="str">
        <f>_xlfn.XLOOKUP(J1122,dFornecedor!$A$2:$A$6,dFornecedor!$B$2:$B$6)</f>
        <v>Minerva</v>
      </c>
      <c r="M1122" t="str">
        <f>_xlfn.XLOOKUP(G1122,dMateriaPrima!$A$2:$A$12,dMateriaPrima!$B$2:$B$12)</f>
        <v>Couro</v>
      </c>
      <c r="N1122" s="2">
        <f>_xlfn.XLOOKUP(G1122,dMateriaPrima!$A$2:$A$12,dMateriaPrima!$C$2:$C$12)</f>
        <v>4.4000000000000004</v>
      </c>
      <c r="O1122" s="3">
        <f t="shared" si="85"/>
        <v>145.20000000000002</v>
      </c>
      <c r="P1122" s="4">
        <f t="shared" si="86"/>
        <v>0</v>
      </c>
      <c r="Q1122" s="3">
        <f t="shared" si="87"/>
        <v>145.20000000000002</v>
      </c>
      <c r="R1122" t="str">
        <f t="shared" si="88"/>
        <v>Em atraso</v>
      </c>
      <c r="S1122" s="5">
        <f t="shared" si="89"/>
        <v>2</v>
      </c>
    </row>
    <row r="1123" spans="1:19" x14ac:dyDescent="0.25">
      <c r="A1123">
        <v>1122</v>
      </c>
      <c r="B1123" s="1">
        <v>43680</v>
      </c>
      <c r="C1123" s="1">
        <v>43688</v>
      </c>
      <c r="D1123" s="1">
        <v>43689</v>
      </c>
      <c r="E1123" s="1">
        <v>43694</v>
      </c>
      <c r="F1123">
        <v>4</v>
      </c>
      <c r="G1123">
        <v>6</v>
      </c>
      <c r="H1123">
        <v>19</v>
      </c>
      <c r="I1123" s="6">
        <v>0</v>
      </c>
      <c r="J1123">
        <v>3</v>
      </c>
      <c r="K1123" t="str">
        <f>_xlfn.XLOOKUP(fCompras!F1123,dComprador!$A$2:$A$7,dComprador!$B$2:$B$7)</f>
        <v>Lira</v>
      </c>
      <c r="L1123" t="str">
        <f>_xlfn.XLOOKUP(J1123,dFornecedor!$A$2:$A$6,dFornecedor!$B$2:$B$6)</f>
        <v>StepUp</v>
      </c>
      <c r="M1123" t="str">
        <f>_xlfn.XLOOKUP(G1123,dMateriaPrima!$A$2:$A$12,dMateriaPrima!$B$2:$B$12)</f>
        <v>Fio Algodão</v>
      </c>
      <c r="N1123" s="2">
        <f>_xlfn.XLOOKUP(G1123,dMateriaPrima!$A$2:$A$12,dMateriaPrima!$C$2:$C$12)</f>
        <v>55.9</v>
      </c>
      <c r="O1123" s="3">
        <f t="shared" si="85"/>
        <v>1062.0999999999999</v>
      </c>
      <c r="P1123" s="4">
        <f t="shared" si="86"/>
        <v>0</v>
      </c>
      <c r="Q1123" s="3">
        <f t="shared" si="87"/>
        <v>1062.0999999999999</v>
      </c>
      <c r="R1123" t="str">
        <f t="shared" si="88"/>
        <v>Em atraso</v>
      </c>
      <c r="S1123" s="5">
        <f t="shared" si="89"/>
        <v>5</v>
      </c>
    </row>
    <row r="1124" spans="1:19" x14ac:dyDescent="0.25">
      <c r="A1124">
        <v>1123</v>
      </c>
      <c r="B1124" s="1">
        <v>43680</v>
      </c>
      <c r="C1124" s="1">
        <v>43680</v>
      </c>
      <c r="D1124" s="1">
        <v>43686</v>
      </c>
      <c r="E1124" s="1">
        <v>43688</v>
      </c>
      <c r="F1124">
        <v>4</v>
      </c>
      <c r="G1124">
        <v>8</v>
      </c>
      <c r="H1124">
        <v>49</v>
      </c>
      <c r="I1124" s="6">
        <v>0.17</v>
      </c>
      <c r="J1124">
        <v>2</v>
      </c>
      <c r="K1124" t="str">
        <f>_xlfn.XLOOKUP(fCompras!F1124,dComprador!$A$2:$A$7,dComprador!$B$2:$B$7)</f>
        <v>Lira</v>
      </c>
      <c r="L1124" t="str">
        <f>_xlfn.XLOOKUP(J1124,dFornecedor!$A$2:$A$6,dFornecedor!$B$2:$B$6)</f>
        <v>Minerva</v>
      </c>
      <c r="M1124" t="str">
        <f>_xlfn.XLOOKUP(G1124,dMateriaPrima!$A$2:$A$12,dMateriaPrima!$B$2:$B$12)</f>
        <v>Cimento</v>
      </c>
      <c r="N1124" s="2">
        <f>_xlfn.XLOOKUP(G1124,dMateriaPrima!$A$2:$A$12,dMateriaPrima!$C$2:$C$12)</f>
        <v>23</v>
      </c>
      <c r="O1124" s="3">
        <f t="shared" si="85"/>
        <v>1127</v>
      </c>
      <c r="P1124" s="4">
        <f t="shared" si="86"/>
        <v>191.59</v>
      </c>
      <c r="Q1124" s="3">
        <f t="shared" si="87"/>
        <v>935.41</v>
      </c>
      <c r="R1124" t="str">
        <f t="shared" si="88"/>
        <v>Em atraso</v>
      </c>
      <c r="S1124" s="5">
        <f t="shared" si="89"/>
        <v>2</v>
      </c>
    </row>
    <row r="1125" spans="1:19" x14ac:dyDescent="0.25">
      <c r="A1125">
        <v>1124</v>
      </c>
      <c r="B1125" s="1">
        <v>43680</v>
      </c>
      <c r="C1125" s="1">
        <v>43683</v>
      </c>
      <c r="D1125" s="1">
        <v>43688</v>
      </c>
      <c r="E1125" s="1">
        <v>43692</v>
      </c>
      <c r="F1125">
        <v>4</v>
      </c>
      <c r="G1125">
        <v>11</v>
      </c>
      <c r="H1125">
        <v>446</v>
      </c>
      <c r="I1125" s="6">
        <v>0</v>
      </c>
      <c r="J1125">
        <v>5</v>
      </c>
      <c r="K1125" t="str">
        <f>_xlfn.XLOOKUP(fCompras!F1125,dComprador!$A$2:$A$7,dComprador!$B$2:$B$7)</f>
        <v>Lira</v>
      </c>
      <c r="L1125" t="str">
        <f>_xlfn.XLOOKUP(J1125,dFornecedor!$A$2:$A$6,dFornecedor!$B$2:$B$6)</f>
        <v>Atlas</v>
      </c>
      <c r="M1125" t="str">
        <f>_xlfn.XLOOKUP(G1125,dMateriaPrima!$A$2:$A$12,dMateriaPrima!$B$2:$B$12)</f>
        <v>Papel</v>
      </c>
      <c r="N1125" s="2">
        <f>_xlfn.XLOOKUP(G1125,dMateriaPrima!$A$2:$A$12,dMateriaPrima!$C$2:$C$12)</f>
        <v>9</v>
      </c>
      <c r="O1125" s="3">
        <f t="shared" si="85"/>
        <v>4014</v>
      </c>
      <c r="P1125" s="4">
        <f t="shared" si="86"/>
        <v>0</v>
      </c>
      <c r="Q1125" s="3">
        <f t="shared" si="87"/>
        <v>4014</v>
      </c>
      <c r="R1125" t="str">
        <f t="shared" si="88"/>
        <v>Em atraso</v>
      </c>
      <c r="S1125" s="5">
        <f t="shared" si="89"/>
        <v>4</v>
      </c>
    </row>
    <row r="1126" spans="1:19" x14ac:dyDescent="0.25">
      <c r="A1126">
        <v>1125</v>
      </c>
      <c r="B1126" s="1">
        <v>43680</v>
      </c>
      <c r="C1126" s="1">
        <v>43681</v>
      </c>
      <c r="D1126" s="1">
        <v>43691</v>
      </c>
      <c r="E1126" s="1">
        <v>43693</v>
      </c>
      <c r="F1126">
        <v>1</v>
      </c>
      <c r="G1126">
        <v>7</v>
      </c>
      <c r="H1126">
        <v>223</v>
      </c>
      <c r="I1126" s="6">
        <v>0</v>
      </c>
      <c r="J1126">
        <v>3</v>
      </c>
      <c r="K1126" t="str">
        <f>_xlfn.XLOOKUP(fCompras!F1126,dComprador!$A$2:$A$7,dComprador!$B$2:$B$7)</f>
        <v>Alon</v>
      </c>
      <c r="L1126" t="str">
        <f>_xlfn.XLOOKUP(J1126,dFornecedor!$A$2:$A$6,dFornecedor!$B$2:$B$6)</f>
        <v>StepUp</v>
      </c>
      <c r="M1126" t="str">
        <f>_xlfn.XLOOKUP(G1126,dMateriaPrima!$A$2:$A$12,dMateriaPrima!$B$2:$B$12)</f>
        <v>Poliéster</v>
      </c>
      <c r="N1126" s="2">
        <f>_xlfn.XLOOKUP(G1126,dMateriaPrima!$A$2:$A$12,dMateriaPrima!$C$2:$C$12)</f>
        <v>8</v>
      </c>
      <c r="O1126" s="3">
        <f t="shared" si="85"/>
        <v>1784</v>
      </c>
      <c r="P1126" s="4">
        <f t="shared" si="86"/>
        <v>0</v>
      </c>
      <c r="Q1126" s="3">
        <f t="shared" si="87"/>
        <v>1784</v>
      </c>
      <c r="R1126" t="str">
        <f t="shared" si="88"/>
        <v>Em atraso</v>
      </c>
      <c r="S1126" s="5">
        <f t="shared" si="89"/>
        <v>2</v>
      </c>
    </row>
    <row r="1127" spans="1:19" x14ac:dyDescent="0.25">
      <c r="A1127">
        <v>1126</v>
      </c>
      <c r="B1127" s="1">
        <v>43680</v>
      </c>
      <c r="C1127" s="1">
        <v>43689</v>
      </c>
      <c r="D1127" s="1">
        <v>43692</v>
      </c>
      <c r="E1127" s="1">
        <v>43693</v>
      </c>
      <c r="F1127">
        <v>3</v>
      </c>
      <c r="G1127">
        <v>11</v>
      </c>
      <c r="H1127">
        <v>104</v>
      </c>
      <c r="I1127" s="6">
        <v>0</v>
      </c>
      <c r="J1127">
        <v>3</v>
      </c>
      <c r="K1127" t="str">
        <f>_xlfn.XLOOKUP(fCompras!F1127,dComprador!$A$2:$A$7,dComprador!$B$2:$B$7)</f>
        <v>Diego</v>
      </c>
      <c r="L1127" t="str">
        <f>_xlfn.XLOOKUP(J1127,dFornecedor!$A$2:$A$6,dFornecedor!$B$2:$B$6)</f>
        <v>StepUp</v>
      </c>
      <c r="M1127" t="str">
        <f>_xlfn.XLOOKUP(G1127,dMateriaPrima!$A$2:$A$12,dMateriaPrima!$B$2:$B$12)</f>
        <v>Papel</v>
      </c>
      <c r="N1127" s="2">
        <f>_xlfn.XLOOKUP(G1127,dMateriaPrima!$A$2:$A$12,dMateriaPrima!$C$2:$C$12)</f>
        <v>9</v>
      </c>
      <c r="O1127" s="3">
        <f t="shared" si="85"/>
        <v>936</v>
      </c>
      <c r="P1127" s="4">
        <f t="shared" si="86"/>
        <v>0</v>
      </c>
      <c r="Q1127" s="3">
        <f t="shared" si="87"/>
        <v>936</v>
      </c>
      <c r="R1127" t="str">
        <f t="shared" si="88"/>
        <v>Em atraso</v>
      </c>
      <c r="S1127" s="5">
        <f t="shared" si="89"/>
        <v>1</v>
      </c>
    </row>
    <row r="1128" spans="1:19" x14ac:dyDescent="0.25">
      <c r="A1128">
        <v>1127</v>
      </c>
      <c r="B1128" s="1">
        <v>43680</v>
      </c>
      <c r="C1128" s="1">
        <v>43680</v>
      </c>
      <c r="D1128" s="1">
        <v>43691</v>
      </c>
      <c r="E1128" s="1">
        <v>43692</v>
      </c>
      <c r="F1128">
        <v>2</v>
      </c>
      <c r="G1128">
        <v>11</v>
      </c>
      <c r="H1128">
        <v>6</v>
      </c>
      <c r="I1128" s="6">
        <v>0</v>
      </c>
      <c r="J1128">
        <v>2</v>
      </c>
      <c r="K1128" t="str">
        <f>_xlfn.XLOOKUP(fCompras!F1128,dComprador!$A$2:$A$7,dComprador!$B$2:$B$7)</f>
        <v>João</v>
      </c>
      <c r="L1128" t="str">
        <f>_xlfn.XLOOKUP(J1128,dFornecedor!$A$2:$A$6,dFornecedor!$B$2:$B$6)</f>
        <v>Minerva</v>
      </c>
      <c r="M1128" t="str">
        <f>_xlfn.XLOOKUP(G1128,dMateriaPrima!$A$2:$A$12,dMateriaPrima!$B$2:$B$12)</f>
        <v>Papel</v>
      </c>
      <c r="N1128" s="2">
        <f>_xlfn.XLOOKUP(G1128,dMateriaPrima!$A$2:$A$12,dMateriaPrima!$C$2:$C$12)</f>
        <v>9</v>
      </c>
      <c r="O1128" s="3">
        <f t="shared" si="85"/>
        <v>54</v>
      </c>
      <c r="P1128" s="4">
        <f t="shared" si="86"/>
        <v>0</v>
      </c>
      <c r="Q1128" s="3">
        <f t="shared" si="87"/>
        <v>54</v>
      </c>
      <c r="R1128" t="str">
        <f t="shared" si="88"/>
        <v>Em atraso</v>
      </c>
      <c r="S1128" s="5">
        <f t="shared" si="89"/>
        <v>1</v>
      </c>
    </row>
    <row r="1129" spans="1:19" x14ac:dyDescent="0.25">
      <c r="A1129">
        <v>1128</v>
      </c>
      <c r="B1129" s="1">
        <v>43680</v>
      </c>
      <c r="C1129" s="1">
        <v>43680</v>
      </c>
      <c r="D1129" s="1">
        <v>43700</v>
      </c>
      <c r="E1129" s="1">
        <v>43701</v>
      </c>
      <c r="F1129">
        <v>1</v>
      </c>
      <c r="G1129">
        <v>10</v>
      </c>
      <c r="H1129">
        <v>128</v>
      </c>
      <c r="I1129" s="6">
        <v>0</v>
      </c>
      <c r="J1129">
        <v>2</v>
      </c>
      <c r="K1129" t="str">
        <f>_xlfn.XLOOKUP(fCompras!F1129,dComprador!$A$2:$A$7,dComprador!$B$2:$B$7)</f>
        <v>Alon</v>
      </c>
      <c r="L1129" t="str">
        <f>_xlfn.XLOOKUP(J1129,dFornecedor!$A$2:$A$6,dFornecedor!$B$2:$B$6)</f>
        <v>Minerva</v>
      </c>
      <c r="M1129" t="str">
        <f>_xlfn.XLOOKUP(G1129,dMateriaPrima!$A$2:$A$12,dMateriaPrima!$B$2:$B$12)</f>
        <v>Pedra Britada</v>
      </c>
      <c r="N1129" s="2">
        <f>_xlfn.XLOOKUP(G1129,dMateriaPrima!$A$2:$A$12,dMateriaPrima!$C$2:$C$12)</f>
        <v>56</v>
      </c>
      <c r="O1129" s="3">
        <f t="shared" si="85"/>
        <v>7168</v>
      </c>
      <c r="P1129" s="4">
        <f t="shared" si="86"/>
        <v>0</v>
      </c>
      <c r="Q1129" s="3">
        <f t="shared" si="87"/>
        <v>7168</v>
      </c>
      <c r="R1129" t="str">
        <f t="shared" si="88"/>
        <v>Em atraso</v>
      </c>
      <c r="S1129" s="5">
        <f t="shared" si="89"/>
        <v>1</v>
      </c>
    </row>
    <row r="1130" spans="1:19" x14ac:dyDescent="0.25">
      <c r="A1130">
        <v>1129</v>
      </c>
      <c r="B1130" s="1">
        <v>43680</v>
      </c>
      <c r="C1130" s="1">
        <v>43680</v>
      </c>
      <c r="D1130" s="1">
        <v>43705</v>
      </c>
      <c r="E1130" s="1">
        <v>43706</v>
      </c>
      <c r="F1130">
        <v>2</v>
      </c>
      <c r="G1130">
        <v>9</v>
      </c>
      <c r="H1130">
        <v>142</v>
      </c>
      <c r="I1130" s="6">
        <v>0</v>
      </c>
      <c r="J1130">
        <v>2</v>
      </c>
      <c r="K1130" t="str">
        <f>_xlfn.XLOOKUP(fCompras!F1130,dComprador!$A$2:$A$7,dComprador!$B$2:$B$7)</f>
        <v>João</v>
      </c>
      <c r="L1130" t="str">
        <f>_xlfn.XLOOKUP(J1130,dFornecedor!$A$2:$A$6,dFornecedor!$B$2:$B$6)</f>
        <v>Minerva</v>
      </c>
      <c r="M1130" t="str">
        <f>_xlfn.XLOOKUP(G1130,dMateriaPrima!$A$2:$A$12,dMateriaPrima!$B$2:$B$12)</f>
        <v>Couro</v>
      </c>
      <c r="N1130" s="2">
        <f>_xlfn.XLOOKUP(G1130,dMateriaPrima!$A$2:$A$12,dMateriaPrima!$C$2:$C$12)</f>
        <v>4.4000000000000004</v>
      </c>
      <c r="O1130" s="3">
        <f t="shared" si="85"/>
        <v>624.80000000000007</v>
      </c>
      <c r="P1130" s="4">
        <f t="shared" si="86"/>
        <v>0</v>
      </c>
      <c r="Q1130" s="3">
        <f t="shared" si="87"/>
        <v>624.80000000000007</v>
      </c>
      <c r="R1130" t="str">
        <f t="shared" si="88"/>
        <v>Em atraso</v>
      </c>
      <c r="S1130" s="5">
        <f t="shared" si="89"/>
        <v>1</v>
      </c>
    </row>
    <row r="1131" spans="1:19" x14ac:dyDescent="0.25">
      <c r="A1131">
        <v>1130</v>
      </c>
      <c r="B1131" s="1">
        <v>43680</v>
      </c>
      <c r="C1131" s="1">
        <v>43688</v>
      </c>
      <c r="D1131" s="1">
        <v>43700</v>
      </c>
      <c r="E1131" s="1">
        <v>43702</v>
      </c>
      <c r="F1131">
        <v>1</v>
      </c>
      <c r="G1131">
        <v>7</v>
      </c>
      <c r="H1131">
        <v>395</v>
      </c>
      <c r="I1131" s="6">
        <v>0</v>
      </c>
      <c r="J1131">
        <v>2</v>
      </c>
      <c r="K1131" t="str">
        <f>_xlfn.XLOOKUP(fCompras!F1131,dComprador!$A$2:$A$7,dComprador!$B$2:$B$7)</f>
        <v>Alon</v>
      </c>
      <c r="L1131" t="str">
        <f>_xlfn.XLOOKUP(J1131,dFornecedor!$A$2:$A$6,dFornecedor!$B$2:$B$6)</f>
        <v>Minerva</v>
      </c>
      <c r="M1131" t="str">
        <f>_xlfn.XLOOKUP(G1131,dMateriaPrima!$A$2:$A$12,dMateriaPrima!$B$2:$B$12)</f>
        <v>Poliéster</v>
      </c>
      <c r="N1131" s="2">
        <f>_xlfn.XLOOKUP(G1131,dMateriaPrima!$A$2:$A$12,dMateriaPrima!$C$2:$C$12)</f>
        <v>8</v>
      </c>
      <c r="O1131" s="3">
        <f t="shared" si="85"/>
        <v>3160</v>
      </c>
      <c r="P1131" s="4">
        <f t="shared" si="86"/>
        <v>0</v>
      </c>
      <c r="Q1131" s="3">
        <f t="shared" si="87"/>
        <v>3160</v>
      </c>
      <c r="R1131" t="str">
        <f t="shared" si="88"/>
        <v>Em atraso</v>
      </c>
      <c r="S1131" s="5">
        <f t="shared" si="89"/>
        <v>2</v>
      </c>
    </row>
    <row r="1132" spans="1:19" x14ac:dyDescent="0.25">
      <c r="A1132">
        <v>1131</v>
      </c>
      <c r="B1132" s="1">
        <v>43681</v>
      </c>
      <c r="C1132" s="1">
        <v>43692</v>
      </c>
      <c r="D1132" s="1">
        <v>43694</v>
      </c>
      <c r="E1132" s="1">
        <v>43693</v>
      </c>
      <c r="F1132">
        <v>4</v>
      </c>
      <c r="G1132">
        <v>10</v>
      </c>
      <c r="H1132">
        <v>191</v>
      </c>
      <c r="I1132" s="6">
        <v>0</v>
      </c>
      <c r="J1132">
        <v>1</v>
      </c>
      <c r="K1132" t="str">
        <f>_xlfn.XLOOKUP(fCompras!F1132,dComprador!$A$2:$A$7,dComprador!$B$2:$B$7)</f>
        <v>Lira</v>
      </c>
      <c r="L1132" t="str">
        <f>_xlfn.XLOOKUP(J1132,dFornecedor!$A$2:$A$6,dFornecedor!$B$2:$B$6)</f>
        <v>NorthShore</v>
      </c>
      <c r="M1132" t="str">
        <f>_xlfn.XLOOKUP(G1132,dMateriaPrima!$A$2:$A$12,dMateriaPrima!$B$2:$B$12)</f>
        <v>Pedra Britada</v>
      </c>
      <c r="N1132" s="2">
        <f>_xlfn.XLOOKUP(G1132,dMateriaPrima!$A$2:$A$12,dMateriaPrima!$C$2:$C$12)</f>
        <v>56</v>
      </c>
      <c r="O1132" s="3">
        <f t="shared" si="85"/>
        <v>10696</v>
      </c>
      <c r="P1132" s="4">
        <f t="shared" si="86"/>
        <v>0</v>
      </c>
      <c r="Q1132" s="3">
        <f t="shared" si="87"/>
        <v>10696</v>
      </c>
      <c r="R1132" t="str">
        <f t="shared" si="88"/>
        <v>No prazo</v>
      </c>
      <c r="S1132" s="5">
        <f t="shared" si="89"/>
        <v>0</v>
      </c>
    </row>
    <row r="1133" spans="1:19" x14ac:dyDescent="0.25">
      <c r="A1133">
        <v>1132</v>
      </c>
      <c r="B1133" s="1">
        <v>43681</v>
      </c>
      <c r="C1133" s="1">
        <v>43688</v>
      </c>
      <c r="D1133" s="1">
        <v>43688</v>
      </c>
      <c r="E1133" s="1">
        <v>43689</v>
      </c>
      <c r="F1133">
        <v>4</v>
      </c>
      <c r="G1133">
        <v>9</v>
      </c>
      <c r="H1133">
        <v>98</v>
      </c>
      <c r="I1133" s="6">
        <v>0.32</v>
      </c>
      <c r="J1133">
        <v>1</v>
      </c>
      <c r="K1133" t="str">
        <f>_xlfn.XLOOKUP(fCompras!F1133,dComprador!$A$2:$A$7,dComprador!$B$2:$B$7)</f>
        <v>Lira</v>
      </c>
      <c r="L1133" t="str">
        <f>_xlfn.XLOOKUP(J1133,dFornecedor!$A$2:$A$6,dFornecedor!$B$2:$B$6)</f>
        <v>NorthShore</v>
      </c>
      <c r="M1133" t="str">
        <f>_xlfn.XLOOKUP(G1133,dMateriaPrima!$A$2:$A$12,dMateriaPrima!$B$2:$B$12)</f>
        <v>Couro</v>
      </c>
      <c r="N1133" s="2">
        <f>_xlfn.XLOOKUP(G1133,dMateriaPrima!$A$2:$A$12,dMateriaPrima!$C$2:$C$12)</f>
        <v>4.4000000000000004</v>
      </c>
      <c r="O1133" s="3">
        <f t="shared" si="85"/>
        <v>431.20000000000005</v>
      </c>
      <c r="P1133" s="4">
        <f t="shared" si="86"/>
        <v>137.98400000000001</v>
      </c>
      <c r="Q1133" s="3">
        <f t="shared" si="87"/>
        <v>293.21600000000001</v>
      </c>
      <c r="R1133" t="str">
        <f t="shared" si="88"/>
        <v>Em atraso</v>
      </c>
      <c r="S1133" s="5">
        <f t="shared" si="89"/>
        <v>1</v>
      </c>
    </row>
    <row r="1134" spans="1:19" x14ac:dyDescent="0.25">
      <c r="A1134">
        <v>1133</v>
      </c>
      <c r="B1134" s="1">
        <v>43681</v>
      </c>
      <c r="C1134" s="1">
        <v>43681</v>
      </c>
      <c r="D1134" s="1">
        <v>43695</v>
      </c>
      <c r="E1134" s="1">
        <v>43697</v>
      </c>
      <c r="F1134">
        <v>1</v>
      </c>
      <c r="G1134">
        <v>5</v>
      </c>
      <c r="H1134">
        <v>503</v>
      </c>
      <c r="I1134" s="6">
        <v>0</v>
      </c>
      <c r="J1134">
        <v>2</v>
      </c>
      <c r="K1134" t="str">
        <f>_xlfn.XLOOKUP(fCompras!F1134,dComprador!$A$2:$A$7,dComprador!$B$2:$B$7)</f>
        <v>Alon</v>
      </c>
      <c r="L1134" t="str">
        <f>_xlfn.XLOOKUP(J1134,dFornecedor!$A$2:$A$6,dFornecedor!$B$2:$B$6)</f>
        <v>Minerva</v>
      </c>
      <c r="M1134" t="str">
        <f>_xlfn.XLOOKUP(G1134,dMateriaPrima!$A$2:$A$12,dMateriaPrima!$B$2:$B$12)</f>
        <v>Areia</v>
      </c>
      <c r="N1134" s="2">
        <f>_xlfn.XLOOKUP(G1134,dMateriaPrima!$A$2:$A$12,dMateriaPrima!$C$2:$C$12)</f>
        <v>3.59</v>
      </c>
      <c r="O1134" s="3">
        <f t="shared" si="85"/>
        <v>1805.77</v>
      </c>
      <c r="P1134" s="4">
        <f t="shared" si="86"/>
        <v>0</v>
      </c>
      <c r="Q1134" s="3">
        <f t="shared" si="87"/>
        <v>1805.77</v>
      </c>
      <c r="R1134" t="str">
        <f t="shared" si="88"/>
        <v>Em atraso</v>
      </c>
      <c r="S1134" s="5">
        <f t="shared" si="89"/>
        <v>2</v>
      </c>
    </row>
    <row r="1135" spans="1:19" x14ac:dyDescent="0.25">
      <c r="A1135">
        <v>1134</v>
      </c>
      <c r="B1135" s="1">
        <v>43681</v>
      </c>
      <c r="C1135" s="1">
        <v>43683</v>
      </c>
      <c r="D1135" s="1">
        <v>43699</v>
      </c>
      <c r="E1135" s="1">
        <v>43703</v>
      </c>
      <c r="F1135">
        <v>1</v>
      </c>
      <c r="G1135">
        <v>5</v>
      </c>
      <c r="H1135">
        <v>188</v>
      </c>
      <c r="I1135" s="6">
        <v>0</v>
      </c>
      <c r="J1135">
        <v>5</v>
      </c>
      <c r="K1135" t="str">
        <f>_xlfn.XLOOKUP(fCompras!F1135,dComprador!$A$2:$A$7,dComprador!$B$2:$B$7)</f>
        <v>Alon</v>
      </c>
      <c r="L1135" t="str">
        <f>_xlfn.XLOOKUP(J1135,dFornecedor!$A$2:$A$6,dFornecedor!$B$2:$B$6)</f>
        <v>Atlas</v>
      </c>
      <c r="M1135" t="str">
        <f>_xlfn.XLOOKUP(G1135,dMateriaPrima!$A$2:$A$12,dMateriaPrima!$B$2:$B$12)</f>
        <v>Areia</v>
      </c>
      <c r="N1135" s="2">
        <f>_xlfn.XLOOKUP(G1135,dMateriaPrima!$A$2:$A$12,dMateriaPrima!$C$2:$C$12)</f>
        <v>3.59</v>
      </c>
      <c r="O1135" s="3">
        <f t="shared" si="85"/>
        <v>674.92</v>
      </c>
      <c r="P1135" s="4">
        <f t="shared" si="86"/>
        <v>0</v>
      </c>
      <c r="Q1135" s="3">
        <f t="shared" si="87"/>
        <v>674.92</v>
      </c>
      <c r="R1135" t="str">
        <f t="shared" si="88"/>
        <v>Em atraso</v>
      </c>
      <c r="S1135" s="5">
        <f t="shared" si="89"/>
        <v>4</v>
      </c>
    </row>
    <row r="1136" spans="1:19" x14ac:dyDescent="0.25">
      <c r="A1136">
        <v>1135</v>
      </c>
      <c r="B1136" s="1">
        <v>43681</v>
      </c>
      <c r="C1136" s="1">
        <v>43681</v>
      </c>
      <c r="D1136" s="1">
        <v>43712</v>
      </c>
      <c r="E1136" s="1">
        <v>43714</v>
      </c>
      <c r="F1136">
        <v>1</v>
      </c>
      <c r="G1136">
        <v>1</v>
      </c>
      <c r="H1136">
        <v>19</v>
      </c>
      <c r="I1136" s="6">
        <v>0</v>
      </c>
      <c r="J1136">
        <v>2</v>
      </c>
      <c r="K1136" t="str">
        <f>_xlfn.XLOOKUP(fCompras!F1136,dComprador!$A$2:$A$7,dComprador!$B$2:$B$7)</f>
        <v>Alon</v>
      </c>
      <c r="L1136" t="str">
        <f>_xlfn.XLOOKUP(J1136,dFornecedor!$A$2:$A$6,dFornecedor!$B$2:$B$6)</f>
        <v>Minerva</v>
      </c>
      <c r="M1136" t="str">
        <f>_xlfn.XLOOKUP(G1136,dMateriaPrima!$A$2:$A$12,dMateriaPrima!$B$2:$B$12)</f>
        <v>Tecido</v>
      </c>
      <c r="N1136" s="2">
        <f>_xlfn.XLOOKUP(G1136,dMateriaPrima!$A$2:$A$12,dMateriaPrima!$C$2:$C$12)</f>
        <v>18</v>
      </c>
      <c r="O1136" s="3">
        <f t="shared" si="85"/>
        <v>342</v>
      </c>
      <c r="P1136" s="4">
        <f t="shared" si="86"/>
        <v>0</v>
      </c>
      <c r="Q1136" s="3">
        <f t="shared" si="87"/>
        <v>342</v>
      </c>
      <c r="R1136" t="str">
        <f t="shared" si="88"/>
        <v>Em atraso</v>
      </c>
      <c r="S1136" s="5">
        <f t="shared" si="89"/>
        <v>2</v>
      </c>
    </row>
    <row r="1137" spans="1:19" x14ac:dyDescent="0.25">
      <c r="A1137">
        <v>1136</v>
      </c>
      <c r="B1137" s="1">
        <v>43682</v>
      </c>
      <c r="C1137" s="1">
        <v>43690</v>
      </c>
      <c r="D1137" s="1">
        <v>43692</v>
      </c>
      <c r="E1137" s="1">
        <v>43697</v>
      </c>
      <c r="F1137">
        <v>4</v>
      </c>
      <c r="G1137">
        <v>8</v>
      </c>
      <c r="H1137">
        <v>62</v>
      </c>
      <c r="I1137" s="6">
        <v>0</v>
      </c>
      <c r="J1137">
        <v>2</v>
      </c>
      <c r="K1137" t="str">
        <f>_xlfn.XLOOKUP(fCompras!F1137,dComprador!$A$2:$A$7,dComprador!$B$2:$B$7)</f>
        <v>Lira</v>
      </c>
      <c r="L1137" t="str">
        <f>_xlfn.XLOOKUP(J1137,dFornecedor!$A$2:$A$6,dFornecedor!$B$2:$B$6)</f>
        <v>Minerva</v>
      </c>
      <c r="M1137" t="str">
        <f>_xlfn.XLOOKUP(G1137,dMateriaPrima!$A$2:$A$12,dMateriaPrima!$B$2:$B$12)</f>
        <v>Cimento</v>
      </c>
      <c r="N1137" s="2">
        <f>_xlfn.XLOOKUP(G1137,dMateriaPrima!$A$2:$A$12,dMateriaPrima!$C$2:$C$12)</f>
        <v>23</v>
      </c>
      <c r="O1137" s="3">
        <f t="shared" si="85"/>
        <v>1426</v>
      </c>
      <c r="P1137" s="4">
        <f t="shared" si="86"/>
        <v>0</v>
      </c>
      <c r="Q1137" s="3">
        <f t="shared" si="87"/>
        <v>1426</v>
      </c>
      <c r="R1137" t="str">
        <f t="shared" si="88"/>
        <v>Em atraso</v>
      </c>
      <c r="S1137" s="5">
        <f t="shared" si="89"/>
        <v>5</v>
      </c>
    </row>
    <row r="1138" spans="1:19" x14ac:dyDescent="0.25">
      <c r="A1138">
        <v>1137</v>
      </c>
      <c r="B1138" s="1">
        <v>43682</v>
      </c>
      <c r="C1138" s="1">
        <v>43683</v>
      </c>
      <c r="D1138" s="1">
        <v>43690</v>
      </c>
      <c r="E1138" s="1">
        <v>43691</v>
      </c>
      <c r="F1138">
        <v>4</v>
      </c>
      <c r="G1138">
        <v>9</v>
      </c>
      <c r="H1138">
        <v>18</v>
      </c>
      <c r="I1138" s="6">
        <v>0</v>
      </c>
      <c r="J1138">
        <v>3</v>
      </c>
      <c r="K1138" t="str">
        <f>_xlfn.XLOOKUP(fCompras!F1138,dComprador!$A$2:$A$7,dComprador!$B$2:$B$7)</f>
        <v>Lira</v>
      </c>
      <c r="L1138" t="str">
        <f>_xlfn.XLOOKUP(J1138,dFornecedor!$A$2:$A$6,dFornecedor!$B$2:$B$6)</f>
        <v>StepUp</v>
      </c>
      <c r="M1138" t="str">
        <f>_xlfn.XLOOKUP(G1138,dMateriaPrima!$A$2:$A$12,dMateriaPrima!$B$2:$B$12)</f>
        <v>Couro</v>
      </c>
      <c r="N1138" s="2">
        <f>_xlfn.XLOOKUP(G1138,dMateriaPrima!$A$2:$A$12,dMateriaPrima!$C$2:$C$12)</f>
        <v>4.4000000000000004</v>
      </c>
      <c r="O1138" s="3">
        <f t="shared" si="85"/>
        <v>79.2</v>
      </c>
      <c r="P1138" s="4">
        <f t="shared" si="86"/>
        <v>0</v>
      </c>
      <c r="Q1138" s="3">
        <f t="shared" si="87"/>
        <v>79.2</v>
      </c>
      <c r="R1138" t="str">
        <f t="shared" si="88"/>
        <v>Em atraso</v>
      </c>
      <c r="S1138" s="5">
        <f t="shared" si="89"/>
        <v>1</v>
      </c>
    </row>
    <row r="1139" spans="1:19" x14ac:dyDescent="0.25">
      <c r="A1139">
        <v>1138</v>
      </c>
      <c r="B1139" s="1">
        <v>43682</v>
      </c>
      <c r="C1139" s="1">
        <v>43689</v>
      </c>
      <c r="D1139" s="1">
        <v>43690</v>
      </c>
      <c r="E1139" s="1">
        <v>43690</v>
      </c>
      <c r="F1139">
        <v>4</v>
      </c>
      <c r="G1139">
        <v>7</v>
      </c>
      <c r="H1139">
        <v>389</v>
      </c>
      <c r="I1139" s="6">
        <v>0.37</v>
      </c>
      <c r="J1139">
        <v>1</v>
      </c>
      <c r="K1139" t="str">
        <f>_xlfn.XLOOKUP(fCompras!F1139,dComprador!$A$2:$A$7,dComprador!$B$2:$B$7)</f>
        <v>Lira</v>
      </c>
      <c r="L1139" t="str">
        <f>_xlfn.XLOOKUP(J1139,dFornecedor!$A$2:$A$6,dFornecedor!$B$2:$B$6)</f>
        <v>NorthShore</v>
      </c>
      <c r="M1139" t="str">
        <f>_xlfn.XLOOKUP(G1139,dMateriaPrima!$A$2:$A$12,dMateriaPrima!$B$2:$B$12)</f>
        <v>Poliéster</v>
      </c>
      <c r="N1139" s="2">
        <f>_xlfn.XLOOKUP(G1139,dMateriaPrima!$A$2:$A$12,dMateriaPrima!$C$2:$C$12)</f>
        <v>8</v>
      </c>
      <c r="O1139" s="3">
        <f t="shared" si="85"/>
        <v>3112</v>
      </c>
      <c r="P1139" s="4">
        <f t="shared" si="86"/>
        <v>1151.44</v>
      </c>
      <c r="Q1139" s="3">
        <f t="shared" si="87"/>
        <v>1960.56</v>
      </c>
      <c r="R1139" t="str">
        <f t="shared" si="88"/>
        <v>No prazo</v>
      </c>
      <c r="S1139" s="5">
        <f t="shared" si="89"/>
        <v>0</v>
      </c>
    </row>
    <row r="1140" spans="1:19" x14ac:dyDescent="0.25">
      <c r="A1140">
        <v>1139</v>
      </c>
      <c r="B1140" s="1">
        <v>43682</v>
      </c>
      <c r="C1140" s="1">
        <v>43683</v>
      </c>
      <c r="D1140" s="1">
        <v>43688</v>
      </c>
      <c r="E1140" s="1">
        <v>43691</v>
      </c>
      <c r="F1140">
        <v>4</v>
      </c>
      <c r="G1140">
        <v>11</v>
      </c>
      <c r="H1140">
        <v>20</v>
      </c>
      <c r="I1140" s="6">
        <v>0</v>
      </c>
      <c r="J1140">
        <v>3</v>
      </c>
      <c r="K1140" t="str">
        <f>_xlfn.XLOOKUP(fCompras!F1140,dComprador!$A$2:$A$7,dComprador!$B$2:$B$7)</f>
        <v>Lira</v>
      </c>
      <c r="L1140" t="str">
        <f>_xlfn.XLOOKUP(J1140,dFornecedor!$A$2:$A$6,dFornecedor!$B$2:$B$6)</f>
        <v>StepUp</v>
      </c>
      <c r="M1140" t="str">
        <f>_xlfn.XLOOKUP(G1140,dMateriaPrima!$A$2:$A$12,dMateriaPrima!$B$2:$B$12)</f>
        <v>Papel</v>
      </c>
      <c r="N1140" s="2">
        <f>_xlfn.XLOOKUP(G1140,dMateriaPrima!$A$2:$A$12,dMateriaPrima!$C$2:$C$12)</f>
        <v>9</v>
      </c>
      <c r="O1140" s="3">
        <f t="shared" si="85"/>
        <v>180</v>
      </c>
      <c r="P1140" s="4">
        <f t="shared" si="86"/>
        <v>0</v>
      </c>
      <c r="Q1140" s="3">
        <f t="shared" si="87"/>
        <v>180</v>
      </c>
      <c r="R1140" t="str">
        <f t="shared" si="88"/>
        <v>Em atraso</v>
      </c>
      <c r="S1140" s="5">
        <f t="shared" si="89"/>
        <v>3</v>
      </c>
    </row>
    <row r="1141" spans="1:19" x14ac:dyDescent="0.25">
      <c r="A1141">
        <v>1140</v>
      </c>
      <c r="B1141" s="1">
        <v>43682</v>
      </c>
      <c r="C1141" s="1">
        <v>43684</v>
      </c>
      <c r="D1141" s="1">
        <v>43689</v>
      </c>
      <c r="E1141" s="1">
        <v>43693</v>
      </c>
      <c r="F1141">
        <v>4</v>
      </c>
      <c r="G1141">
        <v>9</v>
      </c>
      <c r="H1141">
        <v>65</v>
      </c>
      <c r="I1141" s="6">
        <v>0</v>
      </c>
      <c r="J1141">
        <v>4</v>
      </c>
      <c r="K1141" t="str">
        <f>_xlfn.XLOOKUP(fCompras!F1141,dComprador!$A$2:$A$7,dComprador!$B$2:$B$7)</f>
        <v>Lira</v>
      </c>
      <c r="L1141" t="str">
        <f>_xlfn.XLOOKUP(J1141,dFornecedor!$A$2:$A$6,dFornecedor!$B$2:$B$6)</f>
        <v>AlphaOmega</v>
      </c>
      <c r="M1141" t="str">
        <f>_xlfn.XLOOKUP(G1141,dMateriaPrima!$A$2:$A$12,dMateriaPrima!$B$2:$B$12)</f>
        <v>Couro</v>
      </c>
      <c r="N1141" s="2">
        <f>_xlfn.XLOOKUP(G1141,dMateriaPrima!$A$2:$A$12,dMateriaPrima!$C$2:$C$12)</f>
        <v>4.4000000000000004</v>
      </c>
      <c r="O1141" s="3">
        <f t="shared" si="85"/>
        <v>286</v>
      </c>
      <c r="P1141" s="4">
        <f t="shared" si="86"/>
        <v>0</v>
      </c>
      <c r="Q1141" s="3">
        <f t="shared" si="87"/>
        <v>286</v>
      </c>
      <c r="R1141" t="str">
        <f t="shared" si="88"/>
        <v>Em atraso</v>
      </c>
      <c r="S1141" s="5">
        <f t="shared" si="89"/>
        <v>4</v>
      </c>
    </row>
    <row r="1142" spans="1:19" x14ac:dyDescent="0.25">
      <c r="A1142">
        <v>1141</v>
      </c>
      <c r="B1142" s="1">
        <v>43682</v>
      </c>
      <c r="C1142" s="1">
        <v>43691</v>
      </c>
      <c r="D1142" s="1">
        <v>43693</v>
      </c>
      <c r="E1142" s="1">
        <v>43699</v>
      </c>
      <c r="F1142">
        <v>4</v>
      </c>
      <c r="G1142">
        <v>5</v>
      </c>
      <c r="H1142">
        <v>171</v>
      </c>
      <c r="I1142" s="6">
        <v>0</v>
      </c>
      <c r="J1142">
        <v>2</v>
      </c>
      <c r="K1142" t="str">
        <f>_xlfn.XLOOKUP(fCompras!F1142,dComprador!$A$2:$A$7,dComprador!$B$2:$B$7)</f>
        <v>Lira</v>
      </c>
      <c r="L1142" t="str">
        <f>_xlfn.XLOOKUP(J1142,dFornecedor!$A$2:$A$6,dFornecedor!$B$2:$B$6)</f>
        <v>Minerva</v>
      </c>
      <c r="M1142" t="str">
        <f>_xlfn.XLOOKUP(G1142,dMateriaPrima!$A$2:$A$12,dMateriaPrima!$B$2:$B$12)</f>
        <v>Areia</v>
      </c>
      <c r="N1142" s="2">
        <f>_xlfn.XLOOKUP(G1142,dMateriaPrima!$A$2:$A$12,dMateriaPrima!$C$2:$C$12)</f>
        <v>3.59</v>
      </c>
      <c r="O1142" s="3">
        <f t="shared" si="85"/>
        <v>613.89</v>
      </c>
      <c r="P1142" s="4">
        <f t="shared" si="86"/>
        <v>0</v>
      </c>
      <c r="Q1142" s="3">
        <f t="shared" si="87"/>
        <v>613.89</v>
      </c>
      <c r="R1142" t="str">
        <f t="shared" si="88"/>
        <v>Em atraso</v>
      </c>
      <c r="S1142" s="5">
        <f t="shared" si="89"/>
        <v>6</v>
      </c>
    </row>
    <row r="1143" spans="1:19" x14ac:dyDescent="0.25">
      <c r="A1143">
        <v>1142</v>
      </c>
      <c r="B1143" s="1">
        <v>43682</v>
      </c>
      <c r="C1143" s="1">
        <v>43682</v>
      </c>
      <c r="D1143" s="1">
        <v>43702</v>
      </c>
      <c r="E1143" s="1">
        <v>43703</v>
      </c>
      <c r="F1143">
        <v>1</v>
      </c>
      <c r="G1143">
        <v>9</v>
      </c>
      <c r="H1143">
        <v>164</v>
      </c>
      <c r="I1143" s="6">
        <v>0</v>
      </c>
      <c r="J1143">
        <v>4</v>
      </c>
      <c r="K1143" t="str">
        <f>_xlfn.XLOOKUP(fCompras!F1143,dComprador!$A$2:$A$7,dComprador!$B$2:$B$7)</f>
        <v>Alon</v>
      </c>
      <c r="L1143" t="str">
        <f>_xlfn.XLOOKUP(J1143,dFornecedor!$A$2:$A$6,dFornecedor!$B$2:$B$6)</f>
        <v>AlphaOmega</v>
      </c>
      <c r="M1143" t="str">
        <f>_xlfn.XLOOKUP(G1143,dMateriaPrima!$A$2:$A$12,dMateriaPrima!$B$2:$B$12)</f>
        <v>Couro</v>
      </c>
      <c r="N1143" s="2">
        <f>_xlfn.XLOOKUP(G1143,dMateriaPrima!$A$2:$A$12,dMateriaPrima!$C$2:$C$12)</f>
        <v>4.4000000000000004</v>
      </c>
      <c r="O1143" s="3">
        <f t="shared" si="85"/>
        <v>721.6</v>
      </c>
      <c r="P1143" s="4">
        <f t="shared" si="86"/>
        <v>0</v>
      </c>
      <c r="Q1143" s="3">
        <f t="shared" si="87"/>
        <v>721.6</v>
      </c>
      <c r="R1143" t="str">
        <f t="shared" si="88"/>
        <v>Em atraso</v>
      </c>
      <c r="S1143" s="5">
        <f t="shared" si="89"/>
        <v>1</v>
      </c>
    </row>
    <row r="1144" spans="1:19" x14ac:dyDescent="0.25">
      <c r="A1144">
        <v>1143</v>
      </c>
      <c r="B1144" s="1">
        <v>43682</v>
      </c>
      <c r="C1144" s="1">
        <v>43693</v>
      </c>
      <c r="D1144" s="1">
        <v>43695</v>
      </c>
      <c r="E1144" s="1">
        <v>43695</v>
      </c>
      <c r="F1144">
        <v>2</v>
      </c>
      <c r="G1144">
        <v>11</v>
      </c>
      <c r="H1144">
        <v>127</v>
      </c>
      <c r="I1144" s="6">
        <v>0</v>
      </c>
      <c r="J1144">
        <v>1</v>
      </c>
      <c r="K1144" t="str">
        <f>_xlfn.XLOOKUP(fCompras!F1144,dComprador!$A$2:$A$7,dComprador!$B$2:$B$7)</f>
        <v>João</v>
      </c>
      <c r="L1144" t="str">
        <f>_xlfn.XLOOKUP(J1144,dFornecedor!$A$2:$A$6,dFornecedor!$B$2:$B$6)</f>
        <v>NorthShore</v>
      </c>
      <c r="M1144" t="str">
        <f>_xlfn.XLOOKUP(G1144,dMateriaPrima!$A$2:$A$12,dMateriaPrima!$B$2:$B$12)</f>
        <v>Papel</v>
      </c>
      <c r="N1144" s="2">
        <f>_xlfn.XLOOKUP(G1144,dMateriaPrima!$A$2:$A$12,dMateriaPrima!$C$2:$C$12)</f>
        <v>9</v>
      </c>
      <c r="O1144" s="3">
        <f t="shared" si="85"/>
        <v>1143</v>
      </c>
      <c r="P1144" s="4">
        <f t="shared" si="86"/>
        <v>0</v>
      </c>
      <c r="Q1144" s="3">
        <f t="shared" si="87"/>
        <v>1143</v>
      </c>
      <c r="R1144" t="str">
        <f t="shared" si="88"/>
        <v>No prazo</v>
      </c>
      <c r="S1144" s="5">
        <f t="shared" si="89"/>
        <v>0</v>
      </c>
    </row>
    <row r="1145" spans="1:19" x14ac:dyDescent="0.25">
      <c r="A1145">
        <v>1144</v>
      </c>
      <c r="B1145" s="1">
        <v>43682</v>
      </c>
      <c r="C1145" s="1">
        <v>43682</v>
      </c>
      <c r="D1145" s="1">
        <v>43702</v>
      </c>
      <c r="E1145" s="1">
        <v>43707</v>
      </c>
      <c r="F1145">
        <v>1</v>
      </c>
      <c r="G1145">
        <v>9</v>
      </c>
      <c r="H1145">
        <v>6</v>
      </c>
      <c r="I1145" s="6">
        <v>0</v>
      </c>
      <c r="J1145">
        <v>5</v>
      </c>
      <c r="K1145" t="str">
        <f>_xlfn.XLOOKUP(fCompras!F1145,dComprador!$A$2:$A$7,dComprador!$B$2:$B$7)</f>
        <v>Alon</v>
      </c>
      <c r="L1145" t="str">
        <f>_xlfn.XLOOKUP(J1145,dFornecedor!$A$2:$A$6,dFornecedor!$B$2:$B$6)</f>
        <v>Atlas</v>
      </c>
      <c r="M1145" t="str">
        <f>_xlfn.XLOOKUP(G1145,dMateriaPrima!$A$2:$A$12,dMateriaPrima!$B$2:$B$12)</f>
        <v>Couro</v>
      </c>
      <c r="N1145" s="2">
        <f>_xlfn.XLOOKUP(G1145,dMateriaPrima!$A$2:$A$12,dMateriaPrima!$C$2:$C$12)</f>
        <v>4.4000000000000004</v>
      </c>
      <c r="O1145" s="3">
        <f t="shared" si="85"/>
        <v>26.400000000000002</v>
      </c>
      <c r="P1145" s="4">
        <f t="shared" si="86"/>
        <v>0</v>
      </c>
      <c r="Q1145" s="3">
        <f t="shared" si="87"/>
        <v>26.400000000000002</v>
      </c>
      <c r="R1145" t="str">
        <f t="shared" si="88"/>
        <v>Em atraso</v>
      </c>
      <c r="S1145" s="5">
        <f t="shared" si="89"/>
        <v>5</v>
      </c>
    </row>
    <row r="1146" spans="1:19" x14ac:dyDescent="0.25">
      <c r="A1146">
        <v>1145</v>
      </c>
      <c r="B1146" s="1">
        <v>43682</v>
      </c>
      <c r="C1146" s="1">
        <v>43692</v>
      </c>
      <c r="D1146" s="1">
        <v>43703</v>
      </c>
      <c r="E1146" s="1">
        <v>43705</v>
      </c>
      <c r="F1146">
        <v>1</v>
      </c>
      <c r="G1146">
        <v>10</v>
      </c>
      <c r="H1146">
        <v>27</v>
      </c>
      <c r="I1146" s="6">
        <v>0</v>
      </c>
      <c r="J1146">
        <v>3</v>
      </c>
      <c r="K1146" t="str">
        <f>_xlfn.XLOOKUP(fCompras!F1146,dComprador!$A$2:$A$7,dComprador!$B$2:$B$7)</f>
        <v>Alon</v>
      </c>
      <c r="L1146" t="str">
        <f>_xlfn.XLOOKUP(J1146,dFornecedor!$A$2:$A$6,dFornecedor!$B$2:$B$6)</f>
        <v>StepUp</v>
      </c>
      <c r="M1146" t="str">
        <f>_xlfn.XLOOKUP(G1146,dMateriaPrima!$A$2:$A$12,dMateriaPrima!$B$2:$B$12)</f>
        <v>Pedra Britada</v>
      </c>
      <c r="N1146" s="2">
        <f>_xlfn.XLOOKUP(G1146,dMateriaPrima!$A$2:$A$12,dMateriaPrima!$C$2:$C$12)</f>
        <v>56</v>
      </c>
      <c r="O1146" s="3">
        <f t="shared" si="85"/>
        <v>1512</v>
      </c>
      <c r="P1146" s="4">
        <f t="shared" si="86"/>
        <v>0</v>
      </c>
      <c r="Q1146" s="3">
        <f t="shared" si="87"/>
        <v>1512</v>
      </c>
      <c r="R1146" t="str">
        <f t="shared" si="88"/>
        <v>Em atraso</v>
      </c>
      <c r="S1146" s="5">
        <f t="shared" si="89"/>
        <v>2</v>
      </c>
    </row>
    <row r="1147" spans="1:19" x14ac:dyDescent="0.25">
      <c r="A1147">
        <v>1146</v>
      </c>
      <c r="B1147" s="1">
        <v>43683</v>
      </c>
      <c r="C1147" s="1">
        <v>43685</v>
      </c>
      <c r="D1147" s="1">
        <v>43689</v>
      </c>
      <c r="E1147" s="1">
        <v>43692</v>
      </c>
      <c r="F1147">
        <v>4</v>
      </c>
      <c r="G1147">
        <v>9</v>
      </c>
      <c r="H1147">
        <v>272</v>
      </c>
      <c r="I1147" s="6">
        <v>0</v>
      </c>
      <c r="J1147">
        <v>1</v>
      </c>
      <c r="K1147" t="str">
        <f>_xlfn.XLOOKUP(fCompras!F1147,dComprador!$A$2:$A$7,dComprador!$B$2:$B$7)</f>
        <v>Lira</v>
      </c>
      <c r="L1147" t="str">
        <f>_xlfn.XLOOKUP(J1147,dFornecedor!$A$2:$A$6,dFornecedor!$B$2:$B$6)</f>
        <v>NorthShore</v>
      </c>
      <c r="M1147" t="str">
        <f>_xlfn.XLOOKUP(G1147,dMateriaPrima!$A$2:$A$12,dMateriaPrima!$B$2:$B$12)</f>
        <v>Couro</v>
      </c>
      <c r="N1147" s="2">
        <f>_xlfn.XLOOKUP(G1147,dMateriaPrima!$A$2:$A$12,dMateriaPrima!$C$2:$C$12)</f>
        <v>4.4000000000000004</v>
      </c>
      <c r="O1147" s="3">
        <f t="shared" si="85"/>
        <v>1196.8000000000002</v>
      </c>
      <c r="P1147" s="4">
        <f t="shared" si="86"/>
        <v>0</v>
      </c>
      <c r="Q1147" s="3">
        <f t="shared" si="87"/>
        <v>1196.8000000000002</v>
      </c>
      <c r="R1147" t="str">
        <f t="shared" si="88"/>
        <v>Em atraso</v>
      </c>
      <c r="S1147" s="5">
        <f t="shared" si="89"/>
        <v>3</v>
      </c>
    </row>
    <row r="1148" spans="1:19" x14ac:dyDescent="0.25">
      <c r="A1148">
        <v>1147</v>
      </c>
      <c r="B1148" s="1">
        <v>43683</v>
      </c>
      <c r="C1148" s="1">
        <v>43683</v>
      </c>
      <c r="D1148" s="1">
        <v>43699</v>
      </c>
      <c r="E1148" s="1">
        <v>43699</v>
      </c>
      <c r="F1148">
        <v>3</v>
      </c>
      <c r="G1148">
        <v>6</v>
      </c>
      <c r="H1148">
        <v>267</v>
      </c>
      <c r="I1148" s="6">
        <v>0</v>
      </c>
      <c r="J1148">
        <v>2</v>
      </c>
      <c r="K1148" t="str">
        <f>_xlfn.XLOOKUP(fCompras!F1148,dComprador!$A$2:$A$7,dComprador!$B$2:$B$7)</f>
        <v>Diego</v>
      </c>
      <c r="L1148" t="str">
        <f>_xlfn.XLOOKUP(J1148,dFornecedor!$A$2:$A$6,dFornecedor!$B$2:$B$6)</f>
        <v>Minerva</v>
      </c>
      <c r="M1148" t="str">
        <f>_xlfn.XLOOKUP(G1148,dMateriaPrima!$A$2:$A$12,dMateriaPrima!$B$2:$B$12)</f>
        <v>Fio Algodão</v>
      </c>
      <c r="N1148" s="2">
        <f>_xlfn.XLOOKUP(G1148,dMateriaPrima!$A$2:$A$12,dMateriaPrima!$C$2:$C$12)</f>
        <v>55.9</v>
      </c>
      <c r="O1148" s="3">
        <f t="shared" si="85"/>
        <v>14925.3</v>
      </c>
      <c r="P1148" s="4">
        <f t="shared" si="86"/>
        <v>0</v>
      </c>
      <c r="Q1148" s="3">
        <f t="shared" si="87"/>
        <v>14925.3</v>
      </c>
      <c r="R1148" t="str">
        <f t="shared" si="88"/>
        <v>No prazo</v>
      </c>
      <c r="S1148" s="5">
        <f t="shared" si="89"/>
        <v>0</v>
      </c>
    </row>
    <row r="1149" spans="1:19" x14ac:dyDescent="0.25">
      <c r="A1149">
        <v>1148</v>
      </c>
      <c r="B1149" s="1">
        <v>43683</v>
      </c>
      <c r="C1149" s="1">
        <v>43690</v>
      </c>
      <c r="D1149" s="1">
        <v>43708</v>
      </c>
      <c r="E1149" s="1">
        <v>43710</v>
      </c>
      <c r="F1149">
        <v>2</v>
      </c>
      <c r="G1149">
        <v>5</v>
      </c>
      <c r="H1149">
        <v>645</v>
      </c>
      <c r="I1149" s="6">
        <v>0</v>
      </c>
      <c r="J1149">
        <v>2</v>
      </c>
      <c r="K1149" t="str">
        <f>_xlfn.XLOOKUP(fCompras!F1149,dComprador!$A$2:$A$7,dComprador!$B$2:$B$7)</f>
        <v>João</v>
      </c>
      <c r="L1149" t="str">
        <f>_xlfn.XLOOKUP(J1149,dFornecedor!$A$2:$A$6,dFornecedor!$B$2:$B$6)</f>
        <v>Minerva</v>
      </c>
      <c r="M1149" t="str">
        <f>_xlfn.XLOOKUP(G1149,dMateriaPrima!$A$2:$A$12,dMateriaPrima!$B$2:$B$12)</f>
        <v>Areia</v>
      </c>
      <c r="N1149" s="2">
        <f>_xlfn.XLOOKUP(G1149,dMateriaPrima!$A$2:$A$12,dMateriaPrima!$C$2:$C$12)</f>
        <v>3.59</v>
      </c>
      <c r="O1149" s="3">
        <f t="shared" si="85"/>
        <v>2315.5499999999997</v>
      </c>
      <c r="P1149" s="4">
        <f t="shared" si="86"/>
        <v>0</v>
      </c>
      <c r="Q1149" s="3">
        <f t="shared" si="87"/>
        <v>2315.5499999999997</v>
      </c>
      <c r="R1149" t="str">
        <f t="shared" si="88"/>
        <v>Em atraso</v>
      </c>
      <c r="S1149" s="5">
        <f t="shared" si="89"/>
        <v>2</v>
      </c>
    </row>
    <row r="1150" spans="1:19" x14ac:dyDescent="0.25">
      <c r="A1150">
        <v>1149</v>
      </c>
      <c r="B1150" s="1">
        <v>43683</v>
      </c>
      <c r="C1150" s="1">
        <v>43683</v>
      </c>
      <c r="D1150" s="1">
        <v>43714</v>
      </c>
      <c r="E1150" s="1">
        <v>43717</v>
      </c>
      <c r="F1150">
        <v>1</v>
      </c>
      <c r="G1150">
        <v>11</v>
      </c>
      <c r="H1150">
        <v>171</v>
      </c>
      <c r="I1150" s="6">
        <v>0</v>
      </c>
      <c r="J1150">
        <v>2</v>
      </c>
      <c r="K1150" t="str">
        <f>_xlfn.XLOOKUP(fCompras!F1150,dComprador!$A$2:$A$7,dComprador!$B$2:$B$7)</f>
        <v>Alon</v>
      </c>
      <c r="L1150" t="str">
        <f>_xlfn.XLOOKUP(J1150,dFornecedor!$A$2:$A$6,dFornecedor!$B$2:$B$6)</f>
        <v>Minerva</v>
      </c>
      <c r="M1150" t="str">
        <f>_xlfn.XLOOKUP(G1150,dMateriaPrima!$A$2:$A$12,dMateriaPrima!$B$2:$B$12)</f>
        <v>Papel</v>
      </c>
      <c r="N1150" s="2">
        <f>_xlfn.XLOOKUP(G1150,dMateriaPrima!$A$2:$A$12,dMateriaPrima!$C$2:$C$12)</f>
        <v>9</v>
      </c>
      <c r="O1150" s="3">
        <f t="shared" si="85"/>
        <v>1539</v>
      </c>
      <c r="P1150" s="4">
        <f t="shared" si="86"/>
        <v>0</v>
      </c>
      <c r="Q1150" s="3">
        <f t="shared" si="87"/>
        <v>1539</v>
      </c>
      <c r="R1150" t="str">
        <f t="shared" si="88"/>
        <v>Em atraso</v>
      </c>
      <c r="S1150" s="5">
        <f t="shared" si="89"/>
        <v>3</v>
      </c>
    </row>
    <row r="1151" spans="1:19" x14ac:dyDescent="0.25">
      <c r="A1151">
        <v>1150</v>
      </c>
      <c r="B1151" s="1">
        <v>43683</v>
      </c>
      <c r="C1151" s="1">
        <v>43684</v>
      </c>
      <c r="D1151" s="1">
        <v>43705</v>
      </c>
      <c r="E1151" s="1">
        <v>43708</v>
      </c>
      <c r="F1151">
        <v>1</v>
      </c>
      <c r="G1151">
        <v>6</v>
      </c>
      <c r="H1151">
        <v>522</v>
      </c>
      <c r="I1151" s="6">
        <v>0</v>
      </c>
      <c r="J1151">
        <v>3</v>
      </c>
      <c r="K1151" t="str">
        <f>_xlfn.XLOOKUP(fCompras!F1151,dComprador!$A$2:$A$7,dComprador!$B$2:$B$7)</f>
        <v>Alon</v>
      </c>
      <c r="L1151" t="str">
        <f>_xlfn.XLOOKUP(J1151,dFornecedor!$A$2:$A$6,dFornecedor!$B$2:$B$6)</f>
        <v>StepUp</v>
      </c>
      <c r="M1151" t="str">
        <f>_xlfn.XLOOKUP(G1151,dMateriaPrima!$A$2:$A$12,dMateriaPrima!$B$2:$B$12)</f>
        <v>Fio Algodão</v>
      </c>
      <c r="N1151" s="2">
        <f>_xlfn.XLOOKUP(G1151,dMateriaPrima!$A$2:$A$12,dMateriaPrima!$C$2:$C$12)</f>
        <v>55.9</v>
      </c>
      <c r="O1151" s="3">
        <f t="shared" si="85"/>
        <v>29179.8</v>
      </c>
      <c r="P1151" s="4">
        <f t="shared" si="86"/>
        <v>0</v>
      </c>
      <c r="Q1151" s="3">
        <f t="shared" si="87"/>
        <v>29179.8</v>
      </c>
      <c r="R1151" t="str">
        <f t="shared" si="88"/>
        <v>Em atraso</v>
      </c>
      <c r="S1151" s="5">
        <f t="shared" si="89"/>
        <v>3</v>
      </c>
    </row>
    <row r="1152" spans="1:19" x14ac:dyDescent="0.25">
      <c r="A1152">
        <v>1151</v>
      </c>
      <c r="B1152" s="1">
        <v>43683</v>
      </c>
      <c r="C1152" s="1">
        <v>43689</v>
      </c>
      <c r="D1152" s="1">
        <v>43706</v>
      </c>
      <c r="E1152" s="1">
        <v>43707</v>
      </c>
      <c r="F1152">
        <v>1</v>
      </c>
      <c r="G1152">
        <v>11</v>
      </c>
      <c r="H1152">
        <v>14</v>
      </c>
      <c r="I1152" s="6">
        <v>0</v>
      </c>
      <c r="J1152">
        <v>3</v>
      </c>
      <c r="K1152" t="str">
        <f>_xlfn.XLOOKUP(fCompras!F1152,dComprador!$A$2:$A$7,dComprador!$B$2:$B$7)</f>
        <v>Alon</v>
      </c>
      <c r="L1152" t="str">
        <f>_xlfn.XLOOKUP(J1152,dFornecedor!$A$2:$A$6,dFornecedor!$B$2:$B$6)</f>
        <v>StepUp</v>
      </c>
      <c r="M1152" t="str">
        <f>_xlfn.XLOOKUP(G1152,dMateriaPrima!$A$2:$A$12,dMateriaPrima!$B$2:$B$12)</f>
        <v>Papel</v>
      </c>
      <c r="N1152" s="2">
        <f>_xlfn.XLOOKUP(G1152,dMateriaPrima!$A$2:$A$12,dMateriaPrima!$C$2:$C$12)</f>
        <v>9</v>
      </c>
      <c r="O1152" s="3">
        <f t="shared" si="85"/>
        <v>126</v>
      </c>
      <c r="P1152" s="4">
        <f t="shared" si="86"/>
        <v>0</v>
      </c>
      <c r="Q1152" s="3">
        <f t="shared" si="87"/>
        <v>126</v>
      </c>
      <c r="R1152" t="str">
        <f t="shared" si="88"/>
        <v>Em atraso</v>
      </c>
      <c r="S1152" s="5">
        <f t="shared" si="89"/>
        <v>1</v>
      </c>
    </row>
    <row r="1153" spans="1:19" x14ac:dyDescent="0.25">
      <c r="A1153">
        <v>1152</v>
      </c>
      <c r="B1153" s="1">
        <v>43684</v>
      </c>
      <c r="C1153" s="1">
        <v>43690</v>
      </c>
      <c r="D1153" s="1">
        <v>43691</v>
      </c>
      <c r="E1153" s="1">
        <v>43692</v>
      </c>
      <c r="F1153">
        <v>4</v>
      </c>
      <c r="G1153">
        <v>5</v>
      </c>
      <c r="H1153">
        <v>29</v>
      </c>
      <c r="I1153" s="6">
        <v>0</v>
      </c>
      <c r="J1153">
        <v>2</v>
      </c>
      <c r="K1153" t="str">
        <f>_xlfn.XLOOKUP(fCompras!F1153,dComprador!$A$2:$A$7,dComprador!$B$2:$B$7)</f>
        <v>Lira</v>
      </c>
      <c r="L1153" t="str">
        <f>_xlfn.XLOOKUP(J1153,dFornecedor!$A$2:$A$6,dFornecedor!$B$2:$B$6)</f>
        <v>Minerva</v>
      </c>
      <c r="M1153" t="str">
        <f>_xlfn.XLOOKUP(G1153,dMateriaPrima!$A$2:$A$12,dMateriaPrima!$B$2:$B$12)</f>
        <v>Areia</v>
      </c>
      <c r="N1153" s="2">
        <f>_xlfn.XLOOKUP(G1153,dMateriaPrima!$A$2:$A$12,dMateriaPrima!$C$2:$C$12)</f>
        <v>3.59</v>
      </c>
      <c r="O1153" s="3">
        <f t="shared" si="85"/>
        <v>104.11</v>
      </c>
      <c r="P1153" s="4">
        <f t="shared" si="86"/>
        <v>0</v>
      </c>
      <c r="Q1153" s="3">
        <f t="shared" si="87"/>
        <v>104.11</v>
      </c>
      <c r="R1153" t="str">
        <f t="shared" si="88"/>
        <v>Em atraso</v>
      </c>
      <c r="S1153" s="5">
        <f t="shared" si="89"/>
        <v>1</v>
      </c>
    </row>
    <row r="1154" spans="1:19" x14ac:dyDescent="0.25">
      <c r="A1154">
        <v>1153</v>
      </c>
      <c r="B1154" s="1">
        <v>43684</v>
      </c>
      <c r="C1154" s="1">
        <v>43692</v>
      </c>
      <c r="D1154" s="1">
        <v>43695</v>
      </c>
      <c r="E1154" s="1">
        <v>43696</v>
      </c>
      <c r="F1154">
        <v>4</v>
      </c>
      <c r="G1154">
        <v>11</v>
      </c>
      <c r="H1154">
        <v>202</v>
      </c>
      <c r="I1154" s="6">
        <v>0</v>
      </c>
      <c r="J1154">
        <v>2</v>
      </c>
      <c r="K1154" t="str">
        <f>_xlfn.XLOOKUP(fCompras!F1154,dComprador!$A$2:$A$7,dComprador!$B$2:$B$7)</f>
        <v>Lira</v>
      </c>
      <c r="L1154" t="str">
        <f>_xlfn.XLOOKUP(J1154,dFornecedor!$A$2:$A$6,dFornecedor!$B$2:$B$6)</f>
        <v>Minerva</v>
      </c>
      <c r="M1154" t="str">
        <f>_xlfn.XLOOKUP(G1154,dMateriaPrima!$A$2:$A$12,dMateriaPrima!$B$2:$B$12)</f>
        <v>Papel</v>
      </c>
      <c r="N1154" s="2">
        <f>_xlfn.XLOOKUP(G1154,dMateriaPrima!$A$2:$A$12,dMateriaPrima!$C$2:$C$12)</f>
        <v>9</v>
      </c>
      <c r="O1154" s="3">
        <f t="shared" si="85"/>
        <v>1818</v>
      </c>
      <c r="P1154" s="4">
        <f t="shared" si="86"/>
        <v>0</v>
      </c>
      <c r="Q1154" s="3">
        <f t="shared" si="87"/>
        <v>1818</v>
      </c>
      <c r="R1154" t="str">
        <f t="shared" si="88"/>
        <v>Em atraso</v>
      </c>
      <c r="S1154" s="5">
        <f t="shared" si="89"/>
        <v>1</v>
      </c>
    </row>
    <row r="1155" spans="1:19" x14ac:dyDescent="0.25">
      <c r="A1155">
        <v>1154</v>
      </c>
      <c r="B1155" s="1">
        <v>43684</v>
      </c>
      <c r="C1155" s="1">
        <v>43685</v>
      </c>
      <c r="D1155" s="1">
        <v>43691</v>
      </c>
      <c r="E1155" s="1">
        <v>43691</v>
      </c>
      <c r="F1155">
        <v>4</v>
      </c>
      <c r="G1155">
        <v>1</v>
      </c>
      <c r="H1155">
        <v>68</v>
      </c>
      <c r="I1155" s="6">
        <v>0</v>
      </c>
      <c r="J1155">
        <v>3</v>
      </c>
      <c r="K1155" t="str">
        <f>_xlfn.XLOOKUP(fCompras!F1155,dComprador!$A$2:$A$7,dComprador!$B$2:$B$7)</f>
        <v>Lira</v>
      </c>
      <c r="L1155" t="str">
        <f>_xlfn.XLOOKUP(J1155,dFornecedor!$A$2:$A$6,dFornecedor!$B$2:$B$6)</f>
        <v>StepUp</v>
      </c>
      <c r="M1155" t="str">
        <f>_xlfn.XLOOKUP(G1155,dMateriaPrima!$A$2:$A$12,dMateriaPrima!$B$2:$B$12)</f>
        <v>Tecido</v>
      </c>
      <c r="N1155" s="2">
        <f>_xlfn.XLOOKUP(G1155,dMateriaPrima!$A$2:$A$12,dMateriaPrima!$C$2:$C$12)</f>
        <v>18</v>
      </c>
      <c r="O1155" s="3">
        <f t="shared" ref="O1155:O1218" si="90">PRODUCT(H1155,N1155)</f>
        <v>1224</v>
      </c>
      <c r="P1155" s="4">
        <f t="shared" ref="P1155:P1218" si="91">PRODUCT(O1155,I1155)</f>
        <v>0</v>
      </c>
      <c r="Q1155" s="3">
        <f t="shared" ref="Q1155:Q1218" si="92">O1155-P1155</f>
        <v>1224</v>
      </c>
      <c r="R1155" t="str">
        <f t="shared" ref="R1155:R1218" si="93">IF(E1155&lt;=D1155,"No prazo",IF(E1155&gt;D1155,"Em atraso"))</f>
        <v>No prazo</v>
      </c>
      <c r="S1155" s="5">
        <f t="shared" ref="S1155:S1218" si="94">IF(E1155 &gt;D1155, E1155-D1155,0)</f>
        <v>0</v>
      </c>
    </row>
    <row r="1156" spans="1:19" x14ac:dyDescent="0.25">
      <c r="A1156">
        <v>1155</v>
      </c>
      <c r="B1156" s="1">
        <v>43684</v>
      </c>
      <c r="C1156" s="1">
        <v>43685</v>
      </c>
      <c r="D1156" s="1">
        <v>43692</v>
      </c>
      <c r="E1156" s="1">
        <v>43692</v>
      </c>
      <c r="F1156">
        <v>4</v>
      </c>
      <c r="G1156">
        <v>11</v>
      </c>
      <c r="H1156">
        <v>319</v>
      </c>
      <c r="I1156" s="6">
        <v>0</v>
      </c>
      <c r="J1156">
        <v>3</v>
      </c>
      <c r="K1156" t="str">
        <f>_xlfn.XLOOKUP(fCompras!F1156,dComprador!$A$2:$A$7,dComprador!$B$2:$B$7)</f>
        <v>Lira</v>
      </c>
      <c r="L1156" t="str">
        <f>_xlfn.XLOOKUP(J1156,dFornecedor!$A$2:$A$6,dFornecedor!$B$2:$B$6)</f>
        <v>StepUp</v>
      </c>
      <c r="M1156" t="str">
        <f>_xlfn.XLOOKUP(G1156,dMateriaPrima!$A$2:$A$12,dMateriaPrima!$B$2:$B$12)</f>
        <v>Papel</v>
      </c>
      <c r="N1156" s="2">
        <f>_xlfn.XLOOKUP(G1156,dMateriaPrima!$A$2:$A$12,dMateriaPrima!$C$2:$C$12)</f>
        <v>9</v>
      </c>
      <c r="O1156" s="3">
        <f t="shared" si="90"/>
        <v>2871</v>
      </c>
      <c r="P1156" s="4">
        <f t="shared" si="91"/>
        <v>0</v>
      </c>
      <c r="Q1156" s="3">
        <f t="shared" si="92"/>
        <v>2871</v>
      </c>
      <c r="R1156" t="str">
        <f t="shared" si="93"/>
        <v>No prazo</v>
      </c>
      <c r="S1156" s="5">
        <f t="shared" si="94"/>
        <v>0</v>
      </c>
    </row>
    <row r="1157" spans="1:19" x14ac:dyDescent="0.25">
      <c r="A1157">
        <v>1156</v>
      </c>
      <c r="B1157" s="1">
        <v>43684</v>
      </c>
      <c r="C1157" s="1">
        <v>43692</v>
      </c>
      <c r="D1157" s="1">
        <v>43699</v>
      </c>
      <c r="E1157" s="1">
        <v>43699</v>
      </c>
      <c r="F1157">
        <v>1</v>
      </c>
      <c r="G1157">
        <v>1</v>
      </c>
      <c r="H1157">
        <v>449</v>
      </c>
      <c r="I1157" s="6">
        <v>0</v>
      </c>
      <c r="J1157">
        <v>2</v>
      </c>
      <c r="K1157" t="str">
        <f>_xlfn.XLOOKUP(fCompras!F1157,dComprador!$A$2:$A$7,dComprador!$B$2:$B$7)</f>
        <v>Alon</v>
      </c>
      <c r="L1157" t="str">
        <f>_xlfn.XLOOKUP(J1157,dFornecedor!$A$2:$A$6,dFornecedor!$B$2:$B$6)</f>
        <v>Minerva</v>
      </c>
      <c r="M1157" t="str">
        <f>_xlfn.XLOOKUP(G1157,dMateriaPrima!$A$2:$A$12,dMateriaPrima!$B$2:$B$12)</f>
        <v>Tecido</v>
      </c>
      <c r="N1157" s="2">
        <f>_xlfn.XLOOKUP(G1157,dMateriaPrima!$A$2:$A$12,dMateriaPrima!$C$2:$C$12)</f>
        <v>18</v>
      </c>
      <c r="O1157" s="3">
        <f t="shared" si="90"/>
        <v>8082</v>
      </c>
      <c r="P1157" s="4">
        <f t="shared" si="91"/>
        <v>0</v>
      </c>
      <c r="Q1157" s="3">
        <f t="shared" si="92"/>
        <v>8082</v>
      </c>
      <c r="R1157" t="str">
        <f t="shared" si="93"/>
        <v>No prazo</v>
      </c>
      <c r="S1157" s="5">
        <f t="shared" si="94"/>
        <v>0</v>
      </c>
    </row>
    <row r="1158" spans="1:19" x14ac:dyDescent="0.25">
      <c r="A1158">
        <v>1157</v>
      </c>
      <c r="B1158" s="1">
        <v>43684</v>
      </c>
      <c r="C1158" s="1">
        <v>43692</v>
      </c>
      <c r="D1158" s="1">
        <v>43699</v>
      </c>
      <c r="E1158" s="1">
        <v>43704</v>
      </c>
      <c r="F1158">
        <v>1</v>
      </c>
      <c r="G1158">
        <v>11</v>
      </c>
      <c r="H1158">
        <v>2</v>
      </c>
      <c r="I1158" s="6">
        <v>0</v>
      </c>
      <c r="J1158">
        <v>3</v>
      </c>
      <c r="K1158" t="str">
        <f>_xlfn.XLOOKUP(fCompras!F1158,dComprador!$A$2:$A$7,dComprador!$B$2:$B$7)</f>
        <v>Alon</v>
      </c>
      <c r="L1158" t="str">
        <f>_xlfn.XLOOKUP(J1158,dFornecedor!$A$2:$A$6,dFornecedor!$B$2:$B$6)</f>
        <v>StepUp</v>
      </c>
      <c r="M1158" t="str">
        <f>_xlfn.XLOOKUP(G1158,dMateriaPrima!$A$2:$A$12,dMateriaPrima!$B$2:$B$12)</f>
        <v>Papel</v>
      </c>
      <c r="N1158" s="2">
        <f>_xlfn.XLOOKUP(G1158,dMateriaPrima!$A$2:$A$12,dMateriaPrima!$C$2:$C$12)</f>
        <v>9</v>
      </c>
      <c r="O1158" s="3">
        <f t="shared" si="90"/>
        <v>18</v>
      </c>
      <c r="P1158" s="4">
        <f t="shared" si="91"/>
        <v>0</v>
      </c>
      <c r="Q1158" s="3">
        <f t="shared" si="92"/>
        <v>18</v>
      </c>
      <c r="R1158" t="str">
        <f t="shared" si="93"/>
        <v>Em atraso</v>
      </c>
      <c r="S1158" s="5">
        <f t="shared" si="94"/>
        <v>5</v>
      </c>
    </row>
    <row r="1159" spans="1:19" x14ac:dyDescent="0.25">
      <c r="A1159">
        <v>1158</v>
      </c>
      <c r="B1159" s="1">
        <v>43684</v>
      </c>
      <c r="C1159" s="1">
        <v>43686</v>
      </c>
      <c r="D1159" s="1">
        <v>43704</v>
      </c>
      <c r="E1159" s="1">
        <v>43705</v>
      </c>
      <c r="F1159">
        <v>1</v>
      </c>
      <c r="G1159">
        <v>4</v>
      </c>
      <c r="H1159">
        <v>57</v>
      </c>
      <c r="I1159" s="6">
        <v>0</v>
      </c>
      <c r="J1159">
        <v>4</v>
      </c>
      <c r="K1159" t="str">
        <f>_xlfn.XLOOKUP(fCompras!F1159,dComprador!$A$2:$A$7,dComprador!$B$2:$B$7)</f>
        <v>Alon</v>
      </c>
      <c r="L1159" t="str">
        <f>_xlfn.XLOOKUP(J1159,dFornecedor!$A$2:$A$6,dFornecedor!$B$2:$B$6)</f>
        <v>AlphaOmega</v>
      </c>
      <c r="M1159" t="str">
        <f>_xlfn.XLOOKUP(G1159,dMateriaPrima!$A$2:$A$12,dMateriaPrima!$B$2:$B$12)</f>
        <v>Madeira</v>
      </c>
      <c r="N1159" s="2">
        <f>_xlfn.XLOOKUP(G1159,dMateriaPrima!$A$2:$A$12,dMateriaPrima!$C$2:$C$12)</f>
        <v>168</v>
      </c>
      <c r="O1159" s="3">
        <f t="shared" si="90"/>
        <v>9576</v>
      </c>
      <c r="P1159" s="4">
        <f t="shared" si="91"/>
        <v>0</v>
      </c>
      <c r="Q1159" s="3">
        <f t="shared" si="92"/>
        <v>9576</v>
      </c>
      <c r="R1159" t="str">
        <f t="shared" si="93"/>
        <v>Em atraso</v>
      </c>
      <c r="S1159" s="5">
        <f t="shared" si="94"/>
        <v>1</v>
      </c>
    </row>
    <row r="1160" spans="1:19" x14ac:dyDescent="0.25">
      <c r="A1160">
        <v>1159</v>
      </c>
      <c r="B1160" s="1">
        <v>43684</v>
      </c>
      <c r="C1160" s="1">
        <v>43687</v>
      </c>
      <c r="D1160" s="1">
        <v>43696</v>
      </c>
      <c r="E1160" s="1">
        <v>43696</v>
      </c>
      <c r="F1160">
        <v>1</v>
      </c>
      <c r="G1160">
        <v>5</v>
      </c>
      <c r="H1160">
        <v>195</v>
      </c>
      <c r="I1160" s="6">
        <v>0</v>
      </c>
      <c r="J1160">
        <v>2</v>
      </c>
      <c r="K1160" t="str">
        <f>_xlfn.XLOOKUP(fCompras!F1160,dComprador!$A$2:$A$7,dComprador!$B$2:$B$7)</f>
        <v>Alon</v>
      </c>
      <c r="L1160" t="str">
        <f>_xlfn.XLOOKUP(J1160,dFornecedor!$A$2:$A$6,dFornecedor!$B$2:$B$6)</f>
        <v>Minerva</v>
      </c>
      <c r="M1160" t="str">
        <f>_xlfn.XLOOKUP(G1160,dMateriaPrima!$A$2:$A$12,dMateriaPrima!$B$2:$B$12)</f>
        <v>Areia</v>
      </c>
      <c r="N1160" s="2">
        <f>_xlfn.XLOOKUP(G1160,dMateriaPrima!$A$2:$A$12,dMateriaPrima!$C$2:$C$12)</f>
        <v>3.59</v>
      </c>
      <c r="O1160" s="3">
        <f t="shared" si="90"/>
        <v>700.05</v>
      </c>
      <c r="P1160" s="4">
        <f t="shared" si="91"/>
        <v>0</v>
      </c>
      <c r="Q1160" s="3">
        <f t="shared" si="92"/>
        <v>700.05</v>
      </c>
      <c r="R1160" t="str">
        <f t="shared" si="93"/>
        <v>No prazo</v>
      </c>
      <c r="S1160" s="5">
        <f t="shared" si="94"/>
        <v>0</v>
      </c>
    </row>
    <row r="1161" spans="1:19" x14ac:dyDescent="0.25">
      <c r="A1161">
        <v>1160</v>
      </c>
      <c r="B1161" s="1">
        <v>43684</v>
      </c>
      <c r="C1161" s="1">
        <v>43691</v>
      </c>
      <c r="D1161" s="1">
        <v>43701</v>
      </c>
      <c r="E1161" s="1">
        <v>43704</v>
      </c>
      <c r="F1161">
        <v>1</v>
      </c>
      <c r="G1161">
        <v>5</v>
      </c>
      <c r="H1161">
        <v>14</v>
      </c>
      <c r="I1161" s="6">
        <v>0</v>
      </c>
      <c r="J1161">
        <v>5</v>
      </c>
      <c r="K1161" t="str">
        <f>_xlfn.XLOOKUP(fCompras!F1161,dComprador!$A$2:$A$7,dComprador!$B$2:$B$7)</f>
        <v>Alon</v>
      </c>
      <c r="L1161" t="str">
        <f>_xlfn.XLOOKUP(J1161,dFornecedor!$A$2:$A$6,dFornecedor!$B$2:$B$6)</f>
        <v>Atlas</v>
      </c>
      <c r="M1161" t="str">
        <f>_xlfn.XLOOKUP(G1161,dMateriaPrima!$A$2:$A$12,dMateriaPrima!$B$2:$B$12)</f>
        <v>Areia</v>
      </c>
      <c r="N1161" s="2">
        <f>_xlfn.XLOOKUP(G1161,dMateriaPrima!$A$2:$A$12,dMateriaPrima!$C$2:$C$12)</f>
        <v>3.59</v>
      </c>
      <c r="O1161" s="3">
        <f t="shared" si="90"/>
        <v>50.26</v>
      </c>
      <c r="P1161" s="4">
        <f t="shared" si="91"/>
        <v>0</v>
      </c>
      <c r="Q1161" s="3">
        <f t="shared" si="92"/>
        <v>50.26</v>
      </c>
      <c r="R1161" t="str">
        <f t="shared" si="93"/>
        <v>Em atraso</v>
      </c>
      <c r="S1161" s="5">
        <f t="shared" si="94"/>
        <v>3</v>
      </c>
    </row>
    <row r="1162" spans="1:19" x14ac:dyDescent="0.25">
      <c r="A1162">
        <v>1161</v>
      </c>
      <c r="B1162" s="1">
        <v>43684</v>
      </c>
      <c r="C1162" s="1">
        <v>43684</v>
      </c>
      <c r="D1162" s="1">
        <v>43708</v>
      </c>
      <c r="E1162" s="1">
        <v>43708</v>
      </c>
      <c r="F1162">
        <v>1</v>
      </c>
      <c r="G1162">
        <v>11</v>
      </c>
      <c r="H1162">
        <v>334</v>
      </c>
      <c r="I1162" s="6">
        <v>0</v>
      </c>
      <c r="J1162">
        <v>2</v>
      </c>
      <c r="K1162" t="str">
        <f>_xlfn.XLOOKUP(fCompras!F1162,dComprador!$A$2:$A$7,dComprador!$B$2:$B$7)</f>
        <v>Alon</v>
      </c>
      <c r="L1162" t="str">
        <f>_xlfn.XLOOKUP(J1162,dFornecedor!$A$2:$A$6,dFornecedor!$B$2:$B$6)</f>
        <v>Minerva</v>
      </c>
      <c r="M1162" t="str">
        <f>_xlfn.XLOOKUP(G1162,dMateriaPrima!$A$2:$A$12,dMateriaPrima!$B$2:$B$12)</f>
        <v>Papel</v>
      </c>
      <c r="N1162" s="2">
        <f>_xlfn.XLOOKUP(G1162,dMateriaPrima!$A$2:$A$12,dMateriaPrima!$C$2:$C$12)</f>
        <v>9</v>
      </c>
      <c r="O1162" s="3">
        <f t="shared" si="90"/>
        <v>3006</v>
      </c>
      <c r="P1162" s="4">
        <f t="shared" si="91"/>
        <v>0</v>
      </c>
      <c r="Q1162" s="3">
        <f t="shared" si="92"/>
        <v>3006</v>
      </c>
      <c r="R1162" t="str">
        <f t="shared" si="93"/>
        <v>No prazo</v>
      </c>
      <c r="S1162" s="5">
        <f t="shared" si="94"/>
        <v>0</v>
      </c>
    </row>
    <row r="1163" spans="1:19" x14ac:dyDescent="0.25">
      <c r="A1163">
        <v>1162</v>
      </c>
      <c r="B1163" s="1">
        <v>43685</v>
      </c>
      <c r="C1163" s="1">
        <v>43692</v>
      </c>
      <c r="D1163" s="1">
        <v>43718</v>
      </c>
      <c r="E1163" s="1">
        <v>43719</v>
      </c>
      <c r="F1163">
        <v>1</v>
      </c>
      <c r="G1163">
        <v>8</v>
      </c>
      <c r="H1163">
        <v>45</v>
      </c>
      <c r="I1163" s="6">
        <v>0</v>
      </c>
      <c r="J1163">
        <v>2</v>
      </c>
      <c r="K1163" t="str">
        <f>_xlfn.XLOOKUP(fCompras!F1163,dComprador!$A$2:$A$7,dComprador!$B$2:$B$7)</f>
        <v>Alon</v>
      </c>
      <c r="L1163" t="str">
        <f>_xlfn.XLOOKUP(J1163,dFornecedor!$A$2:$A$6,dFornecedor!$B$2:$B$6)</f>
        <v>Minerva</v>
      </c>
      <c r="M1163" t="str">
        <f>_xlfn.XLOOKUP(G1163,dMateriaPrima!$A$2:$A$12,dMateriaPrima!$B$2:$B$12)</f>
        <v>Cimento</v>
      </c>
      <c r="N1163" s="2">
        <f>_xlfn.XLOOKUP(G1163,dMateriaPrima!$A$2:$A$12,dMateriaPrima!$C$2:$C$12)</f>
        <v>23</v>
      </c>
      <c r="O1163" s="3">
        <f t="shared" si="90"/>
        <v>1035</v>
      </c>
      <c r="P1163" s="4">
        <f t="shared" si="91"/>
        <v>0</v>
      </c>
      <c r="Q1163" s="3">
        <f t="shared" si="92"/>
        <v>1035</v>
      </c>
      <c r="R1163" t="str">
        <f t="shared" si="93"/>
        <v>Em atraso</v>
      </c>
      <c r="S1163" s="5">
        <f t="shared" si="94"/>
        <v>1</v>
      </c>
    </row>
    <row r="1164" spans="1:19" x14ac:dyDescent="0.25">
      <c r="A1164">
        <v>1163</v>
      </c>
      <c r="B1164" s="1">
        <v>43685</v>
      </c>
      <c r="C1164" s="1">
        <v>43691</v>
      </c>
      <c r="D1164" s="1">
        <v>43692</v>
      </c>
      <c r="E1164" s="1">
        <v>43694</v>
      </c>
      <c r="F1164">
        <v>4</v>
      </c>
      <c r="G1164">
        <v>1</v>
      </c>
      <c r="H1164">
        <v>175</v>
      </c>
      <c r="I1164" s="6">
        <v>0</v>
      </c>
      <c r="J1164">
        <v>2</v>
      </c>
      <c r="K1164" t="str">
        <f>_xlfn.XLOOKUP(fCompras!F1164,dComprador!$A$2:$A$7,dComprador!$B$2:$B$7)</f>
        <v>Lira</v>
      </c>
      <c r="L1164" t="str">
        <f>_xlfn.XLOOKUP(J1164,dFornecedor!$A$2:$A$6,dFornecedor!$B$2:$B$6)</f>
        <v>Minerva</v>
      </c>
      <c r="M1164" t="str">
        <f>_xlfn.XLOOKUP(G1164,dMateriaPrima!$A$2:$A$12,dMateriaPrima!$B$2:$B$12)</f>
        <v>Tecido</v>
      </c>
      <c r="N1164" s="2">
        <f>_xlfn.XLOOKUP(G1164,dMateriaPrima!$A$2:$A$12,dMateriaPrima!$C$2:$C$12)</f>
        <v>18</v>
      </c>
      <c r="O1164" s="3">
        <f t="shared" si="90"/>
        <v>3150</v>
      </c>
      <c r="P1164" s="4">
        <f t="shared" si="91"/>
        <v>0</v>
      </c>
      <c r="Q1164" s="3">
        <f t="shared" si="92"/>
        <v>3150</v>
      </c>
      <c r="R1164" t="str">
        <f t="shared" si="93"/>
        <v>Em atraso</v>
      </c>
      <c r="S1164" s="5">
        <f t="shared" si="94"/>
        <v>2</v>
      </c>
    </row>
    <row r="1165" spans="1:19" x14ac:dyDescent="0.25">
      <c r="A1165">
        <v>1164</v>
      </c>
      <c r="B1165" s="1">
        <v>43685</v>
      </c>
      <c r="C1165" s="1">
        <v>43692</v>
      </c>
      <c r="D1165" s="1">
        <v>43693</v>
      </c>
      <c r="E1165" s="1">
        <v>43693</v>
      </c>
      <c r="F1165">
        <v>4</v>
      </c>
      <c r="G1165">
        <v>1</v>
      </c>
      <c r="H1165">
        <v>23</v>
      </c>
      <c r="I1165" s="6">
        <v>0</v>
      </c>
      <c r="J1165">
        <v>3</v>
      </c>
      <c r="K1165" t="str">
        <f>_xlfn.XLOOKUP(fCompras!F1165,dComprador!$A$2:$A$7,dComprador!$B$2:$B$7)</f>
        <v>Lira</v>
      </c>
      <c r="L1165" t="str">
        <f>_xlfn.XLOOKUP(J1165,dFornecedor!$A$2:$A$6,dFornecedor!$B$2:$B$6)</f>
        <v>StepUp</v>
      </c>
      <c r="M1165" t="str">
        <f>_xlfn.XLOOKUP(G1165,dMateriaPrima!$A$2:$A$12,dMateriaPrima!$B$2:$B$12)</f>
        <v>Tecido</v>
      </c>
      <c r="N1165" s="2">
        <f>_xlfn.XLOOKUP(G1165,dMateriaPrima!$A$2:$A$12,dMateriaPrima!$C$2:$C$12)</f>
        <v>18</v>
      </c>
      <c r="O1165" s="3">
        <f t="shared" si="90"/>
        <v>414</v>
      </c>
      <c r="P1165" s="4">
        <f t="shared" si="91"/>
        <v>0</v>
      </c>
      <c r="Q1165" s="3">
        <f t="shared" si="92"/>
        <v>414</v>
      </c>
      <c r="R1165" t="str">
        <f t="shared" si="93"/>
        <v>No prazo</v>
      </c>
      <c r="S1165" s="5">
        <f t="shared" si="94"/>
        <v>0</v>
      </c>
    </row>
    <row r="1166" spans="1:19" x14ac:dyDescent="0.25">
      <c r="A1166">
        <v>1165</v>
      </c>
      <c r="B1166" s="1">
        <v>43685</v>
      </c>
      <c r="C1166" s="1">
        <v>43691</v>
      </c>
      <c r="D1166" s="1">
        <v>43691</v>
      </c>
      <c r="E1166" s="1">
        <v>43695</v>
      </c>
      <c r="F1166">
        <v>4</v>
      </c>
      <c r="G1166">
        <v>11</v>
      </c>
      <c r="H1166">
        <v>6</v>
      </c>
      <c r="I1166" s="6">
        <v>0</v>
      </c>
      <c r="J1166">
        <v>1</v>
      </c>
      <c r="K1166" t="str">
        <f>_xlfn.XLOOKUP(fCompras!F1166,dComprador!$A$2:$A$7,dComprador!$B$2:$B$7)</f>
        <v>Lira</v>
      </c>
      <c r="L1166" t="str">
        <f>_xlfn.XLOOKUP(J1166,dFornecedor!$A$2:$A$6,dFornecedor!$B$2:$B$6)</f>
        <v>NorthShore</v>
      </c>
      <c r="M1166" t="str">
        <f>_xlfn.XLOOKUP(G1166,dMateriaPrima!$A$2:$A$12,dMateriaPrima!$B$2:$B$12)</f>
        <v>Papel</v>
      </c>
      <c r="N1166" s="2">
        <f>_xlfn.XLOOKUP(G1166,dMateriaPrima!$A$2:$A$12,dMateriaPrima!$C$2:$C$12)</f>
        <v>9</v>
      </c>
      <c r="O1166" s="3">
        <f t="shared" si="90"/>
        <v>54</v>
      </c>
      <c r="P1166" s="4">
        <f t="shared" si="91"/>
        <v>0</v>
      </c>
      <c r="Q1166" s="3">
        <f t="shared" si="92"/>
        <v>54</v>
      </c>
      <c r="R1166" t="str">
        <f t="shared" si="93"/>
        <v>Em atraso</v>
      </c>
      <c r="S1166" s="5">
        <f t="shared" si="94"/>
        <v>4</v>
      </c>
    </row>
    <row r="1167" spans="1:19" x14ac:dyDescent="0.25">
      <c r="A1167">
        <v>1166</v>
      </c>
      <c r="B1167" s="1">
        <v>43685</v>
      </c>
      <c r="C1167" s="1">
        <v>43687</v>
      </c>
      <c r="D1167" s="1">
        <v>43706</v>
      </c>
      <c r="E1167" s="1">
        <v>43707</v>
      </c>
      <c r="F1167">
        <v>1</v>
      </c>
      <c r="G1167">
        <v>2</v>
      </c>
      <c r="H1167">
        <v>503</v>
      </c>
      <c r="I1167" s="6">
        <v>0</v>
      </c>
      <c r="J1167">
        <v>4</v>
      </c>
      <c r="K1167" t="str">
        <f>_xlfn.XLOOKUP(fCompras!F1167,dComprador!$A$2:$A$7,dComprador!$B$2:$B$7)</f>
        <v>Alon</v>
      </c>
      <c r="L1167" t="str">
        <f>_xlfn.XLOOKUP(J1167,dFornecedor!$A$2:$A$6,dFornecedor!$B$2:$B$6)</f>
        <v>AlphaOmega</v>
      </c>
      <c r="M1167" t="str">
        <f>_xlfn.XLOOKUP(G1167,dMateriaPrima!$A$2:$A$12,dMateriaPrima!$B$2:$B$12)</f>
        <v>Chapa Metal</v>
      </c>
      <c r="N1167" s="2">
        <f>_xlfn.XLOOKUP(G1167,dMateriaPrima!$A$2:$A$12,dMateriaPrima!$C$2:$C$12)</f>
        <v>299.89999999999998</v>
      </c>
      <c r="O1167" s="3">
        <f t="shared" si="90"/>
        <v>150849.69999999998</v>
      </c>
      <c r="P1167" s="4">
        <f t="shared" si="91"/>
        <v>0</v>
      </c>
      <c r="Q1167" s="3">
        <f t="shared" si="92"/>
        <v>150849.69999999998</v>
      </c>
      <c r="R1167" t="str">
        <f t="shared" si="93"/>
        <v>Em atraso</v>
      </c>
      <c r="S1167" s="5">
        <f t="shared" si="94"/>
        <v>1</v>
      </c>
    </row>
    <row r="1168" spans="1:19" x14ac:dyDescent="0.25">
      <c r="A1168">
        <v>1167</v>
      </c>
      <c r="B1168" s="1">
        <v>43685</v>
      </c>
      <c r="C1168" s="1">
        <v>43688</v>
      </c>
      <c r="D1168" s="1">
        <v>43702</v>
      </c>
      <c r="E1168" s="1">
        <v>43703</v>
      </c>
      <c r="F1168">
        <v>2</v>
      </c>
      <c r="G1168">
        <v>11</v>
      </c>
      <c r="H1168">
        <v>335</v>
      </c>
      <c r="I1168" s="6">
        <v>0</v>
      </c>
      <c r="J1168">
        <v>3</v>
      </c>
      <c r="K1168" t="str">
        <f>_xlfn.XLOOKUP(fCompras!F1168,dComprador!$A$2:$A$7,dComprador!$B$2:$B$7)</f>
        <v>João</v>
      </c>
      <c r="L1168" t="str">
        <f>_xlfn.XLOOKUP(J1168,dFornecedor!$A$2:$A$6,dFornecedor!$B$2:$B$6)</f>
        <v>StepUp</v>
      </c>
      <c r="M1168" t="str">
        <f>_xlfn.XLOOKUP(G1168,dMateriaPrima!$A$2:$A$12,dMateriaPrima!$B$2:$B$12)</f>
        <v>Papel</v>
      </c>
      <c r="N1168" s="2">
        <f>_xlfn.XLOOKUP(G1168,dMateriaPrima!$A$2:$A$12,dMateriaPrima!$C$2:$C$12)</f>
        <v>9</v>
      </c>
      <c r="O1168" s="3">
        <f t="shared" si="90"/>
        <v>3015</v>
      </c>
      <c r="P1168" s="4">
        <f t="shared" si="91"/>
        <v>0</v>
      </c>
      <c r="Q1168" s="3">
        <f t="shared" si="92"/>
        <v>3015</v>
      </c>
      <c r="R1168" t="str">
        <f t="shared" si="93"/>
        <v>Em atraso</v>
      </c>
      <c r="S1168" s="5">
        <f t="shared" si="94"/>
        <v>1</v>
      </c>
    </row>
    <row r="1169" spans="1:19" x14ac:dyDescent="0.25">
      <c r="A1169">
        <v>1168</v>
      </c>
      <c r="B1169" s="1">
        <v>43685</v>
      </c>
      <c r="C1169" s="1">
        <v>43694</v>
      </c>
      <c r="D1169" s="1">
        <v>43709</v>
      </c>
      <c r="E1169" s="1">
        <v>43711</v>
      </c>
      <c r="F1169">
        <v>1</v>
      </c>
      <c r="G1169">
        <v>11</v>
      </c>
      <c r="H1169">
        <v>116</v>
      </c>
      <c r="I1169" s="6">
        <v>0</v>
      </c>
      <c r="J1169">
        <v>3</v>
      </c>
      <c r="K1169" t="str">
        <f>_xlfn.XLOOKUP(fCompras!F1169,dComprador!$A$2:$A$7,dComprador!$B$2:$B$7)</f>
        <v>Alon</v>
      </c>
      <c r="L1169" t="str">
        <f>_xlfn.XLOOKUP(J1169,dFornecedor!$A$2:$A$6,dFornecedor!$B$2:$B$6)</f>
        <v>StepUp</v>
      </c>
      <c r="M1169" t="str">
        <f>_xlfn.XLOOKUP(G1169,dMateriaPrima!$A$2:$A$12,dMateriaPrima!$B$2:$B$12)</f>
        <v>Papel</v>
      </c>
      <c r="N1169" s="2">
        <f>_xlfn.XLOOKUP(G1169,dMateriaPrima!$A$2:$A$12,dMateriaPrima!$C$2:$C$12)</f>
        <v>9</v>
      </c>
      <c r="O1169" s="3">
        <f t="shared" si="90"/>
        <v>1044</v>
      </c>
      <c r="P1169" s="4">
        <f t="shared" si="91"/>
        <v>0</v>
      </c>
      <c r="Q1169" s="3">
        <f t="shared" si="92"/>
        <v>1044</v>
      </c>
      <c r="R1169" t="str">
        <f t="shared" si="93"/>
        <v>Em atraso</v>
      </c>
      <c r="S1169" s="5">
        <f t="shared" si="94"/>
        <v>2</v>
      </c>
    </row>
    <row r="1170" spans="1:19" x14ac:dyDescent="0.25">
      <c r="A1170">
        <v>1169</v>
      </c>
      <c r="B1170" s="1">
        <v>43686</v>
      </c>
      <c r="C1170" s="1">
        <v>43686</v>
      </c>
      <c r="D1170" s="1">
        <v>43693</v>
      </c>
      <c r="E1170" s="1">
        <v>43695</v>
      </c>
      <c r="F1170">
        <v>4</v>
      </c>
      <c r="G1170">
        <v>11</v>
      </c>
      <c r="H1170">
        <v>246</v>
      </c>
      <c r="I1170" s="6">
        <v>0</v>
      </c>
      <c r="J1170">
        <v>2</v>
      </c>
      <c r="K1170" t="str">
        <f>_xlfn.XLOOKUP(fCompras!F1170,dComprador!$A$2:$A$7,dComprador!$B$2:$B$7)</f>
        <v>Lira</v>
      </c>
      <c r="L1170" t="str">
        <f>_xlfn.XLOOKUP(J1170,dFornecedor!$A$2:$A$6,dFornecedor!$B$2:$B$6)</f>
        <v>Minerva</v>
      </c>
      <c r="M1170" t="str">
        <f>_xlfn.XLOOKUP(G1170,dMateriaPrima!$A$2:$A$12,dMateriaPrima!$B$2:$B$12)</f>
        <v>Papel</v>
      </c>
      <c r="N1170" s="2">
        <f>_xlfn.XLOOKUP(G1170,dMateriaPrima!$A$2:$A$12,dMateriaPrima!$C$2:$C$12)</f>
        <v>9</v>
      </c>
      <c r="O1170" s="3">
        <f t="shared" si="90"/>
        <v>2214</v>
      </c>
      <c r="P1170" s="4">
        <f t="shared" si="91"/>
        <v>0</v>
      </c>
      <c r="Q1170" s="3">
        <f t="shared" si="92"/>
        <v>2214</v>
      </c>
      <c r="R1170" t="str">
        <f t="shared" si="93"/>
        <v>Em atraso</v>
      </c>
      <c r="S1170" s="5">
        <f t="shared" si="94"/>
        <v>2</v>
      </c>
    </row>
    <row r="1171" spans="1:19" x14ac:dyDescent="0.25">
      <c r="A1171">
        <v>1170</v>
      </c>
      <c r="B1171" s="1">
        <v>43686</v>
      </c>
      <c r="C1171" s="1">
        <v>43686</v>
      </c>
      <c r="D1171" s="1">
        <v>43694</v>
      </c>
      <c r="E1171" s="1">
        <v>43692</v>
      </c>
      <c r="F1171">
        <v>4</v>
      </c>
      <c r="G1171">
        <v>1</v>
      </c>
      <c r="H1171">
        <v>407</v>
      </c>
      <c r="I1171" s="6">
        <v>0</v>
      </c>
      <c r="J1171">
        <v>2</v>
      </c>
      <c r="K1171" t="str">
        <f>_xlfn.XLOOKUP(fCompras!F1171,dComprador!$A$2:$A$7,dComprador!$B$2:$B$7)</f>
        <v>Lira</v>
      </c>
      <c r="L1171" t="str">
        <f>_xlfn.XLOOKUP(J1171,dFornecedor!$A$2:$A$6,dFornecedor!$B$2:$B$6)</f>
        <v>Minerva</v>
      </c>
      <c r="M1171" t="str">
        <f>_xlfn.XLOOKUP(G1171,dMateriaPrima!$A$2:$A$12,dMateriaPrima!$B$2:$B$12)</f>
        <v>Tecido</v>
      </c>
      <c r="N1171" s="2">
        <f>_xlfn.XLOOKUP(G1171,dMateriaPrima!$A$2:$A$12,dMateriaPrima!$C$2:$C$12)</f>
        <v>18</v>
      </c>
      <c r="O1171" s="3">
        <f t="shared" si="90"/>
        <v>7326</v>
      </c>
      <c r="P1171" s="4">
        <f t="shared" si="91"/>
        <v>0</v>
      </c>
      <c r="Q1171" s="3">
        <f t="shared" si="92"/>
        <v>7326</v>
      </c>
      <c r="R1171" t="str">
        <f t="shared" si="93"/>
        <v>No prazo</v>
      </c>
      <c r="S1171" s="5">
        <f t="shared" si="94"/>
        <v>0</v>
      </c>
    </row>
    <row r="1172" spans="1:19" x14ac:dyDescent="0.25">
      <c r="A1172">
        <v>1171</v>
      </c>
      <c r="B1172" s="1">
        <v>43686</v>
      </c>
      <c r="C1172" s="1">
        <v>43687</v>
      </c>
      <c r="D1172" s="1">
        <v>43694</v>
      </c>
      <c r="E1172" s="1">
        <v>43696</v>
      </c>
      <c r="F1172">
        <v>4</v>
      </c>
      <c r="G1172">
        <v>9</v>
      </c>
      <c r="H1172">
        <v>175</v>
      </c>
      <c r="I1172" s="6">
        <v>0</v>
      </c>
      <c r="J1172">
        <v>4</v>
      </c>
      <c r="K1172" t="str">
        <f>_xlfn.XLOOKUP(fCompras!F1172,dComprador!$A$2:$A$7,dComprador!$B$2:$B$7)</f>
        <v>Lira</v>
      </c>
      <c r="L1172" t="str">
        <f>_xlfn.XLOOKUP(J1172,dFornecedor!$A$2:$A$6,dFornecedor!$B$2:$B$6)</f>
        <v>AlphaOmega</v>
      </c>
      <c r="M1172" t="str">
        <f>_xlfn.XLOOKUP(G1172,dMateriaPrima!$A$2:$A$12,dMateriaPrima!$B$2:$B$12)</f>
        <v>Couro</v>
      </c>
      <c r="N1172" s="2">
        <f>_xlfn.XLOOKUP(G1172,dMateriaPrima!$A$2:$A$12,dMateriaPrima!$C$2:$C$12)</f>
        <v>4.4000000000000004</v>
      </c>
      <c r="O1172" s="3">
        <f t="shared" si="90"/>
        <v>770.00000000000011</v>
      </c>
      <c r="P1172" s="4">
        <f t="shared" si="91"/>
        <v>0</v>
      </c>
      <c r="Q1172" s="3">
        <f t="shared" si="92"/>
        <v>770.00000000000011</v>
      </c>
      <c r="R1172" t="str">
        <f t="shared" si="93"/>
        <v>Em atraso</v>
      </c>
      <c r="S1172" s="5">
        <f t="shared" si="94"/>
        <v>2</v>
      </c>
    </row>
    <row r="1173" spans="1:19" x14ac:dyDescent="0.25">
      <c r="A1173">
        <v>1172</v>
      </c>
      <c r="B1173" s="1">
        <v>43686</v>
      </c>
      <c r="C1173" s="1">
        <v>43695</v>
      </c>
      <c r="D1173" s="1">
        <v>43698</v>
      </c>
      <c r="E1173" s="1">
        <v>43700</v>
      </c>
      <c r="F1173">
        <v>4</v>
      </c>
      <c r="G1173">
        <v>11</v>
      </c>
      <c r="H1173">
        <v>144</v>
      </c>
      <c r="I1173" s="6">
        <v>0</v>
      </c>
      <c r="J1173">
        <v>3</v>
      </c>
      <c r="K1173" t="str">
        <f>_xlfn.XLOOKUP(fCompras!F1173,dComprador!$A$2:$A$7,dComprador!$B$2:$B$7)</f>
        <v>Lira</v>
      </c>
      <c r="L1173" t="str">
        <f>_xlfn.XLOOKUP(J1173,dFornecedor!$A$2:$A$6,dFornecedor!$B$2:$B$6)</f>
        <v>StepUp</v>
      </c>
      <c r="M1173" t="str">
        <f>_xlfn.XLOOKUP(G1173,dMateriaPrima!$A$2:$A$12,dMateriaPrima!$B$2:$B$12)</f>
        <v>Papel</v>
      </c>
      <c r="N1173" s="2">
        <f>_xlfn.XLOOKUP(G1173,dMateriaPrima!$A$2:$A$12,dMateriaPrima!$C$2:$C$12)</f>
        <v>9</v>
      </c>
      <c r="O1173" s="3">
        <f t="shared" si="90"/>
        <v>1296</v>
      </c>
      <c r="P1173" s="4">
        <f t="shared" si="91"/>
        <v>0</v>
      </c>
      <c r="Q1173" s="3">
        <f t="shared" si="92"/>
        <v>1296</v>
      </c>
      <c r="R1173" t="str">
        <f t="shared" si="93"/>
        <v>Em atraso</v>
      </c>
      <c r="S1173" s="5">
        <f t="shared" si="94"/>
        <v>2</v>
      </c>
    </row>
    <row r="1174" spans="1:19" x14ac:dyDescent="0.25">
      <c r="A1174">
        <v>1173</v>
      </c>
      <c r="B1174" s="1">
        <v>43686</v>
      </c>
      <c r="C1174" s="1">
        <v>43687</v>
      </c>
      <c r="D1174" s="1">
        <v>43704</v>
      </c>
      <c r="E1174" s="1">
        <v>43706</v>
      </c>
      <c r="F1174">
        <v>1</v>
      </c>
      <c r="G1174">
        <v>7</v>
      </c>
      <c r="H1174">
        <v>335</v>
      </c>
      <c r="I1174" s="6">
        <v>0</v>
      </c>
      <c r="J1174">
        <v>3</v>
      </c>
      <c r="K1174" t="str">
        <f>_xlfn.XLOOKUP(fCompras!F1174,dComprador!$A$2:$A$7,dComprador!$B$2:$B$7)</f>
        <v>Alon</v>
      </c>
      <c r="L1174" t="str">
        <f>_xlfn.XLOOKUP(J1174,dFornecedor!$A$2:$A$6,dFornecedor!$B$2:$B$6)</f>
        <v>StepUp</v>
      </c>
      <c r="M1174" t="str">
        <f>_xlfn.XLOOKUP(G1174,dMateriaPrima!$A$2:$A$12,dMateriaPrima!$B$2:$B$12)</f>
        <v>Poliéster</v>
      </c>
      <c r="N1174" s="2">
        <f>_xlfn.XLOOKUP(G1174,dMateriaPrima!$A$2:$A$12,dMateriaPrima!$C$2:$C$12)</f>
        <v>8</v>
      </c>
      <c r="O1174" s="3">
        <f t="shared" si="90"/>
        <v>2680</v>
      </c>
      <c r="P1174" s="4">
        <f t="shared" si="91"/>
        <v>0</v>
      </c>
      <c r="Q1174" s="3">
        <f t="shared" si="92"/>
        <v>2680</v>
      </c>
      <c r="R1174" t="str">
        <f t="shared" si="93"/>
        <v>Em atraso</v>
      </c>
      <c r="S1174" s="5">
        <f t="shared" si="94"/>
        <v>2</v>
      </c>
    </row>
    <row r="1175" spans="1:19" x14ac:dyDescent="0.25">
      <c r="A1175">
        <v>1174</v>
      </c>
      <c r="B1175" s="1">
        <v>43686</v>
      </c>
      <c r="C1175" s="1">
        <v>43691</v>
      </c>
      <c r="D1175" s="1">
        <v>43701</v>
      </c>
      <c r="E1175" s="1">
        <v>43703</v>
      </c>
      <c r="F1175">
        <v>1</v>
      </c>
      <c r="G1175">
        <v>5</v>
      </c>
      <c r="H1175">
        <v>3</v>
      </c>
      <c r="I1175" s="6">
        <v>0</v>
      </c>
      <c r="J1175">
        <v>3</v>
      </c>
      <c r="K1175" t="str">
        <f>_xlfn.XLOOKUP(fCompras!F1175,dComprador!$A$2:$A$7,dComprador!$B$2:$B$7)</f>
        <v>Alon</v>
      </c>
      <c r="L1175" t="str">
        <f>_xlfn.XLOOKUP(J1175,dFornecedor!$A$2:$A$6,dFornecedor!$B$2:$B$6)</f>
        <v>StepUp</v>
      </c>
      <c r="M1175" t="str">
        <f>_xlfn.XLOOKUP(G1175,dMateriaPrima!$A$2:$A$12,dMateriaPrima!$B$2:$B$12)</f>
        <v>Areia</v>
      </c>
      <c r="N1175" s="2">
        <f>_xlfn.XLOOKUP(G1175,dMateriaPrima!$A$2:$A$12,dMateriaPrima!$C$2:$C$12)</f>
        <v>3.59</v>
      </c>
      <c r="O1175" s="3">
        <f t="shared" si="90"/>
        <v>10.77</v>
      </c>
      <c r="P1175" s="4">
        <f t="shared" si="91"/>
        <v>0</v>
      </c>
      <c r="Q1175" s="3">
        <f t="shared" si="92"/>
        <v>10.77</v>
      </c>
      <c r="R1175" t="str">
        <f t="shared" si="93"/>
        <v>Em atraso</v>
      </c>
      <c r="S1175" s="5">
        <f t="shared" si="94"/>
        <v>2</v>
      </c>
    </row>
    <row r="1176" spans="1:19" x14ac:dyDescent="0.25">
      <c r="A1176">
        <v>1175</v>
      </c>
      <c r="B1176" s="1">
        <v>43686</v>
      </c>
      <c r="C1176" s="1">
        <v>43692</v>
      </c>
      <c r="D1176" s="1">
        <v>43698</v>
      </c>
      <c r="E1176" s="1">
        <v>43700</v>
      </c>
      <c r="F1176">
        <v>2</v>
      </c>
      <c r="G1176">
        <v>5</v>
      </c>
      <c r="H1176">
        <v>183</v>
      </c>
      <c r="I1176" s="6">
        <v>0</v>
      </c>
      <c r="J1176">
        <v>2</v>
      </c>
      <c r="K1176" t="str">
        <f>_xlfn.XLOOKUP(fCompras!F1176,dComprador!$A$2:$A$7,dComprador!$B$2:$B$7)</f>
        <v>João</v>
      </c>
      <c r="L1176" t="str">
        <f>_xlfn.XLOOKUP(J1176,dFornecedor!$A$2:$A$6,dFornecedor!$B$2:$B$6)</f>
        <v>Minerva</v>
      </c>
      <c r="M1176" t="str">
        <f>_xlfn.XLOOKUP(G1176,dMateriaPrima!$A$2:$A$12,dMateriaPrima!$B$2:$B$12)</f>
        <v>Areia</v>
      </c>
      <c r="N1176" s="2">
        <f>_xlfn.XLOOKUP(G1176,dMateriaPrima!$A$2:$A$12,dMateriaPrima!$C$2:$C$12)</f>
        <v>3.59</v>
      </c>
      <c r="O1176" s="3">
        <f t="shared" si="90"/>
        <v>656.97</v>
      </c>
      <c r="P1176" s="4">
        <f t="shared" si="91"/>
        <v>0</v>
      </c>
      <c r="Q1176" s="3">
        <f t="shared" si="92"/>
        <v>656.97</v>
      </c>
      <c r="R1176" t="str">
        <f t="shared" si="93"/>
        <v>Em atraso</v>
      </c>
      <c r="S1176" s="5">
        <f t="shared" si="94"/>
        <v>2</v>
      </c>
    </row>
    <row r="1177" spans="1:19" x14ac:dyDescent="0.25">
      <c r="A1177">
        <v>1176</v>
      </c>
      <c r="B1177" s="1">
        <v>43686</v>
      </c>
      <c r="C1177" s="1">
        <v>43689</v>
      </c>
      <c r="D1177" s="1">
        <v>43698</v>
      </c>
      <c r="E1177" s="1">
        <v>43698</v>
      </c>
      <c r="F1177">
        <v>3</v>
      </c>
      <c r="G1177">
        <v>7</v>
      </c>
      <c r="H1177">
        <v>178</v>
      </c>
      <c r="I1177" s="6">
        <v>0</v>
      </c>
      <c r="J1177">
        <v>1</v>
      </c>
      <c r="K1177" t="str">
        <f>_xlfn.XLOOKUP(fCompras!F1177,dComprador!$A$2:$A$7,dComprador!$B$2:$B$7)</f>
        <v>Diego</v>
      </c>
      <c r="L1177" t="str">
        <f>_xlfn.XLOOKUP(J1177,dFornecedor!$A$2:$A$6,dFornecedor!$B$2:$B$6)</f>
        <v>NorthShore</v>
      </c>
      <c r="M1177" t="str">
        <f>_xlfn.XLOOKUP(G1177,dMateriaPrima!$A$2:$A$12,dMateriaPrima!$B$2:$B$12)</f>
        <v>Poliéster</v>
      </c>
      <c r="N1177" s="2">
        <f>_xlfn.XLOOKUP(G1177,dMateriaPrima!$A$2:$A$12,dMateriaPrima!$C$2:$C$12)</f>
        <v>8</v>
      </c>
      <c r="O1177" s="3">
        <f t="shared" si="90"/>
        <v>1424</v>
      </c>
      <c r="P1177" s="4">
        <f t="shared" si="91"/>
        <v>0</v>
      </c>
      <c r="Q1177" s="3">
        <f t="shared" si="92"/>
        <v>1424</v>
      </c>
      <c r="R1177" t="str">
        <f t="shared" si="93"/>
        <v>No prazo</v>
      </c>
      <c r="S1177" s="5">
        <f t="shared" si="94"/>
        <v>0</v>
      </c>
    </row>
    <row r="1178" spans="1:19" x14ac:dyDescent="0.25">
      <c r="A1178">
        <v>1177</v>
      </c>
      <c r="B1178" s="1">
        <v>43686</v>
      </c>
      <c r="C1178" s="1">
        <v>43694</v>
      </c>
      <c r="D1178" s="1">
        <v>43700</v>
      </c>
      <c r="E1178" s="1">
        <v>43700</v>
      </c>
      <c r="F1178">
        <v>3</v>
      </c>
      <c r="G1178">
        <v>1</v>
      </c>
      <c r="H1178">
        <v>339</v>
      </c>
      <c r="I1178" s="6">
        <v>0</v>
      </c>
      <c r="J1178">
        <v>2</v>
      </c>
      <c r="K1178" t="str">
        <f>_xlfn.XLOOKUP(fCompras!F1178,dComprador!$A$2:$A$7,dComprador!$B$2:$B$7)</f>
        <v>Diego</v>
      </c>
      <c r="L1178" t="str">
        <f>_xlfn.XLOOKUP(J1178,dFornecedor!$A$2:$A$6,dFornecedor!$B$2:$B$6)</f>
        <v>Minerva</v>
      </c>
      <c r="M1178" t="str">
        <f>_xlfn.XLOOKUP(G1178,dMateriaPrima!$A$2:$A$12,dMateriaPrima!$B$2:$B$12)</f>
        <v>Tecido</v>
      </c>
      <c r="N1178" s="2">
        <f>_xlfn.XLOOKUP(G1178,dMateriaPrima!$A$2:$A$12,dMateriaPrima!$C$2:$C$12)</f>
        <v>18</v>
      </c>
      <c r="O1178" s="3">
        <f t="shared" si="90"/>
        <v>6102</v>
      </c>
      <c r="P1178" s="4">
        <f t="shared" si="91"/>
        <v>0</v>
      </c>
      <c r="Q1178" s="3">
        <f t="shared" si="92"/>
        <v>6102</v>
      </c>
      <c r="R1178" t="str">
        <f t="shared" si="93"/>
        <v>No prazo</v>
      </c>
      <c r="S1178" s="5">
        <f t="shared" si="94"/>
        <v>0</v>
      </c>
    </row>
    <row r="1179" spans="1:19" x14ac:dyDescent="0.25">
      <c r="A1179">
        <v>1178</v>
      </c>
      <c r="B1179" s="1">
        <v>43686</v>
      </c>
      <c r="C1179" s="1">
        <v>43692</v>
      </c>
      <c r="D1179" s="1">
        <v>43711</v>
      </c>
      <c r="E1179" s="1">
        <v>43711</v>
      </c>
      <c r="F1179">
        <v>1</v>
      </c>
      <c r="G1179">
        <v>11</v>
      </c>
      <c r="H1179">
        <v>499</v>
      </c>
      <c r="I1179" s="6">
        <v>0</v>
      </c>
      <c r="J1179">
        <v>2</v>
      </c>
      <c r="K1179" t="str">
        <f>_xlfn.XLOOKUP(fCompras!F1179,dComprador!$A$2:$A$7,dComprador!$B$2:$B$7)</f>
        <v>Alon</v>
      </c>
      <c r="L1179" t="str">
        <f>_xlfn.XLOOKUP(J1179,dFornecedor!$A$2:$A$6,dFornecedor!$B$2:$B$6)</f>
        <v>Minerva</v>
      </c>
      <c r="M1179" t="str">
        <f>_xlfn.XLOOKUP(G1179,dMateriaPrima!$A$2:$A$12,dMateriaPrima!$B$2:$B$12)</f>
        <v>Papel</v>
      </c>
      <c r="N1179" s="2">
        <f>_xlfn.XLOOKUP(G1179,dMateriaPrima!$A$2:$A$12,dMateriaPrima!$C$2:$C$12)</f>
        <v>9</v>
      </c>
      <c r="O1179" s="3">
        <f t="shared" si="90"/>
        <v>4491</v>
      </c>
      <c r="P1179" s="4">
        <f t="shared" si="91"/>
        <v>0</v>
      </c>
      <c r="Q1179" s="3">
        <f t="shared" si="92"/>
        <v>4491</v>
      </c>
      <c r="R1179" t="str">
        <f t="shared" si="93"/>
        <v>No prazo</v>
      </c>
      <c r="S1179" s="5">
        <f t="shared" si="94"/>
        <v>0</v>
      </c>
    </row>
    <row r="1180" spans="1:19" x14ac:dyDescent="0.25">
      <c r="A1180">
        <v>1179</v>
      </c>
      <c r="B1180" s="1">
        <v>43687</v>
      </c>
      <c r="C1180" s="1">
        <v>43687</v>
      </c>
      <c r="D1180" s="1">
        <v>43694</v>
      </c>
      <c r="E1180" s="1">
        <v>43696</v>
      </c>
      <c r="F1180">
        <v>4</v>
      </c>
      <c r="G1180">
        <v>5</v>
      </c>
      <c r="H1180">
        <v>250</v>
      </c>
      <c r="I1180" s="6">
        <v>0</v>
      </c>
      <c r="J1180">
        <v>4</v>
      </c>
      <c r="K1180" t="str">
        <f>_xlfn.XLOOKUP(fCompras!F1180,dComprador!$A$2:$A$7,dComprador!$B$2:$B$7)</f>
        <v>Lira</v>
      </c>
      <c r="L1180" t="str">
        <f>_xlfn.XLOOKUP(J1180,dFornecedor!$A$2:$A$6,dFornecedor!$B$2:$B$6)</f>
        <v>AlphaOmega</v>
      </c>
      <c r="M1180" t="str">
        <f>_xlfn.XLOOKUP(G1180,dMateriaPrima!$A$2:$A$12,dMateriaPrima!$B$2:$B$12)</f>
        <v>Areia</v>
      </c>
      <c r="N1180" s="2">
        <f>_xlfn.XLOOKUP(G1180,dMateriaPrima!$A$2:$A$12,dMateriaPrima!$C$2:$C$12)</f>
        <v>3.59</v>
      </c>
      <c r="O1180" s="3">
        <f t="shared" si="90"/>
        <v>897.5</v>
      </c>
      <c r="P1180" s="4">
        <f t="shared" si="91"/>
        <v>0</v>
      </c>
      <c r="Q1180" s="3">
        <f t="shared" si="92"/>
        <v>897.5</v>
      </c>
      <c r="R1180" t="str">
        <f t="shared" si="93"/>
        <v>Em atraso</v>
      </c>
      <c r="S1180" s="5">
        <f t="shared" si="94"/>
        <v>2</v>
      </c>
    </row>
    <row r="1181" spans="1:19" x14ac:dyDescent="0.25">
      <c r="A1181">
        <v>1180</v>
      </c>
      <c r="B1181" s="1">
        <v>43687</v>
      </c>
      <c r="C1181" s="1">
        <v>43687</v>
      </c>
      <c r="D1181" s="1">
        <v>43711</v>
      </c>
      <c r="E1181" s="1">
        <v>43715</v>
      </c>
      <c r="F1181">
        <v>1</v>
      </c>
      <c r="G1181">
        <v>4</v>
      </c>
      <c r="H1181">
        <v>479</v>
      </c>
      <c r="I1181" s="6">
        <v>0</v>
      </c>
      <c r="J1181">
        <v>2</v>
      </c>
      <c r="K1181" t="str">
        <f>_xlfn.XLOOKUP(fCompras!F1181,dComprador!$A$2:$A$7,dComprador!$B$2:$B$7)</f>
        <v>Alon</v>
      </c>
      <c r="L1181" t="str">
        <f>_xlfn.XLOOKUP(J1181,dFornecedor!$A$2:$A$6,dFornecedor!$B$2:$B$6)</f>
        <v>Minerva</v>
      </c>
      <c r="M1181" t="str">
        <f>_xlfn.XLOOKUP(G1181,dMateriaPrima!$A$2:$A$12,dMateriaPrima!$B$2:$B$12)</f>
        <v>Madeira</v>
      </c>
      <c r="N1181" s="2">
        <f>_xlfn.XLOOKUP(G1181,dMateriaPrima!$A$2:$A$12,dMateriaPrima!$C$2:$C$12)</f>
        <v>168</v>
      </c>
      <c r="O1181" s="3">
        <f t="shared" si="90"/>
        <v>80472</v>
      </c>
      <c r="P1181" s="4">
        <f t="shared" si="91"/>
        <v>0</v>
      </c>
      <c r="Q1181" s="3">
        <f t="shared" si="92"/>
        <v>80472</v>
      </c>
      <c r="R1181" t="str">
        <f t="shared" si="93"/>
        <v>Em atraso</v>
      </c>
      <c r="S1181" s="5">
        <f t="shared" si="94"/>
        <v>4</v>
      </c>
    </row>
    <row r="1182" spans="1:19" x14ac:dyDescent="0.25">
      <c r="A1182">
        <v>1181</v>
      </c>
      <c r="B1182" s="1">
        <v>43687</v>
      </c>
      <c r="C1182" s="1">
        <v>43687</v>
      </c>
      <c r="D1182" s="1">
        <v>43719</v>
      </c>
      <c r="E1182" s="1">
        <v>43721</v>
      </c>
      <c r="F1182">
        <v>1</v>
      </c>
      <c r="G1182">
        <v>1</v>
      </c>
      <c r="H1182">
        <v>632</v>
      </c>
      <c r="I1182" s="6">
        <v>0</v>
      </c>
      <c r="J1182">
        <v>2</v>
      </c>
      <c r="K1182" t="str">
        <f>_xlfn.XLOOKUP(fCompras!F1182,dComprador!$A$2:$A$7,dComprador!$B$2:$B$7)</f>
        <v>Alon</v>
      </c>
      <c r="L1182" t="str">
        <f>_xlfn.XLOOKUP(J1182,dFornecedor!$A$2:$A$6,dFornecedor!$B$2:$B$6)</f>
        <v>Minerva</v>
      </c>
      <c r="M1182" t="str">
        <f>_xlfn.XLOOKUP(G1182,dMateriaPrima!$A$2:$A$12,dMateriaPrima!$B$2:$B$12)</f>
        <v>Tecido</v>
      </c>
      <c r="N1182" s="2">
        <f>_xlfn.XLOOKUP(G1182,dMateriaPrima!$A$2:$A$12,dMateriaPrima!$C$2:$C$12)</f>
        <v>18</v>
      </c>
      <c r="O1182" s="3">
        <f t="shared" si="90"/>
        <v>11376</v>
      </c>
      <c r="P1182" s="4">
        <f t="shared" si="91"/>
        <v>0</v>
      </c>
      <c r="Q1182" s="3">
        <f t="shared" si="92"/>
        <v>11376</v>
      </c>
      <c r="R1182" t="str">
        <f t="shared" si="93"/>
        <v>Em atraso</v>
      </c>
      <c r="S1182" s="5">
        <f t="shared" si="94"/>
        <v>2</v>
      </c>
    </row>
    <row r="1183" spans="1:19" x14ac:dyDescent="0.25">
      <c r="A1183">
        <v>1182</v>
      </c>
      <c r="B1183" s="1">
        <v>43687</v>
      </c>
      <c r="C1183" s="1">
        <v>43696</v>
      </c>
      <c r="D1183" s="1">
        <v>43698</v>
      </c>
      <c r="E1183" s="1">
        <v>43700</v>
      </c>
      <c r="F1183">
        <v>4</v>
      </c>
      <c r="G1183">
        <v>11</v>
      </c>
      <c r="H1183">
        <v>20</v>
      </c>
      <c r="I1183" s="6">
        <v>0</v>
      </c>
      <c r="J1183">
        <v>3</v>
      </c>
      <c r="K1183" t="str">
        <f>_xlfn.XLOOKUP(fCompras!F1183,dComprador!$A$2:$A$7,dComprador!$B$2:$B$7)</f>
        <v>Lira</v>
      </c>
      <c r="L1183" t="str">
        <f>_xlfn.XLOOKUP(J1183,dFornecedor!$A$2:$A$6,dFornecedor!$B$2:$B$6)</f>
        <v>StepUp</v>
      </c>
      <c r="M1183" t="str">
        <f>_xlfn.XLOOKUP(G1183,dMateriaPrima!$A$2:$A$12,dMateriaPrima!$B$2:$B$12)</f>
        <v>Papel</v>
      </c>
      <c r="N1183" s="2">
        <f>_xlfn.XLOOKUP(G1183,dMateriaPrima!$A$2:$A$12,dMateriaPrima!$C$2:$C$12)</f>
        <v>9</v>
      </c>
      <c r="O1183" s="3">
        <f t="shared" si="90"/>
        <v>180</v>
      </c>
      <c r="P1183" s="4">
        <f t="shared" si="91"/>
        <v>0</v>
      </c>
      <c r="Q1183" s="3">
        <f t="shared" si="92"/>
        <v>180</v>
      </c>
      <c r="R1183" t="str">
        <f t="shared" si="93"/>
        <v>Em atraso</v>
      </c>
      <c r="S1183" s="5">
        <f t="shared" si="94"/>
        <v>2</v>
      </c>
    </row>
    <row r="1184" spans="1:19" x14ac:dyDescent="0.25">
      <c r="A1184">
        <v>1183</v>
      </c>
      <c r="B1184" s="1">
        <v>43687</v>
      </c>
      <c r="C1184" s="1">
        <v>43687</v>
      </c>
      <c r="D1184" s="1">
        <v>43695</v>
      </c>
      <c r="E1184" s="1">
        <v>43696</v>
      </c>
      <c r="F1184">
        <v>4</v>
      </c>
      <c r="G1184">
        <v>6</v>
      </c>
      <c r="H1184">
        <v>109</v>
      </c>
      <c r="I1184" s="6">
        <v>0</v>
      </c>
      <c r="J1184">
        <v>4</v>
      </c>
      <c r="K1184" t="str">
        <f>_xlfn.XLOOKUP(fCompras!F1184,dComprador!$A$2:$A$7,dComprador!$B$2:$B$7)</f>
        <v>Lira</v>
      </c>
      <c r="L1184" t="str">
        <f>_xlfn.XLOOKUP(J1184,dFornecedor!$A$2:$A$6,dFornecedor!$B$2:$B$6)</f>
        <v>AlphaOmega</v>
      </c>
      <c r="M1184" t="str">
        <f>_xlfn.XLOOKUP(G1184,dMateriaPrima!$A$2:$A$12,dMateriaPrima!$B$2:$B$12)</f>
        <v>Fio Algodão</v>
      </c>
      <c r="N1184" s="2">
        <f>_xlfn.XLOOKUP(G1184,dMateriaPrima!$A$2:$A$12,dMateriaPrima!$C$2:$C$12)</f>
        <v>55.9</v>
      </c>
      <c r="O1184" s="3">
        <f t="shared" si="90"/>
        <v>6093.0999999999995</v>
      </c>
      <c r="P1184" s="4">
        <f t="shared" si="91"/>
        <v>0</v>
      </c>
      <c r="Q1184" s="3">
        <f t="shared" si="92"/>
        <v>6093.0999999999995</v>
      </c>
      <c r="R1184" t="str">
        <f t="shared" si="93"/>
        <v>Em atraso</v>
      </c>
      <c r="S1184" s="5">
        <f t="shared" si="94"/>
        <v>1</v>
      </c>
    </row>
    <row r="1185" spans="1:19" x14ac:dyDescent="0.25">
      <c r="A1185">
        <v>1184</v>
      </c>
      <c r="B1185" s="1">
        <v>43687</v>
      </c>
      <c r="C1185" s="1">
        <v>43694</v>
      </c>
      <c r="D1185" s="1">
        <v>43698</v>
      </c>
      <c r="E1185" s="1">
        <v>43700</v>
      </c>
      <c r="F1185">
        <v>4</v>
      </c>
      <c r="G1185">
        <v>9</v>
      </c>
      <c r="H1185">
        <v>71</v>
      </c>
      <c r="I1185" s="6">
        <v>0</v>
      </c>
      <c r="J1185">
        <v>2</v>
      </c>
      <c r="K1185" t="str">
        <f>_xlfn.XLOOKUP(fCompras!F1185,dComprador!$A$2:$A$7,dComprador!$B$2:$B$7)</f>
        <v>Lira</v>
      </c>
      <c r="L1185" t="str">
        <f>_xlfn.XLOOKUP(J1185,dFornecedor!$A$2:$A$6,dFornecedor!$B$2:$B$6)</f>
        <v>Minerva</v>
      </c>
      <c r="M1185" t="str">
        <f>_xlfn.XLOOKUP(G1185,dMateriaPrima!$A$2:$A$12,dMateriaPrima!$B$2:$B$12)</f>
        <v>Couro</v>
      </c>
      <c r="N1185" s="2">
        <f>_xlfn.XLOOKUP(G1185,dMateriaPrima!$A$2:$A$12,dMateriaPrima!$C$2:$C$12)</f>
        <v>4.4000000000000004</v>
      </c>
      <c r="O1185" s="3">
        <f t="shared" si="90"/>
        <v>312.40000000000003</v>
      </c>
      <c r="P1185" s="4">
        <f t="shared" si="91"/>
        <v>0</v>
      </c>
      <c r="Q1185" s="3">
        <f t="shared" si="92"/>
        <v>312.40000000000003</v>
      </c>
      <c r="R1185" t="str">
        <f t="shared" si="93"/>
        <v>Em atraso</v>
      </c>
      <c r="S1185" s="5">
        <f t="shared" si="94"/>
        <v>2</v>
      </c>
    </row>
    <row r="1186" spans="1:19" x14ac:dyDescent="0.25">
      <c r="A1186">
        <v>1185</v>
      </c>
      <c r="B1186" s="1">
        <v>43687</v>
      </c>
      <c r="C1186" s="1">
        <v>43690</v>
      </c>
      <c r="D1186" s="1">
        <v>43693</v>
      </c>
      <c r="E1186" s="1">
        <v>43694</v>
      </c>
      <c r="F1186">
        <v>4</v>
      </c>
      <c r="G1186">
        <v>7</v>
      </c>
      <c r="H1186">
        <v>124</v>
      </c>
      <c r="I1186" s="6">
        <v>0</v>
      </c>
      <c r="J1186">
        <v>2</v>
      </c>
      <c r="K1186" t="str">
        <f>_xlfn.XLOOKUP(fCompras!F1186,dComprador!$A$2:$A$7,dComprador!$B$2:$B$7)</f>
        <v>Lira</v>
      </c>
      <c r="L1186" t="str">
        <f>_xlfn.XLOOKUP(J1186,dFornecedor!$A$2:$A$6,dFornecedor!$B$2:$B$6)</f>
        <v>Minerva</v>
      </c>
      <c r="M1186" t="str">
        <f>_xlfn.XLOOKUP(G1186,dMateriaPrima!$A$2:$A$12,dMateriaPrima!$B$2:$B$12)</f>
        <v>Poliéster</v>
      </c>
      <c r="N1186" s="2">
        <f>_xlfn.XLOOKUP(G1186,dMateriaPrima!$A$2:$A$12,dMateriaPrima!$C$2:$C$12)</f>
        <v>8</v>
      </c>
      <c r="O1186" s="3">
        <f t="shared" si="90"/>
        <v>992</v>
      </c>
      <c r="P1186" s="4">
        <f t="shared" si="91"/>
        <v>0</v>
      </c>
      <c r="Q1186" s="3">
        <f t="shared" si="92"/>
        <v>992</v>
      </c>
      <c r="R1186" t="str">
        <f t="shared" si="93"/>
        <v>Em atraso</v>
      </c>
      <c r="S1186" s="5">
        <f t="shared" si="94"/>
        <v>1</v>
      </c>
    </row>
    <row r="1187" spans="1:19" x14ac:dyDescent="0.25">
      <c r="A1187">
        <v>1186</v>
      </c>
      <c r="B1187" s="1">
        <v>43687</v>
      </c>
      <c r="C1187" s="1">
        <v>43688</v>
      </c>
      <c r="D1187" s="1">
        <v>43702</v>
      </c>
      <c r="E1187" s="1">
        <v>43704</v>
      </c>
      <c r="F1187">
        <v>1</v>
      </c>
      <c r="G1187">
        <v>9</v>
      </c>
      <c r="H1187">
        <v>9</v>
      </c>
      <c r="I1187" s="6">
        <v>0</v>
      </c>
      <c r="J1187">
        <v>3</v>
      </c>
      <c r="K1187" t="str">
        <f>_xlfn.XLOOKUP(fCompras!F1187,dComprador!$A$2:$A$7,dComprador!$B$2:$B$7)</f>
        <v>Alon</v>
      </c>
      <c r="L1187" t="str">
        <f>_xlfn.XLOOKUP(J1187,dFornecedor!$A$2:$A$6,dFornecedor!$B$2:$B$6)</f>
        <v>StepUp</v>
      </c>
      <c r="M1187" t="str">
        <f>_xlfn.XLOOKUP(G1187,dMateriaPrima!$A$2:$A$12,dMateriaPrima!$B$2:$B$12)</f>
        <v>Couro</v>
      </c>
      <c r="N1187" s="2">
        <f>_xlfn.XLOOKUP(G1187,dMateriaPrima!$A$2:$A$12,dMateriaPrima!$C$2:$C$12)</f>
        <v>4.4000000000000004</v>
      </c>
      <c r="O1187" s="3">
        <f t="shared" si="90"/>
        <v>39.6</v>
      </c>
      <c r="P1187" s="4">
        <f t="shared" si="91"/>
        <v>0</v>
      </c>
      <c r="Q1187" s="3">
        <f t="shared" si="92"/>
        <v>39.6</v>
      </c>
      <c r="R1187" t="str">
        <f t="shared" si="93"/>
        <v>Em atraso</v>
      </c>
      <c r="S1187" s="5">
        <f t="shared" si="94"/>
        <v>2</v>
      </c>
    </row>
    <row r="1188" spans="1:19" x14ac:dyDescent="0.25">
      <c r="A1188">
        <v>1187</v>
      </c>
      <c r="B1188" s="1">
        <v>43687</v>
      </c>
      <c r="C1188" s="1">
        <v>43688</v>
      </c>
      <c r="D1188" s="1">
        <v>43703</v>
      </c>
      <c r="E1188" s="1">
        <v>43708</v>
      </c>
      <c r="F1188">
        <v>2</v>
      </c>
      <c r="G1188">
        <v>7</v>
      </c>
      <c r="H1188">
        <v>290</v>
      </c>
      <c r="I1188" s="6">
        <v>0</v>
      </c>
      <c r="J1188">
        <v>3</v>
      </c>
      <c r="K1188" t="str">
        <f>_xlfn.XLOOKUP(fCompras!F1188,dComprador!$A$2:$A$7,dComprador!$B$2:$B$7)</f>
        <v>João</v>
      </c>
      <c r="L1188" t="str">
        <f>_xlfn.XLOOKUP(J1188,dFornecedor!$A$2:$A$6,dFornecedor!$B$2:$B$6)</f>
        <v>StepUp</v>
      </c>
      <c r="M1188" t="str">
        <f>_xlfn.XLOOKUP(G1188,dMateriaPrima!$A$2:$A$12,dMateriaPrima!$B$2:$B$12)</f>
        <v>Poliéster</v>
      </c>
      <c r="N1188" s="2">
        <f>_xlfn.XLOOKUP(G1188,dMateriaPrima!$A$2:$A$12,dMateriaPrima!$C$2:$C$12)</f>
        <v>8</v>
      </c>
      <c r="O1188" s="3">
        <f t="shared" si="90"/>
        <v>2320</v>
      </c>
      <c r="P1188" s="4">
        <f t="shared" si="91"/>
        <v>0</v>
      </c>
      <c r="Q1188" s="3">
        <f t="shared" si="92"/>
        <v>2320</v>
      </c>
      <c r="R1188" t="str">
        <f t="shared" si="93"/>
        <v>Em atraso</v>
      </c>
      <c r="S1188" s="5">
        <f t="shared" si="94"/>
        <v>5</v>
      </c>
    </row>
    <row r="1189" spans="1:19" x14ac:dyDescent="0.25">
      <c r="A1189">
        <v>1188</v>
      </c>
      <c r="B1189" s="1">
        <v>43687</v>
      </c>
      <c r="C1189" s="1">
        <v>43688</v>
      </c>
      <c r="D1189" s="1">
        <v>43700</v>
      </c>
      <c r="E1189" s="1">
        <v>43700</v>
      </c>
      <c r="F1189">
        <v>2</v>
      </c>
      <c r="G1189">
        <v>7</v>
      </c>
      <c r="H1189">
        <v>73</v>
      </c>
      <c r="I1189" s="6">
        <v>0</v>
      </c>
      <c r="J1189">
        <v>4</v>
      </c>
      <c r="K1189" t="str">
        <f>_xlfn.XLOOKUP(fCompras!F1189,dComprador!$A$2:$A$7,dComprador!$B$2:$B$7)</f>
        <v>João</v>
      </c>
      <c r="L1189" t="str">
        <f>_xlfn.XLOOKUP(J1189,dFornecedor!$A$2:$A$6,dFornecedor!$B$2:$B$6)</f>
        <v>AlphaOmega</v>
      </c>
      <c r="M1189" t="str">
        <f>_xlfn.XLOOKUP(G1189,dMateriaPrima!$A$2:$A$12,dMateriaPrima!$B$2:$B$12)</f>
        <v>Poliéster</v>
      </c>
      <c r="N1189" s="2">
        <f>_xlfn.XLOOKUP(G1189,dMateriaPrima!$A$2:$A$12,dMateriaPrima!$C$2:$C$12)</f>
        <v>8</v>
      </c>
      <c r="O1189" s="3">
        <f t="shared" si="90"/>
        <v>584</v>
      </c>
      <c r="P1189" s="4">
        <f t="shared" si="91"/>
        <v>0</v>
      </c>
      <c r="Q1189" s="3">
        <f t="shared" si="92"/>
        <v>584</v>
      </c>
      <c r="R1189" t="str">
        <f t="shared" si="93"/>
        <v>No prazo</v>
      </c>
      <c r="S1189" s="5">
        <f t="shared" si="94"/>
        <v>0</v>
      </c>
    </row>
    <row r="1190" spans="1:19" x14ac:dyDescent="0.25">
      <c r="A1190">
        <v>1189</v>
      </c>
      <c r="B1190" s="1">
        <v>43687</v>
      </c>
      <c r="C1190" s="1">
        <v>43688</v>
      </c>
      <c r="D1190" s="1">
        <v>43712</v>
      </c>
      <c r="E1190" s="1">
        <v>43716</v>
      </c>
      <c r="F1190">
        <v>2</v>
      </c>
      <c r="G1190">
        <v>5</v>
      </c>
      <c r="H1190">
        <v>122</v>
      </c>
      <c r="I1190" s="6">
        <v>0</v>
      </c>
      <c r="J1190">
        <v>3</v>
      </c>
      <c r="K1190" t="str">
        <f>_xlfn.XLOOKUP(fCompras!F1190,dComprador!$A$2:$A$7,dComprador!$B$2:$B$7)</f>
        <v>João</v>
      </c>
      <c r="L1190" t="str">
        <f>_xlfn.XLOOKUP(J1190,dFornecedor!$A$2:$A$6,dFornecedor!$B$2:$B$6)</f>
        <v>StepUp</v>
      </c>
      <c r="M1190" t="str">
        <f>_xlfn.XLOOKUP(G1190,dMateriaPrima!$A$2:$A$12,dMateriaPrima!$B$2:$B$12)</f>
        <v>Areia</v>
      </c>
      <c r="N1190" s="2">
        <f>_xlfn.XLOOKUP(G1190,dMateriaPrima!$A$2:$A$12,dMateriaPrima!$C$2:$C$12)</f>
        <v>3.59</v>
      </c>
      <c r="O1190" s="3">
        <f t="shared" si="90"/>
        <v>437.97999999999996</v>
      </c>
      <c r="P1190" s="4">
        <f t="shared" si="91"/>
        <v>0</v>
      </c>
      <c r="Q1190" s="3">
        <f t="shared" si="92"/>
        <v>437.97999999999996</v>
      </c>
      <c r="R1190" t="str">
        <f t="shared" si="93"/>
        <v>Em atraso</v>
      </c>
      <c r="S1190" s="5">
        <f t="shared" si="94"/>
        <v>4</v>
      </c>
    </row>
    <row r="1191" spans="1:19" x14ac:dyDescent="0.25">
      <c r="A1191">
        <v>1190</v>
      </c>
      <c r="B1191" s="1">
        <v>43687</v>
      </c>
      <c r="C1191" s="1">
        <v>43687</v>
      </c>
      <c r="D1191" s="1">
        <v>43704</v>
      </c>
      <c r="E1191" s="1">
        <v>43706</v>
      </c>
      <c r="F1191">
        <v>1</v>
      </c>
      <c r="G1191">
        <v>4</v>
      </c>
      <c r="H1191">
        <v>13</v>
      </c>
      <c r="I1191" s="6">
        <v>0</v>
      </c>
      <c r="J1191">
        <v>4</v>
      </c>
      <c r="K1191" t="str">
        <f>_xlfn.XLOOKUP(fCompras!F1191,dComprador!$A$2:$A$7,dComprador!$B$2:$B$7)</f>
        <v>Alon</v>
      </c>
      <c r="L1191" t="str">
        <f>_xlfn.XLOOKUP(J1191,dFornecedor!$A$2:$A$6,dFornecedor!$B$2:$B$6)</f>
        <v>AlphaOmega</v>
      </c>
      <c r="M1191" t="str">
        <f>_xlfn.XLOOKUP(G1191,dMateriaPrima!$A$2:$A$12,dMateriaPrima!$B$2:$B$12)</f>
        <v>Madeira</v>
      </c>
      <c r="N1191" s="2">
        <f>_xlfn.XLOOKUP(G1191,dMateriaPrima!$A$2:$A$12,dMateriaPrima!$C$2:$C$12)</f>
        <v>168</v>
      </c>
      <c r="O1191" s="3">
        <f t="shared" si="90"/>
        <v>2184</v>
      </c>
      <c r="P1191" s="4">
        <f t="shared" si="91"/>
        <v>0</v>
      </c>
      <c r="Q1191" s="3">
        <f t="shared" si="92"/>
        <v>2184</v>
      </c>
      <c r="R1191" t="str">
        <f t="shared" si="93"/>
        <v>Em atraso</v>
      </c>
      <c r="S1191" s="5">
        <f t="shared" si="94"/>
        <v>2</v>
      </c>
    </row>
    <row r="1192" spans="1:19" x14ac:dyDescent="0.25">
      <c r="A1192">
        <v>1191</v>
      </c>
      <c r="B1192" s="1">
        <v>43687</v>
      </c>
      <c r="C1192" s="1">
        <v>43687</v>
      </c>
      <c r="D1192" s="1">
        <v>43704</v>
      </c>
      <c r="E1192" s="1">
        <v>43705</v>
      </c>
      <c r="F1192">
        <v>1</v>
      </c>
      <c r="G1192">
        <v>8</v>
      </c>
      <c r="H1192">
        <v>46</v>
      </c>
      <c r="I1192" s="6">
        <v>0</v>
      </c>
      <c r="J1192">
        <v>2</v>
      </c>
      <c r="K1192" t="str">
        <f>_xlfn.XLOOKUP(fCompras!F1192,dComprador!$A$2:$A$7,dComprador!$B$2:$B$7)</f>
        <v>Alon</v>
      </c>
      <c r="L1192" t="str">
        <f>_xlfn.XLOOKUP(J1192,dFornecedor!$A$2:$A$6,dFornecedor!$B$2:$B$6)</f>
        <v>Minerva</v>
      </c>
      <c r="M1192" t="str">
        <f>_xlfn.XLOOKUP(G1192,dMateriaPrima!$A$2:$A$12,dMateriaPrima!$B$2:$B$12)</f>
        <v>Cimento</v>
      </c>
      <c r="N1192" s="2">
        <f>_xlfn.XLOOKUP(G1192,dMateriaPrima!$A$2:$A$12,dMateriaPrima!$C$2:$C$12)</f>
        <v>23</v>
      </c>
      <c r="O1192" s="3">
        <f t="shared" si="90"/>
        <v>1058</v>
      </c>
      <c r="P1192" s="4">
        <f t="shared" si="91"/>
        <v>0</v>
      </c>
      <c r="Q1192" s="3">
        <f t="shared" si="92"/>
        <v>1058</v>
      </c>
      <c r="R1192" t="str">
        <f t="shared" si="93"/>
        <v>Em atraso</v>
      </c>
      <c r="S1192" s="5">
        <f t="shared" si="94"/>
        <v>1</v>
      </c>
    </row>
    <row r="1193" spans="1:19" x14ac:dyDescent="0.25">
      <c r="A1193">
        <v>1192</v>
      </c>
      <c r="B1193" s="1">
        <v>43688</v>
      </c>
      <c r="C1193" s="1">
        <v>43690</v>
      </c>
      <c r="D1193" s="1">
        <v>43717</v>
      </c>
      <c r="E1193" s="1">
        <v>43717</v>
      </c>
      <c r="F1193">
        <v>1</v>
      </c>
      <c r="G1193">
        <v>5</v>
      </c>
      <c r="H1193">
        <v>84</v>
      </c>
      <c r="I1193" s="6">
        <v>0</v>
      </c>
      <c r="J1193">
        <v>2</v>
      </c>
      <c r="K1193" t="str">
        <f>_xlfn.XLOOKUP(fCompras!F1193,dComprador!$A$2:$A$7,dComprador!$B$2:$B$7)</f>
        <v>Alon</v>
      </c>
      <c r="L1193" t="str">
        <f>_xlfn.XLOOKUP(J1193,dFornecedor!$A$2:$A$6,dFornecedor!$B$2:$B$6)</f>
        <v>Minerva</v>
      </c>
      <c r="M1193" t="str">
        <f>_xlfn.XLOOKUP(G1193,dMateriaPrima!$A$2:$A$12,dMateriaPrima!$B$2:$B$12)</f>
        <v>Areia</v>
      </c>
      <c r="N1193" s="2">
        <f>_xlfn.XLOOKUP(G1193,dMateriaPrima!$A$2:$A$12,dMateriaPrima!$C$2:$C$12)</f>
        <v>3.59</v>
      </c>
      <c r="O1193" s="3">
        <f t="shared" si="90"/>
        <v>301.56</v>
      </c>
      <c r="P1193" s="4">
        <f t="shared" si="91"/>
        <v>0</v>
      </c>
      <c r="Q1193" s="3">
        <f t="shared" si="92"/>
        <v>301.56</v>
      </c>
      <c r="R1193" t="str">
        <f t="shared" si="93"/>
        <v>No prazo</v>
      </c>
      <c r="S1193" s="5">
        <f t="shared" si="94"/>
        <v>0</v>
      </c>
    </row>
    <row r="1194" spans="1:19" x14ac:dyDescent="0.25">
      <c r="A1194">
        <v>1193</v>
      </c>
      <c r="B1194" s="1">
        <v>43688</v>
      </c>
      <c r="C1194" s="1">
        <v>43696</v>
      </c>
      <c r="D1194" s="1">
        <v>43719</v>
      </c>
      <c r="E1194" s="1">
        <v>43720</v>
      </c>
      <c r="F1194">
        <v>1</v>
      </c>
      <c r="G1194">
        <v>9</v>
      </c>
      <c r="H1194">
        <v>499</v>
      </c>
      <c r="I1194" s="6">
        <v>0</v>
      </c>
      <c r="J1194">
        <v>2</v>
      </c>
      <c r="K1194" t="str">
        <f>_xlfn.XLOOKUP(fCompras!F1194,dComprador!$A$2:$A$7,dComprador!$B$2:$B$7)</f>
        <v>Alon</v>
      </c>
      <c r="L1194" t="str">
        <f>_xlfn.XLOOKUP(J1194,dFornecedor!$A$2:$A$6,dFornecedor!$B$2:$B$6)</f>
        <v>Minerva</v>
      </c>
      <c r="M1194" t="str">
        <f>_xlfn.XLOOKUP(G1194,dMateriaPrima!$A$2:$A$12,dMateriaPrima!$B$2:$B$12)</f>
        <v>Couro</v>
      </c>
      <c r="N1194" s="2">
        <f>_xlfn.XLOOKUP(G1194,dMateriaPrima!$A$2:$A$12,dMateriaPrima!$C$2:$C$12)</f>
        <v>4.4000000000000004</v>
      </c>
      <c r="O1194" s="3">
        <f t="shared" si="90"/>
        <v>2195.6000000000004</v>
      </c>
      <c r="P1194" s="4">
        <f t="shared" si="91"/>
        <v>0</v>
      </c>
      <c r="Q1194" s="3">
        <f t="shared" si="92"/>
        <v>2195.6000000000004</v>
      </c>
      <c r="R1194" t="str">
        <f t="shared" si="93"/>
        <v>Em atraso</v>
      </c>
      <c r="S1194" s="5">
        <f t="shared" si="94"/>
        <v>1</v>
      </c>
    </row>
    <row r="1195" spans="1:19" x14ac:dyDescent="0.25">
      <c r="A1195">
        <v>1194</v>
      </c>
      <c r="B1195" s="1">
        <v>43688</v>
      </c>
      <c r="C1195" s="1">
        <v>43689</v>
      </c>
      <c r="D1195" s="1">
        <v>43697</v>
      </c>
      <c r="E1195" s="1">
        <v>43700</v>
      </c>
      <c r="F1195">
        <v>4</v>
      </c>
      <c r="G1195">
        <v>4</v>
      </c>
      <c r="H1195">
        <v>513</v>
      </c>
      <c r="I1195" s="6">
        <v>0</v>
      </c>
      <c r="J1195">
        <v>4</v>
      </c>
      <c r="K1195" t="str">
        <f>_xlfn.XLOOKUP(fCompras!F1195,dComprador!$A$2:$A$7,dComprador!$B$2:$B$7)</f>
        <v>Lira</v>
      </c>
      <c r="L1195" t="str">
        <f>_xlfn.XLOOKUP(J1195,dFornecedor!$A$2:$A$6,dFornecedor!$B$2:$B$6)</f>
        <v>AlphaOmega</v>
      </c>
      <c r="M1195" t="str">
        <f>_xlfn.XLOOKUP(G1195,dMateriaPrima!$A$2:$A$12,dMateriaPrima!$B$2:$B$12)</f>
        <v>Madeira</v>
      </c>
      <c r="N1195" s="2">
        <f>_xlfn.XLOOKUP(G1195,dMateriaPrima!$A$2:$A$12,dMateriaPrima!$C$2:$C$12)</f>
        <v>168</v>
      </c>
      <c r="O1195" s="3">
        <f t="shared" si="90"/>
        <v>86184</v>
      </c>
      <c r="P1195" s="4">
        <f t="shared" si="91"/>
        <v>0</v>
      </c>
      <c r="Q1195" s="3">
        <f t="shared" si="92"/>
        <v>86184</v>
      </c>
      <c r="R1195" t="str">
        <f t="shared" si="93"/>
        <v>Em atraso</v>
      </c>
      <c r="S1195" s="5">
        <f t="shared" si="94"/>
        <v>3</v>
      </c>
    </row>
    <row r="1196" spans="1:19" x14ac:dyDescent="0.25">
      <c r="A1196">
        <v>1195</v>
      </c>
      <c r="B1196" s="1">
        <v>43688</v>
      </c>
      <c r="C1196" s="1">
        <v>43688</v>
      </c>
      <c r="D1196" s="1">
        <v>43701</v>
      </c>
      <c r="E1196" s="1">
        <v>43702</v>
      </c>
      <c r="F1196">
        <v>1</v>
      </c>
      <c r="G1196">
        <v>8</v>
      </c>
      <c r="H1196">
        <v>60</v>
      </c>
      <c r="I1196" s="6">
        <v>0</v>
      </c>
      <c r="J1196">
        <v>4</v>
      </c>
      <c r="K1196" t="str">
        <f>_xlfn.XLOOKUP(fCompras!F1196,dComprador!$A$2:$A$7,dComprador!$B$2:$B$7)</f>
        <v>Alon</v>
      </c>
      <c r="L1196" t="str">
        <f>_xlfn.XLOOKUP(J1196,dFornecedor!$A$2:$A$6,dFornecedor!$B$2:$B$6)</f>
        <v>AlphaOmega</v>
      </c>
      <c r="M1196" t="str">
        <f>_xlfn.XLOOKUP(G1196,dMateriaPrima!$A$2:$A$12,dMateriaPrima!$B$2:$B$12)</f>
        <v>Cimento</v>
      </c>
      <c r="N1196" s="2">
        <f>_xlfn.XLOOKUP(G1196,dMateriaPrima!$A$2:$A$12,dMateriaPrima!$C$2:$C$12)</f>
        <v>23</v>
      </c>
      <c r="O1196" s="3">
        <f t="shared" si="90"/>
        <v>1380</v>
      </c>
      <c r="P1196" s="4">
        <f t="shared" si="91"/>
        <v>0</v>
      </c>
      <c r="Q1196" s="3">
        <f t="shared" si="92"/>
        <v>1380</v>
      </c>
      <c r="R1196" t="str">
        <f t="shared" si="93"/>
        <v>Em atraso</v>
      </c>
      <c r="S1196" s="5">
        <f t="shared" si="94"/>
        <v>1</v>
      </c>
    </row>
    <row r="1197" spans="1:19" x14ac:dyDescent="0.25">
      <c r="A1197">
        <v>1196</v>
      </c>
      <c r="B1197" s="1">
        <v>43688</v>
      </c>
      <c r="C1197" s="1">
        <v>43696</v>
      </c>
      <c r="D1197" s="1">
        <v>43698</v>
      </c>
      <c r="E1197" s="1">
        <v>43699</v>
      </c>
      <c r="F1197">
        <v>2</v>
      </c>
      <c r="G1197">
        <v>8</v>
      </c>
      <c r="H1197">
        <v>366</v>
      </c>
      <c r="I1197" s="6">
        <v>0.26</v>
      </c>
      <c r="J1197">
        <v>2</v>
      </c>
      <c r="K1197" t="str">
        <f>_xlfn.XLOOKUP(fCompras!F1197,dComprador!$A$2:$A$7,dComprador!$B$2:$B$7)</f>
        <v>João</v>
      </c>
      <c r="L1197" t="str">
        <f>_xlfn.XLOOKUP(J1197,dFornecedor!$A$2:$A$6,dFornecedor!$B$2:$B$6)</f>
        <v>Minerva</v>
      </c>
      <c r="M1197" t="str">
        <f>_xlfn.XLOOKUP(G1197,dMateriaPrima!$A$2:$A$12,dMateriaPrima!$B$2:$B$12)</f>
        <v>Cimento</v>
      </c>
      <c r="N1197" s="2">
        <f>_xlfn.XLOOKUP(G1197,dMateriaPrima!$A$2:$A$12,dMateriaPrima!$C$2:$C$12)</f>
        <v>23</v>
      </c>
      <c r="O1197" s="3">
        <f t="shared" si="90"/>
        <v>8418</v>
      </c>
      <c r="P1197" s="4">
        <f t="shared" si="91"/>
        <v>2188.6800000000003</v>
      </c>
      <c r="Q1197" s="3">
        <f t="shared" si="92"/>
        <v>6229.32</v>
      </c>
      <c r="R1197" t="str">
        <f t="shared" si="93"/>
        <v>Em atraso</v>
      </c>
      <c r="S1197" s="5">
        <f t="shared" si="94"/>
        <v>1</v>
      </c>
    </row>
    <row r="1198" spans="1:19" x14ac:dyDescent="0.25">
      <c r="A1198">
        <v>1197</v>
      </c>
      <c r="B1198" s="1">
        <v>43688</v>
      </c>
      <c r="C1198" s="1">
        <v>43689</v>
      </c>
      <c r="D1198" s="1">
        <v>43718</v>
      </c>
      <c r="E1198" s="1">
        <v>43718</v>
      </c>
      <c r="F1198">
        <v>1</v>
      </c>
      <c r="G1198">
        <v>9</v>
      </c>
      <c r="H1198">
        <v>131</v>
      </c>
      <c r="I1198" s="6">
        <v>0.32</v>
      </c>
      <c r="J1198">
        <v>5</v>
      </c>
      <c r="K1198" t="str">
        <f>_xlfn.XLOOKUP(fCompras!F1198,dComprador!$A$2:$A$7,dComprador!$B$2:$B$7)</f>
        <v>Alon</v>
      </c>
      <c r="L1198" t="str">
        <f>_xlfn.XLOOKUP(J1198,dFornecedor!$A$2:$A$6,dFornecedor!$B$2:$B$6)</f>
        <v>Atlas</v>
      </c>
      <c r="M1198" t="str">
        <f>_xlfn.XLOOKUP(G1198,dMateriaPrima!$A$2:$A$12,dMateriaPrima!$B$2:$B$12)</f>
        <v>Couro</v>
      </c>
      <c r="N1198" s="2">
        <f>_xlfn.XLOOKUP(G1198,dMateriaPrima!$A$2:$A$12,dMateriaPrima!$C$2:$C$12)</f>
        <v>4.4000000000000004</v>
      </c>
      <c r="O1198" s="3">
        <f t="shared" si="90"/>
        <v>576.40000000000009</v>
      </c>
      <c r="P1198" s="4">
        <f t="shared" si="91"/>
        <v>184.44800000000004</v>
      </c>
      <c r="Q1198" s="3">
        <f t="shared" si="92"/>
        <v>391.95200000000006</v>
      </c>
      <c r="R1198" t="str">
        <f t="shared" si="93"/>
        <v>No prazo</v>
      </c>
      <c r="S1198" s="5">
        <f t="shared" si="94"/>
        <v>0</v>
      </c>
    </row>
    <row r="1199" spans="1:19" x14ac:dyDescent="0.25">
      <c r="A1199">
        <v>1198</v>
      </c>
      <c r="B1199" s="1">
        <v>43689</v>
      </c>
      <c r="C1199" s="1">
        <v>43689</v>
      </c>
      <c r="D1199" s="1">
        <v>43696</v>
      </c>
      <c r="E1199" s="1">
        <v>43697</v>
      </c>
      <c r="F1199">
        <v>4</v>
      </c>
      <c r="G1199">
        <v>11</v>
      </c>
      <c r="H1199">
        <v>171</v>
      </c>
      <c r="I1199" s="6">
        <v>0</v>
      </c>
      <c r="J1199">
        <v>2</v>
      </c>
      <c r="K1199" t="str">
        <f>_xlfn.XLOOKUP(fCompras!F1199,dComprador!$A$2:$A$7,dComprador!$B$2:$B$7)</f>
        <v>Lira</v>
      </c>
      <c r="L1199" t="str">
        <f>_xlfn.XLOOKUP(J1199,dFornecedor!$A$2:$A$6,dFornecedor!$B$2:$B$6)</f>
        <v>Minerva</v>
      </c>
      <c r="M1199" t="str">
        <f>_xlfn.XLOOKUP(G1199,dMateriaPrima!$A$2:$A$12,dMateriaPrima!$B$2:$B$12)</f>
        <v>Papel</v>
      </c>
      <c r="N1199" s="2">
        <f>_xlfn.XLOOKUP(G1199,dMateriaPrima!$A$2:$A$12,dMateriaPrima!$C$2:$C$12)</f>
        <v>9</v>
      </c>
      <c r="O1199" s="3">
        <f t="shared" si="90"/>
        <v>1539</v>
      </c>
      <c r="P1199" s="4">
        <f t="shared" si="91"/>
        <v>0</v>
      </c>
      <c r="Q1199" s="3">
        <f t="shared" si="92"/>
        <v>1539</v>
      </c>
      <c r="R1199" t="str">
        <f t="shared" si="93"/>
        <v>Em atraso</v>
      </c>
      <c r="S1199" s="5">
        <f t="shared" si="94"/>
        <v>1</v>
      </c>
    </row>
    <row r="1200" spans="1:19" x14ac:dyDescent="0.25">
      <c r="A1200">
        <v>1199</v>
      </c>
      <c r="B1200" s="1">
        <v>43689</v>
      </c>
      <c r="C1200" s="1">
        <v>43690</v>
      </c>
      <c r="D1200" s="1">
        <v>43694</v>
      </c>
      <c r="E1200" s="1">
        <v>43697</v>
      </c>
      <c r="F1200">
        <v>4</v>
      </c>
      <c r="G1200">
        <v>5</v>
      </c>
      <c r="H1200">
        <v>468</v>
      </c>
      <c r="I1200" s="6">
        <v>0</v>
      </c>
      <c r="J1200">
        <v>3</v>
      </c>
      <c r="K1200" t="str">
        <f>_xlfn.XLOOKUP(fCompras!F1200,dComprador!$A$2:$A$7,dComprador!$B$2:$B$7)</f>
        <v>Lira</v>
      </c>
      <c r="L1200" t="str">
        <f>_xlfn.XLOOKUP(J1200,dFornecedor!$A$2:$A$6,dFornecedor!$B$2:$B$6)</f>
        <v>StepUp</v>
      </c>
      <c r="M1200" t="str">
        <f>_xlfn.XLOOKUP(G1200,dMateriaPrima!$A$2:$A$12,dMateriaPrima!$B$2:$B$12)</f>
        <v>Areia</v>
      </c>
      <c r="N1200" s="2">
        <f>_xlfn.XLOOKUP(G1200,dMateriaPrima!$A$2:$A$12,dMateriaPrima!$C$2:$C$12)</f>
        <v>3.59</v>
      </c>
      <c r="O1200" s="3">
        <f t="shared" si="90"/>
        <v>1680.12</v>
      </c>
      <c r="P1200" s="4">
        <f t="shared" si="91"/>
        <v>0</v>
      </c>
      <c r="Q1200" s="3">
        <f t="shared" si="92"/>
        <v>1680.12</v>
      </c>
      <c r="R1200" t="str">
        <f t="shared" si="93"/>
        <v>Em atraso</v>
      </c>
      <c r="S1200" s="5">
        <f t="shared" si="94"/>
        <v>3</v>
      </c>
    </row>
    <row r="1201" spans="1:19" x14ac:dyDescent="0.25">
      <c r="A1201">
        <v>1200</v>
      </c>
      <c r="B1201" s="1">
        <v>43689</v>
      </c>
      <c r="C1201" s="1">
        <v>43690</v>
      </c>
      <c r="D1201" s="1">
        <v>43695</v>
      </c>
      <c r="E1201" s="1">
        <v>43696</v>
      </c>
      <c r="F1201">
        <v>4</v>
      </c>
      <c r="G1201">
        <v>7</v>
      </c>
      <c r="H1201">
        <v>4</v>
      </c>
      <c r="I1201" s="6">
        <v>0</v>
      </c>
      <c r="J1201">
        <v>2</v>
      </c>
      <c r="K1201" t="str">
        <f>_xlfn.XLOOKUP(fCompras!F1201,dComprador!$A$2:$A$7,dComprador!$B$2:$B$7)</f>
        <v>Lira</v>
      </c>
      <c r="L1201" t="str">
        <f>_xlfn.XLOOKUP(J1201,dFornecedor!$A$2:$A$6,dFornecedor!$B$2:$B$6)</f>
        <v>Minerva</v>
      </c>
      <c r="M1201" t="str">
        <f>_xlfn.XLOOKUP(G1201,dMateriaPrima!$A$2:$A$12,dMateriaPrima!$B$2:$B$12)</f>
        <v>Poliéster</v>
      </c>
      <c r="N1201" s="2">
        <f>_xlfn.XLOOKUP(G1201,dMateriaPrima!$A$2:$A$12,dMateriaPrima!$C$2:$C$12)</f>
        <v>8</v>
      </c>
      <c r="O1201" s="3">
        <f t="shared" si="90"/>
        <v>32</v>
      </c>
      <c r="P1201" s="4">
        <f t="shared" si="91"/>
        <v>0</v>
      </c>
      <c r="Q1201" s="3">
        <f t="shared" si="92"/>
        <v>32</v>
      </c>
      <c r="R1201" t="str">
        <f t="shared" si="93"/>
        <v>Em atraso</v>
      </c>
      <c r="S1201" s="5">
        <f t="shared" si="94"/>
        <v>1</v>
      </c>
    </row>
    <row r="1202" spans="1:19" x14ac:dyDescent="0.25">
      <c r="A1202">
        <v>1201</v>
      </c>
      <c r="B1202" s="1">
        <v>43689</v>
      </c>
      <c r="C1202" s="1">
        <v>43691</v>
      </c>
      <c r="D1202" s="1">
        <v>43697</v>
      </c>
      <c r="E1202" s="1">
        <v>43698</v>
      </c>
      <c r="F1202">
        <v>4</v>
      </c>
      <c r="G1202">
        <v>3</v>
      </c>
      <c r="H1202">
        <v>263</v>
      </c>
      <c r="I1202" s="6">
        <v>0</v>
      </c>
      <c r="J1202">
        <v>5</v>
      </c>
      <c r="K1202" t="str">
        <f>_xlfn.XLOOKUP(fCompras!F1202,dComprador!$A$2:$A$7,dComprador!$B$2:$B$7)</f>
        <v>Lira</v>
      </c>
      <c r="L1202" t="str">
        <f>_xlfn.XLOOKUP(J1202,dFornecedor!$A$2:$A$6,dFornecedor!$B$2:$B$6)</f>
        <v>Atlas</v>
      </c>
      <c r="M1202" t="str">
        <f>_xlfn.XLOOKUP(G1202,dMateriaPrima!$A$2:$A$12,dMateriaPrima!$B$2:$B$12)</f>
        <v>Barra Metal</v>
      </c>
      <c r="N1202" s="2">
        <f>_xlfn.XLOOKUP(G1202,dMateriaPrima!$A$2:$A$12,dMateriaPrima!$C$2:$C$12)</f>
        <v>565</v>
      </c>
      <c r="O1202" s="3">
        <f t="shared" si="90"/>
        <v>148595</v>
      </c>
      <c r="P1202" s="4">
        <f t="shared" si="91"/>
        <v>0</v>
      </c>
      <c r="Q1202" s="3">
        <f t="shared" si="92"/>
        <v>148595</v>
      </c>
      <c r="R1202" t="str">
        <f t="shared" si="93"/>
        <v>Em atraso</v>
      </c>
      <c r="S1202" s="5">
        <f t="shared" si="94"/>
        <v>1</v>
      </c>
    </row>
    <row r="1203" spans="1:19" x14ac:dyDescent="0.25">
      <c r="A1203">
        <v>1202</v>
      </c>
      <c r="B1203" s="1">
        <v>43689</v>
      </c>
      <c r="C1203" s="1">
        <v>43697</v>
      </c>
      <c r="D1203" s="1">
        <v>43701</v>
      </c>
      <c r="E1203" s="1">
        <v>43704</v>
      </c>
      <c r="F1203">
        <v>4</v>
      </c>
      <c r="G1203">
        <v>9</v>
      </c>
      <c r="H1203">
        <v>312</v>
      </c>
      <c r="I1203" s="6">
        <v>0</v>
      </c>
      <c r="J1203">
        <v>2</v>
      </c>
      <c r="K1203" t="str">
        <f>_xlfn.XLOOKUP(fCompras!F1203,dComprador!$A$2:$A$7,dComprador!$B$2:$B$7)</f>
        <v>Lira</v>
      </c>
      <c r="L1203" t="str">
        <f>_xlfn.XLOOKUP(J1203,dFornecedor!$A$2:$A$6,dFornecedor!$B$2:$B$6)</f>
        <v>Minerva</v>
      </c>
      <c r="M1203" t="str">
        <f>_xlfn.XLOOKUP(G1203,dMateriaPrima!$A$2:$A$12,dMateriaPrima!$B$2:$B$12)</f>
        <v>Couro</v>
      </c>
      <c r="N1203" s="2">
        <f>_xlfn.XLOOKUP(G1203,dMateriaPrima!$A$2:$A$12,dMateriaPrima!$C$2:$C$12)</f>
        <v>4.4000000000000004</v>
      </c>
      <c r="O1203" s="3">
        <f t="shared" si="90"/>
        <v>1372.8000000000002</v>
      </c>
      <c r="P1203" s="4">
        <f t="shared" si="91"/>
        <v>0</v>
      </c>
      <c r="Q1203" s="3">
        <f t="shared" si="92"/>
        <v>1372.8000000000002</v>
      </c>
      <c r="R1203" t="str">
        <f t="shared" si="93"/>
        <v>Em atraso</v>
      </c>
      <c r="S1203" s="5">
        <f t="shared" si="94"/>
        <v>3</v>
      </c>
    </row>
    <row r="1204" spans="1:19" x14ac:dyDescent="0.25">
      <c r="A1204">
        <v>1203</v>
      </c>
      <c r="B1204" s="1">
        <v>43689</v>
      </c>
      <c r="C1204" s="1">
        <v>43692</v>
      </c>
      <c r="D1204" s="1">
        <v>43703</v>
      </c>
      <c r="E1204" s="1">
        <v>43707</v>
      </c>
      <c r="F1204">
        <v>1</v>
      </c>
      <c r="G1204">
        <v>4</v>
      </c>
      <c r="H1204">
        <v>17</v>
      </c>
      <c r="I1204" s="6">
        <v>0</v>
      </c>
      <c r="J1204">
        <v>3</v>
      </c>
      <c r="K1204" t="str">
        <f>_xlfn.XLOOKUP(fCompras!F1204,dComprador!$A$2:$A$7,dComprador!$B$2:$B$7)</f>
        <v>Alon</v>
      </c>
      <c r="L1204" t="str">
        <f>_xlfn.XLOOKUP(J1204,dFornecedor!$A$2:$A$6,dFornecedor!$B$2:$B$6)</f>
        <v>StepUp</v>
      </c>
      <c r="M1204" t="str">
        <f>_xlfn.XLOOKUP(G1204,dMateriaPrima!$A$2:$A$12,dMateriaPrima!$B$2:$B$12)</f>
        <v>Madeira</v>
      </c>
      <c r="N1204" s="2">
        <f>_xlfn.XLOOKUP(G1204,dMateriaPrima!$A$2:$A$12,dMateriaPrima!$C$2:$C$12)</f>
        <v>168</v>
      </c>
      <c r="O1204" s="3">
        <f t="shared" si="90"/>
        <v>2856</v>
      </c>
      <c r="P1204" s="4">
        <f t="shared" si="91"/>
        <v>0</v>
      </c>
      <c r="Q1204" s="3">
        <f t="shared" si="92"/>
        <v>2856</v>
      </c>
      <c r="R1204" t="str">
        <f t="shared" si="93"/>
        <v>Em atraso</v>
      </c>
      <c r="S1204" s="5">
        <f t="shared" si="94"/>
        <v>4</v>
      </c>
    </row>
    <row r="1205" spans="1:19" x14ac:dyDescent="0.25">
      <c r="A1205">
        <v>1204</v>
      </c>
      <c r="B1205" s="1">
        <v>43689</v>
      </c>
      <c r="C1205" s="1">
        <v>43690</v>
      </c>
      <c r="D1205" s="1">
        <v>43705</v>
      </c>
      <c r="E1205" s="1">
        <v>43708</v>
      </c>
      <c r="F1205">
        <v>2</v>
      </c>
      <c r="G1205">
        <v>7</v>
      </c>
      <c r="H1205">
        <v>66</v>
      </c>
      <c r="I1205" s="6">
        <v>0</v>
      </c>
      <c r="J1205">
        <v>3</v>
      </c>
      <c r="K1205" t="str">
        <f>_xlfn.XLOOKUP(fCompras!F1205,dComprador!$A$2:$A$7,dComprador!$B$2:$B$7)</f>
        <v>João</v>
      </c>
      <c r="L1205" t="str">
        <f>_xlfn.XLOOKUP(J1205,dFornecedor!$A$2:$A$6,dFornecedor!$B$2:$B$6)</f>
        <v>StepUp</v>
      </c>
      <c r="M1205" t="str">
        <f>_xlfn.XLOOKUP(G1205,dMateriaPrima!$A$2:$A$12,dMateriaPrima!$B$2:$B$12)</f>
        <v>Poliéster</v>
      </c>
      <c r="N1205" s="2">
        <f>_xlfn.XLOOKUP(G1205,dMateriaPrima!$A$2:$A$12,dMateriaPrima!$C$2:$C$12)</f>
        <v>8</v>
      </c>
      <c r="O1205" s="3">
        <f t="shared" si="90"/>
        <v>528</v>
      </c>
      <c r="P1205" s="4">
        <f t="shared" si="91"/>
        <v>0</v>
      </c>
      <c r="Q1205" s="3">
        <f t="shared" si="92"/>
        <v>528</v>
      </c>
      <c r="R1205" t="str">
        <f t="shared" si="93"/>
        <v>Em atraso</v>
      </c>
      <c r="S1205" s="5">
        <f t="shared" si="94"/>
        <v>3</v>
      </c>
    </row>
    <row r="1206" spans="1:19" x14ac:dyDescent="0.25">
      <c r="A1206">
        <v>1205</v>
      </c>
      <c r="B1206" s="1">
        <v>43689</v>
      </c>
      <c r="C1206" s="1">
        <v>43689</v>
      </c>
      <c r="D1206" s="1">
        <v>43713</v>
      </c>
      <c r="E1206" s="1">
        <v>43717</v>
      </c>
      <c r="F1206">
        <v>2</v>
      </c>
      <c r="G1206">
        <v>10</v>
      </c>
      <c r="H1206">
        <v>118</v>
      </c>
      <c r="I1206" s="6">
        <v>0</v>
      </c>
      <c r="J1206">
        <v>2</v>
      </c>
      <c r="K1206" t="str">
        <f>_xlfn.XLOOKUP(fCompras!F1206,dComprador!$A$2:$A$7,dComprador!$B$2:$B$7)</f>
        <v>João</v>
      </c>
      <c r="L1206" t="str">
        <f>_xlfn.XLOOKUP(J1206,dFornecedor!$A$2:$A$6,dFornecedor!$B$2:$B$6)</f>
        <v>Minerva</v>
      </c>
      <c r="M1206" t="str">
        <f>_xlfn.XLOOKUP(G1206,dMateriaPrima!$A$2:$A$12,dMateriaPrima!$B$2:$B$12)</f>
        <v>Pedra Britada</v>
      </c>
      <c r="N1206" s="2">
        <f>_xlfn.XLOOKUP(G1206,dMateriaPrima!$A$2:$A$12,dMateriaPrima!$C$2:$C$12)</f>
        <v>56</v>
      </c>
      <c r="O1206" s="3">
        <f t="shared" si="90"/>
        <v>6608</v>
      </c>
      <c r="P1206" s="4">
        <f t="shared" si="91"/>
        <v>0</v>
      </c>
      <c r="Q1206" s="3">
        <f t="shared" si="92"/>
        <v>6608</v>
      </c>
      <c r="R1206" t="str">
        <f t="shared" si="93"/>
        <v>Em atraso</v>
      </c>
      <c r="S1206" s="5">
        <f t="shared" si="94"/>
        <v>4</v>
      </c>
    </row>
    <row r="1207" spans="1:19" x14ac:dyDescent="0.25">
      <c r="A1207">
        <v>1206</v>
      </c>
      <c r="B1207" s="1">
        <v>43689</v>
      </c>
      <c r="C1207" s="1">
        <v>43698</v>
      </c>
      <c r="D1207" s="1">
        <v>43721</v>
      </c>
      <c r="E1207" s="1">
        <v>43723</v>
      </c>
      <c r="F1207">
        <v>1</v>
      </c>
      <c r="G1207">
        <v>9</v>
      </c>
      <c r="H1207">
        <v>29</v>
      </c>
      <c r="I1207" s="6">
        <v>0</v>
      </c>
      <c r="J1207">
        <v>2</v>
      </c>
      <c r="K1207" t="str">
        <f>_xlfn.XLOOKUP(fCompras!F1207,dComprador!$A$2:$A$7,dComprador!$B$2:$B$7)</f>
        <v>Alon</v>
      </c>
      <c r="L1207" t="str">
        <f>_xlfn.XLOOKUP(J1207,dFornecedor!$A$2:$A$6,dFornecedor!$B$2:$B$6)</f>
        <v>Minerva</v>
      </c>
      <c r="M1207" t="str">
        <f>_xlfn.XLOOKUP(G1207,dMateriaPrima!$A$2:$A$12,dMateriaPrima!$B$2:$B$12)</f>
        <v>Couro</v>
      </c>
      <c r="N1207" s="2">
        <f>_xlfn.XLOOKUP(G1207,dMateriaPrima!$A$2:$A$12,dMateriaPrima!$C$2:$C$12)</f>
        <v>4.4000000000000004</v>
      </c>
      <c r="O1207" s="3">
        <f t="shared" si="90"/>
        <v>127.60000000000001</v>
      </c>
      <c r="P1207" s="4">
        <f t="shared" si="91"/>
        <v>0</v>
      </c>
      <c r="Q1207" s="3">
        <f t="shared" si="92"/>
        <v>127.60000000000001</v>
      </c>
      <c r="R1207" t="str">
        <f t="shared" si="93"/>
        <v>Em atraso</v>
      </c>
      <c r="S1207" s="5">
        <f t="shared" si="94"/>
        <v>2</v>
      </c>
    </row>
    <row r="1208" spans="1:19" x14ac:dyDescent="0.25">
      <c r="A1208">
        <v>1207</v>
      </c>
      <c r="B1208" s="1">
        <v>43689</v>
      </c>
      <c r="C1208" s="1">
        <v>43690</v>
      </c>
      <c r="D1208" s="1">
        <v>43712</v>
      </c>
      <c r="E1208" s="1">
        <v>43713</v>
      </c>
      <c r="F1208">
        <v>1</v>
      </c>
      <c r="G1208">
        <v>6</v>
      </c>
      <c r="H1208">
        <v>430</v>
      </c>
      <c r="I1208" s="6">
        <v>0</v>
      </c>
      <c r="J1208">
        <v>3</v>
      </c>
      <c r="K1208" t="str">
        <f>_xlfn.XLOOKUP(fCompras!F1208,dComprador!$A$2:$A$7,dComprador!$B$2:$B$7)</f>
        <v>Alon</v>
      </c>
      <c r="L1208" t="str">
        <f>_xlfn.XLOOKUP(J1208,dFornecedor!$A$2:$A$6,dFornecedor!$B$2:$B$6)</f>
        <v>StepUp</v>
      </c>
      <c r="M1208" t="str">
        <f>_xlfn.XLOOKUP(G1208,dMateriaPrima!$A$2:$A$12,dMateriaPrima!$B$2:$B$12)</f>
        <v>Fio Algodão</v>
      </c>
      <c r="N1208" s="2">
        <f>_xlfn.XLOOKUP(G1208,dMateriaPrima!$A$2:$A$12,dMateriaPrima!$C$2:$C$12)</f>
        <v>55.9</v>
      </c>
      <c r="O1208" s="3">
        <f t="shared" si="90"/>
        <v>24037</v>
      </c>
      <c r="P1208" s="4">
        <f t="shared" si="91"/>
        <v>0</v>
      </c>
      <c r="Q1208" s="3">
        <f t="shared" si="92"/>
        <v>24037</v>
      </c>
      <c r="R1208" t="str">
        <f t="shared" si="93"/>
        <v>Em atraso</v>
      </c>
      <c r="S1208" s="5">
        <f t="shared" si="94"/>
        <v>1</v>
      </c>
    </row>
    <row r="1209" spans="1:19" x14ac:dyDescent="0.25">
      <c r="A1209">
        <v>1208</v>
      </c>
      <c r="B1209" s="1">
        <v>43690</v>
      </c>
      <c r="C1209" s="1">
        <v>43695</v>
      </c>
      <c r="D1209" s="1">
        <v>43697</v>
      </c>
      <c r="E1209" s="1">
        <v>43700</v>
      </c>
      <c r="F1209">
        <v>4</v>
      </c>
      <c r="G1209">
        <v>9</v>
      </c>
      <c r="H1209">
        <v>25</v>
      </c>
      <c r="I1209" s="6">
        <v>0</v>
      </c>
      <c r="J1209">
        <v>2</v>
      </c>
      <c r="K1209" t="str">
        <f>_xlfn.XLOOKUP(fCompras!F1209,dComprador!$A$2:$A$7,dComprador!$B$2:$B$7)</f>
        <v>Lira</v>
      </c>
      <c r="L1209" t="str">
        <f>_xlfn.XLOOKUP(J1209,dFornecedor!$A$2:$A$6,dFornecedor!$B$2:$B$6)</f>
        <v>Minerva</v>
      </c>
      <c r="M1209" t="str">
        <f>_xlfn.XLOOKUP(G1209,dMateriaPrima!$A$2:$A$12,dMateriaPrima!$B$2:$B$12)</f>
        <v>Couro</v>
      </c>
      <c r="N1209" s="2">
        <f>_xlfn.XLOOKUP(G1209,dMateriaPrima!$A$2:$A$12,dMateriaPrima!$C$2:$C$12)</f>
        <v>4.4000000000000004</v>
      </c>
      <c r="O1209" s="3">
        <f t="shared" si="90"/>
        <v>110.00000000000001</v>
      </c>
      <c r="P1209" s="4">
        <f t="shared" si="91"/>
        <v>0</v>
      </c>
      <c r="Q1209" s="3">
        <f t="shared" si="92"/>
        <v>110.00000000000001</v>
      </c>
      <c r="R1209" t="str">
        <f t="shared" si="93"/>
        <v>Em atraso</v>
      </c>
      <c r="S1209" s="5">
        <f t="shared" si="94"/>
        <v>3</v>
      </c>
    </row>
    <row r="1210" spans="1:19" x14ac:dyDescent="0.25">
      <c r="A1210">
        <v>1209</v>
      </c>
      <c r="B1210" s="1">
        <v>43690</v>
      </c>
      <c r="C1210" s="1">
        <v>43693</v>
      </c>
      <c r="D1210" s="1">
        <v>43697</v>
      </c>
      <c r="E1210" s="1">
        <v>43699</v>
      </c>
      <c r="F1210">
        <v>4</v>
      </c>
      <c r="G1210">
        <v>5</v>
      </c>
      <c r="H1210">
        <v>323</v>
      </c>
      <c r="I1210" s="6">
        <v>0</v>
      </c>
      <c r="J1210">
        <v>2</v>
      </c>
      <c r="K1210" t="str">
        <f>_xlfn.XLOOKUP(fCompras!F1210,dComprador!$A$2:$A$7,dComprador!$B$2:$B$7)</f>
        <v>Lira</v>
      </c>
      <c r="L1210" t="str">
        <f>_xlfn.XLOOKUP(J1210,dFornecedor!$A$2:$A$6,dFornecedor!$B$2:$B$6)</f>
        <v>Minerva</v>
      </c>
      <c r="M1210" t="str">
        <f>_xlfn.XLOOKUP(G1210,dMateriaPrima!$A$2:$A$12,dMateriaPrima!$B$2:$B$12)</f>
        <v>Areia</v>
      </c>
      <c r="N1210" s="2">
        <f>_xlfn.XLOOKUP(G1210,dMateriaPrima!$A$2:$A$12,dMateriaPrima!$C$2:$C$12)</f>
        <v>3.59</v>
      </c>
      <c r="O1210" s="3">
        <f t="shared" si="90"/>
        <v>1159.57</v>
      </c>
      <c r="P1210" s="4">
        <f t="shared" si="91"/>
        <v>0</v>
      </c>
      <c r="Q1210" s="3">
        <f t="shared" si="92"/>
        <v>1159.57</v>
      </c>
      <c r="R1210" t="str">
        <f t="shared" si="93"/>
        <v>Em atraso</v>
      </c>
      <c r="S1210" s="5">
        <f t="shared" si="94"/>
        <v>2</v>
      </c>
    </row>
    <row r="1211" spans="1:19" x14ac:dyDescent="0.25">
      <c r="A1211">
        <v>1210</v>
      </c>
      <c r="B1211" s="1">
        <v>43690</v>
      </c>
      <c r="C1211" s="1">
        <v>43690</v>
      </c>
      <c r="D1211" s="1">
        <v>43699</v>
      </c>
      <c r="E1211" s="1">
        <v>43701</v>
      </c>
      <c r="F1211">
        <v>4</v>
      </c>
      <c r="G1211">
        <v>1</v>
      </c>
      <c r="H1211">
        <v>80</v>
      </c>
      <c r="I1211" s="6">
        <v>0</v>
      </c>
      <c r="J1211">
        <v>2</v>
      </c>
      <c r="K1211" t="str">
        <f>_xlfn.XLOOKUP(fCompras!F1211,dComprador!$A$2:$A$7,dComprador!$B$2:$B$7)</f>
        <v>Lira</v>
      </c>
      <c r="L1211" t="str">
        <f>_xlfn.XLOOKUP(J1211,dFornecedor!$A$2:$A$6,dFornecedor!$B$2:$B$6)</f>
        <v>Minerva</v>
      </c>
      <c r="M1211" t="str">
        <f>_xlfn.XLOOKUP(G1211,dMateriaPrima!$A$2:$A$12,dMateriaPrima!$B$2:$B$12)</f>
        <v>Tecido</v>
      </c>
      <c r="N1211" s="2">
        <f>_xlfn.XLOOKUP(G1211,dMateriaPrima!$A$2:$A$12,dMateriaPrima!$C$2:$C$12)</f>
        <v>18</v>
      </c>
      <c r="O1211" s="3">
        <f t="shared" si="90"/>
        <v>1440</v>
      </c>
      <c r="P1211" s="4">
        <f t="shared" si="91"/>
        <v>0</v>
      </c>
      <c r="Q1211" s="3">
        <f t="shared" si="92"/>
        <v>1440</v>
      </c>
      <c r="R1211" t="str">
        <f t="shared" si="93"/>
        <v>Em atraso</v>
      </c>
      <c r="S1211" s="5">
        <f t="shared" si="94"/>
        <v>2</v>
      </c>
    </row>
    <row r="1212" spans="1:19" x14ac:dyDescent="0.25">
      <c r="A1212">
        <v>1211</v>
      </c>
      <c r="B1212" s="1">
        <v>43690</v>
      </c>
      <c r="C1212" s="1">
        <v>43702</v>
      </c>
      <c r="D1212" s="1">
        <v>43702</v>
      </c>
      <c r="E1212" s="1">
        <v>43708</v>
      </c>
      <c r="F1212">
        <v>4</v>
      </c>
      <c r="G1212">
        <v>9</v>
      </c>
      <c r="H1212">
        <v>20</v>
      </c>
      <c r="I1212" s="6">
        <v>0</v>
      </c>
      <c r="J1212">
        <v>1</v>
      </c>
      <c r="K1212" t="str">
        <f>_xlfn.XLOOKUP(fCompras!F1212,dComprador!$A$2:$A$7,dComprador!$B$2:$B$7)</f>
        <v>Lira</v>
      </c>
      <c r="L1212" t="str">
        <f>_xlfn.XLOOKUP(J1212,dFornecedor!$A$2:$A$6,dFornecedor!$B$2:$B$6)</f>
        <v>NorthShore</v>
      </c>
      <c r="M1212" t="str">
        <f>_xlfn.XLOOKUP(G1212,dMateriaPrima!$A$2:$A$12,dMateriaPrima!$B$2:$B$12)</f>
        <v>Couro</v>
      </c>
      <c r="N1212" s="2">
        <f>_xlfn.XLOOKUP(G1212,dMateriaPrima!$A$2:$A$12,dMateriaPrima!$C$2:$C$12)</f>
        <v>4.4000000000000004</v>
      </c>
      <c r="O1212" s="3">
        <f t="shared" si="90"/>
        <v>88</v>
      </c>
      <c r="P1212" s="4">
        <f t="shared" si="91"/>
        <v>0</v>
      </c>
      <c r="Q1212" s="3">
        <f t="shared" si="92"/>
        <v>88</v>
      </c>
      <c r="R1212" t="str">
        <f t="shared" si="93"/>
        <v>Em atraso</v>
      </c>
      <c r="S1212" s="5">
        <f t="shared" si="94"/>
        <v>6</v>
      </c>
    </row>
    <row r="1213" spans="1:19" x14ac:dyDescent="0.25">
      <c r="A1213">
        <v>1212</v>
      </c>
      <c r="B1213" s="1">
        <v>43690</v>
      </c>
      <c r="C1213" s="1">
        <v>43691</v>
      </c>
      <c r="D1213" s="1">
        <v>43697</v>
      </c>
      <c r="E1213" s="1">
        <v>43700</v>
      </c>
      <c r="F1213">
        <v>4</v>
      </c>
      <c r="G1213">
        <v>11</v>
      </c>
      <c r="H1213">
        <v>151</v>
      </c>
      <c r="I1213" s="6">
        <v>0</v>
      </c>
      <c r="J1213">
        <v>3</v>
      </c>
      <c r="K1213" t="str">
        <f>_xlfn.XLOOKUP(fCompras!F1213,dComprador!$A$2:$A$7,dComprador!$B$2:$B$7)</f>
        <v>Lira</v>
      </c>
      <c r="L1213" t="str">
        <f>_xlfn.XLOOKUP(J1213,dFornecedor!$A$2:$A$6,dFornecedor!$B$2:$B$6)</f>
        <v>StepUp</v>
      </c>
      <c r="M1213" t="str">
        <f>_xlfn.XLOOKUP(G1213,dMateriaPrima!$A$2:$A$12,dMateriaPrima!$B$2:$B$12)</f>
        <v>Papel</v>
      </c>
      <c r="N1213" s="2">
        <f>_xlfn.XLOOKUP(G1213,dMateriaPrima!$A$2:$A$12,dMateriaPrima!$C$2:$C$12)</f>
        <v>9</v>
      </c>
      <c r="O1213" s="3">
        <f t="shared" si="90"/>
        <v>1359</v>
      </c>
      <c r="P1213" s="4">
        <f t="shared" si="91"/>
        <v>0</v>
      </c>
      <c r="Q1213" s="3">
        <f t="shared" si="92"/>
        <v>1359</v>
      </c>
      <c r="R1213" t="str">
        <f t="shared" si="93"/>
        <v>Em atraso</v>
      </c>
      <c r="S1213" s="5">
        <f t="shared" si="94"/>
        <v>3</v>
      </c>
    </row>
    <row r="1214" spans="1:19" x14ac:dyDescent="0.25">
      <c r="A1214">
        <v>1213</v>
      </c>
      <c r="B1214" s="1">
        <v>43690</v>
      </c>
      <c r="C1214" s="1">
        <v>43693</v>
      </c>
      <c r="D1214" s="1">
        <v>43699</v>
      </c>
      <c r="E1214" s="1">
        <v>43700</v>
      </c>
      <c r="F1214">
        <v>4</v>
      </c>
      <c r="G1214">
        <v>5</v>
      </c>
      <c r="H1214">
        <v>294</v>
      </c>
      <c r="I1214" s="6">
        <v>0</v>
      </c>
      <c r="J1214">
        <v>1</v>
      </c>
      <c r="K1214" t="str">
        <f>_xlfn.XLOOKUP(fCompras!F1214,dComprador!$A$2:$A$7,dComprador!$B$2:$B$7)</f>
        <v>Lira</v>
      </c>
      <c r="L1214" t="str">
        <f>_xlfn.XLOOKUP(J1214,dFornecedor!$A$2:$A$6,dFornecedor!$B$2:$B$6)</f>
        <v>NorthShore</v>
      </c>
      <c r="M1214" t="str">
        <f>_xlfn.XLOOKUP(G1214,dMateriaPrima!$A$2:$A$12,dMateriaPrima!$B$2:$B$12)</f>
        <v>Areia</v>
      </c>
      <c r="N1214" s="2">
        <f>_xlfn.XLOOKUP(G1214,dMateriaPrima!$A$2:$A$12,dMateriaPrima!$C$2:$C$12)</f>
        <v>3.59</v>
      </c>
      <c r="O1214" s="3">
        <f t="shared" si="90"/>
        <v>1055.46</v>
      </c>
      <c r="P1214" s="4">
        <f t="shared" si="91"/>
        <v>0</v>
      </c>
      <c r="Q1214" s="3">
        <f t="shared" si="92"/>
        <v>1055.46</v>
      </c>
      <c r="R1214" t="str">
        <f t="shared" si="93"/>
        <v>Em atraso</v>
      </c>
      <c r="S1214" s="5">
        <f t="shared" si="94"/>
        <v>1</v>
      </c>
    </row>
    <row r="1215" spans="1:19" x14ac:dyDescent="0.25">
      <c r="A1215">
        <v>1214</v>
      </c>
      <c r="B1215" s="1">
        <v>43690</v>
      </c>
      <c r="C1215" s="1">
        <v>43690</v>
      </c>
      <c r="D1215" s="1">
        <v>43698</v>
      </c>
      <c r="E1215" s="1">
        <v>43700</v>
      </c>
      <c r="F1215">
        <v>4</v>
      </c>
      <c r="G1215">
        <v>11</v>
      </c>
      <c r="H1215">
        <v>46</v>
      </c>
      <c r="I1215" s="6">
        <v>0</v>
      </c>
      <c r="J1215">
        <v>4</v>
      </c>
      <c r="K1215" t="str">
        <f>_xlfn.XLOOKUP(fCompras!F1215,dComprador!$A$2:$A$7,dComprador!$B$2:$B$7)</f>
        <v>Lira</v>
      </c>
      <c r="L1215" t="str">
        <f>_xlfn.XLOOKUP(J1215,dFornecedor!$A$2:$A$6,dFornecedor!$B$2:$B$6)</f>
        <v>AlphaOmega</v>
      </c>
      <c r="M1215" t="str">
        <f>_xlfn.XLOOKUP(G1215,dMateriaPrima!$A$2:$A$12,dMateriaPrima!$B$2:$B$12)</f>
        <v>Papel</v>
      </c>
      <c r="N1215" s="2">
        <f>_xlfn.XLOOKUP(G1215,dMateriaPrima!$A$2:$A$12,dMateriaPrima!$C$2:$C$12)</f>
        <v>9</v>
      </c>
      <c r="O1215" s="3">
        <f t="shared" si="90"/>
        <v>414</v>
      </c>
      <c r="P1215" s="4">
        <f t="shared" si="91"/>
        <v>0</v>
      </c>
      <c r="Q1215" s="3">
        <f t="shared" si="92"/>
        <v>414</v>
      </c>
      <c r="R1215" t="str">
        <f t="shared" si="93"/>
        <v>Em atraso</v>
      </c>
      <c r="S1215" s="5">
        <f t="shared" si="94"/>
        <v>2</v>
      </c>
    </row>
    <row r="1216" spans="1:19" x14ac:dyDescent="0.25">
      <c r="A1216">
        <v>1215</v>
      </c>
      <c r="B1216" s="1">
        <v>43690</v>
      </c>
      <c r="C1216" s="1">
        <v>43700</v>
      </c>
      <c r="D1216" s="1">
        <v>43705</v>
      </c>
      <c r="E1216" s="1">
        <v>43709</v>
      </c>
      <c r="F1216">
        <v>1</v>
      </c>
      <c r="G1216">
        <v>9</v>
      </c>
      <c r="H1216">
        <v>478</v>
      </c>
      <c r="I1216" s="6">
        <v>0</v>
      </c>
      <c r="J1216">
        <v>1</v>
      </c>
      <c r="K1216" t="str">
        <f>_xlfn.XLOOKUP(fCompras!F1216,dComprador!$A$2:$A$7,dComprador!$B$2:$B$7)</f>
        <v>Alon</v>
      </c>
      <c r="L1216" t="str">
        <f>_xlfn.XLOOKUP(J1216,dFornecedor!$A$2:$A$6,dFornecedor!$B$2:$B$6)</f>
        <v>NorthShore</v>
      </c>
      <c r="M1216" t="str">
        <f>_xlfn.XLOOKUP(G1216,dMateriaPrima!$A$2:$A$12,dMateriaPrima!$B$2:$B$12)</f>
        <v>Couro</v>
      </c>
      <c r="N1216" s="2">
        <f>_xlfn.XLOOKUP(G1216,dMateriaPrima!$A$2:$A$12,dMateriaPrima!$C$2:$C$12)</f>
        <v>4.4000000000000004</v>
      </c>
      <c r="O1216" s="3">
        <f t="shared" si="90"/>
        <v>2103.2000000000003</v>
      </c>
      <c r="P1216" s="4">
        <f t="shared" si="91"/>
        <v>0</v>
      </c>
      <c r="Q1216" s="3">
        <f t="shared" si="92"/>
        <v>2103.2000000000003</v>
      </c>
      <c r="R1216" t="str">
        <f t="shared" si="93"/>
        <v>Em atraso</v>
      </c>
      <c r="S1216" s="5">
        <f t="shared" si="94"/>
        <v>4</v>
      </c>
    </row>
    <row r="1217" spans="1:19" x14ac:dyDescent="0.25">
      <c r="A1217">
        <v>1216</v>
      </c>
      <c r="B1217" s="1">
        <v>43690</v>
      </c>
      <c r="C1217" s="1">
        <v>43702</v>
      </c>
      <c r="D1217" s="1">
        <v>43708</v>
      </c>
      <c r="E1217" s="1">
        <v>43711</v>
      </c>
      <c r="F1217">
        <v>1</v>
      </c>
      <c r="G1217">
        <v>1</v>
      </c>
      <c r="H1217">
        <v>498</v>
      </c>
      <c r="I1217" s="6">
        <v>0</v>
      </c>
      <c r="J1217">
        <v>1</v>
      </c>
      <c r="K1217" t="str">
        <f>_xlfn.XLOOKUP(fCompras!F1217,dComprador!$A$2:$A$7,dComprador!$B$2:$B$7)</f>
        <v>Alon</v>
      </c>
      <c r="L1217" t="str">
        <f>_xlfn.XLOOKUP(J1217,dFornecedor!$A$2:$A$6,dFornecedor!$B$2:$B$6)</f>
        <v>NorthShore</v>
      </c>
      <c r="M1217" t="str">
        <f>_xlfn.XLOOKUP(G1217,dMateriaPrima!$A$2:$A$12,dMateriaPrima!$B$2:$B$12)</f>
        <v>Tecido</v>
      </c>
      <c r="N1217" s="2">
        <f>_xlfn.XLOOKUP(G1217,dMateriaPrima!$A$2:$A$12,dMateriaPrima!$C$2:$C$12)</f>
        <v>18</v>
      </c>
      <c r="O1217" s="3">
        <f t="shared" si="90"/>
        <v>8964</v>
      </c>
      <c r="P1217" s="4">
        <f t="shared" si="91"/>
        <v>0</v>
      </c>
      <c r="Q1217" s="3">
        <f t="shared" si="92"/>
        <v>8964</v>
      </c>
      <c r="R1217" t="str">
        <f t="shared" si="93"/>
        <v>Em atraso</v>
      </c>
      <c r="S1217" s="5">
        <f t="shared" si="94"/>
        <v>3</v>
      </c>
    </row>
    <row r="1218" spans="1:19" x14ac:dyDescent="0.25">
      <c r="A1218">
        <v>1217</v>
      </c>
      <c r="B1218" s="1">
        <v>43690</v>
      </c>
      <c r="C1218" s="1">
        <v>43698</v>
      </c>
      <c r="D1218" s="1">
        <v>43709</v>
      </c>
      <c r="E1218" s="1">
        <v>43711</v>
      </c>
      <c r="F1218">
        <v>1</v>
      </c>
      <c r="G1218">
        <v>7</v>
      </c>
      <c r="H1218">
        <v>19</v>
      </c>
      <c r="I1218" s="6">
        <v>0</v>
      </c>
      <c r="J1218">
        <v>1</v>
      </c>
      <c r="K1218" t="str">
        <f>_xlfn.XLOOKUP(fCompras!F1218,dComprador!$A$2:$A$7,dComprador!$B$2:$B$7)</f>
        <v>Alon</v>
      </c>
      <c r="L1218" t="str">
        <f>_xlfn.XLOOKUP(J1218,dFornecedor!$A$2:$A$6,dFornecedor!$B$2:$B$6)</f>
        <v>NorthShore</v>
      </c>
      <c r="M1218" t="str">
        <f>_xlfn.XLOOKUP(G1218,dMateriaPrima!$A$2:$A$12,dMateriaPrima!$B$2:$B$12)</f>
        <v>Poliéster</v>
      </c>
      <c r="N1218" s="2">
        <f>_xlfn.XLOOKUP(G1218,dMateriaPrima!$A$2:$A$12,dMateriaPrima!$C$2:$C$12)</f>
        <v>8</v>
      </c>
      <c r="O1218" s="3">
        <f t="shared" si="90"/>
        <v>152</v>
      </c>
      <c r="P1218" s="4">
        <f t="shared" si="91"/>
        <v>0</v>
      </c>
      <c r="Q1218" s="3">
        <f t="shared" si="92"/>
        <v>152</v>
      </c>
      <c r="R1218" t="str">
        <f t="shared" si="93"/>
        <v>Em atraso</v>
      </c>
      <c r="S1218" s="5">
        <f t="shared" si="94"/>
        <v>2</v>
      </c>
    </row>
    <row r="1219" spans="1:19" x14ac:dyDescent="0.25">
      <c r="A1219">
        <v>1218</v>
      </c>
      <c r="B1219" s="1">
        <v>43690</v>
      </c>
      <c r="C1219" s="1">
        <v>43690</v>
      </c>
      <c r="D1219" s="1">
        <v>43699</v>
      </c>
      <c r="E1219" s="1">
        <v>43701</v>
      </c>
      <c r="F1219">
        <v>2</v>
      </c>
      <c r="G1219">
        <v>5</v>
      </c>
      <c r="H1219">
        <v>122</v>
      </c>
      <c r="I1219" s="6">
        <v>0</v>
      </c>
      <c r="J1219">
        <v>2</v>
      </c>
      <c r="K1219" t="str">
        <f>_xlfn.XLOOKUP(fCompras!F1219,dComprador!$A$2:$A$7,dComprador!$B$2:$B$7)</f>
        <v>João</v>
      </c>
      <c r="L1219" t="str">
        <f>_xlfn.XLOOKUP(J1219,dFornecedor!$A$2:$A$6,dFornecedor!$B$2:$B$6)</f>
        <v>Minerva</v>
      </c>
      <c r="M1219" t="str">
        <f>_xlfn.XLOOKUP(G1219,dMateriaPrima!$A$2:$A$12,dMateriaPrima!$B$2:$B$12)</f>
        <v>Areia</v>
      </c>
      <c r="N1219" s="2">
        <f>_xlfn.XLOOKUP(G1219,dMateriaPrima!$A$2:$A$12,dMateriaPrima!$C$2:$C$12)</f>
        <v>3.59</v>
      </c>
      <c r="O1219" s="3">
        <f t="shared" ref="O1219:O1282" si="95">PRODUCT(H1219,N1219)</f>
        <v>437.97999999999996</v>
      </c>
      <c r="P1219" s="4">
        <f t="shared" ref="P1219:P1282" si="96">PRODUCT(O1219,I1219)</f>
        <v>0</v>
      </c>
      <c r="Q1219" s="3">
        <f t="shared" ref="Q1219:Q1282" si="97">O1219-P1219</f>
        <v>437.97999999999996</v>
      </c>
      <c r="R1219" t="str">
        <f t="shared" ref="R1219:R1282" si="98">IF(E1219&lt;=D1219,"No prazo",IF(E1219&gt;D1219,"Em atraso"))</f>
        <v>Em atraso</v>
      </c>
      <c r="S1219" s="5">
        <f t="shared" ref="S1219:S1282" si="99">IF(E1219 &gt;D1219, E1219-D1219,0)</f>
        <v>2</v>
      </c>
    </row>
    <row r="1220" spans="1:19" x14ac:dyDescent="0.25">
      <c r="A1220">
        <v>1219</v>
      </c>
      <c r="B1220" s="1">
        <v>43690</v>
      </c>
      <c r="C1220" s="1">
        <v>43699</v>
      </c>
      <c r="D1220" s="1">
        <v>43705</v>
      </c>
      <c r="E1220" s="1">
        <v>43706</v>
      </c>
      <c r="F1220">
        <v>1</v>
      </c>
      <c r="G1220">
        <v>4</v>
      </c>
      <c r="H1220">
        <v>76</v>
      </c>
      <c r="I1220" s="6">
        <v>0</v>
      </c>
      <c r="J1220">
        <v>3</v>
      </c>
      <c r="K1220" t="str">
        <f>_xlfn.XLOOKUP(fCompras!F1220,dComprador!$A$2:$A$7,dComprador!$B$2:$B$7)</f>
        <v>Alon</v>
      </c>
      <c r="L1220" t="str">
        <f>_xlfn.XLOOKUP(J1220,dFornecedor!$A$2:$A$6,dFornecedor!$B$2:$B$6)</f>
        <v>StepUp</v>
      </c>
      <c r="M1220" t="str">
        <f>_xlfn.XLOOKUP(G1220,dMateriaPrima!$A$2:$A$12,dMateriaPrima!$B$2:$B$12)</f>
        <v>Madeira</v>
      </c>
      <c r="N1220" s="2">
        <f>_xlfn.XLOOKUP(G1220,dMateriaPrima!$A$2:$A$12,dMateriaPrima!$C$2:$C$12)</f>
        <v>168</v>
      </c>
      <c r="O1220" s="3">
        <f t="shared" si="95"/>
        <v>12768</v>
      </c>
      <c r="P1220" s="4">
        <f t="shared" si="96"/>
        <v>0</v>
      </c>
      <c r="Q1220" s="3">
        <f t="shared" si="97"/>
        <v>12768</v>
      </c>
      <c r="R1220" t="str">
        <f t="shared" si="98"/>
        <v>Em atraso</v>
      </c>
      <c r="S1220" s="5">
        <f t="shared" si="99"/>
        <v>1</v>
      </c>
    </row>
    <row r="1221" spans="1:19" x14ac:dyDescent="0.25">
      <c r="A1221">
        <v>1220</v>
      </c>
      <c r="B1221" s="1">
        <v>43690</v>
      </c>
      <c r="C1221" s="1">
        <v>43696</v>
      </c>
      <c r="D1221" s="1">
        <v>43705</v>
      </c>
      <c r="E1221" s="1">
        <v>43706</v>
      </c>
      <c r="F1221">
        <v>2</v>
      </c>
      <c r="G1221">
        <v>11</v>
      </c>
      <c r="H1221">
        <v>53</v>
      </c>
      <c r="I1221" s="6">
        <v>0</v>
      </c>
      <c r="J1221">
        <v>1</v>
      </c>
      <c r="K1221" t="str">
        <f>_xlfn.XLOOKUP(fCompras!F1221,dComprador!$A$2:$A$7,dComprador!$B$2:$B$7)</f>
        <v>João</v>
      </c>
      <c r="L1221" t="str">
        <f>_xlfn.XLOOKUP(J1221,dFornecedor!$A$2:$A$6,dFornecedor!$B$2:$B$6)</f>
        <v>NorthShore</v>
      </c>
      <c r="M1221" t="str">
        <f>_xlfn.XLOOKUP(G1221,dMateriaPrima!$A$2:$A$12,dMateriaPrima!$B$2:$B$12)</f>
        <v>Papel</v>
      </c>
      <c r="N1221" s="2">
        <f>_xlfn.XLOOKUP(G1221,dMateriaPrima!$A$2:$A$12,dMateriaPrima!$C$2:$C$12)</f>
        <v>9</v>
      </c>
      <c r="O1221" s="3">
        <f t="shared" si="95"/>
        <v>477</v>
      </c>
      <c r="P1221" s="4">
        <f t="shared" si="96"/>
        <v>0</v>
      </c>
      <c r="Q1221" s="3">
        <f t="shared" si="97"/>
        <v>477</v>
      </c>
      <c r="R1221" t="str">
        <f t="shared" si="98"/>
        <v>Em atraso</v>
      </c>
      <c r="S1221" s="5">
        <f t="shared" si="99"/>
        <v>1</v>
      </c>
    </row>
    <row r="1222" spans="1:19" x14ac:dyDescent="0.25">
      <c r="A1222">
        <v>1221</v>
      </c>
      <c r="B1222" s="1">
        <v>43690</v>
      </c>
      <c r="C1222" s="1">
        <v>43699</v>
      </c>
      <c r="D1222" s="1">
        <v>43719</v>
      </c>
      <c r="E1222" s="1">
        <v>43720</v>
      </c>
      <c r="F1222">
        <v>1</v>
      </c>
      <c r="G1222">
        <v>1</v>
      </c>
      <c r="H1222">
        <v>553</v>
      </c>
      <c r="I1222" s="6">
        <v>0</v>
      </c>
      <c r="J1222">
        <v>2</v>
      </c>
      <c r="K1222" t="str">
        <f>_xlfn.XLOOKUP(fCompras!F1222,dComprador!$A$2:$A$7,dComprador!$B$2:$B$7)</f>
        <v>Alon</v>
      </c>
      <c r="L1222" t="str">
        <f>_xlfn.XLOOKUP(J1222,dFornecedor!$A$2:$A$6,dFornecedor!$B$2:$B$6)</f>
        <v>Minerva</v>
      </c>
      <c r="M1222" t="str">
        <f>_xlfn.XLOOKUP(G1222,dMateriaPrima!$A$2:$A$12,dMateriaPrima!$B$2:$B$12)</f>
        <v>Tecido</v>
      </c>
      <c r="N1222" s="2">
        <f>_xlfn.XLOOKUP(G1222,dMateriaPrima!$A$2:$A$12,dMateriaPrima!$C$2:$C$12)</f>
        <v>18</v>
      </c>
      <c r="O1222" s="3">
        <f t="shared" si="95"/>
        <v>9954</v>
      </c>
      <c r="P1222" s="4">
        <f t="shared" si="96"/>
        <v>0</v>
      </c>
      <c r="Q1222" s="3">
        <f t="shared" si="97"/>
        <v>9954</v>
      </c>
      <c r="R1222" t="str">
        <f t="shared" si="98"/>
        <v>Em atraso</v>
      </c>
      <c r="S1222" s="5">
        <f t="shared" si="99"/>
        <v>1</v>
      </c>
    </row>
    <row r="1223" spans="1:19" x14ac:dyDescent="0.25">
      <c r="A1223">
        <v>1222</v>
      </c>
      <c r="B1223" s="1">
        <v>43690</v>
      </c>
      <c r="C1223" s="1">
        <v>43690</v>
      </c>
      <c r="D1223" s="1">
        <v>43722</v>
      </c>
      <c r="E1223" s="1">
        <v>43722</v>
      </c>
      <c r="F1223">
        <v>1</v>
      </c>
      <c r="G1223">
        <v>11</v>
      </c>
      <c r="H1223">
        <v>140</v>
      </c>
      <c r="I1223" s="6">
        <v>0</v>
      </c>
      <c r="J1223">
        <v>2</v>
      </c>
      <c r="K1223" t="str">
        <f>_xlfn.XLOOKUP(fCompras!F1223,dComprador!$A$2:$A$7,dComprador!$B$2:$B$7)</f>
        <v>Alon</v>
      </c>
      <c r="L1223" t="str">
        <f>_xlfn.XLOOKUP(J1223,dFornecedor!$A$2:$A$6,dFornecedor!$B$2:$B$6)</f>
        <v>Minerva</v>
      </c>
      <c r="M1223" t="str">
        <f>_xlfn.XLOOKUP(G1223,dMateriaPrima!$A$2:$A$12,dMateriaPrima!$B$2:$B$12)</f>
        <v>Papel</v>
      </c>
      <c r="N1223" s="2">
        <f>_xlfn.XLOOKUP(G1223,dMateriaPrima!$A$2:$A$12,dMateriaPrima!$C$2:$C$12)</f>
        <v>9</v>
      </c>
      <c r="O1223" s="3">
        <f t="shared" si="95"/>
        <v>1260</v>
      </c>
      <c r="P1223" s="4">
        <f t="shared" si="96"/>
        <v>0</v>
      </c>
      <c r="Q1223" s="3">
        <f t="shared" si="97"/>
        <v>1260</v>
      </c>
      <c r="R1223" t="str">
        <f t="shared" si="98"/>
        <v>No prazo</v>
      </c>
      <c r="S1223" s="5">
        <f t="shared" si="99"/>
        <v>0</v>
      </c>
    </row>
    <row r="1224" spans="1:19" x14ac:dyDescent="0.25">
      <c r="A1224">
        <v>1223</v>
      </c>
      <c r="B1224" s="1">
        <v>43690</v>
      </c>
      <c r="C1224" s="1">
        <v>43690</v>
      </c>
      <c r="D1224" s="1">
        <v>43712</v>
      </c>
      <c r="E1224" s="1">
        <v>43713</v>
      </c>
      <c r="F1224">
        <v>1</v>
      </c>
      <c r="G1224">
        <v>11</v>
      </c>
      <c r="H1224">
        <v>143</v>
      </c>
      <c r="I1224" s="6">
        <v>0</v>
      </c>
      <c r="J1224">
        <v>5</v>
      </c>
      <c r="K1224" t="str">
        <f>_xlfn.XLOOKUP(fCompras!F1224,dComprador!$A$2:$A$7,dComprador!$B$2:$B$7)</f>
        <v>Alon</v>
      </c>
      <c r="L1224" t="str">
        <f>_xlfn.XLOOKUP(J1224,dFornecedor!$A$2:$A$6,dFornecedor!$B$2:$B$6)</f>
        <v>Atlas</v>
      </c>
      <c r="M1224" t="str">
        <f>_xlfn.XLOOKUP(G1224,dMateriaPrima!$A$2:$A$12,dMateriaPrima!$B$2:$B$12)</f>
        <v>Papel</v>
      </c>
      <c r="N1224" s="2">
        <f>_xlfn.XLOOKUP(G1224,dMateriaPrima!$A$2:$A$12,dMateriaPrima!$C$2:$C$12)</f>
        <v>9</v>
      </c>
      <c r="O1224" s="3">
        <f t="shared" si="95"/>
        <v>1287</v>
      </c>
      <c r="P1224" s="4">
        <f t="shared" si="96"/>
        <v>0</v>
      </c>
      <c r="Q1224" s="3">
        <f t="shared" si="97"/>
        <v>1287</v>
      </c>
      <c r="R1224" t="str">
        <f t="shared" si="98"/>
        <v>Em atraso</v>
      </c>
      <c r="S1224" s="5">
        <f t="shared" si="99"/>
        <v>1</v>
      </c>
    </row>
    <row r="1225" spans="1:19" x14ac:dyDescent="0.25">
      <c r="A1225">
        <v>1224</v>
      </c>
      <c r="B1225" s="1">
        <v>43691</v>
      </c>
      <c r="C1225" s="1">
        <v>43691</v>
      </c>
      <c r="D1225" s="1">
        <v>43698</v>
      </c>
      <c r="E1225" s="1">
        <v>43696</v>
      </c>
      <c r="F1225">
        <v>4</v>
      </c>
      <c r="G1225">
        <v>1</v>
      </c>
      <c r="H1225">
        <v>295</v>
      </c>
      <c r="I1225" s="6">
        <v>0</v>
      </c>
      <c r="J1225">
        <v>2</v>
      </c>
      <c r="K1225" t="str">
        <f>_xlfn.XLOOKUP(fCompras!F1225,dComprador!$A$2:$A$7,dComprador!$B$2:$B$7)</f>
        <v>Lira</v>
      </c>
      <c r="L1225" t="str">
        <f>_xlfn.XLOOKUP(J1225,dFornecedor!$A$2:$A$6,dFornecedor!$B$2:$B$6)</f>
        <v>Minerva</v>
      </c>
      <c r="M1225" t="str">
        <f>_xlfn.XLOOKUP(G1225,dMateriaPrima!$A$2:$A$12,dMateriaPrima!$B$2:$B$12)</f>
        <v>Tecido</v>
      </c>
      <c r="N1225" s="2">
        <f>_xlfn.XLOOKUP(G1225,dMateriaPrima!$A$2:$A$12,dMateriaPrima!$C$2:$C$12)</f>
        <v>18</v>
      </c>
      <c r="O1225" s="3">
        <f t="shared" si="95"/>
        <v>5310</v>
      </c>
      <c r="P1225" s="4">
        <f t="shared" si="96"/>
        <v>0</v>
      </c>
      <c r="Q1225" s="3">
        <f t="shared" si="97"/>
        <v>5310</v>
      </c>
      <c r="R1225" t="str">
        <f t="shared" si="98"/>
        <v>No prazo</v>
      </c>
      <c r="S1225" s="5">
        <f t="shared" si="99"/>
        <v>0</v>
      </c>
    </row>
    <row r="1226" spans="1:19" x14ac:dyDescent="0.25">
      <c r="A1226">
        <v>1225</v>
      </c>
      <c r="B1226" s="1">
        <v>43691</v>
      </c>
      <c r="C1226" s="1">
        <v>43697</v>
      </c>
      <c r="D1226" s="1">
        <v>43700</v>
      </c>
      <c r="E1226" s="1">
        <v>43700</v>
      </c>
      <c r="F1226">
        <v>4</v>
      </c>
      <c r="G1226">
        <v>8</v>
      </c>
      <c r="H1226">
        <v>87</v>
      </c>
      <c r="I1226" s="6">
        <v>0</v>
      </c>
      <c r="J1226">
        <v>2</v>
      </c>
      <c r="K1226" t="str">
        <f>_xlfn.XLOOKUP(fCompras!F1226,dComprador!$A$2:$A$7,dComprador!$B$2:$B$7)</f>
        <v>Lira</v>
      </c>
      <c r="L1226" t="str">
        <f>_xlfn.XLOOKUP(J1226,dFornecedor!$A$2:$A$6,dFornecedor!$B$2:$B$6)</f>
        <v>Minerva</v>
      </c>
      <c r="M1226" t="str">
        <f>_xlfn.XLOOKUP(G1226,dMateriaPrima!$A$2:$A$12,dMateriaPrima!$B$2:$B$12)</f>
        <v>Cimento</v>
      </c>
      <c r="N1226" s="2">
        <f>_xlfn.XLOOKUP(G1226,dMateriaPrima!$A$2:$A$12,dMateriaPrima!$C$2:$C$12)</f>
        <v>23</v>
      </c>
      <c r="O1226" s="3">
        <f t="shared" si="95"/>
        <v>2001</v>
      </c>
      <c r="P1226" s="4">
        <f t="shared" si="96"/>
        <v>0</v>
      </c>
      <c r="Q1226" s="3">
        <f t="shared" si="97"/>
        <v>2001</v>
      </c>
      <c r="R1226" t="str">
        <f t="shared" si="98"/>
        <v>No prazo</v>
      </c>
      <c r="S1226" s="5">
        <f t="shared" si="99"/>
        <v>0</v>
      </c>
    </row>
    <row r="1227" spans="1:19" x14ac:dyDescent="0.25">
      <c r="A1227">
        <v>1226</v>
      </c>
      <c r="B1227" s="1">
        <v>43691</v>
      </c>
      <c r="C1227" s="1">
        <v>43692</v>
      </c>
      <c r="D1227" s="1">
        <v>43709</v>
      </c>
      <c r="E1227" s="1">
        <v>43710</v>
      </c>
      <c r="F1227">
        <v>1</v>
      </c>
      <c r="G1227">
        <v>11</v>
      </c>
      <c r="H1227">
        <v>62</v>
      </c>
      <c r="I1227" s="6">
        <v>0</v>
      </c>
      <c r="J1227">
        <v>3</v>
      </c>
      <c r="K1227" t="str">
        <f>_xlfn.XLOOKUP(fCompras!F1227,dComprador!$A$2:$A$7,dComprador!$B$2:$B$7)</f>
        <v>Alon</v>
      </c>
      <c r="L1227" t="str">
        <f>_xlfn.XLOOKUP(J1227,dFornecedor!$A$2:$A$6,dFornecedor!$B$2:$B$6)</f>
        <v>StepUp</v>
      </c>
      <c r="M1227" t="str">
        <f>_xlfn.XLOOKUP(G1227,dMateriaPrima!$A$2:$A$12,dMateriaPrima!$B$2:$B$12)</f>
        <v>Papel</v>
      </c>
      <c r="N1227" s="2">
        <f>_xlfn.XLOOKUP(G1227,dMateriaPrima!$A$2:$A$12,dMateriaPrima!$C$2:$C$12)</f>
        <v>9</v>
      </c>
      <c r="O1227" s="3">
        <f t="shared" si="95"/>
        <v>558</v>
      </c>
      <c r="P1227" s="4">
        <f t="shared" si="96"/>
        <v>0</v>
      </c>
      <c r="Q1227" s="3">
        <f t="shared" si="97"/>
        <v>558</v>
      </c>
      <c r="R1227" t="str">
        <f t="shared" si="98"/>
        <v>Em atraso</v>
      </c>
      <c r="S1227" s="5">
        <f t="shared" si="99"/>
        <v>1</v>
      </c>
    </row>
    <row r="1228" spans="1:19" x14ac:dyDescent="0.25">
      <c r="A1228">
        <v>1227</v>
      </c>
      <c r="B1228" s="1">
        <v>43691</v>
      </c>
      <c r="C1228" s="1">
        <v>43692</v>
      </c>
      <c r="D1228" s="1">
        <v>43711</v>
      </c>
      <c r="E1228" s="1">
        <v>43714</v>
      </c>
      <c r="F1228">
        <v>1</v>
      </c>
      <c r="G1228">
        <v>10</v>
      </c>
      <c r="H1228">
        <v>169</v>
      </c>
      <c r="I1228" s="6">
        <v>0</v>
      </c>
      <c r="J1228">
        <v>1</v>
      </c>
      <c r="K1228" t="str">
        <f>_xlfn.XLOOKUP(fCompras!F1228,dComprador!$A$2:$A$7,dComprador!$B$2:$B$7)</f>
        <v>Alon</v>
      </c>
      <c r="L1228" t="str">
        <f>_xlfn.XLOOKUP(J1228,dFornecedor!$A$2:$A$6,dFornecedor!$B$2:$B$6)</f>
        <v>NorthShore</v>
      </c>
      <c r="M1228" t="str">
        <f>_xlfn.XLOOKUP(G1228,dMateriaPrima!$A$2:$A$12,dMateriaPrima!$B$2:$B$12)</f>
        <v>Pedra Britada</v>
      </c>
      <c r="N1228" s="2">
        <f>_xlfn.XLOOKUP(G1228,dMateriaPrima!$A$2:$A$12,dMateriaPrima!$C$2:$C$12)</f>
        <v>56</v>
      </c>
      <c r="O1228" s="3">
        <f t="shared" si="95"/>
        <v>9464</v>
      </c>
      <c r="P1228" s="4">
        <f t="shared" si="96"/>
        <v>0</v>
      </c>
      <c r="Q1228" s="3">
        <f t="shared" si="97"/>
        <v>9464</v>
      </c>
      <c r="R1228" t="str">
        <f t="shared" si="98"/>
        <v>Em atraso</v>
      </c>
      <c r="S1228" s="5">
        <f t="shared" si="99"/>
        <v>3</v>
      </c>
    </row>
    <row r="1229" spans="1:19" x14ac:dyDescent="0.25">
      <c r="A1229">
        <v>1228</v>
      </c>
      <c r="B1229" s="1">
        <v>43691</v>
      </c>
      <c r="C1229" s="1">
        <v>43698</v>
      </c>
      <c r="D1229" s="1">
        <v>43704</v>
      </c>
      <c r="E1229" s="1">
        <v>43708</v>
      </c>
      <c r="F1229">
        <v>2</v>
      </c>
      <c r="G1229">
        <v>7</v>
      </c>
      <c r="H1229">
        <v>65</v>
      </c>
      <c r="I1229" s="6">
        <v>0</v>
      </c>
      <c r="J1229">
        <v>5</v>
      </c>
      <c r="K1229" t="str">
        <f>_xlfn.XLOOKUP(fCompras!F1229,dComprador!$A$2:$A$7,dComprador!$B$2:$B$7)</f>
        <v>João</v>
      </c>
      <c r="L1229" t="str">
        <f>_xlfn.XLOOKUP(J1229,dFornecedor!$A$2:$A$6,dFornecedor!$B$2:$B$6)</f>
        <v>Atlas</v>
      </c>
      <c r="M1229" t="str">
        <f>_xlfn.XLOOKUP(G1229,dMateriaPrima!$A$2:$A$12,dMateriaPrima!$B$2:$B$12)</f>
        <v>Poliéster</v>
      </c>
      <c r="N1229" s="2">
        <f>_xlfn.XLOOKUP(G1229,dMateriaPrima!$A$2:$A$12,dMateriaPrima!$C$2:$C$12)</f>
        <v>8</v>
      </c>
      <c r="O1229" s="3">
        <f t="shared" si="95"/>
        <v>520</v>
      </c>
      <c r="P1229" s="4">
        <f t="shared" si="96"/>
        <v>0</v>
      </c>
      <c r="Q1229" s="3">
        <f t="shared" si="97"/>
        <v>520</v>
      </c>
      <c r="R1229" t="str">
        <f t="shared" si="98"/>
        <v>Em atraso</v>
      </c>
      <c r="S1229" s="5">
        <f t="shared" si="99"/>
        <v>4</v>
      </c>
    </row>
    <row r="1230" spans="1:19" x14ac:dyDescent="0.25">
      <c r="A1230">
        <v>1229</v>
      </c>
      <c r="B1230" s="1">
        <v>43692</v>
      </c>
      <c r="C1230" s="1">
        <v>43699</v>
      </c>
      <c r="D1230" s="1">
        <v>43701</v>
      </c>
      <c r="E1230" s="1">
        <v>43704</v>
      </c>
      <c r="F1230">
        <v>4</v>
      </c>
      <c r="G1230">
        <v>1</v>
      </c>
      <c r="H1230">
        <v>326</v>
      </c>
      <c r="I1230" s="6">
        <v>0</v>
      </c>
      <c r="J1230">
        <v>2</v>
      </c>
      <c r="K1230" t="str">
        <f>_xlfn.XLOOKUP(fCompras!F1230,dComprador!$A$2:$A$7,dComprador!$B$2:$B$7)</f>
        <v>Lira</v>
      </c>
      <c r="L1230" t="str">
        <f>_xlfn.XLOOKUP(J1230,dFornecedor!$A$2:$A$6,dFornecedor!$B$2:$B$6)</f>
        <v>Minerva</v>
      </c>
      <c r="M1230" t="str">
        <f>_xlfn.XLOOKUP(G1230,dMateriaPrima!$A$2:$A$12,dMateriaPrima!$B$2:$B$12)</f>
        <v>Tecido</v>
      </c>
      <c r="N1230" s="2">
        <f>_xlfn.XLOOKUP(G1230,dMateriaPrima!$A$2:$A$12,dMateriaPrima!$C$2:$C$12)</f>
        <v>18</v>
      </c>
      <c r="O1230" s="3">
        <f t="shared" si="95"/>
        <v>5868</v>
      </c>
      <c r="P1230" s="4">
        <f t="shared" si="96"/>
        <v>0</v>
      </c>
      <c r="Q1230" s="3">
        <f t="shared" si="97"/>
        <v>5868</v>
      </c>
      <c r="R1230" t="str">
        <f t="shared" si="98"/>
        <v>Em atraso</v>
      </c>
      <c r="S1230" s="5">
        <f t="shared" si="99"/>
        <v>3</v>
      </c>
    </row>
    <row r="1231" spans="1:19" x14ac:dyDescent="0.25">
      <c r="A1231">
        <v>1230</v>
      </c>
      <c r="B1231" s="1">
        <v>43692</v>
      </c>
      <c r="C1231" s="1">
        <v>43692</v>
      </c>
      <c r="D1231" s="1">
        <v>43698</v>
      </c>
      <c r="E1231" s="1">
        <v>43701</v>
      </c>
      <c r="F1231">
        <v>4</v>
      </c>
      <c r="G1231">
        <v>7</v>
      </c>
      <c r="H1231">
        <v>56</v>
      </c>
      <c r="I1231" s="6">
        <v>0</v>
      </c>
      <c r="J1231">
        <v>2</v>
      </c>
      <c r="K1231" t="str">
        <f>_xlfn.XLOOKUP(fCompras!F1231,dComprador!$A$2:$A$7,dComprador!$B$2:$B$7)</f>
        <v>Lira</v>
      </c>
      <c r="L1231" t="str">
        <f>_xlfn.XLOOKUP(J1231,dFornecedor!$A$2:$A$6,dFornecedor!$B$2:$B$6)</f>
        <v>Minerva</v>
      </c>
      <c r="M1231" t="str">
        <f>_xlfn.XLOOKUP(G1231,dMateriaPrima!$A$2:$A$12,dMateriaPrima!$B$2:$B$12)</f>
        <v>Poliéster</v>
      </c>
      <c r="N1231" s="2">
        <f>_xlfn.XLOOKUP(G1231,dMateriaPrima!$A$2:$A$12,dMateriaPrima!$C$2:$C$12)</f>
        <v>8</v>
      </c>
      <c r="O1231" s="3">
        <f t="shared" si="95"/>
        <v>448</v>
      </c>
      <c r="P1231" s="4">
        <f t="shared" si="96"/>
        <v>0</v>
      </c>
      <c r="Q1231" s="3">
        <f t="shared" si="97"/>
        <v>448</v>
      </c>
      <c r="R1231" t="str">
        <f t="shared" si="98"/>
        <v>Em atraso</v>
      </c>
      <c r="S1231" s="5">
        <f t="shared" si="99"/>
        <v>3</v>
      </c>
    </row>
    <row r="1232" spans="1:19" x14ac:dyDescent="0.25">
      <c r="A1232">
        <v>1231</v>
      </c>
      <c r="B1232" s="1">
        <v>43692</v>
      </c>
      <c r="C1232" s="1">
        <v>43702</v>
      </c>
      <c r="D1232" s="1">
        <v>43702</v>
      </c>
      <c r="E1232" s="1">
        <v>43707</v>
      </c>
      <c r="F1232">
        <v>4</v>
      </c>
      <c r="G1232">
        <v>10</v>
      </c>
      <c r="H1232">
        <v>264</v>
      </c>
      <c r="I1232" s="6">
        <v>0</v>
      </c>
      <c r="J1232">
        <v>1</v>
      </c>
      <c r="K1232" t="str">
        <f>_xlfn.XLOOKUP(fCompras!F1232,dComprador!$A$2:$A$7,dComprador!$B$2:$B$7)</f>
        <v>Lira</v>
      </c>
      <c r="L1232" t="str">
        <f>_xlfn.XLOOKUP(J1232,dFornecedor!$A$2:$A$6,dFornecedor!$B$2:$B$6)</f>
        <v>NorthShore</v>
      </c>
      <c r="M1232" t="str">
        <f>_xlfn.XLOOKUP(G1232,dMateriaPrima!$A$2:$A$12,dMateriaPrima!$B$2:$B$12)</f>
        <v>Pedra Britada</v>
      </c>
      <c r="N1232" s="2">
        <f>_xlfn.XLOOKUP(G1232,dMateriaPrima!$A$2:$A$12,dMateriaPrima!$C$2:$C$12)</f>
        <v>56</v>
      </c>
      <c r="O1232" s="3">
        <f t="shared" si="95"/>
        <v>14784</v>
      </c>
      <c r="P1232" s="4">
        <f t="shared" si="96"/>
        <v>0</v>
      </c>
      <c r="Q1232" s="3">
        <f t="shared" si="97"/>
        <v>14784</v>
      </c>
      <c r="R1232" t="str">
        <f t="shared" si="98"/>
        <v>Em atraso</v>
      </c>
      <c r="S1232" s="5">
        <f t="shared" si="99"/>
        <v>5</v>
      </c>
    </row>
    <row r="1233" spans="1:19" x14ac:dyDescent="0.25">
      <c r="A1233">
        <v>1232</v>
      </c>
      <c r="B1233" s="1">
        <v>43692</v>
      </c>
      <c r="C1233" s="1">
        <v>43692</v>
      </c>
      <c r="D1233" s="1">
        <v>43700</v>
      </c>
      <c r="E1233" s="1">
        <v>43701</v>
      </c>
      <c r="F1233">
        <v>4</v>
      </c>
      <c r="G1233">
        <v>1</v>
      </c>
      <c r="H1233">
        <v>27</v>
      </c>
      <c r="I1233" s="6">
        <v>0</v>
      </c>
      <c r="J1233">
        <v>2</v>
      </c>
      <c r="K1233" t="str">
        <f>_xlfn.XLOOKUP(fCompras!F1233,dComprador!$A$2:$A$7,dComprador!$B$2:$B$7)</f>
        <v>Lira</v>
      </c>
      <c r="L1233" t="str">
        <f>_xlfn.XLOOKUP(J1233,dFornecedor!$A$2:$A$6,dFornecedor!$B$2:$B$6)</f>
        <v>Minerva</v>
      </c>
      <c r="M1233" t="str">
        <f>_xlfn.XLOOKUP(G1233,dMateriaPrima!$A$2:$A$12,dMateriaPrima!$B$2:$B$12)</f>
        <v>Tecido</v>
      </c>
      <c r="N1233" s="2">
        <f>_xlfn.XLOOKUP(G1233,dMateriaPrima!$A$2:$A$12,dMateriaPrima!$C$2:$C$12)</f>
        <v>18</v>
      </c>
      <c r="O1233" s="3">
        <f t="shared" si="95"/>
        <v>486</v>
      </c>
      <c r="P1233" s="4">
        <f t="shared" si="96"/>
        <v>0</v>
      </c>
      <c r="Q1233" s="3">
        <f t="shared" si="97"/>
        <v>486</v>
      </c>
      <c r="R1233" t="str">
        <f t="shared" si="98"/>
        <v>Em atraso</v>
      </c>
      <c r="S1233" s="5">
        <f t="shared" si="99"/>
        <v>1</v>
      </c>
    </row>
    <row r="1234" spans="1:19" x14ac:dyDescent="0.25">
      <c r="A1234">
        <v>1233</v>
      </c>
      <c r="B1234" s="1">
        <v>43692</v>
      </c>
      <c r="C1234" s="1">
        <v>43692</v>
      </c>
      <c r="D1234" s="1">
        <v>43704</v>
      </c>
      <c r="E1234" s="1">
        <v>43710</v>
      </c>
      <c r="F1234">
        <v>4</v>
      </c>
      <c r="G1234">
        <v>8</v>
      </c>
      <c r="H1234">
        <v>234</v>
      </c>
      <c r="I1234" s="6">
        <v>0</v>
      </c>
      <c r="J1234">
        <v>4</v>
      </c>
      <c r="K1234" t="str">
        <f>_xlfn.XLOOKUP(fCompras!F1234,dComprador!$A$2:$A$7,dComprador!$B$2:$B$7)</f>
        <v>Lira</v>
      </c>
      <c r="L1234" t="str">
        <f>_xlfn.XLOOKUP(J1234,dFornecedor!$A$2:$A$6,dFornecedor!$B$2:$B$6)</f>
        <v>AlphaOmega</v>
      </c>
      <c r="M1234" t="str">
        <f>_xlfn.XLOOKUP(G1234,dMateriaPrima!$A$2:$A$12,dMateriaPrima!$B$2:$B$12)</f>
        <v>Cimento</v>
      </c>
      <c r="N1234" s="2">
        <f>_xlfn.XLOOKUP(G1234,dMateriaPrima!$A$2:$A$12,dMateriaPrima!$C$2:$C$12)</f>
        <v>23</v>
      </c>
      <c r="O1234" s="3">
        <f t="shared" si="95"/>
        <v>5382</v>
      </c>
      <c r="P1234" s="4">
        <f t="shared" si="96"/>
        <v>0</v>
      </c>
      <c r="Q1234" s="3">
        <f t="shared" si="97"/>
        <v>5382</v>
      </c>
      <c r="R1234" t="str">
        <f t="shared" si="98"/>
        <v>Em atraso</v>
      </c>
      <c r="S1234" s="5">
        <f t="shared" si="99"/>
        <v>6</v>
      </c>
    </row>
    <row r="1235" spans="1:19" x14ac:dyDescent="0.25">
      <c r="A1235">
        <v>1234</v>
      </c>
      <c r="B1235" s="1">
        <v>43692</v>
      </c>
      <c r="C1235" s="1">
        <v>43701</v>
      </c>
      <c r="D1235" s="1">
        <v>43705</v>
      </c>
      <c r="E1235" s="1">
        <v>43707</v>
      </c>
      <c r="F1235">
        <v>4</v>
      </c>
      <c r="G1235">
        <v>1</v>
      </c>
      <c r="H1235">
        <v>108</v>
      </c>
      <c r="I1235" s="6">
        <v>0</v>
      </c>
      <c r="J1235">
        <v>2</v>
      </c>
      <c r="K1235" t="str">
        <f>_xlfn.XLOOKUP(fCompras!F1235,dComprador!$A$2:$A$7,dComprador!$B$2:$B$7)</f>
        <v>Lira</v>
      </c>
      <c r="L1235" t="str">
        <f>_xlfn.XLOOKUP(J1235,dFornecedor!$A$2:$A$6,dFornecedor!$B$2:$B$6)</f>
        <v>Minerva</v>
      </c>
      <c r="M1235" t="str">
        <f>_xlfn.XLOOKUP(G1235,dMateriaPrima!$A$2:$A$12,dMateriaPrima!$B$2:$B$12)</f>
        <v>Tecido</v>
      </c>
      <c r="N1235" s="2">
        <f>_xlfn.XLOOKUP(G1235,dMateriaPrima!$A$2:$A$12,dMateriaPrima!$C$2:$C$12)</f>
        <v>18</v>
      </c>
      <c r="O1235" s="3">
        <f t="shared" si="95"/>
        <v>1944</v>
      </c>
      <c r="P1235" s="4">
        <f t="shared" si="96"/>
        <v>0</v>
      </c>
      <c r="Q1235" s="3">
        <f t="shared" si="97"/>
        <v>1944</v>
      </c>
      <c r="R1235" t="str">
        <f t="shared" si="98"/>
        <v>Em atraso</v>
      </c>
      <c r="S1235" s="5">
        <f t="shared" si="99"/>
        <v>2</v>
      </c>
    </row>
    <row r="1236" spans="1:19" x14ac:dyDescent="0.25">
      <c r="A1236">
        <v>1235</v>
      </c>
      <c r="B1236" s="1">
        <v>43692</v>
      </c>
      <c r="C1236" s="1">
        <v>43693</v>
      </c>
      <c r="D1236" s="1">
        <v>43700</v>
      </c>
      <c r="E1236" s="1">
        <v>43701</v>
      </c>
      <c r="F1236">
        <v>4</v>
      </c>
      <c r="G1236">
        <v>7</v>
      </c>
      <c r="H1236">
        <v>143</v>
      </c>
      <c r="I1236" s="6">
        <v>0</v>
      </c>
      <c r="J1236">
        <v>3</v>
      </c>
      <c r="K1236" t="str">
        <f>_xlfn.XLOOKUP(fCompras!F1236,dComprador!$A$2:$A$7,dComprador!$B$2:$B$7)</f>
        <v>Lira</v>
      </c>
      <c r="L1236" t="str">
        <f>_xlfn.XLOOKUP(J1236,dFornecedor!$A$2:$A$6,dFornecedor!$B$2:$B$6)</f>
        <v>StepUp</v>
      </c>
      <c r="M1236" t="str">
        <f>_xlfn.XLOOKUP(G1236,dMateriaPrima!$A$2:$A$12,dMateriaPrima!$B$2:$B$12)</f>
        <v>Poliéster</v>
      </c>
      <c r="N1236" s="2">
        <f>_xlfn.XLOOKUP(G1236,dMateriaPrima!$A$2:$A$12,dMateriaPrima!$C$2:$C$12)</f>
        <v>8</v>
      </c>
      <c r="O1236" s="3">
        <f t="shared" si="95"/>
        <v>1144</v>
      </c>
      <c r="P1236" s="4">
        <f t="shared" si="96"/>
        <v>0</v>
      </c>
      <c r="Q1236" s="3">
        <f t="shared" si="97"/>
        <v>1144</v>
      </c>
      <c r="R1236" t="str">
        <f t="shared" si="98"/>
        <v>Em atraso</v>
      </c>
      <c r="S1236" s="5">
        <f t="shared" si="99"/>
        <v>1</v>
      </c>
    </row>
    <row r="1237" spans="1:19" x14ac:dyDescent="0.25">
      <c r="A1237">
        <v>1236</v>
      </c>
      <c r="B1237" s="1">
        <v>43692</v>
      </c>
      <c r="C1237" s="1">
        <v>43700</v>
      </c>
      <c r="D1237" s="1">
        <v>43704</v>
      </c>
      <c r="E1237" s="1">
        <v>43708</v>
      </c>
      <c r="F1237">
        <v>1</v>
      </c>
      <c r="G1237">
        <v>6</v>
      </c>
      <c r="H1237">
        <v>257</v>
      </c>
      <c r="I1237" s="6">
        <v>0</v>
      </c>
      <c r="J1237">
        <v>2</v>
      </c>
      <c r="K1237" t="str">
        <f>_xlfn.XLOOKUP(fCompras!F1237,dComprador!$A$2:$A$7,dComprador!$B$2:$B$7)</f>
        <v>Alon</v>
      </c>
      <c r="L1237" t="str">
        <f>_xlfn.XLOOKUP(J1237,dFornecedor!$A$2:$A$6,dFornecedor!$B$2:$B$6)</f>
        <v>Minerva</v>
      </c>
      <c r="M1237" t="str">
        <f>_xlfn.XLOOKUP(G1237,dMateriaPrima!$A$2:$A$12,dMateriaPrima!$B$2:$B$12)</f>
        <v>Fio Algodão</v>
      </c>
      <c r="N1237" s="2">
        <f>_xlfn.XLOOKUP(G1237,dMateriaPrima!$A$2:$A$12,dMateriaPrima!$C$2:$C$12)</f>
        <v>55.9</v>
      </c>
      <c r="O1237" s="3">
        <f t="shared" si="95"/>
        <v>14366.3</v>
      </c>
      <c r="P1237" s="4">
        <f t="shared" si="96"/>
        <v>0</v>
      </c>
      <c r="Q1237" s="3">
        <f t="shared" si="97"/>
        <v>14366.3</v>
      </c>
      <c r="R1237" t="str">
        <f t="shared" si="98"/>
        <v>Em atraso</v>
      </c>
      <c r="S1237" s="5">
        <f t="shared" si="99"/>
        <v>4</v>
      </c>
    </row>
    <row r="1238" spans="1:19" x14ac:dyDescent="0.25">
      <c r="A1238">
        <v>1237</v>
      </c>
      <c r="B1238" s="1">
        <v>43692</v>
      </c>
      <c r="C1238" s="1">
        <v>43696</v>
      </c>
      <c r="D1238" s="1">
        <v>43718</v>
      </c>
      <c r="E1238" s="1">
        <v>43720</v>
      </c>
      <c r="F1238">
        <v>2</v>
      </c>
      <c r="G1238">
        <v>11</v>
      </c>
      <c r="H1238">
        <v>58</v>
      </c>
      <c r="I1238" s="6">
        <v>0</v>
      </c>
      <c r="J1238">
        <v>2</v>
      </c>
      <c r="K1238" t="str">
        <f>_xlfn.XLOOKUP(fCompras!F1238,dComprador!$A$2:$A$7,dComprador!$B$2:$B$7)</f>
        <v>João</v>
      </c>
      <c r="L1238" t="str">
        <f>_xlfn.XLOOKUP(J1238,dFornecedor!$A$2:$A$6,dFornecedor!$B$2:$B$6)</f>
        <v>Minerva</v>
      </c>
      <c r="M1238" t="str">
        <f>_xlfn.XLOOKUP(G1238,dMateriaPrima!$A$2:$A$12,dMateriaPrima!$B$2:$B$12)</f>
        <v>Papel</v>
      </c>
      <c r="N1238" s="2">
        <f>_xlfn.XLOOKUP(G1238,dMateriaPrima!$A$2:$A$12,dMateriaPrima!$C$2:$C$12)</f>
        <v>9</v>
      </c>
      <c r="O1238" s="3">
        <f t="shared" si="95"/>
        <v>522</v>
      </c>
      <c r="P1238" s="4">
        <f t="shared" si="96"/>
        <v>0</v>
      </c>
      <c r="Q1238" s="3">
        <f t="shared" si="97"/>
        <v>522</v>
      </c>
      <c r="R1238" t="str">
        <f t="shared" si="98"/>
        <v>Em atraso</v>
      </c>
      <c r="S1238" s="5">
        <f t="shared" si="99"/>
        <v>2</v>
      </c>
    </row>
    <row r="1239" spans="1:19" x14ac:dyDescent="0.25">
      <c r="A1239">
        <v>1238</v>
      </c>
      <c r="B1239" s="1">
        <v>43692</v>
      </c>
      <c r="C1239" s="1">
        <v>43702</v>
      </c>
      <c r="D1239" s="1">
        <v>43724</v>
      </c>
      <c r="E1239" s="1">
        <v>43727</v>
      </c>
      <c r="F1239">
        <v>1</v>
      </c>
      <c r="G1239">
        <v>3</v>
      </c>
      <c r="H1239">
        <v>153</v>
      </c>
      <c r="I1239" s="6">
        <v>0</v>
      </c>
      <c r="J1239">
        <v>1</v>
      </c>
      <c r="K1239" t="str">
        <f>_xlfn.XLOOKUP(fCompras!F1239,dComprador!$A$2:$A$7,dComprador!$B$2:$B$7)</f>
        <v>Alon</v>
      </c>
      <c r="L1239" t="str">
        <f>_xlfn.XLOOKUP(J1239,dFornecedor!$A$2:$A$6,dFornecedor!$B$2:$B$6)</f>
        <v>NorthShore</v>
      </c>
      <c r="M1239" t="str">
        <f>_xlfn.XLOOKUP(G1239,dMateriaPrima!$A$2:$A$12,dMateriaPrima!$B$2:$B$12)</f>
        <v>Barra Metal</v>
      </c>
      <c r="N1239" s="2">
        <f>_xlfn.XLOOKUP(G1239,dMateriaPrima!$A$2:$A$12,dMateriaPrima!$C$2:$C$12)</f>
        <v>565</v>
      </c>
      <c r="O1239" s="3">
        <f t="shared" si="95"/>
        <v>86445</v>
      </c>
      <c r="P1239" s="4">
        <f t="shared" si="96"/>
        <v>0</v>
      </c>
      <c r="Q1239" s="3">
        <f t="shared" si="97"/>
        <v>86445</v>
      </c>
      <c r="R1239" t="str">
        <f t="shared" si="98"/>
        <v>Em atraso</v>
      </c>
      <c r="S1239" s="5">
        <f t="shared" si="99"/>
        <v>3</v>
      </c>
    </row>
    <row r="1240" spans="1:19" x14ac:dyDescent="0.25">
      <c r="A1240">
        <v>1239</v>
      </c>
      <c r="B1240" s="1">
        <v>43693</v>
      </c>
      <c r="C1240" s="1">
        <v>43693</v>
      </c>
      <c r="D1240" s="1">
        <v>43700</v>
      </c>
      <c r="E1240" s="1">
        <v>43699</v>
      </c>
      <c r="F1240">
        <v>4</v>
      </c>
      <c r="G1240">
        <v>11</v>
      </c>
      <c r="H1240">
        <v>493</v>
      </c>
      <c r="I1240" s="6">
        <v>0</v>
      </c>
      <c r="J1240">
        <v>2</v>
      </c>
      <c r="K1240" t="str">
        <f>_xlfn.XLOOKUP(fCompras!F1240,dComprador!$A$2:$A$7,dComprador!$B$2:$B$7)</f>
        <v>Lira</v>
      </c>
      <c r="L1240" t="str">
        <f>_xlfn.XLOOKUP(J1240,dFornecedor!$A$2:$A$6,dFornecedor!$B$2:$B$6)</f>
        <v>Minerva</v>
      </c>
      <c r="M1240" t="str">
        <f>_xlfn.XLOOKUP(G1240,dMateriaPrima!$A$2:$A$12,dMateriaPrima!$B$2:$B$12)</f>
        <v>Papel</v>
      </c>
      <c r="N1240" s="2">
        <f>_xlfn.XLOOKUP(G1240,dMateriaPrima!$A$2:$A$12,dMateriaPrima!$C$2:$C$12)</f>
        <v>9</v>
      </c>
      <c r="O1240" s="3">
        <f t="shared" si="95"/>
        <v>4437</v>
      </c>
      <c r="P1240" s="4">
        <f t="shared" si="96"/>
        <v>0</v>
      </c>
      <c r="Q1240" s="3">
        <f t="shared" si="97"/>
        <v>4437</v>
      </c>
      <c r="R1240" t="str">
        <f t="shared" si="98"/>
        <v>No prazo</v>
      </c>
      <c r="S1240" s="5">
        <f t="shared" si="99"/>
        <v>0</v>
      </c>
    </row>
    <row r="1241" spans="1:19" x14ac:dyDescent="0.25">
      <c r="A1241">
        <v>1240</v>
      </c>
      <c r="B1241" s="1">
        <v>43693</v>
      </c>
      <c r="C1241" s="1">
        <v>43694</v>
      </c>
      <c r="D1241" s="1">
        <v>43700</v>
      </c>
      <c r="E1241" s="1">
        <v>43700</v>
      </c>
      <c r="F1241">
        <v>4</v>
      </c>
      <c r="G1241">
        <v>5</v>
      </c>
      <c r="H1241">
        <v>68</v>
      </c>
      <c r="I1241" s="6">
        <v>0.12</v>
      </c>
      <c r="J1241">
        <v>3</v>
      </c>
      <c r="K1241" t="str">
        <f>_xlfn.XLOOKUP(fCompras!F1241,dComprador!$A$2:$A$7,dComprador!$B$2:$B$7)</f>
        <v>Lira</v>
      </c>
      <c r="L1241" t="str">
        <f>_xlfn.XLOOKUP(J1241,dFornecedor!$A$2:$A$6,dFornecedor!$B$2:$B$6)</f>
        <v>StepUp</v>
      </c>
      <c r="M1241" t="str">
        <f>_xlfn.XLOOKUP(G1241,dMateriaPrima!$A$2:$A$12,dMateriaPrima!$B$2:$B$12)</f>
        <v>Areia</v>
      </c>
      <c r="N1241" s="2">
        <f>_xlfn.XLOOKUP(G1241,dMateriaPrima!$A$2:$A$12,dMateriaPrima!$C$2:$C$12)</f>
        <v>3.59</v>
      </c>
      <c r="O1241" s="3">
        <f t="shared" si="95"/>
        <v>244.12</v>
      </c>
      <c r="P1241" s="4">
        <f t="shared" si="96"/>
        <v>29.2944</v>
      </c>
      <c r="Q1241" s="3">
        <f t="shared" si="97"/>
        <v>214.82560000000001</v>
      </c>
      <c r="R1241" t="str">
        <f t="shared" si="98"/>
        <v>No prazo</v>
      </c>
      <c r="S1241" s="5">
        <f t="shared" si="99"/>
        <v>0</v>
      </c>
    </row>
    <row r="1242" spans="1:19" x14ac:dyDescent="0.25">
      <c r="A1242">
        <v>1241</v>
      </c>
      <c r="B1242" s="1">
        <v>43693</v>
      </c>
      <c r="C1242" s="1">
        <v>43693</v>
      </c>
      <c r="D1242" s="1">
        <v>43699</v>
      </c>
      <c r="E1242" s="1">
        <v>43701</v>
      </c>
      <c r="F1242">
        <v>4</v>
      </c>
      <c r="G1242">
        <v>7</v>
      </c>
      <c r="H1242">
        <v>39</v>
      </c>
      <c r="I1242" s="6">
        <v>0</v>
      </c>
      <c r="J1242">
        <v>2</v>
      </c>
      <c r="K1242" t="str">
        <f>_xlfn.XLOOKUP(fCompras!F1242,dComprador!$A$2:$A$7,dComprador!$B$2:$B$7)</f>
        <v>Lira</v>
      </c>
      <c r="L1242" t="str">
        <f>_xlfn.XLOOKUP(J1242,dFornecedor!$A$2:$A$6,dFornecedor!$B$2:$B$6)</f>
        <v>Minerva</v>
      </c>
      <c r="M1242" t="str">
        <f>_xlfn.XLOOKUP(G1242,dMateriaPrima!$A$2:$A$12,dMateriaPrima!$B$2:$B$12)</f>
        <v>Poliéster</v>
      </c>
      <c r="N1242" s="2">
        <f>_xlfn.XLOOKUP(G1242,dMateriaPrima!$A$2:$A$12,dMateriaPrima!$C$2:$C$12)</f>
        <v>8</v>
      </c>
      <c r="O1242" s="3">
        <f t="shared" si="95"/>
        <v>312</v>
      </c>
      <c r="P1242" s="4">
        <f t="shared" si="96"/>
        <v>0</v>
      </c>
      <c r="Q1242" s="3">
        <f t="shared" si="97"/>
        <v>312</v>
      </c>
      <c r="R1242" t="str">
        <f t="shared" si="98"/>
        <v>Em atraso</v>
      </c>
      <c r="S1242" s="5">
        <f t="shared" si="99"/>
        <v>2</v>
      </c>
    </row>
    <row r="1243" spans="1:19" x14ac:dyDescent="0.25">
      <c r="A1243">
        <v>1242</v>
      </c>
      <c r="B1243" s="1">
        <v>43693</v>
      </c>
      <c r="C1243" s="1">
        <v>43694</v>
      </c>
      <c r="D1243" s="1">
        <v>43705</v>
      </c>
      <c r="E1243" s="1">
        <v>43708</v>
      </c>
      <c r="F1243">
        <v>1</v>
      </c>
      <c r="G1243">
        <v>6</v>
      </c>
      <c r="H1243">
        <v>198</v>
      </c>
      <c r="I1243" s="6">
        <v>0</v>
      </c>
      <c r="J1243">
        <v>3</v>
      </c>
      <c r="K1243" t="str">
        <f>_xlfn.XLOOKUP(fCompras!F1243,dComprador!$A$2:$A$7,dComprador!$B$2:$B$7)</f>
        <v>Alon</v>
      </c>
      <c r="L1243" t="str">
        <f>_xlfn.XLOOKUP(J1243,dFornecedor!$A$2:$A$6,dFornecedor!$B$2:$B$6)</f>
        <v>StepUp</v>
      </c>
      <c r="M1243" t="str">
        <f>_xlfn.XLOOKUP(G1243,dMateriaPrima!$A$2:$A$12,dMateriaPrima!$B$2:$B$12)</f>
        <v>Fio Algodão</v>
      </c>
      <c r="N1243" s="2">
        <f>_xlfn.XLOOKUP(G1243,dMateriaPrima!$A$2:$A$12,dMateriaPrima!$C$2:$C$12)</f>
        <v>55.9</v>
      </c>
      <c r="O1243" s="3">
        <f t="shared" si="95"/>
        <v>11068.199999999999</v>
      </c>
      <c r="P1243" s="4">
        <f t="shared" si="96"/>
        <v>0</v>
      </c>
      <c r="Q1243" s="3">
        <f t="shared" si="97"/>
        <v>11068.199999999999</v>
      </c>
      <c r="R1243" t="str">
        <f t="shared" si="98"/>
        <v>Em atraso</v>
      </c>
      <c r="S1243" s="5">
        <f t="shared" si="99"/>
        <v>3</v>
      </c>
    </row>
    <row r="1244" spans="1:19" x14ac:dyDescent="0.25">
      <c r="A1244">
        <v>1243</v>
      </c>
      <c r="B1244" s="1">
        <v>43693</v>
      </c>
      <c r="C1244" s="1">
        <v>43702</v>
      </c>
      <c r="D1244" s="1">
        <v>43703</v>
      </c>
      <c r="E1244" s="1">
        <v>43705</v>
      </c>
      <c r="F1244">
        <v>2</v>
      </c>
      <c r="G1244">
        <v>9</v>
      </c>
      <c r="H1244">
        <v>313</v>
      </c>
      <c r="I1244" s="6">
        <v>0</v>
      </c>
      <c r="J1244">
        <v>3</v>
      </c>
      <c r="K1244" t="str">
        <f>_xlfn.XLOOKUP(fCompras!F1244,dComprador!$A$2:$A$7,dComprador!$B$2:$B$7)</f>
        <v>João</v>
      </c>
      <c r="L1244" t="str">
        <f>_xlfn.XLOOKUP(J1244,dFornecedor!$A$2:$A$6,dFornecedor!$B$2:$B$6)</f>
        <v>StepUp</v>
      </c>
      <c r="M1244" t="str">
        <f>_xlfn.XLOOKUP(G1244,dMateriaPrima!$A$2:$A$12,dMateriaPrima!$B$2:$B$12)</f>
        <v>Couro</v>
      </c>
      <c r="N1244" s="2">
        <f>_xlfn.XLOOKUP(G1244,dMateriaPrima!$A$2:$A$12,dMateriaPrima!$C$2:$C$12)</f>
        <v>4.4000000000000004</v>
      </c>
      <c r="O1244" s="3">
        <f t="shared" si="95"/>
        <v>1377.2</v>
      </c>
      <c r="P1244" s="4">
        <f t="shared" si="96"/>
        <v>0</v>
      </c>
      <c r="Q1244" s="3">
        <f t="shared" si="97"/>
        <v>1377.2</v>
      </c>
      <c r="R1244" t="str">
        <f t="shared" si="98"/>
        <v>Em atraso</v>
      </c>
      <c r="S1244" s="5">
        <f t="shared" si="99"/>
        <v>2</v>
      </c>
    </row>
    <row r="1245" spans="1:19" x14ac:dyDescent="0.25">
      <c r="A1245">
        <v>1244</v>
      </c>
      <c r="B1245" s="1">
        <v>43693</v>
      </c>
      <c r="C1245" s="1">
        <v>43704</v>
      </c>
      <c r="D1245" s="1">
        <v>43720</v>
      </c>
      <c r="E1245" s="1">
        <v>43722</v>
      </c>
      <c r="F1245">
        <v>2</v>
      </c>
      <c r="G1245">
        <v>2</v>
      </c>
      <c r="H1245">
        <v>161</v>
      </c>
      <c r="I1245" s="6">
        <v>0</v>
      </c>
      <c r="J1245">
        <v>1</v>
      </c>
      <c r="K1245" t="str">
        <f>_xlfn.XLOOKUP(fCompras!F1245,dComprador!$A$2:$A$7,dComprador!$B$2:$B$7)</f>
        <v>João</v>
      </c>
      <c r="L1245" t="str">
        <f>_xlfn.XLOOKUP(J1245,dFornecedor!$A$2:$A$6,dFornecedor!$B$2:$B$6)</f>
        <v>NorthShore</v>
      </c>
      <c r="M1245" t="str">
        <f>_xlfn.XLOOKUP(G1245,dMateriaPrima!$A$2:$A$12,dMateriaPrima!$B$2:$B$12)</f>
        <v>Chapa Metal</v>
      </c>
      <c r="N1245" s="2">
        <f>_xlfn.XLOOKUP(G1245,dMateriaPrima!$A$2:$A$12,dMateriaPrima!$C$2:$C$12)</f>
        <v>299.89999999999998</v>
      </c>
      <c r="O1245" s="3">
        <f t="shared" si="95"/>
        <v>48283.899999999994</v>
      </c>
      <c r="P1245" s="4">
        <f t="shared" si="96"/>
        <v>0</v>
      </c>
      <c r="Q1245" s="3">
        <f t="shared" si="97"/>
        <v>48283.899999999994</v>
      </c>
      <c r="R1245" t="str">
        <f t="shared" si="98"/>
        <v>Em atraso</v>
      </c>
      <c r="S1245" s="5">
        <f t="shared" si="99"/>
        <v>2</v>
      </c>
    </row>
    <row r="1246" spans="1:19" x14ac:dyDescent="0.25">
      <c r="A1246">
        <v>1245</v>
      </c>
      <c r="B1246" s="1">
        <v>43693</v>
      </c>
      <c r="C1246" s="1">
        <v>43701</v>
      </c>
      <c r="D1246" s="1">
        <v>43724</v>
      </c>
      <c r="E1246" s="1">
        <v>43724</v>
      </c>
      <c r="F1246">
        <v>1</v>
      </c>
      <c r="G1246">
        <v>9</v>
      </c>
      <c r="H1246">
        <v>29</v>
      </c>
      <c r="I1246" s="6">
        <v>0.26</v>
      </c>
      <c r="J1246">
        <v>2</v>
      </c>
      <c r="K1246" t="str">
        <f>_xlfn.XLOOKUP(fCompras!F1246,dComprador!$A$2:$A$7,dComprador!$B$2:$B$7)</f>
        <v>Alon</v>
      </c>
      <c r="L1246" t="str">
        <f>_xlfn.XLOOKUP(J1246,dFornecedor!$A$2:$A$6,dFornecedor!$B$2:$B$6)</f>
        <v>Minerva</v>
      </c>
      <c r="M1246" t="str">
        <f>_xlfn.XLOOKUP(G1246,dMateriaPrima!$A$2:$A$12,dMateriaPrima!$B$2:$B$12)</f>
        <v>Couro</v>
      </c>
      <c r="N1246" s="2">
        <f>_xlfn.XLOOKUP(G1246,dMateriaPrima!$A$2:$A$12,dMateriaPrima!$C$2:$C$12)</f>
        <v>4.4000000000000004</v>
      </c>
      <c r="O1246" s="3">
        <f t="shared" si="95"/>
        <v>127.60000000000001</v>
      </c>
      <c r="P1246" s="4">
        <f t="shared" si="96"/>
        <v>33.176000000000002</v>
      </c>
      <c r="Q1246" s="3">
        <f t="shared" si="97"/>
        <v>94.424000000000007</v>
      </c>
      <c r="R1246" t="str">
        <f t="shared" si="98"/>
        <v>No prazo</v>
      </c>
      <c r="S1246" s="5">
        <f t="shared" si="99"/>
        <v>0</v>
      </c>
    </row>
    <row r="1247" spans="1:19" x14ac:dyDescent="0.25">
      <c r="A1247">
        <v>1246</v>
      </c>
      <c r="B1247" s="1">
        <v>43693</v>
      </c>
      <c r="C1247" s="1">
        <v>43703</v>
      </c>
      <c r="D1247" s="1">
        <v>43716</v>
      </c>
      <c r="E1247" s="1">
        <v>43715</v>
      </c>
      <c r="F1247">
        <v>1</v>
      </c>
      <c r="G1247">
        <v>8</v>
      </c>
      <c r="H1247">
        <v>51</v>
      </c>
      <c r="I1247" s="6">
        <v>0</v>
      </c>
      <c r="J1247">
        <v>3</v>
      </c>
      <c r="K1247" t="str">
        <f>_xlfn.XLOOKUP(fCompras!F1247,dComprador!$A$2:$A$7,dComprador!$B$2:$B$7)</f>
        <v>Alon</v>
      </c>
      <c r="L1247" t="str">
        <f>_xlfn.XLOOKUP(J1247,dFornecedor!$A$2:$A$6,dFornecedor!$B$2:$B$6)</f>
        <v>StepUp</v>
      </c>
      <c r="M1247" t="str">
        <f>_xlfn.XLOOKUP(G1247,dMateriaPrima!$A$2:$A$12,dMateriaPrima!$B$2:$B$12)</f>
        <v>Cimento</v>
      </c>
      <c r="N1247" s="2">
        <f>_xlfn.XLOOKUP(G1247,dMateriaPrima!$A$2:$A$12,dMateriaPrima!$C$2:$C$12)</f>
        <v>23</v>
      </c>
      <c r="O1247" s="3">
        <f t="shared" si="95"/>
        <v>1173</v>
      </c>
      <c r="P1247" s="4">
        <f t="shared" si="96"/>
        <v>0</v>
      </c>
      <c r="Q1247" s="3">
        <f t="shared" si="97"/>
        <v>1173</v>
      </c>
      <c r="R1247" t="str">
        <f t="shared" si="98"/>
        <v>No prazo</v>
      </c>
      <c r="S1247" s="5">
        <f t="shared" si="99"/>
        <v>0</v>
      </c>
    </row>
    <row r="1248" spans="1:19" x14ac:dyDescent="0.25">
      <c r="A1248">
        <v>1247</v>
      </c>
      <c r="B1248" s="1">
        <v>43693</v>
      </c>
      <c r="C1248" s="1">
        <v>43700</v>
      </c>
      <c r="D1248" s="1">
        <v>43714</v>
      </c>
      <c r="E1248" s="1">
        <v>43715</v>
      </c>
      <c r="F1248">
        <v>1</v>
      </c>
      <c r="G1248">
        <v>7</v>
      </c>
      <c r="H1248">
        <v>387</v>
      </c>
      <c r="I1248" s="6">
        <v>0</v>
      </c>
      <c r="J1248">
        <v>2</v>
      </c>
      <c r="K1248" t="str">
        <f>_xlfn.XLOOKUP(fCompras!F1248,dComprador!$A$2:$A$7,dComprador!$B$2:$B$7)</f>
        <v>Alon</v>
      </c>
      <c r="L1248" t="str">
        <f>_xlfn.XLOOKUP(J1248,dFornecedor!$A$2:$A$6,dFornecedor!$B$2:$B$6)</f>
        <v>Minerva</v>
      </c>
      <c r="M1248" t="str">
        <f>_xlfn.XLOOKUP(G1248,dMateriaPrima!$A$2:$A$12,dMateriaPrima!$B$2:$B$12)</f>
        <v>Poliéster</v>
      </c>
      <c r="N1248" s="2">
        <f>_xlfn.XLOOKUP(G1248,dMateriaPrima!$A$2:$A$12,dMateriaPrima!$C$2:$C$12)</f>
        <v>8</v>
      </c>
      <c r="O1248" s="3">
        <f t="shared" si="95"/>
        <v>3096</v>
      </c>
      <c r="P1248" s="4">
        <f t="shared" si="96"/>
        <v>0</v>
      </c>
      <c r="Q1248" s="3">
        <f t="shared" si="97"/>
        <v>3096</v>
      </c>
      <c r="R1248" t="str">
        <f t="shared" si="98"/>
        <v>Em atraso</v>
      </c>
      <c r="S1248" s="5">
        <f t="shared" si="99"/>
        <v>1</v>
      </c>
    </row>
    <row r="1249" spans="1:19" x14ac:dyDescent="0.25">
      <c r="A1249">
        <v>1248</v>
      </c>
      <c r="B1249" s="1">
        <v>43693</v>
      </c>
      <c r="C1249" s="1">
        <v>43694</v>
      </c>
      <c r="D1249" s="1">
        <v>43714</v>
      </c>
      <c r="E1249" s="1">
        <v>43718</v>
      </c>
      <c r="F1249">
        <v>1</v>
      </c>
      <c r="G1249">
        <v>8</v>
      </c>
      <c r="H1249">
        <v>192</v>
      </c>
      <c r="I1249" s="6">
        <v>0</v>
      </c>
      <c r="J1249">
        <v>3</v>
      </c>
      <c r="K1249" t="str">
        <f>_xlfn.XLOOKUP(fCompras!F1249,dComprador!$A$2:$A$7,dComprador!$B$2:$B$7)</f>
        <v>Alon</v>
      </c>
      <c r="L1249" t="str">
        <f>_xlfn.XLOOKUP(J1249,dFornecedor!$A$2:$A$6,dFornecedor!$B$2:$B$6)</f>
        <v>StepUp</v>
      </c>
      <c r="M1249" t="str">
        <f>_xlfn.XLOOKUP(G1249,dMateriaPrima!$A$2:$A$12,dMateriaPrima!$B$2:$B$12)</f>
        <v>Cimento</v>
      </c>
      <c r="N1249" s="2">
        <f>_xlfn.XLOOKUP(G1249,dMateriaPrima!$A$2:$A$12,dMateriaPrima!$C$2:$C$12)</f>
        <v>23</v>
      </c>
      <c r="O1249" s="3">
        <f t="shared" si="95"/>
        <v>4416</v>
      </c>
      <c r="P1249" s="4">
        <f t="shared" si="96"/>
        <v>0</v>
      </c>
      <c r="Q1249" s="3">
        <f t="shared" si="97"/>
        <v>4416</v>
      </c>
      <c r="R1249" t="str">
        <f t="shared" si="98"/>
        <v>Em atraso</v>
      </c>
      <c r="S1249" s="5">
        <f t="shared" si="99"/>
        <v>4</v>
      </c>
    </row>
    <row r="1250" spans="1:19" x14ac:dyDescent="0.25">
      <c r="A1250">
        <v>1249</v>
      </c>
      <c r="B1250" s="1">
        <v>43694</v>
      </c>
      <c r="C1250" s="1">
        <v>43694</v>
      </c>
      <c r="D1250" s="1">
        <v>43721</v>
      </c>
      <c r="E1250" s="1">
        <v>43724</v>
      </c>
      <c r="F1250">
        <v>1</v>
      </c>
      <c r="G1250">
        <v>1</v>
      </c>
      <c r="H1250">
        <v>60</v>
      </c>
      <c r="I1250" s="6">
        <v>0</v>
      </c>
      <c r="J1250">
        <v>2</v>
      </c>
      <c r="K1250" t="str">
        <f>_xlfn.XLOOKUP(fCompras!F1250,dComprador!$A$2:$A$7,dComprador!$B$2:$B$7)</f>
        <v>Alon</v>
      </c>
      <c r="L1250" t="str">
        <f>_xlfn.XLOOKUP(J1250,dFornecedor!$A$2:$A$6,dFornecedor!$B$2:$B$6)</f>
        <v>Minerva</v>
      </c>
      <c r="M1250" t="str">
        <f>_xlfn.XLOOKUP(G1250,dMateriaPrima!$A$2:$A$12,dMateriaPrima!$B$2:$B$12)</f>
        <v>Tecido</v>
      </c>
      <c r="N1250" s="2">
        <f>_xlfn.XLOOKUP(G1250,dMateriaPrima!$A$2:$A$12,dMateriaPrima!$C$2:$C$12)</f>
        <v>18</v>
      </c>
      <c r="O1250" s="3">
        <f t="shared" si="95"/>
        <v>1080</v>
      </c>
      <c r="P1250" s="4">
        <f t="shared" si="96"/>
        <v>0</v>
      </c>
      <c r="Q1250" s="3">
        <f t="shared" si="97"/>
        <v>1080</v>
      </c>
      <c r="R1250" t="str">
        <f t="shared" si="98"/>
        <v>Em atraso</v>
      </c>
      <c r="S1250" s="5">
        <f t="shared" si="99"/>
        <v>3</v>
      </c>
    </row>
    <row r="1251" spans="1:19" x14ac:dyDescent="0.25">
      <c r="A1251">
        <v>1250</v>
      </c>
      <c r="B1251" s="1">
        <v>43694</v>
      </c>
      <c r="C1251" s="1">
        <v>43694</v>
      </c>
      <c r="D1251" s="1">
        <v>43701</v>
      </c>
      <c r="E1251" s="1">
        <v>43704</v>
      </c>
      <c r="F1251">
        <v>4</v>
      </c>
      <c r="G1251">
        <v>5</v>
      </c>
      <c r="H1251">
        <v>172</v>
      </c>
      <c r="I1251" s="6">
        <v>0</v>
      </c>
      <c r="J1251">
        <v>4</v>
      </c>
      <c r="K1251" t="str">
        <f>_xlfn.XLOOKUP(fCompras!F1251,dComprador!$A$2:$A$7,dComprador!$B$2:$B$7)</f>
        <v>Lira</v>
      </c>
      <c r="L1251" t="str">
        <f>_xlfn.XLOOKUP(J1251,dFornecedor!$A$2:$A$6,dFornecedor!$B$2:$B$6)</f>
        <v>AlphaOmega</v>
      </c>
      <c r="M1251" t="str">
        <f>_xlfn.XLOOKUP(G1251,dMateriaPrima!$A$2:$A$12,dMateriaPrima!$B$2:$B$12)</f>
        <v>Areia</v>
      </c>
      <c r="N1251" s="2">
        <f>_xlfn.XLOOKUP(G1251,dMateriaPrima!$A$2:$A$12,dMateriaPrima!$C$2:$C$12)</f>
        <v>3.59</v>
      </c>
      <c r="O1251" s="3">
        <f t="shared" si="95"/>
        <v>617.48</v>
      </c>
      <c r="P1251" s="4">
        <f t="shared" si="96"/>
        <v>0</v>
      </c>
      <c r="Q1251" s="3">
        <f t="shared" si="97"/>
        <v>617.48</v>
      </c>
      <c r="R1251" t="str">
        <f t="shared" si="98"/>
        <v>Em atraso</v>
      </c>
      <c r="S1251" s="5">
        <f t="shared" si="99"/>
        <v>3</v>
      </c>
    </row>
    <row r="1252" spans="1:19" x14ac:dyDescent="0.25">
      <c r="A1252">
        <v>1251</v>
      </c>
      <c r="B1252" s="1">
        <v>43694</v>
      </c>
      <c r="C1252" s="1">
        <v>43706</v>
      </c>
      <c r="D1252" s="1">
        <v>43706</v>
      </c>
      <c r="E1252" s="1">
        <v>43707</v>
      </c>
      <c r="F1252">
        <v>2</v>
      </c>
      <c r="G1252">
        <v>9</v>
      </c>
      <c r="H1252">
        <v>389</v>
      </c>
      <c r="I1252" s="6">
        <v>0</v>
      </c>
      <c r="J1252">
        <v>1</v>
      </c>
      <c r="K1252" t="str">
        <f>_xlfn.XLOOKUP(fCompras!F1252,dComprador!$A$2:$A$7,dComprador!$B$2:$B$7)</f>
        <v>João</v>
      </c>
      <c r="L1252" t="str">
        <f>_xlfn.XLOOKUP(J1252,dFornecedor!$A$2:$A$6,dFornecedor!$B$2:$B$6)</f>
        <v>NorthShore</v>
      </c>
      <c r="M1252" t="str">
        <f>_xlfn.XLOOKUP(G1252,dMateriaPrima!$A$2:$A$12,dMateriaPrima!$B$2:$B$12)</f>
        <v>Couro</v>
      </c>
      <c r="N1252" s="2">
        <f>_xlfn.XLOOKUP(G1252,dMateriaPrima!$A$2:$A$12,dMateriaPrima!$C$2:$C$12)</f>
        <v>4.4000000000000004</v>
      </c>
      <c r="O1252" s="3">
        <f t="shared" si="95"/>
        <v>1711.6000000000001</v>
      </c>
      <c r="P1252" s="4">
        <f t="shared" si="96"/>
        <v>0</v>
      </c>
      <c r="Q1252" s="3">
        <f t="shared" si="97"/>
        <v>1711.6000000000001</v>
      </c>
      <c r="R1252" t="str">
        <f t="shared" si="98"/>
        <v>Em atraso</v>
      </c>
      <c r="S1252" s="5">
        <f t="shared" si="99"/>
        <v>1</v>
      </c>
    </row>
    <row r="1253" spans="1:19" x14ac:dyDescent="0.25">
      <c r="A1253">
        <v>1252</v>
      </c>
      <c r="B1253" s="1">
        <v>43694</v>
      </c>
      <c r="C1253" s="1">
        <v>43694</v>
      </c>
      <c r="D1253" s="1">
        <v>43713</v>
      </c>
      <c r="E1253" s="1">
        <v>43714</v>
      </c>
      <c r="F1253">
        <v>1</v>
      </c>
      <c r="G1253">
        <v>11</v>
      </c>
      <c r="H1253">
        <v>209</v>
      </c>
      <c r="I1253" s="6">
        <v>0</v>
      </c>
      <c r="J1253">
        <v>5</v>
      </c>
      <c r="K1253" t="str">
        <f>_xlfn.XLOOKUP(fCompras!F1253,dComprador!$A$2:$A$7,dComprador!$B$2:$B$7)</f>
        <v>Alon</v>
      </c>
      <c r="L1253" t="str">
        <f>_xlfn.XLOOKUP(J1253,dFornecedor!$A$2:$A$6,dFornecedor!$B$2:$B$6)</f>
        <v>Atlas</v>
      </c>
      <c r="M1253" t="str">
        <f>_xlfn.XLOOKUP(G1253,dMateriaPrima!$A$2:$A$12,dMateriaPrima!$B$2:$B$12)</f>
        <v>Papel</v>
      </c>
      <c r="N1253" s="2">
        <f>_xlfn.XLOOKUP(G1253,dMateriaPrima!$A$2:$A$12,dMateriaPrima!$C$2:$C$12)</f>
        <v>9</v>
      </c>
      <c r="O1253" s="3">
        <f t="shared" si="95"/>
        <v>1881</v>
      </c>
      <c r="P1253" s="4">
        <f t="shared" si="96"/>
        <v>0</v>
      </c>
      <c r="Q1253" s="3">
        <f t="shared" si="97"/>
        <v>1881</v>
      </c>
      <c r="R1253" t="str">
        <f t="shared" si="98"/>
        <v>Em atraso</v>
      </c>
      <c r="S1253" s="5">
        <f t="shared" si="99"/>
        <v>1</v>
      </c>
    </row>
    <row r="1254" spans="1:19" x14ac:dyDescent="0.25">
      <c r="A1254">
        <v>1253</v>
      </c>
      <c r="B1254" s="1">
        <v>43694</v>
      </c>
      <c r="C1254" s="1">
        <v>43702</v>
      </c>
      <c r="D1254" s="1">
        <v>43712</v>
      </c>
      <c r="E1254" s="1">
        <v>43709</v>
      </c>
      <c r="F1254">
        <v>2</v>
      </c>
      <c r="G1254">
        <v>9</v>
      </c>
      <c r="H1254">
        <v>41</v>
      </c>
      <c r="I1254" s="6">
        <v>0</v>
      </c>
      <c r="J1254">
        <v>2</v>
      </c>
      <c r="K1254" t="str">
        <f>_xlfn.XLOOKUP(fCompras!F1254,dComprador!$A$2:$A$7,dComprador!$B$2:$B$7)</f>
        <v>João</v>
      </c>
      <c r="L1254" t="str">
        <f>_xlfn.XLOOKUP(J1254,dFornecedor!$A$2:$A$6,dFornecedor!$B$2:$B$6)</f>
        <v>Minerva</v>
      </c>
      <c r="M1254" t="str">
        <f>_xlfn.XLOOKUP(G1254,dMateriaPrima!$A$2:$A$12,dMateriaPrima!$B$2:$B$12)</f>
        <v>Couro</v>
      </c>
      <c r="N1254" s="2">
        <f>_xlfn.XLOOKUP(G1254,dMateriaPrima!$A$2:$A$12,dMateriaPrima!$C$2:$C$12)</f>
        <v>4.4000000000000004</v>
      </c>
      <c r="O1254" s="3">
        <f t="shared" si="95"/>
        <v>180.4</v>
      </c>
      <c r="P1254" s="4">
        <f t="shared" si="96"/>
        <v>0</v>
      </c>
      <c r="Q1254" s="3">
        <f t="shared" si="97"/>
        <v>180.4</v>
      </c>
      <c r="R1254" t="str">
        <f t="shared" si="98"/>
        <v>No prazo</v>
      </c>
      <c r="S1254" s="5">
        <f t="shared" si="99"/>
        <v>0</v>
      </c>
    </row>
    <row r="1255" spans="1:19" x14ac:dyDescent="0.25">
      <c r="A1255">
        <v>1254</v>
      </c>
      <c r="B1255" s="1">
        <v>43694</v>
      </c>
      <c r="C1255" s="1">
        <v>43702</v>
      </c>
      <c r="D1255" s="1">
        <v>43718</v>
      </c>
      <c r="E1255" s="1">
        <v>43719</v>
      </c>
      <c r="F1255">
        <v>2</v>
      </c>
      <c r="G1255">
        <v>9</v>
      </c>
      <c r="H1255">
        <v>46</v>
      </c>
      <c r="I1255" s="6">
        <v>0</v>
      </c>
      <c r="J1255">
        <v>1</v>
      </c>
      <c r="K1255" t="str">
        <f>_xlfn.XLOOKUP(fCompras!F1255,dComprador!$A$2:$A$7,dComprador!$B$2:$B$7)</f>
        <v>João</v>
      </c>
      <c r="L1255" t="str">
        <f>_xlfn.XLOOKUP(J1255,dFornecedor!$A$2:$A$6,dFornecedor!$B$2:$B$6)</f>
        <v>NorthShore</v>
      </c>
      <c r="M1255" t="str">
        <f>_xlfn.XLOOKUP(G1255,dMateriaPrima!$A$2:$A$12,dMateriaPrima!$B$2:$B$12)</f>
        <v>Couro</v>
      </c>
      <c r="N1255" s="2">
        <f>_xlfn.XLOOKUP(G1255,dMateriaPrima!$A$2:$A$12,dMateriaPrima!$C$2:$C$12)</f>
        <v>4.4000000000000004</v>
      </c>
      <c r="O1255" s="3">
        <f t="shared" si="95"/>
        <v>202.4</v>
      </c>
      <c r="P1255" s="4">
        <f t="shared" si="96"/>
        <v>0</v>
      </c>
      <c r="Q1255" s="3">
        <f t="shared" si="97"/>
        <v>202.4</v>
      </c>
      <c r="R1255" t="str">
        <f t="shared" si="98"/>
        <v>Em atraso</v>
      </c>
      <c r="S1255" s="5">
        <f t="shared" si="99"/>
        <v>1</v>
      </c>
    </row>
    <row r="1256" spans="1:19" x14ac:dyDescent="0.25">
      <c r="A1256">
        <v>1255</v>
      </c>
      <c r="B1256" s="1">
        <v>43695</v>
      </c>
      <c r="C1256" s="1">
        <v>43699</v>
      </c>
      <c r="D1256" s="1">
        <v>43702</v>
      </c>
      <c r="E1256" s="1">
        <v>43703</v>
      </c>
      <c r="F1256">
        <v>4</v>
      </c>
      <c r="G1256">
        <v>10</v>
      </c>
      <c r="H1256">
        <v>66</v>
      </c>
      <c r="I1256" s="6">
        <v>0</v>
      </c>
      <c r="J1256">
        <v>1</v>
      </c>
      <c r="K1256" t="str">
        <f>_xlfn.XLOOKUP(fCompras!F1256,dComprador!$A$2:$A$7,dComprador!$B$2:$B$7)</f>
        <v>Lira</v>
      </c>
      <c r="L1256" t="str">
        <f>_xlfn.XLOOKUP(J1256,dFornecedor!$A$2:$A$6,dFornecedor!$B$2:$B$6)</f>
        <v>NorthShore</v>
      </c>
      <c r="M1256" t="str">
        <f>_xlfn.XLOOKUP(G1256,dMateriaPrima!$A$2:$A$12,dMateriaPrima!$B$2:$B$12)</f>
        <v>Pedra Britada</v>
      </c>
      <c r="N1256" s="2">
        <f>_xlfn.XLOOKUP(G1256,dMateriaPrima!$A$2:$A$12,dMateriaPrima!$C$2:$C$12)</f>
        <v>56</v>
      </c>
      <c r="O1256" s="3">
        <f t="shared" si="95"/>
        <v>3696</v>
      </c>
      <c r="P1256" s="4">
        <f t="shared" si="96"/>
        <v>0</v>
      </c>
      <c r="Q1256" s="3">
        <f t="shared" si="97"/>
        <v>3696</v>
      </c>
      <c r="R1256" t="str">
        <f t="shared" si="98"/>
        <v>Em atraso</v>
      </c>
      <c r="S1256" s="5">
        <f t="shared" si="99"/>
        <v>1</v>
      </c>
    </row>
    <row r="1257" spans="1:19" x14ac:dyDescent="0.25">
      <c r="A1257">
        <v>1256</v>
      </c>
      <c r="B1257" s="1">
        <v>43695</v>
      </c>
      <c r="C1257" s="1">
        <v>43700</v>
      </c>
      <c r="D1257" s="1">
        <v>43702</v>
      </c>
      <c r="E1257" s="1">
        <v>43706</v>
      </c>
      <c r="F1257">
        <v>4</v>
      </c>
      <c r="G1257">
        <v>9</v>
      </c>
      <c r="H1257">
        <v>23</v>
      </c>
      <c r="I1257" s="6">
        <v>0</v>
      </c>
      <c r="J1257">
        <v>2</v>
      </c>
      <c r="K1257" t="str">
        <f>_xlfn.XLOOKUP(fCompras!F1257,dComprador!$A$2:$A$7,dComprador!$B$2:$B$7)</f>
        <v>Lira</v>
      </c>
      <c r="L1257" t="str">
        <f>_xlfn.XLOOKUP(J1257,dFornecedor!$A$2:$A$6,dFornecedor!$B$2:$B$6)</f>
        <v>Minerva</v>
      </c>
      <c r="M1257" t="str">
        <f>_xlfn.XLOOKUP(G1257,dMateriaPrima!$A$2:$A$12,dMateriaPrima!$B$2:$B$12)</f>
        <v>Couro</v>
      </c>
      <c r="N1257" s="2">
        <f>_xlfn.XLOOKUP(G1257,dMateriaPrima!$A$2:$A$12,dMateriaPrima!$C$2:$C$12)</f>
        <v>4.4000000000000004</v>
      </c>
      <c r="O1257" s="3">
        <f t="shared" si="95"/>
        <v>101.2</v>
      </c>
      <c r="P1257" s="4">
        <f t="shared" si="96"/>
        <v>0</v>
      </c>
      <c r="Q1257" s="3">
        <f t="shared" si="97"/>
        <v>101.2</v>
      </c>
      <c r="R1257" t="str">
        <f t="shared" si="98"/>
        <v>Em atraso</v>
      </c>
      <c r="S1257" s="5">
        <f t="shared" si="99"/>
        <v>4</v>
      </c>
    </row>
    <row r="1258" spans="1:19" x14ac:dyDescent="0.25">
      <c r="A1258">
        <v>1257</v>
      </c>
      <c r="B1258" s="1">
        <v>43695</v>
      </c>
      <c r="C1258" s="1">
        <v>43703</v>
      </c>
      <c r="D1258" s="1">
        <v>43711</v>
      </c>
      <c r="E1258" s="1">
        <v>43713</v>
      </c>
      <c r="F1258">
        <v>1</v>
      </c>
      <c r="G1258">
        <v>8</v>
      </c>
      <c r="H1258">
        <v>5</v>
      </c>
      <c r="I1258" s="6">
        <v>0</v>
      </c>
      <c r="J1258">
        <v>2</v>
      </c>
      <c r="K1258" t="str">
        <f>_xlfn.XLOOKUP(fCompras!F1258,dComprador!$A$2:$A$7,dComprador!$B$2:$B$7)</f>
        <v>Alon</v>
      </c>
      <c r="L1258" t="str">
        <f>_xlfn.XLOOKUP(J1258,dFornecedor!$A$2:$A$6,dFornecedor!$B$2:$B$6)</f>
        <v>Minerva</v>
      </c>
      <c r="M1258" t="str">
        <f>_xlfn.XLOOKUP(G1258,dMateriaPrima!$A$2:$A$12,dMateriaPrima!$B$2:$B$12)</f>
        <v>Cimento</v>
      </c>
      <c r="N1258" s="2">
        <f>_xlfn.XLOOKUP(G1258,dMateriaPrima!$A$2:$A$12,dMateriaPrima!$C$2:$C$12)</f>
        <v>23</v>
      </c>
      <c r="O1258" s="3">
        <f t="shared" si="95"/>
        <v>115</v>
      </c>
      <c r="P1258" s="4">
        <f t="shared" si="96"/>
        <v>0</v>
      </c>
      <c r="Q1258" s="3">
        <f t="shared" si="97"/>
        <v>115</v>
      </c>
      <c r="R1258" t="str">
        <f t="shared" si="98"/>
        <v>Em atraso</v>
      </c>
      <c r="S1258" s="5">
        <f t="shared" si="99"/>
        <v>2</v>
      </c>
    </row>
    <row r="1259" spans="1:19" x14ac:dyDescent="0.25">
      <c r="A1259">
        <v>1258</v>
      </c>
      <c r="B1259" s="1">
        <v>43695</v>
      </c>
      <c r="C1259" s="1">
        <v>43696</v>
      </c>
      <c r="D1259" s="1">
        <v>43715</v>
      </c>
      <c r="E1259" s="1">
        <v>43716</v>
      </c>
      <c r="F1259">
        <v>1</v>
      </c>
      <c r="G1259">
        <v>5</v>
      </c>
      <c r="H1259">
        <v>514</v>
      </c>
      <c r="I1259" s="6">
        <v>0</v>
      </c>
      <c r="J1259">
        <v>4</v>
      </c>
      <c r="K1259" t="str">
        <f>_xlfn.XLOOKUP(fCompras!F1259,dComprador!$A$2:$A$7,dComprador!$B$2:$B$7)</f>
        <v>Alon</v>
      </c>
      <c r="L1259" t="str">
        <f>_xlfn.XLOOKUP(J1259,dFornecedor!$A$2:$A$6,dFornecedor!$B$2:$B$6)</f>
        <v>AlphaOmega</v>
      </c>
      <c r="M1259" t="str">
        <f>_xlfn.XLOOKUP(G1259,dMateriaPrima!$A$2:$A$12,dMateriaPrima!$B$2:$B$12)</f>
        <v>Areia</v>
      </c>
      <c r="N1259" s="2">
        <f>_xlfn.XLOOKUP(G1259,dMateriaPrima!$A$2:$A$12,dMateriaPrima!$C$2:$C$12)</f>
        <v>3.59</v>
      </c>
      <c r="O1259" s="3">
        <f t="shared" si="95"/>
        <v>1845.26</v>
      </c>
      <c r="P1259" s="4">
        <f t="shared" si="96"/>
        <v>0</v>
      </c>
      <c r="Q1259" s="3">
        <f t="shared" si="97"/>
        <v>1845.26</v>
      </c>
      <c r="R1259" t="str">
        <f t="shared" si="98"/>
        <v>Em atraso</v>
      </c>
      <c r="S1259" s="5">
        <f t="shared" si="99"/>
        <v>1</v>
      </c>
    </row>
    <row r="1260" spans="1:19" x14ac:dyDescent="0.25">
      <c r="A1260">
        <v>1259</v>
      </c>
      <c r="B1260" s="1">
        <v>43695</v>
      </c>
      <c r="C1260" s="1">
        <v>43696</v>
      </c>
      <c r="D1260" s="1">
        <v>43709</v>
      </c>
      <c r="E1260" s="1">
        <v>43713</v>
      </c>
      <c r="F1260">
        <v>2</v>
      </c>
      <c r="G1260">
        <v>6</v>
      </c>
      <c r="H1260">
        <v>162</v>
      </c>
      <c r="I1260" s="6">
        <v>0</v>
      </c>
      <c r="J1260">
        <v>3</v>
      </c>
      <c r="K1260" t="str">
        <f>_xlfn.XLOOKUP(fCompras!F1260,dComprador!$A$2:$A$7,dComprador!$B$2:$B$7)</f>
        <v>João</v>
      </c>
      <c r="L1260" t="str">
        <f>_xlfn.XLOOKUP(J1260,dFornecedor!$A$2:$A$6,dFornecedor!$B$2:$B$6)</f>
        <v>StepUp</v>
      </c>
      <c r="M1260" t="str">
        <f>_xlfn.XLOOKUP(G1260,dMateriaPrima!$A$2:$A$12,dMateriaPrima!$B$2:$B$12)</f>
        <v>Fio Algodão</v>
      </c>
      <c r="N1260" s="2">
        <f>_xlfn.XLOOKUP(G1260,dMateriaPrima!$A$2:$A$12,dMateriaPrima!$C$2:$C$12)</f>
        <v>55.9</v>
      </c>
      <c r="O1260" s="3">
        <f t="shared" si="95"/>
        <v>9055.7999999999993</v>
      </c>
      <c r="P1260" s="4">
        <f t="shared" si="96"/>
        <v>0</v>
      </c>
      <c r="Q1260" s="3">
        <f t="shared" si="97"/>
        <v>9055.7999999999993</v>
      </c>
      <c r="R1260" t="str">
        <f t="shared" si="98"/>
        <v>Em atraso</v>
      </c>
      <c r="S1260" s="5">
        <f t="shared" si="99"/>
        <v>4</v>
      </c>
    </row>
    <row r="1261" spans="1:19" x14ac:dyDescent="0.25">
      <c r="A1261">
        <v>1260</v>
      </c>
      <c r="B1261" s="1">
        <v>43695</v>
      </c>
      <c r="C1261" s="1">
        <v>43702</v>
      </c>
      <c r="D1261" s="1">
        <v>43721</v>
      </c>
      <c r="E1261" s="1">
        <v>43719</v>
      </c>
      <c r="F1261">
        <v>2</v>
      </c>
      <c r="G1261">
        <v>7</v>
      </c>
      <c r="H1261">
        <v>105</v>
      </c>
      <c r="I1261" s="6">
        <v>0</v>
      </c>
      <c r="J1261">
        <v>2</v>
      </c>
      <c r="K1261" t="str">
        <f>_xlfn.XLOOKUP(fCompras!F1261,dComprador!$A$2:$A$7,dComprador!$B$2:$B$7)</f>
        <v>João</v>
      </c>
      <c r="L1261" t="str">
        <f>_xlfn.XLOOKUP(J1261,dFornecedor!$A$2:$A$6,dFornecedor!$B$2:$B$6)</f>
        <v>Minerva</v>
      </c>
      <c r="M1261" t="str">
        <f>_xlfn.XLOOKUP(G1261,dMateriaPrima!$A$2:$A$12,dMateriaPrima!$B$2:$B$12)</f>
        <v>Poliéster</v>
      </c>
      <c r="N1261" s="2">
        <f>_xlfn.XLOOKUP(G1261,dMateriaPrima!$A$2:$A$12,dMateriaPrima!$C$2:$C$12)</f>
        <v>8</v>
      </c>
      <c r="O1261" s="3">
        <f t="shared" si="95"/>
        <v>840</v>
      </c>
      <c r="P1261" s="4">
        <f t="shared" si="96"/>
        <v>0</v>
      </c>
      <c r="Q1261" s="3">
        <f t="shared" si="97"/>
        <v>840</v>
      </c>
      <c r="R1261" t="str">
        <f t="shared" si="98"/>
        <v>No prazo</v>
      </c>
      <c r="S1261" s="5">
        <f t="shared" si="99"/>
        <v>0</v>
      </c>
    </row>
    <row r="1262" spans="1:19" x14ac:dyDescent="0.25">
      <c r="A1262">
        <v>1261</v>
      </c>
      <c r="B1262" s="1">
        <v>43696</v>
      </c>
      <c r="C1262" s="1">
        <v>43699</v>
      </c>
      <c r="D1262" s="1">
        <v>43705</v>
      </c>
      <c r="E1262" s="1">
        <v>43704</v>
      </c>
      <c r="F1262">
        <v>4</v>
      </c>
      <c r="G1262">
        <v>8</v>
      </c>
      <c r="H1262">
        <v>530</v>
      </c>
      <c r="I1262" s="6">
        <v>0</v>
      </c>
      <c r="J1262">
        <v>2</v>
      </c>
      <c r="K1262" t="str">
        <f>_xlfn.XLOOKUP(fCompras!F1262,dComprador!$A$2:$A$7,dComprador!$B$2:$B$7)</f>
        <v>Lira</v>
      </c>
      <c r="L1262" t="str">
        <f>_xlfn.XLOOKUP(J1262,dFornecedor!$A$2:$A$6,dFornecedor!$B$2:$B$6)</f>
        <v>Minerva</v>
      </c>
      <c r="M1262" t="str">
        <f>_xlfn.XLOOKUP(G1262,dMateriaPrima!$A$2:$A$12,dMateriaPrima!$B$2:$B$12)</f>
        <v>Cimento</v>
      </c>
      <c r="N1262" s="2">
        <f>_xlfn.XLOOKUP(G1262,dMateriaPrima!$A$2:$A$12,dMateriaPrima!$C$2:$C$12)</f>
        <v>23</v>
      </c>
      <c r="O1262" s="3">
        <f t="shared" si="95"/>
        <v>12190</v>
      </c>
      <c r="P1262" s="4">
        <f t="shared" si="96"/>
        <v>0</v>
      </c>
      <c r="Q1262" s="3">
        <f t="shared" si="97"/>
        <v>12190</v>
      </c>
      <c r="R1262" t="str">
        <f t="shared" si="98"/>
        <v>No prazo</v>
      </c>
      <c r="S1262" s="5">
        <f t="shared" si="99"/>
        <v>0</v>
      </c>
    </row>
    <row r="1263" spans="1:19" x14ac:dyDescent="0.25">
      <c r="A1263">
        <v>1262</v>
      </c>
      <c r="B1263" s="1">
        <v>43696</v>
      </c>
      <c r="C1263" s="1">
        <v>43698</v>
      </c>
      <c r="D1263" s="1">
        <v>43705</v>
      </c>
      <c r="E1263" s="1">
        <v>43703</v>
      </c>
      <c r="F1263">
        <v>4</v>
      </c>
      <c r="G1263">
        <v>1</v>
      </c>
      <c r="H1263">
        <v>142</v>
      </c>
      <c r="I1263" s="6">
        <v>0</v>
      </c>
      <c r="J1263">
        <v>2</v>
      </c>
      <c r="K1263" t="str">
        <f>_xlfn.XLOOKUP(fCompras!F1263,dComprador!$A$2:$A$7,dComprador!$B$2:$B$7)</f>
        <v>Lira</v>
      </c>
      <c r="L1263" t="str">
        <f>_xlfn.XLOOKUP(J1263,dFornecedor!$A$2:$A$6,dFornecedor!$B$2:$B$6)</f>
        <v>Minerva</v>
      </c>
      <c r="M1263" t="str">
        <f>_xlfn.XLOOKUP(G1263,dMateriaPrima!$A$2:$A$12,dMateriaPrima!$B$2:$B$12)</f>
        <v>Tecido</v>
      </c>
      <c r="N1263" s="2">
        <f>_xlfn.XLOOKUP(G1263,dMateriaPrima!$A$2:$A$12,dMateriaPrima!$C$2:$C$12)</f>
        <v>18</v>
      </c>
      <c r="O1263" s="3">
        <f t="shared" si="95"/>
        <v>2556</v>
      </c>
      <c r="P1263" s="4">
        <f t="shared" si="96"/>
        <v>0</v>
      </c>
      <c r="Q1263" s="3">
        <f t="shared" si="97"/>
        <v>2556</v>
      </c>
      <c r="R1263" t="str">
        <f t="shared" si="98"/>
        <v>No prazo</v>
      </c>
      <c r="S1263" s="5">
        <f t="shared" si="99"/>
        <v>0</v>
      </c>
    </row>
    <row r="1264" spans="1:19" x14ac:dyDescent="0.25">
      <c r="A1264">
        <v>1263</v>
      </c>
      <c r="B1264" s="1">
        <v>43696</v>
      </c>
      <c r="C1264" s="1">
        <v>43697</v>
      </c>
      <c r="D1264" s="1">
        <v>43702</v>
      </c>
      <c r="E1264" s="1">
        <v>43707</v>
      </c>
      <c r="F1264">
        <v>4</v>
      </c>
      <c r="G1264">
        <v>9</v>
      </c>
      <c r="H1264">
        <v>274</v>
      </c>
      <c r="I1264" s="6">
        <v>0</v>
      </c>
      <c r="J1264">
        <v>3</v>
      </c>
      <c r="K1264" t="str">
        <f>_xlfn.XLOOKUP(fCompras!F1264,dComprador!$A$2:$A$7,dComprador!$B$2:$B$7)</f>
        <v>Lira</v>
      </c>
      <c r="L1264" t="str">
        <f>_xlfn.XLOOKUP(J1264,dFornecedor!$A$2:$A$6,dFornecedor!$B$2:$B$6)</f>
        <v>StepUp</v>
      </c>
      <c r="M1264" t="str">
        <f>_xlfn.XLOOKUP(G1264,dMateriaPrima!$A$2:$A$12,dMateriaPrima!$B$2:$B$12)</f>
        <v>Couro</v>
      </c>
      <c r="N1264" s="2">
        <f>_xlfn.XLOOKUP(G1264,dMateriaPrima!$A$2:$A$12,dMateriaPrima!$C$2:$C$12)</f>
        <v>4.4000000000000004</v>
      </c>
      <c r="O1264" s="3">
        <f t="shared" si="95"/>
        <v>1205.6000000000001</v>
      </c>
      <c r="P1264" s="4">
        <f t="shared" si="96"/>
        <v>0</v>
      </c>
      <c r="Q1264" s="3">
        <f t="shared" si="97"/>
        <v>1205.6000000000001</v>
      </c>
      <c r="R1264" t="str">
        <f t="shared" si="98"/>
        <v>Em atraso</v>
      </c>
      <c r="S1264" s="5">
        <f t="shared" si="99"/>
        <v>5</v>
      </c>
    </row>
    <row r="1265" spans="1:19" x14ac:dyDescent="0.25">
      <c r="A1265">
        <v>1264</v>
      </c>
      <c r="B1265" s="1">
        <v>43696</v>
      </c>
      <c r="C1265" s="1">
        <v>43705</v>
      </c>
      <c r="D1265" s="1">
        <v>43713</v>
      </c>
      <c r="E1265" s="1">
        <v>43717</v>
      </c>
      <c r="F1265">
        <v>1</v>
      </c>
      <c r="G1265">
        <v>10</v>
      </c>
      <c r="H1265">
        <v>318</v>
      </c>
      <c r="I1265" s="6">
        <v>0</v>
      </c>
      <c r="J1265">
        <v>2</v>
      </c>
      <c r="K1265" t="str">
        <f>_xlfn.XLOOKUP(fCompras!F1265,dComprador!$A$2:$A$7,dComprador!$B$2:$B$7)</f>
        <v>Alon</v>
      </c>
      <c r="L1265" t="str">
        <f>_xlfn.XLOOKUP(J1265,dFornecedor!$A$2:$A$6,dFornecedor!$B$2:$B$6)</f>
        <v>Minerva</v>
      </c>
      <c r="M1265" t="str">
        <f>_xlfn.XLOOKUP(G1265,dMateriaPrima!$A$2:$A$12,dMateriaPrima!$B$2:$B$12)</f>
        <v>Pedra Britada</v>
      </c>
      <c r="N1265" s="2">
        <f>_xlfn.XLOOKUP(G1265,dMateriaPrima!$A$2:$A$12,dMateriaPrima!$C$2:$C$12)</f>
        <v>56</v>
      </c>
      <c r="O1265" s="3">
        <f t="shared" si="95"/>
        <v>17808</v>
      </c>
      <c r="P1265" s="4">
        <f t="shared" si="96"/>
        <v>0</v>
      </c>
      <c r="Q1265" s="3">
        <f t="shared" si="97"/>
        <v>17808</v>
      </c>
      <c r="R1265" t="str">
        <f t="shared" si="98"/>
        <v>Em atraso</v>
      </c>
      <c r="S1265" s="5">
        <f t="shared" si="99"/>
        <v>4</v>
      </c>
    </row>
    <row r="1266" spans="1:19" x14ac:dyDescent="0.25">
      <c r="A1266">
        <v>1265</v>
      </c>
      <c r="B1266" s="1">
        <v>43696</v>
      </c>
      <c r="C1266" s="1">
        <v>43703</v>
      </c>
      <c r="D1266" s="1">
        <v>43716</v>
      </c>
      <c r="E1266" s="1">
        <v>43720</v>
      </c>
      <c r="F1266">
        <v>1</v>
      </c>
      <c r="G1266">
        <v>9</v>
      </c>
      <c r="H1266">
        <v>145</v>
      </c>
      <c r="I1266" s="6">
        <v>0</v>
      </c>
      <c r="J1266">
        <v>5</v>
      </c>
      <c r="K1266" t="str">
        <f>_xlfn.XLOOKUP(fCompras!F1266,dComprador!$A$2:$A$7,dComprador!$B$2:$B$7)</f>
        <v>Alon</v>
      </c>
      <c r="L1266" t="str">
        <f>_xlfn.XLOOKUP(J1266,dFornecedor!$A$2:$A$6,dFornecedor!$B$2:$B$6)</f>
        <v>Atlas</v>
      </c>
      <c r="M1266" t="str">
        <f>_xlfn.XLOOKUP(G1266,dMateriaPrima!$A$2:$A$12,dMateriaPrima!$B$2:$B$12)</f>
        <v>Couro</v>
      </c>
      <c r="N1266" s="2">
        <f>_xlfn.XLOOKUP(G1266,dMateriaPrima!$A$2:$A$12,dMateriaPrima!$C$2:$C$12)</f>
        <v>4.4000000000000004</v>
      </c>
      <c r="O1266" s="3">
        <f t="shared" si="95"/>
        <v>638</v>
      </c>
      <c r="P1266" s="4">
        <f t="shared" si="96"/>
        <v>0</v>
      </c>
      <c r="Q1266" s="3">
        <f t="shared" si="97"/>
        <v>638</v>
      </c>
      <c r="R1266" t="str">
        <f t="shared" si="98"/>
        <v>Em atraso</v>
      </c>
      <c r="S1266" s="5">
        <f t="shared" si="99"/>
        <v>4</v>
      </c>
    </row>
    <row r="1267" spans="1:19" x14ac:dyDescent="0.25">
      <c r="A1267">
        <v>1266</v>
      </c>
      <c r="B1267" s="1">
        <v>43696</v>
      </c>
      <c r="C1267" s="1">
        <v>43706</v>
      </c>
      <c r="D1267" s="1">
        <v>43707</v>
      </c>
      <c r="E1267" s="1">
        <v>43708</v>
      </c>
      <c r="F1267">
        <v>1</v>
      </c>
      <c r="G1267">
        <v>8</v>
      </c>
      <c r="H1267">
        <v>159</v>
      </c>
      <c r="I1267" s="6">
        <v>0</v>
      </c>
      <c r="J1267">
        <v>3</v>
      </c>
      <c r="K1267" t="str">
        <f>_xlfn.XLOOKUP(fCompras!F1267,dComprador!$A$2:$A$7,dComprador!$B$2:$B$7)</f>
        <v>Alon</v>
      </c>
      <c r="L1267" t="str">
        <f>_xlfn.XLOOKUP(J1267,dFornecedor!$A$2:$A$6,dFornecedor!$B$2:$B$6)</f>
        <v>StepUp</v>
      </c>
      <c r="M1267" t="str">
        <f>_xlfn.XLOOKUP(G1267,dMateriaPrima!$A$2:$A$12,dMateriaPrima!$B$2:$B$12)</f>
        <v>Cimento</v>
      </c>
      <c r="N1267" s="2">
        <f>_xlfn.XLOOKUP(G1267,dMateriaPrima!$A$2:$A$12,dMateriaPrima!$C$2:$C$12)</f>
        <v>23</v>
      </c>
      <c r="O1267" s="3">
        <f t="shared" si="95"/>
        <v>3657</v>
      </c>
      <c r="P1267" s="4">
        <f t="shared" si="96"/>
        <v>0</v>
      </c>
      <c r="Q1267" s="3">
        <f t="shared" si="97"/>
        <v>3657</v>
      </c>
      <c r="R1267" t="str">
        <f t="shared" si="98"/>
        <v>Em atraso</v>
      </c>
      <c r="S1267" s="5">
        <f t="shared" si="99"/>
        <v>1</v>
      </c>
    </row>
    <row r="1268" spans="1:19" x14ac:dyDescent="0.25">
      <c r="A1268">
        <v>1267</v>
      </c>
      <c r="B1268" s="1">
        <v>43696</v>
      </c>
      <c r="C1268" s="1">
        <v>43696</v>
      </c>
      <c r="D1268" s="1">
        <v>43713</v>
      </c>
      <c r="E1268" s="1">
        <v>43712</v>
      </c>
      <c r="F1268">
        <v>2</v>
      </c>
      <c r="G1268">
        <v>6</v>
      </c>
      <c r="H1268">
        <v>376</v>
      </c>
      <c r="I1268" s="6">
        <v>0</v>
      </c>
      <c r="J1268">
        <v>5</v>
      </c>
      <c r="K1268" t="str">
        <f>_xlfn.XLOOKUP(fCompras!F1268,dComprador!$A$2:$A$7,dComprador!$B$2:$B$7)</f>
        <v>João</v>
      </c>
      <c r="L1268" t="str">
        <f>_xlfn.XLOOKUP(J1268,dFornecedor!$A$2:$A$6,dFornecedor!$B$2:$B$6)</f>
        <v>Atlas</v>
      </c>
      <c r="M1268" t="str">
        <f>_xlfn.XLOOKUP(G1268,dMateriaPrima!$A$2:$A$12,dMateriaPrima!$B$2:$B$12)</f>
        <v>Fio Algodão</v>
      </c>
      <c r="N1268" s="2">
        <f>_xlfn.XLOOKUP(G1268,dMateriaPrima!$A$2:$A$12,dMateriaPrima!$C$2:$C$12)</f>
        <v>55.9</v>
      </c>
      <c r="O1268" s="3">
        <f t="shared" si="95"/>
        <v>21018.399999999998</v>
      </c>
      <c r="P1268" s="4">
        <f t="shared" si="96"/>
        <v>0</v>
      </c>
      <c r="Q1268" s="3">
        <f t="shared" si="97"/>
        <v>21018.399999999998</v>
      </c>
      <c r="R1268" t="str">
        <f t="shared" si="98"/>
        <v>No prazo</v>
      </c>
      <c r="S1268" s="5">
        <f t="shared" si="99"/>
        <v>0</v>
      </c>
    </row>
    <row r="1269" spans="1:19" x14ac:dyDescent="0.25">
      <c r="A1269">
        <v>1268</v>
      </c>
      <c r="B1269" s="1">
        <v>43696</v>
      </c>
      <c r="C1269" s="1">
        <v>43696</v>
      </c>
      <c r="D1269" s="1">
        <v>43712</v>
      </c>
      <c r="E1269" s="1">
        <v>43716</v>
      </c>
      <c r="F1269">
        <v>2</v>
      </c>
      <c r="G1269">
        <v>8</v>
      </c>
      <c r="H1269">
        <v>173</v>
      </c>
      <c r="I1269" s="6">
        <v>0</v>
      </c>
      <c r="J1269">
        <v>4</v>
      </c>
      <c r="K1269" t="str">
        <f>_xlfn.XLOOKUP(fCompras!F1269,dComprador!$A$2:$A$7,dComprador!$B$2:$B$7)</f>
        <v>João</v>
      </c>
      <c r="L1269" t="str">
        <f>_xlfn.XLOOKUP(J1269,dFornecedor!$A$2:$A$6,dFornecedor!$B$2:$B$6)</f>
        <v>AlphaOmega</v>
      </c>
      <c r="M1269" t="str">
        <f>_xlfn.XLOOKUP(G1269,dMateriaPrima!$A$2:$A$12,dMateriaPrima!$B$2:$B$12)</f>
        <v>Cimento</v>
      </c>
      <c r="N1269" s="2">
        <f>_xlfn.XLOOKUP(G1269,dMateriaPrima!$A$2:$A$12,dMateriaPrima!$C$2:$C$12)</f>
        <v>23</v>
      </c>
      <c r="O1269" s="3">
        <f t="shared" si="95"/>
        <v>3979</v>
      </c>
      <c r="P1269" s="4">
        <f t="shared" si="96"/>
        <v>0</v>
      </c>
      <c r="Q1269" s="3">
        <f t="shared" si="97"/>
        <v>3979</v>
      </c>
      <c r="R1269" t="str">
        <f t="shared" si="98"/>
        <v>Em atraso</v>
      </c>
      <c r="S1269" s="5">
        <f t="shared" si="99"/>
        <v>4</v>
      </c>
    </row>
    <row r="1270" spans="1:19" x14ac:dyDescent="0.25">
      <c r="A1270">
        <v>1269</v>
      </c>
      <c r="B1270" s="1">
        <v>43696</v>
      </c>
      <c r="C1270" s="1">
        <v>43705</v>
      </c>
      <c r="D1270" s="1">
        <v>43725</v>
      </c>
      <c r="E1270" s="1">
        <v>43727</v>
      </c>
      <c r="F1270">
        <v>1</v>
      </c>
      <c r="G1270">
        <v>9</v>
      </c>
      <c r="H1270">
        <v>114</v>
      </c>
      <c r="I1270" s="6">
        <v>0</v>
      </c>
      <c r="J1270">
        <v>2</v>
      </c>
      <c r="K1270" t="str">
        <f>_xlfn.XLOOKUP(fCompras!F1270,dComprador!$A$2:$A$7,dComprador!$B$2:$B$7)</f>
        <v>Alon</v>
      </c>
      <c r="L1270" t="str">
        <f>_xlfn.XLOOKUP(J1270,dFornecedor!$A$2:$A$6,dFornecedor!$B$2:$B$6)</f>
        <v>Minerva</v>
      </c>
      <c r="M1270" t="str">
        <f>_xlfn.XLOOKUP(G1270,dMateriaPrima!$A$2:$A$12,dMateriaPrima!$B$2:$B$12)</f>
        <v>Couro</v>
      </c>
      <c r="N1270" s="2">
        <f>_xlfn.XLOOKUP(G1270,dMateriaPrima!$A$2:$A$12,dMateriaPrima!$C$2:$C$12)</f>
        <v>4.4000000000000004</v>
      </c>
      <c r="O1270" s="3">
        <f t="shared" si="95"/>
        <v>501.6</v>
      </c>
      <c r="P1270" s="4">
        <f t="shared" si="96"/>
        <v>0</v>
      </c>
      <c r="Q1270" s="3">
        <f t="shared" si="97"/>
        <v>501.6</v>
      </c>
      <c r="R1270" t="str">
        <f t="shared" si="98"/>
        <v>Em atraso</v>
      </c>
      <c r="S1270" s="5">
        <f t="shared" si="99"/>
        <v>2</v>
      </c>
    </row>
    <row r="1271" spans="1:19" x14ac:dyDescent="0.25">
      <c r="A1271">
        <v>1270</v>
      </c>
      <c r="B1271" s="1">
        <v>43697</v>
      </c>
      <c r="C1271" s="1">
        <v>43701</v>
      </c>
      <c r="D1271" s="1">
        <v>43729</v>
      </c>
      <c r="E1271" s="1">
        <v>43732</v>
      </c>
      <c r="F1271">
        <v>1</v>
      </c>
      <c r="G1271">
        <v>4</v>
      </c>
      <c r="H1271">
        <v>49</v>
      </c>
      <c r="I1271" s="6">
        <v>0</v>
      </c>
      <c r="J1271">
        <v>2</v>
      </c>
      <c r="K1271" t="str">
        <f>_xlfn.XLOOKUP(fCompras!F1271,dComprador!$A$2:$A$7,dComprador!$B$2:$B$7)</f>
        <v>Alon</v>
      </c>
      <c r="L1271" t="str">
        <f>_xlfn.XLOOKUP(J1271,dFornecedor!$A$2:$A$6,dFornecedor!$B$2:$B$6)</f>
        <v>Minerva</v>
      </c>
      <c r="M1271" t="str">
        <f>_xlfn.XLOOKUP(G1271,dMateriaPrima!$A$2:$A$12,dMateriaPrima!$B$2:$B$12)</f>
        <v>Madeira</v>
      </c>
      <c r="N1271" s="2">
        <f>_xlfn.XLOOKUP(G1271,dMateriaPrima!$A$2:$A$12,dMateriaPrima!$C$2:$C$12)</f>
        <v>168</v>
      </c>
      <c r="O1271" s="3">
        <f t="shared" si="95"/>
        <v>8232</v>
      </c>
      <c r="P1271" s="4">
        <f t="shared" si="96"/>
        <v>0</v>
      </c>
      <c r="Q1271" s="3">
        <f t="shared" si="97"/>
        <v>8232</v>
      </c>
      <c r="R1271" t="str">
        <f t="shared" si="98"/>
        <v>Em atraso</v>
      </c>
      <c r="S1271" s="5">
        <f t="shared" si="99"/>
        <v>3</v>
      </c>
    </row>
    <row r="1272" spans="1:19" x14ac:dyDescent="0.25">
      <c r="A1272">
        <v>1271</v>
      </c>
      <c r="B1272" s="1">
        <v>43697</v>
      </c>
      <c r="C1272" s="1">
        <v>43705</v>
      </c>
      <c r="D1272" s="1">
        <v>43708</v>
      </c>
      <c r="E1272" s="1">
        <v>43710</v>
      </c>
      <c r="F1272">
        <v>4</v>
      </c>
      <c r="G1272">
        <v>5</v>
      </c>
      <c r="H1272">
        <v>389</v>
      </c>
      <c r="I1272" s="6">
        <v>0</v>
      </c>
      <c r="J1272">
        <v>3</v>
      </c>
      <c r="K1272" t="str">
        <f>_xlfn.XLOOKUP(fCompras!F1272,dComprador!$A$2:$A$7,dComprador!$B$2:$B$7)</f>
        <v>Lira</v>
      </c>
      <c r="L1272" t="str">
        <f>_xlfn.XLOOKUP(J1272,dFornecedor!$A$2:$A$6,dFornecedor!$B$2:$B$6)</f>
        <v>StepUp</v>
      </c>
      <c r="M1272" t="str">
        <f>_xlfn.XLOOKUP(G1272,dMateriaPrima!$A$2:$A$12,dMateriaPrima!$B$2:$B$12)</f>
        <v>Areia</v>
      </c>
      <c r="N1272" s="2">
        <f>_xlfn.XLOOKUP(G1272,dMateriaPrima!$A$2:$A$12,dMateriaPrima!$C$2:$C$12)</f>
        <v>3.59</v>
      </c>
      <c r="O1272" s="3">
        <f t="shared" si="95"/>
        <v>1396.51</v>
      </c>
      <c r="P1272" s="4">
        <f t="shared" si="96"/>
        <v>0</v>
      </c>
      <c r="Q1272" s="3">
        <f t="shared" si="97"/>
        <v>1396.51</v>
      </c>
      <c r="R1272" t="str">
        <f t="shared" si="98"/>
        <v>Em atraso</v>
      </c>
      <c r="S1272" s="5">
        <f t="shared" si="99"/>
        <v>2</v>
      </c>
    </row>
    <row r="1273" spans="1:19" x14ac:dyDescent="0.25">
      <c r="A1273">
        <v>1272</v>
      </c>
      <c r="B1273" s="1">
        <v>43697</v>
      </c>
      <c r="C1273" s="1">
        <v>43704</v>
      </c>
      <c r="D1273" s="1">
        <v>43708</v>
      </c>
      <c r="E1273" s="1">
        <v>43709</v>
      </c>
      <c r="F1273">
        <v>4</v>
      </c>
      <c r="G1273">
        <v>7</v>
      </c>
      <c r="H1273">
        <v>144</v>
      </c>
      <c r="I1273" s="6">
        <v>0</v>
      </c>
      <c r="J1273">
        <v>2</v>
      </c>
      <c r="K1273" t="str">
        <f>_xlfn.XLOOKUP(fCompras!F1273,dComprador!$A$2:$A$7,dComprador!$B$2:$B$7)</f>
        <v>Lira</v>
      </c>
      <c r="L1273" t="str">
        <f>_xlfn.XLOOKUP(J1273,dFornecedor!$A$2:$A$6,dFornecedor!$B$2:$B$6)</f>
        <v>Minerva</v>
      </c>
      <c r="M1273" t="str">
        <f>_xlfn.XLOOKUP(G1273,dMateriaPrima!$A$2:$A$12,dMateriaPrima!$B$2:$B$12)</f>
        <v>Poliéster</v>
      </c>
      <c r="N1273" s="2">
        <f>_xlfn.XLOOKUP(G1273,dMateriaPrima!$A$2:$A$12,dMateriaPrima!$C$2:$C$12)</f>
        <v>8</v>
      </c>
      <c r="O1273" s="3">
        <f t="shared" si="95"/>
        <v>1152</v>
      </c>
      <c r="P1273" s="4">
        <f t="shared" si="96"/>
        <v>0</v>
      </c>
      <c r="Q1273" s="3">
        <f t="shared" si="97"/>
        <v>1152</v>
      </c>
      <c r="R1273" t="str">
        <f t="shared" si="98"/>
        <v>Em atraso</v>
      </c>
      <c r="S1273" s="5">
        <f t="shared" si="99"/>
        <v>1</v>
      </c>
    </row>
    <row r="1274" spans="1:19" x14ac:dyDescent="0.25">
      <c r="A1274">
        <v>1273</v>
      </c>
      <c r="B1274" s="1">
        <v>43697</v>
      </c>
      <c r="C1274" s="1">
        <v>43709</v>
      </c>
      <c r="D1274" s="1">
        <v>43716</v>
      </c>
      <c r="E1274" s="1">
        <v>43717</v>
      </c>
      <c r="F1274">
        <v>1</v>
      </c>
      <c r="G1274">
        <v>8</v>
      </c>
      <c r="H1274">
        <v>322</v>
      </c>
      <c r="I1274" s="6">
        <v>0</v>
      </c>
      <c r="J1274">
        <v>1</v>
      </c>
      <c r="K1274" t="str">
        <f>_xlfn.XLOOKUP(fCompras!F1274,dComprador!$A$2:$A$7,dComprador!$B$2:$B$7)</f>
        <v>Alon</v>
      </c>
      <c r="L1274" t="str">
        <f>_xlfn.XLOOKUP(J1274,dFornecedor!$A$2:$A$6,dFornecedor!$B$2:$B$6)</f>
        <v>NorthShore</v>
      </c>
      <c r="M1274" t="str">
        <f>_xlfn.XLOOKUP(G1274,dMateriaPrima!$A$2:$A$12,dMateriaPrima!$B$2:$B$12)</f>
        <v>Cimento</v>
      </c>
      <c r="N1274" s="2">
        <f>_xlfn.XLOOKUP(G1274,dMateriaPrima!$A$2:$A$12,dMateriaPrima!$C$2:$C$12)</f>
        <v>23</v>
      </c>
      <c r="O1274" s="3">
        <f t="shared" si="95"/>
        <v>7406</v>
      </c>
      <c r="P1274" s="4">
        <f t="shared" si="96"/>
        <v>0</v>
      </c>
      <c r="Q1274" s="3">
        <f t="shared" si="97"/>
        <v>7406</v>
      </c>
      <c r="R1274" t="str">
        <f t="shared" si="98"/>
        <v>Em atraso</v>
      </c>
      <c r="S1274" s="5">
        <f t="shared" si="99"/>
        <v>1</v>
      </c>
    </row>
    <row r="1275" spans="1:19" x14ac:dyDescent="0.25">
      <c r="A1275">
        <v>1274</v>
      </c>
      <c r="B1275" s="1">
        <v>43697</v>
      </c>
      <c r="C1275" s="1">
        <v>43697</v>
      </c>
      <c r="D1275" s="1">
        <v>43710</v>
      </c>
      <c r="E1275" s="1">
        <v>43713</v>
      </c>
      <c r="F1275">
        <v>2</v>
      </c>
      <c r="G1275">
        <v>4</v>
      </c>
      <c r="H1275">
        <v>295</v>
      </c>
      <c r="I1275" s="6">
        <v>0</v>
      </c>
      <c r="J1275">
        <v>2</v>
      </c>
      <c r="K1275" t="str">
        <f>_xlfn.XLOOKUP(fCompras!F1275,dComprador!$A$2:$A$7,dComprador!$B$2:$B$7)</f>
        <v>João</v>
      </c>
      <c r="L1275" t="str">
        <f>_xlfn.XLOOKUP(J1275,dFornecedor!$A$2:$A$6,dFornecedor!$B$2:$B$6)</f>
        <v>Minerva</v>
      </c>
      <c r="M1275" t="str">
        <f>_xlfn.XLOOKUP(G1275,dMateriaPrima!$A$2:$A$12,dMateriaPrima!$B$2:$B$12)</f>
        <v>Madeira</v>
      </c>
      <c r="N1275" s="2">
        <f>_xlfn.XLOOKUP(G1275,dMateriaPrima!$A$2:$A$12,dMateriaPrima!$C$2:$C$12)</f>
        <v>168</v>
      </c>
      <c r="O1275" s="3">
        <f t="shared" si="95"/>
        <v>49560</v>
      </c>
      <c r="P1275" s="4">
        <f t="shared" si="96"/>
        <v>0</v>
      </c>
      <c r="Q1275" s="3">
        <f t="shared" si="97"/>
        <v>49560</v>
      </c>
      <c r="R1275" t="str">
        <f t="shared" si="98"/>
        <v>Em atraso</v>
      </c>
      <c r="S1275" s="5">
        <f t="shared" si="99"/>
        <v>3</v>
      </c>
    </row>
    <row r="1276" spans="1:19" x14ac:dyDescent="0.25">
      <c r="A1276">
        <v>1275</v>
      </c>
      <c r="B1276" s="1">
        <v>43697</v>
      </c>
      <c r="C1276" s="1">
        <v>43697</v>
      </c>
      <c r="D1276" s="1">
        <v>43710</v>
      </c>
      <c r="E1276" s="1">
        <v>43710</v>
      </c>
      <c r="F1276">
        <v>3</v>
      </c>
      <c r="G1276">
        <v>7</v>
      </c>
      <c r="H1276">
        <v>157</v>
      </c>
      <c r="I1276" s="6">
        <v>0</v>
      </c>
      <c r="J1276">
        <v>2</v>
      </c>
      <c r="K1276" t="str">
        <f>_xlfn.XLOOKUP(fCompras!F1276,dComprador!$A$2:$A$7,dComprador!$B$2:$B$7)</f>
        <v>Diego</v>
      </c>
      <c r="L1276" t="str">
        <f>_xlfn.XLOOKUP(J1276,dFornecedor!$A$2:$A$6,dFornecedor!$B$2:$B$6)</f>
        <v>Minerva</v>
      </c>
      <c r="M1276" t="str">
        <f>_xlfn.XLOOKUP(G1276,dMateriaPrima!$A$2:$A$12,dMateriaPrima!$B$2:$B$12)</f>
        <v>Poliéster</v>
      </c>
      <c r="N1276" s="2">
        <f>_xlfn.XLOOKUP(G1276,dMateriaPrima!$A$2:$A$12,dMateriaPrima!$C$2:$C$12)</f>
        <v>8</v>
      </c>
      <c r="O1276" s="3">
        <f t="shared" si="95"/>
        <v>1256</v>
      </c>
      <c r="P1276" s="4">
        <f t="shared" si="96"/>
        <v>0</v>
      </c>
      <c r="Q1276" s="3">
        <f t="shared" si="97"/>
        <v>1256</v>
      </c>
      <c r="R1276" t="str">
        <f t="shared" si="98"/>
        <v>No prazo</v>
      </c>
      <c r="S1276" s="5">
        <f t="shared" si="99"/>
        <v>0</v>
      </c>
    </row>
    <row r="1277" spans="1:19" x14ac:dyDescent="0.25">
      <c r="A1277">
        <v>1276</v>
      </c>
      <c r="B1277" s="1">
        <v>43697</v>
      </c>
      <c r="C1277" s="1">
        <v>43697</v>
      </c>
      <c r="D1277" s="1">
        <v>43713</v>
      </c>
      <c r="E1277" s="1">
        <v>43718</v>
      </c>
      <c r="F1277">
        <v>1</v>
      </c>
      <c r="G1277">
        <v>1</v>
      </c>
      <c r="H1277">
        <v>644</v>
      </c>
      <c r="I1277" s="6">
        <v>0</v>
      </c>
      <c r="J1277">
        <v>2</v>
      </c>
      <c r="K1277" t="str">
        <f>_xlfn.XLOOKUP(fCompras!F1277,dComprador!$A$2:$A$7,dComprador!$B$2:$B$7)</f>
        <v>Alon</v>
      </c>
      <c r="L1277" t="str">
        <f>_xlfn.XLOOKUP(J1277,dFornecedor!$A$2:$A$6,dFornecedor!$B$2:$B$6)</f>
        <v>Minerva</v>
      </c>
      <c r="M1277" t="str">
        <f>_xlfn.XLOOKUP(G1277,dMateriaPrima!$A$2:$A$12,dMateriaPrima!$B$2:$B$12)</f>
        <v>Tecido</v>
      </c>
      <c r="N1277" s="2">
        <f>_xlfn.XLOOKUP(G1277,dMateriaPrima!$A$2:$A$12,dMateriaPrima!$C$2:$C$12)</f>
        <v>18</v>
      </c>
      <c r="O1277" s="3">
        <f t="shared" si="95"/>
        <v>11592</v>
      </c>
      <c r="P1277" s="4">
        <f t="shared" si="96"/>
        <v>0</v>
      </c>
      <c r="Q1277" s="3">
        <f t="shared" si="97"/>
        <v>11592</v>
      </c>
      <c r="R1277" t="str">
        <f t="shared" si="98"/>
        <v>Em atraso</v>
      </c>
      <c r="S1277" s="5">
        <f t="shared" si="99"/>
        <v>5</v>
      </c>
    </row>
    <row r="1278" spans="1:19" x14ac:dyDescent="0.25">
      <c r="A1278">
        <v>1277</v>
      </c>
      <c r="B1278" s="1">
        <v>43697</v>
      </c>
      <c r="C1278" s="1">
        <v>43697</v>
      </c>
      <c r="D1278" s="1">
        <v>43716</v>
      </c>
      <c r="E1278" s="1">
        <v>43719</v>
      </c>
      <c r="F1278">
        <v>1</v>
      </c>
      <c r="G1278">
        <v>9</v>
      </c>
      <c r="H1278">
        <v>84</v>
      </c>
      <c r="I1278" s="6">
        <v>0</v>
      </c>
      <c r="J1278">
        <v>2</v>
      </c>
      <c r="K1278" t="str">
        <f>_xlfn.XLOOKUP(fCompras!F1278,dComprador!$A$2:$A$7,dComprador!$B$2:$B$7)</f>
        <v>Alon</v>
      </c>
      <c r="L1278" t="str">
        <f>_xlfn.XLOOKUP(J1278,dFornecedor!$A$2:$A$6,dFornecedor!$B$2:$B$6)</f>
        <v>Minerva</v>
      </c>
      <c r="M1278" t="str">
        <f>_xlfn.XLOOKUP(G1278,dMateriaPrima!$A$2:$A$12,dMateriaPrima!$B$2:$B$12)</f>
        <v>Couro</v>
      </c>
      <c r="N1278" s="2">
        <f>_xlfn.XLOOKUP(G1278,dMateriaPrima!$A$2:$A$12,dMateriaPrima!$C$2:$C$12)</f>
        <v>4.4000000000000004</v>
      </c>
      <c r="O1278" s="3">
        <f t="shared" si="95"/>
        <v>369.6</v>
      </c>
      <c r="P1278" s="4">
        <f t="shared" si="96"/>
        <v>0</v>
      </c>
      <c r="Q1278" s="3">
        <f t="shared" si="97"/>
        <v>369.6</v>
      </c>
      <c r="R1278" t="str">
        <f t="shared" si="98"/>
        <v>Em atraso</v>
      </c>
      <c r="S1278" s="5">
        <f t="shared" si="99"/>
        <v>3</v>
      </c>
    </row>
    <row r="1279" spans="1:19" x14ac:dyDescent="0.25">
      <c r="A1279">
        <v>1278</v>
      </c>
      <c r="B1279" s="1">
        <v>43698</v>
      </c>
      <c r="C1279" s="1">
        <v>43698</v>
      </c>
      <c r="D1279" s="1">
        <v>43705</v>
      </c>
      <c r="E1279" s="1">
        <v>43708</v>
      </c>
      <c r="F1279">
        <v>4</v>
      </c>
      <c r="G1279">
        <v>6</v>
      </c>
      <c r="H1279">
        <v>101</v>
      </c>
      <c r="I1279" s="6">
        <v>0</v>
      </c>
      <c r="J1279">
        <v>2</v>
      </c>
      <c r="K1279" t="str">
        <f>_xlfn.XLOOKUP(fCompras!F1279,dComprador!$A$2:$A$7,dComprador!$B$2:$B$7)</f>
        <v>Lira</v>
      </c>
      <c r="L1279" t="str">
        <f>_xlfn.XLOOKUP(J1279,dFornecedor!$A$2:$A$6,dFornecedor!$B$2:$B$6)</f>
        <v>Minerva</v>
      </c>
      <c r="M1279" t="str">
        <f>_xlfn.XLOOKUP(G1279,dMateriaPrima!$A$2:$A$12,dMateriaPrima!$B$2:$B$12)</f>
        <v>Fio Algodão</v>
      </c>
      <c r="N1279" s="2">
        <f>_xlfn.XLOOKUP(G1279,dMateriaPrima!$A$2:$A$12,dMateriaPrima!$C$2:$C$12)</f>
        <v>55.9</v>
      </c>
      <c r="O1279" s="3">
        <f t="shared" si="95"/>
        <v>5645.9</v>
      </c>
      <c r="P1279" s="4">
        <f t="shared" si="96"/>
        <v>0</v>
      </c>
      <c r="Q1279" s="3">
        <f t="shared" si="97"/>
        <v>5645.9</v>
      </c>
      <c r="R1279" t="str">
        <f t="shared" si="98"/>
        <v>Em atraso</v>
      </c>
      <c r="S1279" s="5">
        <f t="shared" si="99"/>
        <v>3</v>
      </c>
    </row>
    <row r="1280" spans="1:19" x14ac:dyDescent="0.25">
      <c r="A1280">
        <v>1279</v>
      </c>
      <c r="B1280" s="1">
        <v>43698</v>
      </c>
      <c r="C1280" s="1">
        <v>43708</v>
      </c>
      <c r="D1280" s="1">
        <v>43708</v>
      </c>
      <c r="E1280" s="1">
        <v>43714</v>
      </c>
      <c r="F1280">
        <v>4</v>
      </c>
      <c r="G1280">
        <v>7</v>
      </c>
      <c r="H1280">
        <v>52</v>
      </c>
      <c r="I1280" s="6">
        <v>0</v>
      </c>
      <c r="J1280">
        <v>1</v>
      </c>
      <c r="K1280" t="str">
        <f>_xlfn.XLOOKUP(fCompras!F1280,dComprador!$A$2:$A$7,dComprador!$B$2:$B$7)</f>
        <v>Lira</v>
      </c>
      <c r="L1280" t="str">
        <f>_xlfn.XLOOKUP(J1280,dFornecedor!$A$2:$A$6,dFornecedor!$B$2:$B$6)</f>
        <v>NorthShore</v>
      </c>
      <c r="M1280" t="str">
        <f>_xlfn.XLOOKUP(G1280,dMateriaPrima!$A$2:$A$12,dMateriaPrima!$B$2:$B$12)</f>
        <v>Poliéster</v>
      </c>
      <c r="N1280" s="2">
        <f>_xlfn.XLOOKUP(G1280,dMateriaPrima!$A$2:$A$12,dMateriaPrima!$C$2:$C$12)</f>
        <v>8</v>
      </c>
      <c r="O1280" s="3">
        <f t="shared" si="95"/>
        <v>416</v>
      </c>
      <c r="P1280" s="4">
        <f t="shared" si="96"/>
        <v>0</v>
      </c>
      <c r="Q1280" s="3">
        <f t="shared" si="97"/>
        <v>416</v>
      </c>
      <c r="R1280" t="str">
        <f t="shared" si="98"/>
        <v>Em atraso</v>
      </c>
      <c r="S1280" s="5">
        <f t="shared" si="99"/>
        <v>6</v>
      </c>
    </row>
    <row r="1281" spans="1:19" x14ac:dyDescent="0.25">
      <c r="A1281">
        <v>1280</v>
      </c>
      <c r="B1281" s="1">
        <v>43698</v>
      </c>
      <c r="C1281" s="1">
        <v>43698</v>
      </c>
      <c r="D1281" s="1">
        <v>43705</v>
      </c>
      <c r="E1281" s="1">
        <v>43706</v>
      </c>
      <c r="F1281">
        <v>4</v>
      </c>
      <c r="G1281">
        <v>2</v>
      </c>
      <c r="H1281">
        <v>62</v>
      </c>
      <c r="I1281" s="6">
        <v>0</v>
      </c>
      <c r="J1281">
        <v>2</v>
      </c>
      <c r="K1281" t="str">
        <f>_xlfn.XLOOKUP(fCompras!F1281,dComprador!$A$2:$A$7,dComprador!$B$2:$B$7)</f>
        <v>Lira</v>
      </c>
      <c r="L1281" t="str">
        <f>_xlfn.XLOOKUP(J1281,dFornecedor!$A$2:$A$6,dFornecedor!$B$2:$B$6)</f>
        <v>Minerva</v>
      </c>
      <c r="M1281" t="str">
        <f>_xlfn.XLOOKUP(G1281,dMateriaPrima!$A$2:$A$12,dMateriaPrima!$B$2:$B$12)</f>
        <v>Chapa Metal</v>
      </c>
      <c r="N1281" s="2">
        <f>_xlfn.XLOOKUP(G1281,dMateriaPrima!$A$2:$A$12,dMateriaPrima!$C$2:$C$12)</f>
        <v>299.89999999999998</v>
      </c>
      <c r="O1281" s="3">
        <f t="shared" si="95"/>
        <v>18593.8</v>
      </c>
      <c r="P1281" s="4">
        <f t="shared" si="96"/>
        <v>0</v>
      </c>
      <c r="Q1281" s="3">
        <f t="shared" si="97"/>
        <v>18593.8</v>
      </c>
      <c r="R1281" t="str">
        <f t="shared" si="98"/>
        <v>Em atraso</v>
      </c>
      <c r="S1281" s="5">
        <f t="shared" si="99"/>
        <v>1</v>
      </c>
    </row>
    <row r="1282" spans="1:19" x14ac:dyDescent="0.25">
      <c r="A1282">
        <v>1281</v>
      </c>
      <c r="B1282" s="1">
        <v>43698</v>
      </c>
      <c r="C1282" s="1">
        <v>43700</v>
      </c>
      <c r="D1282" s="1">
        <v>43705</v>
      </c>
      <c r="E1282" s="1">
        <v>43707</v>
      </c>
      <c r="F1282">
        <v>4</v>
      </c>
      <c r="G1282">
        <v>8</v>
      </c>
      <c r="H1282">
        <v>34</v>
      </c>
      <c r="I1282" s="6">
        <v>0</v>
      </c>
      <c r="J1282">
        <v>4</v>
      </c>
      <c r="K1282" t="str">
        <f>_xlfn.XLOOKUP(fCompras!F1282,dComprador!$A$2:$A$7,dComprador!$B$2:$B$7)</f>
        <v>Lira</v>
      </c>
      <c r="L1282" t="str">
        <f>_xlfn.XLOOKUP(J1282,dFornecedor!$A$2:$A$6,dFornecedor!$B$2:$B$6)</f>
        <v>AlphaOmega</v>
      </c>
      <c r="M1282" t="str">
        <f>_xlfn.XLOOKUP(G1282,dMateriaPrima!$A$2:$A$12,dMateriaPrima!$B$2:$B$12)</f>
        <v>Cimento</v>
      </c>
      <c r="N1282" s="2">
        <f>_xlfn.XLOOKUP(G1282,dMateriaPrima!$A$2:$A$12,dMateriaPrima!$C$2:$C$12)</f>
        <v>23</v>
      </c>
      <c r="O1282" s="3">
        <f t="shared" si="95"/>
        <v>782</v>
      </c>
      <c r="P1282" s="4">
        <f t="shared" si="96"/>
        <v>0</v>
      </c>
      <c r="Q1282" s="3">
        <f t="shared" si="97"/>
        <v>782</v>
      </c>
      <c r="R1282" t="str">
        <f t="shared" si="98"/>
        <v>Em atraso</v>
      </c>
      <c r="S1282" s="5">
        <f t="shared" si="99"/>
        <v>2</v>
      </c>
    </row>
    <row r="1283" spans="1:19" x14ac:dyDescent="0.25">
      <c r="A1283">
        <v>1282</v>
      </c>
      <c r="B1283" s="1">
        <v>43698</v>
      </c>
      <c r="C1283" s="1">
        <v>43699</v>
      </c>
      <c r="D1283" s="1">
        <v>43708</v>
      </c>
      <c r="E1283" s="1">
        <v>43715</v>
      </c>
      <c r="F1283">
        <v>4</v>
      </c>
      <c r="G1283">
        <v>7</v>
      </c>
      <c r="H1283">
        <v>286</v>
      </c>
      <c r="I1283" s="6">
        <v>0</v>
      </c>
      <c r="J1283">
        <v>4</v>
      </c>
      <c r="K1283" t="str">
        <f>_xlfn.XLOOKUP(fCompras!F1283,dComprador!$A$2:$A$7,dComprador!$B$2:$B$7)</f>
        <v>Lira</v>
      </c>
      <c r="L1283" t="str">
        <f>_xlfn.XLOOKUP(J1283,dFornecedor!$A$2:$A$6,dFornecedor!$B$2:$B$6)</f>
        <v>AlphaOmega</v>
      </c>
      <c r="M1283" t="str">
        <f>_xlfn.XLOOKUP(G1283,dMateriaPrima!$A$2:$A$12,dMateriaPrima!$B$2:$B$12)</f>
        <v>Poliéster</v>
      </c>
      <c r="N1283" s="2">
        <f>_xlfn.XLOOKUP(G1283,dMateriaPrima!$A$2:$A$12,dMateriaPrima!$C$2:$C$12)</f>
        <v>8</v>
      </c>
      <c r="O1283" s="3">
        <f t="shared" ref="O1283:O1346" si="100">PRODUCT(H1283,N1283)</f>
        <v>2288</v>
      </c>
      <c r="P1283" s="4">
        <f t="shared" ref="P1283:P1346" si="101">PRODUCT(O1283,I1283)</f>
        <v>0</v>
      </c>
      <c r="Q1283" s="3">
        <f t="shared" ref="Q1283:Q1346" si="102">O1283-P1283</f>
        <v>2288</v>
      </c>
      <c r="R1283" t="str">
        <f t="shared" ref="R1283:R1346" si="103">IF(E1283&lt;=D1283,"No prazo",IF(E1283&gt;D1283,"Em atraso"))</f>
        <v>Em atraso</v>
      </c>
      <c r="S1283" s="5">
        <f t="shared" ref="S1283:S1346" si="104">IF(E1283 &gt;D1283, E1283-D1283,0)</f>
        <v>7</v>
      </c>
    </row>
    <row r="1284" spans="1:19" x14ac:dyDescent="0.25">
      <c r="A1284">
        <v>1283</v>
      </c>
      <c r="B1284" s="1">
        <v>43698</v>
      </c>
      <c r="C1284" s="1">
        <v>43703</v>
      </c>
      <c r="D1284" s="1">
        <v>43710</v>
      </c>
      <c r="E1284" s="1">
        <v>43710</v>
      </c>
      <c r="F1284">
        <v>2</v>
      </c>
      <c r="G1284">
        <v>9</v>
      </c>
      <c r="H1284">
        <v>93</v>
      </c>
      <c r="I1284" s="6">
        <v>0</v>
      </c>
      <c r="J1284">
        <v>4</v>
      </c>
      <c r="K1284" t="str">
        <f>_xlfn.XLOOKUP(fCompras!F1284,dComprador!$A$2:$A$7,dComprador!$B$2:$B$7)</f>
        <v>João</v>
      </c>
      <c r="L1284" t="str">
        <f>_xlfn.XLOOKUP(J1284,dFornecedor!$A$2:$A$6,dFornecedor!$B$2:$B$6)</f>
        <v>AlphaOmega</v>
      </c>
      <c r="M1284" t="str">
        <f>_xlfn.XLOOKUP(G1284,dMateriaPrima!$A$2:$A$12,dMateriaPrima!$B$2:$B$12)</f>
        <v>Couro</v>
      </c>
      <c r="N1284" s="2">
        <f>_xlfn.XLOOKUP(G1284,dMateriaPrima!$A$2:$A$12,dMateriaPrima!$C$2:$C$12)</f>
        <v>4.4000000000000004</v>
      </c>
      <c r="O1284" s="3">
        <f t="shared" si="100"/>
        <v>409.20000000000005</v>
      </c>
      <c r="P1284" s="4">
        <f t="shared" si="101"/>
        <v>0</v>
      </c>
      <c r="Q1284" s="3">
        <f t="shared" si="102"/>
        <v>409.20000000000005</v>
      </c>
      <c r="R1284" t="str">
        <f t="shared" si="103"/>
        <v>No prazo</v>
      </c>
      <c r="S1284" s="5">
        <f t="shared" si="104"/>
        <v>0</v>
      </c>
    </row>
    <row r="1285" spans="1:19" x14ac:dyDescent="0.25">
      <c r="A1285">
        <v>1284</v>
      </c>
      <c r="B1285" s="1">
        <v>43698</v>
      </c>
      <c r="C1285" s="1">
        <v>43698</v>
      </c>
      <c r="D1285" s="1">
        <v>43714</v>
      </c>
      <c r="E1285" s="1">
        <v>43715</v>
      </c>
      <c r="F1285">
        <v>2</v>
      </c>
      <c r="G1285">
        <v>1</v>
      </c>
      <c r="H1285">
        <v>13</v>
      </c>
      <c r="I1285" s="6">
        <v>0</v>
      </c>
      <c r="J1285">
        <v>4</v>
      </c>
      <c r="K1285" t="str">
        <f>_xlfn.XLOOKUP(fCompras!F1285,dComprador!$A$2:$A$7,dComprador!$B$2:$B$7)</f>
        <v>João</v>
      </c>
      <c r="L1285" t="str">
        <f>_xlfn.XLOOKUP(J1285,dFornecedor!$A$2:$A$6,dFornecedor!$B$2:$B$6)</f>
        <v>AlphaOmega</v>
      </c>
      <c r="M1285" t="str">
        <f>_xlfn.XLOOKUP(G1285,dMateriaPrima!$A$2:$A$12,dMateriaPrima!$B$2:$B$12)</f>
        <v>Tecido</v>
      </c>
      <c r="N1285" s="2">
        <f>_xlfn.XLOOKUP(G1285,dMateriaPrima!$A$2:$A$12,dMateriaPrima!$C$2:$C$12)</f>
        <v>18</v>
      </c>
      <c r="O1285" s="3">
        <f t="shared" si="100"/>
        <v>234</v>
      </c>
      <c r="P1285" s="4">
        <f t="shared" si="101"/>
        <v>0</v>
      </c>
      <c r="Q1285" s="3">
        <f t="shared" si="102"/>
        <v>234</v>
      </c>
      <c r="R1285" t="str">
        <f t="shared" si="103"/>
        <v>Em atraso</v>
      </c>
      <c r="S1285" s="5">
        <f t="shared" si="104"/>
        <v>1</v>
      </c>
    </row>
    <row r="1286" spans="1:19" x14ac:dyDescent="0.25">
      <c r="A1286">
        <v>1285</v>
      </c>
      <c r="B1286" s="1">
        <v>43698</v>
      </c>
      <c r="C1286" s="1">
        <v>43709</v>
      </c>
      <c r="D1286" s="1">
        <v>43726</v>
      </c>
      <c r="E1286" s="1">
        <v>43727</v>
      </c>
      <c r="F1286">
        <v>1</v>
      </c>
      <c r="G1286">
        <v>7</v>
      </c>
      <c r="H1286">
        <v>279</v>
      </c>
      <c r="I1286" s="6">
        <v>0</v>
      </c>
      <c r="J1286">
        <v>1</v>
      </c>
      <c r="K1286" t="str">
        <f>_xlfn.XLOOKUP(fCompras!F1286,dComprador!$A$2:$A$7,dComprador!$B$2:$B$7)</f>
        <v>Alon</v>
      </c>
      <c r="L1286" t="str">
        <f>_xlfn.XLOOKUP(J1286,dFornecedor!$A$2:$A$6,dFornecedor!$B$2:$B$6)</f>
        <v>NorthShore</v>
      </c>
      <c r="M1286" t="str">
        <f>_xlfn.XLOOKUP(G1286,dMateriaPrima!$A$2:$A$12,dMateriaPrima!$B$2:$B$12)</f>
        <v>Poliéster</v>
      </c>
      <c r="N1286" s="2">
        <f>_xlfn.XLOOKUP(G1286,dMateriaPrima!$A$2:$A$12,dMateriaPrima!$C$2:$C$12)</f>
        <v>8</v>
      </c>
      <c r="O1286" s="3">
        <f t="shared" si="100"/>
        <v>2232</v>
      </c>
      <c r="P1286" s="4">
        <f t="shared" si="101"/>
        <v>0</v>
      </c>
      <c r="Q1286" s="3">
        <f t="shared" si="102"/>
        <v>2232</v>
      </c>
      <c r="R1286" t="str">
        <f t="shared" si="103"/>
        <v>Em atraso</v>
      </c>
      <c r="S1286" s="5">
        <f t="shared" si="104"/>
        <v>1</v>
      </c>
    </row>
    <row r="1287" spans="1:19" x14ac:dyDescent="0.25">
      <c r="A1287">
        <v>1286</v>
      </c>
      <c r="B1287" s="1">
        <v>43698</v>
      </c>
      <c r="C1287" s="1">
        <v>43706</v>
      </c>
      <c r="D1287" s="1">
        <v>43727</v>
      </c>
      <c r="E1287" s="1">
        <v>43729</v>
      </c>
      <c r="F1287">
        <v>1</v>
      </c>
      <c r="G1287">
        <v>8</v>
      </c>
      <c r="H1287">
        <v>120</v>
      </c>
      <c r="I1287" s="6">
        <v>0</v>
      </c>
      <c r="J1287">
        <v>2</v>
      </c>
      <c r="K1287" t="str">
        <f>_xlfn.XLOOKUP(fCompras!F1287,dComprador!$A$2:$A$7,dComprador!$B$2:$B$7)</f>
        <v>Alon</v>
      </c>
      <c r="L1287" t="str">
        <f>_xlfn.XLOOKUP(J1287,dFornecedor!$A$2:$A$6,dFornecedor!$B$2:$B$6)</f>
        <v>Minerva</v>
      </c>
      <c r="M1287" t="str">
        <f>_xlfn.XLOOKUP(G1287,dMateriaPrima!$A$2:$A$12,dMateriaPrima!$B$2:$B$12)</f>
        <v>Cimento</v>
      </c>
      <c r="N1287" s="2">
        <f>_xlfn.XLOOKUP(G1287,dMateriaPrima!$A$2:$A$12,dMateriaPrima!$C$2:$C$12)</f>
        <v>23</v>
      </c>
      <c r="O1287" s="3">
        <f t="shared" si="100"/>
        <v>2760</v>
      </c>
      <c r="P1287" s="4">
        <f t="shared" si="101"/>
        <v>0</v>
      </c>
      <c r="Q1287" s="3">
        <f t="shared" si="102"/>
        <v>2760</v>
      </c>
      <c r="R1287" t="str">
        <f t="shared" si="103"/>
        <v>Em atraso</v>
      </c>
      <c r="S1287" s="5">
        <f t="shared" si="104"/>
        <v>2</v>
      </c>
    </row>
    <row r="1288" spans="1:19" x14ac:dyDescent="0.25">
      <c r="A1288">
        <v>1287</v>
      </c>
      <c r="B1288" s="1">
        <v>43698</v>
      </c>
      <c r="C1288" s="1">
        <v>43699</v>
      </c>
      <c r="D1288" s="1">
        <v>43730</v>
      </c>
      <c r="E1288" s="1">
        <v>43730</v>
      </c>
      <c r="F1288">
        <v>1</v>
      </c>
      <c r="G1288">
        <v>6</v>
      </c>
      <c r="H1288">
        <v>179</v>
      </c>
      <c r="I1288" s="6">
        <v>0</v>
      </c>
      <c r="J1288">
        <v>1</v>
      </c>
      <c r="K1288" t="str">
        <f>_xlfn.XLOOKUP(fCompras!F1288,dComprador!$A$2:$A$7,dComprador!$B$2:$B$7)</f>
        <v>Alon</v>
      </c>
      <c r="L1288" t="str">
        <f>_xlfn.XLOOKUP(J1288,dFornecedor!$A$2:$A$6,dFornecedor!$B$2:$B$6)</f>
        <v>NorthShore</v>
      </c>
      <c r="M1288" t="str">
        <f>_xlfn.XLOOKUP(G1288,dMateriaPrima!$A$2:$A$12,dMateriaPrima!$B$2:$B$12)</f>
        <v>Fio Algodão</v>
      </c>
      <c r="N1288" s="2">
        <f>_xlfn.XLOOKUP(G1288,dMateriaPrima!$A$2:$A$12,dMateriaPrima!$C$2:$C$12)</f>
        <v>55.9</v>
      </c>
      <c r="O1288" s="3">
        <f t="shared" si="100"/>
        <v>10006.1</v>
      </c>
      <c r="P1288" s="4">
        <f t="shared" si="101"/>
        <v>0</v>
      </c>
      <c r="Q1288" s="3">
        <f t="shared" si="102"/>
        <v>10006.1</v>
      </c>
      <c r="R1288" t="str">
        <f t="shared" si="103"/>
        <v>No prazo</v>
      </c>
      <c r="S1288" s="5">
        <f t="shared" si="104"/>
        <v>0</v>
      </c>
    </row>
    <row r="1289" spans="1:19" x14ac:dyDescent="0.25">
      <c r="A1289">
        <v>1288</v>
      </c>
      <c r="B1289" s="1">
        <v>43698</v>
      </c>
      <c r="C1289" s="1">
        <v>43699</v>
      </c>
      <c r="D1289" s="1">
        <v>43720</v>
      </c>
      <c r="E1289" s="1">
        <v>43721</v>
      </c>
      <c r="F1289">
        <v>1</v>
      </c>
      <c r="G1289">
        <v>10</v>
      </c>
      <c r="H1289">
        <v>38</v>
      </c>
      <c r="I1289" s="6">
        <v>0</v>
      </c>
      <c r="J1289">
        <v>3</v>
      </c>
      <c r="K1289" t="str">
        <f>_xlfn.XLOOKUP(fCompras!F1289,dComprador!$A$2:$A$7,dComprador!$B$2:$B$7)</f>
        <v>Alon</v>
      </c>
      <c r="L1289" t="str">
        <f>_xlfn.XLOOKUP(J1289,dFornecedor!$A$2:$A$6,dFornecedor!$B$2:$B$6)</f>
        <v>StepUp</v>
      </c>
      <c r="M1289" t="str">
        <f>_xlfn.XLOOKUP(G1289,dMateriaPrima!$A$2:$A$12,dMateriaPrima!$B$2:$B$12)</f>
        <v>Pedra Britada</v>
      </c>
      <c r="N1289" s="2">
        <f>_xlfn.XLOOKUP(G1289,dMateriaPrima!$A$2:$A$12,dMateriaPrima!$C$2:$C$12)</f>
        <v>56</v>
      </c>
      <c r="O1289" s="3">
        <f t="shared" si="100"/>
        <v>2128</v>
      </c>
      <c r="P1289" s="4">
        <f t="shared" si="101"/>
        <v>0</v>
      </c>
      <c r="Q1289" s="3">
        <f t="shared" si="102"/>
        <v>2128</v>
      </c>
      <c r="R1289" t="str">
        <f t="shared" si="103"/>
        <v>Em atraso</v>
      </c>
      <c r="S1289" s="5">
        <f t="shared" si="104"/>
        <v>1</v>
      </c>
    </row>
    <row r="1290" spans="1:19" x14ac:dyDescent="0.25">
      <c r="A1290">
        <v>1289</v>
      </c>
      <c r="B1290" s="1">
        <v>43698</v>
      </c>
      <c r="C1290" s="1">
        <v>43707</v>
      </c>
      <c r="D1290" s="1">
        <v>43721</v>
      </c>
      <c r="E1290" s="1">
        <v>43722</v>
      </c>
      <c r="F1290">
        <v>1</v>
      </c>
      <c r="G1290">
        <v>9</v>
      </c>
      <c r="H1290">
        <v>246</v>
      </c>
      <c r="I1290" s="6">
        <v>0</v>
      </c>
      <c r="J1290">
        <v>3</v>
      </c>
      <c r="K1290" t="str">
        <f>_xlfn.XLOOKUP(fCompras!F1290,dComprador!$A$2:$A$7,dComprador!$B$2:$B$7)</f>
        <v>Alon</v>
      </c>
      <c r="L1290" t="str">
        <f>_xlfn.XLOOKUP(J1290,dFornecedor!$A$2:$A$6,dFornecedor!$B$2:$B$6)</f>
        <v>StepUp</v>
      </c>
      <c r="M1290" t="str">
        <f>_xlfn.XLOOKUP(G1290,dMateriaPrima!$A$2:$A$12,dMateriaPrima!$B$2:$B$12)</f>
        <v>Couro</v>
      </c>
      <c r="N1290" s="2">
        <f>_xlfn.XLOOKUP(G1290,dMateriaPrima!$A$2:$A$12,dMateriaPrima!$C$2:$C$12)</f>
        <v>4.4000000000000004</v>
      </c>
      <c r="O1290" s="3">
        <f t="shared" si="100"/>
        <v>1082.4000000000001</v>
      </c>
      <c r="P1290" s="4">
        <f t="shared" si="101"/>
        <v>0</v>
      </c>
      <c r="Q1290" s="3">
        <f t="shared" si="102"/>
        <v>1082.4000000000001</v>
      </c>
      <c r="R1290" t="str">
        <f t="shared" si="103"/>
        <v>Em atraso</v>
      </c>
      <c r="S1290" s="5">
        <f t="shared" si="104"/>
        <v>1</v>
      </c>
    </row>
    <row r="1291" spans="1:19" x14ac:dyDescent="0.25">
      <c r="A1291">
        <v>1290</v>
      </c>
      <c r="B1291" s="1">
        <v>43699</v>
      </c>
      <c r="C1291" s="1">
        <v>43699</v>
      </c>
      <c r="D1291" s="1">
        <v>43729</v>
      </c>
      <c r="E1291" s="1">
        <v>43733</v>
      </c>
      <c r="F1291">
        <v>1</v>
      </c>
      <c r="G1291">
        <v>7</v>
      </c>
      <c r="H1291">
        <v>225</v>
      </c>
      <c r="I1291" s="6">
        <v>0</v>
      </c>
      <c r="J1291">
        <v>4</v>
      </c>
      <c r="K1291" t="str">
        <f>_xlfn.XLOOKUP(fCompras!F1291,dComprador!$A$2:$A$7,dComprador!$B$2:$B$7)</f>
        <v>Alon</v>
      </c>
      <c r="L1291" t="str">
        <f>_xlfn.XLOOKUP(J1291,dFornecedor!$A$2:$A$6,dFornecedor!$B$2:$B$6)</f>
        <v>AlphaOmega</v>
      </c>
      <c r="M1291" t="str">
        <f>_xlfn.XLOOKUP(G1291,dMateriaPrima!$A$2:$A$12,dMateriaPrima!$B$2:$B$12)</f>
        <v>Poliéster</v>
      </c>
      <c r="N1291" s="2">
        <f>_xlfn.XLOOKUP(G1291,dMateriaPrima!$A$2:$A$12,dMateriaPrima!$C$2:$C$12)</f>
        <v>8</v>
      </c>
      <c r="O1291" s="3">
        <f t="shared" si="100"/>
        <v>1800</v>
      </c>
      <c r="P1291" s="4">
        <f t="shared" si="101"/>
        <v>0</v>
      </c>
      <c r="Q1291" s="3">
        <f t="shared" si="102"/>
        <v>1800</v>
      </c>
      <c r="R1291" t="str">
        <f t="shared" si="103"/>
        <v>Em atraso</v>
      </c>
      <c r="S1291" s="5">
        <f t="shared" si="104"/>
        <v>4</v>
      </c>
    </row>
    <row r="1292" spans="1:19" x14ac:dyDescent="0.25">
      <c r="A1292">
        <v>1291</v>
      </c>
      <c r="B1292" s="1">
        <v>43699</v>
      </c>
      <c r="C1292" s="1">
        <v>43708</v>
      </c>
      <c r="D1292" s="1">
        <v>43709</v>
      </c>
      <c r="E1292" s="1">
        <v>43712</v>
      </c>
      <c r="F1292">
        <v>4</v>
      </c>
      <c r="G1292">
        <v>5</v>
      </c>
      <c r="H1292">
        <v>246</v>
      </c>
      <c r="I1292" s="6">
        <v>0</v>
      </c>
      <c r="J1292">
        <v>3</v>
      </c>
      <c r="K1292" t="str">
        <f>_xlfn.XLOOKUP(fCompras!F1292,dComprador!$A$2:$A$7,dComprador!$B$2:$B$7)</f>
        <v>Lira</v>
      </c>
      <c r="L1292" t="str">
        <f>_xlfn.XLOOKUP(J1292,dFornecedor!$A$2:$A$6,dFornecedor!$B$2:$B$6)</f>
        <v>StepUp</v>
      </c>
      <c r="M1292" t="str">
        <f>_xlfn.XLOOKUP(G1292,dMateriaPrima!$A$2:$A$12,dMateriaPrima!$B$2:$B$12)</f>
        <v>Areia</v>
      </c>
      <c r="N1292" s="2">
        <f>_xlfn.XLOOKUP(G1292,dMateriaPrima!$A$2:$A$12,dMateriaPrima!$C$2:$C$12)</f>
        <v>3.59</v>
      </c>
      <c r="O1292" s="3">
        <f t="shared" si="100"/>
        <v>883.14</v>
      </c>
      <c r="P1292" s="4">
        <f t="shared" si="101"/>
        <v>0</v>
      </c>
      <c r="Q1292" s="3">
        <f t="shared" si="102"/>
        <v>883.14</v>
      </c>
      <c r="R1292" t="str">
        <f t="shared" si="103"/>
        <v>Em atraso</v>
      </c>
      <c r="S1292" s="5">
        <f t="shared" si="104"/>
        <v>3</v>
      </c>
    </row>
    <row r="1293" spans="1:19" x14ac:dyDescent="0.25">
      <c r="A1293">
        <v>1292</v>
      </c>
      <c r="B1293" s="1">
        <v>43699</v>
      </c>
      <c r="C1293" s="1">
        <v>43699</v>
      </c>
      <c r="D1293" s="1">
        <v>43707</v>
      </c>
      <c r="E1293" s="1">
        <v>43707</v>
      </c>
      <c r="F1293">
        <v>4</v>
      </c>
      <c r="G1293">
        <v>5</v>
      </c>
      <c r="H1293">
        <v>58</v>
      </c>
      <c r="I1293" s="6">
        <v>0.14000000000000001</v>
      </c>
      <c r="J1293">
        <v>2</v>
      </c>
      <c r="K1293" t="str">
        <f>_xlfn.XLOOKUP(fCompras!F1293,dComprador!$A$2:$A$7,dComprador!$B$2:$B$7)</f>
        <v>Lira</v>
      </c>
      <c r="L1293" t="str">
        <f>_xlfn.XLOOKUP(J1293,dFornecedor!$A$2:$A$6,dFornecedor!$B$2:$B$6)</f>
        <v>Minerva</v>
      </c>
      <c r="M1293" t="str">
        <f>_xlfn.XLOOKUP(G1293,dMateriaPrima!$A$2:$A$12,dMateriaPrima!$B$2:$B$12)</f>
        <v>Areia</v>
      </c>
      <c r="N1293" s="2">
        <f>_xlfn.XLOOKUP(G1293,dMateriaPrima!$A$2:$A$12,dMateriaPrima!$C$2:$C$12)</f>
        <v>3.59</v>
      </c>
      <c r="O1293" s="3">
        <f t="shared" si="100"/>
        <v>208.22</v>
      </c>
      <c r="P1293" s="4">
        <f t="shared" si="101"/>
        <v>29.150800000000004</v>
      </c>
      <c r="Q1293" s="3">
        <f t="shared" si="102"/>
        <v>179.0692</v>
      </c>
      <c r="R1293" t="str">
        <f t="shared" si="103"/>
        <v>No prazo</v>
      </c>
      <c r="S1293" s="5">
        <f t="shared" si="104"/>
        <v>0</v>
      </c>
    </row>
    <row r="1294" spans="1:19" x14ac:dyDescent="0.25">
      <c r="A1294">
        <v>1293</v>
      </c>
      <c r="B1294" s="1">
        <v>43699</v>
      </c>
      <c r="C1294" s="1">
        <v>43699</v>
      </c>
      <c r="D1294" s="1">
        <v>43711</v>
      </c>
      <c r="E1294" s="1">
        <v>43710</v>
      </c>
      <c r="F1294">
        <v>4</v>
      </c>
      <c r="G1294">
        <v>9</v>
      </c>
      <c r="H1294">
        <v>514</v>
      </c>
      <c r="I1294" s="6">
        <v>0</v>
      </c>
      <c r="J1294">
        <v>4</v>
      </c>
      <c r="K1294" t="str">
        <f>_xlfn.XLOOKUP(fCompras!F1294,dComprador!$A$2:$A$7,dComprador!$B$2:$B$7)</f>
        <v>Lira</v>
      </c>
      <c r="L1294" t="str">
        <f>_xlfn.XLOOKUP(J1294,dFornecedor!$A$2:$A$6,dFornecedor!$B$2:$B$6)</f>
        <v>AlphaOmega</v>
      </c>
      <c r="M1294" t="str">
        <f>_xlfn.XLOOKUP(G1294,dMateriaPrima!$A$2:$A$12,dMateriaPrima!$B$2:$B$12)</f>
        <v>Couro</v>
      </c>
      <c r="N1294" s="2">
        <f>_xlfn.XLOOKUP(G1294,dMateriaPrima!$A$2:$A$12,dMateriaPrima!$C$2:$C$12)</f>
        <v>4.4000000000000004</v>
      </c>
      <c r="O1294" s="3">
        <f t="shared" si="100"/>
        <v>2261.6000000000004</v>
      </c>
      <c r="P1294" s="4">
        <f t="shared" si="101"/>
        <v>0</v>
      </c>
      <c r="Q1294" s="3">
        <f t="shared" si="102"/>
        <v>2261.6000000000004</v>
      </c>
      <c r="R1294" t="str">
        <f t="shared" si="103"/>
        <v>No prazo</v>
      </c>
      <c r="S1294" s="5">
        <f t="shared" si="104"/>
        <v>0</v>
      </c>
    </row>
    <row r="1295" spans="1:19" x14ac:dyDescent="0.25">
      <c r="A1295">
        <v>1294</v>
      </c>
      <c r="B1295" s="1">
        <v>43699</v>
      </c>
      <c r="C1295" s="1">
        <v>43700</v>
      </c>
      <c r="D1295" s="1">
        <v>43721</v>
      </c>
      <c r="E1295" s="1">
        <v>43722</v>
      </c>
      <c r="F1295">
        <v>1</v>
      </c>
      <c r="G1295">
        <v>2</v>
      </c>
      <c r="H1295">
        <v>57</v>
      </c>
      <c r="I1295" s="6">
        <v>0</v>
      </c>
      <c r="J1295">
        <v>3</v>
      </c>
      <c r="K1295" t="str">
        <f>_xlfn.XLOOKUP(fCompras!F1295,dComprador!$A$2:$A$7,dComprador!$B$2:$B$7)</f>
        <v>Alon</v>
      </c>
      <c r="L1295" t="str">
        <f>_xlfn.XLOOKUP(J1295,dFornecedor!$A$2:$A$6,dFornecedor!$B$2:$B$6)</f>
        <v>StepUp</v>
      </c>
      <c r="M1295" t="str">
        <f>_xlfn.XLOOKUP(G1295,dMateriaPrima!$A$2:$A$12,dMateriaPrima!$B$2:$B$12)</f>
        <v>Chapa Metal</v>
      </c>
      <c r="N1295" s="2">
        <f>_xlfn.XLOOKUP(G1295,dMateriaPrima!$A$2:$A$12,dMateriaPrima!$C$2:$C$12)</f>
        <v>299.89999999999998</v>
      </c>
      <c r="O1295" s="3">
        <f t="shared" si="100"/>
        <v>17094.3</v>
      </c>
      <c r="P1295" s="4">
        <f t="shared" si="101"/>
        <v>0</v>
      </c>
      <c r="Q1295" s="3">
        <f t="shared" si="102"/>
        <v>17094.3</v>
      </c>
      <c r="R1295" t="str">
        <f t="shared" si="103"/>
        <v>Em atraso</v>
      </c>
      <c r="S1295" s="5">
        <f t="shared" si="104"/>
        <v>1</v>
      </c>
    </row>
    <row r="1296" spans="1:19" x14ac:dyDescent="0.25">
      <c r="A1296">
        <v>1295</v>
      </c>
      <c r="B1296" s="1">
        <v>43699</v>
      </c>
      <c r="C1296" s="1">
        <v>43710</v>
      </c>
      <c r="D1296" s="1">
        <v>43714</v>
      </c>
      <c r="E1296" s="1">
        <v>43716</v>
      </c>
      <c r="F1296">
        <v>1</v>
      </c>
      <c r="G1296">
        <v>5</v>
      </c>
      <c r="H1296">
        <v>138</v>
      </c>
      <c r="I1296" s="6">
        <v>0</v>
      </c>
      <c r="J1296">
        <v>1</v>
      </c>
      <c r="K1296" t="str">
        <f>_xlfn.XLOOKUP(fCompras!F1296,dComprador!$A$2:$A$7,dComprador!$B$2:$B$7)</f>
        <v>Alon</v>
      </c>
      <c r="L1296" t="str">
        <f>_xlfn.XLOOKUP(J1296,dFornecedor!$A$2:$A$6,dFornecedor!$B$2:$B$6)</f>
        <v>NorthShore</v>
      </c>
      <c r="M1296" t="str">
        <f>_xlfn.XLOOKUP(G1296,dMateriaPrima!$A$2:$A$12,dMateriaPrima!$B$2:$B$12)</f>
        <v>Areia</v>
      </c>
      <c r="N1296" s="2">
        <f>_xlfn.XLOOKUP(G1296,dMateriaPrima!$A$2:$A$12,dMateriaPrima!$C$2:$C$12)</f>
        <v>3.59</v>
      </c>
      <c r="O1296" s="3">
        <f t="shared" si="100"/>
        <v>495.41999999999996</v>
      </c>
      <c r="P1296" s="4">
        <f t="shared" si="101"/>
        <v>0</v>
      </c>
      <c r="Q1296" s="3">
        <f t="shared" si="102"/>
        <v>495.41999999999996</v>
      </c>
      <c r="R1296" t="str">
        <f t="shared" si="103"/>
        <v>Em atraso</v>
      </c>
      <c r="S1296" s="5">
        <f t="shared" si="104"/>
        <v>2</v>
      </c>
    </row>
    <row r="1297" spans="1:19" x14ac:dyDescent="0.25">
      <c r="A1297">
        <v>1296</v>
      </c>
      <c r="B1297" s="1">
        <v>43699</v>
      </c>
      <c r="C1297" s="1">
        <v>43705</v>
      </c>
      <c r="D1297" s="1">
        <v>43712</v>
      </c>
      <c r="E1297" s="1">
        <v>43714</v>
      </c>
      <c r="F1297">
        <v>2</v>
      </c>
      <c r="G1297">
        <v>5</v>
      </c>
      <c r="H1297">
        <v>76</v>
      </c>
      <c r="I1297" s="6">
        <v>0</v>
      </c>
      <c r="J1297">
        <v>2</v>
      </c>
      <c r="K1297" t="str">
        <f>_xlfn.XLOOKUP(fCompras!F1297,dComprador!$A$2:$A$7,dComprador!$B$2:$B$7)</f>
        <v>João</v>
      </c>
      <c r="L1297" t="str">
        <f>_xlfn.XLOOKUP(J1297,dFornecedor!$A$2:$A$6,dFornecedor!$B$2:$B$6)</f>
        <v>Minerva</v>
      </c>
      <c r="M1297" t="str">
        <f>_xlfn.XLOOKUP(G1297,dMateriaPrima!$A$2:$A$12,dMateriaPrima!$B$2:$B$12)</f>
        <v>Areia</v>
      </c>
      <c r="N1297" s="2">
        <f>_xlfn.XLOOKUP(G1297,dMateriaPrima!$A$2:$A$12,dMateriaPrima!$C$2:$C$12)</f>
        <v>3.59</v>
      </c>
      <c r="O1297" s="3">
        <f t="shared" si="100"/>
        <v>272.83999999999997</v>
      </c>
      <c r="P1297" s="4">
        <f t="shared" si="101"/>
        <v>0</v>
      </c>
      <c r="Q1297" s="3">
        <f t="shared" si="102"/>
        <v>272.83999999999997</v>
      </c>
      <c r="R1297" t="str">
        <f t="shared" si="103"/>
        <v>Em atraso</v>
      </c>
      <c r="S1297" s="5">
        <f t="shared" si="104"/>
        <v>2</v>
      </c>
    </row>
    <row r="1298" spans="1:19" x14ac:dyDescent="0.25">
      <c r="A1298">
        <v>1297</v>
      </c>
      <c r="B1298" s="1">
        <v>43699</v>
      </c>
      <c r="C1298" s="1">
        <v>43699</v>
      </c>
      <c r="D1298" s="1">
        <v>43719</v>
      </c>
      <c r="E1298" s="1">
        <v>43722</v>
      </c>
      <c r="F1298">
        <v>1</v>
      </c>
      <c r="G1298">
        <v>5</v>
      </c>
      <c r="H1298">
        <v>61</v>
      </c>
      <c r="I1298" s="6">
        <v>0</v>
      </c>
      <c r="J1298">
        <v>2</v>
      </c>
      <c r="K1298" t="str">
        <f>_xlfn.XLOOKUP(fCompras!F1298,dComprador!$A$2:$A$7,dComprador!$B$2:$B$7)</f>
        <v>Alon</v>
      </c>
      <c r="L1298" t="str">
        <f>_xlfn.XLOOKUP(J1298,dFornecedor!$A$2:$A$6,dFornecedor!$B$2:$B$6)</f>
        <v>Minerva</v>
      </c>
      <c r="M1298" t="str">
        <f>_xlfn.XLOOKUP(G1298,dMateriaPrima!$A$2:$A$12,dMateriaPrima!$B$2:$B$12)</f>
        <v>Areia</v>
      </c>
      <c r="N1298" s="2">
        <f>_xlfn.XLOOKUP(G1298,dMateriaPrima!$A$2:$A$12,dMateriaPrima!$C$2:$C$12)</f>
        <v>3.59</v>
      </c>
      <c r="O1298" s="3">
        <f t="shared" si="100"/>
        <v>218.98999999999998</v>
      </c>
      <c r="P1298" s="4">
        <f t="shared" si="101"/>
        <v>0</v>
      </c>
      <c r="Q1298" s="3">
        <f t="shared" si="102"/>
        <v>218.98999999999998</v>
      </c>
      <c r="R1298" t="str">
        <f t="shared" si="103"/>
        <v>Em atraso</v>
      </c>
      <c r="S1298" s="5">
        <f t="shared" si="104"/>
        <v>3</v>
      </c>
    </row>
    <row r="1299" spans="1:19" x14ac:dyDescent="0.25">
      <c r="A1299">
        <v>1298</v>
      </c>
      <c r="B1299" s="1">
        <v>43699</v>
      </c>
      <c r="C1299" s="1">
        <v>43711</v>
      </c>
      <c r="D1299" s="1">
        <v>43714</v>
      </c>
      <c r="E1299" s="1">
        <v>43717</v>
      </c>
      <c r="F1299">
        <v>2</v>
      </c>
      <c r="G1299">
        <v>7</v>
      </c>
      <c r="H1299">
        <v>64</v>
      </c>
      <c r="I1299" s="6">
        <v>0</v>
      </c>
      <c r="J1299">
        <v>1</v>
      </c>
      <c r="K1299" t="str">
        <f>_xlfn.XLOOKUP(fCompras!F1299,dComprador!$A$2:$A$7,dComprador!$B$2:$B$7)</f>
        <v>João</v>
      </c>
      <c r="L1299" t="str">
        <f>_xlfn.XLOOKUP(J1299,dFornecedor!$A$2:$A$6,dFornecedor!$B$2:$B$6)</f>
        <v>NorthShore</v>
      </c>
      <c r="M1299" t="str">
        <f>_xlfn.XLOOKUP(G1299,dMateriaPrima!$A$2:$A$12,dMateriaPrima!$B$2:$B$12)</f>
        <v>Poliéster</v>
      </c>
      <c r="N1299" s="2">
        <f>_xlfn.XLOOKUP(G1299,dMateriaPrima!$A$2:$A$12,dMateriaPrima!$C$2:$C$12)</f>
        <v>8</v>
      </c>
      <c r="O1299" s="3">
        <f t="shared" si="100"/>
        <v>512</v>
      </c>
      <c r="P1299" s="4">
        <f t="shared" si="101"/>
        <v>0</v>
      </c>
      <c r="Q1299" s="3">
        <f t="shared" si="102"/>
        <v>512</v>
      </c>
      <c r="R1299" t="str">
        <f t="shared" si="103"/>
        <v>Em atraso</v>
      </c>
      <c r="S1299" s="5">
        <f t="shared" si="104"/>
        <v>3</v>
      </c>
    </row>
    <row r="1300" spans="1:19" x14ac:dyDescent="0.25">
      <c r="A1300">
        <v>1299</v>
      </c>
      <c r="B1300" s="1">
        <v>43699</v>
      </c>
      <c r="C1300" s="1">
        <v>43700</v>
      </c>
      <c r="D1300" s="1">
        <v>43730</v>
      </c>
      <c r="E1300" s="1">
        <v>43733</v>
      </c>
      <c r="F1300">
        <v>1</v>
      </c>
      <c r="G1300">
        <v>3</v>
      </c>
      <c r="H1300">
        <v>292</v>
      </c>
      <c r="I1300" s="6">
        <v>0</v>
      </c>
      <c r="J1300">
        <v>3</v>
      </c>
      <c r="K1300" t="str">
        <f>_xlfn.XLOOKUP(fCompras!F1300,dComprador!$A$2:$A$7,dComprador!$B$2:$B$7)</f>
        <v>Alon</v>
      </c>
      <c r="L1300" t="str">
        <f>_xlfn.XLOOKUP(J1300,dFornecedor!$A$2:$A$6,dFornecedor!$B$2:$B$6)</f>
        <v>StepUp</v>
      </c>
      <c r="M1300" t="str">
        <f>_xlfn.XLOOKUP(G1300,dMateriaPrima!$A$2:$A$12,dMateriaPrima!$B$2:$B$12)</f>
        <v>Barra Metal</v>
      </c>
      <c r="N1300" s="2">
        <f>_xlfn.XLOOKUP(G1300,dMateriaPrima!$A$2:$A$12,dMateriaPrima!$C$2:$C$12)</f>
        <v>565</v>
      </c>
      <c r="O1300" s="3">
        <f t="shared" si="100"/>
        <v>164980</v>
      </c>
      <c r="P1300" s="4">
        <f t="shared" si="101"/>
        <v>0</v>
      </c>
      <c r="Q1300" s="3">
        <f t="shared" si="102"/>
        <v>164980</v>
      </c>
      <c r="R1300" t="str">
        <f t="shared" si="103"/>
        <v>Em atraso</v>
      </c>
      <c r="S1300" s="5">
        <f t="shared" si="104"/>
        <v>3</v>
      </c>
    </row>
    <row r="1301" spans="1:19" x14ac:dyDescent="0.25">
      <c r="A1301">
        <v>1300</v>
      </c>
      <c r="B1301" s="1">
        <v>43699</v>
      </c>
      <c r="C1301" s="1">
        <v>43708</v>
      </c>
      <c r="D1301" s="1">
        <v>43722</v>
      </c>
      <c r="E1301" s="1">
        <v>43723</v>
      </c>
      <c r="F1301">
        <v>1</v>
      </c>
      <c r="G1301">
        <v>5</v>
      </c>
      <c r="H1301">
        <v>124</v>
      </c>
      <c r="I1301" s="6">
        <v>0.15</v>
      </c>
      <c r="J1301">
        <v>3</v>
      </c>
      <c r="K1301" t="str">
        <f>_xlfn.XLOOKUP(fCompras!F1301,dComprador!$A$2:$A$7,dComprador!$B$2:$B$7)</f>
        <v>Alon</v>
      </c>
      <c r="L1301" t="str">
        <f>_xlfn.XLOOKUP(J1301,dFornecedor!$A$2:$A$6,dFornecedor!$B$2:$B$6)</f>
        <v>StepUp</v>
      </c>
      <c r="M1301" t="str">
        <f>_xlfn.XLOOKUP(G1301,dMateriaPrima!$A$2:$A$12,dMateriaPrima!$B$2:$B$12)</f>
        <v>Areia</v>
      </c>
      <c r="N1301" s="2">
        <f>_xlfn.XLOOKUP(G1301,dMateriaPrima!$A$2:$A$12,dMateriaPrima!$C$2:$C$12)</f>
        <v>3.59</v>
      </c>
      <c r="O1301" s="3">
        <f t="shared" si="100"/>
        <v>445.15999999999997</v>
      </c>
      <c r="P1301" s="4">
        <f t="shared" si="101"/>
        <v>66.773999999999987</v>
      </c>
      <c r="Q1301" s="3">
        <f t="shared" si="102"/>
        <v>378.38599999999997</v>
      </c>
      <c r="R1301" t="str">
        <f t="shared" si="103"/>
        <v>Em atraso</v>
      </c>
      <c r="S1301" s="5">
        <f t="shared" si="104"/>
        <v>1</v>
      </c>
    </row>
    <row r="1302" spans="1:19" x14ac:dyDescent="0.25">
      <c r="A1302">
        <v>1301</v>
      </c>
      <c r="B1302" s="1">
        <v>43700</v>
      </c>
      <c r="C1302" s="1">
        <v>43710</v>
      </c>
      <c r="D1302" s="1">
        <v>43710</v>
      </c>
      <c r="E1302" s="1">
        <v>43711</v>
      </c>
      <c r="F1302">
        <v>4</v>
      </c>
      <c r="G1302">
        <v>11</v>
      </c>
      <c r="H1302">
        <v>9</v>
      </c>
      <c r="I1302" s="6">
        <v>0</v>
      </c>
      <c r="J1302">
        <v>1</v>
      </c>
      <c r="K1302" t="str">
        <f>_xlfn.XLOOKUP(fCompras!F1302,dComprador!$A$2:$A$7,dComprador!$B$2:$B$7)</f>
        <v>Lira</v>
      </c>
      <c r="L1302" t="str">
        <f>_xlfn.XLOOKUP(J1302,dFornecedor!$A$2:$A$6,dFornecedor!$B$2:$B$6)</f>
        <v>NorthShore</v>
      </c>
      <c r="M1302" t="str">
        <f>_xlfn.XLOOKUP(G1302,dMateriaPrima!$A$2:$A$12,dMateriaPrima!$B$2:$B$12)</f>
        <v>Papel</v>
      </c>
      <c r="N1302" s="2">
        <f>_xlfn.XLOOKUP(G1302,dMateriaPrima!$A$2:$A$12,dMateriaPrima!$C$2:$C$12)</f>
        <v>9</v>
      </c>
      <c r="O1302" s="3">
        <f t="shared" si="100"/>
        <v>81</v>
      </c>
      <c r="P1302" s="4">
        <f t="shared" si="101"/>
        <v>0</v>
      </c>
      <c r="Q1302" s="3">
        <f t="shared" si="102"/>
        <v>81</v>
      </c>
      <c r="R1302" t="str">
        <f t="shared" si="103"/>
        <v>Em atraso</v>
      </c>
      <c r="S1302" s="5">
        <f t="shared" si="104"/>
        <v>1</v>
      </c>
    </row>
    <row r="1303" spans="1:19" x14ac:dyDescent="0.25">
      <c r="A1303">
        <v>1302</v>
      </c>
      <c r="B1303" s="1">
        <v>43700</v>
      </c>
      <c r="C1303" s="1">
        <v>43708</v>
      </c>
      <c r="D1303" s="1">
        <v>43710</v>
      </c>
      <c r="E1303" s="1">
        <v>43714</v>
      </c>
      <c r="F1303">
        <v>4</v>
      </c>
      <c r="G1303">
        <v>1</v>
      </c>
      <c r="H1303">
        <v>43</v>
      </c>
      <c r="I1303" s="6">
        <v>0</v>
      </c>
      <c r="J1303">
        <v>2</v>
      </c>
      <c r="K1303" t="str">
        <f>_xlfn.XLOOKUP(fCompras!F1303,dComprador!$A$2:$A$7,dComprador!$B$2:$B$7)</f>
        <v>Lira</v>
      </c>
      <c r="L1303" t="str">
        <f>_xlfn.XLOOKUP(J1303,dFornecedor!$A$2:$A$6,dFornecedor!$B$2:$B$6)</f>
        <v>Minerva</v>
      </c>
      <c r="M1303" t="str">
        <f>_xlfn.XLOOKUP(G1303,dMateriaPrima!$A$2:$A$12,dMateriaPrima!$B$2:$B$12)</f>
        <v>Tecido</v>
      </c>
      <c r="N1303" s="2">
        <f>_xlfn.XLOOKUP(G1303,dMateriaPrima!$A$2:$A$12,dMateriaPrima!$C$2:$C$12)</f>
        <v>18</v>
      </c>
      <c r="O1303" s="3">
        <f t="shared" si="100"/>
        <v>774</v>
      </c>
      <c r="P1303" s="4">
        <f t="shared" si="101"/>
        <v>0</v>
      </c>
      <c r="Q1303" s="3">
        <f t="shared" si="102"/>
        <v>774</v>
      </c>
      <c r="R1303" t="str">
        <f t="shared" si="103"/>
        <v>Em atraso</v>
      </c>
      <c r="S1303" s="5">
        <f t="shared" si="104"/>
        <v>4</v>
      </c>
    </row>
    <row r="1304" spans="1:19" x14ac:dyDescent="0.25">
      <c r="A1304">
        <v>1303</v>
      </c>
      <c r="B1304" s="1">
        <v>43700</v>
      </c>
      <c r="C1304" s="1">
        <v>43700</v>
      </c>
      <c r="D1304" s="1">
        <v>43709</v>
      </c>
      <c r="E1304" s="1">
        <v>43709</v>
      </c>
      <c r="F1304">
        <v>4</v>
      </c>
      <c r="G1304">
        <v>5</v>
      </c>
      <c r="H1304">
        <v>395</v>
      </c>
      <c r="I1304" s="6">
        <v>0</v>
      </c>
      <c r="J1304">
        <v>5</v>
      </c>
      <c r="K1304" t="str">
        <f>_xlfn.XLOOKUP(fCompras!F1304,dComprador!$A$2:$A$7,dComprador!$B$2:$B$7)</f>
        <v>Lira</v>
      </c>
      <c r="L1304" t="str">
        <f>_xlfn.XLOOKUP(J1304,dFornecedor!$A$2:$A$6,dFornecedor!$B$2:$B$6)</f>
        <v>Atlas</v>
      </c>
      <c r="M1304" t="str">
        <f>_xlfn.XLOOKUP(G1304,dMateriaPrima!$A$2:$A$12,dMateriaPrima!$B$2:$B$12)</f>
        <v>Areia</v>
      </c>
      <c r="N1304" s="2">
        <f>_xlfn.XLOOKUP(G1304,dMateriaPrima!$A$2:$A$12,dMateriaPrima!$C$2:$C$12)</f>
        <v>3.59</v>
      </c>
      <c r="O1304" s="3">
        <f t="shared" si="100"/>
        <v>1418.05</v>
      </c>
      <c r="P1304" s="4">
        <f t="shared" si="101"/>
        <v>0</v>
      </c>
      <c r="Q1304" s="3">
        <f t="shared" si="102"/>
        <v>1418.05</v>
      </c>
      <c r="R1304" t="str">
        <f t="shared" si="103"/>
        <v>No prazo</v>
      </c>
      <c r="S1304" s="5">
        <f t="shared" si="104"/>
        <v>0</v>
      </c>
    </row>
    <row r="1305" spans="1:19" x14ac:dyDescent="0.25">
      <c r="A1305">
        <v>1304</v>
      </c>
      <c r="B1305" s="1">
        <v>43700</v>
      </c>
      <c r="C1305" s="1">
        <v>43708</v>
      </c>
      <c r="D1305" s="1">
        <v>43710</v>
      </c>
      <c r="E1305" s="1">
        <v>43714</v>
      </c>
      <c r="F1305">
        <v>4</v>
      </c>
      <c r="G1305">
        <v>8</v>
      </c>
      <c r="H1305">
        <v>194</v>
      </c>
      <c r="I1305" s="6">
        <v>0</v>
      </c>
      <c r="J1305">
        <v>2</v>
      </c>
      <c r="K1305" t="str">
        <f>_xlfn.XLOOKUP(fCompras!F1305,dComprador!$A$2:$A$7,dComprador!$B$2:$B$7)</f>
        <v>Lira</v>
      </c>
      <c r="L1305" t="str">
        <f>_xlfn.XLOOKUP(J1305,dFornecedor!$A$2:$A$6,dFornecedor!$B$2:$B$6)</f>
        <v>Minerva</v>
      </c>
      <c r="M1305" t="str">
        <f>_xlfn.XLOOKUP(G1305,dMateriaPrima!$A$2:$A$12,dMateriaPrima!$B$2:$B$12)</f>
        <v>Cimento</v>
      </c>
      <c r="N1305" s="2">
        <f>_xlfn.XLOOKUP(G1305,dMateriaPrima!$A$2:$A$12,dMateriaPrima!$C$2:$C$12)</f>
        <v>23</v>
      </c>
      <c r="O1305" s="3">
        <f t="shared" si="100"/>
        <v>4462</v>
      </c>
      <c r="P1305" s="4">
        <f t="shared" si="101"/>
        <v>0</v>
      </c>
      <c r="Q1305" s="3">
        <f t="shared" si="102"/>
        <v>4462</v>
      </c>
      <c r="R1305" t="str">
        <f t="shared" si="103"/>
        <v>Em atraso</v>
      </c>
      <c r="S1305" s="5">
        <f t="shared" si="104"/>
        <v>4</v>
      </c>
    </row>
    <row r="1306" spans="1:19" x14ac:dyDescent="0.25">
      <c r="A1306">
        <v>1305</v>
      </c>
      <c r="B1306" s="1">
        <v>43700</v>
      </c>
      <c r="C1306" s="1">
        <v>43702</v>
      </c>
      <c r="D1306" s="1">
        <v>43705</v>
      </c>
      <c r="E1306" s="1">
        <v>43708</v>
      </c>
      <c r="F1306">
        <v>4</v>
      </c>
      <c r="G1306">
        <v>8</v>
      </c>
      <c r="H1306">
        <v>141</v>
      </c>
      <c r="I1306" s="6">
        <v>0</v>
      </c>
      <c r="J1306">
        <v>3</v>
      </c>
      <c r="K1306" t="str">
        <f>_xlfn.XLOOKUP(fCompras!F1306,dComprador!$A$2:$A$7,dComprador!$B$2:$B$7)</f>
        <v>Lira</v>
      </c>
      <c r="L1306" t="str">
        <f>_xlfn.XLOOKUP(J1306,dFornecedor!$A$2:$A$6,dFornecedor!$B$2:$B$6)</f>
        <v>StepUp</v>
      </c>
      <c r="M1306" t="str">
        <f>_xlfn.XLOOKUP(G1306,dMateriaPrima!$A$2:$A$12,dMateriaPrima!$B$2:$B$12)</f>
        <v>Cimento</v>
      </c>
      <c r="N1306" s="2">
        <f>_xlfn.XLOOKUP(G1306,dMateriaPrima!$A$2:$A$12,dMateriaPrima!$C$2:$C$12)</f>
        <v>23</v>
      </c>
      <c r="O1306" s="3">
        <f t="shared" si="100"/>
        <v>3243</v>
      </c>
      <c r="P1306" s="4">
        <f t="shared" si="101"/>
        <v>0</v>
      </c>
      <c r="Q1306" s="3">
        <f t="shared" si="102"/>
        <v>3243</v>
      </c>
      <c r="R1306" t="str">
        <f t="shared" si="103"/>
        <v>Em atraso</v>
      </c>
      <c r="S1306" s="5">
        <f t="shared" si="104"/>
        <v>3</v>
      </c>
    </row>
    <row r="1307" spans="1:19" x14ac:dyDescent="0.25">
      <c r="A1307">
        <v>1306</v>
      </c>
      <c r="B1307" s="1">
        <v>43700</v>
      </c>
      <c r="C1307" s="1">
        <v>43710</v>
      </c>
      <c r="D1307" s="1">
        <v>43713</v>
      </c>
      <c r="E1307" s="1">
        <v>43713</v>
      </c>
      <c r="F1307">
        <v>4</v>
      </c>
      <c r="G1307">
        <v>5</v>
      </c>
      <c r="H1307">
        <v>5</v>
      </c>
      <c r="I1307" s="6">
        <v>0</v>
      </c>
      <c r="J1307">
        <v>3</v>
      </c>
      <c r="K1307" t="str">
        <f>_xlfn.XLOOKUP(fCompras!F1307,dComprador!$A$2:$A$7,dComprador!$B$2:$B$7)</f>
        <v>Lira</v>
      </c>
      <c r="L1307" t="str">
        <f>_xlfn.XLOOKUP(J1307,dFornecedor!$A$2:$A$6,dFornecedor!$B$2:$B$6)</f>
        <v>StepUp</v>
      </c>
      <c r="M1307" t="str">
        <f>_xlfn.XLOOKUP(G1307,dMateriaPrima!$A$2:$A$12,dMateriaPrima!$B$2:$B$12)</f>
        <v>Areia</v>
      </c>
      <c r="N1307" s="2">
        <f>_xlfn.XLOOKUP(G1307,dMateriaPrima!$A$2:$A$12,dMateriaPrima!$C$2:$C$12)</f>
        <v>3.59</v>
      </c>
      <c r="O1307" s="3">
        <f t="shared" si="100"/>
        <v>17.95</v>
      </c>
      <c r="P1307" s="4">
        <f t="shared" si="101"/>
        <v>0</v>
      </c>
      <c r="Q1307" s="3">
        <f t="shared" si="102"/>
        <v>17.95</v>
      </c>
      <c r="R1307" t="str">
        <f t="shared" si="103"/>
        <v>No prazo</v>
      </c>
      <c r="S1307" s="5">
        <f t="shared" si="104"/>
        <v>0</v>
      </c>
    </row>
    <row r="1308" spans="1:19" x14ac:dyDescent="0.25">
      <c r="A1308">
        <v>1307</v>
      </c>
      <c r="B1308" s="1">
        <v>43700</v>
      </c>
      <c r="C1308" s="1">
        <v>43700</v>
      </c>
      <c r="D1308" s="1">
        <v>43714</v>
      </c>
      <c r="E1308" s="1">
        <v>43715</v>
      </c>
      <c r="F1308">
        <v>3</v>
      </c>
      <c r="G1308">
        <v>5</v>
      </c>
      <c r="H1308">
        <v>92</v>
      </c>
      <c r="I1308" s="6">
        <v>0</v>
      </c>
      <c r="J1308">
        <v>2</v>
      </c>
      <c r="K1308" t="str">
        <f>_xlfn.XLOOKUP(fCompras!F1308,dComprador!$A$2:$A$7,dComprador!$B$2:$B$7)</f>
        <v>Diego</v>
      </c>
      <c r="L1308" t="str">
        <f>_xlfn.XLOOKUP(J1308,dFornecedor!$A$2:$A$6,dFornecedor!$B$2:$B$6)</f>
        <v>Minerva</v>
      </c>
      <c r="M1308" t="str">
        <f>_xlfn.XLOOKUP(G1308,dMateriaPrima!$A$2:$A$12,dMateriaPrima!$B$2:$B$12)</f>
        <v>Areia</v>
      </c>
      <c r="N1308" s="2">
        <f>_xlfn.XLOOKUP(G1308,dMateriaPrima!$A$2:$A$12,dMateriaPrima!$C$2:$C$12)</f>
        <v>3.59</v>
      </c>
      <c r="O1308" s="3">
        <f t="shared" si="100"/>
        <v>330.28</v>
      </c>
      <c r="P1308" s="4">
        <f t="shared" si="101"/>
        <v>0</v>
      </c>
      <c r="Q1308" s="3">
        <f t="shared" si="102"/>
        <v>330.28</v>
      </c>
      <c r="R1308" t="str">
        <f t="shared" si="103"/>
        <v>Em atraso</v>
      </c>
      <c r="S1308" s="5">
        <f t="shared" si="104"/>
        <v>1</v>
      </c>
    </row>
    <row r="1309" spans="1:19" x14ac:dyDescent="0.25">
      <c r="A1309">
        <v>1308</v>
      </c>
      <c r="B1309" s="1">
        <v>43700</v>
      </c>
      <c r="C1309" s="1">
        <v>43709</v>
      </c>
      <c r="D1309" s="1">
        <v>43711</v>
      </c>
      <c r="E1309" s="1">
        <v>43714</v>
      </c>
      <c r="F1309">
        <v>3</v>
      </c>
      <c r="G1309">
        <v>5</v>
      </c>
      <c r="H1309">
        <v>7</v>
      </c>
      <c r="I1309" s="6">
        <v>0</v>
      </c>
      <c r="J1309">
        <v>3</v>
      </c>
      <c r="K1309" t="str">
        <f>_xlfn.XLOOKUP(fCompras!F1309,dComprador!$A$2:$A$7,dComprador!$B$2:$B$7)</f>
        <v>Diego</v>
      </c>
      <c r="L1309" t="str">
        <f>_xlfn.XLOOKUP(J1309,dFornecedor!$A$2:$A$6,dFornecedor!$B$2:$B$6)</f>
        <v>StepUp</v>
      </c>
      <c r="M1309" t="str">
        <f>_xlfn.XLOOKUP(G1309,dMateriaPrima!$A$2:$A$12,dMateriaPrima!$B$2:$B$12)</f>
        <v>Areia</v>
      </c>
      <c r="N1309" s="2">
        <f>_xlfn.XLOOKUP(G1309,dMateriaPrima!$A$2:$A$12,dMateriaPrima!$C$2:$C$12)</f>
        <v>3.59</v>
      </c>
      <c r="O1309" s="3">
        <f t="shared" si="100"/>
        <v>25.13</v>
      </c>
      <c r="P1309" s="4">
        <f t="shared" si="101"/>
        <v>0</v>
      </c>
      <c r="Q1309" s="3">
        <f t="shared" si="102"/>
        <v>25.13</v>
      </c>
      <c r="R1309" t="str">
        <f t="shared" si="103"/>
        <v>Em atraso</v>
      </c>
      <c r="S1309" s="5">
        <f t="shared" si="104"/>
        <v>3</v>
      </c>
    </row>
    <row r="1310" spans="1:19" x14ac:dyDescent="0.25">
      <c r="A1310">
        <v>1309</v>
      </c>
      <c r="B1310" s="1">
        <v>43700</v>
      </c>
      <c r="C1310" s="1">
        <v>43702</v>
      </c>
      <c r="D1310" s="1">
        <v>43710</v>
      </c>
      <c r="E1310" s="1">
        <v>43714</v>
      </c>
      <c r="F1310">
        <v>3</v>
      </c>
      <c r="G1310">
        <v>5</v>
      </c>
      <c r="H1310">
        <v>41</v>
      </c>
      <c r="I1310" s="6">
        <v>0</v>
      </c>
      <c r="J1310">
        <v>2</v>
      </c>
      <c r="K1310" t="str">
        <f>_xlfn.XLOOKUP(fCompras!F1310,dComprador!$A$2:$A$7,dComprador!$B$2:$B$7)</f>
        <v>Diego</v>
      </c>
      <c r="L1310" t="str">
        <f>_xlfn.XLOOKUP(J1310,dFornecedor!$A$2:$A$6,dFornecedor!$B$2:$B$6)</f>
        <v>Minerva</v>
      </c>
      <c r="M1310" t="str">
        <f>_xlfn.XLOOKUP(G1310,dMateriaPrima!$A$2:$A$12,dMateriaPrima!$B$2:$B$12)</f>
        <v>Areia</v>
      </c>
      <c r="N1310" s="2">
        <f>_xlfn.XLOOKUP(G1310,dMateriaPrima!$A$2:$A$12,dMateriaPrima!$C$2:$C$12)</f>
        <v>3.59</v>
      </c>
      <c r="O1310" s="3">
        <f t="shared" si="100"/>
        <v>147.19</v>
      </c>
      <c r="P1310" s="4">
        <f t="shared" si="101"/>
        <v>0</v>
      </c>
      <c r="Q1310" s="3">
        <f t="shared" si="102"/>
        <v>147.19</v>
      </c>
      <c r="R1310" t="str">
        <f t="shared" si="103"/>
        <v>Em atraso</v>
      </c>
      <c r="S1310" s="5">
        <f t="shared" si="104"/>
        <v>4</v>
      </c>
    </row>
    <row r="1311" spans="1:19" x14ac:dyDescent="0.25">
      <c r="A1311">
        <v>1310</v>
      </c>
      <c r="B1311" s="1">
        <v>43700</v>
      </c>
      <c r="C1311" s="1">
        <v>43700</v>
      </c>
      <c r="D1311" s="1">
        <v>43712</v>
      </c>
      <c r="E1311" s="1">
        <v>43717</v>
      </c>
      <c r="F1311">
        <v>1</v>
      </c>
      <c r="G1311">
        <v>8</v>
      </c>
      <c r="H1311">
        <v>48</v>
      </c>
      <c r="I1311" s="6">
        <v>0</v>
      </c>
      <c r="J1311">
        <v>2</v>
      </c>
      <c r="K1311" t="str">
        <f>_xlfn.XLOOKUP(fCompras!F1311,dComprador!$A$2:$A$7,dComprador!$B$2:$B$7)</f>
        <v>Alon</v>
      </c>
      <c r="L1311" t="str">
        <f>_xlfn.XLOOKUP(J1311,dFornecedor!$A$2:$A$6,dFornecedor!$B$2:$B$6)</f>
        <v>Minerva</v>
      </c>
      <c r="M1311" t="str">
        <f>_xlfn.XLOOKUP(G1311,dMateriaPrima!$A$2:$A$12,dMateriaPrima!$B$2:$B$12)</f>
        <v>Cimento</v>
      </c>
      <c r="N1311" s="2">
        <f>_xlfn.XLOOKUP(G1311,dMateriaPrima!$A$2:$A$12,dMateriaPrima!$C$2:$C$12)</f>
        <v>23</v>
      </c>
      <c r="O1311" s="3">
        <f t="shared" si="100"/>
        <v>1104</v>
      </c>
      <c r="P1311" s="4">
        <f t="shared" si="101"/>
        <v>0</v>
      </c>
      <c r="Q1311" s="3">
        <f t="shared" si="102"/>
        <v>1104</v>
      </c>
      <c r="R1311" t="str">
        <f t="shared" si="103"/>
        <v>Em atraso</v>
      </c>
      <c r="S1311" s="5">
        <f t="shared" si="104"/>
        <v>5</v>
      </c>
    </row>
    <row r="1312" spans="1:19" x14ac:dyDescent="0.25">
      <c r="A1312">
        <v>1311</v>
      </c>
      <c r="B1312" s="1">
        <v>43700</v>
      </c>
      <c r="C1312" s="1">
        <v>43711</v>
      </c>
      <c r="D1312" s="1">
        <v>43726</v>
      </c>
      <c r="E1312" s="1">
        <v>43728</v>
      </c>
      <c r="F1312">
        <v>2</v>
      </c>
      <c r="G1312">
        <v>11</v>
      </c>
      <c r="H1312">
        <v>3</v>
      </c>
      <c r="I1312" s="6">
        <v>0</v>
      </c>
      <c r="J1312">
        <v>1</v>
      </c>
      <c r="K1312" t="str">
        <f>_xlfn.XLOOKUP(fCompras!F1312,dComprador!$A$2:$A$7,dComprador!$B$2:$B$7)</f>
        <v>João</v>
      </c>
      <c r="L1312" t="str">
        <f>_xlfn.XLOOKUP(J1312,dFornecedor!$A$2:$A$6,dFornecedor!$B$2:$B$6)</f>
        <v>NorthShore</v>
      </c>
      <c r="M1312" t="str">
        <f>_xlfn.XLOOKUP(G1312,dMateriaPrima!$A$2:$A$12,dMateriaPrima!$B$2:$B$12)</f>
        <v>Papel</v>
      </c>
      <c r="N1312" s="2">
        <f>_xlfn.XLOOKUP(G1312,dMateriaPrima!$A$2:$A$12,dMateriaPrima!$C$2:$C$12)</f>
        <v>9</v>
      </c>
      <c r="O1312" s="3">
        <f t="shared" si="100"/>
        <v>27</v>
      </c>
      <c r="P1312" s="4">
        <f t="shared" si="101"/>
        <v>0</v>
      </c>
      <c r="Q1312" s="3">
        <f t="shared" si="102"/>
        <v>27</v>
      </c>
      <c r="R1312" t="str">
        <f t="shared" si="103"/>
        <v>Em atraso</v>
      </c>
      <c r="S1312" s="5">
        <f t="shared" si="104"/>
        <v>2</v>
      </c>
    </row>
    <row r="1313" spans="1:19" x14ac:dyDescent="0.25">
      <c r="A1313">
        <v>1312</v>
      </c>
      <c r="B1313" s="1">
        <v>43700</v>
      </c>
      <c r="C1313" s="1">
        <v>43703</v>
      </c>
      <c r="D1313" s="1">
        <v>43726</v>
      </c>
      <c r="E1313" s="1">
        <v>43728</v>
      </c>
      <c r="F1313">
        <v>1</v>
      </c>
      <c r="G1313">
        <v>8</v>
      </c>
      <c r="H1313">
        <v>46</v>
      </c>
      <c r="I1313" s="6">
        <v>0</v>
      </c>
      <c r="J1313">
        <v>4</v>
      </c>
      <c r="K1313" t="str">
        <f>_xlfn.XLOOKUP(fCompras!F1313,dComprador!$A$2:$A$7,dComprador!$B$2:$B$7)</f>
        <v>Alon</v>
      </c>
      <c r="L1313" t="str">
        <f>_xlfn.XLOOKUP(J1313,dFornecedor!$A$2:$A$6,dFornecedor!$B$2:$B$6)</f>
        <v>AlphaOmega</v>
      </c>
      <c r="M1313" t="str">
        <f>_xlfn.XLOOKUP(G1313,dMateriaPrima!$A$2:$A$12,dMateriaPrima!$B$2:$B$12)</f>
        <v>Cimento</v>
      </c>
      <c r="N1313" s="2">
        <f>_xlfn.XLOOKUP(G1313,dMateriaPrima!$A$2:$A$12,dMateriaPrima!$C$2:$C$12)</f>
        <v>23</v>
      </c>
      <c r="O1313" s="3">
        <f t="shared" si="100"/>
        <v>1058</v>
      </c>
      <c r="P1313" s="4">
        <f t="shared" si="101"/>
        <v>0</v>
      </c>
      <c r="Q1313" s="3">
        <f t="shared" si="102"/>
        <v>1058</v>
      </c>
      <c r="R1313" t="str">
        <f t="shared" si="103"/>
        <v>Em atraso</v>
      </c>
      <c r="S1313" s="5">
        <f t="shared" si="104"/>
        <v>2</v>
      </c>
    </row>
    <row r="1314" spans="1:19" x14ac:dyDescent="0.25">
      <c r="A1314">
        <v>1313</v>
      </c>
      <c r="B1314" s="1">
        <v>43700</v>
      </c>
      <c r="C1314" s="1">
        <v>43709</v>
      </c>
      <c r="D1314" s="1">
        <v>43733</v>
      </c>
      <c r="E1314" s="1">
        <v>43733</v>
      </c>
      <c r="F1314">
        <v>1</v>
      </c>
      <c r="G1314">
        <v>9</v>
      </c>
      <c r="H1314">
        <v>167</v>
      </c>
      <c r="I1314" s="6">
        <v>0</v>
      </c>
      <c r="J1314">
        <v>2</v>
      </c>
      <c r="K1314" t="str">
        <f>_xlfn.XLOOKUP(fCompras!F1314,dComprador!$A$2:$A$7,dComprador!$B$2:$B$7)</f>
        <v>Alon</v>
      </c>
      <c r="L1314" t="str">
        <f>_xlfn.XLOOKUP(J1314,dFornecedor!$A$2:$A$6,dFornecedor!$B$2:$B$6)</f>
        <v>Minerva</v>
      </c>
      <c r="M1314" t="str">
        <f>_xlfn.XLOOKUP(G1314,dMateriaPrima!$A$2:$A$12,dMateriaPrima!$B$2:$B$12)</f>
        <v>Couro</v>
      </c>
      <c r="N1314" s="2">
        <f>_xlfn.XLOOKUP(G1314,dMateriaPrima!$A$2:$A$12,dMateriaPrima!$C$2:$C$12)</f>
        <v>4.4000000000000004</v>
      </c>
      <c r="O1314" s="3">
        <f t="shared" si="100"/>
        <v>734.80000000000007</v>
      </c>
      <c r="P1314" s="4">
        <f t="shared" si="101"/>
        <v>0</v>
      </c>
      <c r="Q1314" s="3">
        <f t="shared" si="102"/>
        <v>734.80000000000007</v>
      </c>
      <c r="R1314" t="str">
        <f t="shared" si="103"/>
        <v>No prazo</v>
      </c>
      <c r="S1314" s="5">
        <f t="shared" si="104"/>
        <v>0</v>
      </c>
    </row>
    <row r="1315" spans="1:19" x14ac:dyDescent="0.25">
      <c r="A1315">
        <v>1314</v>
      </c>
      <c r="B1315" s="1">
        <v>43701</v>
      </c>
      <c r="C1315" s="1">
        <v>43709</v>
      </c>
      <c r="D1315" s="1">
        <v>43710</v>
      </c>
      <c r="E1315" s="1">
        <v>43710</v>
      </c>
      <c r="F1315">
        <v>4</v>
      </c>
      <c r="G1315">
        <v>5</v>
      </c>
      <c r="H1315">
        <v>194</v>
      </c>
      <c r="I1315" s="6">
        <v>0</v>
      </c>
      <c r="J1315">
        <v>1</v>
      </c>
      <c r="K1315" t="str">
        <f>_xlfn.XLOOKUP(fCompras!F1315,dComprador!$A$2:$A$7,dComprador!$B$2:$B$7)</f>
        <v>Lira</v>
      </c>
      <c r="L1315" t="str">
        <f>_xlfn.XLOOKUP(J1315,dFornecedor!$A$2:$A$6,dFornecedor!$B$2:$B$6)</f>
        <v>NorthShore</v>
      </c>
      <c r="M1315" t="str">
        <f>_xlfn.XLOOKUP(G1315,dMateriaPrima!$A$2:$A$12,dMateriaPrima!$B$2:$B$12)</f>
        <v>Areia</v>
      </c>
      <c r="N1315" s="2">
        <f>_xlfn.XLOOKUP(G1315,dMateriaPrima!$A$2:$A$12,dMateriaPrima!$C$2:$C$12)</f>
        <v>3.59</v>
      </c>
      <c r="O1315" s="3">
        <f t="shared" si="100"/>
        <v>696.45999999999992</v>
      </c>
      <c r="P1315" s="4">
        <f t="shared" si="101"/>
        <v>0</v>
      </c>
      <c r="Q1315" s="3">
        <f t="shared" si="102"/>
        <v>696.45999999999992</v>
      </c>
      <c r="R1315" t="str">
        <f t="shared" si="103"/>
        <v>No prazo</v>
      </c>
      <c r="S1315" s="5">
        <f t="shared" si="104"/>
        <v>0</v>
      </c>
    </row>
    <row r="1316" spans="1:19" x14ac:dyDescent="0.25">
      <c r="A1316">
        <v>1315</v>
      </c>
      <c r="B1316" s="1">
        <v>43701</v>
      </c>
      <c r="C1316" s="1">
        <v>43707</v>
      </c>
      <c r="D1316" s="1">
        <v>43709</v>
      </c>
      <c r="E1316" s="1">
        <v>43711</v>
      </c>
      <c r="F1316">
        <v>4</v>
      </c>
      <c r="G1316">
        <v>9</v>
      </c>
      <c r="H1316">
        <v>88</v>
      </c>
      <c r="I1316" s="6">
        <v>0</v>
      </c>
      <c r="J1316">
        <v>2</v>
      </c>
      <c r="K1316" t="str">
        <f>_xlfn.XLOOKUP(fCompras!F1316,dComprador!$A$2:$A$7,dComprador!$B$2:$B$7)</f>
        <v>Lira</v>
      </c>
      <c r="L1316" t="str">
        <f>_xlfn.XLOOKUP(J1316,dFornecedor!$A$2:$A$6,dFornecedor!$B$2:$B$6)</f>
        <v>Minerva</v>
      </c>
      <c r="M1316" t="str">
        <f>_xlfn.XLOOKUP(G1316,dMateriaPrima!$A$2:$A$12,dMateriaPrima!$B$2:$B$12)</f>
        <v>Couro</v>
      </c>
      <c r="N1316" s="2">
        <f>_xlfn.XLOOKUP(G1316,dMateriaPrima!$A$2:$A$12,dMateriaPrima!$C$2:$C$12)</f>
        <v>4.4000000000000004</v>
      </c>
      <c r="O1316" s="3">
        <f t="shared" si="100"/>
        <v>387.20000000000005</v>
      </c>
      <c r="P1316" s="4">
        <f t="shared" si="101"/>
        <v>0</v>
      </c>
      <c r="Q1316" s="3">
        <f t="shared" si="102"/>
        <v>387.20000000000005</v>
      </c>
      <c r="R1316" t="str">
        <f t="shared" si="103"/>
        <v>Em atraso</v>
      </c>
      <c r="S1316" s="5">
        <f t="shared" si="104"/>
        <v>2</v>
      </c>
    </row>
    <row r="1317" spans="1:19" x14ac:dyDescent="0.25">
      <c r="A1317">
        <v>1316</v>
      </c>
      <c r="B1317" s="1">
        <v>43701</v>
      </c>
      <c r="C1317" s="1">
        <v>43709</v>
      </c>
      <c r="D1317" s="1">
        <v>43712</v>
      </c>
      <c r="E1317" s="1">
        <v>43712</v>
      </c>
      <c r="F1317">
        <v>4</v>
      </c>
      <c r="G1317">
        <v>9</v>
      </c>
      <c r="H1317">
        <v>72</v>
      </c>
      <c r="I1317" s="6">
        <v>0</v>
      </c>
      <c r="J1317">
        <v>2</v>
      </c>
      <c r="K1317" t="str">
        <f>_xlfn.XLOOKUP(fCompras!F1317,dComprador!$A$2:$A$7,dComprador!$B$2:$B$7)</f>
        <v>Lira</v>
      </c>
      <c r="L1317" t="str">
        <f>_xlfn.XLOOKUP(J1317,dFornecedor!$A$2:$A$6,dFornecedor!$B$2:$B$6)</f>
        <v>Minerva</v>
      </c>
      <c r="M1317" t="str">
        <f>_xlfn.XLOOKUP(G1317,dMateriaPrima!$A$2:$A$12,dMateriaPrima!$B$2:$B$12)</f>
        <v>Couro</v>
      </c>
      <c r="N1317" s="2">
        <f>_xlfn.XLOOKUP(G1317,dMateriaPrima!$A$2:$A$12,dMateriaPrima!$C$2:$C$12)</f>
        <v>4.4000000000000004</v>
      </c>
      <c r="O1317" s="3">
        <f t="shared" si="100"/>
        <v>316.8</v>
      </c>
      <c r="P1317" s="4">
        <f t="shared" si="101"/>
        <v>0</v>
      </c>
      <c r="Q1317" s="3">
        <f t="shared" si="102"/>
        <v>316.8</v>
      </c>
      <c r="R1317" t="str">
        <f t="shared" si="103"/>
        <v>No prazo</v>
      </c>
      <c r="S1317" s="5">
        <f t="shared" si="104"/>
        <v>0</v>
      </c>
    </row>
    <row r="1318" spans="1:19" x14ac:dyDescent="0.25">
      <c r="A1318">
        <v>1317</v>
      </c>
      <c r="B1318" s="1">
        <v>43701</v>
      </c>
      <c r="C1318" s="1">
        <v>43710</v>
      </c>
      <c r="D1318" s="1">
        <v>43712</v>
      </c>
      <c r="E1318" s="1">
        <v>43716</v>
      </c>
      <c r="F1318">
        <v>4</v>
      </c>
      <c r="G1318">
        <v>11</v>
      </c>
      <c r="H1318">
        <v>362</v>
      </c>
      <c r="I1318" s="6">
        <v>0</v>
      </c>
      <c r="J1318">
        <v>2</v>
      </c>
      <c r="K1318" t="str">
        <f>_xlfn.XLOOKUP(fCompras!F1318,dComprador!$A$2:$A$7,dComprador!$B$2:$B$7)</f>
        <v>Lira</v>
      </c>
      <c r="L1318" t="str">
        <f>_xlfn.XLOOKUP(J1318,dFornecedor!$A$2:$A$6,dFornecedor!$B$2:$B$6)</f>
        <v>Minerva</v>
      </c>
      <c r="M1318" t="str">
        <f>_xlfn.XLOOKUP(G1318,dMateriaPrima!$A$2:$A$12,dMateriaPrima!$B$2:$B$12)</f>
        <v>Papel</v>
      </c>
      <c r="N1318" s="2">
        <f>_xlfn.XLOOKUP(G1318,dMateriaPrima!$A$2:$A$12,dMateriaPrima!$C$2:$C$12)</f>
        <v>9</v>
      </c>
      <c r="O1318" s="3">
        <f t="shared" si="100"/>
        <v>3258</v>
      </c>
      <c r="P1318" s="4">
        <f t="shared" si="101"/>
        <v>0</v>
      </c>
      <c r="Q1318" s="3">
        <f t="shared" si="102"/>
        <v>3258</v>
      </c>
      <c r="R1318" t="str">
        <f t="shared" si="103"/>
        <v>Em atraso</v>
      </c>
      <c r="S1318" s="5">
        <f t="shared" si="104"/>
        <v>4</v>
      </c>
    </row>
    <row r="1319" spans="1:19" x14ac:dyDescent="0.25">
      <c r="A1319">
        <v>1318</v>
      </c>
      <c r="B1319" s="1">
        <v>43701</v>
      </c>
      <c r="C1319" s="1">
        <v>43708</v>
      </c>
      <c r="D1319" s="1">
        <v>43709</v>
      </c>
      <c r="E1319" s="1">
        <v>43713</v>
      </c>
      <c r="F1319">
        <v>4</v>
      </c>
      <c r="G1319">
        <v>10</v>
      </c>
      <c r="H1319">
        <v>34</v>
      </c>
      <c r="I1319" s="6">
        <v>0</v>
      </c>
      <c r="J1319">
        <v>2</v>
      </c>
      <c r="K1319" t="str">
        <f>_xlfn.XLOOKUP(fCompras!F1319,dComprador!$A$2:$A$7,dComprador!$B$2:$B$7)</f>
        <v>Lira</v>
      </c>
      <c r="L1319" t="str">
        <f>_xlfn.XLOOKUP(J1319,dFornecedor!$A$2:$A$6,dFornecedor!$B$2:$B$6)</f>
        <v>Minerva</v>
      </c>
      <c r="M1319" t="str">
        <f>_xlfn.XLOOKUP(G1319,dMateriaPrima!$A$2:$A$12,dMateriaPrima!$B$2:$B$12)</f>
        <v>Pedra Britada</v>
      </c>
      <c r="N1319" s="2">
        <f>_xlfn.XLOOKUP(G1319,dMateriaPrima!$A$2:$A$12,dMateriaPrima!$C$2:$C$12)</f>
        <v>56</v>
      </c>
      <c r="O1319" s="3">
        <f t="shared" si="100"/>
        <v>1904</v>
      </c>
      <c r="P1319" s="4">
        <f t="shared" si="101"/>
        <v>0</v>
      </c>
      <c r="Q1319" s="3">
        <f t="shared" si="102"/>
        <v>1904</v>
      </c>
      <c r="R1319" t="str">
        <f t="shared" si="103"/>
        <v>Em atraso</v>
      </c>
      <c r="S1319" s="5">
        <f t="shared" si="104"/>
        <v>4</v>
      </c>
    </row>
    <row r="1320" spans="1:19" x14ac:dyDescent="0.25">
      <c r="A1320">
        <v>1319</v>
      </c>
      <c r="B1320" s="1">
        <v>43701</v>
      </c>
      <c r="C1320" s="1">
        <v>43701</v>
      </c>
      <c r="D1320" s="1">
        <v>43712</v>
      </c>
      <c r="E1320" s="1">
        <v>43719</v>
      </c>
      <c r="F1320">
        <v>4</v>
      </c>
      <c r="G1320">
        <v>5</v>
      </c>
      <c r="H1320">
        <v>94</v>
      </c>
      <c r="I1320" s="6">
        <v>0</v>
      </c>
      <c r="J1320">
        <v>4</v>
      </c>
      <c r="K1320" t="str">
        <f>_xlfn.XLOOKUP(fCompras!F1320,dComprador!$A$2:$A$7,dComprador!$B$2:$B$7)</f>
        <v>Lira</v>
      </c>
      <c r="L1320" t="str">
        <f>_xlfn.XLOOKUP(J1320,dFornecedor!$A$2:$A$6,dFornecedor!$B$2:$B$6)</f>
        <v>AlphaOmega</v>
      </c>
      <c r="M1320" t="str">
        <f>_xlfn.XLOOKUP(G1320,dMateriaPrima!$A$2:$A$12,dMateriaPrima!$B$2:$B$12)</f>
        <v>Areia</v>
      </c>
      <c r="N1320" s="2">
        <f>_xlfn.XLOOKUP(G1320,dMateriaPrima!$A$2:$A$12,dMateriaPrima!$C$2:$C$12)</f>
        <v>3.59</v>
      </c>
      <c r="O1320" s="3">
        <f t="shared" si="100"/>
        <v>337.46</v>
      </c>
      <c r="P1320" s="4">
        <f t="shared" si="101"/>
        <v>0</v>
      </c>
      <c r="Q1320" s="3">
        <f t="shared" si="102"/>
        <v>337.46</v>
      </c>
      <c r="R1320" t="str">
        <f t="shared" si="103"/>
        <v>Em atraso</v>
      </c>
      <c r="S1320" s="5">
        <f t="shared" si="104"/>
        <v>7</v>
      </c>
    </row>
    <row r="1321" spans="1:19" x14ac:dyDescent="0.25">
      <c r="A1321">
        <v>1320</v>
      </c>
      <c r="B1321" s="1">
        <v>43701</v>
      </c>
      <c r="C1321" s="1">
        <v>43701</v>
      </c>
      <c r="D1321" s="1">
        <v>43718</v>
      </c>
      <c r="E1321" s="1">
        <v>43723</v>
      </c>
      <c r="F1321">
        <v>1</v>
      </c>
      <c r="G1321">
        <v>9</v>
      </c>
      <c r="H1321">
        <v>171</v>
      </c>
      <c r="I1321" s="6">
        <v>0</v>
      </c>
      <c r="J1321">
        <v>4</v>
      </c>
      <c r="K1321" t="str">
        <f>_xlfn.XLOOKUP(fCompras!F1321,dComprador!$A$2:$A$7,dComprador!$B$2:$B$7)</f>
        <v>Alon</v>
      </c>
      <c r="L1321" t="str">
        <f>_xlfn.XLOOKUP(J1321,dFornecedor!$A$2:$A$6,dFornecedor!$B$2:$B$6)</f>
        <v>AlphaOmega</v>
      </c>
      <c r="M1321" t="str">
        <f>_xlfn.XLOOKUP(G1321,dMateriaPrima!$A$2:$A$12,dMateriaPrima!$B$2:$B$12)</f>
        <v>Couro</v>
      </c>
      <c r="N1321" s="2">
        <f>_xlfn.XLOOKUP(G1321,dMateriaPrima!$A$2:$A$12,dMateriaPrima!$C$2:$C$12)</f>
        <v>4.4000000000000004</v>
      </c>
      <c r="O1321" s="3">
        <f t="shared" si="100"/>
        <v>752.40000000000009</v>
      </c>
      <c r="P1321" s="4">
        <f t="shared" si="101"/>
        <v>0</v>
      </c>
      <c r="Q1321" s="3">
        <f t="shared" si="102"/>
        <v>752.40000000000009</v>
      </c>
      <c r="R1321" t="str">
        <f t="shared" si="103"/>
        <v>Em atraso</v>
      </c>
      <c r="S1321" s="5">
        <f t="shared" si="104"/>
        <v>5</v>
      </c>
    </row>
    <row r="1322" spans="1:19" x14ac:dyDescent="0.25">
      <c r="A1322">
        <v>1321</v>
      </c>
      <c r="B1322" s="1">
        <v>43701</v>
      </c>
      <c r="C1322" s="1">
        <v>43701</v>
      </c>
      <c r="D1322" s="1">
        <v>43715</v>
      </c>
      <c r="E1322" s="1">
        <v>43716</v>
      </c>
      <c r="F1322">
        <v>3</v>
      </c>
      <c r="G1322">
        <v>1</v>
      </c>
      <c r="H1322">
        <v>269</v>
      </c>
      <c r="I1322" s="6">
        <v>0</v>
      </c>
      <c r="J1322">
        <v>2</v>
      </c>
      <c r="K1322" t="str">
        <f>_xlfn.XLOOKUP(fCompras!F1322,dComprador!$A$2:$A$7,dComprador!$B$2:$B$7)</f>
        <v>Diego</v>
      </c>
      <c r="L1322" t="str">
        <f>_xlfn.XLOOKUP(J1322,dFornecedor!$A$2:$A$6,dFornecedor!$B$2:$B$6)</f>
        <v>Minerva</v>
      </c>
      <c r="M1322" t="str">
        <f>_xlfn.XLOOKUP(G1322,dMateriaPrima!$A$2:$A$12,dMateriaPrima!$B$2:$B$12)</f>
        <v>Tecido</v>
      </c>
      <c r="N1322" s="2">
        <f>_xlfn.XLOOKUP(G1322,dMateriaPrima!$A$2:$A$12,dMateriaPrima!$C$2:$C$12)</f>
        <v>18</v>
      </c>
      <c r="O1322" s="3">
        <f t="shared" si="100"/>
        <v>4842</v>
      </c>
      <c r="P1322" s="4">
        <f t="shared" si="101"/>
        <v>0</v>
      </c>
      <c r="Q1322" s="3">
        <f t="shared" si="102"/>
        <v>4842</v>
      </c>
      <c r="R1322" t="str">
        <f t="shared" si="103"/>
        <v>Em atraso</v>
      </c>
      <c r="S1322" s="5">
        <f t="shared" si="104"/>
        <v>1</v>
      </c>
    </row>
    <row r="1323" spans="1:19" x14ac:dyDescent="0.25">
      <c r="A1323">
        <v>1322</v>
      </c>
      <c r="B1323" s="1">
        <v>43701</v>
      </c>
      <c r="C1323" s="1">
        <v>43709</v>
      </c>
      <c r="D1323" s="1">
        <v>43724</v>
      </c>
      <c r="E1323" s="1">
        <v>43727</v>
      </c>
      <c r="F1323">
        <v>1</v>
      </c>
      <c r="G1323">
        <v>5</v>
      </c>
      <c r="H1323">
        <v>28</v>
      </c>
      <c r="I1323" s="6">
        <v>0</v>
      </c>
      <c r="J1323">
        <v>2</v>
      </c>
      <c r="K1323" t="str">
        <f>_xlfn.XLOOKUP(fCompras!F1323,dComprador!$A$2:$A$7,dComprador!$B$2:$B$7)</f>
        <v>Alon</v>
      </c>
      <c r="L1323" t="str">
        <f>_xlfn.XLOOKUP(J1323,dFornecedor!$A$2:$A$6,dFornecedor!$B$2:$B$6)</f>
        <v>Minerva</v>
      </c>
      <c r="M1323" t="str">
        <f>_xlfn.XLOOKUP(G1323,dMateriaPrima!$A$2:$A$12,dMateriaPrima!$B$2:$B$12)</f>
        <v>Areia</v>
      </c>
      <c r="N1323" s="2">
        <f>_xlfn.XLOOKUP(G1323,dMateriaPrima!$A$2:$A$12,dMateriaPrima!$C$2:$C$12)</f>
        <v>3.59</v>
      </c>
      <c r="O1323" s="3">
        <f t="shared" si="100"/>
        <v>100.52</v>
      </c>
      <c r="P1323" s="4">
        <f t="shared" si="101"/>
        <v>0</v>
      </c>
      <c r="Q1323" s="3">
        <f t="shared" si="102"/>
        <v>100.52</v>
      </c>
      <c r="R1323" t="str">
        <f t="shared" si="103"/>
        <v>Em atraso</v>
      </c>
      <c r="S1323" s="5">
        <f t="shared" si="104"/>
        <v>3</v>
      </c>
    </row>
    <row r="1324" spans="1:19" x14ac:dyDescent="0.25">
      <c r="A1324">
        <v>1323</v>
      </c>
      <c r="B1324" s="1">
        <v>43702</v>
      </c>
      <c r="C1324" s="1">
        <v>43714</v>
      </c>
      <c r="D1324" s="1">
        <v>43728</v>
      </c>
      <c r="E1324" s="1">
        <v>43731</v>
      </c>
      <c r="F1324">
        <v>1</v>
      </c>
      <c r="G1324">
        <v>5</v>
      </c>
      <c r="H1324">
        <v>45</v>
      </c>
      <c r="I1324" s="6">
        <v>0</v>
      </c>
      <c r="J1324">
        <v>1</v>
      </c>
      <c r="K1324" t="str">
        <f>_xlfn.XLOOKUP(fCompras!F1324,dComprador!$A$2:$A$7,dComprador!$B$2:$B$7)</f>
        <v>Alon</v>
      </c>
      <c r="L1324" t="str">
        <f>_xlfn.XLOOKUP(J1324,dFornecedor!$A$2:$A$6,dFornecedor!$B$2:$B$6)</f>
        <v>NorthShore</v>
      </c>
      <c r="M1324" t="str">
        <f>_xlfn.XLOOKUP(G1324,dMateriaPrima!$A$2:$A$12,dMateriaPrima!$B$2:$B$12)</f>
        <v>Areia</v>
      </c>
      <c r="N1324" s="2">
        <f>_xlfn.XLOOKUP(G1324,dMateriaPrima!$A$2:$A$12,dMateriaPrima!$C$2:$C$12)</f>
        <v>3.59</v>
      </c>
      <c r="O1324" s="3">
        <f t="shared" si="100"/>
        <v>161.54999999999998</v>
      </c>
      <c r="P1324" s="4">
        <f t="shared" si="101"/>
        <v>0</v>
      </c>
      <c r="Q1324" s="3">
        <f t="shared" si="102"/>
        <v>161.54999999999998</v>
      </c>
      <c r="R1324" t="str">
        <f t="shared" si="103"/>
        <v>Em atraso</v>
      </c>
      <c r="S1324" s="5">
        <f t="shared" si="104"/>
        <v>3</v>
      </c>
    </row>
    <row r="1325" spans="1:19" x14ac:dyDescent="0.25">
      <c r="A1325">
        <v>1324</v>
      </c>
      <c r="B1325" s="1">
        <v>43702</v>
      </c>
      <c r="C1325" s="1">
        <v>43708</v>
      </c>
      <c r="D1325" s="1">
        <v>43709</v>
      </c>
      <c r="E1325" s="1">
        <v>43710</v>
      </c>
      <c r="F1325">
        <v>4</v>
      </c>
      <c r="G1325">
        <v>9</v>
      </c>
      <c r="H1325">
        <v>279</v>
      </c>
      <c r="I1325" s="6">
        <v>0</v>
      </c>
      <c r="J1325">
        <v>2</v>
      </c>
      <c r="K1325" t="str">
        <f>_xlfn.XLOOKUP(fCompras!F1325,dComprador!$A$2:$A$7,dComprador!$B$2:$B$7)</f>
        <v>Lira</v>
      </c>
      <c r="L1325" t="str">
        <f>_xlfn.XLOOKUP(J1325,dFornecedor!$A$2:$A$6,dFornecedor!$B$2:$B$6)</f>
        <v>Minerva</v>
      </c>
      <c r="M1325" t="str">
        <f>_xlfn.XLOOKUP(G1325,dMateriaPrima!$A$2:$A$12,dMateriaPrima!$B$2:$B$12)</f>
        <v>Couro</v>
      </c>
      <c r="N1325" s="2">
        <f>_xlfn.XLOOKUP(G1325,dMateriaPrima!$A$2:$A$12,dMateriaPrima!$C$2:$C$12)</f>
        <v>4.4000000000000004</v>
      </c>
      <c r="O1325" s="3">
        <f t="shared" si="100"/>
        <v>1227.6000000000001</v>
      </c>
      <c r="P1325" s="4">
        <f t="shared" si="101"/>
        <v>0</v>
      </c>
      <c r="Q1325" s="3">
        <f t="shared" si="102"/>
        <v>1227.6000000000001</v>
      </c>
      <c r="R1325" t="str">
        <f t="shared" si="103"/>
        <v>Em atraso</v>
      </c>
      <c r="S1325" s="5">
        <f t="shared" si="104"/>
        <v>1</v>
      </c>
    </row>
    <row r="1326" spans="1:19" x14ac:dyDescent="0.25">
      <c r="A1326">
        <v>1325</v>
      </c>
      <c r="B1326" s="1">
        <v>43702</v>
      </c>
      <c r="C1326" s="1">
        <v>43710</v>
      </c>
      <c r="D1326" s="1">
        <v>43712</v>
      </c>
      <c r="E1326" s="1">
        <v>43719</v>
      </c>
      <c r="F1326">
        <v>4</v>
      </c>
      <c r="G1326">
        <v>10</v>
      </c>
      <c r="H1326">
        <v>235</v>
      </c>
      <c r="I1326" s="6">
        <v>0</v>
      </c>
      <c r="J1326">
        <v>2</v>
      </c>
      <c r="K1326" t="str">
        <f>_xlfn.XLOOKUP(fCompras!F1326,dComprador!$A$2:$A$7,dComprador!$B$2:$B$7)</f>
        <v>Lira</v>
      </c>
      <c r="L1326" t="str">
        <f>_xlfn.XLOOKUP(J1326,dFornecedor!$A$2:$A$6,dFornecedor!$B$2:$B$6)</f>
        <v>Minerva</v>
      </c>
      <c r="M1326" t="str">
        <f>_xlfn.XLOOKUP(G1326,dMateriaPrima!$A$2:$A$12,dMateriaPrima!$B$2:$B$12)</f>
        <v>Pedra Britada</v>
      </c>
      <c r="N1326" s="2">
        <f>_xlfn.XLOOKUP(G1326,dMateriaPrima!$A$2:$A$12,dMateriaPrima!$C$2:$C$12)</f>
        <v>56</v>
      </c>
      <c r="O1326" s="3">
        <f t="shared" si="100"/>
        <v>13160</v>
      </c>
      <c r="P1326" s="4">
        <f t="shared" si="101"/>
        <v>0</v>
      </c>
      <c r="Q1326" s="3">
        <f t="shared" si="102"/>
        <v>13160</v>
      </c>
      <c r="R1326" t="str">
        <f t="shared" si="103"/>
        <v>Em atraso</v>
      </c>
      <c r="S1326" s="5">
        <f t="shared" si="104"/>
        <v>7</v>
      </c>
    </row>
    <row r="1327" spans="1:19" x14ac:dyDescent="0.25">
      <c r="A1327">
        <v>1326</v>
      </c>
      <c r="B1327" s="1">
        <v>43702</v>
      </c>
      <c r="C1327" s="1">
        <v>43711</v>
      </c>
      <c r="D1327" s="1">
        <v>43713</v>
      </c>
      <c r="E1327" s="1">
        <v>43715</v>
      </c>
      <c r="F1327">
        <v>4</v>
      </c>
      <c r="G1327">
        <v>3</v>
      </c>
      <c r="H1327">
        <v>26</v>
      </c>
      <c r="I1327" s="6">
        <v>0</v>
      </c>
      <c r="J1327">
        <v>3</v>
      </c>
      <c r="K1327" t="str">
        <f>_xlfn.XLOOKUP(fCompras!F1327,dComprador!$A$2:$A$7,dComprador!$B$2:$B$7)</f>
        <v>Lira</v>
      </c>
      <c r="L1327" t="str">
        <f>_xlfn.XLOOKUP(J1327,dFornecedor!$A$2:$A$6,dFornecedor!$B$2:$B$6)</f>
        <v>StepUp</v>
      </c>
      <c r="M1327" t="str">
        <f>_xlfn.XLOOKUP(G1327,dMateriaPrima!$A$2:$A$12,dMateriaPrima!$B$2:$B$12)</f>
        <v>Barra Metal</v>
      </c>
      <c r="N1327" s="2">
        <f>_xlfn.XLOOKUP(G1327,dMateriaPrima!$A$2:$A$12,dMateriaPrima!$C$2:$C$12)</f>
        <v>565</v>
      </c>
      <c r="O1327" s="3">
        <f t="shared" si="100"/>
        <v>14690</v>
      </c>
      <c r="P1327" s="4">
        <f t="shared" si="101"/>
        <v>0</v>
      </c>
      <c r="Q1327" s="3">
        <f t="shared" si="102"/>
        <v>14690</v>
      </c>
      <c r="R1327" t="str">
        <f t="shared" si="103"/>
        <v>Em atraso</v>
      </c>
      <c r="S1327" s="5">
        <f t="shared" si="104"/>
        <v>2</v>
      </c>
    </row>
    <row r="1328" spans="1:19" x14ac:dyDescent="0.25">
      <c r="A1328">
        <v>1327</v>
      </c>
      <c r="B1328" s="1">
        <v>43702</v>
      </c>
      <c r="C1328" s="1">
        <v>43710</v>
      </c>
      <c r="D1328" s="1">
        <v>43720</v>
      </c>
      <c r="E1328" s="1">
        <v>43718</v>
      </c>
      <c r="F1328">
        <v>1</v>
      </c>
      <c r="G1328">
        <v>8</v>
      </c>
      <c r="H1328">
        <v>294</v>
      </c>
      <c r="I1328" s="6">
        <v>0</v>
      </c>
      <c r="J1328">
        <v>2</v>
      </c>
      <c r="K1328" t="str">
        <f>_xlfn.XLOOKUP(fCompras!F1328,dComprador!$A$2:$A$7,dComprador!$B$2:$B$7)</f>
        <v>Alon</v>
      </c>
      <c r="L1328" t="str">
        <f>_xlfn.XLOOKUP(J1328,dFornecedor!$A$2:$A$6,dFornecedor!$B$2:$B$6)</f>
        <v>Minerva</v>
      </c>
      <c r="M1328" t="str">
        <f>_xlfn.XLOOKUP(G1328,dMateriaPrima!$A$2:$A$12,dMateriaPrima!$B$2:$B$12)</f>
        <v>Cimento</v>
      </c>
      <c r="N1328" s="2">
        <f>_xlfn.XLOOKUP(G1328,dMateriaPrima!$A$2:$A$12,dMateriaPrima!$C$2:$C$12)</f>
        <v>23</v>
      </c>
      <c r="O1328" s="3">
        <f t="shared" si="100"/>
        <v>6762</v>
      </c>
      <c r="P1328" s="4">
        <f t="shared" si="101"/>
        <v>0</v>
      </c>
      <c r="Q1328" s="3">
        <f t="shared" si="102"/>
        <v>6762</v>
      </c>
      <c r="R1328" t="str">
        <f t="shared" si="103"/>
        <v>No prazo</v>
      </c>
      <c r="S1328" s="5">
        <f t="shared" si="104"/>
        <v>0</v>
      </c>
    </row>
    <row r="1329" spans="1:19" x14ac:dyDescent="0.25">
      <c r="A1329">
        <v>1328</v>
      </c>
      <c r="B1329" s="1">
        <v>43702</v>
      </c>
      <c r="C1329" s="1">
        <v>43703</v>
      </c>
      <c r="D1329" s="1">
        <v>43721</v>
      </c>
      <c r="E1329" s="1">
        <v>43721</v>
      </c>
      <c r="F1329">
        <v>1</v>
      </c>
      <c r="G1329">
        <v>8</v>
      </c>
      <c r="H1329">
        <v>15</v>
      </c>
      <c r="I1329" s="6">
        <v>0</v>
      </c>
      <c r="J1329">
        <v>3</v>
      </c>
      <c r="K1329" t="str">
        <f>_xlfn.XLOOKUP(fCompras!F1329,dComprador!$A$2:$A$7,dComprador!$B$2:$B$7)</f>
        <v>Alon</v>
      </c>
      <c r="L1329" t="str">
        <f>_xlfn.XLOOKUP(J1329,dFornecedor!$A$2:$A$6,dFornecedor!$B$2:$B$6)</f>
        <v>StepUp</v>
      </c>
      <c r="M1329" t="str">
        <f>_xlfn.XLOOKUP(G1329,dMateriaPrima!$A$2:$A$12,dMateriaPrima!$B$2:$B$12)</f>
        <v>Cimento</v>
      </c>
      <c r="N1329" s="2">
        <f>_xlfn.XLOOKUP(G1329,dMateriaPrima!$A$2:$A$12,dMateriaPrima!$C$2:$C$12)</f>
        <v>23</v>
      </c>
      <c r="O1329" s="3">
        <f t="shared" si="100"/>
        <v>345</v>
      </c>
      <c r="P1329" s="4">
        <f t="shared" si="101"/>
        <v>0</v>
      </c>
      <c r="Q1329" s="3">
        <f t="shared" si="102"/>
        <v>345</v>
      </c>
      <c r="R1329" t="str">
        <f t="shared" si="103"/>
        <v>No prazo</v>
      </c>
      <c r="S1329" s="5">
        <f t="shared" si="104"/>
        <v>0</v>
      </c>
    </row>
    <row r="1330" spans="1:19" x14ac:dyDescent="0.25">
      <c r="A1330">
        <v>1329</v>
      </c>
      <c r="B1330" s="1">
        <v>43702</v>
      </c>
      <c r="C1330" s="1">
        <v>43710</v>
      </c>
      <c r="D1330" s="1">
        <v>43715</v>
      </c>
      <c r="E1330" s="1">
        <v>43717</v>
      </c>
      <c r="F1330">
        <v>2</v>
      </c>
      <c r="G1330">
        <v>9</v>
      </c>
      <c r="H1330">
        <v>130</v>
      </c>
      <c r="I1330" s="6">
        <v>0</v>
      </c>
      <c r="J1330">
        <v>2</v>
      </c>
      <c r="K1330" t="str">
        <f>_xlfn.XLOOKUP(fCompras!F1330,dComprador!$A$2:$A$7,dComprador!$B$2:$B$7)</f>
        <v>João</v>
      </c>
      <c r="L1330" t="str">
        <f>_xlfn.XLOOKUP(J1330,dFornecedor!$A$2:$A$6,dFornecedor!$B$2:$B$6)</f>
        <v>Minerva</v>
      </c>
      <c r="M1330" t="str">
        <f>_xlfn.XLOOKUP(G1330,dMateriaPrima!$A$2:$A$12,dMateriaPrima!$B$2:$B$12)</f>
        <v>Couro</v>
      </c>
      <c r="N1330" s="2">
        <f>_xlfn.XLOOKUP(G1330,dMateriaPrima!$A$2:$A$12,dMateriaPrima!$C$2:$C$12)</f>
        <v>4.4000000000000004</v>
      </c>
      <c r="O1330" s="3">
        <f t="shared" si="100"/>
        <v>572</v>
      </c>
      <c r="P1330" s="4">
        <f t="shared" si="101"/>
        <v>0</v>
      </c>
      <c r="Q1330" s="3">
        <f t="shared" si="102"/>
        <v>572</v>
      </c>
      <c r="R1330" t="str">
        <f t="shared" si="103"/>
        <v>Em atraso</v>
      </c>
      <c r="S1330" s="5">
        <f t="shared" si="104"/>
        <v>2</v>
      </c>
    </row>
    <row r="1331" spans="1:19" x14ac:dyDescent="0.25">
      <c r="A1331">
        <v>1330</v>
      </c>
      <c r="B1331" s="1">
        <v>43702</v>
      </c>
      <c r="C1331" s="1">
        <v>43711</v>
      </c>
      <c r="D1331" s="1">
        <v>43716</v>
      </c>
      <c r="E1331" s="1">
        <v>43720</v>
      </c>
      <c r="F1331">
        <v>2</v>
      </c>
      <c r="G1331">
        <v>5</v>
      </c>
      <c r="H1331">
        <v>80</v>
      </c>
      <c r="I1331" s="6">
        <v>0</v>
      </c>
      <c r="J1331">
        <v>2</v>
      </c>
      <c r="K1331" t="str">
        <f>_xlfn.XLOOKUP(fCompras!F1331,dComprador!$A$2:$A$7,dComprador!$B$2:$B$7)</f>
        <v>João</v>
      </c>
      <c r="L1331" t="str">
        <f>_xlfn.XLOOKUP(J1331,dFornecedor!$A$2:$A$6,dFornecedor!$B$2:$B$6)</f>
        <v>Minerva</v>
      </c>
      <c r="M1331" t="str">
        <f>_xlfn.XLOOKUP(G1331,dMateriaPrima!$A$2:$A$12,dMateriaPrima!$B$2:$B$12)</f>
        <v>Areia</v>
      </c>
      <c r="N1331" s="2">
        <f>_xlfn.XLOOKUP(G1331,dMateriaPrima!$A$2:$A$12,dMateriaPrima!$C$2:$C$12)</f>
        <v>3.59</v>
      </c>
      <c r="O1331" s="3">
        <f t="shared" si="100"/>
        <v>287.2</v>
      </c>
      <c r="P1331" s="4">
        <f t="shared" si="101"/>
        <v>0</v>
      </c>
      <c r="Q1331" s="3">
        <f t="shared" si="102"/>
        <v>287.2</v>
      </c>
      <c r="R1331" t="str">
        <f t="shared" si="103"/>
        <v>Em atraso</v>
      </c>
      <c r="S1331" s="5">
        <f t="shared" si="104"/>
        <v>4</v>
      </c>
    </row>
    <row r="1332" spans="1:19" x14ac:dyDescent="0.25">
      <c r="A1332">
        <v>1331</v>
      </c>
      <c r="B1332" s="1">
        <v>43702</v>
      </c>
      <c r="C1332" s="1">
        <v>43702</v>
      </c>
      <c r="D1332" s="1">
        <v>43722</v>
      </c>
      <c r="E1332" s="1">
        <v>43725</v>
      </c>
      <c r="F1332">
        <v>1</v>
      </c>
      <c r="G1332">
        <v>7</v>
      </c>
      <c r="H1332">
        <v>46</v>
      </c>
      <c r="I1332" s="6">
        <v>0</v>
      </c>
      <c r="J1332">
        <v>2</v>
      </c>
      <c r="K1332" t="str">
        <f>_xlfn.XLOOKUP(fCompras!F1332,dComprador!$A$2:$A$7,dComprador!$B$2:$B$7)</f>
        <v>Alon</v>
      </c>
      <c r="L1332" t="str">
        <f>_xlfn.XLOOKUP(J1332,dFornecedor!$A$2:$A$6,dFornecedor!$B$2:$B$6)</f>
        <v>Minerva</v>
      </c>
      <c r="M1332" t="str">
        <f>_xlfn.XLOOKUP(G1332,dMateriaPrima!$A$2:$A$12,dMateriaPrima!$B$2:$B$12)</f>
        <v>Poliéster</v>
      </c>
      <c r="N1332" s="2">
        <f>_xlfn.XLOOKUP(G1332,dMateriaPrima!$A$2:$A$12,dMateriaPrima!$C$2:$C$12)</f>
        <v>8</v>
      </c>
      <c r="O1332" s="3">
        <f t="shared" si="100"/>
        <v>368</v>
      </c>
      <c r="P1332" s="4">
        <f t="shared" si="101"/>
        <v>0</v>
      </c>
      <c r="Q1332" s="3">
        <f t="shared" si="102"/>
        <v>368</v>
      </c>
      <c r="R1332" t="str">
        <f t="shared" si="103"/>
        <v>Em atraso</v>
      </c>
      <c r="S1332" s="5">
        <f t="shared" si="104"/>
        <v>3</v>
      </c>
    </row>
    <row r="1333" spans="1:19" x14ac:dyDescent="0.25">
      <c r="A1333">
        <v>1332</v>
      </c>
      <c r="B1333" s="1">
        <v>43703</v>
      </c>
      <c r="C1333" s="1">
        <v>43712</v>
      </c>
      <c r="D1333" s="1">
        <v>43715</v>
      </c>
      <c r="E1333" s="1">
        <v>43716</v>
      </c>
      <c r="F1333">
        <v>4</v>
      </c>
      <c r="G1333">
        <v>6</v>
      </c>
      <c r="H1333">
        <v>519</v>
      </c>
      <c r="I1333" s="6">
        <v>0</v>
      </c>
      <c r="J1333">
        <v>2</v>
      </c>
      <c r="K1333" t="str">
        <f>_xlfn.XLOOKUP(fCompras!F1333,dComprador!$A$2:$A$7,dComprador!$B$2:$B$7)</f>
        <v>Lira</v>
      </c>
      <c r="L1333" t="str">
        <f>_xlfn.XLOOKUP(J1333,dFornecedor!$A$2:$A$6,dFornecedor!$B$2:$B$6)</f>
        <v>Minerva</v>
      </c>
      <c r="M1333" t="str">
        <f>_xlfn.XLOOKUP(G1333,dMateriaPrima!$A$2:$A$12,dMateriaPrima!$B$2:$B$12)</f>
        <v>Fio Algodão</v>
      </c>
      <c r="N1333" s="2">
        <f>_xlfn.XLOOKUP(G1333,dMateriaPrima!$A$2:$A$12,dMateriaPrima!$C$2:$C$12)</f>
        <v>55.9</v>
      </c>
      <c r="O1333" s="3">
        <f t="shared" si="100"/>
        <v>29012.1</v>
      </c>
      <c r="P1333" s="4">
        <f t="shared" si="101"/>
        <v>0</v>
      </c>
      <c r="Q1333" s="3">
        <f t="shared" si="102"/>
        <v>29012.1</v>
      </c>
      <c r="R1333" t="str">
        <f t="shared" si="103"/>
        <v>Em atraso</v>
      </c>
      <c r="S1333" s="5">
        <f t="shared" si="104"/>
        <v>1</v>
      </c>
    </row>
    <row r="1334" spans="1:19" x14ac:dyDescent="0.25">
      <c r="A1334">
        <v>1333</v>
      </c>
      <c r="B1334" s="1">
        <v>43703</v>
      </c>
      <c r="C1334" s="1">
        <v>43708</v>
      </c>
      <c r="D1334" s="1">
        <v>43709</v>
      </c>
      <c r="E1334" s="1">
        <v>43714</v>
      </c>
      <c r="F1334">
        <v>4</v>
      </c>
      <c r="G1334">
        <v>11</v>
      </c>
      <c r="H1334">
        <v>207</v>
      </c>
      <c r="I1334" s="6">
        <v>0</v>
      </c>
      <c r="J1334">
        <v>2</v>
      </c>
      <c r="K1334" t="str">
        <f>_xlfn.XLOOKUP(fCompras!F1334,dComprador!$A$2:$A$7,dComprador!$B$2:$B$7)</f>
        <v>Lira</v>
      </c>
      <c r="L1334" t="str">
        <f>_xlfn.XLOOKUP(J1334,dFornecedor!$A$2:$A$6,dFornecedor!$B$2:$B$6)</f>
        <v>Minerva</v>
      </c>
      <c r="M1334" t="str">
        <f>_xlfn.XLOOKUP(G1334,dMateriaPrima!$A$2:$A$12,dMateriaPrima!$B$2:$B$12)</f>
        <v>Papel</v>
      </c>
      <c r="N1334" s="2">
        <f>_xlfn.XLOOKUP(G1334,dMateriaPrima!$A$2:$A$12,dMateriaPrima!$C$2:$C$12)</f>
        <v>9</v>
      </c>
      <c r="O1334" s="3">
        <f t="shared" si="100"/>
        <v>1863</v>
      </c>
      <c r="P1334" s="4">
        <f t="shared" si="101"/>
        <v>0</v>
      </c>
      <c r="Q1334" s="3">
        <f t="shared" si="102"/>
        <v>1863</v>
      </c>
      <c r="R1334" t="str">
        <f t="shared" si="103"/>
        <v>Em atraso</v>
      </c>
      <c r="S1334" s="5">
        <f t="shared" si="104"/>
        <v>5</v>
      </c>
    </row>
    <row r="1335" spans="1:19" x14ac:dyDescent="0.25">
      <c r="A1335">
        <v>1334</v>
      </c>
      <c r="B1335" s="1">
        <v>43703</v>
      </c>
      <c r="C1335" s="1">
        <v>43704</v>
      </c>
      <c r="D1335" s="1">
        <v>43723</v>
      </c>
      <c r="E1335" s="1">
        <v>43723</v>
      </c>
      <c r="F1335">
        <v>1</v>
      </c>
      <c r="G1335">
        <v>11</v>
      </c>
      <c r="H1335">
        <v>339</v>
      </c>
      <c r="I1335" s="6">
        <v>0</v>
      </c>
      <c r="J1335">
        <v>3</v>
      </c>
      <c r="K1335" t="str">
        <f>_xlfn.XLOOKUP(fCompras!F1335,dComprador!$A$2:$A$7,dComprador!$B$2:$B$7)</f>
        <v>Alon</v>
      </c>
      <c r="L1335" t="str">
        <f>_xlfn.XLOOKUP(J1335,dFornecedor!$A$2:$A$6,dFornecedor!$B$2:$B$6)</f>
        <v>StepUp</v>
      </c>
      <c r="M1335" t="str">
        <f>_xlfn.XLOOKUP(G1335,dMateriaPrima!$A$2:$A$12,dMateriaPrima!$B$2:$B$12)</f>
        <v>Papel</v>
      </c>
      <c r="N1335" s="2">
        <f>_xlfn.XLOOKUP(G1335,dMateriaPrima!$A$2:$A$12,dMateriaPrima!$C$2:$C$12)</f>
        <v>9</v>
      </c>
      <c r="O1335" s="3">
        <f t="shared" si="100"/>
        <v>3051</v>
      </c>
      <c r="P1335" s="4">
        <f t="shared" si="101"/>
        <v>0</v>
      </c>
      <c r="Q1335" s="3">
        <f t="shared" si="102"/>
        <v>3051</v>
      </c>
      <c r="R1335" t="str">
        <f t="shared" si="103"/>
        <v>No prazo</v>
      </c>
      <c r="S1335" s="5">
        <f t="shared" si="104"/>
        <v>0</v>
      </c>
    </row>
    <row r="1336" spans="1:19" x14ac:dyDescent="0.25">
      <c r="A1336">
        <v>1335</v>
      </c>
      <c r="B1336" s="1">
        <v>43703</v>
      </c>
      <c r="C1336" s="1">
        <v>43705</v>
      </c>
      <c r="D1336" s="1">
        <v>43717</v>
      </c>
      <c r="E1336" s="1">
        <v>43718</v>
      </c>
      <c r="F1336">
        <v>1</v>
      </c>
      <c r="G1336">
        <v>1</v>
      </c>
      <c r="H1336">
        <v>66</v>
      </c>
      <c r="I1336" s="6">
        <v>0</v>
      </c>
      <c r="J1336">
        <v>2</v>
      </c>
      <c r="K1336" t="str">
        <f>_xlfn.XLOOKUP(fCompras!F1336,dComprador!$A$2:$A$7,dComprador!$B$2:$B$7)</f>
        <v>Alon</v>
      </c>
      <c r="L1336" t="str">
        <f>_xlfn.XLOOKUP(J1336,dFornecedor!$A$2:$A$6,dFornecedor!$B$2:$B$6)</f>
        <v>Minerva</v>
      </c>
      <c r="M1336" t="str">
        <f>_xlfn.XLOOKUP(G1336,dMateriaPrima!$A$2:$A$12,dMateriaPrima!$B$2:$B$12)</f>
        <v>Tecido</v>
      </c>
      <c r="N1336" s="2">
        <f>_xlfn.XLOOKUP(G1336,dMateriaPrima!$A$2:$A$12,dMateriaPrima!$C$2:$C$12)</f>
        <v>18</v>
      </c>
      <c r="O1336" s="3">
        <f t="shared" si="100"/>
        <v>1188</v>
      </c>
      <c r="P1336" s="4">
        <f t="shared" si="101"/>
        <v>0</v>
      </c>
      <c r="Q1336" s="3">
        <f t="shared" si="102"/>
        <v>1188</v>
      </c>
      <c r="R1336" t="str">
        <f t="shared" si="103"/>
        <v>Em atraso</v>
      </c>
      <c r="S1336" s="5">
        <f t="shared" si="104"/>
        <v>1</v>
      </c>
    </row>
    <row r="1337" spans="1:19" x14ac:dyDescent="0.25">
      <c r="A1337">
        <v>1336</v>
      </c>
      <c r="B1337" s="1">
        <v>43703</v>
      </c>
      <c r="C1337" s="1">
        <v>43705</v>
      </c>
      <c r="D1337" s="1">
        <v>43719</v>
      </c>
      <c r="E1337" s="1">
        <v>43719</v>
      </c>
      <c r="F1337">
        <v>3</v>
      </c>
      <c r="G1337">
        <v>9</v>
      </c>
      <c r="H1337">
        <v>375</v>
      </c>
      <c r="I1337" s="6">
        <v>0</v>
      </c>
      <c r="J1337">
        <v>2</v>
      </c>
      <c r="K1337" t="str">
        <f>_xlfn.XLOOKUP(fCompras!F1337,dComprador!$A$2:$A$7,dComprador!$B$2:$B$7)</f>
        <v>Diego</v>
      </c>
      <c r="L1337" t="str">
        <f>_xlfn.XLOOKUP(J1337,dFornecedor!$A$2:$A$6,dFornecedor!$B$2:$B$6)</f>
        <v>Minerva</v>
      </c>
      <c r="M1337" t="str">
        <f>_xlfn.XLOOKUP(G1337,dMateriaPrima!$A$2:$A$12,dMateriaPrima!$B$2:$B$12)</f>
        <v>Couro</v>
      </c>
      <c r="N1337" s="2">
        <f>_xlfn.XLOOKUP(G1337,dMateriaPrima!$A$2:$A$12,dMateriaPrima!$C$2:$C$12)</f>
        <v>4.4000000000000004</v>
      </c>
      <c r="O1337" s="3">
        <f t="shared" si="100"/>
        <v>1650.0000000000002</v>
      </c>
      <c r="P1337" s="4">
        <f t="shared" si="101"/>
        <v>0</v>
      </c>
      <c r="Q1337" s="3">
        <f t="shared" si="102"/>
        <v>1650.0000000000002</v>
      </c>
      <c r="R1337" t="str">
        <f t="shared" si="103"/>
        <v>No prazo</v>
      </c>
      <c r="S1337" s="5">
        <f t="shared" si="104"/>
        <v>0</v>
      </c>
    </row>
    <row r="1338" spans="1:19" x14ac:dyDescent="0.25">
      <c r="A1338">
        <v>1337</v>
      </c>
      <c r="B1338" s="1">
        <v>43703</v>
      </c>
      <c r="C1338" s="1">
        <v>43711</v>
      </c>
      <c r="D1338" s="1">
        <v>43734</v>
      </c>
      <c r="E1338" s="1">
        <v>43733</v>
      </c>
      <c r="F1338">
        <v>1</v>
      </c>
      <c r="G1338">
        <v>7</v>
      </c>
      <c r="H1338">
        <v>454</v>
      </c>
      <c r="I1338" s="6">
        <v>0</v>
      </c>
      <c r="J1338">
        <v>2</v>
      </c>
      <c r="K1338" t="str">
        <f>_xlfn.XLOOKUP(fCompras!F1338,dComprador!$A$2:$A$7,dComprador!$B$2:$B$7)</f>
        <v>Alon</v>
      </c>
      <c r="L1338" t="str">
        <f>_xlfn.XLOOKUP(J1338,dFornecedor!$A$2:$A$6,dFornecedor!$B$2:$B$6)</f>
        <v>Minerva</v>
      </c>
      <c r="M1338" t="str">
        <f>_xlfn.XLOOKUP(G1338,dMateriaPrima!$A$2:$A$12,dMateriaPrima!$B$2:$B$12)</f>
        <v>Poliéster</v>
      </c>
      <c r="N1338" s="2">
        <f>_xlfn.XLOOKUP(G1338,dMateriaPrima!$A$2:$A$12,dMateriaPrima!$C$2:$C$12)</f>
        <v>8</v>
      </c>
      <c r="O1338" s="3">
        <f t="shared" si="100"/>
        <v>3632</v>
      </c>
      <c r="P1338" s="4">
        <f t="shared" si="101"/>
        <v>0</v>
      </c>
      <c r="Q1338" s="3">
        <f t="shared" si="102"/>
        <v>3632</v>
      </c>
      <c r="R1338" t="str">
        <f t="shared" si="103"/>
        <v>No prazo</v>
      </c>
      <c r="S1338" s="5">
        <f t="shared" si="104"/>
        <v>0</v>
      </c>
    </row>
    <row r="1339" spans="1:19" x14ac:dyDescent="0.25">
      <c r="A1339">
        <v>1338</v>
      </c>
      <c r="B1339" s="1">
        <v>43704</v>
      </c>
      <c r="C1339" s="1">
        <v>43713</v>
      </c>
      <c r="D1339" s="1">
        <v>43714</v>
      </c>
      <c r="E1339" s="1">
        <v>43714</v>
      </c>
      <c r="F1339">
        <v>4</v>
      </c>
      <c r="G1339">
        <v>2</v>
      </c>
      <c r="H1339">
        <v>57</v>
      </c>
      <c r="I1339" s="6">
        <v>0</v>
      </c>
      <c r="J1339">
        <v>3</v>
      </c>
      <c r="K1339" t="str">
        <f>_xlfn.XLOOKUP(fCompras!F1339,dComprador!$A$2:$A$7,dComprador!$B$2:$B$7)</f>
        <v>Lira</v>
      </c>
      <c r="L1339" t="str">
        <f>_xlfn.XLOOKUP(J1339,dFornecedor!$A$2:$A$6,dFornecedor!$B$2:$B$6)</f>
        <v>StepUp</v>
      </c>
      <c r="M1339" t="str">
        <f>_xlfn.XLOOKUP(G1339,dMateriaPrima!$A$2:$A$12,dMateriaPrima!$B$2:$B$12)</f>
        <v>Chapa Metal</v>
      </c>
      <c r="N1339" s="2">
        <f>_xlfn.XLOOKUP(G1339,dMateriaPrima!$A$2:$A$12,dMateriaPrima!$C$2:$C$12)</f>
        <v>299.89999999999998</v>
      </c>
      <c r="O1339" s="3">
        <f t="shared" si="100"/>
        <v>17094.3</v>
      </c>
      <c r="P1339" s="4">
        <f t="shared" si="101"/>
        <v>0</v>
      </c>
      <c r="Q1339" s="3">
        <f t="shared" si="102"/>
        <v>17094.3</v>
      </c>
      <c r="R1339" t="str">
        <f t="shared" si="103"/>
        <v>No prazo</v>
      </c>
      <c r="S1339" s="5">
        <f t="shared" si="104"/>
        <v>0</v>
      </c>
    </row>
    <row r="1340" spans="1:19" x14ac:dyDescent="0.25">
      <c r="A1340">
        <v>1339</v>
      </c>
      <c r="B1340" s="1">
        <v>43704</v>
      </c>
      <c r="C1340" s="1">
        <v>43706</v>
      </c>
      <c r="D1340" s="1">
        <v>43712</v>
      </c>
      <c r="E1340" s="1">
        <v>43712</v>
      </c>
      <c r="F1340">
        <v>4</v>
      </c>
      <c r="G1340">
        <v>11</v>
      </c>
      <c r="H1340">
        <v>3</v>
      </c>
      <c r="I1340" s="6">
        <v>0</v>
      </c>
      <c r="J1340">
        <v>4</v>
      </c>
      <c r="K1340" t="str">
        <f>_xlfn.XLOOKUP(fCompras!F1340,dComprador!$A$2:$A$7,dComprador!$B$2:$B$7)</f>
        <v>Lira</v>
      </c>
      <c r="L1340" t="str">
        <f>_xlfn.XLOOKUP(J1340,dFornecedor!$A$2:$A$6,dFornecedor!$B$2:$B$6)</f>
        <v>AlphaOmega</v>
      </c>
      <c r="M1340" t="str">
        <f>_xlfn.XLOOKUP(G1340,dMateriaPrima!$A$2:$A$12,dMateriaPrima!$B$2:$B$12)</f>
        <v>Papel</v>
      </c>
      <c r="N1340" s="2">
        <f>_xlfn.XLOOKUP(G1340,dMateriaPrima!$A$2:$A$12,dMateriaPrima!$C$2:$C$12)</f>
        <v>9</v>
      </c>
      <c r="O1340" s="3">
        <f t="shared" si="100"/>
        <v>27</v>
      </c>
      <c r="P1340" s="4">
        <f t="shared" si="101"/>
        <v>0</v>
      </c>
      <c r="Q1340" s="3">
        <f t="shared" si="102"/>
        <v>27</v>
      </c>
      <c r="R1340" t="str">
        <f t="shared" si="103"/>
        <v>No prazo</v>
      </c>
      <c r="S1340" s="5">
        <f t="shared" si="104"/>
        <v>0</v>
      </c>
    </row>
    <row r="1341" spans="1:19" x14ac:dyDescent="0.25">
      <c r="A1341">
        <v>1340</v>
      </c>
      <c r="B1341" s="1">
        <v>43704</v>
      </c>
      <c r="C1341" s="1">
        <v>43711</v>
      </c>
      <c r="D1341" s="1">
        <v>43712</v>
      </c>
      <c r="E1341" s="1">
        <v>43714</v>
      </c>
      <c r="F1341">
        <v>4</v>
      </c>
      <c r="G1341">
        <v>7</v>
      </c>
      <c r="H1341">
        <v>120</v>
      </c>
      <c r="I1341" s="6">
        <v>0</v>
      </c>
      <c r="J1341">
        <v>2</v>
      </c>
      <c r="K1341" t="str">
        <f>_xlfn.XLOOKUP(fCompras!F1341,dComprador!$A$2:$A$7,dComprador!$B$2:$B$7)</f>
        <v>Lira</v>
      </c>
      <c r="L1341" t="str">
        <f>_xlfn.XLOOKUP(J1341,dFornecedor!$A$2:$A$6,dFornecedor!$B$2:$B$6)</f>
        <v>Minerva</v>
      </c>
      <c r="M1341" t="str">
        <f>_xlfn.XLOOKUP(G1341,dMateriaPrima!$A$2:$A$12,dMateriaPrima!$B$2:$B$12)</f>
        <v>Poliéster</v>
      </c>
      <c r="N1341" s="2">
        <f>_xlfn.XLOOKUP(G1341,dMateriaPrima!$A$2:$A$12,dMateriaPrima!$C$2:$C$12)</f>
        <v>8</v>
      </c>
      <c r="O1341" s="3">
        <f t="shared" si="100"/>
        <v>960</v>
      </c>
      <c r="P1341" s="4">
        <f t="shared" si="101"/>
        <v>0</v>
      </c>
      <c r="Q1341" s="3">
        <f t="shared" si="102"/>
        <v>960</v>
      </c>
      <c r="R1341" t="str">
        <f t="shared" si="103"/>
        <v>Em atraso</v>
      </c>
      <c r="S1341" s="5">
        <f t="shared" si="104"/>
        <v>2</v>
      </c>
    </row>
    <row r="1342" spans="1:19" x14ac:dyDescent="0.25">
      <c r="A1342">
        <v>1341</v>
      </c>
      <c r="B1342" s="1">
        <v>43704</v>
      </c>
      <c r="C1342" s="1">
        <v>43705</v>
      </c>
      <c r="D1342" s="1">
        <v>43710</v>
      </c>
      <c r="E1342" s="1">
        <v>43713</v>
      </c>
      <c r="F1342">
        <v>4</v>
      </c>
      <c r="G1342">
        <v>11</v>
      </c>
      <c r="H1342">
        <v>148</v>
      </c>
      <c r="I1342" s="6">
        <v>0</v>
      </c>
      <c r="J1342">
        <v>3</v>
      </c>
      <c r="K1342" t="str">
        <f>_xlfn.XLOOKUP(fCompras!F1342,dComprador!$A$2:$A$7,dComprador!$B$2:$B$7)</f>
        <v>Lira</v>
      </c>
      <c r="L1342" t="str">
        <f>_xlfn.XLOOKUP(J1342,dFornecedor!$A$2:$A$6,dFornecedor!$B$2:$B$6)</f>
        <v>StepUp</v>
      </c>
      <c r="M1342" t="str">
        <f>_xlfn.XLOOKUP(G1342,dMateriaPrima!$A$2:$A$12,dMateriaPrima!$B$2:$B$12)</f>
        <v>Papel</v>
      </c>
      <c r="N1342" s="2">
        <f>_xlfn.XLOOKUP(G1342,dMateriaPrima!$A$2:$A$12,dMateriaPrima!$C$2:$C$12)</f>
        <v>9</v>
      </c>
      <c r="O1342" s="3">
        <f t="shared" si="100"/>
        <v>1332</v>
      </c>
      <c r="P1342" s="4">
        <f t="shared" si="101"/>
        <v>0</v>
      </c>
      <c r="Q1342" s="3">
        <f t="shared" si="102"/>
        <v>1332</v>
      </c>
      <c r="R1342" t="str">
        <f t="shared" si="103"/>
        <v>Em atraso</v>
      </c>
      <c r="S1342" s="5">
        <f t="shared" si="104"/>
        <v>3</v>
      </c>
    </row>
    <row r="1343" spans="1:19" x14ac:dyDescent="0.25">
      <c r="A1343">
        <v>1342</v>
      </c>
      <c r="B1343" s="1">
        <v>43704</v>
      </c>
      <c r="C1343" s="1">
        <v>43704</v>
      </c>
      <c r="D1343" s="1">
        <v>43724</v>
      </c>
      <c r="E1343" s="1">
        <v>43726</v>
      </c>
      <c r="F1343">
        <v>1</v>
      </c>
      <c r="G1343">
        <v>6</v>
      </c>
      <c r="H1343">
        <v>412</v>
      </c>
      <c r="I1343" s="6">
        <v>0</v>
      </c>
      <c r="J1343">
        <v>5</v>
      </c>
      <c r="K1343" t="str">
        <f>_xlfn.XLOOKUP(fCompras!F1343,dComprador!$A$2:$A$7,dComprador!$B$2:$B$7)</f>
        <v>Alon</v>
      </c>
      <c r="L1343" t="str">
        <f>_xlfn.XLOOKUP(J1343,dFornecedor!$A$2:$A$6,dFornecedor!$B$2:$B$6)</f>
        <v>Atlas</v>
      </c>
      <c r="M1343" t="str">
        <f>_xlfn.XLOOKUP(G1343,dMateriaPrima!$A$2:$A$12,dMateriaPrima!$B$2:$B$12)</f>
        <v>Fio Algodão</v>
      </c>
      <c r="N1343" s="2">
        <f>_xlfn.XLOOKUP(G1343,dMateriaPrima!$A$2:$A$12,dMateriaPrima!$C$2:$C$12)</f>
        <v>55.9</v>
      </c>
      <c r="O1343" s="3">
        <f t="shared" si="100"/>
        <v>23030.799999999999</v>
      </c>
      <c r="P1343" s="4">
        <f t="shared" si="101"/>
        <v>0</v>
      </c>
      <c r="Q1343" s="3">
        <f t="shared" si="102"/>
        <v>23030.799999999999</v>
      </c>
      <c r="R1343" t="str">
        <f t="shared" si="103"/>
        <v>Em atraso</v>
      </c>
      <c r="S1343" s="5">
        <f t="shared" si="104"/>
        <v>2</v>
      </c>
    </row>
    <row r="1344" spans="1:19" x14ac:dyDescent="0.25">
      <c r="A1344">
        <v>1343</v>
      </c>
      <c r="B1344" s="1">
        <v>43704</v>
      </c>
      <c r="C1344" s="1">
        <v>43709</v>
      </c>
      <c r="D1344" s="1">
        <v>43717</v>
      </c>
      <c r="E1344" s="1">
        <v>43717</v>
      </c>
      <c r="F1344">
        <v>1</v>
      </c>
      <c r="G1344">
        <v>10</v>
      </c>
      <c r="H1344">
        <v>176</v>
      </c>
      <c r="I1344" s="6">
        <v>0</v>
      </c>
      <c r="J1344">
        <v>2</v>
      </c>
      <c r="K1344" t="str">
        <f>_xlfn.XLOOKUP(fCompras!F1344,dComprador!$A$2:$A$7,dComprador!$B$2:$B$7)</f>
        <v>Alon</v>
      </c>
      <c r="L1344" t="str">
        <f>_xlfn.XLOOKUP(J1344,dFornecedor!$A$2:$A$6,dFornecedor!$B$2:$B$6)</f>
        <v>Minerva</v>
      </c>
      <c r="M1344" t="str">
        <f>_xlfn.XLOOKUP(G1344,dMateriaPrima!$A$2:$A$12,dMateriaPrima!$B$2:$B$12)</f>
        <v>Pedra Britada</v>
      </c>
      <c r="N1344" s="2">
        <f>_xlfn.XLOOKUP(G1344,dMateriaPrima!$A$2:$A$12,dMateriaPrima!$C$2:$C$12)</f>
        <v>56</v>
      </c>
      <c r="O1344" s="3">
        <f t="shared" si="100"/>
        <v>9856</v>
      </c>
      <c r="P1344" s="4">
        <f t="shared" si="101"/>
        <v>0</v>
      </c>
      <c r="Q1344" s="3">
        <f t="shared" si="102"/>
        <v>9856</v>
      </c>
      <c r="R1344" t="str">
        <f t="shared" si="103"/>
        <v>No prazo</v>
      </c>
      <c r="S1344" s="5">
        <f t="shared" si="104"/>
        <v>0</v>
      </c>
    </row>
    <row r="1345" spans="1:19" x14ac:dyDescent="0.25">
      <c r="A1345">
        <v>1344</v>
      </c>
      <c r="B1345" s="1">
        <v>43704</v>
      </c>
      <c r="C1345" s="1">
        <v>43704</v>
      </c>
      <c r="D1345" s="1">
        <v>43719</v>
      </c>
      <c r="E1345" s="1">
        <v>43723</v>
      </c>
      <c r="F1345">
        <v>1</v>
      </c>
      <c r="G1345">
        <v>1</v>
      </c>
      <c r="H1345">
        <v>303</v>
      </c>
      <c r="I1345" s="6">
        <v>0</v>
      </c>
      <c r="J1345">
        <v>2</v>
      </c>
      <c r="K1345" t="str">
        <f>_xlfn.XLOOKUP(fCompras!F1345,dComprador!$A$2:$A$7,dComprador!$B$2:$B$7)</f>
        <v>Alon</v>
      </c>
      <c r="L1345" t="str">
        <f>_xlfn.XLOOKUP(J1345,dFornecedor!$A$2:$A$6,dFornecedor!$B$2:$B$6)</f>
        <v>Minerva</v>
      </c>
      <c r="M1345" t="str">
        <f>_xlfn.XLOOKUP(G1345,dMateriaPrima!$A$2:$A$12,dMateriaPrima!$B$2:$B$12)</f>
        <v>Tecido</v>
      </c>
      <c r="N1345" s="2">
        <f>_xlfn.XLOOKUP(G1345,dMateriaPrima!$A$2:$A$12,dMateriaPrima!$C$2:$C$12)</f>
        <v>18</v>
      </c>
      <c r="O1345" s="3">
        <f t="shared" si="100"/>
        <v>5454</v>
      </c>
      <c r="P1345" s="4">
        <f t="shared" si="101"/>
        <v>0</v>
      </c>
      <c r="Q1345" s="3">
        <f t="shared" si="102"/>
        <v>5454</v>
      </c>
      <c r="R1345" t="str">
        <f t="shared" si="103"/>
        <v>Em atraso</v>
      </c>
      <c r="S1345" s="5">
        <f t="shared" si="104"/>
        <v>4</v>
      </c>
    </row>
    <row r="1346" spans="1:19" x14ac:dyDescent="0.25">
      <c r="A1346">
        <v>1345</v>
      </c>
      <c r="B1346" s="1">
        <v>43704</v>
      </c>
      <c r="C1346" s="1">
        <v>43706</v>
      </c>
      <c r="D1346" s="1">
        <v>43727</v>
      </c>
      <c r="E1346" s="1">
        <v>43728</v>
      </c>
      <c r="F1346">
        <v>1</v>
      </c>
      <c r="G1346">
        <v>5</v>
      </c>
      <c r="H1346">
        <v>259</v>
      </c>
      <c r="I1346" s="6">
        <v>0</v>
      </c>
      <c r="J1346">
        <v>3</v>
      </c>
      <c r="K1346" t="str">
        <f>_xlfn.XLOOKUP(fCompras!F1346,dComprador!$A$2:$A$7,dComprador!$B$2:$B$7)</f>
        <v>Alon</v>
      </c>
      <c r="L1346" t="str">
        <f>_xlfn.XLOOKUP(J1346,dFornecedor!$A$2:$A$6,dFornecedor!$B$2:$B$6)</f>
        <v>StepUp</v>
      </c>
      <c r="M1346" t="str">
        <f>_xlfn.XLOOKUP(G1346,dMateriaPrima!$A$2:$A$12,dMateriaPrima!$B$2:$B$12)</f>
        <v>Areia</v>
      </c>
      <c r="N1346" s="2">
        <f>_xlfn.XLOOKUP(G1346,dMateriaPrima!$A$2:$A$12,dMateriaPrima!$C$2:$C$12)</f>
        <v>3.59</v>
      </c>
      <c r="O1346" s="3">
        <f t="shared" si="100"/>
        <v>929.81</v>
      </c>
      <c r="P1346" s="4">
        <f t="shared" si="101"/>
        <v>0</v>
      </c>
      <c r="Q1346" s="3">
        <f t="shared" si="102"/>
        <v>929.81</v>
      </c>
      <c r="R1346" t="str">
        <f t="shared" si="103"/>
        <v>Em atraso</v>
      </c>
      <c r="S1346" s="5">
        <f t="shared" si="104"/>
        <v>1</v>
      </c>
    </row>
    <row r="1347" spans="1:19" x14ac:dyDescent="0.25">
      <c r="A1347">
        <v>1346</v>
      </c>
      <c r="B1347" s="1">
        <v>43705</v>
      </c>
      <c r="C1347" s="1">
        <v>43713</v>
      </c>
      <c r="D1347" s="1">
        <v>43713</v>
      </c>
      <c r="E1347" s="1">
        <v>43718</v>
      </c>
      <c r="F1347">
        <v>4</v>
      </c>
      <c r="G1347">
        <v>5</v>
      </c>
      <c r="H1347">
        <v>29</v>
      </c>
      <c r="I1347" s="6">
        <v>0.21</v>
      </c>
      <c r="J1347">
        <v>3</v>
      </c>
      <c r="K1347" t="str">
        <f>_xlfn.XLOOKUP(fCompras!F1347,dComprador!$A$2:$A$7,dComprador!$B$2:$B$7)</f>
        <v>Lira</v>
      </c>
      <c r="L1347" t="str">
        <f>_xlfn.XLOOKUP(J1347,dFornecedor!$A$2:$A$6,dFornecedor!$B$2:$B$6)</f>
        <v>StepUp</v>
      </c>
      <c r="M1347" t="str">
        <f>_xlfn.XLOOKUP(G1347,dMateriaPrima!$A$2:$A$12,dMateriaPrima!$B$2:$B$12)</f>
        <v>Areia</v>
      </c>
      <c r="N1347" s="2">
        <f>_xlfn.XLOOKUP(G1347,dMateriaPrima!$A$2:$A$12,dMateriaPrima!$C$2:$C$12)</f>
        <v>3.59</v>
      </c>
      <c r="O1347" s="3">
        <f t="shared" ref="O1347:O1410" si="105">PRODUCT(H1347,N1347)</f>
        <v>104.11</v>
      </c>
      <c r="P1347" s="4">
        <f t="shared" ref="P1347:P1410" si="106">PRODUCT(O1347,I1347)</f>
        <v>21.863099999999999</v>
      </c>
      <c r="Q1347" s="3">
        <f t="shared" ref="Q1347:Q1410" si="107">O1347-P1347</f>
        <v>82.246899999999997</v>
      </c>
      <c r="R1347" t="str">
        <f t="shared" ref="R1347:R1410" si="108">IF(E1347&lt;=D1347,"No prazo",IF(E1347&gt;D1347,"Em atraso"))</f>
        <v>Em atraso</v>
      </c>
      <c r="S1347" s="5">
        <f t="shared" ref="S1347:S1410" si="109">IF(E1347 &gt;D1347, E1347-D1347,0)</f>
        <v>5</v>
      </c>
    </row>
    <row r="1348" spans="1:19" x14ac:dyDescent="0.25">
      <c r="A1348">
        <v>1347</v>
      </c>
      <c r="B1348" s="1">
        <v>43705</v>
      </c>
      <c r="C1348" s="1">
        <v>43707</v>
      </c>
      <c r="D1348" s="1">
        <v>43711</v>
      </c>
      <c r="E1348" s="1">
        <v>43712</v>
      </c>
      <c r="F1348">
        <v>4</v>
      </c>
      <c r="G1348">
        <v>7</v>
      </c>
      <c r="H1348">
        <v>13</v>
      </c>
      <c r="I1348" s="6">
        <v>0</v>
      </c>
      <c r="J1348">
        <v>2</v>
      </c>
      <c r="K1348" t="str">
        <f>_xlfn.XLOOKUP(fCompras!F1348,dComprador!$A$2:$A$7,dComprador!$B$2:$B$7)</f>
        <v>Lira</v>
      </c>
      <c r="L1348" t="str">
        <f>_xlfn.XLOOKUP(J1348,dFornecedor!$A$2:$A$6,dFornecedor!$B$2:$B$6)</f>
        <v>Minerva</v>
      </c>
      <c r="M1348" t="str">
        <f>_xlfn.XLOOKUP(G1348,dMateriaPrima!$A$2:$A$12,dMateriaPrima!$B$2:$B$12)</f>
        <v>Poliéster</v>
      </c>
      <c r="N1348" s="2">
        <f>_xlfn.XLOOKUP(G1348,dMateriaPrima!$A$2:$A$12,dMateriaPrima!$C$2:$C$12)</f>
        <v>8</v>
      </c>
      <c r="O1348" s="3">
        <f t="shared" si="105"/>
        <v>104</v>
      </c>
      <c r="P1348" s="4">
        <f t="shared" si="106"/>
        <v>0</v>
      </c>
      <c r="Q1348" s="3">
        <f t="shared" si="107"/>
        <v>104</v>
      </c>
      <c r="R1348" t="str">
        <f t="shared" si="108"/>
        <v>Em atraso</v>
      </c>
      <c r="S1348" s="5">
        <f t="shared" si="109"/>
        <v>1</v>
      </c>
    </row>
    <row r="1349" spans="1:19" x14ac:dyDescent="0.25">
      <c r="A1349">
        <v>1348</v>
      </c>
      <c r="B1349" s="1">
        <v>43705</v>
      </c>
      <c r="C1349" s="1">
        <v>43705</v>
      </c>
      <c r="D1349" s="1">
        <v>43716</v>
      </c>
      <c r="E1349" s="1">
        <v>43718</v>
      </c>
      <c r="F1349">
        <v>1</v>
      </c>
      <c r="G1349">
        <v>9</v>
      </c>
      <c r="H1349">
        <v>119</v>
      </c>
      <c r="I1349" s="6">
        <v>0</v>
      </c>
      <c r="J1349">
        <v>2</v>
      </c>
      <c r="K1349" t="str">
        <f>_xlfn.XLOOKUP(fCompras!F1349,dComprador!$A$2:$A$7,dComprador!$B$2:$B$7)</f>
        <v>Alon</v>
      </c>
      <c r="L1349" t="str">
        <f>_xlfn.XLOOKUP(J1349,dFornecedor!$A$2:$A$6,dFornecedor!$B$2:$B$6)</f>
        <v>Minerva</v>
      </c>
      <c r="M1349" t="str">
        <f>_xlfn.XLOOKUP(G1349,dMateriaPrima!$A$2:$A$12,dMateriaPrima!$B$2:$B$12)</f>
        <v>Couro</v>
      </c>
      <c r="N1349" s="2">
        <f>_xlfn.XLOOKUP(G1349,dMateriaPrima!$A$2:$A$12,dMateriaPrima!$C$2:$C$12)</f>
        <v>4.4000000000000004</v>
      </c>
      <c r="O1349" s="3">
        <f t="shared" si="105"/>
        <v>523.6</v>
      </c>
      <c r="P1349" s="4">
        <f t="shared" si="106"/>
        <v>0</v>
      </c>
      <c r="Q1349" s="3">
        <f t="shared" si="107"/>
        <v>523.6</v>
      </c>
      <c r="R1349" t="str">
        <f t="shared" si="108"/>
        <v>Em atraso</v>
      </c>
      <c r="S1349" s="5">
        <f t="shared" si="109"/>
        <v>2</v>
      </c>
    </row>
    <row r="1350" spans="1:19" x14ac:dyDescent="0.25">
      <c r="A1350">
        <v>1349</v>
      </c>
      <c r="B1350" s="1">
        <v>43705</v>
      </c>
      <c r="C1350" s="1">
        <v>43716</v>
      </c>
      <c r="D1350" s="1">
        <v>43716</v>
      </c>
      <c r="E1350" s="1">
        <v>43717</v>
      </c>
      <c r="F1350">
        <v>2</v>
      </c>
      <c r="G1350">
        <v>4</v>
      </c>
      <c r="H1350">
        <v>24</v>
      </c>
      <c r="I1350" s="6">
        <v>0</v>
      </c>
      <c r="J1350">
        <v>1</v>
      </c>
      <c r="K1350" t="str">
        <f>_xlfn.XLOOKUP(fCompras!F1350,dComprador!$A$2:$A$7,dComprador!$B$2:$B$7)</f>
        <v>João</v>
      </c>
      <c r="L1350" t="str">
        <f>_xlfn.XLOOKUP(J1350,dFornecedor!$A$2:$A$6,dFornecedor!$B$2:$B$6)</f>
        <v>NorthShore</v>
      </c>
      <c r="M1350" t="str">
        <f>_xlfn.XLOOKUP(G1350,dMateriaPrima!$A$2:$A$12,dMateriaPrima!$B$2:$B$12)</f>
        <v>Madeira</v>
      </c>
      <c r="N1350" s="2">
        <f>_xlfn.XLOOKUP(G1350,dMateriaPrima!$A$2:$A$12,dMateriaPrima!$C$2:$C$12)</f>
        <v>168</v>
      </c>
      <c r="O1350" s="3">
        <f t="shared" si="105"/>
        <v>4032</v>
      </c>
      <c r="P1350" s="4">
        <f t="shared" si="106"/>
        <v>0</v>
      </c>
      <c r="Q1350" s="3">
        <f t="shared" si="107"/>
        <v>4032</v>
      </c>
      <c r="R1350" t="str">
        <f t="shared" si="108"/>
        <v>Em atraso</v>
      </c>
      <c r="S1350" s="5">
        <f t="shared" si="109"/>
        <v>1</v>
      </c>
    </row>
    <row r="1351" spans="1:19" x14ac:dyDescent="0.25">
      <c r="A1351">
        <v>1350</v>
      </c>
      <c r="B1351" s="1">
        <v>43705</v>
      </c>
      <c r="C1351" s="1">
        <v>43706</v>
      </c>
      <c r="D1351" s="1">
        <v>43724</v>
      </c>
      <c r="E1351" s="1">
        <v>43725</v>
      </c>
      <c r="F1351">
        <v>1</v>
      </c>
      <c r="G1351">
        <v>11</v>
      </c>
      <c r="H1351">
        <v>74</v>
      </c>
      <c r="I1351" s="6">
        <v>0</v>
      </c>
      <c r="J1351">
        <v>4</v>
      </c>
      <c r="K1351" t="str">
        <f>_xlfn.XLOOKUP(fCompras!F1351,dComprador!$A$2:$A$7,dComprador!$B$2:$B$7)</f>
        <v>Alon</v>
      </c>
      <c r="L1351" t="str">
        <f>_xlfn.XLOOKUP(J1351,dFornecedor!$A$2:$A$6,dFornecedor!$B$2:$B$6)</f>
        <v>AlphaOmega</v>
      </c>
      <c r="M1351" t="str">
        <f>_xlfn.XLOOKUP(G1351,dMateriaPrima!$A$2:$A$12,dMateriaPrima!$B$2:$B$12)</f>
        <v>Papel</v>
      </c>
      <c r="N1351" s="2">
        <f>_xlfn.XLOOKUP(G1351,dMateriaPrima!$A$2:$A$12,dMateriaPrima!$C$2:$C$12)</f>
        <v>9</v>
      </c>
      <c r="O1351" s="3">
        <f t="shared" si="105"/>
        <v>666</v>
      </c>
      <c r="P1351" s="4">
        <f t="shared" si="106"/>
        <v>0</v>
      </c>
      <c r="Q1351" s="3">
        <f t="shared" si="107"/>
        <v>666</v>
      </c>
      <c r="R1351" t="str">
        <f t="shared" si="108"/>
        <v>Em atraso</v>
      </c>
      <c r="S1351" s="5">
        <f t="shared" si="109"/>
        <v>1</v>
      </c>
    </row>
    <row r="1352" spans="1:19" x14ac:dyDescent="0.25">
      <c r="A1352">
        <v>1351</v>
      </c>
      <c r="B1352" s="1">
        <v>43705</v>
      </c>
      <c r="C1352" s="1">
        <v>43705</v>
      </c>
      <c r="D1352" s="1">
        <v>43736</v>
      </c>
      <c r="E1352" s="1">
        <v>43739</v>
      </c>
      <c r="F1352">
        <v>1</v>
      </c>
      <c r="G1352">
        <v>10</v>
      </c>
      <c r="H1352">
        <v>576</v>
      </c>
      <c r="I1352" s="6">
        <v>0</v>
      </c>
      <c r="J1352">
        <v>2</v>
      </c>
      <c r="K1352" t="str">
        <f>_xlfn.XLOOKUP(fCompras!F1352,dComprador!$A$2:$A$7,dComprador!$B$2:$B$7)</f>
        <v>Alon</v>
      </c>
      <c r="L1352" t="str">
        <f>_xlfn.XLOOKUP(J1352,dFornecedor!$A$2:$A$6,dFornecedor!$B$2:$B$6)</f>
        <v>Minerva</v>
      </c>
      <c r="M1352" t="str">
        <f>_xlfn.XLOOKUP(G1352,dMateriaPrima!$A$2:$A$12,dMateriaPrima!$B$2:$B$12)</f>
        <v>Pedra Britada</v>
      </c>
      <c r="N1352" s="2">
        <f>_xlfn.XLOOKUP(G1352,dMateriaPrima!$A$2:$A$12,dMateriaPrima!$C$2:$C$12)</f>
        <v>56</v>
      </c>
      <c r="O1352" s="3">
        <f t="shared" si="105"/>
        <v>32256</v>
      </c>
      <c r="P1352" s="4">
        <f t="shared" si="106"/>
        <v>0</v>
      </c>
      <c r="Q1352" s="3">
        <f t="shared" si="107"/>
        <v>32256</v>
      </c>
      <c r="R1352" t="str">
        <f t="shared" si="108"/>
        <v>Em atraso</v>
      </c>
      <c r="S1352" s="5">
        <f t="shared" si="109"/>
        <v>3</v>
      </c>
    </row>
    <row r="1353" spans="1:19" x14ac:dyDescent="0.25">
      <c r="A1353">
        <v>1352</v>
      </c>
      <c r="B1353" s="1">
        <v>43706</v>
      </c>
      <c r="C1353" s="1">
        <v>43706</v>
      </c>
      <c r="D1353" s="1">
        <v>43736</v>
      </c>
      <c r="E1353" s="1">
        <v>43739</v>
      </c>
      <c r="F1353">
        <v>1</v>
      </c>
      <c r="G1353">
        <v>7</v>
      </c>
      <c r="H1353">
        <v>226</v>
      </c>
      <c r="I1353" s="6">
        <v>0</v>
      </c>
      <c r="J1353">
        <v>2</v>
      </c>
      <c r="K1353" t="str">
        <f>_xlfn.XLOOKUP(fCompras!F1353,dComprador!$A$2:$A$7,dComprador!$B$2:$B$7)</f>
        <v>Alon</v>
      </c>
      <c r="L1353" t="str">
        <f>_xlfn.XLOOKUP(J1353,dFornecedor!$A$2:$A$6,dFornecedor!$B$2:$B$6)</f>
        <v>Minerva</v>
      </c>
      <c r="M1353" t="str">
        <f>_xlfn.XLOOKUP(G1353,dMateriaPrima!$A$2:$A$12,dMateriaPrima!$B$2:$B$12)</f>
        <v>Poliéster</v>
      </c>
      <c r="N1353" s="2">
        <f>_xlfn.XLOOKUP(G1353,dMateriaPrima!$A$2:$A$12,dMateriaPrima!$C$2:$C$12)</f>
        <v>8</v>
      </c>
      <c r="O1353" s="3">
        <f t="shared" si="105"/>
        <v>1808</v>
      </c>
      <c r="P1353" s="4">
        <f t="shared" si="106"/>
        <v>0</v>
      </c>
      <c r="Q1353" s="3">
        <f t="shared" si="107"/>
        <v>1808</v>
      </c>
      <c r="R1353" t="str">
        <f t="shared" si="108"/>
        <v>Em atraso</v>
      </c>
      <c r="S1353" s="5">
        <f t="shared" si="109"/>
        <v>3</v>
      </c>
    </row>
    <row r="1354" spans="1:19" x14ac:dyDescent="0.25">
      <c r="A1354">
        <v>1353</v>
      </c>
      <c r="B1354" s="1">
        <v>43706</v>
      </c>
      <c r="C1354" s="1">
        <v>43706</v>
      </c>
      <c r="D1354" s="1">
        <v>43713</v>
      </c>
      <c r="E1354" s="1">
        <v>43716</v>
      </c>
      <c r="F1354">
        <v>4</v>
      </c>
      <c r="G1354">
        <v>4</v>
      </c>
      <c r="H1354">
        <v>225</v>
      </c>
      <c r="I1354" s="6">
        <v>0</v>
      </c>
      <c r="J1354">
        <v>2</v>
      </c>
      <c r="K1354" t="str">
        <f>_xlfn.XLOOKUP(fCompras!F1354,dComprador!$A$2:$A$7,dComprador!$B$2:$B$7)</f>
        <v>Lira</v>
      </c>
      <c r="L1354" t="str">
        <f>_xlfn.XLOOKUP(J1354,dFornecedor!$A$2:$A$6,dFornecedor!$B$2:$B$6)</f>
        <v>Minerva</v>
      </c>
      <c r="M1354" t="str">
        <f>_xlfn.XLOOKUP(G1354,dMateriaPrima!$A$2:$A$12,dMateriaPrima!$B$2:$B$12)</f>
        <v>Madeira</v>
      </c>
      <c r="N1354" s="2">
        <f>_xlfn.XLOOKUP(G1354,dMateriaPrima!$A$2:$A$12,dMateriaPrima!$C$2:$C$12)</f>
        <v>168</v>
      </c>
      <c r="O1354" s="3">
        <f t="shared" si="105"/>
        <v>37800</v>
      </c>
      <c r="P1354" s="4">
        <f t="shared" si="106"/>
        <v>0</v>
      </c>
      <c r="Q1354" s="3">
        <f t="shared" si="107"/>
        <v>37800</v>
      </c>
      <c r="R1354" t="str">
        <f t="shared" si="108"/>
        <v>Em atraso</v>
      </c>
      <c r="S1354" s="5">
        <f t="shared" si="109"/>
        <v>3</v>
      </c>
    </row>
    <row r="1355" spans="1:19" x14ac:dyDescent="0.25">
      <c r="A1355">
        <v>1354</v>
      </c>
      <c r="B1355" s="1">
        <v>43706</v>
      </c>
      <c r="C1355" s="1">
        <v>43706</v>
      </c>
      <c r="D1355" s="1">
        <v>43713</v>
      </c>
      <c r="E1355" s="1">
        <v>43714</v>
      </c>
      <c r="F1355">
        <v>4</v>
      </c>
      <c r="G1355">
        <v>5</v>
      </c>
      <c r="H1355">
        <v>23</v>
      </c>
      <c r="I1355" s="6">
        <v>0</v>
      </c>
      <c r="J1355">
        <v>2</v>
      </c>
      <c r="K1355" t="str">
        <f>_xlfn.XLOOKUP(fCompras!F1355,dComprador!$A$2:$A$7,dComprador!$B$2:$B$7)</f>
        <v>Lira</v>
      </c>
      <c r="L1355" t="str">
        <f>_xlfn.XLOOKUP(J1355,dFornecedor!$A$2:$A$6,dFornecedor!$B$2:$B$6)</f>
        <v>Minerva</v>
      </c>
      <c r="M1355" t="str">
        <f>_xlfn.XLOOKUP(G1355,dMateriaPrima!$A$2:$A$12,dMateriaPrima!$B$2:$B$12)</f>
        <v>Areia</v>
      </c>
      <c r="N1355" s="2">
        <f>_xlfn.XLOOKUP(G1355,dMateriaPrima!$A$2:$A$12,dMateriaPrima!$C$2:$C$12)</f>
        <v>3.59</v>
      </c>
      <c r="O1355" s="3">
        <f t="shared" si="105"/>
        <v>82.57</v>
      </c>
      <c r="P1355" s="4">
        <f t="shared" si="106"/>
        <v>0</v>
      </c>
      <c r="Q1355" s="3">
        <f t="shared" si="107"/>
        <v>82.57</v>
      </c>
      <c r="R1355" t="str">
        <f t="shared" si="108"/>
        <v>Em atraso</v>
      </c>
      <c r="S1355" s="5">
        <f t="shared" si="109"/>
        <v>1</v>
      </c>
    </row>
    <row r="1356" spans="1:19" x14ac:dyDescent="0.25">
      <c r="A1356">
        <v>1355</v>
      </c>
      <c r="B1356" s="1">
        <v>43706</v>
      </c>
      <c r="C1356" s="1">
        <v>43707</v>
      </c>
      <c r="D1356" s="1">
        <v>43712</v>
      </c>
      <c r="E1356" s="1">
        <v>43717</v>
      </c>
      <c r="F1356">
        <v>4</v>
      </c>
      <c r="G1356">
        <v>4</v>
      </c>
      <c r="H1356">
        <v>77</v>
      </c>
      <c r="I1356" s="6">
        <v>0</v>
      </c>
      <c r="J1356">
        <v>3</v>
      </c>
      <c r="K1356" t="str">
        <f>_xlfn.XLOOKUP(fCompras!F1356,dComprador!$A$2:$A$7,dComprador!$B$2:$B$7)</f>
        <v>Lira</v>
      </c>
      <c r="L1356" t="str">
        <f>_xlfn.XLOOKUP(J1356,dFornecedor!$A$2:$A$6,dFornecedor!$B$2:$B$6)</f>
        <v>StepUp</v>
      </c>
      <c r="M1356" t="str">
        <f>_xlfn.XLOOKUP(G1356,dMateriaPrima!$A$2:$A$12,dMateriaPrima!$B$2:$B$12)</f>
        <v>Madeira</v>
      </c>
      <c r="N1356" s="2">
        <f>_xlfn.XLOOKUP(G1356,dMateriaPrima!$A$2:$A$12,dMateriaPrima!$C$2:$C$12)</f>
        <v>168</v>
      </c>
      <c r="O1356" s="3">
        <f t="shared" si="105"/>
        <v>12936</v>
      </c>
      <c r="P1356" s="4">
        <f t="shared" si="106"/>
        <v>0</v>
      </c>
      <c r="Q1356" s="3">
        <f t="shared" si="107"/>
        <v>12936</v>
      </c>
      <c r="R1356" t="str">
        <f t="shared" si="108"/>
        <v>Em atraso</v>
      </c>
      <c r="S1356" s="5">
        <f t="shared" si="109"/>
        <v>5</v>
      </c>
    </row>
    <row r="1357" spans="1:19" x14ac:dyDescent="0.25">
      <c r="A1357">
        <v>1356</v>
      </c>
      <c r="B1357" s="1">
        <v>43706</v>
      </c>
      <c r="C1357" s="1">
        <v>43715</v>
      </c>
      <c r="D1357" s="1">
        <v>43733</v>
      </c>
      <c r="E1357" s="1">
        <v>43733</v>
      </c>
      <c r="F1357">
        <v>1</v>
      </c>
      <c r="G1357">
        <v>11</v>
      </c>
      <c r="H1357">
        <v>582</v>
      </c>
      <c r="I1357" s="6">
        <v>0.14000000000000001</v>
      </c>
      <c r="J1357">
        <v>2</v>
      </c>
      <c r="K1357" t="str">
        <f>_xlfn.XLOOKUP(fCompras!F1357,dComprador!$A$2:$A$7,dComprador!$B$2:$B$7)</f>
        <v>Alon</v>
      </c>
      <c r="L1357" t="str">
        <f>_xlfn.XLOOKUP(J1357,dFornecedor!$A$2:$A$6,dFornecedor!$B$2:$B$6)</f>
        <v>Minerva</v>
      </c>
      <c r="M1357" t="str">
        <f>_xlfn.XLOOKUP(G1357,dMateriaPrima!$A$2:$A$12,dMateriaPrima!$B$2:$B$12)</f>
        <v>Papel</v>
      </c>
      <c r="N1357" s="2">
        <f>_xlfn.XLOOKUP(G1357,dMateriaPrima!$A$2:$A$12,dMateriaPrima!$C$2:$C$12)</f>
        <v>9</v>
      </c>
      <c r="O1357" s="3">
        <f t="shared" si="105"/>
        <v>5238</v>
      </c>
      <c r="P1357" s="4">
        <f t="shared" si="106"/>
        <v>733.32</v>
      </c>
      <c r="Q1357" s="3">
        <f t="shared" si="107"/>
        <v>4504.68</v>
      </c>
      <c r="R1357" t="str">
        <f t="shared" si="108"/>
        <v>No prazo</v>
      </c>
      <c r="S1357" s="5">
        <f t="shared" si="109"/>
        <v>0</v>
      </c>
    </row>
    <row r="1358" spans="1:19" x14ac:dyDescent="0.25">
      <c r="A1358">
        <v>1357</v>
      </c>
      <c r="B1358" s="1">
        <v>43707</v>
      </c>
      <c r="C1358" s="1">
        <v>43711</v>
      </c>
      <c r="D1358" s="1">
        <v>43739</v>
      </c>
      <c r="E1358" s="1">
        <v>43741</v>
      </c>
      <c r="F1358">
        <v>1</v>
      </c>
      <c r="G1358">
        <v>1</v>
      </c>
      <c r="H1358">
        <v>24</v>
      </c>
      <c r="I1358" s="6">
        <v>0</v>
      </c>
      <c r="J1358">
        <v>1</v>
      </c>
      <c r="K1358" t="str">
        <f>_xlfn.XLOOKUP(fCompras!F1358,dComprador!$A$2:$A$7,dComprador!$B$2:$B$7)</f>
        <v>Alon</v>
      </c>
      <c r="L1358" t="str">
        <f>_xlfn.XLOOKUP(J1358,dFornecedor!$A$2:$A$6,dFornecedor!$B$2:$B$6)</f>
        <v>NorthShore</v>
      </c>
      <c r="M1358" t="str">
        <f>_xlfn.XLOOKUP(G1358,dMateriaPrima!$A$2:$A$12,dMateriaPrima!$B$2:$B$12)</f>
        <v>Tecido</v>
      </c>
      <c r="N1358" s="2">
        <f>_xlfn.XLOOKUP(G1358,dMateriaPrima!$A$2:$A$12,dMateriaPrima!$C$2:$C$12)</f>
        <v>18</v>
      </c>
      <c r="O1358" s="3">
        <f t="shared" si="105"/>
        <v>432</v>
      </c>
      <c r="P1358" s="4">
        <f t="shared" si="106"/>
        <v>0</v>
      </c>
      <c r="Q1358" s="3">
        <f t="shared" si="107"/>
        <v>432</v>
      </c>
      <c r="R1358" t="str">
        <f t="shared" si="108"/>
        <v>Em atraso</v>
      </c>
      <c r="S1358" s="5">
        <f t="shared" si="109"/>
        <v>2</v>
      </c>
    </row>
    <row r="1359" spans="1:19" x14ac:dyDescent="0.25">
      <c r="A1359">
        <v>1358</v>
      </c>
      <c r="B1359" s="1">
        <v>43707</v>
      </c>
      <c r="C1359" s="1">
        <v>43708</v>
      </c>
      <c r="D1359" s="1">
        <v>43716</v>
      </c>
      <c r="E1359" s="1">
        <v>43716</v>
      </c>
      <c r="F1359">
        <v>4</v>
      </c>
      <c r="G1359">
        <v>11</v>
      </c>
      <c r="H1359">
        <v>123</v>
      </c>
      <c r="I1359" s="6">
        <v>0</v>
      </c>
      <c r="J1359">
        <v>3</v>
      </c>
      <c r="K1359" t="str">
        <f>_xlfn.XLOOKUP(fCompras!F1359,dComprador!$A$2:$A$7,dComprador!$B$2:$B$7)</f>
        <v>Lira</v>
      </c>
      <c r="L1359" t="str">
        <f>_xlfn.XLOOKUP(J1359,dFornecedor!$A$2:$A$6,dFornecedor!$B$2:$B$6)</f>
        <v>StepUp</v>
      </c>
      <c r="M1359" t="str">
        <f>_xlfn.XLOOKUP(G1359,dMateriaPrima!$A$2:$A$12,dMateriaPrima!$B$2:$B$12)</f>
        <v>Papel</v>
      </c>
      <c r="N1359" s="2">
        <f>_xlfn.XLOOKUP(G1359,dMateriaPrima!$A$2:$A$12,dMateriaPrima!$C$2:$C$12)</f>
        <v>9</v>
      </c>
      <c r="O1359" s="3">
        <f t="shared" si="105"/>
        <v>1107</v>
      </c>
      <c r="P1359" s="4">
        <f t="shared" si="106"/>
        <v>0</v>
      </c>
      <c r="Q1359" s="3">
        <f t="shared" si="107"/>
        <v>1107</v>
      </c>
      <c r="R1359" t="str">
        <f t="shared" si="108"/>
        <v>No prazo</v>
      </c>
      <c r="S1359" s="5">
        <f t="shared" si="109"/>
        <v>0</v>
      </c>
    </row>
    <row r="1360" spans="1:19" x14ac:dyDescent="0.25">
      <c r="A1360">
        <v>1359</v>
      </c>
      <c r="B1360" s="1">
        <v>43707</v>
      </c>
      <c r="C1360" s="1">
        <v>43714</v>
      </c>
      <c r="D1360" s="1">
        <v>43718</v>
      </c>
      <c r="E1360" s="1">
        <v>43722</v>
      </c>
      <c r="F1360">
        <v>2</v>
      </c>
      <c r="G1360">
        <v>5</v>
      </c>
      <c r="H1360">
        <v>137</v>
      </c>
      <c r="I1360" s="6">
        <v>0</v>
      </c>
      <c r="J1360">
        <v>2</v>
      </c>
      <c r="K1360" t="str">
        <f>_xlfn.XLOOKUP(fCompras!F1360,dComprador!$A$2:$A$7,dComprador!$B$2:$B$7)</f>
        <v>João</v>
      </c>
      <c r="L1360" t="str">
        <f>_xlfn.XLOOKUP(J1360,dFornecedor!$A$2:$A$6,dFornecedor!$B$2:$B$6)</f>
        <v>Minerva</v>
      </c>
      <c r="M1360" t="str">
        <f>_xlfn.XLOOKUP(G1360,dMateriaPrima!$A$2:$A$12,dMateriaPrima!$B$2:$B$12)</f>
        <v>Areia</v>
      </c>
      <c r="N1360" s="2">
        <f>_xlfn.XLOOKUP(G1360,dMateriaPrima!$A$2:$A$12,dMateriaPrima!$C$2:$C$12)</f>
        <v>3.59</v>
      </c>
      <c r="O1360" s="3">
        <f t="shared" si="105"/>
        <v>491.83</v>
      </c>
      <c r="P1360" s="4">
        <f t="shared" si="106"/>
        <v>0</v>
      </c>
      <c r="Q1360" s="3">
        <f t="shared" si="107"/>
        <v>491.83</v>
      </c>
      <c r="R1360" t="str">
        <f t="shared" si="108"/>
        <v>Em atraso</v>
      </c>
      <c r="S1360" s="5">
        <f t="shared" si="109"/>
        <v>4</v>
      </c>
    </row>
    <row r="1361" spans="1:19" x14ac:dyDescent="0.25">
      <c r="A1361">
        <v>1360</v>
      </c>
      <c r="B1361" s="1">
        <v>43707</v>
      </c>
      <c r="C1361" s="1">
        <v>43707</v>
      </c>
      <c r="D1361" s="1">
        <v>43721</v>
      </c>
      <c r="E1361" s="1">
        <v>43721</v>
      </c>
      <c r="F1361">
        <v>2</v>
      </c>
      <c r="G1361">
        <v>11</v>
      </c>
      <c r="H1361">
        <v>316</v>
      </c>
      <c r="I1361" s="6">
        <v>0</v>
      </c>
      <c r="J1361">
        <v>4</v>
      </c>
      <c r="K1361" t="str">
        <f>_xlfn.XLOOKUP(fCompras!F1361,dComprador!$A$2:$A$7,dComprador!$B$2:$B$7)</f>
        <v>João</v>
      </c>
      <c r="L1361" t="str">
        <f>_xlfn.XLOOKUP(J1361,dFornecedor!$A$2:$A$6,dFornecedor!$B$2:$B$6)</f>
        <v>AlphaOmega</v>
      </c>
      <c r="M1361" t="str">
        <f>_xlfn.XLOOKUP(G1361,dMateriaPrima!$A$2:$A$12,dMateriaPrima!$B$2:$B$12)</f>
        <v>Papel</v>
      </c>
      <c r="N1361" s="2">
        <f>_xlfn.XLOOKUP(G1361,dMateriaPrima!$A$2:$A$12,dMateriaPrima!$C$2:$C$12)</f>
        <v>9</v>
      </c>
      <c r="O1361" s="3">
        <f t="shared" si="105"/>
        <v>2844</v>
      </c>
      <c r="P1361" s="4">
        <f t="shared" si="106"/>
        <v>0</v>
      </c>
      <c r="Q1361" s="3">
        <f t="shared" si="107"/>
        <v>2844</v>
      </c>
      <c r="R1361" t="str">
        <f t="shared" si="108"/>
        <v>No prazo</v>
      </c>
      <c r="S1361" s="5">
        <f t="shared" si="109"/>
        <v>0</v>
      </c>
    </row>
    <row r="1362" spans="1:19" x14ac:dyDescent="0.25">
      <c r="A1362">
        <v>1361</v>
      </c>
      <c r="B1362" s="1">
        <v>43707</v>
      </c>
      <c r="C1362" s="1">
        <v>43708</v>
      </c>
      <c r="D1362" s="1">
        <v>43721</v>
      </c>
      <c r="E1362" s="1">
        <v>43723</v>
      </c>
      <c r="F1362">
        <v>1</v>
      </c>
      <c r="G1362">
        <v>1</v>
      </c>
      <c r="H1362">
        <v>295</v>
      </c>
      <c r="I1362" s="6">
        <v>0</v>
      </c>
      <c r="J1362">
        <v>4</v>
      </c>
      <c r="K1362" t="str">
        <f>_xlfn.XLOOKUP(fCompras!F1362,dComprador!$A$2:$A$7,dComprador!$B$2:$B$7)</f>
        <v>Alon</v>
      </c>
      <c r="L1362" t="str">
        <f>_xlfn.XLOOKUP(J1362,dFornecedor!$A$2:$A$6,dFornecedor!$B$2:$B$6)</f>
        <v>AlphaOmega</v>
      </c>
      <c r="M1362" t="str">
        <f>_xlfn.XLOOKUP(G1362,dMateriaPrima!$A$2:$A$12,dMateriaPrima!$B$2:$B$12)</f>
        <v>Tecido</v>
      </c>
      <c r="N1362" s="2">
        <f>_xlfn.XLOOKUP(G1362,dMateriaPrima!$A$2:$A$12,dMateriaPrima!$C$2:$C$12)</f>
        <v>18</v>
      </c>
      <c r="O1362" s="3">
        <f t="shared" si="105"/>
        <v>5310</v>
      </c>
      <c r="P1362" s="4">
        <f t="shared" si="106"/>
        <v>0</v>
      </c>
      <c r="Q1362" s="3">
        <f t="shared" si="107"/>
        <v>5310</v>
      </c>
      <c r="R1362" t="str">
        <f t="shared" si="108"/>
        <v>Em atraso</v>
      </c>
      <c r="S1362" s="5">
        <f t="shared" si="109"/>
        <v>2</v>
      </c>
    </row>
    <row r="1363" spans="1:19" x14ac:dyDescent="0.25">
      <c r="A1363">
        <v>1362</v>
      </c>
      <c r="B1363" s="1">
        <v>43707</v>
      </c>
      <c r="C1363" s="1">
        <v>43711</v>
      </c>
      <c r="D1363" s="1">
        <v>43722</v>
      </c>
      <c r="E1363" s="1">
        <v>43721</v>
      </c>
      <c r="F1363">
        <v>1</v>
      </c>
      <c r="G1363">
        <v>5</v>
      </c>
      <c r="H1363">
        <v>324</v>
      </c>
      <c r="I1363" s="6">
        <v>0</v>
      </c>
      <c r="J1363">
        <v>1</v>
      </c>
      <c r="K1363" t="str">
        <f>_xlfn.XLOOKUP(fCompras!F1363,dComprador!$A$2:$A$7,dComprador!$B$2:$B$7)</f>
        <v>Alon</v>
      </c>
      <c r="L1363" t="str">
        <f>_xlfn.XLOOKUP(J1363,dFornecedor!$A$2:$A$6,dFornecedor!$B$2:$B$6)</f>
        <v>NorthShore</v>
      </c>
      <c r="M1363" t="str">
        <f>_xlfn.XLOOKUP(G1363,dMateriaPrima!$A$2:$A$12,dMateriaPrima!$B$2:$B$12)</f>
        <v>Areia</v>
      </c>
      <c r="N1363" s="2">
        <f>_xlfn.XLOOKUP(G1363,dMateriaPrima!$A$2:$A$12,dMateriaPrima!$C$2:$C$12)</f>
        <v>3.59</v>
      </c>
      <c r="O1363" s="3">
        <f t="shared" si="105"/>
        <v>1163.1599999999999</v>
      </c>
      <c r="P1363" s="4">
        <f t="shared" si="106"/>
        <v>0</v>
      </c>
      <c r="Q1363" s="3">
        <f t="shared" si="107"/>
        <v>1163.1599999999999</v>
      </c>
      <c r="R1363" t="str">
        <f t="shared" si="108"/>
        <v>No prazo</v>
      </c>
      <c r="S1363" s="5">
        <f t="shared" si="109"/>
        <v>0</v>
      </c>
    </row>
    <row r="1364" spans="1:19" x14ac:dyDescent="0.25">
      <c r="A1364">
        <v>1363</v>
      </c>
      <c r="B1364" s="1">
        <v>43707</v>
      </c>
      <c r="C1364" s="1">
        <v>43709</v>
      </c>
      <c r="D1364" s="1">
        <v>43732</v>
      </c>
      <c r="E1364" s="1">
        <v>43734</v>
      </c>
      <c r="F1364">
        <v>1</v>
      </c>
      <c r="G1364">
        <v>11</v>
      </c>
      <c r="H1364">
        <v>329</v>
      </c>
      <c r="I1364" s="6">
        <v>0</v>
      </c>
      <c r="J1364">
        <v>2</v>
      </c>
      <c r="K1364" t="str">
        <f>_xlfn.XLOOKUP(fCompras!F1364,dComprador!$A$2:$A$7,dComprador!$B$2:$B$7)</f>
        <v>Alon</v>
      </c>
      <c r="L1364" t="str">
        <f>_xlfn.XLOOKUP(J1364,dFornecedor!$A$2:$A$6,dFornecedor!$B$2:$B$6)</f>
        <v>Minerva</v>
      </c>
      <c r="M1364" t="str">
        <f>_xlfn.XLOOKUP(G1364,dMateriaPrima!$A$2:$A$12,dMateriaPrima!$B$2:$B$12)</f>
        <v>Papel</v>
      </c>
      <c r="N1364" s="2">
        <f>_xlfn.XLOOKUP(G1364,dMateriaPrima!$A$2:$A$12,dMateriaPrima!$C$2:$C$12)</f>
        <v>9</v>
      </c>
      <c r="O1364" s="3">
        <f t="shared" si="105"/>
        <v>2961</v>
      </c>
      <c r="P1364" s="4">
        <f t="shared" si="106"/>
        <v>0</v>
      </c>
      <c r="Q1364" s="3">
        <f t="shared" si="107"/>
        <v>2961</v>
      </c>
      <c r="R1364" t="str">
        <f t="shared" si="108"/>
        <v>Em atraso</v>
      </c>
      <c r="S1364" s="5">
        <f t="shared" si="109"/>
        <v>2</v>
      </c>
    </row>
    <row r="1365" spans="1:19" x14ac:dyDescent="0.25">
      <c r="A1365">
        <v>1364</v>
      </c>
      <c r="B1365" s="1">
        <v>43707</v>
      </c>
      <c r="C1365" s="1">
        <v>43715</v>
      </c>
      <c r="D1365" s="1">
        <v>43735</v>
      </c>
      <c r="E1365" s="1">
        <v>43738</v>
      </c>
      <c r="F1365">
        <v>1</v>
      </c>
      <c r="G1365">
        <v>1</v>
      </c>
      <c r="H1365">
        <v>1</v>
      </c>
      <c r="I1365" s="6">
        <v>0</v>
      </c>
      <c r="J1365">
        <v>2</v>
      </c>
      <c r="K1365" t="str">
        <f>_xlfn.XLOOKUP(fCompras!F1365,dComprador!$A$2:$A$7,dComprador!$B$2:$B$7)</f>
        <v>Alon</v>
      </c>
      <c r="L1365" t="str">
        <f>_xlfn.XLOOKUP(J1365,dFornecedor!$A$2:$A$6,dFornecedor!$B$2:$B$6)</f>
        <v>Minerva</v>
      </c>
      <c r="M1365" t="str">
        <f>_xlfn.XLOOKUP(G1365,dMateriaPrima!$A$2:$A$12,dMateriaPrima!$B$2:$B$12)</f>
        <v>Tecido</v>
      </c>
      <c r="N1365" s="2">
        <f>_xlfn.XLOOKUP(G1365,dMateriaPrima!$A$2:$A$12,dMateriaPrima!$C$2:$C$12)</f>
        <v>18</v>
      </c>
      <c r="O1365" s="3">
        <f t="shared" si="105"/>
        <v>18</v>
      </c>
      <c r="P1365" s="4">
        <f t="shared" si="106"/>
        <v>0</v>
      </c>
      <c r="Q1365" s="3">
        <f t="shared" si="107"/>
        <v>18</v>
      </c>
      <c r="R1365" t="str">
        <f t="shared" si="108"/>
        <v>Em atraso</v>
      </c>
      <c r="S1365" s="5">
        <f t="shared" si="109"/>
        <v>3</v>
      </c>
    </row>
    <row r="1366" spans="1:19" x14ac:dyDescent="0.25">
      <c r="A1366">
        <v>1365</v>
      </c>
      <c r="B1366" s="1">
        <v>43707</v>
      </c>
      <c r="C1366" s="1">
        <v>43710</v>
      </c>
      <c r="D1366" s="1">
        <v>43730</v>
      </c>
      <c r="E1366" s="1">
        <v>43734</v>
      </c>
      <c r="F1366">
        <v>1</v>
      </c>
      <c r="G1366">
        <v>1</v>
      </c>
      <c r="H1366">
        <v>32</v>
      </c>
      <c r="I1366" s="6">
        <v>0</v>
      </c>
      <c r="J1366">
        <v>1</v>
      </c>
      <c r="K1366" t="str">
        <f>_xlfn.XLOOKUP(fCompras!F1366,dComprador!$A$2:$A$7,dComprador!$B$2:$B$7)</f>
        <v>Alon</v>
      </c>
      <c r="L1366" t="str">
        <f>_xlfn.XLOOKUP(J1366,dFornecedor!$A$2:$A$6,dFornecedor!$B$2:$B$6)</f>
        <v>NorthShore</v>
      </c>
      <c r="M1366" t="str">
        <f>_xlfn.XLOOKUP(G1366,dMateriaPrima!$A$2:$A$12,dMateriaPrima!$B$2:$B$12)</f>
        <v>Tecido</v>
      </c>
      <c r="N1366" s="2">
        <f>_xlfn.XLOOKUP(G1366,dMateriaPrima!$A$2:$A$12,dMateriaPrima!$C$2:$C$12)</f>
        <v>18</v>
      </c>
      <c r="O1366" s="3">
        <f t="shared" si="105"/>
        <v>576</v>
      </c>
      <c r="P1366" s="4">
        <f t="shared" si="106"/>
        <v>0</v>
      </c>
      <c r="Q1366" s="3">
        <f t="shared" si="107"/>
        <v>576</v>
      </c>
      <c r="R1366" t="str">
        <f t="shared" si="108"/>
        <v>Em atraso</v>
      </c>
      <c r="S1366" s="5">
        <f t="shared" si="109"/>
        <v>4</v>
      </c>
    </row>
    <row r="1367" spans="1:19" x14ac:dyDescent="0.25">
      <c r="A1367">
        <v>1366</v>
      </c>
      <c r="B1367" s="1">
        <v>43708</v>
      </c>
      <c r="C1367" s="1">
        <v>43717</v>
      </c>
      <c r="D1367" s="1">
        <v>43720</v>
      </c>
      <c r="E1367" s="1">
        <v>43723</v>
      </c>
      <c r="F1367">
        <v>4</v>
      </c>
      <c r="G1367">
        <v>7</v>
      </c>
      <c r="H1367">
        <v>59</v>
      </c>
      <c r="I1367" s="6">
        <v>0</v>
      </c>
      <c r="J1367">
        <v>2</v>
      </c>
      <c r="K1367" t="str">
        <f>_xlfn.XLOOKUP(fCompras!F1367,dComprador!$A$2:$A$7,dComprador!$B$2:$B$7)</f>
        <v>Lira</v>
      </c>
      <c r="L1367" t="str">
        <f>_xlfn.XLOOKUP(J1367,dFornecedor!$A$2:$A$6,dFornecedor!$B$2:$B$6)</f>
        <v>Minerva</v>
      </c>
      <c r="M1367" t="str">
        <f>_xlfn.XLOOKUP(G1367,dMateriaPrima!$A$2:$A$12,dMateriaPrima!$B$2:$B$12)</f>
        <v>Poliéster</v>
      </c>
      <c r="N1367" s="2">
        <f>_xlfn.XLOOKUP(G1367,dMateriaPrima!$A$2:$A$12,dMateriaPrima!$C$2:$C$12)</f>
        <v>8</v>
      </c>
      <c r="O1367" s="3">
        <f t="shared" si="105"/>
        <v>472</v>
      </c>
      <c r="P1367" s="4">
        <f t="shared" si="106"/>
        <v>0</v>
      </c>
      <c r="Q1367" s="3">
        <f t="shared" si="107"/>
        <v>472</v>
      </c>
      <c r="R1367" t="str">
        <f t="shared" si="108"/>
        <v>Em atraso</v>
      </c>
      <c r="S1367" s="5">
        <f t="shared" si="109"/>
        <v>3</v>
      </c>
    </row>
    <row r="1368" spans="1:19" x14ac:dyDescent="0.25">
      <c r="A1368">
        <v>1367</v>
      </c>
      <c r="B1368" s="1">
        <v>43708</v>
      </c>
      <c r="C1368" s="1">
        <v>43719</v>
      </c>
      <c r="D1368" s="1">
        <v>43720</v>
      </c>
      <c r="E1368" s="1">
        <v>43725</v>
      </c>
      <c r="F1368">
        <v>4</v>
      </c>
      <c r="G1368">
        <v>3</v>
      </c>
      <c r="H1368">
        <v>581</v>
      </c>
      <c r="I1368" s="6">
        <v>0</v>
      </c>
      <c r="J1368">
        <v>1</v>
      </c>
      <c r="K1368" t="str">
        <f>_xlfn.XLOOKUP(fCompras!F1368,dComprador!$A$2:$A$7,dComprador!$B$2:$B$7)</f>
        <v>Lira</v>
      </c>
      <c r="L1368" t="str">
        <f>_xlfn.XLOOKUP(J1368,dFornecedor!$A$2:$A$6,dFornecedor!$B$2:$B$6)</f>
        <v>NorthShore</v>
      </c>
      <c r="M1368" t="str">
        <f>_xlfn.XLOOKUP(G1368,dMateriaPrima!$A$2:$A$12,dMateriaPrima!$B$2:$B$12)</f>
        <v>Barra Metal</v>
      </c>
      <c r="N1368" s="2">
        <f>_xlfn.XLOOKUP(G1368,dMateriaPrima!$A$2:$A$12,dMateriaPrima!$C$2:$C$12)</f>
        <v>565</v>
      </c>
      <c r="O1368" s="3">
        <f t="shared" si="105"/>
        <v>328265</v>
      </c>
      <c r="P1368" s="4">
        <f t="shared" si="106"/>
        <v>0</v>
      </c>
      <c r="Q1368" s="3">
        <f t="shared" si="107"/>
        <v>328265</v>
      </c>
      <c r="R1368" t="str">
        <f t="shared" si="108"/>
        <v>Em atraso</v>
      </c>
      <c r="S1368" s="5">
        <f t="shared" si="109"/>
        <v>5</v>
      </c>
    </row>
    <row r="1369" spans="1:19" x14ac:dyDescent="0.25">
      <c r="A1369">
        <v>1368</v>
      </c>
      <c r="B1369" s="1">
        <v>43708</v>
      </c>
      <c r="C1369" s="1">
        <v>43708</v>
      </c>
      <c r="D1369" s="1">
        <v>43715</v>
      </c>
      <c r="E1369" s="1">
        <v>43717</v>
      </c>
      <c r="F1369">
        <v>4</v>
      </c>
      <c r="G1369">
        <v>5</v>
      </c>
      <c r="H1369">
        <v>428</v>
      </c>
      <c r="I1369" s="6">
        <v>0</v>
      </c>
      <c r="J1369">
        <v>4</v>
      </c>
      <c r="K1369" t="str">
        <f>_xlfn.XLOOKUP(fCompras!F1369,dComprador!$A$2:$A$7,dComprador!$B$2:$B$7)</f>
        <v>Lira</v>
      </c>
      <c r="L1369" t="str">
        <f>_xlfn.XLOOKUP(J1369,dFornecedor!$A$2:$A$6,dFornecedor!$B$2:$B$6)</f>
        <v>AlphaOmega</v>
      </c>
      <c r="M1369" t="str">
        <f>_xlfn.XLOOKUP(G1369,dMateriaPrima!$A$2:$A$12,dMateriaPrima!$B$2:$B$12)</f>
        <v>Areia</v>
      </c>
      <c r="N1369" s="2">
        <f>_xlfn.XLOOKUP(G1369,dMateriaPrima!$A$2:$A$12,dMateriaPrima!$C$2:$C$12)</f>
        <v>3.59</v>
      </c>
      <c r="O1369" s="3">
        <f t="shared" si="105"/>
        <v>1536.52</v>
      </c>
      <c r="P1369" s="4">
        <f t="shared" si="106"/>
        <v>0</v>
      </c>
      <c r="Q1369" s="3">
        <f t="shared" si="107"/>
        <v>1536.52</v>
      </c>
      <c r="R1369" t="str">
        <f t="shared" si="108"/>
        <v>Em atraso</v>
      </c>
      <c r="S1369" s="5">
        <f t="shared" si="109"/>
        <v>2</v>
      </c>
    </row>
    <row r="1370" spans="1:19" x14ac:dyDescent="0.25">
      <c r="A1370">
        <v>1369</v>
      </c>
      <c r="B1370" s="1">
        <v>43708</v>
      </c>
      <c r="C1370" s="1">
        <v>43715</v>
      </c>
      <c r="D1370" s="1">
        <v>43719</v>
      </c>
      <c r="E1370" s="1">
        <v>43723</v>
      </c>
      <c r="F1370">
        <v>4</v>
      </c>
      <c r="G1370">
        <v>6</v>
      </c>
      <c r="H1370">
        <v>1</v>
      </c>
      <c r="I1370" s="6">
        <v>0</v>
      </c>
      <c r="J1370">
        <v>5</v>
      </c>
      <c r="K1370" t="str">
        <f>_xlfn.XLOOKUP(fCompras!F1370,dComprador!$A$2:$A$7,dComprador!$B$2:$B$7)</f>
        <v>Lira</v>
      </c>
      <c r="L1370" t="str">
        <f>_xlfn.XLOOKUP(J1370,dFornecedor!$A$2:$A$6,dFornecedor!$B$2:$B$6)</f>
        <v>Atlas</v>
      </c>
      <c r="M1370" t="str">
        <f>_xlfn.XLOOKUP(G1370,dMateriaPrima!$A$2:$A$12,dMateriaPrima!$B$2:$B$12)</f>
        <v>Fio Algodão</v>
      </c>
      <c r="N1370" s="2">
        <f>_xlfn.XLOOKUP(G1370,dMateriaPrima!$A$2:$A$12,dMateriaPrima!$C$2:$C$12)</f>
        <v>55.9</v>
      </c>
      <c r="O1370" s="3">
        <f t="shared" si="105"/>
        <v>55.9</v>
      </c>
      <c r="P1370" s="4">
        <f t="shared" si="106"/>
        <v>0</v>
      </c>
      <c r="Q1370" s="3">
        <f t="shared" si="107"/>
        <v>55.9</v>
      </c>
      <c r="R1370" t="str">
        <f t="shared" si="108"/>
        <v>Em atraso</v>
      </c>
      <c r="S1370" s="5">
        <f t="shared" si="109"/>
        <v>4</v>
      </c>
    </row>
    <row r="1371" spans="1:19" x14ac:dyDescent="0.25">
      <c r="A1371">
        <v>1370</v>
      </c>
      <c r="B1371" s="1">
        <v>43708</v>
      </c>
      <c r="C1371" s="1">
        <v>43717</v>
      </c>
      <c r="D1371" s="1">
        <v>43718</v>
      </c>
      <c r="E1371" s="1">
        <v>43725</v>
      </c>
      <c r="F1371">
        <v>4</v>
      </c>
      <c r="G1371">
        <v>1</v>
      </c>
      <c r="H1371">
        <v>98</v>
      </c>
      <c r="I1371" s="6">
        <v>0</v>
      </c>
      <c r="J1371">
        <v>3</v>
      </c>
      <c r="K1371" t="str">
        <f>_xlfn.XLOOKUP(fCompras!F1371,dComprador!$A$2:$A$7,dComprador!$B$2:$B$7)</f>
        <v>Lira</v>
      </c>
      <c r="L1371" t="str">
        <f>_xlfn.XLOOKUP(J1371,dFornecedor!$A$2:$A$6,dFornecedor!$B$2:$B$6)</f>
        <v>StepUp</v>
      </c>
      <c r="M1371" t="str">
        <f>_xlfn.XLOOKUP(G1371,dMateriaPrima!$A$2:$A$12,dMateriaPrima!$B$2:$B$12)</f>
        <v>Tecido</v>
      </c>
      <c r="N1371" s="2">
        <f>_xlfn.XLOOKUP(G1371,dMateriaPrima!$A$2:$A$12,dMateriaPrima!$C$2:$C$12)</f>
        <v>18</v>
      </c>
      <c r="O1371" s="3">
        <f t="shared" si="105"/>
        <v>1764</v>
      </c>
      <c r="P1371" s="4">
        <f t="shared" si="106"/>
        <v>0</v>
      </c>
      <c r="Q1371" s="3">
        <f t="shared" si="107"/>
        <v>1764</v>
      </c>
      <c r="R1371" t="str">
        <f t="shared" si="108"/>
        <v>Em atraso</v>
      </c>
      <c r="S1371" s="5">
        <f t="shared" si="109"/>
        <v>7</v>
      </c>
    </row>
    <row r="1372" spans="1:19" x14ac:dyDescent="0.25">
      <c r="A1372">
        <v>1371</v>
      </c>
      <c r="B1372" s="1">
        <v>43708</v>
      </c>
      <c r="C1372" s="1">
        <v>43718</v>
      </c>
      <c r="D1372" s="1">
        <v>43718</v>
      </c>
      <c r="E1372" s="1">
        <v>43721</v>
      </c>
      <c r="F1372">
        <v>4</v>
      </c>
      <c r="G1372">
        <v>1</v>
      </c>
      <c r="H1372">
        <v>95</v>
      </c>
      <c r="I1372" s="6">
        <v>0</v>
      </c>
      <c r="J1372">
        <v>1</v>
      </c>
      <c r="K1372" t="str">
        <f>_xlfn.XLOOKUP(fCompras!F1372,dComprador!$A$2:$A$7,dComprador!$B$2:$B$7)</f>
        <v>Lira</v>
      </c>
      <c r="L1372" t="str">
        <f>_xlfn.XLOOKUP(J1372,dFornecedor!$A$2:$A$6,dFornecedor!$B$2:$B$6)</f>
        <v>NorthShore</v>
      </c>
      <c r="M1372" t="str">
        <f>_xlfn.XLOOKUP(G1372,dMateriaPrima!$A$2:$A$12,dMateriaPrima!$B$2:$B$12)</f>
        <v>Tecido</v>
      </c>
      <c r="N1372" s="2">
        <f>_xlfn.XLOOKUP(G1372,dMateriaPrima!$A$2:$A$12,dMateriaPrima!$C$2:$C$12)</f>
        <v>18</v>
      </c>
      <c r="O1372" s="3">
        <f t="shared" si="105"/>
        <v>1710</v>
      </c>
      <c r="P1372" s="4">
        <f t="shared" si="106"/>
        <v>0</v>
      </c>
      <c r="Q1372" s="3">
        <f t="shared" si="107"/>
        <v>1710</v>
      </c>
      <c r="R1372" t="str">
        <f t="shared" si="108"/>
        <v>Em atraso</v>
      </c>
      <c r="S1372" s="5">
        <f t="shared" si="109"/>
        <v>3</v>
      </c>
    </row>
    <row r="1373" spans="1:19" x14ac:dyDescent="0.25">
      <c r="A1373">
        <v>1372</v>
      </c>
      <c r="B1373" s="1">
        <v>43708</v>
      </c>
      <c r="C1373" s="1">
        <v>43712</v>
      </c>
      <c r="D1373" s="1">
        <v>43715</v>
      </c>
      <c r="E1373" s="1">
        <v>43716</v>
      </c>
      <c r="F1373">
        <v>4</v>
      </c>
      <c r="G1373">
        <v>10</v>
      </c>
      <c r="H1373">
        <v>507</v>
      </c>
      <c r="I1373" s="6">
        <v>0</v>
      </c>
      <c r="J1373">
        <v>1</v>
      </c>
      <c r="K1373" t="str">
        <f>_xlfn.XLOOKUP(fCompras!F1373,dComprador!$A$2:$A$7,dComprador!$B$2:$B$7)</f>
        <v>Lira</v>
      </c>
      <c r="L1373" t="str">
        <f>_xlfn.XLOOKUP(J1373,dFornecedor!$A$2:$A$6,dFornecedor!$B$2:$B$6)</f>
        <v>NorthShore</v>
      </c>
      <c r="M1373" t="str">
        <f>_xlfn.XLOOKUP(G1373,dMateriaPrima!$A$2:$A$12,dMateriaPrima!$B$2:$B$12)</f>
        <v>Pedra Britada</v>
      </c>
      <c r="N1373" s="2">
        <f>_xlfn.XLOOKUP(G1373,dMateriaPrima!$A$2:$A$12,dMateriaPrima!$C$2:$C$12)</f>
        <v>56</v>
      </c>
      <c r="O1373" s="3">
        <f t="shared" si="105"/>
        <v>28392</v>
      </c>
      <c r="P1373" s="4">
        <f t="shared" si="106"/>
        <v>0</v>
      </c>
      <c r="Q1373" s="3">
        <f t="shared" si="107"/>
        <v>28392</v>
      </c>
      <c r="R1373" t="str">
        <f t="shared" si="108"/>
        <v>Em atraso</v>
      </c>
      <c r="S1373" s="5">
        <f t="shared" si="109"/>
        <v>1</v>
      </c>
    </row>
    <row r="1374" spans="1:19" x14ac:dyDescent="0.25">
      <c r="A1374">
        <v>1373</v>
      </c>
      <c r="B1374" s="1">
        <v>43708</v>
      </c>
      <c r="C1374" s="1">
        <v>43716</v>
      </c>
      <c r="D1374" s="1">
        <v>43718</v>
      </c>
      <c r="E1374" s="1">
        <v>43722</v>
      </c>
      <c r="F1374">
        <v>4</v>
      </c>
      <c r="G1374">
        <v>7</v>
      </c>
      <c r="H1374">
        <v>103</v>
      </c>
      <c r="I1374" s="6">
        <v>0</v>
      </c>
      <c r="J1374">
        <v>3</v>
      </c>
      <c r="K1374" t="str">
        <f>_xlfn.XLOOKUP(fCompras!F1374,dComprador!$A$2:$A$7,dComprador!$B$2:$B$7)</f>
        <v>Lira</v>
      </c>
      <c r="L1374" t="str">
        <f>_xlfn.XLOOKUP(J1374,dFornecedor!$A$2:$A$6,dFornecedor!$B$2:$B$6)</f>
        <v>StepUp</v>
      </c>
      <c r="M1374" t="str">
        <f>_xlfn.XLOOKUP(G1374,dMateriaPrima!$A$2:$A$12,dMateriaPrima!$B$2:$B$12)</f>
        <v>Poliéster</v>
      </c>
      <c r="N1374" s="2">
        <f>_xlfn.XLOOKUP(G1374,dMateriaPrima!$A$2:$A$12,dMateriaPrima!$C$2:$C$12)</f>
        <v>8</v>
      </c>
      <c r="O1374" s="3">
        <f t="shared" si="105"/>
        <v>824</v>
      </c>
      <c r="P1374" s="4">
        <f t="shared" si="106"/>
        <v>0</v>
      </c>
      <c r="Q1374" s="3">
        <f t="shared" si="107"/>
        <v>824</v>
      </c>
      <c r="R1374" t="str">
        <f t="shared" si="108"/>
        <v>Em atraso</v>
      </c>
      <c r="S1374" s="5">
        <f t="shared" si="109"/>
        <v>4</v>
      </c>
    </row>
    <row r="1375" spans="1:19" x14ac:dyDescent="0.25">
      <c r="A1375">
        <v>1374</v>
      </c>
      <c r="B1375" s="1">
        <v>43708</v>
      </c>
      <c r="C1375" s="1">
        <v>43714</v>
      </c>
      <c r="D1375" s="1">
        <v>43726</v>
      </c>
      <c r="E1375" s="1">
        <v>43725</v>
      </c>
      <c r="F1375">
        <v>1</v>
      </c>
      <c r="G1375">
        <v>5</v>
      </c>
      <c r="H1375">
        <v>97</v>
      </c>
      <c r="I1375" s="6">
        <v>0</v>
      </c>
      <c r="J1375">
        <v>3</v>
      </c>
      <c r="K1375" t="str">
        <f>_xlfn.XLOOKUP(fCompras!F1375,dComprador!$A$2:$A$7,dComprador!$B$2:$B$7)</f>
        <v>Alon</v>
      </c>
      <c r="L1375" t="str">
        <f>_xlfn.XLOOKUP(J1375,dFornecedor!$A$2:$A$6,dFornecedor!$B$2:$B$6)</f>
        <v>StepUp</v>
      </c>
      <c r="M1375" t="str">
        <f>_xlfn.XLOOKUP(G1375,dMateriaPrima!$A$2:$A$12,dMateriaPrima!$B$2:$B$12)</f>
        <v>Areia</v>
      </c>
      <c r="N1375" s="2">
        <f>_xlfn.XLOOKUP(G1375,dMateriaPrima!$A$2:$A$12,dMateriaPrima!$C$2:$C$12)</f>
        <v>3.59</v>
      </c>
      <c r="O1375" s="3">
        <f t="shared" si="105"/>
        <v>348.22999999999996</v>
      </c>
      <c r="P1375" s="4">
        <f t="shared" si="106"/>
        <v>0</v>
      </c>
      <c r="Q1375" s="3">
        <f t="shared" si="107"/>
        <v>348.22999999999996</v>
      </c>
      <c r="R1375" t="str">
        <f t="shared" si="108"/>
        <v>No prazo</v>
      </c>
      <c r="S1375" s="5">
        <f t="shared" si="109"/>
        <v>0</v>
      </c>
    </row>
    <row r="1376" spans="1:19" x14ac:dyDescent="0.25">
      <c r="A1376">
        <v>1375</v>
      </c>
      <c r="B1376" s="1">
        <v>43708</v>
      </c>
      <c r="C1376" s="1">
        <v>43714</v>
      </c>
      <c r="D1376" s="1">
        <v>43722</v>
      </c>
      <c r="E1376" s="1">
        <v>43727</v>
      </c>
      <c r="F1376">
        <v>3</v>
      </c>
      <c r="G1376">
        <v>7</v>
      </c>
      <c r="H1376">
        <v>412</v>
      </c>
      <c r="I1376" s="6">
        <v>0</v>
      </c>
      <c r="J1376">
        <v>2</v>
      </c>
      <c r="K1376" t="str">
        <f>_xlfn.XLOOKUP(fCompras!F1376,dComprador!$A$2:$A$7,dComprador!$B$2:$B$7)</f>
        <v>Diego</v>
      </c>
      <c r="L1376" t="str">
        <f>_xlfn.XLOOKUP(J1376,dFornecedor!$A$2:$A$6,dFornecedor!$B$2:$B$6)</f>
        <v>Minerva</v>
      </c>
      <c r="M1376" t="str">
        <f>_xlfn.XLOOKUP(G1376,dMateriaPrima!$A$2:$A$12,dMateriaPrima!$B$2:$B$12)</f>
        <v>Poliéster</v>
      </c>
      <c r="N1376" s="2">
        <f>_xlfn.XLOOKUP(G1376,dMateriaPrima!$A$2:$A$12,dMateriaPrima!$C$2:$C$12)</f>
        <v>8</v>
      </c>
      <c r="O1376" s="3">
        <f t="shared" si="105"/>
        <v>3296</v>
      </c>
      <c r="P1376" s="4">
        <f t="shared" si="106"/>
        <v>0</v>
      </c>
      <c r="Q1376" s="3">
        <f t="shared" si="107"/>
        <v>3296</v>
      </c>
      <c r="R1376" t="str">
        <f t="shared" si="108"/>
        <v>Em atraso</v>
      </c>
      <c r="S1376" s="5">
        <f t="shared" si="109"/>
        <v>5</v>
      </c>
    </row>
    <row r="1377" spans="1:19" x14ac:dyDescent="0.25">
      <c r="A1377">
        <v>1376</v>
      </c>
      <c r="B1377" s="1">
        <v>43709</v>
      </c>
      <c r="C1377" s="1">
        <v>43712</v>
      </c>
      <c r="D1377" s="1">
        <v>43734</v>
      </c>
      <c r="E1377" s="1">
        <v>43737</v>
      </c>
      <c r="F1377">
        <v>1</v>
      </c>
      <c r="G1377">
        <v>4</v>
      </c>
      <c r="H1377">
        <v>213</v>
      </c>
      <c r="I1377" s="6">
        <v>0</v>
      </c>
      <c r="J1377">
        <v>4</v>
      </c>
      <c r="K1377" t="str">
        <f>_xlfn.XLOOKUP(fCompras!F1377,dComprador!$A$2:$A$7,dComprador!$B$2:$B$7)</f>
        <v>Alon</v>
      </c>
      <c r="L1377" t="str">
        <f>_xlfn.XLOOKUP(J1377,dFornecedor!$A$2:$A$6,dFornecedor!$B$2:$B$6)</f>
        <v>AlphaOmega</v>
      </c>
      <c r="M1377" t="str">
        <f>_xlfn.XLOOKUP(G1377,dMateriaPrima!$A$2:$A$12,dMateriaPrima!$B$2:$B$12)</f>
        <v>Madeira</v>
      </c>
      <c r="N1377" s="2">
        <f>_xlfn.XLOOKUP(G1377,dMateriaPrima!$A$2:$A$12,dMateriaPrima!$C$2:$C$12)</f>
        <v>168</v>
      </c>
      <c r="O1377" s="3">
        <f t="shared" si="105"/>
        <v>35784</v>
      </c>
      <c r="P1377" s="4">
        <f t="shared" si="106"/>
        <v>0</v>
      </c>
      <c r="Q1377" s="3">
        <f t="shared" si="107"/>
        <v>35784</v>
      </c>
      <c r="R1377" t="str">
        <f t="shared" si="108"/>
        <v>Em atraso</v>
      </c>
      <c r="S1377" s="5">
        <f t="shared" si="109"/>
        <v>3</v>
      </c>
    </row>
    <row r="1378" spans="1:19" x14ac:dyDescent="0.25">
      <c r="A1378">
        <v>1377</v>
      </c>
      <c r="B1378" s="1">
        <v>43709</v>
      </c>
      <c r="C1378" s="1">
        <v>43716</v>
      </c>
      <c r="D1378" s="1">
        <v>43718</v>
      </c>
      <c r="E1378" s="1">
        <v>43725</v>
      </c>
      <c r="F1378">
        <v>4</v>
      </c>
      <c r="G1378">
        <v>9</v>
      </c>
      <c r="H1378">
        <v>193</v>
      </c>
      <c r="I1378" s="6">
        <v>0</v>
      </c>
      <c r="J1378">
        <v>2</v>
      </c>
      <c r="K1378" t="str">
        <f>_xlfn.XLOOKUP(fCompras!F1378,dComprador!$A$2:$A$7,dComprador!$B$2:$B$7)</f>
        <v>Lira</v>
      </c>
      <c r="L1378" t="str">
        <f>_xlfn.XLOOKUP(J1378,dFornecedor!$A$2:$A$6,dFornecedor!$B$2:$B$6)</f>
        <v>Minerva</v>
      </c>
      <c r="M1378" t="str">
        <f>_xlfn.XLOOKUP(G1378,dMateriaPrima!$A$2:$A$12,dMateriaPrima!$B$2:$B$12)</f>
        <v>Couro</v>
      </c>
      <c r="N1378" s="2">
        <f>_xlfn.XLOOKUP(G1378,dMateriaPrima!$A$2:$A$12,dMateriaPrima!$C$2:$C$12)</f>
        <v>4.4000000000000004</v>
      </c>
      <c r="O1378" s="3">
        <f t="shared" si="105"/>
        <v>849.2</v>
      </c>
      <c r="P1378" s="4">
        <f t="shared" si="106"/>
        <v>0</v>
      </c>
      <c r="Q1378" s="3">
        <f t="shared" si="107"/>
        <v>849.2</v>
      </c>
      <c r="R1378" t="str">
        <f t="shared" si="108"/>
        <v>Em atraso</v>
      </c>
      <c r="S1378" s="5">
        <f t="shared" si="109"/>
        <v>7</v>
      </c>
    </row>
    <row r="1379" spans="1:19" x14ac:dyDescent="0.25">
      <c r="A1379">
        <v>1378</v>
      </c>
      <c r="B1379" s="1">
        <v>43709</v>
      </c>
      <c r="C1379" s="1">
        <v>43713</v>
      </c>
      <c r="D1379" s="1">
        <v>43716</v>
      </c>
      <c r="E1379" s="1">
        <v>43719</v>
      </c>
      <c r="F1379">
        <v>4</v>
      </c>
      <c r="G1379">
        <v>7</v>
      </c>
      <c r="H1379">
        <v>334</v>
      </c>
      <c r="I1379" s="6">
        <v>0</v>
      </c>
      <c r="J1379">
        <v>2</v>
      </c>
      <c r="K1379" t="str">
        <f>_xlfn.XLOOKUP(fCompras!F1379,dComprador!$A$2:$A$7,dComprador!$B$2:$B$7)</f>
        <v>Lira</v>
      </c>
      <c r="L1379" t="str">
        <f>_xlfn.XLOOKUP(J1379,dFornecedor!$A$2:$A$6,dFornecedor!$B$2:$B$6)</f>
        <v>Minerva</v>
      </c>
      <c r="M1379" t="str">
        <f>_xlfn.XLOOKUP(G1379,dMateriaPrima!$A$2:$A$12,dMateriaPrima!$B$2:$B$12)</f>
        <v>Poliéster</v>
      </c>
      <c r="N1379" s="2">
        <f>_xlfn.XLOOKUP(G1379,dMateriaPrima!$A$2:$A$12,dMateriaPrima!$C$2:$C$12)</f>
        <v>8</v>
      </c>
      <c r="O1379" s="3">
        <f t="shared" si="105"/>
        <v>2672</v>
      </c>
      <c r="P1379" s="4">
        <f t="shared" si="106"/>
        <v>0</v>
      </c>
      <c r="Q1379" s="3">
        <f t="shared" si="107"/>
        <v>2672</v>
      </c>
      <c r="R1379" t="str">
        <f t="shared" si="108"/>
        <v>Em atraso</v>
      </c>
      <c r="S1379" s="5">
        <f t="shared" si="109"/>
        <v>3</v>
      </c>
    </row>
    <row r="1380" spans="1:19" x14ac:dyDescent="0.25">
      <c r="A1380">
        <v>1379</v>
      </c>
      <c r="B1380" s="1">
        <v>43709</v>
      </c>
      <c r="C1380" s="1">
        <v>43709</v>
      </c>
      <c r="D1380" s="1">
        <v>43715</v>
      </c>
      <c r="E1380" s="1">
        <v>43719</v>
      </c>
      <c r="F1380">
        <v>4</v>
      </c>
      <c r="G1380">
        <v>7</v>
      </c>
      <c r="H1380">
        <v>465</v>
      </c>
      <c r="I1380" s="6">
        <v>0</v>
      </c>
      <c r="J1380">
        <v>5</v>
      </c>
      <c r="K1380" t="str">
        <f>_xlfn.XLOOKUP(fCompras!F1380,dComprador!$A$2:$A$7,dComprador!$B$2:$B$7)</f>
        <v>Lira</v>
      </c>
      <c r="L1380" t="str">
        <f>_xlfn.XLOOKUP(J1380,dFornecedor!$A$2:$A$6,dFornecedor!$B$2:$B$6)</f>
        <v>Atlas</v>
      </c>
      <c r="M1380" t="str">
        <f>_xlfn.XLOOKUP(G1380,dMateriaPrima!$A$2:$A$12,dMateriaPrima!$B$2:$B$12)</f>
        <v>Poliéster</v>
      </c>
      <c r="N1380" s="2">
        <f>_xlfn.XLOOKUP(G1380,dMateriaPrima!$A$2:$A$12,dMateriaPrima!$C$2:$C$12)</f>
        <v>8</v>
      </c>
      <c r="O1380" s="3">
        <f t="shared" si="105"/>
        <v>3720</v>
      </c>
      <c r="P1380" s="4">
        <f t="shared" si="106"/>
        <v>0</v>
      </c>
      <c r="Q1380" s="3">
        <f t="shared" si="107"/>
        <v>3720</v>
      </c>
      <c r="R1380" t="str">
        <f t="shared" si="108"/>
        <v>Em atraso</v>
      </c>
      <c r="S1380" s="5">
        <f t="shared" si="109"/>
        <v>4</v>
      </c>
    </row>
    <row r="1381" spans="1:19" x14ac:dyDescent="0.25">
      <c r="A1381">
        <v>1380</v>
      </c>
      <c r="B1381" s="1">
        <v>43709</v>
      </c>
      <c r="C1381" s="1">
        <v>43709</v>
      </c>
      <c r="D1381" s="1">
        <v>43715</v>
      </c>
      <c r="E1381" s="1">
        <v>43720</v>
      </c>
      <c r="F1381">
        <v>4</v>
      </c>
      <c r="G1381">
        <v>9</v>
      </c>
      <c r="H1381">
        <v>41</v>
      </c>
      <c r="I1381" s="6">
        <v>0</v>
      </c>
      <c r="J1381">
        <v>2</v>
      </c>
      <c r="K1381" t="str">
        <f>_xlfn.XLOOKUP(fCompras!F1381,dComprador!$A$2:$A$7,dComprador!$B$2:$B$7)</f>
        <v>Lira</v>
      </c>
      <c r="L1381" t="str">
        <f>_xlfn.XLOOKUP(J1381,dFornecedor!$A$2:$A$6,dFornecedor!$B$2:$B$6)</f>
        <v>Minerva</v>
      </c>
      <c r="M1381" t="str">
        <f>_xlfn.XLOOKUP(G1381,dMateriaPrima!$A$2:$A$12,dMateriaPrima!$B$2:$B$12)</f>
        <v>Couro</v>
      </c>
      <c r="N1381" s="2">
        <f>_xlfn.XLOOKUP(G1381,dMateriaPrima!$A$2:$A$12,dMateriaPrima!$C$2:$C$12)</f>
        <v>4.4000000000000004</v>
      </c>
      <c r="O1381" s="3">
        <f t="shared" si="105"/>
        <v>180.4</v>
      </c>
      <c r="P1381" s="4">
        <f t="shared" si="106"/>
        <v>0</v>
      </c>
      <c r="Q1381" s="3">
        <f t="shared" si="107"/>
        <v>180.4</v>
      </c>
      <c r="R1381" t="str">
        <f t="shared" si="108"/>
        <v>Em atraso</v>
      </c>
      <c r="S1381" s="5">
        <f t="shared" si="109"/>
        <v>5</v>
      </c>
    </row>
    <row r="1382" spans="1:19" x14ac:dyDescent="0.25">
      <c r="A1382">
        <v>1381</v>
      </c>
      <c r="B1382" s="1">
        <v>43709</v>
      </c>
      <c r="C1382" s="1">
        <v>43710</v>
      </c>
      <c r="D1382" s="1">
        <v>43719</v>
      </c>
      <c r="E1382" s="1">
        <v>43723</v>
      </c>
      <c r="F1382">
        <v>1</v>
      </c>
      <c r="G1382">
        <v>8</v>
      </c>
      <c r="H1382">
        <v>7</v>
      </c>
      <c r="I1382" s="6">
        <v>0</v>
      </c>
      <c r="J1382">
        <v>2</v>
      </c>
      <c r="K1382" t="str">
        <f>_xlfn.XLOOKUP(fCompras!F1382,dComprador!$A$2:$A$7,dComprador!$B$2:$B$7)</f>
        <v>Alon</v>
      </c>
      <c r="L1382" t="str">
        <f>_xlfn.XLOOKUP(J1382,dFornecedor!$A$2:$A$6,dFornecedor!$B$2:$B$6)</f>
        <v>Minerva</v>
      </c>
      <c r="M1382" t="str">
        <f>_xlfn.XLOOKUP(G1382,dMateriaPrima!$A$2:$A$12,dMateriaPrima!$B$2:$B$12)</f>
        <v>Cimento</v>
      </c>
      <c r="N1382" s="2">
        <f>_xlfn.XLOOKUP(G1382,dMateriaPrima!$A$2:$A$12,dMateriaPrima!$C$2:$C$12)</f>
        <v>23</v>
      </c>
      <c r="O1382" s="3">
        <f t="shared" si="105"/>
        <v>161</v>
      </c>
      <c r="P1382" s="4">
        <f t="shared" si="106"/>
        <v>0</v>
      </c>
      <c r="Q1382" s="3">
        <f t="shared" si="107"/>
        <v>161</v>
      </c>
      <c r="R1382" t="str">
        <f t="shared" si="108"/>
        <v>Em atraso</v>
      </c>
      <c r="S1382" s="5">
        <f t="shared" si="109"/>
        <v>4</v>
      </c>
    </row>
    <row r="1383" spans="1:19" x14ac:dyDescent="0.25">
      <c r="A1383">
        <v>1382</v>
      </c>
      <c r="B1383" s="1">
        <v>43709</v>
      </c>
      <c r="C1383" s="1">
        <v>43712</v>
      </c>
      <c r="D1383" s="1">
        <v>43724</v>
      </c>
      <c r="E1383" s="1">
        <v>43725</v>
      </c>
      <c r="F1383">
        <v>1</v>
      </c>
      <c r="G1383">
        <v>9</v>
      </c>
      <c r="H1383">
        <v>58</v>
      </c>
      <c r="I1383" s="6">
        <v>0</v>
      </c>
      <c r="J1383">
        <v>3</v>
      </c>
      <c r="K1383" t="str">
        <f>_xlfn.XLOOKUP(fCompras!F1383,dComprador!$A$2:$A$7,dComprador!$B$2:$B$7)</f>
        <v>Alon</v>
      </c>
      <c r="L1383" t="str">
        <f>_xlfn.XLOOKUP(J1383,dFornecedor!$A$2:$A$6,dFornecedor!$B$2:$B$6)</f>
        <v>StepUp</v>
      </c>
      <c r="M1383" t="str">
        <f>_xlfn.XLOOKUP(G1383,dMateriaPrima!$A$2:$A$12,dMateriaPrima!$B$2:$B$12)</f>
        <v>Couro</v>
      </c>
      <c r="N1383" s="2">
        <f>_xlfn.XLOOKUP(G1383,dMateriaPrima!$A$2:$A$12,dMateriaPrima!$C$2:$C$12)</f>
        <v>4.4000000000000004</v>
      </c>
      <c r="O1383" s="3">
        <f t="shared" si="105"/>
        <v>255.20000000000002</v>
      </c>
      <c r="P1383" s="4">
        <f t="shared" si="106"/>
        <v>0</v>
      </c>
      <c r="Q1383" s="3">
        <f t="shared" si="107"/>
        <v>255.20000000000002</v>
      </c>
      <c r="R1383" t="str">
        <f t="shared" si="108"/>
        <v>Em atraso</v>
      </c>
      <c r="S1383" s="5">
        <f t="shared" si="109"/>
        <v>1</v>
      </c>
    </row>
    <row r="1384" spans="1:19" x14ac:dyDescent="0.25">
      <c r="A1384">
        <v>1383</v>
      </c>
      <c r="B1384" s="1">
        <v>43709</v>
      </c>
      <c r="C1384" s="1">
        <v>43709</v>
      </c>
      <c r="D1384" s="1">
        <v>43724</v>
      </c>
      <c r="E1384" s="1">
        <v>43728</v>
      </c>
      <c r="F1384">
        <v>1</v>
      </c>
      <c r="G1384">
        <v>2</v>
      </c>
      <c r="H1384">
        <v>106</v>
      </c>
      <c r="I1384" s="6">
        <v>0</v>
      </c>
      <c r="J1384">
        <v>2</v>
      </c>
      <c r="K1384" t="str">
        <f>_xlfn.XLOOKUP(fCompras!F1384,dComprador!$A$2:$A$7,dComprador!$B$2:$B$7)</f>
        <v>Alon</v>
      </c>
      <c r="L1384" t="str">
        <f>_xlfn.XLOOKUP(J1384,dFornecedor!$A$2:$A$6,dFornecedor!$B$2:$B$6)</f>
        <v>Minerva</v>
      </c>
      <c r="M1384" t="str">
        <f>_xlfn.XLOOKUP(G1384,dMateriaPrima!$A$2:$A$12,dMateriaPrima!$B$2:$B$12)</f>
        <v>Chapa Metal</v>
      </c>
      <c r="N1384" s="2">
        <f>_xlfn.XLOOKUP(G1384,dMateriaPrima!$A$2:$A$12,dMateriaPrima!$C$2:$C$12)</f>
        <v>299.89999999999998</v>
      </c>
      <c r="O1384" s="3">
        <f t="shared" si="105"/>
        <v>31789.399999999998</v>
      </c>
      <c r="P1384" s="4">
        <f t="shared" si="106"/>
        <v>0</v>
      </c>
      <c r="Q1384" s="3">
        <f t="shared" si="107"/>
        <v>31789.399999999998</v>
      </c>
      <c r="R1384" t="str">
        <f t="shared" si="108"/>
        <v>Em atraso</v>
      </c>
      <c r="S1384" s="5">
        <f t="shared" si="109"/>
        <v>4</v>
      </c>
    </row>
    <row r="1385" spans="1:19" x14ac:dyDescent="0.25">
      <c r="A1385">
        <v>1384</v>
      </c>
      <c r="B1385" s="1">
        <v>43709</v>
      </c>
      <c r="C1385" s="1">
        <v>43709</v>
      </c>
      <c r="D1385" s="1">
        <v>43723</v>
      </c>
      <c r="E1385" s="1">
        <v>43725</v>
      </c>
      <c r="F1385">
        <v>1</v>
      </c>
      <c r="G1385">
        <v>5</v>
      </c>
      <c r="H1385">
        <v>79</v>
      </c>
      <c r="I1385" s="6">
        <v>0</v>
      </c>
      <c r="J1385">
        <v>2</v>
      </c>
      <c r="K1385" t="str">
        <f>_xlfn.XLOOKUP(fCompras!F1385,dComprador!$A$2:$A$7,dComprador!$B$2:$B$7)</f>
        <v>Alon</v>
      </c>
      <c r="L1385" t="str">
        <f>_xlfn.XLOOKUP(J1385,dFornecedor!$A$2:$A$6,dFornecedor!$B$2:$B$6)</f>
        <v>Minerva</v>
      </c>
      <c r="M1385" t="str">
        <f>_xlfn.XLOOKUP(G1385,dMateriaPrima!$A$2:$A$12,dMateriaPrima!$B$2:$B$12)</f>
        <v>Areia</v>
      </c>
      <c r="N1385" s="2">
        <f>_xlfn.XLOOKUP(G1385,dMateriaPrima!$A$2:$A$12,dMateriaPrima!$C$2:$C$12)</f>
        <v>3.59</v>
      </c>
      <c r="O1385" s="3">
        <f t="shared" si="105"/>
        <v>283.61</v>
      </c>
      <c r="P1385" s="4">
        <f t="shared" si="106"/>
        <v>0</v>
      </c>
      <c r="Q1385" s="3">
        <f t="shared" si="107"/>
        <v>283.61</v>
      </c>
      <c r="R1385" t="str">
        <f t="shared" si="108"/>
        <v>Em atraso</v>
      </c>
      <c r="S1385" s="5">
        <f t="shared" si="109"/>
        <v>2</v>
      </c>
    </row>
    <row r="1386" spans="1:19" x14ac:dyDescent="0.25">
      <c r="A1386">
        <v>1385</v>
      </c>
      <c r="B1386" s="1">
        <v>43709</v>
      </c>
      <c r="C1386" s="1">
        <v>43717</v>
      </c>
      <c r="D1386" s="1">
        <v>43725</v>
      </c>
      <c r="E1386" s="1">
        <v>43727</v>
      </c>
      <c r="F1386">
        <v>1</v>
      </c>
      <c r="G1386">
        <v>4</v>
      </c>
      <c r="H1386">
        <v>446</v>
      </c>
      <c r="I1386" s="6">
        <v>0</v>
      </c>
      <c r="J1386">
        <v>3</v>
      </c>
      <c r="K1386" t="str">
        <f>_xlfn.XLOOKUP(fCompras!F1386,dComprador!$A$2:$A$7,dComprador!$B$2:$B$7)</f>
        <v>Alon</v>
      </c>
      <c r="L1386" t="str">
        <f>_xlfn.XLOOKUP(J1386,dFornecedor!$A$2:$A$6,dFornecedor!$B$2:$B$6)</f>
        <v>StepUp</v>
      </c>
      <c r="M1386" t="str">
        <f>_xlfn.XLOOKUP(G1386,dMateriaPrima!$A$2:$A$12,dMateriaPrima!$B$2:$B$12)</f>
        <v>Madeira</v>
      </c>
      <c r="N1386" s="2">
        <f>_xlfn.XLOOKUP(G1386,dMateriaPrima!$A$2:$A$12,dMateriaPrima!$C$2:$C$12)</f>
        <v>168</v>
      </c>
      <c r="O1386" s="3">
        <f t="shared" si="105"/>
        <v>74928</v>
      </c>
      <c r="P1386" s="4">
        <f t="shared" si="106"/>
        <v>0</v>
      </c>
      <c r="Q1386" s="3">
        <f t="shared" si="107"/>
        <v>74928</v>
      </c>
      <c r="R1386" t="str">
        <f t="shared" si="108"/>
        <v>Em atraso</v>
      </c>
      <c r="S1386" s="5">
        <f t="shared" si="109"/>
        <v>2</v>
      </c>
    </row>
    <row r="1387" spans="1:19" x14ac:dyDescent="0.25">
      <c r="A1387">
        <v>1386</v>
      </c>
      <c r="B1387" s="1">
        <v>43709</v>
      </c>
      <c r="C1387" s="1">
        <v>43720</v>
      </c>
      <c r="D1387" s="1">
        <v>43723</v>
      </c>
      <c r="E1387" s="1">
        <v>43725</v>
      </c>
      <c r="F1387">
        <v>3</v>
      </c>
      <c r="G1387">
        <v>7</v>
      </c>
      <c r="H1387">
        <v>644</v>
      </c>
      <c r="I1387" s="6">
        <v>0</v>
      </c>
      <c r="J1387">
        <v>1</v>
      </c>
      <c r="K1387" t="str">
        <f>_xlfn.XLOOKUP(fCompras!F1387,dComprador!$A$2:$A$7,dComprador!$B$2:$B$7)</f>
        <v>Diego</v>
      </c>
      <c r="L1387" t="str">
        <f>_xlfn.XLOOKUP(J1387,dFornecedor!$A$2:$A$6,dFornecedor!$B$2:$B$6)</f>
        <v>NorthShore</v>
      </c>
      <c r="M1387" t="str">
        <f>_xlfn.XLOOKUP(G1387,dMateriaPrima!$A$2:$A$12,dMateriaPrima!$B$2:$B$12)</f>
        <v>Poliéster</v>
      </c>
      <c r="N1387" s="2">
        <f>_xlfn.XLOOKUP(G1387,dMateriaPrima!$A$2:$A$12,dMateriaPrima!$C$2:$C$12)</f>
        <v>8</v>
      </c>
      <c r="O1387" s="3">
        <f t="shared" si="105"/>
        <v>5152</v>
      </c>
      <c r="P1387" s="4">
        <f t="shared" si="106"/>
        <v>0</v>
      </c>
      <c r="Q1387" s="3">
        <f t="shared" si="107"/>
        <v>5152</v>
      </c>
      <c r="R1387" t="str">
        <f t="shared" si="108"/>
        <v>Em atraso</v>
      </c>
      <c r="S1387" s="5">
        <f t="shared" si="109"/>
        <v>2</v>
      </c>
    </row>
    <row r="1388" spans="1:19" x14ac:dyDescent="0.25">
      <c r="A1388">
        <v>1387</v>
      </c>
      <c r="B1388" s="1">
        <v>43709</v>
      </c>
      <c r="C1388" s="1">
        <v>43717</v>
      </c>
      <c r="D1388" s="1">
        <v>43727</v>
      </c>
      <c r="E1388" s="1">
        <v>43725</v>
      </c>
      <c r="F1388">
        <v>3</v>
      </c>
      <c r="G1388">
        <v>7</v>
      </c>
      <c r="H1388">
        <v>407</v>
      </c>
      <c r="I1388" s="6">
        <v>0</v>
      </c>
      <c r="J1388">
        <v>1</v>
      </c>
      <c r="K1388" t="str">
        <f>_xlfn.XLOOKUP(fCompras!F1388,dComprador!$A$2:$A$7,dComprador!$B$2:$B$7)</f>
        <v>Diego</v>
      </c>
      <c r="L1388" t="str">
        <f>_xlfn.XLOOKUP(J1388,dFornecedor!$A$2:$A$6,dFornecedor!$B$2:$B$6)</f>
        <v>NorthShore</v>
      </c>
      <c r="M1388" t="str">
        <f>_xlfn.XLOOKUP(G1388,dMateriaPrima!$A$2:$A$12,dMateriaPrima!$B$2:$B$12)</f>
        <v>Poliéster</v>
      </c>
      <c r="N1388" s="2">
        <f>_xlfn.XLOOKUP(G1388,dMateriaPrima!$A$2:$A$12,dMateriaPrima!$C$2:$C$12)</f>
        <v>8</v>
      </c>
      <c r="O1388" s="3">
        <f t="shared" si="105"/>
        <v>3256</v>
      </c>
      <c r="P1388" s="4">
        <f t="shared" si="106"/>
        <v>0</v>
      </c>
      <c r="Q1388" s="3">
        <f t="shared" si="107"/>
        <v>3256</v>
      </c>
      <c r="R1388" t="str">
        <f t="shared" si="108"/>
        <v>No prazo</v>
      </c>
      <c r="S1388" s="5">
        <f t="shared" si="109"/>
        <v>0</v>
      </c>
    </row>
    <row r="1389" spans="1:19" x14ac:dyDescent="0.25">
      <c r="A1389">
        <v>1388</v>
      </c>
      <c r="B1389" s="1">
        <v>43709</v>
      </c>
      <c r="C1389" s="1">
        <v>43721</v>
      </c>
      <c r="D1389" s="1">
        <v>43730</v>
      </c>
      <c r="E1389" s="1">
        <v>43733</v>
      </c>
      <c r="F1389">
        <v>1</v>
      </c>
      <c r="G1389">
        <v>8</v>
      </c>
      <c r="H1389">
        <v>48</v>
      </c>
      <c r="I1389" s="6">
        <v>0</v>
      </c>
      <c r="J1389">
        <v>1</v>
      </c>
      <c r="K1389" t="str">
        <f>_xlfn.XLOOKUP(fCompras!F1389,dComprador!$A$2:$A$7,dComprador!$B$2:$B$7)</f>
        <v>Alon</v>
      </c>
      <c r="L1389" t="str">
        <f>_xlfn.XLOOKUP(J1389,dFornecedor!$A$2:$A$6,dFornecedor!$B$2:$B$6)</f>
        <v>NorthShore</v>
      </c>
      <c r="M1389" t="str">
        <f>_xlfn.XLOOKUP(G1389,dMateriaPrima!$A$2:$A$12,dMateriaPrima!$B$2:$B$12)</f>
        <v>Cimento</v>
      </c>
      <c r="N1389" s="2">
        <f>_xlfn.XLOOKUP(G1389,dMateriaPrima!$A$2:$A$12,dMateriaPrima!$C$2:$C$12)</f>
        <v>23</v>
      </c>
      <c r="O1389" s="3">
        <f t="shared" si="105"/>
        <v>1104</v>
      </c>
      <c r="P1389" s="4">
        <f t="shared" si="106"/>
        <v>0</v>
      </c>
      <c r="Q1389" s="3">
        <f t="shared" si="107"/>
        <v>1104</v>
      </c>
      <c r="R1389" t="str">
        <f t="shared" si="108"/>
        <v>Em atraso</v>
      </c>
      <c r="S1389" s="5">
        <f t="shared" si="109"/>
        <v>3</v>
      </c>
    </row>
    <row r="1390" spans="1:19" x14ac:dyDescent="0.25">
      <c r="A1390">
        <v>1389</v>
      </c>
      <c r="B1390" s="1">
        <v>43710</v>
      </c>
      <c r="C1390" s="1">
        <v>43710</v>
      </c>
      <c r="D1390" s="1">
        <v>43717</v>
      </c>
      <c r="E1390" s="1">
        <v>43722</v>
      </c>
      <c r="F1390">
        <v>4</v>
      </c>
      <c r="G1390">
        <v>6</v>
      </c>
      <c r="H1390">
        <v>272</v>
      </c>
      <c r="I1390" s="6">
        <v>0</v>
      </c>
      <c r="J1390">
        <v>5</v>
      </c>
      <c r="K1390" t="str">
        <f>_xlfn.XLOOKUP(fCompras!F1390,dComprador!$A$2:$A$7,dComprador!$B$2:$B$7)</f>
        <v>Lira</v>
      </c>
      <c r="L1390" t="str">
        <f>_xlfn.XLOOKUP(J1390,dFornecedor!$A$2:$A$6,dFornecedor!$B$2:$B$6)</f>
        <v>Atlas</v>
      </c>
      <c r="M1390" t="str">
        <f>_xlfn.XLOOKUP(G1390,dMateriaPrima!$A$2:$A$12,dMateriaPrima!$B$2:$B$12)</f>
        <v>Fio Algodão</v>
      </c>
      <c r="N1390" s="2">
        <f>_xlfn.XLOOKUP(G1390,dMateriaPrima!$A$2:$A$12,dMateriaPrima!$C$2:$C$12)</f>
        <v>55.9</v>
      </c>
      <c r="O1390" s="3">
        <f t="shared" si="105"/>
        <v>15204.8</v>
      </c>
      <c r="P1390" s="4">
        <f t="shared" si="106"/>
        <v>0</v>
      </c>
      <c r="Q1390" s="3">
        <f t="shared" si="107"/>
        <v>15204.8</v>
      </c>
      <c r="R1390" t="str">
        <f t="shared" si="108"/>
        <v>Em atraso</v>
      </c>
      <c r="S1390" s="5">
        <f t="shared" si="109"/>
        <v>5</v>
      </c>
    </row>
    <row r="1391" spans="1:19" x14ac:dyDescent="0.25">
      <c r="A1391">
        <v>1390</v>
      </c>
      <c r="B1391" s="1">
        <v>43710</v>
      </c>
      <c r="C1391" s="1">
        <v>43720</v>
      </c>
      <c r="D1391" s="1">
        <v>43721</v>
      </c>
      <c r="E1391" s="1">
        <v>43727</v>
      </c>
      <c r="F1391">
        <v>4</v>
      </c>
      <c r="G1391">
        <v>5</v>
      </c>
      <c r="H1391">
        <v>276</v>
      </c>
      <c r="I1391" s="6">
        <v>0.36</v>
      </c>
      <c r="J1391">
        <v>3</v>
      </c>
      <c r="K1391" t="str">
        <f>_xlfn.XLOOKUP(fCompras!F1391,dComprador!$A$2:$A$7,dComprador!$B$2:$B$7)</f>
        <v>Lira</v>
      </c>
      <c r="L1391" t="str">
        <f>_xlfn.XLOOKUP(J1391,dFornecedor!$A$2:$A$6,dFornecedor!$B$2:$B$6)</f>
        <v>StepUp</v>
      </c>
      <c r="M1391" t="str">
        <f>_xlfn.XLOOKUP(G1391,dMateriaPrima!$A$2:$A$12,dMateriaPrima!$B$2:$B$12)</f>
        <v>Areia</v>
      </c>
      <c r="N1391" s="2">
        <f>_xlfn.XLOOKUP(G1391,dMateriaPrima!$A$2:$A$12,dMateriaPrima!$C$2:$C$12)</f>
        <v>3.59</v>
      </c>
      <c r="O1391" s="3">
        <f t="shared" si="105"/>
        <v>990.83999999999992</v>
      </c>
      <c r="P1391" s="4">
        <f t="shared" si="106"/>
        <v>356.70239999999995</v>
      </c>
      <c r="Q1391" s="3">
        <f t="shared" si="107"/>
        <v>634.13760000000002</v>
      </c>
      <c r="R1391" t="str">
        <f t="shared" si="108"/>
        <v>Em atraso</v>
      </c>
      <c r="S1391" s="5">
        <f t="shared" si="109"/>
        <v>6</v>
      </c>
    </row>
    <row r="1392" spans="1:19" x14ac:dyDescent="0.25">
      <c r="A1392">
        <v>1391</v>
      </c>
      <c r="B1392" s="1">
        <v>43710</v>
      </c>
      <c r="C1392" s="1">
        <v>43710</v>
      </c>
      <c r="D1392" s="1">
        <v>43716</v>
      </c>
      <c r="E1392" s="1">
        <v>43718</v>
      </c>
      <c r="F1392">
        <v>4</v>
      </c>
      <c r="G1392">
        <v>5</v>
      </c>
      <c r="H1392">
        <v>5</v>
      </c>
      <c r="I1392" s="6">
        <v>0</v>
      </c>
      <c r="J1392">
        <v>5</v>
      </c>
      <c r="K1392" t="str">
        <f>_xlfn.XLOOKUP(fCompras!F1392,dComprador!$A$2:$A$7,dComprador!$B$2:$B$7)</f>
        <v>Lira</v>
      </c>
      <c r="L1392" t="str">
        <f>_xlfn.XLOOKUP(J1392,dFornecedor!$A$2:$A$6,dFornecedor!$B$2:$B$6)</f>
        <v>Atlas</v>
      </c>
      <c r="M1392" t="str">
        <f>_xlfn.XLOOKUP(G1392,dMateriaPrima!$A$2:$A$12,dMateriaPrima!$B$2:$B$12)</f>
        <v>Areia</v>
      </c>
      <c r="N1392" s="2">
        <f>_xlfn.XLOOKUP(G1392,dMateriaPrima!$A$2:$A$12,dMateriaPrima!$C$2:$C$12)</f>
        <v>3.59</v>
      </c>
      <c r="O1392" s="3">
        <f t="shared" si="105"/>
        <v>17.95</v>
      </c>
      <c r="P1392" s="4">
        <f t="shared" si="106"/>
        <v>0</v>
      </c>
      <c r="Q1392" s="3">
        <f t="shared" si="107"/>
        <v>17.95</v>
      </c>
      <c r="R1392" t="str">
        <f t="shared" si="108"/>
        <v>Em atraso</v>
      </c>
      <c r="S1392" s="5">
        <f t="shared" si="109"/>
        <v>2</v>
      </c>
    </row>
    <row r="1393" spans="1:19" x14ac:dyDescent="0.25">
      <c r="A1393">
        <v>1392</v>
      </c>
      <c r="B1393" s="1">
        <v>43710</v>
      </c>
      <c r="C1393" s="1">
        <v>43710</v>
      </c>
      <c r="D1393" s="1">
        <v>43717</v>
      </c>
      <c r="E1393" s="1">
        <v>43719</v>
      </c>
      <c r="F1393">
        <v>4</v>
      </c>
      <c r="G1393">
        <v>9</v>
      </c>
      <c r="H1393">
        <v>74</v>
      </c>
      <c r="I1393" s="6">
        <v>0</v>
      </c>
      <c r="J1393">
        <v>5</v>
      </c>
      <c r="K1393" t="str">
        <f>_xlfn.XLOOKUP(fCompras!F1393,dComprador!$A$2:$A$7,dComprador!$B$2:$B$7)</f>
        <v>Lira</v>
      </c>
      <c r="L1393" t="str">
        <f>_xlfn.XLOOKUP(J1393,dFornecedor!$A$2:$A$6,dFornecedor!$B$2:$B$6)</f>
        <v>Atlas</v>
      </c>
      <c r="M1393" t="str">
        <f>_xlfn.XLOOKUP(G1393,dMateriaPrima!$A$2:$A$12,dMateriaPrima!$B$2:$B$12)</f>
        <v>Couro</v>
      </c>
      <c r="N1393" s="2">
        <f>_xlfn.XLOOKUP(G1393,dMateriaPrima!$A$2:$A$12,dMateriaPrima!$C$2:$C$12)</f>
        <v>4.4000000000000004</v>
      </c>
      <c r="O1393" s="3">
        <f t="shared" si="105"/>
        <v>325.60000000000002</v>
      </c>
      <c r="P1393" s="4">
        <f t="shared" si="106"/>
        <v>0</v>
      </c>
      <c r="Q1393" s="3">
        <f t="shared" si="107"/>
        <v>325.60000000000002</v>
      </c>
      <c r="R1393" t="str">
        <f t="shared" si="108"/>
        <v>Em atraso</v>
      </c>
      <c r="S1393" s="5">
        <f t="shared" si="109"/>
        <v>2</v>
      </c>
    </row>
    <row r="1394" spans="1:19" x14ac:dyDescent="0.25">
      <c r="A1394">
        <v>1393</v>
      </c>
      <c r="B1394" s="1">
        <v>43710</v>
      </c>
      <c r="C1394" s="1">
        <v>43710</v>
      </c>
      <c r="D1394" s="1">
        <v>43729</v>
      </c>
      <c r="E1394" s="1">
        <v>43732</v>
      </c>
      <c r="F1394">
        <v>1</v>
      </c>
      <c r="G1394">
        <v>9</v>
      </c>
      <c r="H1394">
        <v>206</v>
      </c>
      <c r="I1394" s="6">
        <v>0</v>
      </c>
      <c r="J1394">
        <v>4</v>
      </c>
      <c r="K1394" t="str">
        <f>_xlfn.XLOOKUP(fCompras!F1394,dComprador!$A$2:$A$7,dComprador!$B$2:$B$7)</f>
        <v>Alon</v>
      </c>
      <c r="L1394" t="str">
        <f>_xlfn.XLOOKUP(J1394,dFornecedor!$A$2:$A$6,dFornecedor!$B$2:$B$6)</f>
        <v>AlphaOmega</v>
      </c>
      <c r="M1394" t="str">
        <f>_xlfn.XLOOKUP(G1394,dMateriaPrima!$A$2:$A$12,dMateriaPrima!$B$2:$B$12)</f>
        <v>Couro</v>
      </c>
      <c r="N1394" s="2">
        <f>_xlfn.XLOOKUP(G1394,dMateriaPrima!$A$2:$A$12,dMateriaPrima!$C$2:$C$12)</f>
        <v>4.4000000000000004</v>
      </c>
      <c r="O1394" s="3">
        <f t="shared" si="105"/>
        <v>906.40000000000009</v>
      </c>
      <c r="P1394" s="4">
        <f t="shared" si="106"/>
        <v>0</v>
      </c>
      <c r="Q1394" s="3">
        <f t="shared" si="107"/>
        <v>906.40000000000009</v>
      </c>
      <c r="R1394" t="str">
        <f t="shared" si="108"/>
        <v>Em atraso</v>
      </c>
      <c r="S1394" s="5">
        <f t="shared" si="109"/>
        <v>3</v>
      </c>
    </row>
    <row r="1395" spans="1:19" x14ac:dyDescent="0.25">
      <c r="A1395">
        <v>1394</v>
      </c>
      <c r="B1395" s="1">
        <v>43710</v>
      </c>
      <c r="C1395" s="1">
        <v>43711</v>
      </c>
      <c r="D1395" s="1">
        <v>43736</v>
      </c>
      <c r="E1395" s="1">
        <v>43738</v>
      </c>
      <c r="F1395">
        <v>3</v>
      </c>
      <c r="G1395">
        <v>7</v>
      </c>
      <c r="H1395">
        <v>15</v>
      </c>
      <c r="I1395" s="6">
        <v>0</v>
      </c>
      <c r="J1395">
        <v>3</v>
      </c>
      <c r="K1395" t="str">
        <f>_xlfn.XLOOKUP(fCompras!F1395,dComprador!$A$2:$A$7,dComprador!$B$2:$B$7)</f>
        <v>Diego</v>
      </c>
      <c r="L1395" t="str">
        <f>_xlfn.XLOOKUP(J1395,dFornecedor!$A$2:$A$6,dFornecedor!$B$2:$B$6)</f>
        <v>StepUp</v>
      </c>
      <c r="M1395" t="str">
        <f>_xlfn.XLOOKUP(G1395,dMateriaPrima!$A$2:$A$12,dMateriaPrima!$B$2:$B$12)</f>
        <v>Poliéster</v>
      </c>
      <c r="N1395" s="2">
        <f>_xlfn.XLOOKUP(G1395,dMateriaPrima!$A$2:$A$12,dMateriaPrima!$C$2:$C$12)</f>
        <v>8</v>
      </c>
      <c r="O1395" s="3">
        <f t="shared" si="105"/>
        <v>120</v>
      </c>
      <c r="P1395" s="4">
        <f t="shared" si="106"/>
        <v>0</v>
      </c>
      <c r="Q1395" s="3">
        <f t="shared" si="107"/>
        <v>120</v>
      </c>
      <c r="R1395" t="str">
        <f t="shared" si="108"/>
        <v>Em atraso</v>
      </c>
      <c r="S1395" s="5">
        <f t="shared" si="109"/>
        <v>2</v>
      </c>
    </row>
    <row r="1396" spans="1:19" x14ac:dyDescent="0.25">
      <c r="A1396">
        <v>1395</v>
      </c>
      <c r="B1396" s="1">
        <v>43710</v>
      </c>
      <c r="C1396" s="1">
        <v>43711</v>
      </c>
      <c r="D1396" s="1">
        <v>43726</v>
      </c>
      <c r="E1396" s="1">
        <v>43730</v>
      </c>
      <c r="F1396">
        <v>2</v>
      </c>
      <c r="G1396">
        <v>10</v>
      </c>
      <c r="H1396">
        <v>2</v>
      </c>
      <c r="I1396" s="6">
        <v>0</v>
      </c>
      <c r="J1396">
        <v>3</v>
      </c>
      <c r="K1396" t="str">
        <f>_xlfn.XLOOKUP(fCompras!F1396,dComprador!$A$2:$A$7,dComprador!$B$2:$B$7)</f>
        <v>João</v>
      </c>
      <c r="L1396" t="str">
        <f>_xlfn.XLOOKUP(J1396,dFornecedor!$A$2:$A$6,dFornecedor!$B$2:$B$6)</f>
        <v>StepUp</v>
      </c>
      <c r="M1396" t="str">
        <f>_xlfn.XLOOKUP(G1396,dMateriaPrima!$A$2:$A$12,dMateriaPrima!$B$2:$B$12)</f>
        <v>Pedra Britada</v>
      </c>
      <c r="N1396" s="2">
        <f>_xlfn.XLOOKUP(G1396,dMateriaPrima!$A$2:$A$12,dMateriaPrima!$C$2:$C$12)</f>
        <v>56</v>
      </c>
      <c r="O1396" s="3">
        <f t="shared" si="105"/>
        <v>112</v>
      </c>
      <c r="P1396" s="4">
        <f t="shared" si="106"/>
        <v>0</v>
      </c>
      <c r="Q1396" s="3">
        <f t="shared" si="107"/>
        <v>112</v>
      </c>
      <c r="R1396" t="str">
        <f t="shared" si="108"/>
        <v>Em atraso</v>
      </c>
      <c r="S1396" s="5">
        <f t="shared" si="109"/>
        <v>4</v>
      </c>
    </row>
    <row r="1397" spans="1:19" x14ac:dyDescent="0.25">
      <c r="A1397">
        <v>1396</v>
      </c>
      <c r="B1397" s="1">
        <v>43711</v>
      </c>
      <c r="C1397" s="1">
        <v>43711</v>
      </c>
      <c r="D1397" s="1">
        <v>43718</v>
      </c>
      <c r="E1397" s="1">
        <v>43717</v>
      </c>
      <c r="F1397">
        <v>4</v>
      </c>
      <c r="G1397">
        <v>7</v>
      </c>
      <c r="H1397">
        <v>170</v>
      </c>
      <c r="I1397" s="6">
        <v>0</v>
      </c>
      <c r="J1397">
        <v>5</v>
      </c>
      <c r="K1397" t="str">
        <f>_xlfn.XLOOKUP(fCompras!F1397,dComprador!$A$2:$A$7,dComprador!$B$2:$B$7)</f>
        <v>Lira</v>
      </c>
      <c r="L1397" t="str">
        <f>_xlfn.XLOOKUP(J1397,dFornecedor!$A$2:$A$6,dFornecedor!$B$2:$B$6)</f>
        <v>Atlas</v>
      </c>
      <c r="M1397" t="str">
        <f>_xlfn.XLOOKUP(G1397,dMateriaPrima!$A$2:$A$12,dMateriaPrima!$B$2:$B$12)</f>
        <v>Poliéster</v>
      </c>
      <c r="N1397" s="2">
        <f>_xlfn.XLOOKUP(G1397,dMateriaPrima!$A$2:$A$12,dMateriaPrima!$C$2:$C$12)</f>
        <v>8</v>
      </c>
      <c r="O1397" s="3">
        <f t="shared" si="105"/>
        <v>1360</v>
      </c>
      <c r="P1397" s="4">
        <f t="shared" si="106"/>
        <v>0</v>
      </c>
      <c r="Q1397" s="3">
        <f t="shared" si="107"/>
        <v>1360</v>
      </c>
      <c r="R1397" t="str">
        <f t="shared" si="108"/>
        <v>No prazo</v>
      </c>
      <c r="S1397" s="5">
        <f t="shared" si="109"/>
        <v>0</v>
      </c>
    </row>
    <row r="1398" spans="1:19" x14ac:dyDescent="0.25">
      <c r="A1398">
        <v>1397</v>
      </c>
      <c r="B1398" s="1">
        <v>43711</v>
      </c>
      <c r="C1398" s="1">
        <v>43712</v>
      </c>
      <c r="D1398" s="1">
        <v>43718</v>
      </c>
      <c r="E1398" s="1">
        <v>43721</v>
      </c>
      <c r="F1398">
        <v>4</v>
      </c>
      <c r="G1398">
        <v>1</v>
      </c>
      <c r="H1398">
        <v>67</v>
      </c>
      <c r="I1398" s="6">
        <v>0</v>
      </c>
      <c r="J1398">
        <v>4</v>
      </c>
      <c r="K1398" t="str">
        <f>_xlfn.XLOOKUP(fCompras!F1398,dComprador!$A$2:$A$7,dComprador!$B$2:$B$7)</f>
        <v>Lira</v>
      </c>
      <c r="L1398" t="str">
        <f>_xlfn.XLOOKUP(J1398,dFornecedor!$A$2:$A$6,dFornecedor!$B$2:$B$6)</f>
        <v>AlphaOmega</v>
      </c>
      <c r="M1398" t="str">
        <f>_xlfn.XLOOKUP(G1398,dMateriaPrima!$A$2:$A$12,dMateriaPrima!$B$2:$B$12)</f>
        <v>Tecido</v>
      </c>
      <c r="N1398" s="2">
        <f>_xlfn.XLOOKUP(G1398,dMateriaPrima!$A$2:$A$12,dMateriaPrima!$C$2:$C$12)</f>
        <v>18</v>
      </c>
      <c r="O1398" s="3">
        <f t="shared" si="105"/>
        <v>1206</v>
      </c>
      <c r="P1398" s="4">
        <f t="shared" si="106"/>
        <v>0</v>
      </c>
      <c r="Q1398" s="3">
        <f t="shared" si="107"/>
        <v>1206</v>
      </c>
      <c r="R1398" t="str">
        <f t="shared" si="108"/>
        <v>Em atraso</v>
      </c>
      <c r="S1398" s="5">
        <f t="shared" si="109"/>
        <v>3</v>
      </c>
    </row>
    <row r="1399" spans="1:19" x14ac:dyDescent="0.25">
      <c r="A1399">
        <v>1398</v>
      </c>
      <c r="B1399" s="1">
        <v>43711</v>
      </c>
      <c r="C1399" s="1">
        <v>43716</v>
      </c>
      <c r="D1399" s="1">
        <v>43719</v>
      </c>
      <c r="E1399" s="1">
        <v>43721</v>
      </c>
      <c r="F1399">
        <v>4</v>
      </c>
      <c r="G1399">
        <v>10</v>
      </c>
      <c r="H1399">
        <v>9</v>
      </c>
      <c r="I1399" s="6">
        <v>0</v>
      </c>
      <c r="J1399">
        <v>4</v>
      </c>
      <c r="K1399" t="str">
        <f>_xlfn.XLOOKUP(fCompras!F1399,dComprador!$A$2:$A$7,dComprador!$B$2:$B$7)</f>
        <v>Lira</v>
      </c>
      <c r="L1399" t="str">
        <f>_xlfn.XLOOKUP(J1399,dFornecedor!$A$2:$A$6,dFornecedor!$B$2:$B$6)</f>
        <v>AlphaOmega</v>
      </c>
      <c r="M1399" t="str">
        <f>_xlfn.XLOOKUP(G1399,dMateriaPrima!$A$2:$A$12,dMateriaPrima!$B$2:$B$12)</f>
        <v>Pedra Britada</v>
      </c>
      <c r="N1399" s="2">
        <f>_xlfn.XLOOKUP(G1399,dMateriaPrima!$A$2:$A$12,dMateriaPrima!$C$2:$C$12)</f>
        <v>56</v>
      </c>
      <c r="O1399" s="3">
        <f t="shared" si="105"/>
        <v>504</v>
      </c>
      <c r="P1399" s="4">
        <f t="shared" si="106"/>
        <v>0</v>
      </c>
      <c r="Q1399" s="3">
        <f t="shared" si="107"/>
        <v>504</v>
      </c>
      <c r="R1399" t="str">
        <f t="shared" si="108"/>
        <v>Em atraso</v>
      </c>
      <c r="S1399" s="5">
        <f t="shared" si="109"/>
        <v>2</v>
      </c>
    </row>
    <row r="1400" spans="1:19" x14ac:dyDescent="0.25">
      <c r="A1400">
        <v>1399</v>
      </c>
      <c r="B1400" s="1">
        <v>43711</v>
      </c>
      <c r="C1400" s="1">
        <v>43711</v>
      </c>
      <c r="D1400" s="1">
        <v>43718</v>
      </c>
      <c r="E1400" s="1">
        <v>43718</v>
      </c>
      <c r="F1400">
        <v>4</v>
      </c>
      <c r="G1400">
        <v>5</v>
      </c>
      <c r="H1400">
        <v>314</v>
      </c>
      <c r="I1400" s="6">
        <v>0</v>
      </c>
      <c r="J1400">
        <v>4</v>
      </c>
      <c r="K1400" t="str">
        <f>_xlfn.XLOOKUP(fCompras!F1400,dComprador!$A$2:$A$7,dComprador!$B$2:$B$7)</f>
        <v>Lira</v>
      </c>
      <c r="L1400" t="str">
        <f>_xlfn.XLOOKUP(J1400,dFornecedor!$A$2:$A$6,dFornecedor!$B$2:$B$6)</f>
        <v>AlphaOmega</v>
      </c>
      <c r="M1400" t="str">
        <f>_xlfn.XLOOKUP(G1400,dMateriaPrima!$A$2:$A$12,dMateriaPrima!$B$2:$B$12)</f>
        <v>Areia</v>
      </c>
      <c r="N1400" s="2">
        <f>_xlfn.XLOOKUP(G1400,dMateriaPrima!$A$2:$A$12,dMateriaPrima!$C$2:$C$12)</f>
        <v>3.59</v>
      </c>
      <c r="O1400" s="3">
        <f t="shared" si="105"/>
        <v>1127.26</v>
      </c>
      <c r="P1400" s="4">
        <f t="shared" si="106"/>
        <v>0</v>
      </c>
      <c r="Q1400" s="3">
        <f t="shared" si="107"/>
        <v>1127.26</v>
      </c>
      <c r="R1400" t="str">
        <f t="shared" si="108"/>
        <v>No prazo</v>
      </c>
      <c r="S1400" s="5">
        <f t="shared" si="109"/>
        <v>0</v>
      </c>
    </row>
    <row r="1401" spans="1:19" x14ac:dyDescent="0.25">
      <c r="A1401">
        <v>1400</v>
      </c>
      <c r="B1401" s="1">
        <v>43711</v>
      </c>
      <c r="C1401" s="1">
        <v>43712</v>
      </c>
      <c r="D1401" s="1">
        <v>43719</v>
      </c>
      <c r="E1401" s="1">
        <v>43719</v>
      </c>
      <c r="F1401">
        <v>4</v>
      </c>
      <c r="G1401">
        <v>9</v>
      </c>
      <c r="H1401">
        <v>179</v>
      </c>
      <c r="I1401" s="6">
        <v>0</v>
      </c>
      <c r="J1401">
        <v>3</v>
      </c>
      <c r="K1401" t="str">
        <f>_xlfn.XLOOKUP(fCompras!F1401,dComprador!$A$2:$A$7,dComprador!$B$2:$B$7)</f>
        <v>Lira</v>
      </c>
      <c r="L1401" t="str">
        <f>_xlfn.XLOOKUP(J1401,dFornecedor!$A$2:$A$6,dFornecedor!$B$2:$B$6)</f>
        <v>StepUp</v>
      </c>
      <c r="M1401" t="str">
        <f>_xlfn.XLOOKUP(G1401,dMateriaPrima!$A$2:$A$12,dMateriaPrima!$B$2:$B$12)</f>
        <v>Couro</v>
      </c>
      <c r="N1401" s="2">
        <f>_xlfn.XLOOKUP(G1401,dMateriaPrima!$A$2:$A$12,dMateriaPrima!$C$2:$C$12)</f>
        <v>4.4000000000000004</v>
      </c>
      <c r="O1401" s="3">
        <f t="shared" si="105"/>
        <v>787.6</v>
      </c>
      <c r="P1401" s="4">
        <f t="shared" si="106"/>
        <v>0</v>
      </c>
      <c r="Q1401" s="3">
        <f t="shared" si="107"/>
        <v>787.6</v>
      </c>
      <c r="R1401" t="str">
        <f t="shared" si="108"/>
        <v>No prazo</v>
      </c>
      <c r="S1401" s="5">
        <f t="shared" si="109"/>
        <v>0</v>
      </c>
    </row>
    <row r="1402" spans="1:19" x14ac:dyDescent="0.25">
      <c r="A1402">
        <v>1401</v>
      </c>
      <c r="B1402" s="1">
        <v>43711</v>
      </c>
      <c r="C1402" s="1">
        <v>43711</v>
      </c>
      <c r="D1402" s="1">
        <v>43727</v>
      </c>
      <c r="E1402" s="1">
        <v>43729</v>
      </c>
      <c r="F1402">
        <v>2</v>
      </c>
      <c r="G1402">
        <v>6</v>
      </c>
      <c r="H1402">
        <v>53</v>
      </c>
      <c r="I1402" s="6">
        <v>0</v>
      </c>
      <c r="J1402">
        <v>2</v>
      </c>
      <c r="K1402" t="str">
        <f>_xlfn.XLOOKUP(fCompras!F1402,dComprador!$A$2:$A$7,dComprador!$B$2:$B$7)</f>
        <v>João</v>
      </c>
      <c r="L1402" t="str">
        <f>_xlfn.XLOOKUP(J1402,dFornecedor!$A$2:$A$6,dFornecedor!$B$2:$B$6)</f>
        <v>Minerva</v>
      </c>
      <c r="M1402" t="str">
        <f>_xlfn.XLOOKUP(G1402,dMateriaPrima!$A$2:$A$12,dMateriaPrima!$B$2:$B$12)</f>
        <v>Fio Algodão</v>
      </c>
      <c r="N1402" s="2">
        <f>_xlfn.XLOOKUP(G1402,dMateriaPrima!$A$2:$A$12,dMateriaPrima!$C$2:$C$12)</f>
        <v>55.9</v>
      </c>
      <c r="O1402" s="3">
        <f t="shared" si="105"/>
        <v>2962.7</v>
      </c>
      <c r="P1402" s="4">
        <f t="shared" si="106"/>
        <v>0</v>
      </c>
      <c r="Q1402" s="3">
        <f t="shared" si="107"/>
        <v>2962.7</v>
      </c>
      <c r="R1402" t="str">
        <f t="shared" si="108"/>
        <v>Em atraso</v>
      </c>
      <c r="S1402" s="5">
        <f t="shared" si="109"/>
        <v>2</v>
      </c>
    </row>
    <row r="1403" spans="1:19" x14ac:dyDescent="0.25">
      <c r="A1403">
        <v>1402</v>
      </c>
      <c r="B1403" s="1">
        <v>43711</v>
      </c>
      <c r="C1403" s="1">
        <v>43712</v>
      </c>
      <c r="D1403" s="1">
        <v>43738</v>
      </c>
      <c r="E1403" s="1">
        <v>43740</v>
      </c>
      <c r="F1403">
        <v>1</v>
      </c>
      <c r="G1403">
        <v>7</v>
      </c>
      <c r="H1403">
        <v>3</v>
      </c>
      <c r="I1403" s="6">
        <v>0</v>
      </c>
      <c r="J1403">
        <v>3</v>
      </c>
      <c r="K1403" t="str">
        <f>_xlfn.XLOOKUP(fCompras!F1403,dComprador!$A$2:$A$7,dComprador!$B$2:$B$7)</f>
        <v>Alon</v>
      </c>
      <c r="L1403" t="str">
        <f>_xlfn.XLOOKUP(J1403,dFornecedor!$A$2:$A$6,dFornecedor!$B$2:$B$6)</f>
        <v>StepUp</v>
      </c>
      <c r="M1403" t="str">
        <f>_xlfn.XLOOKUP(G1403,dMateriaPrima!$A$2:$A$12,dMateriaPrima!$B$2:$B$12)</f>
        <v>Poliéster</v>
      </c>
      <c r="N1403" s="2">
        <f>_xlfn.XLOOKUP(G1403,dMateriaPrima!$A$2:$A$12,dMateriaPrima!$C$2:$C$12)</f>
        <v>8</v>
      </c>
      <c r="O1403" s="3">
        <f t="shared" si="105"/>
        <v>24</v>
      </c>
      <c r="P1403" s="4">
        <f t="shared" si="106"/>
        <v>0</v>
      </c>
      <c r="Q1403" s="3">
        <f t="shared" si="107"/>
        <v>24</v>
      </c>
      <c r="R1403" t="str">
        <f t="shared" si="108"/>
        <v>Em atraso</v>
      </c>
      <c r="S1403" s="5">
        <f t="shared" si="109"/>
        <v>2</v>
      </c>
    </row>
    <row r="1404" spans="1:19" x14ac:dyDescent="0.25">
      <c r="A1404">
        <v>1403</v>
      </c>
      <c r="B1404" s="1">
        <v>43711</v>
      </c>
      <c r="C1404" s="1">
        <v>43712</v>
      </c>
      <c r="D1404" s="1">
        <v>43729</v>
      </c>
      <c r="E1404" s="1">
        <v>43729</v>
      </c>
      <c r="F1404">
        <v>1</v>
      </c>
      <c r="G1404">
        <v>4</v>
      </c>
      <c r="H1404">
        <v>84</v>
      </c>
      <c r="I1404" s="6">
        <v>0</v>
      </c>
      <c r="J1404">
        <v>3</v>
      </c>
      <c r="K1404" t="str">
        <f>_xlfn.XLOOKUP(fCompras!F1404,dComprador!$A$2:$A$7,dComprador!$B$2:$B$7)</f>
        <v>Alon</v>
      </c>
      <c r="L1404" t="str">
        <f>_xlfn.XLOOKUP(J1404,dFornecedor!$A$2:$A$6,dFornecedor!$B$2:$B$6)</f>
        <v>StepUp</v>
      </c>
      <c r="M1404" t="str">
        <f>_xlfn.XLOOKUP(G1404,dMateriaPrima!$A$2:$A$12,dMateriaPrima!$B$2:$B$12)</f>
        <v>Madeira</v>
      </c>
      <c r="N1404" s="2">
        <f>_xlfn.XLOOKUP(G1404,dMateriaPrima!$A$2:$A$12,dMateriaPrima!$C$2:$C$12)</f>
        <v>168</v>
      </c>
      <c r="O1404" s="3">
        <f t="shared" si="105"/>
        <v>14112</v>
      </c>
      <c r="P1404" s="4">
        <f t="shared" si="106"/>
        <v>0</v>
      </c>
      <c r="Q1404" s="3">
        <f t="shared" si="107"/>
        <v>14112</v>
      </c>
      <c r="R1404" t="str">
        <f t="shared" si="108"/>
        <v>No prazo</v>
      </c>
      <c r="S1404" s="5">
        <f t="shared" si="109"/>
        <v>0</v>
      </c>
    </row>
    <row r="1405" spans="1:19" x14ac:dyDescent="0.25">
      <c r="A1405">
        <v>1404</v>
      </c>
      <c r="B1405" s="1">
        <v>43711</v>
      </c>
      <c r="C1405" s="1">
        <v>43715</v>
      </c>
      <c r="D1405" s="1">
        <v>43735</v>
      </c>
      <c r="E1405" s="1">
        <v>43736</v>
      </c>
      <c r="F1405">
        <v>1</v>
      </c>
      <c r="G1405">
        <v>5</v>
      </c>
      <c r="H1405">
        <v>187</v>
      </c>
      <c r="I1405" s="6">
        <v>0</v>
      </c>
      <c r="J1405">
        <v>1</v>
      </c>
      <c r="K1405" t="str">
        <f>_xlfn.XLOOKUP(fCompras!F1405,dComprador!$A$2:$A$7,dComprador!$B$2:$B$7)</f>
        <v>Alon</v>
      </c>
      <c r="L1405" t="str">
        <f>_xlfn.XLOOKUP(J1405,dFornecedor!$A$2:$A$6,dFornecedor!$B$2:$B$6)</f>
        <v>NorthShore</v>
      </c>
      <c r="M1405" t="str">
        <f>_xlfn.XLOOKUP(G1405,dMateriaPrima!$A$2:$A$12,dMateriaPrima!$B$2:$B$12)</f>
        <v>Areia</v>
      </c>
      <c r="N1405" s="2">
        <f>_xlfn.XLOOKUP(G1405,dMateriaPrima!$A$2:$A$12,dMateriaPrima!$C$2:$C$12)</f>
        <v>3.59</v>
      </c>
      <c r="O1405" s="3">
        <f t="shared" si="105"/>
        <v>671.32999999999993</v>
      </c>
      <c r="P1405" s="4">
        <f t="shared" si="106"/>
        <v>0</v>
      </c>
      <c r="Q1405" s="3">
        <f t="shared" si="107"/>
        <v>671.32999999999993</v>
      </c>
      <c r="R1405" t="str">
        <f t="shared" si="108"/>
        <v>Em atraso</v>
      </c>
      <c r="S1405" s="5">
        <f t="shared" si="109"/>
        <v>1</v>
      </c>
    </row>
    <row r="1406" spans="1:19" x14ac:dyDescent="0.25">
      <c r="A1406">
        <v>1405</v>
      </c>
      <c r="B1406" s="1">
        <v>43712</v>
      </c>
      <c r="C1406" s="1">
        <v>43715</v>
      </c>
      <c r="D1406" s="1">
        <v>43719</v>
      </c>
      <c r="E1406" s="1">
        <v>43720</v>
      </c>
      <c r="F1406">
        <v>4</v>
      </c>
      <c r="G1406">
        <v>7</v>
      </c>
      <c r="H1406">
        <v>22</v>
      </c>
      <c r="I1406" s="6">
        <v>0</v>
      </c>
      <c r="J1406">
        <v>1</v>
      </c>
      <c r="K1406" t="str">
        <f>_xlfn.XLOOKUP(fCompras!F1406,dComprador!$A$2:$A$7,dComprador!$B$2:$B$7)</f>
        <v>Lira</v>
      </c>
      <c r="L1406" t="str">
        <f>_xlfn.XLOOKUP(J1406,dFornecedor!$A$2:$A$6,dFornecedor!$B$2:$B$6)</f>
        <v>NorthShore</v>
      </c>
      <c r="M1406" t="str">
        <f>_xlfn.XLOOKUP(G1406,dMateriaPrima!$A$2:$A$12,dMateriaPrima!$B$2:$B$12)</f>
        <v>Poliéster</v>
      </c>
      <c r="N1406" s="2">
        <f>_xlfn.XLOOKUP(G1406,dMateriaPrima!$A$2:$A$12,dMateriaPrima!$C$2:$C$12)</f>
        <v>8</v>
      </c>
      <c r="O1406" s="3">
        <f t="shared" si="105"/>
        <v>176</v>
      </c>
      <c r="P1406" s="4">
        <f t="shared" si="106"/>
        <v>0</v>
      </c>
      <c r="Q1406" s="3">
        <f t="shared" si="107"/>
        <v>176</v>
      </c>
      <c r="R1406" t="str">
        <f t="shared" si="108"/>
        <v>Em atraso</v>
      </c>
      <c r="S1406" s="5">
        <f t="shared" si="109"/>
        <v>1</v>
      </c>
    </row>
    <row r="1407" spans="1:19" x14ac:dyDescent="0.25">
      <c r="A1407">
        <v>1406</v>
      </c>
      <c r="B1407" s="1">
        <v>43712</v>
      </c>
      <c r="C1407" s="1">
        <v>43715</v>
      </c>
      <c r="D1407" s="1">
        <v>43717</v>
      </c>
      <c r="E1407" s="1">
        <v>43721</v>
      </c>
      <c r="F1407">
        <v>4</v>
      </c>
      <c r="G1407">
        <v>8</v>
      </c>
      <c r="H1407">
        <v>249</v>
      </c>
      <c r="I1407" s="6">
        <v>0</v>
      </c>
      <c r="J1407">
        <v>3</v>
      </c>
      <c r="K1407" t="str">
        <f>_xlfn.XLOOKUP(fCompras!F1407,dComprador!$A$2:$A$7,dComprador!$B$2:$B$7)</f>
        <v>Lira</v>
      </c>
      <c r="L1407" t="str">
        <f>_xlfn.XLOOKUP(J1407,dFornecedor!$A$2:$A$6,dFornecedor!$B$2:$B$6)</f>
        <v>StepUp</v>
      </c>
      <c r="M1407" t="str">
        <f>_xlfn.XLOOKUP(G1407,dMateriaPrima!$A$2:$A$12,dMateriaPrima!$B$2:$B$12)</f>
        <v>Cimento</v>
      </c>
      <c r="N1407" s="2">
        <f>_xlfn.XLOOKUP(G1407,dMateriaPrima!$A$2:$A$12,dMateriaPrima!$C$2:$C$12)</f>
        <v>23</v>
      </c>
      <c r="O1407" s="3">
        <f t="shared" si="105"/>
        <v>5727</v>
      </c>
      <c r="P1407" s="4">
        <f t="shared" si="106"/>
        <v>0</v>
      </c>
      <c r="Q1407" s="3">
        <f t="shared" si="107"/>
        <v>5727</v>
      </c>
      <c r="R1407" t="str">
        <f t="shared" si="108"/>
        <v>Em atraso</v>
      </c>
      <c r="S1407" s="5">
        <f t="shared" si="109"/>
        <v>4</v>
      </c>
    </row>
    <row r="1408" spans="1:19" x14ac:dyDescent="0.25">
      <c r="A1408">
        <v>1407</v>
      </c>
      <c r="B1408" s="1">
        <v>43712</v>
      </c>
      <c r="C1408" s="1">
        <v>43712</v>
      </c>
      <c r="D1408" s="1">
        <v>43725</v>
      </c>
      <c r="E1408" s="1">
        <v>43727</v>
      </c>
      <c r="F1408">
        <v>4</v>
      </c>
      <c r="G1408">
        <v>6</v>
      </c>
      <c r="H1408">
        <v>113</v>
      </c>
      <c r="I1408" s="6">
        <v>0</v>
      </c>
      <c r="J1408">
        <v>4</v>
      </c>
      <c r="K1408" t="str">
        <f>_xlfn.XLOOKUP(fCompras!F1408,dComprador!$A$2:$A$7,dComprador!$B$2:$B$7)</f>
        <v>Lira</v>
      </c>
      <c r="L1408" t="str">
        <f>_xlfn.XLOOKUP(J1408,dFornecedor!$A$2:$A$6,dFornecedor!$B$2:$B$6)</f>
        <v>AlphaOmega</v>
      </c>
      <c r="M1408" t="str">
        <f>_xlfn.XLOOKUP(G1408,dMateriaPrima!$A$2:$A$12,dMateriaPrima!$B$2:$B$12)</f>
        <v>Fio Algodão</v>
      </c>
      <c r="N1408" s="2">
        <f>_xlfn.XLOOKUP(G1408,dMateriaPrima!$A$2:$A$12,dMateriaPrima!$C$2:$C$12)</f>
        <v>55.9</v>
      </c>
      <c r="O1408" s="3">
        <f t="shared" si="105"/>
        <v>6316.7</v>
      </c>
      <c r="P1408" s="4">
        <f t="shared" si="106"/>
        <v>0</v>
      </c>
      <c r="Q1408" s="3">
        <f t="shared" si="107"/>
        <v>6316.7</v>
      </c>
      <c r="R1408" t="str">
        <f t="shared" si="108"/>
        <v>Em atraso</v>
      </c>
      <c r="S1408" s="5">
        <f t="shared" si="109"/>
        <v>2</v>
      </c>
    </row>
    <row r="1409" spans="1:19" x14ac:dyDescent="0.25">
      <c r="A1409">
        <v>1408</v>
      </c>
      <c r="B1409" s="1">
        <v>43712</v>
      </c>
      <c r="C1409" s="1">
        <v>43721</v>
      </c>
      <c r="D1409" s="1">
        <v>43733</v>
      </c>
      <c r="E1409" s="1">
        <v>43734</v>
      </c>
      <c r="F1409">
        <v>1</v>
      </c>
      <c r="G1409">
        <v>9</v>
      </c>
      <c r="H1409">
        <v>529</v>
      </c>
      <c r="I1409" s="6">
        <v>0</v>
      </c>
      <c r="J1409">
        <v>2</v>
      </c>
      <c r="K1409" t="str">
        <f>_xlfn.XLOOKUP(fCompras!F1409,dComprador!$A$2:$A$7,dComprador!$B$2:$B$7)</f>
        <v>Alon</v>
      </c>
      <c r="L1409" t="str">
        <f>_xlfn.XLOOKUP(J1409,dFornecedor!$A$2:$A$6,dFornecedor!$B$2:$B$6)</f>
        <v>Minerva</v>
      </c>
      <c r="M1409" t="str">
        <f>_xlfn.XLOOKUP(G1409,dMateriaPrima!$A$2:$A$12,dMateriaPrima!$B$2:$B$12)</f>
        <v>Couro</v>
      </c>
      <c r="N1409" s="2">
        <f>_xlfn.XLOOKUP(G1409,dMateriaPrima!$A$2:$A$12,dMateriaPrima!$C$2:$C$12)</f>
        <v>4.4000000000000004</v>
      </c>
      <c r="O1409" s="3">
        <f t="shared" si="105"/>
        <v>2327.6000000000004</v>
      </c>
      <c r="P1409" s="4">
        <f t="shared" si="106"/>
        <v>0</v>
      </c>
      <c r="Q1409" s="3">
        <f t="shared" si="107"/>
        <v>2327.6000000000004</v>
      </c>
      <c r="R1409" t="str">
        <f t="shared" si="108"/>
        <v>Em atraso</v>
      </c>
      <c r="S1409" s="5">
        <f t="shared" si="109"/>
        <v>1</v>
      </c>
    </row>
    <row r="1410" spans="1:19" x14ac:dyDescent="0.25">
      <c r="A1410">
        <v>1409</v>
      </c>
      <c r="B1410" s="1">
        <v>43712</v>
      </c>
      <c r="C1410" s="1">
        <v>43720</v>
      </c>
      <c r="D1410" s="1">
        <v>43731</v>
      </c>
      <c r="E1410" s="1">
        <v>43733</v>
      </c>
      <c r="F1410">
        <v>1</v>
      </c>
      <c r="G1410">
        <v>4</v>
      </c>
      <c r="H1410">
        <v>75</v>
      </c>
      <c r="I1410" s="6">
        <v>0</v>
      </c>
      <c r="J1410">
        <v>2</v>
      </c>
      <c r="K1410" t="str">
        <f>_xlfn.XLOOKUP(fCompras!F1410,dComprador!$A$2:$A$7,dComprador!$B$2:$B$7)</f>
        <v>Alon</v>
      </c>
      <c r="L1410" t="str">
        <f>_xlfn.XLOOKUP(J1410,dFornecedor!$A$2:$A$6,dFornecedor!$B$2:$B$6)</f>
        <v>Minerva</v>
      </c>
      <c r="M1410" t="str">
        <f>_xlfn.XLOOKUP(G1410,dMateriaPrima!$A$2:$A$12,dMateriaPrima!$B$2:$B$12)</f>
        <v>Madeira</v>
      </c>
      <c r="N1410" s="2">
        <f>_xlfn.XLOOKUP(G1410,dMateriaPrima!$A$2:$A$12,dMateriaPrima!$C$2:$C$12)</f>
        <v>168</v>
      </c>
      <c r="O1410" s="3">
        <f t="shared" si="105"/>
        <v>12600</v>
      </c>
      <c r="P1410" s="4">
        <f t="shared" si="106"/>
        <v>0</v>
      </c>
      <c r="Q1410" s="3">
        <f t="shared" si="107"/>
        <v>12600</v>
      </c>
      <c r="R1410" t="str">
        <f t="shared" si="108"/>
        <v>Em atraso</v>
      </c>
      <c r="S1410" s="5">
        <f t="shared" si="109"/>
        <v>2</v>
      </c>
    </row>
    <row r="1411" spans="1:19" x14ac:dyDescent="0.25">
      <c r="A1411">
        <v>1410</v>
      </c>
      <c r="B1411" s="1">
        <v>43712</v>
      </c>
      <c r="C1411" s="1">
        <v>43720</v>
      </c>
      <c r="D1411" s="1">
        <v>43737</v>
      </c>
      <c r="E1411" s="1">
        <v>43739</v>
      </c>
      <c r="F1411">
        <v>1</v>
      </c>
      <c r="G1411">
        <v>4</v>
      </c>
      <c r="H1411">
        <v>24</v>
      </c>
      <c r="I1411" s="6">
        <v>0</v>
      </c>
      <c r="J1411">
        <v>3</v>
      </c>
      <c r="K1411" t="str">
        <f>_xlfn.XLOOKUP(fCompras!F1411,dComprador!$A$2:$A$7,dComprador!$B$2:$B$7)</f>
        <v>Alon</v>
      </c>
      <c r="L1411" t="str">
        <f>_xlfn.XLOOKUP(J1411,dFornecedor!$A$2:$A$6,dFornecedor!$B$2:$B$6)</f>
        <v>StepUp</v>
      </c>
      <c r="M1411" t="str">
        <f>_xlfn.XLOOKUP(G1411,dMateriaPrima!$A$2:$A$12,dMateriaPrima!$B$2:$B$12)</f>
        <v>Madeira</v>
      </c>
      <c r="N1411" s="2">
        <f>_xlfn.XLOOKUP(G1411,dMateriaPrima!$A$2:$A$12,dMateriaPrima!$C$2:$C$12)</f>
        <v>168</v>
      </c>
      <c r="O1411" s="3">
        <f t="shared" ref="O1411:O1474" si="110">PRODUCT(H1411,N1411)</f>
        <v>4032</v>
      </c>
      <c r="P1411" s="4">
        <f t="shared" ref="P1411:P1474" si="111">PRODUCT(O1411,I1411)</f>
        <v>0</v>
      </c>
      <c r="Q1411" s="3">
        <f t="shared" ref="Q1411:Q1474" si="112">O1411-P1411</f>
        <v>4032</v>
      </c>
      <c r="R1411" t="str">
        <f t="shared" ref="R1411:R1474" si="113">IF(E1411&lt;=D1411,"No prazo",IF(E1411&gt;D1411,"Em atraso"))</f>
        <v>Em atraso</v>
      </c>
      <c r="S1411" s="5">
        <f t="shared" ref="S1411:S1474" si="114">IF(E1411 &gt;D1411, E1411-D1411,0)</f>
        <v>2</v>
      </c>
    </row>
    <row r="1412" spans="1:19" x14ac:dyDescent="0.25">
      <c r="A1412">
        <v>1411</v>
      </c>
      <c r="B1412" s="1">
        <v>43712</v>
      </c>
      <c r="C1412" s="1">
        <v>43712</v>
      </c>
      <c r="D1412" s="1">
        <v>43741</v>
      </c>
      <c r="E1412" s="1">
        <v>43743</v>
      </c>
      <c r="F1412">
        <v>1</v>
      </c>
      <c r="G1412">
        <v>9</v>
      </c>
      <c r="H1412">
        <v>327</v>
      </c>
      <c r="I1412" s="6">
        <v>0</v>
      </c>
      <c r="J1412">
        <v>2</v>
      </c>
      <c r="K1412" t="str">
        <f>_xlfn.XLOOKUP(fCompras!F1412,dComprador!$A$2:$A$7,dComprador!$B$2:$B$7)</f>
        <v>Alon</v>
      </c>
      <c r="L1412" t="str">
        <f>_xlfn.XLOOKUP(J1412,dFornecedor!$A$2:$A$6,dFornecedor!$B$2:$B$6)</f>
        <v>Minerva</v>
      </c>
      <c r="M1412" t="str">
        <f>_xlfn.XLOOKUP(G1412,dMateriaPrima!$A$2:$A$12,dMateriaPrima!$B$2:$B$12)</f>
        <v>Couro</v>
      </c>
      <c r="N1412" s="2">
        <f>_xlfn.XLOOKUP(G1412,dMateriaPrima!$A$2:$A$12,dMateriaPrima!$C$2:$C$12)</f>
        <v>4.4000000000000004</v>
      </c>
      <c r="O1412" s="3">
        <f t="shared" si="110"/>
        <v>1438.8000000000002</v>
      </c>
      <c r="P1412" s="4">
        <f t="shared" si="111"/>
        <v>0</v>
      </c>
      <c r="Q1412" s="3">
        <f t="shared" si="112"/>
        <v>1438.8000000000002</v>
      </c>
      <c r="R1412" t="str">
        <f t="shared" si="113"/>
        <v>Em atraso</v>
      </c>
      <c r="S1412" s="5">
        <f t="shared" si="114"/>
        <v>2</v>
      </c>
    </row>
    <row r="1413" spans="1:19" x14ac:dyDescent="0.25">
      <c r="A1413">
        <v>1412</v>
      </c>
      <c r="B1413" s="1">
        <v>43713</v>
      </c>
      <c r="C1413" s="1">
        <v>43713</v>
      </c>
      <c r="D1413" s="1">
        <v>43744</v>
      </c>
      <c r="E1413" s="1">
        <v>43748</v>
      </c>
      <c r="F1413">
        <v>1</v>
      </c>
      <c r="G1413">
        <v>5</v>
      </c>
      <c r="H1413">
        <v>407</v>
      </c>
      <c r="I1413" s="6">
        <v>0</v>
      </c>
      <c r="J1413">
        <v>2</v>
      </c>
      <c r="K1413" t="str">
        <f>_xlfn.XLOOKUP(fCompras!F1413,dComprador!$A$2:$A$7,dComprador!$B$2:$B$7)</f>
        <v>Alon</v>
      </c>
      <c r="L1413" t="str">
        <f>_xlfn.XLOOKUP(J1413,dFornecedor!$A$2:$A$6,dFornecedor!$B$2:$B$6)</f>
        <v>Minerva</v>
      </c>
      <c r="M1413" t="str">
        <f>_xlfn.XLOOKUP(G1413,dMateriaPrima!$A$2:$A$12,dMateriaPrima!$B$2:$B$12)</f>
        <v>Areia</v>
      </c>
      <c r="N1413" s="2">
        <f>_xlfn.XLOOKUP(G1413,dMateriaPrima!$A$2:$A$12,dMateriaPrima!$C$2:$C$12)</f>
        <v>3.59</v>
      </c>
      <c r="O1413" s="3">
        <f t="shared" si="110"/>
        <v>1461.1299999999999</v>
      </c>
      <c r="P1413" s="4">
        <f t="shared" si="111"/>
        <v>0</v>
      </c>
      <c r="Q1413" s="3">
        <f t="shared" si="112"/>
        <v>1461.1299999999999</v>
      </c>
      <c r="R1413" t="str">
        <f t="shared" si="113"/>
        <v>Em atraso</v>
      </c>
      <c r="S1413" s="5">
        <f t="shared" si="114"/>
        <v>4</v>
      </c>
    </row>
    <row r="1414" spans="1:19" x14ac:dyDescent="0.25">
      <c r="A1414">
        <v>1413</v>
      </c>
      <c r="B1414" s="1">
        <v>43713</v>
      </c>
      <c r="C1414" s="1">
        <v>43722</v>
      </c>
      <c r="D1414" s="1">
        <v>43725</v>
      </c>
      <c r="E1414" s="1">
        <v>43731</v>
      </c>
      <c r="F1414">
        <v>4</v>
      </c>
      <c r="G1414">
        <v>11</v>
      </c>
      <c r="H1414">
        <v>313</v>
      </c>
      <c r="I1414" s="6">
        <v>0</v>
      </c>
      <c r="J1414">
        <v>2</v>
      </c>
      <c r="K1414" t="str">
        <f>_xlfn.XLOOKUP(fCompras!F1414,dComprador!$A$2:$A$7,dComprador!$B$2:$B$7)</f>
        <v>Lira</v>
      </c>
      <c r="L1414" t="str">
        <f>_xlfn.XLOOKUP(J1414,dFornecedor!$A$2:$A$6,dFornecedor!$B$2:$B$6)</f>
        <v>Minerva</v>
      </c>
      <c r="M1414" t="str">
        <f>_xlfn.XLOOKUP(G1414,dMateriaPrima!$A$2:$A$12,dMateriaPrima!$B$2:$B$12)</f>
        <v>Papel</v>
      </c>
      <c r="N1414" s="2">
        <f>_xlfn.XLOOKUP(G1414,dMateriaPrima!$A$2:$A$12,dMateriaPrima!$C$2:$C$12)</f>
        <v>9</v>
      </c>
      <c r="O1414" s="3">
        <f t="shared" si="110"/>
        <v>2817</v>
      </c>
      <c r="P1414" s="4">
        <f t="shared" si="111"/>
        <v>0</v>
      </c>
      <c r="Q1414" s="3">
        <f t="shared" si="112"/>
        <v>2817</v>
      </c>
      <c r="R1414" t="str">
        <f t="shared" si="113"/>
        <v>Em atraso</v>
      </c>
      <c r="S1414" s="5">
        <f t="shared" si="114"/>
        <v>6</v>
      </c>
    </row>
    <row r="1415" spans="1:19" x14ac:dyDescent="0.25">
      <c r="A1415">
        <v>1414</v>
      </c>
      <c r="B1415" s="1">
        <v>43713</v>
      </c>
      <c r="C1415" s="1">
        <v>43720</v>
      </c>
      <c r="D1415" s="1">
        <v>43722</v>
      </c>
      <c r="E1415" s="1">
        <v>43727</v>
      </c>
      <c r="F1415">
        <v>4</v>
      </c>
      <c r="G1415">
        <v>4</v>
      </c>
      <c r="H1415">
        <v>36</v>
      </c>
      <c r="I1415" s="6">
        <v>0</v>
      </c>
      <c r="J1415">
        <v>2</v>
      </c>
      <c r="K1415" t="str">
        <f>_xlfn.XLOOKUP(fCompras!F1415,dComprador!$A$2:$A$7,dComprador!$B$2:$B$7)</f>
        <v>Lira</v>
      </c>
      <c r="L1415" t="str">
        <f>_xlfn.XLOOKUP(J1415,dFornecedor!$A$2:$A$6,dFornecedor!$B$2:$B$6)</f>
        <v>Minerva</v>
      </c>
      <c r="M1415" t="str">
        <f>_xlfn.XLOOKUP(G1415,dMateriaPrima!$A$2:$A$12,dMateriaPrima!$B$2:$B$12)</f>
        <v>Madeira</v>
      </c>
      <c r="N1415" s="2">
        <f>_xlfn.XLOOKUP(G1415,dMateriaPrima!$A$2:$A$12,dMateriaPrima!$C$2:$C$12)</f>
        <v>168</v>
      </c>
      <c r="O1415" s="3">
        <f t="shared" si="110"/>
        <v>6048</v>
      </c>
      <c r="P1415" s="4">
        <f t="shared" si="111"/>
        <v>0</v>
      </c>
      <c r="Q1415" s="3">
        <f t="shared" si="112"/>
        <v>6048</v>
      </c>
      <c r="R1415" t="str">
        <f t="shared" si="113"/>
        <v>Em atraso</v>
      </c>
      <c r="S1415" s="5">
        <f t="shared" si="114"/>
        <v>5</v>
      </c>
    </row>
    <row r="1416" spans="1:19" x14ac:dyDescent="0.25">
      <c r="A1416">
        <v>1415</v>
      </c>
      <c r="B1416" s="1">
        <v>43713</v>
      </c>
      <c r="C1416" s="1">
        <v>43714</v>
      </c>
      <c r="D1416" s="1">
        <v>43719</v>
      </c>
      <c r="E1416" s="1">
        <v>43723</v>
      </c>
      <c r="F1416">
        <v>4</v>
      </c>
      <c r="G1416">
        <v>2</v>
      </c>
      <c r="H1416">
        <v>55</v>
      </c>
      <c r="I1416" s="6">
        <v>0</v>
      </c>
      <c r="J1416">
        <v>3</v>
      </c>
      <c r="K1416" t="str">
        <f>_xlfn.XLOOKUP(fCompras!F1416,dComprador!$A$2:$A$7,dComprador!$B$2:$B$7)</f>
        <v>Lira</v>
      </c>
      <c r="L1416" t="str">
        <f>_xlfn.XLOOKUP(J1416,dFornecedor!$A$2:$A$6,dFornecedor!$B$2:$B$6)</f>
        <v>StepUp</v>
      </c>
      <c r="M1416" t="str">
        <f>_xlfn.XLOOKUP(G1416,dMateriaPrima!$A$2:$A$12,dMateriaPrima!$B$2:$B$12)</f>
        <v>Chapa Metal</v>
      </c>
      <c r="N1416" s="2">
        <f>_xlfn.XLOOKUP(G1416,dMateriaPrima!$A$2:$A$12,dMateriaPrima!$C$2:$C$12)</f>
        <v>299.89999999999998</v>
      </c>
      <c r="O1416" s="3">
        <f t="shared" si="110"/>
        <v>16494.5</v>
      </c>
      <c r="P1416" s="4">
        <f t="shared" si="111"/>
        <v>0</v>
      </c>
      <c r="Q1416" s="3">
        <f t="shared" si="112"/>
        <v>16494.5</v>
      </c>
      <c r="R1416" t="str">
        <f t="shared" si="113"/>
        <v>Em atraso</v>
      </c>
      <c r="S1416" s="5">
        <f t="shared" si="114"/>
        <v>4</v>
      </c>
    </row>
    <row r="1417" spans="1:19" x14ac:dyDescent="0.25">
      <c r="A1417">
        <v>1416</v>
      </c>
      <c r="B1417" s="1">
        <v>43713</v>
      </c>
      <c r="C1417" s="1">
        <v>43721</v>
      </c>
      <c r="D1417" s="1">
        <v>43733</v>
      </c>
      <c r="E1417" s="1">
        <v>43737</v>
      </c>
      <c r="F1417">
        <v>1</v>
      </c>
      <c r="G1417">
        <v>7</v>
      </c>
      <c r="H1417">
        <v>3</v>
      </c>
      <c r="I1417" s="6">
        <v>0</v>
      </c>
      <c r="J1417">
        <v>2</v>
      </c>
      <c r="K1417" t="str">
        <f>_xlfn.XLOOKUP(fCompras!F1417,dComprador!$A$2:$A$7,dComprador!$B$2:$B$7)</f>
        <v>Alon</v>
      </c>
      <c r="L1417" t="str">
        <f>_xlfn.XLOOKUP(J1417,dFornecedor!$A$2:$A$6,dFornecedor!$B$2:$B$6)</f>
        <v>Minerva</v>
      </c>
      <c r="M1417" t="str">
        <f>_xlfn.XLOOKUP(G1417,dMateriaPrima!$A$2:$A$12,dMateriaPrima!$B$2:$B$12)</f>
        <v>Poliéster</v>
      </c>
      <c r="N1417" s="2">
        <f>_xlfn.XLOOKUP(G1417,dMateriaPrima!$A$2:$A$12,dMateriaPrima!$C$2:$C$12)</f>
        <v>8</v>
      </c>
      <c r="O1417" s="3">
        <f t="shared" si="110"/>
        <v>24</v>
      </c>
      <c r="P1417" s="4">
        <f t="shared" si="111"/>
        <v>0</v>
      </c>
      <c r="Q1417" s="3">
        <f t="shared" si="112"/>
        <v>24</v>
      </c>
      <c r="R1417" t="str">
        <f t="shared" si="113"/>
        <v>Em atraso</v>
      </c>
      <c r="S1417" s="5">
        <f t="shared" si="114"/>
        <v>4</v>
      </c>
    </row>
    <row r="1418" spans="1:19" x14ac:dyDescent="0.25">
      <c r="A1418">
        <v>1417</v>
      </c>
      <c r="B1418" s="1">
        <v>43713</v>
      </c>
      <c r="C1418" s="1">
        <v>43713</v>
      </c>
      <c r="D1418" s="1">
        <v>43726</v>
      </c>
      <c r="E1418" s="1">
        <v>43727</v>
      </c>
      <c r="F1418">
        <v>3</v>
      </c>
      <c r="G1418">
        <v>6</v>
      </c>
      <c r="H1418">
        <v>85</v>
      </c>
      <c r="I1418" s="6">
        <v>0</v>
      </c>
      <c r="J1418">
        <v>2</v>
      </c>
      <c r="K1418" t="str">
        <f>_xlfn.XLOOKUP(fCompras!F1418,dComprador!$A$2:$A$7,dComprador!$B$2:$B$7)</f>
        <v>Diego</v>
      </c>
      <c r="L1418" t="str">
        <f>_xlfn.XLOOKUP(J1418,dFornecedor!$A$2:$A$6,dFornecedor!$B$2:$B$6)</f>
        <v>Minerva</v>
      </c>
      <c r="M1418" t="str">
        <f>_xlfn.XLOOKUP(G1418,dMateriaPrima!$A$2:$A$12,dMateriaPrima!$B$2:$B$12)</f>
        <v>Fio Algodão</v>
      </c>
      <c r="N1418" s="2">
        <f>_xlfn.XLOOKUP(G1418,dMateriaPrima!$A$2:$A$12,dMateriaPrima!$C$2:$C$12)</f>
        <v>55.9</v>
      </c>
      <c r="O1418" s="3">
        <f t="shared" si="110"/>
        <v>4751.5</v>
      </c>
      <c r="P1418" s="4">
        <f t="shared" si="111"/>
        <v>0</v>
      </c>
      <c r="Q1418" s="3">
        <f t="shared" si="112"/>
        <v>4751.5</v>
      </c>
      <c r="R1418" t="str">
        <f t="shared" si="113"/>
        <v>Em atraso</v>
      </c>
      <c r="S1418" s="5">
        <f t="shared" si="114"/>
        <v>1</v>
      </c>
    </row>
    <row r="1419" spans="1:19" x14ac:dyDescent="0.25">
      <c r="A1419">
        <v>1418</v>
      </c>
      <c r="B1419" s="1">
        <v>43713</v>
      </c>
      <c r="C1419" s="1">
        <v>43721</v>
      </c>
      <c r="D1419" s="1">
        <v>43729</v>
      </c>
      <c r="E1419" s="1">
        <v>43730</v>
      </c>
      <c r="F1419">
        <v>3</v>
      </c>
      <c r="G1419">
        <v>11</v>
      </c>
      <c r="H1419">
        <v>150</v>
      </c>
      <c r="I1419" s="6">
        <v>0</v>
      </c>
      <c r="J1419">
        <v>5</v>
      </c>
      <c r="K1419" t="str">
        <f>_xlfn.XLOOKUP(fCompras!F1419,dComprador!$A$2:$A$7,dComprador!$B$2:$B$7)</f>
        <v>Diego</v>
      </c>
      <c r="L1419" t="str">
        <f>_xlfn.XLOOKUP(J1419,dFornecedor!$A$2:$A$6,dFornecedor!$B$2:$B$6)</f>
        <v>Atlas</v>
      </c>
      <c r="M1419" t="str">
        <f>_xlfn.XLOOKUP(G1419,dMateriaPrima!$A$2:$A$12,dMateriaPrima!$B$2:$B$12)</f>
        <v>Papel</v>
      </c>
      <c r="N1419" s="2">
        <f>_xlfn.XLOOKUP(G1419,dMateriaPrima!$A$2:$A$12,dMateriaPrima!$C$2:$C$12)</f>
        <v>9</v>
      </c>
      <c r="O1419" s="3">
        <f t="shared" si="110"/>
        <v>1350</v>
      </c>
      <c r="P1419" s="4">
        <f t="shared" si="111"/>
        <v>0</v>
      </c>
      <c r="Q1419" s="3">
        <f t="shared" si="112"/>
        <v>1350</v>
      </c>
      <c r="R1419" t="str">
        <f t="shared" si="113"/>
        <v>Em atraso</v>
      </c>
      <c r="S1419" s="5">
        <f t="shared" si="114"/>
        <v>1</v>
      </c>
    </row>
    <row r="1420" spans="1:19" x14ac:dyDescent="0.25">
      <c r="A1420">
        <v>1419</v>
      </c>
      <c r="B1420" s="1">
        <v>43713</v>
      </c>
      <c r="C1420" s="1">
        <v>43718</v>
      </c>
      <c r="D1420" s="1">
        <v>43730</v>
      </c>
      <c r="E1420" s="1">
        <v>43732</v>
      </c>
      <c r="F1420">
        <v>2</v>
      </c>
      <c r="G1420">
        <v>9</v>
      </c>
      <c r="H1420">
        <v>193</v>
      </c>
      <c r="I1420" s="6">
        <v>0</v>
      </c>
      <c r="J1420">
        <v>5</v>
      </c>
      <c r="K1420" t="str">
        <f>_xlfn.XLOOKUP(fCompras!F1420,dComprador!$A$2:$A$7,dComprador!$B$2:$B$7)</f>
        <v>João</v>
      </c>
      <c r="L1420" t="str">
        <f>_xlfn.XLOOKUP(J1420,dFornecedor!$A$2:$A$6,dFornecedor!$B$2:$B$6)</f>
        <v>Atlas</v>
      </c>
      <c r="M1420" t="str">
        <f>_xlfn.XLOOKUP(G1420,dMateriaPrima!$A$2:$A$12,dMateriaPrima!$B$2:$B$12)</f>
        <v>Couro</v>
      </c>
      <c r="N1420" s="2">
        <f>_xlfn.XLOOKUP(G1420,dMateriaPrima!$A$2:$A$12,dMateriaPrima!$C$2:$C$12)</f>
        <v>4.4000000000000004</v>
      </c>
      <c r="O1420" s="3">
        <f t="shared" si="110"/>
        <v>849.2</v>
      </c>
      <c r="P1420" s="4">
        <f t="shared" si="111"/>
        <v>0</v>
      </c>
      <c r="Q1420" s="3">
        <f t="shared" si="112"/>
        <v>849.2</v>
      </c>
      <c r="R1420" t="str">
        <f t="shared" si="113"/>
        <v>Em atraso</v>
      </c>
      <c r="S1420" s="5">
        <f t="shared" si="114"/>
        <v>2</v>
      </c>
    </row>
    <row r="1421" spans="1:19" x14ac:dyDescent="0.25">
      <c r="A1421">
        <v>1420</v>
      </c>
      <c r="B1421" s="1">
        <v>43713</v>
      </c>
      <c r="C1421" s="1">
        <v>43725</v>
      </c>
      <c r="D1421" s="1">
        <v>43726</v>
      </c>
      <c r="E1421" s="1">
        <v>43727</v>
      </c>
      <c r="F1421">
        <v>2</v>
      </c>
      <c r="G1421">
        <v>5</v>
      </c>
      <c r="H1421">
        <v>81</v>
      </c>
      <c r="I1421" s="6">
        <v>0.17</v>
      </c>
      <c r="J1421">
        <v>1</v>
      </c>
      <c r="K1421" t="str">
        <f>_xlfn.XLOOKUP(fCompras!F1421,dComprador!$A$2:$A$7,dComprador!$B$2:$B$7)</f>
        <v>João</v>
      </c>
      <c r="L1421" t="str">
        <f>_xlfn.XLOOKUP(J1421,dFornecedor!$A$2:$A$6,dFornecedor!$B$2:$B$6)</f>
        <v>NorthShore</v>
      </c>
      <c r="M1421" t="str">
        <f>_xlfn.XLOOKUP(G1421,dMateriaPrima!$A$2:$A$12,dMateriaPrima!$B$2:$B$12)</f>
        <v>Areia</v>
      </c>
      <c r="N1421" s="2">
        <f>_xlfn.XLOOKUP(G1421,dMateriaPrima!$A$2:$A$12,dMateriaPrima!$C$2:$C$12)</f>
        <v>3.59</v>
      </c>
      <c r="O1421" s="3">
        <f t="shared" si="110"/>
        <v>290.78999999999996</v>
      </c>
      <c r="P1421" s="4">
        <f t="shared" si="111"/>
        <v>49.4343</v>
      </c>
      <c r="Q1421" s="3">
        <f t="shared" si="112"/>
        <v>241.35569999999996</v>
      </c>
      <c r="R1421" t="str">
        <f t="shared" si="113"/>
        <v>Em atraso</v>
      </c>
      <c r="S1421" s="5">
        <f t="shared" si="114"/>
        <v>1</v>
      </c>
    </row>
    <row r="1422" spans="1:19" x14ac:dyDescent="0.25">
      <c r="A1422">
        <v>1421</v>
      </c>
      <c r="B1422" s="1">
        <v>43713</v>
      </c>
      <c r="C1422" s="1">
        <v>43726</v>
      </c>
      <c r="D1422" s="1">
        <v>43732</v>
      </c>
      <c r="E1422" s="1">
        <v>43732</v>
      </c>
      <c r="F1422">
        <v>1</v>
      </c>
      <c r="G1422">
        <v>9</v>
      </c>
      <c r="H1422">
        <v>23</v>
      </c>
      <c r="I1422" s="6">
        <v>0</v>
      </c>
      <c r="J1422">
        <v>1</v>
      </c>
      <c r="K1422" t="str">
        <f>_xlfn.XLOOKUP(fCompras!F1422,dComprador!$A$2:$A$7,dComprador!$B$2:$B$7)</f>
        <v>Alon</v>
      </c>
      <c r="L1422" t="str">
        <f>_xlfn.XLOOKUP(J1422,dFornecedor!$A$2:$A$6,dFornecedor!$B$2:$B$6)</f>
        <v>NorthShore</v>
      </c>
      <c r="M1422" t="str">
        <f>_xlfn.XLOOKUP(G1422,dMateriaPrima!$A$2:$A$12,dMateriaPrima!$B$2:$B$12)</f>
        <v>Couro</v>
      </c>
      <c r="N1422" s="2">
        <f>_xlfn.XLOOKUP(G1422,dMateriaPrima!$A$2:$A$12,dMateriaPrima!$C$2:$C$12)</f>
        <v>4.4000000000000004</v>
      </c>
      <c r="O1422" s="3">
        <f t="shared" si="110"/>
        <v>101.2</v>
      </c>
      <c r="P1422" s="4">
        <f t="shared" si="111"/>
        <v>0</v>
      </c>
      <c r="Q1422" s="3">
        <f t="shared" si="112"/>
        <v>101.2</v>
      </c>
      <c r="R1422" t="str">
        <f t="shared" si="113"/>
        <v>No prazo</v>
      </c>
      <c r="S1422" s="5">
        <f t="shared" si="114"/>
        <v>0</v>
      </c>
    </row>
    <row r="1423" spans="1:19" x14ac:dyDescent="0.25">
      <c r="A1423">
        <v>1422</v>
      </c>
      <c r="B1423" s="1">
        <v>43713</v>
      </c>
      <c r="C1423" s="1">
        <v>43716</v>
      </c>
      <c r="D1423" s="1">
        <v>43746</v>
      </c>
      <c r="E1423" s="1">
        <v>43747</v>
      </c>
      <c r="F1423">
        <v>1</v>
      </c>
      <c r="G1423">
        <v>9</v>
      </c>
      <c r="H1423">
        <v>219</v>
      </c>
      <c r="I1423" s="6">
        <v>0</v>
      </c>
      <c r="J1423">
        <v>2</v>
      </c>
      <c r="K1423" t="str">
        <f>_xlfn.XLOOKUP(fCompras!F1423,dComprador!$A$2:$A$7,dComprador!$B$2:$B$7)</f>
        <v>Alon</v>
      </c>
      <c r="L1423" t="str">
        <f>_xlfn.XLOOKUP(J1423,dFornecedor!$A$2:$A$6,dFornecedor!$B$2:$B$6)</f>
        <v>Minerva</v>
      </c>
      <c r="M1423" t="str">
        <f>_xlfn.XLOOKUP(G1423,dMateriaPrima!$A$2:$A$12,dMateriaPrima!$B$2:$B$12)</f>
        <v>Couro</v>
      </c>
      <c r="N1423" s="2">
        <f>_xlfn.XLOOKUP(G1423,dMateriaPrima!$A$2:$A$12,dMateriaPrima!$C$2:$C$12)</f>
        <v>4.4000000000000004</v>
      </c>
      <c r="O1423" s="3">
        <f t="shared" si="110"/>
        <v>963.6</v>
      </c>
      <c r="P1423" s="4">
        <f t="shared" si="111"/>
        <v>0</v>
      </c>
      <c r="Q1423" s="3">
        <f t="shared" si="112"/>
        <v>963.6</v>
      </c>
      <c r="R1423" t="str">
        <f t="shared" si="113"/>
        <v>Em atraso</v>
      </c>
      <c r="S1423" s="5">
        <f t="shared" si="114"/>
        <v>1</v>
      </c>
    </row>
    <row r="1424" spans="1:19" x14ac:dyDescent="0.25">
      <c r="A1424">
        <v>1423</v>
      </c>
      <c r="B1424" s="1">
        <v>43713</v>
      </c>
      <c r="C1424" s="1">
        <v>43713</v>
      </c>
      <c r="D1424" s="1">
        <v>43730</v>
      </c>
      <c r="E1424" s="1">
        <v>43732</v>
      </c>
      <c r="F1424">
        <v>1</v>
      </c>
      <c r="G1424">
        <v>1</v>
      </c>
      <c r="H1424">
        <v>89</v>
      </c>
      <c r="I1424" s="6">
        <v>0</v>
      </c>
      <c r="J1424">
        <v>2</v>
      </c>
      <c r="K1424" t="str">
        <f>_xlfn.XLOOKUP(fCompras!F1424,dComprador!$A$2:$A$7,dComprador!$B$2:$B$7)</f>
        <v>Alon</v>
      </c>
      <c r="L1424" t="str">
        <f>_xlfn.XLOOKUP(J1424,dFornecedor!$A$2:$A$6,dFornecedor!$B$2:$B$6)</f>
        <v>Minerva</v>
      </c>
      <c r="M1424" t="str">
        <f>_xlfn.XLOOKUP(G1424,dMateriaPrima!$A$2:$A$12,dMateriaPrima!$B$2:$B$12)</f>
        <v>Tecido</v>
      </c>
      <c r="N1424" s="2">
        <f>_xlfn.XLOOKUP(G1424,dMateriaPrima!$A$2:$A$12,dMateriaPrima!$C$2:$C$12)</f>
        <v>18</v>
      </c>
      <c r="O1424" s="3">
        <f t="shared" si="110"/>
        <v>1602</v>
      </c>
      <c r="P1424" s="4">
        <f t="shared" si="111"/>
        <v>0</v>
      </c>
      <c r="Q1424" s="3">
        <f t="shared" si="112"/>
        <v>1602</v>
      </c>
      <c r="R1424" t="str">
        <f t="shared" si="113"/>
        <v>Em atraso</v>
      </c>
      <c r="S1424" s="5">
        <f t="shared" si="114"/>
        <v>2</v>
      </c>
    </row>
    <row r="1425" spans="1:19" x14ac:dyDescent="0.25">
      <c r="A1425">
        <v>1424</v>
      </c>
      <c r="B1425" s="1">
        <v>43714</v>
      </c>
      <c r="C1425" s="1">
        <v>43717</v>
      </c>
      <c r="D1425" s="1">
        <v>43721</v>
      </c>
      <c r="E1425" s="1">
        <v>43724</v>
      </c>
      <c r="F1425">
        <v>4</v>
      </c>
      <c r="G1425">
        <v>7</v>
      </c>
      <c r="H1425">
        <v>111</v>
      </c>
      <c r="I1425" s="6">
        <v>0</v>
      </c>
      <c r="J1425">
        <v>3</v>
      </c>
      <c r="K1425" t="str">
        <f>_xlfn.XLOOKUP(fCompras!F1425,dComprador!$A$2:$A$7,dComprador!$B$2:$B$7)</f>
        <v>Lira</v>
      </c>
      <c r="L1425" t="str">
        <f>_xlfn.XLOOKUP(J1425,dFornecedor!$A$2:$A$6,dFornecedor!$B$2:$B$6)</f>
        <v>StepUp</v>
      </c>
      <c r="M1425" t="str">
        <f>_xlfn.XLOOKUP(G1425,dMateriaPrima!$A$2:$A$12,dMateriaPrima!$B$2:$B$12)</f>
        <v>Poliéster</v>
      </c>
      <c r="N1425" s="2">
        <f>_xlfn.XLOOKUP(G1425,dMateriaPrima!$A$2:$A$12,dMateriaPrima!$C$2:$C$12)</f>
        <v>8</v>
      </c>
      <c r="O1425" s="3">
        <f t="shared" si="110"/>
        <v>888</v>
      </c>
      <c r="P1425" s="4">
        <f t="shared" si="111"/>
        <v>0</v>
      </c>
      <c r="Q1425" s="3">
        <f t="shared" si="112"/>
        <v>888</v>
      </c>
      <c r="R1425" t="str">
        <f t="shared" si="113"/>
        <v>Em atraso</v>
      </c>
      <c r="S1425" s="5">
        <f t="shared" si="114"/>
        <v>3</v>
      </c>
    </row>
    <row r="1426" spans="1:19" x14ac:dyDescent="0.25">
      <c r="A1426">
        <v>1425</v>
      </c>
      <c r="B1426" s="1">
        <v>43714</v>
      </c>
      <c r="C1426" s="1">
        <v>43718</v>
      </c>
      <c r="D1426" s="1">
        <v>43721</v>
      </c>
      <c r="E1426" s="1">
        <v>43720</v>
      </c>
      <c r="F1426">
        <v>4</v>
      </c>
      <c r="G1426">
        <v>8</v>
      </c>
      <c r="H1426">
        <v>59</v>
      </c>
      <c r="I1426" s="6">
        <v>0</v>
      </c>
      <c r="J1426">
        <v>1</v>
      </c>
      <c r="K1426" t="str">
        <f>_xlfn.XLOOKUP(fCompras!F1426,dComprador!$A$2:$A$7,dComprador!$B$2:$B$7)</f>
        <v>Lira</v>
      </c>
      <c r="L1426" t="str">
        <f>_xlfn.XLOOKUP(J1426,dFornecedor!$A$2:$A$6,dFornecedor!$B$2:$B$6)</f>
        <v>NorthShore</v>
      </c>
      <c r="M1426" t="str">
        <f>_xlfn.XLOOKUP(G1426,dMateriaPrima!$A$2:$A$12,dMateriaPrima!$B$2:$B$12)</f>
        <v>Cimento</v>
      </c>
      <c r="N1426" s="2">
        <f>_xlfn.XLOOKUP(G1426,dMateriaPrima!$A$2:$A$12,dMateriaPrima!$C$2:$C$12)</f>
        <v>23</v>
      </c>
      <c r="O1426" s="3">
        <f t="shared" si="110"/>
        <v>1357</v>
      </c>
      <c r="P1426" s="4">
        <f t="shared" si="111"/>
        <v>0</v>
      </c>
      <c r="Q1426" s="3">
        <f t="shared" si="112"/>
        <v>1357</v>
      </c>
      <c r="R1426" t="str">
        <f t="shared" si="113"/>
        <v>No prazo</v>
      </c>
      <c r="S1426" s="5">
        <f t="shared" si="114"/>
        <v>0</v>
      </c>
    </row>
    <row r="1427" spans="1:19" x14ac:dyDescent="0.25">
      <c r="A1427">
        <v>1426</v>
      </c>
      <c r="B1427" s="1">
        <v>43714</v>
      </c>
      <c r="C1427" s="1">
        <v>43714</v>
      </c>
      <c r="D1427" s="1">
        <v>43721</v>
      </c>
      <c r="E1427" s="1">
        <v>43721</v>
      </c>
      <c r="F1427">
        <v>4</v>
      </c>
      <c r="G1427">
        <v>10</v>
      </c>
      <c r="H1427">
        <v>190</v>
      </c>
      <c r="I1427" s="6">
        <v>0</v>
      </c>
      <c r="J1427">
        <v>2</v>
      </c>
      <c r="K1427" t="str">
        <f>_xlfn.XLOOKUP(fCompras!F1427,dComprador!$A$2:$A$7,dComprador!$B$2:$B$7)</f>
        <v>Lira</v>
      </c>
      <c r="L1427" t="str">
        <f>_xlfn.XLOOKUP(J1427,dFornecedor!$A$2:$A$6,dFornecedor!$B$2:$B$6)</f>
        <v>Minerva</v>
      </c>
      <c r="M1427" t="str">
        <f>_xlfn.XLOOKUP(G1427,dMateriaPrima!$A$2:$A$12,dMateriaPrima!$B$2:$B$12)</f>
        <v>Pedra Britada</v>
      </c>
      <c r="N1427" s="2">
        <f>_xlfn.XLOOKUP(G1427,dMateriaPrima!$A$2:$A$12,dMateriaPrima!$C$2:$C$12)</f>
        <v>56</v>
      </c>
      <c r="O1427" s="3">
        <f t="shared" si="110"/>
        <v>10640</v>
      </c>
      <c r="P1427" s="4">
        <f t="shared" si="111"/>
        <v>0</v>
      </c>
      <c r="Q1427" s="3">
        <f t="shared" si="112"/>
        <v>10640</v>
      </c>
      <c r="R1427" t="str">
        <f t="shared" si="113"/>
        <v>No prazo</v>
      </c>
      <c r="S1427" s="5">
        <f t="shared" si="114"/>
        <v>0</v>
      </c>
    </row>
    <row r="1428" spans="1:19" x14ac:dyDescent="0.25">
      <c r="A1428">
        <v>1427</v>
      </c>
      <c r="B1428" s="1">
        <v>43714</v>
      </c>
      <c r="C1428" s="1">
        <v>43715</v>
      </c>
      <c r="D1428" s="1">
        <v>43722</v>
      </c>
      <c r="E1428" s="1">
        <v>43721</v>
      </c>
      <c r="F1428">
        <v>4</v>
      </c>
      <c r="G1428">
        <v>5</v>
      </c>
      <c r="H1428">
        <v>16</v>
      </c>
      <c r="I1428" s="6">
        <v>0</v>
      </c>
      <c r="J1428">
        <v>3</v>
      </c>
      <c r="K1428" t="str">
        <f>_xlfn.XLOOKUP(fCompras!F1428,dComprador!$A$2:$A$7,dComprador!$B$2:$B$7)</f>
        <v>Lira</v>
      </c>
      <c r="L1428" t="str">
        <f>_xlfn.XLOOKUP(J1428,dFornecedor!$A$2:$A$6,dFornecedor!$B$2:$B$6)</f>
        <v>StepUp</v>
      </c>
      <c r="M1428" t="str">
        <f>_xlfn.XLOOKUP(G1428,dMateriaPrima!$A$2:$A$12,dMateriaPrima!$B$2:$B$12)</f>
        <v>Areia</v>
      </c>
      <c r="N1428" s="2">
        <f>_xlfn.XLOOKUP(G1428,dMateriaPrima!$A$2:$A$12,dMateriaPrima!$C$2:$C$12)</f>
        <v>3.59</v>
      </c>
      <c r="O1428" s="3">
        <f t="shared" si="110"/>
        <v>57.44</v>
      </c>
      <c r="P1428" s="4">
        <f t="shared" si="111"/>
        <v>0</v>
      </c>
      <c r="Q1428" s="3">
        <f t="shared" si="112"/>
        <v>57.44</v>
      </c>
      <c r="R1428" t="str">
        <f t="shared" si="113"/>
        <v>No prazo</v>
      </c>
      <c r="S1428" s="5">
        <f t="shared" si="114"/>
        <v>0</v>
      </c>
    </row>
    <row r="1429" spans="1:19" x14ac:dyDescent="0.25">
      <c r="A1429">
        <v>1428</v>
      </c>
      <c r="B1429" s="1">
        <v>43714</v>
      </c>
      <c r="C1429" s="1">
        <v>43717</v>
      </c>
      <c r="D1429" s="1">
        <v>43743</v>
      </c>
      <c r="E1429" s="1">
        <v>43745</v>
      </c>
      <c r="F1429">
        <v>1</v>
      </c>
      <c r="G1429">
        <v>5</v>
      </c>
      <c r="H1429">
        <v>29</v>
      </c>
      <c r="I1429" s="6">
        <v>0</v>
      </c>
      <c r="J1429">
        <v>4</v>
      </c>
      <c r="K1429" t="str">
        <f>_xlfn.XLOOKUP(fCompras!F1429,dComprador!$A$2:$A$7,dComprador!$B$2:$B$7)</f>
        <v>Alon</v>
      </c>
      <c r="L1429" t="str">
        <f>_xlfn.XLOOKUP(J1429,dFornecedor!$A$2:$A$6,dFornecedor!$B$2:$B$6)</f>
        <v>AlphaOmega</v>
      </c>
      <c r="M1429" t="str">
        <f>_xlfn.XLOOKUP(G1429,dMateriaPrima!$A$2:$A$12,dMateriaPrima!$B$2:$B$12)</f>
        <v>Areia</v>
      </c>
      <c r="N1429" s="2">
        <f>_xlfn.XLOOKUP(G1429,dMateriaPrima!$A$2:$A$12,dMateriaPrima!$C$2:$C$12)</f>
        <v>3.59</v>
      </c>
      <c r="O1429" s="3">
        <f t="shared" si="110"/>
        <v>104.11</v>
      </c>
      <c r="P1429" s="4">
        <f t="shared" si="111"/>
        <v>0</v>
      </c>
      <c r="Q1429" s="3">
        <f t="shared" si="112"/>
        <v>104.11</v>
      </c>
      <c r="R1429" t="str">
        <f t="shared" si="113"/>
        <v>Em atraso</v>
      </c>
      <c r="S1429" s="5">
        <f t="shared" si="114"/>
        <v>2</v>
      </c>
    </row>
    <row r="1430" spans="1:19" x14ac:dyDescent="0.25">
      <c r="A1430">
        <v>1429</v>
      </c>
      <c r="B1430" s="1">
        <v>43715</v>
      </c>
      <c r="C1430" s="1">
        <v>43724</v>
      </c>
      <c r="D1430" s="1">
        <v>43727</v>
      </c>
      <c r="E1430" s="1">
        <v>43731</v>
      </c>
      <c r="F1430">
        <v>4</v>
      </c>
      <c r="G1430">
        <v>1</v>
      </c>
      <c r="H1430">
        <v>147</v>
      </c>
      <c r="I1430" s="6">
        <v>0</v>
      </c>
      <c r="J1430">
        <v>3</v>
      </c>
      <c r="K1430" t="str">
        <f>_xlfn.XLOOKUP(fCompras!F1430,dComprador!$A$2:$A$7,dComprador!$B$2:$B$7)</f>
        <v>Lira</v>
      </c>
      <c r="L1430" t="str">
        <f>_xlfn.XLOOKUP(J1430,dFornecedor!$A$2:$A$6,dFornecedor!$B$2:$B$6)</f>
        <v>StepUp</v>
      </c>
      <c r="M1430" t="str">
        <f>_xlfn.XLOOKUP(G1430,dMateriaPrima!$A$2:$A$12,dMateriaPrima!$B$2:$B$12)</f>
        <v>Tecido</v>
      </c>
      <c r="N1430" s="2">
        <f>_xlfn.XLOOKUP(G1430,dMateriaPrima!$A$2:$A$12,dMateriaPrima!$C$2:$C$12)</f>
        <v>18</v>
      </c>
      <c r="O1430" s="3">
        <f t="shared" si="110"/>
        <v>2646</v>
      </c>
      <c r="P1430" s="4">
        <f t="shared" si="111"/>
        <v>0</v>
      </c>
      <c r="Q1430" s="3">
        <f t="shared" si="112"/>
        <v>2646</v>
      </c>
      <c r="R1430" t="str">
        <f t="shared" si="113"/>
        <v>Em atraso</v>
      </c>
      <c r="S1430" s="5">
        <f t="shared" si="114"/>
        <v>4</v>
      </c>
    </row>
    <row r="1431" spans="1:19" x14ac:dyDescent="0.25">
      <c r="A1431">
        <v>1430</v>
      </c>
      <c r="B1431" s="1">
        <v>43715</v>
      </c>
      <c r="C1431" s="1">
        <v>43720</v>
      </c>
      <c r="D1431" s="1">
        <v>43721</v>
      </c>
      <c r="E1431" s="1">
        <v>43722</v>
      </c>
      <c r="F1431">
        <v>4</v>
      </c>
      <c r="G1431">
        <v>11</v>
      </c>
      <c r="H1431">
        <v>52</v>
      </c>
      <c r="I1431" s="6">
        <v>0</v>
      </c>
      <c r="J1431">
        <v>2</v>
      </c>
      <c r="K1431" t="str">
        <f>_xlfn.XLOOKUP(fCompras!F1431,dComprador!$A$2:$A$7,dComprador!$B$2:$B$7)</f>
        <v>Lira</v>
      </c>
      <c r="L1431" t="str">
        <f>_xlfn.XLOOKUP(J1431,dFornecedor!$A$2:$A$6,dFornecedor!$B$2:$B$6)</f>
        <v>Minerva</v>
      </c>
      <c r="M1431" t="str">
        <f>_xlfn.XLOOKUP(G1431,dMateriaPrima!$A$2:$A$12,dMateriaPrima!$B$2:$B$12)</f>
        <v>Papel</v>
      </c>
      <c r="N1431" s="2">
        <f>_xlfn.XLOOKUP(G1431,dMateriaPrima!$A$2:$A$12,dMateriaPrima!$C$2:$C$12)</f>
        <v>9</v>
      </c>
      <c r="O1431" s="3">
        <f t="shared" si="110"/>
        <v>468</v>
      </c>
      <c r="P1431" s="4">
        <f t="shared" si="111"/>
        <v>0</v>
      </c>
      <c r="Q1431" s="3">
        <f t="shared" si="112"/>
        <v>468</v>
      </c>
      <c r="R1431" t="str">
        <f t="shared" si="113"/>
        <v>Em atraso</v>
      </c>
      <c r="S1431" s="5">
        <f t="shared" si="114"/>
        <v>1</v>
      </c>
    </row>
    <row r="1432" spans="1:19" x14ac:dyDescent="0.25">
      <c r="A1432">
        <v>1431</v>
      </c>
      <c r="B1432" s="1">
        <v>43715</v>
      </c>
      <c r="C1432" s="1">
        <v>43724</v>
      </c>
      <c r="D1432" s="1">
        <v>43733</v>
      </c>
      <c r="E1432" s="1">
        <v>43735</v>
      </c>
      <c r="F1432">
        <v>1</v>
      </c>
      <c r="G1432">
        <v>10</v>
      </c>
      <c r="H1432">
        <v>121</v>
      </c>
      <c r="I1432" s="6">
        <v>0</v>
      </c>
      <c r="J1432">
        <v>2</v>
      </c>
      <c r="K1432" t="str">
        <f>_xlfn.XLOOKUP(fCompras!F1432,dComprador!$A$2:$A$7,dComprador!$B$2:$B$7)</f>
        <v>Alon</v>
      </c>
      <c r="L1432" t="str">
        <f>_xlfn.XLOOKUP(J1432,dFornecedor!$A$2:$A$6,dFornecedor!$B$2:$B$6)</f>
        <v>Minerva</v>
      </c>
      <c r="M1432" t="str">
        <f>_xlfn.XLOOKUP(G1432,dMateriaPrima!$A$2:$A$12,dMateriaPrima!$B$2:$B$12)</f>
        <v>Pedra Britada</v>
      </c>
      <c r="N1432" s="2">
        <f>_xlfn.XLOOKUP(G1432,dMateriaPrima!$A$2:$A$12,dMateriaPrima!$C$2:$C$12)</f>
        <v>56</v>
      </c>
      <c r="O1432" s="3">
        <f t="shared" si="110"/>
        <v>6776</v>
      </c>
      <c r="P1432" s="4">
        <f t="shared" si="111"/>
        <v>0</v>
      </c>
      <c r="Q1432" s="3">
        <f t="shared" si="112"/>
        <v>6776</v>
      </c>
      <c r="R1432" t="str">
        <f t="shared" si="113"/>
        <v>Em atraso</v>
      </c>
      <c r="S1432" s="5">
        <f t="shared" si="114"/>
        <v>2</v>
      </c>
    </row>
    <row r="1433" spans="1:19" x14ac:dyDescent="0.25">
      <c r="A1433">
        <v>1432</v>
      </c>
      <c r="B1433" s="1">
        <v>43715</v>
      </c>
      <c r="C1433" s="1">
        <v>43725</v>
      </c>
      <c r="D1433" s="1">
        <v>43735</v>
      </c>
      <c r="E1433" s="1">
        <v>43736</v>
      </c>
      <c r="F1433">
        <v>1</v>
      </c>
      <c r="G1433">
        <v>5</v>
      </c>
      <c r="H1433">
        <v>49</v>
      </c>
      <c r="I1433" s="6">
        <v>0</v>
      </c>
      <c r="J1433">
        <v>1</v>
      </c>
      <c r="K1433" t="str">
        <f>_xlfn.XLOOKUP(fCompras!F1433,dComprador!$A$2:$A$7,dComprador!$B$2:$B$7)</f>
        <v>Alon</v>
      </c>
      <c r="L1433" t="str">
        <f>_xlfn.XLOOKUP(J1433,dFornecedor!$A$2:$A$6,dFornecedor!$B$2:$B$6)</f>
        <v>NorthShore</v>
      </c>
      <c r="M1433" t="str">
        <f>_xlfn.XLOOKUP(G1433,dMateriaPrima!$A$2:$A$12,dMateriaPrima!$B$2:$B$12)</f>
        <v>Areia</v>
      </c>
      <c r="N1433" s="2">
        <f>_xlfn.XLOOKUP(G1433,dMateriaPrima!$A$2:$A$12,dMateriaPrima!$C$2:$C$12)</f>
        <v>3.59</v>
      </c>
      <c r="O1433" s="3">
        <f t="shared" si="110"/>
        <v>175.91</v>
      </c>
      <c r="P1433" s="4">
        <f t="shared" si="111"/>
        <v>0</v>
      </c>
      <c r="Q1433" s="3">
        <f t="shared" si="112"/>
        <v>175.91</v>
      </c>
      <c r="R1433" t="str">
        <f t="shared" si="113"/>
        <v>Em atraso</v>
      </c>
      <c r="S1433" s="5">
        <f t="shared" si="114"/>
        <v>1</v>
      </c>
    </row>
    <row r="1434" spans="1:19" x14ac:dyDescent="0.25">
      <c r="A1434">
        <v>1433</v>
      </c>
      <c r="B1434" s="1">
        <v>43715</v>
      </c>
      <c r="C1434" s="1">
        <v>43724</v>
      </c>
      <c r="D1434" s="1">
        <v>43734</v>
      </c>
      <c r="E1434" s="1">
        <v>43737</v>
      </c>
      <c r="F1434">
        <v>1</v>
      </c>
      <c r="G1434">
        <v>6</v>
      </c>
      <c r="H1434">
        <v>84</v>
      </c>
      <c r="I1434" s="6">
        <v>0</v>
      </c>
      <c r="J1434">
        <v>1</v>
      </c>
      <c r="K1434" t="str">
        <f>_xlfn.XLOOKUP(fCompras!F1434,dComprador!$A$2:$A$7,dComprador!$B$2:$B$7)</f>
        <v>Alon</v>
      </c>
      <c r="L1434" t="str">
        <f>_xlfn.XLOOKUP(J1434,dFornecedor!$A$2:$A$6,dFornecedor!$B$2:$B$6)</f>
        <v>NorthShore</v>
      </c>
      <c r="M1434" t="str">
        <f>_xlfn.XLOOKUP(G1434,dMateriaPrima!$A$2:$A$12,dMateriaPrima!$B$2:$B$12)</f>
        <v>Fio Algodão</v>
      </c>
      <c r="N1434" s="2">
        <f>_xlfn.XLOOKUP(G1434,dMateriaPrima!$A$2:$A$12,dMateriaPrima!$C$2:$C$12)</f>
        <v>55.9</v>
      </c>
      <c r="O1434" s="3">
        <f t="shared" si="110"/>
        <v>4695.5999999999995</v>
      </c>
      <c r="P1434" s="4">
        <f t="shared" si="111"/>
        <v>0</v>
      </c>
      <c r="Q1434" s="3">
        <f t="shared" si="112"/>
        <v>4695.5999999999995</v>
      </c>
      <c r="R1434" t="str">
        <f t="shared" si="113"/>
        <v>Em atraso</v>
      </c>
      <c r="S1434" s="5">
        <f t="shared" si="114"/>
        <v>3</v>
      </c>
    </row>
    <row r="1435" spans="1:19" x14ac:dyDescent="0.25">
      <c r="A1435">
        <v>1434</v>
      </c>
      <c r="B1435" s="1">
        <v>43715</v>
      </c>
      <c r="C1435" s="1">
        <v>43726</v>
      </c>
      <c r="D1435" s="1">
        <v>43732</v>
      </c>
      <c r="E1435" s="1">
        <v>43732</v>
      </c>
      <c r="F1435">
        <v>2</v>
      </c>
      <c r="G1435">
        <v>11</v>
      </c>
      <c r="H1435">
        <v>40</v>
      </c>
      <c r="I1435" s="6">
        <v>0</v>
      </c>
      <c r="J1435">
        <v>1</v>
      </c>
      <c r="K1435" t="str">
        <f>_xlfn.XLOOKUP(fCompras!F1435,dComprador!$A$2:$A$7,dComprador!$B$2:$B$7)</f>
        <v>João</v>
      </c>
      <c r="L1435" t="str">
        <f>_xlfn.XLOOKUP(J1435,dFornecedor!$A$2:$A$6,dFornecedor!$B$2:$B$6)</f>
        <v>NorthShore</v>
      </c>
      <c r="M1435" t="str">
        <f>_xlfn.XLOOKUP(G1435,dMateriaPrima!$A$2:$A$12,dMateriaPrima!$B$2:$B$12)</f>
        <v>Papel</v>
      </c>
      <c r="N1435" s="2">
        <f>_xlfn.XLOOKUP(G1435,dMateriaPrima!$A$2:$A$12,dMateriaPrima!$C$2:$C$12)</f>
        <v>9</v>
      </c>
      <c r="O1435" s="3">
        <f t="shared" si="110"/>
        <v>360</v>
      </c>
      <c r="P1435" s="4">
        <f t="shared" si="111"/>
        <v>0</v>
      </c>
      <c r="Q1435" s="3">
        <f t="shared" si="112"/>
        <v>360</v>
      </c>
      <c r="R1435" t="str">
        <f t="shared" si="113"/>
        <v>No prazo</v>
      </c>
      <c r="S1435" s="5">
        <f t="shared" si="114"/>
        <v>0</v>
      </c>
    </row>
    <row r="1436" spans="1:19" x14ac:dyDescent="0.25">
      <c r="A1436">
        <v>1435</v>
      </c>
      <c r="B1436" s="1">
        <v>43715</v>
      </c>
      <c r="C1436" s="1">
        <v>43718</v>
      </c>
      <c r="D1436" s="1">
        <v>43746</v>
      </c>
      <c r="E1436" s="1">
        <v>43751</v>
      </c>
      <c r="F1436">
        <v>1</v>
      </c>
      <c r="G1436">
        <v>6</v>
      </c>
      <c r="H1436">
        <v>244</v>
      </c>
      <c r="I1436" s="6">
        <v>0</v>
      </c>
      <c r="J1436">
        <v>3</v>
      </c>
      <c r="K1436" t="str">
        <f>_xlfn.XLOOKUP(fCompras!F1436,dComprador!$A$2:$A$7,dComprador!$B$2:$B$7)</f>
        <v>Alon</v>
      </c>
      <c r="L1436" t="str">
        <f>_xlfn.XLOOKUP(J1436,dFornecedor!$A$2:$A$6,dFornecedor!$B$2:$B$6)</f>
        <v>StepUp</v>
      </c>
      <c r="M1436" t="str">
        <f>_xlfn.XLOOKUP(G1436,dMateriaPrima!$A$2:$A$12,dMateriaPrima!$B$2:$B$12)</f>
        <v>Fio Algodão</v>
      </c>
      <c r="N1436" s="2">
        <f>_xlfn.XLOOKUP(G1436,dMateriaPrima!$A$2:$A$12,dMateriaPrima!$C$2:$C$12)</f>
        <v>55.9</v>
      </c>
      <c r="O1436" s="3">
        <f t="shared" si="110"/>
        <v>13639.6</v>
      </c>
      <c r="P1436" s="4">
        <f t="shared" si="111"/>
        <v>0</v>
      </c>
      <c r="Q1436" s="3">
        <f t="shared" si="112"/>
        <v>13639.6</v>
      </c>
      <c r="R1436" t="str">
        <f t="shared" si="113"/>
        <v>Em atraso</v>
      </c>
      <c r="S1436" s="5">
        <f t="shared" si="114"/>
        <v>5</v>
      </c>
    </row>
    <row r="1437" spans="1:19" x14ac:dyDescent="0.25">
      <c r="A1437">
        <v>1436</v>
      </c>
      <c r="B1437" s="1">
        <v>43715</v>
      </c>
      <c r="C1437" s="1">
        <v>43715</v>
      </c>
      <c r="D1437" s="1">
        <v>43736</v>
      </c>
      <c r="E1437" s="1">
        <v>43737</v>
      </c>
      <c r="F1437">
        <v>1</v>
      </c>
      <c r="G1437">
        <v>8</v>
      </c>
      <c r="H1437">
        <v>326</v>
      </c>
      <c r="I1437" s="6">
        <v>0</v>
      </c>
      <c r="J1437">
        <v>5</v>
      </c>
      <c r="K1437" t="str">
        <f>_xlfn.XLOOKUP(fCompras!F1437,dComprador!$A$2:$A$7,dComprador!$B$2:$B$7)</f>
        <v>Alon</v>
      </c>
      <c r="L1437" t="str">
        <f>_xlfn.XLOOKUP(J1437,dFornecedor!$A$2:$A$6,dFornecedor!$B$2:$B$6)</f>
        <v>Atlas</v>
      </c>
      <c r="M1437" t="str">
        <f>_xlfn.XLOOKUP(G1437,dMateriaPrima!$A$2:$A$12,dMateriaPrima!$B$2:$B$12)</f>
        <v>Cimento</v>
      </c>
      <c r="N1437" s="2">
        <f>_xlfn.XLOOKUP(G1437,dMateriaPrima!$A$2:$A$12,dMateriaPrima!$C$2:$C$12)</f>
        <v>23</v>
      </c>
      <c r="O1437" s="3">
        <f t="shared" si="110"/>
        <v>7498</v>
      </c>
      <c r="P1437" s="4">
        <f t="shared" si="111"/>
        <v>0</v>
      </c>
      <c r="Q1437" s="3">
        <f t="shared" si="112"/>
        <v>7498</v>
      </c>
      <c r="R1437" t="str">
        <f t="shared" si="113"/>
        <v>Em atraso</v>
      </c>
      <c r="S1437" s="5">
        <f t="shared" si="114"/>
        <v>1</v>
      </c>
    </row>
    <row r="1438" spans="1:19" x14ac:dyDescent="0.25">
      <c r="A1438">
        <v>1437</v>
      </c>
      <c r="B1438" s="1">
        <v>43715</v>
      </c>
      <c r="C1438" s="1">
        <v>43725</v>
      </c>
      <c r="D1438" s="1">
        <v>43737</v>
      </c>
      <c r="E1438" s="1">
        <v>43738</v>
      </c>
      <c r="F1438">
        <v>1</v>
      </c>
      <c r="G1438">
        <v>8</v>
      </c>
      <c r="H1438">
        <v>246</v>
      </c>
      <c r="I1438" s="6">
        <v>0</v>
      </c>
      <c r="J1438">
        <v>3</v>
      </c>
      <c r="K1438" t="str">
        <f>_xlfn.XLOOKUP(fCompras!F1438,dComprador!$A$2:$A$7,dComprador!$B$2:$B$7)</f>
        <v>Alon</v>
      </c>
      <c r="L1438" t="str">
        <f>_xlfn.XLOOKUP(J1438,dFornecedor!$A$2:$A$6,dFornecedor!$B$2:$B$6)</f>
        <v>StepUp</v>
      </c>
      <c r="M1438" t="str">
        <f>_xlfn.XLOOKUP(G1438,dMateriaPrima!$A$2:$A$12,dMateriaPrima!$B$2:$B$12)</f>
        <v>Cimento</v>
      </c>
      <c r="N1438" s="2">
        <f>_xlfn.XLOOKUP(G1438,dMateriaPrima!$A$2:$A$12,dMateriaPrima!$C$2:$C$12)</f>
        <v>23</v>
      </c>
      <c r="O1438" s="3">
        <f t="shared" si="110"/>
        <v>5658</v>
      </c>
      <c r="P1438" s="4">
        <f t="shared" si="111"/>
        <v>0</v>
      </c>
      <c r="Q1438" s="3">
        <f t="shared" si="112"/>
        <v>5658</v>
      </c>
      <c r="R1438" t="str">
        <f t="shared" si="113"/>
        <v>Em atraso</v>
      </c>
      <c r="S1438" s="5">
        <f t="shared" si="114"/>
        <v>1</v>
      </c>
    </row>
    <row r="1439" spans="1:19" x14ac:dyDescent="0.25">
      <c r="A1439">
        <v>1438</v>
      </c>
      <c r="B1439" s="1">
        <v>43716</v>
      </c>
      <c r="C1439" s="1">
        <v>43716</v>
      </c>
      <c r="D1439" s="1">
        <v>43744</v>
      </c>
      <c r="E1439" s="1">
        <v>43746</v>
      </c>
      <c r="F1439">
        <v>1</v>
      </c>
      <c r="G1439">
        <v>8</v>
      </c>
      <c r="H1439">
        <v>107</v>
      </c>
      <c r="I1439" s="6">
        <v>0</v>
      </c>
      <c r="J1439">
        <v>2</v>
      </c>
      <c r="K1439" t="str">
        <f>_xlfn.XLOOKUP(fCompras!F1439,dComprador!$A$2:$A$7,dComprador!$B$2:$B$7)</f>
        <v>Alon</v>
      </c>
      <c r="L1439" t="str">
        <f>_xlfn.XLOOKUP(J1439,dFornecedor!$A$2:$A$6,dFornecedor!$B$2:$B$6)</f>
        <v>Minerva</v>
      </c>
      <c r="M1439" t="str">
        <f>_xlfn.XLOOKUP(G1439,dMateriaPrima!$A$2:$A$12,dMateriaPrima!$B$2:$B$12)</f>
        <v>Cimento</v>
      </c>
      <c r="N1439" s="2">
        <f>_xlfn.XLOOKUP(G1439,dMateriaPrima!$A$2:$A$12,dMateriaPrima!$C$2:$C$12)</f>
        <v>23</v>
      </c>
      <c r="O1439" s="3">
        <f t="shared" si="110"/>
        <v>2461</v>
      </c>
      <c r="P1439" s="4">
        <f t="shared" si="111"/>
        <v>0</v>
      </c>
      <c r="Q1439" s="3">
        <f t="shared" si="112"/>
        <v>2461</v>
      </c>
      <c r="R1439" t="str">
        <f t="shared" si="113"/>
        <v>Em atraso</v>
      </c>
      <c r="S1439" s="5">
        <f t="shared" si="114"/>
        <v>2</v>
      </c>
    </row>
    <row r="1440" spans="1:19" x14ac:dyDescent="0.25">
      <c r="A1440">
        <v>1439</v>
      </c>
      <c r="B1440" s="1">
        <v>43716</v>
      </c>
      <c r="C1440" s="1">
        <v>43724</v>
      </c>
      <c r="D1440" s="1">
        <v>43728</v>
      </c>
      <c r="E1440" s="1">
        <v>43728</v>
      </c>
      <c r="F1440">
        <v>4</v>
      </c>
      <c r="G1440">
        <v>8</v>
      </c>
      <c r="H1440">
        <v>114</v>
      </c>
      <c r="I1440" s="6">
        <v>0</v>
      </c>
      <c r="J1440">
        <v>2</v>
      </c>
      <c r="K1440" t="str">
        <f>_xlfn.XLOOKUP(fCompras!F1440,dComprador!$A$2:$A$7,dComprador!$B$2:$B$7)</f>
        <v>Lira</v>
      </c>
      <c r="L1440" t="str">
        <f>_xlfn.XLOOKUP(J1440,dFornecedor!$A$2:$A$6,dFornecedor!$B$2:$B$6)</f>
        <v>Minerva</v>
      </c>
      <c r="M1440" t="str">
        <f>_xlfn.XLOOKUP(G1440,dMateriaPrima!$A$2:$A$12,dMateriaPrima!$B$2:$B$12)</f>
        <v>Cimento</v>
      </c>
      <c r="N1440" s="2">
        <f>_xlfn.XLOOKUP(G1440,dMateriaPrima!$A$2:$A$12,dMateriaPrima!$C$2:$C$12)</f>
        <v>23</v>
      </c>
      <c r="O1440" s="3">
        <f t="shared" si="110"/>
        <v>2622</v>
      </c>
      <c r="P1440" s="4">
        <f t="shared" si="111"/>
        <v>0</v>
      </c>
      <c r="Q1440" s="3">
        <f t="shared" si="112"/>
        <v>2622</v>
      </c>
      <c r="R1440" t="str">
        <f t="shared" si="113"/>
        <v>No prazo</v>
      </c>
      <c r="S1440" s="5">
        <f t="shared" si="114"/>
        <v>0</v>
      </c>
    </row>
    <row r="1441" spans="1:19" x14ac:dyDescent="0.25">
      <c r="A1441">
        <v>1440</v>
      </c>
      <c r="B1441" s="1">
        <v>43716</v>
      </c>
      <c r="C1441" s="1">
        <v>43716</v>
      </c>
      <c r="D1441" s="1">
        <v>43722</v>
      </c>
      <c r="E1441" s="1">
        <v>43724</v>
      </c>
      <c r="F1441">
        <v>4</v>
      </c>
      <c r="G1441">
        <v>7</v>
      </c>
      <c r="H1441">
        <v>528</v>
      </c>
      <c r="I1441" s="6">
        <v>0</v>
      </c>
      <c r="J1441">
        <v>2</v>
      </c>
      <c r="K1441" t="str">
        <f>_xlfn.XLOOKUP(fCompras!F1441,dComprador!$A$2:$A$7,dComprador!$B$2:$B$7)</f>
        <v>Lira</v>
      </c>
      <c r="L1441" t="str">
        <f>_xlfn.XLOOKUP(J1441,dFornecedor!$A$2:$A$6,dFornecedor!$B$2:$B$6)</f>
        <v>Minerva</v>
      </c>
      <c r="M1441" t="str">
        <f>_xlfn.XLOOKUP(G1441,dMateriaPrima!$A$2:$A$12,dMateriaPrima!$B$2:$B$12)</f>
        <v>Poliéster</v>
      </c>
      <c r="N1441" s="2">
        <f>_xlfn.XLOOKUP(G1441,dMateriaPrima!$A$2:$A$12,dMateriaPrima!$C$2:$C$12)</f>
        <v>8</v>
      </c>
      <c r="O1441" s="3">
        <f t="shared" si="110"/>
        <v>4224</v>
      </c>
      <c r="P1441" s="4">
        <f t="shared" si="111"/>
        <v>0</v>
      </c>
      <c r="Q1441" s="3">
        <f t="shared" si="112"/>
        <v>4224</v>
      </c>
      <c r="R1441" t="str">
        <f t="shared" si="113"/>
        <v>Em atraso</v>
      </c>
      <c r="S1441" s="5">
        <f t="shared" si="114"/>
        <v>2</v>
      </c>
    </row>
    <row r="1442" spans="1:19" x14ac:dyDescent="0.25">
      <c r="A1442">
        <v>1441</v>
      </c>
      <c r="B1442" s="1">
        <v>43716</v>
      </c>
      <c r="C1442" s="1">
        <v>43719</v>
      </c>
      <c r="D1442" s="1">
        <v>43721</v>
      </c>
      <c r="E1442" s="1">
        <v>43725</v>
      </c>
      <c r="F1442">
        <v>4</v>
      </c>
      <c r="G1442">
        <v>5</v>
      </c>
      <c r="H1442">
        <v>28</v>
      </c>
      <c r="I1442" s="6">
        <v>0</v>
      </c>
      <c r="J1442">
        <v>4</v>
      </c>
      <c r="K1442" t="str">
        <f>_xlfn.XLOOKUP(fCompras!F1442,dComprador!$A$2:$A$7,dComprador!$B$2:$B$7)</f>
        <v>Lira</v>
      </c>
      <c r="L1442" t="str">
        <f>_xlfn.XLOOKUP(J1442,dFornecedor!$A$2:$A$6,dFornecedor!$B$2:$B$6)</f>
        <v>AlphaOmega</v>
      </c>
      <c r="M1442" t="str">
        <f>_xlfn.XLOOKUP(G1442,dMateriaPrima!$A$2:$A$12,dMateriaPrima!$B$2:$B$12)</f>
        <v>Areia</v>
      </c>
      <c r="N1442" s="2">
        <f>_xlfn.XLOOKUP(G1442,dMateriaPrima!$A$2:$A$12,dMateriaPrima!$C$2:$C$12)</f>
        <v>3.59</v>
      </c>
      <c r="O1442" s="3">
        <f t="shared" si="110"/>
        <v>100.52</v>
      </c>
      <c r="P1442" s="4">
        <f t="shared" si="111"/>
        <v>0</v>
      </c>
      <c r="Q1442" s="3">
        <f t="shared" si="112"/>
        <v>100.52</v>
      </c>
      <c r="R1442" t="str">
        <f t="shared" si="113"/>
        <v>Em atraso</v>
      </c>
      <c r="S1442" s="5">
        <f t="shared" si="114"/>
        <v>4</v>
      </c>
    </row>
    <row r="1443" spans="1:19" x14ac:dyDescent="0.25">
      <c r="A1443">
        <v>1442</v>
      </c>
      <c r="B1443" s="1">
        <v>43716</v>
      </c>
      <c r="C1443" s="1">
        <v>43720</v>
      </c>
      <c r="D1443" s="1">
        <v>43731</v>
      </c>
      <c r="E1443" s="1">
        <v>43734</v>
      </c>
      <c r="F1443">
        <v>1</v>
      </c>
      <c r="G1443">
        <v>3</v>
      </c>
      <c r="H1443">
        <v>12</v>
      </c>
      <c r="I1443" s="6">
        <v>0</v>
      </c>
      <c r="J1443">
        <v>4</v>
      </c>
      <c r="K1443" t="str">
        <f>_xlfn.XLOOKUP(fCompras!F1443,dComprador!$A$2:$A$7,dComprador!$B$2:$B$7)</f>
        <v>Alon</v>
      </c>
      <c r="L1443" t="str">
        <f>_xlfn.XLOOKUP(J1443,dFornecedor!$A$2:$A$6,dFornecedor!$B$2:$B$6)</f>
        <v>AlphaOmega</v>
      </c>
      <c r="M1443" t="str">
        <f>_xlfn.XLOOKUP(G1443,dMateriaPrima!$A$2:$A$12,dMateriaPrima!$B$2:$B$12)</f>
        <v>Barra Metal</v>
      </c>
      <c r="N1443" s="2">
        <f>_xlfn.XLOOKUP(G1443,dMateriaPrima!$A$2:$A$12,dMateriaPrima!$C$2:$C$12)</f>
        <v>565</v>
      </c>
      <c r="O1443" s="3">
        <f t="shared" si="110"/>
        <v>6780</v>
      </c>
      <c r="P1443" s="4">
        <f t="shared" si="111"/>
        <v>0</v>
      </c>
      <c r="Q1443" s="3">
        <f t="shared" si="112"/>
        <v>6780</v>
      </c>
      <c r="R1443" t="str">
        <f t="shared" si="113"/>
        <v>Em atraso</v>
      </c>
      <c r="S1443" s="5">
        <f t="shared" si="114"/>
        <v>3</v>
      </c>
    </row>
    <row r="1444" spans="1:19" x14ac:dyDescent="0.25">
      <c r="A1444">
        <v>1443</v>
      </c>
      <c r="B1444" s="1">
        <v>43716</v>
      </c>
      <c r="C1444" s="1">
        <v>43718</v>
      </c>
      <c r="D1444" s="1">
        <v>43731</v>
      </c>
      <c r="E1444" s="1">
        <v>43733</v>
      </c>
      <c r="F1444">
        <v>3</v>
      </c>
      <c r="G1444">
        <v>11</v>
      </c>
      <c r="H1444">
        <v>45</v>
      </c>
      <c r="I1444" s="6">
        <v>0</v>
      </c>
      <c r="J1444">
        <v>2</v>
      </c>
      <c r="K1444" t="str">
        <f>_xlfn.XLOOKUP(fCompras!F1444,dComprador!$A$2:$A$7,dComprador!$B$2:$B$7)</f>
        <v>Diego</v>
      </c>
      <c r="L1444" t="str">
        <f>_xlfn.XLOOKUP(J1444,dFornecedor!$A$2:$A$6,dFornecedor!$B$2:$B$6)</f>
        <v>Minerva</v>
      </c>
      <c r="M1444" t="str">
        <f>_xlfn.XLOOKUP(G1444,dMateriaPrima!$A$2:$A$12,dMateriaPrima!$B$2:$B$12)</f>
        <v>Papel</v>
      </c>
      <c r="N1444" s="2">
        <f>_xlfn.XLOOKUP(G1444,dMateriaPrima!$A$2:$A$12,dMateriaPrima!$C$2:$C$12)</f>
        <v>9</v>
      </c>
      <c r="O1444" s="3">
        <f t="shared" si="110"/>
        <v>405</v>
      </c>
      <c r="P1444" s="4">
        <f t="shared" si="111"/>
        <v>0</v>
      </c>
      <c r="Q1444" s="3">
        <f t="shared" si="112"/>
        <v>405</v>
      </c>
      <c r="R1444" t="str">
        <f t="shared" si="113"/>
        <v>Em atraso</v>
      </c>
      <c r="S1444" s="5">
        <f t="shared" si="114"/>
        <v>2</v>
      </c>
    </row>
    <row r="1445" spans="1:19" x14ac:dyDescent="0.25">
      <c r="A1445">
        <v>1444</v>
      </c>
      <c r="B1445" s="1">
        <v>43717</v>
      </c>
      <c r="C1445" s="1">
        <v>43725</v>
      </c>
      <c r="D1445" s="1">
        <v>43744</v>
      </c>
      <c r="E1445" s="1">
        <v>43743</v>
      </c>
      <c r="F1445">
        <v>1</v>
      </c>
      <c r="G1445">
        <v>9</v>
      </c>
      <c r="H1445">
        <v>83</v>
      </c>
      <c r="I1445" s="6">
        <v>0</v>
      </c>
      <c r="J1445">
        <v>2</v>
      </c>
      <c r="K1445" t="str">
        <f>_xlfn.XLOOKUP(fCompras!F1445,dComprador!$A$2:$A$7,dComprador!$B$2:$B$7)</f>
        <v>Alon</v>
      </c>
      <c r="L1445" t="str">
        <f>_xlfn.XLOOKUP(J1445,dFornecedor!$A$2:$A$6,dFornecedor!$B$2:$B$6)</f>
        <v>Minerva</v>
      </c>
      <c r="M1445" t="str">
        <f>_xlfn.XLOOKUP(G1445,dMateriaPrima!$A$2:$A$12,dMateriaPrima!$B$2:$B$12)</f>
        <v>Couro</v>
      </c>
      <c r="N1445" s="2">
        <f>_xlfn.XLOOKUP(G1445,dMateriaPrima!$A$2:$A$12,dMateriaPrima!$C$2:$C$12)</f>
        <v>4.4000000000000004</v>
      </c>
      <c r="O1445" s="3">
        <f t="shared" si="110"/>
        <v>365.20000000000005</v>
      </c>
      <c r="P1445" s="4">
        <f t="shared" si="111"/>
        <v>0</v>
      </c>
      <c r="Q1445" s="3">
        <f t="shared" si="112"/>
        <v>365.20000000000005</v>
      </c>
      <c r="R1445" t="str">
        <f t="shared" si="113"/>
        <v>No prazo</v>
      </c>
      <c r="S1445" s="5">
        <f t="shared" si="114"/>
        <v>0</v>
      </c>
    </row>
    <row r="1446" spans="1:19" x14ac:dyDescent="0.25">
      <c r="A1446">
        <v>1445</v>
      </c>
      <c r="B1446" s="1">
        <v>43717</v>
      </c>
      <c r="C1446" s="1">
        <v>43719</v>
      </c>
      <c r="D1446" s="1">
        <v>43732</v>
      </c>
      <c r="E1446" s="1">
        <v>43735</v>
      </c>
      <c r="F1446">
        <v>2</v>
      </c>
      <c r="G1446">
        <v>5</v>
      </c>
      <c r="H1446">
        <v>156</v>
      </c>
      <c r="I1446" s="6">
        <v>0</v>
      </c>
      <c r="J1446">
        <v>2</v>
      </c>
      <c r="K1446" t="str">
        <f>_xlfn.XLOOKUP(fCompras!F1446,dComprador!$A$2:$A$7,dComprador!$B$2:$B$7)</f>
        <v>João</v>
      </c>
      <c r="L1446" t="str">
        <f>_xlfn.XLOOKUP(J1446,dFornecedor!$A$2:$A$6,dFornecedor!$B$2:$B$6)</f>
        <v>Minerva</v>
      </c>
      <c r="M1446" t="str">
        <f>_xlfn.XLOOKUP(G1446,dMateriaPrima!$A$2:$A$12,dMateriaPrima!$B$2:$B$12)</f>
        <v>Areia</v>
      </c>
      <c r="N1446" s="2">
        <f>_xlfn.XLOOKUP(G1446,dMateriaPrima!$A$2:$A$12,dMateriaPrima!$C$2:$C$12)</f>
        <v>3.59</v>
      </c>
      <c r="O1446" s="3">
        <f t="shared" si="110"/>
        <v>560.04</v>
      </c>
      <c r="P1446" s="4">
        <f t="shared" si="111"/>
        <v>0</v>
      </c>
      <c r="Q1446" s="3">
        <f t="shared" si="112"/>
        <v>560.04</v>
      </c>
      <c r="R1446" t="str">
        <f t="shared" si="113"/>
        <v>Em atraso</v>
      </c>
      <c r="S1446" s="5">
        <f t="shared" si="114"/>
        <v>3</v>
      </c>
    </row>
    <row r="1447" spans="1:19" x14ac:dyDescent="0.25">
      <c r="A1447">
        <v>1446</v>
      </c>
      <c r="B1447" s="1">
        <v>43717</v>
      </c>
      <c r="C1447" s="1">
        <v>43718</v>
      </c>
      <c r="D1447" s="1">
        <v>43741</v>
      </c>
      <c r="E1447" s="1">
        <v>43742</v>
      </c>
      <c r="F1447">
        <v>3</v>
      </c>
      <c r="G1447">
        <v>9</v>
      </c>
      <c r="H1447">
        <v>437</v>
      </c>
      <c r="I1447" s="6">
        <v>0.11</v>
      </c>
      <c r="J1447">
        <v>3</v>
      </c>
      <c r="K1447" t="str">
        <f>_xlfn.XLOOKUP(fCompras!F1447,dComprador!$A$2:$A$7,dComprador!$B$2:$B$7)</f>
        <v>Diego</v>
      </c>
      <c r="L1447" t="str">
        <f>_xlfn.XLOOKUP(J1447,dFornecedor!$A$2:$A$6,dFornecedor!$B$2:$B$6)</f>
        <v>StepUp</v>
      </c>
      <c r="M1447" t="str">
        <f>_xlfn.XLOOKUP(G1447,dMateriaPrima!$A$2:$A$12,dMateriaPrima!$B$2:$B$12)</f>
        <v>Couro</v>
      </c>
      <c r="N1447" s="2">
        <f>_xlfn.XLOOKUP(G1447,dMateriaPrima!$A$2:$A$12,dMateriaPrima!$C$2:$C$12)</f>
        <v>4.4000000000000004</v>
      </c>
      <c r="O1447" s="3">
        <f t="shared" si="110"/>
        <v>1922.8000000000002</v>
      </c>
      <c r="P1447" s="4">
        <f t="shared" si="111"/>
        <v>211.50800000000001</v>
      </c>
      <c r="Q1447" s="3">
        <f t="shared" si="112"/>
        <v>1711.2920000000001</v>
      </c>
      <c r="R1447" t="str">
        <f t="shared" si="113"/>
        <v>Em atraso</v>
      </c>
      <c r="S1447" s="5">
        <f t="shared" si="114"/>
        <v>1</v>
      </c>
    </row>
    <row r="1448" spans="1:19" x14ac:dyDescent="0.25">
      <c r="A1448">
        <v>1447</v>
      </c>
      <c r="B1448" s="1">
        <v>43717</v>
      </c>
      <c r="C1448" s="1">
        <v>43717</v>
      </c>
      <c r="D1448" s="1">
        <v>43740</v>
      </c>
      <c r="E1448" s="1">
        <v>43745</v>
      </c>
      <c r="F1448">
        <v>2</v>
      </c>
      <c r="G1448">
        <v>5</v>
      </c>
      <c r="H1448">
        <v>159</v>
      </c>
      <c r="I1448" s="6">
        <v>0</v>
      </c>
      <c r="J1448">
        <v>2</v>
      </c>
      <c r="K1448" t="str">
        <f>_xlfn.XLOOKUP(fCompras!F1448,dComprador!$A$2:$A$7,dComprador!$B$2:$B$7)</f>
        <v>João</v>
      </c>
      <c r="L1448" t="str">
        <f>_xlfn.XLOOKUP(J1448,dFornecedor!$A$2:$A$6,dFornecedor!$B$2:$B$6)</f>
        <v>Minerva</v>
      </c>
      <c r="M1448" t="str">
        <f>_xlfn.XLOOKUP(G1448,dMateriaPrima!$A$2:$A$12,dMateriaPrima!$B$2:$B$12)</f>
        <v>Areia</v>
      </c>
      <c r="N1448" s="2">
        <f>_xlfn.XLOOKUP(G1448,dMateriaPrima!$A$2:$A$12,dMateriaPrima!$C$2:$C$12)</f>
        <v>3.59</v>
      </c>
      <c r="O1448" s="3">
        <f t="shared" si="110"/>
        <v>570.80999999999995</v>
      </c>
      <c r="P1448" s="4">
        <f t="shared" si="111"/>
        <v>0</v>
      </c>
      <c r="Q1448" s="3">
        <f t="shared" si="112"/>
        <v>570.80999999999995</v>
      </c>
      <c r="R1448" t="str">
        <f t="shared" si="113"/>
        <v>Em atraso</v>
      </c>
      <c r="S1448" s="5">
        <f t="shared" si="114"/>
        <v>5</v>
      </c>
    </row>
    <row r="1449" spans="1:19" x14ac:dyDescent="0.25">
      <c r="A1449">
        <v>1448</v>
      </c>
      <c r="B1449" s="1">
        <v>43717</v>
      </c>
      <c r="C1449" s="1">
        <v>43724</v>
      </c>
      <c r="D1449" s="1">
        <v>43746</v>
      </c>
      <c r="E1449" s="1">
        <v>43749</v>
      </c>
      <c r="F1449">
        <v>1</v>
      </c>
      <c r="G1449">
        <v>11</v>
      </c>
      <c r="H1449">
        <v>468</v>
      </c>
      <c r="I1449" s="6">
        <v>0</v>
      </c>
      <c r="J1449">
        <v>2</v>
      </c>
      <c r="K1449" t="str">
        <f>_xlfn.XLOOKUP(fCompras!F1449,dComprador!$A$2:$A$7,dComprador!$B$2:$B$7)</f>
        <v>Alon</v>
      </c>
      <c r="L1449" t="str">
        <f>_xlfn.XLOOKUP(J1449,dFornecedor!$A$2:$A$6,dFornecedor!$B$2:$B$6)</f>
        <v>Minerva</v>
      </c>
      <c r="M1449" t="str">
        <f>_xlfn.XLOOKUP(G1449,dMateriaPrima!$A$2:$A$12,dMateriaPrima!$B$2:$B$12)</f>
        <v>Papel</v>
      </c>
      <c r="N1449" s="2">
        <f>_xlfn.XLOOKUP(G1449,dMateriaPrima!$A$2:$A$12,dMateriaPrima!$C$2:$C$12)</f>
        <v>9</v>
      </c>
      <c r="O1449" s="3">
        <f t="shared" si="110"/>
        <v>4212</v>
      </c>
      <c r="P1449" s="4">
        <f t="shared" si="111"/>
        <v>0</v>
      </c>
      <c r="Q1449" s="3">
        <f t="shared" si="112"/>
        <v>4212</v>
      </c>
      <c r="R1449" t="str">
        <f t="shared" si="113"/>
        <v>Em atraso</v>
      </c>
      <c r="S1449" s="5">
        <f t="shared" si="114"/>
        <v>3</v>
      </c>
    </row>
    <row r="1450" spans="1:19" x14ac:dyDescent="0.25">
      <c r="A1450">
        <v>1449</v>
      </c>
      <c r="B1450" s="1">
        <v>43717</v>
      </c>
      <c r="C1450" s="1">
        <v>43717</v>
      </c>
      <c r="D1450" s="1">
        <v>43740</v>
      </c>
      <c r="E1450" s="1">
        <v>43744</v>
      </c>
      <c r="F1450">
        <v>1</v>
      </c>
      <c r="G1450">
        <v>11</v>
      </c>
      <c r="H1450">
        <v>7</v>
      </c>
      <c r="I1450" s="6">
        <v>0</v>
      </c>
      <c r="J1450">
        <v>2</v>
      </c>
      <c r="K1450" t="str">
        <f>_xlfn.XLOOKUP(fCompras!F1450,dComprador!$A$2:$A$7,dComprador!$B$2:$B$7)</f>
        <v>Alon</v>
      </c>
      <c r="L1450" t="str">
        <f>_xlfn.XLOOKUP(J1450,dFornecedor!$A$2:$A$6,dFornecedor!$B$2:$B$6)</f>
        <v>Minerva</v>
      </c>
      <c r="M1450" t="str">
        <f>_xlfn.XLOOKUP(G1450,dMateriaPrima!$A$2:$A$12,dMateriaPrima!$B$2:$B$12)</f>
        <v>Papel</v>
      </c>
      <c r="N1450" s="2">
        <f>_xlfn.XLOOKUP(G1450,dMateriaPrima!$A$2:$A$12,dMateriaPrima!$C$2:$C$12)</f>
        <v>9</v>
      </c>
      <c r="O1450" s="3">
        <f t="shared" si="110"/>
        <v>63</v>
      </c>
      <c r="P1450" s="4">
        <f t="shared" si="111"/>
        <v>0</v>
      </c>
      <c r="Q1450" s="3">
        <f t="shared" si="112"/>
        <v>63</v>
      </c>
      <c r="R1450" t="str">
        <f t="shared" si="113"/>
        <v>Em atraso</v>
      </c>
      <c r="S1450" s="5">
        <f t="shared" si="114"/>
        <v>4</v>
      </c>
    </row>
    <row r="1451" spans="1:19" x14ac:dyDescent="0.25">
      <c r="A1451">
        <v>1450</v>
      </c>
      <c r="B1451" s="1">
        <v>43718</v>
      </c>
      <c r="C1451" s="1">
        <v>43718</v>
      </c>
      <c r="D1451" s="1">
        <v>43725</v>
      </c>
      <c r="E1451" s="1">
        <v>43720</v>
      </c>
      <c r="F1451">
        <v>4</v>
      </c>
      <c r="G1451">
        <v>8</v>
      </c>
      <c r="H1451">
        <v>85</v>
      </c>
      <c r="I1451" s="6">
        <v>0</v>
      </c>
      <c r="J1451">
        <v>4</v>
      </c>
      <c r="K1451" t="str">
        <f>_xlfn.XLOOKUP(fCompras!F1451,dComprador!$A$2:$A$7,dComprador!$B$2:$B$7)</f>
        <v>Lira</v>
      </c>
      <c r="L1451" t="str">
        <f>_xlfn.XLOOKUP(J1451,dFornecedor!$A$2:$A$6,dFornecedor!$B$2:$B$6)</f>
        <v>AlphaOmega</v>
      </c>
      <c r="M1451" t="str">
        <f>_xlfn.XLOOKUP(G1451,dMateriaPrima!$A$2:$A$12,dMateriaPrima!$B$2:$B$12)</f>
        <v>Cimento</v>
      </c>
      <c r="N1451" s="2">
        <f>_xlfn.XLOOKUP(G1451,dMateriaPrima!$A$2:$A$12,dMateriaPrima!$C$2:$C$12)</f>
        <v>23</v>
      </c>
      <c r="O1451" s="3">
        <f t="shared" si="110"/>
        <v>1955</v>
      </c>
      <c r="P1451" s="4">
        <f t="shared" si="111"/>
        <v>0</v>
      </c>
      <c r="Q1451" s="3">
        <f t="shared" si="112"/>
        <v>1955</v>
      </c>
      <c r="R1451" t="str">
        <f t="shared" si="113"/>
        <v>No prazo</v>
      </c>
      <c r="S1451" s="5">
        <f t="shared" si="114"/>
        <v>0</v>
      </c>
    </row>
    <row r="1452" spans="1:19" x14ac:dyDescent="0.25">
      <c r="A1452">
        <v>1451</v>
      </c>
      <c r="B1452" s="1">
        <v>43718</v>
      </c>
      <c r="C1452" s="1">
        <v>43727</v>
      </c>
      <c r="D1452" s="1">
        <v>43748</v>
      </c>
      <c r="E1452" s="1">
        <v>43749</v>
      </c>
      <c r="F1452">
        <v>1</v>
      </c>
      <c r="G1452">
        <v>9</v>
      </c>
      <c r="H1452">
        <v>373</v>
      </c>
      <c r="I1452" s="6">
        <v>0</v>
      </c>
      <c r="J1452">
        <v>3</v>
      </c>
      <c r="K1452" t="str">
        <f>_xlfn.XLOOKUP(fCompras!F1452,dComprador!$A$2:$A$7,dComprador!$B$2:$B$7)</f>
        <v>Alon</v>
      </c>
      <c r="L1452" t="str">
        <f>_xlfn.XLOOKUP(J1452,dFornecedor!$A$2:$A$6,dFornecedor!$B$2:$B$6)</f>
        <v>StepUp</v>
      </c>
      <c r="M1452" t="str">
        <f>_xlfn.XLOOKUP(G1452,dMateriaPrima!$A$2:$A$12,dMateriaPrima!$B$2:$B$12)</f>
        <v>Couro</v>
      </c>
      <c r="N1452" s="2">
        <f>_xlfn.XLOOKUP(G1452,dMateriaPrima!$A$2:$A$12,dMateriaPrima!$C$2:$C$12)</f>
        <v>4.4000000000000004</v>
      </c>
      <c r="O1452" s="3">
        <f t="shared" si="110"/>
        <v>1641.2</v>
      </c>
      <c r="P1452" s="4">
        <f t="shared" si="111"/>
        <v>0</v>
      </c>
      <c r="Q1452" s="3">
        <f t="shared" si="112"/>
        <v>1641.2</v>
      </c>
      <c r="R1452" t="str">
        <f t="shared" si="113"/>
        <v>Em atraso</v>
      </c>
      <c r="S1452" s="5">
        <f t="shared" si="114"/>
        <v>1</v>
      </c>
    </row>
    <row r="1453" spans="1:19" x14ac:dyDescent="0.25">
      <c r="A1453">
        <v>1452</v>
      </c>
      <c r="B1453" s="1">
        <v>43718</v>
      </c>
      <c r="C1453" s="1">
        <v>43727</v>
      </c>
      <c r="D1453" s="1">
        <v>43728</v>
      </c>
      <c r="E1453" s="1">
        <v>43732</v>
      </c>
      <c r="F1453">
        <v>4</v>
      </c>
      <c r="G1453">
        <v>9</v>
      </c>
      <c r="H1453">
        <v>498</v>
      </c>
      <c r="I1453" s="6">
        <v>0</v>
      </c>
      <c r="J1453">
        <v>3</v>
      </c>
      <c r="K1453" t="str">
        <f>_xlfn.XLOOKUP(fCompras!F1453,dComprador!$A$2:$A$7,dComprador!$B$2:$B$7)</f>
        <v>Lira</v>
      </c>
      <c r="L1453" t="str">
        <f>_xlfn.XLOOKUP(J1453,dFornecedor!$A$2:$A$6,dFornecedor!$B$2:$B$6)</f>
        <v>StepUp</v>
      </c>
      <c r="M1453" t="str">
        <f>_xlfn.XLOOKUP(G1453,dMateriaPrima!$A$2:$A$12,dMateriaPrima!$B$2:$B$12)</f>
        <v>Couro</v>
      </c>
      <c r="N1453" s="2">
        <f>_xlfn.XLOOKUP(G1453,dMateriaPrima!$A$2:$A$12,dMateriaPrima!$C$2:$C$12)</f>
        <v>4.4000000000000004</v>
      </c>
      <c r="O1453" s="3">
        <f t="shared" si="110"/>
        <v>2191.2000000000003</v>
      </c>
      <c r="P1453" s="4">
        <f t="shared" si="111"/>
        <v>0</v>
      </c>
      <c r="Q1453" s="3">
        <f t="shared" si="112"/>
        <v>2191.2000000000003</v>
      </c>
      <c r="R1453" t="str">
        <f t="shared" si="113"/>
        <v>Em atraso</v>
      </c>
      <c r="S1453" s="5">
        <f t="shared" si="114"/>
        <v>4</v>
      </c>
    </row>
    <row r="1454" spans="1:19" x14ac:dyDescent="0.25">
      <c r="A1454">
        <v>1453</v>
      </c>
      <c r="B1454" s="1">
        <v>43718</v>
      </c>
      <c r="C1454" s="1">
        <v>43718</v>
      </c>
      <c r="D1454" s="1">
        <v>43727</v>
      </c>
      <c r="E1454" s="1">
        <v>43727</v>
      </c>
      <c r="F1454">
        <v>4</v>
      </c>
      <c r="G1454">
        <v>5</v>
      </c>
      <c r="H1454">
        <v>23</v>
      </c>
      <c r="I1454" s="6">
        <v>0</v>
      </c>
      <c r="J1454">
        <v>4</v>
      </c>
      <c r="K1454" t="str">
        <f>_xlfn.XLOOKUP(fCompras!F1454,dComprador!$A$2:$A$7,dComprador!$B$2:$B$7)</f>
        <v>Lira</v>
      </c>
      <c r="L1454" t="str">
        <f>_xlfn.XLOOKUP(J1454,dFornecedor!$A$2:$A$6,dFornecedor!$B$2:$B$6)</f>
        <v>AlphaOmega</v>
      </c>
      <c r="M1454" t="str">
        <f>_xlfn.XLOOKUP(G1454,dMateriaPrima!$A$2:$A$12,dMateriaPrima!$B$2:$B$12)</f>
        <v>Areia</v>
      </c>
      <c r="N1454" s="2">
        <f>_xlfn.XLOOKUP(G1454,dMateriaPrima!$A$2:$A$12,dMateriaPrima!$C$2:$C$12)</f>
        <v>3.59</v>
      </c>
      <c r="O1454" s="3">
        <f t="shared" si="110"/>
        <v>82.57</v>
      </c>
      <c r="P1454" s="4">
        <f t="shared" si="111"/>
        <v>0</v>
      </c>
      <c r="Q1454" s="3">
        <f t="shared" si="112"/>
        <v>82.57</v>
      </c>
      <c r="R1454" t="str">
        <f t="shared" si="113"/>
        <v>No prazo</v>
      </c>
      <c r="S1454" s="5">
        <f t="shared" si="114"/>
        <v>0</v>
      </c>
    </row>
    <row r="1455" spans="1:19" x14ac:dyDescent="0.25">
      <c r="A1455">
        <v>1454</v>
      </c>
      <c r="B1455" s="1">
        <v>43718</v>
      </c>
      <c r="C1455" s="1">
        <v>43728</v>
      </c>
      <c r="D1455" s="1">
        <v>43737</v>
      </c>
      <c r="E1455" s="1">
        <v>43739</v>
      </c>
      <c r="F1455">
        <v>1</v>
      </c>
      <c r="G1455">
        <v>7</v>
      </c>
      <c r="H1455">
        <v>90</v>
      </c>
      <c r="I1455" s="6">
        <v>0</v>
      </c>
      <c r="J1455">
        <v>1</v>
      </c>
      <c r="K1455" t="str">
        <f>_xlfn.XLOOKUP(fCompras!F1455,dComprador!$A$2:$A$7,dComprador!$B$2:$B$7)</f>
        <v>Alon</v>
      </c>
      <c r="L1455" t="str">
        <f>_xlfn.XLOOKUP(J1455,dFornecedor!$A$2:$A$6,dFornecedor!$B$2:$B$6)</f>
        <v>NorthShore</v>
      </c>
      <c r="M1455" t="str">
        <f>_xlfn.XLOOKUP(G1455,dMateriaPrima!$A$2:$A$12,dMateriaPrima!$B$2:$B$12)</f>
        <v>Poliéster</v>
      </c>
      <c r="N1455" s="2">
        <f>_xlfn.XLOOKUP(G1455,dMateriaPrima!$A$2:$A$12,dMateriaPrima!$C$2:$C$12)</f>
        <v>8</v>
      </c>
      <c r="O1455" s="3">
        <f t="shared" si="110"/>
        <v>720</v>
      </c>
      <c r="P1455" s="4">
        <f t="shared" si="111"/>
        <v>0</v>
      </c>
      <c r="Q1455" s="3">
        <f t="shared" si="112"/>
        <v>720</v>
      </c>
      <c r="R1455" t="str">
        <f t="shared" si="113"/>
        <v>Em atraso</v>
      </c>
      <c r="S1455" s="5">
        <f t="shared" si="114"/>
        <v>2</v>
      </c>
    </row>
    <row r="1456" spans="1:19" x14ac:dyDescent="0.25">
      <c r="A1456">
        <v>1455</v>
      </c>
      <c r="B1456" s="1">
        <v>43718</v>
      </c>
      <c r="C1456" s="1">
        <v>43728</v>
      </c>
      <c r="D1456" s="1">
        <v>43741</v>
      </c>
      <c r="E1456" s="1">
        <v>43742</v>
      </c>
      <c r="F1456">
        <v>1</v>
      </c>
      <c r="G1456">
        <v>7</v>
      </c>
      <c r="H1456">
        <v>512</v>
      </c>
      <c r="I1456" s="6">
        <v>0</v>
      </c>
      <c r="J1456">
        <v>3</v>
      </c>
      <c r="K1456" t="str">
        <f>_xlfn.XLOOKUP(fCompras!F1456,dComprador!$A$2:$A$7,dComprador!$B$2:$B$7)</f>
        <v>Alon</v>
      </c>
      <c r="L1456" t="str">
        <f>_xlfn.XLOOKUP(J1456,dFornecedor!$A$2:$A$6,dFornecedor!$B$2:$B$6)</f>
        <v>StepUp</v>
      </c>
      <c r="M1456" t="str">
        <f>_xlfn.XLOOKUP(G1456,dMateriaPrima!$A$2:$A$12,dMateriaPrima!$B$2:$B$12)</f>
        <v>Poliéster</v>
      </c>
      <c r="N1456" s="2">
        <f>_xlfn.XLOOKUP(G1456,dMateriaPrima!$A$2:$A$12,dMateriaPrima!$C$2:$C$12)</f>
        <v>8</v>
      </c>
      <c r="O1456" s="3">
        <f t="shared" si="110"/>
        <v>4096</v>
      </c>
      <c r="P1456" s="4">
        <f t="shared" si="111"/>
        <v>0</v>
      </c>
      <c r="Q1456" s="3">
        <f t="shared" si="112"/>
        <v>4096</v>
      </c>
      <c r="R1456" t="str">
        <f t="shared" si="113"/>
        <v>Em atraso</v>
      </c>
      <c r="S1456" s="5">
        <f t="shared" si="114"/>
        <v>1</v>
      </c>
    </row>
    <row r="1457" spans="1:19" x14ac:dyDescent="0.25">
      <c r="A1457">
        <v>1456</v>
      </c>
      <c r="B1457" s="1">
        <v>43719</v>
      </c>
      <c r="C1457" s="1">
        <v>43719</v>
      </c>
      <c r="D1457" s="1">
        <v>43748</v>
      </c>
      <c r="E1457" s="1">
        <v>43747</v>
      </c>
      <c r="F1457">
        <v>1</v>
      </c>
      <c r="G1457">
        <v>7</v>
      </c>
      <c r="H1457">
        <v>328</v>
      </c>
      <c r="I1457" s="6">
        <v>0</v>
      </c>
      <c r="J1457">
        <v>2</v>
      </c>
      <c r="K1457" t="str">
        <f>_xlfn.XLOOKUP(fCompras!F1457,dComprador!$A$2:$A$7,dComprador!$B$2:$B$7)</f>
        <v>Alon</v>
      </c>
      <c r="L1457" t="str">
        <f>_xlfn.XLOOKUP(J1457,dFornecedor!$A$2:$A$6,dFornecedor!$B$2:$B$6)</f>
        <v>Minerva</v>
      </c>
      <c r="M1457" t="str">
        <f>_xlfn.XLOOKUP(G1457,dMateriaPrima!$A$2:$A$12,dMateriaPrima!$B$2:$B$12)</f>
        <v>Poliéster</v>
      </c>
      <c r="N1457" s="2">
        <f>_xlfn.XLOOKUP(G1457,dMateriaPrima!$A$2:$A$12,dMateriaPrima!$C$2:$C$12)</f>
        <v>8</v>
      </c>
      <c r="O1457" s="3">
        <f t="shared" si="110"/>
        <v>2624</v>
      </c>
      <c r="P1457" s="4">
        <f t="shared" si="111"/>
        <v>0</v>
      </c>
      <c r="Q1457" s="3">
        <f t="shared" si="112"/>
        <v>2624</v>
      </c>
      <c r="R1457" t="str">
        <f t="shared" si="113"/>
        <v>No prazo</v>
      </c>
      <c r="S1457" s="5">
        <f t="shared" si="114"/>
        <v>0</v>
      </c>
    </row>
    <row r="1458" spans="1:19" x14ac:dyDescent="0.25">
      <c r="A1458">
        <v>1457</v>
      </c>
      <c r="B1458" s="1">
        <v>43719</v>
      </c>
      <c r="C1458" s="1">
        <v>43724</v>
      </c>
      <c r="D1458" s="1">
        <v>43730</v>
      </c>
      <c r="E1458" s="1">
        <v>43731</v>
      </c>
      <c r="F1458">
        <v>4</v>
      </c>
      <c r="G1458">
        <v>6</v>
      </c>
      <c r="H1458">
        <v>290</v>
      </c>
      <c r="I1458" s="6">
        <v>0</v>
      </c>
      <c r="J1458">
        <v>5</v>
      </c>
      <c r="K1458" t="str">
        <f>_xlfn.XLOOKUP(fCompras!F1458,dComprador!$A$2:$A$7,dComprador!$B$2:$B$7)</f>
        <v>Lira</v>
      </c>
      <c r="L1458" t="str">
        <f>_xlfn.XLOOKUP(J1458,dFornecedor!$A$2:$A$6,dFornecedor!$B$2:$B$6)</f>
        <v>Atlas</v>
      </c>
      <c r="M1458" t="str">
        <f>_xlfn.XLOOKUP(G1458,dMateriaPrima!$A$2:$A$12,dMateriaPrima!$B$2:$B$12)</f>
        <v>Fio Algodão</v>
      </c>
      <c r="N1458" s="2">
        <f>_xlfn.XLOOKUP(G1458,dMateriaPrima!$A$2:$A$12,dMateriaPrima!$C$2:$C$12)</f>
        <v>55.9</v>
      </c>
      <c r="O1458" s="3">
        <f t="shared" si="110"/>
        <v>16211</v>
      </c>
      <c r="P1458" s="4">
        <f t="shared" si="111"/>
        <v>0</v>
      </c>
      <c r="Q1458" s="3">
        <f t="shared" si="112"/>
        <v>16211</v>
      </c>
      <c r="R1458" t="str">
        <f t="shared" si="113"/>
        <v>Em atraso</v>
      </c>
      <c r="S1458" s="5">
        <f t="shared" si="114"/>
        <v>1</v>
      </c>
    </row>
    <row r="1459" spans="1:19" x14ac:dyDescent="0.25">
      <c r="A1459">
        <v>1458</v>
      </c>
      <c r="B1459" s="1">
        <v>43719</v>
      </c>
      <c r="C1459" s="1">
        <v>43731</v>
      </c>
      <c r="D1459" s="1">
        <v>43733</v>
      </c>
      <c r="E1459" s="1">
        <v>43737</v>
      </c>
      <c r="F1459">
        <v>1</v>
      </c>
      <c r="G1459">
        <v>8</v>
      </c>
      <c r="H1459">
        <v>263</v>
      </c>
      <c r="I1459" s="6">
        <v>0</v>
      </c>
      <c r="J1459">
        <v>1</v>
      </c>
      <c r="K1459" t="str">
        <f>_xlfn.XLOOKUP(fCompras!F1459,dComprador!$A$2:$A$7,dComprador!$B$2:$B$7)</f>
        <v>Alon</v>
      </c>
      <c r="L1459" t="str">
        <f>_xlfn.XLOOKUP(J1459,dFornecedor!$A$2:$A$6,dFornecedor!$B$2:$B$6)</f>
        <v>NorthShore</v>
      </c>
      <c r="M1459" t="str">
        <f>_xlfn.XLOOKUP(G1459,dMateriaPrima!$A$2:$A$12,dMateriaPrima!$B$2:$B$12)</f>
        <v>Cimento</v>
      </c>
      <c r="N1459" s="2">
        <f>_xlfn.XLOOKUP(G1459,dMateriaPrima!$A$2:$A$12,dMateriaPrima!$C$2:$C$12)</f>
        <v>23</v>
      </c>
      <c r="O1459" s="3">
        <f t="shared" si="110"/>
        <v>6049</v>
      </c>
      <c r="P1459" s="4">
        <f t="shared" si="111"/>
        <v>0</v>
      </c>
      <c r="Q1459" s="3">
        <f t="shared" si="112"/>
        <v>6049</v>
      </c>
      <c r="R1459" t="str">
        <f t="shared" si="113"/>
        <v>Em atraso</v>
      </c>
      <c r="S1459" s="5">
        <f t="shared" si="114"/>
        <v>4</v>
      </c>
    </row>
    <row r="1460" spans="1:19" x14ac:dyDescent="0.25">
      <c r="A1460">
        <v>1459</v>
      </c>
      <c r="B1460" s="1">
        <v>43719</v>
      </c>
      <c r="C1460" s="1">
        <v>43728</v>
      </c>
      <c r="D1460" s="1">
        <v>43731</v>
      </c>
      <c r="E1460" s="1">
        <v>43729</v>
      </c>
      <c r="F1460">
        <v>2</v>
      </c>
      <c r="G1460">
        <v>5</v>
      </c>
      <c r="H1460">
        <v>434</v>
      </c>
      <c r="I1460" s="6">
        <v>0</v>
      </c>
      <c r="J1460">
        <v>2</v>
      </c>
      <c r="K1460" t="str">
        <f>_xlfn.XLOOKUP(fCompras!F1460,dComprador!$A$2:$A$7,dComprador!$B$2:$B$7)</f>
        <v>João</v>
      </c>
      <c r="L1460" t="str">
        <f>_xlfn.XLOOKUP(J1460,dFornecedor!$A$2:$A$6,dFornecedor!$B$2:$B$6)</f>
        <v>Minerva</v>
      </c>
      <c r="M1460" t="str">
        <f>_xlfn.XLOOKUP(G1460,dMateriaPrima!$A$2:$A$12,dMateriaPrima!$B$2:$B$12)</f>
        <v>Areia</v>
      </c>
      <c r="N1460" s="2">
        <f>_xlfn.XLOOKUP(G1460,dMateriaPrima!$A$2:$A$12,dMateriaPrima!$C$2:$C$12)</f>
        <v>3.59</v>
      </c>
      <c r="O1460" s="3">
        <f t="shared" si="110"/>
        <v>1558.06</v>
      </c>
      <c r="P1460" s="4">
        <f t="shared" si="111"/>
        <v>0</v>
      </c>
      <c r="Q1460" s="3">
        <f t="shared" si="112"/>
        <v>1558.06</v>
      </c>
      <c r="R1460" t="str">
        <f t="shared" si="113"/>
        <v>No prazo</v>
      </c>
      <c r="S1460" s="5">
        <f t="shared" si="114"/>
        <v>0</v>
      </c>
    </row>
    <row r="1461" spans="1:19" x14ac:dyDescent="0.25">
      <c r="A1461">
        <v>1460</v>
      </c>
      <c r="B1461" s="1">
        <v>43719</v>
      </c>
      <c r="C1461" s="1">
        <v>43728</v>
      </c>
      <c r="D1461" s="1">
        <v>43734</v>
      </c>
      <c r="E1461" s="1">
        <v>43737</v>
      </c>
      <c r="F1461">
        <v>3</v>
      </c>
      <c r="G1461">
        <v>3</v>
      </c>
      <c r="H1461">
        <v>17</v>
      </c>
      <c r="I1461" s="6">
        <v>0</v>
      </c>
      <c r="J1461">
        <v>1</v>
      </c>
      <c r="K1461" t="str">
        <f>_xlfn.XLOOKUP(fCompras!F1461,dComprador!$A$2:$A$7,dComprador!$B$2:$B$7)</f>
        <v>Diego</v>
      </c>
      <c r="L1461" t="str">
        <f>_xlfn.XLOOKUP(J1461,dFornecedor!$A$2:$A$6,dFornecedor!$B$2:$B$6)</f>
        <v>NorthShore</v>
      </c>
      <c r="M1461" t="str">
        <f>_xlfn.XLOOKUP(G1461,dMateriaPrima!$A$2:$A$12,dMateriaPrima!$B$2:$B$12)</f>
        <v>Barra Metal</v>
      </c>
      <c r="N1461" s="2">
        <f>_xlfn.XLOOKUP(G1461,dMateriaPrima!$A$2:$A$12,dMateriaPrima!$C$2:$C$12)</f>
        <v>565</v>
      </c>
      <c r="O1461" s="3">
        <f t="shared" si="110"/>
        <v>9605</v>
      </c>
      <c r="P1461" s="4">
        <f t="shared" si="111"/>
        <v>0</v>
      </c>
      <c r="Q1461" s="3">
        <f t="shared" si="112"/>
        <v>9605</v>
      </c>
      <c r="R1461" t="str">
        <f t="shared" si="113"/>
        <v>Em atraso</v>
      </c>
      <c r="S1461" s="5">
        <f t="shared" si="114"/>
        <v>3</v>
      </c>
    </row>
    <row r="1462" spans="1:19" x14ac:dyDescent="0.25">
      <c r="A1462">
        <v>1461</v>
      </c>
      <c r="B1462" s="1">
        <v>43720</v>
      </c>
      <c r="C1462" s="1">
        <v>43720</v>
      </c>
      <c r="D1462" s="1">
        <v>43752</v>
      </c>
      <c r="E1462" s="1">
        <v>43757</v>
      </c>
      <c r="F1462">
        <v>1</v>
      </c>
      <c r="G1462">
        <v>7</v>
      </c>
      <c r="H1462">
        <v>177</v>
      </c>
      <c r="I1462" s="6">
        <v>0</v>
      </c>
      <c r="J1462">
        <v>2</v>
      </c>
      <c r="K1462" t="str">
        <f>_xlfn.XLOOKUP(fCompras!F1462,dComprador!$A$2:$A$7,dComprador!$B$2:$B$7)</f>
        <v>Alon</v>
      </c>
      <c r="L1462" t="str">
        <f>_xlfn.XLOOKUP(J1462,dFornecedor!$A$2:$A$6,dFornecedor!$B$2:$B$6)</f>
        <v>Minerva</v>
      </c>
      <c r="M1462" t="str">
        <f>_xlfn.XLOOKUP(G1462,dMateriaPrima!$A$2:$A$12,dMateriaPrima!$B$2:$B$12)</f>
        <v>Poliéster</v>
      </c>
      <c r="N1462" s="2">
        <f>_xlfn.XLOOKUP(G1462,dMateriaPrima!$A$2:$A$12,dMateriaPrima!$C$2:$C$12)</f>
        <v>8</v>
      </c>
      <c r="O1462" s="3">
        <f t="shared" si="110"/>
        <v>1416</v>
      </c>
      <c r="P1462" s="4">
        <f t="shared" si="111"/>
        <v>0</v>
      </c>
      <c r="Q1462" s="3">
        <f t="shared" si="112"/>
        <v>1416</v>
      </c>
      <c r="R1462" t="str">
        <f t="shared" si="113"/>
        <v>Em atraso</v>
      </c>
      <c r="S1462" s="5">
        <f t="shared" si="114"/>
        <v>5</v>
      </c>
    </row>
    <row r="1463" spans="1:19" x14ac:dyDescent="0.25">
      <c r="A1463">
        <v>1462</v>
      </c>
      <c r="B1463" s="1">
        <v>43720</v>
      </c>
      <c r="C1463" s="1">
        <v>43721</v>
      </c>
      <c r="D1463" s="1">
        <v>43751</v>
      </c>
      <c r="E1463" s="1">
        <v>43756</v>
      </c>
      <c r="F1463">
        <v>1</v>
      </c>
      <c r="G1463">
        <v>9</v>
      </c>
      <c r="H1463">
        <v>46</v>
      </c>
      <c r="I1463" s="6">
        <v>0</v>
      </c>
      <c r="J1463">
        <v>4</v>
      </c>
      <c r="K1463" t="str">
        <f>_xlfn.XLOOKUP(fCompras!F1463,dComprador!$A$2:$A$7,dComprador!$B$2:$B$7)</f>
        <v>Alon</v>
      </c>
      <c r="L1463" t="str">
        <f>_xlfn.XLOOKUP(J1463,dFornecedor!$A$2:$A$6,dFornecedor!$B$2:$B$6)</f>
        <v>AlphaOmega</v>
      </c>
      <c r="M1463" t="str">
        <f>_xlfn.XLOOKUP(G1463,dMateriaPrima!$A$2:$A$12,dMateriaPrima!$B$2:$B$12)</f>
        <v>Couro</v>
      </c>
      <c r="N1463" s="2">
        <f>_xlfn.XLOOKUP(G1463,dMateriaPrima!$A$2:$A$12,dMateriaPrima!$C$2:$C$12)</f>
        <v>4.4000000000000004</v>
      </c>
      <c r="O1463" s="3">
        <f t="shared" si="110"/>
        <v>202.4</v>
      </c>
      <c r="P1463" s="4">
        <f t="shared" si="111"/>
        <v>0</v>
      </c>
      <c r="Q1463" s="3">
        <f t="shared" si="112"/>
        <v>202.4</v>
      </c>
      <c r="R1463" t="str">
        <f t="shared" si="113"/>
        <v>Em atraso</v>
      </c>
      <c r="S1463" s="5">
        <f t="shared" si="114"/>
        <v>5</v>
      </c>
    </row>
    <row r="1464" spans="1:19" x14ac:dyDescent="0.25">
      <c r="A1464">
        <v>1463</v>
      </c>
      <c r="B1464" s="1">
        <v>43720</v>
      </c>
      <c r="C1464" s="1">
        <v>43729</v>
      </c>
      <c r="D1464" s="1">
        <v>43732</v>
      </c>
      <c r="E1464" s="1">
        <v>43731</v>
      </c>
      <c r="F1464">
        <v>4</v>
      </c>
      <c r="G1464">
        <v>7</v>
      </c>
      <c r="H1464">
        <v>108</v>
      </c>
      <c r="I1464" s="6">
        <v>0</v>
      </c>
      <c r="J1464">
        <v>3</v>
      </c>
      <c r="K1464" t="str">
        <f>_xlfn.XLOOKUP(fCompras!F1464,dComprador!$A$2:$A$7,dComprador!$B$2:$B$7)</f>
        <v>Lira</v>
      </c>
      <c r="L1464" t="str">
        <f>_xlfn.XLOOKUP(J1464,dFornecedor!$A$2:$A$6,dFornecedor!$B$2:$B$6)</f>
        <v>StepUp</v>
      </c>
      <c r="M1464" t="str">
        <f>_xlfn.XLOOKUP(G1464,dMateriaPrima!$A$2:$A$12,dMateriaPrima!$B$2:$B$12)</f>
        <v>Poliéster</v>
      </c>
      <c r="N1464" s="2">
        <f>_xlfn.XLOOKUP(G1464,dMateriaPrima!$A$2:$A$12,dMateriaPrima!$C$2:$C$12)</f>
        <v>8</v>
      </c>
      <c r="O1464" s="3">
        <f t="shared" si="110"/>
        <v>864</v>
      </c>
      <c r="P1464" s="4">
        <f t="shared" si="111"/>
        <v>0</v>
      </c>
      <c r="Q1464" s="3">
        <f t="shared" si="112"/>
        <v>864</v>
      </c>
      <c r="R1464" t="str">
        <f t="shared" si="113"/>
        <v>No prazo</v>
      </c>
      <c r="S1464" s="5">
        <f t="shared" si="114"/>
        <v>0</v>
      </c>
    </row>
    <row r="1465" spans="1:19" x14ac:dyDescent="0.25">
      <c r="A1465">
        <v>1464</v>
      </c>
      <c r="B1465" s="1">
        <v>43720</v>
      </c>
      <c r="C1465" s="1">
        <v>43728</v>
      </c>
      <c r="D1465" s="1">
        <v>43729</v>
      </c>
      <c r="E1465" s="1">
        <v>43735</v>
      </c>
      <c r="F1465">
        <v>4</v>
      </c>
      <c r="G1465">
        <v>10</v>
      </c>
      <c r="H1465">
        <v>110</v>
      </c>
      <c r="I1465" s="6">
        <v>0</v>
      </c>
      <c r="J1465">
        <v>3</v>
      </c>
      <c r="K1465" t="str">
        <f>_xlfn.XLOOKUP(fCompras!F1465,dComprador!$A$2:$A$7,dComprador!$B$2:$B$7)</f>
        <v>Lira</v>
      </c>
      <c r="L1465" t="str">
        <f>_xlfn.XLOOKUP(J1465,dFornecedor!$A$2:$A$6,dFornecedor!$B$2:$B$6)</f>
        <v>StepUp</v>
      </c>
      <c r="M1465" t="str">
        <f>_xlfn.XLOOKUP(G1465,dMateriaPrima!$A$2:$A$12,dMateriaPrima!$B$2:$B$12)</f>
        <v>Pedra Britada</v>
      </c>
      <c r="N1465" s="2">
        <f>_xlfn.XLOOKUP(G1465,dMateriaPrima!$A$2:$A$12,dMateriaPrima!$C$2:$C$12)</f>
        <v>56</v>
      </c>
      <c r="O1465" s="3">
        <f t="shared" si="110"/>
        <v>6160</v>
      </c>
      <c r="P1465" s="4">
        <f t="shared" si="111"/>
        <v>0</v>
      </c>
      <c r="Q1465" s="3">
        <f t="shared" si="112"/>
        <v>6160</v>
      </c>
      <c r="R1465" t="str">
        <f t="shared" si="113"/>
        <v>Em atraso</v>
      </c>
      <c r="S1465" s="5">
        <f t="shared" si="114"/>
        <v>6</v>
      </c>
    </row>
    <row r="1466" spans="1:19" x14ac:dyDescent="0.25">
      <c r="A1466">
        <v>1465</v>
      </c>
      <c r="B1466" s="1">
        <v>43720</v>
      </c>
      <c r="C1466" s="1">
        <v>43720</v>
      </c>
      <c r="D1466" s="1">
        <v>43726</v>
      </c>
      <c r="E1466" s="1">
        <v>43728</v>
      </c>
      <c r="F1466">
        <v>4</v>
      </c>
      <c r="G1466">
        <v>8</v>
      </c>
      <c r="H1466">
        <v>91</v>
      </c>
      <c r="I1466" s="6">
        <v>0</v>
      </c>
      <c r="J1466">
        <v>2</v>
      </c>
      <c r="K1466" t="str">
        <f>_xlfn.XLOOKUP(fCompras!F1466,dComprador!$A$2:$A$7,dComprador!$B$2:$B$7)</f>
        <v>Lira</v>
      </c>
      <c r="L1466" t="str">
        <f>_xlfn.XLOOKUP(J1466,dFornecedor!$A$2:$A$6,dFornecedor!$B$2:$B$6)</f>
        <v>Minerva</v>
      </c>
      <c r="M1466" t="str">
        <f>_xlfn.XLOOKUP(G1466,dMateriaPrima!$A$2:$A$12,dMateriaPrima!$B$2:$B$12)</f>
        <v>Cimento</v>
      </c>
      <c r="N1466" s="2">
        <f>_xlfn.XLOOKUP(G1466,dMateriaPrima!$A$2:$A$12,dMateriaPrima!$C$2:$C$12)</f>
        <v>23</v>
      </c>
      <c r="O1466" s="3">
        <f t="shared" si="110"/>
        <v>2093</v>
      </c>
      <c r="P1466" s="4">
        <f t="shared" si="111"/>
        <v>0</v>
      </c>
      <c r="Q1466" s="3">
        <f t="shared" si="112"/>
        <v>2093</v>
      </c>
      <c r="R1466" t="str">
        <f t="shared" si="113"/>
        <v>Em atraso</v>
      </c>
      <c r="S1466" s="5">
        <f t="shared" si="114"/>
        <v>2</v>
      </c>
    </row>
    <row r="1467" spans="1:19" x14ac:dyDescent="0.25">
      <c r="A1467">
        <v>1466</v>
      </c>
      <c r="B1467" s="1">
        <v>43720</v>
      </c>
      <c r="C1467" s="1">
        <v>43721</v>
      </c>
      <c r="D1467" s="1">
        <v>43725</v>
      </c>
      <c r="E1467" s="1">
        <v>43729</v>
      </c>
      <c r="F1467">
        <v>4</v>
      </c>
      <c r="G1467">
        <v>5</v>
      </c>
      <c r="H1467">
        <v>580</v>
      </c>
      <c r="I1467" s="6">
        <v>0.31</v>
      </c>
      <c r="J1467">
        <v>3</v>
      </c>
      <c r="K1467" t="str">
        <f>_xlfn.XLOOKUP(fCompras!F1467,dComprador!$A$2:$A$7,dComprador!$B$2:$B$7)</f>
        <v>Lira</v>
      </c>
      <c r="L1467" t="str">
        <f>_xlfn.XLOOKUP(J1467,dFornecedor!$A$2:$A$6,dFornecedor!$B$2:$B$6)</f>
        <v>StepUp</v>
      </c>
      <c r="M1467" t="str">
        <f>_xlfn.XLOOKUP(G1467,dMateriaPrima!$A$2:$A$12,dMateriaPrima!$B$2:$B$12)</f>
        <v>Areia</v>
      </c>
      <c r="N1467" s="2">
        <f>_xlfn.XLOOKUP(G1467,dMateriaPrima!$A$2:$A$12,dMateriaPrima!$C$2:$C$12)</f>
        <v>3.59</v>
      </c>
      <c r="O1467" s="3">
        <f t="shared" si="110"/>
        <v>2082.1999999999998</v>
      </c>
      <c r="P1467" s="4">
        <f t="shared" si="111"/>
        <v>645.48199999999997</v>
      </c>
      <c r="Q1467" s="3">
        <f t="shared" si="112"/>
        <v>1436.7179999999998</v>
      </c>
      <c r="R1467" t="str">
        <f t="shared" si="113"/>
        <v>Em atraso</v>
      </c>
      <c r="S1467" s="5">
        <f t="shared" si="114"/>
        <v>4</v>
      </c>
    </row>
    <row r="1468" spans="1:19" x14ac:dyDescent="0.25">
      <c r="A1468">
        <v>1467</v>
      </c>
      <c r="B1468" s="1">
        <v>43720</v>
      </c>
      <c r="C1468" s="1">
        <v>43729</v>
      </c>
      <c r="D1468" s="1">
        <v>43730</v>
      </c>
      <c r="E1468" s="1">
        <v>43736</v>
      </c>
      <c r="F1468">
        <v>4</v>
      </c>
      <c r="G1468">
        <v>10</v>
      </c>
      <c r="H1468">
        <v>71</v>
      </c>
      <c r="I1468" s="6">
        <v>0</v>
      </c>
      <c r="J1468">
        <v>3</v>
      </c>
      <c r="K1468" t="str">
        <f>_xlfn.XLOOKUP(fCompras!F1468,dComprador!$A$2:$A$7,dComprador!$B$2:$B$7)</f>
        <v>Lira</v>
      </c>
      <c r="L1468" t="str">
        <f>_xlfn.XLOOKUP(J1468,dFornecedor!$A$2:$A$6,dFornecedor!$B$2:$B$6)</f>
        <v>StepUp</v>
      </c>
      <c r="M1468" t="str">
        <f>_xlfn.XLOOKUP(G1468,dMateriaPrima!$A$2:$A$12,dMateriaPrima!$B$2:$B$12)</f>
        <v>Pedra Britada</v>
      </c>
      <c r="N1468" s="2">
        <f>_xlfn.XLOOKUP(G1468,dMateriaPrima!$A$2:$A$12,dMateriaPrima!$C$2:$C$12)</f>
        <v>56</v>
      </c>
      <c r="O1468" s="3">
        <f t="shared" si="110"/>
        <v>3976</v>
      </c>
      <c r="P1468" s="4">
        <f t="shared" si="111"/>
        <v>0</v>
      </c>
      <c r="Q1468" s="3">
        <f t="shared" si="112"/>
        <v>3976</v>
      </c>
      <c r="R1468" t="str">
        <f t="shared" si="113"/>
        <v>Em atraso</v>
      </c>
      <c r="S1468" s="5">
        <f t="shared" si="114"/>
        <v>6</v>
      </c>
    </row>
    <row r="1469" spans="1:19" x14ac:dyDescent="0.25">
      <c r="A1469">
        <v>1468</v>
      </c>
      <c r="B1469" s="1">
        <v>43720</v>
      </c>
      <c r="C1469" s="1">
        <v>43721</v>
      </c>
      <c r="D1469" s="1">
        <v>43731</v>
      </c>
      <c r="E1469" s="1">
        <v>43733</v>
      </c>
      <c r="F1469">
        <v>1</v>
      </c>
      <c r="G1469">
        <v>7</v>
      </c>
      <c r="H1469">
        <v>7</v>
      </c>
      <c r="I1469" s="6">
        <v>0</v>
      </c>
      <c r="J1469">
        <v>3</v>
      </c>
      <c r="K1469" t="str">
        <f>_xlfn.XLOOKUP(fCompras!F1469,dComprador!$A$2:$A$7,dComprador!$B$2:$B$7)</f>
        <v>Alon</v>
      </c>
      <c r="L1469" t="str">
        <f>_xlfn.XLOOKUP(J1469,dFornecedor!$A$2:$A$6,dFornecedor!$B$2:$B$6)</f>
        <v>StepUp</v>
      </c>
      <c r="M1469" t="str">
        <f>_xlfn.XLOOKUP(G1469,dMateriaPrima!$A$2:$A$12,dMateriaPrima!$B$2:$B$12)</f>
        <v>Poliéster</v>
      </c>
      <c r="N1469" s="2">
        <f>_xlfn.XLOOKUP(G1469,dMateriaPrima!$A$2:$A$12,dMateriaPrima!$C$2:$C$12)</f>
        <v>8</v>
      </c>
      <c r="O1469" s="3">
        <f t="shared" si="110"/>
        <v>56</v>
      </c>
      <c r="P1469" s="4">
        <f t="shared" si="111"/>
        <v>0</v>
      </c>
      <c r="Q1469" s="3">
        <f t="shared" si="112"/>
        <v>56</v>
      </c>
      <c r="R1469" t="str">
        <f t="shared" si="113"/>
        <v>Em atraso</v>
      </c>
      <c r="S1469" s="5">
        <f t="shared" si="114"/>
        <v>2</v>
      </c>
    </row>
    <row r="1470" spans="1:19" x14ac:dyDescent="0.25">
      <c r="A1470">
        <v>1469</v>
      </c>
      <c r="B1470" s="1">
        <v>43720</v>
      </c>
      <c r="C1470" s="1">
        <v>43722</v>
      </c>
      <c r="D1470" s="1">
        <v>43737</v>
      </c>
      <c r="E1470" s="1">
        <v>43738</v>
      </c>
      <c r="F1470">
        <v>1</v>
      </c>
      <c r="G1470">
        <v>7</v>
      </c>
      <c r="H1470">
        <v>419</v>
      </c>
      <c r="I1470" s="6">
        <v>0</v>
      </c>
      <c r="J1470">
        <v>2</v>
      </c>
      <c r="K1470" t="str">
        <f>_xlfn.XLOOKUP(fCompras!F1470,dComprador!$A$2:$A$7,dComprador!$B$2:$B$7)</f>
        <v>Alon</v>
      </c>
      <c r="L1470" t="str">
        <f>_xlfn.XLOOKUP(J1470,dFornecedor!$A$2:$A$6,dFornecedor!$B$2:$B$6)</f>
        <v>Minerva</v>
      </c>
      <c r="M1470" t="str">
        <f>_xlfn.XLOOKUP(G1470,dMateriaPrima!$A$2:$A$12,dMateriaPrima!$B$2:$B$12)</f>
        <v>Poliéster</v>
      </c>
      <c r="N1470" s="2">
        <f>_xlfn.XLOOKUP(G1470,dMateriaPrima!$A$2:$A$12,dMateriaPrima!$C$2:$C$12)</f>
        <v>8</v>
      </c>
      <c r="O1470" s="3">
        <f t="shared" si="110"/>
        <v>3352</v>
      </c>
      <c r="P1470" s="4">
        <f t="shared" si="111"/>
        <v>0</v>
      </c>
      <c r="Q1470" s="3">
        <f t="shared" si="112"/>
        <v>3352</v>
      </c>
      <c r="R1470" t="str">
        <f t="shared" si="113"/>
        <v>Em atraso</v>
      </c>
      <c r="S1470" s="5">
        <f t="shared" si="114"/>
        <v>1</v>
      </c>
    </row>
    <row r="1471" spans="1:19" x14ac:dyDescent="0.25">
      <c r="A1471">
        <v>1470</v>
      </c>
      <c r="B1471" s="1">
        <v>43720</v>
      </c>
      <c r="C1471" s="1">
        <v>43726</v>
      </c>
      <c r="D1471" s="1">
        <v>43736</v>
      </c>
      <c r="E1471" s="1">
        <v>43738</v>
      </c>
      <c r="F1471">
        <v>2</v>
      </c>
      <c r="G1471">
        <v>1</v>
      </c>
      <c r="H1471">
        <v>205</v>
      </c>
      <c r="I1471" s="6">
        <v>0</v>
      </c>
      <c r="J1471">
        <v>2</v>
      </c>
      <c r="K1471" t="str">
        <f>_xlfn.XLOOKUP(fCompras!F1471,dComprador!$A$2:$A$7,dComprador!$B$2:$B$7)</f>
        <v>João</v>
      </c>
      <c r="L1471" t="str">
        <f>_xlfn.XLOOKUP(J1471,dFornecedor!$A$2:$A$6,dFornecedor!$B$2:$B$6)</f>
        <v>Minerva</v>
      </c>
      <c r="M1471" t="str">
        <f>_xlfn.XLOOKUP(G1471,dMateriaPrima!$A$2:$A$12,dMateriaPrima!$B$2:$B$12)</f>
        <v>Tecido</v>
      </c>
      <c r="N1471" s="2">
        <f>_xlfn.XLOOKUP(G1471,dMateriaPrima!$A$2:$A$12,dMateriaPrima!$C$2:$C$12)</f>
        <v>18</v>
      </c>
      <c r="O1471" s="3">
        <f t="shared" si="110"/>
        <v>3690</v>
      </c>
      <c r="P1471" s="4">
        <f t="shared" si="111"/>
        <v>0</v>
      </c>
      <c r="Q1471" s="3">
        <f t="shared" si="112"/>
        <v>3690</v>
      </c>
      <c r="R1471" t="str">
        <f t="shared" si="113"/>
        <v>Em atraso</v>
      </c>
      <c r="S1471" s="5">
        <f t="shared" si="114"/>
        <v>2</v>
      </c>
    </row>
    <row r="1472" spans="1:19" x14ac:dyDescent="0.25">
      <c r="A1472">
        <v>1471</v>
      </c>
      <c r="B1472" s="1">
        <v>43720</v>
      </c>
      <c r="C1472" s="1">
        <v>43725</v>
      </c>
      <c r="D1472" s="1">
        <v>43746</v>
      </c>
      <c r="E1472" s="1">
        <v>43748</v>
      </c>
      <c r="F1472">
        <v>2</v>
      </c>
      <c r="G1472">
        <v>8</v>
      </c>
      <c r="H1472">
        <v>77</v>
      </c>
      <c r="I1472" s="6">
        <v>0</v>
      </c>
      <c r="J1472">
        <v>1</v>
      </c>
      <c r="K1472" t="str">
        <f>_xlfn.XLOOKUP(fCompras!F1472,dComprador!$A$2:$A$7,dComprador!$B$2:$B$7)</f>
        <v>João</v>
      </c>
      <c r="L1472" t="str">
        <f>_xlfn.XLOOKUP(J1472,dFornecedor!$A$2:$A$6,dFornecedor!$B$2:$B$6)</f>
        <v>NorthShore</v>
      </c>
      <c r="M1472" t="str">
        <f>_xlfn.XLOOKUP(G1472,dMateriaPrima!$A$2:$A$12,dMateriaPrima!$B$2:$B$12)</f>
        <v>Cimento</v>
      </c>
      <c r="N1472" s="2">
        <f>_xlfn.XLOOKUP(G1472,dMateriaPrima!$A$2:$A$12,dMateriaPrima!$C$2:$C$12)</f>
        <v>23</v>
      </c>
      <c r="O1472" s="3">
        <f t="shared" si="110"/>
        <v>1771</v>
      </c>
      <c r="P1472" s="4">
        <f t="shared" si="111"/>
        <v>0</v>
      </c>
      <c r="Q1472" s="3">
        <f t="shared" si="112"/>
        <v>1771</v>
      </c>
      <c r="R1472" t="str">
        <f t="shared" si="113"/>
        <v>Em atraso</v>
      </c>
      <c r="S1472" s="5">
        <f t="shared" si="114"/>
        <v>2</v>
      </c>
    </row>
    <row r="1473" spans="1:19" x14ac:dyDescent="0.25">
      <c r="A1473">
        <v>1472</v>
      </c>
      <c r="B1473" s="1">
        <v>43720</v>
      </c>
      <c r="C1473" s="1">
        <v>43720</v>
      </c>
      <c r="D1473" s="1">
        <v>43752</v>
      </c>
      <c r="E1473" s="1">
        <v>43752</v>
      </c>
      <c r="F1473">
        <v>1</v>
      </c>
      <c r="G1473">
        <v>5</v>
      </c>
      <c r="H1473">
        <v>40</v>
      </c>
      <c r="I1473" s="6">
        <v>0</v>
      </c>
      <c r="J1473">
        <v>2</v>
      </c>
      <c r="K1473" t="str">
        <f>_xlfn.XLOOKUP(fCompras!F1473,dComprador!$A$2:$A$7,dComprador!$B$2:$B$7)</f>
        <v>Alon</v>
      </c>
      <c r="L1473" t="str">
        <f>_xlfn.XLOOKUP(J1473,dFornecedor!$A$2:$A$6,dFornecedor!$B$2:$B$6)</f>
        <v>Minerva</v>
      </c>
      <c r="M1473" t="str">
        <f>_xlfn.XLOOKUP(G1473,dMateriaPrima!$A$2:$A$12,dMateriaPrima!$B$2:$B$12)</f>
        <v>Areia</v>
      </c>
      <c r="N1473" s="2">
        <f>_xlfn.XLOOKUP(G1473,dMateriaPrima!$A$2:$A$12,dMateriaPrima!$C$2:$C$12)</f>
        <v>3.59</v>
      </c>
      <c r="O1473" s="3">
        <f t="shared" si="110"/>
        <v>143.6</v>
      </c>
      <c r="P1473" s="4">
        <f t="shared" si="111"/>
        <v>0</v>
      </c>
      <c r="Q1473" s="3">
        <f t="shared" si="112"/>
        <v>143.6</v>
      </c>
      <c r="R1473" t="str">
        <f t="shared" si="113"/>
        <v>No prazo</v>
      </c>
      <c r="S1473" s="5">
        <f t="shared" si="114"/>
        <v>0</v>
      </c>
    </row>
    <row r="1474" spans="1:19" x14ac:dyDescent="0.25">
      <c r="A1474">
        <v>1473</v>
      </c>
      <c r="B1474" s="1">
        <v>43721</v>
      </c>
      <c r="C1474" s="1">
        <v>43729</v>
      </c>
      <c r="D1474" s="1">
        <v>43752</v>
      </c>
      <c r="E1474" s="1">
        <v>43749</v>
      </c>
      <c r="F1474">
        <v>1</v>
      </c>
      <c r="G1474">
        <v>5</v>
      </c>
      <c r="H1474">
        <v>26</v>
      </c>
      <c r="I1474" s="6">
        <v>0.34</v>
      </c>
      <c r="J1474">
        <v>3</v>
      </c>
      <c r="K1474" t="str">
        <f>_xlfn.XLOOKUP(fCompras!F1474,dComprador!$A$2:$A$7,dComprador!$B$2:$B$7)</f>
        <v>Alon</v>
      </c>
      <c r="L1474" t="str">
        <f>_xlfn.XLOOKUP(J1474,dFornecedor!$A$2:$A$6,dFornecedor!$B$2:$B$6)</f>
        <v>StepUp</v>
      </c>
      <c r="M1474" t="str">
        <f>_xlfn.XLOOKUP(G1474,dMateriaPrima!$A$2:$A$12,dMateriaPrima!$B$2:$B$12)</f>
        <v>Areia</v>
      </c>
      <c r="N1474" s="2">
        <f>_xlfn.XLOOKUP(G1474,dMateriaPrima!$A$2:$A$12,dMateriaPrima!$C$2:$C$12)</f>
        <v>3.59</v>
      </c>
      <c r="O1474" s="3">
        <f t="shared" si="110"/>
        <v>93.34</v>
      </c>
      <c r="P1474" s="4">
        <f t="shared" si="111"/>
        <v>31.735600000000005</v>
      </c>
      <c r="Q1474" s="3">
        <f t="shared" si="112"/>
        <v>61.604399999999998</v>
      </c>
      <c r="R1474" t="str">
        <f t="shared" si="113"/>
        <v>No prazo</v>
      </c>
      <c r="S1474" s="5">
        <f t="shared" si="114"/>
        <v>0</v>
      </c>
    </row>
    <row r="1475" spans="1:19" x14ac:dyDescent="0.25">
      <c r="A1475">
        <v>1474</v>
      </c>
      <c r="B1475" s="1">
        <v>43721</v>
      </c>
      <c r="C1475" s="1">
        <v>43732</v>
      </c>
      <c r="D1475" s="1">
        <v>43732</v>
      </c>
      <c r="E1475" s="1">
        <v>43733</v>
      </c>
      <c r="F1475">
        <v>4</v>
      </c>
      <c r="G1475">
        <v>8</v>
      </c>
      <c r="H1475">
        <v>14</v>
      </c>
      <c r="I1475" s="6">
        <v>0</v>
      </c>
      <c r="J1475">
        <v>1</v>
      </c>
      <c r="K1475" t="str">
        <f>_xlfn.XLOOKUP(fCompras!F1475,dComprador!$A$2:$A$7,dComprador!$B$2:$B$7)</f>
        <v>Lira</v>
      </c>
      <c r="L1475" t="str">
        <f>_xlfn.XLOOKUP(J1475,dFornecedor!$A$2:$A$6,dFornecedor!$B$2:$B$6)</f>
        <v>NorthShore</v>
      </c>
      <c r="M1475" t="str">
        <f>_xlfn.XLOOKUP(G1475,dMateriaPrima!$A$2:$A$12,dMateriaPrima!$B$2:$B$12)</f>
        <v>Cimento</v>
      </c>
      <c r="N1475" s="2">
        <f>_xlfn.XLOOKUP(G1475,dMateriaPrima!$A$2:$A$12,dMateriaPrima!$C$2:$C$12)</f>
        <v>23</v>
      </c>
      <c r="O1475" s="3">
        <f t="shared" ref="O1475:O1538" si="115">PRODUCT(H1475,N1475)</f>
        <v>322</v>
      </c>
      <c r="P1475" s="4">
        <f t="shared" ref="P1475:P1538" si="116">PRODUCT(O1475,I1475)</f>
        <v>0</v>
      </c>
      <c r="Q1475" s="3">
        <f t="shared" ref="Q1475:Q1538" si="117">O1475-P1475</f>
        <v>322</v>
      </c>
      <c r="R1475" t="str">
        <f t="shared" ref="R1475:R1538" si="118">IF(E1475&lt;=D1475,"No prazo",IF(E1475&gt;D1475,"Em atraso"))</f>
        <v>Em atraso</v>
      </c>
      <c r="S1475" s="5">
        <f t="shared" ref="S1475:S1538" si="119">IF(E1475 &gt;D1475, E1475-D1475,0)</f>
        <v>1</v>
      </c>
    </row>
    <row r="1476" spans="1:19" x14ac:dyDescent="0.25">
      <c r="A1476">
        <v>1475</v>
      </c>
      <c r="B1476" s="1">
        <v>43721</v>
      </c>
      <c r="C1476" s="1">
        <v>43730</v>
      </c>
      <c r="D1476" s="1">
        <v>43731</v>
      </c>
      <c r="E1476" s="1">
        <v>43737</v>
      </c>
      <c r="F1476">
        <v>4</v>
      </c>
      <c r="G1476">
        <v>5</v>
      </c>
      <c r="H1476">
        <v>60</v>
      </c>
      <c r="I1476" s="6">
        <v>0</v>
      </c>
      <c r="J1476">
        <v>3</v>
      </c>
      <c r="K1476" t="str">
        <f>_xlfn.XLOOKUP(fCompras!F1476,dComprador!$A$2:$A$7,dComprador!$B$2:$B$7)</f>
        <v>Lira</v>
      </c>
      <c r="L1476" t="str">
        <f>_xlfn.XLOOKUP(J1476,dFornecedor!$A$2:$A$6,dFornecedor!$B$2:$B$6)</f>
        <v>StepUp</v>
      </c>
      <c r="M1476" t="str">
        <f>_xlfn.XLOOKUP(G1476,dMateriaPrima!$A$2:$A$12,dMateriaPrima!$B$2:$B$12)</f>
        <v>Areia</v>
      </c>
      <c r="N1476" s="2">
        <f>_xlfn.XLOOKUP(G1476,dMateriaPrima!$A$2:$A$12,dMateriaPrima!$C$2:$C$12)</f>
        <v>3.59</v>
      </c>
      <c r="O1476" s="3">
        <f t="shared" si="115"/>
        <v>215.39999999999998</v>
      </c>
      <c r="P1476" s="4">
        <f t="shared" si="116"/>
        <v>0</v>
      </c>
      <c r="Q1476" s="3">
        <f t="shared" si="117"/>
        <v>215.39999999999998</v>
      </c>
      <c r="R1476" t="str">
        <f t="shared" si="118"/>
        <v>Em atraso</v>
      </c>
      <c r="S1476" s="5">
        <f t="shared" si="119"/>
        <v>6</v>
      </c>
    </row>
    <row r="1477" spans="1:19" x14ac:dyDescent="0.25">
      <c r="A1477">
        <v>1476</v>
      </c>
      <c r="B1477" s="1">
        <v>43721</v>
      </c>
      <c r="C1477" s="1">
        <v>43730</v>
      </c>
      <c r="D1477" s="1">
        <v>43733</v>
      </c>
      <c r="E1477" s="1">
        <v>43733</v>
      </c>
      <c r="F1477">
        <v>4</v>
      </c>
      <c r="G1477">
        <v>5</v>
      </c>
      <c r="H1477">
        <v>69</v>
      </c>
      <c r="I1477" s="6">
        <v>0</v>
      </c>
      <c r="J1477">
        <v>2</v>
      </c>
      <c r="K1477" t="str">
        <f>_xlfn.XLOOKUP(fCompras!F1477,dComprador!$A$2:$A$7,dComprador!$B$2:$B$7)</f>
        <v>Lira</v>
      </c>
      <c r="L1477" t="str">
        <f>_xlfn.XLOOKUP(J1477,dFornecedor!$A$2:$A$6,dFornecedor!$B$2:$B$6)</f>
        <v>Minerva</v>
      </c>
      <c r="M1477" t="str">
        <f>_xlfn.XLOOKUP(G1477,dMateriaPrima!$A$2:$A$12,dMateriaPrima!$B$2:$B$12)</f>
        <v>Areia</v>
      </c>
      <c r="N1477" s="2">
        <f>_xlfn.XLOOKUP(G1477,dMateriaPrima!$A$2:$A$12,dMateriaPrima!$C$2:$C$12)</f>
        <v>3.59</v>
      </c>
      <c r="O1477" s="3">
        <f t="shared" si="115"/>
        <v>247.70999999999998</v>
      </c>
      <c r="P1477" s="4">
        <f t="shared" si="116"/>
        <v>0</v>
      </c>
      <c r="Q1477" s="3">
        <f t="shared" si="117"/>
        <v>247.70999999999998</v>
      </c>
      <c r="R1477" t="str">
        <f t="shared" si="118"/>
        <v>No prazo</v>
      </c>
      <c r="S1477" s="5">
        <f t="shared" si="119"/>
        <v>0</v>
      </c>
    </row>
    <row r="1478" spans="1:19" x14ac:dyDescent="0.25">
      <c r="A1478">
        <v>1477</v>
      </c>
      <c r="B1478" s="1">
        <v>43721</v>
      </c>
      <c r="C1478" s="1">
        <v>43723</v>
      </c>
      <c r="D1478" s="1">
        <v>43735</v>
      </c>
      <c r="E1478" s="1">
        <v>43737</v>
      </c>
      <c r="F1478">
        <v>2</v>
      </c>
      <c r="G1478">
        <v>11</v>
      </c>
      <c r="H1478">
        <v>32</v>
      </c>
      <c r="I1478" s="6">
        <v>0</v>
      </c>
      <c r="J1478">
        <v>1</v>
      </c>
      <c r="K1478" t="str">
        <f>_xlfn.XLOOKUP(fCompras!F1478,dComprador!$A$2:$A$7,dComprador!$B$2:$B$7)</f>
        <v>João</v>
      </c>
      <c r="L1478" t="str">
        <f>_xlfn.XLOOKUP(J1478,dFornecedor!$A$2:$A$6,dFornecedor!$B$2:$B$6)</f>
        <v>NorthShore</v>
      </c>
      <c r="M1478" t="str">
        <f>_xlfn.XLOOKUP(G1478,dMateriaPrima!$A$2:$A$12,dMateriaPrima!$B$2:$B$12)</f>
        <v>Papel</v>
      </c>
      <c r="N1478" s="2">
        <f>_xlfn.XLOOKUP(G1478,dMateriaPrima!$A$2:$A$12,dMateriaPrima!$C$2:$C$12)</f>
        <v>9</v>
      </c>
      <c r="O1478" s="3">
        <f t="shared" si="115"/>
        <v>288</v>
      </c>
      <c r="P1478" s="4">
        <f t="shared" si="116"/>
        <v>0</v>
      </c>
      <c r="Q1478" s="3">
        <f t="shared" si="117"/>
        <v>288</v>
      </c>
      <c r="R1478" t="str">
        <f t="shared" si="118"/>
        <v>Em atraso</v>
      </c>
      <c r="S1478" s="5">
        <f t="shared" si="119"/>
        <v>2</v>
      </c>
    </row>
    <row r="1479" spans="1:19" x14ac:dyDescent="0.25">
      <c r="A1479">
        <v>1478</v>
      </c>
      <c r="B1479" s="1">
        <v>43721</v>
      </c>
      <c r="C1479" s="1">
        <v>43726</v>
      </c>
      <c r="D1479" s="1">
        <v>43744</v>
      </c>
      <c r="E1479" s="1">
        <v>43746</v>
      </c>
      <c r="F1479">
        <v>1</v>
      </c>
      <c r="G1479">
        <v>8</v>
      </c>
      <c r="H1479">
        <v>415</v>
      </c>
      <c r="I1479" s="6">
        <v>0</v>
      </c>
      <c r="J1479">
        <v>2</v>
      </c>
      <c r="K1479" t="str">
        <f>_xlfn.XLOOKUP(fCompras!F1479,dComprador!$A$2:$A$7,dComprador!$B$2:$B$7)</f>
        <v>Alon</v>
      </c>
      <c r="L1479" t="str">
        <f>_xlfn.XLOOKUP(J1479,dFornecedor!$A$2:$A$6,dFornecedor!$B$2:$B$6)</f>
        <v>Minerva</v>
      </c>
      <c r="M1479" t="str">
        <f>_xlfn.XLOOKUP(G1479,dMateriaPrima!$A$2:$A$12,dMateriaPrima!$B$2:$B$12)</f>
        <v>Cimento</v>
      </c>
      <c r="N1479" s="2">
        <f>_xlfn.XLOOKUP(G1479,dMateriaPrima!$A$2:$A$12,dMateriaPrima!$C$2:$C$12)</f>
        <v>23</v>
      </c>
      <c r="O1479" s="3">
        <f t="shared" si="115"/>
        <v>9545</v>
      </c>
      <c r="P1479" s="4">
        <f t="shared" si="116"/>
        <v>0</v>
      </c>
      <c r="Q1479" s="3">
        <f t="shared" si="117"/>
        <v>9545</v>
      </c>
      <c r="R1479" t="str">
        <f t="shared" si="118"/>
        <v>Em atraso</v>
      </c>
      <c r="S1479" s="5">
        <f t="shared" si="119"/>
        <v>2</v>
      </c>
    </row>
    <row r="1480" spans="1:19" x14ac:dyDescent="0.25">
      <c r="A1480">
        <v>1479</v>
      </c>
      <c r="B1480" s="1">
        <v>43722</v>
      </c>
      <c r="C1480" s="1">
        <v>43722</v>
      </c>
      <c r="D1480" s="1">
        <v>43728</v>
      </c>
      <c r="E1480" s="1">
        <v>43730</v>
      </c>
      <c r="F1480">
        <v>4</v>
      </c>
      <c r="G1480">
        <v>4</v>
      </c>
      <c r="H1480">
        <v>381</v>
      </c>
      <c r="I1480" s="6">
        <v>0</v>
      </c>
      <c r="J1480">
        <v>5</v>
      </c>
      <c r="K1480" t="str">
        <f>_xlfn.XLOOKUP(fCompras!F1480,dComprador!$A$2:$A$7,dComprador!$B$2:$B$7)</f>
        <v>Lira</v>
      </c>
      <c r="L1480" t="str">
        <f>_xlfn.XLOOKUP(J1480,dFornecedor!$A$2:$A$6,dFornecedor!$B$2:$B$6)</f>
        <v>Atlas</v>
      </c>
      <c r="M1480" t="str">
        <f>_xlfn.XLOOKUP(G1480,dMateriaPrima!$A$2:$A$12,dMateriaPrima!$B$2:$B$12)</f>
        <v>Madeira</v>
      </c>
      <c r="N1480" s="2">
        <f>_xlfn.XLOOKUP(G1480,dMateriaPrima!$A$2:$A$12,dMateriaPrima!$C$2:$C$12)</f>
        <v>168</v>
      </c>
      <c r="O1480" s="3">
        <f t="shared" si="115"/>
        <v>64008</v>
      </c>
      <c r="P1480" s="4">
        <f t="shared" si="116"/>
        <v>0</v>
      </c>
      <c r="Q1480" s="3">
        <f t="shared" si="117"/>
        <v>64008</v>
      </c>
      <c r="R1480" t="str">
        <f t="shared" si="118"/>
        <v>Em atraso</v>
      </c>
      <c r="S1480" s="5">
        <f t="shared" si="119"/>
        <v>2</v>
      </c>
    </row>
    <row r="1481" spans="1:19" x14ac:dyDescent="0.25">
      <c r="A1481">
        <v>1480</v>
      </c>
      <c r="B1481" s="1">
        <v>43722</v>
      </c>
      <c r="C1481" s="1">
        <v>43730</v>
      </c>
      <c r="D1481" s="1">
        <v>43731</v>
      </c>
      <c r="E1481" s="1">
        <v>43738</v>
      </c>
      <c r="F1481">
        <v>4</v>
      </c>
      <c r="G1481">
        <v>9</v>
      </c>
      <c r="H1481">
        <v>70</v>
      </c>
      <c r="I1481" s="6">
        <v>0</v>
      </c>
      <c r="J1481">
        <v>2</v>
      </c>
      <c r="K1481" t="str">
        <f>_xlfn.XLOOKUP(fCompras!F1481,dComprador!$A$2:$A$7,dComprador!$B$2:$B$7)</f>
        <v>Lira</v>
      </c>
      <c r="L1481" t="str">
        <f>_xlfn.XLOOKUP(J1481,dFornecedor!$A$2:$A$6,dFornecedor!$B$2:$B$6)</f>
        <v>Minerva</v>
      </c>
      <c r="M1481" t="str">
        <f>_xlfn.XLOOKUP(G1481,dMateriaPrima!$A$2:$A$12,dMateriaPrima!$B$2:$B$12)</f>
        <v>Couro</v>
      </c>
      <c r="N1481" s="2">
        <f>_xlfn.XLOOKUP(G1481,dMateriaPrima!$A$2:$A$12,dMateriaPrima!$C$2:$C$12)</f>
        <v>4.4000000000000004</v>
      </c>
      <c r="O1481" s="3">
        <f t="shared" si="115"/>
        <v>308</v>
      </c>
      <c r="P1481" s="4">
        <f t="shared" si="116"/>
        <v>0</v>
      </c>
      <c r="Q1481" s="3">
        <f t="shared" si="117"/>
        <v>308</v>
      </c>
      <c r="R1481" t="str">
        <f t="shared" si="118"/>
        <v>Em atraso</v>
      </c>
      <c r="S1481" s="5">
        <f t="shared" si="119"/>
        <v>7</v>
      </c>
    </row>
    <row r="1482" spans="1:19" x14ac:dyDescent="0.25">
      <c r="A1482">
        <v>1481</v>
      </c>
      <c r="B1482" s="1">
        <v>43722</v>
      </c>
      <c r="C1482" s="1">
        <v>43728</v>
      </c>
      <c r="D1482" s="1">
        <v>43730</v>
      </c>
      <c r="E1482" s="1">
        <v>43730</v>
      </c>
      <c r="F1482">
        <v>4</v>
      </c>
      <c r="G1482">
        <v>5</v>
      </c>
      <c r="H1482">
        <v>427</v>
      </c>
      <c r="I1482" s="6">
        <v>0</v>
      </c>
      <c r="J1482">
        <v>2</v>
      </c>
      <c r="K1482" t="str">
        <f>_xlfn.XLOOKUP(fCompras!F1482,dComprador!$A$2:$A$7,dComprador!$B$2:$B$7)</f>
        <v>Lira</v>
      </c>
      <c r="L1482" t="str">
        <f>_xlfn.XLOOKUP(J1482,dFornecedor!$A$2:$A$6,dFornecedor!$B$2:$B$6)</f>
        <v>Minerva</v>
      </c>
      <c r="M1482" t="str">
        <f>_xlfn.XLOOKUP(G1482,dMateriaPrima!$A$2:$A$12,dMateriaPrima!$B$2:$B$12)</f>
        <v>Areia</v>
      </c>
      <c r="N1482" s="2">
        <f>_xlfn.XLOOKUP(G1482,dMateriaPrima!$A$2:$A$12,dMateriaPrima!$C$2:$C$12)</f>
        <v>3.59</v>
      </c>
      <c r="O1482" s="3">
        <f t="shared" si="115"/>
        <v>1532.9299999999998</v>
      </c>
      <c r="P1482" s="4">
        <f t="shared" si="116"/>
        <v>0</v>
      </c>
      <c r="Q1482" s="3">
        <f t="shared" si="117"/>
        <v>1532.9299999999998</v>
      </c>
      <c r="R1482" t="str">
        <f t="shared" si="118"/>
        <v>No prazo</v>
      </c>
      <c r="S1482" s="5">
        <f t="shared" si="119"/>
        <v>0</v>
      </c>
    </row>
    <row r="1483" spans="1:19" x14ac:dyDescent="0.25">
      <c r="A1483">
        <v>1482</v>
      </c>
      <c r="B1483" s="1">
        <v>43722</v>
      </c>
      <c r="C1483" s="1">
        <v>43727</v>
      </c>
      <c r="D1483" s="1">
        <v>43729</v>
      </c>
      <c r="E1483" s="1">
        <v>43730</v>
      </c>
      <c r="F1483">
        <v>4</v>
      </c>
      <c r="G1483">
        <v>9</v>
      </c>
      <c r="H1483">
        <v>72</v>
      </c>
      <c r="I1483" s="6">
        <v>0</v>
      </c>
      <c r="J1483">
        <v>1</v>
      </c>
      <c r="K1483" t="str">
        <f>_xlfn.XLOOKUP(fCompras!F1483,dComprador!$A$2:$A$7,dComprador!$B$2:$B$7)</f>
        <v>Lira</v>
      </c>
      <c r="L1483" t="str">
        <f>_xlfn.XLOOKUP(J1483,dFornecedor!$A$2:$A$6,dFornecedor!$B$2:$B$6)</f>
        <v>NorthShore</v>
      </c>
      <c r="M1483" t="str">
        <f>_xlfn.XLOOKUP(G1483,dMateriaPrima!$A$2:$A$12,dMateriaPrima!$B$2:$B$12)</f>
        <v>Couro</v>
      </c>
      <c r="N1483" s="2">
        <f>_xlfn.XLOOKUP(G1483,dMateriaPrima!$A$2:$A$12,dMateriaPrima!$C$2:$C$12)</f>
        <v>4.4000000000000004</v>
      </c>
      <c r="O1483" s="3">
        <f t="shared" si="115"/>
        <v>316.8</v>
      </c>
      <c r="P1483" s="4">
        <f t="shared" si="116"/>
        <v>0</v>
      </c>
      <c r="Q1483" s="3">
        <f t="shared" si="117"/>
        <v>316.8</v>
      </c>
      <c r="R1483" t="str">
        <f t="shared" si="118"/>
        <v>Em atraso</v>
      </c>
      <c r="S1483" s="5">
        <f t="shared" si="119"/>
        <v>1</v>
      </c>
    </row>
    <row r="1484" spans="1:19" x14ac:dyDescent="0.25">
      <c r="A1484">
        <v>1483</v>
      </c>
      <c r="B1484" s="1">
        <v>43722</v>
      </c>
      <c r="C1484" s="1">
        <v>43728</v>
      </c>
      <c r="D1484" s="1">
        <v>43738</v>
      </c>
      <c r="E1484" s="1">
        <v>43739</v>
      </c>
      <c r="F1484">
        <v>1</v>
      </c>
      <c r="G1484">
        <v>4</v>
      </c>
      <c r="H1484">
        <v>99</v>
      </c>
      <c r="I1484" s="6">
        <v>0</v>
      </c>
      <c r="J1484">
        <v>2</v>
      </c>
      <c r="K1484" t="str">
        <f>_xlfn.XLOOKUP(fCompras!F1484,dComprador!$A$2:$A$7,dComprador!$B$2:$B$7)</f>
        <v>Alon</v>
      </c>
      <c r="L1484" t="str">
        <f>_xlfn.XLOOKUP(J1484,dFornecedor!$A$2:$A$6,dFornecedor!$B$2:$B$6)</f>
        <v>Minerva</v>
      </c>
      <c r="M1484" t="str">
        <f>_xlfn.XLOOKUP(G1484,dMateriaPrima!$A$2:$A$12,dMateriaPrima!$B$2:$B$12)</f>
        <v>Madeira</v>
      </c>
      <c r="N1484" s="2">
        <f>_xlfn.XLOOKUP(G1484,dMateriaPrima!$A$2:$A$12,dMateriaPrima!$C$2:$C$12)</f>
        <v>168</v>
      </c>
      <c r="O1484" s="3">
        <f t="shared" si="115"/>
        <v>16632</v>
      </c>
      <c r="P1484" s="4">
        <f t="shared" si="116"/>
        <v>0</v>
      </c>
      <c r="Q1484" s="3">
        <f t="shared" si="117"/>
        <v>16632</v>
      </c>
      <c r="R1484" t="str">
        <f t="shared" si="118"/>
        <v>Em atraso</v>
      </c>
      <c r="S1484" s="5">
        <f t="shared" si="119"/>
        <v>1</v>
      </c>
    </row>
    <row r="1485" spans="1:19" x14ac:dyDescent="0.25">
      <c r="A1485">
        <v>1484</v>
      </c>
      <c r="B1485" s="1">
        <v>43722</v>
      </c>
      <c r="C1485" s="1">
        <v>43732</v>
      </c>
      <c r="D1485" s="1">
        <v>43740</v>
      </c>
      <c r="E1485" s="1">
        <v>43741</v>
      </c>
      <c r="F1485">
        <v>1</v>
      </c>
      <c r="G1485">
        <v>11</v>
      </c>
      <c r="H1485">
        <v>194</v>
      </c>
      <c r="I1485" s="6">
        <v>0</v>
      </c>
      <c r="J1485">
        <v>3</v>
      </c>
      <c r="K1485" t="str">
        <f>_xlfn.XLOOKUP(fCompras!F1485,dComprador!$A$2:$A$7,dComprador!$B$2:$B$7)</f>
        <v>Alon</v>
      </c>
      <c r="L1485" t="str">
        <f>_xlfn.XLOOKUP(J1485,dFornecedor!$A$2:$A$6,dFornecedor!$B$2:$B$6)</f>
        <v>StepUp</v>
      </c>
      <c r="M1485" t="str">
        <f>_xlfn.XLOOKUP(G1485,dMateriaPrima!$A$2:$A$12,dMateriaPrima!$B$2:$B$12)</f>
        <v>Papel</v>
      </c>
      <c r="N1485" s="2">
        <f>_xlfn.XLOOKUP(G1485,dMateriaPrima!$A$2:$A$12,dMateriaPrima!$C$2:$C$12)</f>
        <v>9</v>
      </c>
      <c r="O1485" s="3">
        <f t="shared" si="115"/>
        <v>1746</v>
      </c>
      <c r="P1485" s="4">
        <f t="shared" si="116"/>
        <v>0</v>
      </c>
      <c r="Q1485" s="3">
        <f t="shared" si="117"/>
        <v>1746</v>
      </c>
      <c r="R1485" t="str">
        <f t="shared" si="118"/>
        <v>Em atraso</v>
      </c>
      <c r="S1485" s="5">
        <f t="shared" si="119"/>
        <v>1</v>
      </c>
    </row>
    <row r="1486" spans="1:19" x14ac:dyDescent="0.25">
      <c r="A1486">
        <v>1485</v>
      </c>
      <c r="B1486" s="1">
        <v>43722</v>
      </c>
      <c r="C1486" s="1">
        <v>43729</v>
      </c>
      <c r="D1486" s="1">
        <v>43740</v>
      </c>
      <c r="E1486" s="1">
        <v>43742</v>
      </c>
      <c r="F1486">
        <v>1</v>
      </c>
      <c r="G1486">
        <v>7</v>
      </c>
      <c r="H1486">
        <v>30</v>
      </c>
      <c r="I1486" s="6">
        <v>0</v>
      </c>
      <c r="J1486">
        <v>1</v>
      </c>
      <c r="K1486" t="str">
        <f>_xlfn.XLOOKUP(fCompras!F1486,dComprador!$A$2:$A$7,dComprador!$B$2:$B$7)</f>
        <v>Alon</v>
      </c>
      <c r="L1486" t="str">
        <f>_xlfn.XLOOKUP(J1486,dFornecedor!$A$2:$A$6,dFornecedor!$B$2:$B$6)</f>
        <v>NorthShore</v>
      </c>
      <c r="M1486" t="str">
        <f>_xlfn.XLOOKUP(G1486,dMateriaPrima!$A$2:$A$12,dMateriaPrima!$B$2:$B$12)</f>
        <v>Poliéster</v>
      </c>
      <c r="N1486" s="2">
        <f>_xlfn.XLOOKUP(G1486,dMateriaPrima!$A$2:$A$12,dMateriaPrima!$C$2:$C$12)</f>
        <v>8</v>
      </c>
      <c r="O1486" s="3">
        <f t="shared" si="115"/>
        <v>240</v>
      </c>
      <c r="P1486" s="4">
        <f t="shared" si="116"/>
        <v>0</v>
      </c>
      <c r="Q1486" s="3">
        <f t="shared" si="117"/>
        <v>240</v>
      </c>
      <c r="R1486" t="str">
        <f t="shared" si="118"/>
        <v>Em atraso</v>
      </c>
      <c r="S1486" s="5">
        <f t="shared" si="119"/>
        <v>2</v>
      </c>
    </row>
    <row r="1487" spans="1:19" x14ac:dyDescent="0.25">
      <c r="A1487">
        <v>1486</v>
      </c>
      <c r="B1487" s="1">
        <v>43722</v>
      </c>
      <c r="C1487" s="1">
        <v>43730</v>
      </c>
      <c r="D1487" s="1">
        <v>43751</v>
      </c>
      <c r="E1487" s="1">
        <v>43755</v>
      </c>
      <c r="F1487">
        <v>1</v>
      </c>
      <c r="G1487">
        <v>1</v>
      </c>
      <c r="H1487">
        <v>66</v>
      </c>
      <c r="I1487" s="6">
        <v>0</v>
      </c>
      <c r="J1487">
        <v>3</v>
      </c>
      <c r="K1487" t="str">
        <f>_xlfn.XLOOKUP(fCompras!F1487,dComprador!$A$2:$A$7,dComprador!$B$2:$B$7)</f>
        <v>Alon</v>
      </c>
      <c r="L1487" t="str">
        <f>_xlfn.XLOOKUP(J1487,dFornecedor!$A$2:$A$6,dFornecedor!$B$2:$B$6)</f>
        <v>StepUp</v>
      </c>
      <c r="M1487" t="str">
        <f>_xlfn.XLOOKUP(G1487,dMateriaPrima!$A$2:$A$12,dMateriaPrima!$B$2:$B$12)</f>
        <v>Tecido</v>
      </c>
      <c r="N1487" s="2">
        <f>_xlfn.XLOOKUP(G1487,dMateriaPrima!$A$2:$A$12,dMateriaPrima!$C$2:$C$12)</f>
        <v>18</v>
      </c>
      <c r="O1487" s="3">
        <f t="shared" si="115"/>
        <v>1188</v>
      </c>
      <c r="P1487" s="4">
        <f t="shared" si="116"/>
        <v>0</v>
      </c>
      <c r="Q1487" s="3">
        <f t="shared" si="117"/>
        <v>1188</v>
      </c>
      <c r="R1487" t="str">
        <f t="shared" si="118"/>
        <v>Em atraso</v>
      </c>
      <c r="S1487" s="5">
        <f t="shared" si="119"/>
        <v>4</v>
      </c>
    </row>
    <row r="1488" spans="1:19" x14ac:dyDescent="0.25">
      <c r="A1488">
        <v>1487</v>
      </c>
      <c r="B1488" s="1">
        <v>43722</v>
      </c>
      <c r="C1488" s="1">
        <v>43722</v>
      </c>
      <c r="D1488" s="1">
        <v>43741</v>
      </c>
      <c r="E1488" s="1">
        <v>43742</v>
      </c>
      <c r="F1488">
        <v>1</v>
      </c>
      <c r="G1488">
        <v>9</v>
      </c>
      <c r="H1488">
        <v>138</v>
      </c>
      <c r="I1488" s="6">
        <v>0</v>
      </c>
      <c r="J1488">
        <v>2</v>
      </c>
      <c r="K1488" t="str">
        <f>_xlfn.XLOOKUP(fCompras!F1488,dComprador!$A$2:$A$7,dComprador!$B$2:$B$7)</f>
        <v>Alon</v>
      </c>
      <c r="L1488" t="str">
        <f>_xlfn.XLOOKUP(J1488,dFornecedor!$A$2:$A$6,dFornecedor!$B$2:$B$6)</f>
        <v>Minerva</v>
      </c>
      <c r="M1488" t="str">
        <f>_xlfn.XLOOKUP(G1488,dMateriaPrima!$A$2:$A$12,dMateriaPrima!$B$2:$B$12)</f>
        <v>Couro</v>
      </c>
      <c r="N1488" s="2">
        <f>_xlfn.XLOOKUP(G1488,dMateriaPrima!$A$2:$A$12,dMateriaPrima!$C$2:$C$12)</f>
        <v>4.4000000000000004</v>
      </c>
      <c r="O1488" s="3">
        <f t="shared" si="115"/>
        <v>607.20000000000005</v>
      </c>
      <c r="P1488" s="4">
        <f t="shared" si="116"/>
        <v>0</v>
      </c>
      <c r="Q1488" s="3">
        <f t="shared" si="117"/>
        <v>607.20000000000005</v>
      </c>
      <c r="R1488" t="str">
        <f t="shared" si="118"/>
        <v>Em atraso</v>
      </c>
      <c r="S1488" s="5">
        <f t="shared" si="119"/>
        <v>1</v>
      </c>
    </row>
    <row r="1489" spans="1:19" x14ac:dyDescent="0.25">
      <c r="A1489">
        <v>1488</v>
      </c>
      <c r="B1489" s="1">
        <v>43722</v>
      </c>
      <c r="C1489" s="1">
        <v>43723</v>
      </c>
      <c r="D1489" s="1">
        <v>43743</v>
      </c>
      <c r="E1489" s="1">
        <v>43744</v>
      </c>
      <c r="F1489">
        <v>1</v>
      </c>
      <c r="G1489">
        <v>11</v>
      </c>
      <c r="H1489">
        <v>313</v>
      </c>
      <c r="I1489" s="6">
        <v>0</v>
      </c>
      <c r="J1489">
        <v>3</v>
      </c>
      <c r="K1489" t="str">
        <f>_xlfn.XLOOKUP(fCompras!F1489,dComprador!$A$2:$A$7,dComprador!$B$2:$B$7)</f>
        <v>Alon</v>
      </c>
      <c r="L1489" t="str">
        <f>_xlfn.XLOOKUP(J1489,dFornecedor!$A$2:$A$6,dFornecedor!$B$2:$B$6)</f>
        <v>StepUp</v>
      </c>
      <c r="M1489" t="str">
        <f>_xlfn.XLOOKUP(G1489,dMateriaPrima!$A$2:$A$12,dMateriaPrima!$B$2:$B$12)</f>
        <v>Papel</v>
      </c>
      <c r="N1489" s="2">
        <f>_xlfn.XLOOKUP(G1489,dMateriaPrima!$A$2:$A$12,dMateriaPrima!$C$2:$C$12)</f>
        <v>9</v>
      </c>
      <c r="O1489" s="3">
        <f t="shared" si="115"/>
        <v>2817</v>
      </c>
      <c r="P1489" s="4">
        <f t="shared" si="116"/>
        <v>0</v>
      </c>
      <c r="Q1489" s="3">
        <f t="shared" si="117"/>
        <v>2817</v>
      </c>
      <c r="R1489" t="str">
        <f t="shared" si="118"/>
        <v>Em atraso</v>
      </c>
      <c r="S1489" s="5">
        <f t="shared" si="119"/>
        <v>1</v>
      </c>
    </row>
    <row r="1490" spans="1:19" x14ac:dyDescent="0.25">
      <c r="A1490">
        <v>1489</v>
      </c>
      <c r="B1490" s="1">
        <v>43723</v>
      </c>
      <c r="C1490" s="1">
        <v>43723</v>
      </c>
      <c r="D1490" s="1">
        <v>43730</v>
      </c>
      <c r="E1490" s="1">
        <v>43728</v>
      </c>
      <c r="F1490">
        <v>4</v>
      </c>
      <c r="G1490">
        <v>5</v>
      </c>
      <c r="H1490">
        <v>34</v>
      </c>
      <c r="I1490" s="6">
        <v>0</v>
      </c>
      <c r="J1490">
        <v>2</v>
      </c>
      <c r="K1490" t="str">
        <f>_xlfn.XLOOKUP(fCompras!F1490,dComprador!$A$2:$A$7,dComprador!$B$2:$B$7)</f>
        <v>Lira</v>
      </c>
      <c r="L1490" t="str">
        <f>_xlfn.XLOOKUP(J1490,dFornecedor!$A$2:$A$6,dFornecedor!$B$2:$B$6)</f>
        <v>Minerva</v>
      </c>
      <c r="M1490" t="str">
        <f>_xlfn.XLOOKUP(G1490,dMateriaPrima!$A$2:$A$12,dMateriaPrima!$B$2:$B$12)</f>
        <v>Areia</v>
      </c>
      <c r="N1490" s="2">
        <f>_xlfn.XLOOKUP(G1490,dMateriaPrima!$A$2:$A$12,dMateriaPrima!$C$2:$C$12)</f>
        <v>3.59</v>
      </c>
      <c r="O1490" s="3">
        <f t="shared" si="115"/>
        <v>122.06</v>
      </c>
      <c r="P1490" s="4">
        <f t="shared" si="116"/>
        <v>0</v>
      </c>
      <c r="Q1490" s="3">
        <f t="shared" si="117"/>
        <v>122.06</v>
      </c>
      <c r="R1490" t="str">
        <f t="shared" si="118"/>
        <v>No prazo</v>
      </c>
      <c r="S1490" s="5">
        <f t="shared" si="119"/>
        <v>0</v>
      </c>
    </row>
    <row r="1491" spans="1:19" x14ac:dyDescent="0.25">
      <c r="A1491">
        <v>1490</v>
      </c>
      <c r="B1491" s="1">
        <v>43723</v>
      </c>
      <c r="C1491" s="1">
        <v>43725</v>
      </c>
      <c r="D1491" s="1">
        <v>43730</v>
      </c>
      <c r="E1491" s="1">
        <v>43731</v>
      </c>
      <c r="F1491">
        <v>4</v>
      </c>
      <c r="G1491">
        <v>8</v>
      </c>
      <c r="H1491">
        <v>224</v>
      </c>
      <c r="I1491" s="6">
        <v>0</v>
      </c>
      <c r="J1491">
        <v>1</v>
      </c>
      <c r="K1491" t="str">
        <f>_xlfn.XLOOKUP(fCompras!F1491,dComprador!$A$2:$A$7,dComprador!$B$2:$B$7)</f>
        <v>Lira</v>
      </c>
      <c r="L1491" t="str">
        <f>_xlfn.XLOOKUP(J1491,dFornecedor!$A$2:$A$6,dFornecedor!$B$2:$B$6)</f>
        <v>NorthShore</v>
      </c>
      <c r="M1491" t="str">
        <f>_xlfn.XLOOKUP(G1491,dMateriaPrima!$A$2:$A$12,dMateriaPrima!$B$2:$B$12)</f>
        <v>Cimento</v>
      </c>
      <c r="N1491" s="2">
        <f>_xlfn.XLOOKUP(G1491,dMateriaPrima!$A$2:$A$12,dMateriaPrima!$C$2:$C$12)</f>
        <v>23</v>
      </c>
      <c r="O1491" s="3">
        <f t="shared" si="115"/>
        <v>5152</v>
      </c>
      <c r="P1491" s="4">
        <f t="shared" si="116"/>
        <v>0</v>
      </c>
      <c r="Q1491" s="3">
        <f t="shared" si="117"/>
        <v>5152</v>
      </c>
      <c r="R1491" t="str">
        <f t="shared" si="118"/>
        <v>Em atraso</v>
      </c>
      <c r="S1491" s="5">
        <f t="shared" si="119"/>
        <v>1</v>
      </c>
    </row>
    <row r="1492" spans="1:19" x14ac:dyDescent="0.25">
      <c r="A1492">
        <v>1491</v>
      </c>
      <c r="B1492" s="1">
        <v>43723</v>
      </c>
      <c r="C1492" s="1">
        <v>43728</v>
      </c>
      <c r="D1492" s="1">
        <v>43728</v>
      </c>
      <c r="E1492" s="1">
        <v>43732</v>
      </c>
      <c r="F1492">
        <v>4</v>
      </c>
      <c r="G1492">
        <v>8</v>
      </c>
      <c r="H1492">
        <v>66</v>
      </c>
      <c r="I1492" s="6">
        <v>0</v>
      </c>
      <c r="J1492">
        <v>1</v>
      </c>
      <c r="K1492" t="str">
        <f>_xlfn.XLOOKUP(fCompras!F1492,dComprador!$A$2:$A$7,dComprador!$B$2:$B$7)</f>
        <v>Lira</v>
      </c>
      <c r="L1492" t="str">
        <f>_xlfn.XLOOKUP(J1492,dFornecedor!$A$2:$A$6,dFornecedor!$B$2:$B$6)</f>
        <v>NorthShore</v>
      </c>
      <c r="M1492" t="str">
        <f>_xlfn.XLOOKUP(G1492,dMateriaPrima!$A$2:$A$12,dMateriaPrima!$B$2:$B$12)</f>
        <v>Cimento</v>
      </c>
      <c r="N1492" s="2">
        <f>_xlfn.XLOOKUP(G1492,dMateriaPrima!$A$2:$A$12,dMateriaPrima!$C$2:$C$12)</f>
        <v>23</v>
      </c>
      <c r="O1492" s="3">
        <f t="shared" si="115"/>
        <v>1518</v>
      </c>
      <c r="P1492" s="4">
        <f t="shared" si="116"/>
        <v>0</v>
      </c>
      <c r="Q1492" s="3">
        <f t="shared" si="117"/>
        <v>1518</v>
      </c>
      <c r="R1492" t="str">
        <f t="shared" si="118"/>
        <v>Em atraso</v>
      </c>
      <c r="S1492" s="5">
        <f t="shared" si="119"/>
        <v>4</v>
      </c>
    </row>
    <row r="1493" spans="1:19" x14ac:dyDescent="0.25">
      <c r="A1493">
        <v>1492</v>
      </c>
      <c r="B1493" s="1">
        <v>43723</v>
      </c>
      <c r="C1493" s="1">
        <v>43727</v>
      </c>
      <c r="D1493" s="1">
        <v>43730</v>
      </c>
      <c r="E1493" s="1">
        <v>43731</v>
      </c>
      <c r="F1493">
        <v>4</v>
      </c>
      <c r="G1493">
        <v>6</v>
      </c>
      <c r="H1493">
        <v>377</v>
      </c>
      <c r="I1493" s="6">
        <v>0</v>
      </c>
      <c r="J1493">
        <v>1</v>
      </c>
      <c r="K1493" t="str">
        <f>_xlfn.XLOOKUP(fCompras!F1493,dComprador!$A$2:$A$7,dComprador!$B$2:$B$7)</f>
        <v>Lira</v>
      </c>
      <c r="L1493" t="str">
        <f>_xlfn.XLOOKUP(J1493,dFornecedor!$A$2:$A$6,dFornecedor!$B$2:$B$6)</f>
        <v>NorthShore</v>
      </c>
      <c r="M1493" t="str">
        <f>_xlfn.XLOOKUP(G1493,dMateriaPrima!$A$2:$A$12,dMateriaPrima!$B$2:$B$12)</f>
        <v>Fio Algodão</v>
      </c>
      <c r="N1493" s="2">
        <f>_xlfn.XLOOKUP(G1493,dMateriaPrima!$A$2:$A$12,dMateriaPrima!$C$2:$C$12)</f>
        <v>55.9</v>
      </c>
      <c r="O1493" s="3">
        <f t="shared" si="115"/>
        <v>21074.3</v>
      </c>
      <c r="P1493" s="4">
        <f t="shared" si="116"/>
        <v>0</v>
      </c>
      <c r="Q1493" s="3">
        <f t="shared" si="117"/>
        <v>21074.3</v>
      </c>
      <c r="R1493" t="str">
        <f t="shared" si="118"/>
        <v>Em atraso</v>
      </c>
      <c r="S1493" s="5">
        <f t="shared" si="119"/>
        <v>1</v>
      </c>
    </row>
    <row r="1494" spans="1:19" x14ac:dyDescent="0.25">
      <c r="A1494">
        <v>1493</v>
      </c>
      <c r="B1494" s="1">
        <v>43723</v>
      </c>
      <c r="C1494" s="1">
        <v>43724</v>
      </c>
      <c r="D1494" s="1">
        <v>43728</v>
      </c>
      <c r="E1494" s="1">
        <v>43731</v>
      </c>
      <c r="F1494">
        <v>4</v>
      </c>
      <c r="G1494">
        <v>6</v>
      </c>
      <c r="H1494">
        <v>90</v>
      </c>
      <c r="I1494" s="6">
        <v>0</v>
      </c>
      <c r="J1494">
        <v>3</v>
      </c>
      <c r="K1494" t="str">
        <f>_xlfn.XLOOKUP(fCompras!F1494,dComprador!$A$2:$A$7,dComprador!$B$2:$B$7)</f>
        <v>Lira</v>
      </c>
      <c r="L1494" t="str">
        <f>_xlfn.XLOOKUP(J1494,dFornecedor!$A$2:$A$6,dFornecedor!$B$2:$B$6)</f>
        <v>StepUp</v>
      </c>
      <c r="M1494" t="str">
        <f>_xlfn.XLOOKUP(G1494,dMateriaPrima!$A$2:$A$12,dMateriaPrima!$B$2:$B$12)</f>
        <v>Fio Algodão</v>
      </c>
      <c r="N1494" s="2">
        <f>_xlfn.XLOOKUP(G1494,dMateriaPrima!$A$2:$A$12,dMateriaPrima!$C$2:$C$12)</f>
        <v>55.9</v>
      </c>
      <c r="O1494" s="3">
        <f t="shared" si="115"/>
        <v>5031</v>
      </c>
      <c r="P1494" s="4">
        <f t="shared" si="116"/>
        <v>0</v>
      </c>
      <c r="Q1494" s="3">
        <f t="shared" si="117"/>
        <v>5031</v>
      </c>
      <c r="R1494" t="str">
        <f t="shared" si="118"/>
        <v>Em atraso</v>
      </c>
      <c r="S1494" s="5">
        <f t="shared" si="119"/>
        <v>3</v>
      </c>
    </row>
    <row r="1495" spans="1:19" x14ac:dyDescent="0.25">
      <c r="A1495">
        <v>1494</v>
      </c>
      <c r="B1495" s="1">
        <v>43723</v>
      </c>
      <c r="C1495" s="1">
        <v>43727</v>
      </c>
      <c r="D1495" s="1">
        <v>43730</v>
      </c>
      <c r="E1495" s="1">
        <v>43733</v>
      </c>
      <c r="F1495">
        <v>4</v>
      </c>
      <c r="G1495">
        <v>9</v>
      </c>
      <c r="H1495">
        <v>297</v>
      </c>
      <c r="I1495" s="6">
        <v>0</v>
      </c>
      <c r="J1495">
        <v>1</v>
      </c>
      <c r="K1495" t="str">
        <f>_xlfn.XLOOKUP(fCompras!F1495,dComprador!$A$2:$A$7,dComprador!$B$2:$B$7)</f>
        <v>Lira</v>
      </c>
      <c r="L1495" t="str">
        <f>_xlfn.XLOOKUP(J1495,dFornecedor!$A$2:$A$6,dFornecedor!$B$2:$B$6)</f>
        <v>NorthShore</v>
      </c>
      <c r="M1495" t="str">
        <f>_xlfn.XLOOKUP(G1495,dMateriaPrima!$A$2:$A$12,dMateriaPrima!$B$2:$B$12)</f>
        <v>Couro</v>
      </c>
      <c r="N1495" s="2">
        <f>_xlfn.XLOOKUP(G1495,dMateriaPrima!$A$2:$A$12,dMateriaPrima!$C$2:$C$12)</f>
        <v>4.4000000000000004</v>
      </c>
      <c r="O1495" s="3">
        <f t="shared" si="115"/>
        <v>1306.8000000000002</v>
      </c>
      <c r="P1495" s="4">
        <f t="shared" si="116"/>
        <v>0</v>
      </c>
      <c r="Q1495" s="3">
        <f t="shared" si="117"/>
        <v>1306.8000000000002</v>
      </c>
      <c r="R1495" t="str">
        <f t="shared" si="118"/>
        <v>Em atraso</v>
      </c>
      <c r="S1495" s="5">
        <f t="shared" si="119"/>
        <v>3</v>
      </c>
    </row>
    <row r="1496" spans="1:19" x14ac:dyDescent="0.25">
      <c r="A1496">
        <v>1495</v>
      </c>
      <c r="B1496" s="1">
        <v>43723</v>
      </c>
      <c r="C1496" s="1">
        <v>43731</v>
      </c>
      <c r="D1496" s="1">
        <v>43740</v>
      </c>
      <c r="E1496" s="1">
        <v>43741</v>
      </c>
      <c r="F1496">
        <v>1</v>
      </c>
      <c r="G1496">
        <v>1</v>
      </c>
      <c r="H1496">
        <v>444</v>
      </c>
      <c r="I1496" s="6">
        <v>0</v>
      </c>
      <c r="J1496">
        <v>2</v>
      </c>
      <c r="K1496" t="str">
        <f>_xlfn.XLOOKUP(fCompras!F1496,dComprador!$A$2:$A$7,dComprador!$B$2:$B$7)</f>
        <v>Alon</v>
      </c>
      <c r="L1496" t="str">
        <f>_xlfn.XLOOKUP(J1496,dFornecedor!$A$2:$A$6,dFornecedor!$B$2:$B$6)</f>
        <v>Minerva</v>
      </c>
      <c r="M1496" t="str">
        <f>_xlfn.XLOOKUP(G1496,dMateriaPrima!$A$2:$A$12,dMateriaPrima!$B$2:$B$12)</f>
        <v>Tecido</v>
      </c>
      <c r="N1496" s="2">
        <f>_xlfn.XLOOKUP(G1496,dMateriaPrima!$A$2:$A$12,dMateriaPrima!$C$2:$C$12)</f>
        <v>18</v>
      </c>
      <c r="O1496" s="3">
        <f t="shared" si="115"/>
        <v>7992</v>
      </c>
      <c r="P1496" s="4">
        <f t="shared" si="116"/>
        <v>0</v>
      </c>
      <c r="Q1496" s="3">
        <f t="shared" si="117"/>
        <v>7992</v>
      </c>
      <c r="R1496" t="str">
        <f t="shared" si="118"/>
        <v>Em atraso</v>
      </c>
      <c r="S1496" s="5">
        <f t="shared" si="119"/>
        <v>1</v>
      </c>
    </row>
    <row r="1497" spans="1:19" x14ac:dyDescent="0.25">
      <c r="A1497">
        <v>1496</v>
      </c>
      <c r="B1497" s="1">
        <v>43723</v>
      </c>
      <c r="C1497" s="1">
        <v>43731</v>
      </c>
      <c r="D1497" s="1">
        <v>43736</v>
      </c>
      <c r="E1497" s="1">
        <v>43739</v>
      </c>
      <c r="F1497">
        <v>2</v>
      </c>
      <c r="G1497">
        <v>7</v>
      </c>
      <c r="H1497">
        <v>137</v>
      </c>
      <c r="I1497" s="6">
        <v>0</v>
      </c>
      <c r="J1497">
        <v>3</v>
      </c>
      <c r="K1497" t="str">
        <f>_xlfn.XLOOKUP(fCompras!F1497,dComprador!$A$2:$A$7,dComprador!$B$2:$B$7)</f>
        <v>João</v>
      </c>
      <c r="L1497" t="str">
        <f>_xlfn.XLOOKUP(J1497,dFornecedor!$A$2:$A$6,dFornecedor!$B$2:$B$6)</f>
        <v>StepUp</v>
      </c>
      <c r="M1497" t="str">
        <f>_xlfn.XLOOKUP(G1497,dMateriaPrima!$A$2:$A$12,dMateriaPrima!$B$2:$B$12)</f>
        <v>Poliéster</v>
      </c>
      <c r="N1497" s="2">
        <f>_xlfn.XLOOKUP(G1497,dMateriaPrima!$A$2:$A$12,dMateriaPrima!$C$2:$C$12)</f>
        <v>8</v>
      </c>
      <c r="O1497" s="3">
        <f t="shared" si="115"/>
        <v>1096</v>
      </c>
      <c r="P1497" s="4">
        <f t="shared" si="116"/>
        <v>0</v>
      </c>
      <c r="Q1497" s="3">
        <f t="shared" si="117"/>
        <v>1096</v>
      </c>
      <c r="R1497" t="str">
        <f t="shared" si="118"/>
        <v>Em atraso</v>
      </c>
      <c r="S1497" s="5">
        <f t="shared" si="119"/>
        <v>3</v>
      </c>
    </row>
    <row r="1498" spans="1:19" x14ac:dyDescent="0.25">
      <c r="A1498">
        <v>1497</v>
      </c>
      <c r="B1498" s="1">
        <v>43723</v>
      </c>
      <c r="C1498" s="1">
        <v>43730</v>
      </c>
      <c r="D1498" s="1">
        <v>43748</v>
      </c>
      <c r="E1498" s="1">
        <v>43748</v>
      </c>
      <c r="F1498">
        <v>2</v>
      </c>
      <c r="G1498">
        <v>7</v>
      </c>
      <c r="H1498">
        <v>468</v>
      </c>
      <c r="I1498" s="6">
        <v>0</v>
      </c>
      <c r="J1498">
        <v>2</v>
      </c>
      <c r="K1498" t="str">
        <f>_xlfn.XLOOKUP(fCompras!F1498,dComprador!$A$2:$A$7,dComprador!$B$2:$B$7)</f>
        <v>João</v>
      </c>
      <c r="L1498" t="str">
        <f>_xlfn.XLOOKUP(J1498,dFornecedor!$A$2:$A$6,dFornecedor!$B$2:$B$6)</f>
        <v>Minerva</v>
      </c>
      <c r="M1498" t="str">
        <f>_xlfn.XLOOKUP(G1498,dMateriaPrima!$A$2:$A$12,dMateriaPrima!$B$2:$B$12)</f>
        <v>Poliéster</v>
      </c>
      <c r="N1498" s="2">
        <f>_xlfn.XLOOKUP(G1498,dMateriaPrima!$A$2:$A$12,dMateriaPrima!$C$2:$C$12)</f>
        <v>8</v>
      </c>
      <c r="O1498" s="3">
        <f t="shared" si="115"/>
        <v>3744</v>
      </c>
      <c r="P1498" s="4">
        <f t="shared" si="116"/>
        <v>0</v>
      </c>
      <c r="Q1498" s="3">
        <f t="shared" si="117"/>
        <v>3744</v>
      </c>
      <c r="R1498" t="str">
        <f t="shared" si="118"/>
        <v>No prazo</v>
      </c>
      <c r="S1498" s="5">
        <f t="shared" si="119"/>
        <v>0</v>
      </c>
    </row>
    <row r="1499" spans="1:19" x14ac:dyDescent="0.25">
      <c r="A1499">
        <v>1498</v>
      </c>
      <c r="B1499" s="1">
        <v>43723</v>
      </c>
      <c r="C1499" s="1">
        <v>43723</v>
      </c>
      <c r="D1499" s="1">
        <v>43742</v>
      </c>
      <c r="E1499" s="1">
        <v>43743</v>
      </c>
      <c r="F1499">
        <v>1</v>
      </c>
      <c r="G1499">
        <v>7</v>
      </c>
      <c r="H1499">
        <v>258</v>
      </c>
      <c r="I1499" s="6">
        <v>0</v>
      </c>
      <c r="J1499">
        <v>2</v>
      </c>
      <c r="K1499" t="str">
        <f>_xlfn.XLOOKUP(fCompras!F1499,dComprador!$A$2:$A$7,dComprador!$B$2:$B$7)</f>
        <v>Alon</v>
      </c>
      <c r="L1499" t="str">
        <f>_xlfn.XLOOKUP(J1499,dFornecedor!$A$2:$A$6,dFornecedor!$B$2:$B$6)</f>
        <v>Minerva</v>
      </c>
      <c r="M1499" t="str">
        <f>_xlfn.XLOOKUP(G1499,dMateriaPrima!$A$2:$A$12,dMateriaPrima!$B$2:$B$12)</f>
        <v>Poliéster</v>
      </c>
      <c r="N1499" s="2">
        <f>_xlfn.XLOOKUP(G1499,dMateriaPrima!$A$2:$A$12,dMateriaPrima!$C$2:$C$12)</f>
        <v>8</v>
      </c>
      <c r="O1499" s="3">
        <f t="shared" si="115"/>
        <v>2064</v>
      </c>
      <c r="P1499" s="4">
        <f t="shared" si="116"/>
        <v>0</v>
      </c>
      <c r="Q1499" s="3">
        <f t="shared" si="117"/>
        <v>2064</v>
      </c>
      <c r="R1499" t="str">
        <f t="shared" si="118"/>
        <v>Em atraso</v>
      </c>
      <c r="S1499" s="5">
        <f t="shared" si="119"/>
        <v>1</v>
      </c>
    </row>
    <row r="1500" spans="1:19" x14ac:dyDescent="0.25">
      <c r="A1500">
        <v>1499</v>
      </c>
      <c r="B1500" s="1">
        <v>43723</v>
      </c>
      <c r="C1500" s="1">
        <v>43732</v>
      </c>
      <c r="D1500" s="1">
        <v>43754</v>
      </c>
      <c r="E1500" s="1">
        <v>43756</v>
      </c>
      <c r="F1500">
        <v>1</v>
      </c>
      <c r="G1500">
        <v>7</v>
      </c>
      <c r="H1500">
        <v>47</v>
      </c>
      <c r="I1500" s="6">
        <v>0</v>
      </c>
      <c r="J1500">
        <v>2</v>
      </c>
      <c r="K1500" t="str">
        <f>_xlfn.XLOOKUP(fCompras!F1500,dComprador!$A$2:$A$7,dComprador!$B$2:$B$7)</f>
        <v>Alon</v>
      </c>
      <c r="L1500" t="str">
        <f>_xlfn.XLOOKUP(J1500,dFornecedor!$A$2:$A$6,dFornecedor!$B$2:$B$6)</f>
        <v>Minerva</v>
      </c>
      <c r="M1500" t="str">
        <f>_xlfn.XLOOKUP(G1500,dMateriaPrima!$A$2:$A$12,dMateriaPrima!$B$2:$B$12)</f>
        <v>Poliéster</v>
      </c>
      <c r="N1500" s="2">
        <f>_xlfn.XLOOKUP(G1500,dMateriaPrima!$A$2:$A$12,dMateriaPrima!$C$2:$C$12)</f>
        <v>8</v>
      </c>
      <c r="O1500" s="3">
        <f t="shared" si="115"/>
        <v>376</v>
      </c>
      <c r="P1500" s="4">
        <f t="shared" si="116"/>
        <v>0</v>
      </c>
      <c r="Q1500" s="3">
        <f t="shared" si="117"/>
        <v>376</v>
      </c>
      <c r="R1500" t="str">
        <f t="shared" si="118"/>
        <v>Em atraso</v>
      </c>
      <c r="S1500" s="5">
        <f t="shared" si="119"/>
        <v>2</v>
      </c>
    </row>
    <row r="1501" spans="1:19" x14ac:dyDescent="0.25">
      <c r="A1501">
        <v>1500</v>
      </c>
      <c r="B1501" s="1">
        <v>43723</v>
      </c>
      <c r="C1501" s="1">
        <v>43725</v>
      </c>
      <c r="D1501" s="1">
        <v>43749</v>
      </c>
      <c r="E1501" s="1">
        <v>43750</v>
      </c>
      <c r="F1501">
        <v>1</v>
      </c>
      <c r="G1501">
        <v>11</v>
      </c>
      <c r="H1501">
        <v>129</v>
      </c>
      <c r="I1501" s="6">
        <v>0</v>
      </c>
      <c r="J1501">
        <v>2</v>
      </c>
      <c r="K1501" t="str">
        <f>_xlfn.XLOOKUP(fCompras!F1501,dComprador!$A$2:$A$7,dComprador!$B$2:$B$7)</f>
        <v>Alon</v>
      </c>
      <c r="L1501" t="str">
        <f>_xlfn.XLOOKUP(J1501,dFornecedor!$A$2:$A$6,dFornecedor!$B$2:$B$6)</f>
        <v>Minerva</v>
      </c>
      <c r="M1501" t="str">
        <f>_xlfn.XLOOKUP(G1501,dMateriaPrima!$A$2:$A$12,dMateriaPrima!$B$2:$B$12)</f>
        <v>Papel</v>
      </c>
      <c r="N1501" s="2">
        <f>_xlfn.XLOOKUP(G1501,dMateriaPrima!$A$2:$A$12,dMateriaPrima!$C$2:$C$12)</f>
        <v>9</v>
      </c>
      <c r="O1501" s="3">
        <f t="shared" si="115"/>
        <v>1161</v>
      </c>
      <c r="P1501" s="4">
        <f t="shared" si="116"/>
        <v>0</v>
      </c>
      <c r="Q1501" s="3">
        <f t="shared" si="117"/>
        <v>1161</v>
      </c>
      <c r="R1501" t="str">
        <f t="shared" si="118"/>
        <v>Em atraso</v>
      </c>
      <c r="S1501" s="5">
        <f t="shared" si="119"/>
        <v>1</v>
      </c>
    </row>
    <row r="1502" spans="1:19" x14ac:dyDescent="0.25">
      <c r="A1502">
        <v>1501</v>
      </c>
      <c r="B1502" s="1">
        <v>43723</v>
      </c>
      <c r="C1502" s="1">
        <v>43727</v>
      </c>
      <c r="D1502" s="1">
        <v>43744</v>
      </c>
      <c r="E1502" s="1">
        <v>43747</v>
      </c>
      <c r="F1502">
        <v>1</v>
      </c>
      <c r="G1502">
        <v>11</v>
      </c>
      <c r="H1502">
        <v>210</v>
      </c>
      <c r="I1502" s="6">
        <v>0</v>
      </c>
      <c r="J1502">
        <v>1</v>
      </c>
      <c r="K1502" t="str">
        <f>_xlfn.XLOOKUP(fCompras!F1502,dComprador!$A$2:$A$7,dComprador!$B$2:$B$7)</f>
        <v>Alon</v>
      </c>
      <c r="L1502" t="str">
        <f>_xlfn.XLOOKUP(J1502,dFornecedor!$A$2:$A$6,dFornecedor!$B$2:$B$6)</f>
        <v>NorthShore</v>
      </c>
      <c r="M1502" t="str">
        <f>_xlfn.XLOOKUP(G1502,dMateriaPrima!$A$2:$A$12,dMateriaPrima!$B$2:$B$12)</f>
        <v>Papel</v>
      </c>
      <c r="N1502" s="2">
        <f>_xlfn.XLOOKUP(G1502,dMateriaPrima!$A$2:$A$12,dMateriaPrima!$C$2:$C$12)</f>
        <v>9</v>
      </c>
      <c r="O1502" s="3">
        <f t="shared" si="115"/>
        <v>1890</v>
      </c>
      <c r="P1502" s="4">
        <f t="shared" si="116"/>
        <v>0</v>
      </c>
      <c r="Q1502" s="3">
        <f t="shared" si="117"/>
        <v>1890</v>
      </c>
      <c r="R1502" t="str">
        <f t="shared" si="118"/>
        <v>Em atraso</v>
      </c>
      <c r="S1502" s="5">
        <f t="shared" si="119"/>
        <v>3</v>
      </c>
    </row>
    <row r="1503" spans="1:19" x14ac:dyDescent="0.25">
      <c r="A1503">
        <v>1502</v>
      </c>
      <c r="B1503" s="1">
        <v>43724</v>
      </c>
      <c r="C1503" s="1">
        <v>43732</v>
      </c>
      <c r="D1503" s="1">
        <v>43736</v>
      </c>
      <c r="E1503" s="1">
        <v>43735</v>
      </c>
      <c r="F1503">
        <v>4</v>
      </c>
      <c r="G1503">
        <v>8</v>
      </c>
      <c r="H1503">
        <v>309</v>
      </c>
      <c r="I1503" s="6">
        <v>0</v>
      </c>
      <c r="J1503">
        <v>2</v>
      </c>
      <c r="K1503" t="str">
        <f>_xlfn.XLOOKUP(fCompras!F1503,dComprador!$A$2:$A$7,dComprador!$B$2:$B$7)</f>
        <v>Lira</v>
      </c>
      <c r="L1503" t="str">
        <f>_xlfn.XLOOKUP(J1503,dFornecedor!$A$2:$A$6,dFornecedor!$B$2:$B$6)</f>
        <v>Minerva</v>
      </c>
      <c r="M1503" t="str">
        <f>_xlfn.XLOOKUP(G1503,dMateriaPrima!$A$2:$A$12,dMateriaPrima!$B$2:$B$12)</f>
        <v>Cimento</v>
      </c>
      <c r="N1503" s="2">
        <f>_xlfn.XLOOKUP(G1503,dMateriaPrima!$A$2:$A$12,dMateriaPrima!$C$2:$C$12)</f>
        <v>23</v>
      </c>
      <c r="O1503" s="3">
        <f t="shared" si="115"/>
        <v>7107</v>
      </c>
      <c r="P1503" s="4">
        <f t="shared" si="116"/>
        <v>0</v>
      </c>
      <c r="Q1503" s="3">
        <f t="shared" si="117"/>
        <v>7107</v>
      </c>
      <c r="R1503" t="str">
        <f t="shared" si="118"/>
        <v>No prazo</v>
      </c>
      <c r="S1503" s="5">
        <f t="shared" si="119"/>
        <v>0</v>
      </c>
    </row>
    <row r="1504" spans="1:19" x14ac:dyDescent="0.25">
      <c r="A1504">
        <v>1503</v>
      </c>
      <c r="B1504" s="1">
        <v>43724</v>
      </c>
      <c r="C1504" s="1">
        <v>43732</v>
      </c>
      <c r="D1504" s="1">
        <v>43734</v>
      </c>
      <c r="E1504" s="1">
        <v>43736</v>
      </c>
      <c r="F1504">
        <v>4</v>
      </c>
      <c r="G1504">
        <v>6</v>
      </c>
      <c r="H1504">
        <v>406</v>
      </c>
      <c r="I1504" s="6">
        <v>0</v>
      </c>
      <c r="J1504">
        <v>2</v>
      </c>
      <c r="K1504" t="str">
        <f>_xlfn.XLOOKUP(fCompras!F1504,dComprador!$A$2:$A$7,dComprador!$B$2:$B$7)</f>
        <v>Lira</v>
      </c>
      <c r="L1504" t="str">
        <f>_xlfn.XLOOKUP(J1504,dFornecedor!$A$2:$A$6,dFornecedor!$B$2:$B$6)</f>
        <v>Minerva</v>
      </c>
      <c r="M1504" t="str">
        <f>_xlfn.XLOOKUP(G1504,dMateriaPrima!$A$2:$A$12,dMateriaPrima!$B$2:$B$12)</f>
        <v>Fio Algodão</v>
      </c>
      <c r="N1504" s="2">
        <f>_xlfn.XLOOKUP(G1504,dMateriaPrima!$A$2:$A$12,dMateriaPrima!$C$2:$C$12)</f>
        <v>55.9</v>
      </c>
      <c r="O1504" s="3">
        <f t="shared" si="115"/>
        <v>22695.399999999998</v>
      </c>
      <c r="P1504" s="4">
        <f t="shared" si="116"/>
        <v>0</v>
      </c>
      <c r="Q1504" s="3">
        <f t="shared" si="117"/>
        <v>22695.399999999998</v>
      </c>
      <c r="R1504" t="str">
        <f t="shared" si="118"/>
        <v>Em atraso</v>
      </c>
      <c r="S1504" s="5">
        <f t="shared" si="119"/>
        <v>2</v>
      </c>
    </row>
    <row r="1505" spans="1:19" x14ac:dyDescent="0.25">
      <c r="A1505">
        <v>1504</v>
      </c>
      <c r="B1505" s="1">
        <v>43724</v>
      </c>
      <c r="C1505" s="1">
        <v>43725</v>
      </c>
      <c r="D1505" s="1">
        <v>43733</v>
      </c>
      <c r="E1505" s="1">
        <v>43731</v>
      </c>
      <c r="F1505">
        <v>4</v>
      </c>
      <c r="G1505">
        <v>1</v>
      </c>
      <c r="H1505">
        <v>2</v>
      </c>
      <c r="I1505" s="6">
        <v>0</v>
      </c>
      <c r="J1505">
        <v>2</v>
      </c>
      <c r="K1505" t="str">
        <f>_xlfn.XLOOKUP(fCompras!F1505,dComprador!$A$2:$A$7,dComprador!$B$2:$B$7)</f>
        <v>Lira</v>
      </c>
      <c r="L1505" t="str">
        <f>_xlfn.XLOOKUP(J1505,dFornecedor!$A$2:$A$6,dFornecedor!$B$2:$B$6)</f>
        <v>Minerva</v>
      </c>
      <c r="M1505" t="str">
        <f>_xlfn.XLOOKUP(G1505,dMateriaPrima!$A$2:$A$12,dMateriaPrima!$B$2:$B$12)</f>
        <v>Tecido</v>
      </c>
      <c r="N1505" s="2">
        <f>_xlfn.XLOOKUP(G1505,dMateriaPrima!$A$2:$A$12,dMateriaPrima!$C$2:$C$12)</f>
        <v>18</v>
      </c>
      <c r="O1505" s="3">
        <f t="shared" si="115"/>
        <v>36</v>
      </c>
      <c r="P1505" s="4">
        <f t="shared" si="116"/>
        <v>0</v>
      </c>
      <c r="Q1505" s="3">
        <f t="shared" si="117"/>
        <v>36</v>
      </c>
      <c r="R1505" t="str">
        <f t="shared" si="118"/>
        <v>No prazo</v>
      </c>
      <c r="S1505" s="5">
        <f t="shared" si="119"/>
        <v>0</v>
      </c>
    </row>
    <row r="1506" spans="1:19" x14ac:dyDescent="0.25">
      <c r="A1506">
        <v>1505</v>
      </c>
      <c r="B1506" s="1">
        <v>43724</v>
      </c>
      <c r="C1506" s="1">
        <v>43727</v>
      </c>
      <c r="D1506" s="1">
        <v>43730</v>
      </c>
      <c r="E1506" s="1">
        <v>43732</v>
      </c>
      <c r="F1506">
        <v>4</v>
      </c>
      <c r="G1506">
        <v>9</v>
      </c>
      <c r="H1506">
        <v>117</v>
      </c>
      <c r="I1506" s="6">
        <v>0</v>
      </c>
      <c r="J1506">
        <v>3</v>
      </c>
      <c r="K1506" t="str">
        <f>_xlfn.XLOOKUP(fCompras!F1506,dComprador!$A$2:$A$7,dComprador!$B$2:$B$7)</f>
        <v>Lira</v>
      </c>
      <c r="L1506" t="str">
        <f>_xlfn.XLOOKUP(J1506,dFornecedor!$A$2:$A$6,dFornecedor!$B$2:$B$6)</f>
        <v>StepUp</v>
      </c>
      <c r="M1506" t="str">
        <f>_xlfn.XLOOKUP(G1506,dMateriaPrima!$A$2:$A$12,dMateriaPrima!$B$2:$B$12)</f>
        <v>Couro</v>
      </c>
      <c r="N1506" s="2">
        <f>_xlfn.XLOOKUP(G1506,dMateriaPrima!$A$2:$A$12,dMateriaPrima!$C$2:$C$12)</f>
        <v>4.4000000000000004</v>
      </c>
      <c r="O1506" s="3">
        <f t="shared" si="115"/>
        <v>514.80000000000007</v>
      </c>
      <c r="P1506" s="4">
        <f t="shared" si="116"/>
        <v>0</v>
      </c>
      <c r="Q1506" s="3">
        <f t="shared" si="117"/>
        <v>514.80000000000007</v>
      </c>
      <c r="R1506" t="str">
        <f t="shared" si="118"/>
        <v>Em atraso</v>
      </c>
      <c r="S1506" s="5">
        <f t="shared" si="119"/>
        <v>2</v>
      </c>
    </row>
    <row r="1507" spans="1:19" x14ac:dyDescent="0.25">
      <c r="A1507">
        <v>1506</v>
      </c>
      <c r="B1507" s="1">
        <v>43724</v>
      </c>
      <c r="C1507" s="1">
        <v>43724</v>
      </c>
      <c r="D1507" s="1">
        <v>43731</v>
      </c>
      <c r="E1507" s="1">
        <v>43734</v>
      </c>
      <c r="F1507">
        <v>4</v>
      </c>
      <c r="G1507">
        <v>9</v>
      </c>
      <c r="H1507">
        <v>4</v>
      </c>
      <c r="I1507" s="6">
        <v>0</v>
      </c>
      <c r="J1507">
        <v>2</v>
      </c>
      <c r="K1507" t="str">
        <f>_xlfn.XLOOKUP(fCompras!F1507,dComprador!$A$2:$A$7,dComprador!$B$2:$B$7)</f>
        <v>Lira</v>
      </c>
      <c r="L1507" t="str">
        <f>_xlfn.XLOOKUP(J1507,dFornecedor!$A$2:$A$6,dFornecedor!$B$2:$B$6)</f>
        <v>Minerva</v>
      </c>
      <c r="M1507" t="str">
        <f>_xlfn.XLOOKUP(G1507,dMateriaPrima!$A$2:$A$12,dMateriaPrima!$B$2:$B$12)</f>
        <v>Couro</v>
      </c>
      <c r="N1507" s="2">
        <f>_xlfn.XLOOKUP(G1507,dMateriaPrima!$A$2:$A$12,dMateriaPrima!$C$2:$C$12)</f>
        <v>4.4000000000000004</v>
      </c>
      <c r="O1507" s="3">
        <f t="shared" si="115"/>
        <v>17.600000000000001</v>
      </c>
      <c r="P1507" s="4">
        <f t="shared" si="116"/>
        <v>0</v>
      </c>
      <c r="Q1507" s="3">
        <f t="shared" si="117"/>
        <v>17.600000000000001</v>
      </c>
      <c r="R1507" t="str">
        <f t="shared" si="118"/>
        <v>Em atraso</v>
      </c>
      <c r="S1507" s="5">
        <f t="shared" si="119"/>
        <v>3</v>
      </c>
    </row>
    <row r="1508" spans="1:19" x14ac:dyDescent="0.25">
      <c r="A1508">
        <v>1507</v>
      </c>
      <c r="B1508" s="1">
        <v>43724</v>
      </c>
      <c r="C1508" s="1">
        <v>43724</v>
      </c>
      <c r="D1508" s="1">
        <v>43730</v>
      </c>
      <c r="E1508" s="1">
        <v>43734</v>
      </c>
      <c r="F1508">
        <v>4</v>
      </c>
      <c r="G1508">
        <v>5</v>
      </c>
      <c r="H1508">
        <v>72</v>
      </c>
      <c r="I1508" s="6">
        <v>0.34</v>
      </c>
      <c r="J1508">
        <v>2</v>
      </c>
      <c r="K1508" t="str">
        <f>_xlfn.XLOOKUP(fCompras!F1508,dComprador!$A$2:$A$7,dComprador!$B$2:$B$7)</f>
        <v>Lira</v>
      </c>
      <c r="L1508" t="str">
        <f>_xlfn.XLOOKUP(J1508,dFornecedor!$A$2:$A$6,dFornecedor!$B$2:$B$6)</f>
        <v>Minerva</v>
      </c>
      <c r="M1508" t="str">
        <f>_xlfn.XLOOKUP(G1508,dMateriaPrima!$A$2:$A$12,dMateriaPrima!$B$2:$B$12)</f>
        <v>Areia</v>
      </c>
      <c r="N1508" s="2">
        <f>_xlfn.XLOOKUP(G1508,dMateriaPrima!$A$2:$A$12,dMateriaPrima!$C$2:$C$12)</f>
        <v>3.59</v>
      </c>
      <c r="O1508" s="3">
        <f t="shared" si="115"/>
        <v>258.48</v>
      </c>
      <c r="P1508" s="4">
        <f t="shared" si="116"/>
        <v>87.883200000000016</v>
      </c>
      <c r="Q1508" s="3">
        <f t="shared" si="117"/>
        <v>170.5968</v>
      </c>
      <c r="R1508" t="str">
        <f t="shared" si="118"/>
        <v>Em atraso</v>
      </c>
      <c r="S1508" s="5">
        <f t="shared" si="119"/>
        <v>4</v>
      </c>
    </row>
    <row r="1509" spans="1:19" x14ac:dyDescent="0.25">
      <c r="A1509">
        <v>1508</v>
      </c>
      <c r="B1509" s="1">
        <v>43724</v>
      </c>
      <c r="C1509" s="1">
        <v>43728</v>
      </c>
      <c r="D1509" s="1">
        <v>43738</v>
      </c>
      <c r="E1509" s="1">
        <v>43738</v>
      </c>
      <c r="F1509">
        <v>2</v>
      </c>
      <c r="G1509">
        <v>9</v>
      </c>
      <c r="H1509">
        <v>4</v>
      </c>
      <c r="I1509" s="6">
        <v>0</v>
      </c>
      <c r="J1509">
        <v>1</v>
      </c>
      <c r="K1509" t="str">
        <f>_xlfn.XLOOKUP(fCompras!F1509,dComprador!$A$2:$A$7,dComprador!$B$2:$B$7)</f>
        <v>João</v>
      </c>
      <c r="L1509" t="str">
        <f>_xlfn.XLOOKUP(J1509,dFornecedor!$A$2:$A$6,dFornecedor!$B$2:$B$6)</f>
        <v>NorthShore</v>
      </c>
      <c r="M1509" t="str">
        <f>_xlfn.XLOOKUP(G1509,dMateriaPrima!$A$2:$A$12,dMateriaPrima!$B$2:$B$12)</f>
        <v>Couro</v>
      </c>
      <c r="N1509" s="2">
        <f>_xlfn.XLOOKUP(G1509,dMateriaPrima!$A$2:$A$12,dMateriaPrima!$C$2:$C$12)</f>
        <v>4.4000000000000004</v>
      </c>
      <c r="O1509" s="3">
        <f t="shared" si="115"/>
        <v>17.600000000000001</v>
      </c>
      <c r="P1509" s="4">
        <f t="shared" si="116"/>
        <v>0</v>
      </c>
      <c r="Q1509" s="3">
        <f t="shared" si="117"/>
        <v>17.600000000000001</v>
      </c>
      <c r="R1509" t="str">
        <f t="shared" si="118"/>
        <v>No prazo</v>
      </c>
      <c r="S1509" s="5">
        <f t="shared" si="119"/>
        <v>0</v>
      </c>
    </row>
    <row r="1510" spans="1:19" x14ac:dyDescent="0.25">
      <c r="A1510">
        <v>1509</v>
      </c>
      <c r="B1510" s="1">
        <v>43724</v>
      </c>
      <c r="C1510" s="1">
        <v>43732</v>
      </c>
      <c r="D1510" s="1">
        <v>43739</v>
      </c>
      <c r="E1510" s="1">
        <v>43742</v>
      </c>
      <c r="F1510">
        <v>1</v>
      </c>
      <c r="G1510">
        <v>1</v>
      </c>
      <c r="H1510">
        <v>13</v>
      </c>
      <c r="I1510" s="6">
        <v>0</v>
      </c>
      <c r="J1510">
        <v>2</v>
      </c>
      <c r="K1510" t="str">
        <f>_xlfn.XLOOKUP(fCompras!F1510,dComprador!$A$2:$A$7,dComprador!$B$2:$B$7)</f>
        <v>Alon</v>
      </c>
      <c r="L1510" t="str">
        <f>_xlfn.XLOOKUP(J1510,dFornecedor!$A$2:$A$6,dFornecedor!$B$2:$B$6)</f>
        <v>Minerva</v>
      </c>
      <c r="M1510" t="str">
        <f>_xlfn.XLOOKUP(G1510,dMateriaPrima!$A$2:$A$12,dMateriaPrima!$B$2:$B$12)</f>
        <v>Tecido</v>
      </c>
      <c r="N1510" s="2">
        <f>_xlfn.XLOOKUP(G1510,dMateriaPrima!$A$2:$A$12,dMateriaPrima!$C$2:$C$12)</f>
        <v>18</v>
      </c>
      <c r="O1510" s="3">
        <f t="shared" si="115"/>
        <v>234</v>
      </c>
      <c r="P1510" s="4">
        <f t="shared" si="116"/>
        <v>0</v>
      </c>
      <c r="Q1510" s="3">
        <f t="shared" si="117"/>
        <v>234</v>
      </c>
      <c r="R1510" t="str">
        <f t="shared" si="118"/>
        <v>Em atraso</v>
      </c>
      <c r="S1510" s="5">
        <f t="shared" si="119"/>
        <v>3</v>
      </c>
    </row>
    <row r="1511" spans="1:19" x14ac:dyDescent="0.25">
      <c r="A1511">
        <v>1510</v>
      </c>
      <c r="B1511" s="1">
        <v>43724</v>
      </c>
      <c r="C1511" s="1">
        <v>43733</v>
      </c>
      <c r="D1511" s="1">
        <v>43747</v>
      </c>
      <c r="E1511" s="1">
        <v>43748</v>
      </c>
      <c r="F1511">
        <v>1</v>
      </c>
      <c r="G1511">
        <v>2</v>
      </c>
      <c r="H1511">
        <v>320</v>
      </c>
      <c r="I1511" s="6">
        <v>0</v>
      </c>
      <c r="J1511">
        <v>3</v>
      </c>
      <c r="K1511" t="str">
        <f>_xlfn.XLOOKUP(fCompras!F1511,dComprador!$A$2:$A$7,dComprador!$B$2:$B$7)</f>
        <v>Alon</v>
      </c>
      <c r="L1511" t="str">
        <f>_xlfn.XLOOKUP(J1511,dFornecedor!$A$2:$A$6,dFornecedor!$B$2:$B$6)</f>
        <v>StepUp</v>
      </c>
      <c r="M1511" t="str">
        <f>_xlfn.XLOOKUP(G1511,dMateriaPrima!$A$2:$A$12,dMateriaPrima!$B$2:$B$12)</f>
        <v>Chapa Metal</v>
      </c>
      <c r="N1511" s="2">
        <f>_xlfn.XLOOKUP(G1511,dMateriaPrima!$A$2:$A$12,dMateriaPrima!$C$2:$C$12)</f>
        <v>299.89999999999998</v>
      </c>
      <c r="O1511" s="3">
        <f t="shared" si="115"/>
        <v>95968</v>
      </c>
      <c r="P1511" s="4">
        <f t="shared" si="116"/>
        <v>0</v>
      </c>
      <c r="Q1511" s="3">
        <f t="shared" si="117"/>
        <v>95968</v>
      </c>
      <c r="R1511" t="str">
        <f t="shared" si="118"/>
        <v>Em atraso</v>
      </c>
      <c r="S1511" s="5">
        <f t="shared" si="119"/>
        <v>1</v>
      </c>
    </row>
    <row r="1512" spans="1:19" x14ac:dyDescent="0.25">
      <c r="A1512">
        <v>1511</v>
      </c>
      <c r="B1512" s="1">
        <v>43725</v>
      </c>
      <c r="C1512" s="1">
        <v>43725</v>
      </c>
      <c r="D1512" s="1">
        <v>43732</v>
      </c>
      <c r="E1512" s="1">
        <v>43731</v>
      </c>
      <c r="F1512">
        <v>4</v>
      </c>
      <c r="G1512">
        <v>9</v>
      </c>
      <c r="H1512">
        <v>247</v>
      </c>
      <c r="I1512" s="6">
        <v>0</v>
      </c>
      <c r="J1512">
        <v>4</v>
      </c>
      <c r="K1512" t="str">
        <f>_xlfn.XLOOKUP(fCompras!F1512,dComprador!$A$2:$A$7,dComprador!$B$2:$B$7)</f>
        <v>Lira</v>
      </c>
      <c r="L1512" t="str">
        <f>_xlfn.XLOOKUP(J1512,dFornecedor!$A$2:$A$6,dFornecedor!$B$2:$B$6)</f>
        <v>AlphaOmega</v>
      </c>
      <c r="M1512" t="str">
        <f>_xlfn.XLOOKUP(G1512,dMateriaPrima!$A$2:$A$12,dMateriaPrima!$B$2:$B$12)</f>
        <v>Couro</v>
      </c>
      <c r="N1512" s="2">
        <f>_xlfn.XLOOKUP(G1512,dMateriaPrima!$A$2:$A$12,dMateriaPrima!$C$2:$C$12)</f>
        <v>4.4000000000000004</v>
      </c>
      <c r="O1512" s="3">
        <f t="shared" si="115"/>
        <v>1086.8000000000002</v>
      </c>
      <c r="P1512" s="4">
        <f t="shared" si="116"/>
        <v>0</v>
      </c>
      <c r="Q1512" s="3">
        <f t="shared" si="117"/>
        <v>1086.8000000000002</v>
      </c>
      <c r="R1512" t="str">
        <f t="shared" si="118"/>
        <v>No prazo</v>
      </c>
      <c r="S1512" s="5">
        <f t="shared" si="119"/>
        <v>0</v>
      </c>
    </row>
    <row r="1513" spans="1:19" x14ac:dyDescent="0.25">
      <c r="A1513">
        <v>1512</v>
      </c>
      <c r="B1513" s="1">
        <v>43725</v>
      </c>
      <c r="C1513" s="1">
        <v>43727</v>
      </c>
      <c r="D1513" s="1">
        <v>43754</v>
      </c>
      <c r="E1513" s="1">
        <v>43755</v>
      </c>
      <c r="F1513">
        <v>1</v>
      </c>
      <c r="G1513">
        <v>5</v>
      </c>
      <c r="H1513">
        <v>340</v>
      </c>
      <c r="I1513" s="6">
        <v>0</v>
      </c>
      <c r="J1513">
        <v>4</v>
      </c>
      <c r="K1513" t="str">
        <f>_xlfn.XLOOKUP(fCompras!F1513,dComprador!$A$2:$A$7,dComprador!$B$2:$B$7)</f>
        <v>Alon</v>
      </c>
      <c r="L1513" t="str">
        <f>_xlfn.XLOOKUP(J1513,dFornecedor!$A$2:$A$6,dFornecedor!$B$2:$B$6)</f>
        <v>AlphaOmega</v>
      </c>
      <c r="M1513" t="str">
        <f>_xlfn.XLOOKUP(G1513,dMateriaPrima!$A$2:$A$12,dMateriaPrima!$B$2:$B$12)</f>
        <v>Areia</v>
      </c>
      <c r="N1513" s="2">
        <f>_xlfn.XLOOKUP(G1513,dMateriaPrima!$A$2:$A$12,dMateriaPrima!$C$2:$C$12)</f>
        <v>3.59</v>
      </c>
      <c r="O1513" s="3">
        <f t="shared" si="115"/>
        <v>1220.5999999999999</v>
      </c>
      <c r="P1513" s="4">
        <f t="shared" si="116"/>
        <v>0</v>
      </c>
      <c r="Q1513" s="3">
        <f t="shared" si="117"/>
        <v>1220.5999999999999</v>
      </c>
      <c r="R1513" t="str">
        <f t="shared" si="118"/>
        <v>Em atraso</v>
      </c>
      <c r="S1513" s="5">
        <f t="shared" si="119"/>
        <v>1</v>
      </c>
    </row>
    <row r="1514" spans="1:19" x14ac:dyDescent="0.25">
      <c r="A1514">
        <v>1513</v>
      </c>
      <c r="B1514" s="1">
        <v>43725</v>
      </c>
      <c r="C1514" s="1">
        <v>43732</v>
      </c>
      <c r="D1514" s="1">
        <v>43756</v>
      </c>
      <c r="E1514" s="1">
        <v>43756</v>
      </c>
      <c r="F1514">
        <v>1</v>
      </c>
      <c r="G1514">
        <v>4</v>
      </c>
      <c r="H1514">
        <v>53</v>
      </c>
      <c r="I1514" s="6">
        <v>0</v>
      </c>
      <c r="J1514">
        <v>2</v>
      </c>
      <c r="K1514" t="str">
        <f>_xlfn.XLOOKUP(fCompras!F1514,dComprador!$A$2:$A$7,dComprador!$B$2:$B$7)</f>
        <v>Alon</v>
      </c>
      <c r="L1514" t="str">
        <f>_xlfn.XLOOKUP(J1514,dFornecedor!$A$2:$A$6,dFornecedor!$B$2:$B$6)</f>
        <v>Minerva</v>
      </c>
      <c r="M1514" t="str">
        <f>_xlfn.XLOOKUP(G1514,dMateriaPrima!$A$2:$A$12,dMateriaPrima!$B$2:$B$12)</f>
        <v>Madeira</v>
      </c>
      <c r="N1514" s="2">
        <f>_xlfn.XLOOKUP(G1514,dMateriaPrima!$A$2:$A$12,dMateriaPrima!$C$2:$C$12)</f>
        <v>168</v>
      </c>
      <c r="O1514" s="3">
        <f t="shared" si="115"/>
        <v>8904</v>
      </c>
      <c r="P1514" s="4">
        <f t="shared" si="116"/>
        <v>0</v>
      </c>
      <c r="Q1514" s="3">
        <f t="shared" si="117"/>
        <v>8904</v>
      </c>
      <c r="R1514" t="str">
        <f t="shared" si="118"/>
        <v>No prazo</v>
      </c>
      <c r="S1514" s="5">
        <f t="shared" si="119"/>
        <v>0</v>
      </c>
    </row>
    <row r="1515" spans="1:19" x14ac:dyDescent="0.25">
      <c r="A1515">
        <v>1514</v>
      </c>
      <c r="B1515" s="1">
        <v>43725</v>
      </c>
      <c r="C1515" s="1">
        <v>43726</v>
      </c>
      <c r="D1515" s="1">
        <v>43732</v>
      </c>
      <c r="E1515" s="1">
        <v>43734</v>
      </c>
      <c r="F1515">
        <v>4</v>
      </c>
      <c r="G1515">
        <v>5</v>
      </c>
      <c r="H1515">
        <v>269</v>
      </c>
      <c r="I1515" s="6">
        <v>0</v>
      </c>
      <c r="J1515">
        <v>3</v>
      </c>
      <c r="K1515" t="str">
        <f>_xlfn.XLOOKUP(fCompras!F1515,dComprador!$A$2:$A$7,dComprador!$B$2:$B$7)</f>
        <v>Lira</v>
      </c>
      <c r="L1515" t="str">
        <f>_xlfn.XLOOKUP(J1515,dFornecedor!$A$2:$A$6,dFornecedor!$B$2:$B$6)</f>
        <v>StepUp</v>
      </c>
      <c r="M1515" t="str">
        <f>_xlfn.XLOOKUP(G1515,dMateriaPrima!$A$2:$A$12,dMateriaPrima!$B$2:$B$12)</f>
        <v>Areia</v>
      </c>
      <c r="N1515" s="2">
        <f>_xlfn.XLOOKUP(G1515,dMateriaPrima!$A$2:$A$12,dMateriaPrima!$C$2:$C$12)</f>
        <v>3.59</v>
      </c>
      <c r="O1515" s="3">
        <f t="shared" si="115"/>
        <v>965.70999999999992</v>
      </c>
      <c r="P1515" s="4">
        <f t="shared" si="116"/>
        <v>0</v>
      </c>
      <c r="Q1515" s="3">
        <f t="shared" si="117"/>
        <v>965.70999999999992</v>
      </c>
      <c r="R1515" t="str">
        <f t="shared" si="118"/>
        <v>Em atraso</v>
      </c>
      <c r="S1515" s="5">
        <f t="shared" si="119"/>
        <v>2</v>
      </c>
    </row>
    <row r="1516" spans="1:19" x14ac:dyDescent="0.25">
      <c r="A1516">
        <v>1515</v>
      </c>
      <c r="B1516" s="1">
        <v>43725</v>
      </c>
      <c r="C1516" s="1">
        <v>43728</v>
      </c>
      <c r="D1516" s="1">
        <v>43730</v>
      </c>
      <c r="E1516" s="1">
        <v>43731</v>
      </c>
      <c r="F1516">
        <v>4</v>
      </c>
      <c r="G1516">
        <v>6</v>
      </c>
      <c r="H1516">
        <v>454</v>
      </c>
      <c r="I1516" s="6">
        <v>0</v>
      </c>
      <c r="J1516">
        <v>2</v>
      </c>
      <c r="K1516" t="str">
        <f>_xlfn.XLOOKUP(fCompras!F1516,dComprador!$A$2:$A$7,dComprador!$B$2:$B$7)</f>
        <v>Lira</v>
      </c>
      <c r="L1516" t="str">
        <f>_xlfn.XLOOKUP(J1516,dFornecedor!$A$2:$A$6,dFornecedor!$B$2:$B$6)</f>
        <v>Minerva</v>
      </c>
      <c r="M1516" t="str">
        <f>_xlfn.XLOOKUP(G1516,dMateriaPrima!$A$2:$A$12,dMateriaPrima!$B$2:$B$12)</f>
        <v>Fio Algodão</v>
      </c>
      <c r="N1516" s="2">
        <f>_xlfn.XLOOKUP(G1516,dMateriaPrima!$A$2:$A$12,dMateriaPrima!$C$2:$C$12)</f>
        <v>55.9</v>
      </c>
      <c r="O1516" s="3">
        <f t="shared" si="115"/>
        <v>25378.6</v>
      </c>
      <c r="P1516" s="4">
        <f t="shared" si="116"/>
        <v>0</v>
      </c>
      <c r="Q1516" s="3">
        <f t="shared" si="117"/>
        <v>25378.6</v>
      </c>
      <c r="R1516" t="str">
        <f t="shared" si="118"/>
        <v>Em atraso</v>
      </c>
      <c r="S1516" s="5">
        <f t="shared" si="119"/>
        <v>1</v>
      </c>
    </row>
    <row r="1517" spans="1:19" x14ac:dyDescent="0.25">
      <c r="A1517">
        <v>1516</v>
      </c>
      <c r="B1517" s="1">
        <v>43725</v>
      </c>
      <c r="C1517" s="1">
        <v>43739</v>
      </c>
      <c r="D1517" s="1">
        <v>43744</v>
      </c>
      <c r="E1517" s="1">
        <v>43746</v>
      </c>
      <c r="F1517">
        <v>1</v>
      </c>
      <c r="G1517">
        <v>7</v>
      </c>
      <c r="H1517">
        <v>210</v>
      </c>
      <c r="I1517" s="6">
        <v>0.28999999999999998</v>
      </c>
      <c r="J1517">
        <v>1</v>
      </c>
      <c r="K1517" t="str">
        <f>_xlfn.XLOOKUP(fCompras!F1517,dComprador!$A$2:$A$7,dComprador!$B$2:$B$7)</f>
        <v>Alon</v>
      </c>
      <c r="L1517" t="str">
        <f>_xlfn.XLOOKUP(J1517,dFornecedor!$A$2:$A$6,dFornecedor!$B$2:$B$6)</f>
        <v>NorthShore</v>
      </c>
      <c r="M1517" t="str">
        <f>_xlfn.XLOOKUP(G1517,dMateriaPrima!$A$2:$A$12,dMateriaPrima!$B$2:$B$12)</f>
        <v>Poliéster</v>
      </c>
      <c r="N1517" s="2">
        <f>_xlfn.XLOOKUP(G1517,dMateriaPrima!$A$2:$A$12,dMateriaPrima!$C$2:$C$12)</f>
        <v>8</v>
      </c>
      <c r="O1517" s="3">
        <f t="shared" si="115"/>
        <v>1680</v>
      </c>
      <c r="P1517" s="4">
        <f t="shared" si="116"/>
        <v>487.2</v>
      </c>
      <c r="Q1517" s="3">
        <f t="shared" si="117"/>
        <v>1192.8</v>
      </c>
      <c r="R1517" t="str">
        <f t="shared" si="118"/>
        <v>Em atraso</v>
      </c>
      <c r="S1517" s="5">
        <f t="shared" si="119"/>
        <v>2</v>
      </c>
    </row>
    <row r="1518" spans="1:19" x14ac:dyDescent="0.25">
      <c r="A1518">
        <v>1517</v>
      </c>
      <c r="B1518" s="1">
        <v>43725</v>
      </c>
      <c r="C1518" s="1">
        <v>43732</v>
      </c>
      <c r="D1518" s="1">
        <v>43738</v>
      </c>
      <c r="E1518" s="1">
        <v>43741</v>
      </c>
      <c r="F1518">
        <v>3</v>
      </c>
      <c r="G1518">
        <v>9</v>
      </c>
      <c r="H1518">
        <v>186</v>
      </c>
      <c r="I1518" s="6">
        <v>0</v>
      </c>
      <c r="J1518">
        <v>5</v>
      </c>
      <c r="K1518" t="str">
        <f>_xlfn.XLOOKUP(fCompras!F1518,dComprador!$A$2:$A$7,dComprador!$B$2:$B$7)</f>
        <v>Diego</v>
      </c>
      <c r="L1518" t="str">
        <f>_xlfn.XLOOKUP(J1518,dFornecedor!$A$2:$A$6,dFornecedor!$B$2:$B$6)</f>
        <v>Atlas</v>
      </c>
      <c r="M1518" t="str">
        <f>_xlfn.XLOOKUP(G1518,dMateriaPrima!$A$2:$A$12,dMateriaPrima!$B$2:$B$12)</f>
        <v>Couro</v>
      </c>
      <c r="N1518" s="2">
        <f>_xlfn.XLOOKUP(G1518,dMateriaPrima!$A$2:$A$12,dMateriaPrima!$C$2:$C$12)</f>
        <v>4.4000000000000004</v>
      </c>
      <c r="O1518" s="3">
        <f t="shared" si="115"/>
        <v>818.40000000000009</v>
      </c>
      <c r="P1518" s="4">
        <f t="shared" si="116"/>
        <v>0</v>
      </c>
      <c r="Q1518" s="3">
        <f t="shared" si="117"/>
        <v>818.40000000000009</v>
      </c>
      <c r="R1518" t="str">
        <f t="shared" si="118"/>
        <v>Em atraso</v>
      </c>
      <c r="S1518" s="5">
        <f t="shared" si="119"/>
        <v>3</v>
      </c>
    </row>
    <row r="1519" spans="1:19" x14ac:dyDescent="0.25">
      <c r="A1519">
        <v>1518</v>
      </c>
      <c r="B1519" s="1">
        <v>43726</v>
      </c>
      <c r="C1519" s="1">
        <v>43734</v>
      </c>
      <c r="D1519" s="1">
        <v>43736</v>
      </c>
      <c r="E1519" s="1">
        <v>43740</v>
      </c>
      <c r="F1519">
        <v>4</v>
      </c>
      <c r="G1519">
        <v>1</v>
      </c>
      <c r="H1519">
        <v>115</v>
      </c>
      <c r="I1519" s="6">
        <v>0</v>
      </c>
      <c r="J1519">
        <v>3</v>
      </c>
      <c r="K1519" t="str">
        <f>_xlfn.XLOOKUP(fCompras!F1519,dComprador!$A$2:$A$7,dComprador!$B$2:$B$7)</f>
        <v>Lira</v>
      </c>
      <c r="L1519" t="str">
        <f>_xlfn.XLOOKUP(J1519,dFornecedor!$A$2:$A$6,dFornecedor!$B$2:$B$6)</f>
        <v>StepUp</v>
      </c>
      <c r="M1519" t="str">
        <f>_xlfn.XLOOKUP(G1519,dMateriaPrima!$A$2:$A$12,dMateriaPrima!$B$2:$B$12)</f>
        <v>Tecido</v>
      </c>
      <c r="N1519" s="2">
        <f>_xlfn.XLOOKUP(G1519,dMateriaPrima!$A$2:$A$12,dMateriaPrima!$C$2:$C$12)</f>
        <v>18</v>
      </c>
      <c r="O1519" s="3">
        <f t="shared" si="115"/>
        <v>2070</v>
      </c>
      <c r="P1519" s="4">
        <f t="shared" si="116"/>
        <v>0</v>
      </c>
      <c r="Q1519" s="3">
        <f t="shared" si="117"/>
        <v>2070</v>
      </c>
      <c r="R1519" t="str">
        <f t="shared" si="118"/>
        <v>Em atraso</v>
      </c>
      <c r="S1519" s="5">
        <f t="shared" si="119"/>
        <v>4</v>
      </c>
    </row>
    <row r="1520" spans="1:19" x14ac:dyDescent="0.25">
      <c r="A1520">
        <v>1519</v>
      </c>
      <c r="B1520" s="1">
        <v>43726</v>
      </c>
      <c r="C1520" s="1">
        <v>43728</v>
      </c>
      <c r="D1520" s="1">
        <v>43759</v>
      </c>
      <c r="E1520" s="1">
        <v>43759</v>
      </c>
      <c r="F1520">
        <v>1</v>
      </c>
      <c r="G1520">
        <v>5</v>
      </c>
      <c r="H1520">
        <v>38</v>
      </c>
      <c r="I1520" s="6">
        <v>0</v>
      </c>
      <c r="J1520">
        <v>4</v>
      </c>
      <c r="K1520" t="str">
        <f>_xlfn.XLOOKUP(fCompras!F1520,dComprador!$A$2:$A$7,dComprador!$B$2:$B$7)</f>
        <v>Alon</v>
      </c>
      <c r="L1520" t="str">
        <f>_xlfn.XLOOKUP(J1520,dFornecedor!$A$2:$A$6,dFornecedor!$B$2:$B$6)</f>
        <v>AlphaOmega</v>
      </c>
      <c r="M1520" t="str">
        <f>_xlfn.XLOOKUP(G1520,dMateriaPrima!$A$2:$A$12,dMateriaPrima!$B$2:$B$12)</f>
        <v>Areia</v>
      </c>
      <c r="N1520" s="2">
        <f>_xlfn.XLOOKUP(G1520,dMateriaPrima!$A$2:$A$12,dMateriaPrima!$C$2:$C$12)</f>
        <v>3.59</v>
      </c>
      <c r="O1520" s="3">
        <f t="shared" si="115"/>
        <v>136.41999999999999</v>
      </c>
      <c r="P1520" s="4">
        <f t="shared" si="116"/>
        <v>0</v>
      </c>
      <c r="Q1520" s="3">
        <f t="shared" si="117"/>
        <v>136.41999999999999</v>
      </c>
      <c r="R1520" t="str">
        <f t="shared" si="118"/>
        <v>No prazo</v>
      </c>
      <c r="S1520" s="5">
        <f t="shared" si="119"/>
        <v>0</v>
      </c>
    </row>
    <row r="1521" spans="1:19" x14ac:dyDescent="0.25">
      <c r="A1521">
        <v>1520</v>
      </c>
      <c r="B1521" s="1">
        <v>43726</v>
      </c>
      <c r="C1521" s="1">
        <v>43729</v>
      </c>
      <c r="D1521" s="1">
        <v>43732</v>
      </c>
      <c r="E1521" s="1">
        <v>43733</v>
      </c>
      <c r="F1521">
        <v>4</v>
      </c>
      <c r="G1521">
        <v>1</v>
      </c>
      <c r="H1521">
        <v>208</v>
      </c>
      <c r="I1521" s="6">
        <v>0</v>
      </c>
      <c r="J1521">
        <v>1</v>
      </c>
      <c r="K1521" t="str">
        <f>_xlfn.XLOOKUP(fCompras!F1521,dComprador!$A$2:$A$7,dComprador!$B$2:$B$7)</f>
        <v>Lira</v>
      </c>
      <c r="L1521" t="str">
        <f>_xlfn.XLOOKUP(J1521,dFornecedor!$A$2:$A$6,dFornecedor!$B$2:$B$6)</f>
        <v>NorthShore</v>
      </c>
      <c r="M1521" t="str">
        <f>_xlfn.XLOOKUP(G1521,dMateriaPrima!$A$2:$A$12,dMateriaPrima!$B$2:$B$12)</f>
        <v>Tecido</v>
      </c>
      <c r="N1521" s="2">
        <f>_xlfn.XLOOKUP(G1521,dMateriaPrima!$A$2:$A$12,dMateriaPrima!$C$2:$C$12)</f>
        <v>18</v>
      </c>
      <c r="O1521" s="3">
        <f t="shared" si="115"/>
        <v>3744</v>
      </c>
      <c r="P1521" s="4">
        <f t="shared" si="116"/>
        <v>0</v>
      </c>
      <c r="Q1521" s="3">
        <f t="shared" si="117"/>
        <v>3744</v>
      </c>
      <c r="R1521" t="str">
        <f t="shared" si="118"/>
        <v>Em atraso</v>
      </c>
      <c r="S1521" s="5">
        <f t="shared" si="119"/>
        <v>1</v>
      </c>
    </row>
    <row r="1522" spans="1:19" x14ac:dyDescent="0.25">
      <c r="A1522">
        <v>1521</v>
      </c>
      <c r="B1522" s="1">
        <v>43726</v>
      </c>
      <c r="C1522" s="1">
        <v>43726</v>
      </c>
      <c r="D1522" s="1">
        <v>43734</v>
      </c>
      <c r="E1522" s="1">
        <v>43734</v>
      </c>
      <c r="F1522">
        <v>4</v>
      </c>
      <c r="G1522">
        <v>1</v>
      </c>
      <c r="H1522">
        <v>59</v>
      </c>
      <c r="I1522" s="6">
        <v>0</v>
      </c>
      <c r="J1522">
        <v>2</v>
      </c>
      <c r="K1522" t="str">
        <f>_xlfn.XLOOKUP(fCompras!F1522,dComprador!$A$2:$A$7,dComprador!$B$2:$B$7)</f>
        <v>Lira</v>
      </c>
      <c r="L1522" t="str">
        <f>_xlfn.XLOOKUP(J1522,dFornecedor!$A$2:$A$6,dFornecedor!$B$2:$B$6)</f>
        <v>Minerva</v>
      </c>
      <c r="M1522" t="str">
        <f>_xlfn.XLOOKUP(G1522,dMateriaPrima!$A$2:$A$12,dMateriaPrima!$B$2:$B$12)</f>
        <v>Tecido</v>
      </c>
      <c r="N1522" s="2">
        <f>_xlfn.XLOOKUP(G1522,dMateriaPrima!$A$2:$A$12,dMateriaPrima!$C$2:$C$12)</f>
        <v>18</v>
      </c>
      <c r="O1522" s="3">
        <f t="shared" si="115"/>
        <v>1062</v>
      </c>
      <c r="P1522" s="4">
        <f t="shared" si="116"/>
        <v>0</v>
      </c>
      <c r="Q1522" s="3">
        <f t="shared" si="117"/>
        <v>1062</v>
      </c>
      <c r="R1522" t="str">
        <f t="shared" si="118"/>
        <v>No prazo</v>
      </c>
      <c r="S1522" s="5">
        <f t="shared" si="119"/>
        <v>0</v>
      </c>
    </row>
    <row r="1523" spans="1:19" x14ac:dyDescent="0.25">
      <c r="A1523">
        <v>1522</v>
      </c>
      <c r="B1523" s="1">
        <v>43726</v>
      </c>
      <c r="C1523" s="1">
        <v>43735</v>
      </c>
      <c r="D1523" s="1">
        <v>43745</v>
      </c>
      <c r="E1523" s="1">
        <v>43746</v>
      </c>
      <c r="F1523">
        <v>1</v>
      </c>
      <c r="G1523">
        <v>5</v>
      </c>
      <c r="H1523">
        <v>231</v>
      </c>
      <c r="I1523" s="6">
        <v>0</v>
      </c>
      <c r="J1523">
        <v>3</v>
      </c>
      <c r="K1523" t="str">
        <f>_xlfn.XLOOKUP(fCompras!F1523,dComprador!$A$2:$A$7,dComprador!$B$2:$B$7)</f>
        <v>Alon</v>
      </c>
      <c r="L1523" t="str">
        <f>_xlfn.XLOOKUP(J1523,dFornecedor!$A$2:$A$6,dFornecedor!$B$2:$B$6)</f>
        <v>StepUp</v>
      </c>
      <c r="M1523" t="str">
        <f>_xlfn.XLOOKUP(G1523,dMateriaPrima!$A$2:$A$12,dMateriaPrima!$B$2:$B$12)</f>
        <v>Areia</v>
      </c>
      <c r="N1523" s="2">
        <f>_xlfn.XLOOKUP(G1523,dMateriaPrima!$A$2:$A$12,dMateriaPrima!$C$2:$C$12)</f>
        <v>3.59</v>
      </c>
      <c r="O1523" s="3">
        <f t="shared" si="115"/>
        <v>829.29</v>
      </c>
      <c r="P1523" s="4">
        <f t="shared" si="116"/>
        <v>0</v>
      </c>
      <c r="Q1523" s="3">
        <f t="shared" si="117"/>
        <v>829.29</v>
      </c>
      <c r="R1523" t="str">
        <f t="shared" si="118"/>
        <v>Em atraso</v>
      </c>
      <c r="S1523" s="5">
        <f t="shared" si="119"/>
        <v>1</v>
      </c>
    </row>
    <row r="1524" spans="1:19" x14ac:dyDescent="0.25">
      <c r="A1524">
        <v>1523</v>
      </c>
      <c r="B1524" s="1">
        <v>43726</v>
      </c>
      <c r="C1524" s="1">
        <v>43727</v>
      </c>
      <c r="D1524" s="1">
        <v>43746</v>
      </c>
      <c r="E1524" s="1">
        <v>43750</v>
      </c>
      <c r="F1524">
        <v>1</v>
      </c>
      <c r="G1524">
        <v>7</v>
      </c>
      <c r="H1524">
        <v>73</v>
      </c>
      <c r="I1524" s="6">
        <v>0</v>
      </c>
      <c r="J1524">
        <v>3</v>
      </c>
      <c r="K1524" t="str">
        <f>_xlfn.XLOOKUP(fCompras!F1524,dComprador!$A$2:$A$7,dComprador!$B$2:$B$7)</f>
        <v>Alon</v>
      </c>
      <c r="L1524" t="str">
        <f>_xlfn.XLOOKUP(J1524,dFornecedor!$A$2:$A$6,dFornecedor!$B$2:$B$6)</f>
        <v>StepUp</v>
      </c>
      <c r="M1524" t="str">
        <f>_xlfn.XLOOKUP(G1524,dMateriaPrima!$A$2:$A$12,dMateriaPrima!$B$2:$B$12)</f>
        <v>Poliéster</v>
      </c>
      <c r="N1524" s="2">
        <f>_xlfn.XLOOKUP(G1524,dMateriaPrima!$A$2:$A$12,dMateriaPrima!$C$2:$C$12)</f>
        <v>8</v>
      </c>
      <c r="O1524" s="3">
        <f t="shared" si="115"/>
        <v>584</v>
      </c>
      <c r="P1524" s="4">
        <f t="shared" si="116"/>
        <v>0</v>
      </c>
      <c r="Q1524" s="3">
        <f t="shared" si="117"/>
        <v>584</v>
      </c>
      <c r="R1524" t="str">
        <f t="shared" si="118"/>
        <v>Em atraso</v>
      </c>
      <c r="S1524" s="5">
        <f t="shared" si="119"/>
        <v>4</v>
      </c>
    </row>
    <row r="1525" spans="1:19" x14ac:dyDescent="0.25">
      <c r="A1525">
        <v>1524</v>
      </c>
      <c r="B1525" s="1">
        <v>43726</v>
      </c>
      <c r="C1525" s="1">
        <v>43735</v>
      </c>
      <c r="D1525" s="1">
        <v>43746</v>
      </c>
      <c r="E1525" s="1">
        <v>43746</v>
      </c>
      <c r="F1525">
        <v>1</v>
      </c>
      <c r="G1525">
        <v>9</v>
      </c>
      <c r="H1525">
        <v>313</v>
      </c>
      <c r="I1525" s="6">
        <v>0</v>
      </c>
      <c r="J1525">
        <v>3</v>
      </c>
      <c r="K1525" t="str">
        <f>_xlfn.XLOOKUP(fCompras!F1525,dComprador!$A$2:$A$7,dComprador!$B$2:$B$7)</f>
        <v>Alon</v>
      </c>
      <c r="L1525" t="str">
        <f>_xlfn.XLOOKUP(J1525,dFornecedor!$A$2:$A$6,dFornecedor!$B$2:$B$6)</f>
        <v>StepUp</v>
      </c>
      <c r="M1525" t="str">
        <f>_xlfn.XLOOKUP(G1525,dMateriaPrima!$A$2:$A$12,dMateriaPrima!$B$2:$B$12)</f>
        <v>Couro</v>
      </c>
      <c r="N1525" s="2">
        <f>_xlfn.XLOOKUP(G1525,dMateriaPrima!$A$2:$A$12,dMateriaPrima!$C$2:$C$12)</f>
        <v>4.4000000000000004</v>
      </c>
      <c r="O1525" s="3">
        <f t="shared" si="115"/>
        <v>1377.2</v>
      </c>
      <c r="P1525" s="4">
        <f t="shared" si="116"/>
        <v>0</v>
      </c>
      <c r="Q1525" s="3">
        <f t="shared" si="117"/>
        <v>1377.2</v>
      </c>
      <c r="R1525" t="str">
        <f t="shared" si="118"/>
        <v>No prazo</v>
      </c>
      <c r="S1525" s="5">
        <f t="shared" si="119"/>
        <v>0</v>
      </c>
    </row>
    <row r="1526" spans="1:19" x14ac:dyDescent="0.25">
      <c r="A1526">
        <v>1525</v>
      </c>
      <c r="B1526" s="1">
        <v>43726</v>
      </c>
      <c r="C1526" s="1">
        <v>43735</v>
      </c>
      <c r="D1526" s="1">
        <v>43742</v>
      </c>
      <c r="E1526" s="1">
        <v>43743</v>
      </c>
      <c r="F1526">
        <v>1</v>
      </c>
      <c r="G1526">
        <v>9</v>
      </c>
      <c r="H1526">
        <v>402</v>
      </c>
      <c r="I1526" s="6">
        <v>0</v>
      </c>
      <c r="J1526">
        <v>3</v>
      </c>
      <c r="K1526" t="str">
        <f>_xlfn.XLOOKUP(fCompras!F1526,dComprador!$A$2:$A$7,dComprador!$B$2:$B$7)</f>
        <v>Alon</v>
      </c>
      <c r="L1526" t="str">
        <f>_xlfn.XLOOKUP(J1526,dFornecedor!$A$2:$A$6,dFornecedor!$B$2:$B$6)</f>
        <v>StepUp</v>
      </c>
      <c r="M1526" t="str">
        <f>_xlfn.XLOOKUP(G1526,dMateriaPrima!$A$2:$A$12,dMateriaPrima!$B$2:$B$12)</f>
        <v>Couro</v>
      </c>
      <c r="N1526" s="2">
        <f>_xlfn.XLOOKUP(G1526,dMateriaPrima!$A$2:$A$12,dMateriaPrima!$C$2:$C$12)</f>
        <v>4.4000000000000004</v>
      </c>
      <c r="O1526" s="3">
        <f t="shared" si="115"/>
        <v>1768.8000000000002</v>
      </c>
      <c r="P1526" s="4">
        <f t="shared" si="116"/>
        <v>0</v>
      </c>
      <c r="Q1526" s="3">
        <f t="shared" si="117"/>
        <v>1768.8000000000002</v>
      </c>
      <c r="R1526" t="str">
        <f t="shared" si="118"/>
        <v>Em atraso</v>
      </c>
      <c r="S1526" s="5">
        <f t="shared" si="119"/>
        <v>1</v>
      </c>
    </row>
    <row r="1527" spans="1:19" x14ac:dyDescent="0.25">
      <c r="A1527">
        <v>1526</v>
      </c>
      <c r="B1527" s="1">
        <v>43726</v>
      </c>
      <c r="C1527" s="1">
        <v>43734</v>
      </c>
      <c r="D1527" s="1">
        <v>43752</v>
      </c>
      <c r="E1527" s="1">
        <v>43755</v>
      </c>
      <c r="F1527">
        <v>2</v>
      </c>
      <c r="G1527">
        <v>3</v>
      </c>
      <c r="H1527">
        <v>121</v>
      </c>
      <c r="I1527" s="6">
        <v>0</v>
      </c>
      <c r="J1527">
        <v>2</v>
      </c>
      <c r="K1527" t="str">
        <f>_xlfn.XLOOKUP(fCompras!F1527,dComprador!$A$2:$A$7,dComprador!$B$2:$B$7)</f>
        <v>João</v>
      </c>
      <c r="L1527" t="str">
        <f>_xlfn.XLOOKUP(J1527,dFornecedor!$A$2:$A$6,dFornecedor!$B$2:$B$6)</f>
        <v>Minerva</v>
      </c>
      <c r="M1527" t="str">
        <f>_xlfn.XLOOKUP(G1527,dMateriaPrima!$A$2:$A$12,dMateriaPrima!$B$2:$B$12)</f>
        <v>Barra Metal</v>
      </c>
      <c r="N1527" s="2">
        <f>_xlfn.XLOOKUP(G1527,dMateriaPrima!$A$2:$A$12,dMateriaPrima!$C$2:$C$12)</f>
        <v>565</v>
      </c>
      <c r="O1527" s="3">
        <f t="shared" si="115"/>
        <v>68365</v>
      </c>
      <c r="P1527" s="4">
        <f t="shared" si="116"/>
        <v>0</v>
      </c>
      <c r="Q1527" s="3">
        <f t="shared" si="117"/>
        <v>68365</v>
      </c>
      <c r="R1527" t="str">
        <f t="shared" si="118"/>
        <v>Em atraso</v>
      </c>
      <c r="S1527" s="5">
        <f t="shared" si="119"/>
        <v>3</v>
      </c>
    </row>
    <row r="1528" spans="1:19" x14ac:dyDescent="0.25">
      <c r="A1528">
        <v>1527</v>
      </c>
      <c r="B1528" s="1">
        <v>43727</v>
      </c>
      <c r="C1528" s="1">
        <v>43736</v>
      </c>
      <c r="D1528" s="1">
        <v>43738</v>
      </c>
      <c r="E1528" s="1">
        <v>43740</v>
      </c>
      <c r="F1528">
        <v>4</v>
      </c>
      <c r="G1528">
        <v>7</v>
      </c>
      <c r="H1528">
        <v>186</v>
      </c>
      <c r="I1528" s="6">
        <v>0</v>
      </c>
      <c r="J1528">
        <v>2</v>
      </c>
      <c r="K1528" t="str">
        <f>_xlfn.XLOOKUP(fCompras!F1528,dComprador!$A$2:$A$7,dComprador!$B$2:$B$7)</f>
        <v>Lira</v>
      </c>
      <c r="L1528" t="str">
        <f>_xlfn.XLOOKUP(J1528,dFornecedor!$A$2:$A$6,dFornecedor!$B$2:$B$6)</f>
        <v>Minerva</v>
      </c>
      <c r="M1528" t="str">
        <f>_xlfn.XLOOKUP(G1528,dMateriaPrima!$A$2:$A$12,dMateriaPrima!$B$2:$B$12)</f>
        <v>Poliéster</v>
      </c>
      <c r="N1528" s="2">
        <f>_xlfn.XLOOKUP(G1528,dMateriaPrima!$A$2:$A$12,dMateriaPrima!$C$2:$C$12)</f>
        <v>8</v>
      </c>
      <c r="O1528" s="3">
        <f t="shared" si="115"/>
        <v>1488</v>
      </c>
      <c r="P1528" s="4">
        <f t="shared" si="116"/>
        <v>0</v>
      </c>
      <c r="Q1528" s="3">
        <f t="shared" si="117"/>
        <v>1488</v>
      </c>
      <c r="R1528" t="str">
        <f t="shared" si="118"/>
        <v>Em atraso</v>
      </c>
      <c r="S1528" s="5">
        <f t="shared" si="119"/>
        <v>2</v>
      </c>
    </row>
    <row r="1529" spans="1:19" x14ac:dyDescent="0.25">
      <c r="A1529">
        <v>1528</v>
      </c>
      <c r="B1529" s="1">
        <v>43727</v>
      </c>
      <c r="C1529" s="1">
        <v>43731</v>
      </c>
      <c r="D1529" s="1">
        <v>43734</v>
      </c>
      <c r="E1529" s="1">
        <v>43737</v>
      </c>
      <c r="F1529">
        <v>4</v>
      </c>
      <c r="G1529">
        <v>4</v>
      </c>
      <c r="H1529">
        <v>247</v>
      </c>
      <c r="I1529" s="6">
        <v>0</v>
      </c>
      <c r="J1529">
        <v>2</v>
      </c>
      <c r="K1529" t="str">
        <f>_xlfn.XLOOKUP(fCompras!F1529,dComprador!$A$2:$A$7,dComprador!$B$2:$B$7)</f>
        <v>Lira</v>
      </c>
      <c r="L1529" t="str">
        <f>_xlfn.XLOOKUP(J1529,dFornecedor!$A$2:$A$6,dFornecedor!$B$2:$B$6)</f>
        <v>Minerva</v>
      </c>
      <c r="M1529" t="str">
        <f>_xlfn.XLOOKUP(G1529,dMateriaPrima!$A$2:$A$12,dMateriaPrima!$B$2:$B$12)</f>
        <v>Madeira</v>
      </c>
      <c r="N1529" s="2">
        <f>_xlfn.XLOOKUP(G1529,dMateriaPrima!$A$2:$A$12,dMateriaPrima!$C$2:$C$12)</f>
        <v>168</v>
      </c>
      <c r="O1529" s="3">
        <f t="shared" si="115"/>
        <v>41496</v>
      </c>
      <c r="P1529" s="4">
        <f t="shared" si="116"/>
        <v>0</v>
      </c>
      <c r="Q1529" s="3">
        <f t="shared" si="117"/>
        <v>41496</v>
      </c>
      <c r="R1529" t="str">
        <f t="shared" si="118"/>
        <v>Em atraso</v>
      </c>
      <c r="S1529" s="5">
        <f t="shared" si="119"/>
        <v>3</v>
      </c>
    </row>
    <row r="1530" spans="1:19" x14ac:dyDescent="0.25">
      <c r="A1530">
        <v>1529</v>
      </c>
      <c r="B1530" s="1">
        <v>43727</v>
      </c>
      <c r="C1530" s="1">
        <v>43736</v>
      </c>
      <c r="D1530" s="1">
        <v>43738</v>
      </c>
      <c r="E1530" s="1">
        <v>43741</v>
      </c>
      <c r="F1530">
        <v>4</v>
      </c>
      <c r="G1530">
        <v>7</v>
      </c>
      <c r="H1530">
        <v>47</v>
      </c>
      <c r="I1530" s="6">
        <v>0</v>
      </c>
      <c r="J1530">
        <v>3</v>
      </c>
      <c r="K1530" t="str">
        <f>_xlfn.XLOOKUP(fCompras!F1530,dComprador!$A$2:$A$7,dComprador!$B$2:$B$7)</f>
        <v>Lira</v>
      </c>
      <c r="L1530" t="str">
        <f>_xlfn.XLOOKUP(J1530,dFornecedor!$A$2:$A$6,dFornecedor!$B$2:$B$6)</f>
        <v>StepUp</v>
      </c>
      <c r="M1530" t="str">
        <f>_xlfn.XLOOKUP(G1530,dMateriaPrima!$A$2:$A$12,dMateriaPrima!$B$2:$B$12)</f>
        <v>Poliéster</v>
      </c>
      <c r="N1530" s="2">
        <f>_xlfn.XLOOKUP(G1530,dMateriaPrima!$A$2:$A$12,dMateriaPrima!$C$2:$C$12)</f>
        <v>8</v>
      </c>
      <c r="O1530" s="3">
        <f t="shared" si="115"/>
        <v>376</v>
      </c>
      <c r="P1530" s="4">
        <f t="shared" si="116"/>
        <v>0</v>
      </c>
      <c r="Q1530" s="3">
        <f t="shared" si="117"/>
        <v>376</v>
      </c>
      <c r="R1530" t="str">
        <f t="shared" si="118"/>
        <v>Em atraso</v>
      </c>
      <c r="S1530" s="5">
        <f t="shared" si="119"/>
        <v>3</v>
      </c>
    </row>
    <row r="1531" spans="1:19" x14ac:dyDescent="0.25">
      <c r="A1531">
        <v>1530</v>
      </c>
      <c r="B1531" s="1">
        <v>43727</v>
      </c>
      <c r="C1531" s="1">
        <v>43736</v>
      </c>
      <c r="D1531" s="1">
        <v>43740</v>
      </c>
      <c r="E1531" s="1">
        <v>43744</v>
      </c>
      <c r="F1531">
        <v>4</v>
      </c>
      <c r="G1531">
        <v>7</v>
      </c>
      <c r="H1531">
        <v>66</v>
      </c>
      <c r="I1531" s="6">
        <v>0</v>
      </c>
      <c r="J1531">
        <v>2</v>
      </c>
      <c r="K1531" t="str">
        <f>_xlfn.XLOOKUP(fCompras!F1531,dComprador!$A$2:$A$7,dComprador!$B$2:$B$7)</f>
        <v>Lira</v>
      </c>
      <c r="L1531" t="str">
        <f>_xlfn.XLOOKUP(J1531,dFornecedor!$A$2:$A$6,dFornecedor!$B$2:$B$6)</f>
        <v>Minerva</v>
      </c>
      <c r="M1531" t="str">
        <f>_xlfn.XLOOKUP(G1531,dMateriaPrima!$A$2:$A$12,dMateriaPrima!$B$2:$B$12)</f>
        <v>Poliéster</v>
      </c>
      <c r="N1531" s="2">
        <f>_xlfn.XLOOKUP(G1531,dMateriaPrima!$A$2:$A$12,dMateriaPrima!$C$2:$C$12)</f>
        <v>8</v>
      </c>
      <c r="O1531" s="3">
        <f t="shared" si="115"/>
        <v>528</v>
      </c>
      <c r="P1531" s="4">
        <f t="shared" si="116"/>
        <v>0</v>
      </c>
      <c r="Q1531" s="3">
        <f t="shared" si="117"/>
        <v>528</v>
      </c>
      <c r="R1531" t="str">
        <f t="shared" si="118"/>
        <v>Em atraso</v>
      </c>
      <c r="S1531" s="5">
        <f t="shared" si="119"/>
        <v>4</v>
      </c>
    </row>
    <row r="1532" spans="1:19" x14ac:dyDescent="0.25">
      <c r="A1532">
        <v>1531</v>
      </c>
      <c r="B1532" s="1">
        <v>43727</v>
      </c>
      <c r="C1532" s="1">
        <v>43728</v>
      </c>
      <c r="D1532" s="1">
        <v>43740</v>
      </c>
      <c r="E1532" s="1">
        <v>43740</v>
      </c>
      <c r="F1532">
        <v>3</v>
      </c>
      <c r="G1532">
        <v>7</v>
      </c>
      <c r="H1532">
        <v>281</v>
      </c>
      <c r="I1532" s="6">
        <v>0</v>
      </c>
      <c r="J1532">
        <v>3</v>
      </c>
      <c r="K1532" t="str">
        <f>_xlfn.XLOOKUP(fCompras!F1532,dComprador!$A$2:$A$7,dComprador!$B$2:$B$7)</f>
        <v>Diego</v>
      </c>
      <c r="L1532" t="str">
        <f>_xlfn.XLOOKUP(J1532,dFornecedor!$A$2:$A$6,dFornecedor!$B$2:$B$6)</f>
        <v>StepUp</v>
      </c>
      <c r="M1532" t="str">
        <f>_xlfn.XLOOKUP(G1532,dMateriaPrima!$A$2:$A$12,dMateriaPrima!$B$2:$B$12)</f>
        <v>Poliéster</v>
      </c>
      <c r="N1532" s="2">
        <f>_xlfn.XLOOKUP(G1532,dMateriaPrima!$A$2:$A$12,dMateriaPrima!$C$2:$C$12)</f>
        <v>8</v>
      </c>
      <c r="O1532" s="3">
        <f t="shared" si="115"/>
        <v>2248</v>
      </c>
      <c r="P1532" s="4">
        <f t="shared" si="116"/>
        <v>0</v>
      </c>
      <c r="Q1532" s="3">
        <f t="shared" si="117"/>
        <v>2248</v>
      </c>
      <c r="R1532" t="str">
        <f t="shared" si="118"/>
        <v>No prazo</v>
      </c>
      <c r="S1532" s="5">
        <f t="shared" si="119"/>
        <v>0</v>
      </c>
    </row>
    <row r="1533" spans="1:19" x14ac:dyDescent="0.25">
      <c r="A1533">
        <v>1532</v>
      </c>
      <c r="B1533" s="1">
        <v>43727</v>
      </c>
      <c r="C1533" s="1">
        <v>43728</v>
      </c>
      <c r="D1533" s="1">
        <v>43740</v>
      </c>
      <c r="E1533" s="1">
        <v>43743</v>
      </c>
      <c r="F1533">
        <v>2</v>
      </c>
      <c r="G1533">
        <v>5</v>
      </c>
      <c r="H1533">
        <v>200</v>
      </c>
      <c r="I1533" s="6">
        <v>0</v>
      </c>
      <c r="J1533">
        <v>3</v>
      </c>
      <c r="K1533" t="str">
        <f>_xlfn.XLOOKUP(fCompras!F1533,dComprador!$A$2:$A$7,dComprador!$B$2:$B$7)</f>
        <v>João</v>
      </c>
      <c r="L1533" t="str">
        <f>_xlfn.XLOOKUP(J1533,dFornecedor!$A$2:$A$6,dFornecedor!$B$2:$B$6)</f>
        <v>StepUp</v>
      </c>
      <c r="M1533" t="str">
        <f>_xlfn.XLOOKUP(G1533,dMateriaPrima!$A$2:$A$12,dMateriaPrima!$B$2:$B$12)</f>
        <v>Areia</v>
      </c>
      <c r="N1533" s="2">
        <f>_xlfn.XLOOKUP(G1533,dMateriaPrima!$A$2:$A$12,dMateriaPrima!$C$2:$C$12)</f>
        <v>3.59</v>
      </c>
      <c r="O1533" s="3">
        <f t="shared" si="115"/>
        <v>718</v>
      </c>
      <c r="P1533" s="4">
        <f t="shared" si="116"/>
        <v>0</v>
      </c>
      <c r="Q1533" s="3">
        <f t="shared" si="117"/>
        <v>718</v>
      </c>
      <c r="R1533" t="str">
        <f t="shared" si="118"/>
        <v>Em atraso</v>
      </c>
      <c r="S1533" s="5">
        <f t="shared" si="119"/>
        <v>3</v>
      </c>
    </row>
    <row r="1534" spans="1:19" x14ac:dyDescent="0.25">
      <c r="A1534">
        <v>1533</v>
      </c>
      <c r="B1534" s="1">
        <v>43727</v>
      </c>
      <c r="C1534" s="1">
        <v>43737</v>
      </c>
      <c r="D1534" s="1">
        <v>43758</v>
      </c>
      <c r="E1534" s="1">
        <v>43759</v>
      </c>
      <c r="F1534">
        <v>1</v>
      </c>
      <c r="G1534">
        <v>1</v>
      </c>
      <c r="H1534">
        <v>99</v>
      </c>
      <c r="I1534" s="6">
        <v>0</v>
      </c>
      <c r="J1534">
        <v>3</v>
      </c>
      <c r="K1534" t="str">
        <f>_xlfn.XLOOKUP(fCompras!F1534,dComprador!$A$2:$A$7,dComprador!$B$2:$B$7)</f>
        <v>Alon</v>
      </c>
      <c r="L1534" t="str">
        <f>_xlfn.XLOOKUP(J1534,dFornecedor!$A$2:$A$6,dFornecedor!$B$2:$B$6)</f>
        <v>StepUp</v>
      </c>
      <c r="M1534" t="str">
        <f>_xlfn.XLOOKUP(G1534,dMateriaPrima!$A$2:$A$12,dMateriaPrima!$B$2:$B$12)</f>
        <v>Tecido</v>
      </c>
      <c r="N1534" s="2">
        <f>_xlfn.XLOOKUP(G1534,dMateriaPrima!$A$2:$A$12,dMateriaPrima!$C$2:$C$12)</f>
        <v>18</v>
      </c>
      <c r="O1534" s="3">
        <f t="shared" si="115"/>
        <v>1782</v>
      </c>
      <c r="P1534" s="4">
        <f t="shared" si="116"/>
        <v>0</v>
      </c>
      <c r="Q1534" s="3">
        <f t="shared" si="117"/>
        <v>1782</v>
      </c>
      <c r="R1534" t="str">
        <f t="shared" si="118"/>
        <v>Em atraso</v>
      </c>
      <c r="S1534" s="5">
        <f t="shared" si="119"/>
        <v>1</v>
      </c>
    </row>
    <row r="1535" spans="1:19" x14ac:dyDescent="0.25">
      <c r="A1535">
        <v>1534</v>
      </c>
      <c r="B1535" s="1">
        <v>43727</v>
      </c>
      <c r="C1535" s="1">
        <v>43736</v>
      </c>
      <c r="D1535" s="1">
        <v>43758</v>
      </c>
      <c r="E1535" s="1">
        <v>43762</v>
      </c>
      <c r="F1535">
        <v>1</v>
      </c>
      <c r="G1535">
        <v>11</v>
      </c>
      <c r="H1535">
        <v>26</v>
      </c>
      <c r="I1535" s="6">
        <v>0</v>
      </c>
      <c r="J1535">
        <v>3</v>
      </c>
      <c r="K1535" t="str">
        <f>_xlfn.XLOOKUP(fCompras!F1535,dComprador!$A$2:$A$7,dComprador!$B$2:$B$7)</f>
        <v>Alon</v>
      </c>
      <c r="L1535" t="str">
        <f>_xlfn.XLOOKUP(J1535,dFornecedor!$A$2:$A$6,dFornecedor!$B$2:$B$6)</f>
        <v>StepUp</v>
      </c>
      <c r="M1535" t="str">
        <f>_xlfn.XLOOKUP(G1535,dMateriaPrima!$A$2:$A$12,dMateriaPrima!$B$2:$B$12)</f>
        <v>Papel</v>
      </c>
      <c r="N1535" s="2">
        <f>_xlfn.XLOOKUP(G1535,dMateriaPrima!$A$2:$A$12,dMateriaPrima!$C$2:$C$12)</f>
        <v>9</v>
      </c>
      <c r="O1535" s="3">
        <f t="shared" si="115"/>
        <v>234</v>
      </c>
      <c r="P1535" s="4">
        <f t="shared" si="116"/>
        <v>0</v>
      </c>
      <c r="Q1535" s="3">
        <f t="shared" si="117"/>
        <v>234</v>
      </c>
      <c r="R1535" t="str">
        <f t="shared" si="118"/>
        <v>Em atraso</v>
      </c>
      <c r="S1535" s="5">
        <f t="shared" si="119"/>
        <v>4</v>
      </c>
    </row>
    <row r="1536" spans="1:19" x14ac:dyDescent="0.25">
      <c r="A1536">
        <v>1535</v>
      </c>
      <c r="B1536" s="1">
        <v>43727</v>
      </c>
      <c r="C1536" s="1">
        <v>43729</v>
      </c>
      <c r="D1536" s="1">
        <v>43745</v>
      </c>
      <c r="E1536" s="1">
        <v>43747</v>
      </c>
      <c r="F1536">
        <v>1</v>
      </c>
      <c r="G1536">
        <v>8</v>
      </c>
      <c r="H1536">
        <v>25</v>
      </c>
      <c r="I1536" s="6">
        <v>0</v>
      </c>
      <c r="J1536">
        <v>4</v>
      </c>
      <c r="K1536" t="str">
        <f>_xlfn.XLOOKUP(fCompras!F1536,dComprador!$A$2:$A$7,dComprador!$B$2:$B$7)</f>
        <v>Alon</v>
      </c>
      <c r="L1536" t="str">
        <f>_xlfn.XLOOKUP(J1536,dFornecedor!$A$2:$A$6,dFornecedor!$B$2:$B$6)</f>
        <v>AlphaOmega</v>
      </c>
      <c r="M1536" t="str">
        <f>_xlfn.XLOOKUP(G1536,dMateriaPrima!$A$2:$A$12,dMateriaPrima!$B$2:$B$12)</f>
        <v>Cimento</v>
      </c>
      <c r="N1536" s="2">
        <f>_xlfn.XLOOKUP(G1536,dMateriaPrima!$A$2:$A$12,dMateriaPrima!$C$2:$C$12)</f>
        <v>23</v>
      </c>
      <c r="O1536" s="3">
        <f t="shared" si="115"/>
        <v>575</v>
      </c>
      <c r="P1536" s="4">
        <f t="shared" si="116"/>
        <v>0</v>
      </c>
      <c r="Q1536" s="3">
        <f t="shared" si="117"/>
        <v>575</v>
      </c>
      <c r="R1536" t="str">
        <f t="shared" si="118"/>
        <v>Em atraso</v>
      </c>
      <c r="S1536" s="5">
        <f t="shared" si="119"/>
        <v>2</v>
      </c>
    </row>
    <row r="1537" spans="1:19" x14ac:dyDescent="0.25">
      <c r="A1537">
        <v>1536</v>
      </c>
      <c r="B1537" s="1">
        <v>43727</v>
      </c>
      <c r="C1537" s="1">
        <v>43736</v>
      </c>
      <c r="D1537" s="1">
        <v>43749</v>
      </c>
      <c r="E1537" s="1">
        <v>43750</v>
      </c>
      <c r="F1537">
        <v>1</v>
      </c>
      <c r="G1537">
        <v>7</v>
      </c>
      <c r="H1537">
        <v>303</v>
      </c>
      <c r="I1537" s="6">
        <v>0</v>
      </c>
      <c r="J1537">
        <v>2</v>
      </c>
      <c r="K1537" t="str">
        <f>_xlfn.XLOOKUP(fCompras!F1537,dComprador!$A$2:$A$7,dComprador!$B$2:$B$7)</f>
        <v>Alon</v>
      </c>
      <c r="L1537" t="str">
        <f>_xlfn.XLOOKUP(J1537,dFornecedor!$A$2:$A$6,dFornecedor!$B$2:$B$6)</f>
        <v>Minerva</v>
      </c>
      <c r="M1537" t="str">
        <f>_xlfn.XLOOKUP(G1537,dMateriaPrima!$A$2:$A$12,dMateriaPrima!$B$2:$B$12)</f>
        <v>Poliéster</v>
      </c>
      <c r="N1537" s="2">
        <f>_xlfn.XLOOKUP(G1537,dMateriaPrima!$A$2:$A$12,dMateriaPrima!$C$2:$C$12)</f>
        <v>8</v>
      </c>
      <c r="O1537" s="3">
        <f t="shared" si="115"/>
        <v>2424</v>
      </c>
      <c r="P1537" s="4">
        <f t="shared" si="116"/>
        <v>0</v>
      </c>
      <c r="Q1537" s="3">
        <f t="shared" si="117"/>
        <v>2424</v>
      </c>
      <c r="R1537" t="str">
        <f t="shared" si="118"/>
        <v>Em atraso</v>
      </c>
      <c r="S1537" s="5">
        <f t="shared" si="119"/>
        <v>1</v>
      </c>
    </row>
    <row r="1538" spans="1:19" x14ac:dyDescent="0.25">
      <c r="A1538">
        <v>1537</v>
      </c>
      <c r="B1538" s="1">
        <v>43728</v>
      </c>
      <c r="C1538" s="1">
        <v>43728</v>
      </c>
      <c r="D1538" s="1">
        <v>43737</v>
      </c>
      <c r="E1538" s="1">
        <v>43738</v>
      </c>
      <c r="F1538">
        <v>4</v>
      </c>
      <c r="G1538">
        <v>1</v>
      </c>
      <c r="H1538">
        <v>246</v>
      </c>
      <c r="I1538" s="6">
        <v>0.14000000000000001</v>
      </c>
      <c r="J1538">
        <v>2</v>
      </c>
      <c r="K1538" t="str">
        <f>_xlfn.XLOOKUP(fCompras!F1538,dComprador!$A$2:$A$7,dComprador!$B$2:$B$7)</f>
        <v>Lira</v>
      </c>
      <c r="L1538" t="str">
        <f>_xlfn.XLOOKUP(J1538,dFornecedor!$A$2:$A$6,dFornecedor!$B$2:$B$6)</f>
        <v>Minerva</v>
      </c>
      <c r="M1538" t="str">
        <f>_xlfn.XLOOKUP(G1538,dMateriaPrima!$A$2:$A$12,dMateriaPrima!$B$2:$B$12)</f>
        <v>Tecido</v>
      </c>
      <c r="N1538" s="2">
        <f>_xlfn.XLOOKUP(G1538,dMateriaPrima!$A$2:$A$12,dMateriaPrima!$C$2:$C$12)</f>
        <v>18</v>
      </c>
      <c r="O1538" s="3">
        <f t="shared" si="115"/>
        <v>4428</v>
      </c>
      <c r="P1538" s="4">
        <f t="shared" si="116"/>
        <v>619.92000000000007</v>
      </c>
      <c r="Q1538" s="3">
        <f t="shared" si="117"/>
        <v>3808.08</v>
      </c>
      <c r="R1538" t="str">
        <f t="shared" si="118"/>
        <v>Em atraso</v>
      </c>
      <c r="S1538" s="5">
        <f t="shared" si="119"/>
        <v>1</v>
      </c>
    </row>
    <row r="1539" spans="1:19" x14ac:dyDescent="0.25">
      <c r="A1539">
        <v>1538</v>
      </c>
      <c r="B1539" s="1">
        <v>43728</v>
      </c>
      <c r="C1539" s="1">
        <v>43730</v>
      </c>
      <c r="D1539" s="1">
        <v>43735</v>
      </c>
      <c r="E1539" s="1">
        <v>43735</v>
      </c>
      <c r="F1539">
        <v>4</v>
      </c>
      <c r="G1539">
        <v>2</v>
      </c>
      <c r="H1539">
        <v>341</v>
      </c>
      <c r="I1539" s="6">
        <v>0</v>
      </c>
      <c r="J1539">
        <v>2</v>
      </c>
      <c r="K1539" t="str">
        <f>_xlfn.XLOOKUP(fCompras!F1539,dComprador!$A$2:$A$7,dComprador!$B$2:$B$7)</f>
        <v>Lira</v>
      </c>
      <c r="L1539" t="str">
        <f>_xlfn.XLOOKUP(J1539,dFornecedor!$A$2:$A$6,dFornecedor!$B$2:$B$6)</f>
        <v>Minerva</v>
      </c>
      <c r="M1539" t="str">
        <f>_xlfn.XLOOKUP(G1539,dMateriaPrima!$A$2:$A$12,dMateriaPrima!$B$2:$B$12)</f>
        <v>Chapa Metal</v>
      </c>
      <c r="N1539" s="2">
        <f>_xlfn.XLOOKUP(G1539,dMateriaPrima!$A$2:$A$12,dMateriaPrima!$C$2:$C$12)</f>
        <v>299.89999999999998</v>
      </c>
      <c r="O1539" s="3">
        <f t="shared" ref="O1539:O1602" si="120">PRODUCT(H1539,N1539)</f>
        <v>102265.9</v>
      </c>
      <c r="P1539" s="4">
        <f t="shared" ref="P1539:P1602" si="121">PRODUCT(O1539,I1539)</f>
        <v>0</v>
      </c>
      <c r="Q1539" s="3">
        <f t="shared" ref="Q1539:Q1602" si="122">O1539-P1539</f>
        <v>102265.9</v>
      </c>
      <c r="R1539" t="str">
        <f t="shared" ref="R1539:R1602" si="123">IF(E1539&lt;=D1539,"No prazo",IF(E1539&gt;D1539,"Em atraso"))</f>
        <v>No prazo</v>
      </c>
      <c r="S1539" s="5">
        <f t="shared" ref="S1539:S1602" si="124">IF(E1539 &gt;D1539, E1539-D1539,0)</f>
        <v>0</v>
      </c>
    </row>
    <row r="1540" spans="1:19" x14ac:dyDescent="0.25">
      <c r="A1540">
        <v>1539</v>
      </c>
      <c r="B1540" s="1">
        <v>43728</v>
      </c>
      <c r="C1540" s="1">
        <v>43728</v>
      </c>
      <c r="D1540" s="1">
        <v>43735</v>
      </c>
      <c r="E1540" s="1">
        <v>43737</v>
      </c>
      <c r="F1540">
        <v>4</v>
      </c>
      <c r="G1540">
        <v>5</v>
      </c>
      <c r="H1540">
        <v>187</v>
      </c>
      <c r="I1540" s="6">
        <v>0</v>
      </c>
      <c r="J1540">
        <v>2</v>
      </c>
      <c r="K1540" t="str">
        <f>_xlfn.XLOOKUP(fCompras!F1540,dComprador!$A$2:$A$7,dComprador!$B$2:$B$7)</f>
        <v>Lira</v>
      </c>
      <c r="L1540" t="str">
        <f>_xlfn.XLOOKUP(J1540,dFornecedor!$A$2:$A$6,dFornecedor!$B$2:$B$6)</f>
        <v>Minerva</v>
      </c>
      <c r="M1540" t="str">
        <f>_xlfn.XLOOKUP(G1540,dMateriaPrima!$A$2:$A$12,dMateriaPrima!$B$2:$B$12)</f>
        <v>Areia</v>
      </c>
      <c r="N1540" s="2">
        <f>_xlfn.XLOOKUP(G1540,dMateriaPrima!$A$2:$A$12,dMateriaPrima!$C$2:$C$12)</f>
        <v>3.59</v>
      </c>
      <c r="O1540" s="3">
        <f t="shared" si="120"/>
        <v>671.32999999999993</v>
      </c>
      <c r="P1540" s="4">
        <f t="shared" si="121"/>
        <v>0</v>
      </c>
      <c r="Q1540" s="3">
        <f t="shared" si="122"/>
        <v>671.32999999999993</v>
      </c>
      <c r="R1540" t="str">
        <f t="shared" si="123"/>
        <v>Em atraso</v>
      </c>
      <c r="S1540" s="5">
        <f t="shared" si="124"/>
        <v>2</v>
      </c>
    </row>
    <row r="1541" spans="1:19" x14ac:dyDescent="0.25">
      <c r="A1541">
        <v>1540</v>
      </c>
      <c r="B1541" s="1">
        <v>43728</v>
      </c>
      <c r="C1541" s="1">
        <v>43728</v>
      </c>
      <c r="D1541" s="1">
        <v>43734</v>
      </c>
      <c r="E1541" s="1">
        <v>43736</v>
      </c>
      <c r="F1541">
        <v>4</v>
      </c>
      <c r="G1541">
        <v>4</v>
      </c>
      <c r="H1541">
        <v>6</v>
      </c>
      <c r="I1541" s="6">
        <v>0</v>
      </c>
      <c r="J1541">
        <v>2</v>
      </c>
      <c r="K1541" t="str">
        <f>_xlfn.XLOOKUP(fCompras!F1541,dComprador!$A$2:$A$7,dComprador!$B$2:$B$7)</f>
        <v>Lira</v>
      </c>
      <c r="L1541" t="str">
        <f>_xlfn.XLOOKUP(J1541,dFornecedor!$A$2:$A$6,dFornecedor!$B$2:$B$6)</f>
        <v>Minerva</v>
      </c>
      <c r="M1541" t="str">
        <f>_xlfn.XLOOKUP(G1541,dMateriaPrima!$A$2:$A$12,dMateriaPrima!$B$2:$B$12)</f>
        <v>Madeira</v>
      </c>
      <c r="N1541" s="2">
        <f>_xlfn.XLOOKUP(G1541,dMateriaPrima!$A$2:$A$12,dMateriaPrima!$C$2:$C$12)</f>
        <v>168</v>
      </c>
      <c r="O1541" s="3">
        <f t="shared" si="120"/>
        <v>1008</v>
      </c>
      <c r="P1541" s="4">
        <f t="shared" si="121"/>
        <v>0</v>
      </c>
      <c r="Q1541" s="3">
        <f t="shared" si="122"/>
        <v>1008</v>
      </c>
      <c r="R1541" t="str">
        <f t="shared" si="123"/>
        <v>Em atraso</v>
      </c>
      <c r="S1541" s="5">
        <f t="shared" si="124"/>
        <v>2</v>
      </c>
    </row>
    <row r="1542" spans="1:19" x14ac:dyDescent="0.25">
      <c r="A1542">
        <v>1541</v>
      </c>
      <c r="B1542" s="1">
        <v>43728</v>
      </c>
      <c r="C1542" s="1">
        <v>43737</v>
      </c>
      <c r="D1542" s="1">
        <v>43740</v>
      </c>
      <c r="E1542" s="1">
        <v>43739</v>
      </c>
      <c r="F1542">
        <v>4</v>
      </c>
      <c r="G1542">
        <v>8</v>
      </c>
      <c r="H1542">
        <v>48</v>
      </c>
      <c r="I1542" s="6">
        <v>0</v>
      </c>
      <c r="J1542">
        <v>3</v>
      </c>
      <c r="K1542" t="str">
        <f>_xlfn.XLOOKUP(fCompras!F1542,dComprador!$A$2:$A$7,dComprador!$B$2:$B$7)</f>
        <v>Lira</v>
      </c>
      <c r="L1542" t="str">
        <f>_xlfn.XLOOKUP(J1542,dFornecedor!$A$2:$A$6,dFornecedor!$B$2:$B$6)</f>
        <v>StepUp</v>
      </c>
      <c r="M1542" t="str">
        <f>_xlfn.XLOOKUP(G1542,dMateriaPrima!$A$2:$A$12,dMateriaPrima!$B$2:$B$12)</f>
        <v>Cimento</v>
      </c>
      <c r="N1542" s="2">
        <f>_xlfn.XLOOKUP(G1542,dMateriaPrima!$A$2:$A$12,dMateriaPrima!$C$2:$C$12)</f>
        <v>23</v>
      </c>
      <c r="O1542" s="3">
        <f t="shared" si="120"/>
        <v>1104</v>
      </c>
      <c r="P1542" s="4">
        <f t="shared" si="121"/>
        <v>0</v>
      </c>
      <c r="Q1542" s="3">
        <f t="shared" si="122"/>
        <v>1104</v>
      </c>
      <c r="R1542" t="str">
        <f t="shared" si="123"/>
        <v>No prazo</v>
      </c>
      <c r="S1542" s="5">
        <f t="shared" si="124"/>
        <v>0</v>
      </c>
    </row>
    <row r="1543" spans="1:19" x14ac:dyDescent="0.25">
      <c r="A1543">
        <v>1542</v>
      </c>
      <c r="B1543" s="1">
        <v>43728</v>
      </c>
      <c r="C1543" s="1">
        <v>43736</v>
      </c>
      <c r="D1543" s="1">
        <v>43738</v>
      </c>
      <c r="E1543" s="1">
        <v>43742</v>
      </c>
      <c r="F1543">
        <v>4</v>
      </c>
      <c r="G1543">
        <v>5</v>
      </c>
      <c r="H1543">
        <v>235</v>
      </c>
      <c r="I1543" s="6">
        <v>0</v>
      </c>
      <c r="J1543">
        <v>2</v>
      </c>
      <c r="K1543" t="str">
        <f>_xlfn.XLOOKUP(fCompras!F1543,dComprador!$A$2:$A$7,dComprador!$B$2:$B$7)</f>
        <v>Lira</v>
      </c>
      <c r="L1543" t="str">
        <f>_xlfn.XLOOKUP(J1543,dFornecedor!$A$2:$A$6,dFornecedor!$B$2:$B$6)</f>
        <v>Minerva</v>
      </c>
      <c r="M1543" t="str">
        <f>_xlfn.XLOOKUP(G1543,dMateriaPrima!$A$2:$A$12,dMateriaPrima!$B$2:$B$12)</f>
        <v>Areia</v>
      </c>
      <c r="N1543" s="2">
        <f>_xlfn.XLOOKUP(G1543,dMateriaPrima!$A$2:$A$12,dMateriaPrima!$C$2:$C$12)</f>
        <v>3.59</v>
      </c>
      <c r="O1543" s="3">
        <f t="shared" si="120"/>
        <v>843.65</v>
      </c>
      <c r="P1543" s="4">
        <f t="shared" si="121"/>
        <v>0</v>
      </c>
      <c r="Q1543" s="3">
        <f t="shared" si="122"/>
        <v>843.65</v>
      </c>
      <c r="R1543" t="str">
        <f t="shared" si="123"/>
        <v>Em atraso</v>
      </c>
      <c r="S1543" s="5">
        <f t="shared" si="124"/>
        <v>4</v>
      </c>
    </row>
    <row r="1544" spans="1:19" x14ac:dyDescent="0.25">
      <c r="A1544">
        <v>1543</v>
      </c>
      <c r="B1544" s="1">
        <v>43728</v>
      </c>
      <c r="C1544" s="1">
        <v>43732</v>
      </c>
      <c r="D1544" s="1">
        <v>43735</v>
      </c>
      <c r="E1544" s="1">
        <v>43736</v>
      </c>
      <c r="F1544">
        <v>4</v>
      </c>
      <c r="G1544">
        <v>10</v>
      </c>
      <c r="H1544">
        <v>167</v>
      </c>
      <c r="I1544" s="6">
        <v>0</v>
      </c>
      <c r="J1544">
        <v>4</v>
      </c>
      <c r="K1544" t="str">
        <f>_xlfn.XLOOKUP(fCompras!F1544,dComprador!$A$2:$A$7,dComprador!$B$2:$B$7)</f>
        <v>Lira</v>
      </c>
      <c r="L1544" t="str">
        <f>_xlfn.XLOOKUP(J1544,dFornecedor!$A$2:$A$6,dFornecedor!$B$2:$B$6)</f>
        <v>AlphaOmega</v>
      </c>
      <c r="M1544" t="str">
        <f>_xlfn.XLOOKUP(G1544,dMateriaPrima!$A$2:$A$12,dMateriaPrima!$B$2:$B$12)</f>
        <v>Pedra Britada</v>
      </c>
      <c r="N1544" s="2">
        <f>_xlfn.XLOOKUP(G1544,dMateriaPrima!$A$2:$A$12,dMateriaPrima!$C$2:$C$12)</f>
        <v>56</v>
      </c>
      <c r="O1544" s="3">
        <f t="shared" si="120"/>
        <v>9352</v>
      </c>
      <c r="P1544" s="4">
        <f t="shared" si="121"/>
        <v>0</v>
      </c>
      <c r="Q1544" s="3">
        <f t="shared" si="122"/>
        <v>9352</v>
      </c>
      <c r="R1544" t="str">
        <f t="shared" si="123"/>
        <v>Em atraso</v>
      </c>
      <c r="S1544" s="5">
        <f t="shared" si="124"/>
        <v>1</v>
      </c>
    </row>
    <row r="1545" spans="1:19" x14ac:dyDescent="0.25">
      <c r="A1545">
        <v>1544</v>
      </c>
      <c r="B1545" s="1">
        <v>43728</v>
      </c>
      <c r="C1545" s="1">
        <v>43730</v>
      </c>
      <c r="D1545" s="1">
        <v>43740</v>
      </c>
      <c r="E1545" s="1">
        <v>43741</v>
      </c>
      <c r="F1545">
        <v>2</v>
      </c>
      <c r="G1545">
        <v>6</v>
      </c>
      <c r="H1545">
        <v>188</v>
      </c>
      <c r="I1545" s="6">
        <v>0</v>
      </c>
      <c r="J1545">
        <v>2</v>
      </c>
      <c r="K1545" t="str">
        <f>_xlfn.XLOOKUP(fCompras!F1545,dComprador!$A$2:$A$7,dComprador!$B$2:$B$7)</f>
        <v>João</v>
      </c>
      <c r="L1545" t="str">
        <f>_xlfn.XLOOKUP(J1545,dFornecedor!$A$2:$A$6,dFornecedor!$B$2:$B$6)</f>
        <v>Minerva</v>
      </c>
      <c r="M1545" t="str">
        <f>_xlfn.XLOOKUP(G1545,dMateriaPrima!$A$2:$A$12,dMateriaPrima!$B$2:$B$12)</f>
        <v>Fio Algodão</v>
      </c>
      <c r="N1545" s="2">
        <f>_xlfn.XLOOKUP(G1545,dMateriaPrima!$A$2:$A$12,dMateriaPrima!$C$2:$C$12)</f>
        <v>55.9</v>
      </c>
      <c r="O1545" s="3">
        <f t="shared" si="120"/>
        <v>10509.199999999999</v>
      </c>
      <c r="P1545" s="4">
        <f t="shared" si="121"/>
        <v>0</v>
      </c>
      <c r="Q1545" s="3">
        <f t="shared" si="122"/>
        <v>10509.199999999999</v>
      </c>
      <c r="R1545" t="str">
        <f t="shared" si="123"/>
        <v>Em atraso</v>
      </c>
      <c r="S1545" s="5">
        <f t="shared" si="124"/>
        <v>1</v>
      </c>
    </row>
    <row r="1546" spans="1:19" x14ac:dyDescent="0.25">
      <c r="A1546">
        <v>1545</v>
      </c>
      <c r="B1546" s="1">
        <v>43728</v>
      </c>
      <c r="C1546" s="1">
        <v>43729</v>
      </c>
      <c r="D1546" s="1">
        <v>43744</v>
      </c>
      <c r="E1546" s="1">
        <v>43745</v>
      </c>
      <c r="F1546">
        <v>1</v>
      </c>
      <c r="G1546">
        <v>5</v>
      </c>
      <c r="H1546">
        <v>77</v>
      </c>
      <c r="I1546" s="6">
        <v>0</v>
      </c>
      <c r="J1546">
        <v>4</v>
      </c>
      <c r="K1546" t="str">
        <f>_xlfn.XLOOKUP(fCompras!F1546,dComprador!$A$2:$A$7,dComprador!$B$2:$B$7)</f>
        <v>Alon</v>
      </c>
      <c r="L1546" t="str">
        <f>_xlfn.XLOOKUP(J1546,dFornecedor!$A$2:$A$6,dFornecedor!$B$2:$B$6)</f>
        <v>AlphaOmega</v>
      </c>
      <c r="M1546" t="str">
        <f>_xlfn.XLOOKUP(G1546,dMateriaPrima!$A$2:$A$12,dMateriaPrima!$B$2:$B$12)</f>
        <v>Areia</v>
      </c>
      <c r="N1546" s="2">
        <f>_xlfn.XLOOKUP(G1546,dMateriaPrima!$A$2:$A$12,dMateriaPrima!$C$2:$C$12)</f>
        <v>3.59</v>
      </c>
      <c r="O1546" s="3">
        <f t="shared" si="120"/>
        <v>276.43</v>
      </c>
      <c r="P1546" s="4">
        <f t="shared" si="121"/>
        <v>0</v>
      </c>
      <c r="Q1546" s="3">
        <f t="shared" si="122"/>
        <v>276.43</v>
      </c>
      <c r="R1546" t="str">
        <f t="shared" si="123"/>
        <v>Em atraso</v>
      </c>
      <c r="S1546" s="5">
        <f t="shared" si="124"/>
        <v>1</v>
      </c>
    </row>
    <row r="1547" spans="1:19" x14ac:dyDescent="0.25">
      <c r="A1547">
        <v>1546</v>
      </c>
      <c r="B1547" s="1">
        <v>43728</v>
      </c>
      <c r="C1547" s="1">
        <v>43729</v>
      </c>
      <c r="D1547" s="1">
        <v>43747</v>
      </c>
      <c r="E1547" s="1">
        <v>43749</v>
      </c>
      <c r="F1547">
        <v>1</v>
      </c>
      <c r="G1547">
        <v>3</v>
      </c>
      <c r="H1547">
        <v>68</v>
      </c>
      <c r="I1547" s="6">
        <v>0</v>
      </c>
      <c r="J1547">
        <v>3</v>
      </c>
      <c r="K1547" t="str">
        <f>_xlfn.XLOOKUP(fCompras!F1547,dComprador!$A$2:$A$7,dComprador!$B$2:$B$7)</f>
        <v>Alon</v>
      </c>
      <c r="L1547" t="str">
        <f>_xlfn.XLOOKUP(J1547,dFornecedor!$A$2:$A$6,dFornecedor!$B$2:$B$6)</f>
        <v>StepUp</v>
      </c>
      <c r="M1547" t="str">
        <f>_xlfn.XLOOKUP(G1547,dMateriaPrima!$A$2:$A$12,dMateriaPrima!$B$2:$B$12)</f>
        <v>Barra Metal</v>
      </c>
      <c r="N1547" s="2">
        <f>_xlfn.XLOOKUP(G1547,dMateriaPrima!$A$2:$A$12,dMateriaPrima!$C$2:$C$12)</f>
        <v>565</v>
      </c>
      <c r="O1547" s="3">
        <f t="shared" si="120"/>
        <v>38420</v>
      </c>
      <c r="P1547" s="4">
        <f t="shared" si="121"/>
        <v>0</v>
      </c>
      <c r="Q1547" s="3">
        <f t="shared" si="122"/>
        <v>38420</v>
      </c>
      <c r="R1547" t="str">
        <f t="shared" si="123"/>
        <v>Em atraso</v>
      </c>
      <c r="S1547" s="5">
        <f t="shared" si="124"/>
        <v>2</v>
      </c>
    </row>
    <row r="1548" spans="1:19" x14ac:dyDescent="0.25">
      <c r="A1548">
        <v>1547</v>
      </c>
      <c r="B1548" s="1">
        <v>43728</v>
      </c>
      <c r="C1548" s="1">
        <v>43732</v>
      </c>
      <c r="D1548" s="1">
        <v>43752</v>
      </c>
      <c r="E1548" s="1">
        <v>43756</v>
      </c>
      <c r="F1548">
        <v>3</v>
      </c>
      <c r="G1548">
        <v>9</v>
      </c>
      <c r="H1548">
        <v>70</v>
      </c>
      <c r="I1548" s="6">
        <v>0</v>
      </c>
      <c r="J1548">
        <v>5</v>
      </c>
      <c r="K1548" t="str">
        <f>_xlfn.XLOOKUP(fCompras!F1548,dComprador!$A$2:$A$7,dComprador!$B$2:$B$7)</f>
        <v>Diego</v>
      </c>
      <c r="L1548" t="str">
        <f>_xlfn.XLOOKUP(J1548,dFornecedor!$A$2:$A$6,dFornecedor!$B$2:$B$6)</f>
        <v>Atlas</v>
      </c>
      <c r="M1548" t="str">
        <f>_xlfn.XLOOKUP(G1548,dMateriaPrima!$A$2:$A$12,dMateriaPrima!$B$2:$B$12)</f>
        <v>Couro</v>
      </c>
      <c r="N1548" s="2">
        <f>_xlfn.XLOOKUP(G1548,dMateriaPrima!$A$2:$A$12,dMateriaPrima!$C$2:$C$12)</f>
        <v>4.4000000000000004</v>
      </c>
      <c r="O1548" s="3">
        <f t="shared" si="120"/>
        <v>308</v>
      </c>
      <c r="P1548" s="4">
        <f t="shared" si="121"/>
        <v>0</v>
      </c>
      <c r="Q1548" s="3">
        <f t="shared" si="122"/>
        <v>308</v>
      </c>
      <c r="R1548" t="str">
        <f t="shared" si="123"/>
        <v>Em atraso</v>
      </c>
      <c r="S1548" s="5">
        <f t="shared" si="124"/>
        <v>4</v>
      </c>
    </row>
    <row r="1549" spans="1:19" x14ac:dyDescent="0.25">
      <c r="A1549">
        <v>1548</v>
      </c>
      <c r="B1549" s="1">
        <v>43728</v>
      </c>
      <c r="C1549" s="1">
        <v>43732</v>
      </c>
      <c r="D1549" s="1">
        <v>43758</v>
      </c>
      <c r="E1549" s="1">
        <v>43758</v>
      </c>
      <c r="F1549">
        <v>1</v>
      </c>
      <c r="G1549">
        <v>1</v>
      </c>
      <c r="H1549">
        <v>496</v>
      </c>
      <c r="I1549" s="6">
        <v>0</v>
      </c>
      <c r="J1549">
        <v>5</v>
      </c>
      <c r="K1549" t="str">
        <f>_xlfn.XLOOKUP(fCompras!F1549,dComprador!$A$2:$A$7,dComprador!$B$2:$B$7)</f>
        <v>Alon</v>
      </c>
      <c r="L1549" t="str">
        <f>_xlfn.XLOOKUP(J1549,dFornecedor!$A$2:$A$6,dFornecedor!$B$2:$B$6)</f>
        <v>Atlas</v>
      </c>
      <c r="M1549" t="str">
        <f>_xlfn.XLOOKUP(G1549,dMateriaPrima!$A$2:$A$12,dMateriaPrima!$B$2:$B$12)</f>
        <v>Tecido</v>
      </c>
      <c r="N1549" s="2">
        <f>_xlfn.XLOOKUP(G1549,dMateriaPrima!$A$2:$A$12,dMateriaPrima!$C$2:$C$12)</f>
        <v>18</v>
      </c>
      <c r="O1549" s="3">
        <f t="shared" si="120"/>
        <v>8928</v>
      </c>
      <c r="P1549" s="4">
        <f t="shared" si="121"/>
        <v>0</v>
      </c>
      <c r="Q1549" s="3">
        <f t="shared" si="122"/>
        <v>8928</v>
      </c>
      <c r="R1549" t="str">
        <f t="shared" si="123"/>
        <v>No prazo</v>
      </c>
      <c r="S1549" s="5">
        <f t="shared" si="124"/>
        <v>0</v>
      </c>
    </row>
    <row r="1550" spans="1:19" x14ac:dyDescent="0.25">
      <c r="A1550">
        <v>1549</v>
      </c>
      <c r="B1550" s="1">
        <v>43728</v>
      </c>
      <c r="C1550" s="1">
        <v>43729</v>
      </c>
      <c r="D1550" s="1">
        <v>43760</v>
      </c>
      <c r="E1550" s="1">
        <v>43762</v>
      </c>
      <c r="F1550">
        <v>1</v>
      </c>
      <c r="G1550">
        <v>11</v>
      </c>
      <c r="H1550">
        <v>302</v>
      </c>
      <c r="I1550" s="6">
        <v>0</v>
      </c>
      <c r="J1550">
        <v>3</v>
      </c>
      <c r="K1550" t="str">
        <f>_xlfn.XLOOKUP(fCompras!F1550,dComprador!$A$2:$A$7,dComprador!$B$2:$B$7)</f>
        <v>Alon</v>
      </c>
      <c r="L1550" t="str">
        <f>_xlfn.XLOOKUP(J1550,dFornecedor!$A$2:$A$6,dFornecedor!$B$2:$B$6)</f>
        <v>StepUp</v>
      </c>
      <c r="M1550" t="str">
        <f>_xlfn.XLOOKUP(G1550,dMateriaPrima!$A$2:$A$12,dMateriaPrima!$B$2:$B$12)</f>
        <v>Papel</v>
      </c>
      <c r="N1550" s="2">
        <f>_xlfn.XLOOKUP(G1550,dMateriaPrima!$A$2:$A$12,dMateriaPrima!$C$2:$C$12)</f>
        <v>9</v>
      </c>
      <c r="O1550" s="3">
        <f t="shared" si="120"/>
        <v>2718</v>
      </c>
      <c r="P1550" s="4">
        <f t="shared" si="121"/>
        <v>0</v>
      </c>
      <c r="Q1550" s="3">
        <f t="shared" si="122"/>
        <v>2718</v>
      </c>
      <c r="R1550" t="str">
        <f t="shared" si="123"/>
        <v>Em atraso</v>
      </c>
      <c r="S1550" s="5">
        <f t="shared" si="124"/>
        <v>2</v>
      </c>
    </row>
    <row r="1551" spans="1:19" x14ac:dyDescent="0.25">
      <c r="A1551">
        <v>1550</v>
      </c>
      <c r="B1551" s="1">
        <v>43728</v>
      </c>
      <c r="C1551" s="1">
        <v>43732</v>
      </c>
      <c r="D1551" s="1">
        <v>43749</v>
      </c>
      <c r="E1551" s="1">
        <v>43751</v>
      </c>
      <c r="F1551">
        <v>1</v>
      </c>
      <c r="G1551">
        <v>9</v>
      </c>
      <c r="H1551">
        <v>117</v>
      </c>
      <c r="I1551" s="6">
        <v>0</v>
      </c>
      <c r="J1551">
        <v>2</v>
      </c>
      <c r="K1551" t="str">
        <f>_xlfn.XLOOKUP(fCompras!F1551,dComprador!$A$2:$A$7,dComprador!$B$2:$B$7)</f>
        <v>Alon</v>
      </c>
      <c r="L1551" t="str">
        <f>_xlfn.XLOOKUP(J1551,dFornecedor!$A$2:$A$6,dFornecedor!$B$2:$B$6)</f>
        <v>Minerva</v>
      </c>
      <c r="M1551" t="str">
        <f>_xlfn.XLOOKUP(G1551,dMateriaPrima!$A$2:$A$12,dMateriaPrima!$B$2:$B$12)</f>
        <v>Couro</v>
      </c>
      <c r="N1551" s="2">
        <f>_xlfn.XLOOKUP(G1551,dMateriaPrima!$A$2:$A$12,dMateriaPrima!$C$2:$C$12)</f>
        <v>4.4000000000000004</v>
      </c>
      <c r="O1551" s="3">
        <f t="shared" si="120"/>
        <v>514.80000000000007</v>
      </c>
      <c r="P1551" s="4">
        <f t="shared" si="121"/>
        <v>0</v>
      </c>
      <c r="Q1551" s="3">
        <f t="shared" si="122"/>
        <v>514.80000000000007</v>
      </c>
      <c r="R1551" t="str">
        <f t="shared" si="123"/>
        <v>Em atraso</v>
      </c>
      <c r="S1551" s="5">
        <f t="shared" si="124"/>
        <v>2</v>
      </c>
    </row>
    <row r="1552" spans="1:19" x14ac:dyDescent="0.25">
      <c r="A1552">
        <v>1551</v>
      </c>
      <c r="B1552" s="1">
        <v>43729</v>
      </c>
      <c r="C1552" s="1">
        <v>43742</v>
      </c>
      <c r="D1552" s="1">
        <v>43742</v>
      </c>
      <c r="E1552" s="1">
        <v>43744</v>
      </c>
      <c r="F1552">
        <v>4</v>
      </c>
      <c r="G1552">
        <v>11</v>
      </c>
      <c r="H1552">
        <v>314</v>
      </c>
      <c r="I1552" s="6">
        <v>0</v>
      </c>
      <c r="J1552">
        <v>1</v>
      </c>
      <c r="K1552" t="str">
        <f>_xlfn.XLOOKUP(fCompras!F1552,dComprador!$A$2:$A$7,dComprador!$B$2:$B$7)</f>
        <v>Lira</v>
      </c>
      <c r="L1552" t="str">
        <f>_xlfn.XLOOKUP(J1552,dFornecedor!$A$2:$A$6,dFornecedor!$B$2:$B$6)</f>
        <v>NorthShore</v>
      </c>
      <c r="M1552" t="str">
        <f>_xlfn.XLOOKUP(G1552,dMateriaPrima!$A$2:$A$12,dMateriaPrima!$B$2:$B$12)</f>
        <v>Papel</v>
      </c>
      <c r="N1552" s="2">
        <f>_xlfn.XLOOKUP(G1552,dMateriaPrima!$A$2:$A$12,dMateriaPrima!$C$2:$C$12)</f>
        <v>9</v>
      </c>
      <c r="O1552" s="3">
        <f t="shared" si="120"/>
        <v>2826</v>
      </c>
      <c r="P1552" s="4">
        <f t="shared" si="121"/>
        <v>0</v>
      </c>
      <c r="Q1552" s="3">
        <f t="shared" si="122"/>
        <v>2826</v>
      </c>
      <c r="R1552" t="str">
        <f t="shared" si="123"/>
        <v>Em atraso</v>
      </c>
      <c r="S1552" s="5">
        <f t="shared" si="124"/>
        <v>2</v>
      </c>
    </row>
    <row r="1553" spans="1:19" x14ac:dyDescent="0.25">
      <c r="A1553">
        <v>1552</v>
      </c>
      <c r="B1553" s="1">
        <v>43729</v>
      </c>
      <c r="C1553" s="1">
        <v>43729</v>
      </c>
      <c r="D1553" s="1">
        <v>43736</v>
      </c>
      <c r="E1553" s="1">
        <v>43738</v>
      </c>
      <c r="F1553">
        <v>4</v>
      </c>
      <c r="G1553">
        <v>8</v>
      </c>
      <c r="H1553">
        <v>55</v>
      </c>
      <c r="I1553" s="6">
        <v>0</v>
      </c>
      <c r="J1553">
        <v>2</v>
      </c>
      <c r="K1553" t="str">
        <f>_xlfn.XLOOKUP(fCompras!F1553,dComprador!$A$2:$A$7,dComprador!$B$2:$B$7)</f>
        <v>Lira</v>
      </c>
      <c r="L1553" t="str">
        <f>_xlfn.XLOOKUP(J1553,dFornecedor!$A$2:$A$6,dFornecedor!$B$2:$B$6)</f>
        <v>Minerva</v>
      </c>
      <c r="M1553" t="str">
        <f>_xlfn.XLOOKUP(G1553,dMateriaPrima!$A$2:$A$12,dMateriaPrima!$B$2:$B$12)</f>
        <v>Cimento</v>
      </c>
      <c r="N1553" s="2">
        <f>_xlfn.XLOOKUP(G1553,dMateriaPrima!$A$2:$A$12,dMateriaPrima!$C$2:$C$12)</f>
        <v>23</v>
      </c>
      <c r="O1553" s="3">
        <f t="shared" si="120"/>
        <v>1265</v>
      </c>
      <c r="P1553" s="4">
        <f t="shared" si="121"/>
        <v>0</v>
      </c>
      <c r="Q1553" s="3">
        <f t="shared" si="122"/>
        <v>1265</v>
      </c>
      <c r="R1553" t="str">
        <f t="shared" si="123"/>
        <v>Em atraso</v>
      </c>
      <c r="S1553" s="5">
        <f t="shared" si="124"/>
        <v>2</v>
      </c>
    </row>
    <row r="1554" spans="1:19" x14ac:dyDescent="0.25">
      <c r="A1554">
        <v>1553</v>
      </c>
      <c r="B1554" s="1">
        <v>43729</v>
      </c>
      <c r="C1554" s="1">
        <v>43737</v>
      </c>
      <c r="D1554" s="1">
        <v>43738</v>
      </c>
      <c r="E1554" s="1">
        <v>43744</v>
      </c>
      <c r="F1554">
        <v>4</v>
      </c>
      <c r="G1554">
        <v>10</v>
      </c>
      <c r="H1554">
        <v>390</v>
      </c>
      <c r="I1554" s="6">
        <v>0</v>
      </c>
      <c r="J1554">
        <v>3</v>
      </c>
      <c r="K1554" t="str">
        <f>_xlfn.XLOOKUP(fCompras!F1554,dComprador!$A$2:$A$7,dComprador!$B$2:$B$7)</f>
        <v>Lira</v>
      </c>
      <c r="L1554" t="str">
        <f>_xlfn.XLOOKUP(J1554,dFornecedor!$A$2:$A$6,dFornecedor!$B$2:$B$6)</f>
        <v>StepUp</v>
      </c>
      <c r="M1554" t="str">
        <f>_xlfn.XLOOKUP(G1554,dMateriaPrima!$A$2:$A$12,dMateriaPrima!$B$2:$B$12)</f>
        <v>Pedra Britada</v>
      </c>
      <c r="N1554" s="2">
        <f>_xlfn.XLOOKUP(G1554,dMateriaPrima!$A$2:$A$12,dMateriaPrima!$C$2:$C$12)</f>
        <v>56</v>
      </c>
      <c r="O1554" s="3">
        <f t="shared" si="120"/>
        <v>21840</v>
      </c>
      <c r="P1554" s="4">
        <f t="shared" si="121"/>
        <v>0</v>
      </c>
      <c r="Q1554" s="3">
        <f t="shared" si="122"/>
        <v>21840</v>
      </c>
      <c r="R1554" t="str">
        <f t="shared" si="123"/>
        <v>Em atraso</v>
      </c>
      <c r="S1554" s="5">
        <f t="shared" si="124"/>
        <v>6</v>
      </c>
    </row>
    <row r="1555" spans="1:19" x14ac:dyDescent="0.25">
      <c r="A1555">
        <v>1554</v>
      </c>
      <c r="B1555" s="1">
        <v>43729</v>
      </c>
      <c r="C1555" s="1">
        <v>43730</v>
      </c>
      <c r="D1555" s="1">
        <v>43737</v>
      </c>
      <c r="E1555" s="1">
        <v>43736</v>
      </c>
      <c r="F1555">
        <v>4</v>
      </c>
      <c r="G1555">
        <v>11</v>
      </c>
      <c r="H1555">
        <v>45</v>
      </c>
      <c r="I1555" s="6">
        <v>0</v>
      </c>
      <c r="J1555">
        <v>5</v>
      </c>
      <c r="K1555" t="str">
        <f>_xlfn.XLOOKUP(fCompras!F1555,dComprador!$A$2:$A$7,dComprador!$B$2:$B$7)</f>
        <v>Lira</v>
      </c>
      <c r="L1555" t="str">
        <f>_xlfn.XLOOKUP(J1555,dFornecedor!$A$2:$A$6,dFornecedor!$B$2:$B$6)</f>
        <v>Atlas</v>
      </c>
      <c r="M1555" t="str">
        <f>_xlfn.XLOOKUP(G1555,dMateriaPrima!$A$2:$A$12,dMateriaPrima!$B$2:$B$12)</f>
        <v>Papel</v>
      </c>
      <c r="N1555" s="2">
        <f>_xlfn.XLOOKUP(G1555,dMateriaPrima!$A$2:$A$12,dMateriaPrima!$C$2:$C$12)</f>
        <v>9</v>
      </c>
      <c r="O1555" s="3">
        <f t="shared" si="120"/>
        <v>405</v>
      </c>
      <c r="P1555" s="4">
        <f t="shared" si="121"/>
        <v>0</v>
      </c>
      <c r="Q1555" s="3">
        <f t="shared" si="122"/>
        <v>405</v>
      </c>
      <c r="R1555" t="str">
        <f t="shared" si="123"/>
        <v>No prazo</v>
      </c>
      <c r="S1555" s="5">
        <f t="shared" si="124"/>
        <v>0</v>
      </c>
    </row>
    <row r="1556" spans="1:19" x14ac:dyDescent="0.25">
      <c r="A1556">
        <v>1555</v>
      </c>
      <c r="B1556" s="1">
        <v>43729</v>
      </c>
      <c r="C1556" s="1">
        <v>43737</v>
      </c>
      <c r="D1556" s="1">
        <v>43738</v>
      </c>
      <c r="E1556" s="1">
        <v>43745</v>
      </c>
      <c r="F1556">
        <v>4</v>
      </c>
      <c r="G1556">
        <v>7</v>
      </c>
      <c r="H1556">
        <v>2</v>
      </c>
      <c r="I1556" s="6">
        <v>0</v>
      </c>
      <c r="J1556">
        <v>3</v>
      </c>
      <c r="K1556" t="str">
        <f>_xlfn.XLOOKUP(fCompras!F1556,dComprador!$A$2:$A$7,dComprador!$B$2:$B$7)</f>
        <v>Lira</v>
      </c>
      <c r="L1556" t="str">
        <f>_xlfn.XLOOKUP(J1556,dFornecedor!$A$2:$A$6,dFornecedor!$B$2:$B$6)</f>
        <v>StepUp</v>
      </c>
      <c r="M1556" t="str">
        <f>_xlfn.XLOOKUP(G1556,dMateriaPrima!$A$2:$A$12,dMateriaPrima!$B$2:$B$12)</f>
        <v>Poliéster</v>
      </c>
      <c r="N1556" s="2">
        <f>_xlfn.XLOOKUP(G1556,dMateriaPrima!$A$2:$A$12,dMateriaPrima!$C$2:$C$12)</f>
        <v>8</v>
      </c>
      <c r="O1556" s="3">
        <f t="shared" si="120"/>
        <v>16</v>
      </c>
      <c r="P1556" s="4">
        <f t="shared" si="121"/>
        <v>0</v>
      </c>
      <c r="Q1556" s="3">
        <f t="shared" si="122"/>
        <v>16</v>
      </c>
      <c r="R1556" t="str">
        <f t="shared" si="123"/>
        <v>Em atraso</v>
      </c>
      <c r="S1556" s="5">
        <f t="shared" si="124"/>
        <v>7</v>
      </c>
    </row>
    <row r="1557" spans="1:19" x14ac:dyDescent="0.25">
      <c r="A1557">
        <v>1556</v>
      </c>
      <c r="B1557" s="1">
        <v>43729</v>
      </c>
      <c r="C1557" s="1">
        <v>43729</v>
      </c>
      <c r="D1557" s="1">
        <v>43736</v>
      </c>
      <c r="E1557" s="1">
        <v>43737</v>
      </c>
      <c r="F1557">
        <v>4</v>
      </c>
      <c r="G1557">
        <v>6</v>
      </c>
      <c r="H1557">
        <v>495</v>
      </c>
      <c r="I1557" s="6">
        <v>0</v>
      </c>
      <c r="J1557">
        <v>2</v>
      </c>
      <c r="K1557" t="str">
        <f>_xlfn.XLOOKUP(fCompras!F1557,dComprador!$A$2:$A$7,dComprador!$B$2:$B$7)</f>
        <v>Lira</v>
      </c>
      <c r="L1557" t="str">
        <f>_xlfn.XLOOKUP(J1557,dFornecedor!$A$2:$A$6,dFornecedor!$B$2:$B$6)</f>
        <v>Minerva</v>
      </c>
      <c r="M1557" t="str">
        <f>_xlfn.XLOOKUP(G1557,dMateriaPrima!$A$2:$A$12,dMateriaPrima!$B$2:$B$12)</f>
        <v>Fio Algodão</v>
      </c>
      <c r="N1557" s="2">
        <f>_xlfn.XLOOKUP(G1557,dMateriaPrima!$A$2:$A$12,dMateriaPrima!$C$2:$C$12)</f>
        <v>55.9</v>
      </c>
      <c r="O1557" s="3">
        <f t="shared" si="120"/>
        <v>27670.5</v>
      </c>
      <c r="P1557" s="4">
        <f t="shared" si="121"/>
        <v>0</v>
      </c>
      <c r="Q1557" s="3">
        <f t="shared" si="122"/>
        <v>27670.5</v>
      </c>
      <c r="R1557" t="str">
        <f t="shared" si="123"/>
        <v>Em atraso</v>
      </c>
      <c r="S1557" s="5">
        <f t="shared" si="124"/>
        <v>1</v>
      </c>
    </row>
    <row r="1558" spans="1:19" x14ac:dyDescent="0.25">
      <c r="A1558">
        <v>1557</v>
      </c>
      <c r="B1558" s="1">
        <v>43729</v>
      </c>
      <c r="C1558" s="1">
        <v>43740</v>
      </c>
      <c r="D1558" s="1">
        <v>43740</v>
      </c>
      <c r="E1558" s="1">
        <v>43743</v>
      </c>
      <c r="F1558">
        <v>4</v>
      </c>
      <c r="G1558">
        <v>8</v>
      </c>
      <c r="H1558">
        <v>161</v>
      </c>
      <c r="I1558" s="6">
        <v>0</v>
      </c>
      <c r="J1558">
        <v>1</v>
      </c>
      <c r="K1558" t="str">
        <f>_xlfn.XLOOKUP(fCompras!F1558,dComprador!$A$2:$A$7,dComprador!$B$2:$B$7)</f>
        <v>Lira</v>
      </c>
      <c r="L1558" t="str">
        <f>_xlfn.XLOOKUP(J1558,dFornecedor!$A$2:$A$6,dFornecedor!$B$2:$B$6)</f>
        <v>NorthShore</v>
      </c>
      <c r="M1558" t="str">
        <f>_xlfn.XLOOKUP(G1558,dMateriaPrima!$A$2:$A$12,dMateriaPrima!$B$2:$B$12)</f>
        <v>Cimento</v>
      </c>
      <c r="N1558" s="2">
        <f>_xlfn.XLOOKUP(G1558,dMateriaPrima!$A$2:$A$12,dMateriaPrima!$C$2:$C$12)</f>
        <v>23</v>
      </c>
      <c r="O1558" s="3">
        <f t="shared" si="120"/>
        <v>3703</v>
      </c>
      <c r="P1558" s="4">
        <f t="shared" si="121"/>
        <v>0</v>
      </c>
      <c r="Q1558" s="3">
        <f t="shared" si="122"/>
        <v>3703</v>
      </c>
      <c r="R1558" t="str">
        <f t="shared" si="123"/>
        <v>Em atraso</v>
      </c>
      <c r="S1558" s="5">
        <f t="shared" si="124"/>
        <v>3</v>
      </c>
    </row>
    <row r="1559" spans="1:19" x14ac:dyDescent="0.25">
      <c r="A1559">
        <v>1558</v>
      </c>
      <c r="B1559" s="1">
        <v>43729</v>
      </c>
      <c r="C1559" s="1">
        <v>43731</v>
      </c>
      <c r="D1559" s="1">
        <v>43737</v>
      </c>
      <c r="E1559" s="1">
        <v>43738</v>
      </c>
      <c r="F1559">
        <v>4</v>
      </c>
      <c r="G1559">
        <v>7</v>
      </c>
      <c r="H1559">
        <v>68</v>
      </c>
      <c r="I1559" s="6">
        <v>0</v>
      </c>
      <c r="J1559">
        <v>1</v>
      </c>
      <c r="K1559" t="str">
        <f>_xlfn.XLOOKUP(fCompras!F1559,dComprador!$A$2:$A$7,dComprador!$B$2:$B$7)</f>
        <v>Lira</v>
      </c>
      <c r="L1559" t="str">
        <f>_xlfn.XLOOKUP(J1559,dFornecedor!$A$2:$A$6,dFornecedor!$B$2:$B$6)</f>
        <v>NorthShore</v>
      </c>
      <c r="M1559" t="str">
        <f>_xlfn.XLOOKUP(G1559,dMateriaPrima!$A$2:$A$12,dMateriaPrima!$B$2:$B$12)</f>
        <v>Poliéster</v>
      </c>
      <c r="N1559" s="2">
        <f>_xlfn.XLOOKUP(G1559,dMateriaPrima!$A$2:$A$12,dMateriaPrima!$C$2:$C$12)</f>
        <v>8</v>
      </c>
      <c r="O1559" s="3">
        <f t="shared" si="120"/>
        <v>544</v>
      </c>
      <c r="P1559" s="4">
        <f t="shared" si="121"/>
        <v>0</v>
      </c>
      <c r="Q1559" s="3">
        <f t="shared" si="122"/>
        <v>544</v>
      </c>
      <c r="R1559" t="str">
        <f t="shared" si="123"/>
        <v>Em atraso</v>
      </c>
      <c r="S1559" s="5">
        <f t="shared" si="124"/>
        <v>1</v>
      </c>
    </row>
    <row r="1560" spans="1:19" x14ac:dyDescent="0.25">
      <c r="A1560">
        <v>1559</v>
      </c>
      <c r="B1560" s="1">
        <v>43729</v>
      </c>
      <c r="C1560" s="1">
        <v>43739</v>
      </c>
      <c r="D1560" s="1">
        <v>43746</v>
      </c>
      <c r="E1560" s="1">
        <v>43752</v>
      </c>
      <c r="F1560">
        <v>1</v>
      </c>
      <c r="G1560">
        <v>5</v>
      </c>
      <c r="H1560">
        <v>69</v>
      </c>
      <c r="I1560" s="6">
        <v>0</v>
      </c>
      <c r="J1560">
        <v>3</v>
      </c>
      <c r="K1560" t="str">
        <f>_xlfn.XLOOKUP(fCompras!F1560,dComprador!$A$2:$A$7,dComprador!$B$2:$B$7)</f>
        <v>Alon</v>
      </c>
      <c r="L1560" t="str">
        <f>_xlfn.XLOOKUP(J1560,dFornecedor!$A$2:$A$6,dFornecedor!$B$2:$B$6)</f>
        <v>StepUp</v>
      </c>
      <c r="M1560" t="str">
        <f>_xlfn.XLOOKUP(G1560,dMateriaPrima!$A$2:$A$12,dMateriaPrima!$B$2:$B$12)</f>
        <v>Areia</v>
      </c>
      <c r="N1560" s="2">
        <f>_xlfn.XLOOKUP(G1560,dMateriaPrima!$A$2:$A$12,dMateriaPrima!$C$2:$C$12)</f>
        <v>3.59</v>
      </c>
      <c r="O1560" s="3">
        <f t="shared" si="120"/>
        <v>247.70999999999998</v>
      </c>
      <c r="P1560" s="4">
        <f t="shared" si="121"/>
        <v>0</v>
      </c>
      <c r="Q1560" s="3">
        <f t="shared" si="122"/>
        <v>247.70999999999998</v>
      </c>
      <c r="R1560" t="str">
        <f t="shared" si="123"/>
        <v>Em atraso</v>
      </c>
      <c r="S1560" s="5">
        <f t="shared" si="124"/>
        <v>6</v>
      </c>
    </row>
    <row r="1561" spans="1:19" x14ac:dyDescent="0.25">
      <c r="A1561">
        <v>1560</v>
      </c>
      <c r="B1561" s="1">
        <v>43729</v>
      </c>
      <c r="C1561" s="1">
        <v>43729</v>
      </c>
      <c r="D1561" s="1">
        <v>43749</v>
      </c>
      <c r="E1561" s="1">
        <v>43750</v>
      </c>
      <c r="F1561">
        <v>1</v>
      </c>
      <c r="G1561">
        <v>11</v>
      </c>
      <c r="H1561">
        <v>314</v>
      </c>
      <c r="I1561" s="6">
        <v>0</v>
      </c>
      <c r="J1561">
        <v>2</v>
      </c>
      <c r="K1561" t="str">
        <f>_xlfn.XLOOKUP(fCompras!F1561,dComprador!$A$2:$A$7,dComprador!$B$2:$B$7)</f>
        <v>Alon</v>
      </c>
      <c r="L1561" t="str">
        <f>_xlfn.XLOOKUP(J1561,dFornecedor!$A$2:$A$6,dFornecedor!$B$2:$B$6)</f>
        <v>Minerva</v>
      </c>
      <c r="M1561" t="str">
        <f>_xlfn.XLOOKUP(G1561,dMateriaPrima!$A$2:$A$12,dMateriaPrima!$B$2:$B$12)</f>
        <v>Papel</v>
      </c>
      <c r="N1561" s="2">
        <f>_xlfn.XLOOKUP(G1561,dMateriaPrima!$A$2:$A$12,dMateriaPrima!$C$2:$C$12)</f>
        <v>9</v>
      </c>
      <c r="O1561" s="3">
        <f t="shared" si="120"/>
        <v>2826</v>
      </c>
      <c r="P1561" s="4">
        <f t="shared" si="121"/>
        <v>0</v>
      </c>
      <c r="Q1561" s="3">
        <f t="shared" si="122"/>
        <v>2826</v>
      </c>
      <c r="R1561" t="str">
        <f t="shared" si="123"/>
        <v>Em atraso</v>
      </c>
      <c r="S1561" s="5">
        <f t="shared" si="124"/>
        <v>1</v>
      </c>
    </row>
    <row r="1562" spans="1:19" x14ac:dyDescent="0.25">
      <c r="A1562">
        <v>1561</v>
      </c>
      <c r="B1562" s="1">
        <v>43729</v>
      </c>
      <c r="C1562" s="1">
        <v>43740</v>
      </c>
      <c r="D1562" s="1">
        <v>43740</v>
      </c>
      <c r="E1562" s="1">
        <v>43742</v>
      </c>
      <c r="F1562">
        <v>3</v>
      </c>
      <c r="G1562">
        <v>8</v>
      </c>
      <c r="H1562">
        <v>203</v>
      </c>
      <c r="I1562" s="6">
        <v>0</v>
      </c>
      <c r="J1562">
        <v>1</v>
      </c>
      <c r="K1562" t="str">
        <f>_xlfn.XLOOKUP(fCompras!F1562,dComprador!$A$2:$A$7,dComprador!$B$2:$B$7)</f>
        <v>Diego</v>
      </c>
      <c r="L1562" t="str">
        <f>_xlfn.XLOOKUP(J1562,dFornecedor!$A$2:$A$6,dFornecedor!$B$2:$B$6)</f>
        <v>NorthShore</v>
      </c>
      <c r="M1562" t="str">
        <f>_xlfn.XLOOKUP(G1562,dMateriaPrima!$A$2:$A$12,dMateriaPrima!$B$2:$B$12)</f>
        <v>Cimento</v>
      </c>
      <c r="N1562" s="2">
        <f>_xlfn.XLOOKUP(G1562,dMateriaPrima!$A$2:$A$12,dMateriaPrima!$C$2:$C$12)</f>
        <v>23</v>
      </c>
      <c r="O1562" s="3">
        <f t="shared" si="120"/>
        <v>4669</v>
      </c>
      <c r="P1562" s="4">
        <f t="shared" si="121"/>
        <v>0</v>
      </c>
      <c r="Q1562" s="3">
        <f t="shared" si="122"/>
        <v>4669</v>
      </c>
      <c r="R1562" t="str">
        <f t="shared" si="123"/>
        <v>Em atraso</v>
      </c>
      <c r="S1562" s="5">
        <f t="shared" si="124"/>
        <v>2</v>
      </c>
    </row>
    <row r="1563" spans="1:19" x14ac:dyDescent="0.25">
      <c r="A1563">
        <v>1562</v>
      </c>
      <c r="B1563" s="1">
        <v>43729</v>
      </c>
      <c r="C1563" s="1">
        <v>43735</v>
      </c>
      <c r="D1563" s="1">
        <v>43752</v>
      </c>
      <c r="E1563" s="1">
        <v>43757</v>
      </c>
      <c r="F1563">
        <v>2</v>
      </c>
      <c r="G1563">
        <v>6</v>
      </c>
      <c r="H1563">
        <v>21</v>
      </c>
      <c r="I1563" s="6">
        <v>0</v>
      </c>
      <c r="J1563">
        <v>3</v>
      </c>
      <c r="K1563" t="str">
        <f>_xlfn.XLOOKUP(fCompras!F1563,dComprador!$A$2:$A$7,dComprador!$B$2:$B$7)</f>
        <v>João</v>
      </c>
      <c r="L1563" t="str">
        <f>_xlfn.XLOOKUP(J1563,dFornecedor!$A$2:$A$6,dFornecedor!$B$2:$B$6)</f>
        <v>StepUp</v>
      </c>
      <c r="M1563" t="str">
        <f>_xlfn.XLOOKUP(G1563,dMateriaPrima!$A$2:$A$12,dMateriaPrima!$B$2:$B$12)</f>
        <v>Fio Algodão</v>
      </c>
      <c r="N1563" s="2">
        <f>_xlfn.XLOOKUP(G1563,dMateriaPrima!$A$2:$A$12,dMateriaPrima!$C$2:$C$12)</f>
        <v>55.9</v>
      </c>
      <c r="O1563" s="3">
        <f t="shared" si="120"/>
        <v>1173.8999999999999</v>
      </c>
      <c r="P1563" s="4">
        <f t="shared" si="121"/>
        <v>0</v>
      </c>
      <c r="Q1563" s="3">
        <f t="shared" si="122"/>
        <v>1173.8999999999999</v>
      </c>
      <c r="R1563" t="str">
        <f t="shared" si="123"/>
        <v>Em atraso</v>
      </c>
      <c r="S1563" s="5">
        <f t="shared" si="124"/>
        <v>5</v>
      </c>
    </row>
    <row r="1564" spans="1:19" x14ac:dyDescent="0.25">
      <c r="A1564">
        <v>1563</v>
      </c>
      <c r="B1564" s="1">
        <v>43729</v>
      </c>
      <c r="C1564" s="1">
        <v>43729</v>
      </c>
      <c r="D1564" s="1">
        <v>43750</v>
      </c>
      <c r="E1564" s="1">
        <v>43749</v>
      </c>
      <c r="F1564">
        <v>1</v>
      </c>
      <c r="G1564">
        <v>11</v>
      </c>
      <c r="H1564">
        <v>222</v>
      </c>
      <c r="I1564" s="6">
        <v>0</v>
      </c>
      <c r="J1564">
        <v>5</v>
      </c>
      <c r="K1564" t="str">
        <f>_xlfn.XLOOKUP(fCompras!F1564,dComprador!$A$2:$A$7,dComprador!$B$2:$B$7)</f>
        <v>Alon</v>
      </c>
      <c r="L1564" t="str">
        <f>_xlfn.XLOOKUP(J1564,dFornecedor!$A$2:$A$6,dFornecedor!$B$2:$B$6)</f>
        <v>Atlas</v>
      </c>
      <c r="M1564" t="str">
        <f>_xlfn.XLOOKUP(G1564,dMateriaPrima!$A$2:$A$12,dMateriaPrima!$B$2:$B$12)</f>
        <v>Papel</v>
      </c>
      <c r="N1564" s="2">
        <f>_xlfn.XLOOKUP(G1564,dMateriaPrima!$A$2:$A$12,dMateriaPrima!$C$2:$C$12)</f>
        <v>9</v>
      </c>
      <c r="O1564" s="3">
        <f t="shared" si="120"/>
        <v>1998</v>
      </c>
      <c r="P1564" s="4">
        <f t="shared" si="121"/>
        <v>0</v>
      </c>
      <c r="Q1564" s="3">
        <f t="shared" si="122"/>
        <v>1998</v>
      </c>
      <c r="R1564" t="str">
        <f t="shared" si="123"/>
        <v>No prazo</v>
      </c>
      <c r="S1564" s="5">
        <f t="shared" si="124"/>
        <v>0</v>
      </c>
    </row>
    <row r="1565" spans="1:19" x14ac:dyDescent="0.25">
      <c r="A1565">
        <v>1564</v>
      </c>
      <c r="B1565" s="1">
        <v>43730</v>
      </c>
      <c r="C1565" s="1">
        <v>43730</v>
      </c>
      <c r="D1565" s="1">
        <v>43761</v>
      </c>
      <c r="E1565" s="1">
        <v>43765</v>
      </c>
      <c r="F1565">
        <v>1</v>
      </c>
      <c r="G1565">
        <v>11</v>
      </c>
      <c r="H1565">
        <v>280</v>
      </c>
      <c r="I1565" s="6">
        <v>0</v>
      </c>
      <c r="J1565">
        <v>2</v>
      </c>
      <c r="K1565" t="str">
        <f>_xlfn.XLOOKUP(fCompras!F1565,dComprador!$A$2:$A$7,dComprador!$B$2:$B$7)</f>
        <v>Alon</v>
      </c>
      <c r="L1565" t="str">
        <f>_xlfn.XLOOKUP(J1565,dFornecedor!$A$2:$A$6,dFornecedor!$B$2:$B$6)</f>
        <v>Minerva</v>
      </c>
      <c r="M1565" t="str">
        <f>_xlfn.XLOOKUP(G1565,dMateriaPrima!$A$2:$A$12,dMateriaPrima!$B$2:$B$12)</f>
        <v>Papel</v>
      </c>
      <c r="N1565" s="2">
        <f>_xlfn.XLOOKUP(G1565,dMateriaPrima!$A$2:$A$12,dMateriaPrima!$C$2:$C$12)</f>
        <v>9</v>
      </c>
      <c r="O1565" s="3">
        <f t="shared" si="120"/>
        <v>2520</v>
      </c>
      <c r="P1565" s="4">
        <f t="shared" si="121"/>
        <v>0</v>
      </c>
      <c r="Q1565" s="3">
        <f t="shared" si="122"/>
        <v>2520</v>
      </c>
      <c r="R1565" t="str">
        <f t="shared" si="123"/>
        <v>Em atraso</v>
      </c>
      <c r="S1565" s="5">
        <f t="shared" si="124"/>
        <v>4</v>
      </c>
    </row>
    <row r="1566" spans="1:19" x14ac:dyDescent="0.25">
      <c r="A1566">
        <v>1565</v>
      </c>
      <c r="B1566" s="1">
        <v>43730</v>
      </c>
      <c r="C1566" s="1">
        <v>43738</v>
      </c>
      <c r="D1566" s="1">
        <v>43742</v>
      </c>
      <c r="E1566" s="1">
        <v>43743</v>
      </c>
      <c r="F1566">
        <v>4</v>
      </c>
      <c r="G1566">
        <v>5</v>
      </c>
      <c r="H1566">
        <v>45</v>
      </c>
      <c r="I1566" s="6">
        <v>0</v>
      </c>
      <c r="J1566">
        <v>2</v>
      </c>
      <c r="K1566" t="str">
        <f>_xlfn.XLOOKUP(fCompras!F1566,dComprador!$A$2:$A$7,dComprador!$B$2:$B$7)</f>
        <v>Lira</v>
      </c>
      <c r="L1566" t="str">
        <f>_xlfn.XLOOKUP(J1566,dFornecedor!$A$2:$A$6,dFornecedor!$B$2:$B$6)</f>
        <v>Minerva</v>
      </c>
      <c r="M1566" t="str">
        <f>_xlfn.XLOOKUP(G1566,dMateriaPrima!$A$2:$A$12,dMateriaPrima!$B$2:$B$12)</f>
        <v>Areia</v>
      </c>
      <c r="N1566" s="2">
        <f>_xlfn.XLOOKUP(G1566,dMateriaPrima!$A$2:$A$12,dMateriaPrima!$C$2:$C$12)</f>
        <v>3.59</v>
      </c>
      <c r="O1566" s="3">
        <f t="shared" si="120"/>
        <v>161.54999999999998</v>
      </c>
      <c r="P1566" s="4">
        <f t="shared" si="121"/>
        <v>0</v>
      </c>
      <c r="Q1566" s="3">
        <f t="shared" si="122"/>
        <v>161.54999999999998</v>
      </c>
      <c r="R1566" t="str">
        <f t="shared" si="123"/>
        <v>Em atraso</v>
      </c>
      <c r="S1566" s="5">
        <f t="shared" si="124"/>
        <v>1</v>
      </c>
    </row>
    <row r="1567" spans="1:19" x14ac:dyDescent="0.25">
      <c r="A1567">
        <v>1566</v>
      </c>
      <c r="B1567" s="1">
        <v>43730</v>
      </c>
      <c r="C1567" s="1">
        <v>43731</v>
      </c>
      <c r="D1567" s="1">
        <v>43736</v>
      </c>
      <c r="E1567" s="1">
        <v>43739</v>
      </c>
      <c r="F1567">
        <v>4</v>
      </c>
      <c r="G1567">
        <v>7</v>
      </c>
      <c r="H1567">
        <v>158</v>
      </c>
      <c r="I1567" s="6">
        <v>0</v>
      </c>
      <c r="J1567">
        <v>4</v>
      </c>
      <c r="K1567" t="str">
        <f>_xlfn.XLOOKUP(fCompras!F1567,dComprador!$A$2:$A$7,dComprador!$B$2:$B$7)</f>
        <v>Lira</v>
      </c>
      <c r="L1567" t="str">
        <f>_xlfn.XLOOKUP(J1567,dFornecedor!$A$2:$A$6,dFornecedor!$B$2:$B$6)</f>
        <v>AlphaOmega</v>
      </c>
      <c r="M1567" t="str">
        <f>_xlfn.XLOOKUP(G1567,dMateriaPrima!$A$2:$A$12,dMateriaPrima!$B$2:$B$12)</f>
        <v>Poliéster</v>
      </c>
      <c r="N1567" s="2">
        <f>_xlfn.XLOOKUP(G1567,dMateriaPrima!$A$2:$A$12,dMateriaPrima!$C$2:$C$12)</f>
        <v>8</v>
      </c>
      <c r="O1567" s="3">
        <f t="shared" si="120"/>
        <v>1264</v>
      </c>
      <c r="P1567" s="4">
        <f t="shared" si="121"/>
        <v>0</v>
      </c>
      <c r="Q1567" s="3">
        <f t="shared" si="122"/>
        <v>1264</v>
      </c>
      <c r="R1567" t="str">
        <f t="shared" si="123"/>
        <v>Em atraso</v>
      </c>
      <c r="S1567" s="5">
        <f t="shared" si="124"/>
        <v>3</v>
      </c>
    </row>
    <row r="1568" spans="1:19" x14ac:dyDescent="0.25">
      <c r="A1568">
        <v>1567</v>
      </c>
      <c r="B1568" s="1">
        <v>43730</v>
      </c>
      <c r="C1568" s="1">
        <v>43740</v>
      </c>
      <c r="D1568" s="1">
        <v>43741</v>
      </c>
      <c r="E1568" s="1">
        <v>43747</v>
      </c>
      <c r="F1568">
        <v>4</v>
      </c>
      <c r="G1568">
        <v>5</v>
      </c>
      <c r="H1568">
        <v>475</v>
      </c>
      <c r="I1568" s="6">
        <v>0</v>
      </c>
      <c r="J1568">
        <v>3</v>
      </c>
      <c r="K1568" t="str">
        <f>_xlfn.XLOOKUP(fCompras!F1568,dComprador!$A$2:$A$7,dComprador!$B$2:$B$7)</f>
        <v>Lira</v>
      </c>
      <c r="L1568" t="str">
        <f>_xlfn.XLOOKUP(J1568,dFornecedor!$A$2:$A$6,dFornecedor!$B$2:$B$6)</f>
        <v>StepUp</v>
      </c>
      <c r="M1568" t="str">
        <f>_xlfn.XLOOKUP(G1568,dMateriaPrima!$A$2:$A$12,dMateriaPrima!$B$2:$B$12)</f>
        <v>Areia</v>
      </c>
      <c r="N1568" s="2">
        <f>_xlfn.XLOOKUP(G1568,dMateriaPrima!$A$2:$A$12,dMateriaPrima!$C$2:$C$12)</f>
        <v>3.59</v>
      </c>
      <c r="O1568" s="3">
        <f t="shared" si="120"/>
        <v>1705.25</v>
      </c>
      <c r="P1568" s="4">
        <f t="shared" si="121"/>
        <v>0</v>
      </c>
      <c r="Q1568" s="3">
        <f t="shared" si="122"/>
        <v>1705.25</v>
      </c>
      <c r="R1568" t="str">
        <f t="shared" si="123"/>
        <v>Em atraso</v>
      </c>
      <c r="S1568" s="5">
        <f t="shared" si="124"/>
        <v>6</v>
      </c>
    </row>
    <row r="1569" spans="1:19" x14ac:dyDescent="0.25">
      <c r="A1569">
        <v>1568</v>
      </c>
      <c r="B1569" s="1">
        <v>43730</v>
      </c>
      <c r="C1569" s="1">
        <v>43730</v>
      </c>
      <c r="D1569" s="1">
        <v>43737</v>
      </c>
      <c r="E1569" s="1">
        <v>43739</v>
      </c>
      <c r="F1569">
        <v>4</v>
      </c>
      <c r="G1569">
        <v>9</v>
      </c>
      <c r="H1569">
        <v>89</v>
      </c>
      <c r="I1569" s="6">
        <v>0</v>
      </c>
      <c r="J1569">
        <v>5</v>
      </c>
      <c r="K1569" t="str">
        <f>_xlfn.XLOOKUP(fCompras!F1569,dComprador!$A$2:$A$7,dComprador!$B$2:$B$7)</f>
        <v>Lira</v>
      </c>
      <c r="L1569" t="str">
        <f>_xlfn.XLOOKUP(J1569,dFornecedor!$A$2:$A$6,dFornecedor!$B$2:$B$6)</f>
        <v>Atlas</v>
      </c>
      <c r="M1569" t="str">
        <f>_xlfn.XLOOKUP(G1569,dMateriaPrima!$A$2:$A$12,dMateriaPrima!$B$2:$B$12)</f>
        <v>Couro</v>
      </c>
      <c r="N1569" s="2">
        <f>_xlfn.XLOOKUP(G1569,dMateriaPrima!$A$2:$A$12,dMateriaPrima!$C$2:$C$12)</f>
        <v>4.4000000000000004</v>
      </c>
      <c r="O1569" s="3">
        <f t="shared" si="120"/>
        <v>391.6</v>
      </c>
      <c r="P1569" s="4">
        <f t="shared" si="121"/>
        <v>0</v>
      </c>
      <c r="Q1569" s="3">
        <f t="shared" si="122"/>
        <v>391.6</v>
      </c>
      <c r="R1569" t="str">
        <f t="shared" si="123"/>
        <v>Em atraso</v>
      </c>
      <c r="S1569" s="5">
        <f t="shared" si="124"/>
        <v>2</v>
      </c>
    </row>
    <row r="1570" spans="1:19" x14ac:dyDescent="0.25">
      <c r="A1570">
        <v>1569</v>
      </c>
      <c r="B1570" s="1">
        <v>43730</v>
      </c>
      <c r="C1570" s="1">
        <v>43734</v>
      </c>
      <c r="D1570" s="1">
        <v>43735</v>
      </c>
      <c r="E1570" s="1">
        <v>43740</v>
      </c>
      <c r="F1570">
        <v>4</v>
      </c>
      <c r="G1570">
        <v>7</v>
      </c>
      <c r="H1570">
        <v>244</v>
      </c>
      <c r="I1570" s="6">
        <v>0</v>
      </c>
      <c r="J1570">
        <v>4</v>
      </c>
      <c r="K1570" t="str">
        <f>_xlfn.XLOOKUP(fCompras!F1570,dComprador!$A$2:$A$7,dComprador!$B$2:$B$7)</f>
        <v>Lira</v>
      </c>
      <c r="L1570" t="str">
        <f>_xlfn.XLOOKUP(J1570,dFornecedor!$A$2:$A$6,dFornecedor!$B$2:$B$6)</f>
        <v>AlphaOmega</v>
      </c>
      <c r="M1570" t="str">
        <f>_xlfn.XLOOKUP(G1570,dMateriaPrima!$A$2:$A$12,dMateriaPrima!$B$2:$B$12)</f>
        <v>Poliéster</v>
      </c>
      <c r="N1570" s="2">
        <f>_xlfn.XLOOKUP(G1570,dMateriaPrima!$A$2:$A$12,dMateriaPrima!$C$2:$C$12)</f>
        <v>8</v>
      </c>
      <c r="O1570" s="3">
        <f t="shared" si="120"/>
        <v>1952</v>
      </c>
      <c r="P1570" s="4">
        <f t="shared" si="121"/>
        <v>0</v>
      </c>
      <c r="Q1570" s="3">
        <f t="shared" si="122"/>
        <v>1952</v>
      </c>
      <c r="R1570" t="str">
        <f t="shared" si="123"/>
        <v>Em atraso</v>
      </c>
      <c r="S1570" s="5">
        <f t="shared" si="124"/>
        <v>5</v>
      </c>
    </row>
    <row r="1571" spans="1:19" x14ac:dyDescent="0.25">
      <c r="A1571">
        <v>1570</v>
      </c>
      <c r="B1571" s="1">
        <v>43730</v>
      </c>
      <c r="C1571" s="1">
        <v>43739</v>
      </c>
      <c r="D1571" s="1">
        <v>43739</v>
      </c>
      <c r="E1571" s="1">
        <v>43745</v>
      </c>
      <c r="F1571">
        <v>4</v>
      </c>
      <c r="G1571">
        <v>10</v>
      </c>
      <c r="H1571">
        <v>20</v>
      </c>
      <c r="I1571" s="6">
        <v>0</v>
      </c>
      <c r="J1571">
        <v>1</v>
      </c>
      <c r="K1571" t="str">
        <f>_xlfn.XLOOKUP(fCompras!F1571,dComprador!$A$2:$A$7,dComprador!$B$2:$B$7)</f>
        <v>Lira</v>
      </c>
      <c r="L1571" t="str">
        <f>_xlfn.XLOOKUP(J1571,dFornecedor!$A$2:$A$6,dFornecedor!$B$2:$B$6)</f>
        <v>NorthShore</v>
      </c>
      <c r="M1571" t="str">
        <f>_xlfn.XLOOKUP(G1571,dMateriaPrima!$A$2:$A$12,dMateriaPrima!$B$2:$B$12)</f>
        <v>Pedra Britada</v>
      </c>
      <c r="N1571" s="2">
        <f>_xlfn.XLOOKUP(G1571,dMateriaPrima!$A$2:$A$12,dMateriaPrima!$C$2:$C$12)</f>
        <v>56</v>
      </c>
      <c r="O1571" s="3">
        <f t="shared" si="120"/>
        <v>1120</v>
      </c>
      <c r="P1571" s="4">
        <f t="shared" si="121"/>
        <v>0</v>
      </c>
      <c r="Q1571" s="3">
        <f t="shared" si="122"/>
        <v>1120</v>
      </c>
      <c r="R1571" t="str">
        <f t="shared" si="123"/>
        <v>Em atraso</v>
      </c>
      <c r="S1571" s="5">
        <f t="shared" si="124"/>
        <v>6</v>
      </c>
    </row>
    <row r="1572" spans="1:19" x14ac:dyDescent="0.25">
      <c r="A1572">
        <v>1571</v>
      </c>
      <c r="B1572" s="1">
        <v>43730</v>
      </c>
      <c r="C1572" s="1">
        <v>43731</v>
      </c>
      <c r="D1572" s="1">
        <v>43748</v>
      </c>
      <c r="E1572" s="1">
        <v>43751</v>
      </c>
      <c r="F1572">
        <v>1</v>
      </c>
      <c r="G1572">
        <v>1</v>
      </c>
      <c r="H1572">
        <v>380</v>
      </c>
      <c r="I1572" s="6">
        <v>0</v>
      </c>
      <c r="J1572">
        <v>3</v>
      </c>
      <c r="K1572" t="str">
        <f>_xlfn.XLOOKUP(fCompras!F1572,dComprador!$A$2:$A$7,dComprador!$B$2:$B$7)</f>
        <v>Alon</v>
      </c>
      <c r="L1572" t="str">
        <f>_xlfn.XLOOKUP(J1572,dFornecedor!$A$2:$A$6,dFornecedor!$B$2:$B$6)</f>
        <v>StepUp</v>
      </c>
      <c r="M1572" t="str">
        <f>_xlfn.XLOOKUP(G1572,dMateriaPrima!$A$2:$A$12,dMateriaPrima!$B$2:$B$12)</f>
        <v>Tecido</v>
      </c>
      <c r="N1572" s="2">
        <f>_xlfn.XLOOKUP(G1572,dMateriaPrima!$A$2:$A$12,dMateriaPrima!$C$2:$C$12)</f>
        <v>18</v>
      </c>
      <c r="O1572" s="3">
        <f t="shared" si="120"/>
        <v>6840</v>
      </c>
      <c r="P1572" s="4">
        <f t="shared" si="121"/>
        <v>0</v>
      </c>
      <c r="Q1572" s="3">
        <f t="shared" si="122"/>
        <v>6840</v>
      </c>
      <c r="R1572" t="str">
        <f t="shared" si="123"/>
        <v>Em atraso</v>
      </c>
      <c r="S1572" s="5">
        <f t="shared" si="124"/>
        <v>3</v>
      </c>
    </row>
    <row r="1573" spans="1:19" x14ac:dyDescent="0.25">
      <c r="A1573">
        <v>1572</v>
      </c>
      <c r="B1573" s="1">
        <v>43730</v>
      </c>
      <c r="C1573" s="1">
        <v>43739</v>
      </c>
      <c r="D1573" s="1">
        <v>43756</v>
      </c>
      <c r="E1573" s="1">
        <v>43759</v>
      </c>
      <c r="F1573">
        <v>3</v>
      </c>
      <c r="G1573">
        <v>9</v>
      </c>
      <c r="H1573">
        <v>58</v>
      </c>
      <c r="I1573" s="6">
        <v>0</v>
      </c>
      <c r="J1573">
        <v>3</v>
      </c>
      <c r="K1573" t="str">
        <f>_xlfn.XLOOKUP(fCompras!F1573,dComprador!$A$2:$A$7,dComprador!$B$2:$B$7)</f>
        <v>Diego</v>
      </c>
      <c r="L1573" t="str">
        <f>_xlfn.XLOOKUP(J1573,dFornecedor!$A$2:$A$6,dFornecedor!$B$2:$B$6)</f>
        <v>StepUp</v>
      </c>
      <c r="M1573" t="str">
        <f>_xlfn.XLOOKUP(G1573,dMateriaPrima!$A$2:$A$12,dMateriaPrima!$B$2:$B$12)</f>
        <v>Couro</v>
      </c>
      <c r="N1573" s="2">
        <f>_xlfn.XLOOKUP(G1573,dMateriaPrima!$A$2:$A$12,dMateriaPrima!$C$2:$C$12)</f>
        <v>4.4000000000000004</v>
      </c>
      <c r="O1573" s="3">
        <f t="shared" si="120"/>
        <v>255.20000000000002</v>
      </c>
      <c r="P1573" s="4">
        <f t="shared" si="121"/>
        <v>0</v>
      </c>
      <c r="Q1573" s="3">
        <f t="shared" si="122"/>
        <v>255.20000000000002</v>
      </c>
      <c r="R1573" t="str">
        <f t="shared" si="123"/>
        <v>Em atraso</v>
      </c>
      <c r="S1573" s="5">
        <f t="shared" si="124"/>
        <v>3</v>
      </c>
    </row>
    <row r="1574" spans="1:19" x14ac:dyDescent="0.25">
      <c r="A1574">
        <v>1573</v>
      </c>
      <c r="B1574" s="1">
        <v>43730</v>
      </c>
      <c r="C1574" s="1">
        <v>43731</v>
      </c>
      <c r="D1574" s="1">
        <v>43752</v>
      </c>
      <c r="E1574" s="1">
        <v>43752</v>
      </c>
      <c r="F1574">
        <v>1</v>
      </c>
      <c r="G1574">
        <v>9</v>
      </c>
      <c r="H1574">
        <v>404</v>
      </c>
      <c r="I1574" s="6">
        <v>0</v>
      </c>
      <c r="J1574">
        <v>3</v>
      </c>
      <c r="K1574" t="str">
        <f>_xlfn.XLOOKUP(fCompras!F1574,dComprador!$A$2:$A$7,dComprador!$B$2:$B$7)</f>
        <v>Alon</v>
      </c>
      <c r="L1574" t="str">
        <f>_xlfn.XLOOKUP(J1574,dFornecedor!$A$2:$A$6,dFornecedor!$B$2:$B$6)</f>
        <v>StepUp</v>
      </c>
      <c r="M1574" t="str">
        <f>_xlfn.XLOOKUP(G1574,dMateriaPrima!$A$2:$A$12,dMateriaPrima!$B$2:$B$12)</f>
        <v>Couro</v>
      </c>
      <c r="N1574" s="2">
        <f>_xlfn.XLOOKUP(G1574,dMateriaPrima!$A$2:$A$12,dMateriaPrima!$C$2:$C$12)</f>
        <v>4.4000000000000004</v>
      </c>
      <c r="O1574" s="3">
        <f t="shared" si="120"/>
        <v>1777.6000000000001</v>
      </c>
      <c r="P1574" s="4">
        <f t="shared" si="121"/>
        <v>0</v>
      </c>
      <c r="Q1574" s="3">
        <f t="shared" si="122"/>
        <v>1777.6000000000001</v>
      </c>
      <c r="R1574" t="str">
        <f t="shared" si="123"/>
        <v>No prazo</v>
      </c>
      <c r="S1574" s="5">
        <f t="shared" si="124"/>
        <v>0</v>
      </c>
    </row>
    <row r="1575" spans="1:19" x14ac:dyDescent="0.25">
      <c r="A1575">
        <v>1574</v>
      </c>
      <c r="B1575" s="1">
        <v>43731</v>
      </c>
      <c r="C1575" s="1">
        <v>43739</v>
      </c>
      <c r="D1575" s="1">
        <v>43760</v>
      </c>
      <c r="E1575" s="1">
        <v>43762</v>
      </c>
      <c r="F1575">
        <v>1</v>
      </c>
      <c r="G1575">
        <v>11</v>
      </c>
      <c r="H1575">
        <v>196</v>
      </c>
      <c r="I1575" s="6">
        <v>0</v>
      </c>
      <c r="J1575">
        <v>2</v>
      </c>
      <c r="K1575" t="str">
        <f>_xlfn.XLOOKUP(fCompras!F1575,dComprador!$A$2:$A$7,dComprador!$B$2:$B$7)</f>
        <v>Alon</v>
      </c>
      <c r="L1575" t="str">
        <f>_xlfn.XLOOKUP(J1575,dFornecedor!$A$2:$A$6,dFornecedor!$B$2:$B$6)</f>
        <v>Minerva</v>
      </c>
      <c r="M1575" t="str">
        <f>_xlfn.XLOOKUP(G1575,dMateriaPrima!$A$2:$A$12,dMateriaPrima!$B$2:$B$12)</f>
        <v>Papel</v>
      </c>
      <c r="N1575" s="2">
        <f>_xlfn.XLOOKUP(G1575,dMateriaPrima!$A$2:$A$12,dMateriaPrima!$C$2:$C$12)</f>
        <v>9</v>
      </c>
      <c r="O1575" s="3">
        <f t="shared" si="120"/>
        <v>1764</v>
      </c>
      <c r="P1575" s="4">
        <f t="shared" si="121"/>
        <v>0</v>
      </c>
      <c r="Q1575" s="3">
        <f t="shared" si="122"/>
        <v>1764</v>
      </c>
      <c r="R1575" t="str">
        <f t="shared" si="123"/>
        <v>Em atraso</v>
      </c>
      <c r="S1575" s="5">
        <f t="shared" si="124"/>
        <v>2</v>
      </c>
    </row>
    <row r="1576" spans="1:19" x14ac:dyDescent="0.25">
      <c r="A1576">
        <v>1575</v>
      </c>
      <c r="B1576" s="1">
        <v>43731</v>
      </c>
      <c r="C1576" s="1">
        <v>43731</v>
      </c>
      <c r="D1576" s="1">
        <v>43737</v>
      </c>
      <c r="E1576" s="1">
        <v>43740</v>
      </c>
      <c r="F1576">
        <v>4</v>
      </c>
      <c r="G1576">
        <v>4</v>
      </c>
      <c r="H1576">
        <v>231</v>
      </c>
      <c r="I1576" s="6">
        <v>0</v>
      </c>
      <c r="J1576">
        <v>2</v>
      </c>
      <c r="K1576" t="str">
        <f>_xlfn.XLOOKUP(fCompras!F1576,dComprador!$A$2:$A$7,dComprador!$B$2:$B$7)</f>
        <v>Lira</v>
      </c>
      <c r="L1576" t="str">
        <f>_xlfn.XLOOKUP(J1576,dFornecedor!$A$2:$A$6,dFornecedor!$B$2:$B$6)</f>
        <v>Minerva</v>
      </c>
      <c r="M1576" t="str">
        <f>_xlfn.XLOOKUP(G1576,dMateriaPrima!$A$2:$A$12,dMateriaPrima!$B$2:$B$12)</f>
        <v>Madeira</v>
      </c>
      <c r="N1576" s="2">
        <f>_xlfn.XLOOKUP(G1576,dMateriaPrima!$A$2:$A$12,dMateriaPrima!$C$2:$C$12)</f>
        <v>168</v>
      </c>
      <c r="O1576" s="3">
        <f t="shared" si="120"/>
        <v>38808</v>
      </c>
      <c r="P1576" s="4">
        <f t="shared" si="121"/>
        <v>0</v>
      </c>
      <c r="Q1576" s="3">
        <f t="shared" si="122"/>
        <v>38808</v>
      </c>
      <c r="R1576" t="str">
        <f t="shared" si="123"/>
        <v>Em atraso</v>
      </c>
      <c r="S1576" s="5">
        <f t="shared" si="124"/>
        <v>3</v>
      </c>
    </row>
    <row r="1577" spans="1:19" x14ac:dyDescent="0.25">
      <c r="A1577">
        <v>1576</v>
      </c>
      <c r="B1577" s="1">
        <v>43731</v>
      </c>
      <c r="C1577" s="1">
        <v>43731</v>
      </c>
      <c r="D1577" s="1">
        <v>43740</v>
      </c>
      <c r="E1577" s="1">
        <v>43744</v>
      </c>
      <c r="F1577">
        <v>1</v>
      </c>
      <c r="G1577">
        <v>11</v>
      </c>
      <c r="H1577">
        <v>28</v>
      </c>
      <c r="I1577" s="6">
        <v>0</v>
      </c>
      <c r="J1577">
        <v>2</v>
      </c>
      <c r="K1577" t="str">
        <f>_xlfn.XLOOKUP(fCompras!F1577,dComprador!$A$2:$A$7,dComprador!$B$2:$B$7)</f>
        <v>Alon</v>
      </c>
      <c r="L1577" t="str">
        <f>_xlfn.XLOOKUP(J1577,dFornecedor!$A$2:$A$6,dFornecedor!$B$2:$B$6)</f>
        <v>Minerva</v>
      </c>
      <c r="M1577" t="str">
        <f>_xlfn.XLOOKUP(G1577,dMateriaPrima!$A$2:$A$12,dMateriaPrima!$B$2:$B$12)</f>
        <v>Papel</v>
      </c>
      <c r="N1577" s="2">
        <f>_xlfn.XLOOKUP(G1577,dMateriaPrima!$A$2:$A$12,dMateriaPrima!$C$2:$C$12)</f>
        <v>9</v>
      </c>
      <c r="O1577" s="3">
        <f t="shared" si="120"/>
        <v>252</v>
      </c>
      <c r="P1577" s="4">
        <f t="shared" si="121"/>
        <v>0</v>
      </c>
      <c r="Q1577" s="3">
        <f t="shared" si="122"/>
        <v>252</v>
      </c>
      <c r="R1577" t="str">
        <f t="shared" si="123"/>
        <v>Em atraso</v>
      </c>
      <c r="S1577" s="5">
        <f t="shared" si="124"/>
        <v>4</v>
      </c>
    </row>
    <row r="1578" spans="1:19" x14ac:dyDescent="0.25">
      <c r="A1578">
        <v>1577</v>
      </c>
      <c r="B1578" s="1">
        <v>43731</v>
      </c>
      <c r="C1578" s="1">
        <v>43741</v>
      </c>
      <c r="D1578" s="1">
        <v>43748</v>
      </c>
      <c r="E1578" s="1">
        <v>43749</v>
      </c>
      <c r="F1578">
        <v>1</v>
      </c>
      <c r="G1578">
        <v>11</v>
      </c>
      <c r="H1578">
        <v>64</v>
      </c>
      <c r="I1578" s="6">
        <v>0.35</v>
      </c>
      <c r="J1578">
        <v>3</v>
      </c>
      <c r="K1578" t="str">
        <f>_xlfn.XLOOKUP(fCompras!F1578,dComprador!$A$2:$A$7,dComprador!$B$2:$B$7)</f>
        <v>Alon</v>
      </c>
      <c r="L1578" t="str">
        <f>_xlfn.XLOOKUP(J1578,dFornecedor!$A$2:$A$6,dFornecedor!$B$2:$B$6)</f>
        <v>StepUp</v>
      </c>
      <c r="M1578" t="str">
        <f>_xlfn.XLOOKUP(G1578,dMateriaPrima!$A$2:$A$12,dMateriaPrima!$B$2:$B$12)</f>
        <v>Papel</v>
      </c>
      <c r="N1578" s="2">
        <f>_xlfn.XLOOKUP(G1578,dMateriaPrima!$A$2:$A$12,dMateriaPrima!$C$2:$C$12)</f>
        <v>9</v>
      </c>
      <c r="O1578" s="3">
        <f t="shared" si="120"/>
        <v>576</v>
      </c>
      <c r="P1578" s="4">
        <f t="shared" si="121"/>
        <v>201.6</v>
      </c>
      <c r="Q1578" s="3">
        <f t="shared" si="122"/>
        <v>374.4</v>
      </c>
      <c r="R1578" t="str">
        <f t="shared" si="123"/>
        <v>Em atraso</v>
      </c>
      <c r="S1578" s="5">
        <f t="shared" si="124"/>
        <v>1</v>
      </c>
    </row>
    <row r="1579" spans="1:19" x14ac:dyDescent="0.25">
      <c r="A1579">
        <v>1578</v>
      </c>
      <c r="B1579" s="1">
        <v>43731</v>
      </c>
      <c r="C1579" s="1">
        <v>43733</v>
      </c>
      <c r="D1579" s="1">
        <v>43743</v>
      </c>
      <c r="E1579" s="1">
        <v>43744</v>
      </c>
      <c r="F1579">
        <v>3</v>
      </c>
      <c r="G1579">
        <v>7</v>
      </c>
      <c r="H1579">
        <v>140</v>
      </c>
      <c r="I1579" s="6">
        <v>0</v>
      </c>
      <c r="J1579">
        <v>5</v>
      </c>
      <c r="K1579" t="str">
        <f>_xlfn.XLOOKUP(fCompras!F1579,dComprador!$A$2:$A$7,dComprador!$B$2:$B$7)</f>
        <v>Diego</v>
      </c>
      <c r="L1579" t="str">
        <f>_xlfn.XLOOKUP(J1579,dFornecedor!$A$2:$A$6,dFornecedor!$B$2:$B$6)</f>
        <v>Atlas</v>
      </c>
      <c r="M1579" t="str">
        <f>_xlfn.XLOOKUP(G1579,dMateriaPrima!$A$2:$A$12,dMateriaPrima!$B$2:$B$12)</f>
        <v>Poliéster</v>
      </c>
      <c r="N1579" s="2">
        <f>_xlfn.XLOOKUP(G1579,dMateriaPrima!$A$2:$A$12,dMateriaPrima!$C$2:$C$12)</f>
        <v>8</v>
      </c>
      <c r="O1579" s="3">
        <f t="shared" si="120"/>
        <v>1120</v>
      </c>
      <c r="P1579" s="4">
        <f t="shared" si="121"/>
        <v>0</v>
      </c>
      <c r="Q1579" s="3">
        <f t="shared" si="122"/>
        <v>1120</v>
      </c>
      <c r="R1579" t="str">
        <f t="shared" si="123"/>
        <v>Em atraso</v>
      </c>
      <c r="S1579" s="5">
        <f t="shared" si="124"/>
        <v>1</v>
      </c>
    </row>
    <row r="1580" spans="1:19" x14ac:dyDescent="0.25">
      <c r="A1580">
        <v>1579</v>
      </c>
      <c r="B1580" s="1">
        <v>43731</v>
      </c>
      <c r="C1580" s="1">
        <v>43739</v>
      </c>
      <c r="D1580" s="1">
        <v>43761</v>
      </c>
      <c r="E1580" s="1">
        <v>43763</v>
      </c>
      <c r="F1580">
        <v>1</v>
      </c>
      <c r="G1580">
        <v>6</v>
      </c>
      <c r="H1580">
        <v>98</v>
      </c>
      <c r="I1580" s="6">
        <v>0</v>
      </c>
      <c r="J1580">
        <v>2</v>
      </c>
      <c r="K1580" t="str">
        <f>_xlfn.XLOOKUP(fCompras!F1580,dComprador!$A$2:$A$7,dComprador!$B$2:$B$7)</f>
        <v>Alon</v>
      </c>
      <c r="L1580" t="str">
        <f>_xlfn.XLOOKUP(J1580,dFornecedor!$A$2:$A$6,dFornecedor!$B$2:$B$6)</f>
        <v>Minerva</v>
      </c>
      <c r="M1580" t="str">
        <f>_xlfn.XLOOKUP(G1580,dMateriaPrima!$A$2:$A$12,dMateriaPrima!$B$2:$B$12)</f>
        <v>Fio Algodão</v>
      </c>
      <c r="N1580" s="2">
        <f>_xlfn.XLOOKUP(G1580,dMateriaPrima!$A$2:$A$12,dMateriaPrima!$C$2:$C$12)</f>
        <v>55.9</v>
      </c>
      <c r="O1580" s="3">
        <f t="shared" si="120"/>
        <v>5478.2</v>
      </c>
      <c r="P1580" s="4">
        <f t="shared" si="121"/>
        <v>0</v>
      </c>
      <c r="Q1580" s="3">
        <f t="shared" si="122"/>
        <v>5478.2</v>
      </c>
      <c r="R1580" t="str">
        <f t="shared" si="123"/>
        <v>Em atraso</v>
      </c>
      <c r="S1580" s="5">
        <f t="shared" si="124"/>
        <v>2</v>
      </c>
    </row>
    <row r="1581" spans="1:19" x14ac:dyDescent="0.25">
      <c r="A1581">
        <v>1580</v>
      </c>
      <c r="B1581" s="1">
        <v>43732</v>
      </c>
      <c r="C1581" s="1">
        <v>43732</v>
      </c>
      <c r="D1581" s="1">
        <v>43739</v>
      </c>
      <c r="E1581" s="1">
        <v>43742</v>
      </c>
      <c r="F1581">
        <v>4</v>
      </c>
      <c r="G1581">
        <v>1</v>
      </c>
      <c r="H1581">
        <v>241</v>
      </c>
      <c r="I1581" s="6">
        <v>0</v>
      </c>
      <c r="J1581">
        <v>2</v>
      </c>
      <c r="K1581" t="str">
        <f>_xlfn.XLOOKUP(fCompras!F1581,dComprador!$A$2:$A$7,dComprador!$B$2:$B$7)</f>
        <v>Lira</v>
      </c>
      <c r="L1581" t="str">
        <f>_xlfn.XLOOKUP(J1581,dFornecedor!$A$2:$A$6,dFornecedor!$B$2:$B$6)</f>
        <v>Minerva</v>
      </c>
      <c r="M1581" t="str">
        <f>_xlfn.XLOOKUP(G1581,dMateriaPrima!$A$2:$A$12,dMateriaPrima!$B$2:$B$12)</f>
        <v>Tecido</v>
      </c>
      <c r="N1581" s="2">
        <f>_xlfn.XLOOKUP(G1581,dMateriaPrima!$A$2:$A$12,dMateriaPrima!$C$2:$C$12)</f>
        <v>18</v>
      </c>
      <c r="O1581" s="3">
        <f t="shared" si="120"/>
        <v>4338</v>
      </c>
      <c r="P1581" s="4">
        <f t="shared" si="121"/>
        <v>0</v>
      </c>
      <c r="Q1581" s="3">
        <f t="shared" si="122"/>
        <v>4338</v>
      </c>
      <c r="R1581" t="str">
        <f t="shared" si="123"/>
        <v>Em atraso</v>
      </c>
      <c r="S1581" s="5">
        <f t="shared" si="124"/>
        <v>3</v>
      </c>
    </row>
    <row r="1582" spans="1:19" x14ac:dyDescent="0.25">
      <c r="A1582">
        <v>1581</v>
      </c>
      <c r="B1582" s="1">
        <v>43732</v>
      </c>
      <c r="C1582" s="1">
        <v>43740</v>
      </c>
      <c r="D1582" s="1">
        <v>43744</v>
      </c>
      <c r="E1582" s="1">
        <v>43749</v>
      </c>
      <c r="F1582">
        <v>4</v>
      </c>
      <c r="G1582">
        <v>1</v>
      </c>
      <c r="H1582">
        <v>133</v>
      </c>
      <c r="I1582" s="6">
        <v>0</v>
      </c>
      <c r="J1582">
        <v>2</v>
      </c>
      <c r="K1582" t="str">
        <f>_xlfn.XLOOKUP(fCompras!F1582,dComprador!$A$2:$A$7,dComprador!$B$2:$B$7)</f>
        <v>Lira</v>
      </c>
      <c r="L1582" t="str">
        <f>_xlfn.XLOOKUP(J1582,dFornecedor!$A$2:$A$6,dFornecedor!$B$2:$B$6)</f>
        <v>Minerva</v>
      </c>
      <c r="M1582" t="str">
        <f>_xlfn.XLOOKUP(G1582,dMateriaPrima!$A$2:$A$12,dMateriaPrima!$B$2:$B$12)</f>
        <v>Tecido</v>
      </c>
      <c r="N1582" s="2">
        <f>_xlfn.XLOOKUP(G1582,dMateriaPrima!$A$2:$A$12,dMateriaPrima!$C$2:$C$12)</f>
        <v>18</v>
      </c>
      <c r="O1582" s="3">
        <f t="shared" si="120"/>
        <v>2394</v>
      </c>
      <c r="P1582" s="4">
        <f t="shared" si="121"/>
        <v>0</v>
      </c>
      <c r="Q1582" s="3">
        <f t="shared" si="122"/>
        <v>2394</v>
      </c>
      <c r="R1582" t="str">
        <f t="shared" si="123"/>
        <v>Em atraso</v>
      </c>
      <c r="S1582" s="5">
        <f t="shared" si="124"/>
        <v>5</v>
      </c>
    </row>
    <row r="1583" spans="1:19" x14ac:dyDescent="0.25">
      <c r="A1583">
        <v>1582</v>
      </c>
      <c r="B1583" s="1">
        <v>43732</v>
      </c>
      <c r="C1583" s="1">
        <v>43733</v>
      </c>
      <c r="D1583" s="1">
        <v>43740</v>
      </c>
      <c r="E1583" s="1">
        <v>43741</v>
      </c>
      <c r="F1583">
        <v>4</v>
      </c>
      <c r="G1583">
        <v>9</v>
      </c>
      <c r="H1583">
        <v>227</v>
      </c>
      <c r="I1583" s="6">
        <v>0</v>
      </c>
      <c r="J1583">
        <v>3</v>
      </c>
      <c r="K1583" t="str">
        <f>_xlfn.XLOOKUP(fCompras!F1583,dComprador!$A$2:$A$7,dComprador!$B$2:$B$7)</f>
        <v>Lira</v>
      </c>
      <c r="L1583" t="str">
        <f>_xlfn.XLOOKUP(J1583,dFornecedor!$A$2:$A$6,dFornecedor!$B$2:$B$6)</f>
        <v>StepUp</v>
      </c>
      <c r="M1583" t="str">
        <f>_xlfn.XLOOKUP(G1583,dMateriaPrima!$A$2:$A$12,dMateriaPrima!$B$2:$B$12)</f>
        <v>Couro</v>
      </c>
      <c r="N1583" s="2">
        <f>_xlfn.XLOOKUP(G1583,dMateriaPrima!$A$2:$A$12,dMateriaPrima!$C$2:$C$12)</f>
        <v>4.4000000000000004</v>
      </c>
      <c r="O1583" s="3">
        <f t="shared" si="120"/>
        <v>998.80000000000007</v>
      </c>
      <c r="P1583" s="4">
        <f t="shared" si="121"/>
        <v>0</v>
      </c>
      <c r="Q1583" s="3">
        <f t="shared" si="122"/>
        <v>998.80000000000007</v>
      </c>
      <c r="R1583" t="str">
        <f t="shared" si="123"/>
        <v>Em atraso</v>
      </c>
      <c r="S1583" s="5">
        <f t="shared" si="124"/>
        <v>1</v>
      </c>
    </row>
    <row r="1584" spans="1:19" x14ac:dyDescent="0.25">
      <c r="A1584">
        <v>1583</v>
      </c>
      <c r="B1584" s="1">
        <v>43732</v>
      </c>
      <c r="C1584" s="1">
        <v>43734</v>
      </c>
      <c r="D1584" s="1">
        <v>43738</v>
      </c>
      <c r="E1584" s="1">
        <v>43743</v>
      </c>
      <c r="F1584">
        <v>4</v>
      </c>
      <c r="G1584">
        <v>10</v>
      </c>
      <c r="H1584">
        <v>21</v>
      </c>
      <c r="I1584" s="6">
        <v>0</v>
      </c>
      <c r="J1584">
        <v>3</v>
      </c>
      <c r="K1584" t="str">
        <f>_xlfn.XLOOKUP(fCompras!F1584,dComprador!$A$2:$A$7,dComprador!$B$2:$B$7)</f>
        <v>Lira</v>
      </c>
      <c r="L1584" t="str">
        <f>_xlfn.XLOOKUP(J1584,dFornecedor!$A$2:$A$6,dFornecedor!$B$2:$B$6)</f>
        <v>StepUp</v>
      </c>
      <c r="M1584" t="str">
        <f>_xlfn.XLOOKUP(G1584,dMateriaPrima!$A$2:$A$12,dMateriaPrima!$B$2:$B$12)</f>
        <v>Pedra Britada</v>
      </c>
      <c r="N1584" s="2">
        <f>_xlfn.XLOOKUP(G1584,dMateriaPrima!$A$2:$A$12,dMateriaPrima!$C$2:$C$12)</f>
        <v>56</v>
      </c>
      <c r="O1584" s="3">
        <f t="shared" si="120"/>
        <v>1176</v>
      </c>
      <c r="P1584" s="4">
        <f t="shared" si="121"/>
        <v>0</v>
      </c>
      <c r="Q1584" s="3">
        <f t="shared" si="122"/>
        <v>1176</v>
      </c>
      <c r="R1584" t="str">
        <f t="shared" si="123"/>
        <v>Em atraso</v>
      </c>
      <c r="S1584" s="5">
        <f t="shared" si="124"/>
        <v>5</v>
      </c>
    </row>
    <row r="1585" spans="1:19" x14ac:dyDescent="0.25">
      <c r="A1585">
        <v>1584</v>
      </c>
      <c r="B1585" s="1">
        <v>43732</v>
      </c>
      <c r="C1585" s="1">
        <v>43740</v>
      </c>
      <c r="D1585" s="1">
        <v>43741</v>
      </c>
      <c r="E1585" s="1">
        <v>43744</v>
      </c>
      <c r="F1585">
        <v>4</v>
      </c>
      <c r="G1585">
        <v>4</v>
      </c>
      <c r="H1585">
        <v>91</v>
      </c>
      <c r="I1585" s="6">
        <v>0</v>
      </c>
      <c r="J1585">
        <v>2</v>
      </c>
      <c r="K1585" t="str">
        <f>_xlfn.XLOOKUP(fCompras!F1585,dComprador!$A$2:$A$7,dComprador!$B$2:$B$7)</f>
        <v>Lira</v>
      </c>
      <c r="L1585" t="str">
        <f>_xlfn.XLOOKUP(J1585,dFornecedor!$A$2:$A$6,dFornecedor!$B$2:$B$6)</f>
        <v>Minerva</v>
      </c>
      <c r="M1585" t="str">
        <f>_xlfn.XLOOKUP(G1585,dMateriaPrima!$A$2:$A$12,dMateriaPrima!$B$2:$B$12)</f>
        <v>Madeira</v>
      </c>
      <c r="N1585" s="2">
        <f>_xlfn.XLOOKUP(G1585,dMateriaPrima!$A$2:$A$12,dMateriaPrima!$C$2:$C$12)</f>
        <v>168</v>
      </c>
      <c r="O1585" s="3">
        <f t="shared" si="120"/>
        <v>15288</v>
      </c>
      <c r="P1585" s="4">
        <f t="shared" si="121"/>
        <v>0</v>
      </c>
      <c r="Q1585" s="3">
        <f t="shared" si="122"/>
        <v>15288</v>
      </c>
      <c r="R1585" t="str">
        <f t="shared" si="123"/>
        <v>Em atraso</v>
      </c>
      <c r="S1585" s="5">
        <f t="shared" si="124"/>
        <v>3</v>
      </c>
    </row>
    <row r="1586" spans="1:19" x14ac:dyDescent="0.25">
      <c r="A1586">
        <v>1585</v>
      </c>
      <c r="B1586" s="1">
        <v>43732</v>
      </c>
      <c r="C1586" s="1">
        <v>43740</v>
      </c>
      <c r="D1586" s="1">
        <v>43741</v>
      </c>
      <c r="E1586" s="1">
        <v>43747</v>
      </c>
      <c r="F1586">
        <v>4</v>
      </c>
      <c r="G1586">
        <v>11</v>
      </c>
      <c r="H1586">
        <v>110</v>
      </c>
      <c r="I1586" s="6">
        <v>0</v>
      </c>
      <c r="J1586">
        <v>2</v>
      </c>
      <c r="K1586" t="str">
        <f>_xlfn.XLOOKUP(fCompras!F1586,dComprador!$A$2:$A$7,dComprador!$B$2:$B$7)</f>
        <v>Lira</v>
      </c>
      <c r="L1586" t="str">
        <f>_xlfn.XLOOKUP(J1586,dFornecedor!$A$2:$A$6,dFornecedor!$B$2:$B$6)</f>
        <v>Minerva</v>
      </c>
      <c r="M1586" t="str">
        <f>_xlfn.XLOOKUP(G1586,dMateriaPrima!$A$2:$A$12,dMateriaPrima!$B$2:$B$12)</f>
        <v>Papel</v>
      </c>
      <c r="N1586" s="2">
        <f>_xlfn.XLOOKUP(G1586,dMateriaPrima!$A$2:$A$12,dMateriaPrima!$C$2:$C$12)</f>
        <v>9</v>
      </c>
      <c r="O1586" s="3">
        <f t="shared" si="120"/>
        <v>990</v>
      </c>
      <c r="P1586" s="4">
        <f t="shared" si="121"/>
        <v>0</v>
      </c>
      <c r="Q1586" s="3">
        <f t="shared" si="122"/>
        <v>990</v>
      </c>
      <c r="R1586" t="str">
        <f t="shared" si="123"/>
        <v>Em atraso</v>
      </c>
      <c r="S1586" s="5">
        <f t="shared" si="124"/>
        <v>6</v>
      </c>
    </row>
    <row r="1587" spans="1:19" x14ac:dyDescent="0.25">
      <c r="A1587">
        <v>1586</v>
      </c>
      <c r="B1587" s="1">
        <v>43732</v>
      </c>
      <c r="C1587" s="1">
        <v>43734</v>
      </c>
      <c r="D1587" s="1">
        <v>43747</v>
      </c>
      <c r="E1587" s="1">
        <v>43749</v>
      </c>
      <c r="F1587">
        <v>1</v>
      </c>
      <c r="G1587">
        <v>4</v>
      </c>
      <c r="H1587">
        <v>336</v>
      </c>
      <c r="I1587" s="6">
        <v>0</v>
      </c>
      <c r="J1587">
        <v>1</v>
      </c>
      <c r="K1587" t="str">
        <f>_xlfn.XLOOKUP(fCompras!F1587,dComprador!$A$2:$A$7,dComprador!$B$2:$B$7)</f>
        <v>Alon</v>
      </c>
      <c r="L1587" t="str">
        <f>_xlfn.XLOOKUP(J1587,dFornecedor!$A$2:$A$6,dFornecedor!$B$2:$B$6)</f>
        <v>NorthShore</v>
      </c>
      <c r="M1587" t="str">
        <f>_xlfn.XLOOKUP(G1587,dMateriaPrima!$A$2:$A$12,dMateriaPrima!$B$2:$B$12)</f>
        <v>Madeira</v>
      </c>
      <c r="N1587" s="2">
        <f>_xlfn.XLOOKUP(G1587,dMateriaPrima!$A$2:$A$12,dMateriaPrima!$C$2:$C$12)</f>
        <v>168</v>
      </c>
      <c r="O1587" s="3">
        <f t="shared" si="120"/>
        <v>56448</v>
      </c>
      <c r="P1587" s="4">
        <f t="shared" si="121"/>
        <v>0</v>
      </c>
      <c r="Q1587" s="3">
        <f t="shared" si="122"/>
        <v>56448</v>
      </c>
      <c r="R1587" t="str">
        <f t="shared" si="123"/>
        <v>Em atraso</v>
      </c>
      <c r="S1587" s="5">
        <f t="shared" si="124"/>
        <v>2</v>
      </c>
    </row>
    <row r="1588" spans="1:19" x14ac:dyDescent="0.25">
      <c r="A1588">
        <v>1587</v>
      </c>
      <c r="B1588" s="1">
        <v>43732</v>
      </c>
      <c r="C1588" s="1">
        <v>43735</v>
      </c>
      <c r="D1588" s="1">
        <v>43749</v>
      </c>
      <c r="E1588" s="1">
        <v>43751</v>
      </c>
      <c r="F1588">
        <v>1</v>
      </c>
      <c r="G1588">
        <v>11</v>
      </c>
      <c r="H1588">
        <v>97</v>
      </c>
      <c r="I1588" s="6">
        <v>0</v>
      </c>
      <c r="J1588">
        <v>3</v>
      </c>
      <c r="K1588" t="str">
        <f>_xlfn.XLOOKUP(fCompras!F1588,dComprador!$A$2:$A$7,dComprador!$B$2:$B$7)</f>
        <v>Alon</v>
      </c>
      <c r="L1588" t="str">
        <f>_xlfn.XLOOKUP(J1588,dFornecedor!$A$2:$A$6,dFornecedor!$B$2:$B$6)</f>
        <v>StepUp</v>
      </c>
      <c r="M1588" t="str">
        <f>_xlfn.XLOOKUP(G1588,dMateriaPrima!$A$2:$A$12,dMateriaPrima!$B$2:$B$12)</f>
        <v>Papel</v>
      </c>
      <c r="N1588" s="2">
        <f>_xlfn.XLOOKUP(G1588,dMateriaPrima!$A$2:$A$12,dMateriaPrima!$C$2:$C$12)</f>
        <v>9</v>
      </c>
      <c r="O1588" s="3">
        <f t="shared" si="120"/>
        <v>873</v>
      </c>
      <c r="P1588" s="4">
        <f t="shared" si="121"/>
        <v>0</v>
      </c>
      <c r="Q1588" s="3">
        <f t="shared" si="122"/>
        <v>873</v>
      </c>
      <c r="R1588" t="str">
        <f t="shared" si="123"/>
        <v>Em atraso</v>
      </c>
      <c r="S1588" s="5">
        <f t="shared" si="124"/>
        <v>2</v>
      </c>
    </row>
    <row r="1589" spans="1:19" x14ac:dyDescent="0.25">
      <c r="A1589">
        <v>1588</v>
      </c>
      <c r="B1589" s="1">
        <v>43732</v>
      </c>
      <c r="C1589" s="1">
        <v>43739</v>
      </c>
      <c r="D1589" s="1">
        <v>43749</v>
      </c>
      <c r="E1589" s="1">
        <v>43755</v>
      </c>
      <c r="F1589">
        <v>1</v>
      </c>
      <c r="G1589">
        <v>8</v>
      </c>
      <c r="H1589">
        <v>488</v>
      </c>
      <c r="I1589" s="6">
        <v>0</v>
      </c>
      <c r="J1589">
        <v>2</v>
      </c>
      <c r="K1589" t="str">
        <f>_xlfn.XLOOKUP(fCompras!F1589,dComprador!$A$2:$A$7,dComprador!$B$2:$B$7)</f>
        <v>Alon</v>
      </c>
      <c r="L1589" t="str">
        <f>_xlfn.XLOOKUP(J1589,dFornecedor!$A$2:$A$6,dFornecedor!$B$2:$B$6)</f>
        <v>Minerva</v>
      </c>
      <c r="M1589" t="str">
        <f>_xlfn.XLOOKUP(G1589,dMateriaPrima!$A$2:$A$12,dMateriaPrima!$B$2:$B$12)</f>
        <v>Cimento</v>
      </c>
      <c r="N1589" s="2">
        <f>_xlfn.XLOOKUP(G1589,dMateriaPrima!$A$2:$A$12,dMateriaPrima!$C$2:$C$12)</f>
        <v>23</v>
      </c>
      <c r="O1589" s="3">
        <f t="shared" si="120"/>
        <v>11224</v>
      </c>
      <c r="P1589" s="4">
        <f t="shared" si="121"/>
        <v>0</v>
      </c>
      <c r="Q1589" s="3">
        <f t="shared" si="122"/>
        <v>11224</v>
      </c>
      <c r="R1589" t="str">
        <f t="shared" si="123"/>
        <v>Em atraso</v>
      </c>
      <c r="S1589" s="5">
        <f t="shared" si="124"/>
        <v>6</v>
      </c>
    </row>
    <row r="1590" spans="1:19" x14ac:dyDescent="0.25">
      <c r="A1590">
        <v>1589</v>
      </c>
      <c r="B1590" s="1">
        <v>43732</v>
      </c>
      <c r="C1590" s="1">
        <v>43740</v>
      </c>
      <c r="D1590" s="1">
        <v>43745</v>
      </c>
      <c r="E1590" s="1">
        <v>43746</v>
      </c>
      <c r="F1590">
        <v>1</v>
      </c>
      <c r="G1590">
        <v>9</v>
      </c>
      <c r="H1590">
        <v>10</v>
      </c>
      <c r="I1590" s="6">
        <v>0</v>
      </c>
      <c r="J1590">
        <v>2</v>
      </c>
      <c r="K1590" t="str">
        <f>_xlfn.XLOOKUP(fCompras!F1590,dComprador!$A$2:$A$7,dComprador!$B$2:$B$7)</f>
        <v>Alon</v>
      </c>
      <c r="L1590" t="str">
        <f>_xlfn.XLOOKUP(J1590,dFornecedor!$A$2:$A$6,dFornecedor!$B$2:$B$6)</f>
        <v>Minerva</v>
      </c>
      <c r="M1590" t="str">
        <f>_xlfn.XLOOKUP(G1590,dMateriaPrima!$A$2:$A$12,dMateriaPrima!$B$2:$B$12)</f>
        <v>Couro</v>
      </c>
      <c r="N1590" s="2">
        <f>_xlfn.XLOOKUP(G1590,dMateriaPrima!$A$2:$A$12,dMateriaPrima!$C$2:$C$12)</f>
        <v>4.4000000000000004</v>
      </c>
      <c r="O1590" s="3">
        <f t="shared" si="120"/>
        <v>44</v>
      </c>
      <c r="P1590" s="4">
        <f t="shared" si="121"/>
        <v>0</v>
      </c>
      <c r="Q1590" s="3">
        <f t="shared" si="122"/>
        <v>44</v>
      </c>
      <c r="R1590" t="str">
        <f t="shared" si="123"/>
        <v>Em atraso</v>
      </c>
      <c r="S1590" s="5">
        <f t="shared" si="124"/>
        <v>1</v>
      </c>
    </row>
    <row r="1591" spans="1:19" x14ac:dyDescent="0.25">
      <c r="A1591">
        <v>1590</v>
      </c>
      <c r="B1591" s="1">
        <v>43732</v>
      </c>
      <c r="C1591" s="1">
        <v>43735</v>
      </c>
      <c r="D1591" s="1">
        <v>43743</v>
      </c>
      <c r="E1591" s="1">
        <v>43746</v>
      </c>
      <c r="F1591">
        <v>3</v>
      </c>
      <c r="G1591">
        <v>11</v>
      </c>
      <c r="H1591">
        <v>90</v>
      </c>
      <c r="I1591" s="6">
        <v>0</v>
      </c>
      <c r="J1591">
        <v>1</v>
      </c>
      <c r="K1591" t="str">
        <f>_xlfn.XLOOKUP(fCompras!F1591,dComprador!$A$2:$A$7,dComprador!$B$2:$B$7)</f>
        <v>Diego</v>
      </c>
      <c r="L1591" t="str">
        <f>_xlfn.XLOOKUP(J1591,dFornecedor!$A$2:$A$6,dFornecedor!$B$2:$B$6)</f>
        <v>NorthShore</v>
      </c>
      <c r="M1591" t="str">
        <f>_xlfn.XLOOKUP(G1591,dMateriaPrima!$A$2:$A$12,dMateriaPrima!$B$2:$B$12)</f>
        <v>Papel</v>
      </c>
      <c r="N1591" s="2">
        <f>_xlfn.XLOOKUP(G1591,dMateriaPrima!$A$2:$A$12,dMateriaPrima!$C$2:$C$12)</f>
        <v>9</v>
      </c>
      <c r="O1591" s="3">
        <f t="shared" si="120"/>
        <v>810</v>
      </c>
      <c r="P1591" s="4">
        <f t="shared" si="121"/>
        <v>0</v>
      </c>
      <c r="Q1591" s="3">
        <f t="shared" si="122"/>
        <v>810</v>
      </c>
      <c r="R1591" t="str">
        <f t="shared" si="123"/>
        <v>Em atraso</v>
      </c>
      <c r="S1591" s="5">
        <f t="shared" si="124"/>
        <v>3</v>
      </c>
    </row>
    <row r="1592" spans="1:19" x14ac:dyDescent="0.25">
      <c r="A1592">
        <v>1591</v>
      </c>
      <c r="B1592" s="1">
        <v>43732</v>
      </c>
      <c r="C1592" s="1">
        <v>43740</v>
      </c>
      <c r="D1592" s="1">
        <v>43744</v>
      </c>
      <c r="E1592" s="1">
        <v>43743</v>
      </c>
      <c r="F1592">
        <v>2</v>
      </c>
      <c r="G1592">
        <v>5</v>
      </c>
      <c r="H1592">
        <v>231</v>
      </c>
      <c r="I1592" s="6">
        <v>0</v>
      </c>
      <c r="J1592">
        <v>3</v>
      </c>
      <c r="K1592" t="str">
        <f>_xlfn.XLOOKUP(fCompras!F1592,dComprador!$A$2:$A$7,dComprador!$B$2:$B$7)</f>
        <v>João</v>
      </c>
      <c r="L1592" t="str">
        <f>_xlfn.XLOOKUP(J1592,dFornecedor!$A$2:$A$6,dFornecedor!$B$2:$B$6)</f>
        <v>StepUp</v>
      </c>
      <c r="M1592" t="str">
        <f>_xlfn.XLOOKUP(G1592,dMateriaPrima!$A$2:$A$12,dMateriaPrima!$B$2:$B$12)</f>
        <v>Areia</v>
      </c>
      <c r="N1592" s="2">
        <f>_xlfn.XLOOKUP(G1592,dMateriaPrima!$A$2:$A$12,dMateriaPrima!$C$2:$C$12)</f>
        <v>3.59</v>
      </c>
      <c r="O1592" s="3">
        <f t="shared" si="120"/>
        <v>829.29</v>
      </c>
      <c r="P1592" s="4">
        <f t="shared" si="121"/>
        <v>0</v>
      </c>
      <c r="Q1592" s="3">
        <f t="shared" si="122"/>
        <v>829.29</v>
      </c>
      <c r="R1592" t="str">
        <f t="shared" si="123"/>
        <v>No prazo</v>
      </c>
      <c r="S1592" s="5">
        <f t="shared" si="124"/>
        <v>0</v>
      </c>
    </row>
    <row r="1593" spans="1:19" x14ac:dyDescent="0.25">
      <c r="A1593">
        <v>1592</v>
      </c>
      <c r="B1593" s="1">
        <v>43732</v>
      </c>
      <c r="C1593" s="1">
        <v>43732</v>
      </c>
      <c r="D1593" s="1">
        <v>43757</v>
      </c>
      <c r="E1593" s="1">
        <v>43759</v>
      </c>
      <c r="F1593">
        <v>2</v>
      </c>
      <c r="G1593">
        <v>5</v>
      </c>
      <c r="H1593">
        <v>485</v>
      </c>
      <c r="I1593" s="6">
        <v>0</v>
      </c>
      <c r="J1593">
        <v>4</v>
      </c>
      <c r="K1593" t="str">
        <f>_xlfn.XLOOKUP(fCompras!F1593,dComprador!$A$2:$A$7,dComprador!$B$2:$B$7)</f>
        <v>João</v>
      </c>
      <c r="L1593" t="str">
        <f>_xlfn.XLOOKUP(J1593,dFornecedor!$A$2:$A$6,dFornecedor!$B$2:$B$6)</f>
        <v>AlphaOmega</v>
      </c>
      <c r="M1593" t="str">
        <f>_xlfn.XLOOKUP(G1593,dMateriaPrima!$A$2:$A$12,dMateriaPrima!$B$2:$B$12)</f>
        <v>Areia</v>
      </c>
      <c r="N1593" s="2">
        <f>_xlfn.XLOOKUP(G1593,dMateriaPrima!$A$2:$A$12,dMateriaPrima!$C$2:$C$12)</f>
        <v>3.59</v>
      </c>
      <c r="O1593" s="3">
        <f t="shared" si="120"/>
        <v>1741.1499999999999</v>
      </c>
      <c r="P1593" s="4">
        <f t="shared" si="121"/>
        <v>0</v>
      </c>
      <c r="Q1593" s="3">
        <f t="shared" si="122"/>
        <v>1741.1499999999999</v>
      </c>
      <c r="R1593" t="str">
        <f t="shared" si="123"/>
        <v>Em atraso</v>
      </c>
      <c r="S1593" s="5">
        <f t="shared" si="124"/>
        <v>2</v>
      </c>
    </row>
    <row r="1594" spans="1:19" x14ac:dyDescent="0.25">
      <c r="A1594">
        <v>1593</v>
      </c>
      <c r="B1594" s="1">
        <v>43732</v>
      </c>
      <c r="C1594" s="1">
        <v>43742</v>
      </c>
      <c r="D1594" s="1">
        <v>43765</v>
      </c>
      <c r="E1594" s="1">
        <v>43763</v>
      </c>
      <c r="F1594">
        <v>1</v>
      </c>
      <c r="G1594">
        <v>5</v>
      </c>
      <c r="H1594">
        <v>65</v>
      </c>
      <c r="I1594" s="6">
        <v>0</v>
      </c>
      <c r="J1594">
        <v>1</v>
      </c>
      <c r="K1594" t="str">
        <f>_xlfn.XLOOKUP(fCompras!F1594,dComprador!$A$2:$A$7,dComprador!$B$2:$B$7)</f>
        <v>Alon</v>
      </c>
      <c r="L1594" t="str">
        <f>_xlfn.XLOOKUP(J1594,dFornecedor!$A$2:$A$6,dFornecedor!$B$2:$B$6)</f>
        <v>NorthShore</v>
      </c>
      <c r="M1594" t="str">
        <f>_xlfn.XLOOKUP(G1594,dMateriaPrima!$A$2:$A$12,dMateriaPrima!$B$2:$B$12)</f>
        <v>Areia</v>
      </c>
      <c r="N1594" s="2">
        <f>_xlfn.XLOOKUP(G1594,dMateriaPrima!$A$2:$A$12,dMateriaPrima!$C$2:$C$12)</f>
        <v>3.59</v>
      </c>
      <c r="O1594" s="3">
        <f t="shared" si="120"/>
        <v>233.35</v>
      </c>
      <c r="P1594" s="4">
        <f t="shared" si="121"/>
        <v>0</v>
      </c>
      <c r="Q1594" s="3">
        <f t="shared" si="122"/>
        <v>233.35</v>
      </c>
      <c r="R1594" t="str">
        <f t="shared" si="123"/>
        <v>No prazo</v>
      </c>
      <c r="S1594" s="5">
        <f t="shared" si="124"/>
        <v>0</v>
      </c>
    </row>
    <row r="1595" spans="1:19" x14ac:dyDescent="0.25">
      <c r="A1595">
        <v>1594</v>
      </c>
      <c r="B1595" s="1">
        <v>43732</v>
      </c>
      <c r="C1595" s="1">
        <v>43732</v>
      </c>
      <c r="D1595" s="1">
        <v>43754</v>
      </c>
      <c r="E1595" s="1">
        <v>43756</v>
      </c>
      <c r="F1595">
        <v>1</v>
      </c>
      <c r="G1595">
        <v>1</v>
      </c>
      <c r="H1595">
        <v>86</v>
      </c>
      <c r="I1595" s="6">
        <v>0</v>
      </c>
      <c r="J1595">
        <v>2</v>
      </c>
      <c r="K1595" t="str">
        <f>_xlfn.XLOOKUP(fCompras!F1595,dComprador!$A$2:$A$7,dComprador!$B$2:$B$7)</f>
        <v>Alon</v>
      </c>
      <c r="L1595" t="str">
        <f>_xlfn.XLOOKUP(J1595,dFornecedor!$A$2:$A$6,dFornecedor!$B$2:$B$6)</f>
        <v>Minerva</v>
      </c>
      <c r="M1595" t="str">
        <f>_xlfn.XLOOKUP(G1595,dMateriaPrima!$A$2:$A$12,dMateriaPrima!$B$2:$B$12)</f>
        <v>Tecido</v>
      </c>
      <c r="N1595" s="2">
        <f>_xlfn.XLOOKUP(G1595,dMateriaPrima!$A$2:$A$12,dMateriaPrima!$C$2:$C$12)</f>
        <v>18</v>
      </c>
      <c r="O1595" s="3">
        <f t="shared" si="120"/>
        <v>1548</v>
      </c>
      <c r="P1595" s="4">
        <f t="shared" si="121"/>
        <v>0</v>
      </c>
      <c r="Q1595" s="3">
        <f t="shared" si="122"/>
        <v>1548</v>
      </c>
      <c r="R1595" t="str">
        <f t="shared" si="123"/>
        <v>Em atraso</v>
      </c>
      <c r="S1595" s="5">
        <f t="shared" si="124"/>
        <v>2</v>
      </c>
    </row>
    <row r="1596" spans="1:19" x14ac:dyDescent="0.25">
      <c r="A1596">
        <v>1595</v>
      </c>
      <c r="B1596" s="1">
        <v>43733</v>
      </c>
      <c r="C1596" s="1">
        <v>43741</v>
      </c>
      <c r="D1596" s="1">
        <v>43743</v>
      </c>
      <c r="E1596" s="1">
        <v>43747</v>
      </c>
      <c r="F1596">
        <v>4</v>
      </c>
      <c r="G1596">
        <v>8</v>
      </c>
      <c r="H1596">
        <v>76</v>
      </c>
      <c r="I1596" s="6">
        <v>0</v>
      </c>
      <c r="J1596">
        <v>2</v>
      </c>
      <c r="K1596" t="str">
        <f>_xlfn.XLOOKUP(fCompras!F1596,dComprador!$A$2:$A$7,dComprador!$B$2:$B$7)</f>
        <v>Lira</v>
      </c>
      <c r="L1596" t="str">
        <f>_xlfn.XLOOKUP(J1596,dFornecedor!$A$2:$A$6,dFornecedor!$B$2:$B$6)</f>
        <v>Minerva</v>
      </c>
      <c r="M1596" t="str">
        <f>_xlfn.XLOOKUP(G1596,dMateriaPrima!$A$2:$A$12,dMateriaPrima!$B$2:$B$12)</f>
        <v>Cimento</v>
      </c>
      <c r="N1596" s="2">
        <f>_xlfn.XLOOKUP(G1596,dMateriaPrima!$A$2:$A$12,dMateriaPrima!$C$2:$C$12)</f>
        <v>23</v>
      </c>
      <c r="O1596" s="3">
        <f t="shared" si="120"/>
        <v>1748</v>
      </c>
      <c r="P1596" s="4">
        <f t="shared" si="121"/>
        <v>0</v>
      </c>
      <c r="Q1596" s="3">
        <f t="shared" si="122"/>
        <v>1748</v>
      </c>
      <c r="R1596" t="str">
        <f t="shared" si="123"/>
        <v>Em atraso</v>
      </c>
      <c r="S1596" s="5">
        <f t="shared" si="124"/>
        <v>4</v>
      </c>
    </row>
    <row r="1597" spans="1:19" x14ac:dyDescent="0.25">
      <c r="A1597">
        <v>1596</v>
      </c>
      <c r="B1597" s="1">
        <v>43733</v>
      </c>
      <c r="C1597" s="1">
        <v>43737</v>
      </c>
      <c r="D1597" s="1">
        <v>43741</v>
      </c>
      <c r="E1597" s="1">
        <v>43741</v>
      </c>
      <c r="F1597">
        <v>4</v>
      </c>
      <c r="G1597">
        <v>11</v>
      </c>
      <c r="H1597">
        <v>254</v>
      </c>
      <c r="I1597" s="6">
        <v>0</v>
      </c>
      <c r="J1597">
        <v>3</v>
      </c>
      <c r="K1597" t="str">
        <f>_xlfn.XLOOKUP(fCompras!F1597,dComprador!$A$2:$A$7,dComprador!$B$2:$B$7)</f>
        <v>Lira</v>
      </c>
      <c r="L1597" t="str">
        <f>_xlfn.XLOOKUP(J1597,dFornecedor!$A$2:$A$6,dFornecedor!$B$2:$B$6)</f>
        <v>StepUp</v>
      </c>
      <c r="M1597" t="str">
        <f>_xlfn.XLOOKUP(G1597,dMateriaPrima!$A$2:$A$12,dMateriaPrima!$B$2:$B$12)</f>
        <v>Papel</v>
      </c>
      <c r="N1597" s="2">
        <f>_xlfn.XLOOKUP(G1597,dMateriaPrima!$A$2:$A$12,dMateriaPrima!$C$2:$C$12)</f>
        <v>9</v>
      </c>
      <c r="O1597" s="3">
        <f t="shared" si="120"/>
        <v>2286</v>
      </c>
      <c r="P1597" s="4">
        <f t="shared" si="121"/>
        <v>0</v>
      </c>
      <c r="Q1597" s="3">
        <f t="shared" si="122"/>
        <v>2286</v>
      </c>
      <c r="R1597" t="str">
        <f t="shared" si="123"/>
        <v>No prazo</v>
      </c>
      <c r="S1597" s="5">
        <f t="shared" si="124"/>
        <v>0</v>
      </c>
    </row>
    <row r="1598" spans="1:19" x14ac:dyDescent="0.25">
      <c r="A1598">
        <v>1597</v>
      </c>
      <c r="B1598" s="1">
        <v>43733</v>
      </c>
      <c r="C1598" s="1">
        <v>43743</v>
      </c>
      <c r="D1598" s="1">
        <v>43743</v>
      </c>
      <c r="E1598" s="1">
        <v>43749</v>
      </c>
      <c r="F1598">
        <v>4</v>
      </c>
      <c r="G1598">
        <v>9</v>
      </c>
      <c r="H1598">
        <v>79</v>
      </c>
      <c r="I1598" s="6">
        <v>0</v>
      </c>
      <c r="J1598">
        <v>1</v>
      </c>
      <c r="K1598" t="str">
        <f>_xlfn.XLOOKUP(fCompras!F1598,dComprador!$A$2:$A$7,dComprador!$B$2:$B$7)</f>
        <v>Lira</v>
      </c>
      <c r="L1598" t="str">
        <f>_xlfn.XLOOKUP(J1598,dFornecedor!$A$2:$A$6,dFornecedor!$B$2:$B$6)</f>
        <v>NorthShore</v>
      </c>
      <c r="M1598" t="str">
        <f>_xlfn.XLOOKUP(G1598,dMateriaPrima!$A$2:$A$12,dMateriaPrima!$B$2:$B$12)</f>
        <v>Couro</v>
      </c>
      <c r="N1598" s="2">
        <f>_xlfn.XLOOKUP(G1598,dMateriaPrima!$A$2:$A$12,dMateriaPrima!$C$2:$C$12)</f>
        <v>4.4000000000000004</v>
      </c>
      <c r="O1598" s="3">
        <f t="shared" si="120"/>
        <v>347.6</v>
      </c>
      <c r="P1598" s="4">
        <f t="shared" si="121"/>
        <v>0</v>
      </c>
      <c r="Q1598" s="3">
        <f t="shared" si="122"/>
        <v>347.6</v>
      </c>
      <c r="R1598" t="str">
        <f t="shared" si="123"/>
        <v>Em atraso</v>
      </c>
      <c r="S1598" s="5">
        <f t="shared" si="124"/>
        <v>6</v>
      </c>
    </row>
    <row r="1599" spans="1:19" x14ac:dyDescent="0.25">
      <c r="A1599">
        <v>1598</v>
      </c>
      <c r="B1599" s="1">
        <v>43733</v>
      </c>
      <c r="C1599" s="1">
        <v>43741</v>
      </c>
      <c r="D1599" s="1">
        <v>43750</v>
      </c>
      <c r="E1599" s="1">
        <v>43752</v>
      </c>
      <c r="F1599">
        <v>1</v>
      </c>
      <c r="G1599">
        <v>1</v>
      </c>
      <c r="H1599">
        <v>41</v>
      </c>
      <c r="I1599" s="6">
        <v>0</v>
      </c>
      <c r="J1599">
        <v>3</v>
      </c>
      <c r="K1599" t="str">
        <f>_xlfn.XLOOKUP(fCompras!F1599,dComprador!$A$2:$A$7,dComprador!$B$2:$B$7)</f>
        <v>Alon</v>
      </c>
      <c r="L1599" t="str">
        <f>_xlfn.XLOOKUP(J1599,dFornecedor!$A$2:$A$6,dFornecedor!$B$2:$B$6)</f>
        <v>StepUp</v>
      </c>
      <c r="M1599" t="str">
        <f>_xlfn.XLOOKUP(G1599,dMateriaPrima!$A$2:$A$12,dMateriaPrima!$B$2:$B$12)</f>
        <v>Tecido</v>
      </c>
      <c r="N1599" s="2">
        <f>_xlfn.XLOOKUP(G1599,dMateriaPrima!$A$2:$A$12,dMateriaPrima!$C$2:$C$12)</f>
        <v>18</v>
      </c>
      <c r="O1599" s="3">
        <f t="shared" si="120"/>
        <v>738</v>
      </c>
      <c r="P1599" s="4">
        <f t="shared" si="121"/>
        <v>0</v>
      </c>
      <c r="Q1599" s="3">
        <f t="shared" si="122"/>
        <v>738</v>
      </c>
      <c r="R1599" t="str">
        <f t="shared" si="123"/>
        <v>Em atraso</v>
      </c>
      <c r="S1599" s="5">
        <f t="shared" si="124"/>
        <v>2</v>
      </c>
    </row>
    <row r="1600" spans="1:19" x14ac:dyDescent="0.25">
      <c r="A1600">
        <v>1599</v>
      </c>
      <c r="B1600" s="1">
        <v>43733</v>
      </c>
      <c r="C1600" s="1">
        <v>43735</v>
      </c>
      <c r="D1600" s="1">
        <v>43744</v>
      </c>
      <c r="E1600" s="1">
        <v>43746</v>
      </c>
      <c r="F1600">
        <v>3</v>
      </c>
      <c r="G1600">
        <v>1</v>
      </c>
      <c r="H1600">
        <v>53</v>
      </c>
      <c r="I1600" s="6">
        <v>0</v>
      </c>
      <c r="J1600">
        <v>2</v>
      </c>
      <c r="K1600" t="str">
        <f>_xlfn.XLOOKUP(fCompras!F1600,dComprador!$A$2:$A$7,dComprador!$B$2:$B$7)</f>
        <v>Diego</v>
      </c>
      <c r="L1600" t="str">
        <f>_xlfn.XLOOKUP(J1600,dFornecedor!$A$2:$A$6,dFornecedor!$B$2:$B$6)</f>
        <v>Minerva</v>
      </c>
      <c r="M1600" t="str">
        <f>_xlfn.XLOOKUP(G1600,dMateriaPrima!$A$2:$A$12,dMateriaPrima!$B$2:$B$12)</f>
        <v>Tecido</v>
      </c>
      <c r="N1600" s="2">
        <f>_xlfn.XLOOKUP(G1600,dMateriaPrima!$A$2:$A$12,dMateriaPrima!$C$2:$C$12)</f>
        <v>18</v>
      </c>
      <c r="O1600" s="3">
        <f t="shared" si="120"/>
        <v>954</v>
      </c>
      <c r="P1600" s="4">
        <f t="shared" si="121"/>
        <v>0</v>
      </c>
      <c r="Q1600" s="3">
        <f t="shared" si="122"/>
        <v>954</v>
      </c>
      <c r="R1600" t="str">
        <f t="shared" si="123"/>
        <v>Em atraso</v>
      </c>
      <c r="S1600" s="5">
        <f t="shared" si="124"/>
        <v>2</v>
      </c>
    </row>
    <row r="1601" spans="1:19" x14ac:dyDescent="0.25">
      <c r="A1601">
        <v>1600</v>
      </c>
      <c r="B1601" s="1">
        <v>43733</v>
      </c>
      <c r="C1601" s="1">
        <v>43733</v>
      </c>
      <c r="D1601" s="1">
        <v>43747</v>
      </c>
      <c r="E1601" s="1">
        <v>43748</v>
      </c>
      <c r="F1601">
        <v>2</v>
      </c>
      <c r="G1601">
        <v>11</v>
      </c>
      <c r="H1601">
        <v>382</v>
      </c>
      <c r="I1601" s="6">
        <v>0</v>
      </c>
      <c r="J1601">
        <v>4</v>
      </c>
      <c r="K1601" t="str">
        <f>_xlfn.XLOOKUP(fCompras!F1601,dComprador!$A$2:$A$7,dComprador!$B$2:$B$7)</f>
        <v>João</v>
      </c>
      <c r="L1601" t="str">
        <f>_xlfn.XLOOKUP(J1601,dFornecedor!$A$2:$A$6,dFornecedor!$B$2:$B$6)</f>
        <v>AlphaOmega</v>
      </c>
      <c r="M1601" t="str">
        <f>_xlfn.XLOOKUP(G1601,dMateriaPrima!$A$2:$A$12,dMateriaPrima!$B$2:$B$12)</f>
        <v>Papel</v>
      </c>
      <c r="N1601" s="2">
        <f>_xlfn.XLOOKUP(G1601,dMateriaPrima!$A$2:$A$12,dMateriaPrima!$C$2:$C$12)</f>
        <v>9</v>
      </c>
      <c r="O1601" s="3">
        <f t="shared" si="120"/>
        <v>3438</v>
      </c>
      <c r="P1601" s="4">
        <f t="shared" si="121"/>
        <v>0</v>
      </c>
      <c r="Q1601" s="3">
        <f t="shared" si="122"/>
        <v>3438</v>
      </c>
      <c r="R1601" t="str">
        <f t="shared" si="123"/>
        <v>Em atraso</v>
      </c>
      <c r="S1601" s="5">
        <f t="shared" si="124"/>
        <v>1</v>
      </c>
    </row>
    <row r="1602" spans="1:19" x14ac:dyDescent="0.25">
      <c r="A1602">
        <v>1601</v>
      </c>
      <c r="B1602" s="1">
        <v>43733</v>
      </c>
      <c r="C1602" s="1">
        <v>43733</v>
      </c>
      <c r="D1602" s="1">
        <v>43762</v>
      </c>
      <c r="E1602" s="1">
        <v>43764</v>
      </c>
      <c r="F1602">
        <v>1</v>
      </c>
      <c r="G1602">
        <v>8</v>
      </c>
      <c r="H1602">
        <v>523</v>
      </c>
      <c r="I1602" s="6">
        <v>0</v>
      </c>
      <c r="J1602">
        <v>2</v>
      </c>
      <c r="K1602" t="str">
        <f>_xlfn.XLOOKUP(fCompras!F1602,dComprador!$A$2:$A$7,dComprador!$B$2:$B$7)</f>
        <v>Alon</v>
      </c>
      <c r="L1602" t="str">
        <f>_xlfn.XLOOKUP(J1602,dFornecedor!$A$2:$A$6,dFornecedor!$B$2:$B$6)</f>
        <v>Minerva</v>
      </c>
      <c r="M1602" t="str">
        <f>_xlfn.XLOOKUP(G1602,dMateriaPrima!$A$2:$A$12,dMateriaPrima!$B$2:$B$12)</f>
        <v>Cimento</v>
      </c>
      <c r="N1602" s="2">
        <f>_xlfn.XLOOKUP(G1602,dMateriaPrima!$A$2:$A$12,dMateriaPrima!$C$2:$C$12)</f>
        <v>23</v>
      </c>
      <c r="O1602" s="3">
        <f t="shared" si="120"/>
        <v>12029</v>
      </c>
      <c r="P1602" s="4">
        <f t="shared" si="121"/>
        <v>0</v>
      </c>
      <c r="Q1602" s="3">
        <f t="shared" si="122"/>
        <v>12029</v>
      </c>
      <c r="R1602" t="str">
        <f t="shared" si="123"/>
        <v>Em atraso</v>
      </c>
      <c r="S1602" s="5">
        <f t="shared" si="124"/>
        <v>2</v>
      </c>
    </row>
    <row r="1603" spans="1:19" x14ac:dyDescent="0.25">
      <c r="A1603">
        <v>1602</v>
      </c>
      <c r="B1603" s="1">
        <v>43734</v>
      </c>
      <c r="C1603" s="1">
        <v>43739</v>
      </c>
      <c r="D1603" s="1">
        <v>43764</v>
      </c>
      <c r="E1603" s="1">
        <v>43765</v>
      </c>
      <c r="F1603">
        <v>1</v>
      </c>
      <c r="G1603">
        <v>9</v>
      </c>
      <c r="H1603">
        <v>16</v>
      </c>
      <c r="I1603" s="6">
        <v>0</v>
      </c>
      <c r="J1603">
        <v>1</v>
      </c>
      <c r="K1603" t="str">
        <f>_xlfn.XLOOKUP(fCompras!F1603,dComprador!$A$2:$A$7,dComprador!$B$2:$B$7)</f>
        <v>Alon</v>
      </c>
      <c r="L1603" t="str">
        <f>_xlfn.XLOOKUP(J1603,dFornecedor!$A$2:$A$6,dFornecedor!$B$2:$B$6)</f>
        <v>NorthShore</v>
      </c>
      <c r="M1603" t="str">
        <f>_xlfn.XLOOKUP(G1603,dMateriaPrima!$A$2:$A$12,dMateriaPrima!$B$2:$B$12)</f>
        <v>Couro</v>
      </c>
      <c r="N1603" s="2">
        <f>_xlfn.XLOOKUP(G1603,dMateriaPrima!$A$2:$A$12,dMateriaPrima!$C$2:$C$12)</f>
        <v>4.4000000000000004</v>
      </c>
      <c r="O1603" s="3">
        <f t="shared" ref="O1603:O1666" si="125">PRODUCT(H1603,N1603)</f>
        <v>70.400000000000006</v>
      </c>
      <c r="P1603" s="4">
        <f t="shared" ref="P1603:P1666" si="126">PRODUCT(O1603,I1603)</f>
        <v>0</v>
      </c>
      <c r="Q1603" s="3">
        <f t="shared" ref="Q1603:Q1666" si="127">O1603-P1603</f>
        <v>70.400000000000006</v>
      </c>
      <c r="R1603" t="str">
        <f t="shared" ref="R1603:R1666" si="128">IF(E1603&lt;=D1603,"No prazo",IF(E1603&gt;D1603,"Em atraso"))</f>
        <v>Em atraso</v>
      </c>
      <c r="S1603" s="5">
        <f t="shared" ref="S1603:S1666" si="129">IF(E1603 &gt;D1603, E1603-D1603,0)</f>
        <v>1</v>
      </c>
    </row>
    <row r="1604" spans="1:19" x14ac:dyDescent="0.25">
      <c r="A1604">
        <v>1603</v>
      </c>
      <c r="B1604" s="1">
        <v>43734</v>
      </c>
      <c r="C1604" s="1">
        <v>43734</v>
      </c>
      <c r="D1604" s="1">
        <v>43739</v>
      </c>
      <c r="E1604" s="1">
        <v>43742</v>
      </c>
      <c r="F1604">
        <v>4</v>
      </c>
      <c r="G1604">
        <v>5</v>
      </c>
      <c r="H1604">
        <v>241</v>
      </c>
      <c r="I1604" s="6">
        <v>0</v>
      </c>
      <c r="J1604">
        <v>2</v>
      </c>
      <c r="K1604" t="str">
        <f>_xlfn.XLOOKUP(fCompras!F1604,dComprador!$A$2:$A$7,dComprador!$B$2:$B$7)</f>
        <v>Lira</v>
      </c>
      <c r="L1604" t="str">
        <f>_xlfn.XLOOKUP(J1604,dFornecedor!$A$2:$A$6,dFornecedor!$B$2:$B$6)</f>
        <v>Minerva</v>
      </c>
      <c r="M1604" t="str">
        <f>_xlfn.XLOOKUP(G1604,dMateriaPrima!$A$2:$A$12,dMateriaPrima!$B$2:$B$12)</f>
        <v>Areia</v>
      </c>
      <c r="N1604" s="2">
        <f>_xlfn.XLOOKUP(G1604,dMateriaPrima!$A$2:$A$12,dMateriaPrima!$C$2:$C$12)</f>
        <v>3.59</v>
      </c>
      <c r="O1604" s="3">
        <f t="shared" si="125"/>
        <v>865.18999999999994</v>
      </c>
      <c r="P1604" s="4">
        <f t="shared" si="126"/>
        <v>0</v>
      </c>
      <c r="Q1604" s="3">
        <f t="shared" si="127"/>
        <v>865.18999999999994</v>
      </c>
      <c r="R1604" t="str">
        <f t="shared" si="128"/>
        <v>Em atraso</v>
      </c>
      <c r="S1604" s="5">
        <f t="shared" si="129"/>
        <v>3</v>
      </c>
    </row>
    <row r="1605" spans="1:19" x14ac:dyDescent="0.25">
      <c r="A1605">
        <v>1604</v>
      </c>
      <c r="B1605" s="1">
        <v>43734</v>
      </c>
      <c r="C1605" s="1">
        <v>43742</v>
      </c>
      <c r="D1605" s="1">
        <v>43753</v>
      </c>
      <c r="E1605" s="1">
        <v>43755</v>
      </c>
      <c r="F1605">
        <v>1</v>
      </c>
      <c r="G1605">
        <v>2</v>
      </c>
      <c r="H1605">
        <v>141</v>
      </c>
      <c r="I1605" s="6">
        <v>0</v>
      </c>
      <c r="J1605">
        <v>2</v>
      </c>
      <c r="K1605" t="str">
        <f>_xlfn.XLOOKUP(fCompras!F1605,dComprador!$A$2:$A$7,dComprador!$B$2:$B$7)</f>
        <v>Alon</v>
      </c>
      <c r="L1605" t="str">
        <f>_xlfn.XLOOKUP(J1605,dFornecedor!$A$2:$A$6,dFornecedor!$B$2:$B$6)</f>
        <v>Minerva</v>
      </c>
      <c r="M1605" t="str">
        <f>_xlfn.XLOOKUP(G1605,dMateriaPrima!$A$2:$A$12,dMateriaPrima!$B$2:$B$12)</f>
        <v>Chapa Metal</v>
      </c>
      <c r="N1605" s="2">
        <f>_xlfn.XLOOKUP(G1605,dMateriaPrima!$A$2:$A$12,dMateriaPrima!$C$2:$C$12)</f>
        <v>299.89999999999998</v>
      </c>
      <c r="O1605" s="3">
        <f t="shared" si="125"/>
        <v>42285.899999999994</v>
      </c>
      <c r="P1605" s="4">
        <f t="shared" si="126"/>
        <v>0</v>
      </c>
      <c r="Q1605" s="3">
        <f t="shared" si="127"/>
        <v>42285.899999999994</v>
      </c>
      <c r="R1605" t="str">
        <f t="shared" si="128"/>
        <v>Em atraso</v>
      </c>
      <c r="S1605" s="5">
        <f t="shared" si="129"/>
        <v>2</v>
      </c>
    </row>
    <row r="1606" spans="1:19" x14ac:dyDescent="0.25">
      <c r="A1606">
        <v>1605</v>
      </c>
      <c r="B1606" s="1">
        <v>43734</v>
      </c>
      <c r="C1606" s="1">
        <v>43734</v>
      </c>
      <c r="D1606" s="1">
        <v>43753</v>
      </c>
      <c r="E1606" s="1">
        <v>43756</v>
      </c>
      <c r="F1606">
        <v>1</v>
      </c>
      <c r="G1606">
        <v>1</v>
      </c>
      <c r="H1606">
        <v>106</v>
      </c>
      <c r="I1606" s="6">
        <v>0</v>
      </c>
      <c r="J1606">
        <v>5</v>
      </c>
      <c r="K1606" t="str">
        <f>_xlfn.XLOOKUP(fCompras!F1606,dComprador!$A$2:$A$7,dComprador!$B$2:$B$7)</f>
        <v>Alon</v>
      </c>
      <c r="L1606" t="str">
        <f>_xlfn.XLOOKUP(J1606,dFornecedor!$A$2:$A$6,dFornecedor!$B$2:$B$6)</f>
        <v>Atlas</v>
      </c>
      <c r="M1606" t="str">
        <f>_xlfn.XLOOKUP(G1606,dMateriaPrima!$A$2:$A$12,dMateriaPrima!$B$2:$B$12)</f>
        <v>Tecido</v>
      </c>
      <c r="N1606" s="2">
        <f>_xlfn.XLOOKUP(G1606,dMateriaPrima!$A$2:$A$12,dMateriaPrima!$C$2:$C$12)</f>
        <v>18</v>
      </c>
      <c r="O1606" s="3">
        <f t="shared" si="125"/>
        <v>1908</v>
      </c>
      <c r="P1606" s="4">
        <f t="shared" si="126"/>
        <v>0</v>
      </c>
      <c r="Q1606" s="3">
        <f t="shared" si="127"/>
        <v>1908</v>
      </c>
      <c r="R1606" t="str">
        <f t="shared" si="128"/>
        <v>Em atraso</v>
      </c>
      <c r="S1606" s="5">
        <f t="shared" si="129"/>
        <v>3</v>
      </c>
    </row>
    <row r="1607" spans="1:19" x14ac:dyDescent="0.25">
      <c r="A1607">
        <v>1606</v>
      </c>
      <c r="B1607" s="1">
        <v>43734</v>
      </c>
      <c r="C1607" s="1">
        <v>43735</v>
      </c>
      <c r="D1607" s="1">
        <v>43748</v>
      </c>
      <c r="E1607" s="1">
        <v>43751</v>
      </c>
      <c r="F1607">
        <v>2</v>
      </c>
      <c r="G1607">
        <v>3</v>
      </c>
      <c r="H1607">
        <v>254</v>
      </c>
      <c r="I1607" s="6">
        <v>0</v>
      </c>
      <c r="J1607">
        <v>3</v>
      </c>
      <c r="K1607" t="str">
        <f>_xlfn.XLOOKUP(fCompras!F1607,dComprador!$A$2:$A$7,dComprador!$B$2:$B$7)</f>
        <v>João</v>
      </c>
      <c r="L1607" t="str">
        <f>_xlfn.XLOOKUP(J1607,dFornecedor!$A$2:$A$6,dFornecedor!$B$2:$B$6)</f>
        <v>StepUp</v>
      </c>
      <c r="M1607" t="str">
        <f>_xlfn.XLOOKUP(G1607,dMateriaPrima!$A$2:$A$12,dMateriaPrima!$B$2:$B$12)</f>
        <v>Barra Metal</v>
      </c>
      <c r="N1607" s="2">
        <f>_xlfn.XLOOKUP(G1607,dMateriaPrima!$A$2:$A$12,dMateriaPrima!$C$2:$C$12)</f>
        <v>565</v>
      </c>
      <c r="O1607" s="3">
        <f t="shared" si="125"/>
        <v>143510</v>
      </c>
      <c r="P1607" s="4">
        <f t="shared" si="126"/>
        <v>0</v>
      </c>
      <c r="Q1607" s="3">
        <f t="shared" si="127"/>
        <v>143510</v>
      </c>
      <c r="R1607" t="str">
        <f t="shared" si="128"/>
        <v>Em atraso</v>
      </c>
      <c r="S1607" s="5">
        <f t="shared" si="129"/>
        <v>3</v>
      </c>
    </row>
    <row r="1608" spans="1:19" x14ac:dyDescent="0.25">
      <c r="A1608">
        <v>1607</v>
      </c>
      <c r="B1608" s="1">
        <v>43734</v>
      </c>
      <c r="C1608" s="1">
        <v>43743</v>
      </c>
      <c r="D1608" s="1">
        <v>43749</v>
      </c>
      <c r="E1608" s="1">
        <v>43752</v>
      </c>
      <c r="F1608">
        <v>2</v>
      </c>
      <c r="G1608">
        <v>5</v>
      </c>
      <c r="H1608">
        <v>99</v>
      </c>
      <c r="I1608" s="6">
        <v>0</v>
      </c>
      <c r="J1608">
        <v>1</v>
      </c>
      <c r="K1608" t="str">
        <f>_xlfn.XLOOKUP(fCompras!F1608,dComprador!$A$2:$A$7,dComprador!$B$2:$B$7)</f>
        <v>João</v>
      </c>
      <c r="L1608" t="str">
        <f>_xlfn.XLOOKUP(J1608,dFornecedor!$A$2:$A$6,dFornecedor!$B$2:$B$6)</f>
        <v>NorthShore</v>
      </c>
      <c r="M1608" t="str">
        <f>_xlfn.XLOOKUP(G1608,dMateriaPrima!$A$2:$A$12,dMateriaPrima!$B$2:$B$12)</f>
        <v>Areia</v>
      </c>
      <c r="N1608" s="2">
        <f>_xlfn.XLOOKUP(G1608,dMateriaPrima!$A$2:$A$12,dMateriaPrima!$C$2:$C$12)</f>
        <v>3.59</v>
      </c>
      <c r="O1608" s="3">
        <f t="shared" si="125"/>
        <v>355.40999999999997</v>
      </c>
      <c r="P1608" s="4">
        <f t="shared" si="126"/>
        <v>0</v>
      </c>
      <c r="Q1608" s="3">
        <f t="shared" si="127"/>
        <v>355.40999999999997</v>
      </c>
      <c r="R1608" t="str">
        <f t="shared" si="128"/>
        <v>Em atraso</v>
      </c>
      <c r="S1608" s="5">
        <f t="shared" si="129"/>
        <v>3</v>
      </c>
    </row>
    <row r="1609" spans="1:19" x14ac:dyDescent="0.25">
      <c r="A1609">
        <v>1608</v>
      </c>
      <c r="B1609" s="1">
        <v>43734</v>
      </c>
      <c r="C1609" s="1">
        <v>43739</v>
      </c>
      <c r="D1609" s="1">
        <v>43753</v>
      </c>
      <c r="E1609" s="1">
        <v>43757</v>
      </c>
      <c r="F1609">
        <v>1</v>
      </c>
      <c r="G1609">
        <v>7</v>
      </c>
      <c r="H1609">
        <v>254</v>
      </c>
      <c r="I1609" s="6">
        <v>0</v>
      </c>
      <c r="J1609">
        <v>5</v>
      </c>
      <c r="K1609" t="str">
        <f>_xlfn.XLOOKUP(fCompras!F1609,dComprador!$A$2:$A$7,dComprador!$B$2:$B$7)</f>
        <v>Alon</v>
      </c>
      <c r="L1609" t="str">
        <f>_xlfn.XLOOKUP(J1609,dFornecedor!$A$2:$A$6,dFornecedor!$B$2:$B$6)</f>
        <v>Atlas</v>
      </c>
      <c r="M1609" t="str">
        <f>_xlfn.XLOOKUP(G1609,dMateriaPrima!$A$2:$A$12,dMateriaPrima!$B$2:$B$12)</f>
        <v>Poliéster</v>
      </c>
      <c r="N1609" s="2">
        <f>_xlfn.XLOOKUP(G1609,dMateriaPrima!$A$2:$A$12,dMateriaPrima!$C$2:$C$12)</f>
        <v>8</v>
      </c>
      <c r="O1609" s="3">
        <f t="shared" si="125"/>
        <v>2032</v>
      </c>
      <c r="P1609" s="4">
        <f t="shared" si="126"/>
        <v>0</v>
      </c>
      <c r="Q1609" s="3">
        <f t="shared" si="127"/>
        <v>2032</v>
      </c>
      <c r="R1609" t="str">
        <f t="shared" si="128"/>
        <v>Em atraso</v>
      </c>
      <c r="S1609" s="5">
        <f t="shared" si="129"/>
        <v>4</v>
      </c>
    </row>
    <row r="1610" spans="1:19" x14ac:dyDescent="0.25">
      <c r="A1610">
        <v>1609</v>
      </c>
      <c r="B1610" s="1">
        <v>43735</v>
      </c>
      <c r="C1610" s="1">
        <v>43735</v>
      </c>
      <c r="D1610" s="1">
        <v>43742</v>
      </c>
      <c r="E1610" s="1">
        <v>43745</v>
      </c>
      <c r="F1610">
        <v>4</v>
      </c>
      <c r="G1610">
        <v>1</v>
      </c>
      <c r="H1610">
        <v>14</v>
      </c>
      <c r="I1610" s="6">
        <v>0</v>
      </c>
      <c r="J1610">
        <v>5</v>
      </c>
      <c r="K1610" t="str">
        <f>_xlfn.XLOOKUP(fCompras!F1610,dComprador!$A$2:$A$7,dComprador!$B$2:$B$7)</f>
        <v>Lira</v>
      </c>
      <c r="L1610" t="str">
        <f>_xlfn.XLOOKUP(J1610,dFornecedor!$A$2:$A$6,dFornecedor!$B$2:$B$6)</f>
        <v>Atlas</v>
      </c>
      <c r="M1610" t="str">
        <f>_xlfn.XLOOKUP(G1610,dMateriaPrima!$A$2:$A$12,dMateriaPrima!$B$2:$B$12)</f>
        <v>Tecido</v>
      </c>
      <c r="N1610" s="2">
        <f>_xlfn.XLOOKUP(G1610,dMateriaPrima!$A$2:$A$12,dMateriaPrima!$C$2:$C$12)</f>
        <v>18</v>
      </c>
      <c r="O1610" s="3">
        <f t="shared" si="125"/>
        <v>252</v>
      </c>
      <c r="P1610" s="4">
        <f t="shared" si="126"/>
        <v>0</v>
      </c>
      <c r="Q1610" s="3">
        <f t="shared" si="127"/>
        <v>252</v>
      </c>
      <c r="R1610" t="str">
        <f t="shared" si="128"/>
        <v>Em atraso</v>
      </c>
      <c r="S1610" s="5">
        <f t="shared" si="129"/>
        <v>3</v>
      </c>
    </row>
    <row r="1611" spans="1:19" x14ac:dyDescent="0.25">
      <c r="A1611">
        <v>1610</v>
      </c>
      <c r="B1611" s="1">
        <v>43735</v>
      </c>
      <c r="C1611" s="1">
        <v>43743</v>
      </c>
      <c r="D1611" s="1">
        <v>43745</v>
      </c>
      <c r="E1611" s="1">
        <v>43750</v>
      </c>
      <c r="F1611">
        <v>4</v>
      </c>
      <c r="G1611">
        <v>7</v>
      </c>
      <c r="H1611">
        <v>114</v>
      </c>
      <c r="I1611" s="6">
        <v>0</v>
      </c>
      <c r="J1611">
        <v>2</v>
      </c>
      <c r="K1611" t="str">
        <f>_xlfn.XLOOKUP(fCompras!F1611,dComprador!$A$2:$A$7,dComprador!$B$2:$B$7)</f>
        <v>Lira</v>
      </c>
      <c r="L1611" t="str">
        <f>_xlfn.XLOOKUP(J1611,dFornecedor!$A$2:$A$6,dFornecedor!$B$2:$B$6)</f>
        <v>Minerva</v>
      </c>
      <c r="M1611" t="str">
        <f>_xlfn.XLOOKUP(G1611,dMateriaPrima!$A$2:$A$12,dMateriaPrima!$B$2:$B$12)</f>
        <v>Poliéster</v>
      </c>
      <c r="N1611" s="2">
        <f>_xlfn.XLOOKUP(G1611,dMateriaPrima!$A$2:$A$12,dMateriaPrima!$C$2:$C$12)</f>
        <v>8</v>
      </c>
      <c r="O1611" s="3">
        <f t="shared" si="125"/>
        <v>912</v>
      </c>
      <c r="P1611" s="4">
        <f t="shared" si="126"/>
        <v>0</v>
      </c>
      <c r="Q1611" s="3">
        <f t="shared" si="127"/>
        <v>912</v>
      </c>
      <c r="R1611" t="str">
        <f t="shared" si="128"/>
        <v>Em atraso</v>
      </c>
      <c r="S1611" s="5">
        <f t="shared" si="129"/>
        <v>5</v>
      </c>
    </row>
    <row r="1612" spans="1:19" x14ac:dyDescent="0.25">
      <c r="A1612">
        <v>1611</v>
      </c>
      <c r="B1612" s="1">
        <v>43735</v>
      </c>
      <c r="C1612" s="1">
        <v>43747</v>
      </c>
      <c r="D1612" s="1">
        <v>43747</v>
      </c>
      <c r="E1612" s="1">
        <v>43750</v>
      </c>
      <c r="F1612">
        <v>4</v>
      </c>
      <c r="G1612">
        <v>9</v>
      </c>
      <c r="H1612">
        <v>372</v>
      </c>
      <c r="I1612" s="6">
        <v>0</v>
      </c>
      <c r="J1612">
        <v>1</v>
      </c>
      <c r="K1612" t="str">
        <f>_xlfn.XLOOKUP(fCompras!F1612,dComprador!$A$2:$A$7,dComprador!$B$2:$B$7)</f>
        <v>Lira</v>
      </c>
      <c r="L1612" t="str">
        <f>_xlfn.XLOOKUP(J1612,dFornecedor!$A$2:$A$6,dFornecedor!$B$2:$B$6)</f>
        <v>NorthShore</v>
      </c>
      <c r="M1612" t="str">
        <f>_xlfn.XLOOKUP(G1612,dMateriaPrima!$A$2:$A$12,dMateriaPrima!$B$2:$B$12)</f>
        <v>Couro</v>
      </c>
      <c r="N1612" s="2">
        <f>_xlfn.XLOOKUP(G1612,dMateriaPrima!$A$2:$A$12,dMateriaPrima!$C$2:$C$12)</f>
        <v>4.4000000000000004</v>
      </c>
      <c r="O1612" s="3">
        <f t="shared" si="125"/>
        <v>1636.8000000000002</v>
      </c>
      <c r="P1612" s="4">
        <f t="shared" si="126"/>
        <v>0</v>
      </c>
      <c r="Q1612" s="3">
        <f t="shared" si="127"/>
        <v>1636.8000000000002</v>
      </c>
      <c r="R1612" t="str">
        <f t="shared" si="128"/>
        <v>Em atraso</v>
      </c>
      <c r="S1612" s="5">
        <f t="shared" si="129"/>
        <v>3</v>
      </c>
    </row>
    <row r="1613" spans="1:19" x14ac:dyDescent="0.25">
      <c r="A1613">
        <v>1612</v>
      </c>
      <c r="B1613" s="1">
        <v>43735</v>
      </c>
      <c r="C1613" s="1">
        <v>43735</v>
      </c>
      <c r="D1613" s="1">
        <v>43741</v>
      </c>
      <c r="E1613" s="1">
        <v>43743</v>
      </c>
      <c r="F1613">
        <v>4</v>
      </c>
      <c r="G1613">
        <v>6</v>
      </c>
      <c r="H1613">
        <v>27</v>
      </c>
      <c r="I1613" s="6">
        <v>0</v>
      </c>
      <c r="J1613">
        <v>5</v>
      </c>
      <c r="K1613" t="str">
        <f>_xlfn.XLOOKUP(fCompras!F1613,dComprador!$A$2:$A$7,dComprador!$B$2:$B$7)</f>
        <v>Lira</v>
      </c>
      <c r="L1613" t="str">
        <f>_xlfn.XLOOKUP(J1613,dFornecedor!$A$2:$A$6,dFornecedor!$B$2:$B$6)</f>
        <v>Atlas</v>
      </c>
      <c r="M1613" t="str">
        <f>_xlfn.XLOOKUP(G1613,dMateriaPrima!$A$2:$A$12,dMateriaPrima!$B$2:$B$12)</f>
        <v>Fio Algodão</v>
      </c>
      <c r="N1613" s="2">
        <f>_xlfn.XLOOKUP(G1613,dMateriaPrima!$A$2:$A$12,dMateriaPrima!$C$2:$C$12)</f>
        <v>55.9</v>
      </c>
      <c r="O1613" s="3">
        <f t="shared" si="125"/>
        <v>1509.3</v>
      </c>
      <c r="P1613" s="4">
        <f t="shared" si="126"/>
        <v>0</v>
      </c>
      <c r="Q1613" s="3">
        <f t="shared" si="127"/>
        <v>1509.3</v>
      </c>
      <c r="R1613" t="str">
        <f t="shared" si="128"/>
        <v>Em atraso</v>
      </c>
      <c r="S1613" s="5">
        <f t="shared" si="129"/>
        <v>2</v>
      </c>
    </row>
    <row r="1614" spans="1:19" x14ac:dyDescent="0.25">
      <c r="A1614">
        <v>1613</v>
      </c>
      <c r="B1614" s="1">
        <v>43735</v>
      </c>
      <c r="C1614" s="1">
        <v>43736</v>
      </c>
      <c r="D1614" s="1">
        <v>43752</v>
      </c>
      <c r="E1614" s="1">
        <v>43756</v>
      </c>
      <c r="F1614">
        <v>1</v>
      </c>
      <c r="G1614">
        <v>11</v>
      </c>
      <c r="H1614">
        <v>518</v>
      </c>
      <c r="I1614" s="6">
        <v>0</v>
      </c>
      <c r="J1614">
        <v>3</v>
      </c>
      <c r="K1614" t="str">
        <f>_xlfn.XLOOKUP(fCompras!F1614,dComprador!$A$2:$A$7,dComprador!$B$2:$B$7)</f>
        <v>Alon</v>
      </c>
      <c r="L1614" t="str">
        <f>_xlfn.XLOOKUP(J1614,dFornecedor!$A$2:$A$6,dFornecedor!$B$2:$B$6)</f>
        <v>StepUp</v>
      </c>
      <c r="M1614" t="str">
        <f>_xlfn.XLOOKUP(G1614,dMateriaPrima!$A$2:$A$12,dMateriaPrima!$B$2:$B$12)</f>
        <v>Papel</v>
      </c>
      <c r="N1614" s="2">
        <f>_xlfn.XLOOKUP(G1614,dMateriaPrima!$A$2:$A$12,dMateriaPrima!$C$2:$C$12)</f>
        <v>9</v>
      </c>
      <c r="O1614" s="3">
        <f t="shared" si="125"/>
        <v>4662</v>
      </c>
      <c r="P1614" s="4">
        <f t="shared" si="126"/>
        <v>0</v>
      </c>
      <c r="Q1614" s="3">
        <f t="shared" si="127"/>
        <v>4662</v>
      </c>
      <c r="R1614" t="str">
        <f t="shared" si="128"/>
        <v>Em atraso</v>
      </c>
      <c r="S1614" s="5">
        <f t="shared" si="129"/>
        <v>4</v>
      </c>
    </row>
    <row r="1615" spans="1:19" x14ac:dyDescent="0.25">
      <c r="A1615">
        <v>1614</v>
      </c>
      <c r="B1615" s="1">
        <v>43735</v>
      </c>
      <c r="C1615" s="1">
        <v>43735</v>
      </c>
      <c r="D1615" s="1">
        <v>43752</v>
      </c>
      <c r="E1615" s="1">
        <v>43754</v>
      </c>
      <c r="F1615">
        <v>1</v>
      </c>
      <c r="G1615">
        <v>8</v>
      </c>
      <c r="H1615">
        <v>412</v>
      </c>
      <c r="I1615" s="6">
        <v>0</v>
      </c>
      <c r="J1615">
        <v>2</v>
      </c>
      <c r="K1615" t="str">
        <f>_xlfn.XLOOKUP(fCompras!F1615,dComprador!$A$2:$A$7,dComprador!$B$2:$B$7)</f>
        <v>Alon</v>
      </c>
      <c r="L1615" t="str">
        <f>_xlfn.XLOOKUP(J1615,dFornecedor!$A$2:$A$6,dFornecedor!$B$2:$B$6)</f>
        <v>Minerva</v>
      </c>
      <c r="M1615" t="str">
        <f>_xlfn.XLOOKUP(G1615,dMateriaPrima!$A$2:$A$12,dMateriaPrima!$B$2:$B$12)</f>
        <v>Cimento</v>
      </c>
      <c r="N1615" s="2">
        <f>_xlfn.XLOOKUP(G1615,dMateriaPrima!$A$2:$A$12,dMateriaPrima!$C$2:$C$12)</f>
        <v>23</v>
      </c>
      <c r="O1615" s="3">
        <f t="shared" si="125"/>
        <v>9476</v>
      </c>
      <c r="P1615" s="4">
        <f t="shared" si="126"/>
        <v>0</v>
      </c>
      <c r="Q1615" s="3">
        <f t="shared" si="127"/>
        <v>9476</v>
      </c>
      <c r="R1615" t="str">
        <f t="shared" si="128"/>
        <v>Em atraso</v>
      </c>
      <c r="S1615" s="5">
        <f t="shared" si="129"/>
        <v>2</v>
      </c>
    </row>
    <row r="1616" spans="1:19" x14ac:dyDescent="0.25">
      <c r="A1616">
        <v>1615</v>
      </c>
      <c r="B1616" s="1">
        <v>43735</v>
      </c>
      <c r="C1616" s="1">
        <v>43736</v>
      </c>
      <c r="D1616" s="1">
        <v>43748</v>
      </c>
      <c r="E1616" s="1">
        <v>43751</v>
      </c>
      <c r="F1616">
        <v>2</v>
      </c>
      <c r="G1616">
        <v>5</v>
      </c>
      <c r="H1616">
        <v>49</v>
      </c>
      <c r="I1616" s="6">
        <v>0</v>
      </c>
      <c r="J1616">
        <v>3</v>
      </c>
      <c r="K1616" t="str">
        <f>_xlfn.XLOOKUP(fCompras!F1616,dComprador!$A$2:$A$7,dComprador!$B$2:$B$7)</f>
        <v>João</v>
      </c>
      <c r="L1616" t="str">
        <f>_xlfn.XLOOKUP(J1616,dFornecedor!$A$2:$A$6,dFornecedor!$B$2:$B$6)</f>
        <v>StepUp</v>
      </c>
      <c r="M1616" t="str">
        <f>_xlfn.XLOOKUP(G1616,dMateriaPrima!$A$2:$A$12,dMateriaPrima!$B$2:$B$12)</f>
        <v>Areia</v>
      </c>
      <c r="N1616" s="2">
        <f>_xlfn.XLOOKUP(G1616,dMateriaPrima!$A$2:$A$12,dMateriaPrima!$C$2:$C$12)</f>
        <v>3.59</v>
      </c>
      <c r="O1616" s="3">
        <f t="shared" si="125"/>
        <v>175.91</v>
      </c>
      <c r="P1616" s="4">
        <f t="shared" si="126"/>
        <v>0</v>
      </c>
      <c r="Q1616" s="3">
        <f t="shared" si="127"/>
        <v>175.91</v>
      </c>
      <c r="R1616" t="str">
        <f t="shared" si="128"/>
        <v>Em atraso</v>
      </c>
      <c r="S1616" s="5">
        <f t="shared" si="129"/>
        <v>3</v>
      </c>
    </row>
    <row r="1617" spans="1:19" x14ac:dyDescent="0.25">
      <c r="A1617">
        <v>1616</v>
      </c>
      <c r="B1617" s="1">
        <v>43735</v>
      </c>
      <c r="C1617" s="1">
        <v>43735</v>
      </c>
      <c r="D1617" s="1">
        <v>43762</v>
      </c>
      <c r="E1617" s="1">
        <v>43765</v>
      </c>
      <c r="F1617">
        <v>1</v>
      </c>
      <c r="G1617">
        <v>9</v>
      </c>
      <c r="H1617">
        <v>31</v>
      </c>
      <c r="I1617" s="6">
        <v>0</v>
      </c>
      <c r="J1617">
        <v>2</v>
      </c>
      <c r="K1617" t="str">
        <f>_xlfn.XLOOKUP(fCompras!F1617,dComprador!$A$2:$A$7,dComprador!$B$2:$B$7)</f>
        <v>Alon</v>
      </c>
      <c r="L1617" t="str">
        <f>_xlfn.XLOOKUP(J1617,dFornecedor!$A$2:$A$6,dFornecedor!$B$2:$B$6)</f>
        <v>Minerva</v>
      </c>
      <c r="M1617" t="str">
        <f>_xlfn.XLOOKUP(G1617,dMateriaPrima!$A$2:$A$12,dMateriaPrima!$B$2:$B$12)</f>
        <v>Couro</v>
      </c>
      <c r="N1617" s="2">
        <f>_xlfn.XLOOKUP(G1617,dMateriaPrima!$A$2:$A$12,dMateriaPrima!$C$2:$C$12)</f>
        <v>4.4000000000000004</v>
      </c>
      <c r="O1617" s="3">
        <f t="shared" si="125"/>
        <v>136.4</v>
      </c>
      <c r="P1617" s="4">
        <f t="shared" si="126"/>
        <v>0</v>
      </c>
      <c r="Q1617" s="3">
        <f t="shared" si="127"/>
        <v>136.4</v>
      </c>
      <c r="R1617" t="str">
        <f t="shared" si="128"/>
        <v>Em atraso</v>
      </c>
      <c r="S1617" s="5">
        <f t="shared" si="129"/>
        <v>3</v>
      </c>
    </row>
    <row r="1618" spans="1:19" x14ac:dyDescent="0.25">
      <c r="A1618">
        <v>1617</v>
      </c>
      <c r="B1618" s="1">
        <v>43735</v>
      </c>
      <c r="C1618" s="1">
        <v>43744</v>
      </c>
      <c r="D1618" s="1">
        <v>43767</v>
      </c>
      <c r="E1618" s="1">
        <v>43768</v>
      </c>
      <c r="F1618">
        <v>1</v>
      </c>
      <c r="G1618">
        <v>11</v>
      </c>
      <c r="H1618">
        <v>157</v>
      </c>
      <c r="I1618" s="6">
        <v>0</v>
      </c>
      <c r="J1618">
        <v>3</v>
      </c>
      <c r="K1618" t="str">
        <f>_xlfn.XLOOKUP(fCompras!F1618,dComprador!$A$2:$A$7,dComprador!$B$2:$B$7)</f>
        <v>Alon</v>
      </c>
      <c r="L1618" t="str">
        <f>_xlfn.XLOOKUP(J1618,dFornecedor!$A$2:$A$6,dFornecedor!$B$2:$B$6)</f>
        <v>StepUp</v>
      </c>
      <c r="M1618" t="str">
        <f>_xlfn.XLOOKUP(G1618,dMateriaPrima!$A$2:$A$12,dMateriaPrima!$B$2:$B$12)</f>
        <v>Papel</v>
      </c>
      <c r="N1618" s="2">
        <f>_xlfn.XLOOKUP(G1618,dMateriaPrima!$A$2:$A$12,dMateriaPrima!$C$2:$C$12)</f>
        <v>9</v>
      </c>
      <c r="O1618" s="3">
        <f t="shared" si="125"/>
        <v>1413</v>
      </c>
      <c r="P1618" s="4">
        <f t="shared" si="126"/>
        <v>0</v>
      </c>
      <c r="Q1618" s="3">
        <f t="shared" si="127"/>
        <v>1413</v>
      </c>
      <c r="R1618" t="str">
        <f t="shared" si="128"/>
        <v>Em atraso</v>
      </c>
      <c r="S1618" s="5">
        <f t="shared" si="129"/>
        <v>1</v>
      </c>
    </row>
    <row r="1619" spans="1:19" x14ac:dyDescent="0.25">
      <c r="A1619">
        <v>1618</v>
      </c>
      <c r="B1619" s="1">
        <v>43735</v>
      </c>
      <c r="C1619" s="1">
        <v>43736</v>
      </c>
      <c r="D1619" s="1">
        <v>43757</v>
      </c>
      <c r="E1619" s="1">
        <v>43760</v>
      </c>
      <c r="F1619">
        <v>1</v>
      </c>
      <c r="G1619">
        <v>9</v>
      </c>
      <c r="H1619">
        <v>197</v>
      </c>
      <c r="I1619" s="6">
        <v>0</v>
      </c>
      <c r="J1619">
        <v>3</v>
      </c>
      <c r="K1619" t="str">
        <f>_xlfn.XLOOKUP(fCompras!F1619,dComprador!$A$2:$A$7,dComprador!$B$2:$B$7)</f>
        <v>Alon</v>
      </c>
      <c r="L1619" t="str">
        <f>_xlfn.XLOOKUP(J1619,dFornecedor!$A$2:$A$6,dFornecedor!$B$2:$B$6)</f>
        <v>StepUp</v>
      </c>
      <c r="M1619" t="str">
        <f>_xlfn.XLOOKUP(G1619,dMateriaPrima!$A$2:$A$12,dMateriaPrima!$B$2:$B$12)</f>
        <v>Couro</v>
      </c>
      <c r="N1619" s="2">
        <f>_xlfn.XLOOKUP(G1619,dMateriaPrima!$A$2:$A$12,dMateriaPrima!$C$2:$C$12)</f>
        <v>4.4000000000000004</v>
      </c>
      <c r="O1619" s="3">
        <f t="shared" si="125"/>
        <v>866.80000000000007</v>
      </c>
      <c r="P1619" s="4">
        <f t="shared" si="126"/>
        <v>0</v>
      </c>
      <c r="Q1619" s="3">
        <f t="shared" si="127"/>
        <v>866.80000000000007</v>
      </c>
      <c r="R1619" t="str">
        <f t="shared" si="128"/>
        <v>Em atraso</v>
      </c>
      <c r="S1619" s="5">
        <f t="shared" si="129"/>
        <v>3</v>
      </c>
    </row>
    <row r="1620" spans="1:19" x14ac:dyDescent="0.25">
      <c r="A1620">
        <v>1619</v>
      </c>
      <c r="B1620" s="1">
        <v>43736</v>
      </c>
      <c r="C1620" s="1">
        <v>43738</v>
      </c>
      <c r="D1620" s="1">
        <v>43763</v>
      </c>
      <c r="E1620" s="1">
        <v>43766</v>
      </c>
      <c r="F1620">
        <v>1</v>
      </c>
      <c r="G1620">
        <v>7</v>
      </c>
      <c r="H1620">
        <v>289</v>
      </c>
      <c r="I1620" s="6">
        <v>0</v>
      </c>
      <c r="J1620">
        <v>2</v>
      </c>
      <c r="K1620" t="str">
        <f>_xlfn.XLOOKUP(fCompras!F1620,dComprador!$A$2:$A$7,dComprador!$B$2:$B$7)</f>
        <v>Alon</v>
      </c>
      <c r="L1620" t="str">
        <f>_xlfn.XLOOKUP(J1620,dFornecedor!$A$2:$A$6,dFornecedor!$B$2:$B$6)</f>
        <v>Minerva</v>
      </c>
      <c r="M1620" t="str">
        <f>_xlfn.XLOOKUP(G1620,dMateriaPrima!$A$2:$A$12,dMateriaPrima!$B$2:$B$12)</f>
        <v>Poliéster</v>
      </c>
      <c r="N1620" s="2">
        <f>_xlfn.XLOOKUP(G1620,dMateriaPrima!$A$2:$A$12,dMateriaPrima!$C$2:$C$12)</f>
        <v>8</v>
      </c>
      <c r="O1620" s="3">
        <f t="shared" si="125"/>
        <v>2312</v>
      </c>
      <c r="P1620" s="4">
        <f t="shared" si="126"/>
        <v>0</v>
      </c>
      <c r="Q1620" s="3">
        <f t="shared" si="127"/>
        <v>2312</v>
      </c>
      <c r="R1620" t="str">
        <f t="shared" si="128"/>
        <v>Em atraso</v>
      </c>
      <c r="S1620" s="5">
        <f t="shared" si="129"/>
        <v>3</v>
      </c>
    </row>
    <row r="1621" spans="1:19" x14ac:dyDescent="0.25">
      <c r="A1621">
        <v>1620</v>
      </c>
      <c r="B1621" s="1">
        <v>43736</v>
      </c>
      <c r="C1621" s="1">
        <v>43744</v>
      </c>
      <c r="D1621" s="1">
        <v>43767</v>
      </c>
      <c r="E1621" s="1">
        <v>43768</v>
      </c>
      <c r="F1621">
        <v>1</v>
      </c>
      <c r="G1621">
        <v>9</v>
      </c>
      <c r="H1621">
        <v>97</v>
      </c>
      <c r="I1621" s="6">
        <v>0</v>
      </c>
      <c r="J1621">
        <v>3</v>
      </c>
      <c r="K1621" t="str">
        <f>_xlfn.XLOOKUP(fCompras!F1621,dComprador!$A$2:$A$7,dComprador!$B$2:$B$7)</f>
        <v>Alon</v>
      </c>
      <c r="L1621" t="str">
        <f>_xlfn.XLOOKUP(J1621,dFornecedor!$A$2:$A$6,dFornecedor!$B$2:$B$6)</f>
        <v>StepUp</v>
      </c>
      <c r="M1621" t="str">
        <f>_xlfn.XLOOKUP(G1621,dMateriaPrima!$A$2:$A$12,dMateriaPrima!$B$2:$B$12)</f>
        <v>Couro</v>
      </c>
      <c r="N1621" s="2">
        <f>_xlfn.XLOOKUP(G1621,dMateriaPrima!$A$2:$A$12,dMateriaPrima!$C$2:$C$12)</f>
        <v>4.4000000000000004</v>
      </c>
      <c r="O1621" s="3">
        <f t="shared" si="125"/>
        <v>426.8</v>
      </c>
      <c r="P1621" s="4">
        <f t="shared" si="126"/>
        <v>0</v>
      </c>
      <c r="Q1621" s="3">
        <f t="shared" si="127"/>
        <v>426.8</v>
      </c>
      <c r="R1621" t="str">
        <f t="shared" si="128"/>
        <v>Em atraso</v>
      </c>
      <c r="S1621" s="5">
        <f t="shared" si="129"/>
        <v>1</v>
      </c>
    </row>
    <row r="1622" spans="1:19" x14ac:dyDescent="0.25">
      <c r="A1622">
        <v>1621</v>
      </c>
      <c r="B1622" s="1">
        <v>43736</v>
      </c>
      <c r="C1622" s="1">
        <v>43743</v>
      </c>
      <c r="D1622" s="1">
        <v>43744</v>
      </c>
      <c r="E1622" s="1">
        <v>43750</v>
      </c>
      <c r="F1622">
        <v>4</v>
      </c>
      <c r="G1622">
        <v>8</v>
      </c>
      <c r="H1622">
        <v>631</v>
      </c>
      <c r="I1622" s="6">
        <v>0</v>
      </c>
      <c r="J1622">
        <v>2</v>
      </c>
      <c r="K1622" t="str">
        <f>_xlfn.XLOOKUP(fCompras!F1622,dComprador!$A$2:$A$7,dComprador!$B$2:$B$7)</f>
        <v>Lira</v>
      </c>
      <c r="L1622" t="str">
        <f>_xlfn.XLOOKUP(J1622,dFornecedor!$A$2:$A$6,dFornecedor!$B$2:$B$6)</f>
        <v>Minerva</v>
      </c>
      <c r="M1622" t="str">
        <f>_xlfn.XLOOKUP(G1622,dMateriaPrima!$A$2:$A$12,dMateriaPrima!$B$2:$B$12)</f>
        <v>Cimento</v>
      </c>
      <c r="N1622" s="2">
        <f>_xlfn.XLOOKUP(G1622,dMateriaPrima!$A$2:$A$12,dMateriaPrima!$C$2:$C$12)</f>
        <v>23</v>
      </c>
      <c r="O1622" s="3">
        <f t="shared" si="125"/>
        <v>14513</v>
      </c>
      <c r="P1622" s="4">
        <f t="shared" si="126"/>
        <v>0</v>
      </c>
      <c r="Q1622" s="3">
        <f t="shared" si="127"/>
        <v>14513</v>
      </c>
      <c r="R1622" t="str">
        <f t="shared" si="128"/>
        <v>Em atraso</v>
      </c>
      <c r="S1622" s="5">
        <f t="shared" si="129"/>
        <v>6</v>
      </c>
    </row>
    <row r="1623" spans="1:19" x14ac:dyDescent="0.25">
      <c r="A1623">
        <v>1622</v>
      </c>
      <c r="B1623" s="1">
        <v>43736</v>
      </c>
      <c r="C1623" s="1">
        <v>43738</v>
      </c>
      <c r="D1623" s="1">
        <v>43743</v>
      </c>
      <c r="E1623" s="1">
        <v>43747</v>
      </c>
      <c r="F1623">
        <v>4</v>
      </c>
      <c r="G1623">
        <v>11</v>
      </c>
      <c r="H1623">
        <v>98</v>
      </c>
      <c r="I1623" s="6">
        <v>0</v>
      </c>
      <c r="J1623">
        <v>1</v>
      </c>
      <c r="K1623" t="str">
        <f>_xlfn.XLOOKUP(fCompras!F1623,dComprador!$A$2:$A$7,dComprador!$B$2:$B$7)</f>
        <v>Lira</v>
      </c>
      <c r="L1623" t="str">
        <f>_xlfn.XLOOKUP(J1623,dFornecedor!$A$2:$A$6,dFornecedor!$B$2:$B$6)</f>
        <v>NorthShore</v>
      </c>
      <c r="M1623" t="str">
        <f>_xlfn.XLOOKUP(G1623,dMateriaPrima!$A$2:$A$12,dMateriaPrima!$B$2:$B$12)</f>
        <v>Papel</v>
      </c>
      <c r="N1623" s="2">
        <f>_xlfn.XLOOKUP(G1623,dMateriaPrima!$A$2:$A$12,dMateriaPrima!$C$2:$C$12)</f>
        <v>9</v>
      </c>
      <c r="O1623" s="3">
        <f t="shared" si="125"/>
        <v>882</v>
      </c>
      <c r="P1623" s="4">
        <f t="shared" si="126"/>
        <v>0</v>
      </c>
      <c r="Q1623" s="3">
        <f t="shared" si="127"/>
        <v>882</v>
      </c>
      <c r="R1623" t="str">
        <f t="shared" si="128"/>
        <v>Em atraso</v>
      </c>
      <c r="S1623" s="5">
        <f t="shared" si="129"/>
        <v>4</v>
      </c>
    </row>
    <row r="1624" spans="1:19" x14ac:dyDescent="0.25">
      <c r="A1624">
        <v>1623</v>
      </c>
      <c r="B1624" s="1">
        <v>43736</v>
      </c>
      <c r="C1624" s="1">
        <v>43750</v>
      </c>
      <c r="D1624" s="1">
        <v>43755</v>
      </c>
      <c r="E1624" s="1">
        <v>43757</v>
      </c>
      <c r="F1624">
        <v>1</v>
      </c>
      <c r="G1624">
        <v>4</v>
      </c>
      <c r="H1624">
        <v>243</v>
      </c>
      <c r="I1624" s="6">
        <v>0.1</v>
      </c>
      <c r="J1624">
        <v>1</v>
      </c>
      <c r="K1624" t="str">
        <f>_xlfn.XLOOKUP(fCompras!F1624,dComprador!$A$2:$A$7,dComprador!$B$2:$B$7)</f>
        <v>Alon</v>
      </c>
      <c r="L1624" t="str">
        <f>_xlfn.XLOOKUP(J1624,dFornecedor!$A$2:$A$6,dFornecedor!$B$2:$B$6)</f>
        <v>NorthShore</v>
      </c>
      <c r="M1624" t="str">
        <f>_xlfn.XLOOKUP(G1624,dMateriaPrima!$A$2:$A$12,dMateriaPrima!$B$2:$B$12)</f>
        <v>Madeira</v>
      </c>
      <c r="N1624" s="2">
        <f>_xlfn.XLOOKUP(G1624,dMateriaPrima!$A$2:$A$12,dMateriaPrima!$C$2:$C$12)</f>
        <v>168</v>
      </c>
      <c r="O1624" s="3">
        <f t="shared" si="125"/>
        <v>40824</v>
      </c>
      <c r="P1624" s="4">
        <f t="shared" si="126"/>
        <v>4082.4</v>
      </c>
      <c r="Q1624" s="3">
        <f t="shared" si="127"/>
        <v>36741.599999999999</v>
      </c>
      <c r="R1624" t="str">
        <f t="shared" si="128"/>
        <v>Em atraso</v>
      </c>
      <c r="S1624" s="5">
        <f t="shared" si="129"/>
        <v>2</v>
      </c>
    </row>
    <row r="1625" spans="1:19" x14ac:dyDescent="0.25">
      <c r="A1625">
        <v>1624</v>
      </c>
      <c r="B1625" s="1">
        <v>43736</v>
      </c>
      <c r="C1625" s="1">
        <v>43744</v>
      </c>
      <c r="D1625" s="1">
        <v>43748</v>
      </c>
      <c r="E1625" s="1">
        <v>43752</v>
      </c>
      <c r="F1625">
        <v>2</v>
      </c>
      <c r="G1625">
        <v>8</v>
      </c>
      <c r="H1625">
        <v>190</v>
      </c>
      <c r="I1625" s="6">
        <v>0</v>
      </c>
      <c r="J1625">
        <v>3</v>
      </c>
      <c r="K1625" t="str">
        <f>_xlfn.XLOOKUP(fCompras!F1625,dComprador!$A$2:$A$7,dComprador!$B$2:$B$7)</f>
        <v>João</v>
      </c>
      <c r="L1625" t="str">
        <f>_xlfn.XLOOKUP(J1625,dFornecedor!$A$2:$A$6,dFornecedor!$B$2:$B$6)</f>
        <v>StepUp</v>
      </c>
      <c r="M1625" t="str">
        <f>_xlfn.XLOOKUP(G1625,dMateriaPrima!$A$2:$A$12,dMateriaPrima!$B$2:$B$12)</f>
        <v>Cimento</v>
      </c>
      <c r="N1625" s="2">
        <f>_xlfn.XLOOKUP(G1625,dMateriaPrima!$A$2:$A$12,dMateriaPrima!$C$2:$C$12)</f>
        <v>23</v>
      </c>
      <c r="O1625" s="3">
        <f t="shared" si="125"/>
        <v>4370</v>
      </c>
      <c r="P1625" s="4">
        <f t="shared" si="126"/>
        <v>0</v>
      </c>
      <c r="Q1625" s="3">
        <f t="shared" si="127"/>
        <v>4370</v>
      </c>
      <c r="R1625" t="str">
        <f t="shared" si="128"/>
        <v>Em atraso</v>
      </c>
      <c r="S1625" s="5">
        <f t="shared" si="129"/>
        <v>4</v>
      </c>
    </row>
    <row r="1626" spans="1:19" x14ac:dyDescent="0.25">
      <c r="A1626">
        <v>1625</v>
      </c>
      <c r="B1626" s="1">
        <v>43736</v>
      </c>
      <c r="C1626" s="1">
        <v>43736</v>
      </c>
      <c r="D1626" s="1">
        <v>43751</v>
      </c>
      <c r="E1626" s="1">
        <v>43755</v>
      </c>
      <c r="F1626">
        <v>1</v>
      </c>
      <c r="G1626">
        <v>9</v>
      </c>
      <c r="H1626">
        <v>430</v>
      </c>
      <c r="I1626" s="6">
        <v>0.31</v>
      </c>
      <c r="J1626">
        <v>4</v>
      </c>
      <c r="K1626" t="str">
        <f>_xlfn.XLOOKUP(fCompras!F1626,dComprador!$A$2:$A$7,dComprador!$B$2:$B$7)</f>
        <v>Alon</v>
      </c>
      <c r="L1626" t="str">
        <f>_xlfn.XLOOKUP(J1626,dFornecedor!$A$2:$A$6,dFornecedor!$B$2:$B$6)</f>
        <v>AlphaOmega</v>
      </c>
      <c r="M1626" t="str">
        <f>_xlfn.XLOOKUP(G1626,dMateriaPrima!$A$2:$A$12,dMateriaPrima!$B$2:$B$12)</f>
        <v>Couro</v>
      </c>
      <c r="N1626" s="2">
        <f>_xlfn.XLOOKUP(G1626,dMateriaPrima!$A$2:$A$12,dMateriaPrima!$C$2:$C$12)</f>
        <v>4.4000000000000004</v>
      </c>
      <c r="O1626" s="3">
        <f t="shared" si="125"/>
        <v>1892.0000000000002</v>
      </c>
      <c r="P1626" s="4">
        <f t="shared" si="126"/>
        <v>586.5200000000001</v>
      </c>
      <c r="Q1626" s="3">
        <f t="shared" si="127"/>
        <v>1305.48</v>
      </c>
      <c r="R1626" t="str">
        <f t="shared" si="128"/>
        <v>Em atraso</v>
      </c>
      <c r="S1626" s="5">
        <f t="shared" si="129"/>
        <v>4</v>
      </c>
    </row>
    <row r="1627" spans="1:19" x14ac:dyDescent="0.25">
      <c r="A1627">
        <v>1626</v>
      </c>
      <c r="B1627" s="1">
        <v>43736</v>
      </c>
      <c r="C1627" s="1">
        <v>43736</v>
      </c>
      <c r="D1627" s="1">
        <v>43750</v>
      </c>
      <c r="E1627" s="1">
        <v>43753</v>
      </c>
      <c r="F1627">
        <v>2</v>
      </c>
      <c r="G1627">
        <v>5</v>
      </c>
      <c r="H1627">
        <v>90</v>
      </c>
      <c r="I1627" s="6">
        <v>0</v>
      </c>
      <c r="J1627">
        <v>2</v>
      </c>
      <c r="K1627" t="str">
        <f>_xlfn.XLOOKUP(fCompras!F1627,dComprador!$A$2:$A$7,dComprador!$B$2:$B$7)</f>
        <v>João</v>
      </c>
      <c r="L1627" t="str">
        <f>_xlfn.XLOOKUP(J1627,dFornecedor!$A$2:$A$6,dFornecedor!$B$2:$B$6)</f>
        <v>Minerva</v>
      </c>
      <c r="M1627" t="str">
        <f>_xlfn.XLOOKUP(G1627,dMateriaPrima!$A$2:$A$12,dMateriaPrima!$B$2:$B$12)</f>
        <v>Areia</v>
      </c>
      <c r="N1627" s="2">
        <f>_xlfn.XLOOKUP(G1627,dMateriaPrima!$A$2:$A$12,dMateriaPrima!$C$2:$C$12)</f>
        <v>3.59</v>
      </c>
      <c r="O1627" s="3">
        <f t="shared" si="125"/>
        <v>323.09999999999997</v>
      </c>
      <c r="P1627" s="4">
        <f t="shared" si="126"/>
        <v>0</v>
      </c>
      <c r="Q1627" s="3">
        <f t="shared" si="127"/>
        <v>323.09999999999997</v>
      </c>
      <c r="R1627" t="str">
        <f t="shared" si="128"/>
        <v>Em atraso</v>
      </c>
      <c r="S1627" s="5">
        <f t="shared" si="129"/>
        <v>3</v>
      </c>
    </row>
    <row r="1628" spans="1:19" x14ac:dyDescent="0.25">
      <c r="A1628">
        <v>1627</v>
      </c>
      <c r="B1628" s="1">
        <v>43736</v>
      </c>
      <c r="C1628" s="1">
        <v>43747</v>
      </c>
      <c r="D1628" s="1">
        <v>43752</v>
      </c>
      <c r="E1628" s="1">
        <v>43753</v>
      </c>
      <c r="F1628">
        <v>2</v>
      </c>
      <c r="G1628">
        <v>6</v>
      </c>
      <c r="H1628">
        <v>98</v>
      </c>
      <c r="I1628" s="6">
        <v>0</v>
      </c>
      <c r="J1628">
        <v>1</v>
      </c>
      <c r="K1628" t="str">
        <f>_xlfn.XLOOKUP(fCompras!F1628,dComprador!$A$2:$A$7,dComprador!$B$2:$B$7)</f>
        <v>João</v>
      </c>
      <c r="L1628" t="str">
        <f>_xlfn.XLOOKUP(J1628,dFornecedor!$A$2:$A$6,dFornecedor!$B$2:$B$6)</f>
        <v>NorthShore</v>
      </c>
      <c r="M1628" t="str">
        <f>_xlfn.XLOOKUP(G1628,dMateriaPrima!$A$2:$A$12,dMateriaPrima!$B$2:$B$12)</f>
        <v>Fio Algodão</v>
      </c>
      <c r="N1628" s="2">
        <f>_xlfn.XLOOKUP(G1628,dMateriaPrima!$A$2:$A$12,dMateriaPrima!$C$2:$C$12)</f>
        <v>55.9</v>
      </c>
      <c r="O1628" s="3">
        <f t="shared" si="125"/>
        <v>5478.2</v>
      </c>
      <c r="P1628" s="4">
        <f t="shared" si="126"/>
        <v>0</v>
      </c>
      <c r="Q1628" s="3">
        <f t="shared" si="127"/>
        <v>5478.2</v>
      </c>
      <c r="R1628" t="str">
        <f t="shared" si="128"/>
        <v>Em atraso</v>
      </c>
      <c r="S1628" s="5">
        <f t="shared" si="129"/>
        <v>1</v>
      </c>
    </row>
    <row r="1629" spans="1:19" x14ac:dyDescent="0.25">
      <c r="A1629">
        <v>1628</v>
      </c>
      <c r="B1629" s="1">
        <v>43736</v>
      </c>
      <c r="C1629" s="1">
        <v>43737</v>
      </c>
      <c r="D1629" s="1">
        <v>43769</v>
      </c>
      <c r="E1629" s="1">
        <v>43771</v>
      </c>
      <c r="F1629">
        <v>1</v>
      </c>
      <c r="G1629">
        <v>7</v>
      </c>
      <c r="H1629">
        <v>35</v>
      </c>
      <c r="I1629" s="6">
        <v>0</v>
      </c>
      <c r="J1629">
        <v>3</v>
      </c>
      <c r="K1629" t="str">
        <f>_xlfn.XLOOKUP(fCompras!F1629,dComprador!$A$2:$A$7,dComprador!$B$2:$B$7)</f>
        <v>Alon</v>
      </c>
      <c r="L1629" t="str">
        <f>_xlfn.XLOOKUP(J1629,dFornecedor!$A$2:$A$6,dFornecedor!$B$2:$B$6)</f>
        <v>StepUp</v>
      </c>
      <c r="M1629" t="str">
        <f>_xlfn.XLOOKUP(G1629,dMateriaPrima!$A$2:$A$12,dMateriaPrima!$B$2:$B$12)</f>
        <v>Poliéster</v>
      </c>
      <c r="N1629" s="2">
        <f>_xlfn.XLOOKUP(G1629,dMateriaPrima!$A$2:$A$12,dMateriaPrima!$C$2:$C$12)</f>
        <v>8</v>
      </c>
      <c r="O1629" s="3">
        <f t="shared" si="125"/>
        <v>280</v>
      </c>
      <c r="P1629" s="4">
        <f t="shared" si="126"/>
        <v>0</v>
      </c>
      <c r="Q1629" s="3">
        <f t="shared" si="127"/>
        <v>280</v>
      </c>
      <c r="R1629" t="str">
        <f t="shared" si="128"/>
        <v>Em atraso</v>
      </c>
      <c r="S1629" s="5">
        <f t="shared" si="129"/>
        <v>2</v>
      </c>
    </row>
    <row r="1630" spans="1:19" x14ac:dyDescent="0.25">
      <c r="A1630">
        <v>1629</v>
      </c>
      <c r="B1630" s="1">
        <v>43737</v>
      </c>
      <c r="C1630" s="1">
        <v>43745</v>
      </c>
      <c r="D1630" s="1">
        <v>43767</v>
      </c>
      <c r="E1630" s="1">
        <v>43766</v>
      </c>
      <c r="F1630">
        <v>1</v>
      </c>
      <c r="G1630">
        <v>10</v>
      </c>
      <c r="H1630">
        <v>125</v>
      </c>
      <c r="I1630" s="6">
        <v>0</v>
      </c>
      <c r="J1630">
        <v>2</v>
      </c>
      <c r="K1630" t="str">
        <f>_xlfn.XLOOKUP(fCompras!F1630,dComprador!$A$2:$A$7,dComprador!$B$2:$B$7)</f>
        <v>Alon</v>
      </c>
      <c r="L1630" t="str">
        <f>_xlfn.XLOOKUP(J1630,dFornecedor!$A$2:$A$6,dFornecedor!$B$2:$B$6)</f>
        <v>Minerva</v>
      </c>
      <c r="M1630" t="str">
        <f>_xlfn.XLOOKUP(G1630,dMateriaPrima!$A$2:$A$12,dMateriaPrima!$B$2:$B$12)</f>
        <v>Pedra Britada</v>
      </c>
      <c r="N1630" s="2">
        <f>_xlfn.XLOOKUP(G1630,dMateriaPrima!$A$2:$A$12,dMateriaPrima!$C$2:$C$12)</f>
        <v>56</v>
      </c>
      <c r="O1630" s="3">
        <f t="shared" si="125"/>
        <v>7000</v>
      </c>
      <c r="P1630" s="4">
        <f t="shared" si="126"/>
        <v>0</v>
      </c>
      <c r="Q1630" s="3">
        <f t="shared" si="127"/>
        <v>7000</v>
      </c>
      <c r="R1630" t="str">
        <f t="shared" si="128"/>
        <v>No prazo</v>
      </c>
      <c r="S1630" s="5">
        <f t="shared" si="129"/>
        <v>0</v>
      </c>
    </row>
    <row r="1631" spans="1:19" x14ac:dyDescent="0.25">
      <c r="A1631">
        <v>1630</v>
      </c>
      <c r="B1631" s="1">
        <v>43737</v>
      </c>
      <c r="C1631" s="1">
        <v>43743</v>
      </c>
      <c r="D1631" s="1">
        <v>43743</v>
      </c>
      <c r="E1631" s="1">
        <v>43747</v>
      </c>
      <c r="F1631">
        <v>4</v>
      </c>
      <c r="G1631">
        <v>9</v>
      </c>
      <c r="H1631">
        <v>215</v>
      </c>
      <c r="I1631" s="6">
        <v>0</v>
      </c>
      <c r="J1631">
        <v>1</v>
      </c>
      <c r="K1631" t="str">
        <f>_xlfn.XLOOKUP(fCompras!F1631,dComprador!$A$2:$A$7,dComprador!$B$2:$B$7)</f>
        <v>Lira</v>
      </c>
      <c r="L1631" t="str">
        <f>_xlfn.XLOOKUP(J1631,dFornecedor!$A$2:$A$6,dFornecedor!$B$2:$B$6)</f>
        <v>NorthShore</v>
      </c>
      <c r="M1631" t="str">
        <f>_xlfn.XLOOKUP(G1631,dMateriaPrima!$A$2:$A$12,dMateriaPrima!$B$2:$B$12)</f>
        <v>Couro</v>
      </c>
      <c r="N1631" s="2">
        <f>_xlfn.XLOOKUP(G1631,dMateriaPrima!$A$2:$A$12,dMateriaPrima!$C$2:$C$12)</f>
        <v>4.4000000000000004</v>
      </c>
      <c r="O1631" s="3">
        <f t="shared" si="125"/>
        <v>946.00000000000011</v>
      </c>
      <c r="P1631" s="4">
        <f t="shared" si="126"/>
        <v>0</v>
      </c>
      <c r="Q1631" s="3">
        <f t="shared" si="127"/>
        <v>946.00000000000011</v>
      </c>
      <c r="R1631" t="str">
        <f t="shared" si="128"/>
        <v>Em atraso</v>
      </c>
      <c r="S1631" s="5">
        <f t="shared" si="129"/>
        <v>4</v>
      </c>
    </row>
    <row r="1632" spans="1:19" x14ac:dyDescent="0.25">
      <c r="A1632">
        <v>1631</v>
      </c>
      <c r="B1632" s="1">
        <v>43737</v>
      </c>
      <c r="C1632" s="1">
        <v>43739</v>
      </c>
      <c r="D1632" s="1">
        <v>43746</v>
      </c>
      <c r="E1632" s="1">
        <v>43744</v>
      </c>
      <c r="F1632">
        <v>4</v>
      </c>
      <c r="G1632">
        <v>6</v>
      </c>
      <c r="H1632">
        <v>396</v>
      </c>
      <c r="I1632" s="6">
        <v>0</v>
      </c>
      <c r="J1632">
        <v>4</v>
      </c>
      <c r="K1632" t="str">
        <f>_xlfn.XLOOKUP(fCompras!F1632,dComprador!$A$2:$A$7,dComprador!$B$2:$B$7)</f>
        <v>Lira</v>
      </c>
      <c r="L1632" t="str">
        <f>_xlfn.XLOOKUP(J1632,dFornecedor!$A$2:$A$6,dFornecedor!$B$2:$B$6)</f>
        <v>AlphaOmega</v>
      </c>
      <c r="M1632" t="str">
        <f>_xlfn.XLOOKUP(G1632,dMateriaPrima!$A$2:$A$12,dMateriaPrima!$B$2:$B$12)</f>
        <v>Fio Algodão</v>
      </c>
      <c r="N1632" s="2">
        <f>_xlfn.XLOOKUP(G1632,dMateriaPrima!$A$2:$A$12,dMateriaPrima!$C$2:$C$12)</f>
        <v>55.9</v>
      </c>
      <c r="O1632" s="3">
        <f t="shared" si="125"/>
        <v>22136.399999999998</v>
      </c>
      <c r="P1632" s="4">
        <f t="shared" si="126"/>
        <v>0</v>
      </c>
      <c r="Q1632" s="3">
        <f t="shared" si="127"/>
        <v>22136.399999999998</v>
      </c>
      <c r="R1632" t="str">
        <f t="shared" si="128"/>
        <v>No prazo</v>
      </c>
      <c r="S1632" s="5">
        <f t="shared" si="129"/>
        <v>0</v>
      </c>
    </row>
    <row r="1633" spans="1:19" x14ac:dyDescent="0.25">
      <c r="A1633">
        <v>1632</v>
      </c>
      <c r="B1633" s="1">
        <v>43737</v>
      </c>
      <c r="C1633" s="1">
        <v>43747</v>
      </c>
      <c r="D1633" s="1">
        <v>43747</v>
      </c>
      <c r="E1633" s="1">
        <v>43750</v>
      </c>
      <c r="F1633">
        <v>2</v>
      </c>
      <c r="G1633">
        <v>1</v>
      </c>
      <c r="H1633">
        <v>420</v>
      </c>
      <c r="I1633" s="6">
        <v>0</v>
      </c>
      <c r="J1633">
        <v>3</v>
      </c>
      <c r="K1633" t="str">
        <f>_xlfn.XLOOKUP(fCompras!F1633,dComprador!$A$2:$A$7,dComprador!$B$2:$B$7)</f>
        <v>João</v>
      </c>
      <c r="L1633" t="str">
        <f>_xlfn.XLOOKUP(J1633,dFornecedor!$A$2:$A$6,dFornecedor!$B$2:$B$6)</f>
        <v>StepUp</v>
      </c>
      <c r="M1633" t="str">
        <f>_xlfn.XLOOKUP(G1633,dMateriaPrima!$A$2:$A$12,dMateriaPrima!$B$2:$B$12)</f>
        <v>Tecido</v>
      </c>
      <c r="N1633" s="2">
        <f>_xlfn.XLOOKUP(G1633,dMateriaPrima!$A$2:$A$12,dMateriaPrima!$C$2:$C$12)</f>
        <v>18</v>
      </c>
      <c r="O1633" s="3">
        <f t="shared" si="125"/>
        <v>7560</v>
      </c>
      <c r="P1633" s="4">
        <f t="shared" si="126"/>
        <v>0</v>
      </c>
      <c r="Q1633" s="3">
        <f t="shared" si="127"/>
        <v>7560</v>
      </c>
      <c r="R1633" t="str">
        <f t="shared" si="128"/>
        <v>Em atraso</v>
      </c>
      <c r="S1633" s="5">
        <f t="shared" si="129"/>
        <v>3</v>
      </c>
    </row>
    <row r="1634" spans="1:19" x14ac:dyDescent="0.25">
      <c r="A1634">
        <v>1633</v>
      </c>
      <c r="B1634" s="1">
        <v>43737</v>
      </c>
      <c r="C1634" s="1">
        <v>43738</v>
      </c>
      <c r="D1634" s="1">
        <v>43748</v>
      </c>
      <c r="E1634" s="1">
        <v>43755</v>
      </c>
      <c r="F1634">
        <v>2</v>
      </c>
      <c r="G1634">
        <v>8</v>
      </c>
      <c r="H1634">
        <v>55</v>
      </c>
      <c r="I1634" s="6">
        <v>0</v>
      </c>
      <c r="J1634">
        <v>3</v>
      </c>
      <c r="K1634" t="str">
        <f>_xlfn.XLOOKUP(fCompras!F1634,dComprador!$A$2:$A$7,dComprador!$B$2:$B$7)</f>
        <v>João</v>
      </c>
      <c r="L1634" t="str">
        <f>_xlfn.XLOOKUP(J1634,dFornecedor!$A$2:$A$6,dFornecedor!$B$2:$B$6)</f>
        <v>StepUp</v>
      </c>
      <c r="M1634" t="str">
        <f>_xlfn.XLOOKUP(G1634,dMateriaPrima!$A$2:$A$12,dMateriaPrima!$B$2:$B$12)</f>
        <v>Cimento</v>
      </c>
      <c r="N1634" s="2">
        <f>_xlfn.XLOOKUP(G1634,dMateriaPrima!$A$2:$A$12,dMateriaPrima!$C$2:$C$12)</f>
        <v>23</v>
      </c>
      <c r="O1634" s="3">
        <f t="shared" si="125"/>
        <v>1265</v>
      </c>
      <c r="P1634" s="4">
        <f t="shared" si="126"/>
        <v>0</v>
      </c>
      <c r="Q1634" s="3">
        <f t="shared" si="127"/>
        <v>1265</v>
      </c>
      <c r="R1634" t="str">
        <f t="shared" si="128"/>
        <v>Em atraso</v>
      </c>
      <c r="S1634" s="5">
        <f t="shared" si="129"/>
        <v>7</v>
      </c>
    </row>
    <row r="1635" spans="1:19" x14ac:dyDescent="0.25">
      <c r="A1635">
        <v>1634</v>
      </c>
      <c r="B1635" s="1">
        <v>43737</v>
      </c>
      <c r="C1635" s="1">
        <v>43738</v>
      </c>
      <c r="D1635" s="1">
        <v>43751</v>
      </c>
      <c r="E1635" s="1">
        <v>43754</v>
      </c>
      <c r="F1635">
        <v>2</v>
      </c>
      <c r="G1635">
        <v>10</v>
      </c>
      <c r="H1635">
        <v>470</v>
      </c>
      <c r="I1635" s="6">
        <v>0.25</v>
      </c>
      <c r="J1635">
        <v>4</v>
      </c>
      <c r="K1635" t="str">
        <f>_xlfn.XLOOKUP(fCompras!F1635,dComprador!$A$2:$A$7,dComprador!$B$2:$B$7)</f>
        <v>João</v>
      </c>
      <c r="L1635" t="str">
        <f>_xlfn.XLOOKUP(J1635,dFornecedor!$A$2:$A$6,dFornecedor!$B$2:$B$6)</f>
        <v>AlphaOmega</v>
      </c>
      <c r="M1635" t="str">
        <f>_xlfn.XLOOKUP(G1635,dMateriaPrima!$A$2:$A$12,dMateriaPrima!$B$2:$B$12)</f>
        <v>Pedra Britada</v>
      </c>
      <c r="N1635" s="2">
        <f>_xlfn.XLOOKUP(G1635,dMateriaPrima!$A$2:$A$12,dMateriaPrima!$C$2:$C$12)</f>
        <v>56</v>
      </c>
      <c r="O1635" s="3">
        <f t="shared" si="125"/>
        <v>26320</v>
      </c>
      <c r="P1635" s="4">
        <f t="shared" si="126"/>
        <v>6580</v>
      </c>
      <c r="Q1635" s="3">
        <f t="shared" si="127"/>
        <v>19740</v>
      </c>
      <c r="R1635" t="str">
        <f t="shared" si="128"/>
        <v>Em atraso</v>
      </c>
      <c r="S1635" s="5">
        <f t="shared" si="129"/>
        <v>3</v>
      </c>
    </row>
    <row r="1636" spans="1:19" x14ac:dyDescent="0.25">
      <c r="A1636">
        <v>1635</v>
      </c>
      <c r="B1636" s="1">
        <v>43737</v>
      </c>
      <c r="C1636" s="1">
        <v>43737</v>
      </c>
      <c r="D1636" s="1">
        <v>43766</v>
      </c>
      <c r="E1636" s="1">
        <v>43768</v>
      </c>
      <c r="F1636">
        <v>1</v>
      </c>
      <c r="G1636">
        <v>9</v>
      </c>
      <c r="H1636">
        <v>444</v>
      </c>
      <c r="I1636" s="6">
        <v>0</v>
      </c>
      <c r="J1636">
        <v>2</v>
      </c>
      <c r="K1636" t="str">
        <f>_xlfn.XLOOKUP(fCompras!F1636,dComprador!$A$2:$A$7,dComprador!$B$2:$B$7)</f>
        <v>Alon</v>
      </c>
      <c r="L1636" t="str">
        <f>_xlfn.XLOOKUP(J1636,dFornecedor!$A$2:$A$6,dFornecedor!$B$2:$B$6)</f>
        <v>Minerva</v>
      </c>
      <c r="M1636" t="str">
        <f>_xlfn.XLOOKUP(G1636,dMateriaPrima!$A$2:$A$12,dMateriaPrima!$B$2:$B$12)</f>
        <v>Couro</v>
      </c>
      <c r="N1636" s="2">
        <f>_xlfn.XLOOKUP(G1636,dMateriaPrima!$A$2:$A$12,dMateriaPrima!$C$2:$C$12)</f>
        <v>4.4000000000000004</v>
      </c>
      <c r="O1636" s="3">
        <f t="shared" si="125"/>
        <v>1953.6000000000001</v>
      </c>
      <c r="P1636" s="4">
        <f t="shared" si="126"/>
        <v>0</v>
      </c>
      <c r="Q1636" s="3">
        <f t="shared" si="127"/>
        <v>1953.6000000000001</v>
      </c>
      <c r="R1636" t="str">
        <f t="shared" si="128"/>
        <v>Em atraso</v>
      </c>
      <c r="S1636" s="5">
        <f t="shared" si="129"/>
        <v>2</v>
      </c>
    </row>
    <row r="1637" spans="1:19" x14ac:dyDescent="0.25">
      <c r="A1637">
        <v>1636</v>
      </c>
      <c r="B1637" s="1">
        <v>43737</v>
      </c>
      <c r="C1637" s="1">
        <v>43738</v>
      </c>
      <c r="D1637" s="1">
        <v>43760</v>
      </c>
      <c r="E1637" s="1">
        <v>43757</v>
      </c>
      <c r="F1637">
        <v>1</v>
      </c>
      <c r="G1637">
        <v>8</v>
      </c>
      <c r="H1637">
        <v>167</v>
      </c>
      <c r="I1637" s="6">
        <v>0</v>
      </c>
      <c r="J1637">
        <v>3</v>
      </c>
      <c r="K1637" t="str">
        <f>_xlfn.XLOOKUP(fCompras!F1637,dComprador!$A$2:$A$7,dComprador!$B$2:$B$7)</f>
        <v>Alon</v>
      </c>
      <c r="L1637" t="str">
        <f>_xlfn.XLOOKUP(J1637,dFornecedor!$A$2:$A$6,dFornecedor!$B$2:$B$6)</f>
        <v>StepUp</v>
      </c>
      <c r="M1637" t="str">
        <f>_xlfn.XLOOKUP(G1637,dMateriaPrima!$A$2:$A$12,dMateriaPrima!$B$2:$B$12)</f>
        <v>Cimento</v>
      </c>
      <c r="N1637" s="2">
        <f>_xlfn.XLOOKUP(G1637,dMateriaPrima!$A$2:$A$12,dMateriaPrima!$C$2:$C$12)</f>
        <v>23</v>
      </c>
      <c r="O1637" s="3">
        <f t="shared" si="125"/>
        <v>3841</v>
      </c>
      <c r="P1637" s="4">
        <f t="shared" si="126"/>
        <v>0</v>
      </c>
      <c r="Q1637" s="3">
        <f t="shared" si="127"/>
        <v>3841</v>
      </c>
      <c r="R1637" t="str">
        <f t="shared" si="128"/>
        <v>No prazo</v>
      </c>
      <c r="S1637" s="5">
        <f t="shared" si="129"/>
        <v>0</v>
      </c>
    </row>
    <row r="1638" spans="1:19" x14ac:dyDescent="0.25">
      <c r="A1638">
        <v>1637</v>
      </c>
      <c r="B1638" s="1">
        <v>43737</v>
      </c>
      <c r="C1638" s="1">
        <v>43738</v>
      </c>
      <c r="D1638" s="1">
        <v>43759</v>
      </c>
      <c r="E1638" s="1">
        <v>43760</v>
      </c>
      <c r="F1638">
        <v>1</v>
      </c>
      <c r="G1638">
        <v>10</v>
      </c>
      <c r="H1638">
        <v>150</v>
      </c>
      <c r="I1638" s="6">
        <v>0</v>
      </c>
      <c r="J1638">
        <v>3</v>
      </c>
      <c r="K1638" t="str">
        <f>_xlfn.XLOOKUP(fCompras!F1638,dComprador!$A$2:$A$7,dComprador!$B$2:$B$7)</f>
        <v>Alon</v>
      </c>
      <c r="L1638" t="str">
        <f>_xlfn.XLOOKUP(J1638,dFornecedor!$A$2:$A$6,dFornecedor!$B$2:$B$6)</f>
        <v>StepUp</v>
      </c>
      <c r="M1638" t="str">
        <f>_xlfn.XLOOKUP(G1638,dMateriaPrima!$A$2:$A$12,dMateriaPrima!$B$2:$B$12)</f>
        <v>Pedra Britada</v>
      </c>
      <c r="N1638" s="2">
        <f>_xlfn.XLOOKUP(G1638,dMateriaPrima!$A$2:$A$12,dMateriaPrima!$C$2:$C$12)</f>
        <v>56</v>
      </c>
      <c r="O1638" s="3">
        <f t="shared" si="125"/>
        <v>8400</v>
      </c>
      <c r="P1638" s="4">
        <f t="shared" si="126"/>
        <v>0</v>
      </c>
      <c r="Q1638" s="3">
        <f t="shared" si="127"/>
        <v>8400</v>
      </c>
      <c r="R1638" t="str">
        <f t="shared" si="128"/>
        <v>Em atraso</v>
      </c>
      <c r="S1638" s="5">
        <f t="shared" si="129"/>
        <v>1</v>
      </c>
    </row>
    <row r="1639" spans="1:19" x14ac:dyDescent="0.25">
      <c r="A1639">
        <v>1638</v>
      </c>
      <c r="B1639" s="1">
        <v>43738</v>
      </c>
      <c r="C1639" s="1">
        <v>43738</v>
      </c>
      <c r="D1639" s="1">
        <v>43745</v>
      </c>
      <c r="E1639" s="1">
        <v>43747</v>
      </c>
      <c r="F1639">
        <v>4</v>
      </c>
      <c r="G1639">
        <v>5</v>
      </c>
      <c r="H1639">
        <v>263</v>
      </c>
      <c r="I1639" s="6">
        <v>0</v>
      </c>
      <c r="J1639">
        <v>2</v>
      </c>
      <c r="K1639" t="str">
        <f>_xlfn.XLOOKUP(fCompras!F1639,dComprador!$A$2:$A$7,dComprador!$B$2:$B$7)</f>
        <v>Lira</v>
      </c>
      <c r="L1639" t="str">
        <f>_xlfn.XLOOKUP(J1639,dFornecedor!$A$2:$A$6,dFornecedor!$B$2:$B$6)</f>
        <v>Minerva</v>
      </c>
      <c r="M1639" t="str">
        <f>_xlfn.XLOOKUP(G1639,dMateriaPrima!$A$2:$A$12,dMateriaPrima!$B$2:$B$12)</f>
        <v>Areia</v>
      </c>
      <c r="N1639" s="2">
        <f>_xlfn.XLOOKUP(G1639,dMateriaPrima!$A$2:$A$12,dMateriaPrima!$C$2:$C$12)</f>
        <v>3.59</v>
      </c>
      <c r="O1639" s="3">
        <f t="shared" si="125"/>
        <v>944.17</v>
      </c>
      <c r="P1639" s="4">
        <f t="shared" si="126"/>
        <v>0</v>
      </c>
      <c r="Q1639" s="3">
        <f t="shared" si="127"/>
        <v>944.17</v>
      </c>
      <c r="R1639" t="str">
        <f t="shared" si="128"/>
        <v>Em atraso</v>
      </c>
      <c r="S1639" s="5">
        <f t="shared" si="129"/>
        <v>2</v>
      </c>
    </row>
    <row r="1640" spans="1:19" x14ac:dyDescent="0.25">
      <c r="A1640">
        <v>1639</v>
      </c>
      <c r="B1640" s="1">
        <v>43738</v>
      </c>
      <c r="C1640" s="1">
        <v>43746</v>
      </c>
      <c r="D1640" s="1">
        <v>43749</v>
      </c>
      <c r="E1640" s="1">
        <v>43752</v>
      </c>
      <c r="F1640">
        <v>4</v>
      </c>
      <c r="G1640">
        <v>7</v>
      </c>
      <c r="H1640">
        <v>137</v>
      </c>
      <c r="I1640" s="6">
        <v>0</v>
      </c>
      <c r="J1640">
        <v>2</v>
      </c>
      <c r="K1640" t="str">
        <f>_xlfn.XLOOKUP(fCompras!F1640,dComprador!$A$2:$A$7,dComprador!$B$2:$B$7)</f>
        <v>Lira</v>
      </c>
      <c r="L1640" t="str">
        <f>_xlfn.XLOOKUP(J1640,dFornecedor!$A$2:$A$6,dFornecedor!$B$2:$B$6)</f>
        <v>Minerva</v>
      </c>
      <c r="M1640" t="str">
        <f>_xlfn.XLOOKUP(G1640,dMateriaPrima!$A$2:$A$12,dMateriaPrima!$B$2:$B$12)</f>
        <v>Poliéster</v>
      </c>
      <c r="N1640" s="2">
        <f>_xlfn.XLOOKUP(G1640,dMateriaPrima!$A$2:$A$12,dMateriaPrima!$C$2:$C$12)</f>
        <v>8</v>
      </c>
      <c r="O1640" s="3">
        <f t="shared" si="125"/>
        <v>1096</v>
      </c>
      <c r="P1640" s="4">
        <f t="shared" si="126"/>
        <v>0</v>
      </c>
      <c r="Q1640" s="3">
        <f t="shared" si="127"/>
        <v>1096</v>
      </c>
      <c r="R1640" t="str">
        <f t="shared" si="128"/>
        <v>Em atraso</v>
      </c>
      <c r="S1640" s="5">
        <f t="shared" si="129"/>
        <v>3</v>
      </c>
    </row>
    <row r="1641" spans="1:19" x14ac:dyDescent="0.25">
      <c r="A1641">
        <v>1640</v>
      </c>
      <c r="B1641" s="1">
        <v>43738</v>
      </c>
      <c r="C1641" s="1">
        <v>43743</v>
      </c>
      <c r="D1641" s="1">
        <v>43754</v>
      </c>
      <c r="E1641" s="1">
        <v>43757</v>
      </c>
      <c r="F1641">
        <v>1</v>
      </c>
      <c r="G1641">
        <v>11</v>
      </c>
      <c r="H1641">
        <v>328</v>
      </c>
      <c r="I1641" s="6">
        <v>0</v>
      </c>
      <c r="J1641">
        <v>3</v>
      </c>
      <c r="K1641" t="str">
        <f>_xlfn.XLOOKUP(fCompras!F1641,dComprador!$A$2:$A$7,dComprador!$B$2:$B$7)</f>
        <v>Alon</v>
      </c>
      <c r="L1641" t="str">
        <f>_xlfn.XLOOKUP(J1641,dFornecedor!$A$2:$A$6,dFornecedor!$B$2:$B$6)</f>
        <v>StepUp</v>
      </c>
      <c r="M1641" t="str">
        <f>_xlfn.XLOOKUP(G1641,dMateriaPrima!$A$2:$A$12,dMateriaPrima!$B$2:$B$12)</f>
        <v>Papel</v>
      </c>
      <c r="N1641" s="2">
        <f>_xlfn.XLOOKUP(G1641,dMateriaPrima!$A$2:$A$12,dMateriaPrima!$C$2:$C$12)</f>
        <v>9</v>
      </c>
      <c r="O1641" s="3">
        <f t="shared" si="125"/>
        <v>2952</v>
      </c>
      <c r="P1641" s="4">
        <f t="shared" si="126"/>
        <v>0</v>
      </c>
      <c r="Q1641" s="3">
        <f t="shared" si="127"/>
        <v>2952</v>
      </c>
      <c r="R1641" t="str">
        <f t="shared" si="128"/>
        <v>Em atraso</v>
      </c>
      <c r="S1641" s="5">
        <f t="shared" si="129"/>
        <v>3</v>
      </c>
    </row>
    <row r="1642" spans="1:19" x14ac:dyDescent="0.25">
      <c r="A1642">
        <v>1641</v>
      </c>
      <c r="B1642" s="1">
        <v>43738</v>
      </c>
      <c r="C1642" s="1">
        <v>43738</v>
      </c>
      <c r="D1642" s="1">
        <v>43750</v>
      </c>
      <c r="E1642" s="1">
        <v>43752</v>
      </c>
      <c r="F1642">
        <v>2</v>
      </c>
      <c r="G1642">
        <v>9</v>
      </c>
      <c r="H1642">
        <v>204</v>
      </c>
      <c r="I1642" s="6">
        <v>0</v>
      </c>
      <c r="J1642">
        <v>2</v>
      </c>
      <c r="K1642" t="str">
        <f>_xlfn.XLOOKUP(fCompras!F1642,dComprador!$A$2:$A$7,dComprador!$B$2:$B$7)</f>
        <v>João</v>
      </c>
      <c r="L1642" t="str">
        <f>_xlfn.XLOOKUP(J1642,dFornecedor!$A$2:$A$6,dFornecedor!$B$2:$B$6)</f>
        <v>Minerva</v>
      </c>
      <c r="M1642" t="str">
        <f>_xlfn.XLOOKUP(G1642,dMateriaPrima!$A$2:$A$12,dMateriaPrima!$B$2:$B$12)</f>
        <v>Couro</v>
      </c>
      <c r="N1642" s="2">
        <f>_xlfn.XLOOKUP(G1642,dMateriaPrima!$A$2:$A$12,dMateriaPrima!$C$2:$C$12)</f>
        <v>4.4000000000000004</v>
      </c>
      <c r="O1642" s="3">
        <f t="shared" si="125"/>
        <v>897.6</v>
      </c>
      <c r="P1642" s="4">
        <f t="shared" si="126"/>
        <v>0</v>
      </c>
      <c r="Q1642" s="3">
        <f t="shared" si="127"/>
        <v>897.6</v>
      </c>
      <c r="R1642" t="str">
        <f t="shared" si="128"/>
        <v>Em atraso</v>
      </c>
      <c r="S1642" s="5">
        <f t="shared" si="129"/>
        <v>2</v>
      </c>
    </row>
    <row r="1643" spans="1:19" x14ac:dyDescent="0.25">
      <c r="A1643">
        <v>1642</v>
      </c>
      <c r="B1643" s="1">
        <v>43738</v>
      </c>
      <c r="C1643" s="1">
        <v>43741</v>
      </c>
      <c r="D1643" s="1">
        <v>43752</v>
      </c>
      <c r="E1643" s="1">
        <v>43752</v>
      </c>
      <c r="F1643">
        <v>2</v>
      </c>
      <c r="G1643">
        <v>11</v>
      </c>
      <c r="H1643">
        <v>441</v>
      </c>
      <c r="I1643" s="6">
        <v>0</v>
      </c>
      <c r="J1643">
        <v>4</v>
      </c>
      <c r="K1643" t="str">
        <f>_xlfn.XLOOKUP(fCompras!F1643,dComprador!$A$2:$A$7,dComprador!$B$2:$B$7)</f>
        <v>João</v>
      </c>
      <c r="L1643" t="str">
        <f>_xlfn.XLOOKUP(J1643,dFornecedor!$A$2:$A$6,dFornecedor!$B$2:$B$6)</f>
        <v>AlphaOmega</v>
      </c>
      <c r="M1643" t="str">
        <f>_xlfn.XLOOKUP(G1643,dMateriaPrima!$A$2:$A$12,dMateriaPrima!$B$2:$B$12)</f>
        <v>Papel</v>
      </c>
      <c r="N1643" s="2">
        <f>_xlfn.XLOOKUP(G1643,dMateriaPrima!$A$2:$A$12,dMateriaPrima!$C$2:$C$12)</f>
        <v>9</v>
      </c>
      <c r="O1643" s="3">
        <f t="shared" si="125"/>
        <v>3969</v>
      </c>
      <c r="P1643" s="4">
        <f t="shared" si="126"/>
        <v>0</v>
      </c>
      <c r="Q1643" s="3">
        <f t="shared" si="127"/>
        <v>3969</v>
      </c>
      <c r="R1643" t="str">
        <f t="shared" si="128"/>
        <v>No prazo</v>
      </c>
      <c r="S1643" s="5">
        <f t="shared" si="129"/>
        <v>0</v>
      </c>
    </row>
    <row r="1644" spans="1:19" x14ac:dyDescent="0.25">
      <c r="A1644">
        <v>1643</v>
      </c>
      <c r="B1644" s="1">
        <v>43738</v>
      </c>
      <c r="C1644" s="1">
        <v>43739</v>
      </c>
      <c r="D1644" s="1">
        <v>43767</v>
      </c>
      <c r="E1644" s="1">
        <v>43768</v>
      </c>
      <c r="F1644">
        <v>1</v>
      </c>
      <c r="G1644">
        <v>7</v>
      </c>
      <c r="H1644">
        <v>63</v>
      </c>
      <c r="I1644" s="6">
        <v>0.25</v>
      </c>
      <c r="J1644">
        <v>3</v>
      </c>
      <c r="K1644" t="str">
        <f>_xlfn.XLOOKUP(fCompras!F1644,dComprador!$A$2:$A$7,dComprador!$B$2:$B$7)</f>
        <v>Alon</v>
      </c>
      <c r="L1644" t="str">
        <f>_xlfn.XLOOKUP(J1644,dFornecedor!$A$2:$A$6,dFornecedor!$B$2:$B$6)</f>
        <v>StepUp</v>
      </c>
      <c r="M1644" t="str">
        <f>_xlfn.XLOOKUP(G1644,dMateriaPrima!$A$2:$A$12,dMateriaPrima!$B$2:$B$12)</f>
        <v>Poliéster</v>
      </c>
      <c r="N1644" s="2">
        <f>_xlfn.XLOOKUP(G1644,dMateriaPrima!$A$2:$A$12,dMateriaPrima!$C$2:$C$12)</f>
        <v>8</v>
      </c>
      <c r="O1644" s="3">
        <f t="shared" si="125"/>
        <v>504</v>
      </c>
      <c r="P1644" s="4">
        <f t="shared" si="126"/>
        <v>126</v>
      </c>
      <c r="Q1644" s="3">
        <f t="shared" si="127"/>
        <v>378</v>
      </c>
      <c r="R1644" t="str">
        <f t="shared" si="128"/>
        <v>Em atraso</v>
      </c>
      <c r="S1644" s="5">
        <f t="shared" si="129"/>
        <v>1</v>
      </c>
    </row>
    <row r="1645" spans="1:19" x14ac:dyDescent="0.25">
      <c r="A1645">
        <v>1644</v>
      </c>
      <c r="B1645" s="1">
        <v>43738</v>
      </c>
      <c r="C1645" s="1">
        <v>43748</v>
      </c>
      <c r="D1645" s="1">
        <v>43760</v>
      </c>
      <c r="E1645" s="1">
        <v>43763</v>
      </c>
      <c r="F1645">
        <v>1</v>
      </c>
      <c r="G1645">
        <v>9</v>
      </c>
      <c r="H1645">
        <v>261</v>
      </c>
      <c r="I1645" s="6">
        <v>0</v>
      </c>
      <c r="J1645">
        <v>3</v>
      </c>
      <c r="K1645" t="str">
        <f>_xlfn.XLOOKUP(fCompras!F1645,dComprador!$A$2:$A$7,dComprador!$B$2:$B$7)</f>
        <v>Alon</v>
      </c>
      <c r="L1645" t="str">
        <f>_xlfn.XLOOKUP(J1645,dFornecedor!$A$2:$A$6,dFornecedor!$B$2:$B$6)</f>
        <v>StepUp</v>
      </c>
      <c r="M1645" t="str">
        <f>_xlfn.XLOOKUP(G1645,dMateriaPrima!$A$2:$A$12,dMateriaPrima!$B$2:$B$12)</f>
        <v>Couro</v>
      </c>
      <c r="N1645" s="2">
        <f>_xlfn.XLOOKUP(G1645,dMateriaPrima!$A$2:$A$12,dMateriaPrima!$C$2:$C$12)</f>
        <v>4.4000000000000004</v>
      </c>
      <c r="O1645" s="3">
        <f t="shared" si="125"/>
        <v>1148.4000000000001</v>
      </c>
      <c r="P1645" s="4">
        <f t="shared" si="126"/>
        <v>0</v>
      </c>
      <c r="Q1645" s="3">
        <f t="shared" si="127"/>
        <v>1148.4000000000001</v>
      </c>
      <c r="R1645" t="str">
        <f t="shared" si="128"/>
        <v>Em atraso</v>
      </c>
      <c r="S1645" s="5">
        <f t="shared" si="129"/>
        <v>3</v>
      </c>
    </row>
    <row r="1646" spans="1:19" x14ac:dyDescent="0.25">
      <c r="A1646">
        <v>1645</v>
      </c>
      <c r="B1646" s="1">
        <v>43739</v>
      </c>
      <c r="C1646" s="1">
        <v>43740</v>
      </c>
      <c r="D1646" s="1">
        <v>43747</v>
      </c>
      <c r="E1646" s="1">
        <v>43748</v>
      </c>
      <c r="F1646">
        <v>4</v>
      </c>
      <c r="G1646">
        <v>9</v>
      </c>
      <c r="H1646">
        <v>135</v>
      </c>
      <c r="I1646" s="6">
        <v>0</v>
      </c>
      <c r="J1646">
        <v>3</v>
      </c>
      <c r="K1646" t="str">
        <f>_xlfn.XLOOKUP(fCompras!F1646,dComprador!$A$2:$A$7,dComprador!$B$2:$B$7)</f>
        <v>Lira</v>
      </c>
      <c r="L1646" t="str">
        <f>_xlfn.XLOOKUP(J1646,dFornecedor!$A$2:$A$6,dFornecedor!$B$2:$B$6)</f>
        <v>StepUp</v>
      </c>
      <c r="M1646" t="str">
        <f>_xlfn.XLOOKUP(G1646,dMateriaPrima!$A$2:$A$12,dMateriaPrima!$B$2:$B$12)</f>
        <v>Couro</v>
      </c>
      <c r="N1646" s="2">
        <f>_xlfn.XLOOKUP(G1646,dMateriaPrima!$A$2:$A$12,dMateriaPrima!$C$2:$C$12)</f>
        <v>4.4000000000000004</v>
      </c>
      <c r="O1646" s="3">
        <f t="shared" si="125"/>
        <v>594</v>
      </c>
      <c r="P1646" s="4">
        <f t="shared" si="126"/>
        <v>0</v>
      </c>
      <c r="Q1646" s="3">
        <f t="shared" si="127"/>
        <v>594</v>
      </c>
      <c r="R1646" t="str">
        <f t="shared" si="128"/>
        <v>Em atraso</v>
      </c>
      <c r="S1646" s="5">
        <f t="shared" si="129"/>
        <v>1</v>
      </c>
    </row>
    <row r="1647" spans="1:19" x14ac:dyDescent="0.25">
      <c r="A1647">
        <v>1646</v>
      </c>
      <c r="B1647" s="1">
        <v>43739</v>
      </c>
      <c r="C1647" s="1">
        <v>43747</v>
      </c>
      <c r="D1647" s="1">
        <v>43754</v>
      </c>
      <c r="E1647" s="1">
        <v>43755</v>
      </c>
      <c r="F1647">
        <v>2</v>
      </c>
      <c r="G1647">
        <v>7</v>
      </c>
      <c r="H1647">
        <v>139</v>
      </c>
      <c r="I1647" s="6">
        <v>0</v>
      </c>
      <c r="J1647">
        <v>2</v>
      </c>
      <c r="K1647" t="str">
        <f>_xlfn.XLOOKUP(fCompras!F1647,dComprador!$A$2:$A$7,dComprador!$B$2:$B$7)</f>
        <v>João</v>
      </c>
      <c r="L1647" t="str">
        <f>_xlfn.XLOOKUP(J1647,dFornecedor!$A$2:$A$6,dFornecedor!$B$2:$B$6)</f>
        <v>Minerva</v>
      </c>
      <c r="M1647" t="str">
        <f>_xlfn.XLOOKUP(G1647,dMateriaPrima!$A$2:$A$12,dMateriaPrima!$B$2:$B$12)</f>
        <v>Poliéster</v>
      </c>
      <c r="N1647" s="2">
        <f>_xlfn.XLOOKUP(G1647,dMateriaPrima!$A$2:$A$12,dMateriaPrima!$C$2:$C$12)</f>
        <v>8</v>
      </c>
      <c r="O1647" s="3">
        <f t="shared" si="125"/>
        <v>1112</v>
      </c>
      <c r="P1647" s="4">
        <f t="shared" si="126"/>
        <v>0</v>
      </c>
      <c r="Q1647" s="3">
        <f t="shared" si="127"/>
        <v>1112</v>
      </c>
      <c r="R1647" t="str">
        <f t="shared" si="128"/>
        <v>Em atraso</v>
      </c>
      <c r="S1647" s="5">
        <f t="shared" si="129"/>
        <v>1</v>
      </c>
    </row>
    <row r="1648" spans="1:19" x14ac:dyDescent="0.25">
      <c r="A1648">
        <v>1647</v>
      </c>
      <c r="B1648" s="1">
        <v>43739</v>
      </c>
      <c r="C1648" s="1">
        <v>43750</v>
      </c>
      <c r="D1648" s="1">
        <v>43758</v>
      </c>
      <c r="E1648" s="1">
        <v>43762</v>
      </c>
      <c r="F1648">
        <v>1</v>
      </c>
      <c r="G1648">
        <v>8</v>
      </c>
      <c r="H1648">
        <v>13</v>
      </c>
      <c r="I1648" s="6">
        <v>0.32</v>
      </c>
      <c r="J1648">
        <v>1</v>
      </c>
      <c r="K1648" t="str">
        <f>_xlfn.XLOOKUP(fCompras!F1648,dComprador!$A$2:$A$7,dComprador!$B$2:$B$7)</f>
        <v>Alon</v>
      </c>
      <c r="L1648" t="str">
        <f>_xlfn.XLOOKUP(J1648,dFornecedor!$A$2:$A$6,dFornecedor!$B$2:$B$6)</f>
        <v>NorthShore</v>
      </c>
      <c r="M1648" t="str">
        <f>_xlfn.XLOOKUP(G1648,dMateriaPrima!$A$2:$A$12,dMateriaPrima!$B$2:$B$12)</f>
        <v>Cimento</v>
      </c>
      <c r="N1648" s="2">
        <f>_xlfn.XLOOKUP(G1648,dMateriaPrima!$A$2:$A$12,dMateriaPrima!$C$2:$C$12)</f>
        <v>23</v>
      </c>
      <c r="O1648" s="3">
        <f t="shared" si="125"/>
        <v>299</v>
      </c>
      <c r="P1648" s="4">
        <f t="shared" si="126"/>
        <v>95.68</v>
      </c>
      <c r="Q1648" s="3">
        <f t="shared" si="127"/>
        <v>203.32</v>
      </c>
      <c r="R1648" t="str">
        <f t="shared" si="128"/>
        <v>Em atraso</v>
      </c>
      <c r="S1648" s="5">
        <f t="shared" si="129"/>
        <v>4</v>
      </c>
    </row>
    <row r="1649" spans="1:19" x14ac:dyDescent="0.25">
      <c r="A1649">
        <v>1648</v>
      </c>
      <c r="B1649" s="1">
        <v>43739</v>
      </c>
      <c r="C1649" s="1">
        <v>43739</v>
      </c>
      <c r="D1649" s="1">
        <v>43771</v>
      </c>
      <c r="E1649" s="1">
        <v>43770</v>
      </c>
      <c r="F1649">
        <v>1</v>
      </c>
      <c r="G1649">
        <v>8</v>
      </c>
      <c r="H1649">
        <v>119</v>
      </c>
      <c r="I1649" s="6">
        <v>0</v>
      </c>
      <c r="J1649">
        <v>4</v>
      </c>
      <c r="K1649" t="str">
        <f>_xlfn.XLOOKUP(fCompras!F1649,dComprador!$A$2:$A$7,dComprador!$B$2:$B$7)</f>
        <v>Alon</v>
      </c>
      <c r="L1649" t="str">
        <f>_xlfn.XLOOKUP(J1649,dFornecedor!$A$2:$A$6,dFornecedor!$B$2:$B$6)</f>
        <v>AlphaOmega</v>
      </c>
      <c r="M1649" t="str">
        <f>_xlfn.XLOOKUP(G1649,dMateriaPrima!$A$2:$A$12,dMateriaPrima!$B$2:$B$12)</f>
        <v>Cimento</v>
      </c>
      <c r="N1649" s="2">
        <f>_xlfn.XLOOKUP(G1649,dMateriaPrima!$A$2:$A$12,dMateriaPrima!$C$2:$C$12)</f>
        <v>23</v>
      </c>
      <c r="O1649" s="3">
        <f t="shared" si="125"/>
        <v>2737</v>
      </c>
      <c r="P1649" s="4">
        <f t="shared" si="126"/>
        <v>0</v>
      </c>
      <c r="Q1649" s="3">
        <f t="shared" si="127"/>
        <v>2737</v>
      </c>
      <c r="R1649" t="str">
        <f t="shared" si="128"/>
        <v>No prazo</v>
      </c>
      <c r="S1649" s="5">
        <f t="shared" si="129"/>
        <v>0</v>
      </c>
    </row>
    <row r="1650" spans="1:19" x14ac:dyDescent="0.25">
      <c r="A1650">
        <v>1649</v>
      </c>
      <c r="B1650" s="1">
        <v>43739</v>
      </c>
      <c r="C1650" s="1">
        <v>43741</v>
      </c>
      <c r="D1650" s="1">
        <v>43755</v>
      </c>
      <c r="E1650" s="1">
        <v>43757</v>
      </c>
      <c r="F1650">
        <v>1</v>
      </c>
      <c r="G1650">
        <v>9</v>
      </c>
      <c r="H1650">
        <v>256</v>
      </c>
      <c r="I1650" s="6">
        <v>0</v>
      </c>
      <c r="J1650">
        <v>4</v>
      </c>
      <c r="K1650" t="str">
        <f>_xlfn.XLOOKUP(fCompras!F1650,dComprador!$A$2:$A$7,dComprador!$B$2:$B$7)</f>
        <v>Alon</v>
      </c>
      <c r="L1650" t="str">
        <f>_xlfn.XLOOKUP(J1650,dFornecedor!$A$2:$A$6,dFornecedor!$B$2:$B$6)</f>
        <v>AlphaOmega</v>
      </c>
      <c r="M1650" t="str">
        <f>_xlfn.XLOOKUP(G1650,dMateriaPrima!$A$2:$A$12,dMateriaPrima!$B$2:$B$12)</f>
        <v>Couro</v>
      </c>
      <c r="N1650" s="2">
        <f>_xlfn.XLOOKUP(G1650,dMateriaPrima!$A$2:$A$12,dMateriaPrima!$C$2:$C$12)</f>
        <v>4.4000000000000004</v>
      </c>
      <c r="O1650" s="3">
        <f t="shared" si="125"/>
        <v>1126.4000000000001</v>
      </c>
      <c r="P1650" s="4">
        <f t="shared" si="126"/>
        <v>0</v>
      </c>
      <c r="Q1650" s="3">
        <f t="shared" si="127"/>
        <v>1126.4000000000001</v>
      </c>
      <c r="R1650" t="str">
        <f t="shared" si="128"/>
        <v>Em atraso</v>
      </c>
      <c r="S1650" s="5">
        <f t="shared" si="129"/>
        <v>2</v>
      </c>
    </row>
    <row r="1651" spans="1:19" x14ac:dyDescent="0.25">
      <c r="A1651">
        <v>1650</v>
      </c>
      <c r="B1651" s="1">
        <v>43739</v>
      </c>
      <c r="C1651" s="1">
        <v>43750</v>
      </c>
      <c r="D1651" s="1">
        <v>43758</v>
      </c>
      <c r="E1651" s="1">
        <v>43760</v>
      </c>
      <c r="F1651">
        <v>1</v>
      </c>
      <c r="G1651">
        <v>7</v>
      </c>
      <c r="H1651">
        <v>16</v>
      </c>
      <c r="I1651" s="6">
        <v>0</v>
      </c>
      <c r="J1651">
        <v>1</v>
      </c>
      <c r="K1651" t="str">
        <f>_xlfn.XLOOKUP(fCompras!F1651,dComprador!$A$2:$A$7,dComprador!$B$2:$B$7)</f>
        <v>Alon</v>
      </c>
      <c r="L1651" t="str">
        <f>_xlfn.XLOOKUP(J1651,dFornecedor!$A$2:$A$6,dFornecedor!$B$2:$B$6)</f>
        <v>NorthShore</v>
      </c>
      <c r="M1651" t="str">
        <f>_xlfn.XLOOKUP(G1651,dMateriaPrima!$A$2:$A$12,dMateriaPrima!$B$2:$B$12)</f>
        <v>Poliéster</v>
      </c>
      <c r="N1651" s="2">
        <f>_xlfn.XLOOKUP(G1651,dMateriaPrima!$A$2:$A$12,dMateriaPrima!$C$2:$C$12)</f>
        <v>8</v>
      </c>
      <c r="O1651" s="3">
        <f t="shared" si="125"/>
        <v>128</v>
      </c>
      <c r="P1651" s="4">
        <f t="shared" si="126"/>
        <v>0</v>
      </c>
      <c r="Q1651" s="3">
        <f t="shared" si="127"/>
        <v>128</v>
      </c>
      <c r="R1651" t="str">
        <f t="shared" si="128"/>
        <v>Em atraso</v>
      </c>
      <c r="S1651" s="5">
        <f t="shared" si="129"/>
        <v>2</v>
      </c>
    </row>
    <row r="1652" spans="1:19" x14ac:dyDescent="0.25">
      <c r="A1652">
        <v>1651</v>
      </c>
      <c r="B1652" s="1">
        <v>43740</v>
      </c>
      <c r="C1652" s="1">
        <v>43741</v>
      </c>
      <c r="D1652" s="1">
        <v>43766</v>
      </c>
      <c r="E1652" s="1">
        <v>43766</v>
      </c>
      <c r="F1652">
        <v>1</v>
      </c>
      <c r="G1652">
        <v>8</v>
      </c>
      <c r="H1652">
        <v>14</v>
      </c>
      <c r="I1652" s="6">
        <v>0</v>
      </c>
      <c r="J1652">
        <v>2</v>
      </c>
      <c r="K1652" t="str">
        <f>_xlfn.XLOOKUP(fCompras!F1652,dComprador!$A$2:$A$7,dComprador!$B$2:$B$7)</f>
        <v>Alon</v>
      </c>
      <c r="L1652" t="str">
        <f>_xlfn.XLOOKUP(J1652,dFornecedor!$A$2:$A$6,dFornecedor!$B$2:$B$6)</f>
        <v>Minerva</v>
      </c>
      <c r="M1652" t="str">
        <f>_xlfn.XLOOKUP(G1652,dMateriaPrima!$A$2:$A$12,dMateriaPrima!$B$2:$B$12)</f>
        <v>Cimento</v>
      </c>
      <c r="N1652" s="2">
        <f>_xlfn.XLOOKUP(G1652,dMateriaPrima!$A$2:$A$12,dMateriaPrima!$C$2:$C$12)</f>
        <v>23</v>
      </c>
      <c r="O1652" s="3">
        <f t="shared" si="125"/>
        <v>322</v>
      </c>
      <c r="P1652" s="4">
        <f t="shared" si="126"/>
        <v>0</v>
      </c>
      <c r="Q1652" s="3">
        <f t="shared" si="127"/>
        <v>322</v>
      </c>
      <c r="R1652" t="str">
        <f t="shared" si="128"/>
        <v>No prazo</v>
      </c>
      <c r="S1652" s="5">
        <f t="shared" si="129"/>
        <v>0</v>
      </c>
    </row>
    <row r="1653" spans="1:19" x14ac:dyDescent="0.25">
      <c r="A1653">
        <v>1652</v>
      </c>
      <c r="B1653" s="1">
        <v>43740</v>
      </c>
      <c r="C1653" s="1">
        <v>43741</v>
      </c>
      <c r="D1653" s="1">
        <v>43770</v>
      </c>
      <c r="E1653" s="1">
        <v>43772</v>
      </c>
      <c r="F1653">
        <v>1</v>
      </c>
      <c r="G1653">
        <v>5</v>
      </c>
      <c r="H1653">
        <v>187</v>
      </c>
      <c r="I1653" s="6">
        <v>0</v>
      </c>
      <c r="J1653">
        <v>3</v>
      </c>
      <c r="K1653" t="str">
        <f>_xlfn.XLOOKUP(fCompras!F1653,dComprador!$A$2:$A$7,dComprador!$B$2:$B$7)</f>
        <v>Alon</v>
      </c>
      <c r="L1653" t="str">
        <f>_xlfn.XLOOKUP(J1653,dFornecedor!$A$2:$A$6,dFornecedor!$B$2:$B$6)</f>
        <v>StepUp</v>
      </c>
      <c r="M1653" t="str">
        <f>_xlfn.XLOOKUP(G1653,dMateriaPrima!$A$2:$A$12,dMateriaPrima!$B$2:$B$12)</f>
        <v>Areia</v>
      </c>
      <c r="N1653" s="2">
        <f>_xlfn.XLOOKUP(G1653,dMateriaPrima!$A$2:$A$12,dMateriaPrima!$C$2:$C$12)</f>
        <v>3.59</v>
      </c>
      <c r="O1653" s="3">
        <f t="shared" si="125"/>
        <v>671.32999999999993</v>
      </c>
      <c r="P1653" s="4">
        <f t="shared" si="126"/>
        <v>0</v>
      </c>
      <c r="Q1653" s="3">
        <f t="shared" si="127"/>
        <v>671.32999999999993</v>
      </c>
      <c r="R1653" t="str">
        <f t="shared" si="128"/>
        <v>Em atraso</v>
      </c>
      <c r="S1653" s="5">
        <f t="shared" si="129"/>
        <v>2</v>
      </c>
    </row>
    <row r="1654" spans="1:19" x14ac:dyDescent="0.25">
      <c r="A1654">
        <v>1653</v>
      </c>
      <c r="B1654" s="1">
        <v>43740</v>
      </c>
      <c r="C1654" s="1">
        <v>43743</v>
      </c>
      <c r="D1654" s="1">
        <v>43767</v>
      </c>
      <c r="E1654" s="1">
        <v>43772</v>
      </c>
      <c r="F1654">
        <v>1</v>
      </c>
      <c r="G1654">
        <v>5</v>
      </c>
      <c r="H1654">
        <v>4</v>
      </c>
      <c r="I1654" s="6">
        <v>0</v>
      </c>
      <c r="J1654">
        <v>1</v>
      </c>
      <c r="K1654" t="str">
        <f>_xlfn.XLOOKUP(fCompras!F1654,dComprador!$A$2:$A$7,dComprador!$B$2:$B$7)</f>
        <v>Alon</v>
      </c>
      <c r="L1654" t="str">
        <f>_xlfn.XLOOKUP(J1654,dFornecedor!$A$2:$A$6,dFornecedor!$B$2:$B$6)</f>
        <v>NorthShore</v>
      </c>
      <c r="M1654" t="str">
        <f>_xlfn.XLOOKUP(G1654,dMateriaPrima!$A$2:$A$12,dMateriaPrima!$B$2:$B$12)</f>
        <v>Areia</v>
      </c>
      <c r="N1654" s="2">
        <f>_xlfn.XLOOKUP(G1654,dMateriaPrima!$A$2:$A$12,dMateriaPrima!$C$2:$C$12)</f>
        <v>3.59</v>
      </c>
      <c r="O1654" s="3">
        <f t="shared" si="125"/>
        <v>14.36</v>
      </c>
      <c r="P1654" s="4">
        <f t="shared" si="126"/>
        <v>0</v>
      </c>
      <c r="Q1654" s="3">
        <f t="shared" si="127"/>
        <v>14.36</v>
      </c>
      <c r="R1654" t="str">
        <f t="shared" si="128"/>
        <v>Em atraso</v>
      </c>
      <c r="S1654" s="5">
        <f t="shared" si="129"/>
        <v>5</v>
      </c>
    </row>
    <row r="1655" spans="1:19" x14ac:dyDescent="0.25">
      <c r="A1655">
        <v>1654</v>
      </c>
      <c r="B1655" s="1">
        <v>43740</v>
      </c>
      <c r="C1655" s="1">
        <v>43749</v>
      </c>
      <c r="D1655" s="1">
        <v>43752</v>
      </c>
      <c r="E1655" s="1">
        <v>43755</v>
      </c>
      <c r="F1655">
        <v>4</v>
      </c>
      <c r="G1655">
        <v>7</v>
      </c>
      <c r="H1655">
        <v>613</v>
      </c>
      <c r="I1655" s="6">
        <v>0</v>
      </c>
      <c r="J1655">
        <v>3</v>
      </c>
      <c r="K1655" t="str">
        <f>_xlfn.XLOOKUP(fCompras!F1655,dComprador!$A$2:$A$7,dComprador!$B$2:$B$7)</f>
        <v>Lira</v>
      </c>
      <c r="L1655" t="str">
        <f>_xlfn.XLOOKUP(J1655,dFornecedor!$A$2:$A$6,dFornecedor!$B$2:$B$6)</f>
        <v>StepUp</v>
      </c>
      <c r="M1655" t="str">
        <f>_xlfn.XLOOKUP(G1655,dMateriaPrima!$A$2:$A$12,dMateriaPrima!$B$2:$B$12)</f>
        <v>Poliéster</v>
      </c>
      <c r="N1655" s="2">
        <f>_xlfn.XLOOKUP(G1655,dMateriaPrima!$A$2:$A$12,dMateriaPrima!$C$2:$C$12)</f>
        <v>8</v>
      </c>
      <c r="O1655" s="3">
        <f t="shared" si="125"/>
        <v>4904</v>
      </c>
      <c r="P1655" s="4">
        <f t="shared" si="126"/>
        <v>0</v>
      </c>
      <c r="Q1655" s="3">
        <f t="shared" si="127"/>
        <v>4904</v>
      </c>
      <c r="R1655" t="str">
        <f t="shared" si="128"/>
        <v>Em atraso</v>
      </c>
      <c r="S1655" s="5">
        <f t="shared" si="129"/>
        <v>3</v>
      </c>
    </row>
    <row r="1656" spans="1:19" x14ac:dyDescent="0.25">
      <c r="A1656">
        <v>1655</v>
      </c>
      <c r="B1656" s="1">
        <v>43740</v>
      </c>
      <c r="C1656" s="1">
        <v>43748</v>
      </c>
      <c r="D1656" s="1">
        <v>43748</v>
      </c>
      <c r="E1656" s="1">
        <v>43752</v>
      </c>
      <c r="F1656">
        <v>4</v>
      </c>
      <c r="G1656">
        <v>7</v>
      </c>
      <c r="H1656">
        <v>409</v>
      </c>
      <c r="I1656" s="6">
        <v>0</v>
      </c>
      <c r="J1656">
        <v>3</v>
      </c>
      <c r="K1656" t="str">
        <f>_xlfn.XLOOKUP(fCompras!F1656,dComprador!$A$2:$A$7,dComprador!$B$2:$B$7)</f>
        <v>Lira</v>
      </c>
      <c r="L1656" t="str">
        <f>_xlfn.XLOOKUP(J1656,dFornecedor!$A$2:$A$6,dFornecedor!$B$2:$B$6)</f>
        <v>StepUp</v>
      </c>
      <c r="M1656" t="str">
        <f>_xlfn.XLOOKUP(G1656,dMateriaPrima!$A$2:$A$12,dMateriaPrima!$B$2:$B$12)</f>
        <v>Poliéster</v>
      </c>
      <c r="N1656" s="2">
        <f>_xlfn.XLOOKUP(G1656,dMateriaPrima!$A$2:$A$12,dMateriaPrima!$C$2:$C$12)</f>
        <v>8</v>
      </c>
      <c r="O1656" s="3">
        <f t="shared" si="125"/>
        <v>3272</v>
      </c>
      <c r="P1656" s="4">
        <f t="shared" si="126"/>
        <v>0</v>
      </c>
      <c r="Q1656" s="3">
        <f t="shared" si="127"/>
        <v>3272</v>
      </c>
      <c r="R1656" t="str">
        <f t="shared" si="128"/>
        <v>Em atraso</v>
      </c>
      <c r="S1656" s="5">
        <f t="shared" si="129"/>
        <v>4</v>
      </c>
    </row>
    <row r="1657" spans="1:19" x14ac:dyDescent="0.25">
      <c r="A1657">
        <v>1656</v>
      </c>
      <c r="B1657" s="1">
        <v>43740</v>
      </c>
      <c r="C1657" s="1">
        <v>43747</v>
      </c>
      <c r="D1657" s="1">
        <v>43749</v>
      </c>
      <c r="E1657" s="1">
        <v>43748</v>
      </c>
      <c r="F1657">
        <v>4</v>
      </c>
      <c r="G1657">
        <v>11</v>
      </c>
      <c r="H1657">
        <v>21</v>
      </c>
      <c r="I1657" s="6">
        <v>0</v>
      </c>
      <c r="J1657">
        <v>1</v>
      </c>
      <c r="K1657" t="str">
        <f>_xlfn.XLOOKUP(fCompras!F1657,dComprador!$A$2:$A$7,dComprador!$B$2:$B$7)</f>
        <v>Lira</v>
      </c>
      <c r="L1657" t="str">
        <f>_xlfn.XLOOKUP(J1657,dFornecedor!$A$2:$A$6,dFornecedor!$B$2:$B$6)</f>
        <v>NorthShore</v>
      </c>
      <c r="M1657" t="str">
        <f>_xlfn.XLOOKUP(G1657,dMateriaPrima!$A$2:$A$12,dMateriaPrima!$B$2:$B$12)</f>
        <v>Papel</v>
      </c>
      <c r="N1657" s="2">
        <f>_xlfn.XLOOKUP(G1657,dMateriaPrima!$A$2:$A$12,dMateriaPrima!$C$2:$C$12)</f>
        <v>9</v>
      </c>
      <c r="O1657" s="3">
        <f t="shared" si="125"/>
        <v>189</v>
      </c>
      <c r="P1657" s="4">
        <f t="shared" si="126"/>
        <v>0</v>
      </c>
      <c r="Q1657" s="3">
        <f t="shared" si="127"/>
        <v>189</v>
      </c>
      <c r="R1657" t="str">
        <f t="shared" si="128"/>
        <v>No prazo</v>
      </c>
      <c r="S1657" s="5">
        <f t="shared" si="129"/>
        <v>0</v>
      </c>
    </row>
    <row r="1658" spans="1:19" x14ac:dyDescent="0.25">
      <c r="A1658">
        <v>1657</v>
      </c>
      <c r="B1658" s="1">
        <v>43740</v>
      </c>
      <c r="C1658" s="1">
        <v>43747</v>
      </c>
      <c r="D1658" s="1">
        <v>43757</v>
      </c>
      <c r="E1658" s="1">
        <v>43759</v>
      </c>
      <c r="F1658">
        <v>1</v>
      </c>
      <c r="G1658">
        <v>6</v>
      </c>
      <c r="H1658">
        <v>22</v>
      </c>
      <c r="I1658" s="6">
        <v>0</v>
      </c>
      <c r="J1658">
        <v>2</v>
      </c>
      <c r="K1658" t="str">
        <f>_xlfn.XLOOKUP(fCompras!F1658,dComprador!$A$2:$A$7,dComprador!$B$2:$B$7)</f>
        <v>Alon</v>
      </c>
      <c r="L1658" t="str">
        <f>_xlfn.XLOOKUP(J1658,dFornecedor!$A$2:$A$6,dFornecedor!$B$2:$B$6)</f>
        <v>Minerva</v>
      </c>
      <c r="M1658" t="str">
        <f>_xlfn.XLOOKUP(G1658,dMateriaPrima!$A$2:$A$12,dMateriaPrima!$B$2:$B$12)</f>
        <v>Fio Algodão</v>
      </c>
      <c r="N1658" s="2">
        <f>_xlfn.XLOOKUP(G1658,dMateriaPrima!$A$2:$A$12,dMateriaPrima!$C$2:$C$12)</f>
        <v>55.9</v>
      </c>
      <c r="O1658" s="3">
        <f t="shared" si="125"/>
        <v>1229.8</v>
      </c>
      <c r="P1658" s="4">
        <f t="shared" si="126"/>
        <v>0</v>
      </c>
      <c r="Q1658" s="3">
        <f t="shared" si="127"/>
        <v>1229.8</v>
      </c>
      <c r="R1658" t="str">
        <f t="shared" si="128"/>
        <v>Em atraso</v>
      </c>
      <c r="S1658" s="5">
        <f t="shared" si="129"/>
        <v>2</v>
      </c>
    </row>
    <row r="1659" spans="1:19" x14ac:dyDescent="0.25">
      <c r="A1659">
        <v>1658</v>
      </c>
      <c r="B1659" s="1">
        <v>43740</v>
      </c>
      <c r="C1659" s="1">
        <v>43749</v>
      </c>
      <c r="D1659" s="1">
        <v>43751</v>
      </c>
      <c r="E1659" s="1">
        <v>43753</v>
      </c>
      <c r="F1659">
        <v>2</v>
      </c>
      <c r="G1659">
        <v>7</v>
      </c>
      <c r="H1659">
        <v>16</v>
      </c>
      <c r="I1659" s="6">
        <v>0</v>
      </c>
      <c r="J1659">
        <v>3</v>
      </c>
      <c r="K1659" t="str">
        <f>_xlfn.XLOOKUP(fCompras!F1659,dComprador!$A$2:$A$7,dComprador!$B$2:$B$7)</f>
        <v>João</v>
      </c>
      <c r="L1659" t="str">
        <f>_xlfn.XLOOKUP(J1659,dFornecedor!$A$2:$A$6,dFornecedor!$B$2:$B$6)</f>
        <v>StepUp</v>
      </c>
      <c r="M1659" t="str">
        <f>_xlfn.XLOOKUP(G1659,dMateriaPrima!$A$2:$A$12,dMateriaPrima!$B$2:$B$12)</f>
        <v>Poliéster</v>
      </c>
      <c r="N1659" s="2">
        <f>_xlfn.XLOOKUP(G1659,dMateriaPrima!$A$2:$A$12,dMateriaPrima!$C$2:$C$12)</f>
        <v>8</v>
      </c>
      <c r="O1659" s="3">
        <f t="shared" si="125"/>
        <v>128</v>
      </c>
      <c r="P1659" s="4">
        <f t="shared" si="126"/>
        <v>0</v>
      </c>
      <c r="Q1659" s="3">
        <f t="shared" si="127"/>
        <v>128</v>
      </c>
      <c r="R1659" t="str">
        <f t="shared" si="128"/>
        <v>Em atraso</v>
      </c>
      <c r="S1659" s="5">
        <f t="shared" si="129"/>
        <v>2</v>
      </c>
    </row>
    <row r="1660" spans="1:19" x14ac:dyDescent="0.25">
      <c r="A1660">
        <v>1659</v>
      </c>
      <c r="B1660" s="1">
        <v>43740</v>
      </c>
      <c r="C1660" s="1">
        <v>43752</v>
      </c>
      <c r="D1660" s="1">
        <v>43756</v>
      </c>
      <c r="E1660" s="1">
        <v>43757</v>
      </c>
      <c r="F1660">
        <v>1</v>
      </c>
      <c r="G1660">
        <v>9</v>
      </c>
      <c r="H1660">
        <v>413</v>
      </c>
      <c r="I1660" s="6">
        <v>0</v>
      </c>
      <c r="J1660">
        <v>1</v>
      </c>
      <c r="K1660" t="str">
        <f>_xlfn.XLOOKUP(fCompras!F1660,dComprador!$A$2:$A$7,dComprador!$B$2:$B$7)</f>
        <v>Alon</v>
      </c>
      <c r="L1660" t="str">
        <f>_xlfn.XLOOKUP(J1660,dFornecedor!$A$2:$A$6,dFornecedor!$B$2:$B$6)</f>
        <v>NorthShore</v>
      </c>
      <c r="M1660" t="str">
        <f>_xlfn.XLOOKUP(G1660,dMateriaPrima!$A$2:$A$12,dMateriaPrima!$B$2:$B$12)</f>
        <v>Couro</v>
      </c>
      <c r="N1660" s="2">
        <f>_xlfn.XLOOKUP(G1660,dMateriaPrima!$A$2:$A$12,dMateriaPrima!$C$2:$C$12)</f>
        <v>4.4000000000000004</v>
      </c>
      <c r="O1660" s="3">
        <f t="shared" si="125"/>
        <v>1817.2</v>
      </c>
      <c r="P1660" s="4">
        <f t="shared" si="126"/>
        <v>0</v>
      </c>
      <c r="Q1660" s="3">
        <f t="shared" si="127"/>
        <v>1817.2</v>
      </c>
      <c r="R1660" t="str">
        <f t="shared" si="128"/>
        <v>Em atraso</v>
      </c>
      <c r="S1660" s="5">
        <f t="shared" si="129"/>
        <v>1</v>
      </c>
    </row>
    <row r="1661" spans="1:19" x14ac:dyDescent="0.25">
      <c r="A1661">
        <v>1660</v>
      </c>
      <c r="B1661" s="1">
        <v>43740</v>
      </c>
      <c r="C1661" s="1">
        <v>43747</v>
      </c>
      <c r="D1661" s="1">
        <v>43771</v>
      </c>
      <c r="E1661" s="1">
        <v>43771</v>
      </c>
      <c r="F1661">
        <v>1</v>
      </c>
      <c r="G1661">
        <v>7</v>
      </c>
      <c r="H1661">
        <v>7</v>
      </c>
      <c r="I1661" s="6">
        <v>0</v>
      </c>
      <c r="J1661">
        <v>2</v>
      </c>
      <c r="K1661" t="str">
        <f>_xlfn.XLOOKUP(fCompras!F1661,dComprador!$A$2:$A$7,dComprador!$B$2:$B$7)</f>
        <v>Alon</v>
      </c>
      <c r="L1661" t="str">
        <f>_xlfn.XLOOKUP(J1661,dFornecedor!$A$2:$A$6,dFornecedor!$B$2:$B$6)</f>
        <v>Minerva</v>
      </c>
      <c r="M1661" t="str">
        <f>_xlfn.XLOOKUP(G1661,dMateriaPrima!$A$2:$A$12,dMateriaPrima!$B$2:$B$12)</f>
        <v>Poliéster</v>
      </c>
      <c r="N1661" s="2">
        <f>_xlfn.XLOOKUP(G1661,dMateriaPrima!$A$2:$A$12,dMateriaPrima!$C$2:$C$12)</f>
        <v>8</v>
      </c>
      <c r="O1661" s="3">
        <f t="shared" si="125"/>
        <v>56</v>
      </c>
      <c r="P1661" s="4">
        <f t="shared" si="126"/>
        <v>0</v>
      </c>
      <c r="Q1661" s="3">
        <f t="shared" si="127"/>
        <v>56</v>
      </c>
      <c r="R1661" t="str">
        <f t="shared" si="128"/>
        <v>No prazo</v>
      </c>
      <c r="S1661" s="5">
        <f t="shared" si="129"/>
        <v>0</v>
      </c>
    </row>
    <row r="1662" spans="1:19" x14ac:dyDescent="0.25">
      <c r="A1662">
        <v>1661</v>
      </c>
      <c r="B1662" s="1">
        <v>43740</v>
      </c>
      <c r="C1662" s="1">
        <v>43740</v>
      </c>
      <c r="D1662" s="1">
        <v>43771</v>
      </c>
      <c r="E1662" s="1">
        <v>43774</v>
      </c>
      <c r="F1662">
        <v>1</v>
      </c>
      <c r="G1662">
        <v>2</v>
      </c>
      <c r="H1662">
        <v>1</v>
      </c>
      <c r="I1662" s="6">
        <v>0</v>
      </c>
      <c r="J1662">
        <v>4</v>
      </c>
      <c r="K1662" t="str">
        <f>_xlfn.XLOOKUP(fCompras!F1662,dComprador!$A$2:$A$7,dComprador!$B$2:$B$7)</f>
        <v>Alon</v>
      </c>
      <c r="L1662" t="str">
        <f>_xlfn.XLOOKUP(J1662,dFornecedor!$A$2:$A$6,dFornecedor!$B$2:$B$6)</f>
        <v>AlphaOmega</v>
      </c>
      <c r="M1662" t="str">
        <f>_xlfn.XLOOKUP(G1662,dMateriaPrima!$A$2:$A$12,dMateriaPrima!$B$2:$B$12)</f>
        <v>Chapa Metal</v>
      </c>
      <c r="N1662" s="2">
        <f>_xlfn.XLOOKUP(G1662,dMateriaPrima!$A$2:$A$12,dMateriaPrima!$C$2:$C$12)</f>
        <v>299.89999999999998</v>
      </c>
      <c r="O1662" s="3">
        <f t="shared" si="125"/>
        <v>299.89999999999998</v>
      </c>
      <c r="P1662" s="4">
        <f t="shared" si="126"/>
        <v>0</v>
      </c>
      <c r="Q1662" s="3">
        <f t="shared" si="127"/>
        <v>299.89999999999998</v>
      </c>
      <c r="R1662" t="str">
        <f t="shared" si="128"/>
        <v>Em atraso</v>
      </c>
      <c r="S1662" s="5">
        <f t="shared" si="129"/>
        <v>3</v>
      </c>
    </row>
    <row r="1663" spans="1:19" x14ac:dyDescent="0.25">
      <c r="A1663">
        <v>1662</v>
      </c>
      <c r="B1663" s="1">
        <v>43741</v>
      </c>
      <c r="C1663" s="1">
        <v>43752</v>
      </c>
      <c r="D1663" s="1">
        <v>43752</v>
      </c>
      <c r="E1663" s="1">
        <v>43755</v>
      </c>
      <c r="F1663">
        <v>4</v>
      </c>
      <c r="G1663">
        <v>5</v>
      </c>
      <c r="H1663">
        <v>52</v>
      </c>
      <c r="I1663" s="6">
        <v>0</v>
      </c>
      <c r="J1663">
        <v>1</v>
      </c>
      <c r="K1663" t="str">
        <f>_xlfn.XLOOKUP(fCompras!F1663,dComprador!$A$2:$A$7,dComprador!$B$2:$B$7)</f>
        <v>Lira</v>
      </c>
      <c r="L1663" t="str">
        <f>_xlfn.XLOOKUP(J1663,dFornecedor!$A$2:$A$6,dFornecedor!$B$2:$B$6)</f>
        <v>NorthShore</v>
      </c>
      <c r="M1663" t="str">
        <f>_xlfn.XLOOKUP(G1663,dMateriaPrima!$A$2:$A$12,dMateriaPrima!$B$2:$B$12)</f>
        <v>Areia</v>
      </c>
      <c r="N1663" s="2">
        <f>_xlfn.XLOOKUP(G1663,dMateriaPrima!$A$2:$A$12,dMateriaPrima!$C$2:$C$12)</f>
        <v>3.59</v>
      </c>
      <c r="O1663" s="3">
        <f t="shared" si="125"/>
        <v>186.68</v>
      </c>
      <c r="P1663" s="4">
        <f t="shared" si="126"/>
        <v>0</v>
      </c>
      <c r="Q1663" s="3">
        <f t="shared" si="127"/>
        <v>186.68</v>
      </c>
      <c r="R1663" t="str">
        <f t="shared" si="128"/>
        <v>Em atraso</v>
      </c>
      <c r="S1663" s="5">
        <f t="shared" si="129"/>
        <v>3</v>
      </c>
    </row>
    <row r="1664" spans="1:19" x14ac:dyDescent="0.25">
      <c r="A1664">
        <v>1663</v>
      </c>
      <c r="B1664" s="1">
        <v>43741</v>
      </c>
      <c r="C1664" s="1">
        <v>43744</v>
      </c>
      <c r="D1664" s="1">
        <v>43771</v>
      </c>
      <c r="E1664" s="1">
        <v>43772</v>
      </c>
      <c r="F1664">
        <v>1</v>
      </c>
      <c r="G1664">
        <v>4</v>
      </c>
      <c r="H1664">
        <v>104</v>
      </c>
      <c r="I1664" s="6">
        <v>0</v>
      </c>
      <c r="J1664">
        <v>3</v>
      </c>
      <c r="K1664" t="str">
        <f>_xlfn.XLOOKUP(fCompras!F1664,dComprador!$A$2:$A$7,dComprador!$B$2:$B$7)</f>
        <v>Alon</v>
      </c>
      <c r="L1664" t="str">
        <f>_xlfn.XLOOKUP(J1664,dFornecedor!$A$2:$A$6,dFornecedor!$B$2:$B$6)</f>
        <v>StepUp</v>
      </c>
      <c r="M1664" t="str">
        <f>_xlfn.XLOOKUP(G1664,dMateriaPrima!$A$2:$A$12,dMateriaPrima!$B$2:$B$12)</f>
        <v>Madeira</v>
      </c>
      <c r="N1664" s="2">
        <f>_xlfn.XLOOKUP(G1664,dMateriaPrima!$A$2:$A$12,dMateriaPrima!$C$2:$C$12)</f>
        <v>168</v>
      </c>
      <c r="O1664" s="3">
        <f t="shared" si="125"/>
        <v>17472</v>
      </c>
      <c r="P1664" s="4">
        <f t="shared" si="126"/>
        <v>0</v>
      </c>
      <c r="Q1664" s="3">
        <f t="shared" si="127"/>
        <v>17472</v>
      </c>
      <c r="R1664" t="str">
        <f t="shared" si="128"/>
        <v>Em atraso</v>
      </c>
      <c r="S1664" s="5">
        <f t="shared" si="129"/>
        <v>1</v>
      </c>
    </row>
    <row r="1665" spans="1:19" x14ac:dyDescent="0.25">
      <c r="A1665">
        <v>1664</v>
      </c>
      <c r="B1665" s="1">
        <v>43741</v>
      </c>
      <c r="C1665" s="1">
        <v>43752</v>
      </c>
      <c r="D1665" s="1">
        <v>43753</v>
      </c>
      <c r="E1665" s="1">
        <v>43757</v>
      </c>
      <c r="F1665">
        <v>4</v>
      </c>
      <c r="G1665">
        <v>10</v>
      </c>
      <c r="H1665">
        <v>41</v>
      </c>
      <c r="I1665" s="6">
        <v>0</v>
      </c>
      <c r="J1665">
        <v>1</v>
      </c>
      <c r="K1665" t="str">
        <f>_xlfn.XLOOKUP(fCompras!F1665,dComprador!$A$2:$A$7,dComprador!$B$2:$B$7)</f>
        <v>Lira</v>
      </c>
      <c r="L1665" t="str">
        <f>_xlfn.XLOOKUP(J1665,dFornecedor!$A$2:$A$6,dFornecedor!$B$2:$B$6)</f>
        <v>NorthShore</v>
      </c>
      <c r="M1665" t="str">
        <f>_xlfn.XLOOKUP(G1665,dMateriaPrima!$A$2:$A$12,dMateriaPrima!$B$2:$B$12)</f>
        <v>Pedra Britada</v>
      </c>
      <c r="N1665" s="2">
        <f>_xlfn.XLOOKUP(G1665,dMateriaPrima!$A$2:$A$12,dMateriaPrima!$C$2:$C$12)</f>
        <v>56</v>
      </c>
      <c r="O1665" s="3">
        <f t="shared" si="125"/>
        <v>2296</v>
      </c>
      <c r="P1665" s="4">
        <f t="shared" si="126"/>
        <v>0</v>
      </c>
      <c r="Q1665" s="3">
        <f t="shared" si="127"/>
        <v>2296</v>
      </c>
      <c r="R1665" t="str">
        <f t="shared" si="128"/>
        <v>Em atraso</v>
      </c>
      <c r="S1665" s="5">
        <f t="shared" si="129"/>
        <v>4</v>
      </c>
    </row>
    <row r="1666" spans="1:19" x14ac:dyDescent="0.25">
      <c r="A1666">
        <v>1665</v>
      </c>
      <c r="B1666" s="1">
        <v>43741</v>
      </c>
      <c r="C1666" s="1">
        <v>43746</v>
      </c>
      <c r="D1666" s="1">
        <v>43760</v>
      </c>
      <c r="E1666" s="1">
        <v>43762</v>
      </c>
      <c r="F1666">
        <v>1</v>
      </c>
      <c r="G1666">
        <v>1</v>
      </c>
      <c r="H1666">
        <v>177</v>
      </c>
      <c r="I1666" s="6">
        <v>0</v>
      </c>
      <c r="J1666">
        <v>1</v>
      </c>
      <c r="K1666" t="str">
        <f>_xlfn.XLOOKUP(fCompras!F1666,dComprador!$A$2:$A$7,dComprador!$B$2:$B$7)</f>
        <v>Alon</v>
      </c>
      <c r="L1666" t="str">
        <f>_xlfn.XLOOKUP(J1666,dFornecedor!$A$2:$A$6,dFornecedor!$B$2:$B$6)</f>
        <v>NorthShore</v>
      </c>
      <c r="M1666" t="str">
        <f>_xlfn.XLOOKUP(G1666,dMateriaPrima!$A$2:$A$12,dMateriaPrima!$B$2:$B$12)</f>
        <v>Tecido</v>
      </c>
      <c r="N1666" s="2">
        <f>_xlfn.XLOOKUP(G1666,dMateriaPrima!$A$2:$A$12,dMateriaPrima!$C$2:$C$12)</f>
        <v>18</v>
      </c>
      <c r="O1666" s="3">
        <f t="shared" si="125"/>
        <v>3186</v>
      </c>
      <c r="P1666" s="4">
        <f t="shared" si="126"/>
        <v>0</v>
      </c>
      <c r="Q1666" s="3">
        <f t="shared" si="127"/>
        <v>3186</v>
      </c>
      <c r="R1666" t="str">
        <f t="shared" si="128"/>
        <v>Em atraso</v>
      </c>
      <c r="S1666" s="5">
        <f t="shared" si="129"/>
        <v>2</v>
      </c>
    </row>
    <row r="1667" spans="1:19" x14ac:dyDescent="0.25">
      <c r="A1667">
        <v>1666</v>
      </c>
      <c r="B1667" s="1">
        <v>43741</v>
      </c>
      <c r="C1667" s="1">
        <v>43741</v>
      </c>
      <c r="D1667" s="1">
        <v>43757</v>
      </c>
      <c r="E1667" s="1">
        <v>43757</v>
      </c>
      <c r="F1667">
        <v>1</v>
      </c>
      <c r="G1667">
        <v>5</v>
      </c>
      <c r="H1667">
        <v>126</v>
      </c>
      <c r="I1667" s="6">
        <v>0</v>
      </c>
      <c r="J1667">
        <v>5</v>
      </c>
      <c r="K1667" t="str">
        <f>_xlfn.XLOOKUP(fCompras!F1667,dComprador!$A$2:$A$7,dComprador!$B$2:$B$7)</f>
        <v>Alon</v>
      </c>
      <c r="L1667" t="str">
        <f>_xlfn.XLOOKUP(J1667,dFornecedor!$A$2:$A$6,dFornecedor!$B$2:$B$6)</f>
        <v>Atlas</v>
      </c>
      <c r="M1667" t="str">
        <f>_xlfn.XLOOKUP(G1667,dMateriaPrima!$A$2:$A$12,dMateriaPrima!$B$2:$B$12)</f>
        <v>Areia</v>
      </c>
      <c r="N1667" s="2">
        <f>_xlfn.XLOOKUP(G1667,dMateriaPrima!$A$2:$A$12,dMateriaPrima!$C$2:$C$12)</f>
        <v>3.59</v>
      </c>
      <c r="O1667" s="3">
        <f t="shared" ref="O1667:O1730" si="130">PRODUCT(H1667,N1667)</f>
        <v>452.34</v>
      </c>
      <c r="P1667" s="4">
        <f t="shared" ref="P1667:P1730" si="131">PRODUCT(O1667,I1667)</f>
        <v>0</v>
      </c>
      <c r="Q1667" s="3">
        <f t="shared" ref="Q1667:Q1730" si="132">O1667-P1667</f>
        <v>452.34</v>
      </c>
      <c r="R1667" t="str">
        <f t="shared" ref="R1667:R1730" si="133">IF(E1667&lt;=D1667,"No prazo",IF(E1667&gt;D1667,"Em atraso"))</f>
        <v>No prazo</v>
      </c>
      <c r="S1667" s="5">
        <f t="shared" ref="S1667:S1730" si="134">IF(E1667 &gt;D1667, E1667-D1667,0)</f>
        <v>0</v>
      </c>
    </row>
    <row r="1668" spans="1:19" x14ac:dyDescent="0.25">
      <c r="A1668">
        <v>1667</v>
      </c>
      <c r="B1668" s="1">
        <v>43741</v>
      </c>
      <c r="C1668" s="1">
        <v>43750</v>
      </c>
      <c r="D1668" s="1">
        <v>43760</v>
      </c>
      <c r="E1668" s="1">
        <v>43761</v>
      </c>
      <c r="F1668">
        <v>1</v>
      </c>
      <c r="G1668">
        <v>1</v>
      </c>
      <c r="H1668">
        <v>285</v>
      </c>
      <c r="I1668" s="6">
        <v>0</v>
      </c>
      <c r="J1668">
        <v>1</v>
      </c>
      <c r="K1668" t="str">
        <f>_xlfn.XLOOKUP(fCompras!F1668,dComprador!$A$2:$A$7,dComprador!$B$2:$B$7)</f>
        <v>Alon</v>
      </c>
      <c r="L1668" t="str">
        <f>_xlfn.XLOOKUP(J1668,dFornecedor!$A$2:$A$6,dFornecedor!$B$2:$B$6)</f>
        <v>NorthShore</v>
      </c>
      <c r="M1668" t="str">
        <f>_xlfn.XLOOKUP(G1668,dMateriaPrima!$A$2:$A$12,dMateriaPrima!$B$2:$B$12)</f>
        <v>Tecido</v>
      </c>
      <c r="N1668" s="2">
        <f>_xlfn.XLOOKUP(G1668,dMateriaPrima!$A$2:$A$12,dMateriaPrima!$C$2:$C$12)</f>
        <v>18</v>
      </c>
      <c r="O1668" s="3">
        <f t="shared" si="130"/>
        <v>5130</v>
      </c>
      <c r="P1668" s="4">
        <f t="shared" si="131"/>
        <v>0</v>
      </c>
      <c r="Q1668" s="3">
        <f t="shared" si="132"/>
        <v>5130</v>
      </c>
      <c r="R1668" t="str">
        <f t="shared" si="133"/>
        <v>Em atraso</v>
      </c>
      <c r="S1668" s="5">
        <f t="shared" si="134"/>
        <v>1</v>
      </c>
    </row>
    <row r="1669" spans="1:19" x14ac:dyDescent="0.25">
      <c r="A1669">
        <v>1668</v>
      </c>
      <c r="B1669" s="1">
        <v>43741</v>
      </c>
      <c r="C1669" s="1">
        <v>43742</v>
      </c>
      <c r="D1669" s="1">
        <v>43753</v>
      </c>
      <c r="E1669" s="1">
        <v>43754</v>
      </c>
      <c r="F1669">
        <v>2</v>
      </c>
      <c r="G1669">
        <v>10</v>
      </c>
      <c r="H1669">
        <v>113</v>
      </c>
      <c r="I1669" s="6">
        <v>0</v>
      </c>
      <c r="J1669">
        <v>3</v>
      </c>
      <c r="K1669" t="str">
        <f>_xlfn.XLOOKUP(fCompras!F1669,dComprador!$A$2:$A$7,dComprador!$B$2:$B$7)</f>
        <v>João</v>
      </c>
      <c r="L1669" t="str">
        <f>_xlfn.XLOOKUP(J1669,dFornecedor!$A$2:$A$6,dFornecedor!$B$2:$B$6)</f>
        <v>StepUp</v>
      </c>
      <c r="M1669" t="str">
        <f>_xlfn.XLOOKUP(G1669,dMateriaPrima!$A$2:$A$12,dMateriaPrima!$B$2:$B$12)</f>
        <v>Pedra Britada</v>
      </c>
      <c r="N1669" s="2">
        <f>_xlfn.XLOOKUP(G1669,dMateriaPrima!$A$2:$A$12,dMateriaPrima!$C$2:$C$12)</f>
        <v>56</v>
      </c>
      <c r="O1669" s="3">
        <f t="shared" si="130"/>
        <v>6328</v>
      </c>
      <c r="P1669" s="4">
        <f t="shared" si="131"/>
        <v>0</v>
      </c>
      <c r="Q1669" s="3">
        <f t="shared" si="132"/>
        <v>6328</v>
      </c>
      <c r="R1669" t="str">
        <f t="shared" si="133"/>
        <v>Em atraso</v>
      </c>
      <c r="S1669" s="5">
        <f t="shared" si="134"/>
        <v>1</v>
      </c>
    </row>
    <row r="1670" spans="1:19" x14ac:dyDescent="0.25">
      <c r="A1670">
        <v>1669</v>
      </c>
      <c r="B1670" s="1">
        <v>43741</v>
      </c>
      <c r="C1670" s="1">
        <v>43752</v>
      </c>
      <c r="D1670" s="1">
        <v>43755</v>
      </c>
      <c r="E1670" s="1">
        <v>43755</v>
      </c>
      <c r="F1670">
        <v>2</v>
      </c>
      <c r="G1670">
        <v>11</v>
      </c>
      <c r="H1670">
        <v>7</v>
      </c>
      <c r="I1670" s="6">
        <v>0</v>
      </c>
      <c r="J1670">
        <v>1</v>
      </c>
      <c r="K1670" t="str">
        <f>_xlfn.XLOOKUP(fCompras!F1670,dComprador!$A$2:$A$7,dComprador!$B$2:$B$7)</f>
        <v>João</v>
      </c>
      <c r="L1670" t="str">
        <f>_xlfn.XLOOKUP(J1670,dFornecedor!$A$2:$A$6,dFornecedor!$B$2:$B$6)</f>
        <v>NorthShore</v>
      </c>
      <c r="M1670" t="str">
        <f>_xlfn.XLOOKUP(G1670,dMateriaPrima!$A$2:$A$12,dMateriaPrima!$B$2:$B$12)</f>
        <v>Papel</v>
      </c>
      <c r="N1670" s="2">
        <f>_xlfn.XLOOKUP(G1670,dMateriaPrima!$A$2:$A$12,dMateriaPrima!$C$2:$C$12)</f>
        <v>9</v>
      </c>
      <c r="O1670" s="3">
        <f t="shared" si="130"/>
        <v>63</v>
      </c>
      <c r="P1670" s="4">
        <f t="shared" si="131"/>
        <v>0</v>
      </c>
      <c r="Q1670" s="3">
        <f t="shared" si="132"/>
        <v>63</v>
      </c>
      <c r="R1670" t="str">
        <f t="shared" si="133"/>
        <v>No prazo</v>
      </c>
      <c r="S1670" s="5">
        <f t="shared" si="134"/>
        <v>0</v>
      </c>
    </row>
    <row r="1671" spans="1:19" x14ac:dyDescent="0.25">
      <c r="A1671">
        <v>1670</v>
      </c>
      <c r="B1671" s="1">
        <v>43741</v>
      </c>
      <c r="C1671" s="1">
        <v>43747</v>
      </c>
      <c r="D1671" s="1">
        <v>43762</v>
      </c>
      <c r="E1671" s="1">
        <v>43766</v>
      </c>
      <c r="F1671">
        <v>1</v>
      </c>
      <c r="G1671">
        <v>9</v>
      </c>
      <c r="H1671">
        <v>173</v>
      </c>
      <c r="I1671" s="6">
        <v>0</v>
      </c>
      <c r="J1671">
        <v>2</v>
      </c>
      <c r="K1671" t="str">
        <f>_xlfn.XLOOKUP(fCompras!F1671,dComprador!$A$2:$A$7,dComprador!$B$2:$B$7)</f>
        <v>Alon</v>
      </c>
      <c r="L1671" t="str">
        <f>_xlfn.XLOOKUP(J1671,dFornecedor!$A$2:$A$6,dFornecedor!$B$2:$B$6)</f>
        <v>Minerva</v>
      </c>
      <c r="M1671" t="str">
        <f>_xlfn.XLOOKUP(G1671,dMateriaPrima!$A$2:$A$12,dMateriaPrima!$B$2:$B$12)</f>
        <v>Couro</v>
      </c>
      <c r="N1671" s="2">
        <f>_xlfn.XLOOKUP(G1671,dMateriaPrima!$A$2:$A$12,dMateriaPrima!$C$2:$C$12)</f>
        <v>4.4000000000000004</v>
      </c>
      <c r="O1671" s="3">
        <f t="shared" si="130"/>
        <v>761.2</v>
      </c>
      <c r="P1671" s="4">
        <f t="shared" si="131"/>
        <v>0</v>
      </c>
      <c r="Q1671" s="3">
        <f t="shared" si="132"/>
        <v>761.2</v>
      </c>
      <c r="R1671" t="str">
        <f t="shared" si="133"/>
        <v>Em atraso</v>
      </c>
      <c r="S1671" s="5">
        <f t="shared" si="134"/>
        <v>4</v>
      </c>
    </row>
    <row r="1672" spans="1:19" x14ac:dyDescent="0.25">
      <c r="A1672">
        <v>1671</v>
      </c>
      <c r="B1672" s="1">
        <v>43742</v>
      </c>
      <c r="C1672" s="1">
        <v>43744</v>
      </c>
      <c r="D1672" s="1">
        <v>43749</v>
      </c>
      <c r="E1672" s="1">
        <v>43749</v>
      </c>
      <c r="F1672">
        <v>4</v>
      </c>
      <c r="G1672">
        <v>9</v>
      </c>
      <c r="H1672">
        <v>67</v>
      </c>
      <c r="I1672" s="6">
        <v>0.26</v>
      </c>
      <c r="J1672">
        <v>2</v>
      </c>
      <c r="K1672" t="str">
        <f>_xlfn.XLOOKUP(fCompras!F1672,dComprador!$A$2:$A$7,dComprador!$B$2:$B$7)</f>
        <v>Lira</v>
      </c>
      <c r="L1672" t="str">
        <f>_xlfn.XLOOKUP(J1672,dFornecedor!$A$2:$A$6,dFornecedor!$B$2:$B$6)</f>
        <v>Minerva</v>
      </c>
      <c r="M1672" t="str">
        <f>_xlfn.XLOOKUP(G1672,dMateriaPrima!$A$2:$A$12,dMateriaPrima!$B$2:$B$12)</f>
        <v>Couro</v>
      </c>
      <c r="N1672" s="2">
        <f>_xlfn.XLOOKUP(G1672,dMateriaPrima!$A$2:$A$12,dMateriaPrima!$C$2:$C$12)</f>
        <v>4.4000000000000004</v>
      </c>
      <c r="O1672" s="3">
        <f t="shared" si="130"/>
        <v>294.8</v>
      </c>
      <c r="P1672" s="4">
        <f t="shared" si="131"/>
        <v>76.64800000000001</v>
      </c>
      <c r="Q1672" s="3">
        <f t="shared" si="132"/>
        <v>218.15199999999999</v>
      </c>
      <c r="R1672" t="str">
        <f t="shared" si="133"/>
        <v>No prazo</v>
      </c>
      <c r="S1672" s="5">
        <f t="shared" si="134"/>
        <v>0</v>
      </c>
    </row>
    <row r="1673" spans="1:19" x14ac:dyDescent="0.25">
      <c r="A1673">
        <v>1672</v>
      </c>
      <c r="B1673" s="1">
        <v>43742</v>
      </c>
      <c r="C1673" s="1">
        <v>43748</v>
      </c>
      <c r="D1673" s="1">
        <v>43749</v>
      </c>
      <c r="E1673" s="1">
        <v>43751</v>
      </c>
      <c r="F1673">
        <v>4</v>
      </c>
      <c r="G1673">
        <v>6</v>
      </c>
      <c r="H1673">
        <v>429</v>
      </c>
      <c r="I1673" s="6">
        <v>0</v>
      </c>
      <c r="J1673">
        <v>1</v>
      </c>
      <c r="K1673" t="str">
        <f>_xlfn.XLOOKUP(fCompras!F1673,dComprador!$A$2:$A$7,dComprador!$B$2:$B$7)</f>
        <v>Lira</v>
      </c>
      <c r="L1673" t="str">
        <f>_xlfn.XLOOKUP(J1673,dFornecedor!$A$2:$A$6,dFornecedor!$B$2:$B$6)</f>
        <v>NorthShore</v>
      </c>
      <c r="M1673" t="str">
        <f>_xlfn.XLOOKUP(G1673,dMateriaPrima!$A$2:$A$12,dMateriaPrima!$B$2:$B$12)</f>
        <v>Fio Algodão</v>
      </c>
      <c r="N1673" s="2">
        <f>_xlfn.XLOOKUP(G1673,dMateriaPrima!$A$2:$A$12,dMateriaPrima!$C$2:$C$12)</f>
        <v>55.9</v>
      </c>
      <c r="O1673" s="3">
        <f t="shared" si="130"/>
        <v>23981.1</v>
      </c>
      <c r="P1673" s="4">
        <f t="shared" si="131"/>
        <v>0</v>
      </c>
      <c r="Q1673" s="3">
        <f t="shared" si="132"/>
        <v>23981.1</v>
      </c>
      <c r="R1673" t="str">
        <f t="shared" si="133"/>
        <v>Em atraso</v>
      </c>
      <c r="S1673" s="5">
        <f t="shared" si="134"/>
        <v>2</v>
      </c>
    </row>
    <row r="1674" spans="1:19" x14ac:dyDescent="0.25">
      <c r="A1674">
        <v>1673</v>
      </c>
      <c r="B1674" s="1">
        <v>43742</v>
      </c>
      <c r="C1674" s="1">
        <v>43742</v>
      </c>
      <c r="D1674" s="1">
        <v>43769</v>
      </c>
      <c r="E1674" s="1">
        <v>43771</v>
      </c>
      <c r="F1674">
        <v>1</v>
      </c>
      <c r="G1674">
        <v>10</v>
      </c>
      <c r="H1674">
        <v>382</v>
      </c>
      <c r="I1674" s="6">
        <v>0.2</v>
      </c>
      <c r="J1674">
        <v>4</v>
      </c>
      <c r="K1674" t="str">
        <f>_xlfn.XLOOKUP(fCompras!F1674,dComprador!$A$2:$A$7,dComprador!$B$2:$B$7)</f>
        <v>Alon</v>
      </c>
      <c r="L1674" t="str">
        <f>_xlfn.XLOOKUP(J1674,dFornecedor!$A$2:$A$6,dFornecedor!$B$2:$B$6)</f>
        <v>AlphaOmega</v>
      </c>
      <c r="M1674" t="str">
        <f>_xlfn.XLOOKUP(G1674,dMateriaPrima!$A$2:$A$12,dMateriaPrima!$B$2:$B$12)</f>
        <v>Pedra Britada</v>
      </c>
      <c r="N1674" s="2">
        <f>_xlfn.XLOOKUP(G1674,dMateriaPrima!$A$2:$A$12,dMateriaPrima!$C$2:$C$12)</f>
        <v>56</v>
      </c>
      <c r="O1674" s="3">
        <f t="shared" si="130"/>
        <v>21392</v>
      </c>
      <c r="P1674" s="4">
        <f t="shared" si="131"/>
        <v>4278.4000000000005</v>
      </c>
      <c r="Q1674" s="3">
        <f t="shared" si="132"/>
        <v>17113.599999999999</v>
      </c>
      <c r="R1674" t="str">
        <f t="shared" si="133"/>
        <v>Em atraso</v>
      </c>
      <c r="S1674" s="5">
        <f t="shared" si="134"/>
        <v>2</v>
      </c>
    </row>
    <row r="1675" spans="1:19" x14ac:dyDescent="0.25">
      <c r="A1675">
        <v>1674</v>
      </c>
      <c r="B1675" s="1">
        <v>43742</v>
      </c>
      <c r="C1675" s="1">
        <v>43742</v>
      </c>
      <c r="D1675" s="1">
        <v>43772</v>
      </c>
      <c r="E1675" s="1">
        <v>43773</v>
      </c>
      <c r="F1675">
        <v>1</v>
      </c>
      <c r="G1675">
        <v>9</v>
      </c>
      <c r="H1675">
        <v>224</v>
      </c>
      <c r="I1675" s="6">
        <v>0</v>
      </c>
      <c r="J1675">
        <v>2</v>
      </c>
      <c r="K1675" t="str">
        <f>_xlfn.XLOOKUP(fCompras!F1675,dComprador!$A$2:$A$7,dComprador!$B$2:$B$7)</f>
        <v>Alon</v>
      </c>
      <c r="L1675" t="str">
        <f>_xlfn.XLOOKUP(J1675,dFornecedor!$A$2:$A$6,dFornecedor!$B$2:$B$6)</f>
        <v>Minerva</v>
      </c>
      <c r="M1675" t="str">
        <f>_xlfn.XLOOKUP(G1675,dMateriaPrima!$A$2:$A$12,dMateriaPrima!$B$2:$B$12)</f>
        <v>Couro</v>
      </c>
      <c r="N1675" s="2">
        <f>_xlfn.XLOOKUP(G1675,dMateriaPrima!$A$2:$A$12,dMateriaPrima!$C$2:$C$12)</f>
        <v>4.4000000000000004</v>
      </c>
      <c r="O1675" s="3">
        <f t="shared" si="130"/>
        <v>985.60000000000014</v>
      </c>
      <c r="P1675" s="4">
        <f t="shared" si="131"/>
        <v>0</v>
      </c>
      <c r="Q1675" s="3">
        <f t="shared" si="132"/>
        <v>985.60000000000014</v>
      </c>
      <c r="R1675" t="str">
        <f t="shared" si="133"/>
        <v>Em atraso</v>
      </c>
      <c r="S1675" s="5">
        <f t="shared" si="134"/>
        <v>1</v>
      </c>
    </row>
    <row r="1676" spans="1:19" x14ac:dyDescent="0.25">
      <c r="A1676">
        <v>1675</v>
      </c>
      <c r="B1676" s="1">
        <v>43742</v>
      </c>
      <c r="C1676" s="1">
        <v>43751</v>
      </c>
      <c r="D1676" s="1">
        <v>43752</v>
      </c>
      <c r="E1676" s="1">
        <v>43753</v>
      </c>
      <c r="F1676">
        <v>4</v>
      </c>
      <c r="G1676">
        <v>7</v>
      </c>
      <c r="H1676">
        <v>213</v>
      </c>
      <c r="I1676" s="6">
        <v>0</v>
      </c>
      <c r="J1676">
        <v>1</v>
      </c>
      <c r="K1676" t="str">
        <f>_xlfn.XLOOKUP(fCompras!F1676,dComprador!$A$2:$A$7,dComprador!$B$2:$B$7)</f>
        <v>Lira</v>
      </c>
      <c r="L1676" t="str">
        <f>_xlfn.XLOOKUP(J1676,dFornecedor!$A$2:$A$6,dFornecedor!$B$2:$B$6)</f>
        <v>NorthShore</v>
      </c>
      <c r="M1676" t="str">
        <f>_xlfn.XLOOKUP(G1676,dMateriaPrima!$A$2:$A$12,dMateriaPrima!$B$2:$B$12)</f>
        <v>Poliéster</v>
      </c>
      <c r="N1676" s="2">
        <f>_xlfn.XLOOKUP(G1676,dMateriaPrima!$A$2:$A$12,dMateriaPrima!$C$2:$C$12)</f>
        <v>8</v>
      </c>
      <c r="O1676" s="3">
        <f t="shared" si="130"/>
        <v>1704</v>
      </c>
      <c r="P1676" s="4">
        <f t="shared" si="131"/>
        <v>0</v>
      </c>
      <c r="Q1676" s="3">
        <f t="shared" si="132"/>
        <v>1704</v>
      </c>
      <c r="R1676" t="str">
        <f t="shared" si="133"/>
        <v>Em atraso</v>
      </c>
      <c r="S1676" s="5">
        <f t="shared" si="134"/>
        <v>1</v>
      </c>
    </row>
    <row r="1677" spans="1:19" x14ac:dyDescent="0.25">
      <c r="A1677">
        <v>1676</v>
      </c>
      <c r="B1677" s="1">
        <v>43742</v>
      </c>
      <c r="C1677" s="1">
        <v>43742</v>
      </c>
      <c r="D1677" s="1">
        <v>43748</v>
      </c>
      <c r="E1677" s="1">
        <v>43751</v>
      </c>
      <c r="F1677">
        <v>4</v>
      </c>
      <c r="G1677">
        <v>1</v>
      </c>
      <c r="H1677">
        <v>65</v>
      </c>
      <c r="I1677" s="6">
        <v>0</v>
      </c>
      <c r="J1677">
        <v>2</v>
      </c>
      <c r="K1677" t="str">
        <f>_xlfn.XLOOKUP(fCompras!F1677,dComprador!$A$2:$A$7,dComprador!$B$2:$B$7)</f>
        <v>Lira</v>
      </c>
      <c r="L1677" t="str">
        <f>_xlfn.XLOOKUP(J1677,dFornecedor!$A$2:$A$6,dFornecedor!$B$2:$B$6)</f>
        <v>Minerva</v>
      </c>
      <c r="M1677" t="str">
        <f>_xlfn.XLOOKUP(G1677,dMateriaPrima!$A$2:$A$12,dMateriaPrima!$B$2:$B$12)</f>
        <v>Tecido</v>
      </c>
      <c r="N1677" s="2">
        <f>_xlfn.XLOOKUP(G1677,dMateriaPrima!$A$2:$A$12,dMateriaPrima!$C$2:$C$12)</f>
        <v>18</v>
      </c>
      <c r="O1677" s="3">
        <f t="shared" si="130"/>
        <v>1170</v>
      </c>
      <c r="P1677" s="4">
        <f t="shared" si="131"/>
        <v>0</v>
      </c>
      <c r="Q1677" s="3">
        <f t="shared" si="132"/>
        <v>1170</v>
      </c>
      <c r="R1677" t="str">
        <f t="shared" si="133"/>
        <v>Em atraso</v>
      </c>
      <c r="S1677" s="5">
        <f t="shared" si="134"/>
        <v>3</v>
      </c>
    </row>
    <row r="1678" spans="1:19" x14ac:dyDescent="0.25">
      <c r="A1678">
        <v>1677</v>
      </c>
      <c r="B1678" s="1">
        <v>43742</v>
      </c>
      <c r="C1678" s="1">
        <v>43752</v>
      </c>
      <c r="D1678" s="1">
        <v>43754</v>
      </c>
      <c r="E1678" s="1">
        <v>43754</v>
      </c>
      <c r="F1678">
        <v>4</v>
      </c>
      <c r="G1678">
        <v>11</v>
      </c>
      <c r="H1678">
        <v>64</v>
      </c>
      <c r="I1678" s="6">
        <v>0</v>
      </c>
      <c r="J1678">
        <v>3</v>
      </c>
      <c r="K1678" t="str">
        <f>_xlfn.XLOOKUP(fCompras!F1678,dComprador!$A$2:$A$7,dComprador!$B$2:$B$7)</f>
        <v>Lira</v>
      </c>
      <c r="L1678" t="str">
        <f>_xlfn.XLOOKUP(J1678,dFornecedor!$A$2:$A$6,dFornecedor!$B$2:$B$6)</f>
        <v>StepUp</v>
      </c>
      <c r="M1678" t="str">
        <f>_xlfn.XLOOKUP(G1678,dMateriaPrima!$A$2:$A$12,dMateriaPrima!$B$2:$B$12)</f>
        <v>Papel</v>
      </c>
      <c r="N1678" s="2">
        <f>_xlfn.XLOOKUP(G1678,dMateriaPrima!$A$2:$A$12,dMateriaPrima!$C$2:$C$12)</f>
        <v>9</v>
      </c>
      <c r="O1678" s="3">
        <f t="shared" si="130"/>
        <v>576</v>
      </c>
      <c r="P1678" s="4">
        <f t="shared" si="131"/>
        <v>0</v>
      </c>
      <c r="Q1678" s="3">
        <f t="shared" si="132"/>
        <v>576</v>
      </c>
      <c r="R1678" t="str">
        <f t="shared" si="133"/>
        <v>No prazo</v>
      </c>
      <c r="S1678" s="5">
        <f t="shared" si="134"/>
        <v>0</v>
      </c>
    </row>
    <row r="1679" spans="1:19" x14ac:dyDescent="0.25">
      <c r="A1679">
        <v>1678</v>
      </c>
      <c r="B1679" s="1">
        <v>43742</v>
      </c>
      <c r="C1679" s="1">
        <v>43746</v>
      </c>
      <c r="D1679" s="1">
        <v>43752</v>
      </c>
      <c r="E1679" s="1">
        <v>43753</v>
      </c>
      <c r="F1679">
        <v>4</v>
      </c>
      <c r="G1679">
        <v>9</v>
      </c>
      <c r="H1679">
        <v>264</v>
      </c>
      <c r="I1679" s="6">
        <v>0</v>
      </c>
      <c r="J1679">
        <v>5</v>
      </c>
      <c r="K1679" t="str">
        <f>_xlfn.XLOOKUP(fCompras!F1679,dComprador!$A$2:$A$7,dComprador!$B$2:$B$7)</f>
        <v>Lira</v>
      </c>
      <c r="L1679" t="str">
        <f>_xlfn.XLOOKUP(J1679,dFornecedor!$A$2:$A$6,dFornecedor!$B$2:$B$6)</f>
        <v>Atlas</v>
      </c>
      <c r="M1679" t="str">
        <f>_xlfn.XLOOKUP(G1679,dMateriaPrima!$A$2:$A$12,dMateriaPrima!$B$2:$B$12)</f>
        <v>Couro</v>
      </c>
      <c r="N1679" s="2">
        <f>_xlfn.XLOOKUP(G1679,dMateriaPrima!$A$2:$A$12,dMateriaPrima!$C$2:$C$12)</f>
        <v>4.4000000000000004</v>
      </c>
      <c r="O1679" s="3">
        <f t="shared" si="130"/>
        <v>1161.6000000000001</v>
      </c>
      <c r="P1679" s="4">
        <f t="shared" si="131"/>
        <v>0</v>
      </c>
      <c r="Q1679" s="3">
        <f t="shared" si="132"/>
        <v>1161.6000000000001</v>
      </c>
      <c r="R1679" t="str">
        <f t="shared" si="133"/>
        <v>Em atraso</v>
      </c>
      <c r="S1679" s="5">
        <f t="shared" si="134"/>
        <v>1</v>
      </c>
    </row>
    <row r="1680" spans="1:19" x14ac:dyDescent="0.25">
      <c r="A1680">
        <v>1679</v>
      </c>
      <c r="B1680" s="1">
        <v>43742</v>
      </c>
      <c r="C1680" s="1">
        <v>43743</v>
      </c>
      <c r="D1680" s="1">
        <v>43749</v>
      </c>
      <c r="E1680" s="1">
        <v>43753</v>
      </c>
      <c r="F1680">
        <v>4</v>
      </c>
      <c r="G1680">
        <v>10</v>
      </c>
      <c r="H1680">
        <v>20</v>
      </c>
      <c r="I1680" s="6">
        <v>0</v>
      </c>
      <c r="J1680">
        <v>2</v>
      </c>
      <c r="K1680" t="str">
        <f>_xlfn.XLOOKUP(fCompras!F1680,dComprador!$A$2:$A$7,dComprador!$B$2:$B$7)</f>
        <v>Lira</v>
      </c>
      <c r="L1680" t="str">
        <f>_xlfn.XLOOKUP(J1680,dFornecedor!$A$2:$A$6,dFornecedor!$B$2:$B$6)</f>
        <v>Minerva</v>
      </c>
      <c r="M1680" t="str">
        <f>_xlfn.XLOOKUP(G1680,dMateriaPrima!$A$2:$A$12,dMateriaPrima!$B$2:$B$12)</f>
        <v>Pedra Britada</v>
      </c>
      <c r="N1680" s="2">
        <f>_xlfn.XLOOKUP(G1680,dMateriaPrima!$A$2:$A$12,dMateriaPrima!$C$2:$C$12)</f>
        <v>56</v>
      </c>
      <c r="O1680" s="3">
        <f t="shared" si="130"/>
        <v>1120</v>
      </c>
      <c r="P1680" s="4">
        <f t="shared" si="131"/>
        <v>0</v>
      </c>
      <c r="Q1680" s="3">
        <f t="shared" si="132"/>
        <v>1120</v>
      </c>
      <c r="R1680" t="str">
        <f t="shared" si="133"/>
        <v>Em atraso</v>
      </c>
      <c r="S1680" s="5">
        <f t="shared" si="134"/>
        <v>4</v>
      </c>
    </row>
    <row r="1681" spans="1:19" x14ac:dyDescent="0.25">
      <c r="A1681">
        <v>1680</v>
      </c>
      <c r="B1681" s="1">
        <v>43742</v>
      </c>
      <c r="C1681" s="1">
        <v>43751</v>
      </c>
      <c r="D1681" s="1">
        <v>43751</v>
      </c>
      <c r="E1681" s="1">
        <v>43757</v>
      </c>
      <c r="F1681">
        <v>4</v>
      </c>
      <c r="G1681">
        <v>2</v>
      </c>
      <c r="H1681">
        <v>174</v>
      </c>
      <c r="I1681" s="6">
        <v>0</v>
      </c>
      <c r="J1681">
        <v>1</v>
      </c>
      <c r="K1681" t="str">
        <f>_xlfn.XLOOKUP(fCompras!F1681,dComprador!$A$2:$A$7,dComprador!$B$2:$B$7)</f>
        <v>Lira</v>
      </c>
      <c r="L1681" t="str">
        <f>_xlfn.XLOOKUP(J1681,dFornecedor!$A$2:$A$6,dFornecedor!$B$2:$B$6)</f>
        <v>NorthShore</v>
      </c>
      <c r="M1681" t="str">
        <f>_xlfn.XLOOKUP(G1681,dMateriaPrima!$A$2:$A$12,dMateriaPrima!$B$2:$B$12)</f>
        <v>Chapa Metal</v>
      </c>
      <c r="N1681" s="2">
        <f>_xlfn.XLOOKUP(G1681,dMateriaPrima!$A$2:$A$12,dMateriaPrima!$C$2:$C$12)</f>
        <v>299.89999999999998</v>
      </c>
      <c r="O1681" s="3">
        <f t="shared" si="130"/>
        <v>52182.6</v>
      </c>
      <c r="P1681" s="4">
        <f t="shared" si="131"/>
        <v>0</v>
      </c>
      <c r="Q1681" s="3">
        <f t="shared" si="132"/>
        <v>52182.6</v>
      </c>
      <c r="R1681" t="str">
        <f t="shared" si="133"/>
        <v>Em atraso</v>
      </c>
      <c r="S1681" s="5">
        <f t="shared" si="134"/>
        <v>6</v>
      </c>
    </row>
    <row r="1682" spans="1:19" x14ac:dyDescent="0.25">
      <c r="A1682">
        <v>1681</v>
      </c>
      <c r="B1682" s="1">
        <v>43742</v>
      </c>
      <c r="C1682" s="1">
        <v>43746</v>
      </c>
      <c r="D1682" s="1">
        <v>43761</v>
      </c>
      <c r="E1682" s="1">
        <v>43762</v>
      </c>
      <c r="F1682">
        <v>1</v>
      </c>
      <c r="G1682">
        <v>11</v>
      </c>
      <c r="H1682">
        <v>55</v>
      </c>
      <c r="I1682" s="6">
        <v>0</v>
      </c>
      <c r="J1682">
        <v>2</v>
      </c>
      <c r="K1682" t="str">
        <f>_xlfn.XLOOKUP(fCompras!F1682,dComprador!$A$2:$A$7,dComprador!$B$2:$B$7)</f>
        <v>Alon</v>
      </c>
      <c r="L1682" t="str">
        <f>_xlfn.XLOOKUP(J1682,dFornecedor!$A$2:$A$6,dFornecedor!$B$2:$B$6)</f>
        <v>Minerva</v>
      </c>
      <c r="M1682" t="str">
        <f>_xlfn.XLOOKUP(G1682,dMateriaPrima!$A$2:$A$12,dMateriaPrima!$B$2:$B$12)</f>
        <v>Papel</v>
      </c>
      <c r="N1682" s="2">
        <f>_xlfn.XLOOKUP(G1682,dMateriaPrima!$A$2:$A$12,dMateriaPrima!$C$2:$C$12)</f>
        <v>9</v>
      </c>
      <c r="O1682" s="3">
        <f t="shared" si="130"/>
        <v>495</v>
      </c>
      <c r="P1682" s="4">
        <f t="shared" si="131"/>
        <v>0</v>
      </c>
      <c r="Q1682" s="3">
        <f t="shared" si="132"/>
        <v>495</v>
      </c>
      <c r="R1682" t="str">
        <f t="shared" si="133"/>
        <v>Em atraso</v>
      </c>
      <c r="S1682" s="5">
        <f t="shared" si="134"/>
        <v>1</v>
      </c>
    </row>
    <row r="1683" spans="1:19" x14ac:dyDescent="0.25">
      <c r="A1683">
        <v>1682</v>
      </c>
      <c r="B1683" s="1">
        <v>43742</v>
      </c>
      <c r="C1683" s="1">
        <v>43750</v>
      </c>
      <c r="D1683" s="1">
        <v>43755</v>
      </c>
      <c r="E1683" s="1">
        <v>43756</v>
      </c>
      <c r="F1683">
        <v>3</v>
      </c>
      <c r="G1683">
        <v>9</v>
      </c>
      <c r="H1683">
        <v>263</v>
      </c>
      <c r="I1683" s="6">
        <v>0</v>
      </c>
      <c r="J1683">
        <v>5</v>
      </c>
      <c r="K1683" t="str">
        <f>_xlfn.XLOOKUP(fCompras!F1683,dComprador!$A$2:$A$7,dComprador!$B$2:$B$7)</f>
        <v>Diego</v>
      </c>
      <c r="L1683" t="str">
        <f>_xlfn.XLOOKUP(J1683,dFornecedor!$A$2:$A$6,dFornecedor!$B$2:$B$6)</f>
        <v>Atlas</v>
      </c>
      <c r="M1683" t="str">
        <f>_xlfn.XLOOKUP(G1683,dMateriaPrima!$A$2:$A$12,dMateriaPrima!$B$2:$B$12)</f>
        <v>Couro</v>
      </c>
      <c r="N1683" s="2">
        <f>_xlfn.XLOOKUP(G1683,dMateriaPrima!$A$2:$A$12,dMateriaPrima!$C$2:$C$12)</f>
        <v>4.4000000000000004</v>
      </c>
      <c r="O1683" s="3">
        <f t="shared" si="130"/>
        <v>1157.2</v>
      </c>
      <c r="P1683" s="4">
        <f t="shared" si="131"/>
        <v>0</v>
      </c>
      <c r="Q1683" s="3">
        <f t="shared" si="132"/>
        <v>1157.2</v>
      </c>
      <c r="R1683" t="str">
        <f t="shared" si="133"/>
        <v>Em atraso</v>
      </c>
      <c r="S1683" s="5">
        <f t="shared" si="134"/>
        <v>1</v>
      </c>
    </row>
    <row r="1684" spans="1:19" x14ac:dyDescent="0.25">
      <c r="A1684">
        <v>1683</v>
      </c>
      <c r="B1684" s="1">
        <v>43742</v>
      </c>
      <c r="C1684" s="1">
        <v>43750</v>
      </c>
      <c r="D1684" s="1">
        <v>43754</v>
      </c>
      <c r="E1684" s="1">
        <v>43756</v>
      </c>
      <c r="F1684">
        <v>2</v>
      </c>
      <c r="G1684">
        <v>8</v>
      </c>
      <c r="H1684">
        <v>44</v>
      </c>
      <c r="I1684" s="6">
        <v>0</v>
      </c>
      <c r="J1684">
        <v>1</v>
      </c>
      <c r="K1684" t="str">
        <f>_xlfn.XLOOKUP(fCompras!F1684,dComprador!$A$2:$A$7,dComprador!$B$2:$B$7)</f>
        <v>João</v>
      </c>
      <c r="L1684" t="str">
        <f>_xlfn.XLOOKUP(J1684,dFornecedor!$A$2:$A$6,dFornecedor!$B$2:$B$6)</f>
        <v>NorthShore</v>
      </c>
      <c r="M1684" t="str">
        <f>_xlfn.XLOOKUP(G1684,dMateriaPrima!$A$2:$A$12,dMateriaPrima!$B$2:$B$12)</f>
        <v>Cimento</v>
      </c>
      <c r="N1684" s="2">
        <f>_xlfn.XLOOKUP(G1684,dMateriaPrima!$A$2:$A$12,dMateriaPrima!$C$2:$C$12)</f>
        <v>23</v>
      </c>
      <c r="O1684" s="3">
        <f t="shared" si="130"/>
        <v>1012</v>
      </c>
      <c r="P1684" s="4">
        <f t="shared" si="131"/>
        <v>0</v>
      </c>
      <c r="Q1684" s="3">
        <f t="shared" si="132"/>
        <v>1012</v>
      </c>
      <c r="R1684" t="str">
        <f t="shared" si="133"/>
        <v>Em atraso</v>
      </c>
      <c r="S1684" s="5">
        <f t="shared" si="134"/>
        <v>2</v>
      </c>
    </row>
    <row r="1685" spans="1:19" x14ac:dyDescent="0.25">
      <c r="A1685">
        <v>1684</v>
      </c>
      <c r="B1685" s="1">
        <v>43742</v>
      </c>
      <c r="C1685" s="1">
        <v>43743</v>
      </c>
      <c r="D1685" s="1">
        <v>43773</v>
      </c>
      <c r="E1685" s="1">
        <v>43775</v>
      </c>
      <c r="F1685">
        <v>1</v>
      </c>
      <c r="G1685">
        <v>4</v>
      </c>
      <c r="H1685">
        <v>29</v>
      </c>
      <c r="I1685" s="6">
        <v>0</v>
      </c>
      <c r="J1685">
        <v>3</v>
      </c>
      <c r="K1685" t="str">
        <f>_xlfn.XLOOKUP(fCompras!F1685,dComprador!$A$2:$A$7,dComprador!$B$2:$B$7)</f>
        <v>Alon</v>
      </c>
      <c r="L1685" t="str">
        <f>_xlfn.XLOOKUP(J1685,dFornecedor!$A$2:$A$6,dFornecedor!$B$2:$B$6)</f>
        <v>StepUp</v>
      </c>
      <c r="M1685" t="str">
        <f>_xlfn.XLOOKUP(G1685,dMateriaPrima!$A$2:$A$12,dMateriaPrima!$B$2:$B$12)</f>
        <v>Madeira</v>
      </c>
      <c r="N1685" s="2">
        <f>_xlfn.XLOOKUP(G1685,dMateriaPrima!$A$2:$A$12,dMateriaPrima!$C$2:$C$12)</f>
        <v>168</v>
      </c>
      <c r="O1685" s="3">
        <f t="shared" si="130"/>
        <v>4872</v>
      </c>
      <c r="P1685" s="4">
        <f t="shared" si="131"/>
        <v>0</v>
      </c>
      <c r="Q1685" s="3">
        <f t="shared" si="132"/>
        <v>4872</v>
      </c>
      <c r="R1685" t="str">
        <f t="shared" si="133"/>
        <v>Em atraso</v>
      </c>
      <c r="S1685" s="5">
        <f t="shared" si="134"/>
        <v>2</v>
      </c>
    </row>
    <row r="1686" spans="1:19" x14ac:dyDescent="0.25">
      <c r="A1686">
        <v>1685</v>
      </c>
      <c r="B1686" s="1">
        <v>43743</v>
      </c>
      <c r="C1686" s="1">
        <v>43744</v>
      </c>
      <c r="D1686" s="1">
        <v>43750</v>
      </c>
      <c r="E1686" s="1">
        <v>43751</v>
      </c>
      <c r="F1686">
        <v>4</v>
      </c>
      <c r="G1686">
        <v>1</v>
      </c>
      <c r="H1686">
        <v>27</v>
      </c>
      <c r="I1686" s="6">
        <v>0</v>
      </c>
      <c r="J1686">
        <v>1</v>
      </c>
      <c r="K1686" t="str">
        <f>_xlfn.XLOOKUP(fCompras!F1686,dComprador!$A$2:$A$7,dComprador!$B$2:$B$7)</f>
        <v>Lira</v>
      </c>
      <c r="L1686" t="str">
        <f>_xlfn.XLOOKUP(J1686,dFornecedor!$A$2:$A$6,dFornecedor!$B$2:$B$6)</f>
        <v>NorthShore</v>
      </c>
      <c r="M1686" t="str">
        <f>_xlfn.XLOOKUP(G1686,dMateriaPrima!$A$2:$A$12,dMateriaPrima!$B$2:$B$12)</f>
        <v>Tecido</v>
      </c>
      <c r="N1686" s="2">
        <f>_xlfn.XLOOKUP(G1686,dMateriaPrima!$A$2:$A$12,dMateriaPrima!$C$2:$C$12)</f>
        <v>18</v>
      </c>
      <c r="O1686" s="3">
        <f t="shared" si="130"/>
        <v>486</v>
      </c>
      <c r="P1686" s="4">
        <f t="shared" si="131"/>
        <v>0</v>
      </c>
      <c r="Q1686" s="3">
        <f t="shared" si="132"/>
        <v>486</v>
      </c>
      <c r="R1686" t="str">
        <f t="shared" si="133"/>
        <v>Em atraso</v>
      </c>
      <c r="S1686" s="5">
        <f t="shared" si="134"/>
        <v>1</v>
      </c>
    </row>
    <row r="1687" spans="1:19" x14ac:dyDescent="0.25">
      <c r="A1687">
        <v>1686</v>
      </c>
      <c r="B1687" s="1">
        <v>43743</v>
      </c>
      <c r="C1687" s="1">
        <v>43751</v>
      </c>
      <c r="D1687" s="1">
        <v>43775</v>
      </c>
      <c r="E1687" s="1">
        <v>43775</v>
      </c>
      <c r="F1687">
        <v>1</v>
      </c>
      <c r="G1687">
        <v>10</v>
      </c>
      <c r="H1687">
        <v>187</v>
      </c>
      <c r="I1687" s="6">
        <v>0</v>
      </c>
      <c r="J1687">
        <v>3</v>
      </c>
      <c r="K1687" t="str">
        <f>_xlfn.XLOOKUP(fCompras!F1687,dComprador!$A$2:$A$7,dComprador!$B$2:$B$7)</f>
        <v>Alon</v>
      </c>
      <c r="L1687" t="str">
        <f>_xlfn.XLOOKUP(J1687,dFornecedor!$A$2:$A$6,dFornecedor!$B$2:$B$6)</f>
        <v>StepUp</v>
      </c>
      <c r="M1687" t="str">
        <f>_xlfn.XLOOKUP(G1687,dMateriaPrima!$A$2:$A$12,dMateriaPrima!$B$2:$B$12)</f>
        <v>Pedra Britada</v>
      </c>
      <c r="N1687" s="2">
        <f>_xlfn.XLOOKUP(G1687,dMateriaPrima!$A$2:$A$12,dMateriaPrima!$C$2:$C$12)</f>
        <v>56</v>
      </c>
      <c r="O1687" s="3">
        <f t="shared" si="130"/>
        <v>10472</v>
      </c>
      <c r="P1687" s="4">
        <f t="shared" si="131"/>
        <v>0</v>
      </c>
      <c r="Q1687" s="3">
        <f t="shared" si="132"/>
        <v>10472</v>
      </c>
      <c r="R1687" t="str">
        <f t="shared" si="133"/>
        <v>No prazo</v>
      </c>
      <c r="S1687" s="5">
        <f t="shared" si="134"/>
        <v>0</v>
      </c>
    </row>
    <row r="1688" spans="1:19" x14ac:dyDescent="0.25">
      <c r="A1688">
        <v>1687</v>
      </c>
      <c r="B1688" s="1">
        <v>43743</v>
      </c>
      <c r="C1688" s="1">
        <v>43753</v>
      </c>
      <c r="D1688" s="1">
        <v>43755</v>
      </c>
      <c r="E1688" s="1">
        <v>43759</v>
      </c>
      <c r="F1688">
        <v>4</v>
      </c>
      <c r="G1688">
        <v>8</v>
      </c>
      <c r="H1688">
        <v>89</v>
      </c>
      <c r="I1688" s="6">
        <v>0</v>
      </c>
      <c r="J1688">
        <v>3</v>
      </c>
      <c r="K1688" t="str">
        <f>_xlfn.XLOOKUP(fCompras!F1688,dComprador!$A$2:$A$7,dComprador!$B$2:$B$7)</f>
        <v>Lira</v>
      </c>
      <c r="L1688" t="str">
        <f>_xlfn.XLOOKUP(J1688,dFornecedor!$A$2:$A$6,dFornecedor!$B$2:$B$6)</f>
        <v>StepUp</v>
      </c>
      <c r="M1688" t="str">
        <f>_xlfn.XLOOKUP(G1688,dMateriaPrima!$A$2:$A$12,dMateriaPrima!$B$2:$B$12)</f>
        <v>Cimento</v>
      </c>
      <c r="N1688" s="2">
        <f>_xlfn.XLOOKUP(G1688,dMateriaPrima!$A$2:$A$12,dMateriaPrima!$C$2:$C$12)</f>
        <v>23</v>
      </c>
      <c r="O1688" s="3">
        <f t="shared" si="130"/>
        <v>2047</v>
      </c>
      <c r="P1688" s="4">
        <f t="shared" si="131"/>
        <v>0</v>
      </c>
      <c r="Q1688" s="3">
        <f t="shared" si="132"/>
        <v>2047</v>
      </c>
      <c r="R1688" t="str">
        <f t="shared" si="133"/>
        <v>Em atraso</v>
      </c>
      <c r="S1688" s="5">
        <f t="shared" si="134"/>
        <v>4</v>
      </c>
    </row>
    <row r="1689" spans="1:19" x14ac:dyDescent="0.25">
      <c r="A1689">
        <v>1688</v>
      </c>
      <c r="B1689" s="1">
        <v>43743</v>
      </c>
      <c r="C1689" s="1">
        <v>43752</v>
      </c>
      <c r="D1689" s="1">
        <v>43756</v>
      </c>
      <c r="E1689" s="1">
        <v>43761</v>
      </c>
      <c r="F1689">
        <v>4</v>
      </c>
      <c r="G1689">
        <v>2</v>
      </c>
      <c r="H1689">
        <v>327</v>
      </c>
      <c r="I1689" s="6">
        <v>0</v>
      </c>
      <c r="J1689">
        <v>2</v>
      </c>
      <c r="K1689" t="str">
        <f>_xlfn.XLOOKUP(fCompras!F1689,dComprador!$A$2:$A$7,dComprador!$B$2:$B$7)</f>
        <v>Lira</v>
      </c>
      <c r="L1689" t="str">
        <f>_xlfn.XLOOKUP(J1689,dFornecedor!$A$2:$A$6,dFornecedor!$B$2:$B$6)</f>
        <v>Minerva</v>
      </c>
      <c r="M1689" t="str">
        <f>_xlfn.XLOOKUP(G1689,dMateriaPrima!$A$2:$A$12,dMateriaPrima!$B$2:$B$12)</f>
        <v>Chapa Metal</v>
      </c>
      <c r="N1689" s="2">
        <f>_xlfn.XLOOKUP(G1689,dMateriaPrima!$A$2:$A$12,dMateriaPrima!$C$2:$C$12)</f>
        <v>299.89999999999998</v>
      </c>
      <c r="O1689" s="3">
        <f t="shared" si="130"/>
        <v>98067.299999999988</v>
      </c>
      <c r="P1689" s="4">
        <f t="shared" si="131"/>
        <v>0</v>
      </c>
      <c r="Q1689" s="3">
        <f t="shared" si="132"/>
        <v>98067.299999999988</v>
      </c>
      <c r="R1689" t="str">
        <f t="shared" si="133"/>
        <v>Em atraso</v>
      </c>
      <c r="S1689" s="5">
        <f t="shared" si="134"/>
        <v>5</v>
      </c>
    </row>
    <row r="1690" spans="1:19" x14ac:dyDescent="0.25">
      <c r="A1690">
        <v>1689</v>
      </c>
      <c r="B1690" s="1">
        <v>43743</v>
      </c>
      <c r="C1690" s="1">
        <v>43747</v>
      </c>
      <c r="D1690" s="1">
        <v>43750</v>
      </c>
      <c r="E1690" s="1">
        <v>43752</v>
      </c>
      <c r="F1690">
        <v>4</v>
      </c>
      <c r="G1690">
        <v>6</v>
      </c>
      <c r="H1690">
        <v>96</v>
      </c>
      <c r="I1690" s="6">
        <v>0</v>
      </c>
      <c r="J1690">
        <v>2</v>
      </c>
      <c r="K1690" t="str">
        <f>_xlfn.XLOOKUP(fCompras!F1690,dComprador!$A$2:$A$7,dComprador!$B$2:$B$7)</f>
        <v>Lira</v>
      </c>
      <c r="L1690" t="str">
        <f>_xlfn.XLOOKUP(J1690,dFornecedor!$A$2:$A$6,dFornecedor!$B$2:$B$6)</f>
        <v>Minerva</v>
      </c>
      <c r="M1690" t="str">
        <f>_xlfn.XLOOKUP(G1690,dMateriaPrima!$A$2:$A$12,dMateriaPrima!$B$2:$B$12)</f>
        <v>Fio Algodão</v>
      </c>
      <c r="N1690" s="2">
        <f>_xlfn.XLOOKUP(G1690,dMateriaPrima!$A$2:$A$12,dMateriaPrima!$C$2:$C$12)</f>
        <v>55.9</v>
      </c>
      <c r="O1690" s="3">
        <f t="shared" si="130"/>
        <v>5366.4</v>
      </c>
      <c r="P1690" s="4">
        <f t="shared" si="131"/>
        <v>0</v>
      </c>
      <c r="Q1690" s="3">
        <f t="shared" si="132"/>
        <v>5366.4</v>
      </c>
      <c r="R1690" t="str">
        <f t="shared" si="133"/>
        <v>Em atraso</v>
      </c>
      <c r="S1690" s="5">
        <f t="shared" si="134"/>
        <v>2</v>
      </c>
    </row>
    <row r="1691" spans="1:19" x14ac:dyDescent="0.25">
      <c r="A1691">
        <v>1690</v>
      </c>
      <c r="B1691" s="1">
        <v>43743</v>
      </c>
      <c r="C1691" s="1">
        <v>43749</v>
      </c>
      <c r="D1691" s="1">
        <v>43752</v>
      </c>
      <c r="E1691" s="1">
        <v>43753</v>
      </c>
      <c r="F1691">
        <v>4</v>
      </c>
      <c r="G1691">
        <v>7</v>
      </c>
      <c r="H1691">
        <v>170</v>
      </c>
      <c r="I1691" s="6">
        <v>0</v>
      </c>
      <c r="J1691">
        <v>2</v>
      </c>
      <c r="K1691" t="str">
        <f>_xlfn.XLOOKUP(fCompras!F1691,dComprador!$A$2:$A$7,dComprador!$B$2:$B$7)</f>
        <v>Lira</v>
      </c>
      <c r="L1691" t="str">
        <f>_xlfn.XLOOKUP(J1691,dFornecedor!$A$2:$A$6,dFornecedor!$B$2:$B$6)</f>
        <v>Minerva</v>
      </c>
      <c r="M1691" t="str">
        <f>_xlfn.XLOOKUP(G1691,dMateriaPrima!$A$2:$A$12,dMateriaPrima!$B$2:$B$12)</f>
        <v>Poliéster</v>
      </c>
      <c r="N1691" s="2">
        <f>_xlfn.XLOOKUP(G1691,dMateriaPrima!$A$2:$A$12,dMateriaPrima!$C$2:$C$12)</f>
        <v>8</v>
      </c>
      <c r="O1691" s="3">
        <f t="shared" si="130"/>
        <v>1360</v>
      </c>
      <c r="P1691" s="4">
        <f t="shared" si="131"/>
        <v>0</v>
      </c>
      <c r="Q1691" s="3">
        <f t="shared" si="132"/>
        <v>1360</v>
      </c>
      <c r="R1691" t="str">
        <f t="shared" si="133"/>
        <v>Em atraso</v>
      </c>
      <c r="S1691" s="5">
        <f t="shared" si="134"/>
        <v>1</v>
      </c>
    </row>
    <row r="1692" spans="1:19" x14ac:dyDescent="0.25">
      <c r="A1692">
        <v>1691</v>
      </c>
      <c r="B1692" s="1">
        <v>43743</v>
      </c>
      <c r="C1692" s="1">
        <v>43746</v>
      </c>
      <c r="D1692" s="1">
        <v>43751</v>
      </c>
      <c r="E1692" s="1">
        <v>43751</v>
      </c>
      <c r="F1692">
        <v>4</v>
      </c>
      <c r="G1692">
        <v>10</v>
      </c>
      <c r="H1692">
        <v>29</v>
      </c>
      <c r="I1692" s="6">
        <v>0</v>
      </c>
      <c r="J1692">
        <v>1</v>
      </c>
      <c r="K1692" t="str">
        <f>_xlfn.XLOOKUP(fCompras!F1692,dComprador!$A$2:$A$7,dComprador!$B$2:$B$7)</f>
        <v>Lira</v>
      </c>
      <c r="L1692" t="str">
        <f>_xlfn.XLOOKUP(J1692,dFornecedor!$A$2:$A$6,dFornecedor!$B$2:$B$6)</f>
        <v>NorthShore</v>
      </c>
      <c r="M1692" t="str">
        <f>_xlfn.XLOOKUP(G1692,dMateriaPrima!$A$2:$A$12,dMateriaPrima!$B$2:$B$12)</f>
        <v>Pedra Britada</v>
      </c>
      <c r="N1692" s="2">
        <f>_xlfn.XLOOKUP(G1692,dMateriaPrima!$A$2:$A$12,dMateriaPrima!$C$2:$C$12)</f>
        <v>56</v>
      </c>
      <c r="O1692" s="3">
        <f t="shared" si="130"/>
        <v>1624</v>
      </c>
      <c r="P1692" s="4">
        <f t="shared" si="131"/>
        <v>0</v>
      </c>
      <c r="Q1692" s="3">
        <f t="shared" si="132"/>
        <v>1624</v>
      </c>
      <c r="R1692" t="str">
        <f t="shared" si="133"/>
        <v>No prazo</v>
      </c>
      <c r="S1692" s="5">
        <f t="shared" si="134"/>
        <v>0</v>
      </c>
    </row>
    <row r="1693" spans="1:19" x14ac:dyDescent="0.25">
      <c r="A1693">
        <v>1692</v>
      </c>
      <c r="B1693" s="1">
        <v>43743</v>
      </c>
      <c r="C1693" s="1">
        <v>43752</v>
      </c>
      <c r="D1693" s="1">
        <v>43755</v>
      </c>
      <c r="E1693" s="1">
        <v>43756</v>
      </c>
      <c r="F1693">
        <v>4</v>
      </c>
      <c r="G1693">
        <v>4</v>
      </c>
      <c r="H1693">
        <v>145</v>
      </c>
      <c r="I1693" s="6">
        <v>0</v>
      </c>
      <c r="J1693">
        <v>2</v>
      </c>
      <c r="K1693" t="str">
        <f>_xlfn.XLOOKUP(fCompras!F1693,dComprador!$A$2:$A$7,dComprador!$B$2:$B$7)</f>
        <v>Lira</v>
      </c>
      <c r="L1693" t="str">
        <f>_xlfn.XLOOKUP(J1693,dFornecedor!$A$2:$A$6,dFornecedor!$B$2:$B$6)</f>
        <v>Minerva</v>
      </c>
      <c r="M1693" t="str">
        <f>_xlfn.XLOOKUP(G1693,dMateriaPrima!$A$2:$A$12,dMateriaPrima!$B$2:$B$12)</f>
        <v>Madeira</v>
      </c>
      <c r="N1693" s="2">
        <f>_xlfn.XLOOKUP(G1693,dMateriaPrima!$A$2:$A$12,dMateriaPrima!$C$2:$C$12)</f>
        <v>168</v>
      </c>
      <c r="O1693" s="3">
        <f t="shared" si="130"/>
        <v>24360</v>
      </c>
      <c r="P1693" s="4">
        <f t="shared" si="131"/>
        <v>0</v>
      </c>
      <c r="Q1693" s="3">
        <f t="shared" si="132"/>
        <v>24360</v>
      </c>
      <c r="R1693" t="str">
        <f t="shared" si="133"/>
        <v>Em atraso</v>
      </c>
      <c r="S1693" s="5">
        <f t="shared" si="134"/>
        <v>1</v>
      </c>
    </row>
    <row r="1694" spans="1:19" x14ac:dyDescent="0.25">
      <c r="A1694">
        <v>1693</v>
      </c>
      <c r="B1694" s="1">
        <v>43743</v>
      </c>
      <c r="C1694" s="1">
        <v>43743</v>
      </c>
      <c r="D1694" s="1">
        <v>43760</v>
      </c>
      <c r="E1694" s="1">
        <v>43763</v>
      </c>
      <c r="F1694">
        <v>1</v>
      </c>
      <c r="G1694">
        <v>6</v>
      </c>
      <c r="H1694">
        <v>6</v>
      </c>
      <c r="I1694" s="6">
        <v>0</v>
      </c>
      <c r="J1694">
        <v>2</v>
      </c>
      <c r="K1694" t="str">
        <f>_xlfn.XLOOKUP(fCompras!F1694,dComprador!$A$2:$A$7,dComprador!$B$2:$B$7)</f>
        <v>Alon</v>
      </c>
      <c r="L1694" t="str">
        <f>_xlfn.XLOOKUP(J1694,dFornecedor!$A$2:$A$6,dFornecedor!$B$2:$B$6)</f>
        <v>Minerva</v>
      </c>
      <c r="M1694" t="str">
        <f>_xlfn.XLOOKUP(G1694,dMateriaPrima!$A$2:$A$12,dMateriaPrima!$B$2:$B$12)</f>
        <v>Fio Algodão</v>
      </c>
      <c r="N1694" s="2">
        <f>_xlfn.XLOOKUP(G1694,dMateriaPrima!$A$2:$A$12,dMateriaPrima!$C$2:$C$12)</f>
        <v>55.9</v>
      </c>
      <c r="O1694" s="3">
        <f t="shared" si="130"/>
        <v>335.4</v>
      </c>
      <c r="P1694" s="4">
        <f t="shared" si="131"/>
        <v>0</v>
      </c>
      <c r="Q1694" s="3">
        <f t="shared" si="132"/>
        <v>335.4</v>
      </c>
      <c r="R1694" t="str">
        <f t="shared" si="133"/>
        <v>Em atraso</v>
      </c>
      <c r="S1694" s="5">
        <f t="shared" si="134"/>
        <v>3</v>
      </c>
    </row>
    <row r="1695" spans="1:19" x14ac:dyDescent="0.25">
      <c r="A1695">
        <v>1694</v>
      </c>
      <c r="B1695" s="1">
        <v>43743</v>
      </c>
      <c r="C1695" s="1">
        <v>43743</v>
      </c>
      <c r="D1695" s="1">
        <v>43762</v>
      </c>
      <c r="E1695" s="1">
        <v>43763</v>
      </c>
      <c r="F1695">
        <v>1</v>
      </c>
      <c r="G1695">
        <v>5</v>
      </c>
      <c r="H1695">
        <v>83</v>
      </c>
      <c r="I1695" s="6">
        <v>0</v>
      </c>
      <c r="J1695">
        <v>2</v>
      </c>
      <c r="K1695" t="str">
        <f>_xlfn.XLOOKUP(fCompras!F1695,dComprador!$A$2:$A$7,dComprador!$B$2:$B$7)</f>
        <v>Alon</v>
      </c>
      <c r="L1695" t="str">
        <f>_xlfn.XLOOKUP(J1695,dFornecedor!$A$2:$A$6,dFornecedor!$B$2:$B$6)</f>
        <v>Minerva</v>
      </c>
      <c r="M1695" t="str">
        <f>_xlfn.XLOOKUP(G1695,dMateriaPrima!$A$2:$A$12,dMateriaPrima!$B$2:$B$12)</f>
        <v>Areia</v>
      </c>
      <c r="N1695" s="2">
        <f>_xlfn.XLOOKUP(G1695,dMateriaPrima!$A$2:$A$12,dMateriaPrima!$C$2:$C$12)</f>
        <v>3.59</v>
      </c>
      <c r="O1695" s="3">
        <f t="shared" si="130"/>
        <v>297.96999999999997</v>
      </c>
      <c r="P1695" s="4">
        <f t="shared" si="131"/>
        <v>0</v>
      </c>
      <c r="Q1695" s="3">
        <f t="shared" si="132"/>
        <v>297.96999999999997</v>
      </c>
      <c r="R1695" t="str">
        <f t="shared" si="133"/>
        <v>Em atraso</v>
      </c>
      <c r="S1695" s="5">
        <f t="shared" si="134"/>
        <v>1</v>
      </c>
    </row>
    <row r="1696" spans="1:19" x14ac:dyDescent="0.25">
      <c r="A1696">
        <v>1695</v>
      </c>
      <c r="B1696" s="1">
        <v>43743</v>
      </c>
      <c r="C1696" s="1">
        <v>43753</v>
      </c>
      <c r="D1696" s="1">
        <v>43763</v>
      </c>
      <c r="E1696" s="1">
        <v>43765</v>
      </c>
      <c r="F1696">
        <v>1</v>
      </c>
      <c r="G1696">
        <v>8</v>
      </c>
      <c r="H1696">
        <v>199</v>
      </c>
      <c r="I1696" s="6">
        <v>0</v>
      </c>
      <c r="J1696">
        <v>1</v>
      </c>
      <c r="K1696" t="str">
        <f>_xlfn.XLOOKUP(fCompras!F1696,dComprador!$A$2:$A$7,dComprador!$B$2:$B$7)</f>
        <v>Alon</v>
      </c>
      <c r="L1696" t="str">
        <f>_xlfn.XLOOKUP(J1696,dFornecedor!$A$2:$A$6,dFornecedor!$B$2:$B$6)</f>
        <v>NorthShore</v>
      </c>
      <c r="M1696" t="str">
        <f>_xlfn.XLOOKUP(G1696,dMateriaPrima!$A$2:$A$12,dMateriaPrima!$B$2:$B$12)</f>
        <v>Cimento</v>
      </c>
      <c r="N1696" s="2">
        <f>_xlfn.XLOOKUP(G1696,dMateriaPrima!$A$2:$A$12,dMateriaPrima!$C$2:$C$12)</f>
        <v>23</v>
      </c>
      <c r="O1696" s="3">
        <f t="shared" si="130"/>
        <v>4577</v>
      </c>
      <c r="P1696" s="4">
        <f t="shared" si="131"/>
        <v>0</v>
      </c>
      <c r="Q1696" s="3">
        <f t="shared" si="132"/>
        <v>4577</v>
      </c>
      <c r="R1696" t="str">
        <f t="shared" si="133"/>
        <v>Em atraso</v>
      </c>
      <c r="S1696" s="5">
        <f t="shared" si="134"/>
        <v>2</v>
      </c>
    </row>
    <row r="1697" spans="1:19" x14ac:dyDescent="0.25">
      <c r="A1697">
        <v>1696</v>
      </c>
      <c r="B1697" s="1">
        <v>43743</v>
      </c>
      <c r="C1697" s="1">
        <v>43753</v>
      </c>
      <c r="D1697" s="1">
        <v>43772</v>
      </c>
      <c r="E1697" s="1">
        <v>43773</v>
      </c>
      <c r="F1697">
        <v>1</v>
      </c>
      <c r="G1697">
        <v>8</v>
      </c>
      <c r="H1697">
        <v>253</v>
      </c>
      <c r="I1697" s="6">
        <v>0</v>
      </c>
      <c r="J1697">
        <v>1</v>
      </c>
      <c r="K1697" t="str">
        <f>_xlfn.XLOOKUP(fCompras!F1697,dComprador!$A$2:$A$7,dComprador!$B$2:$B$7)</f>
        <v>Alon</v>
      </c>
      <c r="L1697" t="str">
        <f>_xlfn.XLOOKUP(J1697,dFornecedor!$A$2:$A$6,dFornecedor!$B$2:$B$6)</f>
        <v>NorthShore</v>
      </c>
      <c r="M1697" t="str">
        <f>_xlfn.XLOOKUP(G1697,dMateriaPrima!$A$2:$A$12,dMateriaPrima!$B$2:$B$12)</f>
        <v>Cimento</v>
      </c>
      <c r="N1697" s="2">
        <f>_xlfn.XLOOKUP(G1697,dMateriaPrima!$A$2:$A$12,dMateriaPrima!$C$2:$C$12)</f>
        <v>23</v>
      </c>
      <c r="O1697" s="3">
        <f t="shared" si="130"/>
        <v>5819</v>
      </c>
      <c r="P1697" s="4">
        <f t="shared" si="131"/>
        <v>0</v>
      </c>
      <c r="Q1697" s="3">
        <f t="shared" si="132"/>
        <v>5819</v>
      </c>
      <c r="R1697" t="str">
        <f t="shared" si="133"/>
        <v>Em atraso</v>
      </c>
      <c r="S1697" s="5">
        <f t="shared" si="134"/>
        <v>1</v>
      </c>
    </row>
    <row r="1698" spans="1:19" x14ac:dyDescent="0.25">
      <c r="A1698">
        <v>1697</v>
      </c>
      <c r="B1698" s="1">
        <v>43743</v>
      </c>
      <c r="C1698" s="1">
        <v>43744</v>
      </c>
      <c r="D1698" s="1">
        <v>43774</v>
      </c>
      <c r="E1698" s="1">
        <v>43776</v>
      </c>
      <c r="F1698">
        <v>1</v>
      </c>
      <c r="G1698">
        <v>11</v>
      </c>
      <c r="H1698">
        <v>4</v>
      </c>
      <c r="I1698" s="6">
        <v>0</v>
      </c>
      <c r="J1698">
        <v>3</v>
      </c>
      <c r="K1698" t="str">
        <f>_xlfn.XLOOKUP(fCompras!F1698,dComprador!$A$2:$A$7,dComprador!$B$2:$B$7)</f>
        <v>Alon</v>
      </c>
      <c r="L1698" t="str">
        <f>_xlfn.XLOOKUP(J1698,dFornecedor!$A$2:$A$6,dFornecedor!$B$2:$B$6)</f>
        <v>StepUp</v>
      </c>
      <c r="M1698" t="str">
        <f>_xlfn.XLOOKUP(G1698,dMateriaPrima!$A$2:$A$12,dMateriaPrima!$B$2:$B$12)</f>
        <v>Papel</v>
      </c>
      <c r="N1698" s="2">
        <f>_xlfn.XLOOKUP(G1698,dMateriaPrima!$A$2:$A$12,dMateriaPrima!$C$2:$C$12)</f>
        <v>9</v>
      </c>
      <c r="O1698" s="3">
        <f t="shared" si="130"/>
        <v>36</v>
      </c>
      <c r="P1698" s="4">
        <f t="shared" si="131"/>
        <v>0</v>
      </c>
      <c r="Q1698" s="3">
        <f t="shared" si="132"/>
        <v>36</v>
      </c>
      <c r="R1698" t="str">
        <f t="shared" si="133"/>
        <v>Em atraso</v>
      </c>
      <c r="S1698" s="5">
        <f t="shared" si="134"/>
        <v>2</v>
      </c>
    </row>
    <row r="1699" spans="1:19" x14ac:dyDescent="0.25">
      <c r="A1699">
        <v>1698</v>
      </c>
      <c r="B1699" s="1">
        <v>43743</v>
      </c>
      <c r="C1699" s="1">
        <v>43746</v>
      </c>
      <c r="D1699" s="1">
        <v>43765</v>
      </c>
      <c r="E1699" s="1">
        <v>43765</v>
      </c>
      <c r="F1699">
        <v>1</v>
      </c>
      <c r="G1699">
        <v>5</v>
      </c>
      <c r="H1699">
        <v>12</v>
      </c>
      <c r="I1699" s="6">
        <v>0</v>
      </c>
      <c r="J1699">
        <v>1</v>
      </c>
      <c r="K1699" t="str">
        <f>_xlfn.XLOOKUP(fCompras!F1699,dComprador!$A$2:$A$7,dComprador!$B$2:$B$7)</f>
        <v>Alon</v>
      </c>
      <c r="L1699" t="str">
        <f>_xlfn.XLOOKUP(J1699,dFornecedor!$A$2:$A$6,dFornecedor!$B$2:$B$6)</f>
        <v>NorthShore</v>
      </c>
      <c r="M1699" t="str">
        <f>_xlfn.XLOOKUP(G1699,dMateriaPrima!$A$2:$A$12,dMateriaPrima!$B$2:$B$12)</f>
        <v>Areia</v>
      </c>
      <c r="N1699" s="2">
        <f>_xlfn.XLOOKUP(G1699,dMateriaPrima!$A$2:$A$12,dMateriaPrima!$C$2:$C$12)</f>
        <v>3.59</v>
      </c>
      <c r="O1699" s="3">
        <f t="shared" si="130"/>
        <v>43.08</v>
      </c>
      <c r="P1699" s="4">
        <f t="shared" si="131"/>
        <v>0</v>
      </c>
      <c r="Q1699" s="3">
        <f t="shared" si="132"/>
        <v>43.08</v>
      </c>
      <c r="R1699" t="str">
        <f t="shared" si="133"/>
        <v>No prazo</v>
      </c>
      <c r="S1699" s="5">
        <f t="shared" si="134"/>
        <v>0</v>
      </c>
    </row>
    <row r="1700" spans="1:19" x14ac:dyDescent="0.25">
      <c r="A1700">
        <v>1699</v>
      </c>
      <c r="B1700" s="1">
        <v>43744</v>
      </c>
      <c r="C1700" s="1">
        <v>43744</v>
      </c>
      <c r="D1700" s="1">
        <v>43751</v>
      </c>
      <c r="E1700" s="1">
        <v>43748</v>
      </c>
      <c r="F1700">
        <v>4</v>
      </c>
      <c r="G1700">
        <v>11</v>
      </c>
      <c r="H1700">
        <v>35</v>
      </c>
      <c r="I1700" s="6">
        <v>0</v>
      </c>
      <c r="J1700">
        <v>2</v>
      </c>
      <c r="K1700" t="str">
        <f>_xlfn.XLOOKUP(fCompras!F1700,dComprador!$A$2:$A$7,dComprador!$B$2:$B$7)</f>
        <v>Lira</v>
      </c>
      <c r="L1700" t="str">
        <f>_xlfn.XLOOKUP(J1700,dFornecedor!$A$2:$A$6,dFornecedor!$B$2:$B$6)</f>
        <v>Minerva</v>
      </c>
      <c r="M1700" t="str">
        <f>_xlfn.XLOOKUP(G1700,dMateriaPrima!$A$2:$A$12,dMateriaPrima!$B$2:$B$12)</f>
        <v>Papel</v>
      </c>
      <c r="N1700" s="2">
        <f>_xlfn.XLOOKUP(G1700,dMateriaPrima!$A$2:$A$12,dMateriaPrima!$C$2:$C$12)</f>
        <v>9</v>
      </c>
      <c r="O1700" s="3">
        <f t="shared" si="130"/>
        <v>315</v>
      </c>
      <c r="P1700" s="4">
        <f t="shared" si="131"/>
        <v>0</v>
      </c>
      <c r="Q1700" s="3">
        <f t="shared" si="132"/>
        <v>315</v>
      </c>
      <c r="R1700" t="str">
        <f t="shared" si="133"/>
        <v>No prazo</v>
      </c>
      <c r="S1700" s="5">
        <f t="shared" si="134"/>
        <v>0</v>
      </c>
    </row>
    <row r="1701" spans="1:19" x14ac:dyDescent="0.25">
      <c r="A1701">
        <v>1700</v>
      </c>
      <c r="B1701" s="1">
        <v>43744</v>
      </c>
      <c r="C1701" s="1">
        <v>43751</v>
      </c>
      <c r="D1701" s="1">
        <v>43776</v>
      </c>
      <c r="E1701" s="1">
        <v>43778</v>
      </c>
      <c r="F1701">
        <v>1</v>
      </c>
      <c r="G1701">
        <v>6</v>
      </c>
      <c r="H1701">
        <v>2</v>
      </c>
      <c r="I1701" s="6">
        <v>0</v>
      </c>
      <c r="J1701">
        <v>2</v>
      </c>
      <c r="K1701" t="str">
        <f>_xlfn.XLOOKUP(fCompras!F1701,dComprador!$A$2:$A$7,dComprador!$B$2:$B$7)</f>
        <v>Alon</v>
      </c>
      <c r="L1701" t="str">
        <f>_xlfn.XLOOKUP(J1701,dFornecedor!$A$2:$A$6,dFornecedor!$B$2:$B$6)</f>
        <v>Minerva</v>
      </c>
      <c r="M1701" t="str">
        <f>_xlfn.XLOOKUP(G1701,dMateriaPrima!$A$2:$A$12,dMateriaPrima!$B$2:$B$12)</f>
        <v>Fio Algodão</v>
      </c>
      <c r="N1701" s="2">
        <f>_xlfn.XLOOKUP(G1701,dMateriaPrima!$A$2:$A$12,dMateriaPrima!$C$2:$C$12)</f>
        <v>55.9</v>
      </c>
      <c r="O1701" s="3">
        <f t="shared" si="130"/>
        <v>111.8</v>
      </c>
      <c r="P1701" s="4">
        <f t="shared" si="131"/>
        <v>0</v>
      </c>
      <c r="Q1701" s="3">
        <f t="shared" si="132"/>
        <v>111.8</v>
      </c>
      <c r="R1701" t="str">
        <f t="shared" si="133"/>
        <v>Em atraso</v>
      </c>
      <c r="S1701" s="5">
        <f t="shared" si="134"/>
        <v>2</v>
      </c>
    </row>
    <row r="1702" spans="1:19" x14ac:dyDescent="0.25">
      <c r="A1702">
        <v>1701</v>
      </c>
      <c r="B1702" s="1">
        <v>43744</v>
      </c>
      <c r="C1702" s="1">
        <v>43753</v>
      </c>
      <c r="D1702" s="1">
        <v>43755</v>
      </c>
      <c r="E1702" s="1">
        <v>43760</v>
      </c>
      <c r="F1702">
        <v>4</v>
      </c>
      <c r="G1702">
        <v>1</v>
      </c>
      <c r="H1702">
        <v>55</v>
      </c>
      <c r="I1702" s="6">
        <v>0.3</v>
      </c>
      <c r="J1702">
        <v>3</v>
      </c>
      <c r="K1702" t="str">
        <f>_xlfn.XLOOKUP(fCompras!F1702,dComprador!$A$2:$A$7,dComprador!$B$2:$B$7)</f>
        <v>Lira</v>
      </c>
      <c r="L1702" t="str">
        <f>_xlfn.XLOOKUP(J1702,dFornecedor!$A$2:$A$6,dFornecedor!$B$2:$B$6)</f>
        <v>StepUp</v>
      </c>
      <c r="M1702" t="str">
        <f>_xlfn.XLOOKUP(G1702,dMateriaPrima!$A$2:$A$12,dMateriaPrima!$B$2:$B$12)</f>
        <v>Tecido</v>
      </c>
      <c r="N1702" s="2">
        <f>_xlfn.XLOOKUP(G1702,dMateriaPrima!$A$2:$A$12,dMateriaPrima!$C$2:$C$12)</f>
        <v>18</v>
      </c>
      <c r="O1702" s="3">
        <f t="shared" si="130"/>
        <v>990</v>
      </c>
      <c r="P1702" s="4">
        <f t="shared" si="131"/>
        <v>297</v>
      </c>
      <c r="Q1702" s="3">
        <f t="shared" si="132"/>
        <v>693</v>
      </c>
      <c r="R1702" t="str">
        <f t="shared" si="133"/>
        <v>Em atraso</v>
      </c>
      <c r="S1702" s="5">
        <f t="shared" si="134"/>
        <v>5</v>
      </c>
    </row>
    <row r="1703" spans="1:19" x14ac:dyDescent="0.25">
      <c r="A1703">
        <v>1702</v>
      </c>
      <c r="B1703" s="1">
        <v>43744</v>
      </c>
      <c r="C1703" s="1">
        <v>43751</v>
      </c>
      <c r="D1703" s="1">
        <v>43755</v>
      </c>
      <c r="E1703" s="1">
        <v>43754</v>
      </c>
      <c r="F1703">
        <v>4</v>
      </c>
      <c r="G1703">
        <v>5</v>
      </c>
      <c r="H1703">
        <v>208</v>
      </c>
      <c r="I1703" s="6">
        <v>0</v>
      </c>
      <c r="J1703">
        <v>2</v>
      </c>
      <c r="K1703" t="str">
        <f>_xlfn.XLOOKUP(fCompras!F1703,dComprador!$A$2:$A$7,dComprador!$B$2:$B$7)</f>
        <v>Lira</v>
      </c>
      <c r="L1703" t="str">
        <f>_xlfn.XLOOKUP(J1703,dFornecedor!$A$2:$A$6,dFornecedor!$B$2:$B$6)</f>
        <v>Minerva</v>
      </c>
      <c r="M1703" t="str">
        <f>_xlfn.XLOOKUP(G1703,dMateriaPrima!$A$2:$A$12,dMateriaPrima!$B$2:$B$12)</f>
        <v>Areia</v>
      </c>
      <c r="N1703" s="2">
        <f>_xlfn.XLOOKUP(G1703,dMateriaPrima!$A$2:$A$12,dMateriaPrima!$C$2:$C$12)</f>
        <v>3.59</v>
      </c>
      <c r="O1703" s="3">
        <f t="shared" si="130"/>
        <v>746.72</v>
      </c>
      <c r="P1703" s="4">
        <f t="shared" si="131"/>
        <v>0</v>
      </c>
      <c r="Q1703" s="3">
        <f t="shared" si="132"/>
        <v>746.72</v>
      </c>
      <c r="R1703" t="str">
        <f t="shared" si="133"/>
        <v>No prazo</v>
      </c>
      <c r="S1703" s="5">
        <f t="shared" si="134"/>
        <v>0</v>
      </c>
    </row>
    <row r="1704" spans="1:19" x14ac:dyDescent="0.25">
      <c r="A1704">
        <v>1703</v>
      </c>
      <c r="B1704" s="1">
        <v>43744</v>
      </c>
      <c r="C1704" s="1">
        <v>43744</v>
      </c>
      <c r="D1704" s="1">
        <v>43758</v>
      </c>
      <c r="E1704" s="1">
        <v>43759</v>
      </c>
      <c r="F1704">
        <v>1</v>
      </c>
      <c r="G1704">
        <v>5</v>
      </c>
      <c r="H1704">
        <v>538</v>
      </c>
      <c r="I1704" s="6">
        <v>0</v>
      </c>
      <c r="J1704">
        <v>2</v>
      </c>
      <c r="K1704" t="str">
        <f>_xlfn.XLOOKUP(fCompras!F1704,dComprador!$A$2:$A$7,dComprador!$B$2:$B$7)</f>
        <v>Alon</v>
      </c>
      <c r="L1704" t="str">
        <f>_xlfn.XLOOKUP(J1704,dFornecedor!$A$2:$A$6,dFornecedor!$B$2:$B$6)</f>
        <v>Minerva</v>
      </c>
      <c r="M1704" t="str">
        <f>_xlfn.XLOOKUP(G1704,dMateriaPrima!$A$2:$A$12,dMateriaPrima!$B$2:$B$12)</f>
        <v>Areia</v>
      </c>
      <c r="N1704" s="2">
        <f>_xlfn.XLOOKUP(G1704,dMateriaPrima!$A$2:$A$12,dMateriaPrima!$C$2:$C$12)</f>
        <v>3.59</v>
      </c>
      <c r="O1704" s="3">
        <f t="shared" si="130"/>
        <v>1931.4199999999998</v>
      </c>
      <c r="P1704" s="4">
        <f t="shared" si="131"/>
        <v>0</v>
      </c>
      <c r="Q1704" s="3">
        <f t="shared" si="132"/>
        <v>1931.4199999999998</v>
      </c>
      <c r="R1704" t="str">
        <f t="shared" si="133"/>
        <v>Em atraso</v>
      </c>
      <c r="S1704" s="5">
        <f t="shared" si="134"/>
        <v>1</v>
      </c>
    </row>
    <row r="1705" spans="1:19" x14ac:dyDescent="0.25">
      <c r="A1705">
        <v>1704</v>
      </c>
      <c r="B1705" s="1">
        <v>43744</v>
      </c>
      <c r="C1705" s="1">
        <v>43751</v>
      </c>
      <c r="D1705" s="1">
        <v>43764</v>
      </c>
      <c r="E1705" s="1">
        <v>43766</v>
      </c>
      <c r="F1705">
        <v>1</v>
      </c>
      <c r="G1705">
        <v>4</v>
      </c>
      <c r="H1705">
        <v>307</v>
      </c>
      <c r="I1705" s="6">
        <v>0.16</v>
      </c>
      <c r="J1705">
        <v>2</v>
      </c>
      <c r="K1705" t="str">
        <f>_xlfn.XLOOKUP(fCompras!F1705,dComprador!$A$2:$A$7,dComprador!$B$2:$B$7)</f>
        <v>Alon</v>
      </c>
      <c r="L1705" t="str">
        <f>_xlfn.XLOOKUP(J1705,dFornecedor!$A$2:$A$6,dFornecedor!$B$2:$B$6)</f>
        <v>Minerva</v>
      </c>
      <c r="M1705" t="str">
        <f>_xlfn.XLOOKUP(G1705,dMateriaPrima!$A$2:$A$12,dMateriaPrima!$B$2:$B$12)</f>
        <v>Madeira</v>
      </c>
      <c r="N1705" s="2">
        <f>_xlfn.XLOOKUP(G1705,dMateriaPrima!$A$2:$A$12,dMateriaPrima!$C$2:$C$12)</f>
        <v>168</v>
      </c>
      <c r="O1705" s="3">
        <f t="shared" si="130"/>
        <v>51576</v>
      </c>
      <c r="P1705" s="4">
        <f t="shared" si="131"/>
        <v>8252.16</v>
      </c>
      <c r="Q1705" s="3">
        <f t="shared" si="132"/>
        <v>43323.839999999997</v>
      </c>
      <c r="R1705" t="str">
        <f t="shared" si="133"/>
        <v>Em atraso</v>
      </c>
      <c r="S1705" s="5">
        <f t="shared" si="134"/>
        <v>2</v>
      </c>
    </row>
    <row r="1706" spans="1:19" x14ac:dyDescent="0.25">
      <c r="A1706">
        <v>1705</v>
      </c>
      <c r="B1706" s="1">
        <v>43744</v>
      </c>
      <c r="C1706" s="1">
        <v>43744</v>
      </c>
      <c r="D1706" s="1">
        <v>43758</v>
      </c>
      <c r="E1706" s="1">
        <v>43761</v>
      </c>
      <c r="F1706">
        <v>1</v>
      </c>
      <c r="G1706">
        <v>4</v>
      </c>
      <c r="H1706">
        <v>146</v>
      </c>
      <c r="I1706" s="6">
        <v>0</v>
      </c>
      <c r="J1706">
        <v>2</v>
      </c>
      <c r="K1706" t="str">
        <f>_xlfn.XLOOKUP(fCompras!F1706,dComprador!$A$2:$A$7,dComprador!$B$2:$B$7)</f>
        <v>Alon</v>
      </c>
      <c r="L1706" t="str">
        <f>_xlfn.XLOOKUP(J1706,dFornecedor!$A$2:$A$6,dFornecedor!$B$2:$B$6)</f>
        <v>Minerva</v>
      </c>
      <c r="M1706" t="str">
        <f>_xlfn.XLOOKUP(G1706,dMateriaPrima!$A$2:$A$12,dMateriaPrima!$B$2:$B$12)</f>
        <v>Madeira</v>
      </c>
      <c r="N1706" s="2">
        <f>_xlfn.XLOOKUP(G1706,dMateriaPrima!$A$2:$A$12,dMateriaPrima!$C$2:$C$12)</f>
        <v>168</v>
      </c>
      <c r="O1706" s="3">
        <f t="shared" si="130"/>
        <v>24528</v>
      </c>
      <c r="P1706" s="4">
        <f t="shared" si="131"/>
        <v>0</v>
      </c>
      <c r="Q1706" s="3">
        <f t="shared" si="132"/>
        <v>24528</v>
      </c>
      <c r="R1706" t="str">
        <f t="shared" si="133"/>
        <v>Em atraso</v>
      </c>
      <c r="S1706" s="5">
        <f t="shared" si="134"/>
        <v>3</v>
      </c>
    </row>
    <row r="1707" spans="1:19" x14ac:dyDescent="0.25">
      <c r="A1707">
        <v>1706</v>
      </c>
      <c r="B1707" s="1">
        <v>43744</v>
      </c>
      <c r="C1707" s="1">
        <v>43744</v>
      </c>
      <c r="D1707" s="1">
        <v>43757</v>
      </c>
      <c r="E1707" s="1">
        <v>43756</v>
      </c>
      <c r="F1707">
        <v>2</v>
      </c>
      <c r="G1707">
        <v>1</v>
      </c>
      <c r="H1707">
        <v>97</v>
      </c>
      <c r="I1707" s="6">
        <v>0</v>
      </c>
      <c r="J1707">
        <v>2</v>
      </c>
      <c r="K1707" t="str">
        <f>_xlfn.XLOOKUP(fCompras!F1707,dComprador!$A$2:$A$7,dComprador!$B$2:$B$7)</f>
        <v>João</v>
      </c>
      <c r="L1707" t="str">
        <f>_xlfn.XLOOKUP(J1707,dFornecedor!$A$2:$A$6,dFornecedor!$B$2:$B$6)</f>
        <v>Minerva</v>
      </c>
      <c r="M1707" t="str">
        <f>_xlfn.XLOOKUP(G1707,dMateriaPrima!$A$2:$A$12,dMateriaPrima!$B$2:$B$12)</f>
        <v>Tecido</v>
      </c>
      <c r="N1707" s="2">
        <f>_xlfn.XLOOKUP(G1707,dMateriaPrima!$A$2:$A$12,dMateriaPrima!$C$2:$C$12)</f>
        <v>18</v>
      </c>
      <c r="O1707" s="3">
        <f t="shared" si="130"/>
        <v>1746</v>
      </c>
      <c r="P1707" s="4">
        <f t="shared" si="131"/>
        <v>0</v>
      </c>
      <c r="Q1707" s="3">
        <f t="shared" si="132"/>
        <v>1746</v>
      </c>
      <c r="R1707" t="str">
        <f t="shared" si="133"/>
        <v>No prazo</v>
      </c>
      <c r="S1707" s="5">
        <f t="shared" si="134"/>
        <v>0</v>
      </c>
    </row>
    <row r="1708" spans="1:19" x14ac:dyDescent="0.25">
      <c r="A1708">
        <v>1707</v>
      </c>
      <c r="B1708" s="1">
        <v>43744</v>
      </c>
      <c r="C1708" s="1">
        <v>43748</v>
      </c>
      <c r="D1708" s="1">
        <v>43760</v>
      </c>
      <c r="E1708" s="1">
        <v>43760</v>
      </c>
      <c r="F1708">
        <v>1</v>
      </c>
      <c r="G1708">
        <v>3</v>
      </c>
      <c r="H1708">
        <v>44</v>
      </c>
      <c r="I1708" s="6">
        <v>0</v>
      </c>
      <c r="J1708">
        <v>5</v>
      </c>
      <c r="K1708" t="str">
        <f>_xlfn.XLOOKUP(fCompras!F1708,dComprador!$A$2:$A$7,dComprador!$B$2:$B$7)</f>
        <v>Alon</v>
      </c>
      <c r="L1708" t="str">
        <f>_xlfn.XLOOKUP(J1708,dFornecedor!$A$2:$A$6,dFornecedor!$B$2:$B$6)</f>
        <v>Atlas</v>
      </c>
      <c r="M1708" t="str">
        <f>_xlfn.XLOOKUP(G1708,dMateriaPrima!$A$2:$A$12,dMateriaPrima!$B$2:$B$12)</f>
        <v>Barra Metal</v>
      </c>
      <c r="N1708" s="2">
        <f>_xlfn.XLOOKUP(G1708,dMateriaPrima!$A$2:$A$12,dMateriaPrima!$C$2:$C$12)</f>
        <v>565</v>
      </c>
      <c r="O1708" s="3">
        <f t="shared" si="130"/>
        <v>24860</v>
      </c>
      <c r="P1708" s="4">
        <f t="shared" si="131"/>
        <v>0</v>
      </c>
      <c r="Q1708" s="3">
        <f t="shared" si="132"/>
        <v>24860</v>
      </c>
      <c r="R1708" t="str">
        <f t="shared" si="133"/>
        <v>No prazo</v>
      </c>
      <c r="S1708" s="5">
        <f t="shared" si="134"/>
        <v>0</v>
      </c>
    </row>
    <row r="1709" spans="1:19" x14ac:dyDescent="0.25">
      <c r="A1709">
        <v>1708</v>
      </c>
      <c r="B1709" s="1">
        <v>43745</v>
      </c>
      <c r="C1709" s="1">
        <v>43745</v>
      </c>
      <c r="D1709" s="1">
        <v>43752</v>
      </c>
      <c r="E1709" s="1">
        <v>43751</v>
      </c>
      <c r="F1709">
        <v>4</v>
      </c>
      <c r="G1709">
        <v>11</v>
      </c>
      <c r="H1709">
        <v>51</v>
      </c>
      <c r="I1709" s="6">
        <v>0</v>
      </c>
      <c r="J1709">
        <v>2</v>
      </c>
      <c r="K1709" t="str">
        <f>_xlfn.XLOOKUP(fCompras!F1709,dComprador!$A$2:$A$7,dComprador!$B$2:$B$7)</f>
        <v>Lira</v>
      </c>
      <c r="L1709" t="str">
        <f>_xlfn.XLOOKUP(J1709,dFornecedor!$A$2:$A$6,dFornecedor!$B$2:$B$6)</f>
        <v>Minerva</v>
      </c>
      <c r="M1709" t="str">
        <f>_xlfn.XLOOKUP(G1709,dMateriaPrima!$A$2:$A$12,dMateriaPrima!$B$2:$B$12)</f>
        <v>Papel</v>
      </c>
      <c r="N1709" s="2">
        <f>_xlfn.XLOOKUP(G1709,dMateriaPrima!$A$2:$A$12,dMateriaPrima!$C$2:$C$12)</f>
        <v>9</v>
      </c>
      <c r="O1709" s="3">
        <f t="shared" si="130"/>
        <v>459</v>
      </c>
      <c r="P1709" s="4">
        <f t="shared" si="131"/>
        <v>0</v>
      </c>
      <c r="Q1709" s="3">
        <f t="shared" si="132"/>
        <v>459</v>
      </c>
      <c r="R1709" t="str">
        <f t="shared" si="133"/>
        <v>No prazo</v>
      </c>
      <c r="S1709" s="5">
        <f t="shared" si="134"/>
        <v>0</v>
      </c>
    </row>
    <row r="1710" spans="1:19" x14ac:dyDescent="0.25">
      <c r="A1710">
        <v>1709</v>
      </c>
      <c r="B1710" s="1">
        <v>43745</v>
      </c>
      <c r="C1710" s="1">
        <v>43745</v>
      </c>
      <c r="D1710" s="1">
        <v>43752</v>
      </c>
      <c r="E1710" s="1">
        <v>43756</v>
      </c>
      <c r="F1710">
        <v>4</v>
      </c>
      <c r="G1710">
        <v>9</v>
      </c>
      <c r="H1710">
        <v>467</v>
      </c>
      <c r="I1710" s="6">
        <v>0</v>
      </c>
      <c r="J1710">
        <v>4</v>
      </c>
      <c r="K1710" t="str">
        <f>_xlfn.XLOOKUP(fCompras!F1710,dComprador!$A$2:$A$7,dComprador!$B$2:$B$7)</f>
        <v>Lira</v>
      </c>
      <c r="L1710" t="str">
        <f>_xlfn.XLOOKUP(J1710,dFornecedor!$A$2:$A$6,dFornecedor!$B$2:$B$6)</f>
        <v>AlphaOmega</v>
      </c>
      <c r="M1710" t="str">
        <f>_xlfn.XLOOKUP(G1710,dMateriaPrima!$A$2:$A$12,dMateriaPrima!$B$2:$B$12)</f>
        <v>Couro</v>
      </c>
      <c r="N1710" s="2">
        <f>_xlfn.XLOOKUP(G1710,dMateriaPrima!$A$2:$A$12,dMateriaPrima!$C$2:$C$12)</f>
        <v>4.4000000000000004</v>
      </c>
      <c r="O1710" s="3">
        <f t="shared" si="130"/>
        <v>2054.8000000000002</v>
      </c>
      <c r="P1710" s="4">
        <f t="shared" si="131"/>
        <v>0</v>
      </c>
      <c r="Q1710" s="3">
        <f t="shared" si="132"/>
        <v>2054.8000000000002</v>
      </c>
      <c r="R1710" t="str">
        <f t="shared" si="133"/>
        <v>Em atraso</v>
      </c>
      <c r="S1710" s="5">
        <f t="shared" si="134"/>
        <v>4</v>
      </c>
    </row>
    <row r="1711" spans="1:19" x14ac:dyDescent="0.25">
      <c r="A1711">
        <v>1710</v>
      </c>
      <c r="B1711" s="1">
        <v>43745</v>
      </c>
      <c r="C1711" s="1">
        <v>43745</v>
      </c>
      <c r="D1711" s="1">
        <v>43751</v>
      </c>
      <c r="E1711" s="1">
        <v>43753</v>
      </c>
      <c r="F1711">
        <v>4</v>
      </c>
      <c r="G1711">
        <v>8</v>
      </c>
      <c r="H1711">
        <v>81</v>
      </c>
      <c r="I1711" s="6">
        <v>0</v>
      </c>
      <c r="J1711">
        <v>2</v>
      </c>
      <c r="K1711" t="str">
        <f>_xlfn.XLOOKUP(fCompras!F1711,dComprador!$A$2:$A$7,dComprador!$B$2:$B$7)</f>
        <v>Lira</v>
      </c>
      <c r="L1711" t="str">
        <f>_xlfn.XLOOKUP(J1711,dFornecedor!$A$2:$A$6,dFornecedor!$B$2:$B$6)</f>
        <v>Minerva</v>
      </c>
      <c r="M1711" t="str">
        <f>_xlfn.XLOOKUP(G1711,dMateriaPrima!$A$2:$A$12,dMateriaPrima!$B$2:$B$12)</f>
        <v>Cimento</v>
      </c>
      <c r="N1711" s="2">
        <f>_xlfn.XLOOKUP(G1711,dMateriaPrima!$A$2:$A$12,dMateriaPrima!$C$2:$C$12)</f>
        <v>23</v>
      </c>
      <c r="O1711" s="3">
        <f t="shared" si="130"/>
        <v>1863</v>
      </c>
      <c r="P1711" s="4">
        <f t="shared" si="131"/>
        <v>0</v>
      </c>
      <c r="Q1711" s="3">
        <f t="shared" si="132"/>
        <v>1863</v>
      </c>
      <c r="R1711" t="str">
        <f t="shared" si="133"/>
        <v>Em atraso</v>
      </c>
      <c r="S1711" s="5">
        <f t="shared" si="134"/>
        <v>2</v>
      </c>
    </row>
    <row r="1712" spans="1:19" x14ac:dyDescent="0.25">
      <c r="A1712">
        <v>1711</v>
      </c>
      <c r="B1712" s="1">
        <v>43745</v>
      </c>
      <c r="C1712" s="1">
        <v>43750</v>
      </c>
      <c r="D1712" s="1">
        <v>43750</v>
      </c>
      <c r="E1712" s="1">
        <v>43754</v>
      </c>
      <c r="F1712">
        <v>4</v>
      </c>
      <c r="G1712">
        <v>8</v>
      </c>
      <c r="H1712">
        <v>332</v>
      </c>
      <c r="I1712" s="6">
        <v>0</v>
      </c>
      <c r="J1712">
        <v>1</v>
      </c>
      <c r="K1712" t="str">
        <f>_xlfn.XLOOKUP(fCompras!F1712,dComprador!$A$2:$A$7,dComprador!$B$2:$B$7)</f>
        <v>Lira</v>
      </c>
      <c r="L1712" t="str">
        <f>_xlfn.XLOOKUP(J1712,dFornecedor!$A$2:$A$6,dFornecedor!$B$2:$B$6)</f>
        <v>NorthShore</v>
      </c>
      <c r="M1712" t="str">
        <f>_xlfn.XLOOKUP(G1712,dMateriaPrima!$A$2:$A$12,dMateriaPrima!$B$2:$B$12)</f>
        <v>Cimento</v>
      </c>
      <c r="N1712" s="2">
        <f>_xlfn.XLOOKUP(G1712,dMateriaPrima!$A$2:$A$12,dMateriaPrima!$C$2:$C$12)</f>
        <v>23</v>
      </c>
      <c r="O1712" s="3">
        <f t="shared" si="130"/>
        <v>7636</v>
      </c>
      <c r="P1712" s="4">
        <f t="shared" si="131"/>
        <v>0</v>
      </c>
      <c r="Q1712" s="3">
        <f t="shared" si="132"/>
        <v>7636</v>
      </c>
      <c r="R1712" t="str">
        <f t="shared" si="133"/>
        <v>Em atraso</v>
      </c>
      <c r="S1712" s="5">
        <f t="shared" si="134"/>
        <v>4</v>
      </c>
    </row>
    <row r="1713" spans="1:19" x14ac:dyDescent="0.25">
      <c r="A1713">
        <v>1712</v>
      </c>
      <c r="B1713" s="1">
        <v>43745</v>
      </c>
      <c r="C1713" s="1">
        <v>43751</v>
      </c>
      <c r="D1713" s="1">
        <v>43754</v>
      </c>
      <c r="E1713" s="1">
        <v>43755</v>
      </c>
      <c r="F1713">
        <v>4</v>
      </c>
      <c r="G1713">
        <v>2</v>
      </c>
      <c r="H1713">
        <v>33</v>
      </c>
      <c r="I1713" s="6">
        <v>0</v>
      </c>
      <c r="J1713">
        <v>2</v>
      </c>
      <c r="K1713" t="str">
        <f>_xlfn.XLOOKUP(fCompras!F1713,dComprador!$A$2:$A$7,dComprador!$B$2:$B$7)</f>
        <v>Lira</v>
      </c>
      <c r="L1713" t="str">
        <f>_xlfn.XLOOKUP(J1713,dFornecedor!$A$2:$A$6,dFornecedor!$B$2:$B$6)</f>
        <v>Minerva</v>
      </c>
      <c r="M1713" t="str">
        <f>_xlfn.XLOOKUP(G1713,dMateriaPrima!$A$2:$A$12,dMateriaPrima!$B$2:$B$12)</f>
        <v>Chapa Metal</v>
      </c>
      <c r="N1713" s="2">
        <f>_xlfn.XLOOKUP(G1713,dMateriaPrima!$A$2:$A$12,dMateriaPrima!$C$2:$C$12)</f>
        <v>299.89999999999998</v>
      </c>
      <c r="O1713" s="3">
        <f t="shared" si="130"/>
        <v>9896.6999999999989</v>
      </c>
      <c r="P1713" s="4">
        <f t="shared" si="131"/>
        <v>0</v>
      </c>
      <c r="Q1713" s="3">
        <f t="shared" si="132"/>
        <v>9896.6999999999989</v>
      </c>
      <c r="R1713" t="str">
        <f t="shared" si="133"/>
        <v>Em atraso</v>
      </c>
      <c r="S1713" s="5">
        <f t="shared" si="134"/>
        <v>1</v>
      </c>
    </row>
    <row r="1714" spans="1:19" x14ac:dyDescent="0.25">
      <c r="A1714">
        <v>1713</v>
      </c>
      <c r="B1714" s="1">
        <v>43745</v>
      </c>
      <c r="C1714" s="1">
        <v>43745</v>
      </c>
      <c r="D1714" s="1">
        <v>43761</v>
      </c>
      <c r="E1714" s="1">
        <v>43765</v>
      </c>
      <c r="F1714">
        <v>1</v>
      </c>
      <c r="G1714">
        <v>7</v>
      </c>
      <c r="H1714">
        <v>441</v>
      </c>
      <c r="I1714" s="6">
        <v>0</v>
      </c>
      <c r="J1714">
        <v>2</v>
      </c>
      <c r="K1714" t="str">
        <f>_xlfn.XLOOKUP(fCompras!F1714,dComprador!$A$2:$A$7,dComprador!$B$2:$B$7)</f>
        <v>Alon</v>
      </c>
      <c r="L1714" t="str">
        <f>_xlfn.XLOOKUP(J1714,dFornecedor!$A$2:$A$6,dFornecedor!$B$2:$B$6)</f>
        <v>Minerva</v>
      </c>
      <c r="M1714" t="str">
        <f>_xlfn.XLOOKUP(G1714,dMateriaPrima!$A$2:$A$12,dMateriaPrima!$B$2:$B$12)</f>
        <v>Poliéster</v>
      </c>
      <c r="N1714" s="2">
        <f>_xlfn.XLOOKUP(G1714,dMateriaPrima!$A$2:$A$12,dMateriaPrima!$C$2:$C$12)</f>
        <v>8</v>
      </c>
      <c r="O1714" s="3">
        <f t="shared" si="130"/>
        <v>3528</v>
      </c>
      <c r="P1714" s="4">
        <f t="shared" si="131"/>
        <v>0</v>
      </c>
      <c r="Q1714" s="3">
        <f t="shared" si="132"/>
        <v>3528</v>
      </c>
      <c r="R1714" t="str">
        <f t="shared" si="133"/>
        <v>Em atraso</v>
      </c>
      <c r="S1714" s="5">
        <f t="shared" si="134"/>
        <v>4</v>
      </c>
    </row>
    <row r="1715" spans="1:19" x14ac:dyDescent="0.25">
      <c r="A1715">
        <v>1714</v>
      </c>
      <c r="B1715" s="1">
        <v>43745</v>
      </c>
      <c r="C1715" s="1">
        <v>43749</v>
      </c>
      <c r="D1715" s="1">
        <v>43764</v>
      </c>
      <c r="E1715" s="1">
        <v>43768</v>
      </c>
      <c r="F1715">
        <v>1</v>
      </c>
      <c r="G1715">
        <v>5</v>
      </c>
      <c r="H1715">
        <v>53</v>
      </c>
      <c r="I1715" s="6">
        <v>0</v>
      </c>
      <c r="J1715">
        <v>5</v>
      </c>
      <c r="K1715" t="str">
        <f>_xlfn.XLOOKUP(fCompras!F1715,dComprador!$A$2:$A$7,dComprador!$B$2:$B$7)</f>
        <v>Alon</v>
      </c>
      <c r="L1715" t="str">
        <f>_xlfn.XLOOKUP(J1715,dFornecedor!$A$2:$A$6,dFornecedor!$B$2:$B$6)</f>
        <v>Atlas</v>
      </c>
      <c r="M1715" t="str">
        <f>_xlfn.XLOOKUP(G1715,dMateriaPrima!$A$2:$A$12,dMateriaPrima!$B$2:$B$12)</f>
        <v>Areia</v>
      </c>
      <c r="N1715" s="2">
        <f>_xlfn.XLOOKUP(G1715,dMateriaPrima!$A$2:$A$12,dMateriaPrima!$C$2:$C$12)</f>
        <v>3.59</v>
      </c>
      <c r="O1715" s="3">
        <f t="shared" si="130"/>
        <v>190.26999999999998</v>
      </c>
      <c r="P1715" s="4">
        <f t="shared" si="131"/>
        <v>0</v>
      </c>
      <c r="Q1715" s="3">
        <f t="shared" si="132"/>
        <v>190.26999999999998</v>
      </c>
      <c r="R1715" t="str">
        <f t="shared" si="133"/>
        <v>Em atraso</v>
      </c>
      <c r="S1715" s="5">
        <f t="shared" si="134"/>
        <v>4</v>
      </c>
    </row>
    <row r="1716" spans="1:19" x14ac:dyDescent="0.25">
      <c r="A1716">
        <v>1715</v>
      </c>
      <c r="B1716" s="1">
        <v>43746</v>
      </c>
      <c r="C1716" s="1">
        <v>43754</v>
      </c>
      <c r="D1716" s="1">
        <v>43756</v>
      </c>
      <c r="E1716" s="1">
        <v>43758</v>
      </c>
      <c r="F1716">
        <v>4</v>
      </c>
      <c r="G1716">
        <v>4</v>
      </c>
      <c r="H1716">
        <v>146</v>
      </c>
      <c r="I1716" s="6">
        <v>0</v>
      </c>
      <c r="J1716">
        <v>2</v>
      </c>
      <c r="K1716" t="str">
        <f>_xlfn.XLOOKUP(fCompras!F1716,dComprador!$A$2:$A$7,dComprador!$B$2:$B$7)</f>
        <v>Lira</v>
      </c>
      <c r="L1716" t="str">
        <f>_xlfn.XLOOKUP(J1716,dFornecedor!$A$2:$A$6,dFornecedor!$B$2:$B$6)</f>
        <v>Minerva</v>
      </c>
      <c r="M1716" t="str">
        <f>_xlfn.XLOOKUP(G1716,dMateriaPrima!$A$2:$A$12,dMateriaPrima!$B$2:$B$12)</f>
        <v>Madeira</v>
      </c>
      <c r="N1716" s="2">
        <f>_xlfn.XLOOKUP(G1716,dMateriaPrima!$A$2:$A$12,dMateriaPrima!$C$2:$C$12)</f>
        <v>168</v>
      </c>
      <c r="O1716" s="3">
        <f t="shared" si="130"/>
        <v>24528</v>
      </c>
      <c r="P1716" s="4">
        <f t="shared" si="131"/>
        <v>0</v>
      </c>
      <c r="Q1716" s="3">
        <f t="shared" si="132"/>
        <v>24528</v>
      </c>
      <c r="R1716" t="str">
        <f t="shared" si="133"/>
        <v>Em atraso</v>
      </c>
      <c r="S1716" s="5">
        <f t="shared" si="134"/>
        <v>2</v>
      </c>
    </row>
    <row r="1717" spans="1:19" x14ac:dyDescent="0.25">
      <c r="A1717">
        <v>1716</v>
      </c>
      <c r="B1717" s="1">
        <v>43746</v>
      </c>
      <c r="C1717" s="1">
        <v>43752</v>
      </c>
      <c r="D1717" s="1">
        <v>43753</v>
      </c>
      <c r="E1717" s="1">
        <v>43756</v>
      </c>
      <c r="F1717">
        <v>4</v>
      </c>
      <c r="G1717">
        <v>4</v>
      </c>
      <c r="H1717">
        <v>20</v>
      </c>
      <c r="I1717" s="6">
        <v>0</v>
      </c>
      <c r="J1717">
        <v>1</v>
      </c>
      <c r="K1717" t="str">
        <f>_xlfn.XLOOKUP(fCompras!F1717,dComprador!$A$2:$A$7,dComprador!$B$2:$B$7)</f>
        <v>Lira</v>
      </c>
      <c r="L1717" t="str">
        <f>_xlfn.XLOOKUP(J1717,dFornecedor!$A$2:$A$6,dFornecedor!$B$2:$B$6)</f>
        <v>NorthShore</v>
      </c>
      <c r="M1717" t="str">
        <f>_xlfn.XLOOKUP(G1717,dMateriaPrima!$A$2:$A$12,dMateriaPrima!$B$2:$B$12)</f>
        <v>Madeira</v>
      </c>
      <c r="N1717" s="2">
        <f>_xlfn.XLOOKUP(G1717,dMateriaPrima!$A$2:$A$12,dMateriaPrima!$C$2:$C$12)</f>
        <v>168</v>
      </c>
      <c r="O1717" s="3">
        <f t="shared" si="130"/>
        <v>3360</v>
      </c>
      <c r="P1717" s="4">
        <f t="shared" si="131"/>
        <v>0</v>
      </c>
      <c r="Q1717" s="3">
        <f t="shared" si="132"/>
        <v>3360</v>
      </c>
      <c r="R1717" t="str">
        <f t="shared" si="133"/>
        <v>Em atraso</v>
      </c>
      <c r="S1717" s="5">
        <f t="shared" si="134"/>
        <v>3</v>
      </c>
    </row>
    <row r="1718" spans="1:19" x14ac:dyDescent="0.25">
      <c r="A1718">
        <v>1717</v>
      </c>
      <c r="B1718" s="1">
        <v>43746</v>
      </c>
      <c r="C1718" s="1">
        <v>43753</v>
      </c>
      <c r="D1718" s="1">
        <v>43765</v>
      </c>
      <c r="E1718" s="1">
        <v>43768</v>
      </c>
      <c r="F1718">
        <v>1</v>
      </c>
      <c r="G1718">
        <v>5</v>
      </c>
      <c r="H1718">
        <v>99</v>
      </c>
      <c r="I1718" s="6">
        <v>0</v>
      </c>
      <c r="J1718">
        <v>5</v>
      </c>
      <c r="K1718" t="str">
        <f>_xlfn.XLOOKUP(fCompras!F1718,dComprador!$A$2:$A$7,dComprador!$B$2:$B$7)</f>
        <v>Alon</v>
      </c>
      <c r="L1718" t="str">
        <f>_xlfn.XLOOKUP(J1718,dFornecedor!$A$2:$A$6,dFornecedor!$B$2:$B$6)</f>
        <v>Atlas</v>
      </c>
      <c r="M1718" t="str">
        <f>_xlfn.XLOOKUP(G1718,dMateriaPrima!$A$2:$A$12,dMateriaPrima!$B$2:$B$12)</f>
        <v>Areia</v>
      </c>
      <c r="N1718" s="2">
        <f>_xlfn.XLOOKUP(G1718,dMateriaPrima!$A$2:$A$12,dMateriaPrima!$C$2:$C$12)</f>
        <v>3.59</v>
      </c>
      <c r="O1718" s="3">
        <f t="shared" si="130"/>
        <v>355.40999999999997</v>
      </c>
      <c r="P1718" s="4">
        <f t="shared" si="131"/>
        <v>0</v>
      </c>
      <c r="Q1718" s="3">
        <f t="shared" si="132"/>
        <v>355.40999999999997</v>
      </c>
      <c r="R1718" t="str">
        <f t="shared" si="133"/>
        <v>Em atraso</v>
      </c>
      <c r="S1718" s="5">
        <f t="shared" si="134"/>
        <v>3</v>
      </c>
    </row>
    <row r="1719" spans="1:19" x14ac:dyDescent="0.25">
      <c r="A1719">
        <v>1718</v>
      </c>
      <c r="B1719" s="1">
        <v>43746</v>
      </c>
      <c r="C1719" s="1">
        <v>43754</v>
      </c>
      <c r="D1719" s="1">
        <v>43759</v>
      </c>
      <c r="E1719" s="1">
        <v>43761</v>
      </c>
      <c r="F1719">
        <v>2</v>
      </c>
      <c r="G1719">
        <v>11</v>
      </c>
      <c r="H1719">
        <v>400</v>
      </c>
      <c r="I1719" s="6">
        <v>0</v>
      </c>
      <c r="J1719">
        <v>3</v>
      </c>
      <c r="K1719" t="str">
        <f>_xlfn.XLOOKUP(fCompras!F1719,dComprador!$A$2:$A$7,dComprador!$B$2:$B$7)</f>
        <v>João</v>
      </c>
      <c r="L1719" t="str">
        <f>_xlfn.XLOOKUP(J1719,dFornecedor!$A$2:$A$6,dFornecedor!$B$2:$B$6)</f>
        <v>StepUp</v>
      </c>
      <c r="M1719" t="str">
        <f>_xlfn.XLOOKUP(G1719,dMateriaPrima!$A$2:$A$12,dMateriaPrima!$B$2:$B$12)</f>
        <v>Papel</v>
      </c>
      <c r="N1719" s="2">
        <f>_xlfn.XLOOKUP(G1719,dMateriaPrima!$A$2:$A$12,dMateriaPrima!$C$2:$C$12)</f>
        <v>9</v>
      </c>
      <c r="O1719" s="3">
        <f t="shared" si="130"/>
        <v>3600</v>
      </c>
      <c r="P1719" s="4">
        <f t="shared" si="131"/>
        <v>0</v>
      </c>
      <c r="Q1719" s="3">
        <f t="shared" si="132"/>
        <v>3600</v>
      </c>
      <c r="R1719" t="str">
        <f t="shared" si="133"/>
        <v>Em atraso</v>
      </c>
      <c r="S1719" s="5">
        <f t="shared" si="134"/>
        <v>2</v>
      </c>
    </row>
    <row r="1720" spans="1:19" x14ac:dyDescent="0.25">
      <c r="A1720">
        <v>1719</v>
      </c>
      <c r="B1720" s="1">
        <v>43746</v>
      </c>
      <c r="C1720" s="1">
        <v>43747</v>
      </c>
      <c r="D1720" s="1">
        <v>43762</v>
      </c>
      <c r="E1720" s="1">
        <v>43767</v>
      </c>
      <c r="F1720">
        <v>1</v>
      </c>
      <c r="G1720">
        <v>1</v>
      </c>
      <c r="H1720">
        <v>301</v>
      </c>
      <c r="I1720" s="6">
        <v>0</v>
      </c>
      <c r="J1720">
        <v>3</v>
      </c>
      <c r="K1720" t="str">
        <f>_xlfn.XLOOKUP(fCompras!F1720,dComprador!$A$2:$A$7,dComprador!$B$2:$B$7)</f>
        <v>Alon</v>
      </c>
      <c r="L1720" t="str">
        <f>_xlfn.XLOOKUP(J1720,dFornecedor!$A$2:$A$6,dFornecedor!$B$2:$B$6)</f>
        <v>StepUp</v>
      </c>
      <c r="M1720" t="str">
        <f>_xlfn.XLOOKUP(G1720,dMateriaPrima!$A$2:$A$12,dMateriaPrima!$B$2:$B$12)</f>
        <v>Tecido</v>
      </c>
      <c r="N1720" s="2">
        <f>_xlfn.XLOOKUP(G1720,dMateriaPrima!$A$2:$A$12,dMateriaPrima!$C$2:$C$12)</f>
        <v>18</v>
      </c>
      <c r="O1720" s="3">
        <f t="shared" si="130"/>
        <v>5418</v>
      </c>
      <c r="P1720" s="4">
        <f t="shared" si="131"/>
        <v>0</v>
      </c>
      <c r="Q1720" s="3">
        <f t="shared" si="132"/>
        <v>5418</v>
      </c>
      <c r="R1720" t="str">
        <f t="shared" si="133"/>
        <v>Em atraso</v>
      </c>
      <c r="S1720" s="5">
        <f t="shared" si="134"/>
        <v>5</v>
      </c>
    </row>
    <row r="1721" spans="1:19" x14ac:dyDescent="0.25">
      <c r="A1721">
        <v>1720</v>
      </c>
      <c r="B1721" s="1">
        <v>43746</v>
      </c>
      <c r="C1721" s="1">
        <v>43746</v>
      </c>
      <c r="D1721" s="1">
        <v>43761</v>
      </c>
      <c r="E1721" s="1">
        <v>43765</v>
      </c>
      <c r="F1721">
        <v>2</v>
      </c>
      <c r="G1721">
        <v>5</v>
      </c>
      <c r="H1721">
        <v>16</v>
      </c>
      <c r="I1721" s="6">
        <v>0.27</v>
      </c>
      <c r="J1721">
        <v>2</v>
      </c>
      <c r="K1721" t="str">
        <f>_xlfn.XLOOKUP(fCompras!F1721,dComprador!$A$2:$A$7,dComprador!$B$2:$B$7)</f>
        <v>João</v>
      </c>
      <c r="L1721" t="str">
        <f>_xlfn.XLOOKUP(J1721,dFornecedor!$A$2:$A$6,dFornecedor!$B$2:$B$6)</f>
        <v>Minerva</v>
      </c>
      <c r="M1721" t="str">
        <f>_xlfn.XLOOKUP(G1721,dMateriaPrima!$A$2:$A$12,dMateriaPrima!$B$2:$B$12)</f>
        <v>Areia</v>
      </c>
      <c r="N1721" s="2">
        <f>_xlfn.XLOOKUP(G1721,dMateriaPrima!$A$2:$A$12,dMateriaPrima!$C$2:$C$12)</f>
        <v>3.59</v>
      </c>
      <c r="O1721" s="3">
        <f t="shared" si="130"/>
        <v>57.44</v>
      </c>
      <c r="P1721" s="4">
        <f t="shared" si="131"/>
        <v>15.508800000000001</v>
      </c>
      <c r="Q1721" s="3">
        <f t="shared" si="132"/>
        <v>41.931199999999997</v>
      </c>
      <c r="R1721" t="str">
        <f t="shared" si="133"/>
        <v>Em atraso</v>
      </c>
      <c r="S1721" s="5">
        <f t="shared" si="134"/>
        <v>4</v>
      </c>
    </row>
    <row r="1722" spans="1:19" x14ac:dyDescent="0.25">
      <c r="A1722">
        <v>1721</v>
      </c>
      <c r="B1722" s="1">
        <v>43746</v>
      </c>
      <c r="C1722" s="1">
        <v>43755</v>
      </c>
      <c r="D1722" s="1">
        <v>43767</v>
      </c>
      <c r="E1722" s="1">
        <v>43769</v>
      </c>
      <c r="F1722">
        <v>1</v>
      </c>
      <c r="G1722">
        <v>9</v>
      </c>
      <c r="H1722">
        <v>336</v>
      </c>
      <c r="I1722" s="6">
        <v>0</v>
      </c>
      <c r="J1722">
        <v>3</v>
      </c>
      <c r="K1722" t="str">
        <f>_xlfn.XLOOKUP(fCompras!F1722,dComprador!$A$2:$A$7,dComprador!$B$2:$B$7)</f>
        <v>Alon</v>
      </c>
      <c r="L1722" t="str">
        <f>_xlfn.XLOOKUP(J1722,dFornecedor!$A$2:$A$6,dFornecedor!$B$2:$B$6)</f>
        <v>StepUp</v>
      </c>
      <c r="M1722" t="str">
        <f>_xlfn.XLOOKUP(G1722,dMateriaPrima!$A$2:$A$12,dMateriaPrima!$B$2:$B$12)</f>
        <v>Couro</v>
      </c>
      <c r="N1722" s="2">
        <f>_xlfn.XLOOKUP(G1722,dMateriaPrima!$A$2:$A$12,dMateriaPrima!$C$2:$C$12)</f>
        <v>4.4000000000000004</v>
      </c>
      <c r="O1722" s="3">
        <f t="shared" si="130"/>
        <v>1478.4</v>
      </c>
      <c r="P1722" s="4">
        <f t="shared" si="131"/>
        <v>0</v>
      </c>
      <c r="Q1722" s="3">
        <f t="shared" si="132"/>
        <v>1478.4</v>
      </c>
      <c r="R1722" t="str">
        <f t="shared" si="133"/>
        <v>Em atraso</v>
      </c>
      <c r="S1722" s="5">
        <f t="shared" si="134"/>
        <v>2</v>
      </c>
    </row>
    <row r="1723" spans="1:19" x14ac:dyDescent="0.25">
      <c r="A1723">
        <v>1722</v>
      </c>
      <c r="B1723" s="1">
        <v>43746</v>
      </c>
      <c r="C1723" s="1">
        <v>43746</v>
      </c>
      <c r="D1723" s="1">
        <v>43768</v>
      </c>
      <c r="E1723" s="1">
        <v>43769</v>
      </c>
      <c r="F1723">
        <v>1</v>
      </c>
      <c r="G1723">
        <v>4</v>
      </c>
      <c r="H1723">
        <v>179</v>
      </c>
      <c r="I1723" s="6">
        <v>0</v>
      </c>
      <c r="J1723">
        <v>2</v>
      </c>
      <c r="K1723" t="str">
        <f>_xlfn.XLOOKUP(fCompras!F1723,dComprador!$A$2:$A$7,dComprador!$B$2:$B$7)</f>
        <v>Alon</v>
      </c>
      <c r="L1723" t="str">
        <f>_xlfn.XLOOKUP(J1723,dFornecedor!$A$2:$A$6,dFornecedor!$B$2:$B$6)</f>
        <v>Minerva</v>
      </c>
      <c r="M1723" t="str">
        <f>_xlfn.XLOOKUP(G1723,dMateriaPrima!$A$2:$A$12,dMateriaPrima!$B$2:$B$12)</f>
        <v>Madeira</v>
      </c>
      <c r="N1723" s="2">
        <f>_xlfn.XLOOKUP(G1723,dMateriaPrima!$A$2:$A$12,dMateriaPrima!$C$2:$C$12)</f>
        <v>168</v>
      </c>
      <c r="O1723" s="3">
        <f t="shared" si="130"/>
        <v>30072</v>
      </c>
      <c r="P1723" s="4">
        <f t="shared" si="131"/>
        <v>0</v>
      </c>
      <c r="Q1723" s="3">
        <f t="shared" si="132"/>
        <v>30072</v>
      </c>
      <c r="R1723" t="str">
        <f t="shared" si="133"/>
        <v>Em atraso</v>
      </c>
      <c r="S1723" s="5">
        <f t="shared" si="134"/>
        <v>1</v>
      </c>
    </row>
    <row r="1724" spans="1:19" x14ac:dyDescent="0.25">
      <c r="A1724">
        <v>1723</v>
      </c>
      <c r="B1724" s="1">
        <v>43747</v>
      </c>
      <c r="C1724" s="1">
        <v>43753</v>
      </c>
      <c r="D1724" s="1">
        <v>43754</v>
      </c>
      <c r="E1724" s="1">
        <v>43754</v>
      </c>
      <c r="F1724">
        <v>4</v>
      </c>
      <c r="G1724">
        <v>9</v>
      </c>
      <c r="H1724">
        <v>528</v>
      </c>
      <c r="I1724" s="6">
        <v>0</v>
      </c>
      <c r="J1724">
        <v>3</v>
      </c>
      <c r="K1724" t="str">
        <f>_xlfn.XLOOKUP(fCompras!F1724,dComprador!$A$2:$A$7,dComprador!$B$2:$B$7)</f>
        <v>Lira</v>
      </c>
      <c r="L1724" t="str">
        <f>_xlfn.XLOOKUP(J1724,dFornecedor!$A$2:$A$6,dFornecedor!$B$2:$B$6)</f>
        <v>StepUp</v>
      </c>
      <c r="M1724" t="str">
        <f>_xlfn.XLOOKUP(G1724,dMateriaPrima!$A$2:$A$12,dMateriaPrima!$B$2:$B$12)</f>
        <v>Couro</v>
      </c>
      <c r="N1724" s="2">
        <f>_xlfn.XLOOKUP(G1724,dMateriaPrima!$A$2:$A$12,dMateriaPrima!$C$2:$C$12)</f>
        <v>4.4000000000000004</v>
      </c>
      <c r="O1724" s="3">
        <f t="shared" si="130"/>
        <v>2323.2000000000003</v>
      </c>
      <c r="P1724" s="4">
        <f t="shared" si="131"/>
        <v>0</v>
      </c>
      <c r="Q1724" s="3">
        <f t="shared" si="132"/>
        <v>2323.2000000000003</v>
      </c>
      <c r="R1724" t="str">
        <f t="shared" si="133"/>
        <v>No prazo</v>
      </c>
      <c r="S1724" s="5">
        <f t="shared" si="134"/>
        <v>0</v>
      </c>
    </row>
    <row r="1725" spans="1:19" x14ac:dyDescent="0.25">
      <c r="A1725">
        <v>1724</v>
      </c>
      <c r="B1725" s="1">
        <v>43747</v>
      </c>
      <c r="C1725" s="1">
        <v>43747</v>
      </c>
      <c r="D1725" s="1">
        <v>43754</v>
      </c>
      <c r="E1725" s="1">
        <v>43755</v>
      </c>
      <c r="F1725">
        <v>4</v>
      </c>
      <c r="G1725">
        <v>10</v>
      </c>
      <c r="H1725">
        <v>99</v>
      </c>
      <c r="I1725" s="6">
        <v>0</v>
      </c>
      <c r="J1725">
        <v>5</v>
      </c>
      <c r="K1725" t="str">
        <f>_xlfn.XLOOKUP(fCompras!F1725,dComprador!$A$2:$A$7,dComprador!$B$2:$B$7)</f>
        <v>Lira</v>
      </c>
      <c r="L1725" t="str">
        <f>_xlfn.XLOOKUP(J1725,dFornecedor!$A$2:$A$6,dFornecedor!$B$2:$B$6)</f>
        <v>Atlas</v>
      </c>
      <c r="M1725" t="str">
        <f>_xlfn.XLOOKUP(G1725,dMateriaPrima!$A$2:$A$12,dMateriaPrima!$B$2:$B$12)</f>
        <v>Pedra Britada</v>
      </c>
      <c r="N1725" s="2">
        <f>_xlfn.XLOOKUP(G1725,dMateriaPrima!$A$2:$A$12,dMateriaPrima!$C$2:$C$12)</f>
        <v>56</v>
      </c>
      <c r="O1725" s="3">
        <f t="shared" si="130"/>
        <v>5544</v>
      </c>
      <c r="P1725" s="4">
        <f t="shared" si="131"/>
        <v>0</v>
      </c>
      <c r="Q1725" s="3">
        <f t="shared" si="132"/>
        <v>5544</v>
      </c>
      <c r="R1725" t="str">
        <f t="shared" si="133"/>
        <v>Em atraso</v>
      </c>
      <c r="S1725" s="5">
        <f t="shared" si="134"/>
        <v>1</v>
      </c>
    </row>
    <row r="1726" spans="1:19" x14ac:dyDescent="0.25">
      <c r="A1726">
        <v>1725</v>
      </c>
      <c r="B1726" s="1">
        <v>43747</v>
      </c>
      <c r="C1726" s="1">
        <v>43753</v>
      </c>
      <c r="D1726" s="1">
        <v>43778</v>
      </c>
      <c r="E1726" s="1">
        <v>43778</v>
      </c>
      <c r="F1726">
        <v>1</v>
      </c>
      <c r="G1726">
        <v>9</v>
      </c>
      <c r="H1726">
        <v>73</v>
      </c>
      <c r="I1726" s="6">
        <v>0</v>
      </c>
      <c r="J1726">
        <v>1</v>
      </c>
      <c r="K1726" t="str">
        <f>_xlfn.XLOOKUP(fCompras!F1726,dComprador!$A$2:$A$7,dComprador!$B$2:$B$7)</f>
        <v>Alon</v>
      </c>
      <c r="L1726" t="str">
        <f>_xlfn.XLOOKUP(J1726,dFornecedor!$A$2:$A$6,dFornecedor!$B$2:$B$6)</f>
        <v>NorthShore</v>
      </c>
      <c r="M1726" t="str">
        <f>_xlfn.XLOOKUP(G1726,dMateriaPrima!$A$2:$A$12,dMateriaPrima!$B$2:$B$12)</f>
        <v>Couro</v>
      </c>
      <c r="N1726" s="2">
        <f>_xlfn.XLOOKUP(G1726,dMateriaPrima!$A$2:$A$12,dMateriaPrima!$C$2:$C$12)</f>
        <v>4.4000000000000004</v>
      </c>
      <c r="O1726" s="3">
        <f t="shared" si="130"/>
        <v>321.20000000000005</v>
      </c>
      <c r="P1726" s="4">
        <f t="shared" si="131"/>
        <v>0</v>
      </c>
      <c r="Q1726" s="3">
        <f t="shared" si="132"/>
        <v>321.20000000000005</v>
      </c>
      <c r="R1726" t="str">
        <f t="shared" si="133"/>
        <v>No prazo</v>
      </c>
      <c r="S1726" s="5">
        <f t="shared" si="134"/>
        <v>0</v>
      </c>
    </row>
    <row r="1727" spans="1:19" x14ac:dyDescent="0.25">
      <c r="A1727">
        <v>1726</v>
      </c>
      <c r="B1727" s="1">
        <v>43747</v>
      </c>
      <c r="C1727" s="1">
        <v>43753</v>
      </c>
      <c r="D1727" s="1">
        <v>43754</v>
      </c>
      <c r="E1727" s="1">
        <v>43757</v>
      </c>
      <c r="F1727">
        <v>4</v>
      </c>
      <c r="G1727">
        <v>9</v>
      </c>
      <c r="H1727">
        <v>41</v>
      </c>
      <c r="I1727" s="6">
        <v>0</v>
      </c>
      <c r="J1727">
        <v>3</v>
      </c>
      <c r="K1727" t="str">
        <f>_xlfn.XLOOKUP(fCompras!F1727,dComprador!$A$2:$A$7,dComprador!$B$2:$B$7)</f>
        <v>Lira</v>
      </c>
      <c r="L1727" t="str">
        <f>_xlfn.XLOOKUP(J1727,dFornecedor!$A$2:$A$6,dFornecedor!$B$2:$B$6)</f>
        <v>StepUp</v>
      </c>
      <c r="M1727" t="str">
        <f>_xlfn.XLOOKUP(G1727,dMateriaPrima!$A$2:$A$12,dMateriaPrima!$B$2:$B$12)</f>
        <v>Couro</v>
      </c>
      <c r="N1727" s="2">
        <f>_xlfn.XLOOKUP(G1727,dMateriaPrima!$A$2:$A$12,dMateriaPrima!$C$2:$C$12)</f>
        <v>4.4000000000000004</v>
      </c>
      <c r="O1727" s="3">
        <f t="shared" si="130"/>
        <v>180.4</v>
      </c>
      <c r="P1727" s="4">
        <f t="shared" si="131"/>
        <v>0</v>
      </c>
      <c r="Q1727" s="3">
        <f t="shared" si="132"/>
        <v>180.4</v>
      </c>
      <c r="R1727" t="str">
        <f t="shared" si="133"/>
        <v>Em atraso</v>
      </c>
      <c r="S1727" s="5">
        <f t="shared" si="134"/>
        <v>3</v>
      </c>
    </row>
    <row r="1728" spans="1:19" x14ac:dyDescent="0.25">
      <c r="A1728">
        <v>1727</v>
      </c>
      <c r="B1728" s="1">
        <v>43747</v>
      </c>
      <c r="C1728" s="1">
        <v>43757</v>
      </c>
      <c r="D1728" s="1">
        <v>43759</v>
      </c>
      <c r="E1728" s="1">
        <v>43759</v>
      </c>
      <c r="F1728">
        <v>4</v>
      </c>
      <c r="G1728">
        <v>5</v>
      </c>
      <c r="H1728">
        <v>93</v>
      </c>
      <c r="I1728" s="6">
        <v>0</v>
      </c>
      <c r="J1728">
        <v>1</v>
      </c>
      <c r="K1728" t="str">
        <f>_xlfn.XLOOKUP(fCompras!F1728,dComprador!$A$2:$A$7,dComprador!$B$2:$B$7)</f>
        <v>Lira</v>
      </c>
      <c r="L1728" t="str">
        <f>_xlfn.XLOOKUP(J1728,dFornecedor!$A$2:$A$6,dFornecedor!$B$2:$B$6)</f>
        <v>NorthShore</v>
      </c>
      <c r="M1728" t="str">
        <f>_xlfn.XLOOKUP(G1728,dMateriaPrima!$A$2:$A$12,dMateriaPrima!$B$2:$B$12)</f>
        <v>Areia</v>
      </c>
      <c r="N1728" s="2">
        <f>_xlfn.XLOOKUP(G1728,dMateriaPrima!$A$2:$A$12,dMateriaPrima!$C$2:$C$12)</f>
        <v>3.59</v>
      </c>
      <c r="O1728" s="3">
        <f t="shared" si="130"/>
        <v>333.87</v>
      </c>
      <c r="P1728" s="4">
        <f t="shared" si="131"/>
        <v>0</v>
      </c>
      <c r="Q1728" s="3">
        <f t="shared" si="132"/>
        <v>333.87</v>
      </c>
      <c r="R1728" t="str">
        <f t="shared" si="133"/>
        <v>No prazo</v>
      </c>
      <c r="S1728" s="5">
        <f t="shared" si="134"/>
        <v>0</v>
      </c>
    </row>
    <row r="1729" spans="1:19" x14ac:dyDescent="0.25">
      <c r="A1729">
        <v>1728</v>
      </c>
      <c r="B1729" s="1">
        <v>43747</v>
      </c>
      <c r="C1729" s="1">
        <v>43749</v>
      </c>
      <c r="D1729" s="1">
        <v>43764</v>
      </c>
      <c r="E1729" s="1">
        <v>43767</v>
      </c>
      <c r="F1729">
        <v>1</v>
      </c>
      <c r="G1729">
        <v>10</v>
      </c>
      <c r="H1729">
        <v>131</v>
      </c>
      <c r="I1729" s="6">
        <v>0</v>
      </c>
      <c r="J1729">
        <v>4</v>
      </c>
      <c r="K1729" t="str">
        <f>_xlfn.XLOOKUP(fCompras!F1729,dComprador!$A$2:$A$7,dComprador!$B$2:$B$7)</f>
        <v>Alon</v>
      </c>
      <c r="L1729" t="str">
        <f>_xlfn.XLOOKUP(J1729,dFornecedor!$A$2:$A$6,dFornecedor!$B$2:$B$6)</f>
        <v>AlphaOmega</v>
      </c>
      <c r="M1729" t="str">
        <f>_xlfn.XLOOKUP(G1729,dMateriaPrima!$A$2:$A$12,dMateriaPrima!$B$2:$B$12)</f>
        <v>Pedra Britada</v>
      </c>
      <c r="N1729" s="2">
        <f>_xlfn.XLOOKUP(G1729,dMateriaPrima!$A$2:$A$12,dMateriaPrima!$C$2:$C$12)</f>
        <v>56</v>
      </c>
      <c r="O1729" s="3">
        <f t="shared" si="130"/>
        <v>7336</v>
      </c>
      <c r="P1729" s="4">
        <f t="shared" si="131"/>
        <v>0</v>
      </c>
      <c r="Q1729" s="3">
        <f t="shared" si="132"/>
        <v>7336</v>
      </c>
      <c r="R1729" t="str">
        <f t="shared" si="133"/>
        <v>Em atraso</v>
      </c>
      <c r="S1729" s="5">
        <f t="shared" si="134"/>
        <v>3</v>
      </c>
    </row>
    <row r="1730" spans="1:19" x14ac:dyDescent="0.25">
      <c r="A1730">
        <v>1729</v>
      </c>
      <c r="B1730" s="1">
        <v>43747</v>
      </c>
      <c r="C1730" s="1">
        <v>43756</v>
      </c>
      <c r="D1730" s="1">
        <v>43758</v>
      </c>
      <c r="E1730" s="1">
        <v>43761</v>
      </c>
      <c r="F1730">
        <v>3</v>
      </c>
      <c r="G1730">
        <v>5</v>
      </c>
      <c r="H1730">
        <v>354</v>
      </c>
      <c r="I1730" s="6">
        <v>0</v>
      </c>
      <c r="J1730">
        <v>3</v>
      </c>
      <c r="K1730" t="str">
        <f>_xlfn.XLOOKUP(fCompras!F1730,dComprador!$A$2:$A$7,dComprador!$B$2:$B$7)</f>
        <v>Diego</v>
      </c>
      <c r="L1730" t="str">
        <f>_xlfn.XLOOKUP(J1730,dFornecedor!$A$2:$A$6,dFornecedor!$B$2:$B$6)</f>
        <v>StepUp</v>
      </c>
      <c r="M1730" t="str">
        <f>_xlfn.XLOOKUP(G1730,dMateriaPrima!$A$2:$A$12,dMateriaPrima!$B$2:$B$12)</f>
        <v>Areia</v>
      </c>
      <c r="N1730" s="2">
        <f>_xlfn.XLOOKUP(G1730,dMateriaPrima!$A$2:$A$12,dMateriaPrima!$C$2:$C$12)</f>
        <v>3.59</v>
      </c>
      <c r="O1730" s="3">
        <f t="shared" si="130"/>
        <v>1270.8599999999999</v>
      </c>
      <c r="P1730" s="4">
        <f t="shared" si="131"/>
        <v>0</v>
      </c>
      <c r="Q1730" s="3">
        <f t="shared" si="132"/>
        <v>1270.8599999999999</v>
      </c>
      <c r="R1730" t="str">
        <f t="shared" si="133"/>
        <v>Em atraso</v>
      </c>
      <c r="S1730" s="5">
        <f t="shared" si="134"/>
        <v>3</v>
      </c>
    </row>
    <row r="1731" spans="1:19" x14ac:dyDescent="0.25">
      <c r="A1731">
        <v>1730</v>
      </c>
      <c r="B1731" s="1">
        <v>43747</v>
      </c>
      <c r="C1731" s="1">
        <v>43747</v>
      </c>
      <c r="D1731" s="1">
        <v>43765</v>
      </c>
      <c r="E1731" s="1">
        <v>43768</v>
      </c>
      <c r="F1731">
        <v>1</v>
      </c>
      <c r="G1731">
        <v>11</v>
      </c>
      <c r="H1731">
        <v>107</v>
      </c>
      <c r="I1731" s="6">
        <v>0</v>
      </c>
      <c r="J1731">
        <v>5</v>
      </c>
      <c r="K1731" t="str">
        <f>_xlfn.XLOOKUP(fCompras!F1731,dComprador!$A$2:$A$7,dComprador!$B$2:$B$7)</f>
        <v>Alon</v>
      </c>
      <c r="L1731" t="str">
        <f>_xlfn.XLOOKUP(J1731,dFornecedor!$A$2:$A$6,dFornecedor!$B$2:$B$6)</f>
        <v>Atlas</v>
      </c>
      <c r="M1731" t="str">
        <f>_xlfn.XLOOKUP(G1731,dMateriaPrima!$A$2:$A$12,dMateriaPrima!$B$2:$B$12)</f>
        <v>Papel</v>
      </c>
      <c r="N1731" s="2">
        <f>_xlfn.XLOOKUP(G1731,dMateriaPrima!$A$2:$A$12,dMateriaPrima!$C$2:$C$12)</f>
        <v>9</v>
      </c>
      <c r="O1731" s="3">
        <f t="shared" ref="O1731:O1794" si="135">PRODUCT(H1731,N1731)</f>
        <v>963</v>
      </c>
      <c r="P1731" s="4">
        <f t="shared" ref="P1731:P1794" si="136">PRODUCT(O1731,I1731)</f>
        <v>0</v>
      </c>
      <c r="Q1731" s="3">
        <f t="shared" ref="Q1731:Q1794" si="137">O1731-P1731</f>
        <v>963</v>
      </c>
      <c r="R1731" t="str">
        <f t="shared" ref="R1731:R1794" si="138">IF(E1731&lt;=D1731,"No prazo",IF(E1731&gt;D1731,"Em atraso"))</f>
        <v>Em atraso</v>
      </c>
      <c r="S1731" s="5">
        <f t="shared" ref="S1731:S1794" si="139">IF(E1731 &gt;D1731, E1731-D1731,0)</f>
        <v>3</v>
      </c>
    </row>
    <row r="1732" spans="1:19" x14ac:dyDescent="0.25">
      <c r="A1732">
        <v>1731</v>
      </c>
      <c r="B1732" s="1">
        <v>43747</v>
      </c>
      <c r="C1732" s="1">
        <v>43754</v>
      </c>
      <c r="D1732" s="1">
        <v>43776</v>
      </c>
      <c r="E1732" s="1">
        <v>43778</v>
      </c>
      <c r="F1732">
        <v>1</v>
      </c>
      <c r="G1732">
        <v>1</v>
      </c>
      <c r="H1732">
        <v>25</v>
      </c>
      <c r="I1732" s="6">
        <v>0</v>
      </c>
      <c r="J1732">
        <v>5</v>
      </c>
      <c r="K1732" t="str">
        <f>_xlfn.XLOOKUP(fCompras!F1732,dComprador!$A$2:$A$7,dComprador!$B$2:$B$7)</f>
        <v>Alon</v>
      </c>
      <c r="L1732" t="str">
        <f>_xlfn.XLOOKUP(J1732,dFornecedor!$A$2:$A$6,dFornecedor!$B$2:$B$6)</f>
        <v>Atlas</v>
      </c>
      <c r="M1732" t="str">
        <f>_xlfn.XLOOKUP(G1732,dMateriaPrima!$A$2:$A$12,dMateriaPrima!$B$2:$B$12)</f>
        <v>Tecido</v>
      </c>
      <c r="N1732" s="2">
        <f>_xlfn.XLOOKUP(G1732,dMateriaPrima!$A$2:$A$12,dMateriaPrima!$C$2:$C$12)</f>
        <v>18</v>
      </c>
      <c r="O1732" s="3">
        <f t="shared" si="135"/>
        <v>450</v>
      </c>
      <c r="P1732" s="4">
        <f t="shared" si="136"/>
        <v>0</v>
      </c>
      <c r="Q1732" s="3">
        <f t="shared" si="137"/>
        <v>450</v>
      </c>
      <c r="R1732" t="str">
        <f t="shared" si="138"/>
        <v>Em atraso</v>
      </c>
      <c r="S1732" s="5">
        <f t="shared" si="139"/>
        <v>2</v>
      </c>
    </row>
    <row r="1733" spans="1:19" x14ac:dyDescent="0.25">
      <c r="A1733">
        <v>1732</v>
      </c>
      <c r="B1733" s="1">
        <v>43747</v>
      </c>
      <c r="C1733" s="1">
        <v>43748</v>
      </c>
      <c r="D1733" s="1">
        <v>43768</v>
      </c>
      <c r="E1733" s="1">
        <v>43770</v>
      </c>
      <c r="F1733">
        <v>1</v>
      </c>
      <c r="G1733">
        <v>11</v>
      </c>
      <c r="H1733">
        <v>132</v>
      </c>
      <c r="I1733" s="6">
        <v>0.11</v>
      </c>
      <c r="J1733">
        <v>3</v>
      </c>
      <c r="K1733" t="str">
        <f>_xlfn.XLOOKUP(fCompras!F1733,dComprador!$A$2:$A$7,dComprador!$B$2:$B$7)</f>
        <v>Alon</v>
      </c>
      <c r="L1733" t="str">
        <f>_xlfn.XLOOKUP(J1733,dFornecedor!$A$2:$A$6,dFornecedor!$B$2:$B$6)</f>
        <v>StepUp</v>
      </c>
      <c r="M1733" t="str">
        <f>_xlfn.XLOOKUP(G1733,dMateriaPrima!$A$2:$A$12,dMateriaPrima!$B$2:$B$12)</f>
        <v>Papel</v>
      </c>
      <c r="N1733" s="2">
        <f>_xlfn.XLOOKUP(G1733,dMateriaPrima!$A$2:$A$12,dMateriaPrima!$C$2:$C$12)</f>
        <v>9</v>
      </c>
      <c r="O1733" s="3">
        <f t="shared" si="135"/>
        <v>1188</v>
      </c>
      <c r="P1733" s="4">
        <f t="shared" si="136"/>
        <v>130.68</v>
      </c>
      <c r="Q1733" s="3">
        <f t="shared" si="137"/>
        <v>1057.32</v>
      </c>
      <c r="R1733" t="str">
        <f t="shared" si="138"/>
        <v>Em atraso</v>
      </c>
      <c r="S1733" s="5">
        <f t="shared" si="139"/>
        <v>2</v>
      </c>
    </row>
    <row r="1734" spans="1:19" x14ac:dyDescent="0.25">
      <c r="A1734">
        <v>1733</v>
      </c>
      <c r="B1734" s="1">
        <v>43748</v>
      </c>
      <c r="C1734" s="1">
        <v>43749</v>
      </c>
      <c r="D1734" s="1">
        <v>43755</v>
      </c>
      <c r="E1734" s="1">
        <v>43757</v>
      </c>
      <c r="F1734">
        <v>4</v>
      </c>
      <c r="G1734">
        <v>10</v>
      </c>
      <c r="H1734">
        <v>337</v>
      </c>
      <c r="I1734" s="6">
        <v>0</v>
      </c>
      <c r="J1734">
        <v>3</v>
      </c>
      <c r="K1734" t="str">
        <f>_xlfn.XLOOKUP(fCompras!F1734,dComprador!$A$2:$A$7,dComprador!$B$2:$B$7)</f>
        <v>Lira</v>
      </c>
      <c r="L1734" t="str">
        <f>_xlfn.XLOOKUP(J1734,dFornecedor!$A$2:$A$6,dFornecedor!$B$2:$B$6)</f>
        <v>StepUp</v>
      </c>
      <c r="M1734" t="str">
        <f>_xlfn.XLOOKUP(G1734,dMateriaPrima!$A$2:$A$12,dMateriaPrima!$B$2:$B$12)</f>
        <v>Pedra Britada</v>
      </c>
      <c r="N1734" s="2">
        <f>_xlfn.XLOOKUP(G1734,dMateriaPrima!$A$2:$A$12,dMateriaPrima!$C$2:$C$12)</f>
        <v>56</v>
      </c>
      <c r="O1734" s="3">
        <f t="shared" si="135"/>
        <v>18872</v>
      </c>
      <c r="P1734" s="4">
        <f t="shared" si="136"/>
        <v>0</v>
      </c>
      <c r="Q1734" s="3">
        <f t="shared" si="137"/>
        <v>18872</v>
      </c>
      <c r="R1734" t="str">
        <f t="shared" si="138"/>
        <v>Em atraso</v>
      </c>
      <c r="S1734" s="5">
        <f t="shared" si="139"/>
        <v>2</v>
      </c>
    </row>
    <row r="1735" spans="1:19" x14ac:dyDescent="0.25">
      <c r="A1735">
        <v>1734</v>
      </c>
      <c r="B1735" s="1">
        <v>43748</v>
      </c>
      <c r="C1735" s="1">
        <v>43756</v>
      </c>
      <c r="D1735" s="1">
        <v>43760</v>
      </c>
      <c r="E1735" s="1">
        <v>43765</v>
      </c>
      <c r="F1735">
        <v>4</v>
      </c>
      <c r="G1735">
        <v>2</v>
      </c>
      <c r="H1735">
        <v>267</v>
      </c>
      <c r="I1735" s="6">
        <v>0</v>
      </c>
      <c r="J1735">
        <v>2</v>
      </c>
      <c r="K1735" t="str">
        <f>_xlfn.XLOOKUP(fCompras!F1735,dComprador!$A$2:$A$7,dComprador!$B$2:$B$7)</f>
        <v>Lira</v>
      </c>
      <c r="L1735" t="str">
        <f>_xlfn.XLOOKUP(J1735,dFornecedor!$A$2:$A$6,dFornecedor!$B$2:$B$6)</f>
        <v>Minerva</v>
      </c>
      <c r="M1735" t="str">
        <f>_xlfn.XLOOKUP(G1735,dMateriaPrima!$A$2:$A$12,dMateriaPrima!$B$2:$B$12)</f>
        <v>Chapa Metal</v>
      </c>
      <c r="N1735" s="2">
        <f>_xlfn.XLOOKUP(G1735,dMateriaPrima!$A$2:$A$12,dMateriaPrima!$C$2:$C$12)</f>
        <v>299.89999999999998</v>
      </c>
      <c r="O1735" s="3">
        <f t="shared" si="135"/>
        <v>80073.299999999988</v>
      </c>
      <c r="P1735" s="4">
        <f t="shared" si="136"/>
        <v>0</v>
      </c>
      <c r="Q1735" s="3">
        <f t="shared" si="137"/>
        <v>80073.299999999988</v>
      </c>
      <c r="R1735" t="str">
        <f t="shared" si="138"/>
        <v>Em atraso</v>
      </c>
      <c r="S1735" s="5">
        <f t="shared" si="139"/>
        <v>5</v>
      </c>
    </row>
    <row r="1736" spans="1:19" x14ac:dyDescent="0.25">
      <c r="A1736">
        <v>1735</v>
      </c>
      <c r="B1736" s="1">
        <v>43748</v>
      </c>
      <c r="C1736" s="1">
        <v>43748</v>
      </c>
      <c r="D1736" s="1">
        <v>43755</v>
      </c>
      <c r="E1736" s="1">
        <v>43759</v>
      </c>
      <c r="F1736">
        <v>4</v>
      </c>
      <c r="G1736">
        <v>7</v>
      </c>
      <c r="H1736">
        <v>10</v>
      </c>
      <c r="I1736" s="6">
        <v>0</v>
      </c>
      <c r="J1736">
        <v>5</v>
      </c>
      <c r="K1736" t="str">
        <f>_xlfn.XLOOKUP(fCompras!F1736,dComprador!$A$2:$A$7,dComprador!$B$2:$B$7)</f>
        <v>Lira</v>
      </c>
      <c r="L1736" t="str">
        <f>_xlfn.XLOOKUP(J1736,dFornecedor!$A$2:$A$6,dFornecedor!$B$2:$B$6)</f>
        <v>Atlas</v>
      </c>
      <c r="M1736" t="str">
        <f>_xlfn.XLOOKUP(G1736,dMateriaPrima!$A$2:$A$12,dMateriaPrima!$B$2:$B$12)</f>
        <v>Poliéster</v>
      </c>
      <c r="N1736" s="2">
        <f>_xlfn.XLOOKUP(G1736,dMateriaPrima!$A$2:$A$12,dMateriaPrima!$C$2:$C$12)</f>
        <v>8</v>
      </c>
      <c r="O1736" s="3">
        <f t="shared" si="135"/>
        <v>80</v>
      </c>
      <c r="P1736" s="4">
        <f t="shared" si="136"/>
        <v>0</v>
      </c>
      <c r="Q1736" s="3">
        <f t="shared" si="137"/>
        <v>80</v>
      </c>
      <c r="R1736" t="str">
        <f t="shared" si="138"/>
        <v>Em atraso</v>
      </c>
      <c r="S1736" s="5">
        <f t="shared" si="139"/>
        <v>4</v>
      </c>
    </row>
    <row r="1737" spans="1:19" x14ac:dyDescent="0.25">
      <c r="A1737">
        <v>1736</v>
      </c>
      <c r="B1737" s="1">
        <v>43748</v>
      </c>
      <c r="C1737" s="1">
        <v>43761</v>
      </c>
      <c r="D1737" s="1">
        <v>43776</v>
      </c>
      <c r="E1737" s="1">
        <v>43778</v>
      </c>
      <c r="F1737">
        <v>1</v>
      </c>
      <c r="G1737">
        <v>4</v>
      </c>
      <c r="H1737">
        <v>205</v>
      </c>
      <c r="I1737" s="6">
        <v>0.39</v>
      </c>
      <c r="J1737">
        <v>1</v>
      </c>
      <c r="K1737" t="str">
        <f>_xlfn.XLOOKUP(fCompras!F1737,dComprador!$A$2:$A$7,dComprador!$B$2:$B$7)</f>
        <v>Alon</v>
      </c>
      <c r="L1737" t="str">
        <f>_xlfn.XLOOKUP(J1737,dFornecedor!$A$2:$A$6,dFornecedor!$B$2:$B$6)</f>
        <v>NorthShore</v>
      </c>
      <c r="M1737" t="str">
        <f>_xlfn.XLOOKUP(G1737,dMateriaPrima!$A$2:$A$12,dMateriaPrima!$B$2:$B$12)</f>
        <v>Madeira</v>
      </c>
      <c r="N1737" s="2">
        <f>_xlfn.XLOOKUP(G1737,dMateriaPrima!$A$2:$A$12,dMateriaPrima!$C$2:$C$12)</f>
        <v>168</v>
      </c>
      <c r="O1737" s="3">
        <f t="shared" si="135"/>
        <v>34440</v>
      </c>
      <c r="P1737" s="4">
        <f t="shared" si="136"/>
        <v>13431.6</v>
      </c>
      <c r="Q1737" s="3">
        <f t="shared" si="137"/>
        <v>21008.400000000001</v>
      </c>
      <c r="R1737" t="str">
        <f t="shared" si="138"/>
        <v>Em atraso</v>
      </c>
      <c r="S1737" s="5">
        <f t="shared" si="139"/>
        <v>2</v>
      </c>
    </row>
    <row r="1738" spans="1:19" x14ac:dyDescent="0.25">
      <c r="A1738">
        <v>1737</v>
      </c>
      <c r="B1738" s="1">
        <v>43748</v>
      </c>
      <c r="C1738" s="1">
        <v>43748</v>
      </c>
      <c r="D1738" s="1">
        <v>43755</v>
      </c>
      <c r="E1738" s="1">
        <v>43756</v>
      </c>
      <c r="F1738">
        <v>4</v>
      </c>
      <c r="G1738">
        <v>9</v>
      </c>
      <c r="H1738">
        <v>99</v>
      </c>
      <c r="I1738" s="6">
        <v>0</v>
      </c>
      <c r="J1738">
        <v>2</v>
      </c>
      <c r="K1738" t="str">
        <f>_xlfn.XLOOKUP(fCompras!F1738,dComprador!$A$2:$A$7,dComprador!$B$2:$B$7)</f>
        <v>Lira</v>
      </c>
      <c r="L1738" t="str">
        <f>_xlfn.XLOOKUP(J1738,dFornecedor!$A$2:$A$6,dFornecedor!$B$2:$B$6)</f>
        <v>Minerva</v>
      </c>
      <c r="M1738" t="str">
        <f>_xlfn.XLOOKUP(G1738,dMateriaPrima!$A$2:$A$12,dMateriaPrima!$B$2:$B$12)</f>
        <v>Couro</v>
      </c>
      <c r="N1738" s="2">
        <f>_xlfn.XLOOKUP(G1738,dMateriaPrima!$A$2:$A$12,dMateriaPrima!$C$2:$C$12)</f>
        <v>4.4000000000000004</v>
      </c>
      <c r="O1738" s="3">
        <f t="shared" si="135"/>
        <v>435.6</v>
      </c>
      <c r="P1738" s="4">
        <f t="shared" si="136"/>
        <v>0</v>
      </c>
      <c r="Q1738" s="3">
        <f t="shared" si="137"/>
        <v>435.6</v>
      </c>
      <c r="R1738" t="str">
        <f t="shared" si="138"/>
        <v>Em atraso</v>
      </c>
      <c r="S1738" s="5">
        <f t="shared" si="139"/>
        <v>1</v>
      </c>
    </row>
    <row r="1739" spans="1:19" x14ac:dyDescent="0.25">
      <c r="A1739">
        <v>1738</v>
      </c>
      <c r="B1739" s="1">
        <v>43748</v>
      </c>
      <c r="C1739" s="1">
        <v>43748</v>
      </c>
      <c r="D1739" s="1">
        <v>43757</v>
      </c>
      <c r="E1739" s="1">
        <v>43758</v>
      </c>
      <c r="F1739">
        <v>4</v>
      </c>
      <c r="G1739">
        <v>8</v>
      </c>
      <c r="H1739">
        <v>647</v>
      </c>
      <c r="I1739" s="6">
        <v>0</v>
      </c>
      <c r="J1739">
        <v>4</v>
      </c>
      <c r="K1739" t="str">
        <f>_xlfn.XLOOKUP(fCompras!F1739,dComprador!$A$2:$A$7,dComprador!$B$2:$B$7)</f>
        <v>Lira</v>
      </c>
      <c r="L1739" t="str">
        <f>_xlfn.XLOOKUP(J1739,dFornecedor!$A$2:$A$6,dFornecedor!$B$2:$B$6)</f>
        <v>AlphaOmega</v>
      </c>
      <c r="M1739" t="str">
        <f>_xlfn.XLOOKUP(G1739,dMateriaPrima!$A$2:$A$12,dMateriaPrima!$B$2:$B$12)</f>
        <v>Cimento</v>
      </c>
      <c r="N1739" s="2">
        <f>_xlfn.XLOOKUP(G1739,dMateriaPrima!$A$2:$A$12,dMateriaPrima!$C$2:$C$12)</f>
        <v>23</v>
      </c>
      <c r="O1739" s="3">
        <f t="shared" si="135"/>
        <v>14881</v>
      </c>
      <c r="P1739" s="4">
        <f t="shared" si="136"/>
        <v>0</v>
      </c>
      <c r="Q1739" s="3">
        <f t="shared" si="137"/>
        <v>14881</v>
      </c>
      <c r="R1739" t="str">
        <f t="shared" si="138"/>
        <v>Em atraso</v>
      </c>
      <c r="S1739" s="5">
        <f t="shared" si="139"/>
        <v>1</v>
      </c>
    </row>
    <row r="1740" spans="1:19" x14ac:dyDescent="0.25">
      <c r="A1740">
        <v>1739</v>
      </c>
      <c r="B1740" s="1">
        <v>43748</v>
      </c>
      <c r="C1740" s="1">
        <v>43756</v>
      </c>
      <c r="D1740" s="1">
        <v>43758</v>
      </c>
      <c r="E1740" s="1">
        <v>43758</v>
      </c>
      <c r="F1740">
        <v>4</v>
      </c>
      <c r="G1740">
        <v>5</v>
      </c>
      <c r="H1740">
        <v>353</v>
      </c>
      <c r="I1740" s="6">
        <v>0</v>
      </c>
      <c r="J1740">
        <v>2</v>
      </c>
      <c r="K1740" t="str">
        <f>_xlfn.XLOOKUP(fCompras!F1740,dComprador!$A$2:$A$7,dComprador!$B$2:$B$7)</f>
        <v>Lira</v>
      </c>
      <c r="L1740" t="str">
        <f>_xlfn.XLOOKUP(J1740,dFornecedor!$A$2:$A$6,dFornecedor!$B$2:$B$6)</f>
        <v>Minerva</v>
      </c>
      <c r="M1740" t="str">
        <f>_xlfn.XLOOKUP(G1740,dMateriaPrima!$A$2:$A$12,dMateriaPrima!$B$2:$B$12)</f>
        <v>Areia</v>
      </c>
      <c r="N1740" s="2">
        <f>_xlfn.XLOOKUP(G1740,dMateriaPrima!$A$2:$A$12,dMateriaPrima!$C$2:$C$12)</f>
        <v>3.59</v>
      </c>
      <c r="O1740" s="3">
        <f t="shared" si="135"/>
        <v>1267.27</v>
      </c>
      <c r="P1740" s="4">
        <f t="shared" si="136"/>
        <v>0</v>
      </c>
      <c r="Q1740" s="3">
        <f t="shared" si="137"/>
        <v>1267.27</v>
      </c>
      <c r="R1740" t="str">
        <f t="shared" si="138"/>
        <v>No prazo</v>
      </c>
      <c r="S1740" s="5">
        <f t="shared" si="139"/>
        <v>0</v>
      </c>
    </row>
    <row r="1741" spans="1:19" x14ac:dyDescent="0.25">
      <c r="A1741">
        <v>1740</v>
      </c>
      <c r="B1741" s="1">
        <v>43748</v>
      </c>
      <c r="C1741" s="1">
        <v>43749</v>
      </c>
      <c r="D1741" s="1">
        <v>43754</v>
      </c>
      <c r="E1741" s="1">
        <v>43757</v>
      </c>
      <c r="F1741">
        <v>4</v>
      </c>
      <c r="G1741">
        <v>7</v>
      </c>
      <c r="H1741">
        <v>269</v>
      </c>
      <c r="I1741" s="6">
        <v>0</v>
      </c>
      <c r="J1741">
        <v>3</v>
      </c>
      <c r="K1741" t="str">
        <f>_xlfn.XLOOKUP(fCompras!F1741,dComprador!$A$2:$A$7,dComprador!$B$2:$B$7)</f>
        <v>Lira</v>
      </c>
      <c r="L1741" t="str">
        <f>_xlfn.XLOOKUP(J1741,dFornecedor!$A$2:$A$6,dFornecedor!$B$2:$B$6)</f>
        <v>StepUp</v>
      </c>
      <c r="M1741" t="str">
        <f>_xlfn.XLOOKUP(G1741,dMateriaPrima!$A$2:$A$12,dMateriaPrima!$B$2:$B$12)</f>
        <v>Poliéster</v>
      </c>
      <c r="N1741" s="2">
        <f>_xlfn.XLOOKUP(G1741,dMateriaPrima!$A$2:$A$12,dMateriaPrima!$C$2:$C$12)</f>
        <v>8</v>
      </c>
      <c r="O1741" s="3">
        <f t="shared" si="135"/>
        <v>2152</v>
      </c>
      <c r="P1741" s="4">
        <f t="shared" si="136"/>
        <v>0</v>
      </c>
      <c r="Q1741" s="3">
        <f t="shared" si="137"/>
        <v>2152</v>
      </c>
      <c r="R1741" t="str">
        <f t="shared" si="138"/>
        <v>Em atraso</v>
      </c>
      <c r="S1741" s="5">
        <f t="shared" si="139"/>
        <v>3</v>
      </c>
    </row>
    <row r="1742" spans="1:19" x14ac:dyDescent="0.25">
      <c r="A1742">
        <v>1741</v>
      </c>
      <c r="B1742" s="1">
        <v>43748</v>
      </c>
      <c r="C1742" s="1">
        <v>43750</v>
      </c>
      <c r="D1742" s="1">
        <v>43754</v>
      </c>
      <c r="E1742" s="1">
        <v>43756</v>
      </c>
      <c r="F1742">
        <v>4</v>
      </c>
      <c r="G1742">
        <v>9</v>
      </c>
      <c r="H1742">
        <v>522</v>
      </c>
      <c r="I1742" s="6">
        <v>0</v>
      </c>
      <c r="J1742">
        <v>1</v>
      </c>
      <c r="K1742" t="str">
        <f>_xlfn.XLOOKUP(fCompras!F1742,dComprador!$A$2:$A$7,dComprador!$B$2:$B$7)</f>
        <v>Lira</v>
      </c>
      <c r="L1742" t="str">
        <f>_xlfn.XLOOKUP(J1742,dFornecedor!$A$2:$A$6,dFornecedor!$B$2:$B$6)</f>
        <v>NorthShore</v>
      </c>
      <c r="M1742" t="str">
        <f>_xlfn.XLOOKUP(G1742,dMateriaPrima!$A$2:$A$12,dMateriaPrima!$B$2:$B$12)</f>
        <v>Couro</v>
      </c>
      <c r="N1742" s="2">
        <f>_xlfn.XLOOKUP(G1742,dMateriaPrima!$A$2:$A$12,dMateriaPrima!$C$2:$C$12)</f>
        <v>4.4000000000000004</v>
      </c>
      <c r="O1742" s="3">
        <f t="shared" si="135"/>
        <v>2296.8000000000002</v>
      </c>
      <c r="P1742" s="4">
        <f t="shared" si="136"/>
        <v>0</v>
      </c>
      <c r="Q1742" s="3">
        <f t="shared" si="137"/>
        <v>2296.8000000000002</v>
      </c>
      <c r="R1742" t="str">
        <f t="shared" si="138"/>
        <v>Em atraso</v>
      </c>
      <c r="S1742" s="5">
        <f t="shared" si="139"/>
        <v>2</v>
      </c>
    </row>
    <row r="1743" spans="1:19" x14ac:dyDescent="0.25">
      <c r="A1743">
        <v>1742</v>
      </c>
      <c r="B1743" s="1">
        <v>43748</v>
      </c>
      <c r="C1743" s="1">
        <v>43748</v>
      </c>
      <c r="D1743" s="1">
        <v>43761</v>
      </c>
      <c r="E1743" s="1">
        <v>43765</v>
      </c>
      <c r="F1743">
        <v>1</v>
      </c>
      <c r="G1743">
        <v>5</v>
      </c>
      <c r="H1743">
        <v>525</v>
      </c>
      <c r="I1743" s="6">
        <v>0</v>
      </c>
      <c r="J1743">
        <v>4</v>
      </c>
      <c r="K1743" t="str">
        <f>_xlfn.XLOOKUP(fCompras!F1743,dComprador!$A$2:$A$7,dComprador!$B$2:$B$7)</f>
        <v>Alon</v>
      </c>
      <c r="L1743" t="str">
        <f>_xlfn.XLOOKUP(J1743,dFornecedor!$A$2:$A$6,dFornecedor!$B$2:$B$6)</f>
        <v>AlphaOmega</v>
      </c>
      <c r="M1743" t="str">
        <f>_xlfn.XLOOKUP(G1743,dMateriaPrima!$A$2:$A$12,dMateriaPrima!$B$2:$B$12)</f>
        <v>Areia</v>
      </c>
      <c r="N1743" s="2">
        <f>_xlfn.XLOOKUP(G1743,dMateriaPrima!$A$2:$A$12,dMateriaPrima!$C$2:$C$12)</f>
        <v>3.59</v>
      </c>
      <c r="O1743" s="3">
        <f t="shared" si="135"/>
        <v>1884.75</v>
      </c>
      <c r="P1743" s="4">
        <f t="shared" si="136"/>
        <v>0</v>
      </c>
      <c r="Q1743" s="3">
        <f t="shared" si="137"/>
        <v>1884.75</v>
      </c>
      <c r="R1743" t="str">
        <f t="shared" si="138"/>
        <v>Em atraso</v>
      </c>
      <c r="S1743" s="5">
        <f t="shared" si="139"/>
        <v>4</v>
      </c>
    </row>
    <row r="1744" spans="1:19" x14ac:dyDescent="0.25">
      <c r="A1744">
        <v>1743</v>
      </c>
      <c r="B1744" s="1">
        <v>43748</v>
      </c>
      <c r="C1744" s="1">
        <v>43749</v>
      </c>
      <c r="D1744" s="1">
        <v>43776</v>
      </c>
      <c r="E1744" s="1">
        <v>43779</v>
      </c>
      <c r="F1744">
        <v>1</v>
      </c>
      <c r="G1744">
        <v>9</v>
      </c>
      <c r="H1744">
        <v>123</v>
      </c>
      <c r="I1744" s="6">
        <v>0</v>
      </c>
      <c r="J1744">
        <v>3</v>
      </c>
      <c r="K1744" t="str">
        <f>_xlfn.XLOOKUP(fCompras!F1744,dComprador!$A$2:$A$7,dComprador!$B$2:$B$7)</f>
        <v>Alon</v>
      </c>
      <c r="L1744" t="str">
        <f>_xlfn.XLOOKUP(J1744,dFornecedor!$A$2:$A$6,dFornecedor!$B$2:$B$6)</f>
        <v>StepUp</v>
      </c>
      <c r="M1744" t="str">
        <f>_xlfn.XLOOKUP(G1744,dMateriaPrima!$A$2:$A$12,dMateriaPrima!$B$2:$B$12)</f>
        <v>Couro</v>
      </c>
      <c r="N1744" s="2">
        <f>_xlfn.XLOOKUP(G1744,dMateriaPrima!$A$2:$A$12,dMateriaPrima!$C$2:$C$12)</f>
        <v>4.4000000000000004</v>
      </c>
      <c r="O1744" s="3">
        <f t="shared" si="135"/>
        <v>541.20000000000005</v>
      </c>
      <c r="P1744" s="4">
        <f t="shared" si="136"/>
        <v>0</v>
      </c>
      <c r="Q1744" s="3">
        <f t="shared" si="137"/>
        <v>541.20000000000005</v>
      </c>
      <c r="R1744" t="str">
        <f t="shared" si="138"/>
        <v>Em atraso</v>
      </c>
      <c r="S1744" s="5">
        <f t="shared" si="139"/>
        <v>3</v>
      </c>
    </row>
    <row r="1745" spans="1:19" x14ac:dyDescent="0.25">
      <c r="A1745">
        <v>1744</v>
      </c>
      <c r="B1745" s="1">
        <v>43749</v>
      </c>
      <c r="C1745" s="1">
        <v>43758</v>
      </c>
      <c r="D1745" s="1">
        <v>43761</v>
      </c>
      <c r="E1745" s="1">
        <v>43762</v>
      </c>
      <c r="F1745">
        <v>4</v>
      </c>
      <c r="G1745">
        <v>9</v>
      </c>
      <c r="H1745">
        <v>99</v>
      </c>
      <c r="I1745" s="6">
        <v>0</v>
      </c>
      <c r="J1745">
        <v>3</v>
      </c>
      <c r="K1745" t="str">
        <f>_xlfn.XLOOKUP(fCompras!F1745,dComprador!$A$2:$A$7,dComprador!$B$2:$B$7)</f>
        <v>Lira</v>
      </c>
      <c r="L1745" t="str">
        <f>_xlfn.XLOOKUP(J1745,dFornecedor!$A$2:$A$6,dFornecedor!$B$2:$B$6)</f>
        <v>StepUp</v>
      </c>
      <c r="M1745" t="str">
        <f>_xlfn.XLOOKUP(G1745,dMateriaPrima!$A$2:$A$12,dMateriaPrima!$B$2:$B$12)</f>
        <v>Couro</v>
      </c>
      <c r="N1745" s="2">
        <f>_xlfn.XLOOKUP(G1745,dMateriaPrima!$A$2:$A$12,dMateriaPrima!$C$2:$C$12)</f>
        <v>4.4000000000000004</v>
      </c>
      <c r="O1745" s="3">
        <f t="shared" si="135"/>
        <v>435.6</v>
      </c>
      <c r="P1745" s="4">
        <f t="shared" si="136"/>
        <v>0</v>
      </c>
      <c r="Q1745" s="3">
        <f t="shared" si="137"/>
        <v>435.6</v>
      </c>
      <c r="R1745" t="str">
        <f t="shared" si="138"/>
        <v>Em atraso</v>
      </c>
      <c r="S1745" s="5">
        <f t="shared" si="139"/>
        <v>1</v>
      </c>
    </row>
    <row r="1746" spans="1:19" x14ac:dyDescent="0.25">
      <c r="A1746">
        <v>1745</v>
      </c>
      <c r="B1746" s="1">
        <v>43749</v>
      </c>
      <c r="C1746" s="1">
        <v>43749</v>
      </c>
      <c r="D1746" s="1">
        <v>43756</v>
      </c>
      <c r="E1746" s="1">
        <v>43759</v>
      </c>
      <c r="F1746">
        <v>4</v>
      </c>
      <c r="G1746">
        <v>8</v>
      </c>
      <c r="H1746">
        <v>363</v>
      </c>
      <c r="I1746" s="6">
        <v>0</v>
      </c>
      <c r="J1746">
        <v>5</v>
      </c>
      <c r="K1746" t="str">
        <f>_xlfn.XLOOKUP(fCompras!F1746,dComprador!$A$2:$A$7,dComprador!$B$2:$B$7)</f>
        <v>Lira</v>
      </c>
      <c r="L1746" t="str">
        <f>_xlfn.XLOOKUP(J1746,dFornecedor!$A$2:$A$6,dFornecedor!$B$2:$B$6)</f>
        <v>Atlas</v>
      </c>
      <c r="M1746" t="str">
        <f>_xlfn.XLOOKUP(G1746,dMateriaPrima!$A$2:$A$12,dMateriaPrima!$B$2:$B$12)</f>
        <v>Cimento</v>
      </c>
      <c r="N1746" s="2">
        <f>_xlfn.XLOOKUP(G1746,dMateriaPrima!$A$2:$A$12,dMateriaPrima!$C$2:$C$12)</f>
        <v>23</v>
      </c>
      <c r="O1746" s="3">
        <f t="shared" si="135"/>
        <v>8349</v>
      </c>
      <c r="P1746" s="4">
        <f t="shared" si="136"/>
        <v>0</v>
      </c>
      <c r="Q1746" s="3">
        <f t="shared" si="137"/>
        <v>8349</v>
      </c>
      <c r="R1746" t="str">
        <f t="shared" si="138"/>
        <v>Em atraso</v>
      </c>
      <c r="S1746" s="5">
        <f t="shared" si="139"/>
        <v>3</v>
      </c>
    </row>
    <row r="1747" spans="1:19" x14ac:dyDescent="0.25">
      <c r="A1747">
        <v>1746</v>
      </c>
      <c r="B1747" s="1">
        <v>43749</v>
      </c>
      <c r="C1747" s="1">
        <v>43754</v>
      </c>
      <c r="D1747" s="1">
        <v>43764</v>
      </c>
      <c r="E1747" s="1">
        <v>43764</v>
      </c>
      <c r="F1747">
        <v>3</v>
      </c>
      <c r="G1747">
        <v>1</v>
      </c>
      <c r="H1747">
        <v>3</v>
      </c>
      <c r="I1747" s="6">
        <v>0</v>
      </c>
      <c r="J1747">
        <v>1</v>
      </c>
      <c r="K1747" t="str">
        <f>_xlfn.XLOOKUP(fCompras!F1747,dComprador!$A$2:$A$7,dComprador!$B$2:$B$7)</f>
        <v>Diego</v>
      </c>
      <c r="L1747" t="str">
        <f>_xlfn.XLOOKUP(J1747,dFornecedor!$A$2:$A$6,dFornecedor!$B$2:$B$6)</f>
        <v>NorthShore</v>
      </c>
      <c r="M1747" t="str">
        <f>_xlfn.XLOOKUP(G1747,dMateriaPrima!$A$2:$A$12,dMateriaPrima!$B$2:$B$12)</f>
        <v>Tecido</v>
      </c>
      <c r="N1747" s="2">
        <f>_xlfn.XLOOKUP(G1747,dMateriaPrima!$A$2:$A$12,dMateriaPrima!$C$2:$C$12)</f>
        <v>18</v>
      </c>
      <c r="O1747" s="3">
        <f t="shared" si="135"/>
        <v>54</v>
      </c>
      <c r="P1747" s="4">
        <f t="shared" si="136"/>
        <v>0</v>
      </c>
      <c r="Q1747" s="3">
        <f t="shared" si="137"/>
        <v>54</v>
      </c>
      <c r="R1747" t="str">
        <f t="shared" si="138"/>
        <v>No prazo</v>
      </c>
      <c r="S1747" s="5">
        <f t="shared" si="139"/>
        <v>0</v>
      </c>
    </row>
    <row r="1748" spans="1:19" x14ac:dyDescent="0.25">
      <c r="A1748">
        <v>1747</v>
      </c>
      <c r="B1748" s="1">
        <v>43749</v>
      </c>
      <c r="C1748" s="1">
        <v>43759</v>
      </c>
      <c r="D1748" s="1">
        <v>43761</v>
      </c>
      <c r="E1748" s="1">
        <v>43761</v>
      </c>
      <c r="F1748">
        <v>2</v>
      </c>
      <c r="G1748">
        <v>11</v>
      </c>
      <c r="H1748">
        <v>109</v>
      </c>
      <c r="I1748" s="6">
        <v>0</v>
      </c>
      <c r="J1748">
        <v>3</v>
      </c>
      <c r="K1748" t="str">
        <f>_xlfn.XLOOKUP(fCompras!F1748,dComprador!$A$2:$A$7,dComprador!$B$2:$B$7)</f>
        <v>João</v>
      </c>
      <c r="L1748" t="str">
        <f>_xlfn.XLOOKUP(J1748,dFornecedor!$A$2:$A$6,dFornecedor!$B$2:$B$6)</f>
        <v>StepUp</v>
      </c>
      <c r="M1748" t="str">
        <f>_xlfn.XLOOKUP(G1748,dMateriaPrima!$A$2:$A$12,dMateriaPrima!$B$2:$B$12)</f>
        <v>Papel</v>
      </c>
      <c r="N1748" s="2">
        <f>_xlfn.XLOOKUP(G1748,dMateriaPrima!$A$2:$A$12,dMateriaPrima!$C$2:$C$12)</f>
        <v>9</v>
      </c>
      <c r="O1748" s="3">
        <f t="shared" si="135"/>
        <v>981</v>
      </c>
      <c r="P1748" s="4">
        <f t="shared" si="136"/>
        <v>0</v>
      </c>
      <c r="Q1748" s="3">
        <f t="shared" si="137"/>
        <v>981</v>
      </c>
      <c r="R1748" t="str">
        <f t="shared" si="138"/>
        <v>No prazo</v>
      </c>
      <c r="S1748" s="5">
        <f t="shared" si="139"/>
        <v>0</v>
      </c>
    </row>
    <row r="1749" spans="1:19" x14ac:dyDescent="0.25">
      <c r="A1749">
        <v>1748</v>
      </c>
      <c r="B1749" s="1">
        <v>43749</v>
      </c>
      <c r="C1749" s="1">
        <v>43750</v>
      </c>
      <c r="D1749" s="1">
        <v>43763</v>
      </c>
      <c r="E1749" s="1">
        <v>43768</v>
      </c>
      <c r="F1749">
        <v>1</v>
      </c>
      <c r="G1749">
        <v>7</v>
      </c>
      <c r="H1749">
        <v>51</v>
      </c>
      <c r="I1749" s="6">
        <v>0</v>
      </c>
      <c r="J1749">
        <v>3</v>
      </c>
      <c r="K1749" t="str">
        <f>_xlfn.XLOOKUP(fCompras!F1749,dComprador!$A$2:$A$7,dComprador!$B$2:$B$7)</f>
        <v>Alon</v>
      </c>
      <c r="L1749" t="str">
        <f>_xlfn.XLOOKUP(J1749,dFornecedor!$A$2:$A$6,dFornecedor!$B$2:$B$6)</f>
        <v>StepUp</v>
      </c>
      <c r="M1749" t="str">
        <f>_xlfn.XLOOKUP(G1749,dMateriaPrima!$A$2:$A$12,dMateriaPrima!$B$2:$B$12)</f>
        <v>Poliéster</v>
      </c>
      <c r="N1749" s="2">
        <f>_xlfn.XLOOKUP(G1749,dMateriaPrima!$A$2:$A$12,dMateriaPrima!$C$2:$C$12)</f>
        <v>8</v>
      </c>
      <c r="O1749" s="3">
        <f t="shared" si="135"/>
        <v>408</v>
      </c>
      <c r="P1749" s="4">
        <f t="shared" si="136"/>
        <v>0</v>
      </c>
      <c r="Q1749" s="3">
        <f t="shared" si="137"/>
        <v>408</v>
      </c>
      <c r="R1749" t="str">
        <f t="shared" si="138"/>
        <v>Em atraso</v>
      </c>
      <c r="S1749" s="5">
        <f t="shared" si="139"/>
        <v>5</v>
      </c>
    </row>
    <row r="1750" spans="1:19" x14ac:dyDescent="0.25">
      <c r="A1750">
        <v>1749</v>
      </c>
      <c r="B1750" s="1">
        <v>43749</v>
      </c>
      <c r="C1750" s="1">
        <v>43749</v>
      </c>
      <c r="D1750" s="1">
        <v>43775</v>
      </c>
      <c r="E1750" s="1">
        <v>43777</v>
      </c>
      <c r="F1750">
        <v>1</v>
      </c>
      <c r="G1750">
        <v>8</v>
      </c>
      <c r="H1750">
        <v>77</v>
      </c>
      <c r="I1750" s="6">
        <v>0</v>
      </c>
      <c r="J1750">
        <v>2</v>
      </c>
      <c r="K1750" t="str">
        <f>_xlfn.XLOOKUP(fCompras!F1750,dComprador!$A$2:$A$7,dComprador!$B$2:$B$7)</f>
        <v>Alon</v>
      </c>
      <c r="L1750" t="str">
        <f>_xlfn.XLOOKUP(J1750,dFornecedor!$A$2:$A$6,dFornecedor!$B$2:$B$6)</f>
        <v>Minerva</v>
      </c>
      <c r="M1750" t="str">
        <f>_xlfn.XLOOKUP(G1750,dMateriaPrima!$A$2:$A$12,dMateriaPrima!$B$2:$B$12)</f>
        <v>Cimento</v>
      </c>
      <c r="N1750" s="2">
        <f>_xlfn.XLOOKUP(G1750,dMateriaPrima!$A$2:$A$12,dMateriaPrima!$C$2:$C$12)</f>
        <v>23</v>
      </c>
      <c r="O1750" s="3">
        <f t="shared" si="135"/>
        <v>1771</v>
      </c>
      <c r="P1750" s="4">
        <f t="shared" si="136"/>
        <v>0</v>
      </c>
      <c r="Q1750" s="3">
        <f t="shared" si="137"/>
        <v>1771</v>
      </c>
      <c r="R1750" t="str">
        <f t="shared" si="138"/>
        <v>Em atraso</v>
      </c>
      <c r="S1750" s="5">
        <f t="shared" si="139"/>
        <v>2</v>
      </c>
    </row>
    <row r="1751" spans="1:19" x14ac:dyDescent="0.25">
      <c r="A1751">
        <v>1750</v>
      </c>
      <c r="B1751" s="1">
        <v>43749</v>
      </c>
      <c r="C1751" s="1">
        <v>43754</v>
      </c>
      <c r="D1751" s="1">
        <v>43772</v>
      </c>
      <c r="E1751" s="1">
        <v>43775</v>
      </c>
      <c r="F1751">
        <v>1</v>
      </c>
      <c r="G1751">
        <v>11</v>
      </c>
      <c r="H1751">
        <v>144</v>
      </c>
      <c r="I1751" s="6">
        <v>0</v>
      </c>
      <c r="J1751">
        <v>1</v>
      </c>
      <c r="K1751" t="str">
        <f>_xlfn.XLOOKUP(fCompras!F1751,dComprador!$A$2:$A$7,dComprador!$B$2:$B$7)</f>
        <v>Alon</v>
      </c>
      <c r="L1751" t="str">
        <f>_xlfn.XLOOKUP(J1751,dFornecedor!$A$2:$A$6,dFornecedor!$B$2:$B$6)</f>
        <v>NorthShore</v>
      </c>
      <c r="M1751" t="str">
        <f>_xlfn.XLOOKUP(G1751,dMateriaPrima!$A$2:$A$12,dMateriaPrima!$B$2:$B$12)</f>
        <v>Papel</v>
      </c>
      <c r="N1751" s="2">
        <f>_xlfn.XLOOKUP(G1751,dMateriaPrima!$A$2:$A$12,dMateriaPrima!$C$2:$C$12)</f>
        <v>9</v>
      </c>
      <c r="O1751" s="3">
        <f t="shared" si="135"/>
        <v>1296</v>
      </c>
      <c r="P1751" s="4">
        <f t="shared" si="136"/>
        <v>0</v>
      </c>
      <c r="Q1751" s="3">
        <f t="shared" si="137"/>
        <v>1296</v>
      </c>
      <c r="R1751" t="str">
        <f t="shared" si="138"/>
        <v>Em atraso</v>
      </c>
      <c r="S1751" s="5">
        <f t="shared" si="139"/>
        <v>3</v>
      </c>
    </row>
    <row r="1752" spans="1:19" x14ac:dyDescent="0.25">
      <c r="A1752">
        <v>1751</v>
      </c>
      <c r="B1752" s="1">
        <v>43750</v>
      </c>
      <c r="C1752" s="1">
        <v>43755</v>
      </c>
      <c r="D1752" s="1">
        <v>43758</v>
      </c>
      <c r="E1752" s="1">
        <v>43760</v>
      </c>
      <c r="F1752">
        <v>4</v>
      </c>
      <c r="G1752">
        <v>10</v>
      </c>
      <c r="H1752">
        <v>60</v>
      </c>
      <c r="I1752" s="6">
        <v>0.35</v>
      </c>
      <c r="J1752">
        <v>1</v>
      </c>
      <c r="K1752" t="str">
        <f>_xlfn.XLOOKUP(fCompras!F1752,dComprador!$A$2:$A$7,dComprador!$B$2:$B$7)</f>
        <v>Lira</v>
      </c>
      <c r="L1752" t="str">
        <f>_xlfn.XLOOKUP(J1752,dFornecedor!$A$2:$A$6,dFornecedor!$B$2:$B$6)</f>
        <v>NorthShore</v>
      </c>
      <c r="M1752" t="str">
        <f>_xlfn.XLOOKUP(G1752,dMateriaPrima!$A$2:$A$12,dMateriaPrima!$B$2:$B$12)</f>
        <v>Pedra Britada</v>
      </c>
      <c r="N1752" s="2">
        <f>_xlfn.XLOOKUP(G1752,dMateriaPrima!$A$2:$A$12,dMateriaPrima!$C$2:$C$12)</f>
        <v>56</v>
      </c>
      <c r="O1752" s="3">
        <f t="shared" si="135"/>
        <v>3360</v>
      </c>
      <c r="P1752" s="4">
        <f t="shared" si="136"/>
        <v>1176</v>
      </c>
      <c r="Q1752" s="3">
        <f t="shared" si="137"/>
        <v>2184</v>
      </c>
      <c r="R1752" t="str">
        <f t="shared" si="138"/>
        <v>Em atraso</v>
      </c>
      <c r="S1752" s="5">
        <f t="shared" si="139"/>
        <v>2</v>
      </c>
    </row>
    <row r="1753" spans="1:19" x14ac:dyDescent="0.25">
      <c r="A1753">
        <v>1752</v>
      </c>
      <c r="B1753" s="1">
        <v>43750</v>
      </c>
      <c r="C1753" s="1">
        <v>43758</v>
      </c>
      <c r="D1753" s="1">
        <v>43762</v>
      </c>
      <c r="E1753" s="1">
        <v>43766</v>
      </c>
      <c r="F1753">
        <v>4</v>
      </c>
      <c r="G1753">
        <v>11</v>
      </c>
      <c r="H1753">
        <v>397</v>
      </c>
      <c r="I1753" s="6">
        <v>0</v>
      </c>
      <c r="J1753">
        <v>2</v>
      </c>
      <c r="K1753" t="str">
        <f>_xlfn.XLOOKUP(fCompras!F1753,dComprador!$A$2:$A$7,dComprador!$B$2:$B$7)</f>
        <v>Lira</v>
      </c>
      <c r="L1753" t="str">
        <f>_xlfn.XLOOKUP(J1753,dFornecedor!$A$2:$A$6,dFornecedor!$B$2:$B$6)</f>
        <v>Minerva</v>
      </c>
      <c r="M1753" t="str">
        <f>_xlfn.XLOOKUP(G1753,dMateriaPrima!$A$2:$A$12,dMateriaPrima!$B$2:$B$12)</f>
        <v>Papel</v>
      </c>
      <c r="N1753" s="2">
        <f>_xlfn.XLOOKUP(G1753,dMateriaPrima!$A$2:$A$12,dMateriaPrima!$C$2:$C$12)</f>
        <v>9</v>
      </c>
      <c r="O1753" s="3">
        <f t="shared" si="135"/>
        <v>3573</v>
      </c>
      <c r="P1753" s="4">
        <f t="shared" si="136"/>
        <v>0</v>
      </c>
      <c r="Q1753" s="3">
        <f t="shared" si="137"/>
        <v>3573</v>
      </c>
      <c r="R1753" t="str">
        <f t="shared" si="138"/>
        <v>Em atraso</v>
      </c>
      <c r="S1753" s="5">
        <f t="shared" si="139"/>
        <v>4</v>
      </c>
    </row>
    <row r="1754" spans="1:19" x14ac:dyDescent="0.25">
      <c r="A1754">
        <v>1753</v>
      </c>
      <c r="B1754" s="1">
        <v>43750</v>
      </c>
      <c r="C1754" s="1">
        <v>43750</v>
      </c>
      <c r="D1754" s="1">
        <v>43755</v>
      </c>
      <c r="E1754" s="1">
        <v>43757</v>
      </c>
      <c r="F1754">
        <v>4</v>
      </c>
      <c r="G1754">
        <v>8</v>
      </c>
      <c r="H1754">
        <v>23</v>
      </c>
      <c r="I1754" s="6">
        <v>0</v>
      </c>
      <c r="J1754">
        <v>2</v>
      </c>
      <c r="K1754" t="str">
        <f>_xlfn.XLOOKUP(fCompras!F1754,dComprador!$A$2:$A$7,dComprador!$B$2:$B$7)</f>
        <v>Lira</v>
      </c>
      <c r="L1754" t="str">
        <f>_xlfn.XLOOKUP(J1754,dFornecedor!$A$2:$A$6,dFornecedor!$B$2:$B$6)</f>
        <v>Minerva</v>
      </c>
      <c r="M1754" t="str">
        <f>_xlfn.XLOOKUP(G1754,dMateriaPrima!$A$2:$A$12,dMateriaPrima!$B$2:$B$12)</f>
        <v>Cimento</v>
      </c>
      <c r="N1754" s="2">
        <f>_xlfn.XLOOKUP(G1754,dMateriaPrima!$A$2:$A$12,dMateriaPrima!$C$2:$C$12)</f>
        <v>23</v>
      </c>
      <c r="O1754" s="3">
        <f t="shared" si="135"/>
        <v>529</v>
      </c>
      <c r="P1754" s="4">
        <f t="shared" si="136"/>
        <v>0</v>
      </c>
      <c r="Q1754" s="3">
        <f t="shared" si="137"/>
        <v>529</v>
      </c>
      <c r="R1754" t="str">
        <f t="shared" si="138"/>
        <v>Em atraso</v>
      </c>
      <c r="S1754" s="5">
        <f t="shared" si="139"/>
        <v>2</v>
      </c>
    </row>
    <row r="1755" spans="1:19" x14ac:dyDescent="0.25">
      <c r="A1755">
        <v>1754</v>
      </c>
      <c r="B1755" s="1">
        <v>43750</v>
      </c>
      <c r="C1755" s="1">
        <v>43750</v>
      </c>
      <c r="D1755" s="1">
        <v>43765</v>
      </c>
      <c r="E1755" s="1">
        <v>43768</v>
      </c>
      <c r="F1755">
        <v>1</v>
      </c>
      <c r="G1755">
        <v>9</v>
      </c>
      <c r="H1755">
        <v>50</v>
      </c>
      <c r="I1755" s="6">
        <v>0</v>
      </c>
      <c r="J1755">
        <v>2</v>
      </c>
      <c r="K1755" t="str">
        <f>_xlfn.XLOOKUP(fCompras!F1755,dComprador!$A$2:$A$7,dComprador!$B$2:$B$7)</f>
        <v>Alon</v>
      </c>
      <c r="L1755" t="str">
        <f>_xlfn.XLOOKUP(J1755,dFornecedor!$A$2:$A$6,dFornecedor!$B$2:$B$6)</f>
        <v>Minerva</v>
      </c>
      <c r="M1755" t="str">
        <f>_xlfn.XLOOKUP(G1755,dMateriaPrima!$A$2:$A$12,dMateriaPrima!$B$2:$B$12)</f>
        <v>Couro</v>
      </c>
      <c r="N1755" s="2">
        <f>_xlfn.XLOOKUP(G1755,dMateriaPrima!$A$2:$A$12,dMateriaPrima!$C$2:$C$12)</f>
        <v>4.4000000000000004</v>
      </c>
      <c r="O1755" s="3">
        <f t="shared" si="135"/>
        <v>220.00000000000003</v>
      </c>
      <c r="P1755" s="4">
        <f t="shared" si="136"/>
        <v>0</v>
      </c>
      <c r="Q1755" s="3">
        <f t="shared" si="137"/>
        <v>220.00000000000003</v>
      </c>
      <c r="R1755" t="str">
        <f t="shared" si="138"/>
        <v>Em atraso</v>
      </c>
      <c r="S1755" s="5">
        <f t="shared" si="139"/>
        <v>3</v>
      </c>
    </row>
    <row r="1756" spans="1:19" x14ac:dyDescent="0.25">
      <c r="A1756">
        <v>1755</v>
      </c>
      <c r="B1756" s="1">
        <v>43750</v>
      </c>
      <c r="C1756" s="1">
        <v>43763</v>
      </c>
      <c r="D1756" s="1">
        <v>43771</v>
      </c>
      <c r="E1756" s="1">
        <v>43773</v>
      </c>
      <c r="F1756">
        <v>1</v>
      </c>
      <c r="G1756">
        <v>1</v>
      </c>
      <c r="H1756">
        <v>55</v>
      </c>
      <c r="I1756" s="6">
        <v>0</v>
      </c>
      <c r="J1756">
        <v>1</v>
      </c>
      <c r="K1756" t="str">
        <f>_xlfn.XLOOKUP(fCompras!F1756,dComprador!$A$2:$A$7,dComprador!$B$2:$B$7)</f>
        <v>Alon</v>
      </c>
      <c r="L1756" t="str">
        <f>_xlfn.XLOOKUP(J1756,dFornecedor!$A$2:$A$6,dFornecedor!$B$2:$B$6)</f>
        <v>NorthShore</v>
      </c>
      <c r="M1756" t="str">
        <f>_xlfn.XLOOKUP(G1756,dMateriaPrima!$A$2:$A$12,dMateriaPrima!$B$2:$B$12)</f>
        <v>Tecido</v>
      </c>
      <c r="N1756" s="2">
        <f>_xlfn.XLOOKUP(G1756,dMateriaPrima!$A$2:$A$12,dMateriaPrima!$C$2:$C$12)</f>
        <v>18</v>
      </c>
      <c r="O1756" s="3">
        <f t="shared" si="135"/>
        <v>990</v>
      </c>
      <c r="P1756" s="4">
        <f t="shared" si="136"/>
        <v>0</v>
      </c>
      <c r="Q1756" s="3">
        <f t="shared" si="137"/>
        <v>990</v>
      </c>
      <c r="R1756" t="str">
        <f t="shared" si="138"/>
        <v>Em atraso</v>
      </c>
      <c r="S1756" s="5">
        <f t="shared" si="139"/>
        <v>2</v>
      </c>
    </row>
    <row r="1757" spans="1:19" x14ac:dyDescent="0.25">
      <c r="A1757">
        <v>1756</v>
      </c>
      <c r="B1757" s="1">
        <v>43750</v>
      </c>
      <c r="C1757" s="1">
        <v>43760</v>
      </c>
      <c r="D1757" s="1">
        <v>43762</v>
      </c>
      <c r="E1757" s="1">
        <v>43764</v>
      </c>
      <c r="F1757">
        <v>3</v>
      </c>
      <c r="G1757">
        <v>1</v>
      </c>
      <c r="H1757">
        <v>573</v>
      </c>
      <c r="I1757" s="6">
        <v>0</v>
      </c>
      <c r="J1757">
        <v>3</v>
      </c>
      <c r="K1757" t="str">
        <f>_xlfn.XLOOKUP(fCompras!F1757,dComprador!$A$2:$A$7,dComprador!$B$2:$B$7)</f>
        <v>Diego</v>
      </c>
      <c r="L1757" t="str">
        <f>_xlfn.XLOOKUP(J1757,dFornecedor!$A$2:$A$6,dFornecedor!$B$2:$B$6)</f>
        <v>StepUp</v>
      </c>
      <c r="M1757" t="str">
        <f>_xlfn.XLOOKUP(G1757,dMateriaPrima!$A$2:$A$12,dMateriaPrima!$B$2:$B$12)</f>
        <v>Tecido</v>
      </c>
      <c r="N1757" s="2">
        <f>_xlfn.XLOOKUP(G1757,dMateriaPrima!$A$2:$A$12,dMateriaPrima!$C$2:$C$12)</f>
        <v>18</v>
      </c>
      <c r="O1757" s="3">
        <f t="shared" si="135"/>
        <v>10314</v>
      </c>
      <c r="P1757" s="4">
        <f t="shared" si="136"/>
        <v>0</v>
      </c>
      <c r="Q1757" s="3">
        <f t="shared" si="137"/>
        <v>10314</v>
      </c>
      <c r="R1757" t="str">
        <f t="shared" si="138"/>
        <v>Em atraso</v>
      </c>
      <c r="S1757" s="5">
        <f t="shared" si="139"/>
        <v>2</v>
      </c>
    </row>
    <row r="1758" spans="1:19" x14ac:dyDescent="0.25">
      <c r="A1758">
        <v>1757</v>
      </c>
      <c r="B1758" s="1">
        <v>43750</v>
      </c>
      <c r="C1758" s="1">
        <v>43750</v>
      </c>
      <c r="D1758" s="1">
        <v>43768</v>
      </c>
      <c r="E1758" s="1">
        <v>43769</v>
      </c>
      <c r="F1758">
        <v>1</v>
      </c>
      <c r="G1758">
        <v>2</v>
      </c>
      <c r="H1758">
        <v>345</v>
      </c>
      <c r="I1758" s="6">
        <v>0</v>
      </c>
      <c r="J1758">
        <v>5</v>
      </c>
      <c r="K1758" t="str">
        <f>_xlfn.XLOOKUP(fCompras!F1758,dComprador!$A$2:$A$7,dComprador!$B$2:$B$7)</f>
        <v>Alon</v>
      </c>
      <c r="L1758" t="str">
        <f>_xlfn.XLOOKUP(J1758,dFornecedor!$A$2:$A$6,dFornecedor!$B$2:$B$6)</f>
        <v>Atlas</v>
      </c>
      <c r="M1758" t="str">
        <f>_xlfn.XLOOKUP(G1758,dMateriaPrima!$A$2:$A$12,dMateriaPrima!$B$2:$B$12)</f>
        <v>Chapa Metal</v>
      </c>
      <c r="N1758" s="2">
        <f>_xlfn.XLOOKUP(G1758,dMateriaPrima!$A$2:$A$12,dMateriaPrima!$C$2:$C$12)</f>
        <v>299.89999999999998</v>
      </c>
      <c r="O1758" s="3">
        <f t="shared" si="135"/>
        <v>103465.49999999999</v>
      </c>
      <c r="P1758" s="4">
        <f t="shared" si="136"/>
        <v>0</v>
      </c>
      <c r="Q1758" s="3">
        <f t="shared" si="137"/>
        <v>103465.49999999999</v>
      </c>
      <c r="R1758" t="str">
        <f t="shared" si="138"/>
        <v>Em atraso</v>
      </c>
      <c r="S1758" s="5">
        <f t="shared" si="139"/>
        <v>1</v>
      </c>
    </row>
    <row r="1759" spans="1:19" x14ac:dyDescent="0.25">
      <c r="A1759">
        <v>1758</v>
      </c>
      <c r="B1759" s="1">
        <v>43750</v>
      </c>
      <c r="C1759" s="1">
        <v>43750</v>
      </c>
      <c r="D1759" s="1">
        <v>43781</v>
      </c>
      <c r="E1759" s="1">
        <v>43781</v>
      </c>
      <c r="F1759">
        <v>1</v>
      </c>
      <c r="G1759">
        <v>1</v>
      </c>
      <c r="H1759">
        <v>260</v>
      </c>
      <c r="I1759" s="6">
        <v>0</v>
      </c>
      <c r="J1759">
        <v>4</v>
      </c>
      <c r="K1759" t="str">
        <f>_xlfn.XLOOKUP(fCompras!F1759,dComprador!$A$2:$A$7,dComprador!$B$2:$B$7)</f>
        <v>Alon</v>
      </c>
      <c r="L1759" t="str">
        <f>_xlfn.XLOOKUP(J1759,dFornecedor!$A$2:$A$6,dFornecedor!$B$2:$B$6)</f>
        <v>AlphaOmega</v>
      </c>
      <c r="M1759" t="str">
        <f>_xlfn.XLOOKUP(G1759,dMateriaPrima!$A$2:$A$12,dMateriaPrima!$B$2:$B$12)</f>
        <v>Tecido</v>
      </c>
      <c r="N1759" s="2">
        <f>_xlfn.XLOOKUP(G1759,dMateriaPrima!$A$2:$A$12,dMateriaPrima!$C$2:$C$12)</f>
        <v>18</v>
      </c>
      <c r="O1759" s="3">
        <f t="shared" si="135"/>
        <v>4680</v>
      </c>
      <c r="P1759" s="4">
        <f t="shared" si="136"/>
        <v>0</v>
      </c>
      <c r="Q1759" s="3">
        <f t="shared" si="137"/>
        <v>4680</v>
      </c>
      <c r="R1759" t="str">
        <f t="shared" si="138"/>
        <v>No prazo</v>
      </c>
      <c r="S1759" s="5">
        <f t="shared" si="139"/>
        <v>0</v>
      </c>
    </row>
    <row r="1760" spans="1:19" x14ac:dyDescent="0.25">
      <c r="A1760">
        <v>1759</v>
      </c>
      <c r="B1760" s="1">
        <v>43751</v>
      </c>
      <c r="C1760" s="1">
        <v>43761</v>
      </c>
      <c r="D1760" s="1">
        <v>43763</v>
      </c>
      <c r="E1760" s="1">
        <v>43763</v>
      </c>
      <c r="F1760">
        <v>4</v>
      </c>
      <c r="G1760">
        <v>11</v>
      </c>
      <c r="H1760">
        <v>34</v>
      </c>
      <c r="I1760" s="6">
        <v>0.4</v>
      </c>
      <c r="J1760">
        <v>1</v>
      </c>
      <c r="K1760" t="str">
        <f>_xlfn.XLOOKUP(fCompras!F1760,dComprador!$A$2:$A$7,dComprador!$B$2:$B$7)</f>
        <v>Lira</v>
      </c>
      <c r="L1760" t="str">
        <f>_xlfn.XLOOKUP(J1760,dFornecedor!$A$2:$A$6,dFornecedor!$B$2:$B$6)</f>
        <v>NorthShore</v>
      </c>
      <c r="M1760" t="str">
        <f>_xlfn.XLOOKUP(G1760,dMateriaPrima!$A$2:$A$12,dMateriaPrima!$B$2:$B$12)</f>
        <v>Papel</v>
      </c>
      <c r="N1760" s="2">
        <f>_xlfn.XLOOKUP(G1760,dMateriaPrima!$A$2:$A$12,dMateriaPrima!$C$2:$C$12)</f>
        <v>9</v>
      </c>
      <c r="O1760" s="3">
        <f t="shared" si="135"/>
        <v>306</v>
      </c>
      <c r="P1760" s="4">
        <f t="shared" si="136"/>
        <v>122.4</v>
      </c>
      <c r="Q1760" s="3">
        <f t="shared" si="137"/>
        <v>183.6</v>
      </c>
      <c r="R1760" t="str">
        <f t="shared" si="138"/>
        <v>No prazo</v>
      </c>
      <c r="S1760" s="5">
        <f t="shared" si="139"/>
        <v>0</v>
      </c>
    </row>
    <row r="1761" spans="1:19" x14ac:dyDescent="0.25">
      <c r="A1761">
        <v>1760</v>
      </c>
      <c r="B1761" s="1">
        <v>43751</v>
      </c>
      <c r="C1761" s="1">
        <v>43751</v>
      </c>
      <c r="D1761" s="1">
        <v>43758</v>
      </c>
      <c r="E1761" s="1">
        <v>43759</v>
      </c>
      <c r="F1761">
        <v>4</v>
      </c>
      <c r="G1761">
        <v>9</v>
      </c>
      <c r="H1761">
        <v>169</v>
      </c>
      <c r="I1761" s="6">
        <v>0</v>
      </c>
      <c r="J1761">
        <v>2</v>
      </c>
      <c r="K1761" t="str">
        <f>_xlfn.XLOOKUP(fCompras!F1761,dComprador!$A$2:$A$7,dComprador!$B$2:$B$7)</f>
        <v>Lira</v>
      </c>
      <c r="L1761" t="str">
        <f>_xlfn.XLOOKUP(J1761,dFornecedor!$A$2:$A$6,dFornecedor!$B$2:$B$6)</f>
        <v>Minerva</v>
      </c>
      <c r="M1761" t="str">
        <f>_xlfn.XLOOKUP(G1761,dMateriaPrima!$A$2:$A$12,dMateriaPrima!$B$2:$B$12)</f>
        <v>Couro</v>
      </c>
      <c r="N1761" s="2">
        <f>_xlfn.XLOOKUP(G1761,dMateriaPrima!$A$2:$A$12,dMateriaPrima!$C$2:$C$12)</f>
        <v>4.4000000000000004</v>
      </c>
      <c r="O1761" s="3">
        <f t="shared" si="135"/>
        <v>743.6</v>
      </c>
      <c r="P1761" s="4">
        <f t="shared" si="136"/>
        <v>0</v>
      </c>
      <c r="Q1761" s="3">
        <f t="shared" si="137"/>
        <v>743.6</v>
      </c>
      <c r="R1761" t="str">
        <f t="shared" si="138"/>
        <v>Em atraso</v>
      </c>
      <c r="S1761" s="5">
        <f t="shared" si="139"/>
        <v>1</v>
      </c>
    </row>
    <row r="1762" spans="1:19" x14ac:dyDescent="0.25">
      <c r="A1762">
        <v>1761</v>
      </c>
      <c r="B1762" s="1">
        <v>43751</v>
      </c>
      <c r="C1762" s="1">
        <v>43755</v>
      </c>
      <c r="D1762" s="1">
        <v>43777</v>
      </c>
      <c r="E1762" s="1">
        <v>43779</v>
      </c>
      <c r="F1762">
        <v>1</v>
      </c>
      <c r="G1762">
        <v>10</v>
      </c>
      <c r="H1762">
        <v>49</v>
      </c>
      <c r="I1762" s="6">
        <v>0</v>
      </c>
      <c r="J1762">
        <v>3</v>
      </c>
      <c r="K1762" t="str">
        <f>_xlfn.XLOOKUP(fCompras!F1762,dComprador!$A$2:$A$7,dComprador!$B$2:$B$7)</f>
        <v>Alon</v>
      </c>
      <c r="L1762" t="str">
        <f>_xlfn.XLOOKUP(J1762,dFornecedor!$A$2:$A$6,dFornecedor!$B$2:$B$6)</f>
        <v>StepUp</v>
      </c>
      <c r="M1762" t="str">
        <f>_xlfn.XLOOKUP(G1762,dMateriaPrima!$A$2:$A$12,dMateriaPrima!$B$2:$B$12)</f>
        <v>Pedra Britada</v>
      </c>
      <c r="N1762" s="2">
        <f>_xlfn.XLOOKUP(G1762,dMateriaPrima!$A$2:$A$12,dMateriaPrima!$C$2:$C$12)</f>
        <v>56</v>
      </c>
      <c r="O1762" s="3">
        <f t="shared" si="135"/>
        <v>2744</v>
      </c>
      <c r="P1762" s="4">
        <f t="shared" si="136"/>
        <v>0</v>
      </c>
      <c r="Q1762" s="3">
        <f t="shared" si="137"/>
        <v>2744</v>
      </c>
      <c r="R1762" t="str">
        <f t="shared" si="138"/>
        <v>Em atraso</v>
      </c>
      <c r="S1762" s="5">
        <f t="shared" si="139"/>
        <v>2</v>
      </c>
    </row>
    <row r="1763" spans="1:19" x14ac:dyDescent="0.25">
      <c r="A1763">
        <v>1762</v>
      </c>
      <c r="B1763" s="1">
        <v>43751</v>
      </c>
      <c r="C1763" s="1">
        <v>43759</v>
      </c>
      <c r="D1763" s="1">
        <v>43759</v>
      </c>
      <c r="E1763" s="1">
        <v>43759</v>
      </c>
      <c r="F1763">
        <v>4</v>
      </c>
      <c r="G1763">
        <v>7</v>
      </c>
      <c r="H1763">
        <v>42</v>
      </c>
      <c r="I1763" s="6">
        <v>0</v>
      </c>
      <c r="J1763">
        <v>1</v>
      </c>
      <c r="K1763" t="str">
        <f>_xlfn.XLOOKUP(fCompras!F1763,dComprador!$A$2:$A$7,dComprador!$B$2:$B$7)</f>
        <v>Lira</v>
      </c>
      <c r="L1763" t="str">
        <f>_xlfn.XLOOKUP(J1763,dFornecedor!$A$2:$A$6,dFornecedor!$B$2:$B$6)</f>
        <v>NorthShore</v>
      </c>
      <c r="M1763" t="str">
        <f>_xlfn.XLOOKUP(G1763,dMateriaPrima!$A$2:$A$12,dMateriaPrima!$B$2:$B$12)</f>
        <v>Poliéster</v>
      </c>
      <c r="N1763" s="2">
        <f>_xlfn.XLOOKUP(G1763,dMateriaPrima!$A$2:$A$12,dMateriaPrima!$C$2:$C$12)</f>
        <v>8</v>
      </c>
      <c r="O1763" s="3">
        <f t="shared" si="135"/>
        <v>336</v>
      </c>
      <c r="P1763" s="4">
        <f t="shared" si="136"/>
        <v>0</v>
      </c>
      <c r="Q1763" s="3">
        <f t="shared" si="137"/>
        <v>336</v>
      </c>
      <c r="R1763" t="str">
        <f t="shared" si="138"/>
        <v>No prazo</v>
      </c>
      <c r="S1763" s="5">
        <f t="shared" si="139"/>
        <v>0</v>
      </c>
    </row>
    <row r="1764" spans="1:19" x14ac:dyDescent="0.25">
      <c r="A1764">
        <v>1763</v>
      </c>
      <c r="B1764" s="1">
        <v>43751</v>
      </c>
      <c r="C1764" s="1">
        <v>43751</v>
      </c>
      <c r="D1764" s="1">
        <v>43758</v>
      </c>
      <c r="E1764" s="1">
        <v>43758</v>
      </c>
      <c r="F1764">
        <v>4</v>
      </c>
      <c r="G1764">
        <v>11</v>
      </c>
      <c r="H1764">
        <v>490</v>
      </c>
      <c r="I1764" s="6">
        <v>0</v>
      </c>
      <c r="J1764">
        <v>5</v>
      </c>
      <c r="K1764" t="str">
        <f>_xlfn.XLOOKUP(fCompras!F1764,dComprador!$A$2:$A$7,dComprador!$B$2:$B$7)</f>
        <v>Lira</v>
      </c>
      <c r="L1764" t="str">
        <f>_xlfn.XLOOKUP(J1764,dFornecedor!$A$2:$A$6,dFornecedor!$B$2:$B$6)</f>
        <v>Atlas</v>
      </c>
      <c r="M1764" t="str">
        <f>_xlfn.XLOOKUP(G1764,dMateriaPrima!$A$2:$A$12,dMateriaPrima!$B$2:$B$12)</f>
        <v>Papel</v>
      </c>
      <c r="N1764" s="2">
        <f>_xlfn.XLOOKUP(G1764,dMateriaPrima!$A$2:$A$12,dMateriaPrima!$C$2:$C$12)</f>
        <v>9</v>
      </c>
      <c r="O1764" s="3">
        <f t="shared" si="135"/>
        <v>4410</v>
      </c>
      <c r="P1764" s="4">
        <f t="shared" si="136"/>
        <v>0</v>
      </c>
      <c r="Q1764" s="3">
        <f t="shared" si="137"/>
        <v>4410</v>
      </c>
      <c r="R1764" t="str">
        <f t="shared" si="138"/>
        <v>No prazo</v>
      </c>
      <c r="S1764" s="5">
        <f t="shared" si="139"/>
        <v>0</v>
      </c>
    </row>
    <row r="1765" spans="1:19" x14ac:dyDescent="0.25">
      <c r="A1765">
        <v>1764</v>
      </c>
      <c r="B1765" s="1">
        <v>43751</v>
      </c>
      <c r="C1765" s="1">
        <v>43760</v>
      </c>
      <c r="D1765" s="1">
        <v>43762</v>
      </c>
      <c r="E1765" s="1">
        <v>43765</v>
      </c>
      <c r="F1765">
        <v>4</v>
      </c>
      <c r="G1765">
        <v>1</v>
      </c>
      <c r="H1765">
        <v>525</v>
      </c>
      <c r="I1765" s="6">
        <v>0</v>
      </c>
      <c r="J1765">
        <v>2</v>
      </c>
      <c r="K1765" t="str">
        <f>_xlfn.XLOOKUP(fCompras!F1765,dComprador!$A$2:$A$7,dComprador!$B$2:$B$7)</f>
        <v>Lira</v>
      </c>
      <c r="L1765" t="str">
        <f>_xlfn.XLOOKUP(J1765,dFornecedor!$A$2:$A$6,dFornecedor!$B$2:$B$6)</f>
        <v>Minerva</v>
      </c>
      <c r="M1765" t="str">
        <f>_xlfn.XLOOKUP(G1765,dMateriaPrima!$A$2:$A$12,dMateriaPrima!$B$2:$B$12)</f>
        <v>Tecido</v>
      </c>
      <c r="N1765" s="2">
        <f>_xlfn.XLOOKUP(G1765,dMateriaPrima!$A$2:$A$12,dMateriaPrima!$C$2:$C$12)</f>
        <v>18</v>
      </c>
      <c r="O1765" s="3">
        <f t="shared" si="135"/>
        <v>9450</v>
      </c>
      <c r="P1765" s="4">
        <f t="shared" si="136"/>
        <v>0</v>
      </c>
      <c r="Q1765" s="3">
        <f t="shared" si="137"/>
        <v>9450</v>
      </c>
      <c r="R1765" t="str">
        <f t="shared" si="138"/>
        <v>Em atraso</v>
      </c>
      <c r="S1765" s="5">
        <f t="shared" si="139"/>
        <v>3</v>
      </c>
    </row>
    <row r="1766" spans="1:19" x14ac:dyDescent="0.25">
      <c r="A1766">
        <v>1765</v>
      </c>
      <c r="B1766" s="1">
        <v>43751</v>
      </c>
      <c r="C1766" s="1">
        <v>43751</v>
      </c>
      <c r="D1766" s="1">
        <v>43770</v>
      </c>
      <c r="E1766" s="1">
        <v>43768</v>
      </c>
      <c r="F1766">
        <v>1</v>
      </c>
      <c r="G1766">
        <v>6</v>
      </c>
      <c r="H1766">
        <v>154</v>
      </c>
      <c r="I1766" s="6">
        <v>0</v>
      </c>
      <c r="J1766">
        <v>2</v>
      </c>
      <c r="K1766" t="str">
        <f>_xlfn.XLOOKUP(fCompras!F1766,dComprador!$A$2:$A$7,dComprador!$B$2:$B$7)</f>
        <v>Alon</v>
      </c>
      <c r="L1766" t="str">
        <f>_xlfn.XLOOKUP(J1766,dFornecedor!$A$2:$A$6,dFornecedor!$B$2:$B$6)</f>
        <v>Minerva</v>
      </c>
      <c r="M1766" t="str">
        <f>_xlfn.XLOOKUP(G1766,dMateriaPrima!$A$2:$A$12,dMateriaPrima!$B$2:$B$12)</f>
        <v>Fio Algodão</v>
      </c>
      <c r="N1766" s="2">
        <f>_xlfn.XLOOKUP(G1766,dMateriaPrima!$A$2:$A$12,dMateriaPrima!$C$2:$C$12)</f>
        <v>55.9</v>
      </c>
      <c r="O1766" s="3">
        <f t="shared" si="135"/>
        <v>8608.6</v>
      </c>
      <c r="P1766" s="4">
        <f t="shared" si="136"/>
        <v>0</v>
      </c>
      <c r="Q1766" s="3">
        <f t="shared" si="137"/>
        <v>8608.6</v>
      </c>
      <c r="R1766" t="str">
        <f t="shared" si="138"/>
        <v>No prazo</v>
      </c>
      <c r="S1766" s="5">
        <f t="shared" si="139"/>
        <v>0</v>
      </c>
    </row>
    <row r="1767" spans="1:19" x14ac:dyDescent="0.25">
      <c r="A1767">
        <v>1766</v>
      </c>
      <c r="B1767" s="1">
        <v>43751</v>
      </c>
      <c r="C1767" s="1">
        <v>43761</v>
      </c>
      <c r="D1767" s="1">
        <v>43770</v>
      </c>
      <c r="E1767" s="1">
        <v>43771</v>
      </c>
      <c r="F1767">
        <v>1</v>
      </c>
      <c r="G1767">
        <v>6</v>
      </c>
      <c r="H1767">
        <v>200</v>
      </c>
      <c r="I1767" s="6">
        <v>0</v>
      </c>
      <c r="J1767">
        <v>1</v>
      </c>
      <c r="K1767" t="str">
        <f>_xlfn.XLOOKUP(fCompras!F1767,dComprador!$A$2:$A$7,dComprador!$B$2:$B$7)</f>
        <v>Alon</v>
      </c>
      <c r="L1767" t="str">
        <f>_xlfn.XLOOKUP(J1767,dFornecedor!$A$2:$A$6,dFornecedor!$B$2:$B$6)</f>
        <v>NorthShore</v>
      </c>
      <c r="M1767" t="str">
        <f>_xlfn.XLOOKUP(G1767,dMateriaPrima!$A$2:$A$12,dMateriaPrima!$B$2:$B$12)</f>
        <v>Fio Algodão</v>
      </c>
      <c r="N1767" s="2">
        <f>_xlfn.XLOOKUP(G1767,dMateriaPrima!$A$2:$A$12,dMateriaPrima!$C$2:$C$12)</f>
        <v>55.9</v>
      </c>
      <c r="O1767" s="3">
        <f t="shared" si="135"/>
        <v>11180</v>
      </c>
      <c r="P1767" s="4">
        <f t="shared" si="136"/>
        <v>0</v>
      </c>
      <c r="Q1767" s="3">
        <f t="shared" si="137"/>
        <v>11180</v>
      </c>
      <c r="R1767" t="str">
        <f t="shared" si="138"/>
        <v>Em atraso</v>
      </c>
      <c r="S1767" s="5">
        <f t="shared" si="139"/>
        <v>1</v>
      </c>
    </row>
    <row r="1768" spans="1:19" x14ac:dyDescent="0.25">
      <c r="A1768">
        <v>1767</v>
      </c>
      <c r="B1768" s="1">
        <v>43751</v>
      </c>
      <c r="C1768" s="1">
        <v>43757</v>
      </c>
      <c r="D1768" s="1">
        <v>43764</v>
      </c>
      <c r="E1768" s="1">
        <v>43765</v>
      </c>
      <c r="F1768">
        <v>2</v>
      </c>
      <c r="G1768">
        <v>5</v>
      </c>
      <c r="H1768">
        <v>157</v>
      </c>
      <c r="I1768" s="6">
        <v>0</v>
      </c>
      <c r="J1768">
        <v>2</v>
      </c>
      <c r="K1768" t="str">
        <f>_xlfn.XLOOKUP(fCompras!F1768,dComprador!$A$2:$A$7,dComprador!$B$2:$B$7)</f>
        <v>João</v>
      </c>
      <c r="L1768" t="str">
        <f>_xlfn.XLOOKUP(J1768,dFornecedor!$A$2:$A$6,dFornecedor!$B$2:$B$6)</f>
        <v>Minerva</v>
      </c>
      <c r="M1768" t="str">
        <f>_xlfn.XLOOKUP(G1768,dMateriaPrima!$A$2:$A$12,dMateriaPrima!$B$2:$B$12)</f>
        <v>Areia</v>
      </c>
      <c r="N1768" s="2">
        <f>_xlfn.XLOOKUP(G1768,dMateriaPrima!$A$2:$A$12,dMateriaPrima!$C$2:$C$12)</f>
        <v>3.59</v>
      </c>
      <c r="O1768" s="3">
        <f t="shared" si="135"/>
        <v>563.63</v>
      </c>
      <c r="P1768" s="4">
        <f t="shared" si="136"/>
        <v>0</v>
      </c>
      <c r="Q1768" s="3">
        <f t="shared" si="137"/>
        <v>563.63</v>
      </c>
      <c r="R1768" t="str">
        <f t="shared" si="138"/>
        <v>Em atraso</v>
      </c>
      <c r="S1768" s="5">
        <f t="shared" si="139"/>
        <v>1</v>
      </c>
    </row>
    <row r="1769" spans="1:19" x14ac:dyDescent="0.25">
      <c r="A1769">
        <v>1768</v>
      </c>
      <c r="B1769" s="1">
        <v>43751</v>
      </c>
      <c r="C1769" s="1">
        <v>43762</v>
      </c>
      <c r="D1769" s="1">
        <v>43764</v>
      </c>
      <c r="E1769" s="1">
        <v>43764</v>
      </c>
      <c r="F1769">
        <v>3</v>
      </c>
      <c r="G1769">
        <v>6</v>
      </c>
      <c r="H1769">
        <v>227</v>
      </c>
      <c r="I1769" s="6">
        <v>0</v>
      </c>
      <c r="J1769">
        <v>1</v>
      </c>
      <c r="K1769" t="str">
        <f>_xlfn.XLOOKUP(fCompras!F1769,dComprador!$A$2:$A$7,dComprador!$B$2:$B$7)</f>
        <v>Diego</v>
      </c>
      <c r="L1769" t="str">
        <f>_xlfn.XLOOKUP(J1769,dFornecedor!$A$2:$A$6,dFornecedor!$B$2:$B$6)</f>
        <v>NorthShore</v>
      </c>
      <c r="M1769" t="str">
        <f>_xlfn.XLOOKUP(G1769,dMateriaPrima!$A$2:$A$12,dMateriaPrima!$B$2:$B$12)</f>
        <v>Fio Algodão</v>
      </c>
      <c r="N1769" s="2">
        <f>_xlfn.XLOOKUP(G1769,dMateriaPrima!$A$2:$A$12,dMateriaPrima!$C$2:$C$12)</f>
        <v>55.9</v>
      </c>
      <c r="O1769" s="3">
        <f t="shared" si="135"/>
        <v>12689.3</v>
      </c>
      <c r="P1769" s="4">
        <f t="shared" si="136"/>
        <v>0</v>
      </c>
      <c r="Q1769" s="3">
        <f t="shared" si="137"/>
        <v>12689.3</v>
      </c>
      <c r="R1769" t="str">
        <f t="shared" si="138"/>
        <v>No prazo</v>
      </c>
      <c r="S1769" s="5">
        <f t="shared" si="139"/>
        <v>0</v>
      </c>
    </row>
    <row r="1770" spans="1:19" x14ac:dyDescent="0.25">
      <c r="A1770">
        <v>1769</v>
      </c>
      <c r="B1770" s="1">
        <v>43751</v>
      </c>
      <c r="C1770" s="1">
        <v>43760</v>
      </c>
      <c r="D1770" s="1">
        <v>43770</v>
      </c>
      <c r="E1770" s="1">
        <v>43772</v>
      </c>
      <c r="F1770">
        <v>1</v>
      </c>
      <c r="G1770">
        <v>10</v>
      </c>
      <c r="H1770">
        <v>24</v>
      </c>
      <c r="I1770" s="6">
        <v>0</v>
      </c>
      <c r="J1770">
        <v>3</v>
      </c>
      <c r="K1770" t="str">
        <f>_xlfn.XLOOKUP(fCompras!F1770,dComprador!$A$2:$A$7,dComprador!$B$2:$B$7)</f>
        <v>Alon</v>
      </c>
      <c r="L1770" t="str">
        <f>_xlfn.XLOOKUP(J1770,dFornecedor!$A$2:$A$6,dFornecedor!$B$2:$B$6)</f>
        <v>StepUp</v>
      </c>
      <c r="M1770" t="str">
        <f>_xlfn.XLOOKUP(G1770,dMateriaPrima!$A$2:$A$12,dMateriaPrima!$B$2:$B$12)</f>
        <v>Pedra Britada</v>
      </c>
      <c r="N1770" s="2">
        <f>_xlfn.XLOOKUP(G1770,dMateriaPrima!$A$2:$A$12,dMateriaPrima!$C$2:$C$12)</f>
        <v>56</v>
      </c>
      <c r="O1770" s="3">
        <f t="shared" si="135"/>
        <v>1344</v>
      </c>
      <c r="P1770" s="4">
        <f t="shared" si="136"/>
        <v>0</v>
      </c>
      <c r="Q1770" s="3">
        <f t="shared" si="137"/>
        <v>1344</v>
      </c>
      <c r="R1770" t="str">
        <f t="shared" si="138"/>
        <v>Em atraso</v>
      </c>
      <c r="S1770" s="5">
        <f t="shared" si="139"/>
        <v>2</v>
      </c>
    </row>
    <row r="1771" spans="1:19" x14ac:dyDescent="0.25">
      <c r="A1771">
        <v>1770</v>
      </c>
      <c r="B1771" s="1">
        <v>43751</v>
      </c>
      <c r="C1771" s="1">
        <v>43755</v>
      </c>
      <c r="D1771" s="1">
        <v>43778</v>
      </c>
      <c r="E1771" s="1">
        <v>43780</v>
      </c>
      <c r="F1771">
        <v>1</v>
      </c>
      <c r="G1771">
        <v>9</v>
      </c>
      <c r="H1771">
        <v>6</v>
      </c>
      <c r="I1771" s="6">
        <v>0</v>
      </c>
      <c r="J1771">
        <v>1</v>
      </c>
      <c r="K1771" t="str">
        <f>_xlfn.XLOOKUP(fCompras!F1771,dComprador!$A$2:$A$7,dComprador!$B$2:$B$7)</f>
        <v>Alon</v>
      </c>
      <c r="L1771" t="str">
        <f>_xlfn.XLOOKUP(J1771,dFornecedor!$A$2:$A$6,dFornecedor!$B$2:$B$6)</f>
        <v>NorthShore</v>
      </c>
      <c r="M1771" t="str">
        <f>_xlfn.XLOOKUP(G1771,dMateriaPrima!$A$2:$A$12,dMateriaPrima!$B$2:$B$12)</f>
        <v>Couro</v>
      </c>
      <c r="N1771" s="2">
        <f>_xlfn.XLOOKUP(G1771,dMateriaPrima!$A$2:$A$12,dMateriaPrima!$C$2:$C$12)</f>
        <v>4.4000000000000004</v>
      </c>
      <c r="O1771" s="3">
        <f t="shared" si="135"/>
        <v>26.400000000000002</v>
      </c>
      <c r="P1771" s="4">
        <f t="shared" si="136"/>
        <v>0</v>
      </c>
      <c r="Q1771" s="3">
        <f t="shared" si="137"/>
        <v>26.400000000000002</v>
      </c>
      <c r="R1771" t="str">
        <f t="shared" si="138"/>
        <v>Em atraso</v>
      </c>
      <c r="S1771" s="5">
        <f t="shared" si="139"/>
        <v>2</v>
      </c>
    </row>
    <row r="1772" spans="1:19" x14ac:dyDescent="0.25">
      <c r="A1772">
        <v>1771</v>
      </c>
      <c r="B1772" s="1">
        <v>43751</v>
      </c>
      <c r="C1772" s="1">
        <v>43751</v>
      </c>
      <c r="D1772" s="1">
        <v>43780</v>
      </c>
      <c r="E1772" s="1">
        <v>43783</v>
      </c>
      <c r="F1772">
        <v>1</v>
      </c>
      <c r="G1772">
        <v>5</v>
      </c>
      <c r="H1772">
        <v>234</v>
      </c>
      <c r="I1772" s="6">
        <v>0</v>
      </c>
      <c r="J1772">
        <v>2</v>
      </c>
      <c r="K1772" t="str">
        <f>_xlfn.XLOOKUP(fCompras!F1772,dComprador!$A$2:$A$7,dComprador!$B$2:$B$7)</f>
        <v>Alon</v>
      </c>
      <c r="L1772" t="str">
        <f>_xlfn.XLOOKUP(J1772,dFornecedor!$A$2:$A$6,dFornecedor!$B$2:$B$6)</f>
        <v>Minerva</v>
      </c>
      <c r="M1772" t="str">
        <f>_xlfn.XLOOKUP(G1772,dMateriaPrima!$A$2:$A$12,dMateriaPrima!$B$2:$B$12)</f>
        <v>Areia</v>
      </c>
      <c r="N1772" s="2">
        <f>_xlfn.XLOOKUP(G1772,dMateriaPrima!$A$2:$A$12,dMateriaPrima!$C$2:$C$12)</f>
        <v>3.59</v>
      </c>
      <c r="O1772" s="3">
        <f t="shared" si="135"/>
        <v>840.06</v>
      </c>
      <c r="P1772" s="4">
        <f t="shared" si="136"/>
        <v>0</v>
      </c>
      <c r="Q1772" s="3">
        <f t="shared" si="137"/>
        <v>840.06</v>
      </c>
      <c r="R1772" t="str">
        <f t="shared" si="138"/>
        <v>Em atraso</v>
      </c>
      <c r="S1772" s="5">
        <f t="shared" si="139"/>
        <v>3</v>
      </c>
    </row>
    <row r="1773" spans="1:19" x14ac:dyDescent="0.25">
      <c r="A1773">
        <v>1772</v>
      </c>
      <c r="B1773" s="1">
        <v>43751</v>
      </c>
      <c r="C1773" s="1">
        <v>43761</v>
      </c>
      <c r="D1773" s="1">
        <v>43770</v>
      </c>
      <c r="E1773" s="1">
        <v>43772</v>
      </c>
      <c r="F1773">
        <v>1</v>
      </c>
      <c r="G1773">
        <v>9</v>
      </c>
      <c r="H1773">
        <v>468</v>
      </c>
      <c r="I1773" s="6">
        <v>0</v>
      </c>
      <c r="J1773">
        <v>3</v>
      </c>
      <c r="K1773" t="str">
        <f>_xlfn.XLOOKUP(fCompras!F1773,dComprador!$A$2:$A$7,dComprador!$B$2:$B$7)</f>
        <v>Alon</v>
      </c>
      <c r="L1773" t="str">
        <f>_xlfn.XLOOKUP(J1773,dFornecedor!$A$2:$A$6,dFornecedor!$B$2:$B$6)</f>
        <v>StepUp</v>
      </c>
      <c r="M1773" t="str">
        <f>_xlfn.XLOOKUP(G1773,dMateriaPrima!$A$2:$A$12,dMateriaPrima!$B$2:$B$12)</f>
        <v>Couro</v>
      </c>
      <c r="N1773" s="2">
        <f>_xlfn.XLOOKUP(G1773,dMateriaPrima!$A$2:$A$12,dMateriaPrima!$C$2:$C$12)</f>
        <v>4.4000000000000004</v>
      </c>
      <c r="O1773" s="3">
        <f t="shared" si="135"/>
        <v>2059.2000000000003</v>
      </c>
      <c r="P1773" s="4">
        <f t="shared" si="136"/>
        <v>0</v>
      </c>
      <c r="Q1773" s="3">
        <f t="shared" si="137"/>
        <v>2059.2000000000003</v>
      </c>
      <c r="R1773" t="str">
        <f t="shared" si="138"/>
        <v>Em atraso</v>
      </c>
      <c r="S1773" s="5">
        <f t="shared" si="139"/>
        <v>2</v>
      </c>
    </row>
    <row r="1774" spans="1:19" x14ac:dyDescent="0.25">
      <c r="A1774">
        <v>1773</v>
      </c>
      <c r="B1774" s="1">
        <v>43751</v>
      </c>
      <c r="C1774" s="1">
        <v>43755</v>
      </c>
      <c r="D1774" s="1">
        <v>43774</v>
      </c>
      <c r="E1774" s="1">
        <v>43775</v>
      </c>
      <c r="F1774">
        <v>1</v>
      </c>
      <c r="G1774">
        <v>5</v>
      </c>
      <c r="H1774">
        <v>246</v>
      </c>
      <c r="I1774" s="6">
        <v>0</v>
      </c>
      <c r="J1774">
        <v>2</v>
      </c>
      <c r="K1774" t="str">
        <f>_xlfn.XLOOKUP(fCompras!F1774,dComprador!$A$2:$A$7,dComprador!$B$2:$B$7)</f>
        <v>Alon</v>
      </c>
      <c r="L1774" t="str">
        <f>_xlfn.XLOOKUP(J1774,dFornecedor!$A$2:$A$6,dFornecedor!$B$2:$B$6)</f>
        <v>Minerva</v>
      </c>
      <c r="M1774" t="str">
        <f>_xlfn.XLOOKUP(G1774,dMateriaPrima!$A$2:$A$12,dMateriaPrima!$B$2:$B$12)</f>
        <v>Areia</v>
      </c>
      <c r="N1774" s="2">
        <f>_xlfn.XLOOKUP(G1774,dMateriaPrima!$A$2:$A$12,dMateriaPrima!$C$2:$C$12)</f>
        <v>3.59</v>
      </c>
      <c r="O1774" s="3">
        <f t="shared" si="135"/>
        <v>883.14</v>
      </c>
      <c r="P1774" s="4">
        <f t="shared" si="136"/>
        <v>0</v>
      </c>
      <c r="Q1774" s="3">
        <f t="shared" si="137"/>
        <v>883.14</v>
      </c>
      <c r="R1774" t="str">
        <f t="shared" si="138"/>
        <v>Em atraso</v>
      </c>
      <c r="S1774" s="5">
        <f t="shared" si="139"/>
        <v>1</v>
      </c>
    </row>
    <row r="1775" spans="1:19" x14ac:dyDescent="0.25">
      <c r="A1775">
        <v>1774</v>
      </c>
      <c r="B1775" s="1">
        <v>43752</v>
      </c>
      <c r="C1775" s="1">
        <v>43752</v>
      </c>
      <c r="D1775" s="1">
        <v>43759</v>
      </c>
      <c r="E1775" s="1">
        <v>43756</v>
      </c>
      <c r="F1775">
        <v>4</v>
      </c>
      <c r="G1775">
        <v>7</v>
      </c>
      <c r="H1775">
        <v>65</v>
      </c>
      <c r="I1775" s="6">
        <v>0</v>
      </c>
      <c r="J1775">
        <v>2</v>
      </c>
      <c r="K1775" t="str">
        <f>_xlfn.XLOOKUP(fCompras!F1775,dComprador!$A$2:$A$7,dComprador!$B$2:$B$7)</f>
        <v>Lira</v>
      </c>
      <c r="L1775" t="str">
        <f>_xlfn.XLOOKUP(J1775,dFornecedor!$A$2:$A$6,dFornecedor!$B$2:$B$6)</f>
        <v>Minerva</v>
      </c>
      <c r="M1775" t="str">
        <f>_xlfn.XLOOKUP(G1775,dMateriaPrima!$A$2:$A$12,dMateriaPrima!$B$2:$B$12)</f>
        <v>Poliéster</v>
      </c>
      <c r="N1775" s="2">
        <f>_xlfn.XLOOKUP(G1775,dMateriaPrima!$A$2:$A$12,dMateriaPrima!$C$2:$C$12)</f>
        <v>8</v>
      </c>
      <c r="O1775" s="3">
        <f t="shared" si="135"/>
        <v>520</v>
      </c>
      <c r="P1775" s="4">
        <f t="shared" si="136"/>
        <v>0</v>
      </c>
      <c r="Q1775" s="3">
        <f t="shared" si="137"/>
        <v>520</v>
      </c>
      <c r="R1775" t="str">
        <f t="shared" si="138"/>
        <v>No prazo</v>
      </c>
      <c r="S1775" s="5">
        <f t="shared" si="139"/>
        <v>0</v>
      </c>
    </row>
    <row r="1776" spans="1:19" x14ac:dyDescent="0.25">
      <c r="A1776">
        <v>1775</v>
      </c>
      <c r="B1776" s="1">
        <v>43752</v>
      </c>
      <c r="C1776" s="1">
        <v>43761</v>
      </c>
      <c r="D1776" s="1">
        <v>43764</v>
      </c>
      <c r="E1776" s="1">
        <v>43769</v>
      </c>
      <c r="F1776">
        <v>4</v>
      </c>
      <c r="G1776">
        <v>11</v>
      </c>
      <c r="H1776">
        <v>113</v>
      </c>
      <c r="I1776" s="6">
        <v>0</v>
      </c>
      <c r="J1776">
        <v>3</v>
      </c>
      <c r="K1776" t="str">
        <f>_xlfn.XLOOKUP(fCompras!F1776,dComprador!$A$2:$A$7,dComprador!$B$2:$B$7)</f>
        <v>Lira</v>
      </c>
      <c r="L1776" t="str">
        <f>_xlfn.XLOOKUP(J1776,dFornecedor!$A$2:$A$6,dFornecedor!$B$2:$B$6)</f>
        <v>StepUp</v>
      </c>
      <c r="M1776" t="str">
        <f>_xlfn.XLOOKUP(G1776,dMateriaPrima!$A$2:$A$12,dMateriaPrima!$B$2:$B$12)</f>
        <v>Papel</v>
      </c>
      <c r="N1776" s="2">
        <f>_xlfn.XLOOKUP(G1776,dMateriaPrima!$A$2:$A$12,dMateriaPrima!$C$2:$C$12)</f>
        <v>9</v>
      </c>
      <c r="O1776" s="3">
        <f t="shared" si="135"/>
        <v>1017</v>
      </c>
      <c r="P1776" s="4">
        <f t="shared" si="136"/>
        <v>0</v>
      </c>
      <c r="Q1776" s="3">
        <f t="shared" si="137"/>
        <v>1017</v>
      </c>
      <c r="R1776" t="str">
        <f t="shared" si="138"/>
        <v>Em atraso</v>
      </c>
      <c r="S1776" s="5">
        <f t="shared" si="139"/>
        <v>5</v>
      </c>
    </row>
    <row r="1777" spans="1:19" x14ac:dyDescent="0.25">
      <c r="A1777">
        <v>1776</v>
      </c>
      <c r="B1777" s="1">
        <v>43752</v>
      </c>
      <c r="C1777" s="1">
        <v>43752</v>
      </c>
      <c r="D1777" s="1">
        <v>43779</v>
      </c>
      <c r="E1777" s="1">
        <v>43783</v>
      </c>
      <c r="F1777">
        <v>1</v>
      </c>
      <c r="G1777">
        <v>1</v>
      </c>
      <c r="H1777">
        <v>43</v>
      </c>
      <c r="I1777" s="6">
        <v>0</v>
      </c>
      <c r="J1777">
        <v>2</v>
      </c>
      <c r="K1777" t="str">
        <f>_xlfn.XLOOKUP(fCompras!F1777,dComprador!$A$2:$A$7,dComprador!$B$2:$B$7)</f>
        <v>Alon</v>
      </c>
      <c r="L1777" t="str">
        <f>_xlfn.XLOOKUP(J1777,dFornecedor!$A$2:$A$6,dFornecedor!$B$2:$B$6)</f>
        <v>Minerva</v>
      </c>
      <c r="M1777" t="str">
        <f>_xlfn.XLOOKUP(G1777,dMateriaPrima!$A$2:$A$12,dMateriaPrima!$B$2:$B$12)</f>
        <v>Tecido</v>
      </c>
      <c r="N1777" s="2">
        <f>_xlfn.XLOOKUP(G1777,dMateriaPrima!$A$2:$A$12,dMateriaPrima!$C$2:$C$12)</f>
        <v>18</v>
      </c>
      <c r="O1777" s="3">
        <f t="shared" si="135"/>
        <v>774</v>
      </c>
      <c r="P1777" s="4">
        <f t="shared" si="136"/>
        <v>0</v>
      </c>
      <c r="Q1777" s="3">
        <f t="shared" si="137"/>
        <v>774</v>
      </c>
      <c r="R1777" t="str">
        <f t="shared" si="138"/>
        <v>Em atraso</v>
      </c>
      <c r="S1777" s="5">
        <f t="shared" si="139"/>
        <v>4</v>
      </c>
    </row>
    <row r="1778" spans="1:19" x14ac:dyDescent="0.25">
      <c r="A1778">
        <v>1777</v>
      </c>
      <c r="B1778" s="1">
        <v>43752</v>
      </c>
      <c r="C1778" s="1">
        <v>43752</v>
      </c>
      <c r="D1778" s="1">
        <v>43782</v>
      </c>
      <c r="E1778" s="1">
        <v>43784</v>
      </c>
      <c r="F1778">
        <v>1</v>
      </c>
      <c r="G1778">
        <v>5</v>
      </c>
      <c r="H1778">
        <v>130</v>
      </c>
      <c r="I1778" s="6">
        <v>0</v>
      </c>
      <c r="J1778">
        <v>2</v>
      </c>
      <c r="K1778" t="str">
        <f>_xlfn.XLOOKUP(fCompras!F1778,dComprador!$A$2:$A$7,dComprador!$B$2:$B$7)</f>
        <v>Alon</v>
      </c>
      <c r="L1778" t="str">
        <f>_xlfn.XLOOKUP(J1778,dFornecedor!$A$2:$A$6,dFornecedor!$B$2:$B$6)</f>
        <v>Minerva</v>
      </c>
      <c r="M1778" t="str">
        <f>_xlfn.XLOOKUP(G1778,dMateriaPrima!$A$2:$A$12,dMateriaPrima!$B$2:$B$12)</f>
        <v>Areia</v>
      </c>
      <c r="N1778" s="2">
        <f>_xlfn.XLOOKUP(G1778,dMateriaPrima!$A$2:$A$12,dMateriaPrima!$C$2:$C$12)</f>
        <v>3.59</v>
      </c>
      <c r="O1778" s="3">
        <f t="shared" si="135"/>
        <v>466.7</v>
      </c>
      <c r="P1778" s="4">
        <f t="shared" si="136"/>
        <v>0</v>
      </c>
      <c r="Q1778" s="3">
        <f t="shared" si="137"/>
        <v>466.7</v>
      </c>
      <c r="R1778" t="str">
        <f t="shared" si="138"/>
        <v>Em atraso</v>
      </c>
      <c r="S1778" s="5">
        <f t="shared" si="139"/>
        <v>2</v>
      </c>
    </row>
    <row r="1779" spans="1:19" x14ac:dyDescent="0.25">
      <c r="A1779">
        <v>1778</v>
      </c>
      <c r="B1779" s="1">
        <v>43752</v>
      </c>
      <c r="C1779" s="1">
        <v>43752</v>
      </c>
      <c r="D1779" s="1">
        <v>43758</v>
      </c>
      <c r="E1779" s="1">
        <v>43760</v>
      </c>
      <c r="F1779">
        <v>4</v>
      </c>
      <c r="G1779">
        <v>7</v>
      </c>
      <c r="H1779">
        <v>188</v>
      </c>
      <c r="I1779" s="6">
        <v>0</v>
      </c>
      <c r="J1779">
        <v>2</v>
      </c>
      <c r="K1779" t="str">
        <f>_xlfn.XLOOKUP(fCompras!F1779,dComprador!$A$2:$A$7,dComprador!$B$2:$B$7)</f>
        <v>Lira</v>
      </c>
      <c r="L1779" t="str">
        <f>_xlfn.XLOOKUP(J1779,dFornecedor!$A$2:$A$6,dFornecedor!$B$2:$B$6)</f>
        <v>Minerva</v>
      </c>
      <c r="M1779" t="str">
        <f>_xlfn.XLOOKUP(G1779,dMateriaPrima!$A$2:$A$12,dMateriaPrima!$B$2:$B$12)</f>
        <v>Poliéster</v>
      </c>
      <c r="N1779" s="2">
        <f>_xlfn.XLOOKUP(G1779,dMateriaPrima!$A$2:$A$12,dMateriaPrima!$C$2:$C$12)</f>
        <v>8</v>
      </c>
      <c r="O1779" s="3">
        <f t="shared" si="135"/>
        <v>1504</v>
      </c>
      <c r="P1779" s="4">
        <f t="shared" si="136"/>
        <v>0</v>
      </c>
      <c r="Q1779" s="3">
        <f t="shared" si="137"/>
        <v>1504</v>
      </c>
      <c r="R1779" t="str">
        <f t="shared" si="138"/>
        <v>Em atraso</v>
      </c>
      <c r="S1779" s="5">
        <f t="shared" si="139"/>
        <v>2</v>
      </c>
    </row>
    <row r="1780" spans="1:19" x14ac:dyDescent="0.25">
      <c r="A1780">
        <v>1779</v>
      </c>
      <c r="B1780" s="1">
        <v>43752</v>
      </c>
      <c r="C1780" s="1">
        <v>43752</v>
      </c>
      <c r="D1780" s="1">
        <v>43758</v>
      </c>
      <c r="E1780" s="1">
        <v>43762</v>
      </c>
      <c r="F1780">
        <v>4</v>
      </c>
      <c r="G1780">
        <v>8</v>
      </c>
      <c r="H1780">
        <v>125</v>
      </c>
      <c r="I1780" s="6">
        <v>0</v>
      </c>
      <c r="J1780">
        <v>2</v>
      </c>
      <c r="K1780" t="str">
        <f>_xlfn.XLOOKUP(fCompras!F1780,dComprador!$A$2:$A$7,dComprador!$B$2:$B$7)</f>
        <v>Lira</v>
      </c>
      <c r="L1780" t="str">
        <f>_xlfn.XLOOKUP(J1780,dFornecedor!$A$2:$A$6,dFornecedor!$B$2:$B$6)</f>
        <v>Minerva</v>
      </c>
      <c r="M1780" t="str">
        <f>_xlfn.XLOOKUP(G1780,dMateriaPrima!$A$2:$A$12,dMateriaPrima!$B$2:$B$12)</f>
        <v>Cimento</v>
      </c>
      <c r="N1780" s="2">
        <f>_xlfn.XLOOKUP(G1780,dMateriaPrima!$A$2:$A$12,dMateriaPrima!$C$2:$C$12)</f>
        <v>23</v>
      </c>
      <c r="O1780" s="3">
        <f t="shared" si="135"/>
        <v>2875</v>
      </c>
      <c r="P1780" s="4">
        <f t="shared" si="136"/>
        <v>0</v>
      </c>
      <c r="Q1780" s="3">
        <f t="shared" si="137"/>
        <v>2875</v>
      </c>
      <c r="R1780" t="str">
        <f t="shared" si="138"/>
        <v>Em atraso</v>
      </c>
      <c r="S1780" s="5">
        <f t="shared" si="139"/>
        <v>4</v>
      </c>
    </row>
    <row r="1781" spans="1:19" x14ac:dyDescent="0.25">
      <c r="A1781">
        <v>1780</v>
      </c>
      <c r="B1781" s="1">
        <v>43752</v>
      </c>
      <c r="C1781" s="1">
        <v>43760</v>
      </c>
      <c r="D1781" s="1">
        <v>43762</v>
      </c>
      <c r="E1781" s="1">
        <v>43765</v>
      </c>
      <c r="F1781">
        <v>4</v>
      </c>
      <c r="G1781">
        <v>7</v>
      </c>
      <c r="H1781">
        <v>15</v>
      </c>
      <c r="I1781" s="6">
        <v>0</v>
      </c>
      <c r="J1781">
        <v>2</v>
      </c>
      <c r="K1781" t="str">
        <f>_xlfn.XLOOKUP(fCompras!F1781,dComprador!$A$2:$A$7,dComprador!$B$2:$B$7)</f>
        <v>Lira</v>
      </c>
      <c r="L1781" t="str">
        <f>_xlfn.XLOOKUP(J1781,dFornecedor!$A$2:$A$6,dFornecedor!$B$2:$B$6)</f>
        <v>Minerva</v>
      </c>
      <c r="M1781" t="str">
        <f>_xlfn.XLOOKUP(G1781,dMateriaPrima!$A$2:$A$12,dMateriaPrima!$B$2:$B$12)</f>
        <v>Poliéster</v>
      </c>
      <c r="N1781" s="2">
        <f>_xlfn.XLOOKUP(G1781,dMateriaPrima!$A$2:$A$12,dMateriaPrima!$C$2:$C$12)</f>
        <v>8</v>
      </c>
      <c r="O1781" s="3">
        <f t="shared" si="135"/>
        <v>120</v>
      </c>
      <c r="P1781" s="4">
        <f t="shared" si="136"/>
        <v>0</v>
      </c>
      <c r="Q1781" s="3">
        <f t="shared" si="137"/>
        <v>120</v>
      </c>
      <c r="R1781" t="str">
        <f t="shared" si="138"/>
        <v>Em atraso</v>
      </c>
      <c r="S1781" s="5">
        <f t="shared" si="139"/>
        <v>3</v>
      </c>
    </row>
    <row r="1782" spans="1:19" x14ac:dyDescent="0.25">
      <c r="A1782">
        <v>1781</v>
      </c>
      <c r="B1782" s="1">
        <v>43752</v>
      </c>
      <c r="C1782" s="1">
        <v>43758</v>
      </c>
      <c r="D1782" s="1">
        <v>43761</v>
      </c>
      <c r="E1782" s="1">
        <v>43761</v>
      </c>
      <c r="F1782">
        <v>4</v>
      </c>
      <c r="G1782">
        <v>9</v>
      </c>
      <c r="H1782">
        <v>337</v>
      </c>
      <c r="I1782" s="6">
        <v>0</v>
      </c>
      <c r="J1782">
        <v>2</v>
      </c>
      <c r="K1782" t="str">
        <f>_xlfn.XLOOKUP(fCompras!F1782,dComprador!$A$2:$A$7,dComprador!$B$2:$B$7)</f>
        <v>Lira</v>
      </c>
      <c r="L1782" t="str">
        <f>_xlfn.XLOOKUP(J1782,dFornecedor!$A$2:$A$6,dFornecedor!$B$2:$B$6)</f>
        <v>Minerva</v>
      </c>
      <c r="M1782" t="str">
        <f>_xlfn.XLOOKUP(G1782,dMateriaPrima!$A$2:$A$12,dMateriaPrima!$B$2:$B$12)</f>
        <v>Couro</v>
      </c>
      <c r="N1782" s="2">
        <f>_xlfn.XLOOKUP(G1782,dMateriaPrima!$A$2:$A$12,dMateriaPrima!$C$2:$C$12)</f>
        <v>4.4000000000000004</v>
      </c>
      <c r="O1782" s="3">
        <f t="shared" si="135"/>
        <v>1482.8000000000002</v>
      </c>
      <c r="P1782" s="4">
        <f t="shared" si="136"/>
        <v>0</v>
      </c>
      <c r="Q1782" s="3">
        <f t="shared" si="137"/>
        <v>1482.8000000000002</v>
      </c>
      <c r="R1782" t="str">
        <f t="shared" si="138"/>
        <v>No prazo</v>
      </c>
      <c r="S1782" s="5">
        <f t="shared" si="139"/>
        <v>0</v>
      </c>
    </row>
    <row r="1783" spans="1:19" x14ac:dyDescent="0.25">
      <c r="A1783">
        <v>1782</v>
      </c>
      <c r="B1783" s="1">
        <v>43752</v>
      </c>
      <c r="C1783" s="1">
        <v>43755</v>
      </c>
      <c r="D1783" s="1">
        <v>43772</v>
      </c>
      <c r="E1783" s="1">
        <v>43774</v>
      </c>
      <c r="F1783">
        <v>1</v>
      </c>
      <c r="G1783">
        <v>5</v>
      </c>
      <c r="H1783">
        <v>16</v>
      </c>
      <c r="I1783" s="6">
        <v>0</v>
      </c>
      <c r="J1783">
        <v>4</v>
      </c>
      <c r="K1783" t="str">
        <f>_xlfn.XLOOKUP(fCompras!F1783,dComprador!$A$2:$A$7,dComprador!$B$2:$B$7)</f>
        <v>Alon</v>
      </c>
      <c r="L1783" t="str">
        <f>_xlfn.XLOOKUP(J1783,dFornecedor!$A$2:$A$6,dFornecedor!$B$2:$B$6)</f>
        <v>AlphaOmega</v>
      </c>
      <c r="M1783" t="str">
        <f>_xlfn.XLOOKUP(G1783,dMateriaPrima!$A$2:$A$12,dMateriaPrima!$B$2:$B$12)</f>
        <v>Areia</v>
      </c>
      <c r="N1783" s="2">
        <f>_xlfn.XLOOKUP(G1783,dMateriaPrima!$A$2:$A$12,dMateriaPrima!$C$2:$C$12)</f>
        <v>3.59</v>
      </c>
      <c r="O1783" s="3">
        <f t="shared" si="135"/>
        <v>57.44</v>
      </c>
      <c r="P1783" s="4">
        <f t="shared" si="136"/>
        <v>0</v>
      </c>
      <c r="Q1783" s="3">
        <f t="shared" si="137"/>
        <v>57.44</v>
      </c>
      <c r="R1783" t="str">
        <f t="shared" si="138"/>
        <v>Em atraso</v>
      </c>
      <c r="S1783" s="5">
        <f t="shared" si="139"/>
        <v>2</v>
      </c>
    </row>
    <row r="1784" spans="1:19" x14ac:dyDescent="0.25">
      <c r="A1784">
        <v>1783</v>
      </c>
      <c r="B1784" s="1">
        <v>43752</v>
      </c>
      <c r="C1784" s="1">
        <v>43759</v>
      </c>
      <c r="D1784" s="1">
        <v>43771</v>
      </c>
      <c r="E1784" s="1">
        <v>43770</v>
      </c>
      <c r="F1784">
        <v>1</v>
      </c>
      <c r="G1784">
        <v>5</v>
      </c>
      <c r="H1784">
        <v>372</v>
      </c>
      <c r="I1784" s="6">
        <v>0</v>
      </c>
      <c r="J1784">
        <v>2</v>
      </c>
      <c r="K1784" t="str">
        <f>_xlfn.XLOOKUP(fCompras!F1784,dComprador!$A$2:$A$7,dComprador!$B$2:$B$7)</f>
        <v>Alon</v>
      </c>
      <c r="L1784" t="str">
        <f>_xlfn.XLOOKUP(J1784,dFornecedor!$A$2:$A$6,dFornecedor!$B$2:$B$6)</f>
        <v>Minerva</v>
      </c>
      <c r="M1784" t="str">
        <f>_xlfn.XLOOKUP(G1784,dMateriaPrima!$A$2:$A$12,dMateriaPrima!$B$2:$B$12)</f>
        <v>Areia</v>
      </c>
      <c r="N1784" s="2">
        <f>_xlfn.XLOOKUP(G1784,dMateriaPrima!$A$2:$A$12,dMateriaPrima!$C$2:$C$12)</f>
        <v>3.59</v>
      </c>
      <c r="O1784" s="3">
        <f t="shared" si="135"/>
        <v>1335.48</v>
      </c>
      <c r="P1784" s="4">
        <f t="shared" si="136"/>
        <v>0</v>
      </c>
      <c r="Q1784" s="3">
        <f t="shared" si="137"/>
        <v>1335.48</v>
      </c>
      <c r="R1784" t="str">
        <f t="shared" si="138"/>
        <v>No prazo</v>
      </c>
      <c r="S1784" s="5">
        <f t="shared" si="139"/>
        <v>0</v>
      </c>
    </row>
    <row r="1785" spans="1:19" x14ac:dyDescent="0.25">
      <c r="A1785">
        <v>1784</v>
      </c>
      <c r="B1785" s="1">
        <v>43752</v>
      </c>
      <c r="C1785" s="1">
        <v>43756</v>
      </c>
      <c r="D1785" s="1">
        <v>43770</v>
      </c>
      <c r="E1785" s="1">
        <v>43768</v>
      </c>
      <c r="F1785">
        <v>2</v>
      </c>
      <c r="G1785">
        <v>5</v>
      </c>
      <c r="H1785">
        <v>10</v>
      </c>
      <c r="I1785" s="6">
        <v>0</v>
      </c>
      <c r="J1785">
        <v>1</v>
      </c>
      <c r="K1785" t="str">
        <f>_xlfn.XLOOKUP(fCompras!F1785,dComprador!$A$2:$A$7,dComprador!$B$2:$B$7)</f>
        <v>João</v>
      </c>
      <c r="L1785" t="str">
        <f>_xlfn.XLOOKUP(J1785,dFornecedor!$A$2:$A$6,dFornecedor!$B$2:$B$6)</f>
        <v>NorthShore</v>
      </c>
      <c r="M1785" t="str">
        <f>_xlfn.XLOOKUP(G1785,dMateriaPrima!$A$2:$A$12,dMateriaPrima!$B$2:$B$12)</f>
        <v>Areia</v>
      </c>
      <c r="N1785" s="2">
        <f>_xlfn.XLOOKUP(G1785,dMateriaPrima!$A$2:$A$12,dMateriaPrima!$C$2:$C$12)</f>
        <v>3.59</v>
      </c>
      <c r="O1785" s="3">
        <f t="shared" si="135"/>
        <v>35.9</v>
      </c>
      <c r="P1785" s="4">
        <f t="shared" si="136"/>
        <v>0</v>
      </c>
      <c r="Q1785" s="3">
        <f t="shared" si="137"/>
        <v>35.9</v>
      </c>
      <c r="R1785" t="str">
        <f t="shared" si="138"/>
        <v>No prazo</v>
      </c>
      <c r="S1785" s="5">
        <f t="shared" si="139"/>
        <v>0</v>
      </c>
    </row>
    <row r="1786" spans="1:19" x14ac:dyDescent="0.25">
      <c r="A1786">
        <v>1785</v>
      </c>
      <c r="B1786" s="1">
        <v>43752</v>
      </c>
      <c r="C1786" s="1">
        <v>43759</v>
      </c>
      <c r="D1786" s="1">
        <v>43777</v>
      </c>
      <c r="E1786" s="1">
        <v>43780</v>
      </c>
      <c r="F1786">
        <v>1</v>
      </c>
      <c r="G1786">
        <v>5</v>
      </c>
      <c r="H1786">
        <v>633</v>
      </c>
      <c r="I1786" s="6">
        <v>0</v>
      </c>
      <c r="J1786">
        <v>3</v>
      </c>
      <c r="K1786" t="str">
        <f>_xlfn.XLOOKUP(fCompras!F1786,dComprador!$A$2:$A$7,dComprador!$B$2:$B$7)</f>
        <v>Alon</v>
      </c>
      <c r="L1786" t="str">
        <f>_xlfn.XLOOKUP(J1786,dFornecedor!$A$2:$A$6,dFornecedor!$B$2:$B$6)</f>
        <v>StepUp</v>
      </c>
      <c r="M1786" t="str">
        <f>_xlfn.XLOOKUP(G1786,dMateriaPrima!$A$2:$A$12,dMateriaPrima!$B$2:$B$12)</f>
        <v>Areia</v>
      </c>
      <c r="N1786" s="2">
        <f>_xlfn.XLOOKUP(G1786,dMateriaPrima!$A$2:$A$12,dMateriaPrima!$C$2:$C$12)</f>
        <v>3.59</v>
      </c>
      <c r="O1786" s="3">
        <f t="shared" si="135"/>
        <v>2272.4699999999998</v>
      </c>
      <c r="P1786" s="4">
        <f t="shared" si="136"/>
        <v>0</v>
      </c>
      <c r="Q1786" s="3">
        <f t="shared" si="137"/>
        <v>2272.4699999999998</v>
      </c>
      <c r="R1786" t="str">
        <f t="shared" si="138"/>
        <v>Em atraso</v>
      </c>
      <c r="S1786" s="5">
        <f t="shared" si="139"/>
        <v>3</v>
      </c>
    </row>
    <row r="1787" spans="1:19" x14ac:dyDescent="0.25">
      <c r="A1787">
        <v>1786</v>
      </c>
      <c r="B1787" s="1">
        <v>43752</v>
      </c>
      <c r="C1787" s="1">
        <v>43752</v>
      </c>
      <c r="D1787" s="1">
        <v>43782</v>
      </c>
      <c r="E1787" s="1">
        <v>43785</v>
      </c>
      <c r="F1787">
        <v>1</v>
      </c>
      <c r="G1787">
        <v>7</v>
      </c>
      <c r="H1787">
        <v>281</v>
      </c>
      <c r="I1787" s="6">
        <v>0</v>
      </c>
      <c r="J1787">
        <v>2</v>
      </c>
      <c r="K1787" t="str">
        <f>_xlfn.XLOOKUP(fCompras!F1787,dComprador!$A$2:$A$7,dComprador!$B$2:$B$7)</f>
        <v>Alon</v>
      </c>
      <c r="L1787" t="str">
        <f>_xlfn.XLOOKUP(J1787,dFornecedor!$A$2:$A$6,dFornecedor!$B$2:$B$6)</f>
        <v>Minerva</v>
      </c>
      <c r="M1787" t="str">
        <f>_xlfn.XLOOKUP(G1787,dMateriaPrima!$A$2:$A$12,dMateriaPrima!$B$2:$B$12)</f>
        <v>Poliéster</v>
      </c>
      <c r="N1787" s="2">
        <f>_xlfn.XLOOKUP(G1787,dMateriaPrima!$A$2:$A$12,dMateriaPrima!$C$2:$C$12)</f>
        <v>8</v>
      </c>
      <c r="O1787" s="3">
        <f t="shared" si="135"/>
        <v>2248</v>
      </c>
      <c r="P1787" s="4">
        <f t="shared" si="136"/>
        <v>0</v>
      </c>
      <c r="Q1787" s="3">
        <f t="shared" si="137"/>
        <v>2248</v>
      </c>
      <c r="R1787" t="str">
        <f t="shared" si="138"/>
        <v>Em atraso</v>
      </c>
      <c r="S1787" s="5">
        <f t="shared" si="139"/>
        <v>3</v>
      </c>
    </row>
    <row r="1788" spans="1:19" x14ac:dyDescent="0.25">
      <c r="A1788">
        <v>1787</v>
      </c>
      <c r="B1788" s="1">
        <v>43752</v>
      </c>
      <c r="C1788" s="1">
        <v>43756</v>
      </c>
      <c r="D1788" s="1">
        <v>43775</v>
      </c>
      <c r="E1788" s="1">
        <v>43775</v>
      </c>
      <c r="F1788">
        <v>1</v>
      </c>
      <c r="G1788">
        <v>1</v>
      </c>
      <c r="H1788">
        <v>292</v>
      </c>
      <c r="I1788" s="6">
        <v>0</v>
      </c>
      <c r="J1788">
        <v>2</v>
      </c>
      <c r="K1788" t="str">
        <f>_xlfn.XLOOKUP(fCompras!F1788,dComprador!$A$2:$A$7,dComprador!$B$2:$B$7)</f>
        <v>Alon</v>
      </c>
      <c r="L1788" t="str">
        <f>_xlfn.XLOOKUP(J1788,dFornecedor!$A$2:$A$6,dFornecedor!$B$2:$B$6)</f>
        <v>Minerva</v>
      </c>
      <c r="M1788" t="str">
        <f>_xlfn.XLOOKUP(G1788,dMateriaPrima!$A$2:$A$12,dMateriaPrima!$B$2:$B$12)</f>
        <v>Tecido</v>
      </c>
      <c r="N1788" s="2">
        <f>_xlfn.XLOOKUP(G1788,dMateriaPrima!$A$2:$A$12,dMateriaPrima!$C$2:$C$12)</f>
        <v>18</v>
      </c>
      <c r="O1788" s="3">
        <f t="shared" si="135"/>
        <v>5256</v>
      </c>
      <c r="P1788" s="4">
        <f t="shared" si="136"/>
        <v>0</v>
      </c>
      <c r="Q1788" s="3">
        <f t="shared" si="137"/>
        <v>5256</v>
      </c>
      <c r="R1788" t="str">
        <f t="shared" si="138"/>
        <v>No prazo</v>
      </c>
      <c r="S1788" s="5">
        <f t="shared" si="139"/>
        <v>0</v>
      </c>
    </row>
    <row r="1789" spans="1:19" x14ac:dyDescent="0.25">
      <c r="A1789">
        <v>1788</v>
      </c>
      <c r="B1789" s="1">
        <v>43753</v>
      </c>
      <c r="C1789" s="1">
        <v>43754</v>
      </c>
      <c r="D1789" s="1">
        <v>43761</v>
      </c>
      <c r="E1789" s="1">
        <v>43761</v>
      </c>
      <c r="F1789">
        <v>4</v>
      </c>
      <c r="G1789">
        <v>7</v>
      </c>
      <c r="H1789">
        <v>153</v>
      </c>
      <c r="I1789" s="6">
        <v>0</v>
      </c>
      <c r="J1789">
        <v>4</v>
      </c>
      <c r="K1789" t="str">
        <f>_xlfn.XLOOKUP(fCompras!F1789,dComprador!$A$2:$A$7,dComprador!$B$2:$B$7)</f>
        <v>Lira</v>
      </c>
      <c r="L1789" t="str">
        <f>_xlfn.XLOOKUP(J1789,dFornecedor!$A$2:$A$6,dFornecedor!$B$2:$B$6)</f>
        <v>AlphaOmega</v>
      </c>
      <c r="M1789" t="str">
        <f>_xlfn.XLOOKUP(G1789,dMateriaPrima!$A$2:$A$12,dMateriaPrima!$B$2:$B$12)</f>
        <v>Poliéster</v>
      </c>
      <c r="N1789" s="2">
        <f>_xlfn.XLOOKUP(G1789,dMateriaPrima!$A$2:$A$12,dMateriaPrima!$C$2:$C$12)</f>
        <v>8</v>
      </c>
      <c r="O1789" s="3">
        <f t="shared" si="135"/>
        <v>1224</v>
      </c>
      <c r="P1789" s="4">
        <f t="shared" si="136"/>
        <v>0</v>
      </c>
      <c r="Q1789" s="3">
        <f t="shared" si="137"/>
        <v>1224</v>
      </c>
      <c r="R1789" t="str">
        <f t="shared" si="138"/>
        <v>No prazo</v>
      </c>
      <c r="S1789" s="5">
        <f t="shared" si="139"/>
        <v>0</v>
      </c>
    </row>
    <row r="1790" spans="1:19" x14ac:dyDescent="0.25">
      <c r="A1790">
        <v>1789</v>
      </c>
      <c r="B1790" s="1">
        <v>43753</v>
      </c>
      <c r="C1790" s="1">
        <v>43753</v>
      </c>
      <c r="D1790" s="1">
        <v>43760</v>
      </c>
      <c r="E1790" s="1">
        <v>43761</v>
      </c>
      <c r="F1790">
        <v>4</v>
      </c>
      <c r="G1790">
        <v>1</v>
      </c>
      <c r="H1790">
        <v>124</v>
      </c>
      <c r="I1790" s="6">
        <v>0</v>
      </c>
      <c r="J1790">
        <v>4</v>
      </c>
      <c r="K1790" t="str">
        <f>_xlfn.XLOOKUP(fCompras!F1790,dComprador!$A$2:$A$7,dComprador!$B$2:$B$7)</f>
        <v>Lira</v>
      </c>
      <c r="L1790" t="str">
        <f>_xlfn.XLOOKUP(J1790,dFornecedor!$A$2:$A$6,dFornecedor!$B$2:$B$6)</f>
        <v>AlphaOmega</v>
      </c>
      <c r="M1790" t="str">
        <f>_xlfn.XLOOKUP(G1790,dMateriaPrima!$A$2:$A$12,dMateriaPrima!$B$2:$B$12)</f>
        <v>Tecido</v>
      </c>
      <c r="N1790" s="2">
        <f>_xlfn.XLOOKUP(G1790,dMateriaPrima!$A$2:$A$12,dMateriaPrima!$C$2:$C$12)</f>
        <v>18</v>
      </c>
      <c r="O1790" s="3">
        <f t="shared" si="135"/>
        <v>2232</v>
      </c>
      <c r="P1790" s="4">
        <f t="shared" si="136"/>
        <v>0</v>
      </c>
      <c r="Q1790" s="3">
        <f t="shared" si="137"/>
        <v>2232</v>
      </c>
      <c r="R1790" t="str">
        <f t="shared" si="138"/>
        <v>Em atraso</v>
      </c>
      <c r="S1790" s="5">
        <f t="shared" si="139"/>
        <v>1</v>
      </c>
    </row>
    <row r="1791" spans="1:19" x14ac:dyDescent="0.25">
      <c r="A1791">
        <v>1790</v>
      </c>
      <c r="B1791" s="1">
        <v>43753</v>
      </c>
      <c r="C1791" s="1">
        <v>43759</v>
      </c>
      <c r="D1791" s="1">
        <v>43760</v>
      </c>
      <c r="E1791" s="1">
        <v>43762</v>
      </c>
      <c r="F1791">
        <v>4</v>
      </c>
      <c r="G1791">
        <v>7</v>
      </c>
      <c r="H1791">
        <v>645</v>
      </c>
      <c r="I1791" s="6">
        <v>0</v>
      </c>
      <c r="J1791">
        <v>2</v>
      </c>
      <c r="K1791" t="str">
        <f>_xlfn.XLOOKUP(fCompras!F1791,dComprador!$A$2:$A$7,dComprador!$B$2:$B$7)</f>
        <v>Lira</v>
      </c>
      <c r="L1791" t="str">
        <f>_xlfn.XLOOKUP(J1791,dFornecedor!$A$2:$A$6,dFornecedor!$B$2:$B$6)</f>
        <v>Minerva</v>
      </c>
      <c r="M1791" t="str">
        <f>_xlfn.XLOOKUP(G1791,dMateriaPrima!$A$2:$A$12,dMateriaPrima!$B$2:$B$12)</f>
        <v>Poliéster</v>
      </c>
      <c r="N1791" s="2">
        <f>_xlfn.XLOOKUP(G1791,dMateriaPrima!$A$2:$A$12,dMateriaPrima!$C$2:$C$12)</f>
        <v>8</v>
      </c>
      <c r="O1791" s="3">
        <f t="shared" si="135"/>
        <v>5160</v>
      </c>
      <c r="P1791" s="4">
        <f t="shared" si="136"/>
        <v>0</v>
      </c>
      <c r="Q1791" s="3">
        <f t="shared" si="137"/>
        <v>5160</v>
      </c>
      <c r="R1791" t="str">
        <f t="shared" si="138"/>
        <v>Em atraso</v>
      </c>
      <c r="S1791" s="5">
        <f t="shared" si="139"/>
        <v>2</v>
      </c>
    </row>
    <row r="1792" spans="1:19" x14ac:dyDescent="0.25">
      <c r="A1792">
        <v>1791</v>
      </c>
      <c r="B1792" s="1">
        <v>43753</v>
      </c>
      <c r="C1792" s="1">
        <v>43758</v>
      </c>
      <c r="D1792" s="1">
        <v>43765</v>
      </c>
      <c r="E1792" s="1">
        <v>43765</v>
      </c>
      <c r="F1792">
        <v>3</v>
      </c>
      <c r="G1792">
        <v>4</v>
      </c>
      <c r="H1792">
        <v>328</v>
      </c>
      <c r="I1792" s="6">
        <v>0</v>
      </c>
      <c r="J1792">
        <v>1</v>
      </c>
      <c r="K1792" t="str">
        <f>_xlfn.XLOOKUP(fCompras!F1792,dComprador!$A$2:$A$7,dComprador!$B$2:$B$7)</f>
        <v>Diego</v>
      </c>
      <c r="L1792" t="str">
        <f>_xlfn.XLOOKUP(J1792,dFornecedor!$A$2:$A$6,dFornecedor!$B$2:$B$6)</f>
        <v>NorthShore</v>
      </c>
      <c r="M1792" t="str">
        <f>_xlfn.XLOOKUP(G1792,dMateriaPrima!$A$2:$A$12,dMateriaPrima!$B$2:$B$12)</f>
        <v>Madeira</v>
      </c>
      <c r="N1792" s="2">
        <f>_xlfn.XLOOKUP(G1792,dMateriaPrima!$A$2:$A$12,dMateriaPrima!$C$2:$C$12)</f>
        <v>168</v>
      </c>
      <c r="O1792" s="3">
        <f t="shared" si="135"/>
        <v>55104</v>
      </c>
      <c r="P1792" s="4">
        <f t="shared" si="136"/>
        <v>0</v>
      </c>
      <c r="Q1792" s="3">
        <f t="shared" si="137"/>
        <v>55104</v>
      </c>
      <c r="R1792" t="str">
        <f t="shared" si="138"/>
        <v>No prazo</v>
      </c>
      <c r="S1792" s="5">
        <f t="shared" si="139"/>
        <v>0</v>
      </c>
    </row>
    <row r="1793" spans="1:19" x14ac:dyDescent="0.25">
      <c r="A1793">
        <v>1792</v>
      </c>
      <c r="B1793" s="1">
        <v>43754</v>
      </c>
      <c r="C1793" s="1">
        <v>43754</v>
      </c>
      <c r="D1793" s="1">
        <v>43760</v>
      </c>
      <c r="E1793" s="1">
        <v>43762</v>
      </c>
      <c r="F1793">
        <v>4</v>
      </c>
      <c r="G1793">
        <v>7</v>
      </c>
      <c r="H1793">
        <v>11</v>
      </c>
      <c r="I1793" s="6">
        <v>0</v>
      </c>
      <c r="J1793">
        <v>2</v>
      </c>
      <c r="K1793" t="str">
        <f>_xlfn.XLOOKUP(fCompras!F1793,dComprador!$A$2:$A$7,dComprador!$B$2:$B$7)</f>
        <v>Lira</v>
      </c>
      <c r="L1793" t="str">
        <f>_xlfn.XLOOKUP(J1793,dFornecedor!$A$2:$A$6,dFornecedor!$B$2:$B$6)</f>
        <v>Minerva</v>
      </c>
      <c r="M1793" t="str">
        <f>_xlfn.XLOOKUP(G1793,dMateriaPrima!$A$2:$A$12,dMateriaPrima!$B$2:$B$12)</f>
        <v>Poliéster</v>
      </c>
      <c r="N1793" s="2">
        <f>_xlfn.XLOOKUP(G1793,dMateriaPrima!$A$2:$A$12,dMateriaPrima!$C$2:$C$12)</f>
        <v>8</v>
      </c>
      <c r="O1793" s="3">
        <f t="shared" si="135"/>
        <v>88</v>
      </c>
      <c r="P1793" s="4">
        <f t="shared" si="136"/>
        <v>0</v>
      </c>
      <c r="Q1793" s="3">
        <f t="shared" si="137"/>
        <v>88</v>
      </c>
      <c r="R1793" t="str">
        <f t="shared" si="138"/>
        <v>Em atraso</v>
      </c>
      <c r="S1793" s="5">
        <f t="shared" si="139"/>
        <v>2</v>
      </c>
    </row>
    <row r="1794" spans="1:19" x14ac:dyDescent="0.25">
      <c r="A1794">
        <v>1793</v>
      </c>
      <c r="B1794" s="1">
        <v>43754</v>
      </c>
      <c r="C1794" s="1">
        <v>43762</v>
      </c>
      <c r="D1794" s="1">
        <v>43763</v>
      </c>
      <c r="E1794" s="1">
        <v>43766</v>
      </c>
      <c r="F1794">
        <v>4</v>
      </c>
      <c r="G1794">
        <v>7</v>
      </c>
      <c r="H1794">
        <v>74</v>
      </c>
      <c r="I1794" s="6">
        <v>0</v>
      </c>
      <c r="J1794">
        <v>3</v>
      </c>
      <c r="K1794" t="str">
        <f>_xlfn.XLOOKUP(fCompras!F1794,dComprador!$A$2:$A$7,dComprador!$B$2:$B$7)</f>
        <v>Lira</v>
      </c>
      <c r="L1794" t="str">
        <f>_xlfn.XLOOKUP(J1794,dFornecedor!$A$2:$A$6,dFornecedor!$B$2:$B$6)</f>
        <v>StepUp</v>
      </c>
      <c r="M1794" t="str">
        <f>_xlfn.XLOOKUP(G1794,dMateriaPrima!$A$2:$A$12,dMateriaPrima!$B$2:$B$12)</f>
        <v>Poliéster</v>
      </c>
      <c r="N1794" s="2">
        <f>_xlfn.XLOOKUP(G1794,dMateriaPrima!$A$2:$A$12,dMateriaPrima!$C$2:$C$12)</f>
        <v>8</v>
      </c>
      <c r="O1794" s="3">
        <f t="shared" si="135"/>
        <v>592</v>
      </c>
      <c r="P1794" s="4">
        <f t="shared" si="136"/>
        <v>0</v>
      </c>
      <c r="Q1794" s="3">
        <f t="shared" si="137"/>
        <v>592</v>
      </c>
      <c r="R1794" t="str">
        <f t="shared" si="138"/>
        <v>Em atraso</v>
      </c>
      <c r="S1794" s="5">
        <f t="shared" si="139"/>
        <v>3</v>
      </c>
    </row>
    <row r="1795" spans="1:19" x14ac:dyDescent="0.25">
      <c r="A1795">
        <v>1794</v>
      </c>
      <c r="B1795" s="1">
        <v>43754</v>
      </c>
      <c r="C1795" s="1">
        <v>43754</v>
      </c>
      <c r="D1795" s="1">
        <v>43759</v>
      </c>
      <c r="E1795" s="1">
        <v>43762</v>
      </c>
      <c r="F1795">
        <v>4</v>
      </c>
      <c r="G1795">
        <v>9</v>
      </c>
      <c r="H1795">
        <v>29</v>
      </c>
      <c r="I1795" s="6">
        <v>0</v>
      </c>
      <c r="J1795">
        <v>4</v>
      </c>
      <c r="K1795" t="str">
        <f>_xlfn.XLOOKUP(fCompras!F1795,dComprador!$A$2:$A$7,dComprador!$B$2:$B$7)</f>
        <v>Lira</v>
      </c>
      <c r="L1795" t="str">
        <f>_xlfn.XLOOKUP(J1795,dFornecedor!$A$2:$A$6,dFornecedor!$B$2:$B$6)</f>
        <v>AlphaOmega</v>
      </c>
      <c r="M1795" t="str">
        <f>_xlfn.XLOOKUP(G1795,dMateriaPrima!$A$2:$A$12,dMateriaPrima!$B$2:$B$12)</f>
        <v>Couro</v>
      </c>
      <c r="N1795" s="2">
        <f>_xlfn.XLOOKUP(G1795,dMateriaPrima!$A$2:$A$12,dMateriaPrima!$C$2:$C$12)</f>
        <v>4.4000000000000004</v>
      </c>
      <c r="O1795" s="3">
        <f t="shared" ref="O1795:O1858" si="140">PRODUCT(H1795,N1795)</f>
        <v>127.60000000000001</v>
      </c>
      <c r="P1795" s="4">
        <f t="shared" ref="P1795:P1858" si="141">PRODUCT(O1795,I1795)</f>
        <v>0</v>
      </c>
      <c r="Q1795" s="3">
        <f t="shared" ref="Q1795:Q1858" si="142">O1795-P1795</f>
        <v>127.60000000000001</v>
      </c>
      <c r="R1795" t="str">
        <f t="shared" ref="R1795:R1858" si="143">IF(E1795&lt;=D1795,"No prazo",IF(E1795&gt;D1795,"Em atraso"))</f>
        <v>Em atraso</v>
      </c>
      <c r="S1795" s="5">
        <f t="shared" ref="S1795:S1858" si="144">IF(E1795 &gt;D1795, E1795-D1795,0)</f>
        <v>3</v>
      </c>
    </row>
    <row r="1796" spans="1:19" x14ac:dyDescent="0.25">
      <c r="A1796">
        <v>1795</v>
      </c>
      <c r="B1796" s="1">
        <v>43754</v>
      </c>
      <c r="C1796" s="1">
        <v>43754</v>
      </c>
      <c r="D1796" s="1">
        <v>43774</v>
      </c>
      <c r="E1796" s="1">
        <v>43775</v>
      </c>
      <c r="F1796">
        <v>1</v>
      </c>
      <c r="G1796">
        <v>9</v>
      </c>
      <c r="H1796">
        <v>56</v>
      </c>
      <c r="I1796" s="6">
        <v>0</v>
      </c>
      <c r="J1796">
        <v>5</v>
      </c>
      <c r="K1796" t="str">
        <f>_xlfn.XLOOKUP(fCompras!F1796,dComprador!$A$2:$A$7,dComprador!$B$2:$B$7)</f>
        <v>Alon</v>
      </c>
      <c r="L1796" t="str">
        <f>_xlfn.XLOOKUP(J1796,dFornecedor!$A$2:$A$6,dFornecedor!$B$2:$B$6)</f>
        <v>Atlas</v>
      </c>
      <c r="M1796" t="str">
        <f>_xlfn.XLOOKUP(G1796,dMateriaPrima!$A$2:$A$12,dMateriaPrima!$B$2:$B$12)</f>
        <v>Couro</v>
      </c>
      <c r="N1796" s="2">
        <f>_xlfn.XLOOKUP(G1796,dMateriaPrima!$A$2:$A$12,dMateriaPrima!$C$2:$C$12)</f>
        <v>4.4000000000000004</v>
      </c>
      <c r="O1796" s="3">
        <f t="shared" si="140"/>
        <v>246.40000000000003</v>
      </c>
      <c r="P1796" s="4">
        <f t="shared" si="141"/>
        <v>0</v>
      </c>
      <c r="Q1796" s="3">
        <f t="shared" si="142"/>
        <v>246.40000000000003</v>
      </c>
      <c r="R1796" t="str">
        <f t="shared" si="143"/>
        <v>Em atraso</v>
      </c>
      <c r="S1796" s="5">
        <f t="shared" si="144"/>
        <v>1</v>
      </c>
    </row>
    <row r="1797" spans="1:19" x14ac:dyDescent="0.25">
      <c r="A1797">
        <v>1796</v>
      </c>
      <c r="B1797" s="1">
        <v>43754</v>
      </c>
      <c r="C1797" s="1">
        <v>43763</v>
      </c>
      <c r="D1797" s="1">
        <v>43773</v>
      </c>
      <c r="E1797" s="1">
        <v>43778</v>
      </c>
      <c r="F1797">
        <v>1</v>
      </c>
      <c r="G1797">
        <v>11</v>
      </c>
      <c r="H1797">
        <v>135</v>
      </c>
      <c r="I1797" s="6">
        <v>0</v>
      </c>
      <c r="J1797">
        <v>1</v>
      </c>
      <c r="K1797" t="str">
        <f>_xlfn.XLOOKUP(fCompras!F1797,dComprador!$A$2:$A$7,dComprador!$B$2:$B$7)</f>
        <v>Alon</v>
      </c>
      <c r="L1797" t="str">
        <f>_xlfn.XLOOKUP(J1797,dFornecedor!$A$2:$A$6,dFornecedor!$B$2:$B$6)</f>
        <v>NorthShore</v>
      </c>
      <c r="M1797" t="str">
        <f>_xlfn.XLOOKUP(G1797,dMateriaPrima!$A$2:$A$12,dMateriaPrima!$B$2:$B$12)</f>
        <v>Papel</v>
      </c>
      <c r="N1797" s="2">
        <f>_xlfn.XLOOKUP(G1797,dMateriaPrima!$A$2:$A$12,dMateriaPrima!$C$2:$C$12)</f>
        <v>9</v>
      </c>
      <c r="O1797" s="3">
        <f t="shared" si="140"/>
        <v>1215</v>
      </c>
      <c r="P1797" s="4">
        <f t="shared" si="141"/>
        <v>0</v>
      </c>
      <c r="Q1797" s="3">
        <f t="shared" si="142"/>
        <v>1215</v>
      </c>
      <c r="R1797" t="str">
        <f t="shared" si="143"/>
        <v>Em atraso</v>
      </c>
      <c r="S1797" s="5">
        <f t="shared" si="144"/>
        <v>5</v>
      </c>
    </row>
    <row r="1798" spans="1:19" x14ac:dyDescent="0.25">
      <c r="A1798">
        <v>1797</v>
      </c>
      <c r="B1798" s="1">
        <v>43754</v>
      </c>
      <c r="C1798" s="1">
        <v>43754</v>
      </c>
      <c r="D1798" s="1">
        <v>43784</v>
      </c>
      <c r="E1798" s="1">
        <v>43784</v>
      </c>
      <c r="F1798">
        <v>1</v>
      </c>
      <c r="G1798">
        <v>6</v>
      </c>
      <c r="H1798">
        <v>336</v>
      </c>
      <c r="I1798" s="6">
        <v>0</v>
      </c>
      <c r="J1798">
        <v>2</v>
      </c>
      <c r="K1798" t="str">
        <f>_xlfn.XLOOKUP(fCompras!F1798,dComprador!$A$2:$A$7,dComprador!$B$2:$B$7)</f>
        <v>Alon</v>
      </c>
      <c r="L1798" t="str">
        <f>_xlfn.XLOOKUP(J1798,dFornecedor!$A$2:$A$6,dFornecedor!$B$2:$B$6)</f>
        <v>Minerva</v>
      </c>
      <c r="M1798" t="str">
        <f>_xlfn.XLOOKUP(G1798,dMateriaPrima!$A$2:$A$12,dMateriaPrima!$B$2:$B$12)</f>
        <v>Fio Algodão</v>
      </c>
      <c r="N1798" s="2">
        <f>_xlfn.XLOOKUP(G1798,dMateriaPrima!$A$2:$A$12,dMateriaPrima!$C$2:$C$12)</f>
        <v>55.9</v>
      </c>
      <c r="O1798" s="3">
        <f t="shared" si="140"/>
        <v>18782.399999999998</v>
      </c>
      <c r="P1798" s="4">
        <f t="shared" si="141"/>
        <v>0</v>
      </c>
      <c r="Q1798" s="3">
        <f t="shared" si="142"/>
        <v>18782.399999999998</v>
      </c>
      <c r="R1798" t="str">
        <f t="shared" si="143"/>
        <v>No prazo</v>
      </c>
      <c r="S1798" s="5">
        <f t="shared" si="144"/>
        <v>0</v>
      </c>
    </row>
    <row r="1799" spans="1:19" x14ac:dyDescent="0.25">
      <c r="A1799">
        <v>1798</v>
      </c>
      <c r="B1799" s="1">
        <v>43754</v>
      </c>
      <c r="C1799" s="1">
        <v>43764</v>
      </c>
      <c r="D1799" s="1">
        <v>43784</v>
      </c>
      <c r="E1799" s="1">
        <v>43785</v>
      </c>
      <c r="F1799">
        <v>1</v>
      </c>
      <c r="G1799">
        <v>5</v>
      </c>
      <c r="H1799">
        <v>240</v>
      </c>
      <c r="I1799" s="6">
        <v>0</v>
      </c>
      <c r="J1799">
        <v>3</v>
      </c>
      <c r="K1799" t="str">
        <f>_xlfn.XLOOKUP(fCompras!F1799,dComprador!$A$2:$A$7,dComprador!$B$2:$B$7)</f>
        <v>Alon</v>
      </c>
      <c r="L1799" t="str">
        <f>_xlfn.XLOOKUP(J1799,dFornecedor!$A$2:$A$6,dFornecedor!$B$2:$B$6)</f>
        <v>StepUp</v>
      </c>
      <c r="M1799" t="str">
        <f>_xlfn.XLOOKUP(G1799,dMateriaPrima!$A$2:$A$12,dMateriaPrima!$B$2:$B$12)</f>
        <v>Areia</v>
      </c>
      <c r="N1799" s="2">
        <f>_xlfn.XLOOKUP(G1799,dMateriaPrima!$A$2:$A$12,dMateriaPrima!$C$2:$C$12)</f>
        <v>3.59</v>
      </c>
      <c r="O1799" s="3">
        <f t="shared" si="140"/>
        <v>861.59999999999991</v>
      </c>
      <c r="P1799" s="4">
        <f t="shared" si="141"/>
        <v>0</v>
      </c>
      <c r="Q1799" s="3">
        <f t="shared" si="142"/>
        <v>861.59999999999991</v>
      </c>
      <c r="R1799" t="str">
        <f t="shared" si="143"/>
        <v>Em atraso</v>
      </c>
      <c r="S1799" s="5">
        <f t="shared" si="144"/>
        <v>1</v>
      </c>
    </row>
    <row r="1800" spans="1:19" x14ac:dyDescent="0.25">
      <c r="A1800">
        <v>1799</v>
      </c>
      <c r="B1800" s="1">
        <v>43754</v>
      </c>
      <c r="C1800" s="1">
        <v>43754</v>
      </c>
      <c r="D1800" s="1">
        <v>43788</v>
      </c>
      <c r="E1800" s="1">
        <v>43789</v>
      </c>
      <c r="F1800">
        <v>1</v>
      </c>
      <c r="G1800">
        <v>8</v>
      </c>
      <c r="H1800">
        <v>90</v>
      </c>
      <c r="I1800" s="6">
        <v>0</v>
      </c>
      <c r="J1800">
        <v>4</v>
      </c>
      <c r="K1800" t="str">
        <f>_xlfn.XLOOKUP(fCompras!F1800,dComprador!$A$2:$A$7,dComprador!$B$2:$B$7)</f>
        <v>Alon</v>
      </c>
      <c r="L1800" t="str">
        <f>_xlfn.XLOOKUP(J1800,dFornecedor!$A$2:$A$6,dFornecedor!$B$2:$B$6)</f>
        <v>AlphaOmega</v>
      </c>
      <c r="M1800" t="str">
        <f>_xlfn.XLOOKUP(G1800,dMateriaPrima!$A$2:$A$12,dMateriaPrima!$B$2:$B$12)</f>
        <v>Cimento</v>
      </c>
      <c r="N1800" s="2">
        <f>_xlfn.XLOOKUP(G1800,dMateriaPrima!$A$2:$A$12,dMateriaPrima!$C$2:$C$12)</f>
        <v>23</v>
      </c>
      <c r="O1800" s="3">
        <f t="shared" si="140"/>
        <v>2070</v>
      </c>
      <c r="P1800" s="4">
        <f t="shared" si="141"/>
        <v>0</v>
      </c>
      <c r="Q1800" s="3">
        <f t="shared" si="142"/>
        <v>2070</v>
      </c>
      <c r="R1800" t="str">
        <f t="shared" si="143"/>
        <v>Em atraso</v>
      </c>
      <c r="S1800" s="5">
        <f t="shared" si="144"/>
        <v>1</v>
      </c>
    </row>
    <row r="1801" spans="1:19" x14ac:dyDescent="0.25">
      <c r="A1801">
        <v>1800</v>
      </c>
      <c r="B1801" s="1">
        <v>43754</v>
      </c>
      <c r="C1801" s="1">
        <v>43762</v>
      </c>
      <c r="D1801" s="1">
        <v>43774</v>
      </c>
      <c r="E1801" s="1">
        <v>43775</v>
      </c>
      <c r="F1801">
        <v>1</v>
      </c>
      <c r="G1801">
        <v>6</v>
      </c>
      <c r="H1801">
        <v>27</v>
      </c>
      <c r="I1801" s="6">
        <v>0</v>
      </c>
      <c r="J1801">
        <v>2</v>
      </c>
      <c r="K1801" t="str">
        <f>_xlfn.XLOOKUP(fCompras!F1801,dComprador!$A$2:$A$7,dComprador!$B$2:$B$7)</f>
        <v>Alon</v>
      </c>
      <c r="L1801" t="str">
        <f>_xlfn.XLOOKUP(J1801,dFornecedor!$A$2:$A$6,dFornecedor!$B$2:$B$6)</f>
        <v>Minerva</v>
      </c>
      <c r="M1801" t="str">
        <f>_xlfn.XLOOKUP(G1801,dMateriaPrima!$A$2:$A$12,dMateriaPrima!$B$2:$B$12)</f>
        <v>Fio Algodão</v>
      </c>
      <c r="N1801" s="2">
        <f>_xlfn.XLOOKUP(G1801,dMateriaPrima!$A$2:$A$12,dMateriaPrima!$C$2:$C$12)</f>
        <v>55.9</v>
      </c>
      <c r="O1801" s="3">
        <f t="shared" si="140"/>
        <v>1509.3</v>
      </c>
      <c r="P1801" s="4">
        <f t="shared" si="141"/>
        <v>0</v>
      </c>
      <c r="Q1801" s="3">
        <f t="shared" si="142"/>
        <v>1509.3</v>
      </c>
      <c r="R1801" t="str">
        <f t="shared" si="143"/>
        <v>Em atraso</v>
      </c>
      <c r="S1801" s="5">
        <f t="shared" si="144"/>
        <v>1</v>
      </c>
    </row>
    <row r="1802" spans="1:19" x14ac:dyDescent="0.25">
      <c r="A1802">
        <v>1801</v>
      </c>
      <c r="B1802" s="1">
        <v>43755</v>
      </c>
      <c r="C1802" s="1">
        <v>43756</v>
      </c>
      <c r="D1802" s="1">
        <v>43766</v>
      </c>
      <c r="E1802" s="1">
        <v>43771</v>
      </c>
      <c r="F1802">
        <v>2</v>
      </c>
      <c r="G1802">
        <v>6</v>
      </c>
      <c r="H1802">
        <v>16</v>
      </c>
      <c r="I1802" s="6">
        <v>0</v>
      </c>
      <c r="J1802">
        <v>4</v>
      </c>
      <c r="K1802" t="str">
        <f>_xlfn.XLOOKUP(fCompras!F1802,dComprador!$A$2:$A$7,dComprador!$B$2:$B$7)</f>
        <v>João</v>
      </c>
      <c r="L1802" t="str">
        <f>_xlfn.XLOOKUP(J1802,dFornecedor!$A$2:$A$6,dFornecedor!$B$2:$B$6)</f>
        <v>AlphaOmega</v>
      </c>
      <c r="M1802" t="str">
        <f>_xlfn.XLOOKUP(G1802,dMateriaPrima!$A$2:$A$12,dMateriaPrima!$B$2:$B$12)</f>
        <v>Fio Algodão</v>
      </c>
      <c r="N1802" s="2">
        <f>_xlfn.XLOOKUP(G1802,dMateriaPrima!$A$2:$A$12,dMateriaPrima!$C$2:$C$12)</f>
        <v>55.9</v>
      </c>
      <c r="O1802" s="3">
        <f t="shared" si="140"/>
        <v>894.4</v>
      </c>
      <c r="P1802" s="4">
        <f t="shared" si="141"/>
        <v>0</v>
      </c>
      <c r="Q1802" s="3">
        <f t="shared" si="142"/>
        <v>894.4</v>
      </c>
      <c r="R1802" t="str">
        <f t="shared" si="143"/>
        <v>Em atraso</v>
      </c>
      <c r="S1802" s="5">
        <f t="shared" si="144"/>
        <v>5</v>
      </c>
    </row>
    <row r="1803" spans="1:19" x14ac:dyDescent="0.25">
      <c r="A1803">
        <v>1802</v>
      </c>
      <c r="B1803" s="1">
        <v>43755</v>
      </c>
      <c r="C1803" s="1">
        <v>43757</v>
      </c>
      <c r="D1803" s="1">
        <v>43776</v>
      </c>
      <c r="E1803" s="1">
        <v>43776</v>
      </c>
      <c r="F1803">
        <v>1</v>
      </c>
      <c r="G1803">
        <v>11</v>
      </c>
      <c r="H1803">
        <v>390</v>
      </c>
      <c r="I1803" s="6">
        <v>0</v>
      </c>
      <c r="J1803">
        <v>2</v>
      </c>
      <c r="K1803" t="str">
        <f>_xlfn.XLOOKUP(fCompras!F1803,dComprador!$A$2:$A$7,dComprador!$B$2:$B$7)</f>
        <v>Alon</v>
      </c>
      <c r="L1803" t="str">
        <f>_xlfn.XLOOKUP(J1803,dFornecedor!$A$2:$A$6,dFornecedor!$B$2:$B$6)</f>
        <v>Minerva</v>
      </c>
      <c r="M1803" t="str">
        <f>_xlfn.XLOOKUP(G1803,dMateriaPrima!$A$2:$A$12,dMateriaPrima!$B$2:$B$12)</f>
        <v>Papel</v>
      </c>
      <c r="N1803" s="2">
        <f>_xlfn.XLOOKUP(G1803,dMateriaPrima!$A$2:$A$12,dMateriaPrima!$C$2:$C$12)</f>
        <v>9</v>
      </c>
      <c r="O1803" s="3">
        <f t="shared" si="140"/>
        <v>3510</v>
      </c>
      <c r="P1803" s="4">
        <f t="shared" si="141"/>
        <v>0</v>
      </c>
      <c r="Q1803" s="3">
        <f t="shared" si="142"/>
        <v>3510</v>
      </c>
      <c r="R1803" t="str">
        <f t="shared" si="143"/>
        <v>No prazo</v>
      </c>
      <c r="S1803" s="5">
        <f t="shared" si="144"/>
        <v>0</v>
      </c>
    </row>
    <row r="1804" spans="1:19" x14ac:dyDescent="0.25">
      <c r="A1804">
        <v>1803</v>
      </c>
      <c r="B1804" s="1">
        <v>43755</v>
      </c>
      <c r="C1804" s="1">
        <v>43767</v>
      </c>
      <c r="D1804" s="1">
        <v>43771</v>
      </c>
      <c r="E1804" s="1">
        <v>43772</v>
      </c>
      <c r="F1804">
        <v>2</v>
      </c>
      <c r="G1804">
        <v>7</v>
      </c>
      <c r="H1804">
        <v>90</v>
      </c>
      <c r="I1804" s="6">
        <v>0</v>
      </c>
      <c r="J1804">
        <v>1</v>
      </c>
      <c r="K1804" t="str">
        <f>_xlfn.XLOOKUP(fCompras!F1804,dComprador!$A$2:$A$7,dComprador!$B$2:$B$7)</f>
        <v>João</v>
      </c>
      <c r="L1804" t="str">
        <f>_xlfn.XLOOKUP(J1804,dFornecedor!$A$2:$A$6,dFornecedor!$B$2:$B$6)</f>
        <v>NorthShore</v>
      </c>
      <c r="M1804" t="str">
        <f>_xlfn.XLOOKUP(G1804,dMateriaPrima!$A$2:$A$12,dMateriaPrima!$B$2:$B$12)</f>
        <v>Poliéster</v>
      </c>
      <c r="N1804" s="2">
        <f>_xlfn.XLOOKUP(G1804,dMateriaPrima!$A$2:$A$12,dMateriaPrima!$C$2:$C$12)</f>
        <v>8</v>
      </c>
      <c r="O1804" s="3">
        <f t="shared" si="140"/>
        <v>720</v>
      </c>
      <c r="P1804" s="4">
        <f t="shared" si="141"/>
        <v>0</v>
      </c>
      <c r="Q1804" s="3">
        <f t="shared" si="142"/>
        <v>720</v>
      </c>
      <c r="R1804" t="str">
        <f t="shared" si="143"/>
        <v>Em atraso</v>
      </c>
      <c r="S1804" s="5">
        <f t="shared" si="144"/>
        <v>1</v>
      </c>
    </row>
    <row r="1805" spans="1:19" x14ac:dyDescent="0.25">
      <c r="A1805">
        <v>1804</v>
      </c>
      <c r="B1805" s="1">
        <v>43756</v>
      </c>
      <c r="C1805" s="1">
        <v>43757</v>
      </c>
      <c r="D1805" s="1">
        <v>43763</v>
      </c>
      <c r="E1805" s="1">
        <v>43762</v>
      </c>
      <c r="F1805">
        <v>4</v>
      </c>
      <c r="G1805">
        <v>6</v>
      </c>
      <c r="H1805">
        <v>122</v>
      </c>
      <c r="I1805" s="6">
        <v>0</v>
      </c>
      <c r="J1805">
        <v>3</v>
      </c>
      <c r="K1805" t="str">
        <f>_xlfn.XLOOKUP(fCompras!F1805,dComprador!$A$2:$A$7,dComprador!$B$2:$B$7)</f>
        <v>Lira</v>
      </c>
      <c r="L1805" t="str">
        <f>_xlfn.XLOOKUP(J1805,dFornecedor!$A$2:$A$6,dFornecedor!$B$2:$B$6)</f>
        <v>StepUp</v>
      </c>
      <c r="M1805" t="str">
        <f>_xlfn.XLOOKUP(G1805,dMateriaPrima!$A$2:$A$12,dMateriaPrima!$B$2:$B$12)</f>
        <v>Fio Algodão</v>
      </c>
      <c r="N1805" s="2">
        <f>_xlfn.XLOOKUP(G1805,dMateriaPrima!$A$2:$A$12,dMateriaPrima!$C$2:$C$12)</f>
        <v>55.9</v>
      </c>
      <c r="O1805" s="3">
        <f t="shared" si="140"/>
        <v>6819.8</v>
      </c>
      <c r="P1805" s="4">
        <f t="shared" si="141"/>
        <v>0</v>
      </c>
      <c r="Q1805" s="3">
        <f t="shared" si="142"/>
        <v>6819.8</v>
      </c>
      <c r="R1805" t="str">
        <f t="shared" si="143"/>
        <v>No prazo</v>
      </c>
      <c r="S1805" s="5">
        <f t="shared" si="144"/>
        <v>0</v>
      </c>
    </row>
    <row r="1806" spans="1:19" x14ac:dyDescent="0.25">
      <c r="A1806">
        <v>1805</v>
      </c>
      <c r="B1806" s="1">
        <v>43756</v>
      </c>
      <c r="C1806" s="1">
        <v>43757</v>
      </c>
      <c r="D1806" s="1">
        <v>43789</v>
      </c>
      <c r="E1806" s="1">
        <v>43790</v>
      </c>
      <c r="F1806">
        <v>1</v>
      </c>
      <c r="G1806">
        <v>5</v>
      </c>
      <c r="H1806">
        <v>214</v>
      </c>
      <c r="I1806" s="6">
        <v>0</v>
      </c>
      <c r="J1806">
        <v>4</v>
      </c>
      <c r="K1806" t="str">
        <f>_xlfn.XLOOKUP(fCompras!F1806,dComprador!$A$2:$A$7,dComprador!$B$2:$B$7)</f>
        <v>Alon</v>
      </c>
      <c r="L1806" t="str">
        <f>_xlfn.XLOOKUP(J1806,dFornecedor!$A$2:$A$6,dFornecedor!$B$2:$B$6)</f>
        <v>AlphaOmega</v>
      </c>
      <c r="M1806" t="str">
        <f>_xlfn.XLOOKUP(G1806,dMateriaPrima!$A$2:$A$12,dMateriaPrima!$B$2:$B$12)</f>
        <v>Areia</v>
      </c>
      <c r="N1806" s="2">
        <f>_xlfn.XLOOKUP(G1806,dMateriaPrima!$A$2:$A$12,dMateriaPrima!$C$2:$C$12)</f>
        <v>3.59</v>
      </c>
      <c r="O1806" s="3">
        <f t="shared" si="140"/>
        <v>768.26</v>
      </c>
      <c r="P1806" s="4">
        <f t="shared" si="141"/>
        <v>0</v>
      </c>
      <c r="Q1806" s="3">
        <f t="shared" si="142"/>
        <v>768.26</v>
      </c>
      <c r="R1806" t="str">
        <f t="shared" si="143"/>
        <v>Em atraso</v>
      </c>
      <c r="S1806" s="5">
        <f t="shared" si="144"/>
        <v>1</v>
      </c>
    </row>
    <row r="1807" spans="1:19" x14ac:dyDescent="0.25">
      <c r="A1807">
        <v>1806</v>
      </c>
      <c r="B1807" s="1">
        <v>43756</v>
      </c>
      <c r="C1807" s="1">
        <v>43765</v>
      </c>
      <c r="D1807" s="1">
        <v>43767</v>
      </c>
      <c r="E1807" s="1">
        <v>43773</v>
      </c>
      <c r="F1807">
        <v>4</v>
      </c>
      <c r="G1807">
        <v>7</v>
      </c>
      <c r="H1807">
        <v>1</v>
      </c>
      <c r="I1807" s="6">
        <v>0</v>
      </c>
      <c r="J1807">
        <v>2</v>
      </c>
      <c r="K1807" t="str">
        <f>_xlfn.XLOOKUP(fCompras!F1807,dComprador!$A$2:$A$7,dComprador!$B$2:$B$7)</f>
        <v>Lira</v>
      </c>
      <c r="L1807" t="str">
        <f>_xlfn.XLOOKUP(J1807,dFornecedor!$A$2:$A$6,dFornecedor!$B$2:$B$6)</f>
        <v>Minerva</v>
      </c>
      <c r="M1807" t="str">
        <f>_xlfn.XLOOKUP(G1807,dMateriaPrima!$A$2:$A$12,dMateriaPrima!$B$2:$B$12)</f>
        <v>Poliéster</v>
      </c>
      <c r="N1807" s="2">
        <f>_xlfn.XLOOKUP(G1807,dMateriaPrima!$A$2:$A$12,dMateriaPrima!$C$2:$C$12)</f>
        <v>8</v>
      </c>
      <c r="O1807" s="3">
        <f t="shared" si="140"/>
        <v>8</v>
      </c>
      <c r="P1807" s="4">
        <f t="shared" si="141"/>
        <v>0</v>
      </c>
      <c r="Q1807" s="3">
        <f t="shared" si="142"/>
        <v>8</v>
      </c>
      <c r="R1807" t="str">
        <f t="shared" si="143"/>
        <v>Em atraso</v>
      </c>
      <c r="S1807" s="5">
        <f t="shared" si="144"/>
        <v>6</v>
      </c>
    </row>
    <row r="1808" spans="1:19" x14ac:dyDescent="0.25">
      <c r="A1808">
        <v>1807</v>
      </c>
      <c r="B1808" s="1">
        <v>43756</v>
      </c>
      <c r="C1808" s="1">
        <v>43764</v>
      </c>
      <c r="D1808" s="1">
        <v>43770</v>
      </c>
      <c r="E1808" s="1">
        <v>43772</v>
      </c>
      <c r="F1808">
        <v>1</v>
      </c>
      <c r="G1808">
        <v>5</v>
      </c>
      <c r="H1808">
        <v>27</v>
      </c>
      <c r="I1808" s="6">
        <v>0</v>
      </c>
      <c r="J1808">
        <v>2</v>
      </c>
      <c r="K1808" t="str">
        <f>_xlfn.XLOOKUP(fCompras!F1808,dComprador!$A$2:$A$7,dComprador!$B$2:$B$7)</f>
        <v>Alon</v>
      </c>
      <c r="L1808" t="str">
        <f>_xlfn.XLOOKUP(J1808,dFornecedor!$A$2:$A$6,dFornecedor!$B$2:$B$6)</f>
        <v>Minerva</v>
      </c>
      <c r="M1808" t="str">
        <f>_xlfn.XLOOKUP(G1808,dMateriaPrima!$A$2:$A$12,dMateriaPrima!$B$2:$B$12)</f>
        <v>Areia</v>
      </c>
      <c r="N1808" s="2">
        <f>_xlfn.XLOOKUP(G1808,dMateriaPrima!$A$2:$A$12,dMateriaPrima!$C$2:$C$12)</f>
        <v>3.59</v>
      </c>
      <c r="O1808" s="3">
        <f t="shared" si="140"/>
        <v>96.929999999999993</v>
      </c>
      <c r="P1808" s="4">
        <f t="shared" si="141"/>
        <v>0</v>
      </c>
      <c r="Q1808" s="3">
        <f t="shared" si="142"/>
        <v>96.929999999999993</v>
      </c>
      <c r="R1808" t="str">
        <f t="shared" si="143"/>
        <v>Em atraso</v>
      </c>
      <c r="S1808" s="5">
        <f t="shared" si="144"/>
        <v>2</v>
      </c>
    </row>
    <row r="1809" spans="1:19" x14ac:dyDescent="0.25">
      <c r="A1809">
        <v>1808</v>
      </c>
      <c r="B1809" s="1">
        <v>43756</v>
      </c>
      <c r="C1809" s="1">
        <v>43756</v>
      </c>
      <c r="D1809" s="1">
        <v>43775</v>
      </c>
      <c r="E1809" s="1">
        <v>43776</v>
      </c>
      <c r="F1809">
        <v>1</v>
      </c>
      <c r="G1809">
        <v>6</v>
      </c>
      <c r="H1809">
        <v>8</v>
      </c>
      <c r="I1809" s="6">
        <v>0</v>
      </c>
      <c r="J1809">
        <v>5</v>
      </c>
      <c r="K1809" t="str">
        <f>_xlfn.XLOOKUP(fCompras!F1809,dComprador!$A$2:$A$7,dComprador!$B$2:$B$7)</f>
        <v>Alon</v>
      </c>
      <c r="L1809" t="str">
        <f>_xlfn.XLOOKUP(J1809,dFornecedor!$A$2:$A$6,dFornecedor!$B$2:$B$6)</f>
        <v>Atlas</v>
      </c>
      <c r="M1809" t="str">
        <f>_xlfn.XLOOKUP(G1809,dMateriaPrima!$A$2:$A$12,dMateriaPrima!$B$2:$B$12)</f>
        <v>Fio Algodão</v>
      </c>
      <c r="N1809" s="2">
        <f>_xlfn.XLOOKUP(G1809,dMateriaPrima!$A$2:$A$12,dMateriaPrima!$C$2:$C$12)</f>
        <v>55.9</v>
      </c>
      <c r="O1809" s="3">
        <f t="shared" si="140"/>
        <v>447.2</v>
      </c>
      <c r="P1809" s="4">
        <f t="shared" si="141"/>
        <v>0</v>
      </c>
      <c r="Q1809" s="3">
        <f t="shared" si="142"/>
        <v>447.2</v>
      </c>
      <c r="R1809" t="str">
        <f t="shared" si="143"/>
        <v>Em atraso</v>
      </c>
      <c r="S1809" s="5">
        <f t="shared" si="144"/>
        <v>1</v>
      </c>
    </row>
    <row r="1810" spans="1:19" x14ac:dyDescent="0.25">
      <c r="A1810">
        <v>1809</v>
      </c>
      <c r="B1810" s="1">
        <v>43756</v>
      </c>
      <c r="C1810" s="1">
        <v>43765</v>
      </c>
      <c r="D1810" s="1">
        <v>43771</v>
      </c>
      <c r="E1810" s="1">
        <v>43774</v>
      </c>
      <c r="F1810">
        <v>1</v>
      </c>
      <c r="G1810">
        <v>1</v>
      </c>
      <c r="H1810">
        <v>370</v>
      </c>
      <c r="I1810" s="6">
        <v>0</v>
      </c>
      <c r="J1810">
        <v>2</v>
      </c>
      <c r="K1810" t="str">
        <f>_xlfn.XLOOKUP(fCompras!F1810,dComprador!$A$2:$A$7,dComprador!$B$2:$B$7)</f>
        <v>Alon</v>
      </c>
      <c r="L1810" t="str">
        <f>_xlfn.XLOOKUP(J1810,dFornecedor!$A$2:$A$6,dFornecedor!$B$2:$B$6)</f>
        <v>Minerva</v>
      </c>
      <c r="M1810" t="str">
        <f>_xlfn.XLOOKUP(G1810,dMateriaPrima!$A$2:$A$12,dMateriaPrima!$B$2:$B$12)</f>
        <v>Tecido</v>
      </c>
      <c r="N1810" s="2">
        <f>_xlfn.XLOOKUP(G1810,dMateriaPrima!$A$2:$A$12,dMateriaPrima!$C$2:$C$12)</f>
        <v>18</v>
      </c>
      <c r="O1810" s="3">
        <f t="shared" si="140"/>
        <v>6660</v>
      </c>
      <c r="P1810" s="4">
        <f t="shared" si="141"/>
        <v>0</v>
      </c>
      <c r="Q1810" s="3">
        <f t="shared" si="142"/>
        <v>6660</v>
      </c>
      <c r="R1810" t="str">
        <f t="shared" si="143"/>
        <v>Em atraso</v>
      </c>
      <c r="S1810" s="5">
        <f t="shared" si="144"/>
        <v>3</v>
      </c>
    </row>
    <row r="1811" spans="1:19" x14ac:dyDescent="0.25">
      <c r="A1811">
        <v>1810</v>
      </c>
      <c r="B1811" s="1">
        <v>43756</v>
      </c>
      <c r="C1811" s="1">
        <v>43756</v>
      </c>
      <c r="D1811" s="1">
        <v>43767</v>
      </c>
      <c r="E1811" s="1">
        <v>43770</v>
      </c>
      <c r="F1811">
        <v>2</v>
      </c>
      <c r="G1811">
        <v>1</v>
      </c>
      <c r="H1811">
        <v>18</v>
      </c>
      <c r="I1811" s="6">
        <v>0</v>
      </c>
      <c r="J1811">
        <v>2</v>
      </c>
      <c r="K1811" t="str">
        <f>_xlfn.XLOOKUP(fCompras!F1811,dComprador!$A$2:$A$7,dComprador!$B$2:$B$7)</f>
        <v>João</v>
      </c>
      <c r="L1811" t="str">
        <f>_xlfn.XLOOKUP(J1811,dFornecedor!$A$2:$A$6,dFornecedor!$B$2:$B$6)</f>
        <v>Minerva</v>
      </c>
      <c r="M1811" t="str">
        <f>_xlfn.XLOOKUP(G1811,dMateriaPrima!$A$2:$A$12,dMateriaPrima!$B$2:$B$12)</f>
        <v>Tecido</v>
      </c>
      <c r="N1811" s="2">
        <f>_xlfn.XLOOKUP(G1811,dMateriaPrima!$A$2:$A$12,dMateriaPrima!$C$2:$C$12)</f>
        <v>18</v>
      </c>
      <c r="O1811" s="3">
        <f t="shared" si="140"/>
        <v>324</v>
      </c>
      <c r="P1811" s="4">
        <f t="shared" si="141"/>
        <v>0</v>
      </c>
      <c r="Q1811" s="3">
        <f t="shared" si="142"/>
        <v>324</v>
      </c>
      <c r="R1811" t="str">
        <f t="shared" si="143"/>
        <v>Em atraso</v>
      </c>
      <c r="S1811" s="5">
        <f t="shared" si="144"/>
        <v>3</v>
      </c>
    </row>
    <row r="1812" spans="1:19" x14ac:dyDescent="0.25">
      <c r="A1812">
        <v>1811</v>
      </c>
      <c r="B1812" s="1">
        <v>43756</v>
      </c>
      <c r="C1812" s="1">
        <v>43756</v>
      </c>
      <c r="D1812" s="1">
        <v>43773</v>
      </c>
      <c r="E1812" s="1">
        <v>43773</v>
      </c>
      <c r="F1812">
        <v>2</v>
      </c>
      <c r="G1812">
        <v>4</v>
      </c>
      <c r="H1812">
        <v>96</v>
      </c>
      <c r="I1812" s="6">
        <v>0</v>
      </c>
      <c r="J1812">
        <v>2</v>
      </c>
      <c r="K1812" t="str">
        <f>_xlfn.XLOOKUP(fCompras!F1812,dComprador!$A$2:$A$7,dComprador!$B$2:$B$7)</f>
        <v>João</v>
      </c>
      <c r="L1812" t="str">
        <f>_xlfn.XLOOKUP(J1812,dFornecedor!$A$2:$A$6,dFornecedor!$B$2:$B$6)</f>
        <v>Minerva</v>
      </c>
      <c r="M1812" t="str">
        <f>_xlfn.XLOOKUP(G1812,dMateriaPrima!$A$2:$A$12,dMateriaPrima!$B$2:$B$12)</f>
        <v>Madeira</v>
      </c>
      <c r="N1812" s="2">
        <f>_xlfn.XLOOKUP(G1812,dMateriaPrima!$A$2:$A$12,dMateriaPrima!$C$2:$C$12)</f>
        <v>168</v>
      </c>
      <c r="O1812" s="3">
        <f t="shared" si="140"/>
        <v>16128</v>
      </c>
      <c r="P1812" s="4">
        <f t="shared" si="141"/>
        <v>0</v>
      </c>
      <c r="Q1812" s="3">
        <f t="shared" si="142"/>
        <v>16128</v>
      </c>
      <c r="R1812" t="str">
        <f t="shared" si="143"/>
        <v>No prazo</v>
      </c>
      <c r="S1812" s="5">
        <f t="shared" si="144"/>
        <v>0</v>
      </c>
    </row>
    <row r="1813" spans="1:19" x14ac:dyDescent="0.25">
      <c r="A1813">
        <v>1812</v>
      </c>
      <c r="B1813" s="1">
        <v>43757</v>
      </c>
      <c r="C1813" s="1">
        <v>43758</v>
      </c>
      <c r="D1813" s="1">
        <v>43764</v>
      </c>
      <c r="E1813" s="1">
        <v>43764</v>
      </c>
      <c r="F1813">
        <v>4</v>
      </c>
      <c r="G1813">
        <v>11</v>
      </c>
      <c r="H1813">
        <v>65</v>
      </c>
      <c r="I1813" s="6">
        <v>0</v>
      </c>
      <c r="J1813">
        <v>3</v>
      </c>
      <c r="K1813" t="str">
        <f>_xlfn.XLOOKUP(fCompras!F1813,dComprador!$A$2:$A$7,dComprador!$B$2:$B$7)</f>
        <v>Lira</v>
      </c>
      <c r="L1813" t="str">
        <f>_xlfn.XLOOKUP(J1813,dFornecedor!$A$2:$A$6,dFornecedor!$B$2:$B$6)</f>
        <v>StepUp</v>
      </c>
      <c r="M1813" t="str">
        <f>_xlfn.XLOOKUP(G1813,dMateriaPrima!$A$2:$A$12,dMateriaPrima!$B$2:$B$12)</f>
        <v>Papel</v>
      </c>
      <c r="N1813" s="2">
        <f>_xlfn.XLOOKUP(G1813,dMateriaPrima!$A$2:$A$12,dMateriaPrima!$C$2:$C$12)</f>
        <v>9</v>
      </c>
      <c r="O1813" s="3">
        <f t="shared" si="140"/>
        <v>585</v>
      </c>
      <c r="P1813" s="4">
        <f t="shared" si="141"/>
        <v>0</v>
      </c>
      <c r="Q1813" s="3">
        <f t="shared" si="142"/>
        <v>585</v>
      </c>
      <c r="R1813" t="str">
        <f t="shared" si="143"/>
        <v>No prazo</v>
      </c>
      <c r="S1813" s="5">
        <f t="shared" si="144"/>
        <v>0</v>
      </c>
    </row>
    <row r="1814" spans="1:19" x14ac:dyDescent="0.25">
      <c r="A1814">
        <v>1813</v>
      </c>
      <c r="B1814" s="1">
        <v>43757</v>
      </c>
      <c r="C1814" s="1">
        <v>43762</v>
      </c>
      <c r="D1814" s="1">
        <v>43763</v>
      </c>
      <c r="E1814" s="1">
        <v>43766</v>
      </c>
      <c r="F1814">
        <v>4</v>
      </c>
      <c r="G1814">
        <v>11</v>
      </c>
      <c r="H1814">
        <v>91</v>
      </c>
      <c r="I1814" s="6">
        <v>0</v>
      </c>
      <c r="J1814">
        <v>3</v>
      </c>
      <c r="K1814" t="str">
        <f>_xlfn.XLOOKUP(fCompras!F1814,dComprador!$A$2:$A$7,dComprador!$B$2:$B$7)</f>
        <v>Lira</v>
      </c>
      <c r="L1814" t="str">
        <f>_xlfn.XLOOKUP(J1814,dFornecedor!$A$2:$A$6,dFornecedor!$B$2:$B$6)</f>
        <v>StepUp</v>
      </c>
      <c r="M1814" t="str">
        <f>_xlfn.XLOOKUP(G1814,dMateriaPrima!$A$2:$A$12,dMateriaPrima!$B$2:$B$12)</f>
        <v>Papel</v>
      </c>
      <c r="N1814" s="2">
        <f>_xlfn.XLOOKUP(G1814,dMateriaPrima!$A$2:$A$12,dMateriaPrima!$C$2:$C$12)</f>
        <v>9</v>
      </c>
      <c r="O1814" s="3">
        <f t="shared" si="140"/>
        <v>819</v>
      </c>
      <c r="P1814" s="4">
        <f t="shared" si="141"/>
        <v>0</v>
      </c>
      <c r="Q1814" s="3">
        <f t="shared" si="142"/>
        <v>819</v>
      </c>
      <c r="R1814" t="str">
        <f t="shared" si="143"/>
        <v>Em atraso</v>
      </c>
      <c r="S1814" s="5">
        <f t="shared" si="144"/>
        <v>3</v>
      </c>
    </row>
    <row r="1815" spans="1:19" x14ac:dyDescent="0.25">
      <c r="A1815">
        <v>1814</v>
      </c>
      <c r="B1815" s="1">
        <v>43757</v>
      </c>
      <c r="C1815" s="1">
        <v>43757</v>
      </c>
      <c r="D1815" s="1">
        <v>43765</v>
      </c>
      <c r="E1815" s="1">
        <v>43766</v>
      </c>
      <c r="F1815">
        <v>4</v>
      </c>
      <c r="G1815">
        <v>6</v>
      </c>
      <c r="H1815">
        <v>47</v>
      </c>
      <c r="I1815" s="6">
        <v>0</v>
      </c>
      <c r="J1815">
        <v>2</v>
      </c>
      <c r="K1815" t="str">
        <f>_xlfn.XLOOKUP(fCompras!F1815,dComprador!$A$2:$A$7,dComprador!$B$2:$B$7)</f>
        <v>Lira</v>
      </c>
      <c r="L1815" t="str">
        <f>_xlfn.XLOOKUP(J1815,dFornecedor!$A$2:$A$6,dFornecedor!$B$2:$B$6)</f>
        <v>Minerva</v>
      </c>
      <c r="M1815" t="str">
        <f>_xlfn.XLOOKUP(G1815,dMateriaPrima!$A$2:$A$12,dMateriaPrima!$B$2:$B$12)</f>
        <v>Fio Algodão</v>
      </c>
      <c r="N1815" s="2">
        <f>_xlfn.XLOOKUP(G1815,dMateriaPrima!$A$2:$A$12,dMateriaPrima!$C$2:$C$12)</f>
        <v>55.9</v>
      </c>
      <c r="O1815" s="3">
        <f t="shared" si="140"/>
        <v>2627.2999999999997</v>
      </c>
      <c r="P1815" s="4">
        <f t="shared" si="141"/>
        <v>0</v>
      </c>
      <c r="Q1815" s="3">
        <f t="shared" si="142"/>
        <v>2627.2999999999997</v>
      </c>
      <c r="R1815" t="str">
        <f t="shared" si="143"/>
        <v>Em atraso</v>
      </c>
      <c r="S1815" s="5">
        <f t="shared" si="144"/>
        <v>1</v>
      </c>
    </row>
    <row r="1816" spans="1:19" x14ac:dyDescent="0.25">
      <c r="A1816">
        <v>1815</v>
      </c>
      <c r="B1816" s="1">
        <v>43757</v>
      </c>
      <c r="C1816" s="1">
        <v>43764</v>
      </c>
      <c r="D1816" s="1">
        <v>43765</v>
      </c>
      <c r="E1816" s="1">
        <v>43769</v>
      </c>
      <c r="F1816">
        <v>4</v>
      </c>
      <c r="G1816">
        <v>10</v>
      </c>
      <c r="H1816">
        <v>8</v>
      </c>
      <c r="I1816" s="6">
        <v>0</v>
      </c>
      <c r="J1816">
        <v>2</v>
      </c>
      <c r="K1816" t="str">
        <f>_xlfn.XLOOKUP(fCompras!F1816,dComprador!$A$2:$A$7,dComprador!$B$2:$B$7)</f>
        <v>Lira</v>
      </c>
      <c r="L1816" t="str">
        <f>_xlfn.XLOOKUP(J1816,dFornecedor!$A$2:$A$6,dFornecedor!$B$2:$B$6)</f>
        <v>Minerva</v>
      </c>
      <c r="M1816" t="str">
        <f>_xlfn.XLOOKUP(G1816,dMateriaPrima!$A$2:$A$12,dMateriaPrima!$B$2:$B$12)</f>
        <v>Pedra Britada</v>
      </c>
      <c r="N1816" s="2">
        <f>_xlfn.XLOOKUP(G1816,dMateriaPrima!$A$2:$A$12,dMateriaPrima!$C$2:$C$12)</f>
        <v>56</v>
      </c>
      <c r="O1816" s="3">
        <f t="shared" si="140"/>
        <v>448</v>
      </c>
      <c r="P1816" s="4">
        <f t="shared" si="141"/>
        <v>0</v>
      </c>
      <c r="Q1816" s="3">
        <f t="shared" si="142"/>
        <v>448</v>
      </c>
      <c r="R1816" t="str">
        <f t="shared" si="143"/>
        <v>Em atraso</v>
      </c>
      <c r="S1816" s="5">
        <f t="shared" si="144"/>
        <v>4</v>
      </c>
    </row>
    <row r="1817" spans="1:19" x14ac:dyDescent="0.25">
      <c r="A1817">
        <v>1816</v>
      </c>
      <c r="B1817" s="1">
        <v>43757</v>
      </c>
      <c r="C1817" s="1">
        <v>43765</v>
      </c>
      <c r="D1817" s="1">
        <v>43771</v>
      </c>
      <c r="E1817" s="1">
        <v>43770</v>
      </c>
      <c r="F1817">
        <v>2</v>
      </c>
      <c r="G1817">
        <v>1</v>
      </c>
      <c r="H1817">
        <v>30</v>
      </c>
      <c r="I1817" s="6">
        <v>0</v>
      </c>
      <c r="J1817">
        <v>2</v>
      </c>
      <c r="K1817" t="str">
        <f>_xlfn.XLOOKUP(fCompras!F1817,dComprador!$A$2:$A$7,dComprador!$B$2:$B$7)</f>
        <v>João</v>
      </c>
      <c r="L1817" t="str">
        <f>_xlfn.XLOOKUP(J1817,dFornecedor!$A$2:$A$6,dFornecedor!$B$2:$B$6)</f>
        <v>Minerva</v>
      </c>
      <c r="M1817" t="str">
        <f>_xlfn.XLOOKUP(G1817,dMateriaPrima!$A$2:$A$12,dMateriaPrima!$B$2:$B$12)</f>
        <v>Tecido</v>
      </c>
      <c r="N1817" s="2">
        <f>_xlfn.XLOOKUP(G1817,dMateriaPrima!$A$2:$A$12,dMateriaPrima!$C$2:$C$12)</f>
        <v>18</v>
      </c>
      <c r="O1817" s="3">
        <f t="shared" si="140"/>
        <v>540</v>
      </c>
      <c r="P1817" s="4">
        <f t="shared" si="141"/>
        <v>0</v>
      </c>
      <c r="Q1817" s="3">
        <f t="shared" si="142"/>
        <v>540</v>
      </c>
      <c r="R1817" t="str">
        <f t="shared" si="143"/>
        <v>No prazo</v>
      </c>
      <c r="S1817" s="5">
        <f t="shared" si="144"/>
        <v>0</v>
      </c>
    </row>
    <row r="1818" spans="1:19" x14ac:dyDescent="0.25">
      <c r="A1818">
        <v>1817</v>
      </c>
      <c r="B1818" s="1">
        <v>43757</v>
      </c>
      <c r="C1818" s="1">
        <v>43764</v>
      </c>
      <c r="D1818" s="1">
        <v>43776</v>
      </c>
      <c r="E1818" s="1">
        <v>43781</v>
      </c>
      <c r="F1818">
        <v>1</v>
      </c>
      <c r="G1818">
        <v>1</v>
      </c>
      <c r="H1818">
        <v>77</v>
      </c>
      <c r="I1818" s="6">
        <v>0</v>
      </c>
      <c r="J1818">
        <v>2</v>
      </c>
      <c r="K1818" t="str">
        <f>_xlfn.XLOOKUP(fCompras!F1818,dComprador!$A$2:$A$7,dComprador!$B$2:$B$7)</f>
        <v>Alon</v>
      </c>
      <c r="L1818" t="str">
        <f>_xlfn.XLOOKUP(J1818,dFornecedor!$A$2:$A$6,dFornecedor!$B$2:$B$6)</f>
        <v>Minerva</v>
      </c>
      <c r="M1818" t="str">
        <f>_xlfn.XLOOKUP(G1818,dMateriaPrima!$A$2:$A$12,dMateriaPrima!$B$2:$B$12)</f>
        <v>Tecido</v>
      </c>
      <c r="N1818" s="2">
        <f>_xlfn.XLOOKUP(G1818,dMateriaPrima!$A$2:$A$12,dMateriaPrima!$C$2:$C$12)</f>
        <v>18</v>
      </c>
      <c r="O1818" s="3">
        <f t="shared" si="140"/>
        <v>1386</v>
      </c>
      <c r="P1818" s="4">
        <f t="shared" si="141"/>
        <v>0</v>
      </c>
      <c r="Q1818" s="3">
        <f t="shared" si="142"/>
        <v>1386</v>
      </c>
      <c r="R1818" t="str">
        <f t="shared" si="143"/>
        <v>Em atraso</v>
      </c>
      <c r="S1818" s="5">
        <f t="shared" si="144"/>
        <v>5</v>
      </c>
    </row>
    <row r="1819" spans="1:19" x14ac:dyDescent="0.25">
      <c r="A1819">
        <v>1818</v>
      </c>
      <c r="B1819" s="1">
        <v>43757</v>
      </c>
      <c r="C1819" s="1">
        <v>43760</v>
      </c>
      <c r="D1819" s="1">
        <v>43772</v>
      </c>
      <c r="E1819" s="1">
        <v>43773</v>
      </c>
      <c r="F1819">
        <v>3</v>
      </c>
      <c r="G1819">
        <v>9</v>
      </c>
      <c r="H1819">
        <v>8</v>
      </c>
      <c r="I1819" s="6">
        <v>0</v>
      </c>
      <c r="J1819">
        <v>1</v>
      </c>
      <c r="K1819" t="str">
        <f>_xlfn.XLOOKUP(fCompras!F1819,dComprador!$A$2:$A$7,dComprador!$B$2:$B$7)</f>
        <v>Diego</v>
      </c>
      <c r="L1819" t="str">
        <f>_xlfn.XLOOKUP(J1819,dFornecedor!$A$2:$A$6,dFornecedor!$B$2:$B$6)</f>
        <v>NorthShore</v>
      </c>
      <c r="M1819" t="str">
        <f>_xlfn.XLOOKUP(G1819,dMateriaPrima!$A$2:$A$12,dMateriaPrima!$B$2:$B$12)</f>
        <v>Couro</v>
      </c>
      <c r="N1819" s="2">
        <f>_xlfn.XLOOKUP(G1819,dMateriaPrima!$A$2:$A$12,dMateriaPrima!$C$2:$C$12)</f>
        <v>4.4000000000000004</v>
      </c>
      <c r="O1819" s="3">
        <f t="shared" si="140"/>
        <v>35.200000000000003</v>
      </c>
      <c r="P1819" s="4">
        <f t="shared" si="141"/>
        <v>0</v>
      </c>
      <c r="Q1819" s="3">
        <f t="shared" si="142"/>
        <v>35.200000000000003</v>
      </c>
      <c r="R1819" t="str">
        <f t="shared" si="143"/>
        <v>Em atraso</v>
      </c>
      <c r="S1819" s="5">
        <f t="shared" si="144"/>
        <v>1</v>
      </c>
    </row>
    <row r="1820" spans="1:19" x14ac:dyDescent="0.25">
      <c r="A1820">
        <v>1819</v>
      </c>
      <c r="B1820" s="1">
        <v>43757</v>
      </c>
      <c r="C1820" s="1">
        <v>43760</v>
      </c>
      <c r="D1820" s="1">
        <v>43773</v>
      </c>
      <c r="E1820" s="1">
        <v>43773</v>
      </c>
      <c r="F1820">
        <v>2</v>
      </c>
      <c r="G1820">
        <v>7</v>
      </c>
      <c r="H1820">
        <v>54</v>
      </c>
      <c r="I1820" s="6">
        <v>0</v>
      </c>
      <c r="J1820">
        <v>4</v>
      </c>
      <c r="K1820" t="str">
        <f>_xlfn.XLOOKUP(fCompras!F1820,dComprador!$A$2:$A$7,dComprador!$B$2:$B$7)</f>
        <v>João</v>
      </c>
      <c r="L1820" t="str">
        <f>_xlfn.XLOOKUP(J1820,dFornecedor!$A$2:$A$6,dFornecedor!$B$2:$B$6)</f>
        <v>AlphaOmega</v>
      </c>
      <c r="M1820" t="str">
        <f>_xlfn.XLOOKUP(G1820,dMateriaPrima!$A$2:$A$12,dMateriaPrima!$B$2:$B$12)</f>
        <v>Poliéster</v>
      </c>
      <c r="N1820" s="2">
        <f>_xlfn.XLOOKUP(G1820,dMateriaPrima!$A$2:$A$12,dMateriaPrima!$C$2:$C$12)</f>
        <v>8</v>
      </c>
      <c r="O1820" s="3">
        <f t="shared" si="140"/>
        <v>432</v>
      </c>
      <c r="P1820" s="4">
        <f t="shared" si="141"/>
        <v>0</v>
      </c>
      <c r="Q1820" s="3">
        <f t="shared" si="142"/>
        <v>432</v>
      </c>
      <c r="R1820" t="str">
        <f t="shared" si="143"/>
        <v>No prazo</v>
      </c>
      <c r="S1820" s="5">
        <f t="shared" si="144"/>
        <v>0</v>
      </c>
    </row>
    <row r="1821" spans="1:19" x14ac:dyDescent="0.25">
      <c r="A1821">
        <v>1820</v>
      </c>
      <c r="B1821" s="1">
        <v>43757</v>
      </c>
      <c r="C1821" s="1">
        <v>43758</v>
      </c>
      <c r="D1821" s="1">
        <v>43778</v>
      </c>
      <c r="E1821" s="1">
        <v>43781</v>
      </c>
      <c r="F1821">
        <v>1</v>
      </c>
      <c r="G1821">
        <v>5</v>
      </c>
      <c r="H1821">
        <v>365</v>
      </c>
      <c r="I1821" s="6">
        <v>0</v>
      </c>
      <c r="J1821">
        <v>3</v>
      </c>
      <c r="K1821" t="str">
        <f>_xlfn.XLOOKUP(fCompras!F1821,dComprador!$A$2:$A$7,dComprador!$B$2:$B$7)</f>
        <v>Alon</v>
      </c>
      <c r="L1821" t="str">
        <f>_xlfn.XLOOKUP(J1821,dFornecedor!$A$2:$A$6,dFornecedor!$B$2:$B$6)</f>
        <v>StepUp</v>
      </c>
      <c r="M1821" t="str">
        <f>_xlfn.XLOOKUP(G1821,dMateriaPrima!$A$2:$A$12,dMateriaPrima!$B$2:$B$12)</f>
        <v>Areia</v>
      </c>
      <c r="N1821" s="2">
        <f>_xlfn.XLOOKUP(G1821,dMateriaPrima!$A$2:$A$12,dMateriaPrima!$C$2:$C$12)</f>
        <v>3.59</v>
      </c>
      <c r="O1821" s="3">
        <f t="shared" si="140"/>
        <v>1310.3499999999999</v>
      </c>
      <c r="P1821" s="4">
        <f t="shared" si="141"/>
        <v>0</v>
      </c>
      <c r="Q1821" s="3">
        <f t="shared" si="142"/>
        <v>1310.3499999999999</v>
      </c>
      <c r="R1821" t="str">
        <f t="shared" si="143"/>
        <v>Em atraso</v>
      </c>
      <c r="S1821" s="5">
        <f t="shared" si="144"/>
        <v>3</v>
      </c>
    </row>
    <row r="1822" spans="1:19" x14ac:dyDescent="0.25">
      <c r="A1822">
        <v>1821</v>
      </c>
      <c r="B1822" s="1">
        <v>43758</v>
      </c>
      <c r="C1822" s="1">
        <v>43768</v>
      </c>
      <c r="D1822" s="1">
        <v>43769</v>
      </c>
      <c r="E1822" s="1">
        <v>43775</v>
      </c>
      <c r="F1822">
        <v>4</v>
      </c>
      <c r="G1822">
        <v>1</v>
      </c>
      <c r="H1822">
        <v>97</v>
      </c>
      <c r="I1822" s="6">
        <v>0</v>
      </c>
      <c r="J1822">
        <v>1</v>
      </c>
      <c r="K1822" t="str">
        <f>_xlfn.XLOOKUP(fCompras!F1822,dComprador!$A$2:$A$7,dComprador!$B$2:$B$7)</f>
        <v>Lira</v>
      </c>
      <c r="L1822" t="str">
        <f>_xlfn.XLOOKUP(J1822,dFornecedor!$A$2:$A$6,dFornecedor!$B$2:$B$6)</f>
        <v>NorthShore</v>
      </c>
      <c r="M1822" t="str">
        <f>_xlfn.XLOOKUP(G1822,dMateriaPrima!$A$2:$A$12,dMateriaPrima!$B$2:$B$12)</f>
        <v>Tecido</v>
      </c>
      <c r="N1822" s="2">
        <f>_xlfn.XLOOKUP(G1822,dMateriaPrima!$A$2:$A$12,dMateriaPrima!$C$2:$C$12)</f>
        <v>18</v>
      </c>
      <c r="O1822" s="3">
        <f t="shared" si="140"/>
        <v>1746</v>
      </c>
      <c r="P1822" s="4">
        <f t="shared" si="141"/>
        <v>0</v>
      </c>
      <c r="Q1822" s="3">
        <f t="shared" si="142"/>
        <v>1746</v>
      </c>
      <c r="R1822" t="str">
        <f t="shared" si="143"/>
        <v>Em atraso</v>
      </c>
      <c r="S1822" s="5">
        <f t="shared" si="144"/>
        <v>6</v>
      </c>
    </row>
    <row r="1823" spans="1:19" x14ac:dyDescent="0.25">
      <c r="A1823">
        <v>1822</v>
      </c>
      <c r="B1823" s="1">
        <v>43758</v>
      </c>
      <c r="C1823" s="1">
        <v>43758</v>
      </c>
      <c r="D1823" s="1">
        <v>43765</v>
      </c>
      <c r="E1823" s="1">
        <v>43768</v>
      </c>
      <c r="F1823">
        <v>4</v>
      </c>
      <c r="G1823">
        <v>8</v>
      </c>
      <c r="H1823">
        <v>519</v>
      </c>
      <c r="I1823" s="6">
        <v>0.24</v>
      </c>
      <c r="J1823">
        <v>2</v>
      </c>
      <c r="K1823" t="str">
        <f>_xlfn.XLOOKUP(fCompras!F1823,dComprador!$A$2:$A$7,dComprador!$B$2:$B$7)</f>
        <v>Lira</v>
      </c>
      <c r="L1823" t="str">
        <f>_xlfn.XLOOKUP(J1823,dFornecedor!$A$2:$A$6,dFornecedor!$B$2:$B$6)</f>
        <v>Minerva</v>
      </c>
      <c r="M1823" t="str">
        <f>_xlfn.XLOOKUP(G1823,dMateriaPrima!$A$2:$A$12,dMateriaPrima!$B$2:$B$12)</f>
        <v>Cimento</v>
      </c>
      <c r="N1823" s="2">
        <f>_xlfn.XLOOKUP(G1823,dMateriaPrima!$A$2:$A$12,dMateriaPrima!$C$2:$C$12)</f>
        <v>23</v>
      </c>
      <c r="O1823" s="3">
        <f t="shared" si="140"/>
        <v>11937</v>
      </c>
      <c r="P1823" s="4">
        <f t="shared" si="141"/>
        <v>2864.88</v>
      </c>
      <c r="Q1823" s="3">
        <f t="shared" si="142"/>
        <v>9072.119999999999</v>
      </c>
      <c r="R1823" t="str">
        <f t="shared" si="143"/>
        <v>Em atraso</v>
      </c>
      <c r="S1823" s="5">
        <f t="shared" si="144"/>
        <v>3</v>
      </c>
    </row>
    <row r="1824" spans="1:19" x14ac:dyDescent="0.25">
      <c r="A1824">
        <v>1823</v>
      </c>
      <c r="B1824" s="1">
        <v>43758</v>
      </c>
      <c r="C1824" s="1">
        <v>43760</v>
      </c>
      <c r="D1824" s="1">
        <v>43766</v>
      </c>
      <c r="E1824" s="1">
        <v>43767</v>
      </c>
      <c r="F1824">
        <v>4</v>
      </c>
      <c r="G1824">
        <v>5</v>
      </c>
      <c r="H1824">
        <v>205</v>
      </c>
      <c r="I1824" s="6">
        <v>0</v>
      </c>
      <c r="J1824">
        <v>2</v>
      </c>
      <c r="K1824" t="str">
        <f>_xlfn.XLOOKUP(fCompras!F1824,dComprador!$A$2:$A$7,dComprador!$B$2:$B$7)</f>
        <v>Lira</v>
      </c>
      <c r="L1824" t="str">
        <f>_xlfn.XLOOKUP(J1824,dFornecedor!$A$2:$A$6,dFornecedor!$B$2:$B$6)</f>
        <v>Minerva</v>
      </c>
      <c r="M1824" t="str">
        <f>_xlfn.XLOOKUP(G1824,dMateriaPrima!$A$2:$A$12,dMateriaPrima!$B$2:$B$12)</f>
        <v>Areia</v>
      </c>
      <c r="N1824" s="2">
        <f>_xlfn.XLOOKUP(G1824,dMateriaPrima!$A$2:$A$12,dMateriaPrima!$C$2:$C$12)</f>
        <v>3.59</v>
      </c>
      <c r="O1824" s="3">
        <f t="shared" si="140"/>
        <v>735.94999999999993</v>
      </c>
      <c r="P1824" s="4">
        <f t="shared" si="141"/>
        <v>0</v>
      </c>
      <c r="Q1824" s="3">
        <f t="shared" si="142"/>
        <v>735.94999999999993</v>
      </c>
      <c r="R1824" t="str">
        <f t="shared" si="143"/>
        <v>Em atraso</v>
      </c>
      <c r="S1824" s="5">
        <f t="shared" si="144"/>
        <v>1</v>
      </c>
    </row>
    <row r="1825" spans="1:19" x14ac:dyDescent="0.25">
      <c r="A1825">
        <v>1824</v>
      </c>
      <c r="B1825" s="1">
        <v>43758</v>
      </c>
      <c r="C1825" s="1">
        <v>43765</v>
      </c>
      <c r="D1825" s="1">
        <v>43766</v>
      </c>
      <c r="E1825" s="1">
        <v>43767</v>
      </c>
      <c r="F1825">
        <v>4</v>
      </c>
      <c r="G1825">
        <v>10</v>
      </c>
      <c r="H1825">
        <v>355</v>
      </c>
      <c r="I1825" s="6">
        <v>0</v>
      </c>
      <c r="J1825">
        <v>2</v>
      </c>
      <c r="K1825" t="str">
        <f>_xlfn.XLOOKUP(fCompras!F1825,dComprador!$A$2:$A$7,dComprador!$B$2:$B$7)</f>
        <v>Lira</v>
      </c>
      <c r="L1825" t="str">
        <f>_xlfn.XLOOKUP(J1825,dFornecedor!$A$2:$A$6,dFornecedor!$B$2:$B$6)</f>
        <v>Minerva</v>
      </c>
      <c r="M1825" t="str">
        <f>_xlfn.XLOOKUP(G1825,dMateriaPrima!$A$2:$A$12,dMateriaPrima!$B$2:$B$12)</f>
        <v>Pedra Britada</v>
      </c>
      <c r="N1825" s="2">
        <f>_xlfn.XLOOKUP(G1825,dMateriaPrima!$A$2:$A$12,dMateriaPrima!$C$2:$C$12)</f>
        <v>56</v>
      </c>
      <c r="O1825" s="3">
        <f t="shared" si="140"/>
        <v>19880</v>
      </c>
      <c r="P1825" s="4">
        <f t="shared" si="141"/>
        <v>0</v>
      </c>
      <c r="Q1825" s="3">
        <f t="shared" si="142"/>
        <v>19880</v>
      </c>
      <c r="R1825" t="str">
        <f t="shared" si="143"/>
        <v>Em atraso</v>
      </c>
      <c r="S1825" s="5">
        <f t="shared" si="144"/>
        <v>1</v>
      </c>
    </row>
    <row r="1826" spans="1:19" x14ac:dyDescent="0.25">
      <c r="A1826">
        <v>1825</v>
      </c>
      <c r="B1826" s="1">
        <v>43758</v>
      </c>
      <c r="C1826" s="1">
        <v>43762</v>
      </c>
      <c r="D1826" s="1">
        <v>43768</v>
      </c>
      <c r="E1826" s="1">
        <v>43771</v>
      </c>
      <c r="F1826">
        <v>4</v>
      </c>
      <c r="G1826">
        <v>7</v>
      </c>
      <c r="H1826">
        <v>2</v>
      </c>
      <c r="I1826" s="6">
        <v>0</v>
      </c>
      <c r="J1826">
        <v>5</v>
      </c>
      <c r="K1826" t="str">
        <f>_xlfn.XLOOKUP(fCompras!F1826,dComprador!$A$2:$A$7,dComprador!$B$2:$B$7)</f>
        <v>Lira</v>
      </c>
      <c r="L1826" t="str">
        <f>_xlfn.XLOOKUP(J1826,dFornecedor!$A$2:$A$6,dFornecedor!$B$2:$B$6)</f>
        <v>Atlas</v>
      </c>
      <c r="M1826" t="str">
        <f>_xlfn.XLOOKUP(G1826,dMateriaPrima!$A$2:$A$12,dMateriaPrima!$B$2:$B$12)</f>
        <v>Poliéster</v>
      </c>
      <c r="N1826" s="2">
        <f>_xlfn.XLOOKUP(G1826,dMateriaPrima!$A$2:$A$12,dMateriaPrima!$C$2:$C$12)</f>
        <v>8</v>
      </c>
      <c r="O1826" s="3">
        <f t="shared" si="140"/>
        <v>16</v>
      </c>
      <c r="P1826" s="4">
        <f t="shared" si="141"/>
        <v>0</v>
      </c>
      <c r="Q1826" s="3">
        <f t="shared" si="142"/>
        <v>16</v>
      </c>
      <c r="R1826" t="str">
        <f t="shared" si="143"/>
        <v>Em atraso</v>
      </c>
      <c r="S1826" s="5">
        <f t="shared" si="144"/>
        <v>3</v>
      </c>
    </row>
    <row r="1827" spans="1:19" x14ac:dyDescent="0.25">
      <c r="A1827">
        <v>1826</v>
      </c>
      <c r="B1827" s="1">
        <v>43758</v>
      </c>
      <c r="C1827" s="1">
        <v>43764</v>
      </c>
      <c r="D1827" s="1">
        <v>43767</v>
      </c>
      <c r="E1827" s="1">
        <v>43772</v>
      </c>
      <c r="F1827">
        <v>4</v>
      </c>
      <c r="G1827">
        <v>9</v>
      </c>
      <c r="H1827">
        <v>233</v>
      </c>
      <c r="I1827" s="6">
        <v>0</v>
      </c>
      <c r="J1827">
        <v>5</v>
      </c>
      <c r="K1827" t="str">
        <f>_xlfn.XLOOKUP(fCompras!F1827,dComprador!$A$2:$A$7,dComprador!$B$2:$B$7)</f>
        <v>Lira</v>
      </c>
      <c r="L1827" t="str">
        <f>_xlfn.XLOOKUP(J1827,dFornecedor!$A$2:$A$6,dFornecedor!$B$2:$B$6)</f>
        <v>Atlas</v>
      </c>
      <c r="M1827" t="str">
        <f>_xlfn.XLOOKUP(G1827,dMateriaPrima!$A$2:$A$12,dMateriaPrima!$B$2:$B$12)</f>
        <v>Couro</v>
      </c>
      <c r="N1827" s="2">
        <f>_xlfn.XLOOKUP(G1827,dMateriaPrima!$A$2:$A$12,dMateriaPrima!$C$2:$C$12)</f>
        <v>4.4000000000000004</v>
      </c>
      <c r="O1827" s="3">
        <f t="shared" si="140"/>
        <v>1025.2</v>
      </c>
      <c r="P1827" s="4">
        <f t="shared" si="141"/>
        <v>0</v>
      </c>
      <c r="Q1827" s="3">
        <f t="shared" si="142"/>
        <v>1025.2</v>
      </c>
      <c r="R1827" t="str">
        <f t="shared" si="143"/>
        <v>Em atraso</v>
      </c>
      <c r="S1827" s="5">
        <f t="shared" si="144"/>
        <v>5</v>
      </c>
    </row>
    <row r="1828" spans="1:19" x14ac:dyDescent="0.25">
      <c r="A1828">
        <v>1827</v>
      </c>
      <c r="B1828" s="1">
        <v>43758</v>
      </c>
      <c r="C1828" s="1">
        <v>43759</v>
      </c>
      <c r="D1828" s="1">
        <v>43775</v>
      </c>
      <c r="E1828" s="1">
        <v>43779</v>
      </c>
      <c r="F1828">
        <v>1</v>
      </c>
      <c r="G1828">
        <v>10</v>
      </c>
      <c r="H1828">
        <v>261</v>
      </c>
      <c r="I1828" s="6">
        <v>0</v>
      </c>
      <c r="J1828">
        <v>3</v>
      </c>
      <c r="K1828" t="str">
        <f>_xlfn.XLOOKUP(fCompras!F1828,dComprador!$A$2:$A$7,dComprador!$B$2:$B$7)</f>
        <v>Alon</v>
      </c>
      <c r="L1828" t="str">
        <f>_xlfn.XLOOKUP(J1828,dFornecedor!$A$2:$A$6,dFornecedor!$B$2:$B$6)</f>
        <v>StepUp</v>
      </c>
      <c r="M1828" t="str">
        <f>_xlfn.XLOOKUP(G1828,dMateriaPrima!$A$2:$A$12,dMateriaPrima!$B$2:$B$12)</f>
        <v>Pedra Britada</v>
      </c>
      <c r="N1828" s="2">
        <f>_xlfn.XLOOKUP(G1828,dMateriaPrima!$A$2:$A$12,dMateriaPrima!$C$2:$C$12)</f>
        <v>56</v>
      </c>
      <c r="O1828" s="3">
        <f t="shared" si="140"/>
        <v>14616</v>
      </c>
      <c r="P1828" s="4">
        <f t="shared" si="141"/>
        <v>0</v>
      </c>
      <c r="Q1828" s="3">
        <f t="shared" si="142"/>
        <v>14616</v>
      </c>
      <c r="R1828" t="str">
        <f t="shared" si="143"/>
        <v>Em atraso</v>
      </c>
      <c r="S1828" s="5">
        <f t="shared" si="144"/>
        <v>4</v>
      </c>
    </row>
    <row r="1829" spans="1:19" x14ac:dyDescent="0.25">
      <c r="A1829">
        <v>1828</v>
      </c>
      <c r="B1829" s="1">
        <v>43758</v>
      </c>
      <c r="C1829" s="1">
        <v>43767</v>
      </c>
      <c r="D1829" s="1">
        <v>43775</v>
      </c>
      <c r="E1829" s="1">
        <v>43777</v>
      </c>
      <c r="F1829">
        <v>1</v>
      </c>
      <c r="G1829">
        <v>9</v>
      </c>
      <c r="H1829">
        <v>386</v>
      </c>
      <c r="I1829" s="6">
        <v>0</v>
      </c>
      <c r="J1829">
        <v>2</v>
      </c>
      <c r="K1829" t="str">
        <f>_xlfn.XLOOKUP(fCompras!F1829,dComprador!$A$2:$A$7,dComprador!$B$2:$B$7)</f>
        <v>Alon</v>
      </c>
      <c r="L1829" t="str">
        <f>_xlfn.XLOOKUP(J1829,dFornecedor!$A$2:$A$6,dFornecedor!$B$2:$B$6)</f>
        <v>Minerva</v>
      </c>
      <c r="M1829" t="str">
        <f>_xlfn.XLOOKUP(G1829,dMateriaPrima!$A$2:$A$12,dMateriaPrima!$B$2:$B$12)</f>
        <v>Couro</v>
      </c>
      <c r="N1829" s="2">
        <f>_xlfn.XLOOKUP(G1829,dMateriaPrima!$A$2:$A$12,dMateriaPrima!$C$2:$C$12)</f>
        <v>4.4000000000000004</v>
      </c>
      <c r="O1829" s="3">
        <f t="shared" si="140"/>
        <v>1698.4</v>
      </c>
      <c r="P1829" s="4">
        <f t="shared" si="141"/>
        <v>0</v>
      </c>
      <c r="Q1829" s="3">
        <f t="shared" si="142"/>
        <v>1698.4</v>
      </c>
      <c r="R1829" t="str">
        <f t="shared" si="143"/>
        <v>Em atraso</v>
      </c>
      <c r="S1829" s="5">
        <f t="shared" si="144"/>
        <v>2</v>
      </c>
    </row>
    <row r="1830" spans="1:19" x14ac:dyDescent="0.25">
      <c r="A1830">
        <v>1829</v>
      </c>
      <c r="B1830" s="1">
        <v>43758</v>
      </c>
      <c r="C1830" s="1">
        <v>43758</v>
      </c>
      <c r="D1830" s="1">
        <v>43772</v>
      </c>
      <c r="E1830" s="1">
        <v>43773</v>
      </c>
      <c r="F1830">
        <v>2</v>
      </c>
      <c r="G1830">
        <v>9</v>
      </c>
      <c r="H1830">
        <v>231</v>
      </c>
      <c r="I1830" s="6">
        <v>0</v>
      </c>
      <c r="J1830">
        <v>4</v>
      </c>
      <c r="K1830" t="str">
        <f>_xlfn.XLOOKUP(fCompras!F1830,dComprador!$A$2:$A$7,dComprador!$B$2:$B$7)</f>
        <v>João</v>
      </c>
      <c r="L1830" t="str">
        <f>_xlfn.XLOOKUP(J1830,dFornecedor!$A$2:$A$6,dFornecedor!$B$2:$B$6)</f>
        <v>AlphaOmega</v>
      </c>
      <c r="M1830" t="str">
        <f>_xlfn.XLOOKUP(G1830,dMateriaPrima!$A$2:$A$12,dMateriaPrima!$B$2:$B$12)</f>
        <v>Couro</v>
      </c>
      <c r="N1830" s="2">
        <f>_xlfn.XLOOKUP(G1830,dMateriaPrima!$A$2:$A$12,dMateriaPrima!$C$2:$C$12)</f>
        <v>4.4000000000000004</v>
      </c>
      <c r="O1830" s="3">
        <f t="shared" si="140"/>
        <v>1016.4000000000001</v>
      </c>
      <c r="P1830" s="4">
        <f t="shared" si="141"/>
        <v>0</v>
      </c>
      <c r="Q1830" s="3">
        <f t="shared" si="142"/>
        <v>1016.4000000000001</v>
      </c>
      <c r="R1830" t="str">
        <f t="shared" si="143"/>
        <v>Em atraso</v>
      </c>
      <c r="S1830" s="5">
        <f t="shared" si="144"/>
        <v>1</v>
      </c>
    </row>
    <row r="1831" spans="1:19" x14ac:dyDescent="0.25">
      <c r="A1831">
        <v>1830</v>
      </c>
      <c r="B1831" s="1">
        <v>43758</v>
      </c>
      <c r="C1831" s="1">
        <v>43763</v>
      </c>
      <c r="D1831" s="1">
        <v>43784</v>
      </c>
      <c r="E1831" s="1">
        <v>43787</v>
      </c>
      <c r="F1831">
        <v>1</v>
      </c>
      <c r="G1831">
        <v>1</v>
      </c>
      <c r="H1831">
        <v>37</v>
      </c>
      <c r="I1831" s="6">
        <v>0</v>
      </c>
      <c r="J1831">
        <v>1</v>
      </c>
      <c r="K1831" t="str">
        <f>_xlfn.XLOOKUP(fCompras!F1831,dComprador!$A$2:$A$7,dComprador!$B$2:$B$7)</f>
        <v>Alon</v>
      </c>
      <c r="L1831" t="str">
        <f>_xlfn.XLOOKUP(J1831,dFornecedor!$A$2:$A$6,dFornecedor!$B$2:$B$6)</f>
        <v>NorthShore</v>
      </c>
      <c r="M1831" t="str">
        <f>_xlfn.XLOOKUP(G1831,dMateriaPrima!$A$2:$A$12,dMateriaPrima!$B$2:$B$12)</f>
        <v>Tecido</v>
      </c>
      <c r="N1831" s="2">
        <f>_xlfn.XLOOKUP(G1831,dMateriaPrima!$A$2:$A$12,dMateriaPrima!$C$2:$C$12)</f>
        <v>18</v>
      </c>
      <c r="O1831" s="3">
        <f t="shared" si="140"/>
        <v>666</v>
      </c>
      <c r="P1831" s="4">
        <f t="shared" si="141"/>
        <v>0</v>
      </c>
      <c r="Q1831" s="3">
        <f t="shared" si="142"/>
        <v>666</v>
      </c>
      <c r="R1831" t="str">
        <f t="shared" si="143"/>
        <v>Em atraso</v>
      </c>
      <c r="S1831" s="5">
        <f t="shared" si="144"/>
        <v>3</v>
      </c>
    </row>
    <row r="1832" spans="1:19" x14ac:dyDescent="0.25">
      <c r="A1832">
        <v>1831</v>
      </c>
      <c r="B1832" s="1">
        <v>43758</v>
      </c>
      <c r="C1832" s="1">
        <v>43766</v>
      </c>
      <c r="D1832" s="1">
        <v>43788</v>
      </c>
      <c r="E1832" s="1">
        <v>43788</v>
      </c>
      <c r="F1832">
        <v>1</v>
      </c>
      <c r="G1832">
        <v>1</v>
      </c>
      <c r="H1832">
        <v>119</v>
      </c>
      <c r="I1832" s="6">
        <v>0</v>
      </c>
      <c r="J1832">
        <v>2</v>
      </c>
      <c r="K1832" t="str">
        <f>_xlfn.XLOOKUP(fCompras!F1832,dComprador!$A$2:$A$7,dComprador!$B$2:$B$7)</f>
        <v>Alon</v>
      </c>
      <c r="L1832" t="str">
        <f>_xlfn.XLOOKUP(J1832,dFornecedor!$A$2:$A$6,dFornecedor!$B$2:$B$6)</f>
        <v>Minerva</v>
      </c>
      <c r="M1832" t="str">
        <f>_xlfn.XLOOKUP(G1832,dMateriaPrima!$A$2:$A$12,dMateriaPrima!$B$2:$B$12)</f>
        <v>Tecido</v>
      </c>
      <c r="N1832" s="2">
        <f>_xlfn.XLOOKUP(G1832,dMateriaPrima!$A$2:$A$12,dMateriaPrima!$C$2:$C$12)</f>
        <v>18</v>
      </c>
      <c r="O1832" s="3">
        <f t="shared" si="140"/>
        <v>2142</v>
      </c>
      <c r="P1832" s="4">
        <f t="shared" si="141"/>
        <v>0</v>
      </c>
      <c r="Q1832" s="3">
        <f t="shared" si="142"/>
        <v>2142</v>
      </c>
      <c r="R1832" t="str">
        <f t="shared" si="143"/>
        <v>No prazo</v>
      </c>
      <c r="S1832" s="5">
        <f t="shared" si="144"/>
        <v>0</v>
      </c>
    </row>
    <row r="1833" spans="1:19" x14ac:dyDescent="0.25">
      <c r="A1833">
        <v>1832</v>
      </c>
      <c r="B1833" s="1">
        <v>43758</v>
      </c>
      <c r="C1833" s="1">
        <v>43758</v>
      </c>
      <c r="D1833" s="1">
        <v>43777</v>
      </c>
      <c r="E1833" s="1">
        <v>43775</v>
      </c>
      <c r="F1833">
        <v>1</v>
      </c>
      <c r="G1833">
        <v>11</v>
      </c>
      <c r="H1833">
        <v>14</v>
      </c>
      <c r="I1833" s="6">
        <v>0</v>
      </c>
      <c r="J1833">
        <v>2</v>
      </c>
      <c r="K1833" t="str">
        <f>_xlfn.XLOOKUP(fCompras!F1833,dComprador!$A$2:$A$7,dComprador!$B$2:$B$7)</f>
        <v>Alon</v>
      </c>
      <c r="L1833" t="str">
        <f>_xlfn.XLOOKUP(J1833,dFornecedor!$A$2:$A$6,dFornecedor!$B$2:$B$6)</f>
        <v>Minerva</v>
      </c>
      <c r="M1833" t="str">
        <f>_xlfn.XLOOKUP(G1833,dMateriaPrima!$A$2:$A$12,dMateriaPrima!$B$2:$B$12)</f>
        <v>Papel</v>
      </c>
      <c r="N1833" s="2">
        <f>_xlfn.XLOOKUP(G1833,dMateriaPrima!$A$2:$A$12,dMateriaPrima!$C$2:$C$12)</f>
        <v>9</v>
      </c>
      <c r="O1833" s="3">
        <f t="shared" si="140"/>
        <v>126</v>
      </c>
      <c r="P1833" s="4">
        <f t="shared" si="141"/>
        <v>0</v>
      </c>
      <c r="Q1833" s="3">
        <f t="shared" si="142"/>
        <v>126</v>
      </c>
      <c r="R1833" t="str">
        <f t="shared" si="143"/>
        <v>No prazo</v>
      </c>
      <c r="S1833" s="5">
        <f t="shared" si="144"/>
        <v>0</v>
      </c>
    </row>
    <row r="1834" spans="1:19" x14ac:dyDescent="0.25">
      <c r="A1834">
        <v>1833</v>
      </c>
      <c r="B1834" s="1">
        <v>43759</v>
      </c>
      <c r="C1834" s="1">
        <v>43769</v>
      </c>
      <c r="D1834" s="1">
        <v>43770</v>
      </c>
      <c r="E1834" s="1">
        <v>43773</v>
      </c>
      <c r="F1834">
        <v>4</v>
      </c>
      <c r="G1834">
        <v>7</v>
      </c>
      <c r="H1834">
        <v>6</v>
      </c>
      <c r="I1834" s="6">
        <v>0.31</v>
      </c>
      <c r="J1834">
        <v>3</v>
      </c>
      <c r="K1834" t="str">
        <f>_xlfn.XLOOKUP(fCompras!F1834,dComprador!$A$2:$A$7,dComprador!$B$2:$B$7)</f>
        <v>Lira</v>
      </c>
      <c r="L1834" t="str">
        <f>_xlfn.XLOOKUP(J1834,dFornecedor!$A$2:$A$6,dFornecedor!$B$2:$B$6)</f>
        <v>StepUp</v>
      </c>
      <c r="M1834" t="str">
        <f>_xlfn.XLOOKUP(G1834,dMateriaPrima!$A$2:$A$12,dMateriaPrima!$B$2:$B$12)</f>
        <v>Poliéster</v>
      </c>
      <c r="N1834" s="2">
        <f>_xlfn.XLOOKUP(G1834,dMateriaPrima!$A$2:$A$12,dMateriaPrima!$C$2:$C$12)</f>
        <v>8</v>
      </c>
      <c r="O1834" s="3">
        <f t="shared" si="140"/>
        <v>48</v>
      </c>
      <c r="P1834" s="4">
        <f t="shared" si="141"/>
        <v>14.879999999999999</v>
      </c>
      <c r="Q1834" s="3">
        <f t="shared" si="142"/>
        <v>33.120000000000005</v>
      </c>
      <c r="R1834" t="str">
        <f t="shared" si="143"/>
        <v>Em atraso</v>
      </c>
      <c r="S1834" s="5">
        <f t="shared" si="144"/>
        <v>3</v>
      </c>
    </row>
    <row r="1835" spans="1:19" x14ac:dyDescent="0.25">
      <c r="A1835">
        <v>1834</v>
      </c>
      <c r="B1835" s="1">
        <v>43759</v>
      </c>
      <c r="C1835" s="1">
        <v>43770</v>
      </c>
      <c r="D1835" s="1">
        <v>43788</v>
      </c>
      <c r="E1835" s="1">
        <v>43789</v>
      </c>
      <c r="F1835">
        <v>1</v>
      </c>
      <c r="G1835">
        <v>7</v>
      </c>
      <c r="H1835">
        <v>385</v>
      </c>
      <c r="I1835" s="6">
        <v>0</v>
      </c>
      <c r="J1835">
        <v>1</v>
      </c>
      <c r="K1835" t="str">
        <f>_xlfn.XLOOKUP(fCompras!F1835,dComprador!$A$2:$A$7,dComprador!$B$2:$B$7)</f>
        <v>Alon</v>
      </c>
      <c r="L1835" t="str">
        <f>_xlfn.XLOOKUP(J1835,dFornecedor!$A$2:$A$6,dFornecedor!$B$2:$B$6)</f>
        <v>NorthShore</v>
      </c>
      <c r="M1835" t="str">
        <f>_xlfn.XLOOKUP(G1835,dMateriaPrima!$A$2:$A$12,dMateriaPrima!$B$2:$B$12)</f>
        <v>Poliéster</v>
      </c>
      <c r="N1835" s="2">
        <f>_xlfn.XLOOKUP(G1835,dMateriaPrima!$A$2:$A$12,dMateriaPrima!$C$2:$C$12)</f>
        <v>8</v>
      </c>
      <c r="O1835" s="3">
        <f t="shared" si="140"/>
        <v>3080</v>
      </c>
      <c r="P1835" s="4">
        <f t="shared" si="141"/>
        <v>0</v>
      </c>
      <c r="Q1835" s="3">
        <f t="shared" si="142"/>
        <v>3080</v>
      </c>
      <c r="R1835" t="str">
        <f t="shared" si="143"/>
        <v>Em atraso</v>
      </c>
      <c r="S1835" s="5">
        <f t="shared" si="144"/>
        <v>1</v>
      </c>
    </row>
    <row r="1836" spans="1:19" x14ac:dyDescent="0.25">
      <c r="A1836">
        <v>1835</v>
      </c>
      <c r="B1836" s="1">
        <v>43759</v>
      </c>
      <c r="C1836" s="1">
        <v>43762</v>
      </c>
      <c r="D1836" s="1">
        <v>43764</v>
      </c>
      <c r="E1836" s="1">
        <v>43770</v>
      </c>
      <c r="F1836">
        <v>4</v>
      </c>
      <c r="G1836">
        <v>3</v>
      </c>
      <c r="H1836">
        <v>197</v>
      </c>
      <c r="I1836" s="6">
        <v>0</v>
      </c>
      <c r="J1836">
        <v>4</v>
      </c>
      <c r="K1836" t="str">
        <f>_xlfn.XLOOKUP(fCompras!F1836,dComprador!$A$2:$A$7,dComprador!$B$2:$B$7)</f>
        <v>Lira</v>
      </c>
      <c r="L1836" t="str">
        <f>_xlfn.XLOOKUP(J1836,dFornecedor!$A$2:$A$6,dFornecedor!$B$2:$B$6)</f>
        <v>AlphaOmega</v>
      </c>
      <c r="M1836" t="str">
        <f>_xlfn.XLOOKUP(G1836,dMateriaPrima!$A$2:$A$12,dMateriaPrima!$B$2:$B$12)</f>
        <v>Barra Metal</v>
      </c>
      <c r="N1836" s="2">
        <f>_xlfn.XLOOKUP(G1836,dMateriaPrima!$A$2:$A$12,dMateriaPrima!$C$2:$C$12)</f>
        <v>565</v>
      </c>
      <c r="O1836" s="3">
        <f t="shared" si="140"/>
        <v>111305</v>
      </c>
      <c r="P1836" s="4">
        <f t="shared" si="141"/>
        <v>0</v>
      </c>
      <c r="Q1836" s="3">
        <f t="shared" si="142"/>
        <v>111305</v>
      </c>
      <c r="R1836" t="str">
        <f t="shared" si="143"/>
        <v>Em atraso</v>
      </c>
      <c r="S1836" s="5">
        <f t="shared" si="144"/>
        <v>6</v>
      </c>
    </row>
    <row r="1837" spans="1:19" x14ac:dyDescent="0.25">
      <c r="A1837">
        <v>1836</v>
      </c>
      <c r="B1837" s="1">
        <v>43759</v>
      </c>
      <c r="C1837" s="1">
        <v>43760</v>
      </c>
      <c r="D1837" s="1">
        <v>43765</v>
      </c>
      <c r="E1837" s="1">
        <v>43768</v>
      </c>
      <c r="F1837">
        <v>4</v>
      </c>
      <c r="G1837">
        <v>4</v>
      </c>
      <c r="H1837">
        <v>384</v>
      </c>
      <c r="I1837" s="6">
        <v>0</v>
      </c>
      <c r="J1837">
        <v>4</v>
      </c>
      <c r="K1837" t="str">
        <f>_xlfn.XLOOKUP(fCompras!F1837,dComprador!$A$2:$A$7,dComprador!$B$2:$B$7)</f>
        <v>Lira</v>
      </c>
      <c r="L1837" t="str">
        <f>_xlfn.XLOOKUP(J1837,dFornecedor!$A$2:$A$6,dFornecedor!$B$2:$B$6)</f>
        <v>AlphaOmega</v>
      </c>
      <c r="M1837" t="str">
        <f>_xlfn.XLOOKUP(G1837,dMateriaPrima!$A$2:$A$12,dMateriaPrima!$B$2:$B$12)</f>
        <v>Madeira</v>
      </c>
      <c r="N1837" s="2">
        <f>_xlfn.XLOOKUP(G1837,dMateriaPrima!$A$2:$A$12,dMateriaPrima!$C$2:$C$12)</f>
        <v>168</v>
      </c>
      <c r="O1837" s="3">
        <f t="shared" si="140"/>
        <v>64512</v>
      </c>
      <c r="P1837" s="4">
        <f t="shared" si="141"/>
        <v>0</v>
      </c>
      <c r="Q1837" s="3">
        <f t="shared" si="142"/>
        <v>64512</v>
      </c>
      <c r="R1837" t="str">
        <f t="shared" si="143"/>
        <v>Em atraso</v>
      </c>
      <c r="S1837" s="5">
        <f t="shared" si="144"/>
        <v>3</v>
      </c>
    </row>
    <row r="1838" spans="1:19" x14ac:dyDescent="0.25">
      <c r="A1838">
        <v>1837</v>
      </c>
      <c r="B1838" s="1">
        <v>43759</v>
      </c>
      <c r="C1838" s="1">
        <v>43760</v>
      </c>
      <c r="D1838" s="1">
        <v>43766</v>
      </c>
      <c r="E1838" s="1">
        <v>43766</v>
      </c>
      <c r="F1838">
        <v>4</v>
      </c>
      <c r="G1838">
        <v>5</v>
      </c>
      <c r="H1838">
        <v>135</v>
      </c>
      <c r="I1838" s="6">
        <v>0</v>
      </c>
      <c r="J1838">
        <v>3</v>
      </c>
      <c r="K1838" t="str">
        <f>_xlfn.XLOOKUP(fCompras!F1838,dComprador!$A$2:$A$7,dComprador!$B$2:$B$7)</f>
        <v>Lira</v>
      </c>
      <c r="L1838" t="str">
        <f>_xlfn.XLOOKUP(J1838,dFornecedor!$A$2:$A$6,dFornecedor!$B$2:$B$6)</f>
        <v>StepUp</v>
      </c>
      <c r="M1838" t="str">
        <f>_xlfn.XLOOKUP(G1838,dMateriaPrima!$A$2:$A$12,dMateriaPrima!$B$2:$B$12)</f>
        <v>Areia</v>
      </c>
      <c r="N1838" s="2">
        <f>_xlfn.XLOOKUP(G1838,dMateriaPrima!$A$2:$A$12,dMateriaPrima!$C$2:$C$12)</f>
        <v>3.59</v>
      </c>
      <c r="O1838" s="3">
        <f t="shared" si="140"/>
        <v>484.65</v>
      </c>
      <c r="P1838" s="4">
        <f t="shared" si="141"/>
        <v>0</v>
      </c>
      <c r="Q1838" s="3">
        <f t="shared" si="142"/>
        <v>484.65</v>
      </c>
      <c r="R1838" t="str">
        <f t="shared" si="143"/>
        <v>No prazo</v>
      </c>
      <c r="S1838" s="5">
        <f t="shared" si="144"/>
        <v>0</v>
      </c>
    </row>
    <row r="1839" spans="1:19" x14ac:dyDescent="0.25">
      <c r="A1839">
        <v>1838</v>
      </c>
      <c r="B1839" s="1">
        <v>43759</v>
      </c>
      <c r="C1839" s="1">
        <v>43759</v>
      </c>
      <c r="D1839" s="1">
        <v>43765</v>
      </c>
      <c r="E1839" s="1">
        <v>43769</v>
      </c>
      <c r="F1839">
        <v>4</v>
      </c>
      <c r="G1839">
        <v>10</v>
      </c>
      <c r="H1839">
        <v>11</v>
      </c>
      <c r="I1839" s="6">
        <v>0</v>
      </c>
      <c r="J1839">
        <v>5</v>
      </c>
      <c r="K1839" t="str">
        <f>_xlfn.XLOOKUP(fCompras!F1839,dComprador!$A$2:$A$7,dComprador!$B$2:$B$7)</f>
        <v>Lira</v>
      </c>
      <c r="L1839" t="str">
        <f>_xlfn.XLOOKUP(J1839,dFornecedor!$A$2:$A$6,dFornecedor!$B$2:$B$6)</f>
        <v>Atlas</v>
      </c>
      <c r="M1839" t="str">
        <f>_xlfn.XLOOKUP(G1839,dMateriaPrima!$A$2:$A$12,dMateriaPrima!$B$2:$B$12)</f>
        <v>Pedra Britada</v>
      </c>
      <c r="N1839" s="2">
        <f>_xlfn.XLOOKUP(G1839,dMateriaPrima!$A$2:$A$12,dMateriaPrima!$C$2:$C$12)</f>
        <v>56</v>
      </c>
      <c r="O1839" s="3">
        <f t="shared" si="140"/>
        <v>616</v>
      </c>
      <c r="P1839" s="4">
        <f t="shared" si="141"/>
        <v>0</v>
      </c>
      <c r="Q1839" s="3">
        <f t="shared" si="142"/>
        <v>616</v>
      </c>
      <c r="R1839" t="str">
        <f t="shared" si="143"/>
        <v>Em atraso</v>
      </c>
      <c r="S1839" s="5">
        <f t="shared" si="144"/>
        <v>4</v>
      </c>
    </row>
    <row r="1840" spans="1:19" x14ac:dyDescent="0.25">
      <c r="A1840">
        <v>1839</v>
      </c>
      <c r="B1840" s="1">
        <v>43759</v>
      </c>
      <c r="C1840" s="1">
        <v>43770</v>
      </c>
      <c r="D1840" s="1">
        <v>43770</v>
      </c>
      <c r="E1840" s="1">
        <v>43775</v>
      </c>
      <c r="F1840">
        <v>4</v>
      </c>
      <c r="G1840">
        <v>11</v>
      </c>
      <c r="H1840">
        <v>38</v>
      </c>
      <c r="I1840" s="6">
        <v>0</v>
      </c>
      <c r="J1840">
        <v>1</v>
      </c>
      <c r="K1840" t="str">
        <f>_xlfn.XLOOKUP(fCompras!F1840,dComprador!$A$2:$A$7,dComprador!$B$2:$B$7)</f>
        <v>Lira</v>
      </c>
      <c r="L1840" t="str">
        <f>_xlfn.XLOOKUP(J1840,dFornecedor!$A$2:$A$6,dFornecedor!$B$2:$B$6)</f>
        <v>NorthShore</v>
      </c>
      <c r="M1840" t="str">
        <f>_xlfn.XLOOKUP(G1840,dMateriaPrima!$A$2:$A$12,dMateriaPrima!$B$2:$B$12)</f>
        <v>Papel</v>
      </c>
      <c r="N1840" s="2">
        <f>_xlfn.XLOOKUP(G1840,dMateriaPrima!$A$2:$A$12,dMateriaPrima!$C$2:$C$12)</f>
        <v>9</v>
      </c>
      <c r="O1840" s="3">
        <f t="shared" si="140"/>
        <v>342</v>
      </c>
      <c r="P1840" s="4">
        <f t="shared" si="141"/>
        <v>0</v>
      </c>
      <c r="Q1840" s="3">
        <f t="shared" si="142"/>
        <v>342</v>
      </c>
      <c r="R1840" t="str">
        <f t="shared" si="143"/>
        <v>Em atraso</v>
      </c>
      <c r="S1840" s="5">
        <f t="shared" si="144"/>
        <v>5</v>
      </c>
    </row>
    <row r="1841" spans="1:19" x14ac:dyDescent="0.25">
      <c r="A1841">
        <v>1840</v>
      </c>
      <c r="B1841" s="1">
        <v>43759</v>
      </c>
      <c r="C1841" s="1">
        <v>43760</v>
      </c>
      <c r="D1841" s="1">
        <v>43769</v>
      </c>
      <c r="E1841" s="1">
        <v>43774</v>
      </c>
      <c r="F1841">
        <v>3</v>
      </c>
      <c r="G1841">
        <v>1</v>
      </c>
      <c r="H1841">
        <v>78</v>
      </c>
      <c r="I1841" s="6">
        <v>0</v>
      </c>
      <c r="J1841">
        <v>4</v>
      </c>
      <c r="K1841" t="str">
        <f>_xlfn.XLOOKUP(fCompras!F1841,dComprador!$A$2:$A$7,dComprador!$B$2:$B$7)</f>
        <v>Diego</v>
      </c>
      <c r="L1841" t="str">
        <f>_xlfn.XLOOKUP(J1841,dFornecedor!$A$2:$A$6,dFornecedor!$B$2:$B$6)</f>
        <v>AlphaOmega</v>
      </c>
      <c r="M1841" t="str">
        <f>_xlfn.XLOOKUP(G1841,dMateriaPrima!$A$2:$A$12,dMateriaPrima!$B$2:$B$12)</f>
        <v>Tecido</v>
      </c>
      <c r="N1841" s="2">
        <f>_xlfn.XLOOKUP(G1841,dMateriaPrima!$A$2:$A$12,dMateriaPrima!$C$2:$C$12)</f>
        <v>18</v>
      </c>
      <c r="O1841" s="3">
        <f t="shared" si="140"/>
        <v>1404</v>
      </c>
      <c r="P1841" s="4">
        <f t="shared" si="141"/>
        <v>0</v>
      </c>
      <c r="Q1841" s="3">
        <f t="shared" si="142"/>
        <v>1404</v>
      </c>
      <c r="R1841" t="str">
        <f t="shared" si="143"/>
        <v>Em atraso</v>
      </c>
      <c r="S1841" s="5">
        <f t="shared" si="144"/>
        <v>5</v>
      </c>
    </row>
    <row r="1842" spans="1:19" x14ac:dyDescent="0.25">
      <c r="A1842">
        <v>1841</v>
      </c>
      <c r="B1842" s="1">
        <v>43759</v>
      </c>
      <c r="C1842" s="1">
        <v>43762</v>
      </c>
      <c r="D1842" s="1">
        <v>43771</v>
      </c>
      <c r="E1842" s="1">
        <v>43774</v>
      </c>
      <c r="F1842">
        <v>2</v>
      </c>
      <c r="G1842">
        <v>11</v>
      </c>
      <c r="H1842">
        <v>387</v>
      </c>
      <c r="I1842" s="6">
        <v>0</v>
      </c>
      <c r="J1842">
        <v>4</v>
      </c>
      <c r="K1842" t="str">
        <f>_xlfn.XLOOKUP(fCompras!F1842,dComprador!$A$2:$A$7,dComprador!$B$2:$B$7)</f>
        <v>João</v>
      </c>
      <c r="L1842" t="str">
        <f>_xlfn.XLOOKUP(J1842,dFornecedor!$A$2:$A$6,dFornecedor!$B$2:$B$6)</f>
        <v>AlphaOmega</v>
      </c>
      <c r="M1842" t="str">
        <f>_xlfn.XLOOKUP(G1842,dMateriaPrima!$A$2:$A$12,dMateriaPrima!$B$2:$B$12)</f>
        <v>Papel</v>
      </c>
      <c r="N1842" s="2">
        <f>_xlfn.XLOOKUP(G1842,dMateriaPrima!$A$2:$A$12,dMateriaPrima!$C$2:$C$12)</f>
        <v>9</v>
      </c>
      <c r="O1842" s="3">
        <f t="shared" si="140"/>
        <v>3483</v>
      </c>
      <c r="P1842" s="4">
        <f t="shared" si="141"/>
        <v>0</v>
      </c>
      <c r="Q1842" s="3">
        <f t="shared" si="142"/>
        <v>3483</v>
      </c>
      <c r="R1842" t="str">
        <f t="shared" si="143"/>
        <v>Em atraso</v>
      </c>
      <c r="S1842" s="5">
        <f t="shared" si="144"/>
        <v>3</v>
      </c>
    </row>
    <row r="1843" spans="1:19" x14ac:dyDescent="0.25">
      <c r="A1843">
        <v>1842</v>
      </c>
      <c r="B1843" s="1">
        <v>43759</v>
      </c>
      <c r="C1843" s="1">
        <v>43760</v>
      </c>
      <c r="D1843" s="1">
        <v>43774</v>
      </c>
      <c r="E1843" s="1">
        <v>43777</v>
      </c>
      <c r="F1843">
        <v>1</v>
      </c>
      <c r="G1843">
        <v>6</v>
      </c>
      <c r="H1843">
        <v>155</v>
      </c>
      <c r="I1843" s="6">
        <v>0</v>
      </c>
      <c r="J1843">
        <v>3</v>
      </c>
      <c r="K1843" t="str">
        <f>_xlfn.XLOOKUP(fCompras!F1843,dComprador!$A$2:$A$7,dComprador!$B$2:$B$7)</f>
        <v>Alon</v>
      </c>
      <c r="L1843" t="str">
        <f>_xlfn.XLOOKUP(J1843,dFornecedor!$A$2:$A$6,dFornecedor!$B$2:$B$6)</f>
        <v>StepUp</v>
      </c>
      <c r="M1843" t="str">
        <f>_xlfn.XLOOKUP(G1843,dMateriaPrima!$A$2:$A$12,dMateriaPrima!$B$2:$B$12)</f>
        <v>Fio Algodão</v>
      </c>
      <c r="N1843" s="2">
        <f>_xlfn.XLOOKUP(G1843,dMateriaPrima!$A$2:$A$12,dMateriaPrima!$C$2:$C$12)</f>
        <v>55.9</v>
      </c>
      <c r="O1843" s="3">
        <f t="shared" si="140"/>
        <v>8664.5</v>
      </c>
      <c r="P1843" s="4">
        <f t="shared" si="141"/>
        <v>0</v>
      </c>
      <c r="Q1843" s="3">
        <f t="shared" si="142"/>
        <v>8664.5</v>
      </c>
      <c r="R1843" t="str">
        <f t="shared" si="143"/>
        <v>Em atraso</v>
      </c>
      <c r="S1843" s="5">
        <f t="shared" si="144"/>
        <v>3</v>
      </c>
    </row>
    <row r="1844" spans="1:19" x14ac:dyDescent="0.25">
      <c r="A1844">
        <v>1843</v>
      </c>
      <c r="B1844" s="1">
        <v>43759</v>
      </c>
      <c r="C1844" s="1">
        <v>43761</v>
      </c>
      <c r="D1844" s="1">
        <v>43788</v>
      </c>
      <c r="E1844" s="1">
        <v>43789</v>
      </c>
      <c r="F1844">
        <v>1</v>
      </c>
      <c r="G1844">
        <v>9</v>
      </c>
      <c r="H1844">
        <v>273</v>
      </c>
      <c r="I1844" s="6">
        <v>0.32</v>
      </c>
      <c r="J1844">
        <v>2</v>
      </c>
      <c r="K1844" t="str">
        <f>_xlfn.XLOOKUP(fCompras!F1844,dComprador!$A$2:$A$7,dComprador!$B$2:$B$7)</f>
        <v>Alon</v>
      </c>
      <c r="L1844" t="str">
        <f>_xlfn.XLOOKUP(J1844,dFornecedor!$A$2:$A$6,dFornecedor!$B$2:$B$6)</f>
        <v>Minerva</v>
      </c>
      <c r="M1844" t="str">
        <f>_xlfn.XLOOKUP(G1844,dMateriaPrima!$A$2:$A$12,dMateriaPrima!$B$2:$B$12)</f>
        <v>Couro</v>
      </c>
      <c r="N1844" s="2">
        <f>_xlfn.XLOOKUP(G1844,dMateriaPrima!$A$2:$A$12,dMateriaPrima!$C$2:$C$12)</f>
        <v>4.4000000000000004</v>
      </c>
      <c r="O1844" s="3">
        <f t="shared" si="140"/>
        <v>1201.2</v>
      </c>
      <c r="P1844" s="4">
        <f t="shared" si="141"/>
        <v>384.38400000000001</v>
      </c>
      <c r="Q1844" s="3">
        <f t="shared" si="142"/>
        <v>816.81600000000003</v>
      </c>
      <c r="R1844" t="str">
        <f t="shared" si="143"/>
        <v>Em atraso</v>
      </c>
      <c r="S1844" s="5">
        <f t="shared" si="144"/>
        <v>1</v>
      </c>
    </row>
    <row r="1845" spans="1:19" x14ac:dyDescent="0.25">
      <c r="A1845">
        <v>1844</v>
      </c>
      <c r="B1845" s="1">
        <v>43759</v>
      </c>
      <c r="C1845" s="1">
        <v>43767</v>
      </c>
      <c r="D1845" s="1">
        <v>43788</v>
      </c>
      <c r="E1845" s="1">
        <v>43793</v>
      </c>
      <c r="F1845">
        <v>1</v>
      </c>
      <c r="G1845">
        <v>4</v>
      </c>
      <c r="H1845">
        <v>2</v>
      </c>
      <c r="I1845" s="6">
        <v>0</v>
      </c>
      <c r="J1845">
        <v>2</v>
      </c>
      <c r="K1845" t="str">
        <f>_xlfn.XLOOKUP(fCompras!F1845,dComprador!$A$2:$A$7,dComprador!$B$2:$B$7)</f>
        <v>Alon</v>
      </c>
      <c r="L1845" t="str">
        <f>_xlfn.XLOOKUP(J1845,dFornecedor!$A$2:$A$6,dFornecedor!$B$2:$B$6)</f>
        <v>Minerva</v>
      </c>
      <c r="M1845" t="str">
        <f>_xlfn.XLOOKUP(G1845,dMateriaPrima!$A$2:$A$12,dMateriaPrima!$B$2:$B$12)</f>
        <v>Madeira</v>
      </c>
      <c r="N1845" s="2">
        <f>_xlfn.XLOOKUP(G1845,dMateriaPrima!$A$2:$A$12,dMateriaPrima!$C$2:$C$12)</f>
        <v>168</v>
      </c>
      <c r="O1845" s="3">
        <f t="shared" si="140"/>
        <v>336</v>
      </c>
      <c r="P1845" s="4">
        <f t="shared" si="141"/>
        <v>0</v>
      </c>
      <c r="Q1845" s="3">
        <f t="shared" si="142"/>
        <v>336</v>
      </c>
      <c r="R1845" t="str">
        <f t="shared" si="143"/>
        <v>Em atraso</v>
      </c>
      <c r="S1845" s="5">
        <f t="shared" si="144"/>
        <v>5</v>
      </c>
    </row>
    <row r="1846" spans="1:19" x14ac:dyDescent="0.25">
      <c r="A1846">
        <v>1845</v>
      </c>
      <c r="B1846" s="1">
        <v>43760</v>
      </c>
      <c r="C1846" s="1">
        <v>43761</v>
      </c>
      <c r="D1846" s="1">
        <v>43788</v>
      </c>
      <c r="E1846" s="1">
        <v>43792</v>
      </c>
      <c r="F1846">
        <v>1</v>
      </c>
      <c r="G1846">
        <v>9</v>
      </c>
      <c r="H1846">
        <v>264</v>
      </c>
      <c r="I1846" s="6">
        <v>0</v>
      </c>
      <c r="J1846">
        <v>3</v>
      </c>
      <c r="K1846" t="str">
        <f>_xlfn.XLOOKUP(fCompras!F1846,dComprador!$A$2:$A$7,dComprador!$B$2:$B$7)</f>
        <v>Alon</v>
      </c>
      <c r="L1846" t="str">
        <f>_xlfn.XLOOKUP(J1846,dFornecedor!$A$2:$A$6,dFornecedor!$B$2:$B$6)</f>
        <v>StepUp</v>
      </c>
      <c r="M1846" t="str">
        <f>_xlfn.XLOOKUP(G1846,dMateriaPrima!$A$2:$A$12,dMateriaPrima!$B$2:$B$12)</f>
        <v>Couro</v>
      </c>
      <c r="N1846" s="2">
        <f>_xlfn.XLOOKUP(G1846,dMateriaPrima!$A$2:$A$12,dMateriaPrima!$C$2:$C$12)</f>
        <v>4.4000000000000004</v>
      </c>
      <c r="O1846" s="3">
        <f t="shared" si="140"/>
        <v>1161.6000000000001</v>
      </c>
      <c r="P1846" s="4">
        <f t="shared" si="141"/>
        <v>0</v>
      </c>
      <c r="Q1846" s="3">
        <f t="shared" si="142"/>
        <v>1161.6000000000001</v>
      </c>
      <c r="R1846" t="str">
        <f t="shared" si="143"/>
        <v>Em atraso</v>
      </c>
      <c r="S1846" s="5">
        <f t="shared" si="144"/>
        <v>4</v>
      </c>
    </row>
    <row r="1847" spans="1:19" x14ac:dyDescent="0.25">
      <c r="A1847">
        <v>1846</v>
      </c>
      <c r="B1847" s="1">
        <v>43760</v>
      </c>
      <c r="C1847" s="1">
        <v>43760</v>
      </c>
      <c r="D1847" s="1">
        <v>43791</v>
      </c>
      <c r="E1847" s="1">
        <v>43792</v>
      </c>
      <c r="F1847">
        <v>1</v>
      </c>
      <c r="G1847">
        <v>1</v>
      </c>
      <c r="H1847">
        <v>45</v>
      </c>
      <c r="I1847" s="6">
        <v>0</v>
      </c>
      <c r="J1847">
        <v>2</v>
      </c>
      <c r="K1847" t="str">
        <f>_xlfn.XLOOKUP(fCompras!F1847,dComprador!$A$2:$A$7,dComprador!$B$2:$B$7)</f>
        <v>Alon</v>
      </c>
      <c r="L1847" t="str">
        <f>_xlfn.XLOOKUP(J1847,dFornecedor!$A$2:$A$6,dFornecedor!$B$2:$B$6)</f>
        <v>Minerva</v>
      </c>
      <c r="M1847" t="str">
        <f>_xlfn.XLOOKUP(G1847,dMateriaPrima!$A$2:$A$12,dMateriaPrima!$B$2:$B$12)</f>
        <v>Tecido</v>
      </c>
      <c r="N1847" s="2">
        <f>_xlfn.XLOOKUP(G1847,dMateriaPrima!$A$2:$A$12,dMateriaPrima!$C$2:$C$12)</f>
        <v>18</v>
      </c>
      <c r="O1847" s="3">
        <f t="shared" si="140"/>
        <v>810</v>
      </c>
      <c r="P1847" s="4">
        <f t="shared" si="141"/>
        <v>0</v>
      </c>
      <c r="Q1847" s="3">
        <f t="shared" si="142"/>
        <v>810</v>
      </c>
      <c r="R1847" t="str">
        <f t="shared" si="143"/>
        <v>Em atraso</v>
      </c>
      <c r="S1847" s="5">
        <f t="shared" si="144"/>
        <v>1</v>
      </c>
    </row>
    <row r="1848" spans="1:19" x14ac:dyDescent="0.25">
      <c r="A1848">
        <v>1847</v>
      </c>
      <c r="B1848" s="1">
        <v>43760</v>
      </c>
      <c r="C1848" s="1">
        <v>43771</v>
      </c>
      <c r="D1848" s="1">
        <v>43792</v>
      </c>
      <c r="E1848" s="1">
        <v>43793</v>
      </c>
      <c r="F1848">
        <v>1</v>
      </c>
      <c r="G1848">
        <v>1</v>
      </c>
      <c r="H1848">
        <v>459</v>
      </c>
      <c r="I1848" s="6">
        <v>0</v>
      </c>
      <c r="J1848">
        <v>1</v>
      </c>
      <c r="K1848" t="str">
        <f>_xlfn.XLOOKUP(fCompras!F1848,dComprador!$A$2:$A$7,dComprador!$B$2:$B$7)</f>
        <v>Alon</v>
      </c>
      <c r="L1848" t="str">
        <f>_xlfn.XLOOKUP(J1848,dFornecedor!$A$2:$A$6,dFornecedor!$B$2:$B$6)</f>
        <v>NorthShore</v>
      </c>
      <c r="M1848" t="str">
        <f>_xlfn.XLOOKUP(G1848,dMateriaPrima!$A$2:$A$12,dMateriaPrima!$B$2:$B$12)</f>
        <v>Tecido</v>
      </c>
      <c r="N1848" s="2">
        <f>_xlfn.XLOOKUP(G1848,dMateriaPrima!$A$2:$A$12,dMateriaPrima!$C$2:$C$12)</f>
        <v>18</v>
      </c>
      <c r="O1848" s="3">
        <f t="shared" si="140"/>
        <v>8262</v>
      </c>
      <c r="P1848" s="4">
        <f t="shared" si="141"/>
        <v>0</v>
      </c>
      <c r="Q1848" s="3">
        <f t="shared" si="142"/>
        <v>8262</v>
      </c>
      <c r="R1848" t="str">
        <f t="shared" si="143"/>
        <v>Em atraso</v>
      </c>
      <c r="S1848" s="5">
        <f t="shared" si="144"/>
        <v>1</v>
      </c>
    </row>
    <row r="1849" spans="1:19" x14ac:dyDescent="0.25">
      <c r="A1849">
        <v>1848</v>
      </c>
      <c r="B1849" s="1">
        <v>43760</v>
      </c>
      <c r="C1849" s="1">
        <v>43769</v>
      </c>
      <c r="D1849" s="1">
        <v>43772</v>
      </c>
      <c r="E1849" s="1">
        <v>43772</v>
      </c>
      <c r="F1849">
        <v>4</v>
      </c>
      <c r="G1849">
        <v>5</v>
      </c>
      <c r="H1849">
        <v>571</v>
      </c>
      <c r="I1849" s="6">
        <v>0.11</v>
      </c>
      <c r="J1849">
        <v>3</v>
      </c>
      <c r="K1849" t="str">
        <f>_xlfn.XLOOKUP(fCompras!F1849,dComprador!$A$2:$A$7,dComprador!$B$2:$B$7)</f>
        <v>Lira</v>
      </c>
      <c r="L1849" t="str">
        <f>_xlfn.XLOOKUP(J1849,dFornecedor!$A$2:$A$6,dFornecedor!$B$2:$B$6)</f>
        <v>StepUp</v>
      </c>
      <c r="M1849" t="str">
        <f>_xlfn.XLOOKUP(G1849,dMateriaPrima!$A$2:$A$12,dMateriaPrima!$B$2:$B$12)</f>
        <v>Areia</v>
      </c>
      <c r="N1849" s="2">
        <f>_xlfn.XLOOKUP(G1849,dMateriaPrima!$A$2:$A$12,dMateriaPrima!$C$2:$C$12)</f>
        <v>3.59</v>
      </c>
      <c r="O1849" s="3">
        <f t="shared" si="140"/>
        <v>2049.89</v>
      </c>
      <c r="P1849" s="4">
        <f t="shared" si="141"/>
        <v>225.4879</v>
      </c>
      <c r="Q1849" s="3">
        <f t="shared" si="142"/>
        <v>1824.4020999999998</v>
      </c>
      <c r="R1849" t="str">
        <f t="shared" si="143"/>
        <v>No prazo</v>
      </c>
      <c r="S1849" s="5">
        <f t="shared" si="144"/>
        <v>0</v>
      </c>
    </row>
    <row r="1850" spans="1:19" x14ac:dyDescent="0.25">
      <c r="A1850">
        <v>1849</v>
      </c>
      <c r="B1850" s="1">
        <v>43760</v>
      </c>
      <c r="C1850" s="1">
        <v>43760</v>
      </c>
      <c r="D1850" s="1">
        <v>43767</v>
      </c>
      <c r="E1850" s="1">
        <v>43769</v>
      </c>
      <c r="F1850">
        <v>4</v>
      </c>
      <c r="G1850">
        <v>10</v>
      </c>
      <c r="H1850">
        <v>458</v>
      </c>
      <c r="I1850" s="6">
        <v>0</v>
      </c>
      <c r="J1850">
        <v>2</v>
      </c>
      <c r="K1850" t="str">
        <f>_xlfn.XLOOKUP(fCompras!F1850,dComprador!$A$2:$A$7,dComprador!$B$2:$B$7)</f>
        <v>Lira</v>
      </c>
      <c r="L1850" t="str">
        <f>_xlfn.XLOOKUP(J1850,dFornecedor!$A$2:$A$6,dFornecedor!$B$2:$B$6)</f>
        <v>Minerva</v>
      </c>
      <c r="M1850" t="str">
        <f>_xlfn.XLOOKUP(G1850,dMateriaPrima!$A$2:$A$12,dMateriaPrima!$B$2:$B$12)</f>
        <v>Pedra Britada</v>
      </c>
      <c r="N1850" s="2">
        <f>_xlfn.XLOOKUP(G1850,dMateriaPrima!$A$2:$A$12,dMateriaPrima!$C$2:$C$12)</f>
        <v>56</v>
      </c>
      <c r="O1850" s="3">
        <f t="shared" si="140"/>
        <v>25648</v>
      </c>
      <c r="P1850" s="4">
        <f t="shared" si="141"/>
        <v>0</v>
      </c>
      <c r="Q1850" s="3">
        <f t="shared" si="142"/>
        <v>25648</v>
      </c>
      <c r="R1850" t="str">
        <f t="shared" si="143"/>
        <v>Em atraso</v>
      </c>
      <c r="S1850" s="5">
        <f t="shared" si="144"/>
        <v>2</v>
      </c>
    </row>
    <row r="1851" spans="1:19" x14ac:dyDescent="0.25">
      <c r="A1851">
        <v>1850</v>
      </c>
      <c r="B1851" s="1">
        <v>43760</v>
      </c>
      <c r="C1851" s="1">
        <v>43762</v>
      </c>
      <c r="D1851" s="1">
        <v>43768</v>
      </c>
      <c r="E1851" s="1">
        <v>43770</v>
      </c>
      <c r="F1851">
        <v>4</v>
      </c>
      <c r="G1851">
        <v>7</v>
      </c>
      <c r="H1851">
        <v>73</v>
      </c>
      <c r="I1851" s="6">
        <v>0</v>
      </c>
      <c r="J1851">
        <v>2</v>
      </c>
      <c r="K1851" t="str">
        <f>_xlfn.XLOOKUP(fCompras!F1851,dComprador!$A$2:$A$7,dComprador!$B$2:$B$7)</f>
        <v>Lira</v>
      </c>
      <c r="L1851" t="str">
        <f>_xlfn.XLOOKUP(J1851,dFornecedor!$A$2:$A$6,dFornecedor!$B$2:$B$6)</f>
        <v>Minerva</v>
      </c>
      <c r="M1851" t="str">
        <f>_xlfn.XLOOKUP(G1851,dMateriaPrima!$A$2:$A$12,dMateriaPrima!$B$2:$B$12)</f>
        <v>Poliéster</v>
      </c>
      <c r="N1851" s="2">
        <f>_xlfn.XLOOKUP(G1851,dMateriaPrima!$A$2:$A$12,dMateriaPrima!$C$2:$C$12)</f>
        <v>8</v>
      </c>
      <c r="O1851" s="3">
        <f t="shared" si="140"/>
        <v>584</v>
      </c>
      <c r="P1851" s="4">
        <f t="shared" si="141"/>
        <v>0</v>
      </c>
      <c r="Q1851" s="3">
        <f t="shared" si="142"/>
        <v>584</v>
      </c>
      <c r="R1851" t="str">
        <f t="shared" si="143"/>
        <v>Em atraso</v>
      </c>
      <c r="S1851" s="5">
        <f t="shared" si="144"/>
        <v>2</v>
      </c>
    </row>
    <row r="1852" spans="1:19" x14ac:dyDescent="0.25">
      <c r="A1852">
        <v>1851</v>
      </c>
      <c r="B1852" s="1">
        <v>43760</v>
      </c>
      <c r="C1852" s="1">
        <v>43760</v>
      </c>
      <c r="D1852" s="1">
        <v>43769</v>
      </c>
      <c r="E1852" s="1">
        <v>43769</v>
      </c>
      <c r="F1852">
        <v>4</v>
      </c>
      <c r="G1852">
        <v>8</v>
      </c>
      <c r="H1852">
        <v>331</v>
      </c>
      <c r="I1852" s="6">
        <v>0</v>
      </c>
      <c r="J1852">
        <v>2</v>
      </c>
      <c r="K1852" t="str">
        <f>_xlfn.XLOOKUP(fCompras!F1852,dComprador!$A$2:$A$7,dComprador!$B$2:$B$7)</f>
        <v>Lira</v>
      </c>
      <c r="L1852" t="str">
        <f>_xlfn.XLOOKUP(J1852,dFornecedor!$A$2:$A$6,dFornecedor!$B$2:$B$6)</f>
        <v>Minerva</v>
      </c>
      <c r="M1852" t="str">
        <f>_xlfn.XLOOKUP(G1852,dMateriaPrima!$A$2:$A$12,dMateriaPrima!$B$2:$B$12)</f>
        <v>Cimento</v>
      </c>
      <c r="N1852" s="2">
        <f>_xlfn.XLOOKUP(G1852,dMateriaPrima!$A$2:$A$12,dMateriaPrima!$C$2:$C$12)</f>
        <v>23</v>
      </c>
      <c r="O1852" s="3">
        <f t="shared" si="140"/>
        <v>7613</v>
      </c>
      <c r="P1852" s="4">
        <f t="shared" si="141"/>
        <v>0</v>
      </c>
      <c r="Q1852" s="3">
        <f t="shared" si="142"/>
        <v>7613</v>
      </c>
      <c r="R1852" t="str">
        <f t="shared" si="143"/>
        <v>No prazo</v>
      </c>
      <c r="S1852" s="5">
        <f t="shared" si="144"/>
        <v>0</v>
      </c>
    </row>
    <row r="1853" spans="1:19" x14ac:dyDescent="0.25">
      <c r="A1853">
        <v>1852</v>
      </c>
      <c r="B1853" s="1">
        <v>43760</v>
      </c>
      <c r="C1853" s="1">
        <v>43761</v>
      </c>
      <c r="D1853" s="1">
        <v>43774</v>
      </c>
      <c r="E1853" s="1">
        <v>43773</v>
      </c>
      <c r="F1853">
        <v>2</v>
      </c>
      <c r="G1853">
        <v>10</v>
      </c>
      <c r="H1853">
        <v>192</v>
      </c>
      <c r="I1853" s="6">
        <v>0</v>
      </c>
      <c r="J1853">
        <v>3</v>
      </c>
      <c r="K1853" t="str">
        <f>_xlfn.XLOOKUP(fCompras!F1853,dComprador!$A$2:$A$7,dComprador!$B$2:$B$7)</f>
        <v>João</v>
      </c>
      <c r="L1853" t="str">
        <f>_xlfn.XLOOKUP(J1853,dFornecedor!$A$2:$A$6,dFornecedor!$B$2:$B$6)</f>
        <v>StepUp</v>
      </c>
      <c r="M1853" t="str">
        <f>_xlfn.XLOOKUP(G1853,dMateriaPrima!$A$2:$A$12,dMateriaPrima!$B$2:$B$12)</f>
        <v>Pedra Britada</v>
      </c>
      <c r="N1853" s="2">
        <f>_xlfn.XLOOKUP(G1853,dMateriaPrima!$A$2:$A$12,dMateriaPrima!$C$2:$C$12)</f>
        <v>56</v>
      </c>
      <c r="O1853" s="3">
        <f t="shared" si="140"/>
        <v>10752</v>
      </c>
      <c r="P1853" s="4">
        <f t="shared" si="141"/>
        <v>0</v>
      </c>
      <c r="Q1853" s="3">
        <f t="shared" si="142"/>
        <v>10752</v>
      </c>
      <c r="R1853" t="str">
        <f t="shared" si="143"/>
        <v>No prazo</v>
      </c>
      <c r="S1853" s="5">
        <f t="shared" si="144"/>
        <v>0</v>
      </c>
    </row>
    <row r="1854" spans="1:19" x14ac:dyDescent="0.25">
      <c r="A1854">
        <v>1853</v>
      </c>
      <c r="B1854" s="1">
        <v>43760</v>
      </c>
      <c r="C1854" s="1">
        <v>43762</v>
      </c>
      <c r="D1854" s="1">
        <v>43770</v>
      </c>
      <c r="E1854" s="1">
        <v>43774</v>
      </c>
      <c r="F1854">
        <v>3</v>
      </c>
      <c r="G1854">
        <v>5</v>
      </c>
      <c r="H1854">
        <v>97</v>
      </c>
      <c r="I1854" s="6">
        <v>0</v>
      </c>
      <c r="J1854">
        <v>2</v>
      </c>
      <c r="K1854" t="str">
        <f>_xlfn.XLOOKUP(fCompras!F1854,dComprador!$A$2:$A$7,dComprador!$B$2:$B$7)</f>
        <v>Diego</v>
      </c>
      <c r="L1854" t="str">
        <f>_xlfn.XLOOKUP(J1854,dFornecedor!$A$2:$A$6,dFornecedor!$B$2:$B$6)</f>
        <v>Minerva</v>
      </c>
      <c r="M1854" t="str">
        <f>_xlfn.XLOOKUP(G1854,dMateriaPrima!$A$2:$A$12,dMateriaPrima!$B$2:$B$12)</f>
        <v>Areia</v>
      </c>
      <c r="N1854" s="2">
        <f>_xlfn.XLOOKUP(G1854,dMateriaPrima!$A$2:$A$12,dMateriaPrima!$C$2:$C$12)</f>
        <v>3.59</v>
      </c>
      <c r="O1854" s="3">
        <f t="shared" si="140"/>
        <v>348.22999999999996</v>
      </c>
      <c r="P1854" s="4">
        <f t="shared" si="141"/>
        <v>0</v>
      </c>
      <c r="Q1854" s="3">
        <f t="shared" si="142"/>
        <v>348.22999999999996</v>
      </c>
      <c r="R1854" t="str">
        <f t="shared" si="143"/>
        <v>Em atraso</v>
      </c>
      <c r="S1854" s="5">
        <f t="shared" si="144"/>
        <v>4</v>
      </c>
    </row>
    <row r="1855" spans="1:19" x14ac:dyDescent="0.25">
      <c r="A1855">
        <v>1854</v>
      </c>
      <c r="B1855" s="1">
        <v>43760</v>
      </c>
      <c r="C1855" s="1">
        <v>43760</v>
      </c>
      <c r="D1855" s="1">
        <v>43778</v>
      </c>
      <c r="E1855" s="1">
        <v>43779</v>
      </c>
      <c r="F1855">
        <v>2</v>
      </c>
      <c r="G1855">
        <v>9</v>
      </c>
      <c r="H1855">
        <v>27</v>
      </c>
      <c r="I1855" s="6">
        <v>0</v>
      </c>
      <c r="J1855">
        <v>2</v>
      </c>
      <c r="K1855" t="str">
        <f>_xlfn.XLOOKUP(fCompras!F1855,dComprador!$A$2:$A$7,dComprador!$B$2:$B$7)</f>
        <v>João</v>
      </c>
      <c r="L1855" t="str">
        <f>_xlfn.XLOOKUP(J1855,dFornecedor!$A$2:$A$6,dFornecedor!$B$2:$B$6)</f>
        <v>Minerva</v>
      </c>
      <c r="M1855" t="str">
        <f>_xlfn.XLOOKUP(G1855,dMateriaPrima!$A$2:$A$12,dMateriaPrima!$B$2:$B$12)</f>
        <v>Couro</v>
      </c>
      <c r="N1855" s="2">
        <f>_xlfn.XLOOKUP(G1855,dMateriaPrima!$A$2:$A$12,dMateriaPrima!$C$2:$C$12)</f>
        <v>4.4000000000000004</v>
      </c>
      <c r="O1855" s="3">
        <f t="shared" si="140"/>
        <v>118.80000000000001</v>
      </c>
      <c r="P1855" s="4">
        <f t="shared" si="141"/>
        <v>0</v>
      </c>
      <c r="Q1855" s="3">
        <f t="shared" si="142"/>
        <v>118.80000000000001</v>
      </c>
      <c r="R1855" t="str">
        <f t="shared" si="143"/>
        <v>Em atraso</v>
      </c>
      <c r="S1855" s="5">
        <f t="shared" si="144"/>
        <v>1</v>
      </c>
    </row>
    <row r="1856" spans="1:19" x14ac:dyDescent="0.25">
      <c r="A1856">
        <v>1855</v>
      </c>
      <c r="B1856" s="1">
        <v>43760</v>
      </c>
      <c r="C1856" s="1">
        <v>43760</v>
      </c>
      <c r="D1856" s="1">
        <v>43778</v>
      </c>
      <c r="E1856" s="1">
        <v>43779</v>
      </c>
      <c r="F1856">
        <v>1</v>
      </c>
      <c r="G1856">
        <v>7</v>
      </c>
      <c r="H1856">
        <v>170</v>
      </c>
      <c r="I1856" s="6">
        <v>0</v>
      </c>
      <c r="J1856">
        <v>4</v>
      </c>
      <c r="K1856" t="str">
        <f>_xlfn.XLOOKUP(fCompras!F1856,dComprador!$A$2:$A$7,dComprador!$B$2:$B$7)</f>
        <v>Alon</v>
      </c>
      <c r="L1856" t="str">
        <f>_xlfn.XLOOKUP(J1856,dFornecedor!$A$2:$A$6,dFornecedor!$B$2:$B$6)</f>
        <v>AlphaOmega</v>
      </c>
      <c r="M1856" t="str">
        <f>_xlfn.XLOOKUP(G1856,dMateriaPrima!$A$2:$A$12,dMateriaPrima!$B$2:$B$12)</f>
        <v>Poliéster</v>
      </c>
      <c r="N1856" s="2">
        <f>_xlfn.XLOOKUP(G1856,dMateriaPrima!$A$2:$A$12,dMateriaPrima!$C$2:$C$12)</f>
        <v>8</v>
      </c>
      <c r="O1856" s="3">
        <f t="shared" si="140"/>
        <v>1360</v>
      </c>
      <c r="P1856" s="4">
        <f t="shared" si="141"/>
        <v>0</v>
      </c>
      <c r="Q1856" s="3">
        <f t="shared" si="142"/>
        <v>1360</v>
      </c>
      <c r="R1856" t="str">
        <f t="shared" si="143"/>
        <v>Em atraso</v>
      </c>
      <c r="S1856" s="5">
        <f t="shared" si="144"/>
        <v>1</v>
      </c>
    </row>
    <row r="1857" spans="1:19" x14ac:dyDescent="0.25">
      <c r="A1857">
        <v>1856</v>
      </c>
      <c r="B1857" s="1">
        <v>43760</v>
      </c>
      <c r="C1857" s="1">
        <v>43760</v>
      </c>
      <c r="D1857" s="1">
        <v>43780</v>
      </c>
      <c r="E1857" s="1">
        <v>43782</v>
      </c>
      <c r="F1857">
        <v>1</v>
      </c>
      <c r="G1857">
        <v>1</v>
      </c>
      <c r="H1857">
        <v>120</v>
      </c>
      <c r="I1857" s="6">
        <v>0</v>
      </c>
      <c r="J1857">
        <v>4</v>
      </c>
      <c r="K1857" t="str">
        <f>_xlfn.XLOOKUP(fCompras!F1857,dComprador!$A$2:$A$7,dComprador!$B$2:$B$7)</f>
        <v>Alon</v>
      </c>
      <c r="L1857" t="str">
        <f>_xlfn.XLOOKUP(J1857,dFornecedor!$A$2:$A$6,dFornecedor!$B$2:$B$6)</f>
        <v>AlphaOmega</v>
      </c>
      <c r="M1857" t="str">
        <f>_xlfn.XLOOKUP(G1857,dMateriaPrima!$A$2:$A$12,dMateriaPrima!$B$2:$B$12)</f>
        <v>Tecido</v>
      </c>
      <c r="N1857" s="2">
        <f>_xlfn.XLOOKUP(G1857,dMateriaPrima!$A$2:$A$12,dMateriaPrima!$C$2:$C$12)</f>
        <v>18</v>
      </c>
      <c r="O1857" s="3">
        <f t="shared" si="140"/>
        <v>2160</v>
      </c>
      <c r="P1857" s="4">
        <f t="shared" si="141"/>
        <v>0</v>
      </c>
      <c r="Q1857" s="3">
        <f t="shared" si="142"/>
        <v>2160</v>
      </c>
      <c r="R1857" t="str">
        <f t="shared" si="143"/>
        <v>Em atraso</v>
      </c>
      <c r="S1857" s="5">
        <f t="shared" si="144"/>
        <v>2</v>
      </c>
    </row>
    <row r="1858" spans="1:19" x14ac:dyDescent="0.25">
      <c r="A1858">
        <v>1857</v>
      </c>
      <c r="B1858" s="1">
        <v>43760</v>
      </c>
      <c r="C1858" s="1">
        <v>43762</v>
      </c>
      <c r="D1858" s="1">
        <v>43780</v>
      </c>
      <c r="E1858" s="1">
        <v>43786</v>
      </c>
      <c r="F1858">
        <v>1</v>
      </c>
      <c r="G1858">
        <v>6</v>
      </c>
      <c r="H1858">
        <v>385</v>
      </c>
      <c r="I1858" s="6">
        <v>0</v>
      </c>
      <c r="J1858">
        <v>1</v>
      </c>
      <c r="K1858" t="str">
        <f>_xlfn.XLOOKUP(fCompras!F1858,dComprador!$A$2:$A$7,dComprador!$B$2:$B$7)</f>
        <v>Alon</v>
      </c>
      <c r="L1858" t="str">
        <f>_xlfn.XLOOKUP(J1858,dFornecedor!$A$2:$A$6,dFornecedor!$B$2:$B$6)</f>
        <v>NorthShore</v>
      </c>
      <c r="M1858" t="str">
        <f>_xlfn.XLOOKUP(G1858,dMateriaPrima!$A$2:$A$12,dMateriaPrima!$B$2:$B$12)</f>
        <v>Fio Algodão</v>
      </c>
      <c r="N1858" s="2">
        <f>_xlfn.XLOOKUP(G1858,dMateriaPrima!$A$2:$A$12,dMateriaPrima!$C$2:$C$12)</f>
        <v>55.9</v>
      </c>
      <c r="O1858" s="3">
        <f t="shared" si="140"/>
        <v>21521.5</v>
      </c>
      <c r="P1858" s="4">
        <f t="shared" si="141"/>
        <v>0</v>
      </c>
      <c r="Q1858" s="3">
        <f t="shared" si="142"/>
        <v>21521.5</v>
      </c>
      <c r="R1858" t="str">
        <f t="shared" si="143"/>
        <v>Em atraso</v>
      </c>
      <c r="S1858" s="5">
        <f t="shared" si="144"/>
        <v>6</v>
      </c>
    </row>
    <row r="1859" spans="1:19" x14ac:dyDescent="0.25">
      <c r="A1859">
        <v>1858</v>
      </c>
      <c r="B1859" s="1">
        <v>43761</v>
      </c>
      <c r="C1859" s="1">
        <v>43761</v>
      </c>
      <c r="D1859" s="1">
        <v>43770</v>
      </c>
      <c r="E1859" s="1">
        <v>43771</v>
      </c>
      <c r="F1859">
        <v>4</v>
      </c>
      <c r="G1859">
        <v>6</v>
      </c>
      <c r="H1859">
        <v>346</v>
      </c>
      <c r="I1859" s="6">
        <v>0.31</v>
      </c>
      <c r="J1859">
        <v>2</v>
      </c>
      <c r="K1859" t="str">
        <f>_xlfn.XLOOKUP(fCompras!F1859,dComprador!$A$2:$A$7,dComprador!$B$2:$B$7)</f>
        <v>Lira</v>
      </c>
      <c r="L1859" t="str">
        <f>_xlfn.XLOOKUP(J1859,dFornecedor!$A$2:$A$6,dFornecedor!$B$2:$B$6)</f>
        <v>Minerva</v>
      </c>
      <c r="M1859" t="str">
        <f>_xlfn.XLOOKUP(G1859,dMateriaPrima!$A$2:$A$12,dMateriaPrima!$B$2:$B$12)</f>
        <v>Fio Algodão</v>
      </c>
      <c r="N1859" s="2">
        <f>_xlfn.XLOOKUP(G1859,dMateriaPrima!$A$2:$A$12,dMateriaPrima!$C$2:$C$12)</f>
        <v>55.9</v>
      </c>
      <c r="O1859" s="3">
        <f t="shared" ref="O1859:O1922" si="145">PRODUCT(H1859,N1859)</f>
        <v>19341.399999999998</v>
      </c>
      <c r="P1859" s="4">
        <f t="shared" ref="P1859:P1922" si="146">PRODUCT(O1859,I1859)</f>
        <v>5995.8339999999989</v>
      </c>
      <c r="Q1859" s="3">
        <f t="shared" ref="Q1859:Q1922" si="147">O1859-P1859</f>
        <v>13345.565999999999</v>
      </c>
      <c r="R1859" t="str">
        <f t="shared" ref="R1859:R1922" si="148">IF(E1859&lt;=D1859,"No prazo",IF(E1859&gt;D1859,"Em atraso"))</f>
        <v>Em atraso</v>
      </c>
      <c r="S1859" s="5">
        <f t="shared" ref="S1859:S1922" si="149">IF(E1859 &gt;D1859, E1859-D1859,0)</f>
        <v>1</v>
      </c>
    </row>
    <row r="1860" spans="1:19" x14ac:dyDescent="0.25">
      <c r="A1860">
        <v>1859</v>
      </c>
      <c r="B1860" s="1">
        <v>43761</v>
      </c>
      <c r="C1860" s="1">
        <v>43761</v>
      </c>
      <c r="D1860" s="1">
        <v>43770</v>
      </c>
      <c r="E1860" s="1">
        <v>43770</v>
      </c>
      <c r="F1860">
        <v>4</v>
      </c>
      <c r="G1860">
        <v>10</v>
      </c>
      <c r="H1860">
        <v>99</v>
      </c>
      <c r="I1860" s="6">
        <v>0</v>
      </c>
      <c r="J1860">
        <v>2</v>
      </c>
      <c r="K1860" t="str">
        <f>_xlfn.XLOOKUP(fCompras!F1860,dComprador!$A$2:$A$7,dComprador!$B$2:$B$7)</f>
        <v>Lira</v>
      </c>
      <c r="L1860" t="str">
        <f>_xlfn.XLOOKUP(J1860,dFornecedor!$A$2:$A$6,dFornecedor!$B$2:$B$6)</f>
        <v>Minerva</v>
      </c>
      <c r="M1860" t="str">
        <f>_xlfn.XLOOKUP(G1860,dMateriaPrima!$A$2:$A$12,dMateriaPrima!$B$2:$B$12)</f>
        <v>Pedra Britada</v>
      </c>
      <c r="N1860" s="2">
        <f>_xlfn.XLOOKUP(G1860,dMateriaPrima!$A$2:$A$12,dMateriaPrima!$C$2:$C$12)</f>
        <v>56</v>
      </c>
      <c r="O1860" s="3">
        <f t="shared" si="145"/>
        <v>5544</v>
      </c>
      <c r="P1860" s="4">
        <f t="shared" si="146"/>
        <v>0</v>
      </c>
      <c r="Q1860" s="3">
        <f t="shared" si="147"/>
        <v>5544</v>
      </c>
      <c r="R1860" t="str">
        <f t="shared" si="148"/>
        <v>No prazo</v>
      </c>
      <c r="S1860" s="5">
        <f t="shared" si="149"/>
        <v>0</v>
      </c>
    </row>
    <row r="1861" spans="1:19" x14ac:dyDescent="0.25">
      <c r="A1861">
        <v>1860</v>
      </c>
      <c r="B1861" s="1">
        <v>43761</v>
      </c>
      <c r="C1861" s="1">
        <v>43769</v>
      </c>
      <c r="D1861" s="1">
        <v>43772</v>
      </c>
      <c r="E1861" s="1">
        <v>43774</v>
      </c>
      <c r="F1861">
        <v>4</v>
      </c>
      <c r="G1861">
        <v>5</v>
      </c>
      <c r="H1861">
        <v>284</v>
      </c>
      <c r="I1861" s="6">
        <v>0</v>
      </c>
      <c r="J1861">
        <v>2</v>
      </c>
      <c r="K1861" t="str">
        <f>_xlfn.XLOOKUP(fCompras!F1861,dComprador!$A$2:$A$7,dComprador!$B$2:$B$7)</f>
        <v>Lira</v>
      </c>
      <c r="L1861" t="str">
        <f>_xlfn.XLOOKUP(J1861,dFornecedor!$A$2:$A$6,dFornecedor!$B$2:$B$6)</f>
        <v>Minerva</v>
      </c>
      <c r="M1861" t="str">
        <f>_xlfn.XLOOKUP(G1861,dMateriaPrima!$A$2:$A$12,dMateriaPrima!$B$2:$B$12)</f>
        <v>Areia</v>
      </c>
      <c r="N1861" s="2">
        <f>_xlfn.XLOOKUP(G1861,dMateriaPrima!$A$2:$A$12,dMateriaPrima!$C$2:$C$12)</f>
        <v>3.59</v>
      </c>
      <c r="O1861" s="3">
        <f t="shared" si="145"/>
        <v>1019.56</v>
      </c>
      <c r="P1861" s="4">
        <f t="shared" si="146"/>
        <v>0</v>
      </c>
      <c r="Q1861" s="3">
        <f t="shared" si="147"/>
        <v>1019.56</v>
      </c>
      <c r="R1861" t="str">
        <f t="shared" si="148"/>
        <v>Em atraso</v>
      </c>
      <c r="S1861" s="5">
        <f t="shared" si="149"/>
        <v>2</v>
      </c>
    </row>
    <row r="1862" spans="1:19" x14ac:dyDescent="0.25">
      <c r="A1862">
        <v>1861</v>
      </c>
      <c r="B1862" s="1">
        <v>43761</v>
      </c>
      <c r="C1862" s="1">
        <v>43761</v>
      </c>
      <c r="D1862" s="1">
        <v>43782</v>
      </c>
      <c r="E1862" s="1">
        <v>43782</v>
      </c>
      <c r="F1862">
        <v>1</v>
      </c>
      <c r="G1862">
        <v>8</v>
      </c>
      <c r="H1862">
        <v>210</v>
      </c>
      <c r="I1862" s="6">
        <v>0</v>
      </c>
      <c r="J1862">
        <v>4</v>
      </c>
      <c r="K1862" t="str">
        <f>_xlfn.XLOOKUP(fCompras!F1862,dComprador!$A$2:$A$7,dComprador!$B$2:$B$7)</f>
        <v>Alon</v>
      </c>
      <c r="L1862" t="str">
        <f>_xlfn.XLOOKUP(J1862,dFornecedor!$A$2:$A$6,dFornecedor!$B$2:$B$6)</f>
        <v>AlphaOmega</v>
      </c>
      <c r="M1862" t="str">
        <f>_xlfn.XLOOKUP(G1862,dMateriaPrima!$A$2:$A$12,dMateriaPrima!$B$2:$B$12)</f>
        <v>Cimento</v>
      </c>
      <c r="N1862" s="2">
        <f>_xlfn.XLOOKUP(G1862,dMateriaPrima!$A$2:$A$12,dMateriaPrima!$C$2:$C$12)</f>
        <v>23</v>
      </c>
      <c r="O1862" s="3">
        <f t="shared" si="145"/>
        <v>4830</v>
      </c>
      <c r="P1862" s="4">
        <f t="shared" si="146"/>
        <v>0</v>
      </c>
      <c r="Q1862" s="3">
        <f t="shared" si="147"/>
        <v>4830</v>
      </c>
      <c r="R1862" t="str">
        <f t="shared" si="148"/>
        <v>No prazo</v>
      </c>
      <c r="S1862" s="5">
        <f t="shared" si="149"/>
        <v>0</v>
      </c>
    </row>
    <row r="1863" spans="1:19" x14ac:dyDescent="0.25">
      <c r="A1863">
        <v>1862</v>
      </c>
      <c r="B1863" s="1">
        <v>43761</v>
      </c>
      <c r="C1863" s="1">
        <v>43767</v>
      </c>
      <c r="D1863" s="1">
        <v>43781</v>
      </c>
      <c r="E1863" s="1">
        <v>43782</v>
      </c>
      <c r="F1863">
        <v>1</v>
      </c>
      <c r="G1863">
        <v>1</v>
      </c>
      <c r="H1863">
        <v>163</v>
      </c>
      <c r="I1863" s="6">
        <v>0</v>
      </c>
      <c r="J1863">
        <v>2</v>
      </c>
      <c r="K1863" t="str">
        <f>_xlfn.XLOOKUP(fCompras!F1863,dComprador!$A$2:$A$7,dComprador!$B$2:$B$7)</f>
        <v>Alon</v>
      </c>
      <c r="L1863" t="str">
        <f>_xlfn.XLOOKUP(J1863,dFornecedor!$A$2:$A$6,dFornecedor!$B$2:$B$6)</f>
        <v>Minerva</v>
      </c>
      <c r="M1863" t="str">
        <f>_xlfn.XLOOKUP(G1863,dMateriaPrima!$A$2:$A$12,dMateriaPrima!$B$2:$B$12)</f>
        <v>Tecido</v>
      </c>
      <c r="N1863" s="2">
        <f>_xlfn.XLOOKUP(G1863,dMateriaPrima!$A$2:$A$12,dMateriaPrima!$C$2:$C$12)</f>
        <v>18</v>
      </c>
      <c r="O1863" s="3">
        <f t="shared" si="145"/>
        <v>2934</v>
      </c>
      <c r="P1863" s="4">
        <f t="shared" si="146"/>
        <v>0</v>
      </c>
      <c r="Q1863" s="3">
        <f t="shared" si="147"/>
        <v>2934</v>
      </c>
      <c r="R1863" t="str">
        <f t="shared" si="148"/>
        <v>Em atraso</v>
      </c>
      <c r="S1863" s="5">
        <f t="shared" si="149"/>
        <v>1</v>
      </c>
    </row>
    <row r="1864" spans="1:19" x14ac:dyDescent="0.25">
      <c r="A1864">
        <v>1863</v>
      </c>
      <c r="B1864" s="1">
        <v>43761</v>
      </c>
      <c r="C1864" s="1">
        <v>43769</v>
      </c>
      <c r="D1864" s="1">
        <v>43776</v>
      </c>
      <c r="E1864" s="1">
        <v>43776</v>
      </c>
      <c r="F1864">
        <v>3</v>
      </c>
      <c r="G1864">
        <v>7</v>
      </c>
      <c r="H1864">
        <v>309</v>
      </c>
      <c r="I1864" s="6">
        <v>0</v>
      </c>
      <c r="J1864">
        <v>2</v>
      </c>
      <c r="K1864" t="str">
        <f>_xlfn.XLOOKUP(fCompras!F1864,dComprador!$A$2:$A$7,dComprador!$B$2:$B$7)</f>
        <v>Diego</v>
      </c>
      <c r="L1864" t="str">
        <f>_xlfn.XLOOKUP(J1864,dFornecedor!$A$2:$A$6,dFornecedor!$B$2:$B$6)</f>
        <v>Minerva</v>
      </c>
      <c r="M1864" t="str">
        <f>_xlfn.XLOOKUP(G1864,dMateriaPrima!$A$2:$A$12,dMateriaPrima!$B$2:$B$12)</f>
        <v>Poliéster</v>
      </c>
      <c r="N1864" s="2">
        <f>_xlfn.XLOOKUP(G1864,dMateriaPrima!$A$2:$A$12,dMateriaPrima!$C$2:$C$12)</f>
        <v>8</v>
      </c>
      <c r="O1864" s="3">
        <f t="shared" si="145"/>
        <v>2472</v>
      </c>
      <c r="P1864" s="4">
        <f t="shared" si="146"/>
        <v>0</v>
      </c>
      <c r="Q1864" s="3">
        <f t="shared" si="147"/>
        <v>2472</v>
      </c>
      <c r="R1864" t="str">
        <f t="shared" si="148"/>
        <v>No prazo</v>
      </c>
      <c r="S1864" s="5">
        <f t="shared" si="149"/>
        <v>0</v>
      </c>
    </row>
    <row r="1865" spans="1:19" x14ac:dyDescent="0.25">
      <c r="A1865">
        <v>1864</v>
      </c>
      <c r="B1865" s="1">
        <v>43761</v>
      </c>
      <c r="C1865" s="1">
        <v>43761</v>
      </c>
      <c r="D1865" s="1">
        <v>43777</v>
      </c>
      <c r="E1865" s="1">
        <v>43779</v>
      </c>
      <c r="F1865">
        <v>2</v>
      </c>
      <c r="G1865">
        <v>6</v>
      </c>
      <c r="H1865">
        <v>433</v>
      </c>
      <c r="I1865" s="6">
        <v>0</v>
      </c>
      <c r="J1865">
        <v>4</v>
      </c>
      <c r="K1865" t="str">
        <f>_xlfn.XLOOKUP(fCompras!F1865,dComprador!$A$2:$A$7,dComprador!$B$2:$B$7)</f>
        <v>João</v>
      </c>
      <c r="L1865" t="str">
        <f>_xlfn.XLOOKUP(J1865,dFornecedor!$A$2:$A$6,dFornecedor!$B$2:$B$6)</f>
        <v>AlphaOmega</v>
      </c>
      <c r="M1865" t="str">
        <f>_xlfn.XLOOKUP(G1865,dMateriaPrima!$A$2:$A$12,dMateriaPrima!$B$2:$B$12)</f>
        <v>Fio Algodão</v>
      </c>
      <c r="N1865" s="2">
        <f>_xlfn.XLOOKUP(G1865,dMateriaPrima!$A$2:$A$12,dMateriaPrima!$C$2:$C$12)</f>
        <v>55.9</v>
      </c>
      <c r="O1865" s="3">
        <f t="shared" si="145"/>
        <v>24204.7</v>
      </c>
      <c r="P1865" s="4">
        <f t="shared" si="146"/>
        <v>0</v>
      </c>
      <c r="Q1865" s="3">
        <f t="shared" si="147"/>
        <v>24204.7</v>
      </c>
      <c r="R1865" t="str">
        <f t="shared" si="148"/>
        <v>Em atraso</v>
      </c>
      <c r="S1865" s="5">
        <f t="shared" si="149"/>
        <v>2</v>
      </c>
    </row>
    <row r="1866" spans="1:19" x14ac:dyDescent="0.25">
      <c r="A1866">
        <v>1865</v>
      </c>
      <c r="B1866" s="1">
        <v>43761</v>
      </c>
      <c r="C1866" s="1">
        <v>43761</v>
      </c>
      <c r="D1866" s="1">
        <v>43775</v>
      </c>
      <c r="E1866" s="1">
        <v>43777</v>
      </c>
      <c r="F1866">
        <v>2</v>
      </c>
      <c r="G1866">
        <v>10</v>
      </c>
      <c r="H1866">
        <v>399</v>
      </c>
      <c r="I1866" s="6">
        <v>0</v>
      </c>
      <c r="J1866">
        <v>4</v>
      </c>
      <c r="K1866" t="str">
        <f>_xlfn.XLOOKUP(fCompras!F1866,dComprador!$A$2:$A$7,dComprador!$B$2:$B$7)</f>
        <v>João</v>
      </c>
      <c r="L1866" t="str">
        <f>_xlfn.XLOOKUP(J1866,dFornecedor!$A$2:$A$6,dFornecedor!$B$2:$B$6)</f>
        <v>AlphaOmega</v>
      </c>
      <c r="M1866" t="str">
        <f>_xlfn.XLOOKUP(G1866,dMateriaPrima!$A$2:$A$12,dMateriaPrima!$B$2:$B$12)</f>
        <v>Pedra Britada</v>
      </c>
      <c r="N1866" s="2">
        <f>_xlfn.XLOOKUP(G1866,dMateriaPrima!$A$2:$A$12,dMateriaPrima!$C$2:$C$12)</f>
        <v>56</v>
      </c>
      <c r="O1866" s="3">
        <f t="shared" si="145"/>
        <v>22344</v>
      </c>
      <c r="P1866" s="4">
        <f t="shared" si="146"/>
        <v>0</v>
      </c>
      <c r="Q1866" s="3">
        <f t="shared" si="147"/>
        <v>22344</v>
      </c>
      <c r="R1866" t="str">
        <f t="shared" si="148"/>
        <v>Em atraso</v>
      </c>
      <c r="S1866" s="5">
        <f t="shared" si="149"/>
        <v>2</v>
      </c>
    </row>
    <row r="1867" spans="1:19" x14ac:dyDescent="0.25">
      <c r="A1867">
        <v>1866</v>
      </c>
      <c r="B1867" s="1">
        <v>43761</v>
      </c>
      <c r="C1867" s="1">
        <v>43769</v>
      </c>
      <c r="D1867" s="1">
        <v>43793</v>
      </c>
      <c r="E1867" s="1">
        <v>43793</v>
      </c>
      <c r="F1867">
        <v>1</v>
      </c>
      <c r="G1867">
        <v>10</v>
      </c>
      <c r="H1867">
        <v>135</v>
      </c>
      <c r="I1867" s="6">
        <v>0</v>
      </c>
      <c r="J1867">
        <v>2</v>
      </c>
      <c r="K1867" t="str">
        <f>_xlfn.XLOOKUP(fCompras!F1867,dComprador!$A$2:$A$7,dComprador!$B$2:$B$7)</f>
        <v>Alon</v>
      </c>
      <c r="L1867" t="str">
        <f>_xlfn.XLOOKUP(J1867,dFornecedor!$A$2:$A$6,dFornecedor!$B$2:$B$6)</f>
        <v>Minerva</v>
      </c>
      <c r="M1867" t="str">
        <f>_xlfn.XLOOKUP(G1867,dMateriaPrima!$A$2:$A$12,dMateriaPrima!$B$2:$B$12)</f>
        <v>Pedra Britada</v>
      </c>
      <c r="N1867" s="2">
        <f>_xlfn.XLOOKUP(G1867,dMateriaPrima!$A$2:$A$12,dMateriaPrima!$C$2:$C$12)</f>
        <v>56</v>
      </c>
      <c r="O1867" s="3">
        <f t="shared" si="145"/>
        <v>7560</v>
      </c>
      <c r="P1867" s="4">
        <f t="shared" si="146"/>
        <v>0</v>
      </c>
      <c r="Q1867" s="3">
        <f t="shared" si="147"/>
        <v>7560</v>
      </c>
      <c r="R1867" t="str">
        <f t="shared" si="148"/>
        <v>No prazo</v>
      </c>
      <c r="S1867" s="5">
        <f t="shared" si="149"/>
        <v>0</v>
      </c>
    </row>
    <row r="1868" spans="1:19" x14ac:dyDescent="0.25">
      <c r="A1868">
        <v>1867</v>
      </c>
      <c r="B1868" s="1">
        <v>43762</v>
      </c>
      <c r="C1868" s="1">
        <v>43771</v>
      </c>
      <c r="D1868" s="1">
        <v>43790</v>
      </c>
      <c r="E1868" s="1">
        <v>43790</v>
      </c>
      <c r="F1868">
        <v>1</v>
      </c>
      <c r="G1868">
        <v>7</v>
      </c>
      <c r="H1868">
        <v>82</v>
      </c>
      <c r="I1868" s="6">
        <v>0</v>
      </c>
      <c r="J1868">
        <v>3</v>
      </c>
      <c r="K1868" t="str">
        <f>_xlfn.XLOOKUP(fCompras!F1868,dComprador!$A$2:$A$7,dComprador!$B$2:$B$7)</f>
        <v>Alon</v>
      </c>
      <c r="L1868" t="str">
        <f>_xlfn.XLOOKUP(J1868,dFornecedor!$A$2:$A$6,dFornecedor!$B$2:$B$6)</f>
        <v>StepUp</v>
      </c>
      <c r="M1868" t="str">
        <f>_xlfn.XLOOKUP(G1868,dMateriaPrima!$A$2:$A$12,dMateriaPrima!$B$2:$B$12)</f>
        <v>Poliéster</v>
      </c>
      <c r="N1868" s="2">
        <f>_xlfn.XLOOKUP(G1868,dMateriaPrima!$A$2:$A$12,dMateriaPrima!$C$2:$C$12)</f>
        <v>8</v>
      </c>
      <c r="O1868" s="3">
        <f t="shared" si="145"/>
        <v>656</v>
      </c>
      <c r="P1868" s="4">
        <f t="shared" si="146"/>
        <v>0</v>
      </c>
      <c r="Q1868" s="3">
        <f t="shared" si="147"/>
        <v>656</v>
      </c>
      <c r="R1868" t="str">
        <f t="shared" si="148"/>
        <v>No prazo</v>
      </c>
      <c r="S1868" s="5">
        <f t="shared" si="149"/>
        <v>0</v>
      </c>
    </row>
    <row r="1869" spans="1:19" x14ac:dyDescent="0.25">
      <c r="A1869">
        <v>1868</v>
      </c>
      <c r="B1869" s="1">
        <v>43762</v>
      </c>
      <c r="C1869" s="1">
        <v>43763</v>
      </c>
      <c r="D1869" s="1">
        <v>43768</v>
      </c>
      <c r="E1869" s="1">
        <v>43771</v>
      </c>
      <c r="F1869">
        <v>4</v>
      </c>
      <c r="G1869">
        <v>11</v>
      </c>
      <c r="H1869">
        <v>458</v>
      </c>
      <c r="I1869" s="6">
        <v>0</v>
      </c>
      <c r="J1869">
        <v>3</v>
      </c>
      <c r="K1869" t="str">
        <f>_xlfn.XLOOKUP(fCompras!F1869,dComprador!$A$2:$A$7,dComprador!$B$2:$B$7)</f>
        <v>Lira</v>
      </c>
      <c r="L1869" t="str">
        <f>_xlfn.XLOOKUP(J1869,dFornecedor!$A$2:$A$6,dFornecedor!$B$2:$B$6)</f>
        <v>StepUp</v>
      </c>
      <c r="M1869" t="str">
        <f>_xlfn.XLOOKUP(G1869,dMateriaPrima!$A$2:$A$12,dMateriaPrima!$B$2:$B$12)</f>
        <v>Papel</v>
      </c>
      <c r="N1869" s="2">
        <f>_xlfn.XLOOKUP(G1869,dMateriaPrima!$A$2:$A$12,dMateriaPrima!$C$2:$C$12)</f>
        <v>9</v>
      </c>
      <c r="O1869" s="3">
        <f t="shared" si="145"/>
        <v>4122</v>
      </c>
      <c r="P1869" s="4">
        <f t="shared" si="146"/>
        <v>0</v>
      </c>
      <c r="Q1869" s="3">
        <f t="shared" si="147"/>
        <v>4122</v>
      </c>
      <c r="R1869" t="str">
        <f t="shared" si="148"/>
        <v>Em atraso</v>
      </c>
      <c r="S1869" s="5">
        <f t="shared" si="149"/>
        <v>3</v>
      </c>
    </row>
    <row r="1870" spans="1:19" x14ac:dyDescent="0.25">
      <c r="A1870">
        <v>1869</v>
      </c>
      <c r="B1870" s="1">
        <v>43762</v>
      </c>
      <c r="C1870" s="1">
        <v>43771</v>
      </c>
      <c r="D1870" s="1">
        <v>43773</v>
      </c>
      <c r="E1870" s="1">
        <v>43774</v>
      </c>
      <c r="F1870">
        <v>4</v>
      </c>
      <c r="G1870">
        <v>9</v>
      </c>
      <c r="H1870">
        <v>79</v>
      </c>
      <c r="I1870" s="6">
        <v>0</v>
      </c>
      <c r="J1870">
        <v>3</v>
      </c>
      <c r="K1870" t="str">
        <f>_xlfn.XLOOKUP(fCompras!F1870,dComprador!$A$2:$A$7,dComprador!$B$2:$B$7)</f>
        <v>Lira</v>
      </c>
      <c r="L1870" t="str">
        <f>_xlfn.XLOOKUP(J1870,dFornecedor!$A$2:$A$6,dFornecedor!$B$2:$B$6)</f>
        <v>StepUp</v>
      </c>
      <c r="M1870" t="str">
        <f>_xlfn.XLOOKUP(G1870,dMateriaPrima!$A$2:$A$12,dMateriaPrima!$B$2:$B$12)</f>
        <v>Couro</v>
      </c>
      <c r="N1870" s="2">
        <f>_xlfn.XLOOKUP(G1870,dMateriaPrima!$A$2:$A$12,dMateriaPrima!$C$2:$C$12)</f>
        <v>4.4000000000000004</v>
      </c>
      <c r="O1870" s="3">
        <f t="shared" si="145"/>
        <v>347.6</v>
      </c>
      <c r="P1870" s="4">
        <f t="shared" si="146"/>
        <v>0</v>
      </c>
      <c r="Q1870" s="3">
        <f t="shared" si="147"/>
        <v>347.6</v>
      </c>
      <c r="R1870" t="str">
        <f t="shared" si="148"/>
        <v>Em atraso</v>
      </c>
      <c r="S1870" s="5">
        <f t="shared" si="149"/>
        <v>1</v>
      </c>
    </row>
    <row r="1871" spans="1:19" x14ac:dyDescent="0.25">
      <c r="A1871">
        <v>1870</v>
      </c>
      <c r="B1871" s="1">
        <v>43762</v>
      </c>
      <c r="C1871" s="1">
        <v>43765</v>
      </c>
      <c r="D1871" s="1">
        <v>43767</v>
      </c>
      <c r="E1871" s="1">
        <v>43771</v>
      </c>
      <c r="F1871">
        <v>4</v>
      </c>
      <c r="G1871">
        <v>11</v>
      </c>
      <c r="H1871">
        <v>119</v>
      </c>
      <c r="I1871" s="6">
        <v>0</v>
      </c>
      <c r="J1871">
        <v>2</v>
      </c>
      <c r="K1871" t="str">
        <f>_xlfn.XLOOKUP(fCompras!F1871,dComprador!$A$2:$A$7,dComprador!$B$2:$B$7)</f>
        <v>Lira</v>
      </c>
      <c r="L1871" t="str">
        <f>_xlfn.XLOOKUP(J1871,dFornecedor!$A$2:$A$6,dFornecedor!$B$2:$B$6)</f>
        <v>Minerva</v>
      </c>
      <c r="M1871" t="str">
        <f>_xlfn.XLOOKUP(G1871,dMateriaPrima!$A$2:$A$12,dMateriaPrima!$B$2:$B$12)</f>
        <v>Papel</v>
      </c>
      <c r="N1871" s="2">
        <f>_xlfn.XLOOKUP(G1871,dMateriaPrima!$A$2:$A$12,dMateriaPrima!$C$2:$C$12)</f>
        <v>9</v>
      </c>
      <c r="O1871" s="3">
        <f t="shared" si="145"/>
        <v>1071</v>
      </c>
      <c r="P1871" s="4">
        <f t="shared" si="146"/>
        <v>0</v>
      </c>
      <c r="Q1871" s="3">
        <f t="shared" si="147"/>
        <v>1071</v>
      </c>
      <c r="R1871" t="str">
        <f t="shared" si="148"/>
        <v>Em atraso</v>
      </c>
      <c r="S1871" s="5">
        <f t="shared" si="149"/>
        <v>4</v>
      </c>
    </row>
    <row r="1872" spans="1:19" x14ac:dyDescent="0.25">
      <c r="A1872">
        <v>1871</v>
      </c>
      <c r="B1872" s="1">
        <v>43762</v>
      </c>
      <c r="C1872" s="1">
        <v>43763</v>
      </c>
      <c r="D1872" s="1">
        <v>43782</v>
      </c>
      <c r="E1872" s="1">
        <v>43785</v>
      </c>
      <c r="F1872">
        <v>1</v>
      </c>
      <c r="G1872">
        <v>4</v>
      </c>
      <c r="H1872">
        <v>303</v>
      </c>
      <c r="I1872" s="6">
        <v>0</v>
      </c>
      <c r="J1872">
        <v>3</v>
      </c>
      <c r="K1872" t="str">
        <f>_xlfn.XLOOKUP(fCompras!F1872,dComprador!$A$2:$A$7,dComprador!$B$2:$B$7)</f>
        <v>Alon</v>
      </c>
      <c r="L1872" t="str">
        <f>_xlfn.XLOOKUP(J1872,dFornecedor!$A$2:$A$6,dFornecedor!$B$2:$B$6)</f>
        <v>StepUp</v>
      </c>
      <c r="M1872" t="str">
        <f>_xlfn.XLOOKUP(G1872,dMateriaPrima!$A$2:$A$12,dMateriaPrima!$B$2:$B$12)</f>
        <v>Madeira</v>
      </c>
      <c r="N1872" s="2">
        <f>_xlfn.XLOOKUP(G1872,dMateriaPrima!$A$2:$A$12,dMateriaPrima!$C$2:$C$12)</f>
        <v>168</v>
      </c>
      <c r="O1872" s="3">
        <f t="shared" si="145"/>
        <v>50904</v>
      </c>
      <c r="P1872" s="4">
        <f t="shared" si="146"/>
        <v>0</v>
      </c>
      <c r="Q1872" s="3">
        <f t="shared" si="147"/>
        <v>50904</v>
      </c>
      <c r="R1872" t="str">
        <f t="shared" si="148"/>
        <v>Em atraso</v>
      </c>
      <c r="S1872" s="5">
        <f t="shared" si="149"/>
        <v>3</v>
      </c>
    </row>
    <row r="1873" spans="1:19" x14ac:dyDescent="0.25">
      <c r="A1873">
        <v>1872</v>
      </c>
      <c r="B1873" s="1">
        <v>43762</v>
      </c>
      <c r="C1873" s="1">
        <v>43762</v>
      </c>
      <c r="D1873" s="1">
        <v>43789</v>
      </c>
      <c r="E1873" s="1">
        <v>43791</v>
      </c>
      <c r="F1873">
        <v>1</v>
      </c>
      <c r="G1873">
        <v>11</v>
      </c>
      <c r="H1873">
        <v>248</v>
      </c>
      <c r="I1873" s="6">
        <v>0</v>
      </c>
      <c r="J1873">
        <v>2</v>
      </c>
      <c r="K1873" t="str">
        <f>_xlfn.XLOOKUP(fCompras!F1873,dComprador!$A$2:$A$7,dComprador!$B$2:$B$7)</f>
        <v>Alon</v>
      </c>
      <c r="L1873" t="str">
        <f>_xlfn.XLOOKUP(J1873,dFornecedor!$A$2:$A$6,dFornecedor!$B$2:$B$6)</f>
        <v>Minerva</v>
      </c>
      <c r="M1873" t="str">
        <f>_xlfn.XLOOKUP(G1873,dMateriaPrima!$A$2:$A$12,dMateriaPrima!$B$2:$B$12)</f>
        <v>Papel</v>
      </c>
      <c r="N1873" s="2">
        <f>_xlfn.XLOOKUP(G1873,dMateriaPrima!$A$2:$A$12,dMateriaPrima!$C$2:$C$12)</f>
        <v>9</v>
      </c>
      <c r="O1873" s="3">
        <f t="shared" si="145"/>
        <v>2232</v>
      </c>
      <c r="P1873" s="4">
        <f t="shared" si="146"/>
        <v>0</v>
      </c>
      <c r="Q1873" s="3">
        <f t="shared" si="147"/>
        <v>2232</v>
      </c>
      <c r="R1873" t="str">
        <f t="shared" si="148"/>
        <v>Em atraso</v>
      </c>
      <c r="S1873" s="5">
        <f t="shared" si="149"/>
        <v>2</v>
      </c>
    </row>
    <row r="1874" spans="1:19" x14ac:dyDescent="0.25">
      <c r="A1874">
        <v>1873</v>
      </c>
      <c r="B1874" s="1">
        <v>43763</v>
      </c>
      <c r="C1874" s="1">
        <v>43766</v>
      </c>
      <c r="D1874" s="1">
        <v>43770</v>
      </c>
      <c r="E1874" s="1">
        <v>43769</v>
      </c>
      <c r="F1874">
        <v>4</v>
      </c>
      <c r="G1874">
        <v>6</v>
      </c>
      <c r="H1874">
        <v>10</v>
      </c>
      <c r="I1874" s="6">
        <v>0</v>
      </c>
      <c r="J1874">
        <v>3</v>
      </c>
      <c r="K1874" t="str">
        <f>_xlfn.XLOOKUP(fCompras!F1874,dComprador!$A$2:$A$7,dComprador!$B$2:$B$7)</f>
        <v>Lira</v>
      </c>
      <c r="L1874" t="str">
        <f>_xlfn.XLOOKUP(J1874,dFornecedor!$A$2:$A$6,dFornecedor!$B$2:$B$6)</f>
        <v>StepUp</v>
      </c>
      <c r="M1874" t="str">
        <f>_xlfn.XLOOKUP(G1874,dMateriaPrima!$A$2:$A$12,dMateriaPrima!$B$2:$B$12)</f>
        <v>Fio Algodão</v>
      </c>
      <c r="N1874" s="2">
        <f>_xlfn.XLOOKUP(G1874,dMateriaPrima!$A$2:$A$12,dMateriaPrima!$C$2:$C$12)</f>
        <v>55.9</v>
      </c>
      <c r="O1874" s="3">
        <f t="shared" si="145"/>
        <v>559</v>
      </c>
      <c r="P1874" s="4">
        <f t="shared" si="146"/>
        <v>0</v>
      </c>
      <c r="Q1874" s="3">
        <f t="shared" si="147"/>
        <v>559</v>
      </c>
      <c r="R1874" t="str">
        <f t="shared" si="148"/>
        <v>No prazo</v>
      </c>
      <c r="S1874" s="5">
        <f t="shared" si="149"/>
        <v>0</v>
      </c>
    </row>
    <row r="1875" spans="1:19" x14ac:dyDescent="0.25">
      <c r="A1875">
        <v>1874</v>
      </c>
      <c r="B1875" s="1">
        <v>43763</v>
      </c>
      <c r="C1875" s="1">
        <v>43766</v>
      </c>
      <c r="D1875" s="1">
        <v>43770</v>
      </c>
      <c r="E1875" s="1">
        <v>43772</v>
      </c>
      <c r="F1875">
        <v>4</v>
      </c>
      <c r="G1875">
        <v>9</v>
      </c>
      <c r="H1875">
        <v>43</v>
      </c>
      <c r="I1875" s="6">
        <v>0</v>
      </c>
      <c r="J1875">
        <v>3</v>
      </c>
      <c r="K1875" t="str">
        <f>_xlfn.XLOOKUP(fCompras!F1875,dComprador!$A$2:$A$7,dComprador!$B$2:$B$7)</f>
        <v>Lira</v>
      </c>
      <c r="L1875" t="str">
        <f>_xlfn.XLOOKUP(J1875,dFornecedor!$A$2:$A$6,dFornecedor!$B$2:$B$6)</f>
        <v>StepUp</v>
      </c>
      <c r="M1875" t="str">
        <f>_xlfn.XLOOKUP(G1875,dMateriaPrima!$A$2:$A$12,dMateriaPrima!$B$2:$B$12)</f>
        <v>Couro</v>
      </c>
      <c r="N1875" s="2">
        <f>_xlfn.XLOOKUP(G1875,dMateriaPrima!$A$2:$A$12,dMateriaPrima!$C$2:$C$12)</f>
        <v>4.4000000000000004</v>
      </c>
      <c r="O1875" s="3">
        <f t="shared" si="145"/>
        <v>189.20000000000002</v>
      </c>
      <c r="P1875" s="4">
        <f t="shared" si="146"/>
        <v>0</v>
      </c>
      <c r="Q1875" s="3">
        <f t="shared" si="147"/>
        <v>189.20000000000002</v>
      </c>
      <c r="R1875" t="str">
        <f t="shared" si="148"/>
        <v>Em atraso</v>
      </c>
      <c r="S1875" s="5">
        <f t="shared" si="149"/>
        <v>2</v>
      </c>
    </row>
    <row r="1876" spans="1:19" x14ac:dyDescent="0.25">
      <c r="A1876">
        <v>1875</v>
      </c>
      <c r="B1876" s="1">
        <v>43763</v>
      </c>
      <c r="C1876" s="1">
        <v>43771</v>
      </c>
      <c r="D1876" s="1">
        <v>43774</v>
      </c>
      <c r="E1876" s="1">
        <v>43777</v>
      </c>
      <c r="F1876">
        <v>4</v>
      </c>
      <c r="G1876">
        <v>5</v>
      </c>
      <c r="H1876">
        <v>408</v>
      </c>
      <c r="I1876" s="6">
        <v>0.35</v>
      </c>
      <c r="J1876">
        <v>2</v>
      </c>
      <c r="K1876" t="str">
        <f>_xlfn.XLOOKUP(fCompras!F1876,dComprador!$A$2:$A$7,dComprador!$B$2:$B$7)</f>
        <v>Lira</v>
      </c>
      <c r="L1876" t="str">
        <f>_xlfn.XLOOKUP(J1876,dFornecedor!$A$2:$A$6,dFornecedor!$B$2:$B$6)</f>
        <v>Minerva</v>
      </c>
      <c r="M1876" t="str">
        <f>_xlfn.XLOOKUP(G1876,dMateriaPrima!$A$2:$A$12,dMateriaPrima!$B$2:$B$12)</f>
        <v>Areia</v>
      </c>
      <c r="N1876" s="2">
        <f>_xlfn.XLOOKUP(G1876,dMateriaPrima!$A$2:$A$12,dMateriaPrima!$C$2:$C$12)</f>
        <v>3.59</v>
      </c>
      <c r="O1876" s="3">
        <f t="shared" si="145"/>
        <v>1464.72</v>
      </c>
      <c r="P1876" s="4">
        <f t="shared" si="146"/>
        <v>512.65199999999993</v>
      </c>
      <c r="Q1876" s="3">
        <f t="shared" si="147"/>
        <v>952.0680000000001</v>
      </c>
      <c r="R1876" t="str">
        <f t="shared" si="148"/>
        <v>Em atraso</v>
      </c>
      <c r="S1876" s="5">
        <f t="shared" si="149"/>
        <v>3</v>
      </c>
    </row>
    <row r="1877" spans="1:19" x14ac:dyDescent="0.25">
      <c r="A1877">
        <v>1876</v>
      </c>
      <c r="B1877" s="1">
        <v>43763</v>
      </c>
      <c r="C1877" s="1">
        <v>43764</v>
      </c>
      <c r="D1877" s="1">
        <v>43772</v>
      </c>
      <c r="E1877" s="1">
        <v>43771</v>
      </c>
      <c r="F1877">
        <v>4</v>
      </c>
      <c r="G1877">
        <v>7</v>
      </c>
      <c r="H1877">
        <v>58</v>
      </c>
      <c r="I1877" s="6">
        <v>0</v>
      </c>
      <c r="J1877">
        <v>4</v>
      </c>
      <c r="K1877" t="str">
        <f>_xlfn.XLOOKUP(fCompras!F1877,dComprador!$A$2:$A$7,dComprador!$B$2:$B$7)</f>
        <v>Lira</v>
      </c>
      <c r="L1877" t="str">
        <f>_xlfn.XLOOKUP(J1877,dFornecedor!$A$2:$A$6,dFornecedor!$B$2:$B$6)</f>
        <v>AlphaOmega</v>
      </c>
      <c r="M1877" t="str">
        <f>_xlfn.XLOOKUP(G1877,dMateriaPrima!$A$2:$A$12,dMateriaPrima!$B$2:$B$12)</f>
        <v>Poliéster</v>
      </c>
      <c r="N1877" s="2">
        <f>_xlfn.XLOOKUP(G1877,dMateriaPrima!$A$2:$A$12,dMateriaPrima!$C$2:$C$12)</f>
        <v>8</v>
      </c>
      <c r="O1877" s="3">
        <f t="shared" si="145"/>
        <v>464</v>
      </c>
      <c r="P1877" s="4">
        <f t="shared" si="146"/>
        <v>0</v>
      </c>
      <c r="Q1877" s="3">
        <f t="shared" si="147"/>
        <v>464</v>
      </c>
      <c r="R1877" t="str">
        <f t="shared" si="148"/>
        <v>No prazo</v>
      </c>
      <c r="S1877" s="5">
        <f t="shared" si="149"/>
        <v>0</v>
      </c>
    </row>
    <row r="1878" spans="1:19" x14ac:dyDescent="0.25">
      <c r="A1878">
        <v>1877</v>
      </c>
      <c r="B1878" s="1">
        <v>43763</v>
      </c>
      <c r="C1878" s="1">
        <v>43770</v>
      </c>
      <c r="D1878" s="1">
        <v>43782</v>
      </c>
      <c r="E1878" s="1">
        <v>43785</v>
      </c>
      <c r="F1878">
        <v>1</v>
      </c>
      <c r="G1878">
        <v>1</v>
      </c>
      <c r="H1878">
        <v>20</v>
      </c>
      <c r="I1878" s="6">
        <v>0</v>
      </c>
      <c r="J1878">
        <v>2</v>
      </c>
      <c r="K1878" t="str">
        <f>_xlfn.XLOOKUP(fCompras!F1878,dComprador!$A$2:$A$7,dComprador!$B$2:$B$7)</f>
        <v>Alon</v>
      </c>
      <c r="L1878" t="str">
        <f>_xlfn.XLOOKUP(J1878,dFornecedor!$A$2:$A$6,dFornecedor!$B$2:$B$6)</f>
        <v>Minerva</v>
      </c>
      <c r="M1878" t="str">
        <f>_xlfn.XLOOKUP(G1878,dMateriaPrima!$A$2:$A$12,dMateriaPrima!$B$2:$B$12)</f>
        <v>Tecido</v>
      </c>
      <c r="N1878" s="2">
        <f>_xlfn.XLOOKUP(G1878,dMateriaPrima!$A$2:$A$12,dMateriaPrima!$C$2:$C$12)</f>
        <v>18</v>
      </c>
      <c r="O1878" s="3">
        <f t="shared" si="145"/>
        <v>360</v>
      </c>
      <c r="P1878" s="4">
        <f t="shared" si="146"/>
        <v>0</v>
      </c>
      <c r="Q1878" s="3">
        <f t="shared" si="147"/>
        <v>360</v>
      </c>
      <c r="R1878" t="str">
        <f t="shared" si="148"/>
        <v>Em atraso</v>
      </c>
      <c r="S1878" s="5">
        <f t="shared" si="149"/>
        <v>3</v>
      </c>
    </row>
    <row r="1879" spans="1:19" x14ac:dyDescent="0.25">
      <c r="A1879">
        <v>1878</v>
      </c>
      <c r="B1879" s="1">
        <v>43763</v>
      </c>
      <c r="C1879" s="1">
        <v>43770</v>
      </c>
      <c r="D1879" s="1">
        <v>43779</v>
      </c>
      <c r="E1879" s="1">
        <v>43778</v>
      </c>
      <c r="F1879">
        <v>1</v>
      </c>
      <c r="G1879">
        <v>9</v>
      </c>
      <c r="H1879">
        <v>58</v>
      </c>
      <c r="I1879" s="6">
        <v>0</v>
      </c>
      <c r="J1879">
        <v>3</v>
      </c>
      <c r="K1879" t="str">
        <f>_xlfn.XLOOKUP(fCompras!F1879,dComprador!$A$2:$A$7,dComprador!$B$2:$B$7)</f>
        <v>Alon</v>
      </c>
      <c r="L1879" t="str">
        <f>_xlfn.XLOOKUP(J1879,dFornecedor!$A$2:$A$6,dFornecedor!$B$2:$B$6)</f>
        <v>StepUp</v>
      </c>
      <c r="M1879" t="str">
        <f>_xlfn.XLOOKUP(G1879,dMateriaPrima!$A$2:$A$12,dMateriaPrima!$B$2:$B$12)</f>
        <v>Couro</v>
      </c>
      <c r="N1879" s="2">
        <f>_xlfn.XLOOKUP(G1879,dMateriaPrima!$A$2:$A$12,dMateriaPrima!$C$2:$C$12)</f>
        <v>4.4000000000000004</v>
      </c>
      <c r="O1879" s="3">
        <f t="shared" si="145"/>
        <v>255.20000000000002</v>
      </c>
      <c r="P1879" s="4">
        <f t="shared" si="146"/>
        <v>0</v>
      </c>
      <c r="Q1879" s="3">
        <f t="shared" si="147"/>
        <v>255.20000000000002</v>
      </c>
      <c r="R1879" t="str">
        <f t="shared" si="148"/>
        <v>No prazo</v>
      </c>
      <c r="S1879" s="5">
        <f t="shared" si="149"/>
        <v>0</v>
      </c>
    </row>
    <row r="1880" spans="1:19" x14ac:dyDescent="0.25">
      <c r="A1880">
        <v>1879</v>
      </c>
      <c r="B1880" s="1">
        <v>43763</v>
      </c>
      <c r="C1880" s="1">
        <v>43767</v>
      </c>
      <c r="D1880" s="1">
        <v>43775</v>
      </c>
      <c r="E1880" s="1">
        <v>43777</v>
      </c>
      <c r="F1880">
        <v>2</v>
      </c>
      <c r="G1880">
        <v>6</v>
      </c>
      <c r="H1880">
        <v>70</v>
      </c>
      <c r="I1880" s="6">
        <v>0</v>
      </c>
      <c r="J1880">
        <v>5</v>
      </c>
      <c r="K1880" t="str">
        <f>_xlfn.XLOOKUP(fCompras!F1880,dComprador!$A$2:$A$7,dComprador!$B$2:$B$7)</f>
        <v>João</v>
      </c>
      <c r="L1880" t="str">
        <f>_xlfn.XLOOKUP(J1880,dFornecedor!$A$2:$A$6,dFornecedor!$B$2:$B$6)</f>
        <v>Atlas</v>
      </c>
      <c r="M1880" t="str">
        <f>_xlfn.XLOOKUP(G1880,dMateriaPrima!$A$2:$A$12,dMateriaPrima!$B$2:$B$12)</f>
        <v>Fio Algodão</v>
      </c>
      <c r="N1880" s="2">
        <f>_xlfn.XLOOKUP(G1880,dMateriaPrima!$A$2:$A$12,dMateriaPrima!$C$2:$C$12)</f>
        <v>55.9</v>
      </c>
      <c r="O1880" s="3">
        <f t="shared" si="145"/>
        <v>3913</v>
      </c>
      <c r="P1880" s="4">
        <f t="shared" si="146"/>
        <v>0</v>
      </c>
      <c r="Q1880" s="3">
        <f t="shared" si="147"/>
        <v>3913</v>
      </c>
      <c r="R1880" t="str">
        <f t="shared" si="148"/>
        <v>Em atraso</v>
      </c>
      <c r="S1880" s="5">
        <f t="shared" si="149"/>
        <v>2</v>
      </c>
    </row>
    <row r="1881" spans="1:19" x14ac:dyDescent="0.25">
      <c r="A1881">
        <v>1880</v>
      </c>
      <c r="B1881" s="1">
        <v>43763</v>
      </c>
      <c r="C1881" s="1">
        <v>43771</v>
      </c>
      <c r="D1881" s="1">
        <v>43780</v>
      </c>
      <c r="E1881" s="1">
        <v>43781</v>
      </c>
      <c r="F1881">
        <v>1</v>
      </c>
      <c r="G1881">
        <v>9</v>
      </c>
      <c r="H1881">
        <v>158</v>
      </c>
      <c r="I1881" s="6">
        <v>0</v>
      </c>
      <c r="J1881">
        <v>2</v>
      </c>
      <c r="K1881" t="str">
        <f>_xlfn.XLOOKUP(fCompras!F1881,dComprador!$A$2:$A$7,dComprador!$B$2:$B$7)</f>
        <v>Alon</v>
      </c>
      <c r="L1881" t="str">
        <f>_xlfn.XLOOKUP(J1881,dFornecedor!$A$2:$A$6,dFornecedor!$B$2:$B$6)</f>
        <v>Minerva</v>
      </c>
      <c r="M1881" t="str">
        <f>_xlfn.XLOOKUP(G1881,dMateriaPrima!$A$2:$A$12,dMateriaPrima!$B$2:$B$12)</f>
        <v>Couro</v>
      </c>
      <c r="N1881" s="2">
        <f>_xlfn.XLOOKUP(G1881,dMateriaPrima!$A$2:$A$12,dMateriaPrima!$C$2:$C$12)</f>
        <v>4.4000000000000004</v>
      </c>
      <c r="O1881" s="3">
        <f t="shared" si="145"/>
        <v>695.2</v>
      </c>
      <c r="P1881" s="4">
        <f t="shared" si="146"/>
        <v>0</v>
      </c>
      <c r="Q1881" s="3">
        <f t="shared" si="147"/>
        <v>695.2</v>
      </c>
      <c r="R1881" t="str">
        <f t="shared" si="148"/>
        <v>Em atraso</v>
      </c>
      <c r="S1881" s="5">
        <f t="shared" si="149"/>
        <v>1</v>
      </c>
    </row>
    <row r="1882" spans="1:19" x14ac:dyDescent="0.25">
      <c r="A1882">
        <v>1881</v>
      </c>
      <c r="B1882" s="1">
        <v>43763</v>
      </c>
      <c r="C1882" s="1">
        <v>43763</v>
      </c>
      <c r="D1882" s="1">
        <v>43792</v>
      </c>
      <c r="E1882" s="1">
        <v>43793</v>
      </c>
      <c r="F1882">
        <v>1</v>
      </c>
      <c r="G1882">
        <v>11</v>
      </c>
      <c r="H1882">
        <v>371</v>
      </c>
      <c r="I1882" s="6">
        <v>0</v>
      </c>
      <c r="J1882">
        <v>4</v>
      </c>
      <c r="K1882" t="str">
        <f>_xlfn.XLOOKUP(fCompras!F1882,dComprador!$A$2:$A$7,dComprador!$B$2:$B$7)</f>
        <v>Alon</v>
      </c>
      <c r="L1882" t="str">
        <f>_xlfn.XLOOKUP(J1882,dFornecedor!$A$2:$A$6,dFornecedor!$B$2:$B$6)</f>
        <v>AlphaOmega</v>
      </c>
      <c r="M1882" t="str">
        <f>_xlfn.XLOOKUP(G1882,dMateriaPrima!$A$2:$A$12,dMateriaPrima!$B$2:$B$12)</f>
        <v>Papel</v>
      </c>
      <c r="N1882" s="2">
        <f>_xlfn.XLOOKUP(G1882,dMateriaPrima!$A$2:$A$12,dMateriaPrima!$C$2:$C$12)</f>
        <v>9</v>
      </c>
      <c r="O1882" s="3">
        <f t="shared" si="145"/>
        <v>3339</v>
      </c>
      <c r="P1882" s="4">
        <f t="shared" si="146"/>
        <v>0</v>
      </c>
      <c r="Q1882" s="3">
        <f t="shared" si="147"/>
        <v>3339</v>
      </c>
      <c r="R1882" t="str">
        <f t="shared" si="148"/>
        <v>Em atraso</v>
      </c>
      <c r="S1882" s="5">
        <f t="shared" si="149"/>
        <v>1</v>
      </c>
    </row>
    <row r="1883" spans="1:19" x14ac:dyDescent="0.25">
      <c r="A1883">
        <v>1882</v>
      </c>
      <c r="B1883" s="1">
        <v>43763</v>
      </c>
      <c r="C1883" s="1">
        <v>43771</v>
      </c>
      <c r="D1883" s="1">
        <v>43781</v>
      </c>
      <c r="E1883" s="1">
        <v>43782</v>
      </c>
      <c r="F1883">
        <v>1</v>
      </c>
      <c r="G1883">
        <v>2</v>
      </c>
      <c r="H1883">
        <v>423</v>
      </c>
      <c r="I1883" s="6">
        <v>0</v>
      </c>
      <c r="J1883">
        <v>2</v>
      </c>
      <c r="K1883" t="str">
        <f>_xlfn.XLOOKUP(fCompras!F1883,dComprador!$A$2:$A$7,dComprador!$B$2:$B$7)</f>
        <v>Alon</v>
      </c>
      <c r="L1883" t="str">
        <f>_xlfn.XLOOKUP(J1883,dFornecedor!$A$2:$A$6,dFornecedor!$B$2:$B$6)</f>
        <v>Minerva</v>
      </c>
      <c r="M1883" t="str">
        <f>_xlfn.XLOOKUP(G1883,dMateriaPrima!$A$2:$A$12,dMateriaPrima!$B$2:$B$12)</f>
        <v>Chapa Metal</v>
      </c>
      <c r="N1883" s="2">
        <f>_xlfn.XLOOKUP(G1883,dMateriaPrima!$A$2:$A$12,dMateriaPrima!$C$2:$C$12)</f>
        <v>299.89999999999998</v>
      </c>
      <c r="O1883" s="3">
        <f t="shared" si="145"/>
        <v>126857.7</v>
      </c>
      <c r="P1883" s="4">
        <f t="shared" si="146"/>
        <v>0</v>
      </c>
      <c r="Q1883" s="3">
        <f t="shared" si="147"/>
        <v>126857.7</v>
      </c>
      <c r="R1883" t="str">
        <f t="shared" si="148"/>
        <v>Em atraso</v>
      </c>
      <c r="S1883" s="5">
        <f t="shared" si="149"/>
        <v>1</v>
      </c>
    </row>
    <row r="1884" spans="1:19" x14ac:dyDescent="0.25">
      <c r="A1884">
        <v>1883</v>
      </c>
      <c r="B1884" s="1">
        <v>43764</v>
      </c>
      <c r="C1884" s="1">
        <v>43773</v>
      </c>
      <c r="D1884" s="1">
        <v>43775</v>
      </c>
      <c r="E1884" s="1">
        <v>43776</v>
      </c>
      <c r="F1884">
        <v>4</v>
      </c>
      <c r="G1884">
        <v>9</v>
      </c>
      <c r="H1884">
        <v>290</v>
      </c>
      <c r="I1884" s="6">
        <v>0</v>
      </c>
      <c r="J1884">
        <v>3</v>
      </c>
      <c r="K1884" t="str">
        <f>_xlfn.XLOOKUP(fCompras!F1884,dComprador!$A$2:$A$7,dComprador!$B$2:$B$7)</f>
        <v>Lira</v>
      </c>
      <c r="L1884" t="str">
        <f>_xlfn.XLOOKUP(J1884,dFornecedor!$A$2:$A$6,dFornecedor!$B$2:$B$6)</f>
        <v>StepUp</v>
      </c>
      <c r="M1884" t="str">
        <f>_xlfn.XLOOKUP(G1884,dMateriaPrima!$A$2:$A$12,dMateriaPrima!$B$2:$B$12)</f>
        <v>Couro</v>
      </c>
      <c r="N1884" s="2">
        <f>_xlfn.XLOOKUP(G1884,dMateriaPrima!$A$2:$A$12,dMateriaPrima!$C$2:$C$12)</f>
        <v>4.4000000000000004</v>
      </c>
      <c r="O1884" s="3">
        <f t="shared" si="145"/>
        <v>1276</v>
      </c>
      <c r="P1884" s="4">
        <f t="shared" si="146"/>
        <v>0</v>
      </c>
      <c r="Q1884" s="3">
        <f t="shared" si="147"/>
        <v>1276</v>
      </c>
      <c r="R1884" t="str">
        <f t="shared" si="148"/>
        <v>Em atraso</v>
      </c>
      <c r="S1884" s="5">
        <f t="shared" si="149"/>
        <v>1</v>
      </c>
    </row>
    <row r="1885" spans="1:19" x14ac:dyDescent="0.25">
      <c r="A1885">
        <v>1884</v>
      </c>
      <c r="B1885" s="1">
        <v>43764</v>
      </c>
      <c r="C1885" s="1">
        <v>43764</v>
      </c>
      <c r="D1885" s="1">
        <v>43771</v>
      </c>
      <c r="E1885" s="1">
        <v>43774</v>
      </c>
      <c r="F1885">
        <v>4</v>
      </c>
      <c r="G1885">
        <v>5</v>
      </c>
      <c r="H1885">
        <v>16</v>
      </c>
      <c r="I1885" s="6">
        <v>0</v>
      </c>
      <c r="J1885">
        <v>4</v>
      </c>
      <c r="K1885" t="str">
        <f>_xlfn.XLOOKUP(fCompras!F1885,dComprador!$A$2:$A$7,dComprador!$B$2:$B$7)</f>
        <v>Lira</v>
      </c>
      <c r="L1885" t="str">
        <f>_xlfn.XLOOKUP(J1885,dFornecedor!$A$2:$A$6,dFornecedor!$B$2:$B$6)</f>
        <v>AlphaOmega</v>
      </c>
      <c r="M1885" t="str">
        <f>_xlfn.XLOOKUP(G1885,dMateriaPrima!$A$2:$A$12,dMateriaPrima!$B$2:$B$12)</f>
        <v>Areia</v>
      </c>
      <c r="N1885" s="2">
        <f>_xlfn.XLOOKUP(G1885,dMateriaPrima!$A$2:$A$12,dMateriaPrima!$C$2:$C$12)</f>
        <v>3.59</v>
      </c>
      <c r="O1885" s="3">
        <f t="shared" si="145"/>
        <v>57.44</v>
      </c>
      <c r="P1885" s="4">
        <f t="shared" si="146"/>
        <v>0</v>
      </c>
      <c r="Q1885" s="3">
        <f t="shared" si="147"/>
        <v>57.44</v>
      </c>
      <c r="R1885" t="str">
        <f t="shared" si="148"/>
        <v>Em atraso</v>
      </c>
      <c r="S1885" s="5">
        <f t="shared" si="149"/>
        <v>3</v>
      </c>
    </row>
    <row r="1886" spans="1:19" x14ac:dyDescent="0.25">
      <c r="A1886">
        <v>1885</v>
      </c>
      <c r="B1886" s="1">
        <v>43764</v>
      </c>
      <c r="C1886" s="1">
        <v>43773</v>
      </c>
      <c r="D1886" s="1">
        <v>43775</v>
      </c>
      <c r="E1886" s="1">
        <v>43781</v>
      </c>
      <c r="F1886">
        <v>4</v>
      </c>
      <c r="G1886">
        <v>9</v>
      </c>
      <c r="H1886">
        <v>67</v>
      </c>
      <c r="I1886" s="6">
        <v>0</v>
      </c>
      <c r="J1886">
        <v>2</v>
      </c>
      <c r="K1886" t="str">
        <f>_xlfn.XLOOKUP(fCompras!F1886,dComprador!$A$2:$A$7,dComprador!$B$2:$B$7)</f>
        <v>Lira</v>
      </c>
      <c r="L1886" t="str">
        <f>_xlfn.XLOOKUP(J1886,dFornecedor!$A$2:$A$6,dFornecedor!$B$2:$B$6)</f>
        <v>Minerva</v>
      </c>
      <c r="M1886" t="str">
        <f>_xlfn.XLOOKUP(G1886,dMateriaPrima!$A$2:$A$12,dMateriaPrima!$B$2:$B$12)</f>
        <v>Couro</v>
      </c>
      <c r="N1886" s="2">
        <f>_xlfn.XLOOKUP(G1886,dMateriaPrima!$A$2:$A$12,dMateriaPrima!$C$2:$C$12)</f>
        <v>4.4000000000000004</v>
      </c>
      <c r="O1886" s="3">
        <f t="shared" si="145"/>
        <v>294.8</v>
      </c>
      <c r="P1886" s="4">
        <f t="shared" si="146"/>
        <v>0</v>
      </c>
      <c r="Q1886" s="3">
        <f t="shared" si="147"/>
        <v>294.8</v>
      </c>
      <c r="R1886" t="str">
        <f t="shared" si="148"/>
        <v>Em atraso</v>
      </c>
      <c r="S1886" s="5">
        <f t="shared" si="149"/>
        <v>6</v>
      </c>
    </row>
    <row r="1887" spans="1:19" x14ac:dyDescent="0.25">
      <c r="A1887">
        <v>1886</v>
      </c>
      <c r="B1887" s="1">
        <v>43764</v>
      </c>
      <c r="C1887" s="1">
        <v>43766</v>
      </c>
      <c r="D1887" s="1">
        <v>43794</v>
      </c>
      <c r="E1887" s="1">
        <v>43795</v>
      </c>
      <c r="F1887">
        <v>1</v>
      </c>
      <c r="G1887">
        <v>7</v>
      </c>
      <c r="H1887">
        <v>183</v>
      </c>
      <c r="I1887" s="6">
        <v>0</v>
      </c>
      <c r="J1887">
        <v>2</v>
      </c>
      <c r="K1887" t="str">
        <f>_xlfn.XLOOKUP(fCompras!F1887,dComprador!$A$2:$A$7,dComprador!$B$2:$B$7)</f>
        <v>Alon</v>
      </c>
      <c r="L1887" t="str">
        <f>_xlfn.XLOOKUP(J1887,dFornecedor!$A$2:$A$6,dFornecedor!$B$2:$B$6)</f>
        <v>Minerva</v>
      </c>
      <c r="M1887" t="str">
        <f>_xlfn.XLOOKUP(G1887,dMateriaPrima!$A$2:$A$12,dMateriaPrima!$B$2:$B$12)</f>
        <v>Poliéster</v>
      </c>
      <c r="N1887" s="2">
        <f>_xlfn.XLOOKUP(G1887,dMateriaPrima!$A$2:$A$12,dMateriaPrima!$C$2:$C$12)</f>
        <v>8</v>
      </c>
      <c r="O1887" s="3">
        <f t="shared" si="145"/>
        <v>1464</v>
      </c>
      <c r="P1887" s="4">
        <f t="shared" si="146"/>
        <v>0</v>
      </c>
      <c r="Q1887" s="3">
        <f t="shared" si="147"/>
        <v>1464</v>
      </c>
      <c r="R1887" t="str">
        <f t="shared" si="148"/>
        <v>Em atraso</v>
      </c>
      <c r="S1887" s="5">
        <f t="shared" si="149"/>
        <v>1</v>
      </c>
    </row>
    <row r="1888" spans="1:19" x14ac:dyDescent="0.25">
      <c r="A1888">
        <v>1887</v>
      </c>
      <c r="B1888" s="1">
        <v>43764</v>
      </c>
      <c r="C1888" s="1">
        <v>43765</v>
      </c>
      <c r="D1888" s="1">
        <v>43773</v>
      </c>
      <c r="E1888" s="1">
        <v>43775</v>
      </c>
      <c r="F1888">
        <v>4</v>
      </c>
      <c r="G1888">
        <v>7</v>
      </c>
      <c r="H1888">
        <v>586</v>
      </c>
      <c r="I1888" s="6">
        <v>0</v>
      </c>
      <c r="J1888">
        <v>3</v>
      </c>
      <c r="K1888" t="str">
        <f>_xlfn.XLOOKUP(fCompras!F1888,dComprador!$A$2:$A$7,dComprador!$B$2:$B$7)</f>
        <v>Lira</v>
      </c>
      <c r="L1888" t="str">
        <f>_xlfn.XLOOKUP(J1888,dFornecedor!$A$2:$A$6,dFornecedor!$B$2:$B$6)</f>
        <v>StepUp</v>
      </c>
      <c r="M1888" t="str">
        <f>_xlfn.XLOOKUP(G1888,dMateriaPrima!$A$2:$A$12,dMateriaPrima!$B$2:$B$12)</f>
        <v>Poliéster</v>
      </c>
      <c r="N1888" s="2">
        <f>_xlfn.XLOOKUP(G1888,dMateriaPrima!$A$2:$A$12,dMateriaPrima!$C$2:$C$12)</f>
        <v>8</v>
      </c>
      <c r="O1888" s="3">
        <f t="shared" si="145"/>
        <v>4688</v>
      </c>
      <c r="P1888" s="4">
        <f t="shared" si="146"/>
        <v>0</v>
      </c>
      <c r="Q1888" s="3">
        <f t="shared" si="147"/>
        <v>4688</v>
      </c>
      <c r="R1888" t="str">
        <f t="shared" si="148"/>
        <v>Em atraso</v>
      </c>
      <c r="S1888" s="5">
        <f t="shared" si="149"/>
        <v>2</v>
      </c>
    </row>
    <row r="1889" spans="1:19" x14ac:dyDescent="0.25">
      <c r="A1889">
        <v>1888</v>
      </c>
      <c r="B1889" s="1">
        <v>43764</v>
      </c>
      <c r="C1889" s="1">
        <v>43766</v>
      </c>
      <c r="D1889" s="1">
        <v>43770</v>
      </c>
      <c r="E1889" s="1">
        <v>43774</v>
      </c>
      <c r="F1889">
        <v>4</v>
      </c>
      <c r="G1889">
        <v>7</v>
      </c>
      <c r="H1889">
        <v>279</v>
      </c>
      <c r="I1889" s="6">
        <v>0</v>
      </c>
      <c r="J1889">
        <v>2</v>
      </c>
      <c r="K1889" t="str">
        <f>_xlfn.XLOOKUP(fCompras!F1889,dComprador!$A$2:$A$7,dComprador!$B$2:$B$7)</f>
        <v>Lira</v>
      </c>
      <c r="L1889" t="str">
        <f>_xlfn.XLOOKUP(J1889,dFornecedor!$A$2:$A$6,dFornecedor!$B$2:$B$6)</f>
        <v>Minerva</v>
      </c>
      <c r="M1889" t="str">
        <f>_xlfn.XLOOKUP(G1889,dMateriaPrima!$A$2:$A$12,dMateriaPrima!$B$2:$B$12)</f>
        <v>Poliéster</v>
      </c>
      <c r="N1889" s="2">
        <f>_xlfn.XLOOKUP(G1889,dMateriaPrima!$A$2:$A$12,dMateriaPrima!$C$2:$C$12)</f>
        <v>8</v>
      </c>
      <c r="O1889" s="3">
        <f t="shared" si="145"/>
        <v>2232</v>
      </c>
      <c r="P1889" s="4">
        <f t="shared" si="146"/>
        <v>0</v>
      </c>
      <c r="Q1889" s="3">
        <f t="shared" si="147"/>
        <v>2232</v>
      </c>
      <c r="R1889" t="str">
        <f t="shared" si="148"/>
        <v>Em atraso</v>
      </c>
      <c r="S1889" s="5">
        <f t="shared" si="149"/>
        <v>4</v>
      </c>
    </row>
    <row r="1890" spans="1:19" x14ac:dyDescent="0.25">
      <c r="A1890">
        <v>1889</v>
      </c>
      <c r="B1890" s="1">
        <v>43764</v>
      </c>
      <c r="C1890" s="1">
        <v>43764</v>
      </c>
      <c r="D1890" s="1">
        <v>43780</v>
      </c>
      <c r="E1890" s="1">
        <v>43780</v>
      </c>
      <c r="F1890">
        <v>1</v>
      </c>
      <c r="G1890">
        <v>1</v>
      </c>
      <c r="H1890">
        <v>64</v>
      </c>
      <c r="I1890" s="6">
        <v>0</v>
      </c>
      <c r="J1890">
        <v>4</v>
      </c>
      <c r="K1890" t="str">
        <f>_xlfn.XLOOKUP(fCompras!F1890,dComprador!$A$2:$A$7,dComprador!$B$2:$B$7)</f>
        <v>Alon</v>
      </c>
      <c r="L1890" t="str">
        <f>_xlfn.XLOOKUP(J1890,dFornecedor!$A$2:$A$6,dFornecedor!$B$2:$B$6)</f>
        <v>AlphaOmega</v>
      </c>
      <c r="M1890" t="str">
        <f>_xlfn.XLOOKUP(G1890,dMateriaPrima!$A$2:$A$12,dMateriaPrima!$B$2:$B$12)</f>
        <v>Tecido</v>
      </c>
      <c r="N1890" s="2">
        <f>_xlfn.XLOOKUP(G1890,dMateriaPrima!$A$2:$A$12,dMateriaPrima!$C$2:$C$12)</f>
        <v>18</v>
      </c>
      <c r="O1890" s="3">
        <f t="shared" si="145"/>
        <v>1152</v>
      </c>
      <c r="P1890" s="4">
        <f t="shared" si="146"/>
        <v>0</v>
      </c>
      <c r="Q1890" s="3">
        <f t="shared" si="147"/>
        <v>1152</v>
      </c>
      <c r="R1890" t="str">
        <f t="shared" si="148"/>
        <v>No prazo</v>
      </c>
      <c r="S1890" s="5">
        <f t="shared" si="149"/>
        <v>0</v>
      </c>
    </row>
    <row r="1891" spans="1:19" x14ac:dyDescent="0.25">
      <c r="A1891">
        <v>1890</v>
      </c>
      <c r="B1891" s="1">
        <v>43764</v>
      </c>
      <c r="C1891" s="1">
        <v>43766</v>
      </c>
      <c r="D1891" s="1">
        <v>43782</v>
      </c>
      <c r="E1891" s="1">
        <v>43784</v>
      </c>
      <c r="F1891">
        <v>1</v>
      </c>
      <c r="G1891">
        <v>5</v>
      </c>
      <c r="H1891">
        <v>55</v>
      </c>
      <c r="I1891" s="6">
        <v>0</v>
      </c>
      <c r="J1891">
        <v>4</v>
      </c>
      <c r="K1891" t="str">
        <f>_xlfn.XLOOKUP(fCompras!F1891,dComprador!$A$2:$A$7,dComprador!$B$2:$B$7)</f>
        <v>Alon</v>
      </c>
      <c r="L1891" t="str">
        <f>_xlfn.XLOOKUP(J1891,dFornecedor!$A$2:$A$6,dFornecedor!$B$2:$B$6)</f>
        <v>AlphaOmega</v>
      </c>
      <c r="M1891" t="str">
        <f>_xlfn.XLOOKUP(G1891,dMateriaPrima!$A$2:$A$12,dMateriaPrima!$B$2:$B$12)</f>
        <v>Areia</v>
      </c>
      <c r="N1891" s="2">
        <f>_xlfn.XLOOKUP(G1891,dMateriaPrima!$A$2:$A$12,dMateriaPrima!$C$2:$C$12)</f>
        <v>3.59</v>
      </c>
      <c r="O1891" s="3">
        <f t="shared" si="145"/>
        <v>197.45</v>
      </c>
      <c r="P1891" s="4">
        <f t="shared" si="146"/>
        <v>0</v>
      </c>
      <c r="Q1891" s="3">
        <f t="shared" si="147"/>
        <v>197.45</v>
      </c>
      <c r="R1891" t="str">
        <f t="shared" si="148"/>
        <v>Em atraso</v>
      </c>
      <c r="S1891" s="5">
        <f t="shared" si="149"/>
        <v>2</v>
      </c>
    </row>
    <row r="1892" spans="1:19" x14ac:dyDescent="0.25">
      <c r="A1892">
        <v>1891</v>
      </c>
      <c r="B1892" s="1">
        <v>43764</v>
      </c>
      <c r="C1892" s="1">
        <v>43768</v>
      </c>
      <c r="D1892" s="1">
        <v>43778</v>
      </c>
      <c r="E1892" s="1">
        <v>43779</v>
      </c>
      <c r="F1892">
        <v>2</v>
      </c>
      <c r="G1892">
        <v>10</v>
      </c>
      <c r="H1892">
        <v>435</v>
      </c>
      <c r="I1892" s="6">
        <v>0.37</v>
      </c>
      <c r="J1892">
        <v>2</v>
      </c>
      <c r="K1892" t="str">
        <f>_xlfn.XLOOKUP(fCompras!F1892,dComprador!$A$2:$A$7,dComprador!$B$2:$B$7)</f>
        <v>João</v>
      </c>
      <c r="L1892" t="str">
        <f>_xlfn.XLOOKUP(J1892,dFornecedor!$A$2:$A$6,dFornecedor!$B$2:$B$6)</f>
        <v>Minerva</v>
      </c>
      <c r="M1892" t="str">
        <f>_xlfn.XLOOKUP(G1892,dMateriaPrima!$A$2:$A$12,dMateriaPrima!$B$2:$B$12)</f>
        <v>Pedra Britada</v>
      </c>
      <c r="N1892" s="2">
        <f>_xlfn.XLOOKUP(G1892,dMateriaPrima!$A$2:$A$12,dMateriaPrima!$C$2:$C$12)</f>
        <v>56</v>
      </c>
      <c r="O1892" s="3">
        <f t="shared" si="145"/>
        <v>24360</v>
      </c>
      <c r="P1892" s="4">
        <f t="shared" si="146"/>
        <v>9013.2000000000007</v>
      </c>
      <c r="Q1892" s="3">
        <f t="shared" si="147"/>
        <v>15346.8</v>
      </c>
      <c r="R1892" t="str">
        <f t="shared" si="148"/>
        <v>Em atraso</v>
      </c>
      <c r="S1892" s="5">
        <f t="shared" si="149"/>
        <v>1</v>
      </c>
    </row>
    <row r="1893" spans="1:19" x14ac:dyDescent="0.25">
      <c r="A1893">
        <v>1892</v>
      </c>
      <c r="B1893" s="1">
        <v>43764</v>
      </c>
      <c r="C1893" s="1">
        <v>43767</v>
      </c>
      <c r="D1893" s="1">
        <v>43780</v>
      </c>
      <c r="E1893" s="1">
        <v>43783</v>
      </c>
      <c r="F1893">
        <v>1</v>
      </c>
      <c r="G1893">
        <v>9</v>
      </c>
      <c r="H1893">
        <v>23</v>
      </c>
      <c r="I1893" s="6">
        <v>0</v>
      </c>
      <c r="J1893">
        <v>4</v>
      </c>
      <c r="K1893" t="str">
        <f>_xlfn.XLOOKUP(fCompras!F1893,dComprador!$A$2:$A$7,dComprador!$B$2:$B$7)</f>
        <v>Alon</v>
      </c>
      <c r="L1893" t="str">
        <f>_xlfn.XLOOKUP(J1893,dFornecedor!$A$2:$A$6,dFornecedor!$B$2:$B$6)</f>
        <v>AlphaOmega</v>
      </c>
      <c r="M1893" t="str">
        <f>_xlfn.XLOOKUP(G1893,dMateriaPrima!$A$2:$A$12,dMateriaPrima!$B$2:$B$12)</f>
        <v>Couro</v>
      </c>
      <c r="N1893" s="2">
        <f>_xlfn.XLOOKUP(G1893,dMateriaPrima!$A$2:$A$12,dMateriaPrima!$C$2:$C$12)</f>
        <v>4.4000000000000004</v>
      </c>
      <c r="O1893" s="3">
        <f t="shared" si="145"/>
        <v>101.2</v>
      </c>
      <c r="P1893" s="4">
        <f t="shared" si="146"/>
        <v>0</v>
      </c>
      <c r="Q1893" s="3">
        <f t="shared" si="147"/>
        <v>101.2</v>
      </c>
      <c r="R1893" t="str">
        <f t="shared" si="148"/>
        <v>Em atraso</v>
      </c>
      <c r="S1893" s="5">
        <f t="shared" si="149"/>
        <v>3</v>
      </c>
    </row>
    <row r="1894" spans="1:19" x14ac:dyDescent="0.25">
      <c r="A1894">
        <v>1893</v>
      </c>
      <c r="B1894" s="1">
        <v>43764</v>
      </c>
      <c r="C1894" s="1">
        <v>43768</v>
      </c>
      <c r="D1894" s="1">
        <v>43796</v>
      </c>
      <c r="E1894" s="1">
        <v>43795</v>
      </c>
      <c r="F1894">
        <v>1</v>
      </c>
      <c r="G1894">
        <v>10</v>
      </c>
      <c r="H1894">
        <v>257</v>
      </c>
      <c r="I1894" s="6">
        <v>0</v>
      </c>
      <c r="J1894">
        <v>2</v>
      </c>
      <c r="K1894" t="str">
        <f>_xlfn.XLOOKUP(fCompras!F1894,dComprador!$A$2:$A$7,dComprador!$B$2:$B$7)</f>
        <v>Alon</v>
      </c>
      <c r="L1894" t="str">
        <f>_xlfn.XLOOKUP(J1894,dFornecedor!$A$2:$A$6,dFornecedor!$B$2:$B$6)</f>
        <v>Minerva</v>
      </c>
      <c r="M1894" t="str">
        <f>_xlfn.XLOOKUP(G1894,dMateriaPrima!$A$2:$A$12,dMateriaPrima!$B$2:$B$12)</f>
        <v>Pedra Britada</v>
      </c>
      <c r="N1894" s="2">
        <f>_xlfn.XLOOKUP(G1894,dMateriaPrima!$A$2:$A$12,dMateriaPrima!$C$2:$C$12)</f>
        <v>56</v>
      </c>
      <c r="O1894" s="3">
        <f t="shared" si="145"/>
        <v>14392</v>
      </c>
      <c r="P1894" s="4">
        <f t="shared" si="146"/>
        <v>0</v>
      </c>
      <c r="Q1894" s="3">
        <f t="shared" si="147"/>
        <v>14392</v>
      </c>
      <c r="R1894" t="str">
        <f t="shared" si="148"/>
        <v>No prazo</v>
      </c>
      <c r="S1894" s="5">
        <f t="shared" si="149"/>
        <v>0</v>
      </c>
    </row>
    <row r="1895" spans="1:19" x14ac:dyDescent="0.25">
      <c r="A1895">
        <v>1894</v>
      </c>
      <c r="B1895" s="1">
        <v>43764</v>
      </c>
      <c r="C1895" s="1">
        <v>43764</v>
      </c>
      <c r="D1895" s="1">
        <v>43796</v>
      </c>
      <c r="E1895" s="1">
        <v>43797</v>
      </c>
      <c r="F1895">
        <v>1</v>
      </c>
      <c r="G1895">
        <v>7</v>
      </c>
      <c r="H1895">
        <v>250</v>
      </c>
      <c r="I1895" s="6">
        <v>0</v>
      </c>
      <c r="J1895">
        <v>4</v>
      </c>
      <c r="K1895" t="str">
        <f>_xlfn.XLOOKUP(fCompras!F1895,dComprador!$A$2:$A$7,dComprador!$B$2:$B$7)</f>
        <v>Alon</v>
      </c>
      <c r="L1895" t="str">
        <f>_xlfn.XLOOKUP(J1895,dFornecedor!$A$2:$A$6,dFornecedor!$B$2:$B$6)</f>
        <v>AlphaOmega</v>
      </c>
      <c r="M1895" t="str">
        <f>_xlfn.XLOOKUP(G1895,dMateriaPrima!$A$2:$A$12,dMateriaPrima!$B$2:$B$12)</f>
        <v>Poliéster</v>
      </c>
      <c r="N1895" s="2">
        <f>_xlfn.XLOOKUP(G1895,dMateriaPrima!$A$2:$A$12,dMateriaPrima!$C$2:$C$12)</f>
        <v>8</v>
      </c>
      <c r="O1895" s="3">
        <f t="shared" si="145"/>
        <v>2000</v>
      </c>
      <c r="P1895" s="4">
        <f t="shared" si="146"/>
        <v>0</v>
      </c>
      <c r="Q1895" s="3">
        <f t="shared" si="147"/>
        <v>2000</v>
      </c>
      <c r="R1895" t="str">
        <f t="shared" si="148"/>
        <v>Em atraso</v>
      </c>
      <c r="S1895" s="5">
        <f t="shared" si="149"/>
        <v>1</v>
      </c>
    </row>
    <row r="1896" spans="1:19" x14ac:dyDescent="0.25">
      <c r="A1896">
        <v>1895</v>
      </c>
      <c r="B1896" s="1">
        <v>43764</v>
      </c>
      <c r="C1896" s="1">
        <v>43769</v>
      </c>
      <c r="D1896" s="1">
        <v>43786</v>
      </c>
      <c r="E1896" s="1">
        <v>43787</v>
      </c>
      <c r="F1896">
        <v>1</v>
      </c>
      <c r="G1896">
        <v>1</v>
      </c>
      <c r="H1896">
        <v>379</v>
      </c>
      <c r="I1896" s="6">
        <v>0</v>
      </c>
      <c r="J1896">
        <v>4</v>
      </c>
      <c r="K1896" t="str">
        <f>_xlfn.XLOOKUP(fCompras!F1896,dComprador!$A$2:$A$7,dComprador!$B$2:$B$7)</f>
        <v>Alon</v>
      </c>
      <c r="L1896" t="str">
        <f>_xlfn.XLOOKUP(J1896,dFornecedor!$A$2:$A$6,dFornecedor!$B$2:$B$6)</f>
        <v>AlphaOmega</v>
      </c>
      <c r="M1896" t="str">
        <f>_xlfn.XLOOKUP(G1896,dMateriaPrima!$A$2:$A$12,dMateriaPrima!$B$2:$B$12)</f>
        <v>Tecido</v>
      </c>
      <c r="N1896" s="2">
        <f>_xlfn.XLOOKUP(G1896,dMateriaPrima!$A$2:$A$12,dMateriaPrima!$C$2:$C$12)</f>
        <v>18</v>
      </c>
      <c r="O1896" s="3">
        <f t="shared" si="145"/>
        <v>6822</v>
      </c>
      <c r="P1896" s="4">
        <f t="shared" si="146"/>
        <v>0</v>
      </c>
      <c r="Q1896" s="3">
        <f t="shared" si="147"/>
        <v>6822</v>
      </c>
      <c r="R1896" t="str">
        <f t="shared" si="148"/>
        <v>Em atraso</v>
      </c>
      <c r="S1896" s="5">
        <f t="shared" si="149"/>
        <v>1</v>
      </c>
    </row>
    <row r="1897" spans="1:19" x14ac:dyDescent="0.25">
      <c r="A1897">
        <v>1896</v>
      </c>
      <c r="B1897" s="1">
        <v>43765</v>
      </c>
      <c r="C1897" s="1">
        <v>43766</v>
      </c>
      <c r="D1897" s="1">
        <v>43791</v>
      </c>
      <c r="E1897" s="1">
        <v>43797</v>
      </c>
      <c r="F1897">
        <v>1</v>
      </c>
      <c r="G1897">
        <v>11</v>
      </c>
      <c r="H1897">
        <v>205</v>
      </c>
      <c r="I1897" s="6">
        <v>0</v>
      </c>
      <c r="J1897">
        <v>3</v>
      </c>
      <c r="K1897" t="str">
        <f>_xlfn.XLOOKUP(fCompras!F1897,dComprador!$A$2:$A$7,dComprador!$B$2:$B$7)</f>
        <v>Alon</v>
      </c>
      <c r="L1897" t="str">
        <f>_xlfn.XLOOKUP(J1897,dFornecedor!$A$2:$A$6,dFornecedor!$B$2:$B$6)</f>
        <v>StepUp</v>
      </c>
      <c r="M1897" t="str">
        <f>_xlfn.XLOOKUP(G1897,dMateriaPrima!$A$2:$A$12,dMateriaPrima!$B$2:$B$12)</f>
        <v>Papel</v>
      </c>
      <c r="N1897" s="2">
        <f>_xlfn.XLOOKUP(G1897,dMateriaPrima!$A$2:$A$12,dMateriaPrima!$C$2:$C$12)</f>
        <v>9</v>
      </c>
      <c r="O1897" s="3">
        <f t="shared" si="145"/>
        <v>1845</v>
      </c>
      <c r="P1897" s="4">
        <f t="shared" si="146"/>
        <v>0</v>
      </c>
      <c r="Q1897" s="3">
        <f t="shared" si="147"/>
        <v>1845</v>
      </c>
      <c r="R1897" t="str">
        <f t="shared" si="148"/>
        <v>Em atraso</v>
      </c>
      <c r="S1897" s="5">
        <f t="shared" si="149"/>
        <v>6</v>
      </c>
    </row>
    <row r="1898" spans="1:19" x14ac:dyDescent="0.25">
      <c r="A1898">
        <v>1897</v>
      </c>
      <c r="B1898" s="1">
        <v>43765</v>
      </c>
      <c r="C1898" s="1">
        <v>43766</v>
      </c>
      <c r="D1898" s="1">
        <v>43773</v>
      </c>
      <c r="E1898" s="1">
        <v>43773</v>
      </c>
      <c r="F1898">
        <v>4</v>
      </c>
      <c r="G1898">
        <v>7</v>
      </c>
      <c r="H1898">
        <v>53</v>
      </c>
      <c r="I1898" s="6">
        <v>0</v>
      </c>
      <c r="J1898">
        <v>3</v>
      </c>
      <c r="K1898" t="str">
        <f>_xlfn.XLOOKUP(fCompras!F1898,dComprador!$A$2:$A$7,dComprador!$B$2:$B$7)</f>
        <v>Lira</v>
      </c>
      <c r="L1898" t="str">
        <f>_xlfn.XLOOKUP(J1898,dFornecedor!$A$2:$A$6,dFornecedor!$B$2:$B$6)</f>
        <v>StepUp</v>
      </c>
      <c r="M1898" t="str">
        <f>_xlfn.XLOOKUP(G1898,dMateriaPrima!$A$2:$A$12,dMateriaPrima!$B$2:$B$12)</f>
        <v>Poliéster</v>
      </c>
      <c r="N1898" s="2">
        <f>_xlfn.XLOOKUP(G1898,dMateriaPrima!$A$2:$A$12,dMateriaPrima!$C$2:$C$12)</f>
        <v>8</v>
      </c>
      <c r="O1898" s="3">
        <f t="shared" si="145"/>
        <v>424</v>
      </c>
      <c r="P1898" s="4">
        <f t="shared" si="146"/>
        <v>0</v>
      </c>
      <c r="Q1898" s="3">
        <f t="shared" si="147"/>
        <v>424</v>
      </c>
      <c r="R1898" t="str">
        <f t="shared" si="148"/>
        <v>No prazo</v>
      </c>
      <c r="S1898" s="5">
        <f t="shared" si="149"/>
        <v>0</v>
      </c>
    </row>
    <row r="1899" spans="1:19" x14ac:dyDescent="0.25">
      <c r="A1899">
        <v>1898</v>
      </c>
      <c r="B1899" s="1">
        <v>43765</v>
      </c>
      <c r="C1899" s="1">
        <v>43774</v>
      </c>
      <c r="D1899" s="1">
        <v>43777</v>
      </c>
      <c r="E1899" s="1">
        <v>43778</v>
      </c>
      <c r="F1899">
        <v>4</v>
      </c>
      <c r="G1899">
        <v>6</v>
      </c>
      <c r="H1899">
        <v>12</v>
      </c>
      <c r="I1899" s="6">
        <v>0</v>
      </c>
      <c r="J1899">
        <v>2</v>
      </c>
      <c r="K1899" t="str">
        <f>_xlfn.XLOOKUP(fCompras!F1899,dComprador!$A$2:$A$7,dComprador!$B$2:$B$7)</f>
        <v>Lira</v>
      </c>
      <c r="L1899" t="str">
        <f>_xlfn.XLOOKUP(J1899,dFornecedor!$A$2:$A$6,dFornecedor!$B$2:$B$6)</f>
        <v>Minerva</v>
      </c>
      <c r="M1899" t="str">
        <f>_xlfn.XLOOKUP(G1899,dMateriaPrima!$A$2:$A$12,dMateriaPrima!$B$2:$B$12)</f>
        <v>Fio Algodão</v>
      </c>
      <c r="N1899" s="2">
        <f>_xlfn.XLOOKUP(G1899,dMateriaPrima!$A$2:$A$12,dMateriaPrima!$C$2:$C$12)</f>
        <v>55.9</v>
      </c>
      <c r="O1899" s="3">
        <f t="shared" si="145"/>
        <v>670.8</v>
      </c>
      <c r="P1899" s="4">
        <f t="shared" si="146"/>
        <v>0</v>
      </c>
      <c r="Q1899" s="3">
        <f t="shared" si="147"/>
        <v>670.8</v>
      </c>
      <c r="R1899" t="str">
        <f t="shared" si="148"/>
        <v>Em atraso</v>
      </c>
      <c r="S1899" s="5">
        <f t="shared" si="149"/>
        <v>1</v>
      </c>
    </row>
    <row r="1900" spans="1:19" x14ac:dyDescent="0.25">
      <c r="A1900">
        <v>1899</v>
      </c>
      <c r="B1900" s="1">
        <v>43765</v>
      </c>
      <c r="C1900" s="1">
        <v>43771</v>
      </c>
      <c r="D1900" s="1">
        <v>43774</v>
      </c>
      <c r="E1900" s="1">
        <v>43775</v>
      </c>
      <c r="F1900">
        <v>4</v>
      </c>
      <c r="G1900">
        <v>10</v>
      </c>
      <c r="H1900">
        <v>261</v>
      </c>
      <c r="I1900" s="6">
        <v>0</v>
      </c>
      <c r="J1900">
        <v>3</v>
      </c>
      <c r="K1900" t="str">
        <f>_xlfn.XLOOKUP(fCompras!F1900,dComprador!$A$2:$A$7,dComprador!$B$2:$B$7)</f>
        <v>Lira</v>
      </c>
      <c r="L1900" t="str">
        <f>_xlfn.XLOOKUP(J1900,dFornecedor!$A$2:$A$6,dFornecedor!$B$2:$B$6)</f>
        <v>StepUp</v>
      </c>
      <c r="M1900" t="str">
        <f>_xlfn.XLOOKUP(G1900,dMateriaPrima!$A$2:$A$12,dMateriaPrima!$B$2:$B$12)</f>
        <v>Pedra Britada</v>
      </c>
      <c r="N1900" s="2">
        <f>_xlfn.XLOOKUP(G1900,dMateriaPrima!$A$2:$A$12,dMateriaPrima!$C$2:$C$12)</f>
        <v>56</v>
      </c>
      <c r="O1900" s="3">
        <f t="shared" si="145"/>
        <v>14616</v>
      </c>
      <c r="P1900" s="4">
        <f t="shared" si="146"/>
        <v>0</v>
      </c>
      <c r="Q1900" s="3">
        <f t="shared" si="147"/>
        <v>14616</v>
      </c>
      <c r="R1900" t="str">
        <f t="shared" si="148"/>
        <v>Em atraso</v>
      </c>
      <c r="S1900" s="5">
        <f t="shared" si="149"/>
        <v>1</v>
      </c>
    </row>
    <row r="1901" spans="1:19" x14ac:dyDescent="0.25">
      <c r="A1901">
        <v>1900</v>
      </c>
      <c r="B1901" s="1">
        <v>43765</v>
      </c>
      <c r="C1901" s="1">
        <v>43768</v>
      </c>
      <c r="D1901" s="1">
        <v>43773</v>
      </c>
      <c r="E1901" s="1">
        <v>43772</v>
      </c>
      <c r="F1901">
        <v>4</v>
      </c>
      <c r="G1901">
        <v>1</v>
      </c>
      <c r="H1901">
        <v>69</v>
      </c>
      <c r="I1901" s="6">
        <v>0.22</v>
      </c>
      <c r="J1901">
        <v>1</v>
      </c>
      <c r="K1901" t="str">
        <f>_xlfn.XLOOKUP(fCompras!F1901,dComprador!$A$2:$A$7,dComprador!$B$2:$B$7)</f>
        <v>Lira</v>
      </c>
      <c r="L1901" t="str">
        <f>_xlfn.XLOOKUP(J1901,dFornecedor!$A$2:$A$6,dFornecedor!$B$2:$B$6)</f>
        <v>NorthShore</v>
      </c>
      <c r="M1901" t="str">
        <f>_xlfn.XLOOKUP(G1901,dMateriaPrima!$A$2:$A$12,dMateriaPrima!$B$2:$B$12)</f>
        <v>Tecido</v>
      </c>
      <c r="N1901" s="2">
        <f>_xlfn.XLOOKUP(G1901,dMateriaPrima!$A$2:$A$12,dMateriaPrima!$C$2:$C$12)</f>
        <v>18</v>
      </c>
      <c r="O1901" s="3">
        <f t="shared" si="145"/>
        <v>1242</v>
      </c>
      <c r="P1901" s="4">
        <f t="shared" si="146"/>
        <v>273.24</v>
      </c>
      <c r="Q1901" s="3">
        <f t="shared" si="147"/>
        <v>968.76</v>
      </c>
      <c r="R1901" t="str">
        <f t="shared" si="148"/>
        <v>No prazo</v>
      </c>
      <c r="S1901" s="5">
        <f t="shared" si="149"/>
        <v>0</v>
      </c>
    </row>
    <row r="1902" spans="1:19" x14ac:dyDescent="0.25">
      <c r="A1902">
        <v>1901</v>
      </c>
      <c r="B1902" s="1">
        <v>43765</v>
      </c>
      <c r="C1902" s="1">
        <v>43773</v>
      </c>
      <c r="D1902" s="1">
        <v>43775</v>
      </c>
      <c r="E1902" s="1">
        <v>43775</v>
      </c>
      <c r="F1902">
        <v>4</v>
      </c>
      <c r="G1902">
        <v>6</v>
      </c>
      <c r="H1902">
        <v>92</v>
      </c>
      <c r="I1902" s="6">
        <v>0</v>
      </c>
      <c r="J1902">
        <v>2</v>
      </c>
      <c r="K1902" t="str">
        <f>_xlfn.XLOOKUP(fCompras!F1902,dComprador!$A$2:$A$7,dComprador!$B$2:$B$7)</f>
        <v>Lira</v>
      </c>
      <c r="L1902" t="str">
        <f>_xlfn.XLOOKUP(J1902,dFornecedor!$A$2:$A$6,dFornecedor!$B$2:$B$6)</f>
        <v>Minerva</v>
      </c>
      <c r="M1902" t="str">
        <f>_xlfn.XLOOKUP(G1902,dMateriaPrima!$A$2:$A$12,dMateriaPrima!$B$2:$B$12)</f>
        <v>Fio Algodão</v>
      </c>
      <c r="N1902" s="2">
        <f>_xlfn.XLOOKUP(G1902,dMateriaPrima!$A$2:$A$12,dMateriaPrima!$C$2:$C$12)</f>
        <v>55.9</v>
      </c>
      <c r="O1902" s="3">
        <f t="shared" si="145"/>
        <v>5142.8</v>
      </c>
      <c r="P1902" s="4">
        <f t="shared" si="146"/>
        <v>0</v>
      </c>
      <c r="Q1902" s="3">
        <f t="shared" si="147"/>
        <v>5142.8</v>
      </c>
      <c r="R1902" t="str">
        <f t="shared" si="148"/>
        <v>No prazo</v>
      </c>
      <c r="S1902" s="5">
        <f t="shared" si="149"/>
        <v>0</v>
      </c>
    </row>
    <row r="1903" spans="1:19" x14ac:dyDescent="0.25">
      <c r="A1903">
        <v>1902</v>
      </c>
      <c r="B1903" s="1">
        <v>43765</v>
      </c>
      <c r="C1903" s="1">
        <v>43765</v>
      </c>
      <c r="D1903" s="1">
        <v>43774</v>
      </c>
      <c r="E1903" s="1">
        <v>43772</v>
      </c>
      <c r="F1903">
        <v>4</v>
      </c>
      <c r="G1903">
        <v>11</v>
      </c>
      <c r="H1903">
        <v>71</v>
      </c>
      <c r="I1903" s="6">
        <v>0</v>
      </c>
      <c r="J1903">
        <v>4</v>
      </c>
      <c r="K1903" t="str">
        <f>_xlfn.XLOOKUP(fCompras!F1903,dComprador!$A$2:$A$7,dComprador!$B$2:$B$7)</f>
        <v>Lira</v>
      </c>
      <c r="L1903" t="str">
        <f>_xlfn.XLOOKUP(J1903,dFornecedor!$A$2:$A$6,dFornecedor!$B$2:$B$6)</f>
        <v>AlphaOmega</v>
      </c>
      <c r="M1903" t="str">
        <f>_xlfn.XLOOKUP(G1903,dMateriaPrima!$A$2:$A$12,dMateriaPrima!$B$2:$B$12)</f>
        <v>Papel</v>
      </c>
      <c r="N1903" s="2">
        <f>_xlfn.XLOOKUP(G1903,dMateriaPrima!$A$2:$A$12,dMateriaPrima!$C$2:$C$12)</f>
        <v>9</v>
      </c>
      <c r="O1903" s="3">
        <f t="shared" si="145"/>
        <v>639</v>
      </c>
      <c r="P1903" s="4">
        <f t="shared" si="146"/>
        <v>0</v>
      </c>
      <c r="Q1903" s="3">
        <f t="shared" si="147"/>
        <v>639</v>
      </c>
      <c r="R1903" t="str">
        <f t="shared" si="148"/>
        <v>No prazo</v>
      </c>
      <c r="S1903" s="5">
        <f t="shared" si="149"/>
        <v>0</v>
      </c>
    </row>
    <row r="1904" spans="1:19" x14ac:dyDescent="0.25">
      <c r="A1904">
        <v>1903</v>
      </c>
      <c r="B1904" s="1">
        <v>43765</v>
      </c>
      <c r="C1904" s="1">
        <v>43774</v>
      </c>
      <c r="D1904" s="1">
        <v>43780</v>
      </c>
      <c r="E1904" s="1">
        <v>43782</v>
      </c>
      <c r="F1904">
        <v>1</v>
      </c>
      <c r="G1904">
        <v>5</v>
      </c>
      <c r="H1904">
        <v>38</v>
      </c>
      <c r="I1904" s="6">
        <v>0</v>
      </c>
      <c r="J1904">
        <v>3</v>
      </c>
      <c r="K1904" t="str">
        <f>_xlfn.XLOOKUP(fCompras!F1904,dComprador!$A$2:$A$7,dComprador!$B$2:$B$7)</f>
        <v>Alon</v>
      </c>
      <c r="L1904" t="str">
        <f>_xlfn.XLOOKUP(J1904,dFornecedor!$A$2:$A$6,dFornecedor!$B$2:$B$6)</f>
        <v>StepUp</v>
      </c>
      <c r="M1904" t="str">
        <f>_xlfn.XLOOKUP(G1904,dMateriaPrima!$A$2:$A$12,dMateriaPrima!$B$2:$B$12)</f>
        <v>Areia</v>
      </c>
      <c r="N1904" s="2">
        <f>_xlfn.XLOOKUP(G1904,dMateriaPrima!$A$2:$A$12,dMateriaPrima!$C$2:$C$12)</f>
        <v>3.59</v>
      </c>
      <c r="O1904" s="3">
        <f t="shared" si="145"/>
        <v>136.41999999999999</v>
      </c>
      <c r="P1904" s="4">
        <f t="shared" si="146"/>
        <v>0</v>
      </c>
      <c r="Q1904" s="3">
        <f t="shared" si="147"/>
        <v>136.41999999999999</v>
      </c>
      <c r="R1904" t="str">
        <f t="shared" si="148"/>
        <v>Em atraso</v>
      </c>
      <c r="S1904" s="5">
        <f t="shared" si="149"/>
        <v>2</v>
      </c>
    </row>
    <row r="1905" spans="1:19" x14ac:dyDescent="0.25">
      <c r="A1905">
        <v>1904</v>
      </c>
      <c r="B1905" s="1">
        <v>43765</v>
      </c>
      <c r="C1905" s="1">
        <v>43767</v>
      </c>
      <c r="D1905" s="1">
        <v>43778</v>
      </c>
      <c r="E1905" s="1">
        <v>43780</v>
      </c>
      <c r="F1905">
        <v>3</v>
      </c>
      <c r="G1905">
        <v>9</v>
      </c>
      <c r="H1905">
        <v>71</v>
      </c>
      <c r="I1905" s="6">
        <v>0.31</v>
      </c>
      <c r="J1905">
        <v>2</v>
      </c>
      <c r="K1905" t="str">
        <f>_xlfn.XLOOKUP(fCompras!F1905,dComprador!$A$2:$A$7,dComprador!$B$2:$B$7)</f>
        <v>Diego</v>
      </c>
      <c r="L1905" t="str">
        <f>_xlfn.XLOOKUP(J1905,dFornecedor!$A$2:$A$6,dFornecedor!$B$2:$B$6)</f>
        <v>Minerva</v>
      </c>
      <c r="M1905" t="str">
        <f>_xlfn.XLOOKUP(G1905,dMateriaPrima!$A$2:$A$12,dMateriaPrima!$B$2:$B$12)</f>
        <v>Couro</v>
      </c>
      <c r="N1905" s="2">
        <f>_xlfn.XLOOKUP(G1905,dMateriaPrima!$A$2:$A$12,dMateriaPrima!$C$2:$C$12)</f>
        <v>4.4000000000000004</v>
      </c>
      <c r="O1905" s="3">
        <f t="shared" si="145"/>
        <v>312.40000000000003</v>
      </c>
      <c r="P1905" s="4">
        <f t="shared" si="146"/>
        <v>96.844000000000008</v>
      </c>
      <c r="Q1905" s="3">
        <f t="shared" si="147"/>
        <v>215.55600000000004</v>
      </c>
      <c r="R1905" t="str">
        <f t="shared" si="148"/>
        <v>Em atraso</v>
      </c>
      <c r="S1905" s="5">
        <f t="shared" si="149"/>
        <v>2</v>
      </c>
    </row>
    <row r="1906" spans="1:19" x14ac:dyDescent="0.25">
      <c r="A1906">
        <v>1905</v>
      </c>
      <c r="B1906" s="1">
        <v>43765</v>
      </c>
      <c r="C1906" s="1">
        <v>43769</v>
      </c>
      <c r="D1906" s="1">
        <v>43784</v>
      </c>
      <c r="E1906" s="1">
        <v>43788</v>
      </c>
      <c r="F1906">
        <v>1</v>
      </c>
      <c r="G1906">
        <v>5</v>
      </c>
      <c r="H1906">
        <v>205</v>
      </c>
      <c r="I1906" s="6">
        <v>0</v>
      </c>
      <c r="J1906">
        <v>5</v>
      </c>
      <c r="K1906" t="str">
        <f>_xlfn.XLOOKUP(fCompras!F1906,dComprador!$A$2:$A$7,dComprador!$B$2:$B$7)</f>
        <v>Alon</v>
      </c>
      <c r="L1906" t="str">
        <f>_xlfn.XLOOKUP(J1906,dFornecedor!$A$2:$A$6,dFornecedor!$B$2:$B$6)</f>
        <v>Atlas</v>
      </c>
      <c r="M1906" t="str">
        <f>_xlfn.XLOOKUP(G1906,dMateriaPrima!$A$2:$A$12,dMateriaPrima!$B$2:$B$12)</f>
        <v>Areia</v>
      </c>
      <c r="N1906" s="2">
        <f>_xlfn.XLOOKUP(G1906,dMateriaPrima!$A$2:$A$12,dMateriaPrima!$C$2:$C$12)</f>
        <v>3.59</v>
      </c>
      <c r="O1906" s="3">
        <f t="shared" si="145"/>
        <v>735.94999999999993</v>
      </c>
      <c r="P1906" s="4">
        <f t="shared" si="146"/>
        <v>0</v>
      </c>
      <c r="Q1906" s="3">
        <f t="shared" si="147"/>
        <v>735.94999999999993</v>
      </c>
      <c r="R1906" t="str">
        <f t="shared" si="148"/>
        <v>Em atraso</v>
      </c>
      <c r="S1906" s="5">
        <f t="shared" si="149"/>
        <v>4</v>
      </c>
    </row>
    <row r="1907" spans="1:19" x14ac:dyDescent="0.25">
      <c r="A1907">
        <v>1906</v>
      </c>
      <c r="B1907" s="1">
        <v>43765</v>
      </c>
      <c r="C1907" s="1">
        <v>43774</v>
      </c>
      <c r="D1907" s="1">
        <v>43786</v>
      </c>
      <c r="E1907" s="1">
        <v>43785</v>
      </c>
      <c r="F1907">
        <v>1</v>
      </c>
      <c r="G1907">
        <v>1</v>
      </c>
      <c r="H1907">
        <v>112</v>
      </c>
      <c r="I1907" s="6">
        <v>0</v>
      </c>
      <c r="J1907">
        <v>1</v>
      </c>
      <c r="K1907" t="str">
        <f>_xlfn.XLOOKUP(fCompras!F1907,dComprador!$A$2:$A$7,dComprador!$B$2:$B$7)</f>
        <v>Alon</v>
      </c>
      <c r="L1907" t="str">
        <f>_xlfn.XLOOKUP(J1907,dFornecedor!$A$2:$A$6,dFornecedor!$B$2:$B$6)</f>
        <v>NorthShore</v>
      </c>
      <c r="M1907" t="str">
        <f>_xlfn.XLOOKUP(G1907,dMateriaPrima!$A$2:$A$12,dMateriaPrima!$B$2:$B$12)</f>
        <v>Tecido</v>
      </c>
      <c r="N1907" s="2">
        <f>_xlfn.XLOOKUP(G1907,dMateriaPrima!$A$2:$A$12,dMateriaPrima!$C$2:$C$12)</f>
        <v>18</v>
      </c>
      <c r="O1907" s="3">
        <f t="shared" si="145"/>
        <v>2016</v>
      </c>
      <c r="P1907" s="4">
        <f t="shared" si="146"/>
        <v>0</v>
      </c>
      <c r="Q1907" s="3">
        <f t="shared" si="147"/>
        <v>2016</v>
      </c>
      <c r="R1907" t="str">
        <f t="shared" si="148"/>
        <v>No prazo</v>
      </c>
      <c r="S1907" s="5">
        <f t="shared" si="149"/>
        <v>0</v>
      </c>
    </row>
    <row r="1908" spans="1:19" x14ac:dyDescent="0.25">
      <c r="A1908">
        <v>1907</v>
      </c>
      <c r="B1908" s="1">
        <v>43765</v>
      </c>
      <c r="C1908" s="1">
        <v>43766</v>
      </c>
      <c r="D1908" s="1">
        <v>43790</v>
      </c>
      <c r="E1908" s="1">
        <v>43792</v>
      </c>
      <c r="F1908">
        <v>2</v>
      </c>
      <c r="G1908">
        <v>5</v>
      </c>
      <c r="H1908">
        <v>35</v>
      </c>
      <c r="I1908" s="6">
        <v>0</v>
      </c>
      <c r="J1908">
        <v>3</v>
      </c>
      <c r="K1908" t="str">
        <f>_xlfn.XLOOKUP(fCompras!F1908,dComprador!$A$2:$A$7,dComprador!$B$2:$B$7)</f>
        <v>João</v>
      </c>
      <c r="L1908" t="str">
        <f>_xlfn.XLOOKUP(J1908,dFornecedor!$A$2:$A$6,dFornecedor!$B$2:$B$6)</f>
        <v>StepUp</v>
      </c>
      <c r="M1908" t="str">
        <f>_xlfn.XLOOKUP(G1908,dMateriaPrima!$A$2:$A$12,dMateriaPrima!$B$2:$B$12)</f>
        <v>Areia</v>
      </c>
      <c r="N1908" s="2">
        <f>_xlfn.XLOOKUP(G1908,dMateriaPrima!$A$2:$A$12,dMateriaPrima!$C$2:$C$12)</f>
        <v>3.59</v>
      </c>
      <c r="O1908" s="3">
        <f t="shared" si="145"/>
        <v>125.64999999999999</v>
      </c>
      <c r="P1908" s="4">
        <f t="shared" si="146"/>
        <v>0</v>
      </c>
      <c r="Q1908" s="3">
        <f t="shared" si="147"/>
        <v>125.64999999999999</v>
      </c>
      <c r="R1908" t="str">
        <f t="shared" si="148"/>
        <v>Em atraso</v>
      </c>
      <c r="S1908" s="5">
        <f t="shared" si="149"/>
        <v>2</v>
      </c>
    </row>
    <row r="1909" spans="1:19" x14ac:dyDescent="0.25">
      <c r="A1909">
        <v>1908</v>
      </c>
      <c r="B1909" s="1">
        <v>43765</v>
      </c>
      <c r="C1909" s="1">
        <v>43769</v>
      </c>
      <c r="D1909" s="1">
        <v>43784</v>
      </c>
      <c r="E1909" s="1">
        <v>43787</v>
      </c>
      <c r="F1909">
        <v>1</v>
      </c>
      <c r="G1909">
        <v>9</v>
      </c>
      <c r="H1909">
        <v>83</v>
      </c>
      <c r="I1909" s="6">
        <v>0</v>
      </c>
      <c r="J1909">
        <v>3</v>
      </c>
      <c r="K1909" t="str">
        <f>_xlfn.XLOOKUP(fCompras!F1909,dComprador!$A$2:$A$7,dComprador!$B$2:$B$7)</f>
        <v>Alon</v>
      </c>
      <c r="L1909" t="str">
        <f>_xlfn.XLOOKUP(J1909,dFornecedor!$A$2:$A$6,dFornecedor!$B$2:$B$6)</f>
        <v>StepUp</v>
      </c>
      <c r="M1909" t="str">
        <f>_xlfn.XLOOKUP(G1909,dMateriaPrima!$A$2:$A$12,dMateriaPrima!$B$2:$B$12)</f>
        <v>Couro</v>
      </c>
      <c r="N1909" s="2">
        <f>_xlfn.XLOOKUP(G1909,dMateriaPrima!$A$2:$A$12,dMateriaPrima!$C$2:$C$12)</f>
        <v>4.4000000000000004</v>
      </c>
      <c r="O1909" s="3">
        <f t="shared" si="145"/>
        <v>365.20000000000005</v>
      </c>
      <c r="P1909" s="4">
        <f t="shared" si="146"/>
        <v>0</v>
      </c>
      <c r="Q1909" s="3">
        <f t="shared" si="147"/>
        <v>365.20000000000005</v>
      </c>
      <c r="R1909" t="str">
        <f t="shared" si="148"/>
        <v>Em atraso</v>
      </c>
      <c r="S1909" s="5">
        <f t="shared" si="149"/>
        <v>3</v>
      </c>
    </row>
    <row r="1910" spans="1:19" x14ac:dyDescent="0.25">
      <c r="A1910">
        <v>1909</v>
      </c>
      <c r="B1910" s="1">
        <v>43766</v>
      </c>
      <c r="C1910" s="1">
        <v>43770</v>
      </c>
      <c r="D1910" s="1">
        <v>43771</v>
      </c>
      <c r="E1910" s="1">
        <v>43773</v>
      </c>
      <c r="F1910">
        <v>4</v>
      </c>
      <c r="G1910">
        <v>9</v>
      </c>
      <c r="H1910">
        <v>459</v>
      </c>
      <c r="I1910" s="6">
        <v>0</v>
      </c>
      <c r="J1910">
        <v>3</v>
      </c>
      <c r="K1910" t="str">
        <f>_xlfn.XLOOKUP(fCompras!F1910,dComprador!$A$2:$A$7,dComprador!$B$2:$B$7)</f>
        <v>Lira</v>
      </c>
      <c r="L1910" t="str">
        <f>_xlfn.XLOOKUP(J1910,dFornecedor!$A$2:$A$6,dFornecedor!$B$2:$B$6)</f>
        <v>StepUp</v>
      </c>
      <c r="M1910" t="str">
        <f>_xlfn.XLOOKUP(G1910,dMateriaPrima!$A$2:$A$12,dMateriaPrima!$B$2:$B$12)</f>
        <v>Couro</v>
      </c>
      <c r="N1910" s="2">
        <f>_xlfn.XLOOKUP(G1910,dMateriaPrima!$A$2:$A$12,dMateriaPrima!$C$2:$C$12)</f>
        <v>4.4000000000000004</v>
      </c>
      <c r="O1910" s="3">
        <f t="shared" si="145"/>
        <v>2019.6000000000001</v>
      </c>
      <c r="P1910" s="4">
        <f t="shared" si="146"/>
        <v>0</v>
      </c>
      <c r="Q1910" s="3">
        <f t="shared" si="147"/>
        <v>2019.6000000000001</v>
      </c>
      <c r="R1910" t="str">
        <f t="shared" si="148"/>
        <v>Em atraso</v>
      </c>
      <c r="S1910" s="5">
        <f t="shared" si="149"/>
        <v>2</v>
      </c>
    </row>
    <row r="1911" spans="1:19" x14ac:dyDescent="0.25">
      <c r="A1911">
        <v>1910</v>
      </c>
      <c r="B1911" s="1">
        <v>43766</v>
      </c>
      <c r="C1911" s="1">
        <v>43766</v>
      </c>
      <c r="D1911" s="1">
        <v>43775</v>
      </c>
      <c r="E1911" s="1">
        <v>43774</v>
      </c>
      <c r="F1911">
        <v>4</v>
      </c>
      <c r="G1911">
        <v>8</v>
      </c>
      <c r="H1911">
        <v>59</v>
      </c>
      <c r="I1911" s="6">
        <v>0</v>
      </c>
      <c r="J1911">
        <v>2</v>
      </c>
      <c r="K1911" t="str">
        <f>_xlfn.XLOOKUP(fCompras!F1911,dComprador!$A$2:$A$7,dComprador!$B$2:$B$7)</f>
        <v>Lira</v>
      </c>
      <c r="L1911" t="str">
        <f>_xlfn.XLOOKUP(J1911,dFornecedor!$A$2:$A$6,dFornecedor!$B$2:$B$6)</f>
        <v>Minerva</v>
      </c>
      <c r="M1911" t="str">
        <f>_xlfn.XLOOKUP(G1911,dMateriaPrima!$A$2:$A$12,dMateriaPrima!$B$2:$B$12)</f>
        <v>Cimento</v>
      </c>
      <c r="N1911" s="2">
        <f>_xlfn.XLOOKUP(G1911,dMateriaPrima!$A$2:$A$12,dMateriaPrima!$C$2:$C$12)</f>
        <v>23</v>
      </c>
      <c r="O1911" s="3">
        <f t="shared" si="145"/>
        <v>1357</v>
      </c>
      <c r="P1911" s="4">
        <f t="shared" si="146"/>
        <v>0</v>
      </c>
      <c r="Q1911" s="3">
        <f t="shared" si="147"/>
        <v>1357</v>
      </c>
      <c r="R1911" t="str">
        <f t="shared" si="148"/>
        <v>No prazo</v>
      </c>
      <c r="S1911" s="5">
        <f t="shared" si="149"/>
        <v>0</v>
      </c>
    </row>
    <row r="1912" spans="1:19" x14ac:dyDescent="0.25">
      <c r="A1912">
        <v>1911</v>
      </c>
      <c r="B1912" s="1">
        <v>43766</v>
      </c>
      <c r="C1912" s="1">
        <v>43766</v>
      </c>
      <c r="D1912" s="1">
        <v>43772</v>
      </c>
      <c r="E1912" s="1">
        <v>43777</v>
      </c>
      <c r="F1912">
        <v>4</v>
      </c>
      <c r="G1912">
        <v>11</v>
      </c>
      <c r="H1912">
        <v>353</v>
      </c>
      <c r="I1912" s="6">
        <v>0</v>
      </c>
      <c r="J1912">
        <v>2</v>
      </c>
      <c r="K1912" t="str">
        <f>_xlfn.XLOOKUP(fCompras!F1912,dComprador!$A$2:$A$7,dComprador!$B$2:$B$7)</f>
        <v>Lira</v>
      </c>
      <c r="L1912" t="str">
        <f>_xlfn.XLOOKUP(J1912,dFornecedor!$A$2:$A$6,dFornecedor!$B$2:$B$6)</f>
        <v>Minerva</v>
      </c>
      <c r="M1912" t="str">
        <f>_xlfn.XLOOKUP(G1912,dMateriaPrima!$A$2:$A$12,dMateriaPrima!$B$2:$B$12)</f>
        <v>Papel</v>
      </c>
      <c r="N1912" s="2">
        <f>_xlfn.XLOOKUP(G1912,dMateriaPrima!$A$2:$A$12,dMateriaPrima!$C$2:$C$12)</f>
        <v>9</v>
      </c>
      <c r="O1912" s="3">
        <f t="shared" si="145"/>
        <v>3177</v>
      </c>
      <c r="P1912" s="4">
        <f t="shared" si="146"/>
        <v>0</v>
      </c>
      <c r="Q1912" s="3">
        <f t="shared" si="147"/>
        <v>3177</v>
      </c>
      <c r="R1912" t="str">
        <f t="shared" si="148"/>
        <v>Em atraso</v>
      </c>
      <c r="S1912" s="5">
        <f t="shared" si="149"/>
        <v>5</v>
      </c>
    </row>
    <row r="1913" spans="1:19" x14ac:dyDescent="0.25">
      <c r="A1913">
        <v>1912</v>
      </c>
      <c r="B1913" s="1">
        <v>43766</v>
      </c>
      <c r="C1913" s="1">
        <v>43766</v>
      </c>
      <c r="D1913" s="1">
        <v>43783</v>
      </c>
      <c r="E1913" s="1">
        <v>43787</v>
      </c>
      <c r="F1913">
        <v>1</v>
      </c>
      <c r="G1913">
        <v>6</v>
      </c>
      <c r="H1913">
        <v>421</v>
      </c>
      <c r="I1913" s="6">
        <v>0</v>
      </c>
      <c r="J1913">
        <v>4</v>
      </c>
      <c r="K1913" t="str">
        <f>_xlfn.XLOOKUP(fCompras!F1913,dComprador!$A$2:$A$7,dComprador!$B$2:$B$7)</f>
        <v>Alon</v>
      </c>
      <c r="L1913" t="str">
        <f>_xlfn.XLOOKUP(J1913,dFornecedor!$A$2:$A$6,dFornecedor!$B$2:$B$6)</f>
        <v>AlphaOmega</v>
      </c>
      <c r="M1913" t="str">
        <f>_xlfn.XLOOKUP(G1913,dMateriaPrima!$A$2:$A$12,dMateriaPrima!$B$2:$B$12)</f>
        <v>Fio Algodão</v>
      </c>
      <c r="N1913" s="2">
        <f>_xlfn.XLOOKUP(G1913,dMateriaPrima!$A$2:$A$12,dMateriaPrima!$C$2:$C$12)</f>
        <v>55.9</v>
      </c>
      <c r="O1913" s="3">
        <f t="shared" si="145"/>
        <v>23533.899999999998</v>
      </c>
      <c r="P1913" s="4">
        <f t="shared" si="146"/>
        <v>0</v>
      </c>
      <c r="Q1913" s="3">
        <f t="shared" si="147"/>
        <v>23533.899999999998</v>
      </c>
      <c r="R1913" t="str">
        <f t="shared" si="148"/>
        <v>Em atraso</v>
      </c>
      <c r="S1913" s="5">
        <f t="shared" si="149"/>
        <v>4</v>
      </c>
    </row>
    <row r="1914" spans="1:19" x14ac:dyDescent="0.25">
      <c r="A1914">
        <v>1913</v>
      </c>
      <c r="B1914" s="1">
        <v>43766</v>
      </c>
      <c r="C1914" s="1">
        <v>43767</v>
      </c>
      <c r="D1914" s="1">
        <v>43797</v>
      </c>
      <c r="E1914" s="1">
        <v>43798</v>
      </c>
      <c r="F1914">
        <v>1</v>
      </c>
      <c r="G1914">
        <v>9</v>
      </c>
      <c r="H1914">
        <v>555</v>
      </c>
      <c r="I1914" s="6">
        <v>0</v>
      </c>
      <c r="J1914">
        <v>3</v>
      </c>
      <c r="K1914" t="str">
        <f>_xlfn.XLOOKUP(fCompras!F1914,dComprador!$A$2:$A$7,dComprador!$B$2:$B$7)</f>
        <v>Alon</v>
      </c>
      <c r="L1914" t="str">
        <f>_xlfn.XLOOKUP(J1914,dFornecedor!$A$2:$A$6,dFornecedor!$B$2:$B$6)</f>
        <v>StepUp</v>
      </c>
      <c r="M1914" t="str">
        <f>_xlfn.XLOOKUP(G1914,dMateriaPrima!$A$2:$A$12,dMateriaPrima!$B$2:$B$12)</f>
        <v>Couro</v>
      </c>
      <c r="N1914" s="2">
        <f>_xlfn.XLOOKUP(G1914,dMateriaPrima!$A$2:$A$12,dMateriaPrima!$C$2:$C$12)</f>
        <v>4.4000000000000004</v>
      </c>
      <c r="O1914" s="3">
        <f t="shared" si="145"/>
        <v>2442</v>
      </c>
      <c r="P1914" s="4">
        <f t="shared" si="146"/>
        <v>0</v>
      </c>
      <c r="Q1914" s="3">
        <f t="shared" si="147"/>
        <v>2442</v>
      </c>
      <c r="R1914" t="str">
        <f t="shared" si="148"/>
        <v>Em atraso</v>
      </c>
      <c r="S1914" s="5">
        <f t="shared" si="149"/>
        <v>1</v>
      </c>
    </row>
    <row r="1915" spans="1:19" x14ac:dyDescent="0.25">
      <c r="A1915">
        <v>1914</v>
      </c>
      <c r="B1915" s="1">
        <v>43766</v>
      </c>
      <c r="C1915" s="1">
        <v>43766</v>
      </c>
      <c r="D1915" s="1">
        <v>43784</v>
      </c>
      <c r="E1915" s="1">
        <v>43786</v>
      </c>
      <c r="F1915">
        <v>1</v>
      </c>
      <c r="G1915">
        <v>4</v>
      </c>
      <c r="H1915">
        <v>387</v>
      </c>
      <c r="I1915" s="6">
        <v>0.17</v>
      </c>
      <c r="J1915">
        <v>2</v>
      </c>
      <c r="K1915" t="str">
        <f>_xlfn.XLOOKUP(fCompras!F1915,dComprador!$A$2:$A$7,dComprador!$B$2:$B$7)</f>
        <v>Alon</v>
      </c>
      <c r="L1915" t="str">
        <f>_xlfn.XLOOKUP(J1915,dFornecedor!$A$2:$A$6,dFornecedor!$B$2:$B$6)</f>
        <v>Minerva</v>
      </c>
      <c r="M1915" t="str">
        <f>_xlfn.XLOOKUP(G1915,dMateriaPrima!$A$2:$A$12,dMateriaPrima!$B$2:$B$12)</f>
        <v>Madeira</v>
      </c>
      <c r="N1915" s="2">
        <f>_xlfn.XLOOKUP(G1915,dMateriaPrima!$A$2:$A$12,dMateriaPrima!$C$2:$C$12)</f>
        <v>168</v>
      </c>
      <c r="O1915" s="3">
        <f t="shared" si="145"/>
        <v>65016</v>
      </c>
      <c r="P1915" s="4">
        <f t="shared" si="146"/>
        <v>11052.720000000001</v>
      </c>
      <c r="Q1915" s="3">
        <f t="shared" si="147"/>
        <v>53963.28</v>
      </c>
      <c r="R1915" t="str">
        <f t="shared" si="148"/>
        <v>Em atraso</v>
      </c>
      <c r="S1915" s="5">
        <f t="shared" si="149"/>
        <v>2</v>
      </c>
    </row>
    <row r="1916" spans="1:19" x14ac:dyDescent="0.25">
      <c r="A1916">
        <v>1915</v>
      </c>
      <c r="B1916" s="1">
        <v>43766</v>
      </c>
      <c r="C1916" s="1">
        <v>43775</v>
      </c>
      <c r="D1916" s="1">
        <v>43788</v>
      </c>
      <c r="E1916" s="1">
        <v>43787</v>
      </c>
      <c r="F1916">
        <v>1</v>
      </c>
      <c r="G1916">
        <v>1</v>
      </c>
      <c r="H1916">
        <v>27</v>
      </c>
      <c r="I1916" s="6">
        <v>0</v>
      </c>
      <c r="J1916">
        <v>3</v>
      </c>
      <c r="K1916" t="str">
        <f>_xlfn.XLOOKUP(fCompras!F1916,dComprador!$A$2:$A$7,dComprador!$B$2:$B$7)</f>
        <v>Alon</v>
      </c>
      <c r="L1916" t="str">
        <f>_xlfn.XLOOKUP(J1916,dFornecedor!$A$2:$A$6,dFornecedor!$B$2:$B$6)</f>
        <v>StepUp</v>
      </c>
      <c r="M1916" t="str">
        <f>_xlfn.XLOOKUP(G1916,dMateriaPrima!$A$2:$A$12,dMateriaPrima!$B$2:$B$12)</f>
        <v>Tecido</v>
      </c>
      <c r="N1916" s="2">
        <f>_xlfn.XLOOKUP(G1916,dMateriaPrima!$A$2:$A$12,dMateriaPrima!$C$2:$C$12)</f>
        <v>18</v>
      </c>
      <c r="O1916" s="3">
        <f t="shared" si="145"/>
        <v>486</v>
      </c>
      <c r="P1916" s="4">
        <f t="shared" si="146"/>
        <v>0</v>
      </c>
      <c r="Q1916" s="3">
        <f t="shared" si="147"/>
        <v>486</v>
      </c>
      <c r="R1916" t="str">
        <f t="shared" si="148"/>
        <v>No prazo</v>
      </c>
      <c r="S1916" s="5">
        <f t="shared" si="149"/>
        <v>0</v>
      </c>
    </row>
    <row r="1917" spans="1:19" x14ac:dyDescent="0.25">
      <c r="A1917">
        <v>1916</v>
      </c>
      <c r="B1917" s="1">
        <v>43767</v>
      </c>
      <c r="C1917" s="1">
        <v>43768</v>
      </c>
      <c r="D1917" s="1">
        <v>43774</v>
      </c>
      <c r="E1917" s="1">
        <v>43773</v>
      </c>
      <c r="F1917">
        <v>4</v>
      </c>
      <c r="G1917">
        <v>1</v>
      </c>
      <c r="H1917">
        <v>303</v>
      </c>
      <c r="I1917" s="6">
        <v>0</v>
      </c>
      <c r="J1917">
        <v>3</v>
      </c>
      <c r="K1917" t="str">
        <f>_xlfn.XLOOKUP(fCompras!F1917,dComprador!$A$2:$A$7,dComprador!$B$2:$B$7)</f>
        <v>Lira</v>
      </c>
      <c r="L1917" t="str">
        <f>_xlfn.XLOOKUP(J1917,dFornecedor!$A$2:$A$6,dFornecedor!$B$2:$B$6)</f>
        <v>StepUp</v>
      </c>
      <c r="M1917" t="str">
        <f>_xlfn.XLOOKUP(G1917,dMateriaPrima!$A$2:$A$12,dMateriaPrima!$B$2:$B$12)</f>
        <v>Tecido</v>
      </c>
      <c r="N1917" s="2">
        <f>_xlfn.XLOOKUP(G1917,dMateriaPrima!$A$2:$A$12,dMateriaPrima!$C$2:$C$12)</f>
        <v>18</v>
      </c>
      <c r="O1917" s="3">
        <f t="shared" si="145"/>
        <v>5454</v>
      </c>
      <c r="P1917" s="4">
        <f t="shared" si="146"/>
        <v>0</v>
      </c>
      <c r="Q1917" s="3">
        <f t="shared" si="147"/>
        <v>5454</v>
      </c>
      <c r="R1917" t="str">
        <f t="shared" si="148"/>
        <v>No prazo</v>
      </c>
      <c r="S1917" s="5">
        <f t="shared" si="149"/>
        <v>0</v>
      </c>
    </row>
    <row r="1918" spans="1:19" x14ac:dyDescent="0.25">
      <c r="A1918">
        <v>1917</v>
      </c>
      <c r="B1918" s="1">
        <v>43767</v>
      </c>
      <c r="C1918" s="1">
        <v>43773</v>
      </c>
      <c r="D1918" s="1">
        <v>43775</v>
      </c>
      <c r="E1918" s="1">
        <v>43775</v>
      </c>
      <c r="F1918">
        <v>4</v>
      </c>
      <c r="G1918">
        <v>4</v>
      </c>
      <c r="H1918">
        <v>203</v>
      </c>
      <c r="I1918" s="6">
        <v>0.27</v>
      </c>
      <c r="J1918">
        <v>1</v>
      </c>
      <c r="K1918" t="str">
        <f>_xlfn.XLOOKUP(fCompras!F1918,dComprador!$A$2:$A$7,dComprador!$B$2:$B$7)</f>
        <v>Lira</v>
      </c>
      <c r="L1918" t="str">
        <f>_xlfn.XLOOKUP(J1918,dFornecedor!$A$2:$A$6,dFornecedor!$B$2:$B$6)</f>
        <v>NorthShore</v>
      </c>
      <c r="M1918" t="str">
        <f>_xlfn.XLOOKUP(G1918,dMateriaPrima!$A$2:$A$12,dMateriaPrima!$B$2:$B$12)</f>
        <v>Madeira</v>
      </c>
      <c r="N1918" s="2">
        <f>_xlfn.XLOOKUP(G1918,dMateriaPrima!$A$2:$A$12,dMateriaPrima!$C$2:$C$12)</f>
        <v>168</v>
      </c>
      <c r="O1918" s="3">
        <f t="shared" si="145"/>
        <v>34104</v>
      </c>
      <c r="P1918" s="4">
        <f t="shared" si="146"/>
        <v>9208.08</v>
      </c>
      <c r="Q1918" s="3">
        <f t="shared" si="147"/>
        <v>24895.919999999998</v>
      </c>
      <c r="R1918" t="str">
        <f t="shared" si="148"/>
        <v>No prazo</v>
      </c>
      <c r="S1918" s="5">
        <f t="shared" si="149"/>
        <v>0</v>
      </c>
    </row>
    <row r="1919" spans="1:19" x14ac:dyDescent="0.25">
      <c r="A1919">
        <v>1918</v>
      </c>
      <c r="B1919" s="1">
        <v>43767</v>
      </c>
      <c r="C1919" s="1">
        <v>43767</v>
      </c>
      <c r="D1919" s="1">
        <v>43775</v>
      </c>
      <c r="E1919" s="1">
        <v>43775</v>
      </c>
      <c r="F1919">
        <v>4</v>
      </c>
      <c r="G1919">
        <v>10</v>
      </c>
      <c r="H1919">
        <v>448</v>
      </c>
      <c r="I1919" s="6">
        <v>0</v>
      </c>
      <c r="J1919">
        <v>2</v>
      </c>
      <c r="K1919" t="str">
        <f>_xlfn.XLOOKUP(fCompras!F1919,dComprador!$A$2:$A$7,dComprador!$B$2:$B$7)</f>
        <v>Lira</v>
      </c>
      <c r="L1919" t="str">
        <f>_xlfn.XLOOKUP(J1919,dFornecedor!$A$2:$A$6,dFornecedor!$B$2:$B$6)</f>
        <v>Minerva</v>
      </c>
      <c r="M1919" t="str">
        <f>_xlfn.XLOOKUP(G1919,dMateriaPrima!$A$2:$A$12,dMateriaPrima!$B$2:$B$12)</f>
        <v>Pedra Britada</v>
      </c>
      <c r="N1919" s="2">
        <f>_xlfn.XLOOKUP(G1919,dMateriaPrima!$A$2:$A$12,dMateriaPrima!$C$2:$C$12)</f>
        <v>56</v>
      </c>
      <c r="O1919" s="3">
        <f t="shared" si="145"/>
        <v>25088</v>
      </c>
      <c r="P1919" s="4">
        <f t="shared" si="146"/>
        <v>0</v>
      </c>
      <c r="Q1919" s="3">
        <f t="shared" si="147"/>
        <v>25088</v>
      </c>
      <c r="R1919" t="str">
        <f t="shared" si="148"/>
        <v>No prazo</v>
      </c>
      <c r="S1919" s="5">
        <f t="shared" si="149"/>
        <v>0</v>
      </c>
    </row>
    <row r="1920" spans="1:19" x14ac:dyDescent="0.25">
      <c r="A1920">
        <v>1919</v>
      </c>
      <c r="B1920" s="1">
        <v>43767</v>
      </c>
      <c r="C1920" s="1">
        <v>43774</v>
      </c>
      <c r="D1920" s="1">
        <v>43785</v>
      </c>
      <c r="E1920" s="1">
        <v>43785</v>
      </c>
      <c r="F1920">
        <v>1</v>
      </c>
      <c r="G1920">
        <v>7</v>
      </c>
      <c r="H1920">
        <v>161</v>
      </c>
      <c r="I1920" s="6">
        <v>0</v>
      </c>
      <c r="J1920">
        <v>2</v>
      </c>
      <c r="K1920" t="str">
        <f>_xlfn.XLOOKUP(fCompras!F1920,dComprador!$A$2:$A$7,dComprador!$B$2:$B$7)</f>
        <v>Alon</v>
      </c>
      <c r="L1920" t="str">
        <f>_xlfn.XLOOKUP(J1920,dFornecedor!$A$2:$A$6,dFornecedor!$B$2:$B$6)</f>
        <v>Minerva</v>
      </c>
      <c r="M1920" t="str">
        <f>_xlfn.XLOOKUP(G1920,dMateriaPrima!$A$2:$A$12,dMateriaPrima!$B$2:$B$12)</f>
        <v>Poliéster</v>
      </c>
      <c r="N1920" s="2">
        <f>_xlfn.XLOOKUP(G1920,dMateriaPrima!$A$2:$A$12,dMateriaPrima!$C$2:$C$12)</f>
        <v>8</v>
      </c>
      <c r="O1920" s="3">
        <f t="shared" si="145"/>
        <v>1288</v>
      </c>
      <c r="P1920" s="4">
        <f t="shared" si="146"/>
        <v>0</v>
      </c>
      <c r="Q1920" s="3">
        <f t="shared" si="147"/>
        <v>1288</v>
      </c>
      <c r="R1920" t="str">
        <f t="shared" si="148"/>
        <v>No prazo</v>
      </c>
      <c r="S1920" s="5">
        <f t="shared" si="149"/>
        <v>0</v>
      </c>
    </row>
    <row r="1921" spans="1:19" x14ac:dyDescent="0.25">
      <c r="A1921">
        <v>1920</v>
      </c>
      <c r="B1921" s="1">
        <v>43767</v>
      </c>
      <c r="C1921" s="1">
        <v>43770</v>
      </c>
      <c r="D1921" s="1">
        <v>43779</v>
      </c>
      <c r="E1921" s="1">
        <v>43783</v>
      </c>
      <c r="F1921">
        <v>2</v>
      </c>
      <c r="G1921">
        <v>4</v>
      </c>
      <c r="H1921">
        <v>43</v>
      </c>
      <c r="I1921" s="6">
        <v>0</v>
      </c>
      <c r="J1921">
        <v>3</v>
      </c>
      <c r="K1921" t="str">
        <f>_xlfn.XLOOKUP(fCompras!F1921,dComprador!$A$2:$A$7,dComprador!$B$2:$B$7)</f>
        <v>João</v>
      </c>
      <c r="L1921" t="str">
        <f>_xlfn.XLOOKUP(J1921,dFornecedor!$A$2:$A$6,dFornecedor!$B$2:$B$6)</f>
        <v>StepUp</v>
      </c>
      <c r="M1921" t="str">
        <f>_xlfn.XLOOKUP(G1921,dMateriaPrima!$A$2:$A$12,dMateriaPrima!$B$2:$B$12)</f>
        <v>Madeira</v>
      </c>
      <c r="N1921" s="2">
        <f>_xlfn.XLOOKUP(G1921,dMateriaPrima!$A$2:$A$12,dMateriaPrima!$C$2:$C$12)</f>
        <v>168</v>
      </c>
      <c r="O1921" s="3">
        <f t="shared" si="145"/>
        <v>7224</v>
      </c>
      <c r="P1921" s="4">
        <f t="shared" si="146"/>
        <v>0</v>
      </c>
      <c r="Q1921" s="3">
        <f t="shared" si="147"/>
        <v>7224</v>
      </c>
      <c r="R1921" t="str">
        <f t="shared" si="148"/>
        <v>Em atraso</v>
      </c>
      <c r="S1921" s="5">
        <f t="shared" si="149"/>
        <v>4</v>
      </c>
    </row>
    <row r="1922" spans="1:19" x14ac:dyDescent="0.25">
      <c r="A1922">
        <v>1921</v>
      </c>
      <c r="B1922" s="1">
        <v>43767</v>
      </c>
      <c r="C1922" s="1">
        <v>43770</v>
      </c>
      <c r="D1922" s="1">
        <v>43788</v>
      </c>
      <c r="E1922" s="1">
        <v>43788</v>
      </c>
      <c r="F1922">
        <v>1</v>
      </c>
      <c r="G1922">
        <v>6</v>
      </c>
      <c r="H1922">
        <v>253</v>
      </c>
      <c r="I1922" s="6">
        <v>0</v>
      </c>
      <c r="J1922">
        <v>3</v>
      </c>
      <c r="K1922" t="str">
        <f>_xlfn.XLOOKUP(fCompras!F1922,dComprador!$A$2:$A$7,dComprador!$B$2:$B$7)</f>
        <v>Alon</v>
      </c>
      <c r="L1922" t="str">
        <f>_xlfn.XLOOKUP(J1922,dFornecedor!$A$2:$A$6,dFornecedor!$B$2:$B$6)</f>
        <v>StepUp</v>
      </c>
      <c r="M1922" t="str">
        <f>_xlfn.XLOOKUP(G1922,dMateriaPrima!$A$2:$A$12,dMateriaPrima!$B$2:$B$12)</f>
        <v>Fio Algodão</v>
      </c>
      <c r="N1922" s="2">
        <f>_xlfn.XLOOKUP(G1922,dMateriaPrima!$A$2:$A$12,dMateriaPrima!$C$2:$C$12)</f>
        <v>55.9</v>
      </c>
      <c r="O1922" s="3">
        <f t="shared" si="145"/>
        <v>14142.699999999999</v>
      </c>
      <c r="P1922" s="4">
        <f t="shared" si="146"/>
        <v>0</v>
      </c>
      <c r="Q1922" s="3">
        <f t="shared" si="147"/>
        <v>14142.699999999999</v>
      </c>
      <c r="R1922" t="str">
        <f t="shared" si="148"/>
        <v>No prazo</v>
      </c>
      <c r="S1922" s="5">
        <f t="shared" si="149"/>
        <v>0</v>
      </c>
    </row>
    <row r="1923" spans="1:19" x14ac:dyDescent="0.25">
      <c r="A1923">
        <v>1922</v>
      </c>
      <c r="B1923" s="1">
        <v>43767</v>
      </c>
      <c r="C1923" s="1">
        <v>43771</v>
      </c>
      <c r="D1923" s="1">
        <v>43783</v>
      </c>
      <c r="E1923" s="1">
        <v>43785</v>
      </c>
      <c r="F1923">
        <v>2</v>
      </c>
      <c r="G1923">
        <v>5</v>
      </c>
      <c r="H1923">
        <v>196</v>
      </c>
      <c r="I1923" s="6">
        <v>0</v>
      </c>
      <c r="J1923">
        <v>1</v>
      </c>
      <c r="K1923" t="str">
        <f>_xlfn.XLOOKUP(fCompras!F1923,dComprador!$A$2:$A$7,dComprador!$B$2:$B$7)</f>
        <v>João</v>
      </c>
      <c r="L1923" t="str">
        <f>_xlfn.XLOOKUP(J1923,dFornecedor!$A$2:$A$6,dFornecedor!$B$2:$B$6)</f>
        <v>NorthShore</v>
      </c>
      <c r="M1923" t="str">
        <f>_xlfn.XLOOKUP(G1923,dMateriaPrima!$A$2:$A$12,dMateriaPrima!$B$2:$B$12)</f>
        <v>Areia</v>
      </c>
      <c r="N1923" s="2">
        <f>_xlfn.XLOOKUP(G1923,dMateriaPrima!$A$2:$A$12,dMateriaPrima!$C$2:$C$12)</f>
        <v>3.59</v>
      </c>
      <c r="O1923" s="3">
        <f t="shared" ref="O1923:O1986" si="150">PRODUCT(H1923,N1923)</f>
        <v>703.64</v>
      </c>
      <c r="P1923" s="4">
        <f t="shared" ref="P1923:P1986" si="151">PRODUCT(O1923,I1923)</f>
        <v>0</v>
      </c>
      <c r="Q1923" s="3">
        <f t="shared" ref="Q1923:Q1986" si="152">O1923-P1923</f>
        <v>703.64</v>
      </c>
      <c r="R1923" t="str">
        <f t="shared" ref="R1923:R1986" si="153">IF(E1923&lt;=D1923,"No prazo",IF(E1923&gt;D1923,"Em atraso"))</f>
        <v>Em atraso</v>
      </c>
      <c r="S1923" s="5">
        <f t="shared" ref="S1923:S1986" si="154">IF(E1923 &gt;D1923, E1923-D1923,0)</f>
        <v>2</v>
      </c>
    </row>
    <row r="1924" spans="1:19" x14ac:dyDescent="0.25">
      <c r="A1924">
        <v>1923</v>
      </c>
      <c r="B1924" s="1">
        <v>43767</v>
      </c>
      <c r="C1924" s="1">
        <v>43779</v>
      </c>
      <c r="D1924" s="1">
        <v>43798</v>
      </c>
      <c r="E1924" s="1">
        <v>43801</v>
      </c>
      <c r="F1924">
        <v>1</v>
      </c>
      <c r="G1924">
        <v>9</v>
      </c>
      <c r="H1924">
        <v>16</v>
      </c>
      <c r="I1924" s="6">
        <v>0</v>
      </c>
      <c r="J1924">
        <v>1</v>
      </c>
      <c r="K1924" t="str">
        <f>_xlfn.XLOOKUP(fCompras!F1924,dComprador!$A$2:$A$7,dComprador!$B$2:$B$7)</f>
        <v>Alon</v>
      </c>
      <c r="L1924" t="str">
        <f>_xlfn.XLOOKUP(J1924,dFornecedor!$A$2:$A$6,dFornecedor!$B$2:$B$6)</f>
        <v>NorthShore</v>
      </c>
      <c r="M1924" t="str">
        <f>_xlfn.XLOOKUP(G1924,dMateriaPrima!$A$2:$A$12,dMateriaPrima!$B$2:$B$12)</f>
        <v>Couro</v>
      </c>
      <c r="N1924" s="2">
        <f>_xlfn.XLOOKUP(G1924,dMateriaPrima!$A$2:$A$12,dMateriaPrima!$C$2:$C$12)</f>
        <v>4.4000000000000004</v>
      </c>
      <c r="O1924" s="3">
        <f t="shared" si="150"/>
        <v>70.400000000000006</v>
      </c>
      <c r="P1924" s="4">
        <f t="shared" si="151"/>
        <v>0</v>
      </c>
      <c r="Q1924" s="3">
        <f t="shared" si="152"/>
        <v>70.400000000000006</v>
      </c>
      <c r="R1924" t="str">
        <f t="shared" si="153"/>
        <v>Em atraso</v>
      </c>
      <c r="S1924" s="5">
        <f t="shared" si="154"/>
        <v>3</v>
      </c>
    </row>
    <row r="1925" spans="1:19" x14ac:dyDescent="0.25">
      <c r="A1925">
        <v>1924</v>
      </c>
      <c r="B1925" s="1">
        <v>43768</v>
      </c>
      <c r="C1925" s="1">
        <v>43768</v>
      </c>
      <c r="D1925" s="1">
        <v>43773</v>
      </c>
      <c r="E1925" s="1">
        <v>43779</v>
      </c>
      <c r="F1925">
        <v>4</v>
      </c>
      <c r="G1925">
        <v>1</v>
      </c>
      <c r="H1925">
        <v>186</v>
      </c>
      <c r="I1925" s="6">
        <v>0</v>
      </c>
      <c r="J1925">
        <v>2</v>
      </c>
      <c r="K1925" t="str">
        <f>_xlfn.XLOOKUP(fCompras!F1925,dComprador!$A$2:$A$7,dComprador!$B$2:$B$7)</f>
        <v>Lira</v>
      </c>
      <c r="L1925" t="str">
        <f>_xlfn.XLOOKUP(J1925,dFornecedor!$A$2:$A$6,dFornecedor!$B$2:$B$6)</f>
        <v>Minerva</v>
      </c>
      <c r="M1925" t="str">
        <f>_xlfn.XLOOKUP(G1925,dMateriaPrima!$A$2:$A$12,dMateriaPrima!$B$2:$B$12)</f>
        <v>Tecido</v>
      </c>
      <c r="N1925" s="2">
        <f>_xlfn.XLOOKUP(G1925,dMateriaPrima!$A$2:$A$12,dMateriaPrima!$C$2:$C$12)</f>
        <v>18</v>
      </c>
      <c r="O1925" s="3">
        <f t="shared" si="150"/>
        <v>3348</v>
      </c>
      <c r="P1925" s="4">
        <f t="shared" si="151"/>
        <v>0</v>
      </c>
      <c r="Q1925" s="3">
        <f t="shared" si="152"/>
        <v>3348</v>
      </c>
      <c r="R1925" t="str">
        <f t="shared" si="153"/>
        <v>Em atraso</v>
      </c>
      <c r="S1925" s="5">
        <f t="shared" si="154"/>
        <v>6</v>
      </c>
    </row>
    <row r="1926" spans="1:19" x14ac:dyDescent="0.25">
      <c r="A1926">
        <v>1925</v>
      </c>
      <c r="B1926" s="1">
        <v>43768</v>
      </c>
      <c r="C1926" s="1">
        <v>43778</v>
      </c>
      <c r="D1926" s="1">
        <v>43781</v>
      </c>
      <c r="E1926" s="1">
        <v>43783</v>
      </c>
      <c r="F1926">
        <v>4</v>
      </c>
      <c r="G1926">
        <v>5</v>
      </c>
      <c r="H1926">
        <v>8</v>
      </c>
      <c r="I1926" s="6">
        <v>0.26</v>
      </c>
      <c r="J1926">
        <v>3</v>
      </c>
      <c r="K1926" t="str">
        <f>_xlfn.XLOOKUP(fCompras!F1926,dComprador!$A$2:$A$7,dComprador!$B$2:$B$7)</f>
        <v>Lira</v>
      </c>
      <c r="L1926" t="str">
        <f>_xlfn.XLOOKUP(J1926,dFornecedor!$A$2:$A$6,dFornecedor!$B$2:$B$6)</f>
        <v>StepUp</v>
      </c>
      <c r="M1926" t="str">
        <f>_xlfn.XLOOKUP(G1926,dMateriaPrima!$A$2:$A$12,dMateriaPrima!$B$2:$B$12)</f>
        <v>Areia</v>
      </c>
      <c r="N1926" s="2">
        <f>_xlfn.XLOOKUP(G1926,dMateriaPrima!$A$2:$A$12,dMateriaPrima!$C$2:$C$12)</f>
        <v>3.59</v>
      </c>
      <c r="O1926" s="3">
        <f t="shared" si="150"/>
        <v>28.72</v>
      </c>
      <c r="P1926" s="4">
        <f t="shared" si="151"/>
        <v>7.4672000000000001</v>
      </c>
      <c r="Q1926" s="3">
        <f t="shared" si="152"/>
        <v>21.252800000000001</v>
      </c>
      <c r="R1926" t="str">
        <f t="shared" si="153"/>
        <v>Em atraso</v>
      </c>
      <c r="S1926" s="5">
        <f t="shared" si="154"/>
        <v>2</v>
      </c>
    </row>
    <row r="1927" spans="1:19" x14ac:dyDescent="0.25">
      <c r="A1927">
        <v>1926</v>
      </c>
      <c r="B1927" s="1">
        <v>43768</v>
      </c>
      <c r="C1927" s="1">
        <v>43768</v>
      </c>
      <c r="D1927" s="1">
        <v>43788</v>
      </c>
      <c r="E1927" s="1">
        <v>43788</v>
      </c>
      <c r="F1927">
        <v>1</v>
      </c>
      <c r="G1927">
        <v>10</v>
      </c>
      <c r="H1927">
        <v>75</v>
      </c>
      <c r="I1927" s="6">
        <v>0</v>
      </c>
      <c r="J1927">
        <v>5</v>
      </c>
      <c r="K1927" t="str">
        <f>_xlfn.XLOOKUP(fCompras!F1927,dComprador!$A$2:$A$7,dComprador!$B$2:$B$7)</f>
        <v>Alon</v>
      </c>
      <c r="L1927" t="str">
        <f>_xlfn.XLOOKUP(J1927,dFornecedor!$A$2:$A$6,dFornecedor!$B$2:$B$6)</f>
        <v>Atlas</v>
      </c>
      <c r="M1927" t="str">
        <f>_xlfn.XLOOKUP(G1927,dMateriaPrima!$A$2:$A$12,dMateriaPrima!$B$2:$B$12)</f>
        <v>Pedra Britada</v>
      </c>
      <c r="N1927" s="2">
        <f>_xlfn.XLOOKUP(G1927,dMateriaPrima!$A$2:$A$12,dMateriaPrima!$C$2:$C$12)</f>
        <v>56</v>
      </c>
      <c r="O1927" s="3">
        <f t="shared" si="150"/>
        <v>4200</v>
      </c>
      <c r="P1927" s="4">
        <f t="shared" si="151"/>
        <v>0</v>
      </c>
      <c r="Q1927" s="3">
        <f t="shared" si="152"/>
        <v>4200</v>
      </c>
      <c r="R1927" t="str">
        <f t="shared" si="153"/>
        <v>No prazo</v>
      </c>
      <c r="S1927" s="5">
        <f t="shared" si="154"/>
        <v>0</v>
      </c>
    </row>
    <row r="1928" spans="1:19" x14ac:dyDescent="0.25">
      <c r="A1928">
        <v>1927</v>
      </c>
      <c r="B1928" s="1">
        <v>43768</v>
      </c>
      <c r="C1928" s="1">
        <v>43778</v>
      </c>
      <c r="D1928" s="1">
        <v>43778</v>
      </c>
      <c r="E1928" s="1">
        <v>43781</v>
      </c>
      <c r="F1928">
        <v>2</v>
      </c>
      <c r="G1928">
        <v>2</v>
      </c>
      <c r="H1928">
        <v>222</v>
      </c>
      <c r="I1928" s="6">
        <v>0</v>
      </c>
      <c r="J1928">
        <v>1</v>
      </c>
      <c r="K1928" t="str">
        <f>_xlfn.XLOOKUP(fCompras!F1928,dComprador!$A$2:$A$7,dComprador!$B$2:$B$7)</f>
        <v>João</v>
      </c>
      <c r="L1928" t="str">
        <f>_xlfn.XLOOKUP(J1928,dFornecedor!$A$2:$A$6,dFornecedor!$B$2:$B$6)</f>
        <v>NorthShore</v>
      </c>
      <c r="M1928" t="str">
        <f>_xlfn.XLOOKUP(G1928,dMateriaPrima!$A$2:$A$12,dMateriaPrima!$B$2:$B$12)</f>
        <v>Chapa Metal</v>
      </c>
      <c r="N1928" s="2">
        <f>_xlfn.XLOOKUP(G1928,dMateriaPrima!$A$2:$A$12,dMateriaPrima!$C$2:$C$12)</f>
        <v>299.89999999999998</v>
      </c>
      <c r="O1928" s="3">
        <f t="shared" si="150"/>
        <v>66577.799999999988</v>
      </c>
      <c r="P1928" s="4">
        <f t="shared" si="151"/>
        <v>0</v>
      </c>
      <c r="Q1928" s="3">
        <f t="shared" si="152"/>
        <v>66577.799999999988</v>
      </c>
      <c r="R1928" t="str">
        <f t="shared" si="153"/>
        <v>Em atraso</v>
      </c>
      <c r="S1928" s="5">
        <f t="shared" si="154"/>
        <v>3</v>
      </c>
    </row>
    <row r="1929" spans="1:19" x14ac:dyDescent="0.25">
      <c r="A1929">
        <v>1928</v>
      </c>
      <c r="B1929" s="1">
        <v>43768</v>
      </c>
      <c r="C1929" s="1">
        <v>43769</v>
      </c>
      <c r="D1929" s="1">
        <v>43796</v>
      </c>
      <c r="E1929" s="1">
        <v>43795</v>
      </c>
      <c r="F1929">
        <v>1</v>
      </c>
      <c r="G1929">
        <v>9</v>
      </c>
      <c r="H1929">
        <v>94</v>
      </c>
      <c r="I1929" s="6">
        <v>0</v>
      </c>
      <c r="J1929">
        <v>4</v>
      </c>
      <c r="K1929" t="str">
        <f>_xlfn.XLOOKUP(fCompras!F1929,dComprador!$A$2:$A$7,dComprador!$B$2:$B$7)</f>
        <v>Alon</v>
      </c>
      <c r="L1929" t="str">
        <f>_xlfn.XLOOKUP(J1929,dFornecedor!$A$2:$A$6,dFornecedor!$B$2:$B$6)</f>
        <v>AlphaOmega</v>
      </c>
      <c r="M1929" t="str">
        <f>_xlfn.XLOOKUP(G1929,dMateriaPrima!$A$2:$A$12,dMateriaPrima!$B$2:$B$12)</f>
        <v>Couro</v>
      </c>
      <c r="N1929" s="2">
        <f>_xlfn.XLOOKUP(G1929,dMateriaPrima!$A$2:$A$12,dMateriaPrima!$C$2:$C$12)</f>
        <v>4.4000000000000004</v>
      </c>
      <c r="O1929" s="3">
        <f t="shared" si="150"/>
        <v>413.6</v>
      </c>
      <c r="P1929" s="4">
        <f t="shared" si="151"/>
        <v>0</v>
      </c>
      <c r="Q1929" s="3">
        <f t="shared" si="152"/>
        <v>413.6</v>
      </c>
      <c r="R1929" t="str">
        <f t="shared" si="153"/>
        <v>No prazo</v>
      </c>
      <c r="S1929" s="5">
        <f t="shared" si="154"/>
        <v>0</v>
      </c>
    </row>
    <row r="1930" spans="1:19" x14ac:dyDescent="0.25">
      <c r="A1930">
        <v>1929</v>
      </c>
      <c r="B1930" s="1">
        <v>43768</v>
      </c>
      <c r="C1930" s="1">
        <v>43770</v>
      </c>
      <c r="D1930" s="1">
        <v>43800</v>
      </c>
      <c r="E1930" s="1">
        <v>43802</v>
      </c>
      <c r="F1930">
        <v>1</v>
      </c>
      <c r="G1930">
        <v>5</v>
      </c>
      <c r="H1930">
        <v>203</v>
      </c>
      <c r="I1930" s="6">
        <v>0.1</v>
      </c>
      <c r="J1930">
        <v>2</v>
      </c>
      <c r="K1930" t="str">
        <f>_xlfn.XLOOKUP(fCompras!F1930,dComprador!$A$2:$A$7,dComprador!$B$2:$B$7)</f>
        <v>Alon</v>
      </c>
      <c r="L1930" t="str">
        <f>_xlfn.XLOOKUP(J1930,dFornecedor!$A$2:$A$6,dFornecedor!$B$2:$B$6)</f>
        <v>Minerva</v>
      </c>
      <c r="M1930" t="str">
        <f>_xlfn.XLOOKUP(G1930,dMateriaPrima!$A$2:$A$12,dMateriaPrima!$B$2:$B$12)</f>
        <v>Areia</v>
      </c>
      <c r="N1930" s="2">
        <f>_xlfn.XLOOKUP(G1930,dMateriaPrima!$A$2:$A$12,dMateriaPrima!$C$2:$C$12)</f>
        <v>3.59</v>
      </c>
      <c r="O1930" s="3">
        <f t="shared" si="150"/>
        <v>728.77</v>
      </c>
      <c r="P1930" s="4">
        <f t="shared" si="151"/>
        <v>72.876999999999995</v>
      </c>
      <c r="Q1930" s="3">
        <f t="shared" si="152"/>
        <v>655.89300000000003</v>
      </c>
      <c r="R1930" t="str">
        <f t="shared" si="153"/>
        <v>Em atraso</v>
      </c>
      <c r="S1930" s="5">
        <f t="shared" si="154"/>
        <v>2</v>
      </c>
    </row>
    <row r="1931" spans="1:19" x14ac:dyDescent="0.25">
      <c r="A1931">
        <v>1930</v>
      </c>
      <c r="B1931" s="1">
        <v>43768</v>
      </c>
      <c r="C1931" s="1">
        <v>43773</v>
      </c>
      <c r="D1931" s="1">
        <v>43790</v>
      </c>
      <c r="E1931" s="1">
        <v>43788</v>
      </c>
      <c r="F1931">
        <v>1</v>
      </c>
      <c r="G1931">
        <v>9</v>
      </c>
      <c r="H1931">
        <v>43</v>
      </c>
      <c r="I1931" s="6">
        <v>0</v>
      </c>
      <c r="J1931">
        <v>2</v>
      </c>
      <c r="K1931" t="str">
        <f>_xlfn.XLOOKUP(fCompras!F1931,dComprador!$A$2:$A$7,dComprador!$B$2:$B$7)</f>
        <v>Alon</v>
      </c>
      <c r="L1931" t="str">
        <f>_xlfn.XLOOKUP(J1931,dFornecedor!$A$2:$A$6,dFornecedor!$B$2:$B$6)</f>
        <v>Minerva</v>
      </c>
      <c r="M1931" t="str">
        <f>_xlfn.XLOOKUP(G1931,dMateriaPrima!$A$2:$A$12,dMateriaPrima!$B$2:$B$12)</f>
        <v>Couro</v>
      </c>
      <c r="N1931" s="2">
        <f>_xlfn.XLOOKUP(G1931,dMateriaPrima!$A$2:$A$12,dMateriaPrima!$C$2:$C$12)</f>
        <v>4.4000000000000004</v>
      </c>
      <c r="O1931" s="3">
        <f t="shared" si="150"/>
        <v>189.20000000000002</v>
      </c>
      <c r="P1931" s="4">
        <f t="shared" si="151"/>
        <v>0</v>
      </c>
      <c r="Q1931" s="3">
        <f t="shared" si="152"/>
        <v>189.20000000000002</v>
      </c>
      <c r="R1931" t="str">
        <f t="shared" si="153"/>
        <v>No prazo</v>
      </c>
      <c r="S1931" s="5">
        <f t="shared" si="154"/>
        <v>0</v>
      </c>
    </row>
    <row r="1932" spans="1:19" x14ac:dyDescent="0.25">
      <c r="A1932">
        <v>1931</v>
      </c>
      <c r="B1932" s="1">
        <v>43769</v>
      </c>
      <c r="C1932" s="1">
        <v>43769</v>
      </c>
      <c r="D1932" s="1">
        <v>43776</v>
      </c>
      <c r="E1932" s="1">
        <v>43774</v>
      </c>
      <c r="F1932">
        <v>4</v>
      </c>
      <c r="G1932">
        <v>8</v>
      </c>
      <c r="H1932">
        <v>185</v>
      </c>
      <c r="I1932" s="6">
        <v>0</v>
      </c>
      <c r="J1932">
        <v>2</v>
      </c>
      <c r="K1932" t="str">
        <f>_xlfn.XLOOKUP(fCompras!F1932,dComprador!$A$2:$A$7,dComprador!$B$2:$B$7)</f>
        <v>Lira</v>
      </c>
      <c r="L1932" t="str">
        <f>_xlfn.XLOOKUP(J1932,dFornecedor!$A$2:$A$6,dFornecedor!$B$2:$B$6)</f>
        <v>Minerva</v>
      </c>
      <c r="M1932" t="str">
        <f>_xlfn.XLOOKUP(G1932,dMateriaPrima!$A$2:$A$12,dMateriaPrima!$B$2:$B$12)</f>
        <v>Cimento</v>
      </c>
      <c r="N1932" s="2">
        <f>_xlfn.XLOOKUP(G1932,dMateriaPrima!$A$2:$A$12,dMateriaPrima!$C$2:$C$12)</f>
        <v>23</v>
      </c>
      <c r="O1932" s="3">
        <f t="shared" si="150"/>
        <v>4255</v>
      </c>
      <c r="P1932" s="4">
        <f t="shared" si="151"/>
        <v>0</v>
      </c>
      <c r="Q1932" s="3">
        <f t="shared" si="152"/>
        <v>4255</v>
      </c>
      <c r="R1932" t="str">
        <f t="shared" si="153"/>
        <v>No prazo</v>
      </c>
      <c r="S1932" s="5">
        <f t="shared" si="154"/>
        <v>0</v>
      </c>
    </row>
    <row r="1933" spans="1:19" x14ac:dyDescent="0.25">
      <c r="A1933">
        <v>1932</v>
      </c>
      <c r="B1933" s="1">
        <v>43769</v>
      </c>
      <c r="C1933" s="1">
        <v>43779</v>
      </c>
      <c r="D1933" s="1">
        <v>43780</v>
      </c>
      <c r="E1933" s="1">
        <v>43784</v>
      </c>
      <c r="F1933">
        <v>4</v>
      </c>
      <c r="G1933">
        <v>9</v>
      </c>
      <c r="H1933">
        <v>3</v>
      </c>
      <c r="I1933" s="6">
        <v>0</v>
      </c>
      <c r="J1933">
        <v>3</v>
      </c>
      <c r="K1933" t="str">
        <f>_xlfn.XLOOKUP(fCompras!F1933,dComprador!$A$2:$A$7,dComprador!$B$2:$B$7)</f>
        <v>Lira</v>
      </c>
      <c r="L1933" t="str">
        <f>_xlfn.XLOOKUP(J1933,dFornecedor!$A$2:$A$6,dFornecedor!$B$2:$B$6)</f>
        <v>StepUp</v>
      </c>
      <c r="M1933" t="str">
        <f>_xlfn.XLOOKUP(G1933,dMateriaPrima!$A$2:$A$12,dMateriaPrima!$B$2:$B$12)</f>
        <v>Couro</v>
      </c>
      <c r="N1933" s="2">
        <f>_xlfn.XLOOKUP(G1933,dMateriaPrima!$A$2:$A$12,dMateriaPrima!$C$2:$C$12)</f>
        <v>4.4000000000000004</v>
      </c>
      <c r="O1933" s="3">
        <f t="shared" si="150"/>
        <v>13.200000000000001</v>
      </c>
      <c r="P1933" s="4">
        <f t="shared" si="151"/>
        <v>0</v>
      </c>
      <c r="Q1933" s="3">
        <f t="shared" si="152"/>
        <v>13.200000000000001</v>
      </c>
      <c r="R1933" t="str">
        <f t="shared" si="153"/>
        <v>Em atraso</v>
      </c>
      <c r="S1933" s="5">
        <f t="shared" si="154"/>
        <v>4</v>
      </c>
    </row>
    <row r="1934" spans="1:19" x14ac:dyDescent="0.25">
      <c r="A1934">
        <v>1933</v>
      </c>
      <c r="B1934" s="1">
        <v>43769</v>
      </c>
      <c r="C1934" s="1">
        <v>43769</v>
      </c>
      <c r="D1934" s="1">
        <v>43776</v>
      </c>
      <c r="E1934" s="1">
        <v>43778</v>
      </c>
      <c r="F1934">
        <v>4</v>
      </c>
      <c r="G1934">
        <v>9</v>
      </c>
      <c r="H1934">
        <v>336</v>
      </c>
      <c r="I1934" s="6">
        <v>0</v>
      </c>
      <c r="J1934">
        <v>2</v>
      </c>
      <c r="K1934" t="str">
        <f>_xlfn.XLOOKUP(fCompras!F1934,dComprador!$A$2:$A$7,dComprador!$B$2:$B$7)</f>
        <v>Lira</v>
      </c>
      <c r="L1934" t="str">
        <f>_xlfn.XLOOKUP(J1934,dFornecedor!$A$2:$A$6,dFornecedor!$B$2:$B$6)</f>
        <v>Minerva</v>
      </c>
      <c r="M1934" t="str">
        <f>_xlfn.XLOOKUP(G1934,dMateriaPrima!$A$2:$A$12,dMateriaPrima!$B$2:$B$12)</f>
        <v>Couro</v>
      </c>
      <c r="N1934" s="2">
        <f>_xlfn.XLOOKUP(G1934,dMateriaPrima!$A$2:$A$12,dMateriaPrima!$C$2:$C$12)</f>
        <v>4.4000000000000004</v>
      </c>
      <c r="O1934" s="3">
        <f t="shared" si="150"/>
        <v>1478.4</v>
      </c>
      <c r="P1934" s="4">
        <f t="shared" si="151"/>
        <v>0</v>
      </c>
      <c r="Q1934" s="3">
        <f t="shared" si="152"/>
        <v>1478.4</v>
      </c>
      <c r="R1934" t="str">
        <f t="shared" si="153"/>
        <v>Em atraso</v>
      </c>
      <c r="S1934" s="5">
        <f t="shared" si="154"/>
        <v>2</v>
      </c>
    </row>
    <row r="1935" spans="1:19" x14ac:dyDescent="0.25">
      <c r="A1935">
        <v>1934</v>
      </c>
      <c r="B1935" s="1">
        <v>43769</v>
      </c>
      <c r="C1935" s="1">
        <v>43769</v>
      </c>
      <c r="D1935" s="1">
        <v>43785</v>
      </c>
      <c r="E1935" s="1">
        <v>43789</v>
      </c>
      <c r="F1935">
        <v>1</v>
      </c>
      <c r="G1935">
        <v>5</v>
      </c>
      <c r="H1935">
        <v>173</v>
      </c>
      <c r="I1935" s="6">
        <v>0</v>
      </c>
      <c r="J1935">
        <v>2</v>
      </c>
      <c r="K1935" t="str">
        <f>_xlfn.XLOOKUP(fCompras!F1935,dComprador!$A$2:$A$7,dComprador!$B$2:$B$7)</f>
        <v>Alon</v>
      </c>
      <c r="L1935" t="str">
        <f>_xlfn.XLOOKUP(J1935,dFornecedor!$A$2:$A$6,dFornecedor!$B$2:$B$6)</f>
        <v>Minerva</v>
      </c>
      <c r="M1935" t="str">
        <f>_xlfn.XLOOKUP(G1935,dMateriaPrima!$A$2:$A$12,dMateriaPrima!$B$2:$B$12)</f>
        <v>Areia</v>
      </c>
      <c r="N1935" s="2">
        <f>_xlfn.XLOOKUP(G1935,dMateriaPrima!$A$2:$A$12,dMateriaPrima!$C$2:$C$12)</f>
        <v>3.59</v>
      </c>
      <c r="O1935" s="3">
        <f t="shared" si="150"/>
        <v>621.06999999999994</v>
      </c>
      <c r="P1935" s="4">
        <f t="shared" si="151"/>
        <v>0</v>
      </c>
      <c r="Q1935" s="3">
        <f t="shared" si="152"/>
        <v>621.06999999999994</v>
      </c>
      <c r="R1935" t="str">
        <f t="shared" si="153"/>
        <v>Em atraso</v>
      </c>
      <c r="S1935" s="5">
        <f t="shared" si="154"/>
        <v>4</v>
      </c>
    </row>
    <row r="1936" spans="1:19" x14ac:dyDescent="0.25">
      <c r="A1936">
        <v>1935</v>
      </c>
      <c r="B1936" s="1">
        <v>43769</v>
      </c>
      <c r="C1936" s="1">
        <v>43771</v>
      </c>
      <c r="D1936" s="1">
        <v>43796</v>
      </c>
      <c r="E1936" s="1">
        <v>43801</v>
      </c>
      <c r="F1936">
        <v>1</v>
      </c>
      <c r="G1936">
        <v>9</v>
      </c>
      <c r="H1936">
        <v>10</v>
      </c>
      <c r="I1936" s="6">
        <v>0</v>
      </c>
      <c r="J1936">
        <v>2</v>
      </c>
      <c r="K1936" t="str">
        <f>_xlfn.XLOOKUP(fCompras!F1936,dComprador!$A$2:$A$7,dComprador!$B$2:$B$7)</f>
        <v>Alon</v>
      </c>
      <c r="L1936" t="str">
        <f>_xlfn.XLOOKUP(J1936,dFornecedor!$A$2:$A$6,dFornecedor!$B$2:$B$6)</f>
        <v>Minerva</v>
      </c>
      <c r="M1936" t="str">
        <f>_xlfn.XLOOKUP(G1936,dMateriaPrima!$A$2:$A$12,dMateriaPrima!$B$2:$B$12)</f>
        <v>Couro</v>
      </c>
      <c r="N1936" s="2">
        <f>_xlfn.XLOOKUP(G1936,dMateriaPrima!$A$2:$A$12,dMateriaPrima!$C$2:$C$12)</f>
        <v>4.4000000000000004</v>
      </c>
      <c r="O1936" s="3">
        <f t="shared" si="150"/>
        <v>44</v>
      </c>
      <c r="P1936" s="4">
        <f t="shared" si="151"/>
        <v>0</v>
      </c>
      <c r="Q1936" s="3">
        <f t="shared" si="152"/>
        <v>44</v>
      </c>
      <c r="R1936" t="str">
        <f t="shared" si="153"/>
        <v>Em atraso</v>
      </c>
      <c r="S1936" s="5">
        <f t="shared" si="154"/>
        <v>5</v>
      </c>
    </row>
    <row r="1937" spans="1:19" x14ac:dyDescent="0.25">
      <c r="A1937">
        <v>1936</v>
      </c>
      <c r="B1937" s="1">
        <v>43769</v>
      </c>
      <c r="C1937" s="1">
        <v>43776</v>
      </c>
      <c r="D1937" s="1">
        <v>43790</v>
      </c>
      <c r="E1937" s="1">
        <v>43795</v>
      </c>
      <c r="F1937">
        <v>1</v>
      </c>
      <c r="G1937">
        <v>8</v>
      </c>
      <c r="H1937">
        <v>19</v>
      </c>
      <c r="I1937" s="6">
        <v>0</v>
      </c>
      <c r="J1937">
        <v>1</v>
      </c>
      <c r="K1937" t="str">
        <f>_xlfn.XLOOKUP(fCompras!F1937,dComprador!$A$2:$A$7,dComprador!$B$2:$B$7)</f>
        <v>Alon</v>
      </c>
      <c r="L1937" t="str">
        <f>_xlfn.XLOOKUP(J1937,dFornecedor!$A$2:$A$6,dFornecedor!$B$2:$B$6)</f>
        <v>NorthShore</v>
      </c>
      <c r="M1937" t="str">
        <f>_xlfn.XLOOKUP(G1937,dMateriaPrima!$A$2:$A$12,dMateriaPrima!$B$2:$B$12)</f>
        <v>Cimento</v>
      </c>
      <c r="N1937" s="2">
        <f>_xlfn.XLOOKUP(G1937,dMateriaPrima!$A$2:$A$12,dMateriaPrima!$C$2:$C$12)</f>
        <v>23</v>
      </c>
      <c r="O1937" s="3">
        <f t="shared" si="150"/>
        <v>437</v>
      </c>
      <c r="P1937" s="4">
        <f t="shared" si="151"/>
        <v>0</v>
      </c>
      <c r="Q1937" s="3">
        <f t="shared" si="152"/>
        <v>437</v>
      </c>
      <c r="R1937" t="str">
        <f t="shared" si="153"/>
        <v>Em atraso</v>
      </c>
      <c r="S1937" s="5">
        <f t="shared" si="154"/>
        <v>5</v>
      </c>
    </row>
    <row r="1938" spans="1:19" x14ac:dyDescent="0.25">
      <c r="A1938">
        <v>1937</v>
      </c>
      <c r="B1938" s="1">
        <v>43770</v>
      </c>
      <c r="C1938" s="1">
        <v>43776</v>
      </c>
      <c r="D1938" s="1">
        <v>43777</v>
      </c>
      <c r="E1938" s="1">
        <v>43776</v>
      </c>
      <c r="F1938">
        <v>4</v>
      </c>
      <c r="G1938">
        <v>1</v>
      </c>
      <c r="H1938">
        <v>9</v>
      </c>
      <c r="I1938" s="6">
        <v>0</v>
      </c>
      <c r="J1938">
        <v>1</v>
      </c>
      <c r="K1938" t="str">
        <f>_xlfn.XLOOKUP(fCompras!F1938,dComprador!$A$2:$A$7,dComprador!$B$2:$B$7)</f>
        <v>Lira</v>
      </c>
      <c r="L1938" t="str">
        <f>_xlfn.XLOOKUP(J1938,dFornecedor!$A$2:$A$6,dFornecedor!$B$2:$B$6)</f>
        <v>NorthShore</v>
      </c>
      <c r="M1938" t="str">
        <f>_xlfn.XLOOKUP(G1938,dMateriaPrima!$A$2:$A$12,dMateriaPrima!$B$2:$B$12)</f>
        <v>Tecido</v>
      </c>
      <c r="N1938" s="2">
        <f>_xlfn.XLOOKUP(G1938,dMateriaPrima!$A$2:$A$12,dMateriaPrima!$C$2:$C$12)</f>
        <v>18</v>
      </c>
      <c r="O1938" s="3">
        <f t="shared" si="150"/>
        <v>162</v>
      </c>
      <c r="P1938" s="4">
        <f t="shared" si="151"/>
        <v>0</v>
      </c>
      <c r="Q1938" s="3">
        <f t="shared" si="152"/>
        <v>162</v>
      </c>
      <c r="R1938" t="str">
        <f t="shared" si="153"/>
        <v>No prazo</v>
      </c>
      <c r="S1938" s="5">
        <f t="shared" si="154"/>
        <v>0</v>
      </c>
    </row>
    <row r="1939" spans="1:19" x14ac:dyDescent="0.25">
      <c r="A1939">
        <v>1938</v>
      </c>
      <c r="B1939" s="1">
        <v>43770</v>
      </c>
      <c r="C1939" s="1">
        <v>43771</v>
      </c>
      <c r="D1939" s="1">
        <v>43779</v>
      </c>
      <c r="E1939" s="1">
        <v>43780</v>
      </c>
      <c r="F1939">
        <v>4</v>
      </c>
      <c r="G1939">
        <v>9</v>
      </c>
      <c r="H1939">
        <v>149</v>
      </c>
      <c r="I1939" s="6">
        <v>0</v>
      </c>
      <c r="J1939">
        <v>4</v>
      </c>
      <c r="K1939" t="str">
        <f>_xlfn.XLOOKUP(fCompras!F1939,dComprador!$A$2:$A$7,dComprador!$B$2:$B$7)</f>
        <v>Lira</v>
      </c>
      <c r="L1939" t="str">
        <f>_xlfn.XLOOKUP(J1939,dFornecedor!$A$2:$A$6,dFornecedor!$B$2:$B$6)</f>
        <v>AlphaOmega</v>
      </c>
      <c r="M1939" t="str">
        <f>_xlfn.XLOOKUP(G1939,dMateriaPrima!$A$2:$A$12,dMateriaPrima!$B$2:$B$12)</f>
        <v>Couro</v>
      </c>
      <c r="N1939" s="2">
        <f>_xlfn.XLOOKUP(G1939,dMateriaPrima!$A$2:$A$12,dMateriaPrima!$C$2:$C$12)</f>
        <v>4.4000000000000004</v>
      </c>
      <c r="O1939" s="3">
        <f t="shared" si="150"/>
        <v>655.6</v>
      </c>
      <c r="P1939" s="4">
        <f t="shared" si="151"/>
        <v>0</v>
      </c>
      <c r="Q1939" s="3">
        <f t="shared" si="152"/>
        <v>655.6</v>
      </c>
      <c r="R1939" t="str">
        <f t="shared" si="153"/>
        <v>Em atraso</v>
      </c>
      <c r="S1939" s="5">
        <f t="shared" si="154"/>
        <v>1</v>
      </c>
    </row>
    <row r="1940" spans="1:19" x14ac:dyDescent="0.25">
      <c r="A1940">
        <v>1939</v>
      </c>
      <c r="B1940" s="1">
        <v>43770</v>
      </c>
      <c r="C1940" s="1">
        <v>43778</v>
      </c>
      <c r="D1940" s="1">
        <v>43797</v>
      </c>
      <c r="E1940" s="1">
        <v>43799</v>
      </c>
      <c r="F1940">
        <v>1</v>
      </c>
      <c r="G1940">
        <v>9</v>
      </c>
      <c r="H1940">
        <v>357</v>
      </c>
      <c r="I1940" s="6">
        <v>0</v>
      </c>
      <c r="J1940">
        <v>2</v>
      </c>
      <c r="K1940" t="str">
        <f>_xlfn.XLOOKUP(fCompras!F1940,dComprador!$A$2:$A$7,dComprador!$B$2:$B$7)</f>
        <v>Alon</v>
      </c>
      <c r="L1940" t="str">
        <f>_xlfn.XLOOKUP(J1940,dFornecedor!$A$2:$A$6,dFornecedor!$B$2:$B$6)</f>
        <v>Minerva</v>
      </c>
      <c r="M1940" t="str">
        <f>_xlfn.XLOOKUP(G1940,dMateriaPrima!$A$2:$A$12,dMateriaPrima!$B$2:$B$12)</f>
        <v>Couro</v>
      </c>
      <c r="N1940" s="2">
        <f>_xlfn.XLOOKUP(G1940,dMateriaPrima!$A$2:$A$12,dMateriaPrima!$C$2:$C$12)</f>
        <v>4.4000000000000004</v>
      </c>
      <c r="O1940" s="3">
        <f t="shared" si="150"/>
        <v>1570.8000000000002</v>
      </c>
      <c r="P1940" s="4">
        <f t="shared" si="151"/>
        <v>0</v>
      </c>
      <c r="Q1940" s="3">
        <f t="shared" si="152"/>
        <v>1570.8000000000002</v>
      </c>
      <c r="R1940" t="str">
        <f t="shared" si="153"/>
        <v>Em atraso</v>
      </c>
      <c r="S1940" s="5">
        <f t="shared" si="154"/>
        <v>2</v>
      </c>
    </row>
    <row r="1941" spans="1:19" x14ac:dyDescent="0.25">
      <c r="A1941">
        <v>1940</v>
      </c>
      <c r="B1941" s="1">
        <v>43770</v>
      </c>
      <c r="C1941" s="1">
        <v>43770</v>
      </c>
      <c r="D1941" s="1">
        <v>43777</v>
      </c>
      <c r="E1941" s="1">
        <v>43779</v>
      </c>
      <c r="F1941">
        <v>4</v>
      </c>
      <c r="G1941">
        <v>9</v>
      </c>
      <c r="H1941">
        <v>365</v>
      </c>
      <c r="I1941" s="6">
        <v>0</v>
      </c>
      <c r="J1941">
        <v>2</v>
      </c>
      <c r="K1941" t="str">
        <f>_xlfn.XLOOKUP(fCompras!F1941,dComprador!$A$2:$A$7,dComprador!$B$2:$B$7)</f>
        <v>Lira</v>
      </c>
      <c r="L1941" t="str">
        <f>_xlfn.XLOOKUP(J1941,dFornecedor!$A$2:$A$6,dFornecedor!$B$2:$B$6)</f>
        <v>Minerva</v>
      </c>
      <c r="M1941" t="str">
        <f>_xlfn.XLOOKUP(G1941,dMateriaPrima!$A$2:$A$12,dMateriaPrima!$B$2:$B$12)</f>
        <v>Couro</v>
      </c>
      <c r="N1941" s="2">
        <f>_xlfn.XLOOKUP(G1941,dMateriaPrima!$A$2:$A$12,dMateriaPrima!$C$2:$C$12)</f>
        <v>4.4000000000000004</v>
      </c>
      <c r="O1941" s="3">
        <f t="shared" si="150"/>
        <v>1606.0000000000002</v>
      </c>
      <c r="P1941" s="4">
        <f t="shared" si="151"/>
        <v>0</v>
      </c>
      <c r="Q1941" s="3">
        <f t="shared" si="152"/>
        <v>1606.0000000000002</v>
      </c>
      <c r="R1941" t="str">
        <f t="shared" si="153"/>
        <v>Em atraso</v>
      </c>
      <c r="S1941" s="5">
        <f t="shared" si="154"/>
        <v>2</v>
      </c>
    </row>
    <row r="1942" spans="1:19" x14ac:dyDescent="0.25">
      <c r="A1942">
        <v>1941</v>
      </c>
      <c r="B1942" s="1">
        <v>43770</v>
      </c>
      <c r="C1942" s="1">
        <v>43771</v>
      </c>
      <c r="D1942" s="1">
        <v>43777</v>
      </c>
      <c r="E1942" s="1">
        <v>43781</v>
      </c>
      <c r="F1942">
        <v>4</v>
      </c>
      <c r="G1942">
        <v>8</v>
      </c>
      <c r="H1942">
        <v>6</v>
      </c>
      <c r="I1942" s="6">
        <v>0</v>
      </c>
      <c r="J1942">
        <v>3</v>
      </c>
      <c r="K1942" t="str">
        <f>_xlfn.XLOOKUP(fCompras!F1942,dComprador!$A$2:$A$7,dComprador!$B$2:$B$7)</f>
        <v>Lira</v>
      </c>
      <c r="L1942" t="str">
        <f>_xlfn.XLOOKUP(J1942,dFornecedor!$A$2:$A$6,dFornecedor!$B$2:$B$6)</f>
        <v>StepUp</v>
      </c>
      <c r="M1942" t="str">
        <f>_xlfn.XLOOKUP(G1942,dMateriaPrima!$A$2:$A$12,dMateriaPrima!$B$2:$B$12)</f>
        <v>Cimento</v>
      </c>
      <c r="N1942" s="2">
        <f>_xlfn.XLOOKUP(G1942,dMateriaPrima!$A$2:$A$12,dMateriaPrima!$C$2:$C$12)</f>
        <v>23</v>
      </c>
      <c r="O1942" s="3">
        <f t="shared" si="150"/>
        <v>138</v>
      </c>
      <c r="P1942" s="4">
        <f t="shared" si="151"/>
        <v>0</v>
      </c>
      <c r="Q1942" s="3">
        <f t="shared" si="152"/>
        <v>138</v>
      </c>
      <c r="R1942" t="str">
        <f t="shared" si="153"/>
        <v>Em atraso</v>
      </c>
      <c r="S1942" s="5">
        <f t="shared" si="154"/>
        <v>4</v>
      </c>
    </row>
    <row r="1943" spans="1:19" x14ac:dyDescent="0.25">
      <c r="A1943">
        <v>1942</v>
      </c>
      <c r="B1943" s="1">
        <v>43770</v>
      </c>
      <c r="C1943" s="1">
        <v>43775</v>
      </c>
      <c r="D1943" s="1">
        <v>43776</v>
      </c>
      <c r="E1943" s="1">
        <v>43780</v>
      </c>
      <c r="F1943">
        <v>4</v>
      </c>
      <c r="G1943">
        <v>11</v>
      </c>
      <c r="H1943">
        <v>196</v>
      </c>
      <c r="I1943" s="6">
        <v>0</v>
      </c>
      <c r="J1943">
        <v>1</v>
      </c>
      <c r="K1943" t="str">
        <f>_xlfn.XLOOKUP(fCompras!F1943,dComprador!$A$2:$A$7,dComprador!$B$2:$B$7)</f>
        <v>Lira</v>
      </c>
      <c r="L1943" t="str">
        <f>_xlfn.XLOOKUP(J1943,dFornecedor!$A$2:$A$6,dFornecedor!$B$2:$B$6)</f>
        <v>NorthShore</v>
      </c>
      <c r="M1943" t="str">
        <f>_xlfn.XLOOKUP(G1943,dMateriaPrima!$A$2:$A$12,dMateriaPrima!$B$2:$B$12)</f>
        <v>Papel</v>
      </c>
      <c r="N1943" s="2">
        <f>_xlfn.XLOOKUP(G1943,dMateriaPrima!$A$2:$A$12,dMateriaPrima!$C$2:$C$12)</f>
        <v>9</v>
      </c>
      <c r="O1943" s="3">
        <f t="shared" si="150"/>
        <v>1764</v>
      </c>
      <c r="P1943" s="4">
        <f t="shared" si="151"/>
        <v>0</v>
      </c>
      <c r="Q1943" s="3">
        <f t="shared" si="152"/>
        <v>1764</v>
      </c>
      <c r="R1943" t="str">
        <f t="shared" si="153"/>
        <v>Em atraso</v>
      </c>
      <c r="S1943" s="5">
        <f t="shared" si="154"/>
        <v>4</v>
      </c>
    </row>
    <row r="1944" spans="1:19" x14ac:dyDescent="0.25">
      <c r="A1944">
        <v>1943</v>
      </c>
      <c r="B1944" s="1">
        <v>43770</v>
      </c>
      <c r="C1944" s="1">
        <v>43776</v>
      </c>
      <c r="D1944" s="1">
        <v>43779</v>
      </c>
      <c r="E1944" s="1">
        <v>43779</v>
      </c>
      <c r="F1944">
        <v>4</v>
      </c>
      <c r="G1944">
        <v>6</v>
      </c>
      <c r="H1944">
        <v>122</v>
      </c>
      <c r="I1944" s="6">
        <v>0</v>
      </c>
      <c r="J1944">
        <v>1</v>
      </c>
      <c r="K1944" t="str">
        <f>_xlfn.XLOOKUP(fCompras!F1944,dComprador!$A$2:$A$7,dComprador!$B$2:$B$7)</f>
        <v>Lira</v>
      </c>
      <c r="L1944" t="str">
        <f>_xlfn.XLOOKUP(J1944,dFornecedor!$A$2:$A$6,dFornecedor!$B$2:$B$6)</f>
        <v>NorthShore</v>
      </c>
      <c r="M1944" t="str">
        <f>_xlfn.XLOOKUP(G1944,dMateriaPrima!$A$2:$A$12,dMateriaPrima!$B$2:$B$12)</f>
        <v>Fio Algodão</v>
      </c>
      <c r="N1944" s="2">
        <f>_xlfn.XLOOKUP(G1944,dMateriaPrima!$A$2:$A$12,dMateriaPrima!$C$2:$C$12)</f>
        <v>55.9</v>
      </c>
      <c r="O1944" s="3">
        <f t="shared" si="150"/>
        <v>6819.8</v>
      </c>
      <c r="P1944" s="4">
        <f t="shared" si="151"/>
        <v>0</v>
      </c>
      <c r="Q1944" s="3">
        <f t="shared" si="152"/>
        <v>6819.8</v>
      </c>
      <c r="R1944" t="str">
        <f t="shared" si="153"/>
        <v>No prazo</v>
      </c>
      <c r="S1944" s="5">
        <f t="shared" si="154"/>
        <v>0</v>
      </c>
    </row>
    <row r="1945" spans="1:19" x14ac:dyDescent="0.25">
      <c r="A1945">
        <v>1944</v>
      </c>
      <c r="B1945" s="1">
        <v>43770</v>
      </c>
      <c r="C1945" s="1">
        <v>43772</v>
      </c>
      <c r="D1945" s="1">
        <v>43777</v>
      </c>
      <c r="E1945" s="1">
        <v>43780</v>
      </c>
      <c r="F1945">
        <v>4</v>
      </c>
      <c r="G1945">
        <v>7</v>
      </c>
      <c r="H1945">
        <v>114</v>
      </c>
      <c r="I1945" s="6">
        <v>0</v>
      </c>
      <c r="J1945">
        <v>2</v>
      </c>
      <c r="K1945" t="str">
        <f>_xlfn.XLOOKUP(fCompras!F1945,dComprador!$A$2:$A$7,dComprador!$B$2:$B$7)</f>
        <v>Lira</v>
      </c>
      <c r="L1945" t="str">
        <f>_xlfn.XLOOKUP(J1945,dFornecedor!$A$2:$A$6,dFornecedor!$B$2:$B$6)</f>
        <v>Minerva</v>
      </c>
      <c r="M1945" t="str">
        <f>_xlfn.XLOOKUP(G1945,dMateriaPrima!$A$2:$A$12,dMateriaPrima!$B$2:$B$12)</f>
        <v>Poliéster</v>
      </c>
      <c r="N1945" s="2">
        <f>_xlfn.XLOOKUP(G1945,dMateriaPrima!$A$2:$A$12,dMateriaPrima!$C$2:$C$12)</f>
        <v>8</v>
      </c>
      <c r="O1945" s="3">
        <f t="shared" si="150"/>
        <v>912</v>
      </c>
      <c r="P1945" s="4">
        <f t="shared" si="151"/>
        <v>0</v>
      </c>
      <c r="Q1945" s="3">
        <f t="shared" si="152"/>
        <v>912</v>
      </c>
      <c r="R1945" t="str">
        <f t="shared" si="153"/>
        <v>Em atraso</v>
      </c>
      <c r="S1945" s="5">
        <f t="shared" si="154"/>
        <v>3</v>
      </c>
    </row>
    <row r="1946" spans="1:19" x14ac:dyDescent="0.25">
      <c r="A1946">
        <v>1945</v>
      </c>
      <c r="B1946" s="1">
        <v>43770</v>
      </c>
      <c r="C1946" s="1">
        <v>43770</v>
      </c>
      <c r="D1946" s="1">
        <v>43792</v>
      </c>
      <c r="E1946" s="1">
        <v>43791</v>
      </c>
      <c r="F1946">
        <v>1</v>
      </c>
      <c r="G1946">
        <v>8</v>
      </c>
      <c r="H1946">
        <v>146</v>
      </c>
      <c r="I1946" s="6">
        <v>0</v>
      </c>
      <c r="J1946">
        <v>5</v>
      </c>
      <c r="K1946" t="str">
        <f>_xlfn.XLOOKUP(fCompras!F1946,dComprador!$A$2:$A$7,dComprador!$B$2:$B$7)</f>
        <v>Alon</v>
      </c>
      <c r="L1946" t="str">
        <f>_xlfn.XLOOKUP(J1946,dFornecedor!$A$2:$A$6,dFornecedor!$B$2:$B$6)</f>
        <v>Atlas</v>
      </c>
      <c r="M1946" t="str">
        <f>_xlfn.XLOOKUP(G1946,dMateriaPrima!$A$2:$A$12,dMateriaPrima!$B$2:$B$12)</f>
        <v>Cimento</v>
      </c>
      <c r="N1946" s="2">
        <f>_xlfn.XLOOKUP(G1946,dMateriaPrima!$A$2:$A$12,dMateriaPrima!$C$2:$C$12)</f>
        <v>23</v>
      </c>
      <c r="O1946" s="3">
        <f t="shared" si="150"/>
        <v>3358</v>
      </c>
      <c r="P1946" s="4">
        <f t="shared" si="151"/>
        <v>0</v>
      </c>
      <c r="Q1946" s="3">
        <f t="shared" si="152"/>
        <v>3358</v>
      </c>
      <c r="R1946" t="str">
        <f t="shared" si="153"/>
        <v>No prazo</v>
      </c>
      <c r="S1946" s="5">
        <f t="shared" si="154"/>
        <v>0</v>
      </c>
    </row>
    <row r="1947" spans="1:19" x14ac:dyDescent="0.25">
      <c r="A1947">
        <v>1946</v>
      </c>
      <c r="B1947" s="1">
        <v>43770</v>
      </c>
      <c r="C1947" s="1">
        <v>43770</v>
      </c>
      <c r="D1947" s="1">
        <v>43782</v>
      </c>
      <c r="E1947" s="1">
        <v>43781</v>
      </c>
      <c r="F1947">
        <v>1</v>
      </c>
      <c r="G1947">
        <v>9</v>
      </c>
      <c r="H1947">
        <v>442</v>
      </c>
      <c r="I1947" s="6">
        <v>0</v>
      </c>
      <c r="J1947">
        <v>2</v>
      </c>
      <c r="K1947" t="str">
        <f>_xlfn.XLOOKUP(fCompras!F1947,dComprador!$A$2:$A$7,dComprador!$B$2:$B$7)</f>
        <v>Alon</v>
      </c>
      <c r="L1947" t="str">
        <f>_xlfn.XLOOKUP(J1947,dFornecedor!$A$2:$A$6,dFornecedor!$B$2:$B$6)</f>
        <v>Minerva</v>
      </c>
      <c r="M1947" t="str">
        <f>_xlfn.XLOOKUP(G1947,dMateriaPrima!$A$2:$A$12,dMateriaPrima!$B$2:$B$12)</f>
        <v>Couro</v>
      </c>
      <c r="N1947" s="2">
        <f>_xlfn.XLOOKUP(G1947,dMateriaPrima!$A$2:$A$12,dMateriaPrima!$C$2:$C$12)</f>
        <v>4.4000000000000004</v>
      </c>
      <c r="O1947" s="3">
        <f t="shared" si="150"/>
        <v>1944.8000000000002</v>
      </c>
      <c r="P1947" s="4">
        <f t="shared" si="151"/>
        <v>0</v>
      </c>
      <c r="Q1947" s="3">
        <f t="shared" si="152"/>
        <v>1944.8000000000002</v>
      </c>
      <c r="R1947" t="str">
        <f t="shared" si="153"/>
        <v>No prazo</v>
      </c>
      <c r="S1947" s="5">
        <f t="shared" si="154"/>
        <v>0</v>
      </c>
    </row>
    <row r="1948" spans="1:19" x14ac:dyDescent="0.25">
      <c r="A1948">
        <v>1947</v>
      </c>
      <c r="B1948" s="1">
        <v>43770</v>
      </c>
      <c r="C1948" s="1">
        <v>43770</v>
      </c>
      <c r="D1948" s="1">
        <v>43786</v>
      </c>
      <c r="E1948" s="1">
        <v>43788</v>
      </c>
      <c r="F1948">
        <v>3</v>
      </c>
      <c r="G1948">
        <v>9</v>
      </c>
      <c r="H1948">
        <v>318</v>
      </c>
      <c r="I1948" s="6">
        <v>0</v>
      </c>
      <c r="J1948">
        <v>2</v>
      </c>
      <c r="K1948" t="str">
        <f>_xlfn.XLOOKUP(fCompras!F1948,dComprador!$A$2:$A$7,dComprador!$B$2:$B$7)</f>
        <v>Diego</v>
      </c>
      <c r="L1948" t="str">
        <f>_xlfn.XLOOKUP(J1948,dFornecedor!$A$2:$A$6,dFornecedor!$B$2:$B$6)</f>
        <v>Minerva</v>
      </c>
      <c r="M1948" t="str">
        <f>_xlfn.XLOOKUP(G1948,dMateriaPrima!$A$2:$A$12,dMateriaPrima!$B$2:$B$12)</f>
        <v>Couro</v>
      </c>
      <c r="N1948" s="2">
        <f>_xlfn.XLOOKUP(G1948,dMateriaPrima!$A$2:$A$12,dMateriaPrima!$C$2:$C$12)</f>
        <v>4.4000000000000004</v>
      </c>
      <c r="O1948" s="3">
        <f t="shared" si="150"/>
        <v>1399.2</v>
      </c>
      <c r="P1948" s="4">
        <f t="shared" si="151"/>
        <v>0</v>
      </c>
      <c r="Q1948" s="3">
        <f t="shared" si="152"/>
        <v>1399.2</v>
      </c>
      <c r="R1948" t="str">
        <f t="shared" si="153"/>
        <v>Em atraso</v>
      </c>
      <c r="S1948" s="5">
        <f t="shared" si="154"/>
        <v>2</v>
      </c>
    </row>
    <row r="1949" spans="1:19" x14ac:dyDescent="0.25">
      <c r="A1949">
        <v>1948</v>
      </c>
      <c r="B1949" s="1">
        <v>43770</v>
      </c>
      <c r="C1949" s="1">
        <v>43774</v>
      </c>
      <c r="D1949" s="1">
        <v>43790</v>
      </c>
      <c r="E1949" s="1">
        <v>43791</v>
      </c>
      <c r="F1949">
        <v>1</v>
      </c>
      <c r="G1949">
        <v>7</v>
      </c>
      <c r="H1949">
        <v>103</v>
      </c>
      <c r="I1949" s="6">
        <v>0</v>
      </c>
      <c r="J1949">
        <v>5</v>
      </c>
      <c r="K1949" t="str">
        <f>_xlfn.XLOOKUP(fCompras!F1949,dComprador!$A$2:$A$7,dComprador!$B$2:$B$7)</f>
        <v>Alon</v>
      </c>
      <c r="L1949" t="str">
        <f>_xlfn.XLOOKUP(J1949,dFornecedor!$A$2:$A$6,dFornecedor!$B$2:$B$6)</f>
        <v>Atlas</v>
      </c>
      <c r="M1949" t="str">
        <f>_xlfn.XLOOKUP(G1949,dMateriaPrima!$A$2:$A$12,dMateriaPrima!$B$2:$B$12)</f>
        <v>Poliéster</v>
      </c>
      <c r="N1949" s="2">
        <f>_xlfn.XLOOKUP(G1949,dMateriaPrima!$A$2:$A$12,dMateriaPrima!$C$2:$C$12)</f>
        <v>8</v>
      </c>
      <c r="O1949" s="3">
        <f t="shared" si="150"/>
        <v>824</v>
      </c>
      <c r="P1949" s="4">
        <f t="shared" si="151"/>
        <v>0</v>
      </c>
      <c r="Q1949" s="3">
        <f t="shared" si="152"/>
        <v>824</v>
      </c>
      <c r="R1949" t="str">
        <f t="shared" si="153"/>
        <v>Em atraso</v>
      </c>
      <c r="S1949" s="5">
        <f t="shared" si="154"/>
        <v>1</v>
      </c>
    </row>
    <row r="1950" spans="1:19" x14ac:dyDescent="0.25">
      <c r="A1950">
        <v>1949</v>
      </c>
      <c r="B1950" s="1">
        <v>43771</v>
      </c>
      <c r="C1950" s="1">
        <v>43780</v>
      </c>
      <c r="D1950" s="1">
        <v>43782</v>
      </c>
      <c r="E1950" s="1">
        <v>43783</v>
      </c>
      <c r="F1950">
        <v>4</v>
      </c>
      <c r="G1950">
        <v>3</v>
      </c>
      <c r="H1950">
        <v>203</v>
      </c>
      <c r="I1950" s="6">
        <v>0</v>
      </c>
      <c r="J1950">
        <v>3</v>
      </c>
      <c r="K1950" t="str">
        <f>_xlfn.XLOOKUP(fCompras!F1950,dComprador!$A$2:$A$7,dComprador!$B$2:$B$7)</f>
        <v>Lira</v>
      </c>
      <c r="L1950" t="str">
        <f>_xlfn.XLOOKUP(J1950,dFornecedor!$A$2:$A$6,dFornecedor!$B$2:$B$6)</f>
        <v>StepUp</v>
      </c>
      <c r="M1950" t="str">
        <f>_xlfn.XLOOKUP(G1950,dMateriaPrima!$A$2:$A$12,dMateriaPrima!$B$2:$B$12)</f>
        <v>Barra Metal</v>
      </c>
      <c r="N1950" s="2">
        <f>_xlfn.XLOOKUP(G1950,dMateriaPrima!$A$2:$A$12,dMateriaPrima!$C$2:$C$12)</f>
        <v>565</v>
      </c>
      <c r="O1950" s="3">
        <f t="shared" si="150"/>
        <v>114695</v>
      </c>
      <c r="P1950" s="4">
        <f t="shared" si="151"/>
        <v>0</v>
      </c>
      <c r="Q1950" s="3">
        <f t="shared" si="152"/>
        <v>114695</v>
      </c>
      <c r="R1950" t="str">
        <f t="shared" si="153"/>
        <v>Em atraso</v>
      </c>
      <c r="S1950" s="5">
        <f t="shared" si="154"/>
        <v>1</v>
      </c>
    </row>
    <row r="1951" spans="1:19" x14ac:dyDescent="0.25">
      <c r="A1951">
        <v>1950</v>
      </c>
      <c r="B1951" s="1">
        <v>43771</v>
      </c>
      <c r="C1951" s="1">
        <v>43771</v>
      </c>
      <c r="D1951" s="1">
        <v>43778</v>
      </c>
      <c r="E1951" s="1">
        <v>43779</v>
      </c>
      <c r="F1951">
        <v>4</v>
      </c>
      <c r="G1951">
        <v>2</v>
      </c>
      <c r="H1951">
        <v>111</v>
      </c>
      <c r="I1951" s="6">
        <v>0</v>
      </c>
      <c r="J1951">
        <v>2</v>
      </c>
      <c r="K1951" t="str">
        <f>_xlfn.XLOOKUP(fCompras!F1951,dComprador!$A$2:$A$7,dComprador!$B$2:$B$7)</f>
        <v>Lira</v>
      </c>
      <c r="L1951" t="str">
        <f>_xlfn.XLOOKUP(J1951,dFornecedor!$A$2:$A$6,dFornecedor!$B$2:$B$6)</f>
        <v>Minerva</v>
      </c>
      <c r="M1951" t="str">
        <f>_xlfn.XLOOKUP(G1951,dMateriaPrima!$A$2:$A$12,dMateriaPrima!$B$2:$B$12)</f>
        <v>Chapa Metal</v>
      </c>
      <c r="N1951" s="2">
        <f>_xlfn.XLOOKUP(G1951,dMateriaPrima!$A$2:$A$12,dMateriaPrima!$C$2:$C$12)</f>
        <v>299.89999999999998</v>
      </c>
      <c r="O1951" s="3">
        <f t="shared" si="150"/>
        <v>33288.899999999994</v>
      </c>
      <c r="P1951" s="4">
        <f t="shared" si="151"/>
        <v>0</v>
      </c>
      <c r="Q1951" s="3">
        <f t="shared" si="152"/>
        <v>33288.899999999994</v>
      </c>
      <c r="R1951" t="str">
        <f t="shared" si="153"/>
        <v>Em atraso</v>
      </c>
      <c r="S1951" s="5">
        <f t="shared" si="154"/>
        <v>1</v>
      </c>
    </row>
    <row r="1952" spans="1:19" x14ac:dyDescent="0.25">
      <c r="A1952">
        <v>1951</v>
      </c>
      <c r="B1952" s="1">
        <v>43771</v>
      </c>
      <c r="C1952" s="1">
        <v>43777</v>
      </c>
      <c r="D1952" s="1">
        <v>43777</v>
      </c>
      <c r="E1952" s="1">
        <v>43783</v>
      </c>
      <c r="F1952">
        <v>4</v>
      </c>
      <c r="G1952">
        <v>5</v>
      </c>
      <c r="H1952">
        <v>249</v>
      </c>
      <c r="I1952" s="6">
        <v>0</v>
      </c>
      <c r="J1952">
        <v>1</v>
      </c>
      <c r="K1952" t="str">
        <f>_xlfn.XLOOKUP(fCompras!F1952,dComprador!$A$2:$A$7,dComprador!$B$2:$B$7)</f>
        <v>Lira</v>
      </c>
      <c r="L1952" t="str">
        <f>_xlfn.XLOOKUP(J1952,dFornecedor!$A$2:$A$6,dFornecedor!$B$2:$B$6)</f>
        <v>NorthShore</v>
      </c>
      <c r="M1952" t="str">
        <f>_xlfn.XLOOKUP(G1952,dMateriaPrima!$A$2:$A$12,dMateriaPrima!$B$2:$B$12)</f>
        <v>Areia</v>
      </c>
      <c r="N1952" s="2">
        <f>_xlfn.XLOOKUP(G1952,dMateriaPrima!$A$2:$A$12,dMateriaPrima!$C$2:$C$12)</f>
        <v>3.59</v>
      </c>
      <c r="O1952" s="3">
        <f t="shared" si="150"/>
        <v>893.91</v>
      </c>
      <c r="P1952" s="4">
        <f t="shared" si="151"/>
        <v>0</v>
      </c>
      <c r="Q1952" s="3">
        <f t="shared" si="152"/>
        <v>893.91</v>
      </c>
      <c r="R1952" t="str">
        <f t="shared" si="153"/>
        <v>Em atraso</v>
      </c>
      <c r="S1952" s="5">
        <f t="shared" si="154"/>
        <v>6</v>
      </c>
    </row>
    <row r="1953" spans="1:19" x14ac:dyDescent="0.25">
      <c r="A1953">
        <v>1952</v>
      </c>
      <c r="B1953" s="1">
        <v>43771</v>
      </c>
      <c r="C1953" s="1">
        <v>43778</v>
      </c>
      <c r="D1953" s="1">
        <v>43778</v>
      </c>
      <c r="E1953" s="1">
        <v>43783</v>
      </c>
      <c r="F1953">
        <v>4</v>
      </c>
      <c r="G1953">
        <v>6</v>
      </c>
      <c r="H1953">
        <v>74</v>
      </c>
      <c r="I1953" s="6">
        <v>0.12</v>
      </c>
      <c r="J1953">
        <v>1</v>
      </c>
      <c r="K1953" t="str">
        <f>_xlfn.XLOOKUP(fCompras!F1953,dComprador!$A$2:$A$7,dComprador!$B$2:$B$7)</f>
        <v>Lira</v>
      </c>
      <c r="L1953" t="str">
        <f>_xlfn.XLOOKUP(J1953,dFornecedor!$A$2:$A$6,dFornecedor!$B$2:$B$6)</f>
        <v>NorthShore</v>
      </c>
      <c r="M1953" t="str">
        <f>_xlfn.XLOOKUP(G1953,dMateriaPrima!$A$2:$A$12,dMateriaPrima!$B$2:$B$12)</f>
        <v>Fio Algodão</v>
      </c>
      <c r="N1953" s="2">
        <f>_xlfn.XLOOKUP(G1953,dMateriaPrima!$A$2:$A$12,dMateriaPrima!$C$2:$C$12)</f>
        <v>55.9</v>
      </c>
      <c r="O1953" s="3">
        <f t="shared" si="150"/>
        <v>4136.5999999999995</v>
      </c>
      <c r="P1953" s="4">
        <f t="shared" si="151"/>
        <v>496.39199999999994</v>
      </c>
      <c r="Q1953" s="3">
        <f t="shared" si="152"/>
        <v>3640.2079999999996</v>
      </c>
      <c r="R1953" t="str">
        <f t="shared" si="153"/>
        <v>Em atraso</v>
      </c>
      <c r="S1953" s="5">
        <f t="shared" si="154"/>
        <v>5</v>
      </c>
    </row>
    <row r="1954" spans="1:19" x14ac:dyDescent="0.25">
      <c r="A1954">
        <v>1953</v>
      </c>
      <c r="B1954" s="1">
        <v>43771</v>
      </c>
      <c r="C1954" s="1">
        <v>43772</v>
      </c>
      <c r="D1954" s="1">
        <v>43779</v>
      </c>
      <c r="E1954" s="1">
        <v>43778</v>
      </c>
      <c r="F1954">
        <v>4</v>
      </c>
      <c r="G1954">
        <v>8</v>
      </c>
      <c r="H1954">
        <v>154</v>
      </c>
      <c r="I1954" s="6">
        <v>0</v>
      </c>
      <c r="J1954">
        <v>3</v>
      </c>
      <c r="K1954" t="str">
        <f>_xlfn.XLOOKUP(fCompras!F1954,dComprador!$A$2:$A$7,dComprador!$B$2:$B$7)</f>
        <v>Lira</v>
      </c>
      <c r="L1954" t="str">
        <f>_xlfn.XLOOKUP(J1954,dFornecedor!$A$2:$A$6,dFornecedor!$B$2:$B$6)</f>
        <v>StepUp</v>
      </c>
      <c r="M1954" t="str">
        <f>_xlfn.XLOOKUP(G1954,dMateriaPrima!$A$2:$A$12,dMateriaPrima!$B$2:$B$12)</f>
        <v>Cimento</v>
      </c>
      <c r="N1954" s="2">
        <f>_xlfn.XLOOKUP(G1954,dMateriaPrima!$A$2:$A$12,dMateriaPrima!$C$2:$C$12)</f>
        <v>23</v>
      </c>
      <c r="O1954" s="3">
        <f t="shared" si="150"/>
        <v>3542</v>
      </c>
      <c r="P1954" s="4">
        <f t="shared" si="151"/>
        <v>0</v>
      </c>
      <c r="Q1954" s="3">
        <f t="shared" si="152"/>
        <v>3542</v>
      </c>
      <c r="R1954" t="str">
        <f t="shared" si="153"/>
        <v>No prazo</v>
      </c>
      <c r="S1954" s="5">
        <f t="shared" si="154"/>
        <v>0</v>
      </c>
    </row>
    <row r="1955" spans="1:19" x14ac:dyDescent="0.25">
      <c r="A1955">
        <v>1954</v>
      </c>
      <c r="B1955" s="1">
        <v>43771</v>
      </c>
      <c r="C1955" s="1">
        <v>43774</v>
      </c>
      <c r="D1955" s="1">
        <v>43786</v>
      </c>
      <c r="E1955" s="1">
        <v>43790</v>
      </c>
      <c r="F1955">
        <v>1</v>
      </c>
      <c r="G1955">
        <v>11</v>
      </c>
      <c r="H1955">
        <v>292</v>
      </c>
      <c r="I1955" s="6">
        <v>0</v>
      </c>
      <c r="J1955">
        <v>1</v>
      </c>
      <c r="K1955" t="str">
        <f>_xlfn.XLOOKUP(fCompras!F1955,dComprador!$A$2:$A$7,dComprador!$B$2:$B$7)</f>
        <v>Alon</v>
      </c>
      <c r="L1955" t="str">
        <f>_xlfn.XLOOKUP(J1955,dFornecedor!$A$2:$A$6,dFornecedor!$B$2:$B$6)</f>
        <v>NorthShore</v>
      </c>
      <c r="M1955" t="str">
        <f>_xlfn.XLOOKUP(G1955,dMateriaPrima!$A$2:$A$12,dMateriaPrima!$B$2:$B$12)</f>
        <v>Papel</v>
      </c>
      <c r="N1955" s="2">
        <f>_xlfn.XLOOKUP(G1955,dMateriaPrima!$A$2:$A$12,dMateriaPrima!$C$2:$C$12)</f>
        <v>9</v>
      </c>
      <c r="O1955" s="3">
        <f t="shared" si="150"/>
        <v>2628</v>
      </c>
      <c r="P1955" s="4">
        <f t="shared" si="151"/>
        <v>0</v>
      </c>
      <c r="Q1955" s="3">
        <f t="shared" si="152"/>
        <v>2628</v>
      </c>
      <c r="R1955" t="str">
        <f t="shared" si="153"/>
        <v>Em atraso</v>
      </c>
      <c r="S1955" s="5">
        <f t="shared" si="154"/>
        <v>4</v>
      </c>
    </row>
    <row r="1956" spans="1:19" x14ac:dyDescent="0.25">
      <c r="A1956">
        <v>1955</v>
      </c>
      <c r="B1956" s="1">
        <v>43771</v>
      </c>
      <c r="C1956" s="1">
        <v>43774</v>
      </c>
      <c r="D1956" s="1">
        <v>43791</v>
      </c>
      <c r="E1956" s="1">
        <v>43789</v>
      </c>
      <c r="F1956">
        <v>1</v>
      </c>
      <c r="G1956">
        <v>5</v>
      </c>
      <c r="H1956">
        <v>11</v>
      </c>
      <c r="I1956" s="6">
        <v>0</v>
      </c>
      <c r="J1956">
        <v>3</v>
      </c>
      <c r="K1956" t="str">
        <f>_xlfn.XLOOKUP(fCompras!F1956,dComprador!$A$2:$A$7,dComprador!$B$2:$B$7)</f>
        <v>Alon</v>
      </c>
      <c r="L1956" t="str">
        <f>_xlfn.XLOOKUP(J1956,dFornecedor!$A$2:$A$6,dFornecedor!$B$2:$B$6)</f>
        <v>StepUp</v>
      </c>
      <c r="M1956" t="str">
        <f>_xlfn.XLOOKUP(G1956,dMateriaPrima!$A$2:$A$12,dMateriaPrima!$B$2:$B$12)</f>
        <v>Areia</v>
      </c>
      <c r="N1956" s="2">
        <f>_xlfn.XLOOKUP(G1956,dMateriaPrima!$A$2:$A$12,dMateriaPrima!$C$2:$C$12)</f>
        <v>3.59</v>
      </c>
      <c r="O1956" s="3">
        <f t="shared" si="150"/>
        <v>39.489999999999995</v>
      </c>
      <c r="P1956" s="4">
        <f t="shared" si="151"/>
        <v>0</v>
      </c>
      <c r="Q1956" s="3">
        <f t="shared" si="152"/>
        <v>39.489999999999995</v>
      </c>
      <c r="R1956" t="str">
        <f t="shared" si="153"/>
        <v>No prazo</v>
      </c>
      <c r="S1956" s="5">
        <f t="shared" si="154"/>
        <v>0</v>
      </c>
    </row>
    <row r="1957" spans="1:19" x14ac:dyDescent="0.25">
      <c r="A1957">
        <v>1956</v>
      </c>
      <c r="B1957" s="1">
        <v>43771</v>
      </c>
      <c r="C1957" s="1">
        <v>43784</v>
      </c>
      <c r="D1957" s="1">
        <v>43789</v>
      </c>
      <c r="E1957" s="1">
        <v>43789</v>
      </c>
      <c r="F1957">
        <v>1</v>
      </c>
      <c r="G1957">
        <v>9</v>
      </c>
      <c r="H1957">
        <v>82</v>
      </c>
      <c r="I1957" s="6">
        <v>0</v>
      </c>
      <c r="J1957">
        <v>1</v>
      </c>
      <c r="K1957" t="str">
        <f>_xlfn.XLOOKUP(fCompras!F1957,dComprador!$A$2:$A$7,dComprador!$B$2:$B$7)</f>
        <v>Alon</v>
      </c>
      <c r="L1957" t="str">
        <f>_xlfn.XLOOKUP(J1957,dFornecedor!$A$2:$A$6,dFornecedor!$B$2:$B$6)</f>
        <v>NorthShore</v>
      </c>
      <c r="M1957" t="str">
        <f>_xlfn.XLOOKUP(G1957,dMateriaPrima!$A$2:$A$12,dMateriaPrima!$B$2:$B$12)</f>
        <v>Couro</v>
      </c>
      <c r="N1957" s="2">
        <f>_xlfn.XLOOKUP(G1957,dMateriaPrima!$A$2:$A$12,dMateriaPrima!$C$2:$C$12)</f>
        <v>4.4000000000000004</v>
      </c>
      <c r="O1957" s="3">
        <f t="shared" si="150"/>
        <v>360.8</v>
      </c>
      <c r="P1957" s="4">
        <f t="shared" si="151"/>
        <v>0</v>
      </c>
      <c r="Q1957" s="3">
        <f t="shared" si="152"/>
        <v>360.8</v>
      </c>
      <c r="R1957" t="str">
        <f t="shared" si="153"/>
        <v>No prazo</v>
      </c>
      <c r="S1957" s="5">
        <f t="shared" si="154"/>
        <v>0</v>
      </c>
    </row>
    <row r="1958" spans="1:19" x14ac:dyDescent="0.25">
      <c r="A1958">
        <v>1957</v>
      </c>
      <c r="B1958" s="1">
        <v>43771</v>
      </c>
      <c r="C1958" s="1">
        <v>43775</v>
      </c>
      <c r="D1958" s="1">
        <v>43782</v>
      </c>
      <c r="E1958" s="1">
        <v>43786</v>
      </c>
      <c r="F1958">
        <v>2</v>
      </c>
      <c r="G1958">
        <v>5</v>
      </c>
      <c r="H1958">
        <v>11</v>
      </c>
      <c r="I1958" s="6">
        <v>0</v>
      </c>
      <c r="J1958">
        <v>3</v>
      </c>
      <c r="K1958" t="str">
        <f>_xlfn.XLOOKUP(fCompras!F1958,dComprador!$A$2:$A$7,dComprador!$B$2:$B$7)</f>
        <v>João</v>
      </c>
      <c r="L1958" t="str">
        <f>_xlfn.XLOOKUP(J1958,dFornecedor!$A$2:$A$6,dFornecedor!$B$2:$B$6)</f>
        <v>StepUp</v>
      </c>
      <c r="M1958" t="str">
        <f>_xlfn.XLOOKUP(G1958,dMateriaPrima!$A$2:$A$12,dMateriaPrima!$B$2:$B$12)</f>
        <v>Areia</v>
      </c>
      <c r="N1958" s="2">
        <f>_xlfn.XLOOKUP(G1958,dMateriaPrima!$A$2:$A$12,dMateriaPrima!$C$2:$C$12)</f>
        <v>3.59</v>
      </c>
      <c r="O1958" s="3">
        <f t="shared" si="150"/>
        <v>39.489999999999995</v>
      </c>
      <c r="P1958" s="4">
        <f t="shared" si="151"/>
        <v>0</v>
      </c>
      <c r="Q1958" s="3">
        <f t="shared" si="152"/>
        <v>39.489999999999995</v>
      </c>
      <c r="R1958" t="str">
        <f t="shared" si="153"/>
        <v>Em atraso</v>
      </c>
      <c r="S1958" s="5">
        <f t="shared" si="154"/>
        <v>4</v>
      </c>
    </row>
    <row r="1959" spans="1:19" x14ac:dyDescent="0.25">
      <c r="A1959">
        <v>1958</v>
      </c>
      <c r="B1959" s="1">
        <v>43771</v>
      </c>
      <c r="C1959" s="1">
        <v>43771</v>
      </c>
      <c r="D1959" s="1">
        <v>43790</v>
      </c>
      <c r="E1959" s="1">
        <v>43788</v>
      </c>
      <c r="F1959">
        <v>1</v>
      </c>
      <c r="G1959">
        <v>7</v>
      </c>
      <c r="H1959">
        <v>447</v>
      </c>
      <c r="I1959" s="6">
        <v>0.38</v>
      </c>
      <c r="J1959">
        <v>2</v>
      </c>
      <c r="K1959" t="str">
        <f>_xlfn.XLOOKUP(fCompras!F1959,dComprador!$A$2:$A$7,dComprador!$B$2:$B$7)</f>
        <v>Alon</v>
      </c>
      <c r="L1959" t="str">
        <f>_xlfn.XLOOKUP(J1959,dFornecedor!$A$2:$A$6,dFornecedor!$B$2:$B$6)</f>
        <v>Minerva</v>
      </c>
      <c r="M1959" t="str">
        <f>_xlfn.XLOOKUP(G1959,dMateriaPrima!$A$2:$A$12,dMateriaPrima!$B$2:$B$12)</f>
        <v>Poliéster</v>
      </c>
      <c r="N1959" s="2">
        <f>_xlfn.XLOOKUP(G1959,dMateriaPrima!$A$2:$A$12,dMateriaPrima!$C$2:$C$12)</f>
        <v>8</v>
      </c>
      <c r="O1959" s="3">
        <f t="shared" si="150"/>
        <v>3576</v>
      </c>
      <c r="P1959" s="4">
        <f t="shared" si="151"/>
        <v>1358.88</v>
      </c>
      <c r="Q1959" s="3">
        <f t="shared" si="152"/>
        <v>2217.12</v>
      </c>
      <c r="R1959" t="str">
        <f t="shared" si="153"/>
        <v>No prazo</v>
      </c>
      <c r="S1959" s="5">
        <f t="shared" si="154"/>
        <v>0</v>
      </c>
    </row>
    <row r="1960" spans="1:19" x14ac:dyDescent="0.25">
      <c r="A1960">
        <v>1959</v>
      </c>
      <c r="B1960" s="1">
        <v>43771</v>
      </c>
      <c r="C1960" s="1">
        <v>43780</v>
      </c>
      <c r="D1960" s="1">
        <v>43792</v>
      </c>
      <c r="E1960" s="1">
        <v>43795</v>
      </c>
      <c r="F1960">
        <v>1</v>
      </c>
      <c r="G1960">
        <v>9</v>
      </c>
      <c r="H1960">
        <v>59</v>
      </c>
      <c r="I1960" s="6">
        <v>0</v>
      </c>
      <c r="J1960">
        <v>3</v>
      </c>
      <c r="K1960" t="str">
        <f>_xlfn.XLOOKUP(fCompras!F1960,dComprador!$A$2:$A$7,dComprador!$B$2:$B$7)</f>
        <v>Alon</v>
      </c>
      <c r="L1960" t="str">
        <f>_xlfn.XLOOKUP(J1960,dFornecedor!$A$2:$A$6,dFornecedor!$B$2:$B$6)</f>
        <v>StepUp</v>
      </c>
      <c r="M1960" t="str">
        <f>_xlfn.XLOOKUP(G1960,dMateriaPrima!$A$2:$A$12,dMateriaPrima!$B$2:$B$12)</f>
        <v>Couro</v>
      </c>
      <c r="N1960" s="2">
        <f>_xlfn.XLOOKUP(G1960,dMateriaPrima!$A$2:$A$12,dMateriaPrima!$C$2:$C$12)</f>
        <v>4.4000000000000004</v>
      </c>
      <c r="O1960" s="3">
        <f t="shared" si="150"/>
        <v>259.60000000000002</v>
      </c>
      <c r="P1960" s="4">
        <f t="shared" si="151"/>
        <v>0</v>
      </c>
      <c r="Q1960" s="3">
        <f t="shared" si="152"/>
        <v>259.60000000000002</v>
      </c>
      <c r="R1960" t="str">
        <f t="shared" si="153"/>
        <v>Em atraso</v>
      </c>
      <c r="S1960" s="5">
        <f t="shared" si="154"/>
        <v>3</v>
      </c>
    </row>
    <row r="1961" spans="1:19" x14ac:dyDescent="0.25">
      <c r="A1961">
        <v>1960</v>
      </c>
      <c r="B1961" s="1">
        <v>43772</v>
      </c>
      <c r="C1961" s="1">
        <v>43783</v>
      </c>
      <c r="D1961" s="1">
        <v>43783</v>
      </c>
      <c r="E1961" s="1">
        <v>43788</v>
      </c>
      <c r="F1961">
        <v>4</v>
      </c>
      <c r="G1961">
        <v>7</v>
      </c>
      <c r="H1961">
        <v>113</v>
      </c>
      <c r="I1961" s="6">
        <v>0</v>
      </c>
      <c r="J1961">
        <v>1</v>
      </c>
      <c r="K1961" t="str">
        <f>_xlfn.XLOOKUP(fCompras!F1961,dComprador!$A$2:$A$7,dComprador!$B$2:$B$7)</f>
        <v>Lira</v>
      </c>
      <c r="L1961" t="str">
        <f>_xlfn.XLOOKUP(J1961,dFornecedor!$A$2:$A$6,dFornecedor!$B$2:$B$6)</f>
        <v>NorthShore</v>
      </c>
      <c r="M1961" t="str">
        <f>_xlfn.XLOOKUP(G1961,dMateriaPrima!$A$2:$A$12,dMateriaPrima!$B$2:$B$12)</f>
        <v>Poliéster</v>
      </c>
      <c r="N1961" s="2">
        <f>_xlfn.XLOOKUP(G1961,dMateriaPrima!$A$2:$A$12,dMateriaPrima!$C$2:$C$12)</f>
        <v>8</v>
      </c>
      <c r="O1961" s="3">
        <f t="shared" si="150"/>
        <v>904</v>
      </c>
      <c r="P1961" s="4">
        <f t="shared" si="151"/>
        <v>0</v>
      </c>
      <c r="Q1961" s="3">
        <f t="shared" si="152"/>
        <v>904</v>
      </c>
      <c r="R1961" t="str">
        <f t="shared" si="153"/>
        <v>Em atraso</v>
      </c>
      <c r="S1961" s="5">
        <f t="shared" si="154"/>
        <v>5</v>
      </c>
    </row>
    <row r="1962" spans="1:19" x14ac:dyDescent="0.25">
      <c r="A1962">
        <v>1961</v>
      </c>
      <c r="B1962" s="1">
        <v>43772</v>
      </c>
      <c r="C1962" s="1">
        <v>43775</v>
      </c>
      <c r="D1962" s="1">
        <v>43797</v>
      </c>
      <c r="E1962" s="1">
        <v>43801</v>
      </c>
      <c r="F1962">
        <v>1</v>
      </c>
      <c r="G1962">
        <v>11</v>
      </c>
      <c r="H1962">
        <v>234</v>
      </c>
      <c r="I1962" s="6">
        <v>0.2</v>
      </c>
      <c r="J1962">
        <v>1</v>
      </c>
      <c r="K1962" t="str">
        <f>_xlfn.XLOOKUP(fCompras!F1962,dComprador!$A$2:$A$7,dComprador!$B$2:$B$7)</f>
        <v>Alon</v>
      </c>
      <c r="L1962" t="str">
        <f>_xlfn.XLOOKUP(J1962,dFornecedor!$A$2:$A$6,dFornecedor!$B$2:$B$6)</f>
        <v>NorthShore</v>
      </c>
      <c r="M1962" t="str">
        <f>_xlfn.XLOOKUP(G1962,dMateriaPrima!$A$2:$A$12,dMateriaPrima!$B$2:$B$12)</f>
        <v>Papel</v>
      </c>
      <c r="N1962" s="2">
        <f>_xlfn.XLOOKUP(G1962,dMateriaPrima!$A$2:$A$12,dMateriaPrima!$C$2:$C$12)</f>
        <v>9</v>
      </c>
      <c r="O1962" s="3">
        <f t="shared" si="150"/>
        <v>2106</v>
      </c>
      <c r="P1962" s="4">
        <f t="shared" si="151"/>
        <v>421.20000000000005</v>
      </c>
      <c r="Q1962" s="3">
        <f t="shared" si="152"/>
        <v>1684.8</v>
      </c>
      <c r="R1962" t="str">
        <f t="shared" si="153"/>
        <v>Em atraso</v>
      </c>
      <c r="S1962" s="5">
        <f t="shared" si="154"/>
        <v>4</v>
      </c>
    </row>
    <row r="1963" spans="1:19" x14ac:dyDescent="0.25">
      <c r="A1963">
        <v>1962</v>
      </c>
      <c r="B1963" s="1">
        <v>43772</v>
      </c>
      <c r="C1963" s="1">
        <v>43781</v>
      </c>
      <c r="D1963" s="1">
        <v>43804</v>
      </c>
      <c r="E1963" s="1">
        <v>43805</v>
      </c>
      <c r="F1963">
        <v>1</v>
      </c>
      <c r="G1963">
        <v>7</v>
      </c>
      <c r="H1963">
        <v>194</v>
      </c>
      <c r="I1963" s="6">
        <v>0</v>
      </c>
      <c r="J1963">
        <v>3</v>
      </c>
      <c r="K1963" t="str">
        <f>_xlfn.XLOOKUP(fCompras!F1963,dComprador!$A$2:$A$7,dComprador!$B$2:$B$7)</f>
        <v>Alon</v>
      </c>
      <c r="L1963" t="str">
        <f>_xlfn.XLOOKUP(J1963,dFornecedor!$A$2:$A$6,dFornecedor!$B$2:$B$6)</f>
        <v>StepUp</v>
      </c>
      <c r="M1963" t="str">
        <f>_xlfn.XLOOKUP(G1963,dMateriaPrima!$A$2:$A$12,dMateriaPrima!$B$2:$B$12)</f>
        <v>Poliéster</v>
      </c>
      <c r="N1963" s="2">
        <f>_xlfn.XLOOKUP(G1963,dMateriaPrima!$A$2:$A$12,dMateriaPrima!$C$2:$C$12)</f>
        <v>8</v>
      </c>
      <c r="O1963" s="3">
        <f t="shared" si="150"/>
        <v>1552</v>
      </c>
      <c r="P1963" s="4">
        <f t="shared" si="151"/>
        <v>0</v>
      </c>
      <c r="Q1963" s="3">
        <f t="shared" si="152"/>
        <v>1552</v>
      </c>
      <c r="R1963" t="str">
        <f t="shared" si="153"/>
        <v>Em atraso</v>
      </c>
      <c r="S1963" s="5">
        <f t="shared" si="154"/>
        <v>1</v>
      </c>
    </row>
    <row r="1964" spans="1:19" x14ac:dyDescent="0.25">
      <c r="A1964">
        <v>1963</v>
      </c>
      <c r="B1964" s="1">
        <v>43772</v>
      </c>
      <c r="C1964" s="1">
        <v>43772</v>
      </c>
      <c r="D1964" s="1">
        <v>43778</v>
      </c>
      <c r="E1964" s="1">
        <v>43781</v>
      </c>
      <c r="F1964">
        <v>4</v>
      </c>
      <c r="G1964">
        <v>9</v>
      </c>
      <c r="H1964">
        <v>82</v>
      </c>
      <c r="I1964" s="6">
        <v>0</v>
      </c>
      <c r="J1964">
        <v>4</v>
      </c>
      <c r="K1964" t="str">
        <f>_xlfn.XLOOKUP(fCompras!F1964,dComprador!$A$2:$A$7,dComprador!$B$2:$B$7)</f>
        <v>Lira</v>
      </c>
      <c r="L1964" t="str">
        <f>_xlfn.XLOOKUP(J1964,dFornecedor!$A$2:$A$6,dFornecedor!$B$2:$B$6)</f>
        <v>AlphaOmega</v>
      </c>
      <c r="M1964" t="str">
        <f>_xlfn.XLOOKUP(G1964,dMateriaPrima!$A$2:$A$12,dMateriaPrima!$B$2:$B$12)</f>
        <v>Couro</v>
      </c>
      <c r="N1964" s="2">
        <f>_xlfn.XLOOKUP(G1964,dMateriaPrima!$A$2:$A$12,dMateriaPrima!$C$2:$C$12)</f>
        <v>4.4000000000000004</v>
      </c>
      <c r="O1964" s="3">
        <f t="shared" si="150"/>
        <v>360.8</v>
      </c>
      <c r="P1964" s="4">
        <f t="shared" si="151"/>
        <v>0</v>
      </c>
      <c r="Q1964" s="3">
        <f t="shared" si="152"/>
        <v>360.8</v>
      </c>
      <c r="R1964" t="str">
        <f t="shared" si="153"/>
        <v>Em atraso</v>
      </c>
      <c r="S1964" s="5">
        <f t="shared" si="154"/>
        <v>3</v>
      </c>
    </row>
    <row r="1965" spans="1:19" x14ac:dyDescent="0.25">
      <c r="A1965">
        <v>1964</v>
      </c>
      <c r="B1965" s="1">
        <v>43772</v>
      </c>
      <c r="C1965" s="1">
        <v>43780</v>
      </c>
      <c r="D1965" s="1">
        <v>43784</v>
      </c>
      <c r="E1965" s="1">
        <v>43789</v>
      </c>
      <c r="F1965">
        <v>4</v>
      </c>
      <c r="G1965">
        <v>9</v>
      </c>
      <c r="H1965">
        <v>469</v>
      </c>
      <c r="I1965" s="6">
        <v>0</v>
      </c>
      <c r="J1965">
        <v>5</v>
      </c>
      <c r="K1965" t="str">
        <f>_xlfn.XLOOKUP(fCompras!F1965,dComprador!$A$2:$A$7,dComprador!$B$2:$B$7)</f>
        <v>Lira</v>
      </c>
      <c r="L1965" t="str">
        <f>_xlfn.XLOOKUP(J1965,dFornecedor!$A$2:$A$6,dFornecedor!$B$2:$B$6)</f>
        <v>Atlas</v>
      </c>
      <c r="M1965" t="str">
        <f>_xlfn.XLOOKUP(G1965,dMateriaPrima!$A$2:$A$12,dMateriaPrima!$B$2:$B$12)</f>
        <v>Couro</v>
      </c>
      <c r="N1965" s="2">
        <f>_xlfn.XLOOKUP(G1965,dMateriaPrima!$A$2:$A$12,dMateriaPrima!$C$2:$C$12)</f>
        <v>4.4000000000000004</v>
      </c>
      <c r="O1965" s="3">
        <f t="shared" si="150"/>
        <v>2063.6000000000004</v>
      </c>
      <c r="P1965" s="4">
        <f t="shared" si="151"/>
        <v>0</v>
      </c>
      <c r="Q1965" s="3">
        <f t="shared" si="152"/>
        <v>2063.6000000000004</v>
      </c>
      <c r="R1965" t="str">
        <f t="shared" si="153"/>
        <v>Em atraso</v>
      </c>
      <c r="S1965" s="5">
        <f t="shared" si="154"/>
        <v>5</v>
      </c>
    </row>
    <row r="1966" spans="1:19" x14ac:dyDescent="0.25">
      <c r="A1966">
        <v>1965</v>
      </c>
      <c r="B1966" s="1">
        <v>43772</v>
      </c>
      <c r="C1966" s="1">
        <v>43772</v>
      </c>
      <c r="D1966" s="1">
        <v>43790</v>
      </c>
      <c r="E1966" s="1">
        <v>43794</v>
      </c>
      <c r="F1966">
        <v>1</v>
      </c>
      <c r="G1966">
        <v>10</v>
      </c>
      <c r="H1966">
        <v>90</v>
      </c>
      <c r="I1966" s="6">
        <v>0</v>
      </c>
      <c r="J1966">
        <v>4</v>
      </c>
      <c r="K1966" t="str">
        <f>_xlfn.XLOOKUP(fCompras!F1966,dComprador!$A$2:$A$7,dComprador!$B$2:$B$7)</f>
        <v>Alon</v>
      </c>
      <c r="L1966" t="str">
        <f>_xlfn.XLOOKUP(J1966,dFornecedor!$A$2:$A$6,dFornecedor!$B$2:$B$6)</f>
        <v>AlphaOmega</v>
      </c>
      <c r="M1966" t="str">
        <f>_xlfn.XLOOKUP(G1966,dMateriaPrima!$A$2:$A$12,dMateriaPrima!$B$2:$B$12)</f>
        <v>Pedra Britada</v>
      </c>
      <c r="N1966" s="2">
        <f>_xlfn.XLOOKUP(G1966,dMateriaPrima!$A$2:$A$12,dMateriaPrima!$C$2:$C$12)</f>
        <v>56</v>
      </c>
      <c r="O1966" s="3">
        <f t="shared" si="150"/>
        <v>5040</v>
      </c>
      <c r="P1966" s="4">
        <f t="shared" si="151"/>
        <v>0</v>
      </c>
      <c r="Q1966" s="3">
        <f t="shared" si="152"/>
        <v>5040</v>
      </c>
      <c r="R1966" t="str">
        <f t="shared" si="153"/>
        <v>Em atraso</v>
      </c>
      <c r="S1966" s="5">
        <f t="shared" si="154"/>
        <v>4</v>
      </c>
    </row>
    <row r="1967" spans="1:19" x14ac:dyDescent="0.25">
      <c r="A1967">
        <v>1966</v>
      </c>
      <c r="B1967" s="1">
        <v>43772</v>
      </c>
      <c r="C1967" s="1">
        <v>43778</v>
      </c>
      <c r="D1967" s="1">
        <v>43789</v>
      </c>
      <c r="E1967" s="1">
        <v>43791</v>
      </c>
      <c r="F1967">
        <v>1</v>
      </c>
      <c r="G1967">
        <v>9</v>
      </c>
      <c r="H1967">
        <v>65</v>
      </c>
      <c r="I1967" s="6">
        <v>0.21</v>
      </c>
      <c r="J1967">
        <v>3</v>
      </c>
      <c r="K1967" t="str">
        <f>_xlfn.XLOOKUP(fCompras!F1967,dComprador!$A$2:$A$7,dComprador!$B$2:$B$7)</f>
        <v>Alon</v>
      </c>
      <c r="L1967" t="str">
        <f>_xlfn.XLOOKUP(J1967,dFornecedor!$A$2:$A$6,dFornecedor!$B$2:$B$6)</f>
        <v>StepUp</v>
      </c>
      <c r="M1967" t="str">
        <f>_xlfn.XLOOKUP(G1967,dMateriaPrima!$A$2:$A$12,dMateriaPrima!$B$2:$B$12)</f>
        <v>Couro</v>
      </c>
      <c r="N1967" s="2">
        <f>_xlfn.XLOOKUP(G1967,dMateriaPrima!$A$2:$A$12,dMateriaPrima!$C$2:$C$12)</f>
        <v>4.4000000000000004</v>
      </c>
      <c r="O1967" s="3">
        <f t="shared" si="150"/>
        <v>286</v>
      </c>
      <c r="P1967" s="4">
        <f t="shared" si="151"/>
        <v>60.059999999999995</v>
      </c>
      <c r="Q1967" s="3">
        <f t="shared" si="152"/>
        <v>225.94</v>
      </c>
      <c r="R1967" t="str">
        <f t="shared" si="153"/>
        <v>Em atraso</v>
      </c>
      <c r="S1967" s="5">
        <f t="shared" si="154"/>
        <v>2</v>
      </c>
    </row>
    <row r="1968" spans="1:19" x14ac:dyDescent="0.25">
      <c r="A1968">
        <v>1967</v>
      </c>
      <c r="B1968" s="1">
        <v>43772</v>
      </c>
      <c r="C1968" s="1">
        <v>43780</v>
      </c>
      <c r="D1968" s="1">
        <v>43790</v>
      </c>
      <c r="E1968" s="1">
        <v>43792</v>
      </c>
      <c r="F1968">
        <v>1</v>
      </c>
      <c r="G1968">
        <v>5</v>
      </c>
      <c r="H1968">
        <v>143</v>
      </c>
      <c r="I1968" s="6">
        <v>0</v>
      </c>
      <c r="J1968">
        <v>2</v>
      </c>
      <c r="K1968" t="str">
        <f>_xlfn.XLOOKUP(fCompras!F1968,dComprador!$A$2:$A$7,dComprador!$B$2:$B$7)</f>
        <v>Alon</v>
      </c>
      <c r="L1968" t="str">
        <f>_xlfn.XLOOKUP(J1968,dFornecedor!$A$2:$A$6,dFornecedor!$B$2:$B$6)</f>
        <v>Minerva</v>
      </c>
      <c r="M1968" t="str">
        <f>_xlfn.XLOOKUP(G1968,dMateriaPrima!$A$2:$A$12,dMateriaPrima!$B$2:$B$12)</f>
        <v>Areia</v>
      </c>
      <c r="N1968" s="2">
        <f>_xlfn.XLOOKUP(G1968,dMateriaPrima!$A$2:$A$12,dMateriaPrima!$C$2:$C$12)</f>
        <v>3.59</v>
      </c>
      <c r="O1968" s="3">
        <f t="shared" si="150"/>
        <v>513.37</v>
      </c>
      <c r="P1968" s="4">
        <f t="shared" si="151"/>
        <v>0</v>
      </c>
      <c r="Q1968" s="3">
        <f t="shared" si="152"/>
        <v>513.37</v>
      </c>
      <c r="R1968" t="str">
        <f t="shared" si="153"/>
        <v>Em atraso</v>
      </c>
      <c r="S1968" s="5">
        <f t="shared" si="154"/>
        <v>2</v>
      </c>
    </row>
    <row r="1969" spans="1:19" x14ac:dyDescent="0.25">
      <c r="A1969">
        <v>1968</v>
      </c>
      <c r="B1969" s="1">
        <v>43772</v>
      </c>
      <c r="C1969" s="1">
        <v>43778</v>
      </c>
      <c r="D1969" s="1">
        <v>43785</v>
      </c>
      <c r="E1969" s="1">
        <v>43785</v>
      </c>
      <c r="F1969">
        <v>3</v>
      </c>
      <c r="G1969">
        <v>4</v>
      </c>
      <c r="H1969">
        <v>2</v>
      </c>
      <c r="I1969" s="6">
        <v>0</v>
      </c>
      <c r="J1969">
        <v>1</v>
      </c>
      <c r="K1969" t="str">
        <f>_xlfn.XLOOKUP(fCompras!F1969,dComprador!$A$2:$A$7,dComprador!$B$2:$B$7)</f>
        <v>Diego</v>
      </c>
      <c r="L1969" t="str">
        <f>_xlfn.XLOOKUP(J1969,dFornecedor!$A$2:$A$6,dFornecedor!$B$2:$B$6)</f>
        <v>NorthShore</v>
      </c>
      <c r="M1969" t="str">
        <f>_xlfn.XLOOKUP(G1969,dMateriaPrima!$A$2:$A$12,dMateriaPrima!$B$2:$B$12)</f>
        <v>Madeira</v>
      </c>
      <c r="N1969" s="2">
        <f>_xlfn.XLOOKUP(G1969,dMateriaPrima!$A$2:$A$12,dMateriaPrima!$C$2:$C$12)</f>
        <v>168</v>
      </c>
      <c r="O1969" s="3">
        <f t="shared" si="150"/>
        <v>336</v>
      </c>
      <c r="P1969" s="4">
        <f t="shared" si="151"/>
        <v>0</v>
      </c>
      <c r="Q1969" s="3">
        <f t="shared" si="152"/>
        <v>336</v>
      </c>
      <c r="R1969" t="str">
        <f t="shared" si="153"/>
        <v>No prazo</v>
      </c>
      <c r="S1969" s="5">
        <f t="shared" si="154"/>
        <v>0</v>
      </c>
    </row>
    <row r="1970" spans="1:19" x14ac:dyDescent="0.25">
      <c r="A1970">
        <v>1969</v>
      </c>
      <c r="B1970" s="1">
        <v>43772</v>
      </c>
      <c r="C1970" s="1">
        <v>43779</v>
      </c>
      <c r="D1970" s="1">
        <v>43784</v>
      </c>
      <c r="E1970" s="1">
        <v>43787</v>
      </c>
      <c r="F1970">
        <v>3</v>
      </c>
      <c r="G1970">
        <v>3</v>
      </c>
      <c r="H1970">
        <v>264</v>
      </c>
      <c r="I1970" s="6">
        <v>0</v>
      </c>
      <c r="J1970">
        <v>3</v>
      </c>
      <c r="K1970" t="str">
        <f>_xlfn.XLOOKUP(fCompras!F1970,dComprador!$A$2:$A$7,dComprador!$B$2:$B$7)</f>
        <v>Diego</v>
      </c>
      <c r="L1970" t="str">
        <f>_xlfn.XLOOKUP(J1970,dFornecedor!$A$2:$A$6,dFornecedor!$B$2:$B$6)</f>
        <v>StepUp</v>
      </c>
      <c r="M1970" t="str">
        <f>_xlfn.XLOOKUP(G1970,dMateriaPrima!$A$2:$A$12,dMateriaPrima!$B$2:$B$12)</f>
        <v>Barra Metal</v>
      </c>
      <c r="N1970" s="2">
        <f>_xlfn.XLOOKUP(G1970,dMateriaPrima!$A$2:$A$12,dMateriaPrima!$C$2:$C$12)</f>
        <v>565</v>
      </c>
      <c r="O1970" s="3">
        <f t="shared" si="150"/>
        <v>149160</v>
      </c>
      <c r="P1970" s="4">
        <f t="shared" si="151"/>
        <v>0</v>
      </c>
      <c r="Q1970" s="3">
        <f t="shared" si="152"/>
        <v>149160</v>
      </c>
      <c r="R1970" t="str">
        <f t="shared" si="153"/>
        <v>Em atraso</v>
      </c>
      <c r="S1970" s="5">
        <f t="shared" si="154"/>
        <v>3</v>
      </c>
    </row>
    <row r="1971" spans="1:19" x14ac:dyDescent="0.25">
      <c r="A1971">
        <v>1970</v>
      </c>
      <c r="B1971" s="1">
        <v>43772</v>
      </c>
      <c r="C1971" s="1">
        <v>43773</v>
      </c>
      <c r="D1971" s="1">
        <v>43790</v>
      </c>
      <c r="E1971" s="1">
        <v>43789</v>
      </c>
      <c r="F1971">
        <v>1</v>
      </c>
      <c r="G1971">
        <v>9</v>
      </c>
      <c r="H1971">
        <v>78</v>
      </c>
      <c r="I1971" s="6">
        <v>0</v>
      </c>
      <c r="J1971">
        <v>3</v>
      </c>
      <c r="K1971" t="str">
        <f>_xlfn.XLOOKUP(fCompras!F1971,dComprador!$A$2:$A$7,dComprador!$B$2:$B$7)</f>
        <v>Alon</v>
      </c>
      <c r="L1971" t="str">
        <f>_xlfn.XLOOKUP(J1971,dFornecedor!$A$2:$A$6,dFornecedor!$B$2:$B$6)</f>
        <v>StepUp</v>
      </c>
      <c r="M1971" t="str">
        <f>_xlfn.XLOOKUP(G1971,dMateriaPrima!$A$2:$A$12,dMateriaPrima!$B$2:$B$12)</f>
        <v>Couro</v>
      </c>
      <c r="N1971" s="2">
        <f>_xlfn.XLOOKUP(G1971,dMateriaPrima!$A$2:$A$12,dMateriaPrima!$C$2:$C$12)</f>
        <v>4.4000000000000004</v>
      </c>
      <c r="O1971" s="3">
        <f t="shared" si="150"/>
        <v>343.20000000000005</v>
      </c>
      <c r="P1971" s="4">
        <f t="shared" si="151"/>
        <v>0</v>
      </c>
      <c r="Q1971" s="3">
        <f t="shared" si="152"/>
        <v>343.20000000000005</v>
      </c>
      <c r="R1971" t="str">
        <f t="shared" si="153"/>
        <v>No prazo</v>
      </c>
      <c r="S1971" s="5">
        <f t="shared" si="154"/>
        <v>0</v>
      </c>
    </row>
    <row r="1972" spans="1:19" x14ac:dyDescent="0.25">
      <c r="A1972">
        <v>1971</v>
      </c>
      <c r="B1972" s="1">
        <v>43772</v>
      </c>
      <c r="C1972" s="1">
        <v>43773</v>
      </c>
      <c r="D1972" s="1">
        <v>43790</v>
      </c>
      <c r="E1972" s="1">
        <v>43791</v>
      </c>
      <c r="F1972">
        <v>1</v>
      </c>
      <c r="G1972">
        <v>6</v>
      </c>
      <c r="H1972">
        <v>111</v>
      </c>
      <c r="I1972" s="6">
        <v>0</v>
      </c>
      <c r="J1972">
        <v>3</v>
      </c>
      <c r="K1972" t="str">
        <f>_xlfn.XLOOKUP(fCompras!F1972,dComprador!$A$2:$A$7,dComprador!$B$2:$B$7)</f>
        <v>Alon</v>
      </c>
      <c r="L1972" t="str">
        <f>_xlfn.XLOOKUP(J1972,dFornecedor!$A$2:$A$6,dFornecedor!$B$2:$B$6)</f>
        <v>StepUp</v>
      </c>
      <c r="M1972" t="str">
        <f>_xlfn.XLOOKUP(G1972,dMateriaPrima!$A$2:$A$12,dMateriaPrima!$B$2:$B$12)</f>
        <v>Fio Algodão</v>
      </c>
      <c r="N1972" s="2">
        <f>_xlfn.XLOOKUP(G1972,dMateriaPrima!$A$2:$A$12,dMateriaPrima!$C$2:$C$12)</f>
        <v>55.9</v>
      </c>
      <c r="O1972" s="3">
        <f t="shared" si="150"/>
        <v>6204.9</v>
      </c>
      <c r="P1972" s="4">
        <f t="shared" si="151"/>
        <v>0</v>
      </c>
      <c r="Q1972" s="3">
        <f t="shared" si="152"/>
        <v>6204.9</v>
      </c>
      <c r="R1972" t="str">
        <f t="shared" si="153"/>
        <v>Em atraso</v>
      </c>
      <c r="S1972" s="5">
        <f t="shared" si="154"/>
        <v>1</v>
      </c>
    </row>
    <row r="1973" spans="1:19" x14ac:dyDescent="0.25">
      <c r="A1973">
        <v>1972</v>
      </c>
      <c r="B1973" s="1">
        <v>43772</v>
      </c>
      <c r="C1973" s="1">
        <v>43781</v>
      </c>
      <c r="D1973" s="1">
        <v>43786</v>
      </c>
      <c r="E1973" s="1">
        <v>43789</v>
      </c>
      <c r="F1973">
        <v>2</v>
      </c>
      <c r="G1973">
        <v>4</v>
      </c>
      <c r="H1973">
        <v>339</v>
      </c>
      <c r="I1973" s="6">
        <v>0</v>
      </c>
      <c r="J1973">
        <v>2</v>
      </c>
      <c r="K1973" t="str">
        <f>_xlfn.XLOOKUP(fCompras!F1973,dComprador!$A$2:$A$7,dComprador!$B$2:$B$7)</f>
        <v>João</v>
      </c>
      <c r="L1973" t="str">
        <f>_xlfn.XLOOKUP(J1973,dFornecedor!$A$2:$A$6,dFornecedor!$B$2:$B$6)</f>
        <v>Minerva</v>
      </c>
      <c r="M1973" t="str">
        <f>_xlfn.XLOOKUP(G1973,dMateriaPrima!$A$2:$A$12,dMateriaPrima!$B$2:$B$12)</f>
        <v>Madeira</v>
      </c>
      <c r="N1973" s="2">
        <f>_xlfn.XLOOKUP(G1973,dMateriaPrima!$A$2:$A$12,dMateriaPrima!$C$2:$C$12)</f>
        <v>168</v>
      </c>
      <c r="O1973" s="3">
        <f t="shared" si="150"/>
        <v>56952</v>
      </c>
      <c r="P1973" s="4">
        <f t="shared" si="151"/>
        <v>0</v>
      </c>
      <c r="Q1973" s="3">
        <f t="shared" si="152"/>
        <v>56952</v>
      </c>
      <c r="R1973" t="str">
        <f t="shared" si="153"/>
        <v>Em atraso</v>
      </c>
      <c r="S1973" s="5">
        <f t="shared" si="154"/>
        <v>3</v>
      </c>
    </row>
    <row r="1974" spans="1:19" x14ac:dyDescent="0.25">
      <c r="A1974">
        <v>1973</v>
      </c>
      <c r="B1974" s="1">
        <v>43772</v>
      </c>
      <c r="C1974" s="1">
        <v>43781</v>
      </c>
      <c r="D1974" s="1">
        <v>43803</v>
      </c>
      <c r="E1974" s="1">
        <v>43807</v>
      </c>
      <c r="F1974">
        <v>1</v>
      </c>
      <c r="G1974">
        <v>6</v>
      </c>
      <c r="H1974">
        <v>165</v>
      </c>
      <c r="I1974" s="6">
        <v>0</v>
      </c>
      <c r="J1974">
        <v>2</v>
      </c>
      <c r="K1974" t="str">
        <f>_xlfn.XLOOKUP(fCompras!F1974,dComprador!$A$2:$A$7,dComprador!$B$2:$B$7)</f>
        <v>Alon</v>
      </c>
      <c r="L1974" t="str">
        <f>_xlfn.XLOOKUP(J1974,dFornecedor!$A$2:$A$6,dFornecedor!$B$2:$B$6)</f>
        <v>Minerva</v>
      </c>
      <c r="M1974" t="str">
        <f>_xlfn.XLOOKUP(G1974,dMateriaPrima!$A$2:$A$12,dMateriaPrima!$B$2:$B$12)</f>
        <v>Fio Algodão</v>
      </c>
      <c r="N1974" s="2">
        <f>_xlfn.XLOOKUP(G1974,dMateriaPrima!$A$2:$A$12,dMateriaPrima!$C$2:$C$12)</f>
        <v>55.9</v>
      </c>
      <c r="O1974" s="3">
        <f t="shared" si="150"/>
        <v>9223.5</v>
      </c>
      <c r="P1974" s="4">
        <f t="shared" si="151"/>
        <v>0</v>
      </c>
      <c r="Q1974" s="3">
        <f t="shared" si="152"/>
        <v>9223.5</v>
      </c>
      <c r="R1974" t="str">
        <f t="shared" si="153"/>
        <v>Em atraso</v>
      </c>
      <c r="S1974" s="5">
        <f t="shared" si="154"/>
        <v>4</v>
      </c>
    </row>
    <row r="1975" spans="1:19" x14ac:dyDescent="0.25">
      <c r="A1975">
        <v>1974</v>
      </c>
      <c r="B1975" s="1">
        <v>43773</v>
      </c>
      <c r="C1975" s="1">
        <v>43773</v>
      </c>
      <c r="D1975" s="1">
        <v>43780</v>
      </c>
      <c r="E1975" s="1">
        <v>43781</v>
      </c>
      <c r="F1975">
        <v>4</v>
      </c>
      <c r="G1975">
        <v>8</v>
      </c>
      <c r="H1975">
        <v>83</v>
      </c>
      <c r="I1975" s="6">
        <v>0</v>
      </c>
      <c r="J1975">
        <v>2</v>
      </c>
      <c r="K1975" t="str">
        <f>_xlfn.XLOOKUP(fCompras!F1975,dComprador!$A$2:$A$7,dComprador!$B$2:$B$7)</f>
        <v>Lira</v>
      </c>
      <c r="L1975" t="str">
        <f>_xlfn.XLOOKUP(J1975,dFornecedor!$A$2:$A$6,dFornecedor!$B$2:$B$6)</f>
        <v>Minerva</v>
      </c>
      <c r="M1975" t="str">
        <f>_xlfn.XLOOKUP(G1975,dMateriaPrima!$A$2:$A$12,dMateriaPrima!$B$2:$B$12)</f>
        <v>Cimento</v>
      </c>
      <c r="N1975" s="2">
        <f>_xlfn.XLOOKUP(G1975,dMateriaPrima!$A$2:$A$12,dMateriaPrima!$C$2:$C$12)</f>
        <v>23</v>
      </c>
      <c r="O1975" s="3">
        <f t="shared" si="150"/>
        <v>1909</v>
      </c>
      <c r="P1975" s="4">
        <f t="shared" si="151"/>
        <v>0</v>
      </c>
      <c r="Q1975" s="3">
        <f t="shared" si="152"/>
        <v>1909</v>
      </c>
      <c r="R1975" t="str">
        <f t="shared" si="153"/>
        <v>Em atraso</v>
      </c>
      <c r="S1975" s="5">
        <f t="shared" si="154"/>
        <v>1</v>
      </c>
    </row>
    <row r="1976" spans="1:19" x14ac:dyDescent="0.25">
      <c r="A1976">
        <v>1975</v>
      </c>
      <c r="B1976" s="1">
        <v>43773</v>
      </c>
      <c r="C1976" s="1">
        <v>43773</v>
      </c>
      <c r="D1976" s="1">
        <v>43780</v>
      </c>
      <c r="E1976" s="1">
        <v>43783</v>
      </c>
      <c r="F1976">
        <v>4</v>
      </c>
      <c r="G1976">
        <v>1</v>
      </c>
      <c r="H1976">
        <v>66</v>
      </c>
      <c r="I1976" s="6">
        <v>0</v>
      </c>
      <c r="J1976">
        <v>2</v>
      </c>
      <c r="K1976" t="str">
        <f>_xlfn.XLOOKUP(fCompras!F1976,dComprador!$A$2:$A$7,dComprador!$B$2:$B$7)</f>
        <v>Lira</v>
      </c>
      <c r="L1976" t="str">
        <f>_xlfn.XLOOKUP(J1976,dFornecedor!$A$2:$A$6,dFornecedor!$B$2:$B$6)</f>
        <v>Minerva</v>
      </c>
      <c r="M1976" t="str">
        <f>_xlfn.XLOOKUP(G1976,dMateriaPrima!$A$2:$A$12,dMateriaPrima!$B$2:$B$12)</f>
        <v>Tecido</v>
      </c>
      <c r="N1976" s="2">
        <f>_xlfn.XLOOKUP(G1976,dMateriaPrima!$A$2:$A$12,dMateriaPrima!$C$2:$C$12)</f>
        <v>18</v>
      </c>
      <c r="O1976" s="3">
        <f t="shared" si="150"/>
        <v>1188</v>
      </c>
      <c r="P1976" s="4">
        <f t="shared" si="151"/>
        <v>0</v>
      </c>
      <c r="Q1976" s="3">
        <f t="shared" si="152"/>
        <v>1188</v>
      </c>
      <c r="R1976" t="str">
        <f t="shared" si="153"/>
        <v>Em atraso</v>
      </c>
      <c r="S1976" s="5">
        <f t="shared" si="154"/>
        <v>3</v>
      </c>
    </row>
    <row r="1977" spans="1:19" x14ac:dyDescent="0.25">
      <c r="A1977">
        <v>1976</v>
      </c>
      <c r="B1977" s="1">
        <v>43773</v>
      </c>
      <c r="C1977" s="1">
        <v>43782</v>
      </c>
      <c r="D1977" s="1">
        <v>43783</v>
      </c>
      <c r="E1977" s="1">
        <v>43788</v>
      </c>
      <c r="F1977">
        <v>4</v>
      </c>
      <c r="G1977">
        <v>11</v>
      </c>
      <c r="H1977">
        <v>521</v>
      </c>
      <c r="I1977" s="6">
        <v>0</v>
      </c>
      <c r="J1977">
        <v>1</v>
      </c>
      <c r="K1977" t="str">
        <f>_xlfn.XLOOKUP(fCompras!F1977,dComprador!$A$2:$A$7,dComprador!$B$2:$B$7)</f>
        <v>Lira</v>
      </c>
      <c r="L1977" t="str">
        <f>_xlfn.XLOOKUP(J1977,dFornecedor!$A$2:$A$6,dFornecedor!$B$2:$B$6)</f>
        <v>NorthShore</v>
      </c>
      <c r="M1977" t="str">
        <f>_xlfn.XLOOKUP(G1977,dMateriaPrima!$A$2:$A$12,dMateriaPrima!$B$2:$B$12)</f>
        <v>Papel</v>
      </c>
      <c r="N1977" s="2">
        <f>_xlfn.XLOOKUP(G1977,dMateriaPrima!$A$2:$A$12,dMateriaPrima!$C$2:$C$12)</f>
        <v>9</v>
      </c>
      <c r="O1977" s="3">
        <f t="shared" si="150"/>
        <v>4689</v>
      </c>
      <c r="P1977" s="4">
        <f t="shared" si="151"/>
        <v>0</v>
      </c>
      <c r="Q1977" s="3">
        <f t="shared" si="152"/>
        <v>4689</v>
      </c>
      <c r="R1977" t="str">
        <f t="shared" si="153"/>
        <v>Em atraso</v>
      </c>
      <c r="S1977" s="5">
        <f t="shared" si="154"/>
        <v>5</v>
      </c>
    </row>
    <row r="1978" spans="1:19" x14ac:dyDescent="0.25">
      <c r="A1978">
        <v>1977</v>
      </c>
      <c r="B1978" s="1">
        <v>43773</v>
      </c>
      <c r="C1978" s="1">
        <v>43774</v>
      </c>
      <c r="D1978" s="1">
        <v>43779</v>
      </c>
      <c r="E1978" s="1">
        <v>43782</v>
      </c>
      <c r="F1978">
        <v>4</v>
      </c>
      <c r="G1978">
        <v>10</v>
      </c>
      <c r="H1978">
        <v>148</v>
      </c>
      <c r="I1978" s="6">
        <v>0</v>
      </c>
      <c r="J1978">
        <v>3</v>
      </c>
      <c r="K1978" t="str">
        <f>_xlfn.XLOOKUP(fCompras!F1978,dComprador!$A$2:$A$7,dComprador!$B$2:$B$7)</f>
        <v>Lira</v>
      </c>
      <c r="L1978" t="str">
        <f>_xlfn.XLOOKUP(J1978,dFornecedor!$A$2:$A$6,dFornecedor!$B$2:$B$6)</f>
        <v>StepUp</v>
      </c>
      <c r="M1978" t="str">
        <f>_xlfn.XLOOKUP(G1978,dMateriaPrima!$A$2:$A$12,dMateriaPrima!$B$2:$B$12)</f>
        <v>Pedra Britada</v>
      </c>
      <c r="N1978" s="2">
        <f>_xlfn.XLOOKUP(G1978,dMateriaPrima!$A$2:$A$12,dMateriaPrima!$C$2:$C$12)</f>
        <v>56</v>
      </c>
      <c r="O1978" s="3">
        <f t="shared" si="150"/>
        <v>8288</v>
      </c>
      <c r="P1978" s="4">
        <f t="shared" si="151"/>
        <v>0</v>
      </c>
      <c r="Q1978" s="3">
        <f t="shared" si="152"/>
        <v>8288</v>
      </c>
      <c r="R1978" t="str">
        <f t="shared" si="153"/>
        <v>Em atraso</v>
      </c>
      <c r="S1978" s="5">
        <f t="shared" si="154"/>
        <v>3</v>
      </c>
    </row>
    <row r="1979" spans="1:19" x14ac:dyDescent="0.25">
      <c r="A1979">
        <v>1978</v>
      </c>
      <c r="B1979" s="1">
        <v>43773</v>
      </c>
      <c r="C1979" s="1">
        <v>43782</v>
      </c>
      <c r="D1979" s="1">
        <v>43792</v>
      </c>
      <c r="E1979" s="1">
        <v>43795</v>
      </c>
      <c r="F1979">
        <v>1</v>
      </c>
      <c r="G1979">
        <v>8</v>
      </c>
      <c r="H1979">
        <v>23</v>
      </c>
      <c r="I1979" s="6">
        <v>0</v>
      </c>
      <c r="J1979">
        <v>3</v>
      </c>
      <c r="K1979" t="str">
        <f>_xlfn.XLOOKUP(fCompras!F1979,dComprador!$A$2:$A$7,dComprador!$B$2:$B$7)</f>
        <v>Alon</v>
      </c>
      <c r="L1979" t="str">
        <f>_xlfn.XLOOKUP(J1979,dFornecedor!$A$2:$A$6,dFornecedor!$B$2:$B$6)</f>
        <v>StepUp</v>
      </c>
      <c r="M1979" t="str">
        <f>_xlfn.XLOOKUP(G1979,dMateriaPrima!$A$2:$A$12,dMateriaPrima!$B$2:$B$12)</f>
        <v>Cimento</v>
      </c>
      <c r="N1979" s="2">
        <f>_xlfn.XLOOKUP(G1979,dMateriaPrima!$A$2:$A$12,dMateriaPrima!$C$2:$C$12)</f>
        <v>23</v>
      </c>
      <c r="O1979" s="3">
        <f t="shared" si="150"/>
        <v>529</v>
      </c>
      <c r="P1979" s="4">
        <f t="shared" si="151"/>
        <v>0</v>
      </c>
      <c r="Q1979" s="3">
        <f t="shared" si="152"/>
        <v>529</v>
      </c>
      <c r="R1979" t="str">
        <f t="shared" si="153"/>
        <v>Em atraso</v>
      </c>
      <c r="S1979" s="5">
        <f t="shared" si="154"/>
        <v>3</v>
      </c>
    </row>
    <row r="1980" spans="1:19" x14ac:dyDescent="0.25">
      <c r="A1980">
        <v>1979</v>
      </c>
      <c r="B1980" s="1">
        <v>43773</v>
      </c>
      <c r="C1980" s="1">
        <v>43774</v>
      </c>
      <c r="D1980" s="1">
        <v>43786</v>
      </c>
      <c r="E1980" s="1">
        <v>43786</v>
      </c>
      <c r="F1980">
        <v>3</v>
      </c>
      <c r="G1980">
        <v>9</v>
      </c>
      <c r="H1980">
        <v>115</v>
      </c>
      <c r="I1980" s="6">
        <v>0</v>
      </c>
      <c r="J1980">
        <v>3</v>
      </c>
      <c r="K1980" t="str">
        <f>_xlfn.XLOOKUP(fCompras!F1980,dComprador!$A$2:$A$7,dComprador!$B$2:$B$7)</f>
        <v>Diego</v>
      </c>
      <c r="L1980" t="str">
        <f>_xlfn.XLOOKUP(J1980,dFornecedor!$A$2:$A$6,dFornecedor!$B$2:$B$6)</f>
        <v>StepUp</v>
      </c>
      <c r="M1980" t="str">
        <f>_xlfn.XLOOKUP(G1980,dMateriaPrima!$A$2:$A$12,dMateriaPrima!$B$2:$B$12)</f>
        <v>Couro</v>
      </c>
      <c r="N1980" s="2">
        <f>_xlfn.XLOOKUP(G1980,dMateriaPrima!$A$2:$A$12,dMateriaPrima!$C$2:$C$12)</f>
        <v>4.4000000000000004</v>
      </c>
      <c r="O1980" s="3">
        <f t="shared" si="150"/>
        <v>506.00000000000006</v>
      </c>
      <c r="P1980" s="4">
        <f t="shared" si="151"/>
        <v>0</v>
      </c>
      <c r="Q1980" s="3">
        <f t="shared" si="152"/>
        <v>506.00000000000006</v>
      </c>
      <c r="R1980" t="str">
        <f t="shared" si="153"/>
        <v>No prazo</v>
      </c>
      <c r="S1980" s="5">
        <f t="shared" si="154"/>
        <v>0</v>
      </c>
    </row>
    <row r="1981" spans="1:19" x14ac:dyDescent="0.25">
      <c r="A1981">
        <v>1980</v>
      </c>
      <c r="B1981" s="1">
        <v>43773</v>
      </c>
      <c r="C1981" s="1">
        <v>43781</v>
      </c>
      <c r="D1981" s="1">
        <v>43792</v>
      </c>
      <c r="E1981" s="1">
        <v>43792</v>
      </c>
      <c r="F1981">
        <v>1</v>
      </c>
      <c r="G1981">
        <v>1</v>
      </c>
      <c r="H1981">
        <v>211</v>
      </c>
      <c r="I1981" s="6">
        <v>0</v>
      </c>
      <c r="J1981">
        <v>2</v>
      </c>
      <c r="K1981" t="str">
        <f>_xlfn.XLOOKUP(fCompras!F1981,dComprador!$A$2:$A$7,dComprador!$B$2:$B$7)</f>
        <v>Alon</v>
      </c>
      <c r="L1981" t="str">
        <f>_xlfn.XLOOKUP(J1981,dFornecedor!$A$2:$A$6,dFornecedor!$B$2:$B$6)</f>
        <v>Minerva</v>
      </c>
      <c r="M1981" t="str">
        <f>_xlfn.XLOOKUP(G1981,dMateriaPrima!$A$2:$A$12,dMateriaPrima!$B$2:$B$12)</f>
        <v>Tecido</v>
      </c>
      <c r="N1981" s="2">
        <f>_xlfn.XLOOKUP(G1981,dMateriaPrima!$A$2:$A$12,dMateriaPrima!$C$2:$C$12)</f>
        <v>18</v>
      </c>
      <c r="O1981" s="3">
        <f t="shared" si="150"/>
        <v>3798</v>
      </c>
      <c r="P1981" s="4">
        <f t="shared" si="151"/>
        <v>0</v>
      </c>
      <c r="Q1981" s="3">
        <f t="shared" si="152"/>
        <v>3798</v>
      </c>
      <c r="R1981" t="str">
        <f t="shared" si="153"/>
        <v>No prazo</v>
      </c>
      <c r="S1981" s="5">
        <f t="shared" si="154"/>
        <v>0</v>
      </c>
    </row>
    <row r="1982" spans="1:19" x14ac:dyDescent="0.25">
      <c r="A1982">
        <v>1981</v>
      </c>
      <c r="B1982" s="1">
        <v>43773</v>
      </c>
      <c r="C1982" s="1">
        <v>43780</v>
      </c>
      <c r="D1982" s="1">
        <v>43802</v>
      </c>
      <c r="E1982" s="1">
        <v>43803</v>
      </c>
      <c r="F1982">
        <v>1</v>
      </c>
      <c r="G1982">
        <v>7</v>
      </c>
      <c r="H1982">
        <v>125</v>
      </c>
      <c r="I1982" s="6">
        <v>0</v>
      </c>
      <c r="J1982">
        <v>2</v>
      </c>
      <c r="K1982" t="str">
        <f>_xlfn.XLOOKUP(fCompras!F1982,dComprador!$A$2:$A$7,dComprador!$B$2:$B$7)</f>
        <v>Alon</v>
      </c>
      <c r="L1982" t="str">
        <f>_xlfn.XLOOKUP(J1982,dFornecedor!$A$2:$A$6,dFornecedor!$B$2:$B$6)</f>
        <v>Minerva</v>
      </c>
      <c r="M1982" t="str">
        <f>_xlfn.XLOOKUP(G1982,dMateriaPrima!$A$2:$A$12,dMateriaPrima!$B$2:$B$12)</f>
        <v>Poliéster</v>
      </c>
      <c r="N1982" s="2">
        <f>_xlfn.XLOOKUP(G1982,dMateriaPrima!$A$2:$A$12,dMateriaPrima!$C$2:$C$12)</f>
        <v>8</v>
      </c>
      <c r="O1982" s="3">
        <f t="shared" si="150"/>
        <v>1000</v>
      </c>
      <c r="P1982" s="4">
        <f t="shared" si="151"/>
        <v>0</v>
      </c>
      <c r="Q1982" s="3">
        <f t="shared" si="152"/>
        <v>1000</v>
      </c>
      <c r="R1982" t="str">
        <f t="shared" si="153"/>
        <v>Em atraso</v>
      </c>
      <c r="S1982" s="5">
        <f t="shared" si="154"/>
        <v>1</v>
      </c>
    </row>
    <row r="1983" spans="1:19" x14ac:dyDescent="0.25">
      <c r="A1983">
        <v>1982</v>
      </c>
      <c r="B1983" s="1">
        <v>43773</v>
      </c>
      <c r="C1983" s="1">
        <v>43777</v>
      </c>
      <c r="D1983" s="1">
        <v>43793</v>
      </c>
      <c r="E1983" s="1">
        <v>43793</v>
      </c>
      <c r="F1983">
        <v>1</v>
      </c>
      <c r="G1983">
        <v>9</v>
      </c>
      <c r="H1983">
        <v>7</v>
      </c>
      <c r="I1983" s="6">
        <v>0</v>
      </c>
      <c r="J1983">
        <v>4</v>
      </c>
      <c r="K1983" t="str">
        <f>_xlfn.XLOOKUP(fCompras!F1983,dComprador!$A$2:$A$7,dComprador!$B$2:$B$7)</f>
        <v>Alon</v>
      </c>
      <c r="L1983" t="str">
        <f>_xlfn.XLOOKUP(J1983,dFornecedor!$A$2:$A$6,dFornecedor!$B$2:$B$6)</f>
        <v>AlphaOmega</v>
      </c>
      <c r="M1983" t="str">
        <f>_xlfn.XLOOKUP(G1983,dMateriaPrima!$A$2:$A$12,dMateriaPrima!$B$2:$B$12)</f>
        <v>Couro</v>
      </c>
      <c r="N1983" s="2">
        <f>_xlfn.XLOOKUP(G1983,dMateriaPrima!$A$2:$A$12,dMateriaPrima!$C$2:$C$12)</f>
        <v>4.4000000000000004</v>
      </c>
      <c r="O1983" s="3">
        <f t="shared" si="150"/>
        <v>30.800000000000004</v>
      </c>
      <c r="P1983" s="4">
        <f t="shared" si="151"/>
        <v>0</v>
      </c>
      <c r="Q1983" s="3">
        <f t="shared" si="152"/>
        <v>30.800000000000004</v>
      </c>
      <c r="R1983" t="str">
        <f t="shared" si="153"/>
        <v>No prazo</v>
      </c>
      <c r="S1983" s="5">
        <f t="shared" si="154"/>
        <v>0</v>
      </c>
    </row>
    <row r="1984" spans="1:19" x14ac:dyDescent="0.25">
      <c r="A1984">
        <v>1983</v>
      </c>
      <c r="B1984" s="1">
        <v>43773</v>
      </c>
      <c r="C1984" s="1">
        <v>43774</v>
      </c>
      <c r="D1984" s="1">
        <v>43793</v>
      </c>
      <c r="E1984" s="1">
        <v>43798</v>
      </c>
      <c r="F1984">
        <v>1</v>
      </c>
      <c r="G1984">
        <v>1</v>
      </c>
      <c r="H1984">
        <v>308</v>
      </c>
      <c r="I1984" s="6">
        <v>0</v>
      </c>
      <c r="J1984">
        <v>3</v>
      </c>
      <c r="K1984" t="str">
        <f>_xlfn.XLOOKUP(fCompras!F1984,dComprador!$A$2:$A$7,dComprador!$B$2:$B$7)</f>
        <v>Alon</v>
      </c>
      <c r="L1984" t="str">
        <f>_xlfn.XLOOKUP(J1984,dFornecedor!$A$2:$A$6,dFornecedor!$B$2:$B$6)</f>
        <v>StepUp</v>
      </c>
      <c r="M1984" t="str">
        <f>_xlfn.XLOOKUP(G1984,dMateriaPrima!$A$2:$A$12,dMateriaPrima!$B$2:$B$12)</f>
        <v>Tecido</v>
      </c>
      <c r="N1984" s="2">
        <f>_xlfn.XLOOKUP(G1984,dMateriaPrima!$A$2:$A$12,dMateriaPrima!$C$2:$C$12)</f>
        <v>18</v>
      </c>
      <c r="O1984" s="3">
        <f t="shared" si="150"/>
        <v>5544</v>
      </c>
      <c r="P1984" s="4">
        <f t="shared" si="151"/>
        <v>0</v>
      </c>
      <c r="Q1984" s="3">
        <f t="shared" si="152"/>
        <v>5544</v>
      </c>
      <c r="R1984" t="str">
        <f t="shared" si="153"/>
        <v>Em atraso</v>
      </c>
      <c r="S1984" s="5">
        <f t="shared" si="154"/>
        <v>5</v>
      </c>
    </row>
    <row r="1985" spans="1:19" x14ac:dyDescent="0.25">
      <c r="A1985">
        <v>1984</v>
      </c>
      <c r="B1985" s="1">
        <v>43774</v>
      </c>
      <c r="C1985" s="1">
        <v>43774</v>
      </c>
      <c r="D1985" s="1">
        <v>43781</v>
      </c>
      <c r="E1985" s="1">
        <v>43783</v>
      </c>
      <c r="F1985">
        <v>4</v>
      </c>
      <c r="G1985">
        <v>1</v>
      </c>
      <c r="H1985">
        <v>106</v>
      </c>
      <c r="I1985" s="6">
        <v>0</v>
      </c>
      <c r="J1985">
        <v>4</v>
      </c>
      <c r="K1985" t="str">
        <f>_xlfn.XLOOKUP(fCompras!F1985,dComprador!$A$2:$A$7,dComprador!$B$2:$B$7)</f>
        <v>Lira</v>
      </c>
      <c r="L1985" t="str">
        <f>_xlfn.XLOOKUP(J1985,dFornecedor!$A$2:$A$6,dFornecedor!$B$2:$B$6)</f>
        <v>AlphaOmega</v>
      </c>
      <c r="M1985" t="str">
        <f>_xlfn.XLOOKUP(G1985,dMateriaPrima!$A$2:$A$12,dMateriaPrima!$B$2:$B$12)</f>
        <v>Tecido</v>
      </c>
      <c r="N1985" s="2">
        <f>_xlfn.XLOOKUP(G1985,dMateriaPrima!$A$2:$A$12,dMateriaPrima!$C$2:$C$12)</f>
        <v>18</v>
      </c>
      <c r="O1985" s="3">
        <f t="shared" si="150"/>
        <v>1908</v>
      </c>
      <c r="P1985" s="4">
        <f t="shared" si="151"/>
        <v>0</v>
      </c>
      <c r="Q1985" s="3">
        <f t="shared" si="152"/>
        <v>1908</v>
      </c>
      <c r="R1985" t="str">
        <f t="shared" si="153"/>
        <v>Em atraso</v>
      </c>
      <c r="S1985" s="5">
        <f t="shared" si="154"/>
        <v>2</v>
      </c>
    </row>
    <row r="1986" spans="1:19" x14ac:dyDescent="0.25">
      <c r="A1986">
        <v>1985</v>
      </c>
      <c r="B1986" s="1">
        <v>43774</v>
      </c>
      <c r="C1986" s="1">
        <v>43786</v>
      </c>
      <c r="D1986" s="1">
        <v>43787</v>
      </c>
      <c r="E1986" s="1">
        <v>43787</v>
      </c>
      <c r="F1986">
        <v>4</v>
      </c>
      <c r="G1986">
        <v>2</v>
      </c>
      <c r="H1986">
        <v>49</v>
      </c>
      <c r="I1986" s="6">
        <v>0</v>
      </c>
      <c r="J1986">
        <v>1</v>
      </c>
      <c r="K1986" t="str">
        <f>_xlfn.XLOOKUP(fCompras!F1986,dComprador!$A$2:$A$7,dComprador!$B$2:$B$7)</f>
        <v>Lira</v>
      </c>
      <c r="L1986" t="str">
        <f>_xlfn.XLOOKUP(J1986,dFornecedor!$A$2:$A$6,dFornecedor!$B$2:$B$6)</f>
        <v>NorthShore</v>
      </c>
      <c r="M1986" t="str">
        <f>_xlfn.XLOOKUP(G1986,dMateriaPrima!$A$2:$A$12,dMateriaPrima!$B$2:$B$12)</f>
        <v>Chapa Metal</v>
      </c>
      <c r="N1986" s="2">
        <f>_xlfn.XLOOKUP(G1986,dMateriaPrima!$A$2:$A$12,dMateriaPrima!$C$2:$C$12)</f>
        <v>299.89999999999998</v>
      </c>
      <c r="O1986" s="3">
        <f t="shared" si="150"/>
        <v>14695.099999999999</v>
      </c>
      <c r="P1986" s="4">
        <f t="shared" si="151"/>
        <v>0</v>
      </c>
      <c r="Q1986" s="3">
        <f t="shared" si="152"/>
        <v>14695.099999999999</v>
      </c>
      <c r="R1986" t="str">
        <f t="shared" si="153"/>
        <v>No prazo</v>
      </c>
      <c r="S1986" s="5">
        <f t="shared" si="154"/>
        <v>0</v>
      </c>
    </row>
    <row r="1987" spans="1:19" x14ac:dyDescent="0.25">
      <c r="A1987">
        <v>1986</v>
      </c>
      <c r="B1987" s="1">
        <v>43774</v>
      </c>
      <c r="C1987" s="1">
        <v>43776</v>
      </c>
      <c r="D1987" s="1">
        <v>43795</v>
      </c>
      <c r="E1987" s="1">
        <v>43796</v>
      </c>
      <c r="F1987">
        <v>1</v>
      </c>
      <c r="G1987">
        <v>11</v>
      </c>
      <c r="H1987">
        <v>67</v>
      </c>
      <c r="I1987" s="6">
        <v>0</v>
      </c>
      <c r="J1987">
        <v>4</v>
      </c>
      <c r="K1987" t="str">
        <f>_xlfn.XLOOKUP(fCompras!F1987,dComprador!$A$2:$A$7,dComprador!$B$2:$B$7)</f>
        <v>Alon</v>
      </c>
      <c r="L1987" t="str">
        <f>_xlfn.XLOOKUP(J1987,dFornecedor!$A$2:$A$6,dFornecedor!$B$2:$B$6)</f>
        <v>AlphaOmega</v>
      </c>
      <c r="M1987" t="str">
        <f>_xlfn.XLOOKUP(G1987,dMateriaPrima!$A$2:$A$12,dMateriaPrima!$B$2:$B$12)</f>
        <v>Papel</v>
      </c>
      <c r="N1987" s="2">
        <f>_xlfn.XLOOKUP(G1987,dMateriaPrima!$A$2:$A$12,dMateriaPrima!$C$2:$C$12)</f>
        <v>9</v>
      </c>
      <c r="O1987" s="3">
        <f t="shared" ref="O1987:O2050" si="155">PRODUCT(H1987,N1987)</f>
        <v>603</v>
      </c>
      <c r="P1987" s="4">
        <f t="shared" ref="P1987:P2050" si="156">PRODUCT(O1987,I1987)</f>
        <v>0</v>
      </c>
      <c r="Q1987" s="3">
        <f t="shared" ref="Q1987:Q2050" si="157">O1987-P1987</f>
        <v>603</v>
      </c>
      <c r="R1987" t="str">
        <f t="shared" ref="R1987:R2050" si="158">IF(E1987&lt;=D1987,"No prazo",IF(E1987&gt;D1987,"Em atraso"))</f>
        <v>Em atraso</v>
      </c>
      <c r="S1987" s="5">
        <f t="shared" ref="S1987:S2050" si="159">IF(E1987 &gt;D1987, E1987-D1987,0)</f>
        <v>1</v>
      </c>
    </row>
    <row r="1988" spans="1:19" x14ac:dyDescent="0.25">
      <c r="A1988">
        <v>1987</v>
      </c>
      <c r="B1988" s="1">
        <v>43774</v>
      </c>
      <c r="C1988" s="1">
        <v>43774</v>
      </c>
      <c r="D1988" s="1">
        <v>43795</v>
      </c>
      <c r="E1988" s="1">
        <v>43797</v>
      </c>
      <c r="F1988">
        <v>1</v>
      </c>
      <c r="G1988">
        <v>1</v>
      </c>
      <c r="H1988">
        <v>117</v>
      </c>
      <c r="I1988" s="6">
        <v>0</v>
      </c>
      <c r="J1988">
        <v>2</v>
      </c>
      <c r="K1988" t="str">
        <f>_xlfn.XLOOKUP(fCompras!F1988,dComprador!$A$2:$A$7,dComprador!$B$2:$B$7)</f>
        <v>Alon</v>
      </c>
      <c r="L1988" t="str">
        <f>_xlfn.XLOOKUP(J1988,dFornecedor!$A$2:$A$6,dFornecedor!$B$2:$B$6)</f>
        <v>Minerva</v>
      </c>
      <c r="M1988" t="str">
        <f>_xlfn.XLOOKUP(G1988,dMateriaPrima!$A$2:$A$12,dMateriaPrima!$B$2:$B$12)</f>
        <v>Tecido</v>
      </c>
      <c r="N1988" s="2">
        <f>_xlfn.XLOOKUP(G1988,dMateriaPrima!$A$2:$A$12,dMateriaPrima!$C$2:$C$12)</f>
        <v>18</v>
      </c>
      <c r="O1988" s="3">
        <f t="shared" si="155"/>
        <v>2106</v>
      </c>
      <c r="P1988" s="4">
        <f t="shared" si="156"/>
        <v>0</v>
      </c>
      <c r="Q1988" s="3">
        <f t="shared" si="157"/>
        <v>2106</v>
      </c>
      <c r="R1988" t="str">
        <f t="shared" si="158"/>
        <v>Em atraso</v>
      </c>
      <c r="S1988" s="5">
        <f t="shared" si="159"/>
        <v>2</v>
      </c>
    </row>
    <row r="1989" spans="1:19" x14ac:dyDescent="0.25">
      <c r="A1989">
        <v>1988</v>
      </c>
      <c r="B1989" s="1">
        <v>43775</v>
      </c>
      <c r="C1989" s="1">
        <v>43776</v>
      </c>
      <c r="D1989" s="1">
        <v>43782</v>
      </c>
      <c r="E1989" s="1">
        <v>43783</v>
      </c>
      <c r="F1989">
        <v>4</v>
      </c>
      <c r="G1989">
        <v>9</v>
      </c>
      <c r="H1989">
        <v>514</v>
      </c>
      <c r="I1989" s="6">
        <v>0</v>
      </c>
      <c r="J1989">
        <v>3</v>
      </c>
      <c r="K1989" t="str">
        <f>_xlfn.XLOOKUP(fCompras!F1989,dComprador!$A$2:$A$7,dComprador!$B$2:$B$7)</f>
        <v>Lira</v>
      </c>
      <c r="L1989" t="str">
        <f>_xlfn.XLOOKUP(J1989,dFornecedor!$A$2:$A$6,dFornecedor!$B$2:$B$6)</f>
        <v>StepUp</v>
      </c>
      <c r="M1989" t="str">
        <f>_xlfn.XLOOKUP(G1989,dMateriaPrima!$A$2:$A$12,dMateriaPrima!$B$2:$B$12)</f>
        <v>Couro</v>
      </c>
      <c r="N1989" s="2">
        <f>_xlfn.XLOOKUP(G1989,dMateriaPrima!$A$2:$A$12,dMateriaPrima!$C$2:$C$12)</f>
        <v>4.4000000000000004</v>
      </c>
      <c r="O1989" s="3">
        <f t="shared" si="155"/>
        <v>2261.6000000000004</v>
      </c>
      <c r="P1989" s="4">
        <f t="shared" si="156"/>
        <v>0</v>
      </c>
      <c r="Q1989" s="3">
        <f t="shared" si="157"/>
        <v>2261.6000000000004</v>
      </c>
      <c r="R1989" t="str">
        <f t="shared" si="158"/>
        <v>Em atraso</v>
      </c>
      <c r="S1989" s="5">
        <f t="shared" si="159"/>
        <v>1</v>
      </c>
    </row>
    <row r="1990" spans="1:19" x14ac:dyDescent="0.25">
      <c r="A1990">
        <v>1989</v>
      </c>
      <c r="B1990" s="1">
        <v>43775</v>
      </c>
      <c r="C1990" s="1">
        <v>43784</v>
      </c>
      <c r="D1990" s="1">
        <v>43788</v>
      </c>
      <c r="E1990" s="1">
        <v>43793</v>
      </c>
      <c r="F1990">
        <v>4</v>
      </c>
      <c r="G1990">
        <v>2</v>
      </c>
      <c r="H1990">
        <v>104</v>
      </c>
      <c r="I1990" s="6">
        <v>0</v>
      </c>
      <c r="J1990">
        <v>2</v>
      </c>
      <c r="K1990" t="str">
        <f>_xlfn.XLOOKUP(fCompras!F1990,dComprador!$A$2:$A$7,dComprador!$B$2:$B$7)</f>
        <v>Lira</v>
      </c>
      <c r="L1990" t="str">
        <f>_xlfn.XLOOKUP(J1990,dFornecedor!$A$2:$A$6,dFornecedor!$B$2:$B$6)</f>
        <v>Minerva</v>
      </c>
      <c r="M1990" t="str">
        <f>_xlfn.XLOOKUP(G1990,dMateriaPrima!$A$2:$A$12,dMateriaPrima!$B$2:$B$12)</f>
        <v>Chapa Metal</v>
      </c>
      <c r="N1990" s="2">
        <f>_xlfn.XLOOKUP(G1990,dMateriaPrima!$A$2:$A$12,dMateriaPrima!$C$2:$C$12)</f>
        <v>299.89999999999998</v>
      </c>
      <c r="O1990" s="3">
        <f t="shared" si="155"/>
        <v>31189.599999999999</v>
      </c>
      <c r="P1990" s="4">
        <f t="shared" si="156"/>
        <v>0</v>
      </c>
      <c r="Q1990" s="3">
        <f t="shared" si="157"/>
        <v>31189.599999999999</v>
      </c>
      <c r="R1990" t="str">
        <f t="shared" si="158"/>
        <v>Em atraso</v>
      </c>
      <c r="S1990" s="5">
        <f t="shared" si="159"/>
        <v>5</v>
      </c>
    </row>
    <row r="1991" spans="1:19" x14ac:dyDescent="0.25">
      <c r="A1991">
        <v>1990</v>
      </c>
      <c r="B1991" s="1">
        <v>43775</v>
      </c>
      <c r="C1991" s="1">
        <v>43776</v>
      </c>
      <c r="D1991" s="1">
        <v>43782</v>
      </c>
      <c r="E1991" s="1">
        <v>43783</v>
      </c>
      <c r="F1991">
        <v>4</v>
      </c>
      <c r="G1991">
        <v>1</v>
      </c>
      <c r="H1991">
        <v>126</v>
      </c>
      <c r="I1991" s="6">
        <v>0.31</v>
      </c>
      <c r="J1991">
        <v>3</v>
      </c>
      <c r="K1991" t="str">
        <f>_xlfn.XLOOKUP(fCompras!F1991,dComprador!$A$2:$A$7,dComprador!$B$2:$B$7)</f>
        <v>Lira</v>
      </c>
      <c r="L1991" t="str">
        <f>_xlfn.XLOOKUP(J1991,dFornecedor!$A$2:$A$6,dFornecedor!$B$2:$B$6)</f>
        <v>StepUp</v>
      </c>
      <c r="M1991" t="str">
        <f>_xlfn.XLOOKUP(G1991,dMateriaPrima!$A$2:$A$12,dMateriaPrima!$B$2:$B$12)</f>
        <v>Tecido</v>
      </c>
      <c r="N1991" s="2">
        <f>_xlfn.XLOOKUP(G1991,dMateriaPrima!$A$2:$A$12,dMateriaPrima!$C$2:$C$12)</f>
        <v>18</v>
      </c>
      <c r="O1991" s="3">
        <f t="shared" si="155"/>
        <v>2268</v>
      </c>
      <c r="P1991" s="4">
        <f t="shared" si="156"/>
        <v>703.08</v>
      </c>
      <c r="Q1991" s="3">
        <f t="shared" si="157"/>
        <v>1564.92</v>
      </c>
      <c r="R1991" t="str">
        <f t="shared" si="158"/>
        <v>Em atraso</v>
      </c>
      <c r="S1991" s="5">
        <f t="shared" si="159"/>
        <v>1</v>
      </c>
    </row>
    <row r="1992" spans="1:19" x14ac:dyDescent="0.25">
      <c r="A1992">
        <v>1991</v>
      </c>
      <c r="B1992" s="1">
        <v>43775</v>
      </c>
      <c r="C1992" s="1">
        <v>43782</v>
      </c>
      <c r="D1992" s="1">
        <v>43784</v>
      </c>
      <c r="E1992" s="1">
        <v>43789</v>
      </c>
      <c r="F1992">
        <v>4</v>
      </c>
      <c r="G1992">
        <v>11</v>
      </c>
      <c r="H1992">
        <v>258</v>
      </c>
      <c r="I1992" s="6">
        <v>0</v>
      </c>
      <c r="J1992">
        <v>2</v>
      </c>
      <c r="K1992" t="str">
        <f>_xlfn.XLOOKUP(fCompras!F1992,dComprador!$A$2:$A$7,dComprador!$B$2:$B$7)</f>
        <v>Lira</v>
      </c>
      <c r="L1992" t="str">
        <f>_xlfn.XLOOKUP(J1992,dFornecedor!$A$2:$A$6,dFornecedor!$B$2:$B$6)</f>
        <v>Minerva</v>
      </c>
      <c r="M1992" t="str">
        <f>_xlfn.XLOOKUP(G1992,dMateriaPrima!$A$2:$A$12,dMateriaPrima!$B$2:$B$12)</f>
        <v>Papel</v>
      </c>
      <c r="N1992" s="2">
        <f>_xlfn.XLOOKUP(G1992,dMateriaPrima!$A$2:$A$12,dMateriaPrima!$C$2:$C$12)</f>
        <v>9</v>
      </c>
      <c r="O1992" s="3">
        <f t="shared" si="155"/>
        <v>2322</v>
      </c>
      <c r="P1992" s="4">
        <f t="shared" si="156"/>
        <v>0</v>
      </c>
      <c r="Q1992" s="3">
        <f t="shared" si="157"/>
        <v>2322</v>
      </c>
      <c r="R1992" t="str">
        <f t="shared" si="158"/>
        <v>Em atraso</v>
      </c>
      <c r="S1992" s="5">
        <f t="shared" si="159"/>
        <v>5</v>
      </c>
    </row>
    <row r="1993" spans="1:19" x14ac:dyDescent="0.25">
      <c r="A1993">
        <v>1992</v>
      </c>
      <c r="B1993" s="1">
        <v>43775</v>
      </c>
      <c r="C1993" s="1">
        <v>43782</v>
      </c>
      <c r="D1993" s="1">
        <v>43783</v>
      </c>
      <c r="E1993" s="1">
        <v>43788</v>
      </c>
      <c r="F1993">
        <v>4</v>
      </c>
      <c r="G1993">
        <v>5</v>
      </c>
      <c r="H1993">
        <v>54</v>
      </c>
      <c r="I1993" s="6">
        <v>0</v>
      </c>
      <c r="J1993">
        <v>2</v>
      </c>
      <c r="K1993" t="str">
        <f>_xlfn.XLOOKUP(fCompras!F1993,dComprador!$A$2:$A$7,dComprador!$B$2:$B$7)</f>
        <v>Lira</v>
      </c>
      <c r="L1993" t="str">
        <f>_xlfn.XLOOKUP(J1993,dFornecedor!$A$2:$A$6,dFornecedor!$B$2:$B$6)</f>
        <v>Minerva</v>
      </c>
      <c r="M1993" t="str">
        <f>_xlfn.XLOOKUP(G1993,dMateriaPrima!$A$2:$A$12,dMateriaPrima!$B$2:$B$12)</f>
        <v>Areia</v>
      </c>
      <c r="N1993" s="2">
        <f>_xlfn.XLOOKUP(G1993,dMateriaPrima!$A$2:$A$12,dMateriaPrima!$C$2:$C$12)</f>
        <v>3.59</v>
      </c>
      <c r="O1993" s="3">
        <f t="shared" si="155"/>
        <v>193.85999999999999</v>
      </c>
      <c r="P1993" s="4">
        <f t="shared" si="156"/>
        <v>0</v>
      </c>
      <c r="Q1993" s="3">
        <f t="shared" si="157"/>
        <v>193.85999999999999</v>
      </c>
      <c r="R1993" t="str">
        <f t="shared" si="158"/>
        <v>Em atraso</v>
      </c>
      <c r="S1993" s="5">
        <f t="shared" si="159"/>
        <v>5</v>
      </c>
    </row>
    <row r="1994" spans="1:19" x14ac:dyDescent="0.25">
      <c r="A1994">
        <v>1993</v>
      </c>
      <c r="B1994" s="1">
        <v>43775</v>
      </c>
      <c r="C1994" s="1">
        <v>43779</v>
      </c>
      <c r="D1994" s="1">
        <v>43781</v>
      </c>
      <c r="E1994" s="1">
        <v>43783</v>
      </c>
      <c r="F1994">
        <v>4</v>
      </c>
      <c r="G1994">
        <v>11</v>
      </c>
      <c r="H1994">
        <v>47</v>
      </c>
      <c r="I1994" s="6">
        <v>0</v>
      </c>
      <c r="J1994">
        <v>1</v>
      </c>
      <c r="K1994" t="str">
        <f>_xlfn.XLOOKUP(fCompras!F1994,dComprador!$A$2:$A$7,dComprador!$B$2:$B$7)</f>
        <v>Lira</v>
      </c>
      <c r="L1994" t="str">
        <f>_xlfn.XLOOKUP(J1994,dFornecedor!$A$2:$A$6,dFornecedor!$B$2:$B$6)</f>
        <v>NorthShore</v>
      </c>
      <c r="M1994" t="str">
        <f>_xlfn.XLOOKUP(G1994,dMateriaPrima!$A$2:$A$12,dMateriaPrima!$B$2:$B$12)</f>
        <v>Papel</v>
      </c>
      <c r="N1994" s="2">
        <f>_xlfn.XLOOKUP(G1994,dMateriaPrima!$A$2:$A$12,dMateriaPrima!$C$2:$C$12)</f>
        <v>9</v>
      </c>
      <c r="O1994" s="3">
        <f t="shared" si="155"/>
        <v>423</v>
      </c>
      <c r="P1994" s="4">
        <f t="shared" si="156"/>
        <v>0</v>
      </c>
      <c r="Q1994" s="3">
        <f t="shared" si="157"/>
        <v>423</v>
      </c>
      <c r="R1994" t="str">
        <f t="shared" si="158"/>
        <v>Em atraso</v>
      </c>
      <c r="S1994" s="5">
        <f t="shared" si="159"/>
        <v>2</v>
      </c>
    </row>
    <row r="1995" spans="1:19" x14ac:dyDescent="0.25">
      <c r="A1995">
        <v>1994</v>
      </c>
      <c r="B1995" s="1">
        <v>43775</v>
      </c>
      <c r="C1995" s="1">
        <v>43785</v>
      </c>
      <c r="D1995" s="1">
        <v>43788</v>
      </c>
      <c r="E1995" s="1">
        <v>43789</v>
      </c>
      <c r="F1995">
        <v>4</v>
      </c>
      <c r="G1995">
        <v>11</v>
      </c>
      <c r="H1995">
        <v>237</v>
      </c>
      <c r="I1995" s="6">
        <v>0</v>
      </c>
      <c r="J1995">
        <v>3</v>
      </c>
      <c r="K1995" t="str">
        <f>_xlfn.XLOOKUP(fCompras!F1995,dComprador!$A$2:$A$7,dComprador!$B$2:$B$7)</f>
        <v>Lira</v>
      </c>
      <c r="L1995" t="str">
        <f>_xlfn.XLOOKUP(J1995,dFornecedor!$A$2:$A$6,dFornecedor!$B$2:$B$6)</f>
        <v>StepUp</v>
      </c>
      <c r="M1995" t="str">
        <f>_xlfn.XLOOKUP(G1995,dMateriaPrima!$A$2:$A$12,dMateriaPrima!$B$2:$B$12)</f>
        <v>Papel</v>
      </c>
      <c r="N1995" s="2">
        <f>_xlfn.XLOOKUP(G1995,dMateriaPrima!$A$2:$A$12,dMateriaPrima!$C$2:$C$12)</f>
        <v>9</v>
      </c>
      <c r="O1995" s="3">
        <f t="shared" si="155"/>
        <v>2133</v>
      </c>
      <c r="P1995" s="4">
        <f t="shared" si="156"/>
        <v>0</v>
      </c>
      <c r="Q1995" s="3">
        <f t="shared" si="157"/>
        <v>2133</v>
      </c>
      <c r="R1995" t="str">
        <f t="shared" si="158"/>
        <v>Em atraso</v>
      </c>
      <c r="S1995" s="5">
        <f t="shared" si="159"/>
        <v>1</v>
      </c>
    </row>
    <row r="1996" spans="1:19" x14ac:dyDescent="0.25">
      <c r="A1996">
        <v>1995</v>
      </c>
      <c r="B1996" s="1">
        <v>43775</v>
      </c>
      <c r="C1996" s="1">
        <v>43781</v>
      </c>
      <c r="D1996" s="1">
        <v>43782</v>
      </c>
      <c r="E1996" s="1">
        <v>43783</v>
      </c>
      <c r="F1996">
        <v>4</v>
      </c>
      <c r="G1996">
        <v>11</v>
      </c>
      <c r="H1996">
        <v>450</v>
      </c>
      <c r="I1996" s="6">
        <v>0</v>
      </c>
      <c r="J1996">
        <v>1</v>
      </c>
      <c r="K1996" t="str">
        <f>_xlfn.XLOOKUP(fCompras!F1996,dComprador!$A$2:$A$7,dComprador!$B$2:$B$7)</f>
        <v>Lira</v>
      </c>
      <c r="L1996" t="str">
        <f>_xlfn.XLOOKUP(J1996,dFornecedor!$A$2:$A$6,dFornecedor!$B$2:$B$6)</f>
        <v>NorthShore</v>
      </c>
      <c r="M1996" t="str">
        <f>_xlfn.XLOOKUP(G1996,dMateriaPrima!$A$2:$A$12,dMateriaPrima!$B$2:$B$12)</f>
        <v>Papel</v>
      </c>
      <c r="N1996" s="2">
        <f>_xlfn.XLOOKUP(G1996,dMateriaPrima!$A$2:$A$12,dMateriaPrima!$C$2:$C$12)</f>
        <v>9</v>
      </c>
      <c r="O1996" s="3">
        <f t="shared" si="155"/>
        <v>4050</v>
      </c>
      <c r="P1996" s="4">
        <f t="shared" si="156"/>
        <v>0</v>
      </c>
      <c r="Q1996" s="3">
        <f t="shared" si="157"/>
        <v>4050</v>
      </c>
      <c r="R1996" t="str">
        <f t="shared" si="158"/>
        <v>Em atraso</v>
      </c>
      <c r="S1996" s="5">
        <f t="shared" si="159"/>
        <v>1</v>
      </c>
    </row>
    <row r="1997" spans="1:19" x14ac:dyDescent="0.25">
      <c r="A1997">
        <v>1996</v>
      </c>
      <c r="B1997" s="1">
        <v>43775</v>
      </c>
      <c r="C1997" s="1">
        <v>43785</v>
      </c>
      <c r="D1997" s="1">
        <v>43788</v>
      </c>
      <c r="E1997" s="1">
        <v>43792</v>
      </c>
      <c r="F1997">
        <v>4</v>
      </c>
      <c r="G1997">
        <v>7</v>
      </c>
      <c r="H1997">
        <v>130</v>
      </c>
      <c r="I1997" s="6">
        <v>0</v>
      </c>
      <c r="J1997">
        <v>3</v>
      </c>
      <c r="K1997" t="str">
        <f>_xlfn.XLOOKUP(fCompras!F1997,dComprador!$A$2:$A$7,dComprador!$B$2:$B$7)</f>
        <v>Lira</v>
      </c>
      <c r="L1997" t="str">
        <f>_xlfn.XLOOKUP(J1997,dFornecedor!$A$2:$A$6,dFornecedor!$B$2:$B$6)</f>
        <v>StepUp</v>
      </c>
      <c r="M1997" t="str">
        <f>_xlfn.XLOOKUP(G1997,dMateriaPrima!$A$2:$A$12,dMateriaPrima!$B$2:$B$12)</f>
        <v>Poliéster</v>
      </c>
      <c r="N1997" s="2">
        <f>_xlfn.XLOOKUP(G1997,dMateriaPrima!$A$2:$A$12,dMateriaPrima!$C$2:$C$12)</f>
        <v>8</v>
      </c>
      <c r="O1997" s="3">
        <f t="shared" si="155"/>
        <v>1040</v>
      </c>
      <c r="P1997" s="4">
        <f t="shared" si="156"/>
        <v>0</v>
      </c>
      <c r="Q1997" s="3">
        <f t="shared" si="157"/>
        <v>1040</v>
      </c>
      <c r="R1997" t="str">
        <f t="shared" si="158"/>
        <v>Em atraso</v>
      </c>
      <c r="S1997" s="5">
        <f t="shared" si="159"/>
        <v>4</v>
      </c>
    </row>
    <row r="1998" spans="1:19" x14ac:dyDescent="0.25">
      <c r="A1998">
        <v>1997</v>
      </c>
      <c r="B1998" s="1">
        <v>43775</v>
      </c>
      <c r="C1998" s="1">
        <v>43776</v>
      </c>
      <c r="D1998" s="1">
        <v>43792</v>
      </c>
      <c r="E1998" s="1">
        <v>43796</v>
      </c>
      <c r="F1998">
        <v>1</v>
      </c>
      <c r="G1998">
        <v>7</v>
      </c>
      <c r="H1998">
        <v>5</v>
      </c>
      <c r="I1998" s="6">
        <v>0</v>
      </c>
      <c r="J1998">
        <v>4</v>
      </c>
      <c r="K1998" t="str">
        <f>_xlfn.XLOOKUP(fCompras!F1998,dComprador!$A$2:$A$7,dComprador!$B$2:$B$7)</f>
        <v>Alon</v>
      </c>
      <c r="L1998" t="str">
        <f>_xlfn.XLOOKUP(J1998,dFornecedor!$A$2:$A$6,dFornecedor!$B$2:$B$6)</f>
        <v>AlphaOmega</v>
      </c>
      <c r="M1998" t="str">
        <f>_xlfn.XLOOKUP(G1998,dMateriaPrima!$A$2:$A$12,dMateriaPrima!$B$2:$B$12)</f>
        <v>Poliéster</v>
      </c>
      <c r="N1998" s="2">
        <f>_xlfn.XLOOKUP(G1998,dMateriaPrima!$A$2:$A$12,dMateriaPrima!$C$2:$C$12)</f>
        <v>8</v>
      </c>
      <c r="O1998" s="3">
        <f t="shared" si="155"/>
        <v>40</v>
      </c>
      <c r="P1998" s="4">
        <f t="shared" si="156"/>
        <v>0</v>
      </c>
      <c r="Q1998" s="3">
        <f t="shared" si="157"/>
        <v>40</v>
      </c>
      <c r="R1998" t="str">
        <f t="shared" si="158"/>
        <v>Em atraso</v>
      </c>
      <c r="S1998" s="5">
        <f t="shared" si="159"/>
        <v>4</v>
      </c>
    </row>
    <row r="1999" spans="1:19" x14ac:dyDescent="0.25">
      <c r="A1999">
        <v>1998</v>
      </c>
      <c r="B1999" s="1">
        <v>43775</v>
      </c>
      <c r="C1999" s="1">
        <v>43775</v>
      </c>
      <c r="D1999" s="1">
        <v>43792</v>
      </c>
      <c r="E1999" s="1">
        <v>43793</v>
      </c>
      <c r="F1999">
        <v>1</v>
      </c>
      <c r="G1999">
        <v>8</v>
      </c>
      <c r="H1999">
        <v>49</v>
      </c>
      <c r="I1999" s="6">
        <v>0</v>
      </c>
      <c r="J1999">
        <v>4</v>
      </c>
      <c r="K1999" t="str">
        <f>_xlfn.XLOOKUP(fCompras!F1999,dComprador!$A$2:$A$7,dComprador!$B$2:$B$7)</f>
        <v>Alon</v>
      </c>
      <c r="L1999" t="str">
        <f>_xlfn.XLOOKUP(J1999,dFornecedor!$A$2:$A$6,dFornecedor!$B$2:$B$6)</f>
        <v>AlphaOmega</v>
      </c>
      <c r="M1999" t="str">
        <f>_xlfn.XLOOKUP(G1999,dMateriaPrima!$A$2:$A$12,dMateriaPrima!$B$2:$B$12)</f>
        <v>Cimento</v>
      </c>
      <c r="N1999" s="2">
        <f>_xlfn.XLOOKUP(G1999,dMateriaPrima!$A$2:$A$12,dMateriaPrima!$C$2:$C$12)</f>
        <v>23</v>
      </c>
      <c r="O1999" s="3">
        <f t="shared" si="155"/>
        <v>1127</v>
      </c>
      <c r="P1999" s="4">
        <f t="shared" si="156"/>
        <v>0</v>
      </c>
      <c r="Q1999" s="3">
        <f t="shared" si="157"/>
        <v>1127</v>
      </c>
      <c r="R1999" t="str">
        <f t="shared" si="158"/>
        <v>Em atraso</v>
      </c>
      <c r="S1999" s="5">
        <f t="shared" si="159"/>
        <v>1</v>
      </c>
    </row>
    <row r="2000" spans="1:19" x14ac:dyDescent="0.25">
      <c r="A2000">
        <v>1999</v>
      </c>
      <c r="B2000" s="1">
        <v>43775</v>
      </c>
      <c r="C2000" s="1">
        <v>43779</v>
      </c>
      <c r="D2000" s="1">
        <v>43787</v>
      </c>
      <c r="E2000" s="1">
        <v>43788</v>
      </c>
      <c r="F2000">
        <v>3</v>
      </c>
      <c r="G2000">
        <v>9</v>
      </c>
      <c r="H2000">
        <v>538</v>
      </c>
      <c r="I2000" s="6">
        <v>0</v>
      </c>
      <c r="J2000">
        <v>5</v>
      </c>
      <c r="K2000" t="str">
        <f>_xlfn.XLOOKUP(fCompras!F2000,dComprador!$A$2:$A$7,dComprador!$B$2:$B$7)</f>
        <v>Diego</v>
      </c>
      <c r="L2000" t="str">
        <f>_xlfn.XLOOKUP(J2000,dFornecedor!$A$2:$A$6,dFornecedor!$B$2:$B$6)</f>
        <v>Atlas</v>
      </c>
      <c r="M2000" t="str">
        <f>_xlfn.XLOOKUP(G2000,dMateriaPrima!$A$2:$A$12,dMateriaPrima!$B$2:$B$12)</f>
        <v>Couro</v>
      </c>
      <c r="N2000" s="2">
        <f>_xlfn.XLOOKUP(G2000,dMateriaPrima!$A$2:$A$12,dMateriaPrima!$C$2:$C$12)</f>
        <v>4.4000000000000004</v>
      </c>
      <c r="O2000" s="3">
        <f t="shared" si="155"/>
        <v>2367.2000000000003</v>
      </c>
      <c r="P2000" s="4">
        <f t="shared" si="156"/>
        <v>0</v>
      </c>
      <c r="Q2000" s="3">
        <f t="shared" si="157"/>
        <v>2367.2000000000003</v>
      </c>
      <c r="R2000" t="str">
        <f t="shared" si="158"/>
        <v>Em atraso</v>
      </c>
      <c r="S2000" s="5">
        <f t="shared" si="159"/>
        <v>1</v>
      </c>
    </row>
    <row r="2001" spans="1:19" x14ac:dyDescent="0.25">
      <c r="A2001">
        <v>2000</v>
      </c>
      <c r="B2001" s="1">
        <v>43775</v>
      </c>
      <c r="C2001" s="1">
        <v>43775</v>
      </c>
      <c r="D2001" s="1">
        <v>43802</v>
      </c>
      <c r="E2001" s="1">
        <v>43802</v>
      </c>
      <c r="F2001">
        <v>1</v>
      </c>
      <c r="G2001">
        <v>1</v>
      </c>
      <c r="H2001">
        <v>110</v>
      </c>
      <c r="I2001" s="6">
        <v>0</v>
      </c>
      <c r="J2001">
        <v>2</v>
      </c>
      <c r="K2001" t="str">
        <f>_xlfn.XLOOKUP(fCompras!F2001,dComprador!$A$2:$A$7,dComprador!$B$2:$B$7)</f>
        <v>Alon</v>
      </c>
      <c r="L2001" t="str">
        <f>_xlfn.XLOOKUP(J2001,dFornecedor!$A$2:$A$6,dFornecedor!$B$2:$B$6)</f>
        <v>Minerva</v>
      </c>
      <c r="M2001" t="str">
        <f>_xlfn.XLOOKUP(G2001,dMateriaPrima!$A$2:$A$12,dMateriaPrima!$B$2:$B$12)</f>
        <v>Tecido</v>
      </c>
      <c r="N2001" s="2">
        <f>_xlfn.XLOOKUP(G2001,dMateriaPrima!$A$2:$A$12,dMateriaPrima!$C$2:$C$12)</f>
        <v>18</v>
      </c>
      <c r="O2001" s="3">
        <f t="shared" si="155"/>
        <v>1980</v>
      </c>
      <c r="P2001" s="4">
        <f t="shared" si="156"/>
        <v>0</v>
      </c>
      <c r="Q2001" s="3">
        <f t="shared" si="157"/>
        <v>1980</v>
      </c>
      <c r="R2001" t="str">
        <f t="shared" si="158"/>
        <v>No prazo</v>
      </c>
      <c r="S2001" s="5">
        <f t="shared" si="159"/>
        <v>0</v>
      </c>
    </row>
    <row r="2002" spans="1:19" x14ac:dyDescent="0.25">
      <c r="A2002">
        <v>2001</v>
      </c>
      <c r="B2002" s="1">
        <v>43775</v>
      </c>
      <c r="C2002" s="1">
        <v>43778</v>
      </c>
      <c r="D2002" s="1">
        <v>43807</v>
      </c>
      <c r="E2002" s="1">
        <v>43807</v>
      </c>
      <c r="F2002">
        <v>1</v>
      </c>
      <c r="G2002">
        <v>9</v>
      </c>
      <c r="H2002">
        <v>6</v>
      </c>
      <c r="I2002" s="6">
        <v>0</v>
      </c>
      <c r="J2002">
        <v>4</v>
      </c>
      <c r="K2002" t="str">
        <f>_xlfn.XLOOKUP(fCompras!F2002,dComprador!$A$2:$A$7,dComprador!$B$2:$B$7)</f>
        <v>Alon</v>
      </c>
      <c r="L2002" t="str">
        <f>_xlfn.XLOOKUP(J2002,dFornecedor!$A$2:$A$6,dFornecedor!$B$2:$B$6)</f>
        <v>AlphaOmega</v>
      </c>
      <c r="M2002" t="str">
        <f>_xlfn.XLOOKUP(G2002,dMateriaPrima!$A$2:$A$12,dMateriaPrima!$B$2:$B$12)</f>
        <v>Couro</v>
      </c>
      <c r="N2002" s="2">
        <f>_xlfn.XLOOKUP(G2002,dMateriaPrima!$A$2:$A$12,dMateriaPrima!$C$2:$C$12)</f>
        <v>4.4000000000000004</v>
      </c>
      <c r="O2002" s="3">
        <f t="shared" si="155"/>
        <v>26.400000000000002</v>
      </c>
      <c r="P2002" s="4">
        <f t="shared" si="156"/>
        <v>0</v>
      </c>
      <c r="Q2002" s="3">
        <f t="shared" si="157"/>
        <v>26.400000000000002</v>
      </c>
      <c r="R2002" t="str">
        <f t="shared" si="158"/>
        <v>No prazo</v>
      </c>
      <c r="S2002" s="5">
        <f t="shared" si="159"/>
        <v>0</v>
      </c>
    </row>
    <row r="2003" spans="1:19" x14ac:dyDescent="0.25">
      <c r="A2003">
        <v>2002</v>
      </c>
      <c r="B2003" s="1">
        <v>43776</v>
      </c>
      <c r="C2003" s="1">
        <v>43776</v>
      </c>
      <c r="D2003" s="1">
        <v>43783</v>
      </c>
      <c r="E2003" s="1">
        <v>43781</v>
      </c>
      <c r="F2003">
        <v>4</v>
      </c>
      <c r="G2003">
        <v>8</v>
      </c>
      <c r="H2003">
        <v>133</v>
      </c>
      <c r="I2003" s="6">
        <v>0</v>
      </c>
      <c r="J2003">
        <v>5</v>
      </c>
      <c r="K2003" t="str">
        <f>_xlfn.XLOOKUP(fCompras!F2003,dComprador!$A$2:$A$7,dComprador!$B$2:$B$7)</f>
        <v>Lira</v>
      </c>
      <c r="L2003" t="str">
        <f>_xlfn.XLOOKUP(J2003,dFornecedor!$A$2:$A$6,dFornecedor!$B$2:$B$6)</f>
        <v>Atlas</v>
      </c>
      <c r="M2003" t="str">
        <f>_xlfn.XLOOKUP(G2003,dMateriaPrima!$A$2:$A$12,dMateriaPrima!$B$2:$B$12)</f>
        <v>Cimento</v>
      </c>
      <c r="N2003" s="2">
        <f>_xlfn.XLOOKUP(G2003,dMateriaPrima!$A$2:$A$12,dMateriaPrima!$C$2:$C$12)</f>
        <v>23</v>
      </c>
      <c r="O2003" s="3">
        <f t="shared" si="155"/>
        <v>3059</v>
      </c>
      <c r="P2003" s="4">
        <f t="shared" si="156"/>
        <v>0</v>
      </c>
      <c r="Q2003" s="3">
        <f t="shared" si="157"/>
        <v>3059</v>
      </c>
      <c r="R2003" t="str">
        <f t="shared" si="158"/>
        <v>No prazo</v>
      </c>
      <c r="S2003" s="5">
        <f t="shared" si="159"/>
        <v>0</v>
      </c>
    </row>
    <row r="2004" spans="1:19" x14ac:dyDescent="0.25">
      <c r="A2004">
        <v>2003</v>
      </c>
      <c r="B2004" s="1">
        <v>43776</v>
      </c>
      <c r="C2004" s="1">
        <v>43780</v>
      </c>
      <c r="D2004" s="1">
        <v>43783</v>
      </c>
      <c r="E2004" s="1">
        <v>43784</v>
      </c>
      <c r="F2004">
        <v>4</v>
      </c>
      <c r="G2004">
        <v>8</v>
      </c>
      <c r="H2004">
        <v>56</v>
      </c>
      <c r="I2004" s="6">
        <v>0.38</v>
      </c>
      <c r="J2004">
        <v>3</v>
      </c>
      <c r="K2004" t="str">
        <f>_xlfn.XLOOKUP(fCompras!F2004,dComprador!$A$2:$A$7,dComprador!$B$2:$B$7)</f>
        <v>Lira</v>
      </c>
      <c r="L2004" t="str">
        <f>_xlfn.XLOOKUP(J2004,dFornecedor!$A$2:$A$6,dFornecedor!$B$2:$B$6)</f>
        <v>StepUp</v>
      </c>
      <c r="M2004" t="str">
        <f>_xlfn.XLOOKUP(G2004,dMateriaPrima!$A$2:$A$12,dMateriaPrima!$B$2:$B$12)</f>
        <v>Cimento</v>
      </c>
      <c r="N2004" s="2">
        <f>_xlfn.XLOOKUP(G2004,dMateriaPrima!$A$2:$A$12,dMateriaPrima!$C$2:$C$12)</f>
        <v>23</v>
      </c>
      <c r="O2004" s="3">
        <f t="shared" si="155"/>
        <v>1288</v>
      </c>
      <c r="P2004" s="4">
        <f t="shared" si="156"/>
        <v>489.44</v>
      </c>
      <c r="Q2004" s="3">
        <f t="shared" si="157"/>
        <v>798.56</v>
      </c>
      <c r="R2004" t="str">
        <f t="shared" si="158"/>
        <v>Em atraso</v>
      </c>
      <c r="S2004" s="5">
        <f t="shared" si="159"/>
        <v>1</v>
      </c>
    </row>
    <row r="2005" spans="1:19" x14ac:dyDescent="0.25">
      <c r="A2005">
        <v>2004</v>
      </c>
      <c r="B2005" s="1">
        <v>43776</v>
      </c>
      <c r="C2005" s="1">
        <v>43776</v>
      </c>
      <c r="D2005" s="1">
        <v>43782</v>
      </c>
      <c r="E2005" s="1">
        <v>43785</v>
      </c>
      <c r="F2005">
        <v>4</v>
      </c>
      <c r="G2005">
        <v>1</v>
      </c>
      <c r="H2005">
        <v>348</v>
      </c>
      <c r="I2005" s="6">
        <v>0</v>
      </c>
      <c r="J2005">
        <v>2</v>
      </c>
      <c r="K2005" t="str">
        <f>_xlfn.XLOOKUP(fCompras!F2005,dComprador!$A$2:$A$7,dComprador!$B$2:$B$7)</f>
        <v>Lira</v>
      </c>
      <c r="L2005" t="str">
        <f>_xlfn.XLOOKUP(J2005,dFornecedor!$A$2:$A$6,dFornecedor!$B$2:$B$6)</f>
        <v>Minerva</v>
      </c>
      <c r="M2005" t="str">
        <f>_xlfn.XLOOKUP(G2005,dMateriaPrima!$A$2:$A$12,dMateriaPrima!$B$2:$B$12)</f>
        <v>Tecido</v>
      </c>
      <c r="N2005" s="2">
        <f>_xlfn.XLOOKUP(G2005,dMateriaPrima!$A$2:$A$12,dMateriaPrima!$C$2:$C$12)</f>
        <v>18</v>
      </c>
      <c r="O2005" s="3">
        <f t="shared" si="155"/>
        <v>6264</v>
      </c>
      <c r="P2005" s="4">
        <f t="shared" si="156"/>
        <v>0</v>
      </c>
      <c r="Q2005" s="3">
        <f t="shared" si="157"/>
        <v>6264</v>
      </c>
      <c r="R2005" t="str">
        <f t="shared" si="158"/>
        <v>Em atraso</v>
      </c>
      <c r="S2005" s="5">
        <f t="shared" si="159"/>
        <v>3</v>
      </c>
    </row>
    <row r="2006" spans="1:19" x14ac:dyDescent="0.25">
      <c r="A2006">
        <v>2005</v>
      </c>
      <c r="B2006" s="1">
        <v>43776</v>
      </c>
      <c r="C2006" s="1">
        <v>43776</v>
      </c>
      <c r="D2006" s="1">
        <v>43788</v>
      </c>
      <c r="E2006" s="1">
        <v>43789</v>
      </c>
      <c r="F2006">
        <v>4</v>
      </c>
      <c r="G2006">
        <v>6</v>
      </c>
      <c r="H2006">
        <v>207</v>
      </c>
      <c r="I2006" s="6">
        <v>0</v>
      </c>
      <c r="J2006">
        <v>4</v>
      </c>
      <c r="K2006" t="str">
        <f>_xlfn.XLOOKUP(fCompras!F2006,dComprador!$A$2:$A$7,dComprador!$B$2:$B$7)</f>
        <v>Lira</v>
      </c>
      <c r="L2006" t="str">
        <f>_xlfn.XLOOKUP(J2006,dFornecedor!$A$2:$A$6,dFornecedor!$B$2:$B$6)</f>
        <v>AlphaOmega</v>
      </c>
      <c r="M2006" t="str">
        <f>_xlfn.XLOOKUP(G2006,dMateriaPrima!$A$2:$A$12,dMateriaPrima!$B$2:$B$12)</f>
        <v>Fio Algodão</v>
      </c>
      <c r="N2006" s="2">
        <f>_xlfn.XLOOKUP(G2006,dMateriaPrima!$A$2:$A$12,dMateriaPrima!$C$2:$C$12)</f>
        <v>55.9</v>
      </c>
      <c r="O2006" s="3">
        <f t="shared" si="155"/>
        <v>11571.3</v>
      </c>
      <c r="P2006" s="4">
        <f t="shared" si="156"/>
        <v>0</v>
      </c>
      <c r="Q2006" s="3">
        <f t="shared" si="157"/>
        <v>11571.3</v>
      </c>
      <c r="R2006" t="str">
        <f t="shared" si="158"/>
        <v>Em atraso</v>
      </c>
      <c r="S2006" s="5">
        <f t="shared" si="159"/>
        <v>1</v>
      </c>
    </row>
    <row r="2007" spans="1:19" x14ac:dyDescent="0.25">
      <c r="A2007">
        <v>2006</v>
      </c>
      <c r="B2007" s="1">
        <v>43776</v>
      </c>
      <c r="C2007" s="1">
        <v>43779</v>
      </c>
      <c r="D2007" s="1">
        <v>43795</v>
      </c>
      <c r="E2007" s="1">
        <v>43797</v>
      </c>
      <c r="F2007">
        <v>1</v>
      </c>
      <c r="G2007">
        <v>10</v>
      </c>
      <c r="H2007">
        <v>159</v>
      </c>
      <c r="I2007" s="6">
        <v>0</v>
      </c>
      <c r="J2007">
        <v>3</v>
      </c>
      <c r="K2007" t="str">
        <f>_xlfn.XLOOKUP(fCompras!F2007,dComprador!$A$2:$A$7,dComprador!$B$2:$B$7)</f>
        <v>Alon</v>
      </c>
      <c r="L2007" t="str">
        <f>_xlfn.XLOOKUP(J2007,dFornecedor!$A$2:$A$6,dFornecedor!$B$2:$B$6)</f>
        <v>StepUp</v>
      </c>
      <c r="M2007" t="str">
        <f>_xlfn.XLOOKUP(G2007,dMateriaPrima!$A$2:$A$12,dMateriaPrima!$B$2:$B$12)</f>
        <v>Pedra Britada</v>
      </c>
      <c r="N2007" s="2">
        <f>_xlfn.XLOOKUP(G2007,dMateriaPrima!$A$2:$A$12,dMateriaPrima!$C$2:$C$12)</f>
        <v>56</v>
      </c>
      <c r="O2007" s="3">
        <f t="shared" si="155"/>
        <v>8904</v>
      </c>
      <c r="P2007" s="4">
        <f t="shared" si="156"/>
        <v>0</v>
      </c>
      <c r="Q2007" s="3">
        <f t="shared" si="157"/>
        <v>8904</v>
      </c>
      <c r="R2007" t="str">
        <f t="shared" si="158"/>
        <v>Em atraso</v>
      </c>
      <c r="S2007" s="5">
        <f t="shared" si="159"/>
        <v>2</v>
      </c>
    </row>
    <row r="2008" spans="1:19" x14ac:dyDescent="0.25">
      <c r="A2008">
        <v>2007</v>
      </c>
      <c r="B2008" s="1">
        <v>43776</v>
      </c>
      <c r="C2008" s="1">
        <v>43783</v>
      </c>
      <c r="D2008" s="1">
        <v>43787</v>
      </c>
      <c r="E2008" s="1">
        <v>43791</v>
      </c>
      <c r="F2008">
        <v>2</v>
      </c>
      <c r="G2008">
        <v>9</v>
      </c>
      <c r="H2008">
        <v>27</v>
      </c>
      <c r="I2008" s="6">
        <v>0</v>
      </c>
      <c r="J2008">
        <v>5</v>
      </c>
      <c r="K2008" t="str">
        <f>_xlfn.XLOOKUP(fCompras!F2008,dComprador!$A$2:$A$7,dComprador!$B$2:$B$7)</f>
        <v>João</v>
      </c>
      <c r="L2008" t="str">
        <f>_xlfn.XLOOKUP(J2008,dFornecedor!$A$2:$A$6,dFornecedor!$B$2:$B$6)</f>
        <v>Atlas</v>
      </c>
      <c r="M2008" t="str">
        <f>_xlfn.XLOOKUP(G2008,dMateriaPrima!$A$2:$A$12,dMateriaPrima!$B$2:$B$12)</f>
        <v>Couro</v>
      </c>
      <c r="N2008" s="2">
        <f>_xlfn.XLOOKUP(G2008,dMateriaPrima!$A$2:$A$12,dMateriaPrima!$C$2:$C$12)</f>
        <v>4.4000000000000004</v>
      </c>
      <c r="O2008" s="3">
        <f t="shared" si="155"/>
        <v>118.80000000000001</v>
      </c>
      <c r="P2008" s="4">
        <f t="shared" si="156"/>
        <v>0</v>
      </c>
      <c r="Q2008" s="3">
        <f t="shared" si="157"/>
        <v>118.80000000000001</v>
      </c>
      <c r="R2008" t="str">
        <f t="shared" si="158"/>
        <v>Em atraso</v>
      </c>
      <c r="S2008" s="5">
        <f t="shared" si="159"/>
        <v>4</v>
      </c>
    </row>
    <row r="2009" spans="1:19" x14ac:dyDescent="0.25">
      <c r="A2009">
        <v>2008</v>
      </c>
      <c r="B2009" s="1">
        <v>43776</v>
      </c>
      <c r="C2009" s="1">
        <v>43776</v>
      </c>
      <c r="D2009" s="1">
        <v>43791</v>
      </c>
      <c r="E2009" s="1">
        <v>43792</v>
      </c>
      <c r="F2009">
        <v>3</v>
      </c>
      <c r="G2009">
        <v>1</v>
      </c>
      <c r="H2009">
        <v>43</v>
      </c>
      <c r="I2009" s="6">
        <v>0</v>
      </c>
      <c r="J2009">
        <v>4</v>
      </c>
      <c r="K2009" t="str">
        <f>_xlfn.XLOOKUP(fCompras!F2009,dComprador!$A$2:$A$7,dComprador!$B$2:$B$7)</f>
        <v>Diego</v>
      </c>
      <c r="L2009" t="str">
        <f>_xlfn.XLOOKUP(J2009,dFornecedor!$A$2:$A$6,dFornecedor!$B$2:$B$6)</f>
        <v>AlphaOmega</v>
      </c>
      <c r="M2009" t="str">
        <f>_xlfn.XLOOKUP(G2009,dMateriaPrima!$A$2:$A$12,dMateriaPrima!$B$2:$B$12)</f>
        <v>Tecido</v>
      </c>
      <c r="N2009" s="2">
        <f>_xlfn.XLOOKUP(G2009,dMateriaPrima!$A$2:$A$12,dMateriaPrima!$C$2:$C$12)</f>
        <v>18</v>
      </c>
      <c r="O2009" s="3">
        <f t="shared" si="155"/>
        <v>774</v>
      </c>
      <c r="P2009" s="4">
        <f t="shared" si="156"/>
        <v>0</v>
      </c>
      <c r="Q2009" s="3">
        <f t="shared" si="157"/>
        <v>774</v>
      </c>
      <c r="R2009" t="str">
        <f t="shared" si="158"/>
        <v>Em atraso</v>
      </c>
      <c r="S2009" s="5">
        <f t="shared" si="159"/>
        <v>1</v>
      </c>
    </row>
    <row r="2010" spans="1:19" x14ac:dyDescent="0.25">
      <c r="A2010">
        <v>2009</v>
      </c>
      <c r="B2010" s="1">
        <v>43776</v>
      </c>
      <c r="C2010" s="1">
        <v>43777</v>
      </c>
      <c r="D2010" s="1">
        <v>43792</v>
      </c>
      <c r="E2010" s="1">
        <v>43792</v>
      </c>
      <c r="F2010">
        <v>3</v>
      </c>
      <c r="G2010">
        <v>1</v>
      </c>
      <c r="H2010">
        <v>79</v>
      </c>
      <c r="I2010" s="6">
        <v>0</v>
      </c>
      <c r="J2010">
        <v>3</v>
      </c>
      <c r="K2010" t="str">
        <f>_xlfn.XLOOKUP(fCompras!F2010,dComprador!$A$2:$A$7,dComprador!$B$2:$B$7)</f>
        <v>Diego</v>
      </c>
      <c r="L2010" t="str">
        <f>_xlfn.XLOOKUP(J2010,dFornecedor!$A$2:$A$6,dFornecedor!$B$2:$B$6)</f>
        <v>StepUp</v>
      </c>
      <c r="M2010" t="str">
        <f>_xlfn.XLOOKUP(G2010,dMateriaPrima!$A$2:$A$12,dMateriaPrima!$B$2:$B$12)</f>
        <v>Tecido</v>
      </c>
      <c r="N2010" s="2">
        <f>_xlfn.XLOOKUP(G2010,dMateriaPrima!$A$2:$A$12,dMateriaPrima!$C$2:$C$12)</f>
        <v>18</v>
      </c>
      <c r="O2010" s="3">
        <f t="shared" si="155"/>
        <v>1422</v>
      </c>
      <c r="P2010" s="4">
        <f t="shared" si="156"/>
        <v>0</v>
      </c>
      <c r="Q2010" s="3">
        <f t="shared" si="157"/>
        <v>1422</v>
      </c>
      <c r="R2010" t="str">
        <f t="shared" si="158"/>
        <v>No prazo</v>
      </c>
      <c r="S2010" s="5">
        <f t="shared" si="159"/>
        <v>0</v>
      </c>
    </row>
    <row r="2011" spans="1:19" x14ac:dyDescent="0.25">
      <c r="A2011">
        <v>2010</v>
      </c>
      <c r="B2011" s="1">
        <v>43776</v>
      </c>
      <c r="C2011" s="1">
        <v>43783</v>
      </c>
      <c r="D2011" s="1">
        <v>43788</v>
      </c>
      <c r="E2011" s="1">
        <v>43792</v>
      </c>
      <c r="F2011">
        <v>2</v>
      </c>
      <c r="G2011">
        <v>11</v>
      </c>
      <c r="H2011">
        <v>399</v>
      </c>
      <c r="I2011" s="6">
        <v>0</v>
      </c>
      <c r="J2011">
        <v>5</v>
      </c>
      <c r="K2011" t="str">
        <f>_xlfn.XLOOKUP(fCompras!F2011,dComprador!$A$2:$A$7,dComprador!$B$2:$B$7)</f>
        <v>João</v>
      </c>
      <c r="L2011" t="str">
        <f>_xlfn.XLOOKUP(J2011,dFornecedor!$A$2:$A$6,dFornecedor!$B$2:$B$6)</f>
        <v>Atlas</v>
      </c>
      <c r="M2011" t="str">
        <f>_xlfn.XLOOKUP(G2011,dMateriaPrima!$A$2:$A$12,dMateriaPrima!$B$2:$B$12)</f>
        <v>Papel</v>
      </c>
      <c r="N2011" s="2">
        <f>_xlfn.XLOOKUP(G2011,dMateriaPrima!$A$2:$A$12,dMateriaPrima!$C$2:$C$12)</f>
        <v>9</v>
      </c>
      <c r="O2011" s="3">
        <f t="shared" si="155"/>
        <v>3591</v>
      </c>
      <c r="P2011" s="4">
        <f t="shared" si="156"/>
        <v>0</v>
      </c>
      <c r="Q2011" s="3">
        <f t="shared" si="157"/>
        <v>3591</v>
      </c>
      <c r="R2011" t="str">
        <f t="shared" si="158"/>
        <v>Em atraso</v>
      </c>
      <c r="S2011" s="5">
        <f t="shared" si="159"/>
        <v>4</v>
      </c>
    </row>
    <row r="2012" spans="1:19" x14ac:dyDescent="0.25">
      <c r="A2012">
        <v>2011</v>
      </c>
      <c r="B2012" s="1">
        <v>43776</v>
      </c>
      <c r="C2012" s="1">
        <v>43776</v>
      </c>
      <c r="D2012" s="1">
        <v>43806</v>
      </c>
      <c r="E2012" s="1">
        <v>43811</v>
      </c>
      <c r="F2012">
        <v>1</v>
      </c>
      <c r="G2012">
        <v>6</v>
      </c>
      <c r="H2012">
        <v>300</v>
      </c>
      <c r="I2012" s="6">
        <v>0.22</v>
      </c>
      <c r="J2012">
        <v>5</v>
      </c>
      <c r="K2012" t="str">
        <f>_xlfn.XLOOKUP(fCompras!F2012,dComprador!$A$2:$A$7,dComprador!$B$2:$B$7)</f>
        <v>Alon</v>
      </c>
      <c r="L2012" t="str">
        <f>_xlfn.XLOOKUP(J2012,dFornecedor!$A$2:$A$6,dFornecedor!$B$2:$B$6)</f>
        <v>Atlas</v>
      </c>
      <c r="M2012" t="str">
        <f>_xlfn.XLOOKUP(G2012,dMateriaPrima!$A$2:$A$12,dMateriaPrima!$B$2:$B$12)</f>
        <v>Fio Algodão</v>
      </c>
      <c r="N2012" s="2">
        <f>_xlfn.XLOOKUP(G2012,dMateriaPrima!$A$2:$A$12,dMateriaPrima!$C$2:$C$12)</f>
        <v>55.9</v>
      </c>
      <c r="O2012" s="3">
        <f t="shared" si="155"/>
        <v>16770</v>
      </c>
      <c r="P2012" s="4">
        <f t="shared" si="156"/>
        <v>3689.4</v>
      </c>
      <c r="Q2012" s="3">
        <f t="shared" si="157"/>
        <v>13080.6</v>
      </c>
      <c r="R2012" t="str">
        <f t="shared" si="158"/>
        <v>Em atraso</v>
      </c>
      <c r="S2012" s="5">
        <f t="shared" si="159"/>
        <v>5</v>
      </c>
    </row>
    <row r="2013" spans="1:19" x14ac:dyDescent="0.25">
      <c r="A2013">
        <v>2012</v>
      </c>
      <c r="B2013" s="1">
        <v>43776</v>
      </c>
      <c r="C2013" s="1">
        <v>43778</v>
      </c>
      <c r="D2013" s="1">
        <v>43797</v>
      </c>
      <c r="E2013" s="1">
        <v>43799</v>
      </c>
      <c r="F2013">
        <v>1</v>
      </c>
      <c r="G2013">
        <v>5</v>
      </c>
      <c r="H2013">
        <v>26</v>
      </c>
      <c r="I2013" s="6">
        <v>0</v>
      </c>
      <c r="J2013">
        <v>2</v>
      </c>
      <c r="K2013" t="str">
        <f>_xlfn.XLOOKUP(fCompras!F2013,dComprador!$A$2:$A$7,dComprador!$B$2:$B$7)</f>
        <v>Alon</v>
      </c>
      <c r="L2013" t="str">
        <f>_xlfn.XLOOKUP(J2013,dFornecedor!$A$2:$A$6,dFornecedor!$B$2:$B$6)</f>
        <v>Minerva</v>
      </c>
      <c r="M2013" t="str">
        <f>_xlfn.XLOOKUP(G2013,dMateriaPrima!$A$2:$A$12,dMateriaPrima!$B$2:$B$12)</f>
        <v>Areia</v>
      </c>
      <c r="N2013" s="2">
        <f>_xlfn.XLOOKUP(G2013,dMateriaPrima!$A$2:$A$12,dMateriaPrima!$C$2:$C$12)</f>
        <v>3.59</v>
      </c>
      <c r="O2013" s="3">
        <f t="shared" si="155"/>
        <v>93.34</v>
      </c>
      <c r="P2013" s="4">
        <f t="shared" si="156"/>
        <v>0</v>
      </c>
      <c r="Q2013" s="3">
        <f t="shared" si="157"/>
        <v>93.34</v>
      </c>
      <c r="R2013" t="str">
        <f t="shared" si="158"/>
        <v>Em atraso</v>
      </c>
      <c r="S2013" s="5">
        <f t="shared" si="159"/>
        <v>2</v>
      </c>
    </row>
    <row r="2014" spans="1:19" x14ac:dyDescent="0.25">
      <c r="A2014">
        <v>2013</v>
      </c>
      <c r="B2014" s="1">
        <v>43777</v>
      </c>
      <c r="C2014" s="1">
        <v>43784</v>
      </c>
      <c r="D2014" s="1">
        <v>43784</v>
      </c>
      <c r="E2014" s="1">
        <v>43791</v>
      </c>
      <c r="F2014">
        <v>4</v>
      </c>
      <c r="G2014">
        <v>8</v>
      </c>
      <c r="H2014">
        <v>95</v>
      </c>
      <c r="I2014" s="6">
        <v>0</v>
      </c>
      <c r="J2014">
        <v>3</v>
      </c>
      <c r="K2014" t="str">
        <f>_xlfn.XLOOKUP(fCompras!F2014,dComprador!$A$2:$A$7,dComprador!$B$2:$B$7)</f>
        <v>Lira</v>
      </c>
      <c r="L2014" t="str">
        <f>_xlfn.XLOOKUP(J2014,dFornecedor!$A$2:$A$6,dFornecedor!$B$2:$B$6)</f>
        <v>StepUp</v>
      </c>
      <c r="M2014" t="str">
        <f>_xlfn.XLOOKUP(G2014,dMateriaPrima!$A$2:$A$12,dMateriaPrima!$B$2:$B$12)</f>
        <v>Cimento</v>
      </c>
      <c r="N2014" s="2">
        <f>_xlfn.XLOOKUP(G2014,dMateriaPrima!$A$2:$A$12,dMateriaPrima!$C$2:$C$12)</f>
        <v>23</v>
      </c>
      <c r="O2014" s="3">
        <f t="shared" si="155"/>
        <v>2185</v>
      </c>
      <c r="P2014" s="4">
        <f t="shared" si="156"/>
        <v>0</v>
      </c>
      <c r="Q2014" s="3">
        <f t="shared" si="157"/>
        <v>2185</v>
      </c>
      <c r="R2014" t="str">
        <f t="shared" si="158"/>
        <v>Em atraso</v>
      </c>
      <c r="S2014" s="5">
        <f t="shared" si="159"/>
        <v>7</v>
      </c>
    </row>
    <row r="2015" spans="1:19" x14ac:dyDescent="0.25">
      <c r="A2015">
        <v>2014</v>
      </c>
      <c r="B2015" s="1">
        <v>43777</v>
      </c>
      <c r="C2015" s="1">
        <v>43787</v>
      </c>
      <c r="D2015" s="1">
        <v>43805</v>
      </c>
      <c r="E2015" s="1">
        <v>43809</v>
      </c>
      <c r="F2015">
        <v>1</v>
      </c>
      <c r="G2015">
        <v>1</v>
      </c>
      <c r="H2015">
        <v>90</v>
      </c>
      <c r="I2015" s="6">
        <v>0.37</v>
      </c>
      <c r="J2015">
        <v>1</v>
      </c>
      <c r="K2015" t="str">
        <f>_xlfn.XLOOKUP(fCompras!F2015,dComprador!$A$2:$A$7,dComprador!$B$2:$B$7)</f>
        <v>Alon</v>
      </c>
      <c r="L2015" t="str">
        <f>_xlfn.XLOOKUP(J2015,dFornecedor!$A$2:$A$6,dFornecedor!$B$2:$B$6)</f>
        <v>NorthShore</v>
      </c>
      <c r="M2015" t="str">
        <f>_xlfn.XLOOKUP(G2015,dMateriaPrima!$A$2:$A$12,dMateriaPrima!$B$2:$B$12)</f>
        <v>Tecido</v>
      </c>
      <c r="N2015" s="2">
        <f>_xlfn.XLOOKUP(G2015,dMateriaPrima!$A$2:$A$12,dMateriaPrima!$C$2:$C$12)</f>
        <v>18</v>
      </c>
      <c r="O2015" s="3">
        <f t="shared" si="155"/>
        <v>1620</v>
      </c>
      <c r="P2015" s="4">
        <f t="shared" si="156"/>
        <v>599.4</v>
      </c>
      <c r="Q2015" s="3">
        <f t="shared" si="157"/>
        <v>1020.6</v>
      </c>
      <c r="R2015" t="str">
        <f t="shared" si="158"/>
        <v>Em atraso</v>
      </c>
      <c r="S2015" s="5">
        <f t="shared" si="159"/>
        <v>4</v>
      </c>
    </row>
    <row r="2016" spans="1:19" x14ac:dyDescent="0.25">
      <c r="A2016">
        <v>2015</v>
      </c>
      <c r="B2016" s="1">
        <v>43777</v>
      </c>
      <c r="C2016" s="1">
        <v>43784</v>
      </c>
      <c r="D2016" s="1">
        <v>43784</v>
      </c>
      <c r="E2016" s="1">
        <v>43785</v>
      </c>
      <c r="F2016">
        <v>4</v>
      </c>
      <c r="G2016">
        <v>5</v>
      </c>
      <c r="H2016">
        <v>57</v>
      </c>
      <c r="I2016" s="6">
        <v>0</v>
      </c>
      <c r="J2016">
        <v>3</v>
      </c>
      <c r="K2016" t="str">
        <f>_xlfn.XLOOKUP(fCompras!F2016,dComprador!$A$2:$A$7,dComprador!$B$2:$B$7)</f>
        <v>Lira</v>
      </c>
      <c r="L2016" t="str">
        <f>_xlfn.XLOOKUP(J2016,dFornecedor!$A$2:$A$6,dFornecedor!$B$2:$B$6)</f>
        <v>StepUp</v>
      </c>
      <c r="M2016" t="str">
        <f>_xlfn.XLOOKUP(G2016,dMateriaPrima!$A$2:$A$12,dMateriaPrima!$B$2:$B$12)</f>
        <v>Areia</v>
      </c>
      <c r="N2016" s="2">
        <f>_xlfn.XLOOKUP(G2016,dMateriaPrima!$A$2:$A$12,dMateriaPrima!$C$2:$C$12)</f>
        <v>3.59</v>
      </c>
      <c r="O2016" s="3">
        <f t="shared" si="155"/>
        <v>204.63</v>
      </c>
      <c r="P2016" s="4">
        <f t="shared" si="156"/>
        <v>0</v>
      </c>
      <c r="Q2016" s="3">
        <f t="shared" si="157"/>
        <v>204.63</v>
      </c>
      <c r="R2016" t="str">
        <f t="shared" si="158"/>
        <v>Em atraso</v>
      </c>
      <c r="S2016" s="5">
        <f t="shared" si="159"/>
        <v>1</v>
      </c>
    </row>
    <row r="2017" spans="1:19" x14ac:dyDescent="0.25">
      <c r="A2017">
        <v>2016</v>
      </c>
      <c r="B2017" s="1">
        <v>43777</v>
      </c>
      <c r="C2017" s="1">
        <v>43777</v>
      </c>
      <c r="D2017" s="1">
        <v>43783</v>
      </c>
      <c r="E2017" s="1">
        <v>43786</v>
      </c>
      <c r="F2017">
        <v>4</v>
      </c>
      <c r="G2017">
        <v>9</v>
      </c>
      <c r="H2017">
        <v>28</v>
      </c>
      <c r="I2017" s="6">
        <v>0</v>
      </c>
      <c r="J2017">
        <v>2</v>
      </c>
      <c r="K2017" t="str">
        <f>_xlfn.XLOOKUP(fCompras!F2017,dComprador!$A$2:$A$7,dComprador!$B$2:$B$7)</f>
        <v>Lira</v>
      </c>
      <c r="L2017" t="str">
        <f>_xlfn.XLOOKUP(J2017,dFornecedor!$A$2:$A$6,dFornecedor!$B$2:$B$6)</f>
        <v>Minerva</v>
      </c>
      <c r="M2017" t="str">
        <f>_xlfn.XLOOKUP(G2017,dMateriaPrima!$A$2:$A$12,dMateriaPrima!$B$2:$B$12)</f>
        <v>Couro</v>
      </c>
      <c r="N2017" s="2">
        <f>_xlfn.XLOOKUP(G2017,dMateriaPrima!$A$2:$A$12,dMateriaPrima!$C$2:$C$12)</f>
        <v>4.4000000000000004</v>
      </c>
      <c r="O2017" s="3">
        <f t="shared" si="155"/>
        <v>123.20000000000002</v>
      </c>
      <c r="P2017" s="4">
        <f t="shared" si="156"/>
        <v>0</v>
      </c>
      <c r="Q2017" s="3">
        <f t="shared" si="157"/>
        <v>123.20000000000002</v>
      </c>
      <c r="R2017" t="str">
        <f t="shared" si="158"/>
        <v>Em atraso</v>
      </c>
      <c r="S2017" s="5">
        <f t="shared" si="159"/>
        <v>3</v>
      </c>
    </row>
    <row r="2018" spans="1:19" x14ac:dyDescent="0.25">
      <c r="A2018">
        <v>2017</v>
      </c>
      <c r="B2018" s="1">
        <v>43777</v>
      </c>
      <c r="C2018" s="1">
        <v>43781</v>
      </c>
      <c r="D2018" s="1">
        <v>43784</v>
      </c>
      <c r="E2018" s="1">
        <v>43786</v>
      </c>
      <c r="F2018">
        <v>4</v>
      </c>
      <c r="G2018">
        <v>11</v>
      </c>
      <c r="H2018">
        <v>419</v>
      </c>
      <c r="I2018" s="6">
        <v>0</v>
      </c>
      <c r="J2018">
        <v>2</v>
      </c>
      <c r="K2018" t="str">
        <f>_xlfn.XLOOKUP(fCompras!F2018,dComprador!$A$2:$A$7,dComprador!$B$2:$B$7)</f>
        <v>Lira</v>
      </c>
      <c r="L2018" t="str">
        <f>_xlfn.XLOOKUP(J2018,dFornecedor!$A$2:$A$6,dFornecedor!$B$2:$B$6)</f>
        <v>Minerva</v>
      </c>
      <c r="M2018" t="str">
        <f>_xlfn.XLOOKUP(G2018,dMateriaPrima!$A$2:$A$12,dMateriaPrima!$B$2:$B$12)</f>
        <v>Papel</v>
      </c>
      <c r="N2018" s="2">
        <f>_xlfn.XLOOKUP(G2018,dMateriaPrima!$A$2:$A$12,dMateriaPrima!$C$2:$C$12)</f>
        <v>9</v>
      </c>
      <c r="O2018" s="3">
        <f t="shared" si="155"/>
        <v>3771</v>
      </c>
      <c r="P2018" s="4">
        <f t="shared" si="156"/>
        <v>0</v>
      </c>
      <c r="Q2018" s="3">
        <f t="shared" si="157"/>
        <v>3771</v>
      </c>
      <c r="R2018" t="str">
        <f t="shared" si="158"/>
        <v>Em atraso</v>
      </c>
      <c r="S2018" s="5">
        <f t="shared" si="159"/>
        <v>2</v>
      </c>
    </row>
    <row r="2019" spans="1:19" x14ac:dyDescent="0.25">
      <c r="A2019">
        <v>2018</v>
      </c>
      <c r="B2019" s="1">
        <v>43777</v>
      </c>
      <c r="C2019" s="1">
        <v>43777</v>
      </c>
      <c r="D2019" s="1">
        <v>43795</v>
      </c>
      <c r="E2019" s="1">
        <v>43796</v>
      </c>
      <c r="F2019">
        <v>1</v>
      </c>
      <c r="G2019">
        <v>9</v>
      </c>
      <c r="H2019">
        <v>5</v>
      </c>
      <c r="I2019" s="6">
        <v>0</v>
      </c>
      <c r="J2019">
        <v>4</v>
      </c>
      <c r="K2019" t="str">
        <f>_xlfn.XLOOKUP(fCompras!F2019,dComprador!$A$2:$A$7,dComprador!$B$2:$B$7)</f>
        <v>Alon</v>
      </c>
      <c r="L2019" t="str">
        <f>_xlfn.XLOOKUP(J2019,dFornecedor!$A$2:$A$6,dFornecedor!$B$2:$B$6)</f>
        <v>AlphaOmega</v>
      </c>
      <c r="M2019" t="str">
        <f>_xlfn.XLOOKUP(G2019,dMateriaPrima!$A$2:$A$12,dMateriaPrima!$B$2:$B$12)</f>
        <v>Couro</v>
      </c>
      <c r="N2019" s="2">
        <f>_xlfn.XLOOKUP(G2019,dMateriaPrima!$A$2:$A$12,dMateriaPrima!$C$2:$C$12)</f>
        <v>4.4000000000000004</v>
      </c>
      <c r="O2019" s="3">
        <f t="shared" si="155"/>
        <v>22</v>
      </c>
      <c r="P2019" s="4">
        <f t="shared" si="156"/>
        <v>0</v>
      </c>
      <c r="Q2019" s="3">
        <f t="shared" si="157"/>
        <v>22</v>
      </c>
      <c r="R2019" t="str">
        <f t="shared" si="158"/>
        <v>Em atraso</v>
      </c>
      <c r="S2019" s="5">
        <f t="shared" si="159"/>
        <v>1</v>
      </c>
    </row>
    <row r="2020" spans="1:19" x14ac:dyDescent="0.25">
      <c r="A2020">
        <v>2019</v>
      </c>
      <c r="B2020" s="1">
        <v>43777</v>
      </c>
      <c r="C2020" s="1">
        <v>43777</v>
      </c>
      <c r="D2020" s="1">
        <v>43805</v>
      </c>
      <c r="E2020" s="1">
        <v>43808</v>
      </c>
      <c r="F2020">
        <v>1</v>
      </c>
      <c r="G2020">
        <v>11</v>
      </c>
      <c r="H2020">
        <v>386</v>
      </c>
      <c r="I2020" s="6">
        <v>0</v>
      </c>
      <c r="J2020">
        <v>2</v>
      </c>
      <c r="K2020" t="str">
        <f>_xlfn.XLOOKUP(fCompras!F2020,dComprador!$A$2:$A$7,dComprador!$B$2:$B$7)</f>
        <v>Alon</v>
      </c>
      <c r="L2020" t="str">
        <f>_xlfn.XLOOKUP(J2020,dFornecedor!$A$2:$A$6,dFornecedor!$B$2:$B$6)</f>
        <v>Minerva</v>
      </c>
      <c r="M2020" t="str">
        <f>_xlfn.XLOOKUP(G2020,dMateriaPrima!$A$2:$A$12,dMateriaPrima!$B$2:$B$12)</f>
        <v>Papel</v>
      </c>
      <c r="N2020" s="2">
        <f>_xlfn.XLOOKUP(G2020,dMateriaPrima!$A$2:$A$12,dMateriaPrima!$C$2:$C$12)</f>
        <v>9</v>
      </c>
      <c r="O2020" s="3">
        <f t="shared" si="155"/>
        <v>3474</v>
      </c>
      <c r="P2020" s="4">
        <f t="shared" si="156"/>
        <v>0</v>
      </c>
      <c r="Q2020" s="3">
        <f t="shared" si="157"/>
        <v>3474</v>
      </c>
      <c r="R2020" t="str">
        <f t="shared" si="158"/>
        <v>Em atraso</v>
      </c>
      <c r="S2020" s="5">
        <f t="shared" si="159"/>
        <v>3</v>
      </c>
    </row>
    <row r="2021" spans="1:19" x14ac:dyDescent="0.25">
      <c r="A2021">
        <v>2020</v>
      </c>
      <c r="B2021" s="1">
        <v>43777</v>
      </c>
      <c r="C2021" s="1">
        <v>43777</v>
      </c>
      <c r="D2021" s="1">
        <v>43805</v>
      </c>
      <c r="E2021" s="1">
        <v>43808</v>
      </c>
      <c r="F2021">
        <v>1</v>
      </c>
      <c r="G2021">
        <v>1</v>
      </c>
      <c r="H2021">
        <v>442</v>
      </c>
      <c r="I2021" s="6">
        <v>0</v>
      </c>
      <c r="J2021">
        <v>2</v>
      </c>
      <c r="K2021" t="str">
        <f>_xlfn.XLOOKUP(fCompras!F2021,dComprador!$A$2:$A$7,dComprador!$B$2:$B$7)</f>
        <v>Alon</v>
      </c>
      <c r="L2021" t="str">
        <f>_xlfn.XLOOKUP(J2021,dFornecedor!$A$2:$A$6,dFornecedor!$B$2:$B$6)</f>
        <v>Minerva</v>
      </c>
      <c r="M2021" t="str">
        <f>_xlfn.XLOOKUP(G2021,dMateriaPrima!$A$2:$A$12,dMateriaPrima!$B$2:$B$12)</f>
        <v>Tecido</v>
      </c>
      <c r="N2021" s="2">
        <f>_xlfn.XLOOKUP(G2021,dMateriaPrima!$A$2:$A$12,dMateriaPrima!$C$2:$C$12)</f>
        <v>18</v>
      </c>
      <c r="O2021" s="3">
        <f t="shared" si="155"/>
        <v>7956</v>
      </c>
      <c r="P2021" s="4">
        <f t="shared" si="156"/>
        <v>0</v>
      </c>
      <c r="Q2021" s="3">
        <f t="shared" si="157"/>
        <v>7956</v>
      </c>
      <c r="R2021" t="str">
        <f t="shared" si="158"/>
        <v>Em atraso</v>
      </c>
      <c r="S2021" s="5">
        <f t="shared" si="159"/>
        <v>3</v>
      </c>
    </row>
    <row r="2022" spans="1:19" x14ac:dyDescent="0.25">
      <c r="A2022">
        <v>2021</v>
      </c>
      <c r="B2022" s="1">
        <v>43777</v>
      </c>
      <c r="C2022" s="1">
        <v>43785</v>
      </c>
      <c r="D2022" s="1">
        <v>43808</v>
      </c>
      <c r="E2022" s="1">
        <v>43808</v>
      </c>
      <c r="F2022">
        <v>1</v>
      </c>
      <c r="G2022">
        <v>4</v>
      </c>
      <c r="H2022">
        <v>183</v>
      </c>
      <c r="I2022" s="6">
        <v>0.26</v>
      </c>
      <c r="J2022">
        <v>5</v>
      </c>
      <c r="K2022" t="str">
        <f>_xlfn.XLOOKUP(fCompras!F2022,dComprador!$A$2:$A$7,dComprador!$B$2:$B$7)</f>
        <v>Alon</v>
      </c>
      <c r="L2022" t="str">
        <f>_xlfn.XLOOKUP(J2022,dFornecedor!$A$2:$A$6,dFornecedor!$B$2:$B$6)</f>
        <v>Atlas</v>
      </c>
      <c r="M2022" t="str">
        <f>_xlfn.XLOOKUP(G2022,dMateriaPrima!$A$2:$A$12,dMateriaPrima!$B$2:$B$12)</f>
        <v>Madeira</v>
      </c>
      <c r="N2022" s="2">
        <f>_xlfn.XLOOKUP(G2022,dMateriaPrima!$A$2:$A$12,dMateriaPrima!$C$2:$C$12)</f>
        <v>168</v>
      </c>
      <c r="O2022" s="3">
        <f t="shared" si="155"/>
        <v>30744</v>
      </c>
      <c r="P2022" s="4">
        <f t="shared" si="156"/>
        <v>7993.4400000000005</v>
      </c>
      <c r="Q2022" s="3">
        <f t="shared" si="157"/>
        <v>22750.559999999998</v>
      </c>
      <c r="R2022" t="str">
        <f t="shared" si="158"/>
        <v>No prazo</v>
      </c>
      <c r="S2022" s="5">
        <f t="shared" si="159"/>
        <v>0</v>
      </c>
    </row>
    <row r="2023" spans="1:19" x14ac:dyDescent="0.25">
      <c r="A2023">
        <v>2022</v>
      </c>
      <c r="B2023" s="1">
        <v>43777</v>
      </c>
      <c r="C2023" s="1">
        <v>43787</v>
      </c>
      <c r="D2023" s="1">
        <v>43798</v>
      </c>
      <c r="E2023" s="1">
        <v>43800</v>
      </c>
      <c r="F2023">
        <v>1</v>
      </c>
      <c r="G2023">
        <v>1</v>
      </c>
      <c r="H2023">
        <v>44</v>
      </c>
      <c r="I2023" s="6">
        <v>0</v>
      </c>
      <c r="J2023">
        <v>3</v>
      </c>
      <c r="K2023" t="str">
        <f>_xlfn.XLOOKUP(fCompras!F2023,dComprador!$A$2:$A$7,dComprador!$B$2:$B$7)</f>
        <v>Alon</v>
      </c>
      <c r="L2023" t="str">
        <f>_xlfn.XLOOKUP(J2023,dFornecedor!$A$2:$A$6,dFornecedor!$B$2:$B$6)</f>
        <v>StepUp</v>
      </c>
      <c r="M2023" t="str">
        <f>_xlfn.XLOOKUP(G2023,dMateriaPrima!$A$2:$A$12,dMateriaPrima!$B$2:$B$12)</f>
        <v>Tecido</v>
      </c>
      <c r="N2023" s="2">
        <f>_xlfn.XLOOKUP(G2023,dMateriaPrima!$A$2:$A$12,dMateriaPrima!$C$2:$C$12)</f>
        <v>18</v>
      </c>
      <c r="O2023" s="3">
        <f t="shared" si="155"/>
        <v>792</v>
      </c>
      <c r="P2023" s="4">
        <f t="shared" si="156"/>
        <v>0</v>
      </c>
      <c r="Q2023" s="3">
        <f t="shared" si="157"/>
        <v>792</v>
      </c>
      <c r="R2023" t="str">
        <f t="shared" si="158"/>
        <v>Em atraso</v>
      </c>
      <c r="S2023" s="5">
        <f t="shared" si="159"/>
        <v>2</v>
      </c>
    </row>
    <row r="2024" spans="1:19" x14ac:dyDescent="0.25">
      <c r="A2024">
        <v>2023</v>
      </c>
      <c r="B2024" s="1">
        <v>43777</v>
      </c>
      <c r="C2024" s="1">
        <v>43777</v>
      </c>
      <c r="D2024" s="1">
        <v>43798</v>
      </c>
      <c r="E2024" s="1">
        <v>43800</v>
      </c>
      <c r="F2024">
        <v>1</v>
      </c>
      <c r="G2024">
        <v>11</v>
      </c>
      <c r="H2024">
        <v>532</v>
      </c>
      <c r="I2024" s="6">
        <v>0</v>
      </c>
      <c r="J2024">
        <v>5</v>
      </c>
      <c r="K2024" t="str">
        <f>_xlfn.XLOOKUP(fCompras!F2024,dComprador!$A$2:$A$7,dComprador!$B$2:$B$7)</f>
        <v>Alon</v>
      </c>
      <c r="L2024" t="str">
        <f>_xlfn.XLOOKUP(J2024,dFornecedor!$A$2:$A$6,dFornecedor!$B$2:$B$6)</f>
        <v>Atlas</v>
      </c>
      <c r="M2024" t="str">
        <f>_xlfn.XLOOKUP(G2024,dMateriaPrima!$A$2:$A$12,dMateriaPrima!$B$2:$B$12)</f>
        <v>Papel</v>
      </c>
      <c r="N2024" s="2">
        <f>_xlfn.XLOOKUP(G2024,dMateriaPrima!$A$2:$A$12,dMateriaPrima!$C$2:$C$12)</f>
        <v>9</v>
      </c>
      <c r="O2024" s="3">
        <f t="shared" si="155"/>
        <v>4788</v>
      </c>
      <c r="P2024" s="4">
        <f t="shared" si="156"/>
        <v>0</v>
      </c>
      <c r="Q2024" s="3">
        <f t="shared" si="157"/>
        <v>4788</v>
      </c>
      <c r="R2024" t="str">
        <f t="shared" si="158"/>
        <v>Em atraso</v>
      </c>
      <c r="S2024" s="5">
        <f t="shared" si="159"/>
        <v>2</v>
      </c>
    </row>
    <row r="2025" spans="1:19" x14ac:dyDescent="0.25">
      <c r="A2025">
        <v>2024</v>
      </c>
      <c r="B2025" s="1">
        <v>43778</v>
      </c>
      <c r="C2025" s="1">
        <v>43781</v>
      </c>
      <c r="D2025" s="1">
        <v>43806</v>
      </c>
      <c r="E2025" s="1">
        <v>43812</v>
      </c>
      <c r="F2025">
        <v>1</v>
      </c>
      <c r="G2025">
        <v>7</v>
      </c>
      <c r="H2025">
        <v>38</v>
      </c>
      <c r="I2025" s="6">
        <v>0</v>
      </c>
      <c r="J2025">
        <v>4</v>
      </c>
      <c r="K2025" t="str">
        <f>_xlfn.XLOOKUP(fCompras!F2025,dComprador!$A$2:$A$7,dComprador!$B$2:$B$7)</f>
        <v>Alon</v>
      </c>
      <c r="L2025" t="str">
        <f>_xlfn.XLOOKUP(J2025,dFornecedor!$A$2:$A$6,dFornecedor!$B$2:$B$6)</f>
        <v>AlphaOmega</v>
      </c>
      <c r="M2025" t="str">
        <f>_xlfn.XLOOKUP(G2025,dMateriaPrima!$A$2:$A$12,dMateriaPrima!$B$2:$B$12)</f>
        <v>Poliéster</v>
      </c>
      <c r="N2025" s="2">
        <f>_xlfn.XLOOKUP(G2025,dMateriaPrima!$A$2:$A$12,dMateriaPrima!$C$2:$C$12)</f>
        <v>8</v>
      </c>
      <c r="O2025" s="3">
        <f t="shared" si="155"/>
        <v>304</v>
      </c>
      <c r="P2025" s="4">
        <f t="shared" si="156"/>
        <v>0</v>
      </c>
      <c r="Q2025" s="3">
        <f t="shared" si="157"/>
        <v>304</v>
      </c>
      <c r="R2025" t="str">
        <f t="shared" si="158"/>
        <v>Em atraso</v>
      </c>
      <c r="S2025" s="5">
        <f t="shared" si="159"/>
        <v>6</v>
      </c>
    </row>
    <row r="2026" spans="1:19" x14ac:dyDescent="0.25">
      <c r="A2026">
        <v>2025</v>
      </c>
      <c r="B2026" s="1">
        <v>43778</v>
      </c>
      <c r="C2026" s="1">
        <v>43786</v>
      </c>
      <c r="D2026" s="1">
        <v>43790</v>
      </c>
      <c r="E2026" s="1">
        <v>43794</v>
      </c>
      <c r="F2026">
        <v>4</v>
      </c>
      <c r="G2026">
        <v>5</v>
      </c>
      <c r="H2026">
        <v>221</v>
      </c>
      <c r="I2026" s="6">
        <v>0</v>
      </c>
      <c r="J2026">
        <v>2</v>
      </c>
      <c r="K2026" t="str">
        <f>_xlfn.XLOOKUP(fCompras!F2026,dComprador!$A$2:$A$7,dComprador!$B$2:$B$7)</f>
        <v>Lira</v>
      </c>
      <c r="L2026" t="str">
        <f>_xlfn.XLOOKUP(J2026,dFornecedor!$A$2:$A$6,dFornecedor!$B$2:$B$6)</f>
        <v>Minerva</v>
      </c>
      <c r="M2026" t="str">
        <f>_xlfn.XLOOKUP(G2026,dMateriaPrima!$A$2:$A$12,dMateriaPrima!$B$2:$B$12)</f>
        <v>Areia</v>
      </c>
      <c r="N2026" s="2">
        <f>_xlfn.XLOOKUP(G2026,dMateriaPrima!$A$2:$A$12,dMateriaPrima!$C$2:$C$12)</f>
        <v>3.59</v>
      </c>
      <c r="O2026" s="3">
        <f t="shared" si="155"/>
        <v>793.39</v>
      </c>
      <c r="P2026" s="4">
        <f t="shared" si="156"/>
        <v>0</v>
      </c>
      <c r="Q2026" s="3">
        <f t="shared" si="157"/>
        <v>793.39</v>
      </c>
      <c r="R2026" t="str">
        <f t="shared" si="158"/>
        <v>Em atraso</v>
      </c>
      <c r="S2026" s="5">
        <f t="shared" si="159"/>
        <v>4</v>
      </c>
    </row>
    <row r="2027" spans="1:19" x14ac:dyDescent="0.25">
      <c r="A2027">
        <v>2026</v>
      </c>
      <c r="B2027" s="1">
        <v>43778</v>
      </c>
      <c r="C2027" s="1">
        <v>43787</v>
      </c>
      <c r="D2027" s="1">
        <v>43799</v>
      </c>
      <c r="E2027" s="1">
        <v>43799</v>
      </c>
      <c r="F2027">
        <v>1</v>
      </c>
      <c r="G2027">
        <v>9</v>
      </c>
      <c r="H2027">
        <v>224</v>
      </c>
      <c r="I2027" s="6">
        <v>0</v>
      </c>
      <c r="J2027">
        <v>3</v>
      </c>
      <c r="K2027" t="str">
        <f>_xlfn.XLOOKUP(fCompras!F2027,dComprador!$A$2:$A$7,dComprador!$B$2:$B$7)</f>
        <v>Alon</v>
      </c>
      <c r="L2027" t="str">
        <f>_xlfn.XLOOKUP(J2027,dFornecedor!$A$2:$A$6,dFornecedor!$B$2:$B$6)</f>
        <v>StepUp</v>
      </c>
      <c r="M2027" t="str">
        <f>_xlfn.XLOOKUP(G2027,dMateriaPrima!$A$2:$A$12,dMateriaPrima!$B$2:$B$12)</f>
        <v>Couro</v>
      </c>
      <c r="N2027" s="2">
        <f>_xlfn.XLOOKUP(G2027,dMateriaPrima!$A$2:$A$12,dMateriaPrima!$C$2:$C$12)</f>
        <v>4.4000000000000004</v>
      </c>
      <c r="O2027" s="3">
        <f t="shared" si="155"/>
        <v>985.60000000000014</v>
      </c>
      <c r="P2027" s="4">
        <f t="shared" si="156"/>
        <v>0</v>
      </c>
      <c r="Q2027" s="3">
        <f t="shared" si="157"/>
        <v>985.60000000000014</v>
      </c>
      <c r="R2027" t="str">
        <f t="shared" si="158"/>
        <v>No prazo</v>
      </c>
      <c r="S2027" s="5">
        <f t="shared" si="159"/>
        <v>0</v>
      </c>
    </row>
    <row r="2028" spans="1:19" x14ac:dyDescent="0.25">
      <c r="A2028">
        <v>2027</v>
      </c>
      <c r="B2028" s="1">
        <v>43778</v>
      </c>
      <c r="C2028" s="1">
        <v>43787</v>
      </c>
      <c r="D2028" s="1">
        <v>43795</v>
      </c>
      <c r="E2028" s="1">
        <v>43796</v>
      </c>
      <c r="F2028">
        <v>1</v>
      </c>
      <c r="G2028">
        <v>1</v>
      </c>
      <c r="H2028">
        <v>12</v>
      </c>
      <c r="I2028" s="6">
        <v>0</v>
      </c>
      <c r="J2028">
        <v>3</v>
      </c>
      <c r="K2028" t="str">
        <f>_xlfn.XLOOKUP(fCompras!F2028,dComprador!$A$2:$A$7,dComprador!$B$2:$B$7)</f>
        <v>Alon</v>
      </c>
      <c r="L2028" t="str">
        <f>_xlfn.XLOOKUP(J2028,dFornecedor!$A$2:$A$6,dFornecedor!$B$2:$B$6)</f>
        <v>StepUp</v>
      </c>
      <c r="M2028" t="str">
        <f>_xlfn.XLOOKUP(G2028,dMateriaPrima!$A$2:$A$12,dMateriaPrima!$B$2:$B$12)</f>
        <v>Tecido</v>
      </c>
      <c r="N2028" s="2">
        <f>_xlfn.XLOOKUP(G2028,dMateriaPrima!$A$2:$A$12,dMateriaPrima!$C$2:$C$12)</f>
        <v>18</v>
      </c>
      <c r="O2028" s="3">
        <f t="shared" si="155"/>
        <v>216</v>
      </c>
      <c r="P2028" s="4">
        <f t="shared" si="156"/>
        <v>0</v>
      </c>
      <c r="Q2028" s="3">
        <f t="shared" si="157"/>
        <v>216</v>
      </c>
      <c r="R2028" t="str">
        <f t="shared" si="158"/>
        <v>Em atraso</v>
      </c>
      <c r="S2028" s="5">
        <f t="shared" si="159"/>
        <v>1</v>
      </c>
    </row>
    <row r="2029" spans="1:19" x14ac:dyDescent="0.25">
      <c r="A2029">
        <v>2028</v>
      </c>
      <c r="B2029" s="1">
        <v>43778</v>
      </c>
      <c r="C2029" s="1">
        <v>43787</v>
      </c>
      <c r="D2029" s="1">
        <v>43793</v>
      </c>
      <c r="E2029" s="1">
        <v>43796</v>
      </c>
      <c r="F2029">
        <v>3</v>
      </c>
      <c r="G2029">
        <v>11</v>
      </c>
      <c r="H2029">
        <v>414</v>
      </c>
      <c r="I2029" s="6">
        <v>0.37</v>
      </c>
      <c r="J2029">
        <v>2</v>
      </c>
      <c r="K2029" t="str">
        <f>_xlfn.XLOOKUP(fCompras!F2029,dComprador!$A$2:$A$7,dComprador!$B$2:$B$7)</f>
        <v>Diego</v>
      </c>
      <c r="L2029" t="str">
        <f>_xlfn.XLOOKUP(J2029,dFornecedor!$A$2:$A$6,dFornecedor!$B$2:$B$6)</f>
        <v>Minerva</v>
      </c>
      <c r="M2029" t="str">
        <f>_xlfn.XLOOKUP(G2029,dMateriaPrima!$A$2:$A$12,dMateriaPrima!$B$2:$B$12)</f>
        <v>Papel</v>
      </c>
      <c r="N2029" s="2">
        <f>_xlfn.XLOOKUP(G2029,dMateriaPrima!$A$2:$A$12,dMateriaPrima!$C$2:$C$12)</f>
        <v>9</v>
      </c>
      <c r="O2029" s="3">
        <f t="shared" si="155"/>
        <v>3726</v>
      </c>
      <c r="P2029" s="4">
        <f t="shared" si="156"/>
        <v>1378.62</v>
      </c>
      <c r="Q2029" s="3">
        <f t="shared" si="157"/>
        <v>2347.38</v>
      </c>
      <c r="R2029" t="str">
        <f t="shared" si="158"/>
        <v>Em atraso</v>
      </c>
      <c r="S2029" s="5">
        <f t="shared" si="159"/>
        <v>3</v>
      </c>
    </row>
    <row r="2030" spans="1:19" x14ac:dyDescent="0.25">
      <c r="A2030">
        <v>2029</v>
      </c>
      <c r="B2030" s="1">
        <v>43778</v>
      </c>
      <c r="C2030" s="1">
        <v>43779</v>
      </c>
      <c r="D2030" s="1">
        <v>43791</v>
      </c>
      <c r="E2030" s="1">
        <v>43794</v>
      </c>
      <c r="F2030">
        <v>2</v>
      </c>
      <c r="G2030">
        <v>11</v>
      </c>
      <c r="H2030">
        <v>55</v>
      </c>
      <c r="I2030" s="6">
        <v>0</v>
      </c>
      <c r="J2030">
        <v>4</v>
      </c>
      <c r="K2030" t="str">
        <f>_xlfn.XLOOKUP(fCompras!F2030,dComprador!$A$2:$A$7,dComprador!$B$2:$B$7)</f>
        <v>João</v>
      </c>
      <c r="L2030" t="str">
        <f>_xlfn.XLOOKUP(J2030,dFornecedor!$A$2:$A$6,dFornecedor!$B$2:$B$6)</f>
        <v>AlphaOmega</v>
      </c>
      <c r="M2030" t="str">
        <f>_xlfn.XLOOKUP(G2030,dMateriaPrima!$A$2:$A$12,dMateriaPrima!$B$2:$B$12)</f>
        <v>Papel</v>
      </c>
      <c r="N2030" s="2">
        <f>_xlfn.XLOOKUP(G2030,dMateriaPrima!$A$2:$A$12,dMateriaPrima!$C$2:$C$12)</f>
        <v>9</v>
      </c>
      <c r="O2030" s="3">
        <f t="shared" si="155"/>
        <v>495</v>
      </c>
      <c r="P2030" s="4">
        <f t="shared" si="156"/>
        <v>0</v>
      </c>
      <c r="Q2030" s="3">
        <f t="shared" si="157"/>
        <v>495</v>
      </c>
      <c r="R2030" t="str">
        <f t="shared" si="158"/>
        <v>Em atraso</v>
      </c>
      <c r="S2030" s="5">
        <f t="shared" si="159"/>
        <v>3</v>
      </c>
    </row>
    <row r="2031" spans="1:19" x14ac:dyDescent="0.25">
      <c r="A2031">
        <v>2030</v>
      </c>
      <c r="B2031" s="1">
        <v>43778</v>
      </c>
      <c r="C2031" s="1">
        <v>43785</v>
      </c>
      <c r="D2031" s="1">
        <v>43800</v>
      </c>
      <c r="E2031" s="1">
        <v>43804</v>
      </c>
      <c r="F2031">
        <v>1</v>
      </c>
      <c r="G2031">
        <v>11</v>
      </c>
      <c r="H2031">
        <v>75</v>
      </c>
      <c r="I2031" s="6">
        <v>0</v>
      </c>
      <c r="J2031">
        <v>5</v>
      </c>
      <c r="K2031" t="str">
        <f>_xlfn.XLOOKUP(fCompras!F2031,dComprador!$A$2:$A$7,dComprador!$B$2:$B$7)</f>
        <v>Alon</v>
      </c>
      <c r="L2031" t="str">
        <f>_xlfn.XLOOKUP(J2031,dFornecedor!$A$2:$A$6,dFornecedor!$B$2:$B$6)</f>
        <v>Atlas</v>
      </c>
      <c r="M2031" t="str">
        <f>_xlfn.XLOOKUP(G2031,dMateriaPrima!$A$2:$A$12,dMateriaPrima!$B$2:$B$12)</f>
        <v>Papel</v>
      </c>
      <c r="N2031" s="2">
        <f>_xlfn.XLOOKUP(G2031,dMateriaPrima!$A$2:$A$12,dMateriaPrima!$C$2:$C$12)</f>
        <v>9</v>
      </c>
      <c r="O2031" s="3">
        <f t="shared" si="155"/>
        <v>675</v>
      </c>
      <c r="P2031" s="4">
        <f t="shared" si="156"/>
        <v>0</v>
      </c>
      <c r="Q2031" s="3">
        <f t="shared" si="157"/>
        <v>675</v>
      </c>
      <c r="R2031" t="str">
        <f t="shared" si="158"/>
        <v>Em atraso</v>
      </c>
      <c r="S2031" s="5">
        <f t="shared" si="159"/>
        <v>4</v>
      </c>
    </row>
    <row r="2032" spans="1:19" x14ac:dyDescent="0.25">
      <c r="A2032">
        <v>2031</v>
      </c>
      <c r="B2032" s="1">
        <v>43779</v>
      </c>
      <c r="C2032" s="1">
        <v>43788</v>
      </c>
      <c r="D2032" s="1">
        <v>43791</v>
      </c>
      <c r="E2032" s="1">
        <v>43793</v>
      </c>
      <c r="F2032">
        <v>4</v>
      </c>
      <c r="G2032">
        <v>8</v>
      </c>
      <c r="H2032">
        <v>137</v>
      </c>
      <c r="I2032" s="6">
        <v>0.22</v>
      </c>
      <c r="J2032">
        <v>2</v>
      </c>
      <c r="K2032" t="str">
        <f>_xlfn.XLOOKUP(fCompras!F2032,dComprador!$A$2:$A$7,dComprador!$B$2:$B$7)</f>
        <v>Lira</v>
      </c>
      <c r="L2032" t="str">
        <f>_xlfn.XLOOKUP(J2032,dFornecedor!$A$2:$A$6,dFornecedor!$B$2:$B$6)</f>
        <v>Minerva</v>
      </c>
      <c r="M2032" t="str">
        <f>_xlfn.XLOOKUP(G2032,dMateriaPrima!$A$2:$A$12,dMateriaPrima!$B$2:$B$12)</f>
        <v>Cimento</v>
      </c>
      <c r="N2032" s="2">
        <f>_xlfn.XLOOKUP(G2032,dMateriaPrima!$A$2:$A$12,dMateriaPrima!$C$2:$C$12)</f>
        <v>23</v>
      </c>
      <c r="O2032" s="3">
        <f t="shared" si="155"/>
        <v>3151</v>
      </c>
      <c r="P2032" s="4">
        <f t="shared" si="156"/>
        <v>693.22</v>
      </c>
      <c r="Q2032" s="3">
        <f t="shared" si="157"/>
        <v>2457.7799999999997</v>
      </c>
      <c r="R2032" t="str">
        <f t="shared" si="158"/>
        <v>Em atraso</v>
      </c>
      <c r="S2032" s="5">
        <f t="shared" si="159"/>
        <v>2</v>
      </c>
    </row>
    <row r="2033" spans="1:19" x14ac:dyDescent="0.25">
      <c r="A2033">
        <v>2032</v>
      </c>
      <c r="B2033" s="1">
        <v>43779</v>
      </c>
      <c r="C2033" s="1">
        <v>43787</v>
      </c>
      <c r="D2033" s="1">
        <v>43810</v>
      </c>
      <c r="E2033" s="1">
        <v>43811</v>
      </c>
      <c r="F2033">
        <v>1</v>
      </c>
      <c r="G2033">
        <v>11</v>
      </c>
      <c r="H2033">
        <v>222</v>
      </c>
      <c r="I2033" s="6">
        <v>0</v>
      </c>
      <c r="J2033">
        <v>2</v>
      </c>
      <c r="K2033" t="str">
        <f>_xlfn.XLOOKUP(fCompras!F2033,dComprador!$A$2:$A$7,dComprador!$B$2:$B$7)</f>
        <v>Alon</v>
      </c>
      <c r="L2033" t="str">
        <f>_xlfn.XLOOKUP(J2033,dFornecedor!$A$2:$A$6,dFornecedor!$B$2:$B$6)</f>
        <v>Minerva</v>
      </c>
      <c r="M2033" t="str">
        <f>_xlfn.XLOOKUP(G2033,dMateriaPrima!$A$2:$A$12,dMateriaPrima!$B$2:$B$12)</f>
        <v>Papel</v>
      </c>
      <c r="N2033" s="2">
        <f>_xlfn.XLOOKUP(G2033,dMateriaPrima!$A$2:$A$12,dMateriaPrima!$C$2:$C$12)</f>
        <v>9</v>
      </c>
      <c r="O2033" s="3">
        <f t="shared" si="155"/>
        <v>1998</v>
      </c>
      <c r="P2033" s="4">
        <f t="shared" si="156"/>
        <v>0</v>
      </c>
      <c r="Q2033" s="3">
        <f t="shared" si="157"/>
        <v>1998</v>
      </c>
      <c r="R2033" t="str">
        <f t="shared" si="158"/>
        <v>Em atraso</v>
      </c>
      <c r="S2033" s="5">
        <f t="shared" si="159"/>
        <v>1</v>
      </c>
    </row>
    <row r="2034" spans="1:19" x14ac:dyDescent="0.25">
      <c r="A2034">
        <v>2033</v>
      </c>
      <c r="B2034" s="1">
        <v>43779</v>
      </c>
      <c r="C2034" s="1">
        <v>43783</v>
      </c>
      <c r="D2034" s="1">
        <v>43790</v>
      </c>
      <c r="E2034" s="1">
        <v>43794</v>
      </c>
      <c r="F2034">
        <v>4</v>
      </c>
      <c r="G2034">
        <v>1</v>
      </c>
      <c r="H2034">
        <v>1</v>
      </c>
      <c r="I2034" s="6">
        <v>0</v>
      </c>
      <c r="J2034">
        <v>5</v>
      </c>
      <c r="K2034" t="str">
        <f>_xlfn.XLOOKUP(fCompras!F2034,dComprador!$A$2:$A$7,dComprador!$B$2:$B$7)</f>
        <v>Lira</v>
      </c>
      <c r="L2034" t="str">
        <f>_xlfn.XLOOKUP(J2034,dFornecedor!$A$2:$A$6,dFornecedor!$B$2:$B$6)</f>
        <v>Atlas</v>
      </c>
      <c r="M2034" t="str">
        <f>_xlfn.XLOOKUP(G2034,dMateriaPrima!$A$2:$A$12,dMateriaPrima!$B$2:$B$12)</f>
        <v>Tecido</v>
      </c>
      <c r="N2034" s="2">
        <f>_xlfn.XLOOKUP(G2034,dMateriaPrima!$A$2:$A$12,dMateriaPrima!$C$2:$C$12)</f>
        <v>18</v>
      </c>
      <c r="O2034" s="3">
        <f t="shared" si="155"/>
        <v>18</v>
      </c>
      <c r="P2034" s="4">
        <f t="shared" si="156"/>
        <v>0</v>
      </c>
      <c r="Q2034" s="3">
        <f t="shared" si="157"/>
        <v>18</v>
      </c>
      <c r="R2034" t="str">
        <f t="shared" si="158"/>
        <v>Em atraso</v>
      </c>
      <c r="S2034" s="5">
        <f t="shared" si="159"/>
        <v>4</v>
      </c>
    </row>
    <row r="2035" spans="1:19" x14ac:dyDescent="0.25">
      <c r="A2035">
        <v>2034</v>
      </c>
      <c r="B2035" s="1">
        <v>43779</v>
      </c>
      <c r="C2035" s="1">
        <v>43784</v>
      </c>
      <c r="D2035" s="1">
        <v>43784</v>
      </c>
      <c r="E2035" s="1">
        <v>43787</v>
      </c>
      <c r="F2035">
        <v>4</v>
      </c>
      <c r="G2035">
        <v>11</v>
      </c>
      <c r="H2035">
        <v>76</v>
      </c>
      <c r="I2035" s="6">
        <v>0</v>
      </c>
      <c r="J2035">
        <v>3</v>
      </c>
      <c r="K2035" t="str">
        <f>_xlfn.XLOOKUP(fCompras!F2035,dComprador!$A$2:$A$7,dComprador!$B$2:$B$7)</f>
        <v>Lira</v>
      </c>
      <c r="L2035" t="str">
        <f>_xlfn.XLOOKUP(J2035,dFornecedor!$A$2:$A$6,dFornecedor!$B$2:$B$6)</f>
        <v>StepUp</v>
      </c>
      <c r="M2035" t="str">
        <f>_xlfn.XLOOKUP(G2035,dMateriaPrima!$A$2:$A$12,dMateriaPrima!$B$2:$B$12)</f>
        <v>Papel</v>
      </c>
      <c r="N2035" s="2">
        <f>_xlfn.XLOOKUP(G2035,dMateriaPrima!$A$2:$A$12,dMateriaPrima!$C$2:$C$12)</f>
        <v>9</v>
      </c>
      <c r="O2035" s="3">
        <f t="shared" si="155"/>
        <v>684</v>
      </c>
      <c r="P2035" s="4">
        <f t="shared" si="156"/>
        <v>0</v>
      </c>
      <c r="Q2035" s="3">
        <f t="shared" si="157"/>
        <v>684</v>
      </c>
      <c r="R2035" t="str">
        <f t="shared" si="158"/>
        <v>Em atraso</v>
      </c>
      <c r="S2035" s="5">
        <f t="shared" si="159"/>
        <v>3</v>
      </c>
    </row>
    <row r="2036" spans="1:19" x14ac:dyDescent="0.25">
      <c r="A2036">
        <v>2035</v>
      </c>
      <c r="B2036" s="1">
        <v>43779</v>
      </c>
      <c r="C2036" s="1">
        <v>43781</v>
      </c>
      <c r="D2036" s="1">
        <v>43792</v>
      </c>
      <c r="E2036" s="1">
        <v>43794</v>
      </c>
      <c r="F2036">
        <v>4</v>
      </c>
      <c r="G2036">
        <v>11</v>
      </c>
      <c r="H2036">
        <v>57</v>
      </c>
      <c r="I2036" s="6">
        <v>0</v>
      </c>
      <c r="J2036">
        <v>4</v>
      </c>
      <c r="K2036" t="str">
        <f>_xlfn.XLOOKUP(fCompras!F2036,dComprador!$A$2:$A$7,dComprador!$B$2:$B$7)</f>
        <v>Lira</v>
      </c>
      <c r="L2036" t="str">
        <f>_xlfn.XLOOKUP(J2036,dFornecedor!$A$2:$A$6,dFornecedor!$B$2:$B$6)</f>
        <v>AlphaOmega</v>
      </c>
      <c r="M2036" t="str">
        <f>_xlfn.XLOOKUP(G2036,dMateriaPrima!$A$2:$A$12,dMateriaPrima!$B$2:$B$12)</f>
        <v>Papel</v>
      </c>
      <c r="N2036" s="2">
        <f>_xlfn.XLOOKUP(G2036,dMateriaPrima!$A$2:$A$12,dMateriaPrima!$C$2:$C$12)</f>
        <v>9</v>
      </c>
      <c r="O2036" s="3">
        <f t="shared" si="155"/>
        <v>513</v>
      </c>
      <c r="P2036" s="4">
        <f t="shared" si="156"/>
        <v>0</v>
      </c>
      <c r="Q2036" s="3">
        <f t="shared" si="157"/>
        <v>513</v>
      </c>
      <c r="R2036" t="str">
        <f t="shared" si="158"/>
        <v>Em atraso</v>
      </c>
      <c r="S2036" s="5">
        <f t="shared" si="159"/>
        <v>2</v>
      </c>
    </row>
    <row r="2037" spans="1:19" x14ac:dyDescent="0.25">
      <c r="A2037">
        <v>2036</v>
      </c>
      <c r="B2037" s="1">
        <v>43779</v>
      </c>
      <c r="C2037" s="1">
        <v>43779</v>
      </c>
      <c r="D2037" s="1">
        <v>43796</v>
      </c>
      <c r="E2037" s="1">
        <v>43797</v>
      </c>
      <c r="F2037">
        <v>1</v>
      </c>
      <c r="G2037">
        <v>8</v>
      </c>
      <c r="H2037">
        <v>8</v>
      </c>
      <c r="I2037" s="6">
        <v>0</v>
      </c>
      <c r="J2037">
        <v>2</v>
      </c>
      <c r="K2037" t="str">
        <f>_xlfn.XLOOKUP(fCompras!F2037,dComprador!$A$2:$A$7,dComprador!$B$2:$B$7)</f>
        <v>Alon</v>
      </c>
      <c r="L2037" t="str">
        <f>_xlfn.XLOOKUP(J2037,dFornecedor!$A$2:$A$6,dFornecedor!$B$2:$B$6)</f>
        <v>Minerva</v>
      </c>
      <c r="M2037" t="str">
        <f>_xlfn.XLOOKUP(G2037,dMateriaPrima!$A$2:$A$12,dMateriaPrima!$B$2:$B$12)</f>
        <v>Cimento</v>
      </c>
      <c r="N2037" s="2">
        <f>_xlfn.XLOOKUP(G2037,dMateriaPrima!$A$2:$A$12,dMateriaPrima!$C$2:$C$12)</f>
        <v>23</v>
      </c>
      <c r="O2037" s="3">
        <f t="shared" si="155"/>
        <v>184</v>
      </c>
      <c r="P2037" s="4">
        <f t="shared" si="156"/>
        <v>0</v>
      </c>
      <c r="Q2037" s="3">
        <f t="shared" si="157"/>
        <v>184</v>
      </c>
      <c r="R2037" t="str">
        <f t="shared" si="158"/>
        <v>Em atraso</v>
      </c>
      <c r="S2037" s="5">
        <f t="shared" si="159"/>
        <v>1</v>
      </c>
    </row>
    <row r="2038" spans="1:19" x14ac:dyDescent="0.25">
      <c r="A2038">
        <v>2037</v>
      </c>
      <c r="B2038" s="1">
        <v>43779</v>
      </c>
      <c r="C2038" s="1">
        <v>43783</v>
      </c>
      <c r="D2038" s="1">
        <v>43800</v>
      </c>
      <c r="E2038" s="1">
        <v>43802</v>
      </c>
      <c r="F2038">
        <v>1</v>
      </c>
      <c r="G2038">
        <v>5</v>
      </c>
      <c r="H2038">
        <v>185</v>
      </c>
      <c r="I2038" s="6">
        <v>0</v>
      </c>
      <c r="J2038">
        <v>5</v>
      </c>
      <c r="K2038" t="str">
        <f>_xlfn.XLOOKUP(fCompras!F2038,dComprador!$A$2:$A$7,dComprador!$B$2:$B$7)</f>
        <v>Alon</v>
      </c>
      <c r="L2038" t="str">
        <f>_xlfn.XLOOKUP(J2038,dFornecedor!$A$2:$A$6,dFornecedor!$B$2:$B$6)</f>
        <v>Atlas</v>
      </c>
      <c r="M2038" t="str">
        <f>_xlfn.XLOOKUP(G2038,dMateriaPrima!$A$2:$A$12,dMateriaPrima!$B$2:$B$12)</f>
        <v>Areia</v>
      </c>
      <c r="N2038" s="2">
        <f>_xlfn.XLOOKUP(G2038,dMateriaPrima!$A$2:$A$12,dMateriaPrima!$C$2:$C$12)</f>
        <v>3.59</v>
      </c>
      <c r="O2038" s="3">
        <f t="shared" si="155"/>
        <v>664.15</v>
      </c>
      <c r="P2038" s="4">
        <f t="shared" si="156"/>
        <v>0</v>
      </c>
      <c r="Q2038" s="3">
        <f t="shared" si="157"/>
        <v>664.15</v>
      </c>
      <c r="R2038" t="str">
        <f t="shared" si="158"/>
        <v>Em atraso</v>
      </c>
      <c r="S2038" s="5">
        <f t="shared" si="159"/>
        <v>2</v>
      </c>
    </row>
    <row r="2039" spans="1:19" x14ac:dyDescent="0.25">
      <c r="A2039">
        <v>2038</v>
      </c>
      <c r="B2039" s="1">
        <v>43779</v>
      </c>
      <c r="C2039" s="1">
        <v>43783</v>
      </c>
      <c r="D2039" s="1">
        <v>43798</v>
      </c>
      <c r="E2039" s="1">
        <v>43799</v>
      </c>
      <c r="F2039">
        <v>1</v>
      </c>
      <c r="G2039">
        <v>9</v>
      </c>
      <c r="H2039">
        <v>97</v>
      </c>
      <c r="I2039" s="6">
        <v>0</v>
      </c>
      <c r="J2039">
        <v>4</v>
      </c>
      <c r="K2039" t="str">
        <f>_xlfn.XLOOKUP(fCompras!F2039,dComprador!$A$2:$A$7,dComprador!$B$2:$B$7)</f>
        <v>Alon</v>
      </c>
      <c r="L2039" t="str">
        <f>_xlfn.XLOOKUP(J2039,dFornecedor!$A$2:$A$6,dFornecedor!$B$2:$B$6)</f>
        <v>AlphaOmega</v>
      </c>
      <c r="M2039" t="str">
        <f>_xlfn.XLOOKUP(G2039,dMateriaPrima!$A$2:$A$12,dMateriaPrima!$B$2:$B$12)</f>
        <v>Couro</v>
      </c>
      <c r="N2039" s="2">
        <f>_xlfn.XLOOKUP(G2039,dMateriaPrima!$A$2:$A$12,dMateriaPrima!$C$2:$C$12)</f>
        <v>4.4000000000000004</v>
      </c>
      <c r="O2039" s="3">
        <f t="shared" si="155"/>
        <v>426.8</v>
      </c>
      <c r="P2039" s="4">
        <f t="shared" si="156"/>
        <v>0</v>
      </c>
      <c r="Q2039" s="3">
        <f t="shared" si="157"/>
        <v>426.8</v>
      </c>
      <c r="R2039" t="str">
        <f t="shared" si="158"/>
        <v>Em atraso</v>
      </c>
      <c r="S2039" s="5">
        <f t="shared" si="159"/>
        <v>1</v>
      </c>
    </row>
    <row r="2040" spans="1:19" x14ac:dyDescent="0.25">
      <c r="A2040">
        <v>2039</v>
      </c>
      <c r="B2040" s="1">
        <v>43779</v>
      </c>
      <c r="C2040" s="1">
        <v>43787</v>
      </c>
      <c r="D2040" s="1">
        <v>43793</v>
      </c>
      <c r="E2040" s="1">
        <v>43795</v>
      </c>
      <c r="F2040">
        <v>2</v>
      </c>
      <c r="G2040">
        <v>7</v>
      </c>
      <c r="H2040">
        <v>33</v>
      </c>
      <c r="I2040" s="6">
        <v>0</v>
      </c>
      <c r="J2040">
        <v>2</v>
      </c>
      <c r="K2040" t="str">
        <f>_xlfn.XLOOKUP(fCompras!F2040,dComprador!$A$2:$A$7,dComprador!$B$2:$B$7)</f>
        <v>João</v>
      </c>
      <c r="L2040" t="str">
        <f>_xlfn.XLOOKUP(J2040,dFornecedor!$A$2:$A$6,dFornecedor!$B$2:$B$6)</f>
        <v>Minerva</v>
      </c>
      <c r="M2040" t="str">
        <f>_xlfn.XLOOKUP(G2040,dMateriaPrima!$A$2:$A$12,dMateriaPrima!$B$2:$B$12)</f>
        <v>Poliéster</v>
      </c>
      <c r="N2040" s="2">
        <f>_xlfn.XLOOKUP(G2040,dMateriaPrima!$A$2:$A$12,dMateriaPrima!$C$2:$C$12)</f>
        <v>8</v>
      </c>
      <c r="O2040" s="3">
        <f t="shared" si="155"/>
        <v>264</v>
      </c>
      <c r="P2040" s="4">
        <f t="shared" si="156"/>
        <v>0</v>
      </c>
      <c r="Q2040" s="3">
        <f t="shared" si="157"/>
        <v>264</v>
      </c>
      <c r="R2040" t="str">
        <f t="shared" si="158"/>
        <v>Em atraso</v>
      </c>
      <c r="S2040" s="5">
        <f t="shared" si="159"/>
        <v>2</v>
      </c>
    </row>
    <row r="2041" spans="1:19" x14ac:dyDescent="0.25">
      <c r="A2041">
        <v>2040</v>
      </c>
      <c r="B2041" s="1">
        <v>43779</v>
      </c>
      <c r="C2041" s="1">
        <v>43779</v>
      </c>
      <c r="D2041" s="1">
        <v>43798</v>
      </c>
      <c r="E2041" s="1">
        <v>43800</v>
      </c>
      <c r="F2041">
        <v>1</v>
      </c>
      <c r="G2041">
        <v>8</v>
      </c>
      <c r="H2041">
        <v>370</v>
      </c>
      <c r="I2041" s="6">
        <v>0</v>
      </c>
      <c r="J2041">
        <v>5</v>
      </c>
      <c r="K2041" t="str">
        <f>_xlfn.XLOOKUP(fCompras!F2041,dComprador!$A$2:$A$7,dComprador!$B$2:$B$7)</f>
        <v>Alon</v>
      </c>
      <c r="L2041" t="str">
        <f>_xlfn.XLOOKUP(J2041,dFornecedor!$A$2:$A$6,dFornecedor!$B$2:$B$6)</f>
        <v>Atlas</v>
      </c>
      <c r="M2041" t="str">
        <f>_xlfn.XLOOKUP(G2041,dMateriaPrima!$A$2:$A$12,dMateriaPrima!$B$2:$B$12)</f>
        <v>Cimento</v>
      </c>
      <c r="N2041" s="2">
        <f>_xlfn.XLOOKUP(G2041,dMateriaPrima!$A$2:$A$12,dMateriaPrima!$C$2:$C$12)</f>
        <v>23</v>
      </c>
      <c r="O2041" s="3">
        <f t="shared" si="155"/>
        <v>8510</v>
      </c>
      <c r="P2041" s="4">
        <f t="shared" si="156"/>
        <v>0</v>
      </c>
      <c r="Q2041" s="3">
        <f t="shared" si="157"/>
        <v>8510</v>
      </c>
      <c r="R2041" t="str">
        <f t="shared" si="158"/>
        <v>Em atraso</v>
      </c>
      <c r="S2041" s="5">
        <f t="shared" si="159"/>
        <v>2</v>
      </c>
    </row>
    <row r="2042" spans="1:19" x14ac:dyDescent="0.25">
      <c r="A2042">
        <v>2041</v>
      </c>
      <c r="B2042" s="1">
        <v>43779</v>
      </c>
      <c r="C2042" s="1">
        <v>43783</v>
      </c>
      <c r="D2042" s="1">
        <v>43799</v>
      </c>
      <c r="E2042" s="1">
        <v>43800</v>
      </c>
      <c r="F2042">
        <v>1</v>
      </c>
      <c r="G2042">
        <v>5</v>
      </c>
      <c r="H2042">
        <v>7</v>
      </c>
      <c r="I2042" s="6">
        <v>0</v>
      </c>
      <c r="J2042">
        <v>4</v>
      </c>
      <c r="K2042" t="str">
        <f>_xlfn.XLOOKUP(fCompras!F2042,dComprador!$A$2:$A$7,dComprador!$B$2:$B$7)</f>
        <v>Alon</v>
      </c>
      <c r="L2042" t="str">
        <f>_xlfn.XLOOKUP(J2042,dFornecedor!$A$2:$A$6,dFornecedor!$B$2:$B$6)</f>
        <v>AlphaOmega</v>
      </c>
      <c r="M2042" t="str">
        <f>_xlfn.XLOOKUP(G2042,dMateriaPrima!$A$2:$A$12,dMateriaPrima!$B$2:$B$12)</f>
        <v>Areia</v>
      </c>
      <c r="N2042" s="2">
        <f>_xlfn.XLOOKUP(G2042,dMateriaPrima!$A$2:$A$12,dMateriaPrima!$C$2:$C$12)</f>
        <v>3.59</v>
      </c>
      <c r="O2042" s="3">
        <f t="shared" si="155"/>
        <v>25.13</v>
      </c>
      <c r="P2042" s="4">
        <f t="shared" si="156"/>
        <v>0</v>
      </c>
      <c r="Q2042" s="3">
        <f t="shared" si="157"/>
        <v>25.13</v>
      </c>
      <c r="R2042" t="str">
        <f t="shared" si="158"/>
        <v>Em atraso</v>
      </c>
      <c r="S2042" s="5">
        <f t="shared" si="159"/>
        <v>1</v>
      </c>
    </row>
    <row r="2043" spans="1:19" x14ac:dyDescent="0.25">
      <c r="A2043">
        <v>2042</v>
      </c>
      <c r="B2043" s="1">
        <v>43780</v>
      </c>
      <c r="C2043" s="1">
        <v>43789</v>
      </c>
      <c r="D2043" s="1">
        <v>43792</v>
      </c>
      <c r="E2043" s="1">
        <v>43794</v>
      </c>
      <c r="F2043">
        <v>4</v>
      </c>
      <c r="G2043">
        <v>11</v>
      </c>
      <c r="H2043">
        <v>499</v>
      </c>
      <c r="I2043" s="6">
        <v>0</v>
      </c>
      <c r="J2043">
        <v>2</v>
      </c>
      <c r="K2043" t="str">
        <f>_xlfn.XLOOKUP(fCompras!F2043,dComprador!$A$2:$A$7,dComprador!$B$2:$B$7)</f>
        <v>Lira</v>
      </c>
      <c r="L2043" t="str">
        <f>_xlfn.XLOOKUP(J2043,dFornecedor!$A$2:$A$6,dFornecedor!$B$2:$B$6)</f>
        <v>Minerva</v>
      </c>
      <c r="M2043" t="str">
        <f>_xlfn.XLOOKUP(G2043,dMateriaPrima!$A$2:$A$12,dMateriaPrima!$B$2:$B$12)</f>
        <v>Papel</v>
      </c>
      <c r="N2043" s="2">
        <f>_xlfn.XLOOKUP(G2043,dMateriaPrima!$A$2:$A$12,dMateriaPrima!$C$2:$C$12)</f>
        <v>9</v>
      </c>
      <c r="O2043" s="3">
        <f t="shared" si="155"/>
        <v>4491</v>
      </c>
      <c r="P2043" s="4">
        <f t="shared" si="156"/>
        <v>0</v>
      </c>
      <c r="Q2043" s="3">
        <f t="shared" si="157"/>
        <v>4491</v>
      </c>
      <c r="R2043" t="str">
        <f t="shared" si="158"/>
        <v>Em atraso</v>
      </c>
      <c r="S2043" s="5">
        <f t="shared" si="159"/>
        <v>2</v>
      </c>
    </row>
    <row r="2044" spans="1:19" x14ac:dyDescent="0.25">
      <c r="A2044">
        <v>2043</v>
      </c>
      <c r="B2044" s="1">
        <v>43780</v>
      </c>
      <c r="C2044" s="1">
        <v>43783</v>
      </c>
      <c r="D2044" s="1">
        <v>43787</v>
      </c>
      <c r="E2044" s="1">
        <v>43790</v>
      </c>
      <c r="F2044">
        <v>4</v>
      </c>
      <c r="G2044">
        <v>9</v>
      </c>
      <c r="H2044">
        <v>429</v>
      </c>
      <c r="I2044" s="6">
        <v>0</v>
      </c>
      <c r="J2044">
        <v>4</v>
      </c>
      <c r="K2044" t="str">
        <f>_xlfn.XLOOKUP(fCompras!F2044,dComprador!$A$2:$A$7,dComprador!$B$2:$B$7)</f>
        <v>Lira</v>
      </c>
      <c r="L2044" t="str">
        <f>_xlfn.XLOOKUP(J2044,dFornecedor!$A$2:$A$6,dFornecedor!$B$2:$B$6)</f>
        <v>AlphaOmega</v>
      </c>
      <c r="M2044" t="str">
        <f>_xlfn.XLOOKUP(G2044,dMateriaPrima!$A$2:$A$12,dMateriaPrima!$B$2:$B$12)</f>
        <v>Couro</v>
      </c>
      <c r="N2044" s="2">
        <f>_xlfn.XLOOKUP(G2044,dMateriaPrima!$A$2:$A$12,dMateriaPrima!$C$2:$C$12)</f>
        <v>4.4000000000000004</v>
      </c>
      <c r="O2044" s="3">
        <f t="shared" si="155"/>
        <v>1887.6000000000001</v>
      </c>
      <c r="P2044" s="4">
        <f t="shared" si="156"/>
        <v>0</v>
      </c>
      <c r="Q2044" s="3">
        <f t="shared" si="157"/>
        <v>1887.6000000000001</v>
      </c>
      <c r="R2044" t="str">
        <f t="shared" si="158"/>
        <v>Em atraso</v>
      </c>
      <c r="S2044" s="5">
        <f t="shared" si="159"/>
        <v>3</v>
      </c>
    </row>
    <row r="2045" spans="1:19" x14ac:dyDescent="0.25">
      <c r="A2045">
        <v>2044</v>
      </c>
      <c r="B2045" s="1">
        <v>43780</v>
      </c>
      <c r="C2045" s="1">
        <v>43789</v>
      </c>
      <c r="D2045" s="1">
        <v>43792</v>
      </c>
      <c r="E2045" s="1">
        <v>43791</v>
      </c>
      <c r="F2045">
        <v>4</v>
      </c>
      <c r="G2045">
        <v>5</v>
      </c>
      <c r="H2045">
        <v>172</v>
      </c>
      <c r="I2045" s="6">
        <v>0</v>
      </c>
      <c r="J2045">
        <v>3</v>
      </c>
      <c r="K2045" t="str">
        <f>_xlfn.XLOOKUP(fCompras!F2045,dComprador!$A$2:$A$7,dComprador!$B$2:$B$7)</f>
        <v>Lira</v>
      </c>
      <c r="L2045" t="str">
        <f>_xlfn.XLOOKUP(J2045,dFornecedor!$A$2:$A$6,dFornecedor!$B$2:$B$6)</f>
        <v>StepUp</v>
      </c>
      <c r="M2045" t="str">
        <f>_xlfn.XLOOKUP(G2045,dMateriaPrima!$A$2:$A$12,dMateriaPrima!$B$2:$B$12)</f>
        <v>Areia</v>
      </c>
      <c r="N2045" s="2">
        <f>_xlfn.XLOOKUP(G2045,dMateriaPrima!$A$2:$A$12,dMateriaPrima!$C$2:$C$12)</f>
        <v>3.59</v>
      </c>
      <c r="O2045" s="3">
        <f t="shared" si="155"/>
        <v>617.48</v>
      </c>
      <c r="P2045" s="4">
        <f t="shared" si="156"/>
        <v>0</v>
      </c>
      <c r="Q2045" s="3">
        <f t="shared" si="157"/>
        <v>617.48</v>
      </c>
      <c r="R2045" t="str">
        <f t="shared" si="158"/>
        <v>No prazo</v>
      </c>
      <c r="S2045" s="5">
        <f t="shared" si="159"/>
        <v>0</v>
      </c>
    </row>
    <row r="2046" spans="1:19" x14ac:dyDescent="0.25">
      <c r="A2046">
        <v>2045</v>
      </c>
      <c r="B2046" s="1">
        <v>43780</v>
      </c>
      <c r="C2046" s="1">
        <v>43790</v>
      </c>
      <c r="D2046" s="1">
        <v>43811</v>
      </c>
      <c r="E2046" s="1">
        <v>43812</v>
      </c>
      <c r="F2046">
        <v>1</v>
      </c>
      <c r="G2046">
        <v>9</v>
      </c>
      <c r="H2046">
        <v>257</v>
      </c>
      <c r="I2046" s="6">
        <v>0</v>
      </c>
      <c r="J2046">
        <v>3</v>
      </c>
      <c r="K2046" t="str">
        <f>_xlfn.XLOOKUP(fCompras!F2046,dComprador!$A$2:$A$7,dComprador!$B$2:$B$7)</f>
        <v>Alon</v>
      </c>
      <c r="L2046" t="str">
        <f>_xlfn.XLOOKUP(J2046,dFornecedor!$A$2:$A$6,dFornecedor!$B$2:$B$6)</f>
        <v>StepUp</v>
      </c>
      <c r="M2046" t="str">
        <f>_xlfn.XLOOKUP(G2046,dMateriaPrima!$A$2:$A$12,dMateriaPrima!$B$2:$B$12)</f>
        <v>Couro</v>
      </c>
      <c r="N2046" s="2">
        <f>_xlfn.XLOOKUP(G2046,dMateriaPrima!$A$2:$A$12,dMateriaPrima!$C$2:$C$12)</f>
        <v>4.4000000000000004</v>
      </c>
      <c r="O2046" s="3">
        <f t="shared" si="155"/>
        <v>1130.8000000000002</v>
      </c>
      <c r="P2046" s="4">
        <f t="shared" si="156"/>
        <v>0</v>
      </c>
      <c r="Q2046" s="3">
        <f t="shared" si="157"/>
        <v>1130.8000000000002</v>
      </c>
      <c r="R2046" t="str">
        <f t="shared" si="158"/>
        <v>Em atraso</v>
      </c>
      <c r="S2046" s="5">
        <f t="shared" si="159"/>
        <v>1</v>
      </c>
    </row>
    <row r="2047" spans="1:19" x14ac:dyDescent="0.25">
      <c r="A2047">
        <v>2046</v>
      </c>
      <c r="B2047" s="1">
        <v>43780</v>
      </c>
      <c r="C2047" s="1">
        <v>43781</v>
      </c>
      <c r="D2047" s="1">
        <v>43787</v>
      </c>
      <c r="E2047" s="1">
        <v>43790</v>
      </c>
      <c r="F2047">
        <v>4</v>
      </c>
      <c r="G2047">
        <v>7</v>
      </c>
      <c r="H2047">
        <v>62</v>
      </c>
      <c r="I2047" s="6">
        <v>0</v>
      </c>
      <c r="J2047">
        <v>3</v>
      </c>
      <c r="K2047" t="str">
        <f>_xlfn.XLOOKUP(fCompras!F2047,dComprador!$A$2:$A$7,dComprador!$B$2:$B$7)</f>
        <v>Lira</v>
      </c>
      <c r="L2047" t="str">
        <f>_xlfn.XLOOKUP(J2047,dFornecedor!$A$2:$A$6,dFornecedor!$B$2:$B$6)</f>
        <v>StepUp</v>
      </c>
      <c r="M2047" t="str">
        <f>_xlfn.XLOOKUP(G2047,dMateriaPrima!$A$2:$A$12,dMateriaPrima!$B$2:$B$12)</f>
        <v>Poliéster</v>
      </c>
      <c r="N2047" s="2">
        <f>_xlfn.XLOOKUP(G2047,dMateriaPrima!$A$2:$A$12,dMateriaPrima!$C$2:$C$12)</f>
        <v>8</v>
      </c>
      <c r="O2047" s="3">
        <f t="shared" si="155"/>
        <v>496</v>
      </c>
      <c r="P2047" s="4">
        <f t="shared" si="156"/>
        <v>0</v>
      </c>
      <c r="Q2047" s="3">
        <f t="shared" si="157"/>
        <v>496</v>
      </c>
      <c r="R2047" t="str">
        <f t="shared" si="158"/>
        <v>Em atraso</v>
      </c>
      <c r="S2047" s="5">
        <f t="shared" si="159"/>
        <v>3</v>
      </c>
    </row>
    <row r="2048" spans="1:19" x14ac:dyDescent="0.25">
      <c r="A2048">
        <v>2047</v>
      </c>
      <c r="B2048" s="1">
        <v>43780</v>
      </c>
      <c r="C2048" s="1">
        <v>43780</v>
      </c>
      <c r="D2048" s="1">
        <v>43787</v>
      </c>
      <c r="E2048" s="1">
        <v>43789</v>
      </c>
      <c r="F2048">
        <v>4</v>
      </c>
      <c r="G2048">
        <v>1</v>
      </c>
      <c r="H2048">
        <v>121</v>
      </c>
      <c r="I2048" s="6">
        <v>0</v>
      </c>
      <c r="J2048">
        <v>2</v>
      </c>
      <c r="K2048" t="str">
        <f>_xlfn.XLOOKUP(fCompras!F2048,dComprador!$A$2:$A$7,dComprador!$B$2:$B$7)</f>
        <v>Lira</v>
      </c>
      <c r="L2048" t="str">
        <f>_xlfn.XLOOKUP(J2048,dFornecedor!$A$2:$A$6,dFornecedor!$B$2:$B$6)</f>
        <v>Minerva</v>
      </c>
      <c r="M2048" t="str">
        <f>_xlfn.XLOOKUP(G2048,dMateriaPrima!$A$2:$A$12,dMateriaPrima!$B$2:$B$12)</f>
        <v>Tecido</v>
      </c>
      <c r="N2048" s="2">
        <f>_xlfn.XLOOKUP(G2048,dMateriaPrima!$A$2:$A$12,dMateriaPrima!$C$2:$C$12)</f>
        <v>18</v>
      </c>
      <c r="O2048" s="3">
        <f t="shared" si="155"/>
        <v>2178</v>
      </c>
      <c r="P2048" s="4">
        <f t="shared" si="156"/>
        <v>0</v>
      </c>
      <c r="Q2048" s="3">
        <f t="shared" si="157"/>
        <v>2178</v>
      </c>
      <c r="R2048" t="str">
        <f t="shared" si="158"/>
        <v>Em atraso</v>
      </c>
      <c r="S2048" s="5">
        <f t="shared" si="159"/>
        <v>2</v>
      </c>
    </row>
    <row r="2049" spans="1:19" x14ac:dyDescent="0.25">
      <c r="A2049">
        <v>2048</v>
      </c>
      <c r="B2049" s="1">
        <v>43780</v>
      </c>
      <c r="C2049" s="1">
        <v>43780</v>
      </c>
      <c r="D2049" s="1">
        <v>43800</v>
      </c>
      <c r="E2049" s="1">
        <v>43804</v>
      </c>
      <c r="F2049">
        <v>1</v>
      </c>
      <c r="G2049">
        <v>8</v>
      </c>
      <c r="H2049">
        <v>141</v>
      </c>
      <c r="I2049" s="6">
        <v>0</v>
      </c>
      <c r="J2049">
        <v>5</v>
      </c>
      <c r="K2049" t="str">
        <f>_xlfn.XLOOKUP(fCompras!F2049,dComprador!$A$2:$A$7,dComprador!$B$2:$B$7)</f>
        <v>Alon</v>
      </c>
      <c r="L2049" t="str">
        <f>_xlfn.XLOOKUP(J2049,dFornecedor!$A$2:$A$6,dFornecedor!$B$2:$B$6)</f>
        <v>Atlas</v>
      </c>
      <c r="M2049" t="str">
        <f>_xlfn.XLOOKUP(G2049,dMateriaPrima!$A$2:$A$12,dMateriaPrima!$B$2:$B$12)</f>
        <v>Cimento</v>
      </c>
      <c r="N2049" s="2">
        <f>_xlfn.XLOOKUP(G2049,dMateriaPrima!$A$2:$A$12,dMateriaPrima!$C$2:$C$12)</f>
        <v>23</v>
      </c>
      <c r="O2049" s="3">
        <f t="shared" si="155"/>
        <v>3243</v>
      </c>
      <c r="P2049" s="4">
        <f t="shared" si="156"/>
        <v>0</v>
      </c>
      <c r="Q2049" s="3">
        <f t="shared" si="157"/>
        <v>3243</v>
      </c>
      <c r="R2049" t="str">
        <f t="shared" si="158"/>
        <v>Em atraso</v>
      </c>
      <c r="S2049" s="5">
        <f t="shared" si="159"/>
        <v>4</v>
      </c>
    </row>
    <row r="2050" spans="1:19" x14ac:dyDescent="0.25">
      <c r="A2050">
        <v>2049</v>
      </c>
      <c r="B2050" s="1">
        <v>43780</v>
      </c>
      <c r="C2050" s="1">
        <v>43782</v>
      </c>
      <c r="D2050" s="1">
        <v>43794</v>
      </c>
      <c r="E2050" s="1">
        <v>43797</v>
      </c>
      <c r="F2050">
        <v>3</v>
      </c>
      <c r="G2050">
        <v>1</v>
      </c>
      <c r="H2050">
        <v>178</v>
      </c>
      <c r="I2050" s="6">
        <v>0</v>
      </c>
      <c r="J2050">
        <v>2</v>
      </c>
      <c r="K2050" t="str">
        <f>_xlfn.XLOOKUP(fCompras!F2050,dComprador!$A$2:$A$7,dComprador!$B$2:$B$7)</f>
        <v>Diego</v>
      </c>
      <c r="L2050" t="str">
        <f>_xlfn.XLOOKUP(J2050,dFornecedor!$A$2:$A$6,dFornecedor!$B$2:$B$6)</f>
        <v>Minerva</v>
      </c>
      <c r="M2050" t="str">
        <f>_xlfn.XLOOKUP(G2050,dMateriaPrima!$A$2:$A$12,dMateriaPrima!$B$2:$B$12)</f>
        <v>Tecido</v>
      </c>
      <c r="N2050" s="2">
        <f>_xlfn.XLOOKUP(G2050,dMateriaPrima!$A$2:$A$12,dMateriaPrima!$C$2:$C$12)</f>
        <v>18</v>
      </c>
      <c r="O2050" s="3">
        <f t="shared" si="155"/>
        <v>3204</v>
      </c>
      <c r="P2050" s="4">
        <f t="shared" si="156"/>
        <v>0</v>
      </c>
      <c r="Q2050" s="3">
        <f t="shared" si="157"/>
        <v>3204</v>
      </c>
      <c r="R2050" t="str">
        <f t="shared" si="158"/>
        <v>Em atraso</v>
      </c>
      <c r="S2050" s="5">
        <f t="shared" si="159"/>
        <v>3</v>
      </c>
    </row>
    <row r="2051" spans="1:19" x14ac:dyDescent="0.25">
      <c r="A2051">
        <v>2050</v>
      </c>
      <c r="B2051" s="1">
        <v>43780</v>
      </c>
      <c r="C2051" s="1">
        <v>43788</v>
      </c>
      <c r="D2051" s="1">
        <v>43794</v>
      </c>
      <c r="E2051" s="1">
        <v>43798</v>
      </c>
      <c r="F2051">
        <v>2</v>
      </c>
      <c r="G2051">
        <v>7</v>
      </c>
      <c r="H2051">
        <v>157</v>
      </c>
      <c r="I2051" s="6">
        <v>0</v>
      </c>
      <c r="J2051">
        <v>2</v>
      </c>
      <c r="K2051" t="str">
        <f>_xlfn.XLOOKUP(fCompras!F2051,dComprador!$A$2:$A$7,dComprador!$B$2:$B$7)</f>
        <v>João</v>
      </c>
      <c r="L2051" t="str">
        <f>_xlfn.XLOOKUP(J2051,dFornecedor!$A$2:$A$6,dFornecedor!$B$2:$B$6)</f>
        <v>Minerva</v>
      </c>
      <c r="M2051" t="str">
        <f>_xlfn.XLOOKUP(G2051,dMateriaPrima!$A$2:$A$12,dMateriaPrima!$B$2:$B$12)</f>
        <v>Poliéster</v>
      </c>
      <c r="N2051" s="2">
        <f>_xlfn.XLOOKUP(G2051,dMateriaPrima!$A$2:$A$12,dMateriaPrima!$C$2:$C$12)</f>
        <v>8</v>
      </c>
      <c r="O2051" s="3">
        <f t="shared" ref="O2051:O2114" si="160">PRODUCT(H2051,N2051)</f>
        <v>1256</v>
      </c>
      <c r="P2051" s="4">
        <f t="shared" ref="P2051:P2114" si="161">PRODUCT(O2051,I2051)</f>
        <v>0</v>
      </c>
      <c r="Q2051" s="3">
        <f t="shared" ref="Q2051:Q2114" si="162">O2051-P2051</f>
        <v>1256</v>
      </c>
      <c r="R2051" t="str">
        <f t="shared" ref="R2051:R2114" si="163">IF(E2051&lt;=D2051,"No prazo",IF(E2051&gt;D2051,"Em atraso"))</f>
        <v>Em atraso</v>
      </c>
      <c r="S2051" s="5">
        <f t="shared" ref="S2051:S2114" si="164">IF(E2051 &gt;D2051, E2051-D2051,0)</f>
        <v>4</v>
      </c>
    </row>
    <row r="2052" spans="1:19" x14ac:dyDescent="0.25">
      <c r="A2052">
        <v>2051</v>
      </c>
      <c r="B2052" s="1">
        <v>43780</v>
      </c>
      <c r="C2052" s="1">
        <v>43780</v>
      </c>
      <c r="D2052" s="1">
        <v>43809</v>
      </c>
      <c r="E2052" s="1">
        <v>43812</v>
      </c>
      <c r="F2052">
        <v>1</v>
      </c>
      <c r="G2052">
        <v>5</v>
      </c>
      <c r="H2052">
        <v>151</v>
      </c>
      <c r="I2052" s="6">
        <v>0</v>
      </c>
      <c r="J2052">
        <v>2</v>
      </c>
      <c r="K2052" t="str">
        <f>_xlfn.XLOOKUP(fCompras!F2052,dComprador!$A$2:$A$7,dComprador!$B$2:$B$7)</f>
        <v>Alon</v>
      </c>
      <c r="L2052" t="str">
        <f>_xlfn.XLOOKUP(J2052,dFornecedor!$A$2:$A$6,dFornecedor!$B$2:$B$6)</f>
        <v>Minerva</v>
      </c>
      <c r="M2052" t="str">
        <f>_xlfn.XLOOKUP(G2052,dMateriaPrima!$A$2:$A$12,dMateriaPrima!$B$2:$B$12)</f>
        <v>Areia</v>
      </c>
      <c r="N2052" s="2">
        <f>_xlfn.XLOOKUP(G2052,dMateriaPrima!$A$2:$A$12,dMateriaPrima!$C$2:$C$12)</f>
        <v>3.59</v>
      </c>
      <c r="O2052" s="3">
        <f t="shared" si="160"/>
        <v>542.09</v>
      </c>
      <c r="P2052" s="4">
        <f t="shared" si="161"/>
        <v>0</v>
      </c>
      <c r="Q2052" s="3">
        <f t="shared" si="162"/>
        <v>542.09</v>
      </c>
      <c r="R2052" t="str">
        <f t="shared" si="163"/>
        <v>Em atraso</v>
      </c>
      <c r="S2052" s="5">
        <f t="shared" si="164"/>
        <v>3</v>
      </c>
    </row>
    <row r="2053" spans="1:19" x14ac:dyDescent="0.25">
      <c r="A2053">
        <v>2052</v>
      </c>
      <c r="B2053" s="1">
        <v>43780</v>
      </c>
      <c r="C2053" s="1">
        <v>43789</v>
      </c>
      <c r="D2053" s="1">
        <v>43810</v>
      </c>
      <c r="E2053" s="1">
        <v>43814</v>
      </c>
      <c r="F2053">
        <v>1</v>
      </c>
      <c r="G2053">
        <v>1</v>
      </c>
      <c r="H2053">
        <v>18</v>
      </c>
      <c r="I2053" s="6">
        <v>0</v>
      </c>
      <c r="J2053">
        <v>2</v>
      </c>
      <c r="K2053" t="str">
        <f>_xlfn.XLOOKUP(fCompras!F2053,dComprador!$A$2:$A$7,dComprador!$B$2:$B$7)</f>
        <v>Alon</v>
      </c>
      <c r="L2053" t="str">
        <f>_xlfn.XLOOKUP(J2053,dFornecedor!$A$2:$A$6,dFornecedor!$B$2:$B$6)</f>
        <v>Minerva</v>
      </c>
      <c r="M2053" t="str">
        <f>_xlfn.XLOOKUP(G2053,dMateriaPrima!$A$2:$A$12,dMateriaPrima!$B$2:$B$12)</f>
        <v>Tecido</v>
      </c>
      <c r="N2053" s="2">
        <f>_xlfn.XLOOKUP(G2053,dMateriaPrima!$A$2:$A$12,dMateriaPrima!$C$2:$C$12)</f>
        <v>18</v>
      </c>
      <c r="O2053" s="3">
        <f t="shared" si="160"/>
        <v>324</v>
      </c>
      <c r="P2053" s="4">
        <f t="shared" si="161"/>
        <v>0</v>
      </c>
      <c r="Q2053" s="3">
        <f t="shared" si="162"/>
        <v>324</v>
      </c>
      <c r="R2053" t="str">
        <f t="shared" si="163"/>
        <v>Em atraso</v>
      </c>
      <c r="S2053" s="5">
        <f t="shared" si="164"/>
        <v>4</v>
      </c>
    </row>
    <row r="2054" spans="1:19" x14ac:dyDescent="0.25">
      <c r="A2054">
        <v>2053</v>
      </c>
      <c r="B2054" s="1">
        <v>43781</v>
      </c>
      <c r="C2054" s="1">
        <v>43789</v>
      </c>
      <c r="D2054" s="1">
        <v>43791</v>
      </c>
      <c r="E2054" s="1">
        <v>43794</v>
      </c>
      <c r="F2054">
        <v>4</v>
      </c>
      <c r="G2054">
        <v>1</v>
      </c>
      <c r="H2054">
        <v>101</v>
      </c>
      <c r="I2054" s="6">
        <v>0</v>
      </c>
      <c r="J2054">
        <v>2</v>
      </c>
      <c r="K2054" t="str">
        <f>_xlfn.XLOOKUP(fCompras!F2054,dComprador!$A$2:$A$7,dComprador!$B$2:$B$7)</f>
        <v>Lira</v>
      </c>
      <c r="L2054" t="str">
        <f>_xlfn.XLOOKUP(J2054,dFornecedor!$A$2:$A$6,dFornecedor!$B$2:$B$6)</f>
        <v>Minerva</v>
      </c>
      <c r="M2054" t="str">
        <f>_xlfn.XLOOKUP(G2054,dMateriaPrima!$A$2:$A$12,dMateriaPrima!$B$2:$B$12)</f>
        <v>Tecido</v>
      </c>
      <c r="N2054" s="2">
        <f>_xlfn.XLOOKUP(G2054,dMateriaPrima!$A$2:$A$12,dMateriaPrima!$C$2:$C$12)</f>
        <v>18</v>
      </c>
      <c r="O2054" s="3">
        <f t="shared" si="160"/>
        <v>1818</v>
      </c>
      <c r="P2054" s="4">
        <f t="shared" si="161"/>
        <v>0</v>
      </c>
      <c r="Q2054" s="3">
        <f t="shared" si="162"/>
        <v>1818</v>
      </c>
      <c r="R2054" t="str">
        <f t="shared" si="163"/>
        <v>Em atraso</v>
      </c>
      <c r="S2054" s="5">
        <f t="shared" si="164"/>
        <v>3</v>
      </c>
    </row>
    <row r="2055" spans="1:19" x14ac:dyDescent="0.25">
      <c r="A2055">
        <v>2054</v>
      </c>
      <c r="B2055" s="1">
        <v>43781</v>
      </c>
      <c r="C2055" s="1">
        <v>43792</v>
      </c>
      <c r="D2055" s="1">
        <v>43793</v>
      </c>
      <c r="E2055" s="1">
        <v>43793</v>
      </c>
      <c r="F2055">
        <v>4</v>
      </c>
      <c r="G2055">
        <v>5</v>
      </c>
      <c r="H2055">
        <v>313</v>
      </c>
      <c r="I2055" s="6">
        <v>0</v>
      </c>
      <c r="J2055">
        <v>1</v>
      </c>
      <c r="K2055" t="str">
        <f>_xlfn.XLOOKUP(fCompras!F2055,dComprador!$A$2:$A$7,dComprador!$B$2:$B$7)</f>
        <v>Lira</v>
      </c>
      <c r="L2055" t="str">
        <f>_xlfn.XLOOKUP(J2055,dFornecedor!$A$2:$A$6,dFornecedor!$B$2:$B$6)</f>
        <v>NorthShore</v>
      </c>
      <c r="M2055" t="str">
        <f>_xlfn.XLOOKUP(G2055,dMateriaPrima!$A$2:$A$12,dMateriaPrima!$B$2:$B$12)</f>
        <v>Areia</v>
      </c>
      <c r="N2055" s="2">
        <f>_xlfn.XLOOKUP(G2055,dMateriaPrima!$A$2:$A$12,dMateriaPrima!$C$2:$C$12)</f>
        <v>3.59</v>
      </c>
      <c r="O2055" s="3">
        <f t="shared" si="160"/>
        <v>1123.6699999999998</v>
      </c>
      <c r="P2055" s="4">
        <f t="shared" si="161"/>
        <v>0</v>
      </c>
      <c r="Q2055" s="3">
        <f t="shared" si="162"/>
        <v>1123.6699999999998</v>
      </c>
      <c r="R2055" t="str">
        <f t="shared" si="163"/>
        <v>No prazo</v>
      </c>
      <c r="S2055" s="5">
        <f t="shared" si="164"/>
        <v>0</v>
      </c>
    </row>
    <row r="2056" spans="1:19" x14ac:dyDescent="0.25">
      <c r="A2056">
        <v>2055</v>
      </c>
      <c r="B2056" s="1">
        <v>43781</v>
      </c>
      <c r="C2056" s="1">
        <v>43785</v>
      </c>
      <c r="D2056" s="1">
        <v>43789</v>
      </c>
      <c r="E2056" s="1">
        <v>43790</v>
      </c>
      <c r="F2056">
        <v>4</v>
      </c>
      <c r="G2056">
        <v>9</v>
      </c>
      <c r="H2056">
        <v>6</v>
      </c>
      <c r="I2056" s="6">
        <v>0</v>
      </c>
      <c r="J2056">
        <v>1</v>
      </c>
      <c r="K2056" t="str">
        <f>_xlfn.XLOOKUP(fCompras!F2056,dComprador!$A$2:$A$7,dComprador!$B$2:$B$7)</f>
        <v>Lira</v>
      </c>
      <c r="L2056" t="str">
        <f>_xlfn.XLOOKUP(J2056,dFornecedor!$A$2:$A$6,dFornecedor!$B$2:$B$6)</f>
        <v>NorthShore</v>
      </c>
      <c r="M2056" t="str">
        <f>_xlfn.XLOOKUP(G2056,dMateriaPrima!$A$2:$A$12,dMateriaPrima!$B$2:$B$12)</f>
        <v>Couro</v>
      </c>
      <c r="N2056" s="2">
        <f>_xlfn.XLOOKUP(G2056,dMateriaPrima!$A$2:$A$12,dMateriaPrima!$C$2:$C$12)</f>
        <v>4.4000000000000004</v>
      </c>
      <c r="O2056" s="3">
        <f t="shared" si="160"/>
        <v>26.400000000000002</v>
      </c>
      <c r="P2056" s="4">
        <f t="shared" si="161"/>
        <v>0</v>
      </c>
      <c r="Q2056" s="3">
        <f t="shared" si="162"/>
        <v>26.400000000000002</v>
      </c>
      <c r="R2056" t="str">
        <f t="shared" si="163"/>
        <v>Em atraso</v>
      </c>
      <c r="S2056" s="5">
        <f t="shared" si="164"/>
        <v>1</v>
      </c>
    </row>
    <row r="2057" spans="1:19" x14ac:dyDescent="0.25">
      <c r="A2057">
        <v>2056</v>
      </c>
      <c r="B2057" s="1">
        <v>43781</v>
      </c>
      <c r="C2057" s="1">
        <v>43790</v>
      </c>
      <c r="D2057" s="1">
        <v>43794</v>
      </c>
      <c r="E2057" s="1">
        <v>43797</v>
      </c>
      <c r="F2057">
        <v>4</v>
      </c>
      <c r="G2057">
        <v>11</v>
      </c>
      <c r="H2057">
        <v>72</v>
      </c>
      <c r="I2057" s="6">
        <v>0</v>
      </c>
      <c r="J2057">
        <v>2</v>
      </c>
      <c r="K2057" t="str">
        <f>_xlfn.XLOOKUP(fCompras!F2057,dComprador!$A$2:$A$7,dComprador!$B$2:$B$7)</f>
        <v>Lira</v>
      </c>
      <c r="L2057" t="str">
        <f>_xlfn.XLOOKUP(J2057,dFornecedor!$A$2:$A$6,dFornecedor!$B$2:$B$6)</f>
        <v>Minerva</v>
      </c>
      <c r="M2057" t="str">
        <f>_xlfn.XLOOKUP(G2057,dMateriaPrima!$A$2:$A$12,dMateriaPrima!$B$2:$B$12)</f>
        <v>Papel</v>
      </c>
      <c r="N2057" s="2">
        <f>_xlfn.XLOOKUP(G2057,dMateriaPrima!$A$2:$A$12,dMateriaPrima!$C$2:$C$12)</f>
        <v>9</v>
      </c>
      <c r="O2057" s="3">
        <f t="shared" si="160"/>
        <v>648</v>
      </c>
      <c r="P2057" s="4">
        <f t="shared" si="161"/>
        <v>0</v>
      </c>
      <c r="Q2057" s="3">
        <f t="shared" si="162"/>
        <v>648</v>
      </c>
      <c r="R2057" t="str">
        <f t="shared" si="163"/>
        <v>Em atraso</v>
      </c>
      <c r="S2057" s="5">
        <f t="shared" si="164"/>
        <v>3</v>
      </c>
    </row>
    <row r="2058" spans="1:19" x14ac:dyDescent="0.25">
      <c r="A2058">
        <v>2057</v>
      </c>
      <c r="B2058" s="1">
        <v>43781</v>
      </c>
      <c r="C2058" s="1">
        <v>43789</v>
      </c>
      <c r="D2058" s="1">
        <v>43798</v>
      </c>
      <c r="E2058" s="1">
        <v>43798</v>
      </c>
      <c r="F2058">
        <v>1</v>
      </c>
      <c r="G2058">
        <v>9</v>
      </c>
      <c r="H2058">
        <v>200</v>
      </c>
      <c r="I2058" s="6">
        <v>0.13</v>
      </c>
      <c r="J2058">
        <v>2</v>
      </c>
      <c r="K2058" t="str">
        <f>_xlfn.XLOOKUP(fCompras!F2058,dComprador!$A$2:$A$7,dComprador!$B$2:$B$7)</f>
        <v>Alon</v>
      </c>
      <c r="L2058" t="str">
        <f>_xlfn.XLOOKUP(J2058,dFornecedor!$A$2:$A$6,dFornecedor!$B$2:$B$6)</f>
        <v>Minerva</v>
      </c>
      <c r="M2058" t="str">
        <f>_xlfn.XLOOKUP(G2058,dMateriaPrima!$A$2:$A$12,dMateriaPrima!$B$2:$B$12)</f>
        <v>Couro</v>
      </c>
      <c r="N2058" s="2">
        <f>_xlfn.XLOOKUP(G2058,dMateriaPrima!$A$2:$A$12,dMateriaPrima!$C$2:$C$12)</f>
        <v>4.4000000000000004</v>
      </c>
      <c r="O2058" s="3">
        <f t="shared" si="160"/>
        <v>880.00000000000011</v>
      </c>
      <c r="P2058" s="4">
        <f t="shared" si="161"/>
        <v>114.40000000000002</v>
      </c>
      <c r="Q2058" s="3">
        <f t="shared" si="162"/>
        <v>765.60000000000014</v>
      </c>
      <c r="R2058" t="str">
        <f t="shared" si="163"/>
        <v>No prazo</v>
      </c>
      <c r="S2058" s="5">
        <f t="shared" si="164"/>
        <v>0</v>
      </c>
    </row>
    <row r="2059" spans="1:19" x14ac:dyDescent="0.25">
      <c r="A2059">
        <v>2058</v>
      </c>
      <c r="B2059" s="1">
        <v>43781</v>
      </c>
      <c r="C2059" s="1">
        <v>43781</v>
      </c>
      <c r="D2059" s="1">
        <v>43799</v>
      </c>
      <c r="E2059" s="1">
        <v>43800</v>
      </c>
      <c r="F2059">
        <v>1</v>
      </c>
      <c r="G2059">
        <v>7</v>
      </c>
      <c r="H2059">
        <v>173</v>
      </c>
      <c r="I2059" s="6">
        <v>0</v>
      </c>
      <c r="J2059">
        <v>2</v>
      </c>
      <c r="K2059" t="str">
        <f>_xlfn.XLOOKUP(fCompras!F2059,dComprador!$A$2:$A$7,dComprador!$B$2:$B$7)</f>
        <v>Alon</v>
      </c>
      <c r="L2059" t="str">
        <f>_xlfn.XLOOKUP(J2059,dFornecedor!$A$2:$A$6,dFornecedor!$B$2:$B$6)</f>
        <v>Minerva</v>
      </c>
      <c r="M2059" t="str">
        <f>_xlfn.XLOOKUP(G2059,dMateriaPrima!$A$2:$A$12,dMateriaPrima!$B$2:$B$12)</f>
        <v>Poliéster</v>
      </c>
      <c r="N2059" s="2">
        <f>_xlfn.XLOOKUP(G2059,dMateriaPrima!$A$2:$A$12,dMateriaPrima!$C$2:$C$12)</f>
        <v>8</v>
      </c>
      <c r="O2059" s="3">
        <f t="shared" si="160"/>
        <v>1384</v>
      </c>
      <c r="P2059" s="4">
        <f t="shared" si="161"/>
        <v>0</v>
      </c>
      <c r="Q2059" s="3">
        <f t="shared" si="162"/>
        <v>1384</v>
      </c>
      <c r="R2059" t="str">
        <f t="shared" si="163"/>
        <v>Em atraso</v>
      </c>
      <c r="S2059" s="5">
        <f t="shared" si="164"/>
        <v>1</v>
      </c>
    </row>
    <row r="2060" spans="1:19" x14ac:dyDescent="0.25">
      <c r="A2060">
        <v>2059</v>
      </c>
      <c r="B2060" s="1">
        <v>43781</v>
      </c>
      <c r="C2060" s="1">
        <v>43781</v>
      </c>
      <c r="D2060" s="1">
        <v>43794</v>
      </c>
      <c r="E2060" s="1">
        <v>43794</v>
      </c>
      <c r="F2060">
        <v>2</v>
      </c>
      <c r="G2060">
        <v>1</v>
      </c>
      <c r="H2060">
        <v>93</v>
      </c>
      <c r="I2060" s="6">
        <v>0</v>
      </c>
      <c r="J2060">
        <v>2</v>
      </c>
      <c r="K2060" t="str">
        <f>_xlfn.XLOOKUP(fCompras!F2060,dComprador!$A$2:$A$7,dComprador!$B$2:$B$7)</f>
        <v>João</v>
      </c>
      <c r="L2060" t="str">
        <f>_xlfn.XLOOKUP(J2060,dFornecedor!$A$2:$A$6,dFornecedor!$B$2:$B$6)</f>
        <v>Minerva</v>
      </c>
      <c r="M2060" t="str">
        <f>_xlfn.XLOOKUP(G2060,dMateriaPrima!$A$2:$A$12,dMateriaPrima!$B$2:$B$12)</f>
        <v>Tecido</v>
      </c>
      <c r="N2060" s="2">
        <f>_xlfn.XLOOKUP(G2060,dMateriaPrima!$A$2:$A$12,dMateriaPrima!$C$2:$C$12)</f>
        <v>18</v>
      </c>
      <c r="O2060" s="3">
        <f t="shared" si="160"/>
        <v>1674</v>
      </c>
      <c r="P2060" s="4">
        <f t="shared" si="161"/>
        <v>0</v>
      </c>
      <c r="Q2060" s="3">
        <f t="shared" si="162"/>
        <v>1674</v>
      </c>
      <c r="R2060" t="str">
        <f t="shared" si="163"/>
        <v>No prazo</v>
      </c>
      <c r="S2060" s="5">
        <f t="shared" si="164"/>
        <v>0</v>
      </c>
    </row>
    <row r="2061" spans="1:19" x14ac:dyDescent="0.25">
      <c r="A2061">
        <v>2060</v>
      </c>
      <c r="B2061" s="1">
        <v>43781</v>
      </c>
      <c r="C2061" s="1">
        <v>43790</v>
      </c>
      <c r="D2061" s="1">
        <v>43797</v>
      </c>
      <c r="E2061" s="1">
        <v>43799</v>
      </c>
      <c r="F2061">
        <v>1</v>
      </c>
      <c r="G2061">
        <v>5</v>
      </c>
      <c r="H2061">
        <v>4</v>
      </c>
      <c r="I2061" s="6">
        <v>0</v>
      </c>
      <c r="J2061">
        <v>2</v>
      </c>
      <c r="K2061" t="str">
        <f>_xlfn.XLOOKUP(fCompras!F2061,dComprador!$A$2:$A$7,dComprador!$B$2:$B$7)</f>
        <v>Alon</v>
      </c>
      <c r="L2061" t="str">
        <f>_xlfn.XLOOKUP(J2061,dFornecedor!$A$2:$A$6,dFornecedor!$B$2:$B$6)</f>
        <v>Minerva</v>
      </c>
      <c r="M2061" t="str">
        <f>_xlfn.XLOOKUP(G2061,dMateriaPrima!$A$2:$A$12,dMateriaPrima!$B$2:$B$12)</f>
        <v>Areia</v>
      </c>
      <c r="N2061" s="2">
        <f>_xlfn.XLOOKUP(G2061,dMateriaPrima!$A$2:$A$12,dMateriaPrima!$C$2:$C$12)</f>
        <v>3.59</v>
      </c>
      <c r="O2061" s="3">
        <f t="shared" si="160"/>
        <v>14.36</v>
      </c>
      <c r="P2061" s="4">
        <f t="shared" si="161"/>
        <v>0</v>
      </c>
      <c r="Q2061" s="3">
        <f t="shared" si="162"/>
        <v>14.36</v>
      </c>
      <c r="R2061" t="str">
        <f t="shared" si="163"/>
        <v>Em atraso</v>
      </c>
      <c r="S2061" s="5">
        <f t="shared" si="164"/>
        <v>2</v>
      </c>
    </row>
    <row r="2062" spans="1:19" x14ac:dyDescent="0.25">
      <c r="A2062">
        <v>2061</v>
      </c>
      <c r="B2062" s="1">
        <v>43781</v>
      </c>
      <c r="C2062" s="1">
        <v>43781</v>
      </c>
      <c r="D2062" s="1">
        <v>43797</v>
      </c>
      <c r="E2062" s="1">
        <v>43798</v>
      </c>
      <c r="F2062">
        <v>2</v>
      </c>
      <c r="G2062">
        <v>11</v>
      </c>
      <c r="H2062">
        <v>57</v>
      </c>
      <c r="I2062" s="6">
        <v>0</v>
      </c>
      <c r="J2062">
        <v>5</v>
      </c>
      <c r="K2062" t="str">
        <f>_xlfn.XLOOKUP(fCompras!F2062,dComprador!$A$2:$A$7,dComprador!$B$2:$B$7)</f>
        <v>João</v>
      </c>
      <c r="L2062" t="str">
        <f>_xlfn.XLOOKUP(J2062,dFornecedor!$A$2:$A$6,dFornecedor!$B$2:$B$6)</f>
        <v>Atlas</v>
      </c>
      <c r="M2062" t="str">
        <f>_xlfn.XLOOKUP(G2062,dMateriaPrima!$A$2:$A$12,dMateriaPrima!$B$2:$B$12)</f>
        <v>Papel</v>
      </c>
      <c r="N2062" s="2">
        <f>_xlfn.XLOOKUP(G2062,dMateriaPrima!$A$2:$A$12,dMateriaPrima!$C$2:$C$12)</f>
        <v>9</v>
      </c>
      <c r="O2062" s="3">
        <f t="shared" si="160"/>
        <v>513</v>
      </c>
      <c r="P2062" s="4">
        <f t="shared" si="161"/>
        <v>0</v>
      </c>
      <c r="Q2062" s="3">
        <f t="shared" si="162"/>
        <v>513</v>
      </c>
      <c r="R2062" t="str">
        <f t="shared" si="163"/>
        <v>Em atraso</v>
      </c>
      <c r="S2062" s="5">
        <f t="shared" si="164"/>
        <v>1</v>
      </c>
    </row>
    <row r="2063" spans="1:19" x14ac:dyDescent="0.25">
      <c r="A2063">
        <v>2062</v>
      </c>
      <c r="B2063" s="1">
        <v>43781</v>
      </c>
      <c r="C2063" s="1">
        <v>43789</v>
      </c>
      <c r="D2063" s="1">
        <v>43796</v>
      </c>
      <c r="E2063" s="1">
        <v>43800</v>
      </c>
      <c r="F2063">
        <v>2</v>
      </c>
      <c r="G2063">
        <v>11</v>
      </c>
      <c r="H2063">
        <v>49</v>
      </c>
      <c r="I2063" s="6">
        <v>0</v>
      </c>
      <c r="J2063">
        <v>3</v>
      </c>
      <c r="K2063" t="str">
        <f>_xlfn.XLOOKUP(fCompras!F2063,dComprador!$A$2:$A$7,dComprador!$B$2:$B$7)</f>
        <v>João</v>
      </c>
      <c r="L2063" t="str">
        <f>_xlfn.XLOOKUP(J2063,dFornecedor!$A$2:$A$6,dFornecedor!$B$2:$B$6)</f>
        <v>StepUp</v>
      </c>
      <c r="M2063" t="str">
        <f>_xlfn.XLOOKUP(G2063,dMateriaPrima!$A$2:$A$12,dMateriaPrima!$B$2:$B$12)</f>
        <v>Papel</v>
      </c>
      <c r="N2063" s="2">
        <f>_xlfn.XLOOKUP(G2063,dMateriaPrima!$A$2:$A$12,dMateriaPrima!$C$2:$C$12)</f>
        <v>9</v>
      </c>
      <c r="O2063" s="3">
        <f t="shared" si="160"/>
        <v>441</v>
      </c>
      <c r="P2063" s="4">
        <f t="shared" si="161"/>
        <v>0</v>
      </c>
      <c r="Q2063" s="3">
        <f t="shared" si="162"/>
        <v>441</v>
      </c>
      <c r="R2063" t="str">
        <f t="shared" si="163"/>
        <v>Em atraso</v>
      </c>
      <c r="S2063" s="5">
        <f t="shared" si="164"/>
        <v>4</v>
      </c>
    </row>
    <row r="2064" spans="1:19" x14ac:dyDescent="0.25">
      <c r="A2064">
        <v>2063</v>
      </c>
      <c r="B2064" s="1">
        <v>43781</v>
      </c>
      <c r="C2064" s="1">
        <v>43783</v>
      </c>
      <c r="D2064" s="1">
        <v>43805</v>
      </c>
      <c r="E2064" s="1">
        <v>43804</v>
      </c>
      <c r="F2064">
        <v>1</v>
      </c>
      <c r="G2064">
        <v>5</v>
      </c>
      <c r="H2064">
        <v>53</v>
      </c>
      <c r="I2064" s="6">
        <v>0</v>
      </c>
      <c r="J2064">
        <v>2</v>
      </c>
      <c r="K2064" t="str">
        <f>_xlfn.XLOOKUP(fCompras!F2064,dComprador!$A$2:$A$7,dComprador!$B$2:$B$7)</f>
        <v>Alon</v>
      </c>
      <c r="L2064" t="str">
        <f>_xlfn.XLOOKUP(J2064,dFornecedor!$A$2:$A$6,dFornecedor!$B$2:$B$6)</f>
        <v>Minerva</v>
      </c>
      <c r="M2064" t="str">
        <f>_xlfn.XLOOKUP(G2064,dMateriaPrima!$A$2:$A$12,dMateriaPrima!$B$2:$B$12)</f>
        <v>Areia</v>
      </c>
      <c r="N2064" s="2">
        <f>_xlfn.XLOOKUP(G2064,dMateriaPrima!$A$2:$A$12,dMateriaPrima!$C$2:$C$12)</f>
        <v>3.59</v>
      </c>
      <c r="O2064" s="3">
        <f t="shared" si="160"/>
        <v>190.26999999999998</v>
      </c>
      <c r="P2064" s="4">
        <f t="shared" si="161"/>
        <v>0</v>
      </c>
      <c r="Q2064" s="3">
        <f t="shared" si="162"/>
        <v>190.26999999999998</v>
      </c>
      <c r="R2064" t="str">
        <f t="shared" si="163"/>
        <v>No prazo</v>
      </c>
      <c r="S2064" s="5">
        <f t="shared" si="164"/>
        <v>0</v>
      </c>
    </row>
    <row r="2065" spans="1:19" x14ac:dyDescent="0.25">
      <c r="A2065">
        <v>2064</v>
      </c>
      <c r="B2065" s="1">
        <v>43782</v>
      </c>
      <c r="C2065" s="1">
        <v>43784</v>
      </c>
      <c r="D2065" s="1">
        <v>43813</v>
      </c>
      <c r="E2065" s="1">
        <v>43813</v>
      </c>
      <c r="F2065">
        <v>1</v>
      </c>
      <c r="G2065">
        <v>1</v>
      </c>
      <c r="H2065">
        <v>177</v>
      </c>
      <c r="I2065" s="6">
        <v>0</v>
      </c>
      <c r="J2065">
        <v>2</v>
      </c>
      <c r="K2065" t="str">
        <f>_xlfn.XLOOKUP(fCompras!F2065,dComprador!$A$2:$A$7,dComprador!$B$2:$B$7)</f>
        <v>Alon</v>
      </c>
      <c r="L2065" t="str">
        <f>_xlfn.XLOOKUP(J2065,dFornecedor!$A$2:$A$6,dFornecedor!$B$2:$B$6)</f>
        <v>Minerva</v>
      </c>
      <c r="M2065" t="str">
        <f>_xlfn.XLOOKUP(G2065,dMateriaPrima!$A$2:$A$12,dMateriaPrima!$B$2:$B$12)</f>
        <v>Tecido</v>
      </c>
      <c r="N2065" s="2">
        <f>_xlfn.XLOOKUP(G2065,dMateriaPrima!$A$2:$A$12,dMateriaPrima!$C$2:$C$12)</f>
        <v>18</v>
      </c>
      <c r="O2065" s="3">
        <f t="shared" si="160"/>
        <v>3186</v>
      </c>
      <c r="P2065" s="4">
        <f t="shared" si="161"/>
        <v>0</v>
      </c>
      <c r="Q2065" s="3">
        <f t="shared" si="162"/>
        <v>3186</v>
      </c>
      <c r="R2065" t="str">
        <f t="shared" si="163"/>
        <v>No prazo</v>
      </c>
      <c r="S2065" s="5">
        <f t="shared" si="164"/>
        <v>0</v>
      </c>
    </row>
    <row r="2066" spans="1:19" x14ac:dyDescent="0.25">
      <c r="A2066">
        <v>2065</v>
      </c>
      <c r="B2066" s="1">
        <v>43782</v>
      </c>
      <c r="C2066" s="1">
        <v>43782</v>
      </c>
      <c r="D2066" s="1">
        <v>43789</v>
      </c>
      <c r="E2066" s="1">
        <v>43790</v>
      </c>
      <c r="F2066">
        <v>4</v>
      </c>
      <c r="G2066">
        <v>9</v>
      </c>
      <c r="H2066">
        <v>51</v>
      </c>
      <c r="I2066" s="6">
        <v>0</v>
      </c>
      <c r="J2066">
        <v>2</v>
      </c>
      <c r="K2066" t="str">
        <f>_xlfn.XLOOKUP(fCompras!F2066,dComprador!$A$2:$A$7,dComprador!$B$2:$B$7)</f>
        <v>Lira</v>
      </c>
      <c r="L2066" t="str">
        <f>_xlfn.XLOOKUP(J2066,dFornecedor!$A$2:$A$6,dFornecedor!$B$2:$B$6)</f>
        <v>Minerva</v>
      </c>
      <c r="M2066" t="str">
        <f>_xlfn.XLOOKUP(G2066,dMateriaPrima!$A$2:$A$12,dMateriaPrima!$B$2:$B$12)</f>
        <v>Couro</v>
      </c>
      <c r="N2066" s="2">
        <f>_xlfn.XLOOKUP(G2066,dMateriaPrima!$A$2:$A$12,dMateriaPrima!$C$2:$C$12)</f>
        <v>4.4000000000000004</v>
      </c>
      <c r="O2066" s="3">
        <f t="shared" si="160"/>
        <v>224.4</v>
      </c>
      <c r="P2066" s="4">
        <f t="shared" si="161"/>
        <v>0</v>
      </c>
      <c r="Q2066" s="3">
        <f t="shared" si="162"/>
        <v>224.4</v>
      </c>
      <c r="R2066" t="str">
        <f t="shared" si="163"/>
        <v>Em atraso</v>
      </c>
      <c r="S2066" s="5">
        <f t="shared" si="164"/>
        <v>1</v>
      </c>
    </row>
    <row r="2067" spans="1:19" x14ac:dyDescent="0.25">
      <c r="A2067">
        <v>2066</v>
      </c>
      <c r="B2067" s="1">
        <v>43782</v>
      </c>
      <c r="C2067" s="1">
        <v>43789</v>
      </c>
      <c r="D2067" s="1">
        <v>43791</v>
      </c>
      <c r="E2067" s="1">
        <v>43790</v>
      </c>
      <c r="F2067">
        <v>4</v>
      </c>
      <c r="G2067">
        <v>11</v>
      </c>
      <c r="H2067">
        <v>155</v>
      </c>
      <c r="I2067" s="6">
        <v>0</v>
      </c>
      <c r="J2067">
        <v>3</v>
      </c>
      <c r="K2067" t="str">
        <f>_xlfn.XLOOKUP(fCompras!F2067,dComprador!$A$2:$A$7,dComprador!$B$2:$B$7)</f>
        <v>Lira</v>
      </c>
      <c r="L2067" t="str">
        <f>_xlfn.XLOOKUP(J2067,dFornecedor!$A$2:$A$6,dFornecedor!$B$2:$B$6)</f>
        <v>StepUp</v>
      </c>
      <c r="M2067" t="str">
        <f>_xlfn.XLOOKUP(G2067,dMateriaPrima!$A$2:$A$12,dMateriaPrima!$B$2:$B$12)</f>
        <v>Papel</v>
      </c>
      <c r="N2067" s="2">
        <f>_xlfn.XLOOKUP(G2067,dMateriaPrima!$A$2:$A$12,dMateriaPrima!$C$2:$C$12)</f>
        <v>9</v>
      </c>
      <c r="O2067" s="3">
        <f t="shared" si="160"/>
        <v>1395</v>
      </c>
      <c r="P2067" s="4">
        <f t="shared" si="161"/>
        <v>0</v>
      </c>
      <c r="Q2067" s="3">
        <f t="shared" si="162"/>
        <v>1395</v>
      </c>
      <c r="R2067" t="str">
        <f t="shared" si="163"/>
        <v>No prazo</v>
      </c>
      <c r="S2067" s="5">
        <f t="shared" si="164"/>
        <v>0</v>
      </c>
    </row>
    <row r="2068" spans="1:19" x14ac:dyDescent="0.25">
      <c r="A2068">
        <v>2067</v>
      </c>
      <c r="B2068" s="1">
        <v>43782</v>
      </c>
      <c r="C2068" s="1">
        <v>43791</v>
      </c>
      <c r="D2068" s="1">
        <v>43792</v>
      </c>
      <c r="E2068" s="1">
        <v>43800</v>
      </c>
      <c r="F2068">
        <v>4</v>
      </c>
      <c r="G2068">
        <v>1</v>
      </c>
      <c r="H2068">
        <v>119</v>
      </c>
      <c r="I2068" s="6">
        <v>0</v>
      </c>
      <c r="J2068">
        <v>3</v>
      </c>
      <c r="K2068" t="str">
        <f>_xlfn.XLOOKUP(fCompras!F2068,dComprador!$A$2:$A$7,dComprador!$B$2:$B$7)</f>
        <v>Lira</v>
      </c>
      <c r="L2068" t="str">
        <f>_xlfn.XLOOKUP(J2068,dFornecedor!$A$2:$A$6,dFornecedor!$B$2:$B$6)</f>
        <v>StepUp</v>
      </c>
      <c r="M2068" t="str">
        <f>_xlfn.XLOOKUP(G2068,dMateriaPrima!$A$2:$A$12,dMateriaPrima!$B$2:$B$12)</f>
        <v>Tecido</v>
      </c>
      <c r="N2068" s="2">
        <f>_xlfn.XLOOKUP(G2068,dMateriaPrima!$A$2:$A$12,dMateriaPrima!$C$2:$C$12)</f>
        <v>18</v>
      </c>
      <c r="O2068" s="3">
        <f t="shared" si="160"/>
        <v>2142</v>
      </c>
      <c r="P2068" s="4">
        <f t="shared" si="161"/>
        <v>0</v>
      </c>
      <c r="Q2068" s="3">
        <f t="shared" si="162"/>
        <v>2142</v>
      </c>
      <c r="R2068" t="str">
        <f t="shared" si="163"/>
        <v>Em atraso</v>
      </c>
      <c r="S2068" s="5">
        <f t="shared" si="164"/>
        <v>8</v>
      </c>
    </row>
    <row r="2069" spans="1:19" x14ac:dyDescent="0.25">
      <c r="A2069">
        <v>2068</v>
      </c>
      <c r="B2069" s="1">
        <v>43782</v>
      </c>
      <c r="C2069" s="1">
        <v>43783</v>
      </c>
      <c r="D2069" s="1">
        <v>43795</v>
      </c>
      <c r="E2069" s="1">
        <v>43795</v>
      </c>
      <c r="F2069">
        <v>2</v>
      </c>
      <c r="G2069">
        <v>7</v>
      </c>
      <c r="H2069">
        <v>256</v>
      </c>
      <c r="I2069" s="6">
        <v>0</v>
      </c>
      <c r="J2069">
        <v>3</v>
      </c>
      <c r="K2069" t="str">
        <f>_xlfn.XLOOKUP(fCompras!F2069,dComprador!$A$2:$A$7,dComprador!$B$2:$B$7)</f>
        <v>João</v>
      </c>
      <c r="L2069" t="str">
        <f>_xlfn.XLOOKUP(J2069,dFornecedor!$A$2:$A$6,dFornecedor!$B$2:$B$6)</f>
        <v>StepUp</v>
      </c>
      <c r="M2069" t="str">
        <f>_xlfn.XLOOKUP(G2069,dMateriaPrima!$A$2:$A$12,dMateriaPrima!$B$2:$B$12)</f>
        <v>Poliéster</v>
      </c>
      <c r="N2069" s="2">
        <f>_xlfn.XLOOKUP(G2069,dMateriaPrima!$A$2:$A$12,dMateriaPrima!$C$2:$C$12)</f>
        <v>8</v>
      </c>
      <c r="O2069" s="3">
        <f t="shared" si="160"/>
        <v>2048</v>
      </c>
      <c r="P2069" s="4">
        <f t="shared" si="161"/>
        <v>0</v>
      </c>
      <c r="Q2069" s="3">
        <f t="shared" si="162"/>
        <v>2048</v>
      </c>
      <c r="R2069" t="str">
        <f t="shared" si="163"/>
        <v>No prazo</v>
      </c>
      <c r="S2069" s="5">
        <f t="shared" si="164"/>
        <v>0</v>
      </c>
    </row>
    <row r="2070" spans="1:19" x14ac:dyDescent="0.25">
      <c r="A2070">
        <v>2069</v>
      </c>
      <c r="B2070" s="1">
        <v>43782</v>
      </c>
      <c r="C2070" s="1">
        <v>43782</v>
      </c>
      <c r="D2070" s="1">
        <v>43797</v>
      </c>
      <c r="E2070" s="1">
        <v>43800</v>
      </c>
      <c r="F2070">
        <v>1</v>
      </c>
      <c r="G2070">
        <v>1</v>
      </c>
      <c r="H2070">
        <v>283</v>
      </c>
      <c r="I2070" s="6">
        <v>0</v>
      </c>
      <c r="J2070">
        <v>4</v>
      </c>
      <c r="K2070" t="str">
        <f>_xlfn.XLOOKUP(fCompras!F2070,dComprador!$A$2:$A$7,dComprador!$B$2:$B$7)</f>
        <v>Alon</v>
      </c>
      <c r="L2070" t="str">
        <f>_xlfn.XLOOKUP(J2070,dFornecedor!$A$2:$A$6,dFornecedor!$B$2:$B$6)</f>
        <v>AlphaOmega</v>
      </c>
      <c r="M2070" t="str">
        <f>_xlfn.XLOOKUP(G2070,dMateriaPrima!$A$2:$A$12,dMateriaPrima!$B$2:$B$12)</f>
        <v>Tecido</v>
      </c>
      <c r="N2070" s="2">
        <f>_xlfn.XLOOKUP(G2070,dMateriaPrima!$A$2:$A$12,dMateriaPrima!$C$2:$C$12)</f>
        <v>18</v>
      </c>
      <c r="O2070" s="3">
        <f t="shared" si="160"/>
        <v>5094</v>
      </c>
      <c r="P2070" s="4">
        <f t="shared" si="161"/>
        <v>0</v>
      </c>
      <c r="Q2070" s="3">
        <f t="shared" si="162"/>
        <v>5094</v>
      </c>
      <c r="R2070" t="str">
        <f t="shared" si="163"/>
        <v>Em atraso</v>
      </c>
      <c r="S2070" s="5">
        <f t="shared" si="164"/>
        <v>3</v>
      </c>
    </row>
    <row r="2071" spans="1:19" x14ac:dyDescent="0.25">
      <c r="A2071">
        <v>2070</v>
      </c>
      <c r="B2071" s="1">
        <v>43782</v>
      </c>
      <c r="C2071" s="1">
        <v>43782</v>
      </c>
      <c r="D2071" s="1">
        <v>43814</v>
      </c>
      <c r="E2071" s="1">
        <v>43814</v>
      </c>
      <c r="F2071">
        <v>1</v>
      </c>
      <c r="G2071">
        <v>11</v>
      </c>
      <c r="H2071">
        <v>55</v>
      </c>
      <c r="I2071" s="6">
        <v>0</v>
      </c>
      <c r="J2071">
        <v>2</v>
      </c>
      <c r="K2071" t="str">
        <f>_xlfn.XLOOKUP(fCompras!F2071,dComprador!$A$2:$A$7,dComprador!$B$2:$B$7)</f>
        <v>Alon</v>
      </c>
      <c r="L2071" t="str">
        <f>_xlfn.XLOOKUP(J2071,dFornecedor!$A$2:$A$6,dFornecedor!$B$2:$B$6)</f>
        <v>Minerva</v>
      </c>
      <c r="M2071" t="str">
        <f>_xlfn.XLOOKUP(G2071,dMateriaPrima!$A$2:$A$12,dMateriaPrima!$B$2:$B$12)</f>
        <v>Papel</v>
      </c>
      <c r="N2071" s="2">
        <f>_xlfn.XLOOKUP(G2071,dMateriaPrima!$A$2:$A$12,dMateriaPrima!$C$2:$C$12)</f>
        <v>9</v>
      </c>
      <c r="O2071" s="3">
        <f t="shared" si="160"/>
        <v>495</v>
      </c>
      <c r="P2071" s="4">
        <f t="shared" si="161"/>
        <v>0</v>
      </c>
      <c r="Q2071" s="3">
        <f t="shared" si="162"/>
        <v>495</v>
      </c>
      <c r="R2071" t="str">
        <f t="shared" si="163"/>
        <v>No prazo</v>
      </c>
      <c r="S2071" s="5">
        <f t="shared" si="164"/>
        <v>0</v>
      </c>
    </row>
    <row r="2072" spans="1:19" x14ac:dyDescent="0.25">
      <c r="A2072">
        <v>2071</v>
      </c>
      <c r="B2072" s="1">
        <v>43782</v>
      </c>
      <c r="C2072" s="1">
        <v>43790</v>
      </c>
      <c r="D2072" s="1">
        <v>43806</v>
      </c>
      <c r="E2072" s="1">
        <v>43807</v>
      </c>
      <c r="F2072">
        <v>1</v>
      </c>
      <c r="G2072">
        <v>5</v>
      </c>
      <c r="H2072">
        <v>60</v>
      </c>
      <c r="I2072" s="6">
        <v>0.4</v>
      </c>
      <c r="J2072">
        <v>2</v>
      </c>
      <c r="K2072" t="str">
        <f>_xlfn.XLOOKUP(fCompras!F2072,dComprador!$A$2:$A$7,dComprador!$B$2:$B$7)</f>
        <v>Alon</v>
      </c>
      <c r="L2072" t="str">
        <f>_xlfn.XLOOKUP(J2072,dFornecedor!$A$2:$A$6,dFornecedor!$B$2:$B$6)</f>
        <v>Minerva</v>
      </c>
      <c r="M2072" t="str">
        <f>_xlfn.XLOOKUP(G2072,dMateriaPrima!$A$2:$A$12,dMateriaPrima!$B$2:$B$12)</f>
        <v>Areia</v>
      </c>
      <c r="N2072" s="2">
        <f>_xlfn.XLOOKUP(G2072,dMateriaPrima!$A$2:$A$12,dMateriaPrima!$C$2:$C$12)</f>
        <v>3.59</v>
      </c>
      <c r="O2072" s="3">
        <f t="shared" si="160"/>
        <v>215.39999999999998</v>
      </c>
      <c r="P2072" s="4">
        <f t="shared" si="161"/>
        <v>86.16</v>
      </c>
      <c r="Q2072" s="3">
        <f t="shared" si="162"/>
        <v>129.23999999999998</v>
      </c>
      <c r="R2072" t="str">
        <f t="shared" si="163"/>
        <v>Em atraso</v>
      </c>
      <c r="S2072" s="5">
        <f t="shared" si="164"/>
        <v>1</v>
      </c>
    </row>
    <row r="2073" spans="1:19" x14ac:dyDescent="0.25">
      <c r="A2073">
        <v>2072</v>
      </c>
      <c r="B2073" s="1">
        <v>43783</v>
      </c>
      <c r="C2073" s="1">
        <v>43784</v>
      </c>
      <c r="D2073" s="1">
        <v>43790</v>
      </c>
      <c r="E2073" s="1">
        <v>43786</v>
      </c>
      <c r="F2073">
        <v>4</v>
      </c>
      <c r="G2073">
        <v>11</v>
      </c>
      <c r="H2073">
        <v>20</v>
      </c>
      <c r="I2073" s="6">
        <v>0</v>
      </c>
      <c r="J2073">
        <v>3</v>
      </c>
      <c r="K2073" t="str">
        <f>_xlfn.XLOOKUP(fCompras!F2073,dComprador!$A$2:$A$7,dComprador!$B$2:$B$7)</f>
        <v>Lira</v>
      </c>
      <c r="L2073" t="str">
        <f>_xlfn.XLOOKUP(J2073,dFornecedor!$A$2:$A$6,dFornecedor!$B$2:$B$6)</f>
        <v>StepUp</v>
      </c>
      <c r="M2073" t="str">
        <f>_xlfn.XLOOKUP(G2073,dMateriaPrima!$A$2:$A$12,dMateriaPrima!$B$2:$B$12)</f>
        <v>Papel</v>
      </c>
      <c r="N2073" s="2">
        <f>_xlfn.XLOOKUP(G2073,dMateriaPrima!$A$2:$A$12,dMateriaPrima!$C$2:$C$12)</f>
        <v>9</v>
      </c>
      <c r="O2073" s="3">
        <f t="shared" si="160"/>
        <v>180</v>
      </c>
      <c r="P2073" s="4">
        <f t="shared" si="161"/>
        <v>0</v>
      </c>
      <c r="Q2073" s="3">
        <f t="shared" si="162"/>
        <v>180</v>
      </c>
      <c r="R2073" t="str">
        <f t="shared" si="163"/>
        <v>No prazo</v>
      </c>
      <c r="S2073" s="5">
        <f t="shared" si="164"/>
        <v>0</v>
      </c>
    </row>
    <row r="2074" spans="1:19" x14ac:dyDescent="0.25">
      <c r="A2074">
        <v>2073</v>
      </c>
      <c r="B2074" s="1">
        <v>43783</v>
      </c>
      <c r="C2074" s="1">
        <v>43784</v>
      </c>
      <c r="D2074" s="1">
        <v>43790</v>
      </c>
      <c r="E2074" s="1">
        <v>43791</v>
      </c>
      <c r="F2074">
        <v>4</v>
      </c>
      <c r="G2074">
        <v>2</v>
      </c>
      <c r="H2074">
        <v>328</v>
      </c>
      <c r="I2074" s="6">
        <v>0.33</v>
      </c>
      <c r="J2074">
        <v>3</v>
      </c>
      <c r="K2074" t="str">
        <f>_xlfn.XLOOKUP(fCompras!F2074,dComprador!$A$2:$A$7,dComprador!$B$2:$B$7)</f>
        <v>Lira</v>
      </c>
      <c r="L2074" t="str">
        <f>_xlfn.XLOOKUP(J2074,dFornecedor!$A$2:$A$6,dFornecedor!$B$2:$B$6)</f>
        <v>StepUp</v>
      </c>
      <c r="M2074" t="str">
        <f>_xlfn.XLOOKUP(G2074,dMateriaPrima!$A$2:$A$12,dMateriaPrima!$B$2:$B$12)</f>
        <v>Chapa Metal</v>
      </c>
      <c r="N2074" s="2">
        <f>_xlfn.XLOOKUP(G2074,dMateriaPrima!$A$2:$A$12,dMateriaPrima!$C$2:$C$12)</f>
        <v>299.89999999999998</v>
      </c>
      <c r="O2074" s="3">
        <f t="shared" si="160"/>
        <v>98367.2</v>
      </c>
      <c r="P2074" s="4">
        <f t="shared" si="161"/>
        <v>32461.175999999999</v>
      </c>
      <c r="Q2074" s="3">
        <f t="shared" si="162"/>
        <v>65906.024000000005</v>
      </c>
      <c r="R2074" t="str">
        <f t="shared" si="163"/>
        <v>Em atraso</v>
      </c>
      <c r="S2074" s="5">
        <f t="shared" si="164"/>
        <v>1</v>
      </c>
    </row>
    <row r="2075" spans="1:19" x14ac:dyDescent="0.25">
      <c r="A2075">
        <v>2074</v>
      </c>
      <c r="B2075" s="1">
        <v>43783</v>
      </c>
      <c r="C2075" s="1">
        <v>43791</v>
      </c>
      <c r="D2075" s="1">
        <v>43794</v>
      </c>
      <c r="E2075" s="1">
        <v>43795</v>
      </c>
      <c r="F2075">
        <v>4</v>
      </c>
      <c r="G2075">
        <v>9</v>
      </c>
      <c r="H2075">
        <v>20</v>
      </c>
      <c r="I2075" s="6">
        <v>0</v>
      </c>
      <c r="J2075">
        <v>5</v>
      </c>
      <c r="K2075" t="str">
        <f>_xlfn.XLOOKUP(fCompras!F2075,dComprador!$A$2:$A$7,dComprador!$B$2:$B$7)</f>
        <v>Lira</v>
      </c>
      <c r="L2075" t="str">
        <f>_xlfn.XLOOKUP(J2075,dFornecedor!$A$2:$A$6,dFornecedor!$B$2:$B$6)</f>
        <v>Atlas</v>
      </c>
      <c r="M2075" t="str">
        <f>_xlfn.XLOOKUP(G2075,dMateriaPrima!$A$2:$A$12,dMateriaPrima!$B$2:$B$12)</f>
        <v>Couro</v>
      </c>
      <c r="N2075" s="2">
        <f>_xlfn.XLOOKUP(G2075,dMateriaPrima!$A$2:$A$12,dMateriaPrima!$C$2:$C$12)</f>
        <v>4.4000000000000004</v>
      </c>
      <c r="O2075" s="3">
        <f t="shared" si="160"/>
        <v>88</v>
      </c>
      <c r="P2075" s="4">
        <f t="shared" si="161"/>
        <v>0</v>
      </c>
      <c r="Q2075" s="3">
        <f t="shared" si="162"/>
        <v>88</v>
      </c>
      <c r="R2075" t="str">
        <f t="shared" si="163"/>
        <v>Em atraso</v>
      </c>
      <c r="S2075" s="5">
        <f t="shared" si="164"/>
        <v>1</v>
      </c>
    </row>
    <row r="2076" spans="1:19" x14ac:dyDescent="0.25">
      <c r="A2076">
        <v>2075</v>
      </c>
      <c r="B2076" s="1">
        <v>43783</v>
      </c>
      <c r="C2076" s="1">
        <v>43791</v>
      </c>
      <c r="D2076" s="1">
        <v>43795</v>
      </c>
      <c r="E2076" s="1">
        <v>43794</v>
      </c>
      <c r="F2076">
        <v>4</v>
      </c>
      <c r="G2076">
        <v>9</v>
      </c>
      <c r="H2076">
        <v>197</v>
      </c>
      <c r="I2076" s="6">
        <v>0</v>
      </c>
      <c r="J2076">
        <v>2</v>
      </c>
      <c r="K2076" t="str">
        <f>_xlfn.XLOOKUP(fCompras!F2076,dComprador!$A$2:$A$7,dComprador!$B$2:$B$7)</f>
        <v>Lira</v>
      </c>
      <c r="L2076" t="str">
        <f>_xlfn.XLOOKUP(J2076,dFornecedor!$A$2:$A$6,dFornecedor!$B$2:$B$6)</f>
        <v>Minerva</v>
      </c>
      <c r="M2076" t="str">
        <f>_xlfn.XLOOKUP(G2076,dMateriaPrima!$A$2:$A$12,dMateriaPrima!$B$2:$B$12)</f>
        <v>Couro</v>
      </c>
      <c r="N2076" s="2">
        <f>_xlfn.XLOOKUP(G2076,dMateriaPrima!$A$2:$A$12,dMateriaPrima!$C$2:$C$12)</f>
        <v>4.4000000000000004</v>
      </c>
      <c r="O2076" s="3">
        <f t="shared" si="160"/>
        <v>866.80000000000007</v>
      </c>
      <c r="P2076" s="4">
        <f t="shared" si="161"/>
        <v>0</v>
      </c>
      <c r="Q2076" s="3">
        <f t="shared" si="162"/>
        <v>866.80000000000007</v>
      </c>
      <c r="R2076" t="str">
        <f t="shared" si="163"/>
        <v>No prazo</v>
      </c>
      <c r="S2076" s="5">
        <f t="shared" si="164"/>
        <v>0</v>
      </c>
    </row>
    <row r="2077" spans="1:19" x14ac:dyDescent="0.25">
      <c r="A2077">
        <v>2076</v>
      </c>
      <c r="B2077" s="1">
        <v>43783</v>
      </c>
      <c r="C2077" s="1">
        <v>43784</v>
      </c>
      <c r="D2077" s="1">
        <v>43791</v>
      </c>
      <c r="E2077" s="1">
        <v>43793</v>
      </c>
      <c r="F2077">
        <v>4</v>
      </c>
      <c r="G2077">
        <v>11</v>
      </c>
      <c r="H2077">
        <v>237</v>
      </c>
      <c r="I2077" s="6">
        <v>0</v>
      </c>
      <c r="J2077">
        <v>3</v>
      </c>
      <c r="K2077" t="str">
        <f>_xlfn.XLOOKUP(fCompras!F2077,dComprador!$A$2:$A$7,dComprador!$B$2:$B$7)</f>
        <v>Lira</v>
      </c>
      <c r="L2077" t="str">
        <f>_xlfn.XLOOKUP(J2077,dFornecedor!$A$2:$A$6,dFornecedor!$B$2:$B$6)</f>
        <v>StepUp</v>
      </c>
      <c r="M2077" t="str">
        <f>_xlfn.XLOOKUP(G2077,dMateriaPrima!$A$2:$A$12,dMateriaPrima!$B$2:$B$12)</f>
        <v>Papel</v>
      </c>
      <c r="N2077" s="2">
        <f>_xlfn.XLOOKUP(G2077,dMateriaPrima!$A$2:$A$12,dMateriaPrima!$C$2:$C$12)</f>
        <v>9</v>
      </c>
      <c r="O2077" s="3">
        <f t="shared" si="160"/>
        <v>2133</v>
      </c>
      <c r="P2077" s="4">
        <f t="shared" si="161"/>
        <v>0</v>
      </c>
      <c r="Q2077" s="3">
        <f t="shared" si="162"/>
        <v>2133</v>
      </c>
      <c r="R2077" t="str">
        <f t="shared" si="163"/>
        <v>Em atraso</v>
      </c>
      <c r="S2077" s="5">
        <f t="shared" si="164"/>
        <v>2</v>
      </c>
    </row>
    <row r="2078" spans="1:19" x14ac:dyDescent="0.25">
      <c r="A2078">
        <v>2077</v>
      </c>
      <c r="B2078" s="1">
        <v>43783</v>
      </c>
      <c r="C2078" s="1">
        <v>43784</v>
      </c>
      <c r="D2078" s="1">
        <v>43791</v>
      </c>
      <c r="E2078" s="1">
        <v>43794</v>
      </c>
      <c r="F2078">
        <v>4</v>
      </c>
      <c r="G2078">
        <v>7</v>
      </c>
      <c r="H2078">
        <v>116</v>
      </c>
      <c r="I2078" s="6">
        <v>0</v>
      </c>
      <c r="J2078">
        <v>3</v>
      </c>
      <c r="K2078" t="str">
        <f>_xlfn.XLOOKUP(fCompras!F2078,dComprador!$A$2:$A$7,dComprador!$B$2:$B$7)</f>
        <v>Lira</v>
      </c>
      <c r="L2078" t="str">
        <f>_xlfn.XLOOKUP(J2078,dFornecedor!$A$2:$A$6,dFornecedor!$B$2:$B$6)</f>
        <v>StepUp</v>
      </c>
      <c r="M2078" t="str">
        <f>_xlfn.XLOOKUP(G2078,dMateriaPrima!$A$2:$A$12,dMateriaPrima!$B$2:$B$12)</f>
        <v>Poliéster</v>
      </c>
      <c r="N2078" s="2">
        <f>_xlfn.XLOOKUP(G2078,dMateriaPrima!$A$2:$A$12,dMateriaPrima!$C$2:$C$12)</f>
        <v>8</v>
      </c>
      <c r="O2078" s="3">
        <f t="shared" si="160"/>
        <v>928</v>
      </c>
      <c r="P2078" s="4">
        <f t="shared" si="161"/>
        <v>0</v>
      </c>
      <c r="Q2078" s="3">
        <f t="shared" si="162"/>
        <v>928</v>
      </c>
      <c r="R2078" t="str">
        <f t="shared" si="163"/>
        <v>Em atraso</v>
      </c>
      <c r="S2078" s="5">
        <f t="shared" si="164"/>
        <v>3</v>
      </c>
    </row>
    <row r="2079" spans="1:19" x14ac:dyDescent="0.25">
      <c r="A2079">
        <v>2078</v>
      </c>
      <c r="B2079" s="1">
        <v>43783</v>
      </c>
      <c r="C2079" s="1">
        <v>43783</v>
      </c>
      <c r="D2079" s="1">
        <v>43790</v>
      </c>
      <c r="E2079" s="1">
        <v>43792</v>
      </c>
      <c r="F2079">
        <v>4</v>
      </c>
      <c r="G2079">
        <v>8</v>
      </c>
      <c r="H2079">
        <v>52</v>
      </c>
      <c r="I2079" s="6">
        <v>0.36</v>
      </c>
      <c r="J2079">
        <v>2</v>
      </c>
      <c r="K2079" t="str">
        <f>_xlfn.XLOOKUP(fCompras!F2079,dComprador!$A$2:$A$7,dComprador!$B$2:$B$7)</f>
        <v>Lira</v>
      </c>
      <c r="L2079" t="str">
        <f>_xlfn.XLOOKUP(J2079,dFornecedor!$A$2:$A$6,dFornecedor!$B$2:$B$6)</f>
        <v>Minerva</v>
      </c>
      <c r="M2079" t="str">
        <f>_xlfn.XLOOKUP(G2079,dMateriaPrima!$A$2:$A$12,dMateriaPrima!$B$2:$B$12)</f>
        <v>Cimento</v>
      </c>
      <c r="N2079" s="2">
        <f>_xlfn.XLOOKUP(G2079,dMateriaPrima!$A$2:$A$12,dMateriaPrima!$C$2:$C$12)</f>
        <v>23</v>
      </c>
      <c r="O2079" s="3">
        <f t="shared" si="160"/>
        <v>1196</v>
      </c>
      <c r="P2079" s="4">
        <f t="shared" si="161"/>
        <v>430.56</v>
      </c>
      <c r="Q2079" s="3">
        <f t="shared" si="162"/>
        <v>765.44</v>
      </c>
      <c r="R2079" t="str">
        <f t="shared" si="163"/>
        <v>Em atraso</v>
      </c>
      <c r="S2079" s="5">
        <f t="shared" si="164"/>
        <v>2</v>
      </c>
    </row>
    <row r="2080" spans="1:19" x14ac:dyDescent="0.25">
      <c r="A2080">
        <v>2079</v>
      </c>
      <c r="B2080" s="1">
        <v>43783</v>
      </c>
      <c r="C2080" s="1">
        <v>43783</v>
      </c>
      <c r="D2080" s="1">
        <v>43791</v>
      </c>
      <c r="E2080" s="1">
        <v>43793</v>
      </c>
      <c r="F2080">
        <v>4</v>
      </c>
      <c r="G2080">
        <v>1</v>
      </c>
      <c r="H2080">
        <v>65</v>
      </c>
      <c r="I2080" s="6">
        <v>0</v>
      </c>
      <c r="J2080">
        <v>4</v>
      </c>
      <c r="K2080" t="str">
        <f>_xlfn.XLOOKUP(fCompras!F2080,dComprador!$A$2:$A$7,dComprador!$B$2:$B$7)</f>
        <v>Lira</v>
      </c>
      <c r="L2080" t="str">
        <f>_xlfn.XLOOKUP(J2080,dFornecedor!$A$2:$A$6,dFornecedor!$B$2:$B$6)</f>
        <v>AlphaOmega</v>
      </c>
      <c r="M2080" t="str">
        <f>_xlfn.XLOOKUP(G2080,dMateriaPrima!$A$2:$A$12,dMateriaPrima!$B$2:$B$12)</f>
        <v>Tecido</v>
      </c>
      <c r="N2080" s="2">
        <f>_xlfn.XLOOKUP(G2080,dMateriaPrima!$A$2:$A$12,dMateriaPrima!$C$2:$C$12)</f>
        <v>18</v>
      </c>
      <c r="O2080" s="3">
        <f t="shared" si="160"/>
        <v>1170</v>
      </c>
      <c r="P2080" s="4">
        <f t="shared" si="161"/>
        <v>0</v>
      </c>
      <c r="Q2080" s="3">
        <f t="shared" si="162"/>
        <v>1170</v>
      </c>
      <c r="R2080" t="str">
        <f t="shared" si="163"/>
        <v>Em atraso</v>
      </c>
      <c r="S2080" s="5">
        <f t="shared" si="164"/>
        <v>2</v>
      </c>
    </row>
    <row r="2081" spans="1:19" x14ac:dyDescent="0.25">
      <c r="A2081">
        <v>2080</v>
      </c>
      <c r="B2081" s="1">
        <v>43783</v>
      </c>
      <c r="C2081" s="1">
        <v>43789</v>
      </c>
      <c r="D2081" s="1">
        <v>43800</v>
      </c>
      <c r="E2081" s="1">
        <v>43803</v>
      </c>
      <c r="F2081">
        <v>1</v>
      </c>
      <c r="G2081">
        <v>4</v>
      </c>
      <c r="H2081">
        <v>31</v>
      </c>
      <c r="I2081" s="6">
        <v>0</v>
      </c>
      <c r="J2081">
        <v>2</v>
      </c>
      <c r="K2081" t="str">
        <f>_xlfn.XLOOKUP(fCompras!F2081,dComprador!$A$2:$A$7,dComprador!$B$2:$B$7)</f>
        <v>Alon</v>
      </c>
      <c r="L2081" t="str">
        <f>_xlfn.XLOOKUP(J2081,dFornecedor!$A$2:$A$6,dFornecedor!$B$2:$B$6)</f>
        <v>Minerva</v>
      </c>
      <c r="M2081" t="str">
        <f>_xlfn.XLOOKUP(G2081,dMateriaPrima!$A$2:$A$12,dMateriaPrima!$B$2:$B$12)</f>
        <v>Madeira</v>
      </c>
      <c r="N2081" s="2">
        <f>_xlfn.XLOOKUP(G2081,dMateriaPrima!$A$2:$A$12,dMateriaPrima!$C$2:$C$12)</f>
        <v>168</v>
      </c>
      <c r="O2081" s="3">
        <f t="shared" si="160"/>
        <v>5208</v>
      </c>
      <c r="P2081" s="4">
        <f t="shared" si="161"/>
        <v>0</v>
      </c>
      <c r="Q2081" s="3">
        <f t="shared" si="162"/>
        <v>5208</v>
      </c>
      <c r="R2081" t="str">
        <f t="shared" si="163"/>
        <v>Em atraso</v>
      </c>
      <c r="S2081" s="5">
        <f t="shared" si="164"/>
        <v>3</v>
      </c>
    </row>
    <row r="2082" spans="1:19" x14ac:dyDescent="0.25">
      <c r="A2082">
        <v>2081</v>
      </c>
      <c r="B2082" s="1">
        <v>43783</v>
      </c>
      <c r="C2082" s="1">
        <v>43790</v>
      </c>
      <c r="D2082" s="1">
        <v>43809</v>
      </c>
      <c r="E2082" s="1">
        <v>43811</v>
      </c>
      <c r="F2082">
        <v>1</v>
      </c>
      <c r="G2082">
        <v>6</v>
      </c>
      <c r="H2082">
        <v>42</v>
      </c>
      <c r="I2082" s="6">
        <v>0</v>
      </c>
      <c r="J2082">
        <v>1</v>
      </c>
      <c r="K2082" t="str">
        <f>_xlfn.XLOOKUP(fCompras!F2082,dComprador!$A$2:$A$7,dComprador!$B$2:$B$7)</f>
        <v>Alon</v>
      </c>
      <c r="L2082" t="str">
        <f>_xlfn.XLOOKUP(J2082,dFornecedor!$A$2:$A$6,dFornecedor!$B$2:$B$6)</f>
        <v>NorthShore</v>
      </c>
      <c r="M2082" t="str">
        <f>_xlfn.XLOOKUP(G2082,dMateriaPrima!$A$2:$A$12,dMateriaPrima!$B$2:$B$12)</f>
        <v>Fio Algodão</v>
      </c>
      <c r="N2082" s="2">
        <f>_xlfn.XLOOKUP(G2082,dMateriaPrima!$A$2:$A$12,dMateriaPrima!$C$2:$C$12)</f>
        <v>55.9</v>
      </c>
      <c r="O2082" s="3">
        <f t="shared" si="160"/>
        <v>2347.7999999999997</v>
      </c>
      <c r="P2082" s="4">
        <f t="shared" si="161"/>
        <v>0</v>
      </c>
      <c r="Q2082" s="3">
        <f t="shared" si="162"/>
        <v>2347.7999999999997</v>
      </c>
      <c r="R2082" t="str">
        <f t="shared" si="163"/>
        <v>Em atraso</v>
      </c>
      <c r="S2082" s="5">
        <f t="shared" si="164"/>
        <v>2</v>
      </c>
    </row>
    <row r="2083" spans="1:19" x14ac:dyDescent="0.25">
      <c r="A2083">
        <v>2082</v>
      </c>
      <c r="B2083" s="1">
        <v>43783</v>
      </c>
      <c r="C2083" s="1">
        <v>43789</v>
      </c>
      <c r="D2083" s="1">
        <v>43812</v>
      </c>
      <c r="E2083" s="1">
        <v>43816</v>
      </c>
      <c r="F2083">
        <v>1</v>
      </c>
      <c r="G2083">
        <v>7</v>
      </c>
      <c r="H2083">
        <v>15</v>
      </c>
      <c r="I2083" s="6">
        <v>0</v>
      </c>
      <c r="J2083">
        <v>3</v>
      </c>
      <c r="K2083" t="str">
        <f>_xlfn.XLOOKUP(fCompras!F2083,dComprador!$A$2:$A$7,dComprador!$B$2:$B$7)</f>
        <v>Alon</v>
      </c>
      <c r="L2083" t="str">
        <f>_xlfn.XLOOKUP(J2083,dFornecedor!$A$2:$A$6,dFornecedor!$B$2:$B$6)</f>
        <v>StepUp</v>
      </c>
      <c r="M2083" t="str">
        <f>_xlfn.XLOOKUP(G2083,dMateriaPrima!$A$2:$A$12,dMateriaPrima!$B$2:$B$12)</f>
        <v>Poliéster</v>
      </c>
      <c r="N2083" s="2">
        <f>_xlfn.XLOOKUP(G2083,dMateriaPrima!$A$2:$A$12,dMateriaPrima!$C$2:$C$12)</f>
        <v>8</v>
      </c>
      <c r="O2083" s="3">
        <f t="shared" si="160"/>
        <v>120</v>
      </c>
      <c r="P2083" s="4">
        <f t="shared" si="161"/>
        <v>0</v>
      </c>
      <c r="Q2083" s="3">
        <f t="shared" si="162"/>
        <v>120</v>
      </c>
      <c r="R2083" t="str">
        <f t="shared" si="163"/>
        <v>Em atraso</v>
      </c>
      <c r="S2083" s="5">
        <f t="shared" si="164"/>
        <v>4</v>
      </c>
    </row>
    <row r="2084" spans="1:19" x14ac:dyDescent="0.25">
      <c r="A2084">
        <v>2083</v>
      </c>
      <c r="B2084" s="1">
        <v>43783</v>
      </c>
      <c r="C2084" s="1">
        <v>43787</v>
      </c>
      <c r="D2084" s="1">
        <v>43817</v>
      </c>
      <c r="E2084" s="1">
        <v>43815</v>
      </c>
      <c r="F2084">
        <v>1</v>
      </c>
      <c r="G2084">
        <v>2</v>
      </c>
      <c r="H2084">
        <v>343</v>
      </c>
      <c r="I2084" s="6">
        <v>0</v>
      </c>
      <c r="J2084">
        <v>1</v>
      </c>
      <c r="K2084" t="str">
        <f>_xlfn.XLOOKUP(fCompras!F2084,dComprador!$A$2:$A$7,dComprador!$B$2:$B$7)</f>
        <v>Alon</v>
      </c>
      <c r="L2084" t="str">
        <f>_xlfn.XLOOKUP(J2084,dFornecedor!$A$2:$A$6,dFornecedor!$B$2:$B$6)</f>
        <v>NorthShore</v>
      </c>
      <c r="M2084" t="str">
        <f>_xlfn.XLOOKUP(G2084,dMateriaPrima!$A$2:$A$12,dMateriaPrima!$B$2:$B$12)</f>
        <v>Chapa Metal</v>
      </c>
      <c r="N2084" s="2">
        <f>_xlfn.XLOOKUP(G2084,dMateriaPrima!$A$2:$A$12,dMateriaPrima!$C$2:$C$12)</f>
        <v>299.89999999999998</v>
      </c>
      <c r="O2084" s="3">
        <f t="shared" si="160"/>
        <v>102865.7</v>
      </c>
      <c r="P2084" s="4">
        <f t="shared" si="161"/>
        <v>0</v>
      </c>
      <c r="Q2084" s="3">
        <f t="shared" si="162"/>
        <v>102865.7</v>
      </c>
      <c r="R2084" t="str">
        <f t="shared" si="163"/>
        <v>No prazo</v>
      </c>
      <c r="S2084" s="5">
        <f t="shared" si="164"/>
        <v>0</v>
      </c>
    </row>
    <row r="2085" spans="1:19" x14ac:dyDescent="0.25">
      <c r="A2085">
        <v>2084</v>
      </c>
      <c r="B2085" s="1">
        <v>43784</v>
      </c>
      <c r="C2085" s="1">
        <v>43789</v>
      </c>
      <c r="D2085" s="1">
        <v>43791</v>
      </c>
      <c r="E2085" s="1">
        <v>43800</v>
      </c>
      <c r="F2085">
        <v>4</v>
      </c>
      <c r="G2085">
        <v>11</v>
      </c>
      <c r="H2085">
        <v>5</v>
      </c>
      <c r="I2085" s="6">
        <v>0</v>
      </c>
      <c r="J2085">
        <v>5</v>
      </c>
      <c r="K2085" t="str">
        <f>_xlfn.XLOOKUP(fCompras!F2085,dComprador!$A$2:$A$7,dComprador!$B$2:$B$7)</f>
        <v>Lira</v>
      </c>
      <c r="L2085" t="str">
        <f>_xlfn.XLOOKUP(J2085,dFornecedor!$A$2:$A$6,dFornecedor!$B$2:$B$6)</f>
        <v>Atlas</v>
      </c>
      <c r="M2085" t="str">
        <f>_xlfn.XLOOKUP(G2085,dMateriaPrima!$A$2:$A$12,dMateriaPrima!$B$2:$B$12)</f>
        <v>Papel</v>
      </c>
      <c r="N2085" s="2">
        <f>_xlfn.XLOOKUP(G2085,dMateriaPrima!$A$2:$A$12,dMateriaPrima!$C$2:$C$12)</f>
        <v>9</v>
      </c>
      <c r="O2085" s="3">
        <f t="shared" si="160"/>
        <v>45</v>
      </c>
      <c r="P2085" s="4">
        <f t="shared" si="161"/>
        <v>0</v>
      </c>
      <c r="Q2085" s="3">
        <f t="shared" si="162"/>
        <v>45</v>
      </c>
      <c r="R2085" t="str">
        <f t="shared" si="163"/>
        <v>Em atraso</v>
      </c>
      <c r="S2085" s="5">
        <f t="shared" si="164"/>
        <v>9</v>
      </c>
    </row>
    <row r="2086" spans="1:19" x14ac:dyDescent="0.25">
      <c r="A2086">
        <v>2085</v>
      </c>
      <c r="B2086" s="1">
        <v>43784</v>
      </c>
      <c r="C2086" s="1">
        <v>43791</v>
      </c>
      <c r="D2086" s="1">
        <v>43813</v>
      </c>
      <c r="E2086" s="1">
        <v>43817</v>
      </c>
      <c r="F2086">
        <v>1</v>
      </c>
      <c r="G2086">
        <v>4</v>
      </c>
      <c r="H2086">
        <v>412</v>
      </c>
      <c r="I2086" s="6">
        <v>0</v>
      </c>
      <c r="J2086">
        <v>5</v>
      </c>
      <c r="K2086" t="str">
        <f>_xlfn.XLOOKUP(fCompras!F2086,dComprador!$A$2:$A$7,dComprador!$B$2:$B$7)</f>
        <v>Alon</v>
      </c>
      <c r="L2086" t="str">
        <f>_xlfn.XLOOKUP(J2086,dFornecedor!$A$2:$A$6,dFornecedor!$B$2:$B$6)</f>
        <v>Atlas</v>
      </c>
      <c r="M2086" t="str">
        <f>_xlfn.XLOOKUP(G2086,dMateriaPrima!$A$2:$A$12,dMateriaPrima!$B$2:$B$12)</f>
        <v>Madeira</v>
      </c>
      <c r="N2086" s="2">
        <f>_xlfn.XLOOKUP(G2086,dMateriaPrima!$A$2:$A$12,dMateriaPrima!$C$2:$C$12)</f>
        <v>168</v>
      </c>
      <c r="O2086" s="3">
        <f t="shared" si="160"/>
        <v>69216</v>
      </c>
      <c r="P2086" s="4">
        <f t="shared" si="161"/>
        <v>0</v>
      </c>
      <c r="Q2086" s="3">
        <f t="shared" si="162"/>
        <v>69216</v>
      </c>
      <c r="R2086" t="str">
        <f t="shared" si="163"/>
        <v>Em atraso</v>
      </c>
      <c r="S2086" s="5">
        <f t="shared" si="164"/>
        <v>4</v>
      </c>
    </row>
    <row r="2087" spans="1:19" x14ac:dyDescent="0.25">
      <c r="A2087">
        <v>2086</v>
      </c>
      <c r="B2087" s="1">
        <v>43784</v>
      </c>
      <c r="C2087" s="1">
        <v>43792</v>
      </c>
      <c r="D2087" s="1">
        <v>43815</v>
      </c>
      <c r="E2087" s="1">
        <v>43816</v>
      </c>
      <c r="F2087">
        <v>1</v>
      </c>
      <c r="G2087">
        <v>7</v>
      </c>
      <c r="H2087">
        <v>225</v>
      </c>
      <c r="I2087" s="6">
        <v>0</v>
      </c>
      <c r="J2087">
        <v>2</v>
      </c>
      <c r="K2087" t="str">
        <f>_xlfn.XLOOKUP(fCompras!F2087,dComprador!$A$2:$A$7,dComprador!$B$2:$B$7)</f>
        <v>Alon</v>
      </c>
      <c r="L2087" t="str">
        <f>_xlfn.XLOOKUP(J2087,dFornecedor!$A$2:$A$6,dFornecedor!$B$2:$B$6)</f>
        <v>Minerva</v>
      </c>
      <c r="M2087" t="str">
        <f>_xlfn.XLOOKUP(G2087,dMateriaPrima!$A$2:$A$12,dMateriaPrima!$B$2:$B$12)</f>
        <v>Poliéster</v>
      </c>
      <c r="N2087" s="2">
        <f>_xlfn.XLOOKUP(G2087,dMateriaPrima!$A$2:$A$12,dMateriaPrima!$C$2:$C$12)</f>
        <v>8</v>
      </c>
      <c r="O2087" s="3">
        <f t="shared" si="160"/>
        <v>1800</v>
      </c>
      <c r="P2087" s="4">
        <f t="shared" si="161"/>
        <v>0</v>
      </c>
      <c r="Q2087" s="3">
        <f t="shared" si="162"/>
        <v>1800</v>
      </c>
      <c r="R2087" t="str">
        <f t="shared" si="163"/>
        <v>Em atraso</v>
      </c>
      <c r="S2087" s="5">
        <f t="shared" si="164"/>
        <v>1</v>
      </c>
    </row>
    <row r="2088" spans="1:19" x14ac:dyDescent="0.25">
      <c r="A2088">
        <v>2087</v>
      </c>
      <c r="B2088" s="1">
        <v>43784</v>
      </c>
      <c r="C2088" s="1">
        <v>43793</v>
      </c>
      <c r="D2088" s="1">
        <v>43794</v>
      </c>
      <c r="E2088" s="1">
        <v>43796</v>
      </c>
      <c r="F2088">
        <v>4</v>
      </c>
      <c r="G2088">
        <v>4</v>
      </c>
      <c r="H2088">
        <v>77</v>
      </c>
      <c r="I2088" s="6">
        <v>0</v>
      </c>
      <c r="J2088">
        <v>3</v>
      </c>
      <c r="K2088" t="str">
        <f>_xlfn.XLOOKUP(fCompras!F2088,dComprador!$A$2:$A$7,dComprador!$B$2:$B$7)</f>
        <v>Lira</v>
      </c>
      <c r="L2088" t="str">
        <f>_xlfn.XLOOKUP(J2088,dFornecedor!$A$2:$A$6,dFornecedor!$B$2:$B$6)</f>
        <v>StepUp</v>
      </c>
      <c r="M2088" t="str">
        <f>_xlfn.XLOOKUP(G2088,dMateriaPrima!$A$2:$A$12,dMateriaPrima!$B$2:$B$12)</f>
        <v>Madeira</v>
      </c>
      <c r="N2088" s="2">
        <f>_xlfn.XLOOKUP(G2088,dMateriaPrima!$A$2:$A$12,dMateriaPrima!$C$2:$C$12)</f>
        <v>168</v>
      </c>
      <c r="O2088" s="3">
        <f t="shared" si="160"/>
        <v>12936</v>
      </c>
      <c r="P2088" s="4">
        <f t="shared" si="161"/>
        <v>0</v>
      </c>
      <c r="Q2088" s="3">
        <f t="shared" si="162"/>
        <v>12936</v>
      </c>
      <c r="R2088" t="str">
        <f t="shared" si="163"/>
        <v>Em atraso</v>
      </c>
      <c r="S2088" s="5">
        <f t="shared" si="164"/>
        <v>2</v>
      </c>
    </row>
    <row r="2089" spans="1:19" x14ac:dyDescent="0.25">
      <c r="A2089">
        <v>2088</v>
      </c>
      <c r="B2089" s="1">
        <v>43784</v>
      </c>
      <c r="C2089" s="1">
        <v>43796</v>
      </c>
      <c r="D2089" s="1">
        <v>43796</v>
      </c>
      <c r="E2089" s="1">
        <v>43798</v>
      </c>
      <c r="F2089">
        <v>4</v>
      </c>
      <c r="G2089">
        <v>9</v>
      </c>
      <c r="H2089">
        <v>302</v>
      </c>
      <c r="I2089" s="6">
        <v>0</v>
      </c>
      <c r="J2089">
        <v>1</v>
      </c>
      <c r="K2089" t="str">
        <f>_xlfn.XLOOKUP(fCompras!F2089,dComprador!$A$2:$A$7,dComprador!$B$2:$B$7)</f>
        <v>Lira</v>
      </c>
      <c r="L2089" t="str">
        <f>_xlfn.XLOOKUP(J2089,dFornecedor!$A$2:$A$6,dFornecedor!$B$2:$B$6)</f>
        <v>NorthShore</v>
      </c>
      <c r="M2089" t="str">
        <f>_xlfn.XLOOKUP(G2089,dMateriaPrima!$A$2:$A$12,dMateriaPrima!$B$2:$B$12)</f>
        <v>Couro</v>
      </c>
      <c r="N2089" s="2">
        <f>_xlfn.XLOOKUP(G2089,dMateriaPrima!$A$2:$A$12,dMateriaPrima!$C$2:$C$12)</f>
        <v>4.4000000000000004</v>
      </c>
      <c r="O2089" s="3">
        <f t="shared" si="160"/>
        <v>1328.8000000000002</v>
      </c>
      <c r="P2089" s="4">
        <f t="shared" si="161"/>
        <v>0</v>
      </c>
      <c r="Q2089" s="3">
        <f t="shared" si="162"/>
        <v>1328.8000000000002</v>
      </c>
      <c r="R2089" t="str">
        <f t="shared" si="163"/>
        <v>Em atraso</v>
      </c>
      <c r="S2089" s="5">
        <f t="shared" si="164"/>
        <v>2</v>
      </c>
    </row>
    <row r="2090" spans="1:19" x14ac:dyDescent="0.25">
      <c r="A2090">
        <v>2089</v>
      </c>
      <c r="B2090" s="1">
        <v>43784</v>
      </c>
      <c r="C2090" s="1">
        <v>43788</v>
      </c>
      <c r="D2090" s="1">
        <v>43791</v>
      </c>
      <c r="E2090" s="1">
        <v>43793</v>
      </c>
      <c r="F2090">
        <v>4</v>
      </c>
      <c r="G2090">
        <v>11</v>
      </c>
      <c r="H2090">
        <v>253</v>
      </c>
      <c r="I2090" s="6">
        <v>0</v>
      </c>
      <c r="J2090">
        <v>2</v>
      </c>
      <c r="K2090" t="str">
        <f>_xlfn.XLOOKUP(fCompras!F2090,dComprador!$A$2:$A$7,dComprador!$B$2:$B$7)</f>
        <v>Lira</v>
      </c>
      <c r="L2090" t="str">
        <f>_xlfn.XLOOKUP(J2090,dFornecedor!$A$2:$A$6,dFornecedor!$B$2:$B$6)</f>
        <v>Minerva</v>
      </c>
      <c r="M2090" t="str">
        <f>_xlfn.XLOOKUP(G2090,dMateriaPrima!$A$2:$A$12,dMateriaPrima!$B$2:$B$12)</f>
        <v>Papel</v>
      </c>
      <c r="N2090" s="2">
        <f>_xlfn.XLOOKUP(G2090,dMateriaPrima!$A$2:$A$12,dMateriaPrima!$C$2:$C$12)</f>
        <v>9</v>
      </c>
      <c r="O2090" s="3">
        <f t="shared" si="160"/>
        <v>2277</v>
      </c>
      <c r="P2090" s="4">
        <f t="shared" si="161"/>
        <v>0</v>
      </c>
      <c r="Q2090" s="3">
        <f t="shared" si="162"/>
        <v>2277</v>
      </c>
      <c r="R2090" t="str">
        <f t="shared" si="163"/>
        <v>Em atraso</v>
      </c>
      <c r="S2090" s="5">
        <f t="shared" si="164"/>
        <v>2</v>
      </c>
    </row>
    <row r="2091" spans="1:19" x14ac:dyDescent="0.25">
      <c r="A2091">
        <v>2090</v>
      </c>
      <c r="B2091" s="1">
        <v>43784</v>
      </c>
      <c r="C2091" s="1">
        <v>43785</v>
      </c>
      <c r="D2091" s="1">
        <v>43791</v>
      </c>
      <c r="E2091" s="1">
        <v>43793</v>
      </c>
      <c r="F2091">
        <v>4</v>
      </c>
      <c r="G2091">
        <v>1</v>
      </c>
      <c r="H2091">
        <v>312</v>
      </c>
      <c r="I2091" s="6">
        <v>0</v>
      </c>
      <c r="J2091">
        <v>3</v>
      </c>
      <c r="K2091" t="str">
        <f>_xlfn.XLOOKUP(fCompras!F2091,dComprador!$A$2:$A$7,dComprador!$B$2:$B$7)</f>
        <v>Lira</v>
      </c>
      <c r="L2091" t="str">
        <f>_xlfn.XLOOKUP(J2091,dFornecedor!$A$2:$A$6,dFornecedor!$B$2:$B$6)</f>
        <v>StepUp</v>
      </c>
      <c r="M2091" t="str">
        <f>_xlfn.XLOOKUP(G2091,dMateriaPrima!$A$2:$A$12,dMateriaPrima!$B$2:$B$12)</f>
        <v>Tecido</v>
      </c>
      <c r="N2091" s="2">
        <f>_xlfn.XLOOKUP(G2091,dMateriaPrima!$A$2:$A$12,dMateriaPrima!$C$2:$C$12)</f>
        <v>18</v>
      </c>
      <c r="O2091" s="3">
        <f t="shared" si="160"/>
        <v>5616</v>
      </c>
      <c r="P2091" s="4">
        <f t="shared" si="161"/>
        <v>0</v>
      </c>
      <c r="Q2091" s="3">
        <f t="shared" si="162"/>
        <v>5616</v>
      </c>
      <c r="R2091" t="str">
        <f t="shared" si="163"/>
        <v>Em atraso</v>
      </c>
      <c r="S2091" s="5">
        <f t="shared" si="164"/>
        <v>2</v>
      </c>
    </row>
    <row r="2092" spans="1:19" x14ac:dyDescent="0.25">
      <c r="A2092">
        <v>2091</v>
      </c>
      <c r="B2092" s="1">
        <v>43784</v>
      </c>
      <c r="C2092" s="1">
        <v>43784</v>
      </c>
      <c r="D2092" s="1">
        <v>43801</v>
      </c>
      <c r="E2092" s="1">
        <v>43801</v>
      </c>
      <c r="F2092">
        <v>1</v>
      </c>
      <c r="G2092">
        <v>9</v>
      </c>
      <c r="H2092">
        <v>97</v>
      </c>
      <c r="I2092" s="6">
        <v>0</v>
      </c>
      <c r="J2092">
        <v>2</v>
      </c>
      <c r="K2092" t="str">
        <f>_xlfn.XLOOKUP(fCompras!F2092,dComprador!$A$2:$A$7,dComprador!$B$2:$B$7)</f>
        <v>Alon</v>
      </c>
      <c r="L2092" t="str">
        <f>_xlfn.XLOOKUP(J2092,dFornecedor!$A$2:$A$6,dFornecedor!$B$2:$B$6)</f>
        <v>Minerva</v>
      </c>
      <c r="M2092" t="str">
        <f>_xlfn.XLOOKUP(G2092,dMateriaPrima!$A$2:$A$12,dMateriaPrima!$B$2:$B$12)</f>
        <v>Couro</v>
      </c>
      <c r="N2092" s="2">
        <f>_xlfn.XLOOKUP(G2092,dMateriaPrima!$A$2:$A$12,dMateriaPrima!$C$2:$C$12)</f>
        <v>4.4000000000000004</v>
      </c>
      <c r="O2092" s="3">
        <f t="shared" si="160"/>
        <v>426.8</v>
      </c>
      <c r="P2092" s="4">
        <f t="shared" si="161"/>
        <v>0</v>
      </c>
      <c r="Q2092" s="3">
        <f t="shared" si="162"/>
        <v>426.8</v>
      </c>
      <c r="R2092" t="str">
        <f t="shared" si="163"/>
        <v>No prazo</v>
      </c>
      <c r="S2092" s="5">
        <f t="shared" si="164"/>
        <v>0</v>
      </c>
    </row>
    <row r="2093" spans="1:19" x14ac:dyDescent="0.25">
      <c r="A2093">
        <v>2092</v>
      </c>
      <c r="B2093" s="1">
        <v>43784</v>
      </c>
      <c r="C2093" s="1">
        <v>43790</v>
      </c>
      <c r="D2093" s="1">
        <v>43800</v>
      </c>
      <c r="E2093" s="1">
        <v>43801</v>
      </c>
      <c r="F2093">
        <v>1</v>
      </c>
      <c r="G2093">
        <v>10</v>
      </c>
      <c r="H2093">
        <v>107</v>
      </c>
      <c r="I2093" s="6">
        <v>0</v>
      </c>
      <c r="J2093">
        <v>3</v>
      </c>
      <c r="K2093" t="str">
        <f>_xlfn.XLOOKUP(fCompras!F2093,dComprador!$A$2:$A$7,dComprador!$B$2:$B$7)</f>
        <v>Alon</v>
      </c>
      <c r="L2093" t="str">
        <f>_xlfn.XLOOKUP(J2093,dFornecedor!$A$2:$A$6,dFornecedor!$B$2:$B$6)</f>
        <v>StepUp</v>
      </c>
      <c r="M2093" t="str">
        <f>_xlfn.XLOOKUP(G2093,dMateriaPrima!$A$2:$A$12,dMateriaPrima!$B$2:$B$12)</f>
        <v>Pedra Britada</v>
      </c>
      <c r="N2093" s="2">
        <f>_xlfn.XLOOKUP(G2093,dMateriaPrima!$A$2:$A$12,dMateriaPrima!$C$2:$C$12)</f>
        <v>56</v>
      </c>
      <c r="O2093" s="3">
        <f t="shared" si="160"/>
        <v>5992</v>
      </c>
      <c r="P2093" s="4">
        <f t="shared" si="161"/>
        <v>0</v>
      </c>
      <c r="Q2093" s="3">
        <f t="shared" si="162"/>
        <v>5992</v>
      </c>
      <c r="R2093" t="str">
        <f t="shared" si="163"/>
        <v>Em atraso</v>
      </c>
      <c r="S2093" s="5">
        <f t="shared" si="164"/>
        <v>1</v>
      </c>
    </row>
    <row r="2094" spans="1:19" x14ac:dyDescent="0.25">
      <c r="A2094">
        <v>2093</v>
      </c>
      <c r="B2094" s="1">
        <v>43784</v>
      </c>
      <c r="C2094" s="1">
        <v>43784</v>
      </c>
      <c r="D2094" s="1">
        <v>43804</v>
      </c>
      <c r="E2094" s="1">
        <v>43806</v>
      </c>
      <c r="F2094">
        <v>1</v>
      </c>
      <c r="G2094">
        <v>11</v>
      </c>
      <c r="H2094">
        <v>151</v>
      </c>
      <c r="I2094" s="6">
        <v>0</v>
      </c>
      <c r="J2094">
        <v>5</v>
      </c>
      <c r="K2094" t="str">
        <f>_xlfn.XLOOKUP(fCompras!F2094,dComprador!$A$2:$A$7,dComprador!$B$2:$B$7)</f>
        <v>Alon</v>
      </c>
      <c r="L2094" t="str">
        <f>_xlfn.XLOOKUP(J2094,dFornecedor!$A$2:$A$6,dFornecedor!$B$2:$B$6)</f>
        <v>Atlas</v>
      </c>
      <c r="M2094" t="str">
        <f>_xlfn.XLOOKUP(G2094,dMateriaPrima!$A$2:$A$12,dMateriaPrima!$B$2:$B$12)</f>
        <v>Papel</v>
      </c>
      <c r="N2094" s="2">
        <f>_xlfn.XLOOKUP(G2094,dMateriaPrima!$A$2:$A$12,dMateriaPrima!$C$2:$C$12)</f>
        <v>9</v>
      </c>
      <c r="O2094" s="3">
        <f t="shared" si="160"/>
        <v>1359</v>
      </c>
      <c r="P2094" s="4">
        <f t="shared" si="161"/>
        <v>0</v>
      </c>
      <c r="Q2094" s="3">
        <f t="shared" si="162"/>
        <v>1359</v>
      </c>
      <c r="R2094" t="str">
        <f t="shared" si="163"/>
        <v>Em atraso</v>
      </c>
      <c r="S2094" s="5">
        <f t="shared" si="164"/>
        <v>2</v>
      </c>
    </row>
    <row r="2095" spans="1:19" x14ac:dyDescent="0.25">
      <c r="A2095">
        <v>2094</v>
      </c>
      <c r="B2095" s="1">
        <v>43784</v>
      </c>
      <c r="C2095" s="1">
        <v>43793</v>
      </c>
      <c r="D2095" s="1">
        <v>43796</v>
      </c>
      <c r="E2095" s="1">
        <v>43797</v>
      </c>
      <c r="F2095">
        <v>2</v>
      </c>
      <c r="G2095">
        <v>2</v>
      </c>
      <c r="H2095">
        <v>106</v>
      </c>
      <c r="I2095" s="6">
        <v>0</v>
      </c>
      <c r="J2095">
        <v>3</v>
      </c>
      <c r="K2095" t="str">
        <f>_xlfn.XLOOKUP(fCompras!F2095,dComprador!$A$2:$A$7,dComprador!$B$2:$B$7)</f>
        <v>João</v>
      </c>
      <c r="L2095" t="str">
        <f>_xlfn.XLOOKUP(J2095,dFornecedor!$A$2:$A$6,dFornecedor!$B$2:$B$6)</f>
        <v>StepUp</v>
      </c>
      <c r="M2095" t="str">
        <f>_xlfn.XLOOKUP(G2095,dMateriaPrima!$A$2:$A$12,dMateriaPrima!$B$2:$B$12)</f>
        <v>Chapa Metal</v>
      </c>
      <c r="N2095" s="2">
        <f>_xlfn.XLOOKUP(G2095,dMateriaPrima!$A$2:$A$12,dMateriaPrima!$C$2:$C$12)</f>
        <v>299.89999999999998</v>
      </c>
      <c r="O2095" s="3">
        <f t="shared" si="160"/>
        <v>31789.399999999998</v>
      </c>
      <c r="P2095" s="4">
        <f t="shared" si="161"/>
        <v>0</v>
      </c>
      <c r="Q2095" s="3">
        <f t="shared" si="162"/>
        <v>31789.399999999998</v>
      </c>
      <c r="R2095" t="str">
        <f t="shared" si="163"/>
        <v>Em atraso</v>
      </c>
      <c r="S2095" s="5">
        <f t="shared" si="164"/>
        <v>1</v>
      </c>
    </row>
    <row r="2096" spans="1:19" x14ac:dyDescent="0.25">
      <c r="A2096">
        <v>2095</v>
      </c>
      <c r="B2096" s="1">
        <v>43784</v>
      </c>
      <c r="C2096" s="1">
        <v>43794</v>
      </c>
      <c r="D2096" s="1">
        <v>43798</v>
      </c>
      <c r="E2096" s="1">
        <v>43801</v>
      </c>
      <c r="F2096">
        <v>1</v>
      </c>
      <c r="G2096">
        <v>1</v>
      </c>
      <c r="H2096">
        <v>227</v>
      </c>
      <c r="I2096" s="6">
        <v>0</v>
      </c>
      <c r="J2096">
        <v>3</v>
      </c>
      <c r="K2096" t="str">
        <f>_xlfn.XLOOKUP(fCompras!F2096,dComprador!$A$2:$A$7,dComprador!$B$2:$B$7)</f>
        <v>Alon</v>
      </c>
      <c r="L2096" t="str">
        <f>_xlfn.XLOOKUP(J2096,dFornecedor!$A$2:$A$6,dFornecedor!$B$2:$B$6)</f>
        <v>StepUp</v>
      </c>
      <c r="M2096" t="str">
        <f>_xlfn.XLOOKUP(G2096,dMateriaPrima!$A$2:$A$12,dMateriaPrima!$B$2:$B$12)</f>
        <v>Tecido</v>
      </c>
      <c r="N2096" s="2">
        <f>_xlfn.XLOOKUP(G2096,dMateriaPrima!$A$2:$A$12,dMateriaPrima!$C$2:$C$12)</f>
        <v>18</v>
      </c>
      <c r="O2096" s="3">
        <f t="shared" si="160"/>
        <v>4086</v>
      </c>
      <c r="P2096" s="4">
        <f t="shared" si="161"/>
        <v>0</v>
      </c>
      <c r="Q2096" s="3">
        <f t="shared" si="162"/>
        <v>4086</v>
      </c>
      <c r="R2096" t="str">
        <f t="shared" si="163"/>
        <v>Em atraso</v>
      </c>
      <c r="S2096" s="5">
        <f t="shared" si="164"/>
        <v>3</v>
      </c>
    </row>
    <row r="2097" spans="1:19" x14ac:dyDescent="0.25">
      <c r="A2097">
        <v>2096</v>
      </c>
      <c r="B2097" s="1">
        <v>43784</v>
      </c>
      <c r="C2097" s="1">
        <v>43787</v>
      </c>
      <c r="D2097" s="1">
        <v>43801</v>
      </c>
      <c r="E2097" s="1">
        <v>43805</v>
      </c>
      <c r="F2097">
        <v>1</v>
      </c>
      <c r="G2097">
        <v>10</v>
      </c>
      <c r="H2097">
        <v>65</v>
      </c>
      <c r="I2097" s="6">
        <v>0</v>
      </c>
      <c r="J2097">
        <v>4</v>
      </c>
      <c r="K2097" t="str">
        <f>_xlfn.XLOOKUP(fCompras!F2097,dComprador!$A$2:$A$7,dComprador!$B$2:$B$7)</f>
        <v>Alon</v>
      </c>
      <c r="L2097" t="str">
        <f>_xlfn.XLOOKUP(J2097,dFornecedor!$A$2:$A$6,dFornecedor!$B$2:$B$6)</f>
        <v>AlphaOmega</v>
      </c>
      <c r="M2097" t="str">
        <f>_xlfn.XLOOKUP(G2097,dMateriaPrima!$A$2:$A$12,dMateriaPrima!$B$2:$B$12)</f>
        <v>Pedra Britada</v>
      </c>
      <c r="N2097" s="2">
        <f>_xlfn.XLOOKUP(G2097,dMateriaPrima!$A$2:$A$12,dMateriaPrima!$C$2:$C$12)</f>
        <v>56</v>
      </c>
      <c r="O2097" s="3">
        <f t="shared" si="160"/>
        <v>3640</v>
      </c>
      <c r="P2097" s="4">
        <f t="shared" si="161"/>
        <v>0</v>
      </c>
      <c r="Q2097" s="3">
        <f t="shared" si="162"/>
        <v>3640</v>
      </c>
      <c r="R2097" t="str">
        <f t="shared" si="163"/>
        <v>Em atraso</v>
      </c>
      <c r="S2097" s="5">
        <f t="shared" si="164"/>
        <v>4</v>
      </c>
    </row>
    <row r="2098" spans="1:19" x14ac:dyDescent="0.25">
      <c r="A2098">
        <v>2097</v>
      </c>
      <c r="B2098" s="1">
        <v>43784</v>
      </c>
      <c r="C2098" s="1">
        <v>43792</v>
      </c>
      <c r="D2098" s="1">
        <v>43806</v>
      </c>
      <c r="E2098" s="1">
        <v>43808</v>
      </c>
      <c r="F2098">
        <v>1</v>
      </c>
      <c r="G2098">
        <v>9</v>
      </c>
      <c r="H2098">
        <v>100</v>
      </c>
      <c r="I2098" s="6">
        <v>0</v>
      </c>
      <c r="J2098">
        <v>2</v>
      </c>
      <c r="K2098" t="str">
        <f>_xlfn.XLOOKUP(fCompras!F2098,dComprador!$A$2:$A$7,dComprador!$B$2:$B$7)</f>
        <v>Alon</v>
      </c>
      <c r="L2098" t="str">
        <f>_xlfn.XLOOKUP(J2098,dFornecedor!$A$2:$A$6,dFornecedor!$B$2:$B$6)</f>
        <v>Minerva</v>
      </c>
      <c r="M2098" t="str">
        <f>_xlfn.XLOOKUP(G2098,dMateriaPrima!$A$2:$A$12,dMateriaPrima!$B$2:$B$12)</f>
        <v>Couro</v>
      </c>
      <c r="N2098" s="2">
        <f>_xlfn.XLOOKUP(G2098,dMateriaPrima!$A$2:$A$12,dMateriaPrima!$C$2:$C$12)</f>
        <v>4.4000000000000004</v>
      </c>
      <c r="O2098" s="3">
        <f t="shared" si="160"/>
        <v>440.00000000000006</v>
      </c>
      <c r="P2098" s="4">
        <f t="shared" si="161"/>
        <v>0</v>
      </c>
      <c r="Q2098" s="3">
        <f t="shared" si="162"/>
        <v>440.00000000000006</v>
      </c>
      <c r="R2098" t="str">
        <f t="shared" si="163"/>
        <v>Em atraso</v>
      </c>
      <c r="S2098" s="5">
        <f t="shared" si="164"/>
        <v>2</v>
      </c>
    </row>
    <row r="2099" spans="1:19" x14ac:dyDescent="0.25">
      <c r="A2099">
        <v>2098</v>
      </c>
      <c r="B2099" s="1">
        <v>43785</v>
      </c>
      <c r="C2099" s="1">
        <v>43794</v>
      </c>
      <c r="D2099" s="1">
        <v>43795</v>
      </c>
      <c r="E2099" s="1">
        <v>43796</v>
      </c>
      <c r="F2099">
        <v>4</v>
      </c>
      <c r="G2099">
        <v>5</v>
      </c>
      <c r="H2099">
        <v>167</v>
      </c>
      <c r="I2099" s="6">
        <v>0</v>
      </c>
      <c r="J2099">
        <v>3</v>
      </c>
      <c r="K2099" t="str">
        <f>_xlfn.XLOOKUP(fCompras!F2099,dComprador!$A$2:$A$7,dComprador!$B$2:$B$7)</f>
        <v>Lira</v>
      </c>
      <c r="L2099" t="str">
        <f>_xlfn.XLOOKUP(J2099,dFornecedor!$A$2:$A$6,dFornecedor!$B$2:$B$6)</f>
        <v>StepUp</v>
      </c>
      <c r="M2099" t="str">
        <f>_xlfn.XLOOKUP(G2099,dMateriaPrima!$A$2:$A$12,dMateriaPrima!$B$2:$B$12)</f>
        <v>Areia</v>
      </c>
      <c r="N2099" s="2">
        <f>_xlfn.XLOOKUP(G2099,dMateriaPrima!$A$2:$A$12,dMateriaPrima!$C$2:$C$12)</f>
        <v>3.59</v>
      </c>
      <c r="O2099" s="3">
        <f t="shared" si="160"/>
        <v>599.53</v>
      </c>
      <c r="P2099" s="4">
        <f t="shared" si="161"/>
        <v>0</v>
      </c>
      <c r="Q2099" s="3">
        <f t="shared" si="162"/>
        <v>599.53</v>
      </c>
      <c r="R2099" t="str">
        <f t="shared" si="163"/>
        <v>Em atraso</v>
      </c>
      <c r="S2099" s="5">
        <f t="shared" si="164"/>
        <v>1</v>
      </c>
    </row>
    <row r="2100" spans="1:19" x14ac:dyDescent="0.25">
      <c r="A2100">
        <v>2099</v>
      </c>
      <c r="B2100" s="1">
        <v>43785</v>
      </c>
      <c r="C2100" s="1">
        <v>43792</v>
      </c>
      <c r="D2100" s="1">
        <v>43794</v>
      </c>
      <c r="E2100" s="1">
        <v>43795</v>
      </c>
      <c r="F2100">
        <v>4</v>
      </c>
      <c r="G2100">
        <v>2</v>
      </c>
      <c r="H2100">
        <v>85</v>
      </c>
      <c r="I2100" s="6">
        <v>0</v>
      </c>
      <c r="J2100">
        <v>5</v>
      </c>
      <c r="K2100" t="str">
        <f>_xlfn.XLOOKUP(fCompras!F2100,dComprador!$A$2:$A$7,dComprador!$B$2:$B$7)</f>
        <v>Lira</v>
      </c>
      <c r="L2100" t="str">
        <f>_xlfn.XLOOKUP(J2100,dFornecedor!$A$2:$A$6,dFornecedor!$B$2:$B$6)</f>
        <v>Atlas</v>
      </c>
      <c r="M2100" t="str">
        <f>_xlfn.XLOOKUP(G2100,dMateriaPrima!$A$2:$A$12,dMateriaPrima!$B$2:$B$12)</f>
        <v>Chapa Metal</v>
      </c>
      <c r="N2100" s="2">
        <f>_xlfn.XLOOKUP(G2100,dMateriaPrima!$A$2:$A$12,dMateriaPrima!$C$2:$C$12)</f>
        <v>299.89999999999998</v>
      </c>
      <c r="O2100" s="3">
        <f t="shared" si="160"/>
        <v>25491.499999999996</v>
      </c>
      <c r="P2100" s="4">
        <f t="shared" si="161"/>
        <v>0</v>
      </c>
      <c r="Q2100" s="3">
        <f t="shared" si="162"/>
        <v>25491.499999999996</v>
      </c>
      <c r="R2100" t="str">
        <f t="shared" si="163"/>
        <v>Em atraso</v>
      </c>
      <c r="S2100" s="5">
        <f t="shared" si="164"/>
        <v>1</v>
      </c>
    </row>
    <row r="2101" spans="1:19" x14ac:dyDescent="0.25">
      <c r="A2101">
        <v>2100</v>
      </c>
      <c r="B2101" s="1">
        <v>43785</v>
      </c>
      <c r="C2101" s="1">
        <v>43785</v>
      </c>
      <c r="D2101" s="1">
        <v>43797</v>
      </c>
      <c r="E2101" s="1">
        <v>43798</v>
      </c>
      <c r="F2101">
        <v>4</v>
      </c>
      <c r="G2101">
        <v>5</v>
      </c>
      <c r="H2101">
        <v>12</v>
      </c>
      <c r="I2101" s="6">
        <v>0</v>
      </c>
      <c r="J2101">
        <v>4</v>
      </c>
      <c r="K2101" t="str">
        <f>_xlfn.XLOOKUP(fCompras!F2101,dComprador!$A$2:$A$7,dComprador!$B$2:$B$7)</f>
        <v>Lira</v>
      </c>
      <c r="L2101" t="str">
        <f>_xlfn.XLOOKUP(J2101,dFornecedor!$A$2:$A$6,dFornecedor!$B$2:$B$6)</f>
        <v>AlphaOmega</v>
      </c>
      <c r="M2101" t="str">
        <f>_xlfn.XLOOKUP(G2101,dMateriaPrima!$A$2:$A$12,dMateriaPrima!$B$2:$B$12)</f>
        <v>Areia</v>
      </c>
      <c r="N2101" s="2">
        <f>_xlfn.XLOOKUP(G2101,dMateriaPrima!$A$2:$A$12,dMateriaPrima!$C$2:$C$12)</f>
        <v>3.59</v>
      </c>
      <c r="O2101" s="3">
        <f t="shared" si="160"/>
        <v>43.08</v>
      </c>
      <c r="P2101" s="4">
        <f t="shared" si="161"/>
        <v>0</v>
      </c>
      <c r="Q2101" s="3">
        <f t="shared" si="162"/>
        <v>43.08</v>
      </c>
      <c r="R2101" t="str">
        <f t="shared" si="163"/>
        <v>Em atraso</v>
      </c>
      <c r="S2101" s="5">
        <f t="shared" si="164"/>
        <v>1</v>
      </c>
    </row>
    <row r="2102" spans="1:19" x14ac:dyDescent="0.25">
      <c r="A2102">
        <v>2101</v>
      </c>
      <c r="B2102" s="1">
        <v>43785</v>
      </c>
      <c r="C2102" s="1">
        <v>43785</v>
      </c>
      <c r="D2102" s="1">
        <v>43793</v>
      </c>
      <c r="E2102" s="1">
        <v>43795</v>
      </c>
      <c r="F2102">
        <v>4</v>
      </c>
      <c r="G2102">
        <v>10</v>
      </c>
      <c r="H2102">
        <v>214</v>
      </c>
      <c r="I2102" s="6">
        <v>0</v>
      </c>
      <c r="J2102">
        <v>2</v>
      </c>
      <c r="K2102" t="str">
        <f>_xlfn.XLOOKUP(fCompras!F2102,dComprador!$A$2:$A$7,dComprador!$B$2:$B$7)</f>
        <v>Lira</v>
      </c>
      <c r="L2102" t="str">
        <f>_xlfn.XLOOKUP(J2102,dFornecedor!$A$2:$A$6,dFornecedor!$B$2:$B$6)</f>
        <v>Minerva</v>
      </c>
      <c r="M2102" t="str">
        <f>_xlfn.XLOOKUP(G2102,dMateriaPrima!$A$2:$A$12,dMateriaPrima!$B$2:$B$12)</f>
        <v>Pedra Britada</v>
      </c>
      <c r="N2102" s="2">
        <f>_xlfn.XLOOKUP(G2102,dMateriaPrima!$A$2:$A$12,dMateriaPrima!$C$2:$C$12)</f>
        <v>56</v>
      </c>
      <c r="O2102" s="3">
        <f t="shared" si="160"/>
        <v>11984</v>
      </c>
      <c r="P2102" s="4">
        <f t="shared" si="161"/>
        <v>0</v>
      </c>
      <c r="Q2102" s="3">
        <f t="shared" si="162"/>
        <v>11984</v>
      </c>
      <c r="R2102" t="str">
        <f t="shared" si="163"/>
        <v>Em atraso</v>
      </c>
      <c r="S2102" s="5">
        <f t="shared" si="164"/>
        <v>2</v>
      </c>
    </row>
    <row r="2103" spans="1:19" x14ac:dyDescent="0.25">
      <c r="A2103">
        <v>2102</v>
      </c>
      <c r="B2103" s="1">
        <v>43785</v>
      </c>
      <c r="C2103" s="1">
        <v>43785</v>
      </c>
      <c r="D2103" s="1">
        <v>43804</v>
      </c>
      <c r="E2103" s="1">
        <v>43803</v>
      </c>
      <c r="F2103">
        <v>1</v>
      </c>
      <c r="G2103">
        <v>4</v>
      </c>
      <c r="H2103">
        <v>246</v>
      </c>
      <c r="I2103" s="6">
        <v>0</v>
      </c>
      <c r="J2103">
        <v>4</v>
      </c>
      <c r="K2103" t="str">
        <f>_xlfn.XLOOKUP(fCompras!F2103,dComprador!$A$2:$A$7,dComprador!$B$2:$B$7)</f>
        <v>Alon</v>
      </c>
      <c r="L2103" t="str">
        <f>_xlfn.XLOOKUP(J2103,dFornecedor!$A$2:$A$6,dFornecedor!$B$2:$B$6)</f>
        <v>AlphaOmega</v>
      </c>
      <c r="M2103" t="str">
        <f>_xlfn.XLOOKUP(G2103,dMateriaPrima!$A$2:$A$12,dMateriaPrima!$B$2:$B$12)</f>
        <v>Madeira</v>
      </c>
      <c r="N2103" s="2">
        <f>_xlfn.XLOOKUP(G2103,dMateriaPrima!$A$2:$A$12,dMateriaPrima!$C$2:$C$12)</f>
        <v>168</v>
      </c>
      <c r="O2103" s="3">
        <f t="shared" si="160"/>
        <v>41328</v>
      </c>
      <c r="P2103" s="4">
        <f t="shared" si="161"/>
        <v>0</v>
      </c>
      <c r="Q2103" s="3">
        <f t="shared" si="162"/>
        <v>41328</v>
      </c>
      <c r="R2103" t="str">
        <f t="shared" si="163"/>
        <v>No prazo</v>
      </c>
      <c r="S2103" s="5">
        <f t="shared" si="164"/>
        <v>0</v>
      </c>
    </row>
    <row r="2104" spans="1:19" x14ac:dyDescent="0.25">
      <c r="A2104">
        <v>2103</v>
      </c>
      <c r="B2104" s="1">
        <v>43785</v>
      </c>
      <c r="C2104" s="1">
        <v>43785</v>
      </c>
      <c r="D2104" s="1">
        <v>43799</v>
      </c>
      <c r="E2104" s="1">
        <v>43802</v>
      </c>
      <c r="F2104">
        <v>2</v>
      </c>
      <c r="G2104">
        <v>11</v>
      </c>
      <c r="H2104">
        <v>15</v>
      </c>
      <c r="I2104" s="6">
        <v>0</v>
      </c>
      <c r="J2104">
        <v>4</v>
      </c>
      <c r="K2104" t="str">
        <f>_xlfn.XLOOKUP(fCompras!F2104,dComprador!$A$2:$A$7,dComprador!$B$2:$B$7)</f>
        <v>João</v>
      </c>
      <c r="L2104" t="str">
        <f>_xlfn.XLOOKUP(J2104,dFornecedor!$A$2:$A$6,dFornecedor!$B$2:$B$6)</f>
        <v>AlphaOmega</v>
      </c>
      <c r="M2104" t="str">
        <f>_xlfn.XLOOKUP(G2104,dMateriaPrima!$A$2:$A$12,dMateriaPrima!$B$2:$B$12)</f>
        <v>Papel</v>
      </c>
      <c r="N2104" s="2">
        <f>_xlfn.XLOOKUP(G2104,dMateriaPrima!$A$2:$A$12,dMateriaPrima!$C$2:$C$12)</f>
        <v>9</v>
      </c>
      <c r="O2104" s="3">
        <f t="shared" si="160"/>
        <v>135</v>
      </c>
      <c r="P2104" s="4">
        <f t="shared" si="161"/>
        <v>0</v>
      </c>
      <c r="Q2104" s="3">
        <f t="shared" si="162"/>
        <v>135</v>
      </c>
      <c r="R2104" t="str">
        <f t="shared" si="163"/>
        <v>Em atraso</v>
      </c>
      <c r="S2104" s="5">
        <f t="shared" si="164"/>
        <v>3</v>
      </c>
    </row>
    <row r="2105" spans="1:19" x14ac:dyDescent="0.25">
      <c r="A2105">
        <v>2104</v>
      </c>
      <c r="B2105" s="1">
        <v>43785</v>
      </c>
      <c r="C2105" s="1">
        <v>43792</v>
      </c>
      <c r="D2105" s="1">
        <v>43816</v>
      </c>
      <c r="E2105" s="1">
        <v>43817</v>
      </c>
      <c r="F2105">
        <v>1</v>
      </c>
      <c r="G2105">
        <v>11</v>
      </c>
      <c r="H2105">
        <v>321</v>
      </c>
      <c r="I2105" s="6">
        <v>0</v>
      </c>
      <c r="J2105">
        <v>2</v>
      </c>
      <c r="K2105" t="str">
        <f>_xlfn.XLOOKUP(fCompras!F2105,dComprador!$A$2:$A$7,dComprador!$B$2:$B$7)</f>
        <v>Alon</v>
      </c>
      <c r="L2105" t="str">
        <f>_xlfn.XLOOKUP(J2105,dFornecedor!$A$2:$A$6,dFornecedor!$B$2:$B$6)</f>
        <v>Minerva</v>
      </c>
      <c r="M2105" t="str">
        <f>_xlfn.XLOOKUP(G2105,dMateriaPrima!$A$2:$A$12,dMateriaPrima!$B$2:$B$12)</f>
        <v>Papel</v>
      </c>
      <c r="N2105" s="2">
        <f>_xlfn.XLOOKUP(G2105,dMateriaPrima!$A$2:$A$12,dMateriaPrima!$C$2:$C$12)</f>
        <v>9</v>
      </c>
      <c r="O2105" s="3">
        <f t="shared" si="160"/>
        <v>2889</v>
      </c>
      <c r="P2105" s="4">
        <f t="shared" si="161"/>
        <v>0</v>
      </c>
      <c r="Q2105" s="3">
        <f t="shared" si="162"/>
        <v>2889</v>
      </c>
      <c r="R2105" t="str">
        <f t="shared" si="163"/>
        <v>Em atraso</v>
      </c>
      <c r="S2105" s="5">
        <f t="shared" si="164"/>
        <v>1</v>
      </c>
    </row>
    <row r="2106" spans="1:19" x14ac:dyDescent="0.25">
      <c r="A2106">
        <v>2105</v>
      </c>
      <c r="B2106" s="1">
        <v>43785</v>
      </c>
      <c r="C2106" s="1">
        <v>43789</v>
      </c>
      <c r="D2106" s="1">
        <v>43817</v>
      </c>
      <c r="E2106" s="1">
        <v>43817</v>
      </c>
      <c r="F2106">
        <v>1</v>
      </c>
      <c r="G2106">
        <v>11</v>
      </c>
      <c r="H2106">
        <v>60</v>
      </c>
      <c r="I2106" s="6">
        <v>0</v>
      </c>
      <c r="J2106">
        <v>5</v>
      </c>
      <c r="K2106" t="str">
        <f>_xlfn.XLOOKUP(fCompras!F2106,dComprador!$A$2:$A$7,dComprador!$B$2:$B$7)</f>
        <v>Alon</v>
      </c>
      <c r="L2106" t="str">
        <f>_xlfn.XLOOKUP(J2106,dFornecedor!$A$2:$A$6,dFornecedor!$B$2:$B$6)</f>
        <v>Atlas</v>
      </c>
      <c r="M2106" t="str">
        <f>_xlfn.XLOOKUP(G2106,dMateriaPrima!$A$2:$A$12,dMateriaPrima!$B$2:$B$12)</f>
        <v>Papel</v>
      </c>
      <c r="N2106" s="2">
        <f>_xlfn.XLOOKUP(G2106,dMateriaPrima!$A$2:$A$12,dMateriaPrima!$C$2:$C$12)</f>
        <v>9</v>
      </c>
      <c r="O2106" s="3">
        <f t="shared" si="160"/>
        <v>540</v>
      </c>
      <c r="P2106" s="4">
        <f t="shared" si="161"/>
        <v>0</v>
      </c>
      <c r="Q2106" s="3">
        <f t="shared" si="162"/>
        <v>540</v>
      </c>
      <c r="R2106" t="str">
        <f t="shared" si="163"/>
        <v>No prazo</v>
      </c>
      <c r="S2106" s="5">
        <f t="shared" si="164"/>
        <v>0</v>
      </c>
    </row>
    <row r="2107" spans="1:19" x14ac:dyDescent="0.25">
      <c r="A2107">
        <v>2106</v>
      </c>
      <c r="B2107" s="1">
        <v>43785</v>
      </c>
      <c r="C2107" s="1">
        <v>43795</v>
      </c>
      <c r="D2107" s="1">
        <v>43802</v>
      </c>
      <c r="E2107" s="1">
        <v>43804</v>
      </c>
      <c r="F2107">
        <v>1</v>
      </c>
      <c r="G2107">
        <v>6</v>
      </c>
      <c r="H2107">
        <v>58</v>
      </c>
      <c r="I2107" s="6">
        <v>0</v>
      </c>
      <c r="J2107">
        <v>3</v>
      </c>
      <c r="K2107" t="str">
        <f>_xlfn.XLOOKUP(fCompras!F2107,dComprador!$A$2:$A$7,dComprador!$B$2:$B$7)</f>
        <v>Alon</v>
      </c>
      <c r="L2107" t="str">
        <f>_xlfn.XLOOKUP(J2107,dFornecedor!$A$2:$A$6,dFornecedor!$B$2:$B$6)</f>
        <v>StepUp</v>
      </c>
      <c r="M2107" t="str">
        <f>_xlfn.XLOOKUP(G2107,dMateriaPrima!$A$2:$A$12,dMateriaPrima!$B$2:$B$12)</f>
        <v>Fio Algodão</v>
      </c>
      <c r="N2107" s="2">
        <f>_xlfn.XLOOKUP(G2107,dMateriaPrima!$A$2:$A$12,dMateriaPrima!$C$2:$C$12)</f>
        <v>55.9</v>
      </c>
      <c r="O2107" s="3">
        <f t="shared" si="160"/>
        <v>3242.2</v>
      </c>
      <c r="P2107" s="4">
        <f t="shared" si="161"/>
        <v>0</v>
      </c>
      <c r="Q2107" s="3">
        <f t="shared" si="162"/>
        <v>3242.2</v>
      </c>
      <c r="R2107" t="str">
        <f t="shared" si="163"/>
        <v>Em atraso</v>
      </c>
      <c r="S2107" s="5">
        <f t="shared" si="164"/>
        <v>2</v>
      </c>
    </row>
    <row r="2108" spans="1:19" x14ac:dyDescent="0.25">
      <c r="A2108">
        <v>2107</v>
      </c>
      <c r="B2108" s="1">
        <v>43786</v>
      </c>
      <c r="C2108" s="1">
        <v>43790</v>
      </c>
      <c r="D2108" s="1">
        <v>43791</v>
      </c>
      <c r="E2108" s="1">
        <v>43794</v>
      </c>
      <c r="F2108">
        <v>4</v>
      </c>
      <c r="G2108">
        <v>1</v>
      </c>
      <c r="H2108">
        <v>326</v>
      </c>
      <c r="I2108" s="6">
        <v>0</v>
      </c>
      <c r="J2108">
        <v>2</v>
      </c>
      <c r="K2108" t="str">
        <f>_xlfn.XLOOKUP(fCompras!F2108,dComprador!$A$2:$A$7,dComprador!$B$2:$B$7)</f>
        <v>Lira</v>
      </c>
      <c r="L2108" t="str">
        <f>_xlfn.XLOOKUP(J2108,dFornecedor!$A$2:$A$6,dFornecedor!$B$2:$B$6)</f>
        <v>Minerva</v>
      </c>
      <c r="M2108" t="str">
        <f>_xlfn.XLOOKUP(G2108,dMateriaPrima!$A$2:$A$12,dMateriaPrima!$B$2:$B$12)</f>
        <v>Tecido</v>
      </c>
      <c r="N2108" s="2">
        <f>_xlfn.XLOOKUP(G2108,dMateriaPrima!$A$2:$A$12,dMateriaPrima!$C$2:$C$12)</f>
        <v>18</v>
      </c>
      <c r="O2108" s="3">
        <f t="shared" si="160"/>
        <v>5868</v>
      </c>
      <c r="P2108" s="4">
        <f t="shared" si="161"/>
        <v>0</v>
      </c>
      <c r="Q2108" s="3">
        <f t="shared" si="162"/>
        <v>5868</v>
      </c>
      <c r="R2108" t="str">
        <f t="shared" si="163"/>
        <v>Em atraso</v>
      </c>
      <c r="S2108" s="5">
        <f t="shared" si="164"/>
        <v>3</v>
      </c>
    </row>
    <row r="2109" spans="1:19" x14ac:dyDescent="0.25">
      <c r="A2109">
        <v>2108</v>
      </c>
      <c r="B2109" s="1">
        <v>43786</v>
      </c>
      <c r="C2109" s="1">
        <v>43789</v>
      </c>
      <c r="D2109" s="1">
        <v>43791</v>
      </c>
      <c r="E2109" s="1">
        <v>43794</v>
      </c>
      <c r="F2109">
        <v>4</v>
      </c>
      <c r="G2109">
        <v>8</v>
      </c>
      <c r="H2109">
        <v>5</v>
      </c>
      <c r="I2109" s="6">
        <v>0</v>
      </c>
      <c r="J2109">
        <v>3</v>
      </c>
      <c r="K2109" t="str">
        <f>_xlfn.XLOOKUP(fCompras!F2109,dComprador!$A$2:$A$7,dComprador!$B$2:$B$7)</f>
        <v>Lira</v>
      </c>
      <c r="L2109" t="str">
        <f>_xlfn.XLOOKUP(J2109,dFornecedor!$A$2:$A$6,dFornecedor!$B$2:$B$6)</f>
        <v>StepUp</v>
      </c>
      <c r="M2109" t="str">
        <f>_xlfn.XLOOKUP(G2109,dMateriaPrima!$A$2:$A$12,dMateriaPrima!$B$2:$B$12)</f>
        <v>Cimento</v>
      </c>
      <c r="N2109" s="2">
        <f>_xlfn.XLOOKUP(G2109,dMateriaPrima!$A$2:$A$12,dMateriaPrima!$C$2:$C$12)</f>
        <v>23</v>
      </c>
      <c r="O2109" s="3">
        <f t="shared" si="160"/>
        <v>115</v>
      </c>
      <c r="P2109" s="4">
        <f t="shared" si="161"/>
        <v>0</v>
      </c>
      <c r="Q2109" s="3">
        <f t="shared" si="162"/>
        <v>115</v>
      </c>
      <c r="R2109" t="str">
        <f t="shared" si="163"/>
        <v>Em atraso</v>
      </c>
      <c r="S2109" s="5">
        <f t="shared" si="164"/>
        <v>3</v>
      </c>
    </row>
    <row r="2110" spans="1:19" x14ac:dyDescent="0.25">
      <c r="A2110">
        <v>2109</v>
      </c>
      <c r="B2110" s="1">
        <v>43786</v>
      </c>
      <c r="C2110" s="1">
        <v>43787</v>
      </c>
      <c r="D2110" s="1">
        <v>43804</v>
      </c>
      <c r="E2110" s="1">
        <v>43805</v>
      </c>
      <c r="F2110">
        <v>1</v>
      </c>
      <c r="G2110">
        <v>7</v>
      </c>
      <c r="H2110">
        <v>215</v>
      </c>
      <c r="I2110" s="6">
        <v>0</v>
      </c>
      <c r="J2110">
        <v>3</v>
      </c>
      <c r="K2110" t="str">
        <f>_xlfn.XLOOKUP(fCompras!F2110,dComprador!$A$2:$A$7,dComprador!$B$2:$B$7)</f>
        <v>Alon</v>
      </c>
      <c r="L2110" t="str">
        <f>_xlfn.XLOOKUP(J2110,dFornecedor!$A$2:$A$6,dFornecedor!$B$2:$B$6)</f>
        <v>StepUp</v>
      </c>
      <c r="M2110" t="str">
        <f>_xlfn.XLOOKUP(G2110,dMateriaPrima!$A$2:$A$12,dMateriaPrima!$B$2:$B$12)</f>
        <v>Poliéster</v>
      </c>
      <c r="N2110" s="2">
        <f>_xlfn.XLOOKUP(G2110,dMateriaPrima!$A$2:$A$12,dMateriaPrima!$C$2:$C$12)</f>
        <v>8</v>
      </c>
      <c r="O2110" s="3">
        <f t="shared" si="160"/>
        <v>1720</v>
      </c>
      <c r="P2110" s="4">
        <f t="shared" si="161"/>
        <v>0</v>
      </c>
      <c r="Q2110" s="3">
        <f t="shared" si="162"/>
        <v>1720</v>
      </c>
      <c r="R2110" t="str">
        <f t="shared" si="163"/>
        <v>Em atraso</v>
      </c>
      <c r="S2110" s="5">
        <f t="shared" si="164"/>
        <v>1</v>
      </c>
    </row>
    <row r="2111" spans="1:19" x14ac:dyDescent="0.25">
      <c r="A2111">
        <v>2110</v>
      </c>
      <c r="B2111" s="1">
        <v>43786</v>
      </c>
      <c r="C2111" s="1">
        <v>43788</v>
      </c>
      <c r="D2111" s="1">
        <v>43803</v>
      </c>
      <c r="E2111" s="1">
        <v>43807</v>
      </c>
      <c r="F2111">
        <v>1</v>
      </c>
      <c r="G2111">
        <v>4</v>
      </c>
      <c r="H2111">
        <v>370</v>
      </c>
      <c r="I2111" s="6">
        <v>0</v>
      </c>
      <c r="J2111">
        <v>2</v>
      </c>
      <c r="K2111" t="str">
        <f>_xlfn.XLOOKUP(fCompras!F2111,dComprador!$A$2:$A$7,dComprador!$B$2:$B$7)</f>
        <v>Alon</v>
      </c>
      <c r="L2111" t="str">
        <f>_xlfn.XLOOKUP(J2111,dFornecedor!$A$2:$A$6,dFornecedor!$B$2:$B$6)</f>
        <v>Minerva</v>
      </c>
      <c r="M2111" t="str">
        <f>_xlfn.XLOOKUP(G2111,dMateriaPrima!$A$2:$A$12,dMateriaPrima!$B$2:$B$12)</f>
        <v>Madeira</v>
      </c>
      <c r="N2111" s="2">
        <f>_xlfn.XLOOKUP(G2111,dMateriaPrima!$A$2:$A$12,dMateriaPrima!$C$2:$C$12)</f>
        <v>168</v>
      </c>
      <c r="O2111" s="3">
        <f t="shared" si="160"/>
        <v>62160</v>
      </c>
      <c r="P2111" s="4">
        <f t="shared" si="161"/>
        <v>0</v>
      </c>
      <c r="Q2111" s="3">
        <f t="shared" si="162"/>
        <v>62160</v>
      </c>
      <c r="R2111" t="str">
        <f t="shared" si="163"/>
        <v>Em atraso</v>
      </c>
      <c r="S2111" s="5">
        <f t="shared" si="164"/>
        <v>4</v>
      </c>
    </row>
    <row r="2112" spans="1:19" x14ac:dyDescent="0.25">
      <c r="A2112">
        <v>2111</v>
      </c>
      <c r="B2112" s="1">
        <v>43787</v>
      </c>
      <c r="C2112" s="1">
        <v>43787</v>
      </c>
      <c r="D2112" s="1">
        <v>43817</v>
      </c>
      <c r="E2112" s="1">
        <v>43818</v>
      </c>
      <c r="F2112">
        <v>1</v>
      </c>
      <c r="G2112">
        <v>2</v>
      </c>
      <c r="H2112">
        <v>334</v>
      </c>
      <c r="I2112" s="6">
        <v>0</v>
      </c>
      <c r="J2112">
        <v>5</v>
      </c>
      <c r="K2112" t="str">
        <f>_xlfn.XLOOKUP(fCompras!F2112,dComprador!$A$2:$A$7,dComprador!$B$2:$B$7)</f>
        <v>Alon</v>
      </c>
      <c r="L2112" t="str">
        <f>_xlfn.XLOOKUP(J2112,dFornecedor!$A$2:$A$6,dFornecedor!$B$2:$B$6)</f>
        <v>Atlas</v>
      </c>
      <c r="M2112" t="str">
        <f>_xlfn.XLOOKUP(G2112,dMateriaPrima!$A$2:$A$12,dMateriaPrima!$B$2:$B$12)</f>
        <v>Chapa Metal</v>
      </c>
      <c r="N2112" s="2">
        <f>_xlfn.XLOOKUP(G2112,dMateriaPrima!$A$2:$A$12,dMateriaPrima!$C$2:$C$12)</f>
        <v>299.89999999999998</v>
      </c>
      <c r="O2112" s="3">
        <f t="shared" si="160"/>
        <v>100166.59999999999</v>
      </c>
      <c r="P2112" s="4">
        <f t="shared" si="161"/>
        <v>0</v>
      </c>
      <c r="Q2112" s="3">
        <f t="shared" si="162"/>
        <v>100166.59999999999</v>
      </c>
      <c r="R2112" t="str">
        <f t="shared" si="163"/>
        <v>Em atraso</v>
      </c>
      <c r="S2112" s="5">
        <f t="shared" si="164"/>
        <v>1</v>
      </c>
    </row>
    <row r="2113" spans="1:19" x14ac:dyDescent="0.25">
      <c r="A2113">
        <v>2112</v>
      </c>
      <c r="B2113" s="1">
        <v>43787</v>
      </c>
      <c r="C2113" s="1">
        <v>43795</v>
      </c>
      <c r="D2113" s="1">
        <v>43798</v>
      </c>
      <c r="E2113" s="1">
        <v>43801</v>
      </c>
      <c r="F2113">
        <v>4</v>
      </c>
      <c r="G2113">
        <v>1</v>
      </c>
      <c r="H2113">
        <v>531</v>
      </c>
      <c r="I2113" s="6">
        <v>0</v>
      </c>
      <c r="J2113">
        <v>3</v>
      </c>
      <c r="K2113" t="str">
        <f>_xlfn.XLOOKUP(fCompras!F2113,dComprador!$A$2:$A$7,dComprador!$B$2:$B$7)</f>
        <v>Lira</v>
      </c>
      <c r="L2113" t="str">
        <f>_xlfn.XLOOKUP(J2113,dFornecedor!$A$2:$A$6,dFornecedor!$B$2:$B$6)</f>
        <v>StepUp</v>
      </c>
      <c r="M2113" t="str">
        <f>_xlfn.XLOOKUP(G2113,dMateriaPrima!$A$2:$A$12,dMateriaPrima!$B$2:$B$12)</f>
        <v>Tecido</v>
      </c>
      <c r="N2113" s="2">
        <f>_xlfn.XLOOKUP(G2113,dMateriaPrima!$A$2:$A$12,dMateriaPrima!$C$2:$C$12)</f>
        <v>18</v>
      </c>
      <c r="O2113" s="3">
        <f t="shared" si="160"/>
        <v>9558</v>
      </c>
      <c r="P2113" s="4">
        <f t="shared" si="161"/>
        <v>0</v>
      </c>
      <c r="Q2113" s="3">
        <f t="shared" si="162"/>
        <v>9558</v>
      </c>
      <c r="R2113" t="str">
        <f t="shared" si="163"/>
        <v>Em atraso</v>
      </c>
      <c r="S2113" s="5">
        <f t="shared" si="164"/>
        <v>3</v>
      </c>
    </row>
    <row r="2114" spans="1:19" x14ac:dyDescent="0.25">
      <c r="A2114">
        <v>2113</v>
      </c>
      <c r="B2114" s="1">
        <v>43787</v>
      </c>
      <c r="C2114" s="1">
        <v>43796</v>
      </c>
      <c r="D2114" s="1">
        <v>43798</v>
      </c>
      <c r="E2114" s="1">
        <v>43799</v>
      </c>
      <c r="F2114">
        <v>4</v>
      </c>
      <c r="G2114">
        <v>11</v>
      </c>
      <c r="H2114">
        <v>1</v>
      </c>
      <c r="I2114" s="6">
        <v>0</v>
      </c>
      <c r="J2114">
        <v>1</v>
      </c>
      <c r="K2114" t="str">
        <f>_xlfn.XLOOKUP(fCompras!F2114,dComprador!$A$2:$A$7,dComprador!$B$2:$B$7)</f>
        <v>Lira</v>
      </c>
      <c r="L2114" t="str">
        <f>_xlfn.XLOOKUP(J2114,dFornecedor!$A$2:$A$6,dFornecedor!$B$2:$B$6)</f>
        <v>NorthShore</v>
      </c>
      <c r="M2114" t="str">
        <f>_xlfn.XLOOKUP(G2114,dMateriaPrima!$A$2:$A$12,dMateriaPrima!$B$2:$B$12)</f>
        <v>Papel</v>
      </c>
      <c r="N2114" s="2">
        <f>_xlfn.XLOOKUP(G2114,dMateriaPrima!$A$2:$A$12,dMateriaPrima!$C$2:$C$12)</f>
        <v>9</v>
      </c>
      <c r="O2114" s="3">
        <f t="shared" si="160"/>
        <v>9</v>
      </c>
      <c r="P2114" s="4">
        <f t="shared" si="161"/>
        <v>0</v>
      </c>
      <c r="Q2114" s="3">
        <f t="shared" si="162"/>
        <v>9</v>
      </c>
      <c r="R2114" t="str">
        <f t="shared" si="163"/>
        <v>Em atraso</v>
      </c>
      <c r="S2114" s="5">
        <f t="shared" si="164"/>
        <v>1</v>
      </c>
    </row>
    <row r="2115" spans="1:19" x14ac:dyDescent="0.25">
      <c r="A2115">
        <v>2114</v>
      </c>
      <c r="B2115" s="1">
        <v>43787</v>
      </c>
      <c r="C2115" s="1">
        <v>43790</v>
      </c>
      <c r="D2115" s="1">
        <v>43794</v>
      </c>
      <c r="E2115" s="1">
        <v>43796</v>
      </c>
      <c r="F2115">
        <v>4</v>
      </c>
      <c r="G2115">
        <v>8</v>
      </c>
      <c r="H2115">
        <v>85</v>
      </c>
      <c r="I2115" s="6">
        <v>0</v>
      </c>
      <c r="J2115">
        <v>2</v>
      </c>
      <c r="K2115" t="str">
        <f>_xlfn.XLOOKUP(fCompras!F2115,dComprador!$A$2:$A$7,dComprador!$B$2:$B$7)</f>
        <v>Lira</v>
      </c>
      <c r="L2115" t="str">
        <f>_xlfn.XLOOKUP(J2115,dFornecedor!$A$2:$A$6,dFornecedor!$B$2:$B$6)</f>
        <v>Minerva</v>
      </c>
      <c r="M2115" t="str">
        <f>_xlfn.XLOOKUP(G2115,dMateriaPrima!$A$2:$A$12,dMateriaPrima!$B$2:$B$12)</f>
        <v>Cimento</v>
      </c>
      <c r="N2115" s="2">
        <f>_xlfn.XLOOKUP(G2115,dMateriaPrima!$A$2:$A$12,dMateriaPrima!$C$2:$C$12)</f>
        <v>23</v>
      </c>
      <c r="O2115" s="3">
        <f t="shared" ref="O2115:O2178" si="165">PRODUCT(H2115,N2115)</f>
        <v>1955</v>
      </c>
      <c r="P2115" s="4">
        <f t="shared" ref="P2115:P2178" si="166">PRODUCT(O2115,I2115)</f>
        <v>0</v>
      </c>
      <c r="Q2115" s="3">
        <f t="shared" ref="Q2115:Q2178" si="167">O2115-P2115</f>
        <v>1955</v>
      </c>
      <c r="R2115" t="str">
        <f t="shared" ref="R2115:R2178" si="168">IF(E2115&lt;=D2115,"No prazo",IF(E2115&gt;D2115,"Em atraso"))</f>
        <v>Em atraso</v>
      </c>
      <c r="S2115" s="5">
        <f t="shared" ref="S2115:S2178" si="169">IF(E2115 &gt;D2115, E2115-D2115,0)</f>
        <v>2</v>
      </c>
    </row>
    <row r="2116" spans="1:19" x14ac:dyDescent="0.25">
      <c r="A2116">
        <v>2115</v>
      </c>
      <c r="B2116" s="1">
        <v>43787</v>
      </c>
      <c r="C2116" s="1">
        <v>43792</v>
      </c>
      <c r="D2116" s="1">
        <v>43793</v>
      </c>
      <c r="E2116" s="1">
        <v>43795</v>
      </c>
      <c r="F2116">
        <v>4</v>
      </c>
      <c r="G2116">
        <v>7</v>
      </c>
      <c r="H2116">
        <v>19</v>
      </c>
      <c r="I2116" s="6">
        <v>0.2</v>
      </c>
      <c r="J2116">
        <v>1</v>
      </c>
      <c r="K2116" t="str">
        <f>_xlfn.XLOOKUP(fCompras!F2116,dComprador!$A$2:$A$7,dComprador!$B$2:$B$7)</f>
        <v>Lira</v>
      </c>
      <c r="L2116" t="str">
        <f>_xlfn.XLOOKUP(J2116,dFornecedor!$A$2:$A$6,dFornecedor!$B$2:$B$6)</f>
        <v>NorthShore</v>
      </c>
      <c r="M2116" t="str">
        <f>_xlfn.XLOOKUP(G2116,dMateriaPrima!$A$2:$A$12,dMateriaPrima!$B$2:$B$12)</f>
        <v>Poliéster</v>
      </c>
      <c r="N2116" s="2">
        <f>_xlfn.XLOOKUP(G2116,dMateriaPrima!$A$2:$A$12,dMateriaPrima!$C$2:$C$12)</f>
        <v>8</v>
      </c>
      <c r="O2116" s="3">
        <f t="shared" si="165"/>
        <v>152</v>
      </c>
      <c r="P2116" s="4">
        <f t="shared" si="166"/>
        <v>30.400000000000002</v>
      </c>
      <c r="Q2116" s="3">
        <f t="shared" si="167"/>
        <v>121.6</v>
      </c>
      <c r="R2116" t="str">
        <f t="shared" si="168"/>
        <v>Em atraso</v>
      </c>
      <c r="S2116" s="5">
        <f t="shared" si="169"/>
        <v>2</v>
      </c>
    </row>
    <row r="2117" spans="1:19" x14ac:dyDescent="0.25">
      <c r="A2117">
        <v>2116</v>
      </c>
      <c r="B2117" s="1">
        <v>43787</v>
      </c>
      <c r="C2117" s="1">
        <v>43795</v>
      </c>
      <c r="D2117" s="1">
        <v>43796</v>
      </c>
      <c r="E2117" s="1">
        <v>43802</v>
      </c>
      <c r="F2117">
        <v>4</v>
      </c>
      <c r="G2117">
        <v>9</v>
      </c>
      <c r="H2117">
        <v>230</v>
      </c>
      <c r="I2117" s="6">
        <v>0</v>
      </c>
      <c r="J2117">
        <v>2</v>
      </c>
      <c r="K2117" t="str">
        <f>_xlfn.XLOOKUP(fCompras!F2117,dComprador!$A$2:$A$7,dComprador!$B$2:$B$7)</f>
        <v>Lira</v>
      </c>
      <c r="L2117" t="str">
        <f>_xlfn.XLOOKUP(J2117,dFornecedor!$A$2:$A$6,dFornecedor!$B$2:$B$6)</f>
        <v>Minerva</v>
      </c>
      <c r="M2117" t="str">
        <f>_xlfn.XLOOKUP(G2117,dMateriaPrima!$A$2:$A$12,dMateriaPrima!$B$2:$B$12)</f>
        <v>Couro</v>
      </c>
      <c r="N2117" s="2">
        <f>_xlfn.XLOOKUP(G2117,dMateriaPrima!$A$2:$A$12,dMateriaPrima!$C$2:$C$12)</f>
        <v>4.4000000000000004</v>
      </c>
      <c r="O2117" s="3">
        <f t="shared" si="165"/>
        <v>1012.0000000000001</v>
      </c>
      <c r="P2117" s="4">
        <f t="shared" si="166"/>
        <v>0</v>
      </c>
      <c r="Q2117" s="3">
        <f t="shared" si="167"/>
        <v>1012.0000000000001</v>
      </c>
      <c r="R2117" t="str">
        <f t="shared" si="168"/>
        <v>Em atraso</v>
      </c>
      <c r="S2117" s="5">
        <f t="shared" si="169"/>
        <v>6</v>
      </c>
    </row>
    <row r="2118" spans="1:19" x14ac:dyDescent="0.25">
      <c r="A2118">
        <v>2117</v>
      </c>
      <c r="B2118" s="1">
        <v>43787</v>
      </c>
      <c r="C2118" s="1">
        <v>43798</v>
      </c>
      <c r="D2118" s="1">
        <v>43798</v>
      </c>
      <c r="E2118" s="1">
        <v>43801</v>
      </c>
      <c r="F2118">
        <v>4</v>
      </c>
      <c r="G2118">
        <v>9</v>
      </c>
      <c r="H2118">
        <v>10</v>
      </c>
      <c r="I2118" s="6">
        <v>0</v>
      </c>
      <c r="J2118">
        <v>1</v>
      </c>
      <c r="K2118" t="str">
        <f>_xlfn.XLOOKUP(fCompras!F2118,dComprador!$A$2:$A$7,dComprador!$B$2:$B$7)</f>
        <v>Lira</v>
      </c>
      <c r="L2118" t="str">
        <f>_xlfn.XLOOKUP(J2118,dFornecedor!$A$2:$A$6,dFornecedor!$B$2:$B$6)</f>
        <v>NorthShore</v>
      </c>
      <c r="M2118" t="str">
        <f>_xlfn.XLOOKUP(G2118,dMateriaPrima!$A$2:$A$12,dMateriaPrima!$B$2:$B$12)</f>
        <v>Couro</v>
      </c>
      <c r="N2118" s="2">
        <f>_xlfn.XLOOKUP(G2118,dMateriaPrima!$A$2:$A$12,dMateriaPrima!$C$2:$C$12)</f>
        <v>4.4000000000000004</v>
      </c>
      <c r="O2118" s="3">
        <f t="shared" si="165"/>
        <v>44</v>
      </c>
      <c r="P2118" s="4">
        <f t="shared" si="166"/>
        <v>0</v>
      </c>
      <c r="Q2118" s="3">
        <f t="shared" si="167"/>
        <v>44</v>
      </c>
      <c r="R2118" t="str">
        <f t="shared" si="168"/>
        <v>Em atraso</v>
      </c>
      <c r="S2118" s="5">
        <f t="shared" si="169"/>
        <v>3</v>
      </c>
    </row>
    <row r="2119" spans="1:19" x14ac:dyDescent="0.25">
      <c r="A2119">
        <v>2118</v>
      </c>
      <c r="B2119" s="1">
        <v>43787</v>
      </c>
      <c r="C2119" s="1">
        <v>43787</v>
      </c>
      <c r="D2119" s="1">
        <v>43805</v>
      </c>
      <c r="E2119" s="1">
        <v>43806</v>
      </c>
      <c r="F2119">
        <v>1</v>
      </c>
      <c r="G2119">
        <v>2</v>
      </c>
      <c r="H2119">
        <v>76</v>
      </c>
      <c r="I2119" s="6">
        <v>0</v>
      </c>
      <c r="J2119">
        <v>4</v>
      </c>
      <c r="K2119" t="str">
        <f>_xlfn.XLOOKUP(fCompras!F2119,dComprador!$A$2:$A$7,dComprador!$B$2:$B$7)</f>
        <v>Alon</v>
      </c>
      <c r="L2119" t="str">
        <f>_xlfn.XLOOKUP(J2119,dFornecedor!$A$2:$A$6,dFornecedor!$B$2:$B$6)</f>
        <v>AlphaOmega</v>
      </c>
      <c r="M2119" t="str">
        <f>_xlfn.XLOOKUP(G2119,dMateriaPrima!$A$2:$A$12,dMateriaPrima!$B$2:$B$12)</f>
        <v>Chapa Metal</v>
      </c>
      <c r="N2119" s="2">
        <f>_xlfn.XLOOKUP(G2119,dMateriaPrima!$A$2:$A$12,dMateriaPrima!$C$2:$C$12)</f>
        <v>299.89999999999998</v>
      </c>
      <c r="O2119" s="3">
        <f t="shared" si="165"/>
        <v>22792.399999999998</v>
      </c>
      <c r="P2119" s="4">
        <f t="shared" si="166"/>
        <v>0</v>
      </c>
      <c r="Q2119" s="3">
        <f t="shared" si="167"/>
        <v>22792.399999999998</v>
      </c>
      <c r="R2119" t="str">
        <f t="shared" si="168"/>
        <v>Em atraso</v>
      </c>
      <c r="S2119" s="5">
        <f t="shared" si="169"/>
        <v>1</v>
      </c>
    </row>
    <row r="2120" spans="1:19" x14ac:dyDescent="0.25">
      <c r="A2120">
        <v>2119</v>
      </c>
      <c r="B2120" s="1">
        <v>43787</v>
      </c>
      <c r="C2120" s="1">
        <v>43787</v>
      </c>
      <c r="D2120" s="1">
        <v>43800</v>
      </c>
      <c r="E2120" s="1">
        <v>43801</v>
      </c>
      <c r="F2120">
        <v>2</v>
      </c>
      <c r="G2120">
        <v>5</v>
      </c>
      <c r="H2120">
        <v>247</v>
      </c>
      <c r="I2120" s="6">
        <v>0</v>
      </c>
      <c r="J2120">
        <v>2</v>
      </c>
      <c r="K2120" t="str">
        <f>_xlfn.XLOOKUP(fCompras!F2120,dComprador!$A$2:$A$7,dComprador!$B$2:$B$7)</f>
        <v>João</v>
      </c>
      <c r="L2120" t="str">
        <f>_xlfn.XLOOKUP(J2120,dFornecedor!$A$2:$A$6,dFornecedor!$B$2:$B$6)</f>
        <v>Minerva</v>
      </c>
      <c r="M2120" t="str">
        <f>_xlfn.XLOOKUP(G2120,dMateriaPrima!$A$2:$A$12,dMateriaPrima!$B$2:$B$12)</f>
        <v>Areia</v>
      </c>
      <c r="N2120" s="2">
        <f>_xlfn.XLOOKUP(G2120,dMateriaPrima!$A$2:$A$12,dMateriaPrima!$C$2:$C$12)</f>
        <v>3.59</v>
      </c>
      <c r="O2120" s="3">
        <f t="shared" si="165"/>
        <v>886.73</v>
      </c>
      <c r="P2120" s="4">
        <f t="shared" si="166"/>
        <v>0</v>
      </c>
      <c r="Q2120" s="3">
        <f t="shared" si="167"/>
        <v>886.73</v>
      </c>
      <c r="R2120" t="str">
        <f t="shared" si="168"/>
        <v>Em atraso</v>
      </c>
      <c r="S2120" s="5">
        <f t="shared" si="169"/>
        <v>1</v>
      </c>
    </row>
    <row r="2121" spans="1:19" x14ac:dyDescent="0.25">
      <c r="A2121">
        <v>2120</v>
      </c>
      <c r="B2121" s="1">
        <v>43787</v>
      </c>
      <c r="C2121" s="1">
        <v>43789</v>
      </c>
      <c r="D2121" s="1">
        <v>43812</v>
      </c>
      <c r="E2121" s="1">
        <v>43812</v>
      </c>
      <c r="F2121">
        <v>2</v>
      </c>
      <c r="G2121">
        <v>6</v>
      </c>
      <c r="H2121">
        <v>158</v>
      </c>
      <c r="I2121" s="6">
        <v>0</v>
      </c>
      <c r="J2121">
        <v>1</v>
      </c>
      <c r="K2121" t="str">
        <f>_xlfn.XLOOKUP(fCompras!F2121,dComprador!$A$2:$A$7,dComprador!$B$2:$B$7)</f>
        <v>João</v>
      </c>
      <c r="L2121" t="str">
        <f>_xlfn.XLOOKUP(J2121,dFornecedor!$A$2:$A$6,dFornecedor!$B$2:$B$6)</f>
        <v>NorthShore</v>
      </c>
      <c r="M2121" t="str">
        <f>_xlfn.XLOOKUP(G2121,dMateriaPrima!$A$2:$A$12,dMateriaPrima!$B$2:$B$12)</f>
        <v>Fio Algodão</v>
      </c>
      <c r="N2121" s="2">
        <f>_xlfn.XLOOKUP(G2121,dMateriaPrima!$A$2:$A$12,dMateriaPrima!$C$2:$C$12)</f>
        <v>55.9</v>
      </c>
      <c r="O2121" s="3">
        <f t="shared" si="165"/>
        <v>8832.1999999999989</v>
      </c>
      <c r="P2121" s="4">
        <f t="shared" si="166"/>
        <v>0</v>
      </c>
      <c r="Q2121" s="3">
        <f t="shared" si="167"/>
        <v>8832.1999999999989</v>
      </c>
      <c r="R2121" t="str">
        <f t="shared" si="168"/>
        <v>No prazo</v>
      </c>
      <c r="S2121" s="5">
        <f t="shared" si="169"/>
        <v>0</v>
      </c>
    </row>
    <row r="2122" spans="1:19" x14ac:dyDescent="0.25">
      <c r="A2122">
        <v>2121</v>
      </c>
      <c r="B2122" s="1">
        <v>43788</v>
      </c>
      <c r="C2122" s="1">
        <v>43788</v>
      </c>
      <c r="D2122" s="1">
        <v>43795</v>
      </c>
      <c r="E2122" s="1">
        <v>43794</v>
      </c>
      <c r="F2122">
        <v>4</v>
      </c>
      <c r="G2122">
        <v>11</v>
      </c>
      <c r="H2122">
        <v>97</v>
      </c>
      <c r="I2122" s="6">
        <v>0</v>
      </c>
      <c r="J2122">
        <v>2</v>
      </c>
      <c r="K2122" t="str">
        <f>_xlfn.XLOOKUP(fCompras!F2122,dComprador!$A$2:$A$7,dComprador!$B$2:$B$7)</f>
        <v>Lira</v>
      </c>
      <c r="L2122" t="str">
        <f>_xlfn.XLOOKUP(J2122,dFornecedor!$A$2:$A$6,dFornecedor!$B$2:$B$6)</f>
        <v>Minerva</v>
      </c>
      <c r="M2122" t="str">
        <f>_xlfn.XLOOKUP(G2122,dMateriaPrima!$A$2:$A$12,dMateriaPrima!$B$2:$B$12)</f>
        <v>Papel</v>
      </c>
      <c r="N2122" s="2">
        <f>_xlfn.XLOOKUP(G2122,dMateriaPrima!$A$2:$A$12,dMateriaPrima!$C$2:$C$12)</f>
        <v>9</v>
      </c>
      <c r="O2122" s="3">
        <f t="shared" si="165"/>
        <v>873</v>
      </c>
      <c r="P2122" s="4">
        <f t="shared" si="166"/>
        <v>0</v>
      </c>
      <c r="Q2122" s="3">
        <f t="shared" si="167"/>
        <v>873</v>
      </c>
      <c r="R2122" t="str">
        <f t="shared" si="168"/>
        <v>No prazo</v>
      </c>
      <c r="S2122" s="5">
        <f t="shared" si="169"/>
        <v>0</v>
      </c>
    </row>
    <row r="2123" spans="1:19" x14ac:dyDescent="0.25">
      <c r="A2123">
        <v>2122</v>
      </c>
      <c r="B2123" s="1">
        <v>43788</v>
      </c>
      <c r="C2123" s="1">
        <v>43788</v>
      </c>
      <c r="D2123" s="1">
        <v>43795</v>
      </c>
      <c r="E2123" s="1">
        <v>43795</v>
      </c>
      <c r="F2123">
        <v>4</v>
      </c>
      <c r="G2123">
        <v>11</v>
      </c>
      <c r="H2123">
        <v>83</v>
      </c>
      <c r="I2123" s="6">
        <v>0</v>
      </c>
      <c r="J2123">
        <v>5</v>
      </c>
      <c r="K2123" t="str">
        <f>_xlfn.XLOOKUP(fCompras!F2123,dComprador!$A$2:$A$7,dComprador!$B$2:$B$7)</f>
        <v>Lira</v>
      </c>
      <c r="L2123" t="str">
        <f>_xlfn.XLOOKUP(J2123,dFornecedor!$A$2:$A$6,dFornecedor!$B$2:$B$6)</f>
        <v>Atlas</v>
      </c>
      <c r="M2123" t="str">
        <f>_xlfn.XLOOKUP(G2123,dMateriaPrima!$A$2:$A$12,dMateriaPrima!$B$2:$B$12)</f>
        <v>Papel</v>
      </c>
      <c r="N2123" s="2">
        <f>_xlfn.XLOOKUP(G2123,dMateriaPrima!$A$2:$A$12,dMateriaPrima!$C$2:$C$12)</f>
        <v>9</v>
      </c>
      <c r="O2123" s="3">
        <f t="shared" si="165"/>
        <v>747</v>
      </c>
      <c r="P2123" s="4">
        <f t="shared" si="166"/>
        <v>0</v>
      </c>
      <c r="Q2123" s="3">
        <f t="shared" si="167"/>
        <v>747</v>
      </c>
      <c r="R2123" t="str">
        <f t="shared" si="168"/>
        <v>No prazo</v>
      </c>
      <c r="S2123" s="5">
        <f t="shared" si="169"/>
        <v>0</v>
      </c>
    </row>
    <row r="2124" spans="1:19" x14ac:dyDescent="0.25">
      <c r="A2124">
        <v>2123</v>
      </c>
      <c r="B2124" s="1">
        <v>43788</v>
      </c>
      <c r="C2124" s="1">
        <v>43794</v>
      </c>
      <c r="D2124" s="1">
        <v>43795</v>
      </c>
      <c r="E2124" s="1">
        <v>43798</v>
      </c>
      <c r="F2124">
        <v>4</v>
      </c>
      <c r="G2124">
        <v>1</v>
      </c>
      <c r="H2124">
        <v>124</v>
      </c>
      <c r="I2124" s="6">
        <v>0.24</v>
      </c>
      <c r="J2124">
        <v>3</v>
      </c>
      <c r="K2124" t="str">
        <f>_xlfn.XLOOKUP(fCompras!F2124,dComprador!$A$2:$A$7,dComprador!$B$2:$B$7)</f>
        <v>Lira</v>
      </c>
      <c r="L2124" t="str">
        <f>_xlfn.XLOOKUP(J2124,dFornecedor!$A$2:$A$6,dFornecedor!$B$2:$B$6)</f>
        <v>StepUp</v>
      </c>
      <c r="M2124" t="str">
        <f>_xlfn.XLOOKUP(G2124,dMateriaPrima!$A$2:$A$12,dMateriaPrima!$B$2:$B$12)</f>
        <v>Tecido</v>
      </c>
      <c r="N2124" s="2">
        <f>_xlfn.XLOOKUP(G2124,dMateriaPrima!$A$2:$A$12,dMateriaPrima!$C$2:$C$12)</f>
        <v>18</v>
      </c>
      <c r="O2124" s="3">
        <f t="shared" si="165"/>
        <v>2232</v>
      </c>
      <c r="P2124" s="4">
        <f t="shared" si="166"/>
        <v>535.67999999999995</v>
      </c>
      <c r="Q2124" s="3">
        <f t="shared" si="167"/>
        <v>1696.3200000000002</v>
      </c>
      <c r="R2124" t="str">
        <f t="shared" si="168"/>
        <v>Em atraso</v>
      </c>
      <c r="S2124" s="5">
        <f t="shared" si="169"/>
        <v>3</v>
      </c>
    </row>
    <row r="2125" spans="1:19" x14ac:dyDescent="0.25">
      <c r="A2125">
        <v>2124</v>
      </c>
      <c r="B2125" s="1">
        <v>43788</v>
      </c>
      <c r="C2125" s="1">
        <v>43789</v>
      </c>
      <c r="D2125" s="1">
        <v>43795</v>
      </c>
      <c r="E2125" s="1">
        <v>43798</v>
      </c>
      <c r="F2125">
        <v>4</v>
      </c>
      <c r="G2125">
        <v>11</v>
      </c>
      <c r="H2125">
        <v>225</v>
      </c>
      <c r="I2125" s="6">
        <v>0</v>
      </c>
      <c r="J2125">
        <v>4</v>
      </c>
      <c r="K2125" t="str">
        <f>_xlfn.XLOOKUP(fCompras!F2125,dComprador!$A$2:$A$7,dComprador!$B$2:$B$7)</f>
        <v>Lira</v>
      </c>
      <c r="L2125" t="str">
        <f>_xlfn.XLOOKUP(J2125,dFornecedor!$A$2:$A$6,dFornecedor!$B$2:$B$6)</f>
        <v>AlphaOmega</v>
      </c>
      <c r="M2125" t="str">
        <f>_xlfn.XLOOKUP(G2125,dMateriaPrima!$A$2:$A$12,dMateriaPrima!$B$2:$B$12)</f>
        <v>Papel</v>
      </c>
      <c r="N2125" s="2">
        <f>_xlfn.XLOOKUP(G2125,dMateriaPrima!$A$2:$A$12,dMateriaPrima!$C$2:$C$12)</f>
        <v>9</v>
      </c>
      <c r="O2125" s="3">
        <f t="shared" si="165"/>
        <v>2025</v>
      </c>
      <c r="P2125" s="4">
        <f t="shared" si="166"/>
        <v>0</v>
      </c>
      <c r="Q2125" s="3">
        <f t="shared" si="167"/>
        <v>2025</v>
      </c>
      <c r="R2125" t="str">
        <f t="shared" si="168"/>
        <v>Em atraso</v>
      </c>
      <c r="S2125" s="5">
        <f t="shared" si="169"/>
        <v>3</v>
      </c>
    </row>
    <row r="2126" spans="1:19" x14ac:dyDescent="0.25">
      <c r="A2126">
        <v>2125</v>
      </c>
      <c r="B2126" s="1">
        <v>43788</v>
      </c>
      <c r="C2126" s="1">
        <v>43791</v>
      </c>
      <c r="D2126" s="1">
        <v>43795</v>
      </c>
      <c r="E2126" s="1">
        <v>43796</v>
      </c>
      <c r="F2126">
        <v>4</v>
      </c>
      <c r="G2126">
        <v>10</v>
      </c>
      <c r="H2126">
        <v>144</v>
      </c>
      <c r="I2126" s="6">
        <v>0</v>
      </c>
      <c r="J2126">
        <v>1</v>
      </c>
      <c r="K2126" t="str">
        <f>_xlfn.XLOOKUP(fCompras!F2126,dComprador!$A$2:$A$7,dComprador!$B$2:$B$7)</f>
        <v>Lira</v>
      </c>
      <c r="L2126" t="str">
        <f>_xlfn.XLOOKUP(J2126,dFornecedor!$A$2:$A$6,dFornecedor!$B$2:$B$6)</f>
        <v>NorthShore</v>
      </c>
      <c r="M2126" t="str">
        <f>_xlfn.XLOOKUP(G2126,dMateriaPrima!$A$2:$A$12,dMateriaPrima!$B$2:$B$12)</f>
        <v>Pedra Britada</v>
      </c>
      <c r="N2126" s="2">
        <f>_xlfn.XLOOKUP(G2126,dMateriaPrima!$A$2:$A$12,dMateriaPrima!$C$2:$C$12)</f>
        <v>56</v>
      </c>
      <c r="O2126" s="3">
        <f t="shared" si="165"/>
        <v>8064</v>
      </c>
      <c r="P2126" s="4">
        <f t="shared" si="166"/>
        <v>0</v>
      </c>
      <c r="Q2126" s="3">
        <f t="shared" si="167"/>
        <v>8064</v>
      </c>
      <c r="R2126" t="str">
        <f t="shared" si="168"/>
        <v>Em atraso</v>
      </c>
      <c r="S2126" s="5">
        <f t="shared" si="169"/>
        <v>1</v>
      </c>
    </row>
    <row r="2127" spans="1:19" x14ac:dyDescent="0.25">
      <c r="A2127">
        <v>2126</v>
      </c>
      <c r="B2127" s="1">
        <v>43788</v>
      </c>
      <c r="C2127" s="1">
        <v>43791</v>
      </c>
      <c r="D2127" s="1">
        <v>43800</v>
      </c>
      <c r="E2127" s="1">
        <v>43801</v>
      </c>
      <c r="F2127">
        <v>2</v>
      </c>
      <c r="G2127">
        <v>11</v>
      </c>
      <c r="H2127">
        <v>295</v>
      </c>
      <c r="I2127" s="6">
        <v>0</v>
      </c>
      <c r="J2127">
        <v>1</v>
      </c>
      <c r="K2127" t="str">
        <f>_xlfn.XLOOKUP(fCompras!F2127,dComprador!$A$2:$A$7,dComprador!$B$2:$B$7)</f>
        <v>João</v>
      </c>
      <c r="L2127" t="str">
        <f>_xlfn.XLOOKUP(J2127,dFornecedor!$A$2:$A$6,dFornecedor!$B$2:$B$6)</f>
        <v>NorthShore</v>
      </c>
      <c r="M2127" t="str">
        <f>_xlfn.XLOOKUP(G2127,dMateriaPrima!$A$2:$A$12,dMateriaPrima!$B$2:$B$12)</f>
        <v>Papel</v>
      </c>
      <c r="N2127" s="2">
        <f>_xlfn.XLOOKUP(G2127,dMateriaPrima!$A$2:$A$12,dMateriaPrima!$C$2:$C$12)</f>
        <v>9</v>
      </c>
      <c r="O2127" s="3">
        <f t="shared" si="165"/>
        <v>2655</v>
      </c>
      <c r="P2127" s="4">
        <f t="shared" si="166"/>
        <v>0</v>
      </c>
      <c r="Q2127" s="3">
        <f t="shared" si="167"/>
        <v>2655</v>
      </c>
      <c r="R2127" t="str">
        <f t="shared" si="168"/>
        <v>Em atraso</v>
      </c>
      <c r="S2127" s="5">
        <f t="shared" si="169"/>
        <v>1</v>
      </c>
    </row>
    <row r="2128" spans="1:19" x14ac:dyDescent="0.25">
      <c r="A2128">
        <v>2127</v>
      </c>
      <c r="B2128" s="1">
        <v>43788</v>
      </c>
      <c r="C2128" s="1">
        <v>43793</v>
      </c>
      <c r="D2128" s="1">
        <v>43800</v>
      </c>
      <c r="E2128" s="1">
        <v>43803</v>
      </c>
      <c r="F2128">
        <v>2</v>
      </c>
      <c r="G2128">
        <v>7</v>
      </c>
      <c r="H2128">
        <v>51</v>
      </c>
      <c r="I2128" s="6">
        <v>0</v>
      </c>
      <c r="J2128">
        <v>4</v>
      </c>
      <c r="K2128" t="str">
        <f>_xlfn.XLOOKUP(fCompras!F2128,dComprador!$A$2:$A$7,dComprador!$B$2:$B$7)</f>
        <v>João</v>
      </c>
      <c r="L2128" t="str">
        <f>_xlfn.XLOOKUP(J2128,dFornecedor!$A$2:$A$6,dFornecedor!$B$2:$B$6)</f>
        <v>AlphaOmega</v>
      </c>
      <c r="M2128" t="str">
        <f>_xlfn.XLOOKUP(G2128,dMateriaPrima!$A$2:$A$12,dMateriaPrima!$B$2:$B$12)</f>
        <v>Poliéster</v>
      </c>
      <c r="N2128" s="2">
        <f>_xlfn.XLOOKUP(G2128,dMateriaPrima!$A$2:$A$12,dMateriaPrima!$C$2:$C$12)</f>
        <v>8</v>
      </c>
      <c r="O2128" s="3">
        <f t="shared" si="165"/>
        <v>408</v>
      </c>
      <c r="P2128" s="4">
        <f t="shared" si="166"/>
        <v>0</v>
      </c>
      <c r="Q2128" s="3">
        <f t="shared" si="167"/>
        <v>408</v>
      </c>
      <c r="R2128" t="str">
        <f t="shared" si="168"/>
        <v>Em atraso</v>
      </c>
      <c r="S2128" s="5">
        <f t="shared" si="169"/>
        <v>3</v>
      </c>
    </row>
    <row r="2129" spans="1:19" x14ac:dyDescent="0.25">
      <c r="A2129">
        <v>2128</v>
      </c>
      <c r="B2129" s="1">
        <v>43788</v>
      </c>
      <c r="C2129" s="1">
        <v>43788</v>
      </c>
      <c r="D2129" s="1">
        <v>43821</v>
      </c>
      <c r="E2129" s="1">
        <v>43820</v>
      </c>
      <c r="F2129">
        <v>1</v>
      </c>
      <c r="G2129">
        <v>4</v>
      </c>
      <c r="H2129">
        <v>28</v>
      </c>
      <c r="I2129" s="6">
        <v>0.28000000000000003</v>
      </c>
      <c r="J2129">
        <v>2</v>
      </c>
      <c r="K2129" t="str">
        <f>_xlfn.XLOOKUP(fCompras!F2129,dComprador!$A$2:$A$7,dComprador!$B$2:$B$7)</f>
        <v>Alon</v>
      </c>
      <c r="L2129" t="str">
        <f>_xlfn.XLOOKUP(J2129,dFornecedor!$A$2:$A$6,dFornecedor!$B$2:$B$6)</f>
        <v>Minerva</v>
      </c>
      <c r="M2129" t="str">
        <f>_xlfn.XLOOKUP(G2129,dMateriaPrima!$A$2:$A$12,dMateriaPrima!$B$2:$B$12)</f>
        <v>Madeira</v>
      </c>
      <c r="N2129" s="2">
        <f>_xlfn.XLOOKUP(G2129,dMateriaPrima!$A$2:$A$12,dMateriaPrima!$C$2:$C$12)</f>
        <v>168</v>
      </c>
      <c r="O2129" s="3">
        <f t="shared" si="165"/>
        <v>4704</v>
      </c>
      <c r="P2129" s="4">
        <f t="shared" si="166"/>
        <v>1317.1200000000001</v>
      </c>
      <c r="Q2129" s="3">
        <f t="shared" si="167"/>
        <v>3386.88</v>
      </c>
      <c r="R2129" t="str">
        <f t="shared" si="168"/>
        <v>No prazo</v>
      </c>
      <c r="S2129" s="5">
        <f t="shared" si="169"/>
        <v>0</v>
      </c>
    </row>
    <row r="2130" spans="1:19" x14ac:dyDescent="0.25">
      <c r="A2130">
        <v>2129</v>
      </c>
      <c r="B2130" s="1">
        <v>43788</v>
      </c>
      <c r="C2130" s="1">
        <v>43798</v>
      </c>
      <c r="D2130" s="1">
        <v>43807</v>
      </c>
      <c r="E2130" s="1">
        <v>43807</v>
      </c>
      <c r="F2130">
        <v>1</v>
      </c>
      <c r="G2130">
        <v>4</v>
      </c>
      <c r="H2130">
        <v>475</v>
      </c>
      <c r="I2130" s="6">
        <v>0</v>
      </c>
      <c r="J2130">
        <v>1</v>
      </c>
      <c r="K2130" t="str">
        <f>_xlfn.XLOOKUP(fCompras!F2130,dComprador!$A$2:$A$7,dComprador!$B$2:$B$7)</f>
        <v>Alon</v>
      </c>
      <c r="L2130" t="str">
        <f>_xlfn.XLOOKUP(J2130,dFornecedor!$A$2:$A$6,dFornecedor!$B$2:$B$6)</f>
        <v>NorthShore</v>
      </c>
      <c r="M2130" t="str">
        <f>_xlfn.XLOOKUP(G2130,dMateriaPrima!$A$2:$A$12,dMateriaPrima!$B$2:$B$12)</f>
        <v>Madeira</v>
      </c>
      <c r="N2130" s="2">
        <f>_xlfn.XLOOKUP(G2130,dMateriaPrima!$A$2:$A$12,dMateriaPrima!$C$2:$C$12)</f>
        <v>168</v>
      </c>
      <c r="O2130" s="3">
        <f t="shared" si="165"/>
        <v>79800</v>
      </c>
      <c r="P2130" s="4">
        <f t="shared" si="166"/>
        <v>0</v>
      </c>
      <c r="Q2130" s="3">
        <f t="shared" si="167"/>
        <v>79800</v>
      </c>
      <c r="R2130" t="str">
        <f t="shared" si="168"/>
        <v>No prazo</v>
      </c>
      <c r="S2130" s="5">
        <f t="shared" si="169"/>
        <v>0</v>
      </c>
    </row>
    <row r="2131" spans="1:19" x14ac:dyDescent="0.25">
      <c r="A2131">
        <v>2130</v>
      </c>
      <c r="B2131" s="1">
        <v>43788</v>
      </c>
      <c r="C2131" s="1">
        <v>43788</v>
      </c>
      <c r="D2131" s="1">
        <v>43808</v>
      </c>
      <c r="E2131" s="1">
        <v>43812</v>
      </c>
      <c r="F2131">
        <v>1</v>
      </c>
      <c r="G2131">
        <v>5</v>
      </c>
      <c r="H2131">
        <v>204</v>
      </c>
      <c r="I2131" s="6">
        <v>0</v>
      </c>
      <c r="J2131">
        <v>2</v>
      </c>
      <c r="K2131" t="str">
        <f>_xlfn.XLOOKUP(fCompras!F2131,dComprador!$A$2:$A$7,dComprador!$B$2:$B$7)</f>
        <v>Alon</v>
      </c>
      <c r="L2131" t="str">
        <f>_xlfn.XLOOKUP(J2131,dFornecedor!$A$2:$A$6,dFornecedor!$B$2:$B$6)</f>
        <v>Minerva</v>
      </c>
      <c r="M2131" t="str">
        <f>_xlfn.XLOOKUP(G2131,dMateriaPrima!$A$2:$A$12,dMateriaPrima!$B$2:$B$12)</f>
        <v>Areia</v>
      </c>
      <c r="N2131" s="2">
        <f>_xlfn.XLOOKUP(G2131,dMateriaPrima!$A$2:$A$12,dMateriaPrima!$C$2:$C$12)</f>
        <v>3.59</v>
      </c>
      <c r="O2131" s="3">
        <f t="shared" si="165"/>
        <v>732.36</v>
      </c>
      <c r="P2131" s="4">
        <f t="shared" si="166"/>
        <v>0</v>
      </c>
      <c r="Q2131" s="3">
        <f t="shared" si="167"/>
        <v>732.36</v>
      </c>
      <c r="R2131" t="str">
        <f t="shared" si="168"/>
        <v>Em atraso</v>
      </c>
      <c r="S2131" s="5">
        <f t="shared" si="169"/>
        <v>4</v>
      </c>
    </row>
    <row r="2132" spans="1:19" x14ac:dyDescent="0.25">
      <c r="A2132">
        <v>2131</v>
      </c>
      <c r="B2132" s="1">
        <v>43788</v>
      </c>
      <c r="C2132" s="1">
        <v>43788</v>
      </c>
      <c r="D2132" s="1">
        <v>43808</v>
      </c>
      <c r="E2132" s="1">
        <v>43813</v>
      </c>
      <c r="F2132">
        <v>1</v>
      </c>
      <c r="G2132">
        <v>7</v>
      </c>
      <c r="H2132">
        <v>118</v>
      </c>
      <c r="I2132" s="6">
        <v>0</v>
      </c>
      <c r="J2132">
        <v>2</v>
      </c>
      <c r="K2132" t="str">
        <f>_xlfn.XLOOKUP(fCompras!F2132,dComprador!$A$2:$A$7,dComprador!$B$2:$B$7)</f>
        <v>Alon</v>
      </c>
      <c r="L2132" t="str">
        <f>_xlfn.XLOOKUP(J2132,dFornecedor!$A$2:$A$6,dFornecedor!$B$2:$B$6)</f>
        <v>Minerva</v>
      </c>
      <c r="M2132" t="str">
        <f>_xlfn.XLOOKUP(G2132,dMateriaPrima!$A$2:$A$12,dMateriaPrima!$B$2:$B$12)</f>
        <v>Poliéster</v>
      </c>
      <c r="N2132" s="2">
        <f>_xlfn.XLOOKUP(G2132,dMateriaPrima!$A$2:$A$12,dMateriaPrima!$C$2:$C$12)</f>
        <v>8</v>
      </c>
      <c r="O2132" s="3">
        <f t="shared" si="165"/>
        <v>944</v>
      </c>
      <c r="P2132" s="4">
        <f t="shared" si="166"/>
        <v>0</v>
      </c>
      <c r="Q2132" s="3">
        <f t="shared" si="167"/>
        <v>944</v>
      </c>
      <c r="R2132" t="str">
        <f t="shared" si="168"/>
        <v>Em atraso</v>
      </c>
      <c r="S2132" s="5">
        <f t="shared" si="169"/>
        <v>5</v>
      </c>
    </row>
    <row r="2133" spans="1:19" x14ac:dyDescent="0.25">
      <c r="A2133">
        <v>2132</v>
      </c>
      <c r="B2133" s="1">
        <v>43788</v>
      </c>
      <c r="C2133" s="1">
        <v>43792</v>
      </c>
      <c r="D2133" s="1">
        <v>43812</v>
      </c>
      <c r="E2133" s="1">
        <v>43814</v>
      </c>
      <c r="F2133">
        <v>1</v>
      </c>
      <c r="G2133">
        <v>8</v>
      </c>
      <c r="H2133">
        <v>106</v>
      </c>
      <c r="I2133" s="6">
        <v>0</v>
      </c>
      <c r="J2133">
        <v>3</v>
      </c>
      <c r="K2133" t="str">
        <f>_xlfn.XLOOKUP(fCompras!F2133,dComprador!$A$2:$A$7,dComprador!$B$2:$B$7)</f>
        <v>Alon</v>
      </c>
      <c r="L2133" t="str">
        <f>_xlfn.XLOOKUP(J2133,dFornecedor!$A$2:$A$6,dFornecedor!$B$2:$B$6)</f>
        <v>StepUp</v>
      </c>
      <c r="M2133" t="str">
        <f>_xlfn.XLOOKUP(G2133,dMateriaPrima!$A$2:$A$12,dMateriaPrima!$B$2:$B$12)</f>
        <v>Cimento</v>
      </c>
      <c r="N2133" s="2">
        <f>_xlfn.XLOOKUP(G2133,dMateriaPrima!$A$2:$A$12,dMateriaPrima!$C$2:$C$12)</f>
        <v>23</v>
      </c>
      <c r="O2133" s="3">
        <f t="shared" si="165"/>
        <v>2438</v>
      </c>
      <c r="P2133" s="4">
        <f t="shared" si="166"/>
        <v>0</v>
      </c>
      <c r="Q2133" s="3">
        <f t="shared" si="167"/>
        <v>2438</v>
      </c>
      <c r="R2133" t="str">
        <f t="shared" si="168"/>
        <v>Em atraso</v>
      </c>
      <c r="S2133" s="5">
        <f t="shared" si="169"/>
        <v>2</v>
      </c>
    </row>
    <row r="2134" spans="1:19" x14ac:dyDescent="0.25">
      <c r="A2134">
        <v>2133</v>
      </c>
      <c r="B2134" s="1">
        <v>43789</v>
      </c>
      <c r="C2134" s="1">
        <v>43792</v>
      </c>
      <c r="D2134" s="1">
        <v>43796</v>
      </c>
      <c r="E2134" s="1">
        <v>43797</v>
      </c>
      <c r="F2134">
        <v>4</v>
      </c>
      <c r="G2134">
        <v>10</v>
      </c>
      <c r="H2134">
        <v>13</v>
      </c>
      <c r="I2134" s="6">
        <v>0</v>
      </c>
      <c r="J2134">
        <v>3</v>
      </c>
      <c r="K2134" t="str">
        <f>_xlfn.XLOOKUP(fCompras!F2134,dComprador!$A$2:$A$7,dComprador!$B$2:$B$7)</f>
        <v>Lira</v>
      </c>
      <c r="L2134" t="str">
        <f>_xlfn.XLOOKUP(J2134,dFornecedor!$A$2:$A$6,dFornecedor!$B$2:$B$6)</f>
        <v>StepUp</v>
      </c>
      <c r="M2134" t="str">
        <f>_xlfn.XLOOKUP(G2134,dMateriaPrima!$A$2:$A$12,dMateriaPrima!$B$2:$B$12)</f>
        <v>Pedra Britada</v>
      </c>
      <c r="N2134" s="2">
        <f>_xlfn.XLOOKUP(G2134,dMateriaPrima!$A$2:$A$12,dMateriaPrima!$C$2:$C$12)</f>
        <v>56</v>
      </c>
      <c r="O2134" s="3">
        <f t="shared" si="165"/>
        <v>728</v>
      </c>
      <c r="P2134" s="4">
        <f t="shared" si="166"/>
        <v>0</v>
      </c>
      <c r="Q2134" s="3">
        <f t="shared" si="167"/>
        <v>728</v>
      </c>
      <c r="R2134" t="str">
        <f t="shared" si="168"/>
        <v>Em atraso</v>
      </c>
      <c r="S2134" s="5">
        <f t="shared" si="169"/>
        <v>1</v>
      </c>
    </row>
    <row r="2135" spans="1:19" x14ac:dyDescent="0.25">
      <c r="A2135">
        <v>2134</v>
      </c>
      <c r="B2135" s="1">
        <v>43789</v>
      </c>
      <c r="C2135" s="1">
        <v>43798</v>
      </c>
      <c r="D2135" s="1">
        <v>43821</v>
      </c>
      <c r="E2135" s="1">
        <v>43821</v>
      </c>
      <c r="F2135">
        <v>1</v>
      </c>
      <c r="G2135">
        <v>1</v>
      </c>
      <c r="H2135">
        <v>6</v>
      </c>
      <c r="I2135" s="6">
        <v>0</v>
      </c>
      <c r="J2135">
        <v>3</v>
      </c>
      <c r="K2135" t="str">
        <f>_xlfn.XLOOKUP(fCompras!F2135,dComprador!$A$2:$A$7,dComprador!$B$2:$B$7)</f>
        <v>Alon</v>
      </c>
      <c r="L2135" t="str">
        <f>_xlfn.XLOOKUP(J2135,dFornecedor!$A$2:$A$6,dFornecedor!$B$2:$B$6)</f>
        <v>StepUp</v>
      </c>
      <c r="M2135" t="str">
        <f>_xlfn.XLOOKUP(G2135,dMateriaPrima!$A$2:$A$12,dMateriaPrima!$B$2:$B$12)</f>
        <v>Tecido</v>
      </c>
      <c r="N2135" s="2">
        <f>_xlfn.XLOOKUP(G2135,dMateriaPrima!$A$2:$A$12,dMateriaPrima!$C$2:$C$12)</f>
        <v>18</v>
      </c>
      <c r="O2135" s="3">
        <f t="shared" si="165"/>
        <v>108</v>
      </c>
      <c r="P2135" s="4">
        <f t="shared" si="166"/>
        <v>0</v>
      </c>
      <c r="Q2135" s="3">
        <f t="shared" si="167"/>
        <v>108</v>
      </c>
      <c r="R2135" t="str">
        <f t="shared" si="168"/>
        <v>No prazo</v>
      </c>
      <c r="S2135" s="5">
        <f t="shared" si="169"/>
        <v>0</v>
      </c>
    </row>
    <row r="2136" spans="1:19" x14ac:dyDescent="0.25">
      <c r="A2136">
        <v>2135</v>
      </c>
      <c r="B2136" s="1">
        <v>43789</v>
      </c>
      <c r="C2136" s="1">
        <v>43798</v>
      </c>
      <c r="D2136" s="1">
        <v>43801</v>
      </c>
      <c r="E2136" s="1">
        <v>43802</v>
      </c>
      <c r="F2136">
        <v>4</v>
      </c>
      <c r="G2136">
        <v>5</v>
      </c>
      <c r="H2136">
        <v>80</v>
      </c>
      <c r="I2136" s="6">
        <v>0</v>
      </c>
      <c r="J2136">
        <v>3</v>
      </c>
      <c r="K2136" t="str">
        <f>_xlfn.XLOOKUP(fCompras!F2136,dComprador!$A$2:$A$7,dComprador!$B$2:$B$7)</f>
        <v>Lira</v>
      </c>
      <c r="L2136" t="str">
        <f>_xlfn.XLOOKUP(J2136,dFornecedor!$A$2:$A$6,dFornecedor!$B$2:$B$6)</f>
        <v>StepUp</v>
      </c>
      <c r="M2136" t="str">
        <f>_xlfn.XLOOKUP(G2136,dMateriaPrima!$A$2:$A$12,dMateriaPrima!$B$2:$B$12)</f>
        <v>Areia</v>
      </c>
      <c r="N2136" s="2">
        <f>_xlfn.XLOOKUP(G2136,dMateriaPrima!$A$2:$A$12,dMateriaPrima!$C$2:$C$12)</f>
        <v>3.59</v>
      </c>
      <c r="O2136" s="3">
        <f t="shared" si="165"/>
        <v>287.2</v>
      </c>
      <c r="P2136" s="4">
        <f t="shared" si="166"/>
        <v>0</v>
      </c>
      <c r="Q2136" s="3">
        <f t="shared" si="167"/>
        <v>287.2</v>
      </c>
      <c r="R2136" t="str">
        <f t="shared" si="168"/>
        <v>Em atraso</v>
      </c>
      <c r="S2136" s="5">
        <f t="shared" si="169"/>
        <v>1</v>
      </c>
    </row>
    <row r="2137" spans="1:19" x14ac:dyDescent="0.25">
      <c r="A2137">
        <v>2136</v>
      </c>
      <c r="B2137" s="1">
        <v>43789</v>
      </c>
      <c r="C2137" s="1">
        <v>43789</v>
      </c>
      <c r="D2137" s="1">
        <v>43796</v>
      </c>
      <c r="E2137" s="1">
        <v>43798</v>
      </c>
      <c r="F2137">
        <v>4</v>
      </c>
      <c r="G2137">
        <v>5</v>
      </c>
      <c r="H2137">
        <v>2</v>
      </c>
      <c r="I2137" s="6">
        <v>0</v>
      </c>
      <c r="J2137">
        <v>4</v>
      </c>
      <c r="K2137" t="str">
        <f>_xlfn.XLOOKUP(fCompras!F2137,dComprador!$A$2:$A$7,dComprador!$B$2:$B$7)</f>
        <v>Lira</v>
      </c>
      <c r="L2137" t="str">
        <f>_xlfn.XLOOKUP(J2137,dFornecedor!$A$2:$A$6,dFornecedor!$B$2:$B$6)</f>
        <v>AlphaOmega</v>
      </c>
      <c r="M2137" t="str">
        <f>_xlfn.XLOOKUP(G2137,dMateriaPrima!$A$2:$A$12,dMateriaPrima!$B$2:$B$12)</f>
        <v>Areia</v>
      </c>
      <c r="N2137" s="2">
        <f>_xlfn.XLOOKUP(G2137,dMateriaPrima!$A$2:$A$12,dMateriaPrima!$C$2:$C$12)</f>
        <v>3.59</v>
      </c>
      <c r="O2137" s="3">
        <f t="shared" si="165"/>
        <v>7.18</v>
      </c>
      <c r="P2137" s="4">
        <f t="shared" si="166"/>
        <v>0</v>
      </c>
      <c r="Q2137" s="3">
        <f t="shared" si="167"/>
        <v>7.18</v>
      </c>
      <c r="R2137" t="str">
        <f t="shared" si="168"/>
        <v>Em atraso</v>
      </c>
      <c r="S2137" s="5">
        <f t="shared" si="169"/>
        <v>2</v>
      </c>
    </row>
    <row r="2138" spans="1:19" x14ac:dyDescent="0.25">
      <c r="A2138">
        <v>2137</v>
      </c>
      <c r="B2138" s="1">
        <v>43789</v>
      </c>
      <c r="C2138" s="1">
        <v>43789</v>
      </c>
      <c r="D2138" s="1">
        <v>43801</v>
      </c>
      <c r="E2138" s="1">
        <v>43805</v>
      </c>
      <c r="F2138">
        <v>2</v>
      </c>
      <c r="G2138">
        <v>7</v>
      </c>
      <c r="H2138">
        <v>391</v>
      </c>
      <c r="I2138" s="6">
        <v>0</v>
      </c>
      <c r="J2138">
        <v>2</v>
      </c>
      <c r="K2138" t="str">
        <f>_xlfn.XLOOKUP(fCompras!F2138,dComprador!$A$2:$A$7,dComprador!$B$2:$B$7)</f>
        <v>João</v>
      </c>
      <c r="L2138" t="str">
        <f>_xlfn.XLOOKUP(J2138,dFornecedor!$A$2:$A$6,dFornecedor!$B$2:$B$6)</f>
        <v>Minerva</v>
      </c>
      <c r="M2138" t="str">
        <f>_xlfn.XLOOKUP(G2138,dMateriaPrima!$A$2:$A$12,dMateriaPrima!$B$2:$B$12)</f>
        <v>Poliéster</v>
      </c>
      <c r="N2138" s="2">
        <f>_xlfn.XLOOKUP(G2138,dMateriaPrima!$A$2:$A$12,dMateriaPrima!$C$2:$C$12)</f>
        <v>8</v>
      </c>
      <c r="O2138" s="3">
        <f t="shared" si="165"/>
        <v>3128</v>
      </c>
      <c r="P2138" s="4">
        <f t="shared" si="166"/>
        <v>0</v>
      </c>
      <c r="Q2138" s="3">
        <f t="shared" si="167"/>
        <v>3128</v>
      </c>
      <c r="R2138" t="str">
        <f t="shared" si="168"/>
        <v>Em atraso</v>
      </c>
      <c r="S2138" s="5">
        <f t="shared" si="169"/>
        <v>4</v>
      </c>
    </row>
    <row r="2139" spans="1:19" x14ac:dyDescent="0.25">
      <c r="A2139">
        <v>2138</v>
      </c>
      <c r="B2139" s="1">
        <v>43789</v>
      </c>
      <c r="C2139" s="1">
        <v>43789</v>
      </c>
      <c r="D2139" s="1">
        <v>43800</v>
      </c>
      <c r="E2139" s="1">
        <v>43803</v>
      </c>
      <c r="F2139">
        <v>2</v>
      </c>
      <c r="G2139">
        <v>9</v>
      </c>
      <c r="H2139">
        <v>151</v>
      </c>
      <c r="I2139" s="6">
        <v>0</v>
      </c>
      <c r="J2139">
        <v>4</v>
      </c>
      <c r="K2139" t="str">
        <f>_xlfn.XLOOKUP(fCompras!F2139,dComprador!$A$2:$A$7,dComprador!$B$2:$B$7)</f>
        <v>João</v>
      </c>
      <c r="L2139" t="str">
        <f>_xlfn.XLOOKUP(J2139,dFornecedor!$A$2:$A$6,dFornecedor!$B$2:$B$6)</f>
        <v>AlphaOmega</v>
      </c>
      <c r="M2139" t="str">
        <f>_xlfn.XLOOKUP(G2139,dMateriaPrima!$A$2:$A$12,dMateriaPrima!$B$2:$B$12)</f>
        <v>Couro</v>
      </c>
      <c r="N2139" s="2">
        <f>_xlfn.XLOOKUP(G2139,dMateriaPrima!$A$2:$A$12,dMateriaPrima!$C$2:$C$12)</f>
        <v>4.4000000000000004</v>
      </c>
      <c r="O2139" s="3">
        <f t="shared" si="165"/>
        <v>664.40000000000009</v>
      </c>
      <c r="P2139" s="4">
        <f t="shared" si="166"/>
        <v>0</v>
      </c>
      <c r="Q2139" s="3">
        <f t="shared" si="167"/>
        <v>664.40000000000009</v>
      </c>
      <c r="R2139" t="str">
        <f t="shared" si="168"/>
        <v>Em atraso</v>
      </c>
      <c r="S2139" s="5">
        <f t="shared" si="169"/>
        <v>3</v>
      </c>
    </row>
    <row r="2140" spans="1:19" x14ac:dyDescent="0.25">
      <c r="A2140">
        <v>2139</v>
      </c>
      <c r="B2140" s="1">
        <v>43789</v>
      </c>
      <c r="C2140" s="1">
        <v>43789</v>
      </c>
      <c r="D2140" s="1">
        <v>43806</v>
      </c>
      <c r="E2140" s="1">
        <v>43809</v>
      </c>
      <c r="F2140">
        <v>1</v>
      </c>
      <c r="G2140">
        <v>1</v>
      </c>
      <c r="H2140">
        <v>35</v>
      </c>
      <c r="I2140" s="6">
        <v>0</v>
      </c>
      <c r="J2140">
        <v>2</v>
      </c>
      <c r="K2140" t="str">
        <f>_xlfn.XLOOKUP(fCompras!F2140,dComprador!$A$2:$A$7,dComprador!$B$2:$B$7)</f>
        <v>Alon</v>
      </c>
      <c r="L2140" t="str">
        <f>_xlfn.XLOOKUP(J2140,dFornecedor!$A$2:$A$6,dFornecedor!$B$2:$B$6)</f>
        <v>Minerva</v>
      </c>
      <c r="M2140" t="str">
        <f>_xlfn.XLOOKUP(G2140,dMateriaPrima!$A$2:$A$12,dMateriaPrima!$B$2:$B$12)</f>
        <v>Tecido</v>
      </c>
      <c r="N2140" s="2">
        <f>_xlfn.XLOOKUP(G2140,dMateriaPrima!$A$2:$A$12,dMateriaPrima!$C$2:$C$12)</f>
        <v>18</v>
      </c>
      <c r="O2140" s="3">
        <f t="shared" si="165"/>
        <v>630</v>
      </c>
      <c r="P2140" s="4">
        <f t="shared" si="166"/>
        <v>0</v>
      </c>
      <c r="Q2140" s="3">
        <f t="shared" si="167"/>
        <v>630</v>
      </c>
      <c r="R2140" t="str">
        <f t="shared" si="168"/>
        <v>Em atraso</v>
      </c>
      <c r="S2140" s="5">
        <f t="shared" si="169"/>
        <v>3</v>
      </c>
    </row>
    <row r="2141" spans="1:19" x14ac:dyDescent="0.25">
      <c r="A2141">
        <v>2140</v>
      </c>
      <c r="B2141" s="1">
        <v>43789</v>
      </c>
      <c r="C2141" s="1">
        <v>43790</v>
      </c>
      <c r="D2141" s="1">
        <v>43806</v>
      </c>
      <c r="E2141" s="1">
        <v>43805</v>
      </c>
      <c r="F2141">
        <v>2</v>
      </c>
      <c r="G2141">
        <v>1</v>
      </c>
      <c r="H2141">
        <v>12</v>
      </c>
      <c r="I2141" s="6">
        <v>0</v>
      </c>
      <c r="J2141">
        <v>3</v>
      </c>
      <c r="K2141" t="str">
        <f>_xlfn.XLOOKUP(fCompras!F2141,dComprador!$A$2:$A$7,dComprador!$B$2:$B$7)</f>
        <v>João</v>
      </c>
      <c r="L2141" t="str">
        <f>_xlfn.XLOOKUP(J2141,dFornecedor!$A$2:$A$6,dFornecedor!$B$2:$B$6)</f>
        <v>StepUp</v>
      </c>
      <c r="M2141" t="str">
        <f>_xlfn.XLOOKUP(G2141,dMateriaPrima!$A$2:$A$12,dMateriaPrima!$B$2:$B$12)</f>
        <v>Tecido</v>
      </c>
      <c r="N2141" s="2">
        <f>_xlfn.XLOOKUP(G2141,dMateriaPrima!$A$2:$A$12,dMateriaPrima!$C$2:$C$12)</f>
        <v>18</v>
      </c>
      <c r="O2141" s="3">
        <f t="shared" si="165"/>
        <v>216</v>
      </c>
      <c r="P2141" s="4">
        <f t="shared" si="166"/>
        <v>0</v>
      </c>
      <c r="Q2141" s="3">
        <f t="shared" si="167"/>
        <v>216</v>
      </c>
      <c r="R2141" t="str">
        <f t="shared" si="168"/>
        <v>No prazo</v>
      </c>
      <c r="S2141" s="5">
        <f t="shared" si="169"/>
        <v>0</v>
      </c>
    </row>
    <row r="2142" spans="1:19" x14ac:dyDescent="0.25">
      <c r="A2142">
        <v>2141</v>
      </c>
      <c r="B2142" s="1">
        <v>43789</v>
      </c>
      <c r="C2142" s="1">
        <v>43795</v>
      </c>
      <c r="D2142" s="1">
        <v>43822</v>
      </c>
      <c r="E2142" s="1">
        <v>43823</v>
      </c>
      <c r="F2142">
        <v>1</v>
      </c>
      <c r="G2142">
        <v>1</v>
      </c>
      <c r="H2142">
        <v>32</v>
      </c>
      <c r="I2142" s="6">
        <v>0</v>
      </c>
      <c r="J2142">
        <v>3</v>
      </c>
      <c r="K2142" t="str">
        <f>_xlfn.XLOOKUP(fCompras!F2142,dComprador!$A$2:$A$7,dComprador!$B$2:$B$7)</f>
        <v>Alon</v>
      </c>
      <c r="L2142" t="str">
        <f>_xlfn.XLOOKUP(J2142,dFornecedor!$A$2:$A$6,dFornecedor!$B$2:$B$6)</f>
        <v>StepUp</v>
      </c>
      <c r="M2142" t="str">
        <f>_xlfn.XLOOKUP(G2142,dMateriaPrima!$A$2:$A$12,dMateriaPrima!$B$2:$B$12)</f>
        <v>Tecido</v>
      </c>
      <c r="N2142" s="2">
        <f>_xlfn.XLOOKUP(G2142,dMateriaPrima!$A$2:$A$12,dMateriaPrima!$C$2:$C$12)</f>
        <v>18</v>
      </c>
      <c r="O2142" s="3">
        <f t="shared" si="165"/>
        <v>576</v>
      </c>
      <c r="P2142" s="4">
        <f t="shared" si="166"/>
        <v>0</v>
      </c>
      <c r="Q2142" s="3">
        <f t="shared" si="167"/>
        <v>576</v>
      </c>
      <c r="R2142" t="str">
        <f t="shared" si="168"/>
        <v>Em atraso</v>
      </c>
      <c r="S2142" s="5">
        <f t="shared" si="169"/>
        <v>1</v>
      </c>
    </row>
    <row r="2143" spans="1:19" x14ac:dyDescent="0.25">
      <c r="A2143">
        <v>2142</v>
      </c>
      <c r="B2143" s="1">
        <v>43789</v>
      </c>
      <c r="C2143" s="1">
        <v>43789</v>
      </c>
      <c r="D2143" s="1">
        <v>43810</v>
      </c>
      <c r="E2143" s="1">
        <v>43812</v>
      </c>
      <c r="F2143">
        <v>1</v>
      </c>
      <c r="G2143">
        <v>5</v>
      </c>
      <c r="H2143">
        <v>11</v>
      </c>
      <c r="I2143" s="6">
        <v>0</v>
      </c>
      <c r="J2143">
        <v>2</v>
      </c>
      <c r="K2143" t="str">
        <f>_xlfn.XLOOKUP(fCompras!F2143,dComprador!$A$2:$A$7,dComprador!$B$2:$B$7)</f>
        <v>Alon</v>
      </c>
      <c r="L2143" t="str">
        <f>_xlfn.XLOOKUP(J2143,dFornecedor!$A$2:$A$6,dFornecedor!$B$2:$B$6)</f>
        <v>Minerva</v>
      </c>
      <c r="M2143" t="str">
        <f>_xlfn.XLOOKUP(G2143,dMateriaPrima!$A$2:$A$12,dMateriaPrima!$B$2:$B$12)</f>
        <v>Areia</v>
      </c>
      <c r="N2143" s="2">
        <f>_xlfn.XLOOKUP(G2143,dMateriaPrima!$A$2:$A$12,dMateriaPrima!$C$2:$C$12)</f>
        <v>3.59</v>
      </c>
      <c r="O2143" s="3">
        <f t="shared" si="165"/>
        <v>39.489999999999995</v>
      </c>
      <c r="P2143" s="4">
        <f t="shared" si="166"/>
        <v>0</v>
      </c>
      <c r="Q2143" s="3">
        <f t="shared" si="167"/>
        <v>39.489999999999995</v>
      </c>
      <c r="R2143" t="str">
        <f t="shared" si="168"/>
        <v>Em atraso</v>
      </c>
      <c r="S2143" s="5">
        <f t="shared" si="169"/>
        <v>2</v>
      </c>
    </row>
    <row r="2144" spans="1:19" x14ac:dyDescent="0.25">
      <c r="A2144">
        <v>2143</v>
      </c>
      <c r="B2144" s="1">
        <v>43790</v>
      </c>
      <c r="C2144" s="1">
        <v>43800</v>
      </c>
      <c r="D2144" s="1">
        <v>43802</v>
      </c>
      <c r="E2144" s="1">
        <v>43803</v>
      </c>
      <c r="F2144">
        <v>4</v>
      </c>
      <c r="G2144">
        <v>6</v>
      </c>
      <c r="H2144">
        <v>591</v>
      </c>
      <c r="I2144" s="6">
        <v>0</v>
      </c>
      <c r="J2144">
        <v>3</v>
      </c>
      <c r="K2144" t="str">
        <f>_xlfn.XLOOKUP(fCompras!F2144,dComprador!$A$2:$A$7,dComprador!$B$2:$B$7)</f>
        <v>Lira</v>
      </c>
      <c r="L2144" t="str">
        <f>_xlfn.XLOOKUP(J2144,dFornecedor!$A$2:$A$6,dFornecedor!$B$2:$B$6)</f>
        <v>StepUp</v>
      </c>
      <c r="M2144" t="str">
        <f>_xlfn.XLOOKUP(G2144,dMateriaPrima!$A$2:$A$12,dMateriaPrima!$B$2:$B$12)</f>
        <v>Fio Algodão</v>
      </c>
      <c r="N2144" s="2">
        <f>_xlfn.XLOOKUP(G2144,dMateriaPrima!$A$2:$A$12,dMateriaPrima!$C$2:$C$12)</f>
        <v>55.9</v>
      </c>
      <c r="O2144" s="3">
        <f t="shared" si="165"/>
        <v>33036.9</v>
      </c>
      <c r="P2144" s="4">
        <f t="shared" si="166"/>
        <v>0</v>
      </c>
      <c r="Q2144" s="3">
        <f t="shared" si="167"/>
        <v>33036.9</v>
      </c>
      <c r="R2144" t="str">
        <f t="shared" si="168"/>
        <v>Em atraso</v>
      </c>
      <c r="S2144" s="5">
        <f t="shared" si="169"/>
        <v>1</v>
      </c>
    </row>
    <row r="2145" spans="1:19" x14ac:dyDescent="0.25">
      <c r="A2145">
        <v>2144</v>
      </c>
      <c r="B2145" s="1">
        <v>43790</v>
      </c>
      <c r="C2145" s="1">
        <v>43791</v>
      </c>
      <c r="D2145" s="1">
        <v>43799</v>
      </c>
      <c r="E2145" s="1">
        <v>43799</v>
      </c>
      <c r="F2145">
        <v>4</v>
      </c>
      <c r="G2145">
        <v>3</v>
      </c>
      <c r="H2145">
        <v>277</v>
      </c>
      <c r="I2145" s="6">
        <v>0</v>
      </c>
      <c r="J2145">
        <v>3</v>
      </c>
      <c r="K2145" t="str">
        <f>_xlfn.XLOOKUP(fCompras!F2145,dComprador!$A$2:$A$7,dComprador!$B$2:$B$7)</f>
        <v>Lira</v>
      </c>
      <c r="L2145" t="str">
        <f>_xlfn.XLOOKUP(J2145,dFornecedor!$A$2:$A$6,dFornecedor!$B$2:$B$6)</f>
        <v>StepUp</v>
      </c>
      <c r="M2145" t="str">
        <f>_xlfn.XLOOKUP(G2145,dMateriaPrima!$A$2:$A$12,dMateriaPrima!$B$2:$B$12)</f>
        <v>Barra Metal</v>
      </c>
      <c r="N2145" s="2">
        <f>_xlfn.XLOOKUP(G2145,dMateriaPrima!$A$2:$A$12,dMateriaPrima!$C$2:$C$12)</f>
        <v>565</v>
      </c>
      <c r="O2145" s="3">
        <f t="shared" si="165"/>
        <v>156505</v>
      </c>
      <c r="P2145" s="4">
        <f t="shared" si="166"/>
        <v>0</v>
      </c>
      <c r="Q2145" s="3">
        <f t="shared" si="167"/>
        <v>156505</v>
      </c>
      <c r="R2145" t="str">
        <f t="shared" si="168"/>
        <v>No prazo</v>
      </c>
      <c r="S2145" s="5">
        <f t="shared" si="169"/>
        <v>0</v>
      </c>
    </row>
    <row r="2146" spans="1:19" x14ac:dyDescent="0.25">
      <c r="A2146">
        <v>2145</v>
      </c>
      <c r="B2146" s="1">
        <v>43790</v>
      </c>
      <c r="C2146" s="1">
        <v>43799</v>
      </c>
      <c r="D2146" s="1">
        <v>43800</v>
      </c>
      <c r="E2146" s="1">
        <v>43802</v>
      </c>
      <c r="F2146">
        <v>4</v>
      </c>
      <c r="G2146">
        <v>1</v>
      </c>
      <c r="H2146">
        <v>119</v>
      </c>
      <c r="I2146" s="6">
        <v>0</v>
      </c>
      <c r="J2146">
        <v>3</v>
      </c>
      <c r="K2146" t="str">
        <f>_xlfn.XLOOKUP(fCompras!F2146,dComprador!$A$2:$A$7,dComprador!$B$2:$B$7)</f>
        <v>Lira</v>
      </c>
      <c r="L2146" t="str">
        <f>_xlfn.XLOOKUP(J2146,dFornecedor!$A$2:$A$6,dFornecedor!$B$2:$B$6)</f>
        <v>StepUp</v>
      </c>
      <c r="M2146" t="str">
        <f>_xlfn.XLOOKUP(G2146,dMateriaPrima!$A$2:$A$12,dMateriaPrima!$B$2:$B$12)</f>
        <v>Tecido</v>
      </c>
      <c r="N2146" s="2">
        <f>_xlfn.XLOOKUP(G2146,dMateriaPrima!$A$2:$A$12,dMateriaPrima!$C$2:$C$12)</f>
        <v>18</v>
      </c>
      <c r="O2146" s="3">
        <f t="shared" si="165"/>
        <v>2142</v>
      </c>
      <c r="P2146" s="4">
        <f t="shared" si="166"/>
        <v>0</v>
      </c>
      <c r="Q2146" s="3">
        <f t="shared" si="167"/>
        <v>2142</v>
      </c>
      <c r="R2146" t="str">
        <f t="shared" si="168"/>
        <v>Em atraso</v>
      </c>
      <c r="S2146" s="5">
        <f t="shared" si="169"/>
        <v>2</v>
      </c>
    </row>
    <row r="2147" spans="1:19" x14ac:dyDescent="0.25">
      <c r="A2147">
        <v>2146</v>
      </c>
      <c r="B2147" s="1">
        <v>43790</v>
      </c>
      <c r="C2147" s="1">
        <v>43791</v>
      </c>
      <c r="D2147" s="1">
        <v>43797</v>
      </c>
      <c r="E2147" s="1">
        <v>43797</v>
      </c>
      <c r="F2147">
        <v>4</v>
      </c>
      <c r="G2147">
        <v>10</v>
      </c>
      <c r="H2147">
        <v>54</v>
      </c>
      <c r="I2147" s="6">
        <v>0</v>
      </c>
      <c r="J2147">
        <v>3</v>
      </c>
      <c r="K2147" t="str">
        <f>_xlfn.XLOOKUP(fCompras!F2147,dComprador!$A$2:$A$7,dComprador!$B$2:$B$7)</f>
        <v>Lira</v>
      </c>
      <c r="L2147" t="str">
        <f>_xlfn.XLOOKUP(J2147,dFornecedor!$A$2:$A$6,dFornecedor!$B$2:$B$6)</f>
        <v>StepUp</v>
      </c>
      <c r="M2147" t="str">
        <f>_xlfn.XLOOKUP(G2147,dMateriaPrima!$A$2:$A$12,dMateriaPrima!$B$2:$B$12)</f>
        <v>Pedra Britada</v>
      </c>
      <c r="N2147" s="2">
        <f>_xlfn.XLOOKUP(G2147,dMateriaPrima!$A$2:$A$12,dMateriaPrima!$C$2:$C$12)</f>
        <v>56</v>
      </c>
      <c r="O2147" s="3">
        <f t="shared" si="165"/>
        <v>3024</v>
      </c>
      <c r="P2147" s="4">
        <f t="shared" si="166"/>
        <v>0</v>
      </c>
      <c r="Q2147" s="3">
        <f t="shared" si="167"/>
        <v>3024</v>
      </c>
      <c r="R2147" t="str">
        <f t="shared" si="168"/>
        <v>No prazo</v>
      </c>
      <c r="S2147" s="5">
        <f t="shared" si="169"/>
        <v>0</v>
      </c>
    </row>
    <row r="2148" spans="1:19" x14ac:dyDescent="0.25">
      <c r="A2148">
        <v>2147</v>
      </c>
      <c r="B2148" s="1">
        <v>43790</v>
      </c>
      <c r="C2148" s="1">
        <v>43793</v>
      </c>
      <c r="D2148" s="1">
        <v>43801</v>
      </c>
      <c r="E2148" s="1">
        <v>43803</v>
      </c>
      <c r="F2148">
        <v>4</v>
      </c>
      <c r="G2148">
        <v>9</v>
      </c>
      <c r="H2148">
        <v>146</v>
      </c>
      <c r="I2148" s="6">
        <v>0</v>
      </c>
      <c r="J2148">
        <v>5</v>
      </c>
      <c r="K2148" t="str">
        <f>_xlfn.XLOOKUP(fCompras!F2148,dComprador!$A$2:$A$7,dComprador!$B$2:$B$7)</f>
        <v>Lira</v>
      </c>
      <c r="L2148" t="str">
        <f>_xlfn.XLOOKUP(J2148,dFornecedor!$A$2:$A$6,dFornecedor!$B$2:$B$6)</f>
        <v>Atlas</v>
      </c>
      <c r="M2148" t="str">
        <f>_xlfn.XLOOKUP(G2148,dMateriaPrima!$A$2:$A$12,dMateriaPrima!$B$2:$B$12)</f>
        <v>Couro</v>
      </c>
      <c r="N2148" s="2">
        <f>_xlfn.XLOOKUP(G2148,dMateriaPrima!$A$2:$A$12,dMateriaPrima!$C$2:$C$12)</f>
        <v>4.4000000000000004</v>
      </c>
      <c r="O2148" s="3">
        <f t="shared" si="165"/>
        <v>642.40000000000009</v>
      </c>
      <c r="P2148" s="4">
        <f t="shared" si="166"/>
        <v>0</v>
      </c>
      <c r="Q2148" s="3">
        <f t="shared" si="167"/>
        <v>642.40000000000009</v>
      </c>
      <c r="R2148" t="str">
        <f t="shared" si="168"/>
        <v>Em atraso</v>
      </c>
      <c r="S2148" s="5">
        <f t="shared" si="169"/>
        <v>2</v>
      </c>
    </row>
    <row r="2149" spans="1:19" x14ac:dyDescent="0.25">
      <c r="A2149">
        <v>2148</v>
      </c>
      <c r="B2149" s="1">
        <v>43790</v>
      </c>
      <c r="C2149" s="1">
        <v>43798</v>
      </c>
      <c r="D2149" s="1">
        <v>43808</v>
      </c>
      <c r="E2149" s="1">
        <v>43808</v>
      </c>
      <c r="F2149">
        <v>1</v>
      </c>
      <c r="G2149">
        <v>8</v>
      </c>
      <c r="H2149">
        <v>249</v>
      </c>
      <c r="I2149" s="6">
        <v>0</v>
      </c>
      <c r="J2149">
        <v>2</v>
      </c>
      <c r="K2149" t="str">
        <f>_xlfn.XLOOKUP(fCompras!F2149,dComprador!$A$2:$A$7,dComprador!$B$2:$B$7)</f>
        <v>Alon</v>
      </c>
      <c r="L2149" t="str">
        <f>_xlfn.XLOOKUP(J2149,dFornecedor!$A$2:$A$6,dFornecedor!$B$2:$B$6)</f>
        <v>Minerva</v>
      </c>
      <c r="M2149" t="str">
        <f>_xlfn.XLOOKUP(G2149,dMateriaPrima!$A$2:$A$12,dMateriaPrima!$B$2:$B$12)</f>
        <v>Cimento</v>
      </c>
      <c r="N2149" s="2">
        <f>_xlfn.XLOOKUP(G2149,dMateriaPrima!$A$2:$A$12,dMateriaPrima!$C$2:$C$12)</f>
        <v>23</v>
      </c>
      <c r="O2149" s="3">
        <f t="shared" si="165"/>
        <v>5727</v>
      </c>
      <c r="P2149" s="4">
        <f t="shared" si="166"/>
        <v>0</v>
      </c>
      <c r="Q2149" s="3">
        <f t="shared" si="167"/>
        <v>5727</v>
      </c>
      <c r="R2149" t="str">
        <f t="shared" si="168"/>
        <v>No prazo</v>
      </c>
      <c r="S2149" s="5">
        <f t="shared" si="169"/>
        <v>0</v>
      </c>
    </row>
    <row r="2150" spans="1:19" x14ac:dyDescent="0.25">
      <c r="A2150">
        <v>2149</v>
      </c>
      <c r="B2150" s="1">
        <v>43790</v>
      </c>
      <c r="C2150" s="1">
        <v>43795</v>
      </c>
      <c r="D2150" s="1">
        <v>43811</v>
      </c>
      <c r="E2150" s="1">
        <v>43811</v>
      </c>
      <c r="F2150">
        <v>1</v>
      </c>
      <c r="G2150">
        <v>5</v>
      </c>
      <c r="H2150">
        <v>42</v>
      </c>
      <c r="I2150" s="6">
        <v>0.38</v>
      </c>
      <c r="J2150">
        <v>5</v>
      </c>
      <c r="K2150" t="str">
        <f>_xlfn.XLOOKUP(fCompras!F2150,dComprador!$A$2:$A$7,dComprador!$B$2:$B$7)</f>
        <v>Alon</v>
      </c>
      <c r="L2150" t="str">
        <f>_xlfn.XLOOKUP(J2150,dFornecedor!$A$2:$A$6,dFornecedor!$B$2:$B$6)</f>
        <v>Atlas</v>
      </c>
      <c r="M2150" t="str">
        <f>_xlfn.XLOOKUP(G2150,dMateriaPrima!$A$2:$A$12,dMateriaPrima!$B$2:$B$12)</f>
        <v>Areia</v>
      </c>
      <c r="N2150" s="2">
        <f>_xlfn.XLOOKUP(G2150,dMateriaPrima!$A$2:$A$12,dMateriaPrima!$C$2:$C$12)</f>
        <v>3.59</v>
      </c>
      <c r="O2150" s="3">
        <f t="shared" si="165"/>
        <v>150.78</v>
      </c>
      <c r="P2150" s="4">
        <f t="shared" si="166"/>
        <v>57.296399999999998</v>
      </c>
      <c r="Q2150" s="3">
        <f t="shared" si="167"/>
        <v>93.483599999999996</v>
      </c>
      <c r="R2150" t="str">
        <f t="shared" si="168"/>
        <v>No prazo</v>
      </c>
      <c r="S2150" s="5">
        <f t="shared" si="169"/>
        <v>0</v>
      </c>
    </row>
    <row r="2151" spans="1:19" x14ac:dyDescent="0.25">
      <c r="A2151">
        <v>2150</v>
      </c>
      <c r="B2151" s="1">
        <v>43790</v>
      </c>
      <c r="C2151" s="1">
        <v>43790</v>
      </c>
      <c r="D2151" s="1">
        <v>43804</v>
      </c>
      <c r="E2151" s="1">
        <v>43806</v>
      </c>
      <c r="F2151">
        <v>2</v>
      </c>
      <c r="G2151">
        <v>7</v>
      </c>
      <c r="H2151">
        <v>103</v>
      </c>
      <c r="I2151" s="6">
        <v>0.28999999999999998</v>
      </c>
      <c r="J2151">
        <v>4</v>
      </c>
      <c r="K2151" t="str">
        <f>_xlfn.XLOOKUP(fCompras!F2151,dComprador!$A$2:$A$7,dComprador!$B$2:$B$7)</f>
        <v>João</v>
      </c>
      <c r="L2151" t="str">
        <f>_xlfn.XLOOKUP(J2151,dFornecedor!$A$2:$A$6,dFornecedor!$B$2:$B$6)</f>
        <v>AlphaOmega</v>
      </c>
      <c r="M2151" t="str">
        <f>_xlfn.XLOOKUP(G2151,dMateriaPrima!$A$2:$A$12,dMateriaPrima!$B$2:$B$12)</f>
        <v>Poliéster</v>
      </c>
      <c r="N2151" s="2">
        <f>_xlfn.XLOOKUP(G2151,dMateriaPrima!$A$2:$A$12,dMateriaPrima!$C$2:$C$12)</f>
        <v>8</v>
      </c>
      <c r="O2151" s="3">
        <f t="shared" si="165"/>
        <v>824</v>
      </c>
      <c r="P2151" s="4">
        <f t="shared" si="166"/>
        <v>238.95999999999998</v>
      </c>
      <c r="Q2151" s="3">
        <f t="shared" si="167"/>
        <v>585.04</v>
      </c>
      <c r="R2151" t="str">
        <f t="shared" si="168"/>
        <v>Em atraso</v>
      </c>
      <c r="S2151" s="5">
        <f t="shared" si="169"/>
        <v>2</v>
      </c>
    </row>
    <row r="2152" spans="1:19" x14ac:dyDescent="0.25">
      <c r="A2152">
        <v>2151</v>
      </c>
      <c r="B2152" s="1">
        <v>43791</v>
      </c>
      <c r="C2152" s="1">
        <v>43791</v>
      </c>
      <c r="D2152" s="1">
        <v>43798</v>
      </c>
      <c r="E2152" s="1">
        <v>43798</v>
      </c>
      <c r="F2152">
        <v>4</v>
      </c>
      <c r="G2152">
        <v>7</v>
      </c>
      <c r="H2152">
        <v>9</v>
      </c>
      <c r="I2152" s="6">
        <v>0</v>
      </c>
      <c r="J2152">
        <v>2</v>
      </c>
      <c r="K2152" t="str">
        <f>_xlfn.XLOOKUP(fCompras!F2152,dComprador!$A$2:$A$7,dComprador!$B$2:$B$7)</f>
        <v>Lira</v>
      </c>
      <c r="L2152" t="str">
        <f>_xlfn.XLOOKUP(J2152,dFornecedor!$A$2:$A$6,dFornecedor!$B$2:$B$6)</f>
        <v>Minerva</v>
      </c>
      <c r="M2152" t="str">
        <f>_xlfn.XLOOKUP(G2152,dMateriaPrima!$A$2:$A$12,dMateriaPrima!$B$2:$B$12)</f>
        <v>Poliéster</v>
      </c>
      <c r="N2152" s="2">
        <f>_xlfn.XLOOKUP(G2152,dMateriaPrima!$A$2:$A$12,dMateriaPrima!$C$2:$C$12)</f>
        <v>8</v>
      </c>
      <c r="O2152" s="3">
        <f t="shared" si="165"/>
        <v>72</v>
      </c>
      <c r="P2152" s="4">
        <f t="shared" si="166"/>
        <v>0</v>
      </c>
      <c r="Q2152" s="3">
        <f t="shared" si="167"/>
        <v>72</v>
      </c>
      <c r="R2152" t="str">
        <f t="shared" si="168"/>
        <v>No prazo</v>
      </c>
      <c r="S2152" s="5">
        <f t="shared" si="169"/>
        <v>0</v>
      </c>
    </row>
    <row r="2153" spans="1:19" x14ac:dyDescent="0.25">
      <c r="A2153">
        <v>2152</v>
      </c>
      <c r="B2153" s="1">
        <v>43791</v>
      </c>
      <c r="C2153" s="1">
        <v>43800</v>
      </c>
      <c r="D2153" s="1">
        <v>43816</v>
      </c>
      <c r="E2153" s="1">
        <v>43816</v>
      </c>
      <c r="F2153">
        <v>1</v>
      </c>
      <c r="G2153">
        <v>9</v>
      </c>
      <c r="H2153">
        <v>283</v>
      </c>
      <c r="I2153" s="6">
        <v>0</v>
      </c>
      <c r="J2153">
        <v>2</v>
      </c>
      <c r="K2153" t="str">
        <f>_xlfn.XLOOKUP(fCompras!F2153,dComprador!$A$2:$A$7,dComprador!$B$2:$B$7)</f>
        <v>Alon</v>
      </c>
      <c r="L2153" t="str">
        <f>_xlfn.XLOOKUP(J2153,dFornecedor!$A$2:$A$6,dFornecedor!$B$2:$B$6)</f>
        <v>Minerva</v>
      </c>
      <c r="M2153" t="str">
        <f>_xlfn.XLOOKUP(G2153,dMateriaPrima!$A$2:$A$12,dMateriaPrima!$B$2:$B$12)</f>
        <v>Couro</v>
      </c>
      <c r="N2153" s="2">
        <f>_xlfn.XLOOKUP(G2153,dMateriaPrima!$A$2:$A$12,dMateriaPrima!$C$2:$C$12)</f>
        <v>4.4000000000000004</v>
      </c>
      <c r="O2153" s="3">
        <f t="shared" si="165"/>
        <v>1245.2</v>
      </c>
      <c r="P2153" s="4">
        <f t="shared" si="166"/>
        <v>0</v>
      </c>
      <c r="Q2153" s="3">
        <f t="shared" si="167"/>
        <v>1245.2</v>
      </c>
      <c r="R2153" t="str">
        <f t="shared" si="168"/>
        <v>No prazo</v>
      </c>
      <c r="S2153" s="5">
        <f t="shared" si="169"/>
        <v>0</v>
      </c>
    </row>
    <row r="2154" spans="1:19" x14ac:dyDescent="0.25">
      <c r="A2154">
        <v>2153</v>
      </c>
      <c r="B2154" s="1">
        <v>43791</v>
      </c>
      <c r="C2154" s="1">
        <v>43791</v>
      </c>
      <c r="D2154" s="1">
        <v>43797</v>
      </c>
      <c r="E2154" s="1">
        <v>43802</v>
      </c>
      <c r="F2154">
        <v>4</v>
      </c>
      <c r="G2154">
        <v>7</v>
      </c>
      <c r="H2154">
        <v>212</v>
      </c>
      <c r="I2154" s="6">
        <v>0</v>
      </c>
      <c r="J2154">
        <v>2</v>
      </c>
      <c r="K2154" t="str">
        <f>_xlfn.XLOOKUP(fCompras!F2154,dComprador!$A$2:$A$7,dComprador!$B$2:$B$7)</f>
        <v>Lira</v>
      </c>
      <c r="L2154" t="str">
        <f>_xlfn.XLOOKUP(J2154,dFornecedor!$A$2:$A$6,dFornecedor!$B$2:$B$6)</f>
        <v>Minerva</v>
      </c>
      <c r="M2154" t="str">
        <f>_xlfn.XLOOKUP(G2154,dMateriaPrima!$A$2:$A$12,dMateriaPrima!$B$2:$B$12)</f>
        <v>Poliéster</v>
      </c>
      <c r="N2154" s="2">
        <f>_xlfn.XLOOKUP(G2154,dMateriaPrima!$A$2:$A$12,dMateriaPrima!$C$2:$C$12)</f>
        <v>8</v>
      </c>
      <c r="O2154" s="3">
        <f t="shared" si="165"/>
        <v>1696</v>
      </c>
      <c r="P2154" s="4">
        <f t="shared" si="166"/>
        <v>0</v>
      </c>
      <c r="Q2154" s="3">
        <f t="shared" si="167"/>
        <v>1696</v>
      </c>
      <c r="R2154" t="str">
        <f t="shared" si="168"/>
        <v>Em atraso</v>
      </c>
      <c r="S2154" s="5">
        <f t="shared" si="169"/>
        <v>5</v>
      </c>
    </row>
    <row r="2155" spans="1:19" x14ac:dyDescent="0.25">
      <c r="A2155">
        <v>2154</v>
      </c>
      <c r="B2155" s="1">
        <v>43791</v>
      </c>
      <c r="C2155" s="1">
        <v>43792</v>
      </c>
      <c r="D2155" s="1">
        <v>43799</v>
      </c>
      <c r="E2155" s="1">
        <v>43799</v>
      </c>
      <c r="F2155">
        <v>4</v>
      </c>
      <c r="G2155">
        <v>1</v>
      </c>
      <c r="H2155">
        <v>51</v>
      </c>
      <c r="I2155" s="6">
        <v>0</v>
      </c>
      <c r="J2155">
        <v>5</v>
      </c>
      <c r="K2155" t="str">
        <f>_xlfn.XLOOKUP(fCompras!F2155,dComprador!$A$2:$A$7,dComprador!$B$2:$B$7)</f>
        <v>Lira</v>
      </c>
      <c r="L2155" t="str">
        <f>_xlfn.XLOOKUP(J2155,dFornecedor!$A$2:$A$6,dFornecedor!$B$2:$B$6)</f>
        <v>Atlas</v>
      </c>
      <c r="M2155" t="str">
        <f>_xlfn.XLOOKUP(G2155,dMateriaPrima!$A$2:$A$12,dMateriaPrima!$B$2:$B$12)</f>
        <v>Tecido</v>
      </c>
      <c r="N2155" s="2">
        <f>_xlfn.XLOOKUP(G2155,dMateriaPrima!$A$2:$A$12,dMateriaPrima!$C$2:$C$12)</f>
        <v>18</v>
      </c>
      <c r="O2155" s="3">
        <f t="shared" si="165"/>
        <v>918</v>
      </c>
      <c r="P2155" s="4">
        <f t="shared" si="166"/>
        <v>0</v>
      </c>
      <c r="Q2155" s="3">
        <f t="shared" si="167"/>
        <v>918</v>
      </c>
      <c r="R2155" t="str">
        <f t="shared" si="168"/>
        <v>No prazo</v>
      </c>
      <c r="S2155" s="5">
        <f t="shared" si="169"/>
        <v>0</v>
      </c>
    </row>
    <row r="2156" spans="1:19" x14ac:dyDescent="0.25">
      <c r="A2156">
        <v>2155</v>
      </c>
      <c r="B2156" s="1">
        <v>43791</v>
      </c>
      <c r="C2156" s="1">
        <v>43798</v>
      </c>
      <c r="D2156" s="1">
        <v>43798</v>
      </c>
      <c r="E2156" s="1">
        <v>43798</v>
      </c>
      <c r="F2156">
        <v>4</v>
      </c>
      <c r="G2156">
        <v>9</v>
      </c>
      <c r="H2156">
        <v>149</v>
      </c>
      <c r="I2156" s="6">
        <v>0</v>
      </c>
      <c r="J2156">
        <v>1</v>
      </c>
      <c r="K2156" t="str">
        <f>_xlfn.XLOOKUP(fCompras!F2156,dComprador!$A$2:$A$7,dComprador!$B$2:$B$7)</f>
        <v>Lira</v>
      </c>
      <c r="L2156" t="str">
        <f>_xlfn.XLOOKUP(J2156,dFornecedor!$A$2:$A$6,dFornecedor!$B$2:$B$6)</f>
        <v>NorthShore</v>
      </c>
      <c r="M2156" t="str">
        <f>_xlfn.XLOOKUP(G2156,dMateriaPrima!$A$2:$A$12,dMateriaPrima!$B$2:$B$12)</f>
        <v>Couro</v>
      </c>
      <c r="N2156" s="2">
        <f>_xlfn.XLOOKUP(G2156,dMateriaPrima!$A$2:$A$12,dMateriaPrima!$C$2:$C$12)</f>
        <v>4.4000000000000004</v>
      </c>
      <c r="O2156" s="3">
        <f t="shared" si="165"/>
        <v>655.6</v>
      </c>
      <c r="P2156" s="4">
        <f t="shared" si="166"/>
        <v>0</v>
      </c>
      <c r="Q2156" s="3">
        <f t="shared" si="167"/>
        <v>655.6</v>
      </c>
      <c r="R2156" t="str">
        <f t="shared" si="168"/>
        <v>No prazo</v>
      </c>
      <c r="S2156" s="5">
        <f t="shared" si="169"/>
        <v>0</v>
      </c>
    </row>
    <row r="2157" spans="1:19" x14ac:dyDescent="0.25">
      <c r="A2157">
        <v>2156</v>
      </c>
      <c r="B2157" s="1">
        <v>43791</v>
      </c>
      <c r="C2157" s="1">
        <v>43797</v>
      </c>
      <c r="D2157" s="1">
        <v>43800</v>
      </c>
      <c r="E2157" s="1">
        <v>43804</v>
      </c>
      <c r="F2157">
        <v>4</v>
      </c>
      <c r="G2157">
        <v>6</v>
      </c>
      <c r="H2157">
        <v>499</v>
      </c>
      <c r="I2157" s="6">
        <v>0</v>
      </c>
      <c r="J2157">
        <v>5</v>
      </c>
      <c r="K2157" t="str">
        <f>_xlfn.XLOOKUP(fCompras!F2157,dComprador!$A$2:$A$7,dComprador!$B$2:$B$7)</f>
        <v>Lira</v>
      </c>
      <c r="L2157" t="str">
        <f>_xlfn.XLOOKUP(J2157,dFornecedor!$A$2:$A$6,dFornecedor!$B$2:$B$6)</f>
        <v>Atlas</v>
      </c>
      <c r="M2157" t="str">
        <f>_xlfn.XLOOKUP(G2157,dMateriaPrima!$A$2:$A$12,dMateriaPrima!$B$2:$B$12)</f>
        <v>Fio Algodão</v>
      </c>
      <c r="N2157" s="2">
        <f>_xlfn.XLOOKUP(G2157,dMateriaPrima!$A$2:$A$12,dMateriaPrima!$C$2:$C$12)</f>
        <v>55.9</v>
      </c>
      <c r="O2157" s="3">
        <f t="shared" si="165"/>
        <v>27894.1</v>
      </c>
      <c r="P2157" s="4">
        <f t="shared" si="166"/>
        <v>0</v>
      </c>
      <c r="Q2157" s="3">
        <f t="shared" si="167"/>
        <v>27894.1</v>
      </c>
      <c r="R2157" t="str">
        <f t="shared" si="168"/>
        <v>Em atraso</v>
      </c>
      <c r="S2157" s="5">
        <f t="shared" si="169"/>
        <v>4</v>
      </c>
    </row>
    <row r="2158" spans="1:19" x14ac:dyDescent="0.25">
      <c r="A2158">
        <v>2157</v>
      </c>
      <c r="B2158" s="1">
        <v>43791</v>
      </c>
      <c r="C2158" s="1">
        <v>43793</v>
      </c>
      <c r="D2158" s="1">
        <v>43798</v>
      </c>
      <c r="E2158" s="1">
        <v>43803</v>
      </c>
      <c r="F2158">
        <v>4</v>
      </c>
      <c r="G2158">
        <v>4</v>
      </c>
      <c r="H2158">
        <v>205</v>
      </c>
      <c r="I2158" s="6">
        <v>0</v>
      </c>
      <c r="J2158">
        <v>4</v>
      </c>
      <c r="K2158" t="str">
        <f>_xlfn.XLOOKUP(fCompras!F2158,dComprador!$A$2:$A$7,dComprador!$B$2:$B$7)</f>
        <v>Lira</v>
      </c>
      <c r="L2158" t="str">
        <f>_xlfn.XLOOKUP(J2158,dFornecedor!$A$2:$A$6,dFornecedor!$B$2:$B$6)</f>
        <v>AlphaOmega</v>
      </c>
      <c r="M2158" t="str">
        <f>_xlfn.XLOOKUP(G2158,dMateriaPrima!$A$2:$A$12,dMateriaPrima!$B$2:$B$12)</f>
        <v>Madeira</v>
      </c>
      <c r="N2158" s="2">
        <f>_xlfn.XLOOKUP(G2158,dMateriaPrima!$A$2:$A$12,dMateriaPrima!$C$2:$C$12)</f>
        <v>168</v>
      </c>
      <c r="O2158" s="3">
        <f t="shared" si="165"/>
        <v>34440</v>
      </c>
      <c r="P2158" s="4">
        <f t="shared" si="166"/>
        <v>0</v>
      </c>
      <c r="Q2158" s="3">
        <f t="shared" si="167"/>
        <v>34440</v>
      </c>
      <c r="R2158" t="str">
        <f t="shared" si="168"/>
        <v>Em atraso</v>
      </c>
      <c r="S2158" s="5">
        <f t="shared" si="169"/>
        <v>5</v>
      </c>
    </row>
    <row r="2159" spans="1:19" x14ac:dyDescent="0.25">
      <c r="A2159">
        <v>2158</v>
      </c>
      <c r="B2159" s="1">
        <v>43791</v>
      </c>
      <c r="C2159" s="1">
        <v>43791</v>
      </c>
      <c r="D2159" s="1">
        <v>43799</v>
      </c>
      <c r="E2159" s="1">
        <v>43801</v>
      </c>
      <c r="F2159">
        <v>4</v>
      </c>
      <c r="G2159">
        <v>1</v>
      </c>
      <c r="H2159">
        <v>33</v>
      </c>
      <c r="I2159" s="6">
        <v>0</v>
      </c>
      <c r="J2159">
        <v>5</v>
      </c>
      <c r="K2159" t="str">
        <f>_xlfn.XLOOKUP(fCompras!F2159,dComprador!$A$2:$A$7,dComprador!$B$2:$B$7)</f>
        <v>Lira</v>
      </c>
      <c r="L2159" t="str">
        <f>_xlfn.XLOOKUP(J2159,dFornecedor!$A$2:$A$6,dFornecedor!$B$2:$B$6)</f>
        <v>Atlas</v>
      </c>
      <c r="M2159" t="str">
        <f>_xlfn.XLOOKUP(G2159,dMateriaPrima!$A$2:$A$12,dMateriaPrima!$B$2:$B$12)</f>
        <v>Tecido</v>
      </c>
      <c r="N2159" s="2">
        <f>_xlfn.XLOOKUP(G2159,dMateriaPrima!$A$2:$A$12,dMateriaPrima!$C$2:$C$12)</f>
        <v>18</v>
      </c>
      <c r="O2159" s="3">
        <f t="shared" si="165"/>
        <v>594</v>
      </c>
      <c r="P2159" s="4">
        <f t="shared" si="166"/>
        <v>0</v>
      </c>
      <c r="Q2159" s="3">
        <f t="shared" si="167"/>
        <v>594</v>
      </c>
      <c r="R2159" t="str">
        <f t="shared" si="168"/>
        <v>Em atraso</v>
      </c>
      <c r="S2159" s="5">
        <f t="shared" si="169"/>
        <v>2</v>
      </c>
    </row>
    <row r="2160" spans="1:19" x14ac:dyDescent="0.25">
      <c r="A2160">
        <v>2159</v>
      </c>
      <c r="B2160" s="1">
        <v>43791</v>
      </c>
      <c r="C2160" s="1">
        <v>43791</v>
      </c>
      <c r="D2160" s="1">
        <v>43808</v>
      </c>
      <c r="E2160" s="1">
        <v>43807</v>
      </c>
      <c r="F2160">
        <v>2</v>
      </c>
      <c r="G2160">
        <v>3</v>
      </c>
      <c r="H2160">
        <v>342</v>
      </c>
      <c r="I2160" s="6">
        <v>0</v>
      </c>
      <c r="J2160">
        <v>2</v>
      </c>
      <c r="K2160" t="str">
        <f>_xlfn.XLOOKUP(fCompras!F2160,dComprador!$A$2:$A$7,dComprador!$B$2:$B$7)</f>
        <v>João</v>
      </c>
      <c r="L2160" t="str">
        <f>_xlfn.XLOOKUP(J2160,dFornecedor!$A$2:$A$6,dFornecedor!$B$2:$B$6)</f>
        <v>Minerva</v>
      </c>
      <c r="M2160" t="str">
        <f>_xlfn.XLOOKUP(G2160,dMateriaPrima!$A$2:$A$12,dMateriaPrima!$B$2:$B$12)</f>
        <v>Barra Metal</v>
      </c>
      <c r="N2160" s="2">
        <f>_xlfn.XLOOKUP(G2160,dMateriaPrima!$A$2:$A$12,dMateriaPrima!$C$2:$C$12)</f>
        <v>565</v>
      </c>
      <c r="O2160" s="3">
        <f t="shared" si="165"/>
        <v>193230</v>
      </c>
      <c r="P2160" s="4">
        <f t="shared" si="166"/>
        <v>0</v>
      </c>
      <c r="Q2160" s="3">
        <f t="shared" si="167"/>
        <v>193230</v>
      </c>
      <c r="R2160" t="str">
        <f t="shared" si="168"/>
        <v>No prazo</v>
      </c>
      <c r="S2160" s="5">
        <f t="shared" si="169"/>
        <v>0</v>
      </c>
    </row>
    <row r="2161" spans="1:19" x14ac:dyDescent="0.25">
      <c r="A2161">
        <v>2160</v>
      </c>
      <c r="B2161" s="1">
        <v>43791</v>
      </c>
      <c r="C2161" s="1">
        <v>43791</v>
      </c>
      <c r="D2161" s="1">
        <v>43805</v>
      </c>
      <c r="E2161" s="1">
        <v>43808</v>
      </c>
      <c r="F2161">
        <v>1</v>
      </c>
      <c r="G2161">
        <v>6</v>
      </c>
      <c r="H2161">
        <v>442</v>
      </c>
      <c r="I2161" s="6">
        <v>0</v>
      </c>
      <c r="J2161">
        <v>4</v>
      </c>
      <c r="K2161" t="str">
        <f>_xlfn.XLOOKUP(fCompras!F2161,dComprador!$A$2:$A$7,dComprador!$B$2:$B$7)</f>
        <v>Alon</v>
      </c>
      <c r="L2161" t="str">
        <f>_xlfn.XLOOKUP(J2161,dFornecedor!$A$2:$A$6,dFornecedor!$B$2:$B$6)</f>
        <v>AlphaOmega</v>
      </c>
      <c r="M2161" t="str">
        <f>_xlfn.XLOOKUP(G2161,dMateriaPrima!$A$2:$A$12,dMateriaPrima!$B$2:$B$12)</f>
        <v>Fio Algodão</v>
      </c>
      <c r="N2161" s="2">
        <f>_xlfn.XLOOKUP(G2161,dMateriaPrima!$A$2:$A$12,dMateriaPrima!$C$2:$C$12)</f>
        <v>55.9</v>
      </c>
      <c r="O2161" s="3">
        <f t="shared" si="165"/>
        <v>24707.8</v>
      </c>
      <c r="P2161" s="4">
        <f t="shared" si="166"/>
        <v>0</v>
      </c>
      <c r="Q2161" s="3">
        <f t="shared" si="167"/>
        <v>24707.8</v>
      </c>
      <c r="R2161" t="str">
        <f t="shared" si="168"/>
        <v>Em atraso</v>
      </c>
      <c r="S2161" s="5">
        <f t="shared" si="169"/>
        <v>3</v>
      </c>
    </row>
    <row r="2162" spans="1:19" x14ac:dyDescent="0.25">
      <c r="A2162">
        <v>2161</v>
      </c>
      <c r="B2162" s="1">
        <v>43791</v>
      </c>
      <c r="C2162" s="1">
        <v>43800</v>
      </c>
      <c r="D2162" s="1">
        <v>43813</v>
      </c>
      <c r="E2162" s="1">
        <v>43813</v>
      </c>
      <c r="F2162">
        <v>1</v>
      </c>
      <c r="G2162">
        <v>5</v>
      </c>
      <c r="H2162">
        <v>10</v>
      </c>
      <c r="I2162" s="6">
        <v>0</v>
      </c>
      <c r="J2162">
        <v>2</v>
      </c>
      <c r="K2162" t="str">
        <f>_xlfn.XLOOKUP(fCompras!F2162,dComprador!$A$2:$A$7,dComprador!$B$2:$B$7)</f>
        <v>Alon</v>
      </c>
      <c r="L2162" t="str">
        <f>_xlfn.XLOOKUP(J2162,dFornecedor!$A$2:$A$6,dFornecedor!$B$2:$B$6)</f>
        <v>Minerva</v>
      </c>
      <c r="M2162" t="str">
        <f>_xlfn.XLOOKUP(G2162,dMateriaPrima!$A$2:$A$12,dMateriaPrima!$B$2:$B$12)</f>
        <v>Areia</v>
      </c>
      <c r="N2162" s="2">
        <f>_xlfn.XLOOKUP(G2162,dMateriaPrima!$A$2:$A$12,dMateriaPrima!$C$2:$C$12)</f>
        <v>3.59</v>
      </c>
      <c r="O2162" s="3">
        <f t="shared" si="165"/>
        <v>35.9</v>
      </c>
      <c r="P2162" s="4">
        <f t="shared" si="166"/>
        <v>0</v>
      </c>
      <c r="Q2162" s="3">
        <f t="shared" si="167"/>
        <v>35.9</v>
      </c>
      <c r="R2162" t="str">
        <f t="shared" si="168"/>
        <v>No prazo</v>
      </c>
      <c r="S2162" s="5">
        <f t="shared" si="169"/>
        <v>0</v>
      </c>
    </row>
    <row r="2163" spans="1:19" x14ac:dyDescent="0.25">
      <c r="A2163">
        <v>2162</v>
      </c>
      <c r="B2163" s="1">
        <v>43791</v>
      </c>
      <c r="C2163" s="1">
        <v>43793</v>
      </c>
      <c r="D2163" s="1">
        <v>43807</v>
      </c>
      <c r="E2163" s="1">
        <v>43812</v>
      </c>
      <c r="F2163">
        <v>1</v>
      </c>
      <c r="G2163">
        <v>6</v>
      </c>
      <c r="H2163">
        <v>98</v>
      </c>
      <c r="I2163" s="6">
        <v>0.34</v>
      </c>
      <c r="J2163">
        <v>2</v>
      </c>
      <c r="K2163" t="str">
        <f>_xlfn.XLOOKUP(fCompras!F2163,dComprador!$A$2:$A$7,dComprador!$B$2:$B$7)</f>
        <v>Alon</v>
      </c>
      <c r="L2163" t="str">
        <f>_xlfn.XLOOKUP(J2163,dFornecedor!$A$2:$A$6,dFornecedor!$B$2:$B$6)</f>
        <v>Minerva</v>
      </c>
      <c r="M2163" t="str">
        <f>_xlfn.XLOOKUP(G2163,dMateriaPrima!$A$2:$A$12,dMateriaPrima!$B$2:$B$12)</f>
        <v>Fio Algodão</v>
      </c>
      <c r="N2163" s="2">
        <f>_xlfn.XLOOKUP(G2163,dMateriaPrima!$A$2:$A$12,dMateriaPrima!$C$2:$C$12)</f>
        <v>55.9</v>
      </c>
      <c r="O2163" s="3">
        <f t="shared" si="165"/>
        <v>5478.2</v>
      </c>
      <c r="P2163" s="4">
        <f t="shared" si="166"/>
        <v>1862.588</v>
      </c>
      <c r="Q2163" s="3">
        <f t="shared" si="167"/>
        <v>3615.6120000000001</v>
      </c>
      <c r="R2163" t="str">
        <f t="shared" si="168"/>
        <v>Em atraso</v>
      </c>
      <c r="S2163" s="5">
        <f t="shared" si="169"/>
        <v>5</v>
      </c>
    </row>
    <row r="2164" spans="1:19" x14ac:dyDescent="0.25">
      <c r="A2164">
        <v>2163</v>
      </c>
      <c r="B2164" s="1">
        <v>43792</v>
      </c>
      <c r="C2164" s="1">
        <v>43792</v>
      </c>
      <c r="D2164" s="1">
        <v>43821</v>
      </c>
      <c r="E2164" s="1">
        <v>43822</v>
      </c>
      <c r="F2164">
        <v>1</v>
      </c>
      <c r="G2164">
        <v>5</v>
      </c>
      <c r="H2164">
        <v>328</v>
      </c>
      <c r="I2164" s="6">
        <v>0</v>
      </c>
      <c r="J2164">
        <v>2</v>
      </c>
      <c r="K2164" t="str">
        <f>_xlfn.XLOOKUP(fCompras!F2164,dComprador!$A$2:$A$7,dComprador!$B$2:$B$7)</f>
        <v>Alon</v>
      </c>
      <c r="L2164" t="str">
        <f>_xlfn.XLOOKUP(J2164,dFornecedor!$A$2:$A$6,dFornecedor!$B$2:$B$6)</f>
        <v>Minerva</v>
      </c>
      <c r="M2164" t="str">
        <f>_xlfn.XLOOKUP(G2164,dMateriaPrima!$A$2:$A$12,dMateriaPrima!$B$2:$B$12)</f>
        <v>Areia</v>
      </c>
      <c r="N2164" s="2">
        <f>_xlfn.XLOOKUP(G2164,dMateriaPrima!$A$2:$A$12,dMateriaPrima!$C$2:$C$12)</f>
        <v>3.59</v>
      </c>
      <c r="O2164" s="3">
        <f t="shared" si="165"/>
        <v>1177.52</v>
      </c>
      <c r="P2164" s="4">
        <f t="shared" si="166"/>
        <v>0</v>
      </c>
      <c r="Q2164" s="3">
        <f t="shared" si="167"/>
        <v>1177.52</v>
      </c>
      <c r="R2164" t="str">
        <f t="shared" si="168"/>
        <v>Em atraso</v>
      </c>
      <c r="S2164" s="5">
        <f t="shared" si="169"/>
        <v>1</v>
      </c>
    </row>
    <row r="2165" spans="1:19" x14ac:dyDescent="0.25">
      <c r="A2165">
        <v>2164</v>
      </c>
      <c r="B2165" s="1">
        <v>43792</v>
      </c>
      <c r="C2165" s="1">
        <v>43795</v>
      </c>
      <c r="D2165" s="1">
        <v>43797</v>
      </c>
      <c r="E2165" s="1">
        <v>43799</v>
      </c>
      <c r="F2165">
        <v>4</v>
      </c>
      <c r="G2165">
        <v>6</v>
      </c>
      <c r="H2165">
        <v>136</v>
      </c>
      <c r="I2165" s="6">
        <v>0</v>
      </c>
      <c r="J2165">
        <v>3</v>
      </c>
      <c r="K2165" t="str">
        <f>_xlfn.XLOOKUP(fCompras!F2165,dComprador!$A$2:$A$7,dComprador!$B$2:$B$7)</f>
        <v>Lira</v>
      </c>
      <c r="L2165" t="str">
        <f>_xlfn.XLOOKUP(J2165,dFornecedor!$A$2:$A$6,dFornecedor!$B$2:$B$6)</f>
        <v>StepUp</v>
      </c>
      <c r="M2165" t="str">
        <f>_xlfn.XLOOKUP(G2165,dMateriaPrima!$A$2:$A$12,dMateriaPrima!$B$2:$B$12)</f>
        <v>Fio Algodão</v>
      </c>
      <c r="N2165" s="2">
        <f>_xlfn.XLOOKUP(G2165,dMateriaPrima!$A$2:$A$12,dMateriaPrima!$C$2:$C$12)</f>
        <v>55.9</v>
      </c>
      <c r="O2165" s="3">
        <f t="shared" si="165"/>
        <v>7602.4</v>
      </c>
      <c r="P2165" s="4">
        <f t="shared" si="166"/>
        <v>0</v>
      </c>
      <c r="Q2165" s="3">
        <f t="shared" si="167"/>
        <v>7602.4</v>
      </c>
      <c r="R2165" t="str">
        <f t="shared" si="168"/>
        <v>Em atraso</v>
      </c>
      <c r="S2165" s="5">
        <f t="shared" si="169"/>
        <v>2</v>
      </c>
    </row>
    <row r="2166" spans="1:19" x14ac:dyDescent="0.25">
      <c r="A2166">
        <v>2165</v>
      </c>
      <c r="B2166" s="1">
        <v>43792</v>
      </c>
      <c r="C2166" s="1">
        <v>43792</v>
      </c>
      <c r="D2166" s="1">
        <v>43800</v>
      </c>
      <c r="E2166" s="1">
        <v>43802</v>
      </c>
      <c r="F2166">
        <v>4</v>
      </c>
      <c r="G2166">
        <v>2</v>
      </c>
      <c r="H2166">
        <v>15</v>
      </c>
      <c r="I2166" s="6">
        <v>0</v>
      </c>
      <c r="J2166">
        <v>2</v>
      </c>
      <c r="K2166" t="str">
        <f>_xlfn.XLOOKUP(fCompras!F2166,dComprador!$A$2:$A$7,dComprador!$B$2:$B$7)</f>
        <v>Lira</v>
      </c>
      <c r="L2166" t="str">
        <f>_xlfn.XLOOKUP(J2166,dFornecedor!$A$2:$A$6,dFornecedor!$B$2:$B$6)</f>
        <v>Minerva</v>
      </c>
      <c r="M2166" t="str">
        <f>_xlfn.XLOOKUP(G2166,dMateriaPrima!$A$2:$A$12,dMateriaPrima!$B$2:$B$12)</f>
        <v>Chapa Metal</v>
      </c>
      <c r="N2166" s="2">
        <f>_xlfn.XLOOKUP(G2166,dMateriaPrima!$A$2:$A$12,dMateriaPrima!$C$2:$C$12)</f>
        <v>299.89999999999998</v>
      </c>
      <c r="O2166" s="3">
        <f t="shared" si="165"/>
        <v>4498.5</v>
      </c>
      <c r="P2166" s="4">
        <f t="shared" si="166"/>
        <v>0</v>
      </c>
      <c r="Q2166" s="3">
        <f t="shared" si="167"/>
        <v>4498.5</v>
      </c>
      <c r="R2166" t="str">
        <f t="shared" si="168"/>
        <v>Em atraso</v>
      </c>
      <c r="S2166" s="5">
        <f t="shared" si="169"/>
        <v>2</v>
      </c>
    </row>
    <row r="2167" spans="1:19" x14ac:dyDescent="0.25">
      <c r="A2167">
        <v>2166</v>
      </c>
      <c r="B2167" s="1">
        <v>43792</v>
      </c>
      <c r="C2167" s="1">
        <v>43793</v>
      </c>
      <c r="D2167" s="1">
        <v>43811</v>
      </c>
      <c r="E2167" s="1">
        <v>43812</v>
      </c>
      <c r="F2167">
        <v>1</v>
      </c>
      <c r="G2167">
        <v>11</v>
      </c>
      <c r="H2167">
        <v>583</v>
      </c>
      <c r="I2167" s="6">
        <v>0</v>
      </c>
      <c r="J2167">
        <v>4</v>
      </c>
      <c r="K2167" t="str">
        <f>_xlfn.XLOOKUP(fCompras!F2167,dComprador!$A$2:$A$7,dComprador!$B$2:$B$7)</f>
        <v>Alon</v>
      </c>
      <c r="L2167" t="str">
        <f>_xlfn.XLOOKUP(J2167,dFornecedor!$A$2:$A$6,dFornecedor!$B$2:$B$6)</f>
        <v>AlphaOmega</v>
      </c>
      <c r="M2167" t="str">
        <f>_xlfn.XLOOKUP(G2167,dMateriaPrima!$A$2:$A$12,dMateriaPrima!$B$2:$B$12)</f>
        <v>Papel</v>
      </c>
      <c r="N2167" s="2">
        <f>_xlfn.XLOOKUP(G2167,dMateriaPrima!$A$2:$A$12,dMateriaPrima!$C$2:$C$12)</f>
        <v>9</v>
      </c>
      <c r="O2167" s="3">
        <f t="shared" si="165"/>
        <v>5247</v>
      </c>
      <c r="P2167" s="4">
        <f t="shared" si="166"/>
        <v>0</v>
      </c>
      <c r="Q2167" s="3">
        <f t="shared" si="167"/>
        <v>5247</v>
      </c>
      <c r="R2167" t="str">
        <f t="shared" si="168"/>
        <v>Em atraso</v>
      </c>
      <c r="S2167" s="5">
        <f t="shared" si="169"/>
        <v>1</v>
      </c>
    </row>
    <row r="2168" spans="1:19" x14ac:dyDescent="0.25">
      <c r="A2168">
        <v>2167</v>
      </c>
      <c r="B2168" s="1">
        <v>43792</v>
      </c>
      <c r="C2168" s="1">
        <v>43792</v>
      </c>
      <c r="D2168" s="1">
        <v>43810</v>
      </c>
      <c r="E2168" s="1">
        <v>43813</v>
      </c>
      <c r="F2168">
        <v>1</v>
      </c>
      <c r="G2168">
        <v>1</v>
      </c>
      <c r="H2168">
        <v>361</v>
      </c>
      <c r="I2168" s="6">
        <v>0</v>
      </c>
      <c r="J2168">
        <v>4</v>
      </c>
      <c r="K2168" t="str">
        <f>_xlfn.XLOOKUP(fCompras!F2168,dComprador!$A$2:$A$7,dComprador!$B$2:$B$7)</f>
        <v>Alon</v>
      </c>
      <c r="L2168" t="str">
        <f>_xlfn.XLOOKUP(J2168,dFornecedor!$A$2:$A$6,dFornecedor!$B$2:$B$6)</f>
        <v>AlphaOmega</v>
      </c>
      <c r="M2168" t="str">
        <f>_xlfn.XLOOKUP(G2168,dMateriaPrima!$A$2:$A$12,dMateriaPrima!$B$2:$B$12)</f>
        <v>Tecido</v>
      </c>
      <c r="N2168" s="2">
        <f>_xlfn.XLOOKUP(G2168,dMateriaPrima!$A$2:$A$12,dMateriaPrima!$C$2:$C$12)</f>
        <v>18</v>
      </c>
      <c r="O2168" s="3">
        <f t="shared" si="165"/>
        <v>6498</v>
      </c>
      <c r="P2168" s="4">
        <f t="shared" si="166"/>
        <v>0</v>
      </c>
      <c r="Q2168" s="3">
        <f t="shared" si="167"/>
        <v>6498</v>
      </c>
      <c r="R2168" t="str">
        <f t="shared" si="168"/>
        <v>Em atraso</v>
      </c>
      <c r="S2168" s="5">
        <f t="shared" si="169"/>
        <v>3</v>
      </c>
    </row>
    <row r="2169" spans="1:19" x14ac:dyDescent="0.25">
      <c r="A2169">
        <v>2168</v>
      </c>
      <c r="B2169" s="1">
        <v>43792</v>
      </c>
      <c r="C2169" s="1">
        <v>43801</v>
      </c>
      <c r="D2169" s="1">
        <v>43820</v>
      </c>
      <c r="E2169" s="1">
        <v>43824</v>
      </c>
      <c r="F2169">
        <v>1</v>
      </c>
      <c r="G2169">
        <v>9</v>
      </c>
      <c r="H2169">
        <v>30</v>
      </c>
      <c r="I2169" s="6">
        <v>0</v>
      </c>
      <c r="J2169">
        <v>3</v>
      </c>
      <c r="K2169" t="str">
        <f>_xlfn.XLOOKUP(fCompras!F2169,dComprador!$A$2:$A$7,dComprador!$B$2:$B$7)</f>
        <v>Alon</v>
      </c>
      <c r="L2169" t="str">
        <f>_xlfn.XLOOKUP(J2169,dFornecedor!$A$2:$A$6,dFornecedor!$B$2:$B$6)</f>
        <v>StepUp</v>
      </c>
      <c r="M2169" t="str">
        <f>_xlfn.XLOOKUP(G2169,dMateriaPrima!$A$2:$A$12,dMateriaPrima!$B$2:$B$12)</f>
        <v>Couro</v>
      </c>
      <c r="N2169" s="2">
        <f>_xlfn.XLOOKUP(G2169,dMateriaPrima!$A$2:$A$12,dMateriaPrima!$C$2:$C$12)</f>
        <v>4.4000000000000004</v>
      </c>
      <c r="O2169" s="3">
        <f t="shared" si="165"/>
        <v>132</v>
      </c>
      <c r="P2169" s="4">
        <f t="shared" si="166"/>
        <v>0</v>
      </c>
      <c r="Q2169" s="3">
        <f t="shared" si="167"/>
        <v>132</v>
      </c>
      <c r="R2169" t="str">
        <f t="shared" si="168"/>
        <v>Em atraso</v>
      </c>
      <c r="S2169" s="5">
        <f t="shared" si="169"/>
        <v>4</v>
      </c>
    </row>
    <row r="2170" spans="1:19" x14ac:dyDescent="0.25">
      <c r="A2170">
        <v>2169</v>
      </c>
      <c r="B2170" s="1">
        <v>43792</v>
      </c>
      <c r="C2170" s="1">
        <v>43793</v>
      </c>
      <c r="D2170" s="1">
        <v>43823</v>
      </c>
      <c r="E2170" s="1">
        <v>43826</v>
      </c>
      <c r="F2170">
        <v>1</v>
      </c>
      <c r="G2170">
        <v>7</v>
      </c>
      <c r="H2170">
        <v>196</v>
      </c>
      <c r="I2170" s="6">
        <v>0</v>
      </c>
      <c r="J2170">
        <v>3</v>
      </c>
      <c r="K2170" t="str">
        <f>_xlfn.XLOOKUP(fCompras!F2170,dComprador!$A$2:$A$7,dComprador!$B$2:$B$7)</f>
        <v>Alon</v>
      </c>
      <c r="L2170" t="str">
        <f>_xlfn.XLOOKUP(J2170,dFornecedor!$A$2:$A$6,dFornecedor!$B$2:$B$6)</f>
        <v>StepUp</v>
      </c>
      <c r="M2170" t="str">
        <f>_xlfn.XLOOKUP(G2170,dMateriaPrima!$A$2:$A$12,dMateriaPrima!$B$2:$B$12)</f>
        <v>Poliéster</v>
      </c>
      <c r="N2170" s="2">
        <f>_xlfn.XLOOKUP(G2170,dMateriaPrima!$A$2:$A$12,dMateriaPrima!$C$2:$C$12)</f>
        <v>8</v>
      </c>
      <c r="O2170" s="3">
        <f t="shared" si="165"/>
        <v>1568</v>
      </c>
      <c r="P2170" s="4">
        <f t="shared" si="166"/>
        <v>0</v>
      </c>
      <c r="Q2170" s="3">
        <f t="shared" si="167"/>
        <v>1568</v>
      </c>
      <c r="R2170" t="str">
        <f t="shared" si="168"/>
        <v>Em atraso</v>
      </c>
      <c r="S2170" s="5">
        <f t="shared" si="169"/>
        <v>3</v>
      </c>
    </row>
    <row r="2171" spans="1:19" x14ac:dyDescent="0.25">
      <c r="A2171">
        <v>2170</v>
      </c>
      <c r="B2171" s="1">
        <v>43793</v>
      </c>
      <c r="C2171" s="1">
        <v>43794</v>
      </c>
      <c r="D2171" s="1">
        <v>43800</v>
      </c>
      <c r="E2171" s="1">
        <v>43802</v>
      </c>
      <c r="F2171">
        <v>4</v>
      </c>
      <c r="G2171">
        <v>4</v>
      </c>
      <c r="H2171">
        <v>107</v>
      </c>
      <c r="I2171" s="6">
        <v>0</v>
      </c>
      <c r="J2171">
        <v>1</v>
      </c>
      <c r="K2171" t="str">
        <f>_xlfn.XLOOKUP(fCompras!F2171,dComprador!$A$2:$A$7,dComprador!$B$2:$B$7)</f>
        <v>Lira</v>
      </c>
      <c r="L2171" t="str">
        <f>_xlfn.XLOOKUP(J2171,dFornecedor!$A$2:$A$6,dFornecedor!$B$2:$B$6)</f>
        <v>NorthShore</v>
      </c>
      <c r="M2171" t="str">
        <f>_xlfn.XLOOKUP(G2171,dMateriaPrima!$A$2:$A$12,dMateriaPrima!$B$2:$B$12)</f>
        <v>Madeira</v>
      </c>
      <c r="N2171" s="2">
        <f>_xlfn.XLOOKUP(G2171,dMateriaPrima!$A$2:$A$12,dMateriaPrima!$C$2:$C$12)</f>
        <v>168</v>
      </c>
      <c r="O2171" s="3">
        <f t="shared" si="165"/>
        <v>17976</v>
      </c>
      <c r="P2171" s="4">
        <f t="shared" si="166"/>
        <v>0</v>
      </c>
      <c r="Q2171" s="3">
        <f t="shared" si="167"/>
        <v>17976</v>
      </c>
      <c r="R2171" t="str">
        <f t="shared" si="168"/>
        <v>Em atraso</v>
      </c>
      <c r="S2171" s="5">
        <f t="shared" si="169"/>
        <v>2</v>
      </c>
    </row>
    <row r="2172" spans="1:19" x14ac:dyDescent="0.25">
      <c r="A2172">
        <v>2171</v>
      </c>
      <c r="B2172" s="1">
        <v>43793</v>
      </c>
      <c r="C2172" s="1">
        <v>43796</v>
      </c>
      <c r="D2172" s="1">
        <v>43800</v>
      </c>
      <c r="E2172" s="1">
        <v>43802</v>
      </c>
      <c r="F2172">
        <v>4</v>
      </c>
      <c r="G2172">
        <v>6</v>
      </c>
      <c r="H2172">
        <v>101</v>
      </c>
      <c r="I2172" s="6">
        <v>0</v>
      </c>
      <c r="J2172">
        <v>4</v>
      </c>
      <c r="K2172" t="str">
        <f>_xlfn.XLOOKUP(fCompras!F2172,dComprador!$A$2:$A$7,dComprador!$B$2:$B$7)</f>
        <v>Lira</v>
      </c>
      <c r="L2172" t="str">
        <f>_xlfn.XLOOKUP(J2172,dFornecedor!$A$2:$A$6,dFornecedor!$B$2:$B$6)</f>
        <v>AlphaOmega</v>
      </c>
      <c r="M2172" t="str">
        <f>_xlfn.XLOOKUP(G2172,dMateriaPrima!$A$2:$A$12,dMateriaPrima!$B$2:$B$12)</f>
        <v>Fio Algodão</v>
      </c>
      <c r="N2172" s="2">
        <f>_xlfn.XLOOKUP(G2172,dMateriaPrima!$A$2:$A$12,dMateriaPrima!$C$2:$C$12)</f>
        <v>55.9</v>
      </c>
      <c r="O2172" s="3">
        <f t="shared" si="165"/>
        <v>5645.9</v>
      </c>
      <c r="P2172" s="4">
        <f t="shared" si="166"/>
        <v>0</v>
      </c>
      <c r="Q2172" s="3">
        <f t="shared" si="167"/>
        <v>5645.9</v>
      </c>
      <c r="R2172" t="str">
        <f t="shared" si="168"/>
        <v>Em atraso</v>
      </c>
      <c r="S2172" s="5">
        <f t="shared" si="169"/>
        <v>2</v>
      </c>
    </row>
    <row r="2173" spans="1:19" x14ac:dyDescent="0.25">
      <c r="A2173">
        <v>2172</v>
      </c>
      <c r="B2173" s="1">
        <v>43793</v>
      </c>
      <c r="C2173" s="1">
        <v>43795</v>
      </c>
      <c r="D2173" s="1">
        <v>43800</v>
      </c>
      <c r="E2173" s="1">
        <v>43804</v>
      </c>
      <c r="F2173">
        <v>4</v>
      </c>
      <c r="G2173">
        <v>10</v>
      </c>
      <c r="H2173">
        <v>219</v>
      </c>
      <c r="I2173" s="6">
        <v>0</v>
      </c>
      <c r="J2173">
        <v>2</v>
      </c>
      <c r="K2173" t="str">
        <f>_xlfn.XLOOKUP(fCompras!F2173,dComprador!$A$2:$A$7,dComprador!$B$2:$B$7)</f>
        <v>Lira</v>
      </c>
      <c r="L2173" t="str">
        <f>_xlfn.XLOOKUP(J2173,dFornecedor!$A$2:$A$6,dFornecedor!$B$2:$B$6)</f>
        <v>Minerva</v>
      </c>
      <c r="M2173" t="str">
        <f>_xlfn.XLOOKUP(G2173,dMateriaPrima!$A$2:$A$12,dMateriaPrima!$B$2:$B$12)</f>
        <v>Pedra Britada</v>
      </c>
      <c r="N2173" s="2">
        <f>_xlfn.XLOOKUP(G2173,dMateriaPrima!$A$2:$A$12,dMateriaPrima!$C$2:$C$12)</f>
        <v>56</v>
      </c>
      <c r="O2173" s="3">
        <f t="shared" si="165"/>
        <v>12264</v>
      </c>
      <c r="P2173" s="4">
        <f t="shared" si="166"/>
        <v>0</v>
      </c>
      <c r="Q2173" s="3">
        <f t="shared" si="167"/>
        <v>12264</v>
      </c>
      <c r="R2173" t="str">
        <f t="shared" si="168"/>
        <v>Em atraso</v>
      </c>
      <c r="S2173" s="5">
        <f t="shared" si="169"/>
        <v>4</v>
      </c>
    </row>
    <row r="2174" spans="1:19" x14ac:dyDescent="0.25">
      <c r="A2174">
        <v>2173</v>
      </c>
      <c r="B2174" s="1">
        <v>43793</v>
      </c>
      <c r="C2174" s="1">
        <v>43801</v>
      </c>
      <c r="D2174" s="1">
        <v>43802</v>
      </c>
      <c r="E2174" s="1">
        <v>43810</v>
      </c>
      <c r="F2174">
        <v>4</v>
      </c>
      <c r="G2174">
        <v>6</v>
      </c>
      <c r="H2174">
        <v>309</v>
      </c>
      <c r="I2174" s="6">
        <v>0</v>
      </c>
      <c r="J2174">
        <v>2</v>
      </c>
      <c r="K2174" t="str">
        <f>_xlfn.XLOOKUP(fCompras!F2174,dComprador!$A$2:$A$7,dComprador!$B$2:$B$7)</f>
        <v>Lira</v>
      </c>
      <c r="L2174" t="str">
        <f>_xlfn.XLOOKUP(J2174,dFornecedor!$A$2:$A$6,dFornecedor!$B$2:$B$6)</f>
        <v>Minerva</v>
      </c>
      <c r="M2174" t="str">
        <f>_xlfn.XLOOKUP(G2174,dMateriaPrima!$A$2:$A$12,dMateriaPrima!$B$2:$B$12)</f>
        <v>Fio Algodão</v>
      </c>
      <c r="N2174" s="2">
        <f>_xlfn.XLOOKUP(G2174,dMateriaPrima!$A$2:$A$12,dMateriaPrima!$C$2:$C$12)</f>
        <v>55.9</v>
      </c>
      <c r="O2174" s="3">
        <f t="shared" si="165"/>
        <v>17273.099999999999</v>
      </c>
      <c r="P2174" s="4">
        <f t="shared" si="166"/>
        <v>0</v>
      </c>
      <c r="Q2174" s="3">
        <f t="shared" si="167"/>
        <v>17273.099999999999</v>
      </c>
      <c r="R2174" t="str">
        <f t="shared" si="168"/>
        <v>Em atraso</v>
      </c>
      <c r="S2174" s="5">
        <f t="shared" si="169"/>
        <v>8</v>
      </c>
    </row>
    <row r="2175" spans="1:19" x14ac:dyDescent="0.25">
      <c r="A2175">
        <v>2174</v>
      </c>
      <c r="B2175" s="1">
        <v>43793</v>
      </c>
      <c r="C2175" s="1">
        <v>43793</v>
      </c>
      <c r="D2175" s="1">
        <v>43806</v>
      </c>
      <c r="E2175" s="1">
        <v>43808</v>
      </c>
      <c r="F2175">
        <v>2</v>
      </c>
      <c r="G2175">
        <v>9</v>
      </c>
      <c r="H2175">
        <v>150</v>
      </c>
      <c r="I2175" s="6">
        <v>0.36</v>
      </c>
      <c r="J2175">
        <v>4</v>
      </c>
      <c r="K2175" t="str">
        <f>_xlfn.XLOOKUP(fCompras!F2175,dComprador!$A$2:$A$7,dComprador!$B$2:$B$7)</f>
        <v>João</v>
      </c>
      <c r="L2175" t="str">
        <f>_xlfn.XLOOKUP(J2175,dFornecedor!$A$2:$A$6,dFornecedor!$B$2:$B$6)</f>
        <v>AlphaOmega</v>
      </c>
      <c r="M2175" t="str">
        <f>_xlfn.XLOOKUP(G2175,dMateriaPrima!$A$2:$A$12,dMateriaPrima!$B$2:$B$12)</f>
        <v>Couro</v>
      </c>
      <c r="N2175" s="2">
        <f>_xlfn.XLOOKUP(G2175,dMateriaPrima!$A$2:$A$12,dMateriaPrima!$C$2:$C$12)</f>
        <v>4.4000000000000004</v>
      </c>
      <c r="O2175" s="3">
        <f t="shared" si="165"/>
        <v>660</v>
      </c>
      <c r="P2175" s="4">
        <f t="shared" si="166"/>
        <v>237.6</v>
      </c>
      <c r="Q2175" s="3">
        <f t="shared" si="167"/>
        <v>422.4</v>
      </c>
      <c r="R2175" t="str">
        <f t="shared" si="168"/>
        <v>Em atraso</v>
      </c>
      <c r="S2175" s="5">
        <f t="shared" si="169"/>
        <v>2</v>
      </c>
    </row>
    <row r="2176" spans="1:19" x14ac:dyDescent="0.25">
      <c r="A2176">
        <v>2175</v>
      </c>
      <c r="B2176" s="1">
        <v>43793</v>
      </c>
      <c r="C2176" s="1">
        <v>43798</v>
      </c>
      <c r="D2176" s="1">
        <v>43805</v>
      </c>
      <c r="E2176" s="1">
        <v>43805</v>
      </c>
      <c r="F2176">
        <v>2</v>
      </c>
      <c r="G2176">
        <v>11</v>
      </c>
      <c r="H2176">
        <v>193</v>
      </c>
      <c r="I2176" s="6">
        <v>0</v>
      </c>
      <c r="J2176">
        <v>1</v>
      </c>
      <c r="K2176" t="str">
        <f>_xlfn.XLOOKUP(fCompras!F2176,dComprador!$A$2:$A$7,dComprador!$B$2:$B$7)</f>
        <v>João</v>
      </c>
      <c r="L2176" t="str">
        <f>_xlfn.XLOOKUP(J2176,dFornecedor!$A$2:$A$6,dFornecedor!$B$2:$B$6)</f>
        <v>NorthShore</v>
      </c>
      <c r="M2176" t="str">
        <f>_xlfn.XLOOKUP(G2176,dMateriaPrima!$A$2:$A$12,dMateriaPrima!$B$2:$B$12)</f>
        <v>Papel</v>
      </c>
      <c r="N2176" s="2">
        <f>_xlfn.XLOOKUP(G2176,dMateriaPrima!$A$2:$A$12,dMateriaPrima!$C$2:$C$12)</f>
        <v>9</v>
      </c>
      <c r="O2176" s="3">
        <f t="shared" si="165"/>
        <v>1737</v>
      </c>
      <c r="P2176" s="4">
        <f t="shared" si="166"/>
        <v>0</v>
      </c>
      <c r="Q2176" s="3">
        <f t="shared" si="167"/>
        <v>1737</v>
      </c>
      <c r="R2176" t="str">
        <f t="shared" si="168"/>
        <v>No prazo</v>
      </c>
      <c r="S2176" s="5">
        <f t="shared" si="169"/>
        <v>0</v>
      </c>
    </row>
    <row r="2177" spans="1:19" x14ac:dyDescent="0.25">
      <c r="A2177">
        <v>2176</v>
      </c>
      <c r="B2177" s="1">
        <v>43793</v>
      </c>
      <c r="C2177" s="1">
        <v>43795</v>
      </c>
      <c r="D2177" s="1">
        <v>43819</v>
      </c>
      <c r="E2177" s="1">
        <v>43820</v>
      </c>
      <c r="F2177">
        <v>2</v>
      </c>
      <c r="G2177">
        <v>1</v>
      </c>
      <c r="H2177">
        <v>296</v>
      </c>
      <c r="I2177" s="6">
        <v>0</v>
      </c>
      <c r="J2177">
        <v>2</v>
      </c>
      <c r="K2177" t="str">
        <f>_xlfn.XLOOKUP(fCompras!F2177,dComprador!$A$2:$A$7,dComprador!$B$2:$B$7)</f>
        <v>João</v>
      </c>
      <c r="L2177" t="str">
        <f>_xlfn.XLOOKUP(J2177,dFornecedor!$A$2:$A$6,dFornecedor!$B$2:$B$6)</f>
        <v>Minerva</v>
      </c>
      <c r="M2177" t="str">
        <f>_xlfn.XLOOKUP(G2177,dMateriaPrima!$A$2:$A$12,dMateriaPrima!$B$2:$B$12)</f>
        <v>Tecido</v>
      </c>
      <c r="N2177" s="2">
        <f>_xlfn.XLOOKUP(G2177,dMateriaPrima!$A$2:$A$12,dMateriaPrima!$C$2:$C$12)</f>
        <v>18</v>
      </c>
      <c r="O2177" s="3">
        <f t="shared" si="165"/>
        <v>5328</v>
      </c>
      <c r="P2177" s="4">
        <f t="shared" si="166"/>
        <v>0</v>
      </c>
      <c r="Q2177" s="3">
        <f t="shared" si="167"/>
        <v>5328</v>
      </c>
      <c r="R2177" t="str">
        <f t="shared" si="168"/>
        <v>Em atraso</v>
      </c>
      <c r="S2177" s="5">
        <f t="shared" si="169"/>
        <v>1</v>
      </c>
    </row>
    <row r="2178" spans="1:19" x14ac:dyDescent="0.25">
      <c r="A2178">
        <v>2177</v>
      </c>
      <c r="B2178" s="1">
        <v>43793</v>
      </c>
      <c r="C2178" s="1">
        <v>43793</v>
      </c>
      <c r="D2178" s="1">
        <v>43813</v>
      </c>
      <c r="E2178" s="1">
        <v>43816</v>
      </c>
      <c r="F2178">
        <v>1</v>
      </c>
      <c r="G2178">
        <v>9</v>
      </c>
      <c r="H2178">
        <v>86</v>
      </c>
      <c r="I2178" s="6">
        <v>0</v>
      </c>
      <c r="J2178">
        <v>2</v>
      </c>
      <c r="K2178" t="str">
        <f>_xlfn.XLOOKUP(fCompras!F2178,dComprador!$A$2:$A$7,dComprador!$B$2:$B$7)</f>
        <v>Alon</v>
      </c>
      <c r="L2178" t="str">
        <f>_xlfn.XLOOKUP(J2178,dFornecedor!$A$2:$A$6,dFornecedor!$B$2:$B$6)</f>
        <v>Minerva</v>
      </c>
      <c r="M2178" t="str">
        <f>_xlfn.XLOOKUP(G2178,dMateriaPrima!$A$2:$A$12,dMateriaPrima!$B$2:$B$12)</f>
        <v>Couro</v>
      </c>
      <c r="N2178" s="2">
        <f>_xlfn.XLOOKUP(G2178,dMateriaPrima!$A$2:$A$12,dMateriaPrima!$C$2:$C$12)</f>
        <v>4.4000000000000004</v>
      </c>
      <c r="O2178" s="3">
        <f t="shared" si="165"/>
        <v>378.40000000000003</v>
      </c>
      <c r="P2178" s="4">
        <f t="shared" si="166"/>
        <v>0</v>
      </c>
      <c r="Q2178" s="3">
        <f t="shared" si="167"/>
        <v>378.40000000000003</v>
      </c>
      <c r="R2178" t="str">
        <f t="shared" si="168"/>
        <v>Em atraso</v>
      </c>
      <c r="S2178" s="5">
        <f t="shared" si="169"/>
        <v>3</v>
      </c>
    </row>
    <row r="2179" spans="1:19" x14ac:dyDescent="0.25">
      <c r="A2179">
        <v>2178</v>
      </c>
      <c r="B2179" s="1">
        <v>43793</v>
      </c>
      <c r="C2179" s="1">
        <v>43793</v>
      </c>
      <c r="D2179" s="1">
        <v>43818</v>
      </c>
      <c r="E2179" s="1">
        <v>43819</v>
      </c>
      <c r="F2179">
        <v>1</v>
      </c>
      <c r="G2179">
        <v>8</v>
      </c>
      <c r="H2179">
        <v>319</v>
      </c>
      <c r="I2179" s="6">
        <v>0.11</v>
      </c>
      <c r="J2179">
        <v>2</v>
      </c>
      <c r="K2179" t="str">
        <f>_xlfn.XLOOKUP(fCompras!F2179,dComprador!$A$2:$A$7,dComprador!$B$2:$B$7)</f>
        <v>Alon</v>
      </c>
      <c r="L2179" t="str">
        <f>_xlfn.XLOOKUP(J2179,dFornecedor!$A$2:$A$6,dFornecedor!$B$2:$B$6)</f>
        <v>Minerva</v>
      </c>
      <c r="M2179" t="str">
        <f>_xlfn.XLOOKUP(G2179,dMateriaPrima!$A$2:$A$12,dMateriaPrima!$B$2:$B$12)</f>
        <v>Cimento</v>
      </c>
      <c r="N2179" s="2">
        <f>_xlfn.XLOOKUP(G2179,dMateriaPrima!$A$2:$A$12,dMateriaPrima!$C$2:$C$12)</f>
        <v>23</v>
      </c>
      <c r="O2179" s="3">
        <f t="shared" ref="O2179:O2242" si="170">PRODUCT(H2179,N2179)</f>
        <v>7337</v>
      </c>
      <c r="P2179" s="4">
        <f t="shared" ref="P2179:P2242" si="171">PRODUCT(O2179,I2179)</f>
        <v>807.07</v>
      </c>
      <c r="Q2179" s="3">
        <f t="shared" ref="Q2179:Q2242" si="172">O2179-P2179</f>
        <v>6529.93</v>
      </c>
      <c r="R2179" t="str">
        <f t="shared" ref="R2179:R2242" si="173">IF(E2179&lt;=D2179,"No prazo",IF(E2179&gt;D2179,"Em atraso"))</f>
        <v>Em atraso</v>
      </c>
      <c r="S2179" s="5">
        <f t="shared" ref="S2179:S2242" si="174">IF(E2179 &gt;D2179, E2179-D2179,0)</f>
        <v>1</v>
      </c>
    </row>
    <row r="2180" spans="1:19" x14ac:dyDescent="0.25">
      <c r="A2180">
        <v>2179</v>
      </c>
      <c r="B2180" s="1">
        <v>43794</v>
      </c>
      <c r="C2180" s="1">
        <v>43795</v>
      </c>
      <c r="D2180" s="1">
        <v>43801</v>
      </c>
      <c r="E2180" s="1">
        <v>43803</v>
      </c>
      <c r="F2180">
        <v>4</v>
      </c>
      <c r="G2180">
        <v>9</v>
      </c>
      <c r="H2180">
        <v>258</v>
      </c>
      <c r="I2180" s="6">
        <v>0</v>
      </c>
      <c r="J2180">
        <v>3</v>
      </c>
      <c r="K2180" t="str">
        <f>_xlfn.XLOOKUP(fCompras!F2180,dComprador!$A$2:$A$7,dComprador!$B$2:$B$7)</f>
        <v>Lira</v>
      </c>
      <c r="L2180" t="str">
        <f>_xlfn.XLOOKUP(J2180,dFornecedor!$A$2:$A$6,dFornecedor!$B$2:$B$6)</f>
        <v>StepUp</v>
      </c>
      <c r="M2180" t="str">
        <f>_xlfn.XLOOKUP(G2180,dMateriaPrima!$A$2:$A$12,dMateriaPrima!$B$2:$B$12)</f>
        <v>Couro</v>
      </c>
      <c r="N2180" s="2">
        <f>_xlfn.XLOOKUP(G2180,dMateriaPrima!$A$2:$A$12,dMateriaPrima!$C$2:$C$12)</f>
        <v>4.4000000000000004</v>
      </c>
      <c r="O2180" s="3">
        <f t="shared" si="170"/>
        <v>1135.2</v>
      </c>
      <c r="P2180" s="4">
        <f t="shared" si="171"/>
        <v>0</v>
      </c>
      <c r="Q2180" s="3">
        <f t="shared" si="172"/>
        <v>1135.2</v>
      </c>
      <c r="R2180" t="str">
        <f t="shared" si="173"/>
        <v>Em atraso</v>
      </c>
      <c r="S2180" s="5">
        <f t="shared" si="174"/>
        <v>2</v>
      </c>
    </row>
    <row r="2181" spans="1:19" x14ac:dyDescent="0.25">
      <c r="A2181">
        <v>2180</v>
      </c>
      <c r="B2181" s="1">
        <v>43794</v>
      </c>
      <c r="C2181" s="1">
        <v>43794</v>
      </c>
      <c r="D2181" s="1">
        <v>43801</v>
      </c>
      <c r="E2181" s="1">
        <v>43804</v>
      </c>
      <c r="F2181">
        <v>4</v>
      </c>
      <c r="G2181">
        <v>8</v>
      </c>
      <c r="H2181">
        <v>8</v>
      </c>
      <c r="I2181" s="6">
        <v>0</v>
      </c>
      <c r="J2181">
        <v>2</v>
      </c>
      <c r="K2181" t="str">
        <f>_xlfn.XLOOKUP(fCompras!F2181,dComprador!$A$2:$A$7,dComprador!$B$2:$B$7)</f>
        <v>Lira</v>
      </c>
      <c r="L2181" t="str">
        <f>_xlfn.XLOOKUP(J2181,dFornecedor!$A$2:$A$6,dFornecedor!$B$2:$B$6)</f>
        <v>Minerva</v>
      </c>
      <c r="M2181" t="str">
        <f>_xlfn.XLOOKUP(G2181,dMateriaPrima!$A$2:$A$12,dMateriaPrima!$B$2:$B$12)</f>
        <v>Cimento</v>
      </c>
      <c r="N2181" s="2">
        <f>_xlfn.XLOOKUP(G2181,dMateriaPrima!$A$2:$A$12,dMateriaPrima!$C$2:$C$12)</f>
        <v>23</v>
      </c>
      <c r="O2181" s="3">
        <f t="shared" si="170"/>
        <v>184</v>
      </c>
      <c r="P2181" s="4">
        <f t="shared" si="171"/>
        <v>0</v>
      </c>
      <c r="Q2181" s="3">
        <f t="shared" si="172"/>
        <v>184</v>
      </c>
      <c r="R2181" t="str">
        <f t="shared" si="173"/>
        <v>Em atraso</v>
      </c>
      <c r="S2181" s="5">
        <f t="shared" si="174"/>
        <v>3</v>
      </c>
    </row>
    <row r="2182" spans="1:19" x14ac:dyDescent="0.25">
      <c r="A2182">
        <v>2181</v>
      </c>
      <c r="B2182" s="1">
        <v>43794</v>
      </c>
      <c r="C2182" s="1">
        <v>43794</v>
      </c>
      <c r="D2182" s="1">
        <v>43820</v>
      </c>
      <c r="E2182" s="1">
        <v>43824</v>
      </c>
      <c r="F2182">
        <v>1</v>
      </c>
      <c r="G2182">
        <v>1</v>
      </c>
      <c r="H2182">
        <v>142</v>
      </c>
      <c r="I2182" s="6">
        <v>0</v>
      </c>
      <c r="J2182">
        <v>2</v>
      </c>
      <c r="K2182" t="str">
        <f>_xlfn.XLOOKUP(fCompras!F2182,dComprador!$A$2:$A$7,dComprador!$B$2:$B$7)</f>
        <v>Alon</v>
      </c>
      <c r="L2182" t="str">
        <f>_xlfn.XLOOKUP(J2182,dFornecedor!$A$2:$A$6,dFornecedor!$B$2:$B$6)</f>
        <v>Minerva</v>
      </c>
      <c r="M2182" t="str">
        <f>_xlfn.XLOOKUP(G2182,dMateriaPrima!$A$2:$A$12,dMateriaPrima!$B$2:$B$12)</f>
        <v>Tecido</v>
      </c>
      <c r="N2182" s="2">
        <f>_xlfn.XLOOKUP(G2182,dMateriaPrima!$A$2:$A$12,dMateriaPrima!$C$2:$C$12)</f>
        <v>18</v>
      </c>
      <c r="O2182" s="3">
        <f t="shared" si="170"/>
        <v>2556</v>
      </c>
      <c r="P2182" s="4">
        <f t="shared" si="171"/>
        <v>0</v>
      </c>
      <c r="Q2182" s="3">
        <f t="shared" si="172"/>
        <v>2556</v>
      </c>
      <c r="R2182" t="str">
        <f t="shared" si="173"/>
        <v>Em atraso</v>
      </c>
      <c r="S2182" s="5">
        <f t="shared" si="174"/>
        <v>4</v>
      </c>
    </row>
    <row r="2183" spans="1:19" x14ac:dyDescent="0.25">
      <c r="A2183">
        <v>2182</v>
      </c>
      <c r="B2183" s="1">
        <v>43794</v>
      </c>
      <c r="C2183" s="1">
        <v>43798</v>
      </c>
      <c r="D2183" s="1">
        <v>43800</v>
      </c>
      <c r="E2183" s="1">
        <v>43806</v>
      </c>
      <c r="F2183">
        <v>4</v>
      </c>
      <c r="G2183">
        <v>7</v>
      </c>
      <c r="H2183">
        <v>161</v>
      </c>
      <c r="I2183" s="6">
        <v>0</v>
      </c>
      <c r="J2183">
        <v>1</v>
      </c>
      <c r="K2183" t="str">
        <f>_xlfn.XLOOKUP(fCompras!F2183,dComprador!$A$2:$A$7,dComprador!$B$2:$B$7)</f>
        <v>Lira</v>
      </c>
      <c r="L2183" t="str">
        <f>_xlfn.XLOOKUP(J2183,dFornecedor!$A$2:$A$6,dFornecedor!$B$2:$B$6)</f>
        <v>NorthShore</v>
      </c>
      <c r="M2183" t="str">
        <f>_xlfn.XLOOKUP(G2183,dMateriaPrima!$A$2:$A$12,dMateriaPrima!$B$2:$B$12)</f>
        <v>Poliéster</v>
      </c>
      <c r="N2183" s="2">
        <f>_xlfn.XLOOKUP(G2183,dMateriaPrima!$A$2:$A$12,dMateriaPrima!$C$2:$C$12)</f>
        <v>8</v>
      </c>
      <c r="O2183" s="3">
        <f t="shared" si="170"/>
        <v>1288</v>
      </c>
      <c r="P2183" s="4">
        <f t="shared" si="171"/>
        <v>0</v>
      </c>
      <c r="Q2183" s="3">
        <f t="shared" si="172"/>
        <v>1288</v>
      </c>
      <c r="R2183" t="str">
        <f t="shared" si="173"/>
        <v>Em atraso</v>
      </c>
      <c r="S2183" s="5">
        <f t="shared" si="174"/>
        <v>6</v>
      </c>
    </row>
    <row r="2184" spans="1:19" x14ac:dyDescent="0.25">
      <c r="A2184">
        <v>2183</v>
      </c>
      <c r="B2184" s="1">
        <v>43794</v>
      </c>
      <c r="C2184" s="1">
        <v>43794</v>
      </c>
      <c r="D2184" s="1">
        <v>43802</v>
      </c>
      <c r="E2184" s="1">
        <v>43803</v>
      </c>
      <c r="F2184">
        <v>4</v>
      </c>
      <c r="G2184">
        <v>9</v>
      </c>
      <c r="H2184">
        <v>63</v>
      </c>
      <c r="I2184" s="6">
        <v>0</v>
      </c>
      <c r="J2184">
        <v>2</v>
      </c>
      <c r="K2184" t="str">
        <f>_xlfn.XLOOKUP(fCompras!F2184,dComprador!$A$2:$A$7,dComprador!$B$2:$B$7)</f>
        <v>Lira</v>
      </c>
      <c r="L2184" t="str">
        <f>_xlfn.XLOOKUP(J2184,dFornecedor!$A$2:$A$6,dFornecedor!$B$2:$B$6)</f>
        <v>Minerva</v>
      </c>
      <c r="M2184" t="str">
        <f>_xlfn.XLOOKUP(G2184,dMateriaPrima!$A$2:$A$12,dMateriaPrima!$B$2:$B$12)</f>
        <v>Couro</v>
      </c>
      <c r="N2184" s="2">
        <f>_xlfn.XLOOKUP(G2184,dMateriaPrima!$A$2:$A$12,dMateriaPrima!$C$2:$C$12)</f>
        <v>4.4000000000000004</v>
      </c>
      <c r="O2184" s="3">
        <f t="shared" si="170"/>
        <v>277.20000000000005</v>
      </c>
      <c r="P2184" s="4">
        <f t="shared" si="171"/>
        <v>0</v>
      </c>
      <c r="Q2184" s="3">
        <f t="shared" si="172"/>
        <v>277.20000000000005</v>
      </c>
      <c r="R2184" t="str">
        <f t="shared" si="173"/>
        <v>Em atraso</v>
      </c>
      <c r="S2184" s="5">
        <f t="shared" si="174"/>
        <v>1</v>
      </c>
    </row>
    <row r="2185" spans="1:19" x14ac:dyDescent="0.25">
      <c r="A2185">
        <v>2184</v>
      </c>
      <c r="B2185" s="1">
        <v>43794</v>
      </c>
      <c r="C2185" s="1">
        <v>43801</v>
      </c>
      <c r="D2185" s="1">
        <v>43813</v>
      </c>
      <c r="E2185" s="1">
        <v>43814</v>
      </c>
      <c r="F2185">
        <v>1</v>
      </c>
      <c r="G2185">
        <v>11</v>
      </c>
      <c r="H2185">
        <v>135</v>
      </c>
      <c r="I2185" s="6">
        <v>0</v>
      </c>
      <c r="J2185">
        <v>3</v>
      </c>
      <c r="K2185" t="str">
        <f>_xlfn.XLOOKUP(fCompras!F2185,dComprador!$A$2:$A$7,dComprador!$B$2:$B$7)</f>
        <v>Alon</v>
      </c>
      <c r="L2185" t="str">
        <f>_xlfn.XLOOKUP(J2185,dFornecedor!$A$2:$A$6,dFornecedor!$B$2:$B$6)</f>
        <v>StepUp</v>
      </c>
      <c r="M2185" t="str">
        <f>_xlfn.XLOOKUP(G2185,dMateriaPrima!$A$2:$A$12,dMateriaPrima!$B$2:$B$12)</f>
        <v>Papel</v>
      </c>
      <c r="N2185" s="2">
        <f>_xlfn.XLOOKUP(G2185,dMateriaPrima!$A$2:$A$12,dMateriaPrima!$C$2:$C$12)</f>
        <v>9</v>
      </c>
      <c r="O2185" s="3">
        <f t="shared" si="170"/>
        <v>1215</v>
      </c>
      <c r="P2185" s="4">
        <f t="shared" si="171"/>
        <v>0</v>
      </c>
      <c r="Q2185" s="3">
        <f t="shared" si="172"/>
        <v>1215</v>
      </c>
      <c r="R2185" t="str">
        <f t="shared" si="173"/>
        <v>Em atraso</v>
      </c>
      <c r="S2185" s="5">
        <f t="shared" si="174"/>
        <v>1</v>
      </c>
    </row>
    <row r="2186" spans="1:19" x14ac:dyDescent="0.25">
      <c r="A2186">
        <v>2185</v>
      </c>
      <c r="B2186" s="1">
        <v>43794</v>
      </c>
      <c r="C2186" s="1">
        <v>43804</v>
      </c>
      <c r="D2186" s="1">
        <v>43814</v>
      </c>
      <c r="E2186" s="1">
        <v>43815</v>
      </c>
      <c r="F2186">
        <v>1</v>
      </c>
      <c r="G2186">
        <v>1</v>
      </c>
      <c r="H2186">
        <v>192</v>
      </c>
      <c r="I2186" s="6">
        <v>0</v>
      </c>
      <c r="J2186">
        <v>3</v>
      </c>
      <c r="K2186" t="str">
        <f>_xlfn.XLOOKUP(fCompras!F2186,dComprador!$A$2:$A$7,dComprador!$B$2:$B$7)</f>
        <v>Alon</v>
      </c>
      <c r="L2186" t="str">
        <f>_xlfn.XLOOKUP(J2186,dFornecedor!$A$2:$A$6,dFornecedor!$B$2:$B$6)</f>
        <v>StepUp</v>
      </c>
      <c r="M2186" t="str">
        <f>_xlfn.XLOOKUP(G2186,dMateriaPrima!$A$2:$A$12,dMateriaPrima!$B$2:$B$12)</f>
        <v>Tecido</v>
      </c>
      <c r="N2186" s="2">
        <f>_xlfn.XLOOKUP(G2186,dMateriaPrima!$A$2:$A$12,dMateriaPrima!$C$2:$C$12)</f>
        <v>18</v>
      </c>
      <c r="O2186" s="3">
        <f t="shared" si="170"/>
        <v>3456</v>
      </c>
      <c r="P2186" s="4">
        <f t="shared" si="171"/>
        <v>0</v>
      </c>
      <c r="Q2186" s="3">
        <f t="shared" si="172"/>
        <v>3456</v>
      </c>
      <c r="R2186" t="str">
        <f t="shared" si="173"/>
        <v>Em atraso</v>
      </c>
      <c r="S2186" s="5">
        <f t="shared" si="174"/>
        <v>1</v>
      </c>
    </row>
    <row r="2187" spans="1:19" x14ac:dyDescent="0.25">
      <c r="A2187">
        <v>2186</v>
      </c>
      <c r="B2187" s="1">
        <v>43794</v>
      </c>
      <c r="C2187" s="1">
        <v>43802</v>
      </c>
      <c r="D2187" s="1">
        <v>43807</v>
      </c>
      <c r="E2187" s="1">
        <v>43807</v>
      </c>
      <c r="F2187">
        <v>2</v>
      </c>
      <c r="G2187">
        <v>8</v>
      </c>
      <c r="H2187">
        <v>169</v>
      </c>
      <c r="I2187" s="6">
        <v>0</v>
      </c>
      <c r="J2187">
        <v>3</v>
      </c>
      <c r="K2187" t="str">
        <f>_xlfn.XLOOKUP(fCompras!F2187,dComprador!$A$2:$A$7,dComprador!$B$2:$B$7)</f>
        <v>João</v>
      </c>
      <c r="L2187" t="str">
        <f>_xlfn.XLOOKUP(J2187,dFornecedor!$A$2:$A$6,dFornecedor!$B$2:$B$6)</f>
        <v>StepUp</v>
      </c>
      <c r="M2187" t="str">
        <f>_xlfn.XLOOKUP(G2187,dMateriaPrima!$A$2:$A$12,dMateriaPrima!$B$2:$B$12)</f>
        <v>Cimento</v>
      </c>
      <c r="N2187" s="2">
        <f>_xlfn.XLOOKUP(G2187,dMateriaPrima!$A$2:$A$12,dMateriaPrima!$C$2:$C$12)</f>
        <v>23</v>
      </c>
      <c r="O2187" s="3">
        <f t="shared" si="170"/>
        <v>3887</v>
      </c>
      <c r="P2187" s="4">
        <f t="shared" si="171"/>
        <v>0</v>
      </c>
      <c r="Q2187" s="3">
        <f t="shared" si="172"/>
        <v>3887</v>
      </c>
      <c r="R2187" t="str">
        <f t="shared" si="173"/>
        <v>No prazo</v>
      </c>
      <c r="S2187" s="5">
        <f t="shared" si="174"/>
        <v>0</v>
      </c>
    </row>
    <row r="2188" spans="1:19" x14ac:dyDescent="0.25">
      <c r="A2188">
        <v>2187</v>
      </c>
      <c r="B2188" s="1">
        <v>43794</v>
      </c>
      <c r="C2188" s="1">
        <v>43794</v>
      </c>
      <c r="D2188" s="1">
        <v>43806</v>
      </c>
      <c r="E2188" s="1">
        <v>43808</v>
      </c>
      <c r="F2188">
        <v>2</v>
      </c>
      <c r="G2188">
        <v>5</v>
      </c>
      <c r="H2188">
        <v>135</v>
      </c>
      <c r="I2188" s="6">
        <v>0</v>
      </c>
      <c r="J2188">
        <v>4</v>
      </c>
      <c r="K2188" t="str">
        <f>_xlfn.XLOOKUP(fCompras!F2188,dComprador!$A$2:$A$7,dComprador!$B$2:$B$7)</f>
        <v>João</v>
      </c>
      <c r="L2188" t="str">
        <f>_xlfn.XLOOKUP(J2188,dFornecedor!$A$2:$A$6,dFornecedor!$B$2:$B$6)</f>
        <v>AlphaOmega</v>
      </c>
      <c r="M2188" t="str">
        <f>_xlfn.XLOOKUP(G2188,dMateriaPrima!$A$2:$A$12,dMateriaPrima!$B$2:$B$12)</f>
        <v>Areia</v>
      </c>
      <c r="N2188" s="2">
        <f>_xlfn.XLOOKUP(G2188,dMateriaPrima!$A$2:$A$12,dMateriaPrima!$C$2:$C$12)</f>
        <v>3.59</v>
      </c>
      <c r="O2188" s="3">
        <f t="shared" si="170"/>
        <v>484.65</v>
      </c>
      <c r="P2188" s="4">
        <f t="shared" si="171"/>
        <v>0</v>
      </c>
      <c r="Q2188" s="3">
        <f t="shared" si="172"/>
        <v>484.65</v>
      </c>
      <c r="R2188" t="str">
        <f t="shared" si="173"/>
        <v>Em atraso</v>
      </c>
      <c r="S2188" s="5">
        <f t="shared" si="174"/>
        <v>2</v>
      </c>
    </row>
    <row r="2189" spans="1:19" x14ac:dyDescent="0.25">
      <c r="A2189">
        <v>2188</v>
      </c>
      <c r="B2189" s="1">
        <v>43794</v>
      </c>
      <c r="C2189" s="1">
        <v>43794</v>
      </c>
      <c r="D2189" s="1">
        <v>43807</v>
      </c>
      <c r="E2189" s="1">
        <v>43806</v>
      </c>
      <c r="F2189">
        <v>1</v>
      </c>
      <c r="G2189">
        <v>7</v>
      </c>
      <c r="H2189">
        <v>48</v>
      </c>
      <c r="I2189" s="6">
        <v>0</v>
      </c>
      <c r="J2189">
        <v>2</v>
      </c>
      <c r="K2189" t="str">
        <f>_xlfn.XLOOKUP(fCompras!F2189,dComprador!$A$2:$A$7,dComprador!$B$2:$B$7)</f>
        <v>Alon</v>
      </c>
      <c r="L2189" t="str">
        <f>_xlfn.XLOOKUP(J2189,dFornecedor!$A$2:$A$6,dFornecedor!$B$2:$B$6)</f>
        <v>Minerva</v>
      </c>
      <c r="M2189" t="str">
        <f>_xlfn.XLOOKUP(G2189,dMateriaPrima!$A$2:$A$12,dMateriaPrima!$B$2:$B$12)</f>
        <v>Poliéster</v>
      </c>
      <c r="N2189" s="2">
        <f>_xlfn.XLOOKUP(G2189,dMateriaPrima!$A$2:$A$12,dMateriaPrima!$C$2:$C$12)</f>
        <v>8</v>
      </c>
      <c r="O2189" s="3">
        <f t="shared" si="170"/>
        <v>384</v>
      </c>
      <c r="P2189" s="4">
        <f t="shared" si="171"/>
        <v>0</v>
      </c>
      <c r="Q2189" s="3">
        <f t="shared" si="172"/>
        <v>384</v>
      </c>
      <c r="R2189" t="str">
        <f t="shared" si="173"/>
        <v>No prazo</v>
      </c>
      <c r="S2189" s="5">
        <f t="shared" si="174"/>
        <v>0</v>
      </c>
    </row>
    <row r="2190" spans="1:19" x14ac:dyDescent="0.25">
      <c r="A2190">
        <v>2189</v>
      </c>
      <c r="B2190" s="1">
        <v>43794</v>
      </c>
      <c r="C2190" s="1">
        <v>43798</v>
      </c>
      <c r="D2190" s="1">
        <v>43815</v>
      </c>
      <c r="E2190" s="1">
        <v>43815</v>
      </c>
      <c r="F2190">
        <v>1</v>
      </c>
      <c r="G2190">
        <v>9</v>
      </c>
      <c r="H2190">
        <v>390</v>
      </c>
      <c r="I2190" s="6">
        <v>0</v>
      </c>
      <c r="J2190">
        <v>1</v>
      </c>
      <c r="K2190" t="str">
        <f>_xlfn.XLOOKUP(fCompras!F2190,dComprador!$A$2:$A$7,dComprador!$B$2:$B$7)</f>
        <v>Alon</v>
      </c>
      <c r="L2190" t="str">
        <f>_xlfn.XLOOKUP(J2190,dFornecedor!$A$2:$A$6,dFornecedor!$B$2:$B$6)</f>
        <v>NorthShore</v>
      </c>
      <c r="M2190" t="str">
        <f>_xlfn.XLOOKUP(G2190,dMateriaPrima!$A$2:$A$12,dMateriaPrima!$B$2:$B$12)</f>
        <v>Couro</v>
      </c>
      <c r="N2190" s="2">
        <f>_xlfn.XLOOKUP(G2190,dMateriaPrima!$A$2:$A$12,dMateriaPrima!$C$2:$C$12)</f>
        <v>4.4000000000000004</v>
      </c>
      <c r="O2190" s="3">
        <f t="shared" si="170"/>
        <v>1716.0000000000002</v>
      </c>
      <c r="P2190" s="4">
        <f t="shared" si="171"/>
        <v>0</v>
      </c>
      <c r="Q2190" s="3">
        <f t="shared" si="172"/>
        <v>1716.0000000000002</v>
      </c>
      <c r="R2190" t="str">
        <f t="shared" si="173"/>
        <v>No prazo</v>
      </c>
      <c r="S2190" s="5">
        <f t="shared" si="174"/>
        <v>0</v>
      </c>
    </row>
    <row r="2191" spans="1:19" x14ac:dyDescent="0.25">
      <c r="A2191">
        <v>2190</v>
      </c>
      <c r="B2191" s="1">
        <v>43795</v>
      </c>
      <c r="C2191" s="1">
        <v>43806</v>
      </c>
      <c r="D2191" s="1">
        <v>43806</v>
      </c>
      <c r="E2191" s="1">
        <v>43810</v>
      </c>
      <c r="F2191">
        <v>4</v>
      </c>
      <c r="G2191">
        <v>7</v>
      </c>
      <c r="H2191">
        <v>126</v>
      </c>
      <c r="I2191" s="6">
        <v>0</v>
      </c>
      <c r="J2191">
        <v>1</v>
      </c>
      <c r="K2191" t="str">
        <f>_xlfn.XLOOKUP(fCompras!F2191,dComprador!$A$2:$A$7,dComprador!$B$2:$B$7)</f>
        <v>Lira</v>
      </c>
      <c r="L2191" t="str">
        <f>_xlfn.XLOOKUP(J2191,dFornecedor!$A$2:$A$6,dFornecedor!$B$2:$B$6)</f>
        <v>NorthShore</v>
      </c>
      <c r="M2191" t="str">
        <f>_xlfn.XLOOKUP(G2191,dMateriaPrima!$A$2:$A$12,dMateriaPrima!$B$2:$B$12)</f>
        <v>Poliéster</v>
      </c>
      <c r="N2191" s="2">
        <f>_xlfn.XLOOKUP(G2191,dMateriaPrima!$A$2:$A$12,dMateriaPrima!$C$2:$C$12)</f>
        <v>8</v>
      </c>
      <c r="O2191" s="3">
        <f t="shared" si="170"/>
        <v>1008</v>
      </c>
      <c r="P2191" s="4">
        <f t="shared" si="171"/>
        <v>0</v>
      </c>
      <c r="Q2191" s="3">
        <f t="shared" si="172"/>
        <v>1008</v>
      </c>
      <c r="R2191" t="str">
        <f t="shared" si="173"/>
        <v>Em atraso</v>
      </c>
      <c r="S2191" s="5">
        <f t="shared" si="174"/>
        <v>4</v>
      </c>
    </row>
    <row r="2192" spans="1:19" x14ac:dyDescent="0.25">
      <c r="A2192">
        <v>2191</v>
      </c>
      <c r="B2192" s="1">
        <v>43795</v>
      </c>
      <c r="C2192" s="1">
        <v>43795</v>
      </c>
      <c r="D2192" s="1">
        <v>43823</v>
      </c>
      <c r="E2192" s="1">
        <v>43824</v>
      </c>
      <c r="F2192">
        <v>1</v>
      </c>
      <c r="G2192">
        <v>2</v>
      </c>
      <c r="H2192">
        <v>361</v>
      </c>
      <c r="I2192" s="6">
        <v>0</v>
      </c>
      <c r="J2192">
        <v>2</v>
      </c>
      <c r="K2192" t="str">
        <f>_xlfn.XLOOKUP(fCompras!F2192,dComprador!$A$2:$A$7,dComprador!$B$2:$B$7)</f>
        <v>Alon</v>
      </c>
      <c r="L2192" t="str">
        <f>_xlfn.XLOOKUP(J2192,dFornecedor!$A$2:$A$6,dFornecedor!$B$2:$B$6)</f>
        <v>Minerva</v>
      </c>
      <c r="M2192" t="str">
        <f>_xlfn.XLOOKUP(G2192,dMateriaPrima!$A$2:$A$12,dMateriaPrima!$B$2:$B$12)</f>
        <v>Chapa Metal</v>
      </c>
      <c r="N2192" s="2">
        <f>_xlfn.XLOOKUP(G2192,dMateriaPrima!$A$2:$A$12,dMateriaPrima!$C$2:$C$12)</f>
        <v>299.89999999999998</v>
      </c>
      <c r="O2192" s="3">
        <f t="shared" si="170"/>
        <v>108263.9</v>
      </c>
      <c r="P2192" s="4">
        <f t="shared" si="171"/>
        <v>0</v>
      </c>
      <c r="Q2192" s="3">
        <f t="shared" si="172"/>
        <v>108263.9</v>
      </c>
      <c r="R2192" t="str">
        <f t="shared" si="173"/>
        <v>Em atraso</v>
      </c>
      <c r="S2192" s="5">
        <f t="shared" si="174"/>
        <v>1</v>
      </c>
    </row>
    <row r="2193" spans="1:19" x14ac:dyDescent="0.25">
      <c r="A2193">
        <v>2192</v>
      </c>
      <c r="B2193" s="1">
        <v>43795</v>
      </c>
      <c r="C2193" s="1">
        <v>43798</v>
      </c>
      <c r="D2193" s="1">
        <v>43801</v>
      </c>
      <c r="E2193" s="1">
        <v>43803</v>
      </c>
      <c r="F2193">
        <v>4</v>
      </c>
      <c r="G2193">
        <v>9</v>
      </c>
      <c r="H2193">
        <v>55</v>
      </c>
      <c r="I2193" s="6">
        <v>0</v>
      </c>
      <c r="J2193">
        <v>3</v>
      </c>
      <c r="K2193" t="str">
        <f>_xlfn.XLOOKUP(fCompras!F2193,dComprador!$A$2:$A$7,dComprador!$B$2:$B$7)</f>
        <v>Lira</v>
      </c>
      <c r="L2193" t="str">
        <f>_xlfn.XLOOKUP(J2193,dFornecedor!$A$2:$A$6,dFornecedor!$B$2:$B$6)</f>
        <v>StepUp</v>
      </c>
      <c r="M2193" t="str">
        <f>_xlfn.XLOOKUP(G2193,dMateriaPrima!$A$2:$A$12,dMateriaPrima!$B$2:$B$12)</f>
        <v>Couro</v>
      </c>
      <c r="N2193" s="2">
        <f>_xlfn.XLOOKUP(G2193,dMateriaPrima!$A$2:$A$12,dMateriaPrima!$C$2:$C$12)</f>
        <v>4.4000000000000004</v>
      </c>
      <c r="O2193" s="3">
        <f t="shared" si="170"/>
        <v>242.00000000000003</v>
      </c>
      <c r="P2193" s="4">
        <f t="shared" si="171"/>
        <v>0</v>
      </c>
      <c r="Q2193" s="3">
        <f t="shared" si="172"/>
        <v>242.00000000000003</v>
      </c>
      <c r="R2193" t="str">
        <f t="shared" si="173"/>
        <v>Em atraso</v>
      </c>
      <c r="S2193" s="5">
        <f t="shared" si="174"/>
        <v>2</v>
      </c>
    </row>
    <row r="2194" spans="1:19" x14ac:dyDescent="0.25">
      <c r="A2194">
        <v>2193</v>
      </c>
      <c r="B2194" s="1">
        <v>43795</v>
      </c>
      <c r="C2194" s="1">
        <v>43802</v>
      </c>
      <c r="D2194" s="1">
        <v>43808</v>
      </c>
      <c r="E2194" s="1">
        <v>43811</v>
      </c>
      <c r="F2194">
        <v>1</v>
      </c>
      <c r="G2194">
        <v>8</v>
      </c>
      <c r="H2194">
        <v>177</v>
      </c>
      <c r="I2194" s="6">
        <v>0</v>
      </c>
      <c r="J2194">
        <v>2</v>
      </c>
      <c r="K2194" t="str">
        <f>_xlfn.XLOOKUP(fCompras!F2194,dComprador!$A$2:$A$7,dComprador!$B$2:$B$7)</f>
        <v>Alon</v>
      </c>
      <c r="L2194" t="str">
        <f>_xlfn.XLOOKUP(J2194,dFornecedor!$A$2:$A$6,dFornecedor!$B$2:$B$6)</f>
        <v>Minerva</v>
      </c>
      <c r="M2194" t="str">
        <f>_xlfn.XLOOKUP(G2194,dMateriaPrima!$A$2:$A$12,dMateriaPrima!$B$2:$B$12)</f>
        <v>Cimento</v>
      </c>
      <c r="N2194" s="2">
        <f>_xlfn.XLOOKUP(G2194,dMateriaPrima!$A$2:$A$12,dMateriaPrima!$C$2:$C$12)</f>
        <v>23</v>
      </c>
      <c r="O2194" s="3">
        <f t="shared" si="170"/>
        <v>4071</v>
      </c>
      <c r="P2194" s="4">
        <f t="shared" si="171"/>
        <v>0</v>
      </c>
      <c r="Q2194" s="3">
        <f t="shared" si="172"/>
        <v>4071</v>
      </c>
      <c r="R2194" t="str">
        <f t="shared" si="173"/>
        <v>Em atraso</v>
      </c>
      <c r="S2194" s="5">
        <f t="shared" si="174"/>
        <v>3</v>
      </c>
    </row>
    <row r="2195" spans="1:19" x14ac:dyDescent="0.25">
      <c r="A2195">
        <v>2194</v>
      </c>
      <c r="B2195" s="1">
        <v>43795</v>
      </c>
      <c r="C2195" s="1">
        <v>43800</v>
      </c>
      <c r="D2195" s="1">
        <v>43814</v>
      </c>
      <c r="E2195" s="1">
        <v>43818</v>
      </c>
      <c r="F2195">
        <v>1</v>
      </c>
      <c r="G2195">
        <v>7</v>
      </c>
      <c r="H2195">
        <v>431</v>
      </c>
      <c r="I2195" s="6">
        <v>0</v>
      </c>
      <c r="J2195">
        <v>3</v>
      </c>
      <c r="K2195" t="str">
        <f>_xlfn.XLOOKUP(fCompras!F2195,dComprador!$A$2:$A$7,dComprador!$B$2:$B$7)</f>
        <v>Alon</v>
      </c>
      <c r="L2195" t="str">
        <f>_xlfn.XLOOKUP(J2195,dFornecedor!$A$2:$A$6,dFornecedor!$B$2:$B$6)</f>
        <v>StepUp</v>
      </c>
      <c r="M2195" t="str">
        <f>_xlfn.XLOOKUP(G2195,dMateriaPrima!$A$2:$A$12,dMateriaPrima!$B$2:$B$12)</f>
        <v>Poliéster</v>
      </c>
      <c r="N2195" s="2">
        <f>_xlfn.XLOOKUP(G2195,dMateriaPrima!$A$2:$A$12,dMateriaPrima!$C$2:$C$12)</f>
        <v>8</v>
      </c>
      <c r="O2195" s="3">
        <f t="shared" si="170"/>
        <v>3448</v>
      </c>
      <c r="P2195" s="4">
        <f t="shared" si="171"/>
        <v>0</v>
      </c>
      <c r="Q2195" s="3">
        <f t="shared" si="172"/>
        <v>3448</v>
      </c>
      <c r="R2195" t="str">
        <f t="shared" si="173"/>
        <v>Em atraso</v>
      </c>
      <c r="S2195" s="5">
        <f t="shared" si="174"/>
        <v>4</v>
      </c>
    </row>
    <row r="2196" spans="1:19" x14ac:dyDescent="0.25">
      <c r="A2196">
        <v>2195</v>
      </c>
      <c r="B2196" s="1">
        <v>43795</v>
      </c>
      <c r="C2196" s="1">
        <v>43796</v>
      </c>
      <c r="D2196" s="1">
        <v>43810</v>
      </c>
      <c r="E2196" s="1">
        <v>43812</v>
      </c>
      <c r="F2196">
        <v>1</v>
      </c>
      <c r="G2196">
        <v>9</v>
      </c>
      <c r="H2196">
        <v>291</v>
      </c>
      <c r="I2196" s="6">
        <v>0</v>
      </c>
      <c r="J2196">
        <v>3</v>
      </c>
      <c r="K2196" t="str">
        <f>_xlfn.XLOOKUP(fCompras!F2196,dComprador!$A$2:$A$7,dComprador!$B$2:$B$7)</f>
        <v>Alon</v>
      </c>
      <c r="L2196" t="str">
        <f>_xlfn.XLOOKUP(J2196,dFornecedor!$A$2:$A$6,dFornecedor!$B$2:$B$6)</f>
        <v>StepUp</v>
      </c>
      <c r="M2196" t="str">
        <f>_xlfn.XLOOKUP(G2196,dMateriaPrima!$A$2:$A$12,dMateriaPrima!$B$2:$B$12)</f>
        <v>Couro</v>
      </c>
      <c r="N2196" s="2">
        <f>_xlfn.XLOOKUP(G2196,dMateriaPrima!$A$2:$A$12,dMateriaPrima!$C$2:$C$12)</f>
        <v>4.4000000000000004</v>
      </c>
      <c r="O2196" s="3">
        <f t="shared" si="170"/>
        <v>1280.4000000000001</v>
      </c>
      <c r="P2196" s="4">
        <f t="shared" si="171"/>
        <v>0</v>
      </c>
      <c r="Q2196" s="3">
        <f t="shared" si="172"/>
        <v>1280.4000000000001</v>
      </c>
      <c r="R2196" t="str">
        <f t="shared" si="173"/>
        <v>Em atraso</v>
      </c>
      <c r="S2196" s="5">
        <f t="shared" si="174"/>
        <v>2</v>
      </c>
    </row>
    <row r="2197" spans="1:19" x14ac:dyDescent="0.25">
      <c r="A2197">
        <v>2196</v>
      </c>
      <c r="B2197" s="1">
        <v>43795</v>
      </c>
      <c r="C2197" s="1">
        <v>43805</v>
      </c>
      <c r="D2197" s="1">
        <v>43808</v>
      </c>
      <c r="E2197" s="1">
        <v>43810</v>
      </c>
      <c r="F2197">
        <v>2</v>
      </c>
      <c r="G2197">
        <v>6</v>
      </c>
      <c r="H2197">
        <v>311</v>
      </c>
      <c r="I2197" s="6">
        <v>0.38</v>
      </c>
      <c r="J2197">
        <v>3</v>
      </c>
      <c r="K2197" t="str">
        <f>_xlfn.XLOOKUP(fCompras!F2197,dComprador!$A$2:$A$7,dComprador!$B$2:$B$7)</f>
        <v>João</v>
      </c>
      <c r="L2197" t="str">
        <f>_xlfn.XLOOKUP(J2197,dFornecedor!$A$2:$A$6,dFornecedor!$B$2:$B$6)</f>
        <v>StepUp</v>
      </c>
      <c r="M2197" t="str">
        <f>_xlfn.XLOOKUP(G2197,dMateriaPrima!$A$2:$A$12,dMateriaPrima!$B$2:$B$12)</f>
        <v>Fio Algodão</v>
      </c>
      <c r="N2197" s="2">
        <f>_xlfn.XLOOKUP(G2197,dMateriaPrima!$A$2:$A$12,dMateriaPrima!$C$2:$C$12)</f>
        <v>55.9</v>
      </c>
      <c r="O2197" s="3">
        <f t="shared" si="170"/>
        <v>17384.899999999998</v>
      </c>
      <c r="P2197" s="4">
        <f t="shared" si="171"/>
        <v>6606.2619999999988</v>
      </c>
      <c r="Q2197" s="3">
        <f t="shared" si="172"/>
        <v>10778.637999999999</v>
      </c>
      <c r="R2197" t="str">
        <f t="shared" si="173"/>
        <v>Em atraso</v>
      </c>
      <c r="S2197" s="5">
        <f t="shared" si="174"/>
        <v>2</v>
      </c>
    </row>
    <row r="2198" spans="1:19" x14ac:dyDescent="0.25">
      <c r="A2198">
        <v>2197</v>
      </c>
      <c r="B2198" s="1">
        <v>43795</v>
      </c>
      <c r="C2198" s="1">
        <v>43795</v>
      </c>
      <c r="D2198" s="1">
        <v>43822</v>
      </c>
      <c r="E2198" s="1">
        <v>43823</v>
      </c>
      <c r="F2198">
        <v>1</v>
      </c>
      <c r="G2198">
        <v>9</v>
      </c>
      <c r="H2198">
        <v>328</v>
      </c>
      <c r="I2198" s="6">
        <v>0</v>
      </c>
      <c r="J2198">
        <v>5</v>
      </c>
      <c r="K2198" t="str">
        <f>_xlfn.XLOOKUP(fCompras!F2198,dComprador!$A$2:$A$7,dComprador!$B$2:$B$7)</f>
        <v>Alon</v>
      </c>
      <c r="L2198" t="str">
        <f>_xlfn.XLOOKUP(J2198,dFornecedor!$A$2:$A$6,dFornecedor!$B$2:$B$6)</f>
        <v>Atlas</v>
      </c>
      <c r="M2198" t="str">
        <f>_xlfn.XLOOKUP(G2198,dMateriaPrima!$A$2:$A$12,dMateriaPrima!$B$2:$B$12)</f>
        <v>Couro</v>
      </c>
      <c r="N2198" s="2">
        <f>_xlfn.XLOOKUP(G2198,dMateriaPrima!$A$2:$A$12,dMateriaPrima!$C$2:$C$12)</f>
        <v>4.4000000000000004</v>
      </c>
      <c r="O2198" s="3">
        <f t="shared" si="170"/>
        <v>1443.2</v>
      </c>
      <c r="P2198" s="4">
        <f t="shared" si="171"/>
        <v>0</v>
      </c>
      <c r="Q2198" s="3">
        <f t="shared" si="172"/>
        <v>1443.2</v>
      </c>
      <c r="R2198" t="str">
        <f t="shared" si="173"/>
        <v>Em atraso</v>
      </c>
      <c r="S2198" s="5">
        <f t="shared" si="174"/>
        <v>1</v>
      </c>
    </row>
    <row r="2199" spans="1:19" x14ac:dyDescent="0.25">
      <c r="A2199">
        <v>2198</v>
      </c>
      <c r="B2199" s="1">
        <v>43795</v>
      </c>
      <c r="C2199" s="1">
        <v>43803</v>
      </c>
      <c r="D2199" s="1">
        <v>43827</v>
      </c>
      <c r="E2199" s="1">
        <v>43827</v>
      </c>
      <c r="F2199">
        <v>1</v>
      </c>
      <c r="G2199">
        <v>7</v>
      </c>
      <c r="H2199">
        <v>186</v>
      </c>
      <c r="I2199" s="6">
        <v>0</v>
      </c>
      <c r="J2199">
        <v>2</v>
      </c>
      <c r="K2199" t="str">
        <f>_xlfn.XLOOKUP(fCompras!F2199,dComprador!$A$2:$A$7,dComprador!$B$2:$B$7)</f>
        <v>Alon</v>
      </c>
      <c r="L2199" t="str">
        <f>_xlfn.XLOOKUP(J2199,dFornecedor!$A$2:$A$6,dFornecedor!$B$2:$B$6)</f>
        <v>Minerva</v>
      </c>
      <c r="M2199" t="str">
        <f>_xlfn.XLOOKUP(G2199,dMateriaPrima!$A$2:$A$12,dMateriaPrima!$B$2:$B$12)</f>
        <v>Poliéster</v>
      </c>
      <c r="N2199" s="2">
        <f>_xlfn.XLOOKUP(G2199,dMateriaPrima!$A$2:$A$12,dMateriaPrima!$C$2:$C$12)</f>
        <v>8</v>
      </c>
      <c r="O2199" s="3">
        <f t="shared" si="170"/>
        <v>1488</v>
      </c>
      <c r="P2199" s="4">
        <f t="shared" si="171"/>
        <v>0</v>
      </c>
      <c r="Q2199" s="3">
        <f t="shared" si="172"/>
        <v>1488</v>
      </c>
      <c r="R2199" t="str">
        <f t="shared" si="173"/>
        <v>No prazo</v>
      </c>
      <c r="S2199" s="5">
        <f t="shared" si="174"/>
        <v>0</v>
      </c>
    </row>
    <row r="2200" spans="1:19" x14ac:dyDescent="0.25">
      <c r="A2200">
        <v>2199</v>
      </c>
      <c r="B2200" s="1">
        <v>43795</v>
      </c>
      <c r="C2200" s="1">
        <v>43801</v>
      </c>
      <c r="D2200" s="1">
        <v>43827</v>
      </c>
      <c r="E2200" s="1">
        <v>43829</v>
      </c>
      <c r="F2200">
        <v>1</v>
      </c>
      <c r="G2200">
        <v>1</v>
      </c>
      <c r="H2200">
        <v>612</v>
      </c>
      <c r="I2200" s="6">
        <v>0</v>
      </c>
      <c r="J2200">
        <v>3</v>
      </c>
      <c r="K2200" t="str">
        <f>_xlfn.XLOOKUP(fCompras!F2200,dComprador!$A$2:$A$7,dComprador!$B$2:$B$7)</f>
        <v>Alon</v>
      </c>
      <c r="L2200" t="str">
        <f>_xlfn.XLOOKUP(J2200,dFornecedor!$A$2:$A$6,dFornecedor!$B$2:$B$6)</f>
        <v>StepUp</v>
      </c>
      <c r="M2200" t="str">
        <f>_xlfn.XLOOKUP(G2200,dMateriaPrima!$A$2:$A$12,dMateriaPrima!$B$2:$B$12)</f>
        <v>Tecido</v>
      </c>
      <c r="N2200" s="2">
        <f>_xlfn.XLOOKUP(G2200,dMateriaPrima!$A$2:$A$12,dMateriaPrima!$C$2:$C$12)</f>
        <v>18</v>
      </c>
      <c r="O2200" s="3">
        <f t="shared" si="170"/>
        <v>11016</v>
      </c>
      <c r="P2200" s="4">
        <f t="shared" si="171"/>
        <v>0</v>
      </c>
      <c r="Q2200" s="3">
        <f t="shared" si="172"/>
        <v>11016</v>
      </c>
      <c r="R2200" t="str">
        <f t="shared" si="173"/>
        <v>Em atraso</v>
      </c>
      <c r="S2200" s="5">
        <f t="shared" si="174"/>
        <v>2</v>
      </c>
    </row>
    <row r="2201" spans="1:19" x14ac:dyDescent="0.25">
      <c r="A2201">
        <v>2200</v>
      </c>
      <c r="B2201" s="1">
        <v>43796</v>
      </c>
      <c r="C2201" s="1">
        <v>43798</v>
      </c>
      <c r="D2201" s="1">
        <v>43803</v>
      </c>
      <c r="E2201" s="1">
        <v>43802</v>
      </c>
      <c r="F2201">
        <v>4</v>
      </c>
      <c r="G2201">
        <v>6</v>
      </c>
      <c r="H2201">
        <v>238</v>
      </c>
      <c r="I2201" s="6">
        <v>0</v>
      </c>
      <c r="J2201">
        <v>2</v>
      </c>
      <c r="K2201" t="str">
        <f>_xlfn.XLOOKUP(fCompras!F2201,dComprador!$A$2:$A$7,dComprador!$B$2:$B$7)</f>
        <v>Lira</v>
      </c>
      <c r="L2201" t="str">
        <f>_xlfn.XLOOKUP(J2201,dFornecedor!$A$2:$A$6,dFornecedor!$B$2:$B$6)</f>
        <v>Minerva</v>
      </c>
      <c r="M2201" t="str">
        <f>_xlfn.XLOOKUP(G2201,dMateriaPrima!$A$2:$A$12,dMateriaPrima!$B$2:$B$12)</f>
        <v>Fio Algodão</v>
      </c>
      <c r="N2201" s="2">
        <f>_xlfn.XLOOKUP(G2201,dMateriaPrima!$A$2:$A$12,dMateriaPrima!$C$2:$C$12)</f>
        <v>55.9</v>
      </c>
      <c r="O2201" s="3">
        <f t="shared" si="170"/>
        <v>13304.199999999999</v>
      </c>
      <c r="P2201" s="4">
        <f t="shared" si="171"/>
        <v>0</v>
      </c>
      <c r="Q2201" s="3">
        <f t="shared" si="172"/>
        <v>13304.199999999999</v>
      </c>
      <c r="R2201" t="str">
        <f t="shared" si="173"/>
        <v>No prazo</v>
      </c>
      <c r="S2201" s="5">
        <f t="shared" si="174"/>
        <v>0</v>
      </c>
    </row>
    <row r="2202" spans="1:19" x14ac:dyDescent="0.25">
      <c r="A2202">
        <v>2201</v>
      </c>
      <c r="B2202" s="1">
        <v>43796</v>
      </c>
      <c r="C2202" s="1">
        <v>43808</v>
      </c>
      <c r="D2202" s="1">
        <v>43808</v>
      </c>
      <c r="E2202" s="1">
        <v>43812</v>
      </c>
      <c r="F2202">
        <v>4</v>
      </c>
      <c r="G2202">
        <v>10</v>
      </c>
      <c r="H2202">
        <v>175</v>
      </c>
      <c r="I2202" s="6">
        <v>0</v>
      </c>
      <c r="J2202">
        <v>1</v>
      </c>
      <c r="K2202" t="str">
        <f>_xlfn.XLOOKUP(fCompras!F2202,dComprador!$A$2:$A$7,dComprador!$B$2:$B$7)</f>
        <v>Lira</v>
      </c>
      <c r="L2202" t="str">
        <f>_xlfn.XLOOKUP(J2202,dFornecedor!$A$2:$A$6,dFornecedor!$B$2:$B$6)</f>
        <v>NorthShore</v>
      </c>
      <c r="M2202" t="str">
        <f>_xlfn.XLOOKUP(G2202,dMateriaPrima!$A$2:$A$12,dMateriaPrima!$B$2:$B$12)</f>
        <v>Pedra Britada</v>
      </c>
      <c r="N2202" s="2">
        <f>_xlfn.XLOOKUP(G2202,dMateriaPrima!$A$2:$A$12,dMateriaPrima!$C$2:$C$12)</f>
        <v>56</v>
      </c>
      <c r="O2202" s="3">
        <f t="shared" si="170"/>
        <v>9800</v>
      </c>
      <c r="P2202" s="4">
        <f t="shared" si="171"/>
        <v>0</v>
      </c>
      <c r="Q2202" s="3">
        <f t="shared" si="172"/>
        <v>9800</v>
      </c>
      <c r="R2202" t="str">
        <f t="shared" si="173"/>
        <v>Em atraso</v>
      </c>
      <c r="S2202" s="5">
        <f t="shared" si="174"/>
        <v>4</v>
      </c>
    </row>
    <row r="2203" spans="1:19" x14ac:dyDescent="0.25">
      <c r="A2203">
        <v>2202</v>
      </c>
      <c r="B2203" s="1">
        <v>43796</v>
      </c>
      <c r="C2203" s="1">
        <v>43804</v>
      </c>
      <c r="D2203" s="1">
        <v>43807</v>
      </c>
      <c r="E2203" s="1">
        <v>43809</v>
      </c>
      <c r="F2203">
        <v>4</v>
      </c>
      <c r="G2203">
        <v>7</v>
      </c>
      <c r="H2203">
        <v>185</v>
      </c>
      <c r="I2203" s="6">
        <v>0</v>
      </c>
      <c r="J2203">
        <v>2</v>
      </c>
      <c r="K2203" t="str">
        <f>_xlfn.XLOOKUP(fCompras!F2203,dComprador!$A$2:$A$7,dComprador!$B$2:$B$7)</f>
        <v>Lira</v>
      </c>
      <c r="L2203" t="str">
        <f>_xlfn.XLOOKUP(J2203,dFornecedor!$A$2:$A$6,dFornecedor!$B$2:$B$6)</f>
        <v>Minerva</v>
      </c>
      <c r="M2203" t="str">
        <f>_xlfn.XLOOKUP(G2203,dMateriaPrima!$A$2:$A$12,dMateriaPrima!$B$2:$B$12)</f>
        <v>Poliéster</v>
      </c>
      <c r="N2203" s="2">
        <f>_xlfn.XLOOKUP(G2203,dMateriaPrima!$A$2:$A$12,dMateriaPrima!$C$2:$C$12)</f>
        <v>8</v>
      </c>
      <c r="O2203" s="3">
        <f t="shared" si="170"/>
        <v>1480</v>
      </c>
      <c r="P2203" s="4">
        <f t="shared" si="171"/>
        <v>0</v>
      </c>
      <c r="Q2203" s="3">
        <f t="shared" si="172"/>
        <v>1480</v>
      </c>
      <c r="R2203" t="str">
        <f t="shared" si="173"/>
        <v>Em atraso</v>
      </c>
      <c r="S2203" s="5">
        <f t="shared" si="174"/>
        <v>2</v>
      </c>
    </row>
    <row r="2204" spans="1:19" x14ac:dyDescent="0.25">
      <c r="A2204">
        <v>2203</v>
      </c>
      <c r="B2204" s="1">
        <v>43796</v>
      </c>
      <c r="C2204" s="1">
        <v>43804</v>
      </c>
      <c r="D2204" s="1">
        <v>43814</v>
      </c>
      <c r="E2204" s="1">
        <v>43815</v>
      </c>
      <c r="F2204">
        <v>1</v>
      </c>
      <c r="G2204">
        <v>9</v>
      </c>
      <c r="H2204">
        <v>26</v>
      </c>
      <c r="I2204" s="6">
        <v>0</v>
      </c>
      <c r="J2204">
        <v>2</v>
      </c>
      <c r="K2204" t="str">
        <f>_xlfn.XLOOKUP(fCompras!F2204,dComprador!$A$2:$A$7,dComprador!$B$2:$B$7)</f>
        <v>Alon</v>
      </c>
      <c r="L2204" t="str">
        <f>_xlfn.XLOOKUP(J2204,dFornecedor!$A$2:$A$6,dFornecedor!$B$2:$B$6)</f>
        <v>Minerva</v>
      </c>
      <c r="M2204" t="str">
        <f>_xlfn.XLOOKUP(G2204,dMateriaPrima!$A$2:$A$12,dMateriaPrima!$B$2:$B$12)</f>
        <v>Couro</v>
      </c>
      <c r="N2204" s="2">
        <f>_xlfn.XLOOKUP(G2204,dMateriaPrima!$A$2:$A$12,dMateriaPrima!$C$2:$C$12)</f>
        <v>4.4000000000000004</v>
      </c>
      <c r="O2204" s="3">
        <f t="shared" si="170"/>
        <v>114.4</v>
      </c>
      <c r="P2204" s="4">
        <f t="shared" si="171"/>
        <v>0</v>
      </c>
      <c r="Q2204" s="3">
        <f t="shared" si="172"/>
        <v>114.4</v>
      </c>
      <c r="R2204" t="str">
        <f t="shared" si="173"/>
        <v>Em atraso</v>
      </c>
      <c r="S2204" s="5">
        <f t="shared" si="174"/>
        <v>1</v>
      </c>
    </row>
    <row r="2205" spans="1:19" x14ac:dyDescent="0.25">
      <c r="A2205">
        <v>2204</v>
      </c>
      <c r="B2205" s="1">
        <v>43796</v>
      </c>
      <c r="C2205" s="1">
        <v>43796</v>
      </c>
      <c r="D2205" s="1">
        <v>43809</v>
      </c>
      <c r="E2205" s="1">
        <v>43809</v>
      </c>
      <c r="F2205">
        <v>2</v>
      </c>
      <c r="G2205">
        <v>4</v>
      </c>
      <c r="H2205">
        <v>326</v>
      </c>
      <c r="I2205" s="6">
        <v>0</v>
      </c>
      <c r="J2205">
        <v>2</v>
      </c>
      <c r="K2205" t="str">
        <f>_xlfn.XLOOKUP(fCompras!F2205,dComprador!$A$2:$A$7,dComprador!$B$2:$B$7)</f>
        <v>João</v>
      </c>
      <c r="L2205" t="str">
        <f>_xlfn.XLOOKUP(J2205,dFornecedor!$A$2:$A$6,dFornecedor!$B$2:$B$6)</f>
        <v>Minerva</v>
      </c>
      <c r="M2205" t="str">
        <f>_xlfn.XLOOKUP(G2205,dMateriaPrima!$A$2:$A$12,dMateriaPrima!$B$2:$B$12)</f>
        <v>Madeira</v>
      </c>
      <c r="N2205" s="2">
        <f>_xlfn.XLOOKUP(G2205,dMateriaPrima!$A$2:$A$12,dMateriaPrima!$C$2:$C$12)</f>
        <v>168</v>
      </c>
      <c r="O2205" s="3">
        <f t="shared" si="170"/>
        <v>54768</v>
      </c>
      <c r="P2205" s="4">
        <f t="shared" si="171"/>
        <v>0</v>
      </c>
      <c r="Q2205" s="3">
        <f t="shared" si="172"/>
        <v>54768</v>
      </c>
      <c r="R2205" t="str">
        <f t="shared" si="173"/>
        <v>No prazo</v>
      </c>
      <c r="S2205" s="5">
        <f t="shared" si="174"/>
        <v>0</v>
      </c>
    </row>
    <row r="2206" spans="1:19" x14ac:dyDescent="0.25">
      <c r="A2206">
        <v>2205</v>
      </c>
      <c r="B2206" s="1">
        <v>43796</v>
      </c>
      <c r="C2206" s="1">
        <v>43797</v>
      </c>
      <c r="D2206" s="1">
        <v>43810</v>
      </c>
      <c r="E2206" s="1">
        <v>43812</v>
      </c>
      <c r="F2206">
        <v>1</v>
      </c>
      <c r="G2206">
        <v>8</v>
      </c>
      <c r="H2206">
        <v>18</v>
      </c>
      <c r="I2206" s="6">
        <v>0</v>
      </c>
      <c r="J2206">
        <v>2</v>
      </c>
      <c r="K2206" t="str">
        <f>_xlfn.XLOOKUP(fCompras!F2206,dComprador!$A$2:$A$7,dComprador!$B$2:$B$7)</f>
        <v>Alon</v>
      </c>
      <c r="L2206" t="str">
        <f>_xlfn.XLOOKUP(J2206,dFornecedor!$A$2:$A$6,dFornecedor!$B$2:$B$6)</f>
        <v>Minerva</v>
      </c>
      <c r="M2206" t="str">
        <f>_xlfn.XLOOKUP(G2206,dMateriaPrima!$A$2:$A$12,dMateriaPrima!$B$2:$B$12)</f>
        <v>Cimento</v>
      </c>
      <c r="N2206" s="2">
        <f>_xlfn.XLOOKUP(G2206,dMateriaPrima!$A$2:$A$12,dMateriaPrima!$C$2:$C$12)</f>
        <v>23</v>
      </c>
      <c r="O2206" s="3">
        <f t="shared" si="170"/>
        <v>414</v>
      </c>
      <c r="P2206" s="4">
        <f t="shared" si="171"/>
        <v>0</v>
      </c>
      <c r="Q2206" s="3">
        <f t="shared" si="172"/>
        <v>414</v>
      </c>
      <c r="R2206" t="str">
        <f t="shared" si="173"/>
        <v>Em atraso</v>
      </c>
      <c r="S2206" s="5">
        <f t="shared" si="174"/>
        <v>2</v>
      </c>
    </row>
    <row r="2207" spans="1:19" x14ac:dyDescent="0.25">
      <c r="A2207">
        <v>2206</v>
      </c>
      <c r="B2207" s="1">
        <v>43796</v>
      </c>
      <c r="C2207" s="1">
        <v>43803</v>
      </c>
      <c r="D2207" s="1">
        <v>43821</v>
      </c>
      <c r="E2207" s="1">
        <v>43824</v>
      </c>
      <c r="F2207">
        <v>1</v>
      </c>
      <c r="G2207">
        <v>5</v>
      </c>
      <c r="H2207">
        <v>145</v>
      </c>
      <c r="I2207" s="6">
        <v>0</v>
      </c>
      <c r="J2207">
        <v>1</v>
      </c>
      <c r="K2207" t="str">
        <f>_xlfn.XLOOKUP(fCompras!F2207,dComprador!$A$2:$A$7,dComprador!$B$2:$B$7)</f>
        <v>Alon</v>
      </c>
      <c r="L2207" t="str">
        <f>_xlfn.XLOOKUP(J2207,dFornecedor!$A$2:$A$6,dFornecedor!$B$2:$B$6)</f>
        <v>NorthShore</v>
      </c>
      <c r="M2207" t="str">
        <f>_xlfn.XLOOKUP(G2207,dMateriaPrima!$A$2:$A$12,dMateriaPrima!$B$2:$B$12)</f>
        <v>Areia</v>
      </c>
      <c r="N2207" s="2">
        <f>_xlfn.XLOOKUP(G2207,dMateriaPrima!$A$2:$A$12,dMateriaPrima!$C$2:$C$12)</f>
        <v>3.59</v>
      </c>
      <c r="O2207" s="3">
        <f t="shared" si="170"/>
        <v>520.54999999999995</v>
      </c>
      <c r="P2207" s="4">
        <f t="shared" si="171"/>
        <v>0</v>
      </c>
      <c r="Q2207" s="3">
        <f t="shared" si="172"/>
        <v>520.54999999999995</v>
      </c>
      <c r="R2207" t="str">
        <f t="shared" si="173"/>
        <v>Em atraso</v>
      </c>
      <c r="S2207" s="5">
        <f t="shared" si="174"/>
        <v>3</v>
      </c>
    </row>
    <row r="2208" spans="1:19" x14ac:dyDescent="0.25">
      <c r="A2208">
        <v>2207</v>
      </c>
      <c r="B2208" s="1">
        <v>43796</v>
      </c>
      <c r="C2208" s="1">
        <v>43796</v>
      </c>
      <c r="D2208" s="1">
        <v>43827</v>
      </c>
      <c r="E2208" s="1">
        <v>43826</v>
      </c>
      <c r="F2208">
        <v>1</v>
      </c>
      <c r="G2208">
        <v>5</v>
      </c>
      <c r="H2208">
        <v>139</v>
      </c>
      <c r="I2208" s="6">
        <v>0</v>
      </c>
      <c r="J2208">
        <v>2</v>
      </c>
      <c r="K2208" t="str">
        <f>_xlfn.XLOOKUP(fCompras!F2208,dComprador!$A$2:$A$7,dComprador!$B$2:$B$7)</f>
        <v>Alon</v>
      </c>
      <c r="L2208" t="str">
        <f>_xlfn.XLOOKUP(J2208,dFornecedor!$A$2:$A$6,dFornecedor!$B$2:$B$6)</f>
        <v>Minerva</v>
      </c>
      <c r="M2208" t="str">
        <f>_xlfn.XLOOKUP(G2208,dMateriaPrima!$A$2:$A$12,dMateriaPrima!$B$2:$B$12)</f>
        <v>Areia</v>
      </c>
      <c r="N2208" s="2">
        <f>_xlfn.XLOOKUP(G2208,dMateriaPrima!$A$2:$A$12,dMateriaPrima!$C$2:$C$12)</f>
        <v>3.59</v>
      </c>
      <c r="O2208" s="3">
        <f t="shared" si="170"/>
        <v>499.01</v>
      </c>
      <c r="P2208" s="4">
        <f t="shared" si="171"/>
        <v>0</v>
      </c>
      <c r="Q2208" s="3">
        <f t="shared" si="172"/>
        <v>499.01</v>
      </c>
      <c r="R2208" t="str">
        <f t="shared" si="173"/>
        <v>No prazo</v>
      </c>
      <c r="S2208" s="5">
        <f t="shared" si="174"/>
        <v>0</v>
      </c>
    </row>
    <row r="2209" spans="1:19" x14ac:dyDescent="0.25">
      <c r="A2209">
        <v>2208</v>
      </c>
      <c r="B2209" s="1">
        <v>43796</v>
      </c>
      <c r="C2209" s="1">
        <v>43799</v>
      </c>
      <c r="D2209" s="1">
        <v>43816</v>
      </c>
      <c r="E2209" s="1">
        <v>43817</v>
      </c>
      <c r="F2209">
        <v>1</v>
      </c>
      <c r="G2209">
        <v>5</v>
      </c>
      <c r="H2209">
        <v>146</v>
      </c>
      <c r="I2209" s="6">
        <v>0</v>
      </c>
      <c r="J2209">
        <v>4</v>
      </c>
      <c r="K2209" t="str">
        <f>_xlfn.XLOOKUP(fCompras!F2209,dComprador!$A$2:$A$7,dComprador!$B$2:$B$7)</f>
        <v>Alon</v>
      </c>
      <c r="L2209" t="str">
        <f>_xlfn.XLOOKUP(J2209,dFornecedor!$A$2:$A$6,dFornecedor!$B$2:$B$6)</f>
        <v>AlphaOmega</v>
      </c>
      <c r="M2209" t="str">
        <f>_xlfn.XLOOKUP(G2209,dMateriaPrima!$A$2:$A$12,dMateriaPrima!$B$2:$B$12)</f>
        <v>Areia</v>
      </c>
      <c r="N2209" s="2">
        <f>_xlfn.XLOOKUP(G2209,dMateriaPrima!$A$2:$A$12,dMateriaPrima!$C$2:$C$12)</f>
        <v>3.59</v>
      </c>
      <c r="O2209" s="3">
        <f t="shared" si="170"/>
        <v>524.14</v>
      </c>
      <c r="P2209" s="4">
        <f t="shared" si="171"/>
        <v>0</v>
      </c>
      <c r="Q2209" s="3">
        <f t="shared" si="172"/>
        <v>524.14</v>
      </c>
      <c r="R2209" t="str">
        <f t="shared" si="173"/>
        <v>Em atraso</v>
      </c>
      <c r="S2209" s="5">
        <f t="shared" si="174"/>
        <v>1</v>
      </c>
    </row>
    <row r="2210" spans="1:19" x14ac:dyDescent="0.25">
      <c r="A2210">
        <v>2209</v>
      </c>
      <c r="B2210" s="1">
        <v>43797</v>
      </c>
      <c r="C2210" s="1">
        <v>43797</v>
      </c>
      <c r="D2210" s="1">
        <v>43804</v>
      </c>
      <c r="E2210" s="1">
        <v>43803</v>
      </c>
      <c r="F2210">
        <v>4</v>
      </c>
      <c r="G2210">
        <v>1</v>
      </c>
      <c r="H2210">
        <v>252</v>
      </c>
      <c r="I2210" s="6">
        <v>0</v>
      </c>
      <c r="J2210">
        <v>2</v>
      </c>
      <c r="K2210" t="str">
        <f>_xlfn.XLOOKUP(fCompras!F2210,dComprador!$A$2:$A$7,dComprador!$B$2:$B$7)</f>
        <v>Lira</v>
      </c>
      <c r="L2210" t="str">
        <f>_xlfn.XLOOKUP(J2210,dFornecedor!$A$2:$A$6,dFornecedor!$B$2:$B$6)</f>
        <v>Minerva</v>
      </c>
      <c r="M2210" t="str">
        <f>_xlfn.XLOOKUP(G2210,dMateriaPrima!$A$2:$A$12,dMateriaPrima!$B$2:$B$12)</f>
        <v>Tecido</v>
      </c>
      <c r="N2210" s="2">
        <f>_xlfn.XLOOKUP(G2210,dMateriaPrima!$A$2:$A$12,dMateriaPrima!$C$2:$C$12)</f>
        <v>18</v>
      </c>
      <c r="O2210" s="3">
        <f t="shared" si="170"/>
        <v>4536</v>
      </c>
      <c r="P2210" s="4">
        <f t="shared" si="171"/>
        <v>0</v>
      </c>
      <c r="Q2210" s="3">
        <f t="shared" si="172"/>
        <v>4536</v>
      </c>
      <c r="R2210" t="str">
        <f t="shared" si="173"/>
        <v>No prazo</v>
      </c>
      <c r="S2210" s="5">
        <f t="shared" si="174"/>
        <v>0</v>
      </c>
    </row>
    <row r="2211" spans="1:19" x14ac:dyDescent="0.25">
      <c r="A2211">
        <v>2210</v>
      </c>
      <c r="B2211" s="1">
        <v>43797</v>
      </c>
      <c r="C2211" s="1">
        <v>43803</v>
      </c>
      <c r="D2211" s="1">
        <v>43804</v>
      </c>
      <c r="E2211" s="1">
        <v>43806</v>
      </c>
      <c r="F2211">
        <v>4</v>
      </c>
      <c r="G2211">
        <v>4</v>
      </c>
      <c r="H2211">
        <v>265</v>
      </c>
      <c r="I2211" s="6">
        <v>0</v>
      </c>
      <c r="J2211">
        <v>1</v>
      </c>
      <c r="K2211" t="str">
        <f>_xlfn.XLOOKUP(fCompras!F2211,dComprador!$A$2:$A$7,dComprador!$B$2:$B$7)</f>
        <v>Lira</v>
      </c>
      <c r="L2211" t="str">
        <f>_xlfn.XLOOKUP(J2211,dFornecedor!$A$2:$A$6,dFornecedor!$B$2:$B$6)</f>
        <v>NorthShore</v>
      </c>
      <c r="M2211" t="str">
        <f>_xlfn.XLOOKUP(G2211,dMateriaPrima!$A$2:$A$12,dMateriaPrima!$B$2:$B$12)</f>
        <v>Madeira</v>
      </c>
      <c r="N2211" s="2">
        <f>_xlfn.XLOOKUP(G2211,dMateriaPrima!$A$2:$A$12,dMateriaPrima!$C$2:$C$12)</f>
        <v>168</v>
      </c>
      <c r="O2211" s="3">
        <f t="shared" si="170"/>
        <v>44520</v>
      </c>
      <c r="P2211" s="4">
        <f t="shared" si="171"/>
        <v>0</v>
      </c>
      <c r="Q2211" s="3">
        <f t="shared" si="172"/>
        <v>44520</v>
      </c>
      <c r="R2211" t="str">
        <f t="shared" si="173"/>
        <v>Em atraso</v>
      </c>
      <c r="S2211" s="5">
        <f t="shared" si="174"/>
        <v>2</v>
      </c>
    </row>
    <row r="2212" spans="1:19" x14ac:dyDescent="0.25">
      <c r="A2212">
        <v>2211</v>
      </c>
      <c r="B2212" s="1">
        <v>43797</v>
      </c>
      <c r="C2212" s="1">
        <v>43805</v>
      </c>
      <c r="D2212" s="1">
        <v>43805</v>
      </c>
      <c r="E2212" s="1">
        <v>43811</v>
      </c>
      <c r="F2212">
        <v>4</v>
      </c>
      <c r="G2212">
        <v>1</v>
      </c>
      <c r="H2212">
        <v>108</v>
      </c>
      <c r="I2212" s="6">
        <v>0</v>
      </c>
      <c r="J2212">
        <v>3</v>
      </c>
      <c r="K2212" t="str">
        <f>_xlfn.XLOOKUP(fCompras!F2212,dComprador!$A$2:$A$7,dComprador!$B$2:$B$7)</f>
        <v>Lira</v>
      </c>
      <c r="L2212" t="str">
        <f>_xlfn.XLOOKUP(J2212,dFornecedor!$A$2:$A$6,dFornecedor!$B$2:$B$6)</f>
        <v>StepUp</v>
      </c>
      <c r="M2212" t="str">
        <f>_xlfn.XLOOKUP(G2212,dMateriaPrima!$A$2:$A$12,dMateriaPrima!$B$2:$B$12)</f>
        <v>Tecido</v>
      </c>
      <c r="N2212" s="2">
        <f>_xlfn.XLOOKUP(G2212,dMateriaPrima!$A$2:$A$12,dMateriaPrima!$C$2:$C$12)</f>
        <v>18</v>
      </c>
      <c r="O2212" s="3">
        <f t="shared" si="170"/>
        <v>1944</v>
      </c>
      <c r="P2212" s="4">
        <f t="shared" si="171"/>
        <v>0</v>
      </c>
      <c r="Q2212" s="3">
        <f t="shared" si="172"/>
        <v>1944</v>
      </c>
      <c r="R2212" t="str">
        <f t="shared" si="173"/>
        <v>Em atraso</v>
      </c>
      <c r="S2212" s="5">
        <f t="shared" si="174"/>
        <v>6</v>
      </c>
    </row>
    <row r="2213" spans="1:19" x14ac:dyDescent="0.25">
      <c r="A2213">
        <v>2212</v>
      </c>
      <c r="B2213" s="1">
        <v>43797</v>
      </c>
      <c r="C2213" s="1">
        <v>43807</v>
      </c>
      <c r="D2213" s="1">
        <v>43807</v>
      </c>
      <c r="E2213" s="1">
        <v>43810</v>
      </c>
      <c r="F2213">
        <v>4</v>
      </c>
      <c r="G2213">
        <v>11</v>
      </c>
      <c r="H2213">
        <v>82</v>
      </c>
      <c r="I2213" s="6">
        <v>0</v>
      </c>
      <c r="J2213">
        <v>1</v>
      </c>
      <c r="K2213" t="str">
        <f>_xlfn.XLOOKUP(fCompras!F2213,dComprador!$A$2:$A$7,dComprador!$B$2:$B$7)</f>
        <v>Lira</v>
      </c>
      <c r="L2213" t="str">
        <f>_xlfn.XLOOKUP(J2213,dFornecedor!$A$2:$A$6,dFornecedor!$B$2:$B$6)</f>
        <v>NorthShore</v>
      </c>
      <c r="M2213" t="str">
        <f>_xlfn.XLOOKUP(G2213,dMateriaPrima!$A$2:$A$12,dMateriaPrima!$B$2:$B$12)</f>
        <v>Papel</v>
      </c>
      <c r="N2213" s="2">
        <f>_xlfn.XLOOKUP(G2213,dMateriaPrima!$A$2:$A$12,dMateriaPrima!$C$2:$C$12)</f>
        <v>9</v>
      </c>
      <c r="O2213" s="3">
        <f t="shared" si="170"/>
        <v>738</v>
      </c>
      <c r="P2213" s="4">
        <f t="shared" si="171"/>
        <v>0</v>
      </c>
      <c r="Q2213" s="3">
        <f t="shared" si="172"/>
        <v>738</v>
      </c>
      <c r="R2213" t="str">
        <f t="shared" si="173"/>
        <v>Em atraso</v>
      </c>
      <c r="S2213" s="5">
        <f t="shared" si="174"/>
        <v>3</v>
      </c>
    </row>
    <row r="2214" spans="1:19" x14ac:dyDescent="0.25">
      <c r="A2214">
        <v>2213</v>
      </c>
      <c r="B2214" s="1">
        <v>43797</v>
      </c>
      <c r="C2214" s="1">
        <v>43804</v>
      </c>
      <c r="D2214" s="1">
        <v>43806</v>
      </c>
      <c r="E2214" s="1">
        <v>43804</v>
      </c>
      <c r="F2214">
        <v>4</v>
      </c>
      <c r="G2214">
        <v>5</v>
      </c>
      <c r="H2214">
        <v>167</v>
      </c>
      <c r="I2214" s="6">
        <v>0</v>
      </c>
      <c r="J2214">
        <v>1</v>
      </c>
      <c r="K2214" t="str">
        <f>_xlfn.XLOOKUP(fCompras!F2214,dComprador!$A$2:$A$7,dComprador!$B$2:$B$7)</f>
        <v>Lira</v>
      </c>
      <c r="L2214" t="str">
        <f>_xlfn.XLOOKUP(J2214,dFornecedor!$A$2:$A$6,dFornecedor!$B$2:$B$6)</f>
        <v>NorthShore</v>
      </c>
      <c r="M2214" t="str">
        <f>_xlfn.XLOOKUP(G2214,dMateriaPrima!$A$2:$A$12,dMateriaPrima!$B$2:$B$12)</f>
        <v>Areia</v>
      </c>
      <c r="N2214" s="2">
        <f>_xlfn.XLOOKUP(G2214,dMateriaPrima!$A$2:$A$12,dMateriaPrima!$C$2:$C$12)</f>
        <v>3.59</v>
      </c>
      <c r="O2214" s="3">
        <f t="shared" si="170"/>
        <v>599.53</v>
      </c>
      <c r="P2214" s="4">
        <f t="shared" si="171"/>
        <v>0</v>
      </c>
      <c r="Q2214" s="3">
        <f t="shared" si="172"/>
        <v>599.53</v>
      </c>
      <c r="R2214" t="str">
        <f t="shared" si="173"/>
        <v>No prazo</v>
      </c>
      <c r="S2214" s="5">
        <f t="shared" si="174"/>
        <v>0</v>
      </c>
    </row>
    <row r="2215" spans="1:19" x14ac:dyDescent="0.25">
      <c r="A2215">
        <v>2214</v>
      </c>
      <c r="B2215" s="1">
        <v>43797</v>
      </c>
      <c r="C2215" s="1">
        <v>43806</v>
      </c>
      <c r="D2215" s="1">
        <v>43806</v>
      </c>
      <c r="E2215" s="1">
        <v>43812</v>
      </c>
      <c r="F2215">
        <v>4</v>
      </c>
      <c r="G2215">
        <v>1</v>
      </c>
      <c r="H2215">
        <v>359</v>
      </c>
      <c r="I2215" s="6">
        <v>0</v>
      </c>
      <c r="J2215">
        <v>1</v>
      </c>
      <c r="K2215" t="str">
        <f>_xlfn.XLOOKUP(fCompras!F2215,dComprador!$A$2:$A$7,dComprador!$B$2:$B$7)</f>
        <v>Lira</v>
      </c>
      <c r="L2215" t="str">
        <f>_xlfn.XLOOKUP(J2215,dFornecedor!$A$2:$A$6,dFornecedor!$B$2:$B$6)</f>
        <v>NorthShore</v>
      </c>
      <c r="M2215" t="str">
        <f>_xlfn.XLOOKUP(G2215,dMateriaPrima!$A$2:$A$12,dMateriaPrima!$B$2:$B$12)</f>
        <v>Tecido</v>
      </c>
      <c r="N2215" s="2">
        <f>_xlfn.XLOOKUP(G2215,dMateriaPrima!$A$2:$A$12,dMateriaPrima!$C$2:$C$12)</f>
        <v>18</v>
      </c>
      <c r="O2215" s="3">
        <f t="shared" si="170"/>
        <v>6462</v>
      </c>
      <c r="P2215" s="4">
        <f t="shared" si="171"/>
        <v>0</v>
      </c>
      <c r="Q2215" s="3">
        <f t="shared" si="172"/>
        <v>6462</v>
      </c>
      <c r="R2215" t="str">
        <f t="shared" si="173"/>
        <v>Em atraso</v>
      </c>
      <c r="S2215" s="5">
        <f t="shared" si="174"/>
        <v>6</v>
      </c>
    </row>
    <row r="2216" spans="1:19" x14ac:dyDescent="0.25">
      <c r="A2216">
        <v>2215</v>
      </c>
      <c r="B2216" s="1">
        <v>43797</v>
      </c>
      <c r="C2216" s="1">
        <v>43808</v>
      </c>
      <c r="D2216" s="1">
        <v>43808</v>
      </c>
      <c r="E2216" s="1">
        <v>43808</v>
      </c>
      <c r="F2216">
        <v>4</v>
      </c>
      <c r="G2216">
        <v>7</v>
      </c>
      <c r="H2216">
        <v>304</v>
      </c>
      <c r="I2216" s="6">
        <v>0</v>
      </c>
      <c r="J2216">
        <v>1</v>
      </c>
      <c r="K2216" t="str">
        <f>_xlfn.XLOOKUP(fCompras!F2216,dComprador!$A$2:$A$7,dComprador!$B$2:$B$7)</f>
        <v>Lira</v>
      </c>
      <c r="L2216" t="str">
        <f>_xlfn.XLOOKUP(J2216,dFornecedor!$A$2:$A$6,dFornecedor!$B$2:$B$6)</f>
        <v>NorthShore</v>
      </c>
      <c r="M2216" t="str">
        <f>_xlfn.XLOOKUP(G2216,dMateriaPrima!$A$2:$A$12,dMateriaPrima!$B$2:$B$12)</f>
        <v>Poliéster</v>
      </c>
      <c r="N2216" s="2">
        <f>_xlfn.XLOOKUP(G2216,dMateriaPrima!$A$2:$A$12,dMateriaPrima!$C$2:$C$12)</f>
        <v>8</v>
      </c>
      <c r="O2216" s="3">
        <f t="shared" si="170"/>
        <v>2432</v>
      </c>
      <c r="P2216" s="4">
        <f t="shared" si="171"/>
        <v>0</v>
      </c>
      <c r="Q2216" s="3">
        <f t="shared" si="172"/>
        <v>2432</v>
      </c>
      <c r="R2216" t="str">
        <f t="shared" si="173"/>
        <v>No prazo</v>
      </c>
      <c r="S2216" s="5">
        <f t="shared" si="174"/>
        <v>0</v>
      </c>
    </row>
    <row r="2217" spans="1:19" x14ac:dyDescent="0.25">
      <c r="A2217">
        <v>2216</v>
      </c>
      <c r="B2217" s="1">
        <v>43797</v>
      </c>
      <c r="C2217" s="1">
        <v>43798</v>
      </c>
      <c r="D2217" s="1">
        <v>43804</v>
      </c>
      <c r="E2217" s="1">
        <v>43804</v>
      </c>
      <c r="F2217">
        <v>4</v>
      </c>
      <c r="G2217">
        <v>5</v>
      </c>
      <c r="H2217">
        <v>199</v>
      </c>
      <c r="I2217" s="6">
        <v>0</v>
      </c>
      <c r="J2217">
        <v>3</v>
      </c>
      <c r="K2217" t="str">
        <f>_xlfn.XLOOKUP(fCompras!F2217,dComprador!$A$2:$A$7,dComprador!$B$2:$B$7)</f>
        <v>Lira</v>
      </c>
      <c r="L2217" t="str">
        <f>_xlfn.XLOOKUP(J2217,dFornecedor!$A$2:$A$6,dFornecedor!$B$2:$B$6)</f>
        <v>StepUp</v>
      </c>
      <c r="M2217" t="str">
        <f>_xlfn.XLOOKUP(G2217,dMateriaPrima!$A$2:$A$12,dMateriaPrima!$B$2:$B$12)</f>
        <v>Areia</v>
      </c>
      <c r="N2217" s="2">
        <f>_xlfn.XLOOKUP(G2217,dMateriaPrima!$A$2:$A$12,dMateriaPrima!$C$2:$C$12)</f>
        <v>3.59</v>
      </c>
      <c r="O2217" s="3">
        <f t="shared" si="170"/>
        <v>714.41</v>
      </c>
      <c r="P2217" s="4">
        <f t="shared" si="171"/>
        <v>0</v>
      </c>
      <c r="Q2217" s="3">
        <f t="shared" si="172"/>
        <v>714.41</v>
      </c>
      <c r="R2217" t="str">
        <f t="shared" si="173"/>
        <v>No prazo</v>
      </c>
      <c r="S2217" s="5">
        <f t="shared" si="174"/>
        <v>0</v>
      </c>
    </row>
    <row r="2218" spans="1:19" x14ac:dyDescent="0.25">
      <c r="A2218">
        <v>2217</v>
      </c>
      <c r="B2218" s="1">
        <v>43797</v>
      </c>
      <c r="C2218" s="1">
        <v>43801</v>
      </c>
      <c r="D2218" s="1">
        <v>43817</v>
      </c>
      <c r="E2218" s="1">
        <v>43819</v>
      </c>
      <c r="F2218">
        <v>1</v>
      </c>
      <c r="G2218">
        <v>3</v>
      </c>
      <c r="H2218">
        <v>233</v>
      </c>
      <c r="I2218" s="6">
        <v>0</v>
      </c>
      <c r="J2218">
        <v>1</v>
      </c>
      <c r="K2218" t="str">
        <f>_xlfn.XLOOKUP(fCompras!F2218,dComprador!$A$2:$A$7,dComprador!$B$2:$B$7)</f>
        <v>Alon</v>
      </c>
      <c r="L2218" t="str">
        <f>_xlfn.XLOOKUP(J2218,dFornecedor!$A$2:$A$6,dFornecedor!$B$2:$B$6)</f>
        <v>NorthShore</v>
      </c>
      <c r="M2218" t="str">
        <f>_xlfn.XLOOKUP(G2218,dMateriaPrima!$A$2:$A$12,dMateriaPrima!$B$2:$B$12)</f>
        <v>Barra Metal</v>
      </c>
      <c r="N2218" s="2">
        <f>_xlfn.XLOOKUP(G2218,dMateriaPrima!$A$2:$A$12,dMateriaPrima!$C$2:$C$12)</f>
        <v>565</v>
      </c>
      <c r="O2218" s="3">
        <f t="shared" si="170"/>
        <v>131645</v>
      </c>
      <c r="P2218" s="4">
        <f t="shared" si="171"/>
        <v>0</v>
      </c>
      <c r="Q2218" s="3">
        <f t="shared" si="172"/>
        <v>131645</v>
      </c>
      <c r="R2218" t="str">
        <f t="shared" si="173"/>
        <v>Em atraso</v>
      </c>
      <c r="S2218" s="5">
        <f t="shared" si="174"/>
        <v>2</v>
      </c>
    </row>
    <row r="2219" spans="1:19" x14ac:dyDescent="0.25">
      <c r="A2219">
        <v>2218</v>
      </c>
      <c r="B2219" s="1">
        <v>43797</v>
      </c>
      <c r="C2219" s="1">
        <v>43801</v>
      </c>
      <c r="D2219" s="1">
        <v>43810</v>
      </c>
      <c r="E2219" s="1">
        <v>43811</v>
      </c>
      <c r="F2219">
        <v>2</v>
      </c>
      <c r="G2219">
        <v>1</v>
      </c>
      <c r="H2219">
        <v>487</v>
      </c>
      <c r="I2219" s="6">
        <v>0</v>
      </c>
      <c r="J2219">
        <v>1</v>
      </c>
      <c r="K2219" t="str">
        <f>_xlfn.XLOOKUP(fCompras!F2219,dComprador!$A$2:$A$7,dComprador!$B$2:$B$7)</f>
        <v>João</v>
      </c>
      <c r="L2219" t="str">
        <f>_xlfn.XLOOKUP(J2219,dFornecedor!$A$2:$A$6,dFornecedor!$B$2:$B$6)</f>
        <v>NorthShore</v>
      </c>
      <c r="M2219" t="str">
        <f>_xlfn.XLOOKUP(G2219,dMateriaPrima!$A$2:$A$12,dMateriaPrima!$B$2:$B$12)</f>
        <v>Tecido</v>
      </c>
      <c r="N2219" s="2">
        <f>_xlfn.XLOOKUP(G2219,dMateriaPrima!$A$2:$A$12,dMateriaPrima!$C$2:$C$12)</f>
        <v>18</v>
      </c>
      <c r="O2219" s="3">
        <f t="shared" si="170"/>
        <v>8766</v>
      </c>
      <c r="P2219" s="4">
        <f t="shared" si="171"/>
        <v>0</v>
      </c>
      <c r="Q2219" s="3">
        <f t="shared" si="172"/>
        <v>8766</v>
      </c>
      <c r="R2219" t="str">
        <f t="shared" si="173"/>
        <v>Em atraso</v>
      </c>
      <c r="S2219" s="5">
        <f t="shared" si="174"/>
        <v>1</v>
      </c>
    </row>
    <row r="2220" spans="1:19" x14ac:dyDescent="0.25">
      <c r="A2220">
        <v>2219</v>
      </c>
      <c r="B2220" s="1">
        <v>43797</v>
      </c>
      <c r="C2220" s="1">
        <v>43797</v>
      </c>
      <c r="D2220" s="1">
        <v>43812</v>
      </c>
      <c r="E2220" s="1">
        <v>43813</v>
      </c>
      <c r="F2220">
        <v>2</v>
      </c>
      <c r="G2220">
        <v>7</v>
      </c>
      <c r="H2220">
        <v>4</v>
      </c>
      <c r="I2220" s="6">
        <v>0</v>
      </c>
      <c r="J2220">
        <v>2</v>
      </c>
      <c r="K2220" t="str">
        <f>_xlfn.XLOOKUP(fCompras!F2220,dComprador!$A$2:$A$7,dComprador!$B$2:$B$7)</f>
        <v>João</v>
      </c>
      <c r="L2220" t="str">
        <f>_xlfn.XLOOKUP(J2220,dFornecedor!$A$2:$A$6,dFornecedor!$B$2:$B$6)</f>
        <v>Minerva</v>
      </c>
      <c r="M2220" t="str">
        <f>_xlfn.XLOOKUP(G2220,dMateriaPrima!$A$2:$A$12,dMateriaPrima!$B$2:$B$12)</f>
        <v>Poliéster</v>
      </c>
      <c r="N2220" s="2">
        <f>_xlfn.XLOOKUP(G2220,dMateriaPrima!$A$2:$A$12,dMateriaPrima!$C$2:$C$12)</f>
        <v>8</v>
      </c>
      <c r="O2220" s="3">
        <f t="shared" si="170"/>
        <v>32</v>
      </c>
      <c r="P2220" s="4">
        <f t="shared" si="171"/>
        <v>0</v>
      </c>
      <c r="Q2220" s="3">
        <f t="shared" si="172"/>
        <v>32</v>
      </c>
      <c r="R2220" t="str">
        <f t="shared" si="173"/>
        <v>Em atraso</v>
      </c>
      <c r="S2220" s="5">
        <f t="shared" si="174"/>
        <v>1</v>
      </c>
    </row>
    <row r="2221" spans="1:19" x14ac:dyDescent="0.25">
      <c r="A2221">
        <v>2220</v>
      </c>
      <c r="B2221" s="1">
        <v>43797</v>
      </c>
      <c r="C2221" s="1">
        <v>43797</v>
      </c>
      <c r="D2221" s="1">
        <v>43811</v>
      </c>
      <c r="E2221" s="1">
        <v>43814</v>
      </c>
      <c r="F2221">
        <v>2</v>
      </c>
      <c r="G2221">
        <v>10</v>
      </c>
      <c r="H2221">
        <v>292</v>
      </c>
      <c r="I2221" s="6">
        <v>0</v>
      </c>
      <c r="J2221">
        <v>5</v>
      </c>
      <c r="K2221" t="str">
        <f>_xlfn.XLOOKUP(fCompras!F2221,dComprador!$A$2:$A$7,dComprador!$B$2:$B$7)</f>
        <v>João</v>
      </c>
      <c r="L2221" t="str">
        <f>_xlfn.XLOOKUP(J2221,dFornecedor!$A$2:$A$6,dFornecedor!$B$2:$B$6)</f>
        <v>Atlas</v>
      </c>
      <c r="M2221" t="str">
        <f>_xlfn.XLOOKUP(G2221,dMateriaPrima!$A$2:$A$12,dMateriaPrima!$B$2:$B$12)</f>
        <v>Pedra Britada</v>
      </c>
      <c r="N2221" s="2">
        <f>_xlfn.XLOOKUP(G2221,dMateriaPrima!$A$2:$A$12,dMateriaPrima!$C$2:$C$12)</f>
        <v>56</v>
      </c>
      <c r="O2221" s="3">
        <f t="shared" si="170"/>
        <v>16352</v>
      </c>
      <c r="P2221" s="4">
        <f t="shared" si="171"/>
        <v>0</v>
      </c>
      <c r="Q2221" s="3">
        <f t="shared" si="172"/>
        <v>16352</v>
      </c>
      <c r="R2221" t="str">
        <f t="shared" si="173"/>
        <v>Em atraso</v>
      </c>
      <c r="S2221" s="5">
        <f t="shared" si="174"/>
        <v>3</v>
      </c>
    </row>
    <row r="2222" spans="1:19" x14ac:dyDescent="0.25">
      <c r="A2222">
        <v>2221</v>
      </c>
      <c r="B2222" s="1">
        <v>43797</v>
      </c>
      <c r="C2222" s="1">
        <v>43800</v>
      </c>
      <c r="D2222" s="1">
        <v>43814</v>
      </c>
      <c r="E2222" s="1">
        <v>43814</v>
      </c>
      <c r="F2222">
        <v>2</v>
      </c>
      <c r="G2222">
        <v>7</v>
      </c>
      <c r="H2222">
        <v>180</v>
      </c>
      <c r="I2222" s="6">
        <v>0.31</v>
      </c>
      <c r="J2222">
        <v>2</v>
      </c>
      <c r="K2222" t="str">
        <f>_xlfn.XLOOKUP(fCompras!F2222,dComprador!$A$2:$A$7,dComprador!$B$2:$B$7)</f>
        <v>João</v>
      </c>
      <c r="L2222" t="str">
        <f>_xlfn.XLOOKUP(J2222,dFornecedor!$A$2:$A$6,dFornecedor!$B$2:$B$6)</f>
        <v>Minerva</v>
      </c>
      <c r="M2222" t="str">
        <f>_xlfn.XLOOKUP(G2222,dMateriaPrima!$A$2:$A$12,dMateriaPrima!$B$2:$B$12)</f>
        <v>Poliéster</v>
      </c>
      <c r="N2222" s="2">
        <f>_xlfn.XLOOKUP(G2222,dMateriaPrima!$A$2:$A$12,dMateriaPrima!$C$2:$C$12)</f>
        <v>8</v>
      </c>
      <c r="O2222" s="3">
        <f t="shared" si="170"/>
        <v>1440</v>
      </c>
      <c r="P2222" s="4">
        <f t="shared" si="171"/>
        <v>446.4</v>
      </c>
      <c r="Q2222" s="3">
        <f t="shared" si="172"/>
        <v>993.6</v>
      </c>
      <c r="R2222" t="str">
        <f t="shared" si="173"/>
        <v>No prazo</v>
      </c>
      <c r="S2222" s="5">
        <f t="shared" si="174"/>
        <v>0</v>
      </c>
    </row>
    <row r="2223" spans="1:19" x14ac:dyDescent="0.25">
      <c r="A2223">
        <v>2222</v>
      </c>
      <c r="B2223" s="1">
        <v>43797</v>
      </c>
      <c r="C2223" s="1">
        <v>43807</v>
      </c>
      <c r="D2223" s="1">
        <v>43823</v>
      </c>
      <c r="E2223" s="1">
        <v>43828</v>
      </c>
      <c r="F2223">
        <v>1</v>
      </c>
      <c r="G2223">
        <v>7</v>
      </c>
      <c r="H2223">
        <v>3</v>
      </c>
      <c r="I2223" s="6">
        <v>0</v>
      </c>
      <c r="J2223">
        <v>1</v>
      </c>
      <c r="K2223" t="str">
        <f>_xlfn.XLOOKUP(fCompras!F2223,dComprador!$A$2:$A$7,dComprador!$B$2:$B$7)</f>
        <v>Alon</v>
      </c>
      <c r="L2223" t="str">
        <f>_xlfn.XLOOKUP(J2223,dFornecedor!$A$2:$A$6,dFornecedor!$B$2:$B$6)</f>
        <v>NorthShore</v>
      </c>
      <c r="M2223" t="str">
        <f>_xlfn.XLOOKUP(G2223,dMateriaPrima!$A$2:$A$12,dMateriaPrima!$B$2:$B$12)</f>
        <v>Poliéster</v>
      </c>
      <c r="N2223" s="2">
        <f>_xlfn.XLOOKUP(G2223,dMateriaPrima!$A$2:$A$12,dMateriaPrima!$C$2:$C$12)</f>
        <v>8</v>
      </c>
      <c r="O2223" s="3">
        <f t="shared" si="170"/>
        <v>24</v>
      </c>
      <c r="P2223" s="4">
        <f t="shared" si="171"/>
        <v>0</v>
      </c>
      <c r="Q2223" s="3">
        <f t="shared" si="172"/>
        <v>24</v>
      </c>
      <c r="R2223" t="str">
        <f t="shared" si="173"/>
        <v>Em atraso</v>
      </c>
      <c r="S2223" s="5">
        <f t="shared" si="174"/>
        <v>5</v>
      </c>
    </row>
    <row r="2224" spans="1:19" x14ac:dyDescent="0.25">
      <c r="A2224">
        <v>2223</v>
      </c>
      <c r="B2224" s="1">
        <v>43797</v>
      </c>
      <c r="C2224" s="1">
        <v>43799</v>
      </c>
      <c r="D2224" s="1">
        <v>43817</v>
      </c>
      <c r="E2224" s="1">
        <v>43821</v>
      </c>
      <c r="F2224">
        <v>1</v>
      </c>
      <c r="G2224">
        <v>6</v>
      </c>
      <c r="H2224">
        <v>49</v>
      </c>
      <c r="I2224" s="6">
        <v>0</v>
      </c>
      <c r="J2224">
        <v>4</v>
      </c>
      <c r="K2224" t="str">
        <f>_xlfn.XLOOKUP(fCompras!F2224,dComprador!$A$2:$A$7,dComprador!$B$2:$B$7)</f>
        <v>Alon</v>
      </c>
      <c r="L2224" t="str">
        <f>_xlfn.XLOOKUP(J2224,dFornecedor!$A$2:$A$6,dFornecedor!$B$2:$B$6)</f>
        <v>AlphaOmega</v>
      </c>
      <c r="M2224" t="str">
        <f>_xlfn.XLOOKUP(G2224,dMateriaPrima!$A$2:$A$12,dMateriaPrima!$B$2:$B$12)</f>
        <v>Fio Algodão</v>
      </c>
      <c r="N2224" s="2">
        <f>_xlfn.XLOOKUP(G2224,dMateriaPrima!$A$2:$A$12,dMateriaPrima!$C$2:$C$12)</f>
        <v>55.9</v>
      </c>
      <c r="O2224" s="3">
        <f t="shared" si="170"/>
        <v>2739.1</v>
      </c>
      <c r="P2224" s="4">
        <f t="shared" si="171"/>
        <v>0</v>
      </c>
      <c r="Q2224" s="3">
        <f t="shared" si="172"/>
        <v>2739.1</v>
      </c>
      <c r="R2224" t="str">
        <f t="shared" si="173"/>
        <v>Em atraso</v>
      </c>
      <c r="S2224" s="5">
        <f t="shared" si="174"/>
        <v>4</v>
      </c>
    </row>
    <row r="2225" spans="1:19" x14ac:dyDescent="0.25">
      <c r="A2225">
        <v>2224</v>
      </c>
      <c r="B2225" s="1">
        <v>43797</v>
      </c>
      <c r="C2225" s="1">
        <v>43801</v>
      </c>
      <c r="D2225" s="1">
        <v>43818</v>
      </c>
      <c r="E2225" s="1">
        <v>43820</v>
      </c>
      <c r="F2225">
        <v>1</v>
      </c>
      <c r="G2225">
        <v>9</v>
      </c>
      <c r="H2225">
        <v>71</v>
      </c>
      <c r="I2225" s="6">
        <v>0</v>
      </c>
      <c r="J2225">
        <v>4</v>
      </c>
      <c r="K2225" t="str">
        <f>_xlfn.XLOOKUP(fCompras!F2225,dComprador!$A$2:$A$7,dComprador!$B$2:$B$7)</f>
        <v>Alon</v>
      </c>
      <c r="L2225" t="str">
        <f>_xlfn.XLOOKUP(J2225,dFornecedor!$A$2:$A$6,dFornecedor!$B$2:$B$6)</f>
        <v>AlphaOmega</v>
      </c>
      <c r="M2225" t="str">
        <f>_xlfn.XLOOKUP(G2225,dMateriaPrima!$A$2:$A$12,dMateriaPrima!$B$2:$B$12)</f>
        <v>Couro</v>
      </c>
      <c r="N2225" s="2">
        <f>_xlfn.XLOOKUP(G2225,dMateriaPrima!$A$2:$A$12,dMateriaPrima!$C$2:$C$12)</f>
        <v>4.4000000000000004</v>
      </c>
      <c r="O2225" s="3">
        <f t="shared" si="170"/>
        <v>312.40000000000003</v>
      </c>
      <c r="P2225" s="4">
        <f t="shared" si="171"/>
        <v>0</v>
      </c>
      <c r="Q2225" s="3">
        <f t="shared" si="172"/>
        <v>312.40000000000003</v>
      </c>
      <c r="R2225" t="str">
        <f t="shared" si="173"/>
        <v>Em atraso</v>
      </c>
      <c r="S2225" s="5">
        <f t="shared" si="174"/>
        <v>2</v>
      </c>
    </row>
    <row r="2226" spans="1:19" x14ac:dyDescent="0.25">
      <c r="A2226">
        <v>2225</v>
      </c>
      <c r="B2226" s="1">
        <v>43798</v>
      </c>
      <c r="C2226" s="1">
        <v>43800</v>
      </c>
      <c r="D2226" s="1">
        <v>43830</v>
      </c>
      <c r="E2226" s="1">
        <v>43833</v>
      </c>
      <c r="F2226">
        <v>1</v>
      </c>
      <c r="G2226">
        <v>9</v>
      </c>
      <c r="H2226">
        <v>47</v>
      </c>
      <c r="I2226" s="6">
        <v>0</v>
      </c>
      <c r="J2226">
        <v>1</v>
      </c>
      <c r="K2226" t="str">
        <f>_xlfn.XLOOKUP(fCompras!F2226,dComprador!$A$2:$A$7,dComprador!$B$2:$B$7)</f>
        <v>Alon</v>
      </c>
      <c r="L2226" t="str">
        <f>_xlfn.XLOOKUP(J2226,dFornecedor!$A$2:$A$6,dFornecedor!$B$2:$B$6)</f>
        <v>NorthShore</v>
      </c>
      <c r="M2226" t="str">
        <f>_xlfn.XLOOKUP(G2226,dMateriaPrima!$A$2:$A$12,dMateriaPrima!$B$2:$B$12)</f>
        <v>Couro</v>
      </c>
      <c r="N2226" s="2">
        <f>_xlfn.XLOOKUP(G2226,dMateriaPrima!$A$2:$A$12,dMateriaPrima!$C$2:$C$12)</f>
        <v>4.4000000000000004</v>
      </c>
      <c r="O2226" s="3">
        <f t="shared" si="170"/>
        <v>206.8</v>
      </c>
      <c r="P2226" s="4">
        <f t="shared" si="171"/>
        <v>0</v>
      </c>
      <c r="Q2226" s="3">
        <f t="shared" si="172"/>
        <v>206.8</v>
      </c>
      <c r="R2226" t="str">
        <f t="shared" si="173"/>
        <v>Em atraso</v>
      </c>
      <c r="S2226" s="5">
        <f t="shared" si="174"/>
        <v>3</v>
      </c>
    </row>
    <row r="2227" spans="1:19" x14ac:dyDescent="0.25">
      <c r="A2227">
        <v>2226</v>
      </c>
      <c r="B2227" s="1">
        <v>43798</v>
      </c>
      <c r="C2227" s="1">
        <v>43798</v>
      </c>
      <c r="D2227" s="1">
        <v>43805</v>
      </c>
      <c r="E2227" s="1">
        <v>43807</v>
      </c>
      <c r="F2227">
        <v>4</v>
      </c>
      <c r="G2227">
        <v>6</v>
      </c>
      <c r="H2227">
        <v>33</v>
      </c>
      <c r="I2227" s="6">
        <v>0</v>
      </c>
      <c r="J2227">
        <v>2</v>
      </c>
      <c r="K2227" t="str">
        <f>_xlfn.XLOOKUP(fCompras!F2227,dComprador!$A$2:$A$7,dComprador!$B$2:$B$7)</f>
        <v>Lira</v>
      </c>
      <c r="L2227" t="str">
        <f>_xlfn.XLOOKUP(J2227,dFornecedor!$A$2:$A$6,dFornecedor!$B$2:$B$6)</f>
        <v>Minerva</v>
      </c>
      <c r="M2227" t="str">
        <f>_xlfn.XLOOKUP(G2227,dMateriaPrima!$A$2:$A$12,dMateriaPrima!$B$2:$B$12)</f>
        <v>Fio Algodão</v>
      </c>
      <c r="N2227" s="2">
        <f>_xlfn.XLOOKUP(G2227,dMateriaPrima!$A$2:$A$12,dMateriaPrima!$C$2:$C$12)</f>
        <v>55.9</v>
      </c>
      <c r="O2227" s="3">
        <f t="shared" si="170"/>
        <v>1844.7</v>
      </c>
      <c r="P2227" s="4">
        <f t="shared" si="171"/>
        <v>0</v>
      </c>
      <c r="Q2227" s="3">
        <f t="shared" si="172"/>
        <v>1844.7</v>
      </c>
      <c r="R2227" t="str">
        <f t="shared" si="173"/>
        <v>Em atraso</v>
      </c>
      <c r="S2227" s="5">
        <f t="shared" si="174"/>
        <v>2</v>
      </c>
    </row>
    <row r="2228" spans="1:19" x14ac:dyDescent="0.25">
      <c r="A2228">
        <v>2227</v>
      </c>
      <c r="B2228" s="1">
        <v>43798</v>
      </c>
      <c r="C2228" s="1">
        <v>43807</v>
      </c>
      <c r="D2228" s="1">
        <v>43810</v>
      </c>
      <c r="E2228" s="1">
        <v>43812</v>
      </c>
      <c r="F2228">
        <v>4</v>
      </c>
      <c r="G2228">
        <v>2</v>
      </c>
      <c r="H2228">
        <v>50</v>
      </c>
      <c r="I2228" s="6">
        <v>0.28999999999999998</v>
      </c>
      <c r="J2228">
        <v>2</v>
      </c>
      <c r="K2228" t="str">
        <f>_xlfn.XLOOKUP(fCompras!F2228,dComprador!$A$2:$A$7,dComprador!$B$2:$B$7)</f>
        <v>Lira</v>
      </c>
      <c r="L2228" t="str">
        <f>_xlfn.XLOOKUP(J2228,dFornecedor!$A$2:$A$6,dFornecedor!$B$2:$B$6)</f>
        <v>Minerva</v>
      </c>
      <c r="M2228" t="str">
        <f>_xlfn.XLOOKUP(G2228,dMateriaPrima!$A$2:$A$12,dMateriaPrima!$B$2:$B$12)</f>
        <v>Chapa Metal</v>
      </c>
      <c r="N2228" s="2">
        <f>_xlfn.XLOOKUP(G2228,dMateriaPrima!$A$2:$A$12,dMateriaPrima!$C$2:$C$12)</f>
        <v>299.89999999999998</v>
      </c>
      <c r="O2228" s="3">
        <f t="shared" si="170"/>
        <v>14994.999999999998</v>
      </c>
      <c r="P2228" s="4">
        <f t="shared" si="171"/>
        <v>4348.5499999999993</v>
      </c>
      <c r="Q2228" s="3">
        <f t="shared" si="172"/>
        <v>10646.449999999999</v>
      </c>
      <c r="R2228" t="str">
        <f t="shared" si="173"/>
        <v>Em atraso</v>
      </c>
      <c r="S2228" s="5">
        <f t="shared" si="174"/>
        <v>2</v>
      </c>
    </row>
    <row r="2229" spans="1:19" x14ac:dyDescent="0.25">
      <c r="A2229">
        <v>2228</v>
      </c>
      <c r="B2229" s="1">
        <v>43798</v>
      </c>
      <c r="C2229" s="1">
        <v>43798</v>
      </c>
      <c r="D2229" s="1">
        <v>43805</v>
      </c>
      <c r="E2229" s="1">
        <v>43807</v>
      </c>
      <c r="F2229">
        <v>4</v>
      </c>
      <c r="G2229">
        <v>6</v>
      </c>
      <c r="H2229">
        <v>449</v>
      </c>
      <c r="I2229" s="6">
        <v>0</v>
      </c>
      <c r="J2229">
        <v>4</v>
      </c>
      <c r="K2229" t="str">
        <f>_xlfn.XLOOKUP(fCompras!F2229,dComprador!$A$2:$A$7,dComprador!$B$2:$B$7)</f>
        <v>Lira</v>
      </c>
      <c r="L2229" t="str">
        <f>_xlfn.XLOOKUP(J2229,dFornecedor!$A$2:$A$6,dFornecedor!$B$2:$B$6)</f>
        <v>AlphaOmega</v>
      </c>
      <c r="M2229" t="str">
        <f>_xlfn.XLOOKUP(G2229,dMateriaPrima!$A$2:$A$12,dMateriaPrima!$B$2:$B$12)</f>
        <v>Fio Algodão</v>
      </c>
      <c r="N2229" s="2">
        <f>_xlfn.XLOOKUP(G2229,dMateriaPrima!$A$2:$A$12,dMateriaPrima!$C$2:$C$12)</f>
        <v>55.9</v>
      </c>
      <c r="O2229" s="3">
        <f t="shared" si="170"/>
        <v>25099.1</v>
      </c>
      <c r="P2229" s="4">
        <f t="shared" si="171"/>
        <v>0</v>
      </c>
      <c r="Q2229" s="3">
        <f t="shared" si="172"/>
        <v>25099.1</v>
      </c>
      <c r="R2229" t="str">
        <f t="shared" si="173"/>
        <v>Em atraso</v>
      </c>
      <c r="S2229" s="5">
        <f t="shared" si="174"/>
        <v>2</v>
      </c>
    </row>
    <row r="2230" spans="1:19" x14ac:dyDescent="0.25">
      <c r="A2230">
        <v>2229</v>
      </c>
      <c r="B2230" s="1">
        <v>43798</v>
      </c>
      <c r="C2230" s="1">
        <v>43804</v>
      </c>
      <c r="D2230" s="1">
        <v>43817</v>
      </c>
      <c r="E2230" s="1">
        <v>43817</v>
      </c>
      <c r="F2230">
        <v>1</v>
      </c>
      <c r="G2230">
        <v>11</v>
      </c>
      <c r="H2230">
        <v>7</v>
      </c>
      <c r="I2230" s="6">
        <v>0.24</v>
      </c>
      <c r="J2230">
        <v>2</v>
      </c>
      <c r="K2230" t="str">
        <f>_xlfn.XLOOKUP(fCompras!F2230,dComprador!$A$2:$A$7,dComprador!$B$2:$B$7)</f>
        <v>Alon</v>
      </c>
      <c r="L2230" t="str">
        <f>_xlfn.XLOOKUP(J2230,dFornecedor!$A$2:$A$6,dFornecedor!$B$2:$B$6)</f>
        <v>Minerva</v>
      </c>
      <c r="M2230" t="str">
        <f>_xlfn.XLOOKUP(G2230,dMateriaPrima!$A$2:$A$12,dMateriaPrima!$B$2:$B$12)</f>
        <v>Papel</v>
      </c>
      <c r="N2230" s="2">
        <f>_xlfn.XLOOKUP(G2230,dMateriaPrima!$A$2:$A$12,dMateriaPrima!$C$2:$C$12)</f>
        <v>9</v>
      </c>
      <c r="O2230" s="3">
        <f t="shared" si="170"/>
        <v>63</v>
      </c>
      <c r="P2230" s="4">
        <f t="shared" si="171"/>
        <v>15.12</v>
      </c>
      <c r="Q2230" s="3">
        <f t="shared" si="172"/>
        <v>47.88</v>
      </c>
      <c r="R2230" t="str">
        <f t="shared" si="173"/>
        <v>No prazo</v>
      </c>
      <c r="S2230" s="5">
        <f t="shared" si="174"/>
        <v>0</v>
      </c>
    </row>
    <row r="2231" spans="1:19" x14ac:dyDescent="0.25">
      <c r="A2231">
        <v>2230</v>
      </c>
      <c r="B2231" s="1">
        <v>43798</v>
      </c>
      <c r="C2231" s="1">
        <v>43798</v>
      </c>
      <c r="D2231" s="1">
        <v>43830</v>
      </c>
      <c r="E2231" s="1">
        <v>43830</v>
      </c>
      <c r="F2231">
        <v>1</v>
      </c>
      <c r="G2231">
        <v>10</v>
      </c>
      <c r="H2231">
        <v>356</v>
      </c>
      <c r="I2231" s="6">
        <v>0</v>
      </c>
      <c r="J2231">
        <v>2</v>
      </c>
      <c r="K2231" t="str">
        <f>_xlfn.XLOOKUP(fCompras!F2231,dComprador!$A$2:$A$7,dComprador!$B$2:$B$7)</f>
        <v>Alon</v>
      </c>
      <c r="L2231" t="str">
        <f>_xlfn.XLOOKUP(J2231,dFornecedor!$A$2:$A$6,dFornecedor!$B$2:$B$6)</f>
        <v>Minerva</v>
      </c>
      <c r="M2231" t="str">
        <f>_xlfn.XLOOKUP(G2231,dMateriaPrima!$A$2:$A$12,dMateriaPrima!$B$2:$B$12)</f>
        <v>Pedra Britada</v>
      </c>
      <c r="N2231" s="2">
        <f>_xlfn.XLOOKUP(G2231,dMateriaPrima!$A$2:$A$12,dMateriaPrima!$C$2:$C$12)</f>
        <v>56</v>
      </c>
      <c r="O2231" s="3">
        <f t="shared" si="170"/>
        <v>19936</v>
      </c>
      <c r="P2231" s="4">
        <f t="shared" si="171"/>
        <v>0</v>
      </c>
      <c r="Q2231" s="3">
        <f t="shared" si="172"/>
        <v>19936</v>
      </c>
      <c r="R2231" t="str">
        <f t="shared" si="173"/>
        <v>No prazo</v>
      </c>
      <c r="S2231" s="5">
        <f t="shared" si="174"/>
        <v>0</v>
      </c>
    </row>
    <row r="2232" spans="1:19" x14ac:dyDescent="0.25">
      <c r="A2232">
        <v>2231</v>
      </c>
      <c r="B2232" s="1">
        <v>43798</v>
      </c>
      <c r="C2232" s="1">
        <v>43803</v>
      </c>
      <c r="D2232" s="1">
        <v>43830</v>
      </c>
      <c r="E2232" s="1">
        <v>43832</v>
      </c>
      <c r="F2232">
        <v>1</v>
      </c>
      <c r="G2232">
        <v>6</v>
      </c>
      <c r="H2232">
        <v>67</v>
      </c>
      <c r="I2232" s="6">
        <v>0</v>
      </c>
      <c r="J2232">
        <v>1</v>
      </c>
      <c r="K2232" t="str">
        <f>_xlfn.XLOOKUP(fCompras!F2232,dComprador!$A$2:$A$7,dComprador!$B$2:$B$7)</f>
        <v>Alon</v>
      </c>
      <c r="L2232" t="str">
        <f>_xlfn.XLOOKUP(J2232,dFornecedor!$A$2:$A$6,dFornecedor!$B$2:$B$6)</f>
        <v>NorthShore</v>
      </c>
      <c r="M2232" t="str">
        <f>_xlfn.XLOOKUP(G2232,dMateriaPrima!$A$2:$A$12,dMateriaPrima!$B$2:$B$12)</f>
        <v>Fio Algodão</v>
      </c>
      <c r="N2232" s="2">
        <f>_xlfn.XLOOKUP(G2232,dMateriaPrima!$A$2:$A$12,dMateriaPrima!$C$2:$C$12)</f>
        <v>55.9</v>
      </c>
      <c r="O2232" s="3">
        <f t="shared" si="170"/>
        <v>3745.2999999999997</v>
      </c>
      <c r="P2232" s="4">
        <f t="shared" si="171"/>
        <v>0</v>
      </c>
      <c r="Q2232" s="3">
        <f t="shared" si="172"/>
        <v>3745.2999999999997</v>
      </c>
      <c r="R2232" t="str">
        <f t="shared" si="173"/>
        <v>Em atraso</v>
      </c>
      <c r="S2232" s="5">
        <f t="shared" si="174"/>
        <v>2</v>
      </c>
    </row>
    <row r="2233" spans="1:19" x14ac:dyDescent="0.25">
      <c r="A2233">
        <v>2232</v>
      </c>
      <c r="B2233" s="1">
        <v>43798</v>
      </c>
      <c r="C2233" s="1">
        <v>43802</v>
      </c>
      <c r="D2233" s="1">
        <v>43822</v>
      </c>
      <c r="E2233" s="1">
        <v>43823</v>
      </c>
      <c r="F2233">
        <v>1</v>
      </c>
      <c r="G2233">
        <v>7</v>
      </c>
      <c r="H2233">
        <v>57</v>
      </c>
      <c r="I2233" s="6">
        <v>0</v>
      </c>
      <c r="J2233">
        <v>4</v>
      </c>
      <c r="K2233" t="str">
        <f>_xlfn.XLOOKUP(fCompras!F2233,dComprador!$A$2:$A$7,dComprador!$B$2:$B$7)</f>
        <v>Alon</v>
      </c>
      <c r="L2233" t="str">
        <f>_xlfn.XLOOKUP(J2233,dFornecedor!$A$2:$A$6,dFornecedor!$B$2:$B$6)</f>
        <v>AlphaOmega</v>
      </c>
      <c r="M2233" t="str">
        <f>_xlfn.XLOOKUP(G2233,dMateriaPrima!$A$2:$A$12,dMateriaPrima!$B$2:$B$12)</f>
        <v>Poliéster</v>
      </c>
      <c r="N2233" s="2">
        <f>_xlfn.XLOOKUP(G2233,dMateriaPrima!$A$2:$A$12,dMateriaPrima!$C$2:$C$12)</f>
        <v>8</v>
      </c>
      <c r="O2233" s="3">
        <f t="shared" si="170"/>
        <v>456</v>
      </c>
      <c r="P2233" s="4">
        <f t="shared" si="171"/>
        <v>0</v>
      </c>
      <c r="Q2233" s="3">
        <f t="shared" si="172"/>
        <v>456</v>
      </c>
      <c r="R2233" t="str">
        <f t="shared" si="173"/>
        <v>Em atraso</v>
      </c>
      <c r="S2233" s="5">
        <f t="shared" si="174"/>
        <v>1</v>
      </c>
    </row>
    <row r="2234" spans="1:19" x14ac:dyDescent="0.25">
      <c r="A2234">
        <v>2233</v>
      </c>
      <c r="B2234" s="1">
        <v>43799</v>
      </c>
      <c r="C2234" s="1">
        <v>43806</v>
      </c>
      <c r="D2234" s="1">
        <v>43808</v>
      </c>
      <c r="E2234" s="1">
        <v>43814</v>
      </c>
      <c r="F2234">
        <v>4</v>
      </c>
      <c r="G2234">
        <v>11</v>
      </c>
      <c r="H2234">
        <v>13</v>
      </c>
      <c r="I2234" s="6">
        <v>0</v>
      </c>
      <c r="J2234">
        <v>2</v>
      </c>
      <c r="K2234" t="str">
        <f>_xlfn.XLOOKUP(fCompras!F2234,dComprador!$A$2:$A$7,dComprador!$B$2:$B$7)</f>
        <v>Lira</v>
      </c>
      <c r="L2234" t="str">
        <f>_xlfn.XLOOKUP(J2234,dFornecedor!$A$2:$A$6,dFornecedor!$B$2:$B$6)</f>
        <v>Minerva</v>
      </c>
      <c r="M2234" t="str">
        <f>_xlfn.XLOOKUP(G2234,dMateriaPrima!$A$2:$A$12,dMateriaPrima!$B$2:$B$12)</f>
        <v>Papel</v>
      </c>
      <c r="N2234" s="2">
        <f>_xlfn.XLOOKUP(G2234,dMateriaPrima!$A$2:$A$12,dMateriaPrima!$C$2:$C$12)</f>
        <v>9</v>
      </c>
      <c r="O2234" s="3">
        <f t="shared" si="170"/>
        <v>117</v>
      </c>
      <c r="P2234" s="4">
        <f t="shared" si="171"/>
        <v>0</v>
      </c>
      <c r="Q2234" s="3">
        <f t="shared" si="172"/>
        <v>117</v>
      </c>
      <c r="R2234" t="str">
        <f t="shared" si="173"/>
        <v>Em atraso</v>
      </c>
      <c r="S2234" s="5">
        <f t="shared" si="174"/>
        <v>6</v>
      </c>
    </row>
    <row r="2235" spans="1:19" x14ac:dyDescent="0.25">
      <c r="A2235">
        <v>2234</v>
      </c>
      <c r="B2235" s="1">
        <v>43799</v>
      </c>
      <c r="C2235" s="1">
        <v>43799</v>
      </c>
      <c r="D2235" s="1">
        <v>43806</v>
      </c>
      <c r="E2235" s="1">
        <v>43807</v>
      </c>
      <c r="F2235">
        <v>4</v>
      </c>
      <c r="G2235">
        <v>9</v>
      </c>
      <c r="H2235">
        <v>329</v>
      </c>
      <c r="I2235" s="6">
        <v>0</v>
      </c>
      <c r="J2235">
        <v>5</v>
      </c>
      <c r="K2235" t="str">
        <f>_xlfn.XLOOKUP(fCompras!F2235,dComprador!$A$2:$A$7,dComprador!$B$2:$B$7)</f>
        <v>Lira</v>
      </c>
      <c r="L2235" t="str">
        <f>_xlfn.XLOOKUP(J2235,dFornecedor!$A$2:$A$6,dFornecedor!$B$2:$B$6)</f>
        <v>Atlas</v>
      </c>
      <c r="M2235" t="str">
        <f>_xlfn.XLOOKUP(G2235,dMateriaPrima!$A$2:$A$12,dMateriaPrima!$B$2:$B$12)</f>
        <v>Couro</v>
      </c>
      <c r="N2235" s="2">
        <f>_xlfn.XLOOKUP(G2235,dMateriaPrima!$A$2:$A$12,dMateriaPrima!$C$2:$C$12)</f>
        <v>4.4000000000000004</v>
      </c>
      <c r="O2235" s="3">
        <f t="shared" si="170"/>
        <v>1447.6000000000001</v>
      </c>
      <c r="P2235" s="4">
        <f t="shared" si="171"/>
        <v>0</v>
      </c>
      <c r="Q2235" s="3">
        <f t="shared" si="172"/>
        <v>1447.6000000000001</v>
      </c>
      <c r="R2235" t="str">
        <f t="shared" si="173"/>
        <v>Em atraso</v>
      </c>
      <c r="S2235" s="5">
        <f t="shared" si="174"/>
        <v>1</v>
      </c>
    </row>
    <row r="2236" spans="1:19" x14ac:dyDescent="0.25">
      <c r="A2236">
        <v>2235</v>
      </c>
      <c r="B2236" s="1">
        <v>43799</v>
      </c>
      <c r="C2236" s="1">
        <v>43800</v>
      </c>
      <c r="D2236" s="1">
        <v>43806</v>
      </c>
      <c r="E2236" s="1">
        <v>43809</v>
      </c>
      <c r="F2236">
        <v>4</v>
      </c>
      <c r="G2236">
        <v>7</v>
      </c>
      <c r="H2236">
        <v>352</v>
      </c>
      <c r="I2236" s="6">
        <v>0</v>
      </c>
      <c r="J2236">
        <v>3</v>
      </c>
      <c r="K2236" t="str">
        <f>_xlfn.XLOOKUP(fCompras!F2236,dComprador!$A$2:$A$7,dComprador!$B$2:$B$7)</f>
        <v>Lira</v>
      </c>
      <c r="L2236" t="str">
        <f>_xlfn.XLOOKUP(J2236,dFornecedor!$A$2:$A$6,dFornecedor!$B$2:$B$6)</f>
        <v>StepUp</v>
      </c>
      <c r="M2236" t="str">
        <f>_xlfn.XLOOKUP(G2236,dMateriaPrima!$A$2:$A$12,dMateriaPrima!$B$2:$B$12)</f>
        <v>Poliéster</v>
      </c>
      <c r="N2236" s="2">
        <f>_xlfn.XLOOKUP(G2236,dMateriaPrima!$A$2:$A$12,dMateriaPrima!$C$2:$C$12)</f>
        <v>8</v>
      </c>
      <c r="O2236" s="3">
        <f t="shared" si="170"/>
        <v>2816</v>
      </c>
      <c r="P2236" s="4">
        <f t="shared" si="171"/>
        <v>0</v>
      </c>
      <c r="Q2236" s="3">
        <f t="shared" si="172"/>
        <v>2816</v>
      </c>
      <c r="R2236" t="str">
        <f t="shared" si="173"/>
        <v>Em atraso</v>
      </c>
      <c r="S2236" s="5">
        <f t="shared" si="174"/>
        <v>3</v>
      </c>
    </row>
    <row r="2237" spans="1:19" x14ac:dyDescent="0.25">
      <c r="A2237">
        <v>2236</v>
      </c>
      <c r="B2237" s="1">
        <v>43799</v>
      </c>
      <c r="C2237" s="1">
        <v>43807</v>
      </c>
      <c r="D2237" s="1">
        <v>43816</v>
      </c>
      <c r="E2237" s="1">
        <v>43818</v>
      </c>
      <c r="F2237">
        <v>1</v>
      </c>
      <c r="G2237">
        <v>7</v>
      </c>
      <c r="H2237">
        <v>39</v>
      </c>
      <c r="I2237" s="6">
        <v>0.23</v>
      </c>
      <c r="J2237">
        <v>3</v>
      </c>
      <c r="K2237" t="str">
        <f>_xlfn.XLOOKUP(fCompras!F2237,dComprador!$A$2:$A$7,dComprador!$B$2:$B$7)</f>
        <v>Alon</v>
      </c>
      <c r="L2237" t="str">
        <f>_xlfn.XLOOKUP(J2237,dFornecedor!$A$2:$A$6,dFornecedor!$B$2:$B$6)</f>
        <v>StepUp</v>
      </c>
      <c r="M2237" t="str">
        <f>_xlfn.XLOOKUP(G2237,dMateriaPrima!$A$2:$A$12,dMateriaPrima!$B$2:$B$12)</f>
        <v>Poliéster</v>
      </c>
      <c r="N2237" s="2">
        <f>_xlfn.XLOOKUP(G2237,dMateriaPrima!$A$2:$A$12,dMateriaPrima!$C$2:$C$12)</f>
        <v>8</v>
      </c>
      <c r="O2237" s="3">
        <f t="shared" si="170"/>
        <v>312</v>
      </c>
      <c r="P2237" s="4">
        <f t="shared" si="171"/>
        <v>71.760000000000005</v>
      </c>
      <c r="Q2237" s="3">
        <f t="shared" si="172"/>
        <v>240.24</v>
      </c>
      <c r="R2237" t="str">
        <f t="shared" si="173"/>
        <v>Em atraso</v>
      </c>
      <c r="S2237" s="5">
        <f t="shared" si="174"/>
        <v>2</v>
      </c>
    </row>
    <row r="2238" spans="1:19" x14ac:dyDescent="0.25">
      <c r="A2238">
        <v>2237</v>
      </c>
      <c r="B2238" s="1">
        <v>43799</v>
      </c>
      <c r="C2238" s="1">
        <v>43806</v>
      </c>
      <c r="D2238" s="1">
        <v>43818</v>
      </c>
      <c r="E2238" s="1">
        <v>43821</v>
      </c>
      <c r="F2238">
        <v>1</v>
      </c>
      <c r="G2238">
        <v>9</v>
      </c>
      <c r="H2238">
        <v>16</v>
      </c>
      <c r="I2238" s="6">
        <v>0</v>
      </c>
      <c r="J2238">
        <v>2</v>
      </c>
      <c r="K2238" t="str">
        <f>_xlfn.XLOOKUP(fCompras!F2238,dComprador!$A$2:$A$7,dComprador!$B$2:$B$7)</f>
        <v>Alon</v>
      </c>
      <c r="L2238" t="str">
        <f>_xlfn.XLOOKUP(J2238,dFornecedor!$A$2:$A$6,dFornecedor!$B$2:$B$6)</f>
        <v>Minerva</v>
      </c>
      <c r="M2238" t="str">
        <f>_xlfn.XLOOKUP(G2238,dMateriaPrima!$A$2:$A$12,dMateriaPrima!$B$2:$B$12)</f>
        <v>Couro</v>
      </c>
      <c r="N2238" s="2">
        <f>_xlfn.XLOOKUP(G2238,dMateriaPrima!$A$2:$A$12,dMateriaPrima!$C$2:$C$12)</f>
        <v>4.4000000000000004</v>
      </c>
      <c r="O2238" s="3">
        <f t="shared" si="170"/>
        <v>70.400000000000006</v>
      </c>
      <c r="P2238" s="4">
        <f t="shared" si="171"/>
        <v>0</v>
      </c>
      <c r="Q2238" s="3">
        <f t="shared" si="172"/>
        <v>70.400000000000006</v>
      </c>
      <c r="R2238" t="str">
        <f t="shared" si="173"/>
        <v>Em atraso</v>
      </c>
      <c r="S2238" s="5">
        <f t="shared" si="174"/>
        <v>3</v>
      </c>
    </row>
    <row r="2239" spans="1:19" x14ac:dyDescent="0.25">
      <c r="A2239">
        <v>2238</v>
      </c>
      <c r="B2239" s="1">
        <v>43799</v>
      </c>
      <c r="C2239" s="1">
        <v>43800</v>
      </c>
      <c r="D2239" s="1">
        <v>43818</v>
      </c>
      <c r="E2239" s="1">
        <v>43823</v>
      </c>
      <c r="F2239">
        <v>1</v>
      </c>
      <c r="G2239">
        <v>9</v>
      </c>
      <c r="H2239">
        <v>36</v>
      </c>
      <c r="I2239" s="6">
        <v>0</v>
      </c>
      <c r="J2239">
        <v>3</v>
      </c>
      <c r="K2239" t="str">
        <f>_xlfn.XLOOKUP(fCompras!F2239,dComprador!$A$2:$A$7,dComprador!$B$2:$B$7)</f>
        <v>Alon</v>
      </c>
      <c r="L2239" t="str">
        <f>_xlfn.XLOOKUP(J2239,dFornecedor!$A$2:$A$6,dFornecedor!$B$2:$B$6)</f>
        <v>StepUp</v>
      </c>
      <c r="M2239" t="str">
        <f>_xlfn.XLOOKUP(G2239,dMateriaPrima!$A$2:$A$12,dMateriaPrima!$B$2:$B$12)</f>
        <v>Couro</v>
      </c>
      <c r="N2239" s="2">
        <f>_xlfn.XLOOKUP(G2239,dMateriaPrima!$A$2:$A$12,dMateriaPrima!$C$2:$C$12)</f>
        <v>4.4000000000000004</v>
      </c>
      <c r="O2239" s="3">
        <f t="shared" si="170"/>
        <v>158.4</v>
      </c>
      <c r="P2239" s="4">
        <f t="shared" si="171"/>
        <v>0</v>
      </c>
      <c r="Q2239" s="3">
        <f t="shared" si="172"/>
        <v>158.4</v>
      </c>
      <c r="R2239" t="str">
        <f t="shared" si="173"/>
        <v>Em atraso</v>
      </c>
      <c r="S2239" s="5">
        <f t="shared" si="174"/>
        <v>5</v>
      </c>
    </row>
    <row r="2240" spans="1:19" x14ac:dyDescent="0.25">
      <c r="A2240">
        <v>2239</v>
      </c>
      <c r="B2240" s="1">
        <v>43799</v>
      </c>
      <c r="C2240" s="1">
        <v>43801</v>
      </c>
      <c r="D2240" s="1">
        <v>43818</v>
      </c>
      <c r="E2240" s="1">
        <v>43820</v>
      </c>
      <c r="F2240">
        <v>1</v>
      </c>
      <c r="G2240">
        <v>7</v>
      </c>
      <c r="H2240">
        <v>110</v>
      </c>
      <c r="I2240" s="6">
        <v>0</v>
      </c>
      <c r="J2240">
        <v>1</v>
      </c>
      <c r="K2240" t="str">
        <f>_xlfn.XLOOKUP(fCompras!F2240,dComprador!$A$2:$A$7,dComprador!$B$2:$B$7)</f>
        <v>Alon</v>
      </c>
      <c r="L2240" t="str">
        <f>_xlfn.XLOOKUP(J2240,dFornecedor!$A$2:$A$6,dFornecedor!$B$2:$B$6)</f>
        <v>NorthShore</v>
      </c>
      <c r="M2240" t="str">
        <f>_xlfn.XLOOKUP(G2240,dMateriaPrima!$A$2:$A$12,dMateriaPrima!$B$2:$B$12)</f>
        <v>Poliéster</v>
      </c>
      <c r="N2240" s="2">
        <f>_xlfn.XLOOKUP(G2240,dMateriaPrima!$A$2:$A$12,dMateriaPrima!$C$2:$C$12)</f>
        <v>8</v>
      </c>
      <c r="O2240" s="3">
        <f t="shared" si="170"/>
        <v>880</v>
      </c>
      <c r="P2240" s="4">
        <f t="shared" si="171"/>
        <v>0</v>
      </c>
      <c r="Q2240" s="3">
        <f t="shared" si="172"/>
        <v>880</v>
      </c>
      <c r="R2240" t="str">
        <f t="shared" si="173"/>
        <v>Em atraso</v>
      </c>
      <c r="S2240" s="5">
        <f t="shared" si="174"/>
        <v>2</v>
      </c>
    </row>
    <row r="2241" spans="1:19" x14ac:dyDescent="0.25">
      <c r="A2241">
        <v>2240</v>
      </c>
      <c r="B2241" s="1">
        <v>43799</v>
      </c>
      <c r="C2241" s="1">
        <v>43811</v>
      </c>
      <c r="D2241" s="1">
        <v>43828</v>
      </c>
      <c r="E2241" s="1">
        <v>43830</v>
      </c>
      <c r="F2241">
        <v>1</v>
      </c>
      <c r="G2241">
        <v>5</v>
      </c>
      <c r="H2241">
        <v>81</v>
      </c>
      <c r="I2241" s="6">
        <v>0</v>
      </c>
      <c r="J2241">
        <v>1</v>
      </c>
      <c r="K2241" t="str">
        <f>_xlfn.XLOOKUP(fCompras!F2241,dComprador!$A$2:$A$7,dComprador!$B$2:$B$7)</f>
        <v>Alon</v>
      </c>
      <c r="L2241" t="str">
        <f>_xlfn.XLOOKUP(J2241,dFornecedor!$A$2:$A$6,dFornecedor!$B$2:$B$6)</f>
        <v>NorthShore</v>
      </c>
      <c r="M2241" t="str">
        <f>_xlfn.XLOOKUP(G2241,dMateriaPrima!$A$2:$A$12,dMateriaPrima!$B$2:$B$12)</f>
        <v>Areia</v>
      </c>
      <c r="N2241" s="2">
        <f>_xlfn.XLOOKUP(G2241,dMateriaPrima!$A$2:$A$12,dMateriaPrima!$C$2:$C$12)</f>
        <v>3.59</v>
      </c>
      <c r="O2241" s="3">
        <f t="shared" si="170"/>
        <v>290.78999999999996</v>
      </c>
      <c r="P2241" s="4">
        <f t="shared" si="171"/>
        <v>0</v>
      </c>
      <c r="Q2241" s="3">
        <f t="shared" si="172"/>
        <v>290.78999999999996</v>
      </c>
      <c r="R2241" t="str">
        <f t="shared" si="173"/>
        <v>Em atraso</v>
      </c>
      <c r="S2241" s="5">
        <f t="shared" si="174"/>
        <v>2</v>
      </c>
    </row>
    <row r="2242" spans="1:19" x14ac:dyDescent="0.25">
      <c r="A2242">
        <v>2241</v>
      </c>
      <c r="B2242" s="1">
        <v>43799</v>
      </c>
      <c r="C2242" s="1">
        <v>43799</v>
      </c>
      <c r="D2242" s="1">
        <v>43829</v>
      </c>
      <c r="E2242" s="1">
        <v>43833</v>
      </c>
      <c r="F2242">
        <v>1</v>
      </c>
      <c r="G2242">
        <v>5</v>
      </c>
      <c r="H2242">
        <v>44</v>
      </c>
      <c r="I2242" s="6">
        <v>0</v>
      </c>
      <c r="J2242">
        <v>2</v>
      </c>
      <c r="K2242" t="str">
        <f>_xlfn.XLOOKUP(fCompras!F2242,dComprador!$A$2:$A$7,dComprador!$B$2:$B$7)</f>
        <v>Alon</v>
      </c>
      <c r="L2242" t="str">
        <f>_xlfn.XLOOKUP(J2242,dFornecedor!$A$2:$A$6,dFornecedor!$B$2:$B$6)</f>
        <v>Minerva</v>
      </c>
      <c r="M2242" t="str">
        <f>_xlfn.XLOOKUP(G2242,dMateriaPrima!$A$2:$A$12,dMateriaPrima!$B$2:$B$12)</f>
        <v>Areia</v>
      </c>
      <c r="N2242" s="2">
        <f>_xlfn.XLOOKUP(G2242,dMateriaPrima!$A$2:$A$12,dMateriaPrima!$C$2:$C$12)</f>
        <v>3.59</v>
      </c>
      <c r="O2242" s="3">
        <f t="shared" si="170"/>
        <v>157.95999999999998</v>
      </c>
      <c r="P2242" s="4">
        <f t="shared" si="171"/>
        <v>0</v>
      </c>
      <c r="Q2242" s="3">
        <f t="shared" si="172"/>
        <v>157.95999999999998</v>
      </c>
      <c r="R2242" t="str">
        <f t="shared" si="173"/>
        <v>Em atraso</v>
      </c>
      <c r="S2242" s="5">
        <f t="shared" si="174"/>
        <v>4</v>
      </c>
    </row>
    <row r="2243" spans="1:19" x14ac:dyDescent="0.25">
      <c r="A2243">
        <v>2242</v>
      </c>
      <c r="B2243" s="1">
        <v>43799</v>
      </c>
      <c r="C2243" s="1">
        <v>43807</v>
      </c>
      <c r="D2243" s="1">
        <v>43823</v>
      </c>
      <c r="E2243" s="1">
        <v>43824</v>
      </c>
      <c r="F2243">
        <v>1</v>
      </c>
      <c r="G2243">
        <v>9</v>
      </c>
      <c r="H2243">
        <v>60</v>
      </c>
      <c r="I2243" s="6">
        <v>0</v>
      </c>
      <c r="J2243">
        <v>2</v>
      </c>
      <c r="K2243" t="str">
        <f>_xlfn.XLOOKUP(fCompras!F2243,dComprador!$A$2:$A$7,dComprador!$B$2:$B$7)</f>
        <v>Alon</v>
      </c>
      <c r="L2243" t="str">
        <f>_xlfn.XLOOKUP(J2243,dFornecedor!$A$2:$A$6,dFornecedor!$B$2:$B$6)</f>
        <v>Minerva</v>
      </c>
      <c r="M2243" t="str">
        <f>_xlfn.XLOOKUP(G2243,dMateriaPrima!$A$2:$A$12,dMateriaPrima!$B$2:$B$12)</f>
        <v>Couro</v>
      </c>
      <c r="N2243" s="2">
        <f>_xlfn.XLOOKUP(G2243,dMateriaPrima!$A$2:$A$12,dMateriaPrima!$C$2:$C$12)</f>
        <v>4.4000000000000004</v>
      </c>
      <c r="O2243" s="3">
        <f t="shared" ref="O2243:O2306" si="175">PRODUCT(H2243,N2243)</f>
        <v>264</v>
      </c>
      <c r="P2243" s="4">
        <f t="shared" ref="P2243:P2306" si="176">PRODUCT(O2243,I2243)</f>
        <v>0</v>
      </c>
      <c r="Q2243" s="3">
        <f t="shared" ref="Q2243:Q2306" si="177">O2243-P2243</f>
        <v>264</v>
      </c>
      <c r="R2243" t="str">
        <f t="shared" ref="R2243:R2306" si="178">IF(E2243&lt;=D2243,"No prazo",IF(E2243&gt;D2243,"Em atraso"))</f>
        <v>Em atraso</v>
      </c>
      <c r="S2243" s="5">
        <f t="shared" ref="S2243:S2306" si="179">IF(E2243 &gt;D2243, E2243-D2243,0)</f>
        <v>1</v>
      </c>
    </row>
    <row r="2244" spans="1:19" x14ac:dyDescent="0.25">
      <c r="A2244">
        <v>2243</v>
      </c>
      <c r="B2244" s="1">
        <v>43800</v>
      </c>
      <c r="C2244" s="1">
        <v>43801</v>
      </c>
      <c r="D2244" s="1">
        <v>43827</v>
      </c>
      <c r="E2244" s="1">
        <v>43830</v>
      </c>
      <c r="F2244">
        <v>1</v>
      </c>
      <c r="G2244">
        <v>9</v>
      </c>
      <c r="H2244">
        <v>27</v>
      </c>
      <c r="I2244" s="6">
        <v>0</v>
      </c>
      <c r="J2244">
        <v>3</v>
      </c>
      <c r="K2244" t="str">
        <f>_xlfn.XLOOKUP(fCompras!F2244,dComprador!$A$2:$A$7,dComprador!$B$2:$B$7)</f>
        <v>Alon</v>
      </c>
      <c r="L2244" t="str">
        <f>_xlfn.XLOOKUP(J2244,dFornecedor!$A$2:$A$6,dFornecedor!$B$2:$B$6)</f>
        <v>StepUp</v>
      </c>
      <c r="M2244" t="str">
        <f>_xlfn.XLOOKUP(G2244,dMateriaPrima!$A$2:$A$12,dMateriaPrima!$B$2:$B$12)</f>
        <v>Couro</v>
      </c>
      <c r="N2244" s="2">
        <f>_xlfn.XLOOKUP(G2244,dMateriaPrima!$A$2:$A$12,dMateriaPrima!$C$2:$C$12)</f>
        <v>4.4000000000000004</v>
      </c>
      <c r="O2244" s="3">
        <f t="shared" si="175"/>
        <v>118.80000000000001</v>
      </c>
      <c r="P2244" s="4">
        <f t="shared" si="176"/>
        <v>0</v>
      </c>
      <c r="Q2244" s="3">
        <f t="shared" si="177"/>
        <v>118.80000000000001</v>
      </c>
      <c r="R2244" t="str">
        <f t="shared" si="178"/>
        <v>Em atraso</v>
      </c>
      <c r="S2244" s="5">
        <f t="shared" si="179"/>
        <v>3</v>
      </c>
    </row>
    <row r="2245" spans="1:19" x14ac:dyDescent="0.25">
      <c r="A2245">
        <v>2244</v>
      </c>
      <c r="B2245" s="1">
        <v>43800</v>
      </c>
      <c r="C2245" s="1">
        <v>43803</v>
      </c>
      <c r="D2245" s="1">
        <v>43827</v>
      </c>
      <c r="E2245" s="1">
        <v>43832</v>
      </c>
      <c r="F2245">
        <v>1</v>
      </c>
      <c r="G2245">
        <v>9</v>
      </c>
      <c r="H2245">
        <v>20</v>
      </c>
      <c r="I2245" s="6">
        <v>0</v>
      </c>
      <c r="J2245">
        <v>3</v>
      </c>
      <c r="K2245" t="str">
        <f>_xlfn.XLOOKUP(fCompras!F2245,dComprador!$A$2:$A$7,dComprador!$B$2:$B$7)</f>
        <v>Alon</v>
      </c>
      <c r="L2245" t="str">
        <f>_xlfn.XLOOKUP(J2245,dFornecedor!$A$2:$A$6,dFornecedor!$B$2:$B$6)</f>
        <v>StepUp</v>
      </c>
      <c r="M2245" t="str">
        <f>_xlfn.XLOOKUP(G2245,dMateriaPrima!$A$2:$A$12,dMateriaPrima!$B$2:$B$12)</f>
        <v>Couro</v>
      </c>
      <c r="N2245" s="2">
        <f>_xlfn.XLOOKUP(G2245,dMateriaPrima!$A$2:$A$12,dMateriaPrima!$C$2:$C$12)</f>
        <v>4.4000000000000004</v>
      </c>
      <c r="O2245" s="3">
        <f t="shared" si="175"/>
        <v>88</v>
      </c>
      <c r="P2245" s="4">
        <f t="shared" si="176"/>
        <v>0</v>
      </c>
      <c r="Q2245" s="3">
        <f t="shared" si="177"/>
        <v>88</v>
      </c>
      <c r="R2245" t="str">
        <f t="shared" si="178"/>
        <v>Em atraso</v>
      </c>
      <c r="S2245" s="5">
        <f t="shared" si="179"/>
        <v>5</v>
      </c>
    </row>
    <row r="2246" spans="1:19" x14ac:dyDescent="0.25">
      <c r="A2246">
        <v>2245</v>
      </c>
      <c r="B2246" s="1">
        <v>43800</v>
      </c>
      <c r="C2246" s="1">
        <v>43808</v>
      </c>
      <c r="D2246" s="1">
        <v>43832</v>
      </c>
      <c r="E2246" s="1">
        <v>43830</v>
      </c>
      <c r="F2246">
        <v>1</v>
      </c>
      <c r="G2246">
        <v>5</v>
      </c>
      <c r="H2246">
        <v>203</v>
      </c>
      <c r="I2246" s="6">
        <v>0</v>
      </c>
      <c r="J2246">
        <v>2</v>
      </c>
      <c r="K2246" t="str">
        <f>_xlfn.XLOOKUP(fCompras!F2246,dComprador!$A$2:$A$7,dComprador!$B$2:$B$7)</f>
        <v>Alon</v>
      </c>
      <c r="L2246" t="str">
        <f>_xlfn.XLOOKUP(J2246,dFornecedor!$A$2:$A$6,dFornecedor!$B$2:$B$6)</f>
        <v>Minerva</v>
      </c>
      <c r="M2246" t="str">
        <f>_xlfn.XLOOKUP(G2246,dMateriaPrima!$A$2:$A$12,dMateriaPrima!$B$2:$B$12)</f>
        <v>Areia</v>
      </c>
      <c r="N2246" s="2">
        <f>_xlfn.XLOOKUP(G2246,dMateriaPrima!$A$2:$A$12,dMateriaPrima!$C$2:$C$12)</f>
        <v>3.59</v>
      </c>
      <c r="O2246" s="3">
        <f t="shared" si="175"/>
        <v>728.77</v>
      </c>
      <c r="P2246" s="4">
        <f t="shared" si="176"/>
        <v>0</v>
      </c>
      <c r="Q2246" s="3">
        <f t="shared" si="177"/>
        <v>728.77</v>
      </c>
      <c r="R2246" t="str">
        <f t="shared" si="178"/>
        <v>No prazo</v>
      </c>
      <c r="S2246" s="5">
        <f t="shared" si="179"/>
        <v>0</v>
      </c>
    </row>
    <row r="2247" spans="1:19" x14ac:dyDescent="0.25">
      <c r="A2247">
        <v>2246</v>
      </c>
      <c r="B2247" s="1">
        <v>43800</v>
      </c>
      <c r="C2247" s="1">
        <v>43801</v>
      </c>
      <c r="D2247" s="1">
        <v>43807</v>
      </c>
      <c r="E2247" s="1">
        <v>43808</v>
      </c>
      <c r="F2247">
        <v>4</v>
      </c>
      <c r="G2247">
        <v>5</v>
      </c>
      <c r="H2247">
        <v>144</v>
      </c>
      <c r="I2247" s="6">
        <v>0</v>
      </c>
      <c r="J2247">
        <v>3</v>
      </c>
      <c r="K2247" t="str">
        <f>_xlfn.XLOOKUP(fCompras!F2247,dComprador!$A$2:$A$7,dComprador!$B$2:$B$7)</f>
        <v>Lira</v>
      </c>
      <c r="L2247" t="str">
        <f>_xlfn.XLOOKUP(J2247,dFornecedor!$A$2:$A$6,dFornecedor!$B$2:$B$6)</f>
        <v>StepUp</v>
      </c>
      <c r="M2247" t="str">
        <f>_xlfn.XLOOKUP(G2247,dMateriaPrima!$A$2:$A$12,dMateriaPrima!$B$2:$B$12)</f>
        <v>Areia</v>
      </c>
      <c r="N2247" s="2">
        <f>_xlfn.XLOOKUP(G2247,dMateriaPrima!$A$2:$A$12,dMateriaPrima!$C$2:$C$12)</f>
        <v>3.59</v>
      </c>
      <c r="O2247" s="3">
        <f t="shared" si="175"/>
        <v>516.96</v>
      </c>
      <c r="P2247" s="4">
        <f t="shared" si="176"/>
        <v>0</v>
      </c>
      <c r="Q2247" s="3">
        <f t="shared" si="177"/>
        <v>516.96</v>
      </c>
      <c r="R2247" t="str">
        <f t="shared" si="178"/>
        <v>Em atraso</v>
      </c>
      <c r="S2247" s="5">
        <f t="shared" si="179"/>
        <v>1</v>
      </c>
    </row>
    <row r="2248" spans="1:19" x14ac:dyDescent="0.25">
      <c r="A2248">
        <v>2247</v>
      </c>
      <c r="B2248" s="1">
        <v>43800</v>
      </c>
      <c r="C2248" s="1">
        <v>43804</v>
      </c>
      <c r="D2248" s="1">
        <v>43805</v>
      </c>
      <c r="E2248" s="1">
        <v>43809</v>
      </c>
      <c r="F2248">
        <v>4</v>
      </c>
      <c r="G2248">
        <v>7</v>
      </c>
      <c r="H2248">
        <v>49</v>
      </c>
      <c r="I2248" s="6">
        <v>0</v>
      </c>
      <c r="J2248">
        <v>3</v>
      </c>
      <c r="K2248" t="str">
        <f>_xlfn.XLOOKUP(fCompras!F2248,dComprador!$A$2:$A$7,dComprador!$B$2:$B$7)</f>
        <v>Lira</v>
      </c>
      <c r="L2248" t="str">
        <f>_xlfn.XLOOKUP(J2248,dFornecedor!$A$2:$A$6,dFornecedor!$B$2:$B$6)</f>
        <v>StepUp</v>
      </c>
      <c r="M2248" t="str">
        <f>_xlfn.XLOOKUP(G2248,dMateriaPrima!$A$2:$A$12,dMateriaPrima!$B$2:$B$12)</f>
        <v>Poliéster</v>
      </c>
      <c r="N2248" s="2">
        <f>_xlfn.XLOOKUP(G2248,dMateriaPrima!$A$2:$A$12,dMateriaPrima!$C$2:$C$12)</f>
        <v>8</v>
      </c>
      <c r="O2248" s="3">
        <f t="shared" si="175"/>
        <v>392</v>
      </c>
      <c r="P2248" s="4">
        <f t="shared" si="176"/>
        <v>0</v>
      </c>
      <c r="Q2248" s="3">
        <f t="shared" si="177"/>
        <v>392</v>
      </c>
      <c r="R2248" t="str">
        <f t="shared" si="178"/>
        <v>Em atraso</v>
      </c>
      <c r="S2248" s="5">
        <f t="shared" si="179"/>
        <v>4</v>
      </c>
    </row>
    <row r="2249" spans="1:19" x14ac:dyDescent="0.25">
      <c r="A2249">
        <v>2248</v>
      </c>
      <c r="B2249" s="1">
        <v>43800</v>
      </c>
      <c r="C2249" s="1">
        <v>43811</v>
      </c>
      <c r="D2249" s="1">
        <v>43811</v>
      </c>
      <c r="E2249" s="1">
        <v>43816</v>
      </c>
      <c r="F2249">
        <v>4</v>
      </c>
      <c r="G2249">
        <v>11</v>
      </c>
      <c r="H2249">
        <v>47</v>
      </c>
      <c r="I2249" s="6">
        <v>0</v>
      </c>
      <c r="J2249">
        <v>1</v>
      </c>
      <c r="K2249" t="str">
        <f>_xlfn.XLOOKUP(fCompras!F2249,dComprador!$A$2:$A$7,dComprador!$B$2:$B$7)</f>
        <v>Lira</v>
      </c>
      <c r="L2249" t="str">
        <f>_xlfn.XLOOKUP(J2249,dFornecedor!$A$2:$A$6,dFornecedor!$B$2:$B$6)</f>
        <v>NorthShore</v>
      </c>
      <c r="M2249" t="str">
        <f>_xlfn.XLOOKUP(G2249,dMateriaPrima!$A$2:$A$12,dMateriaPrima!$B$2:$B$12)</f>
        <v>Papel</v>
      </c>
      <c r="N2249" s="2">
        <f>_xlfn.XLOOKUP(G2249,dMateriaPrima!$A$2:$A$12,dMateriaPrima!$C$2:$C$12)</f>
        <v>9</v>
      </c>
      <c r="O2249" s="3">
        <f t="shared" si="175"/>
        <v>423</v>
      </c>
      <c r="P2249" s="4">
        <f t="shared" si="176"/>
        <v>0</v>
      </c>
      <c r="Q2249" s="3">
        <f t="shared" si="177"/>
        <v>423</v>
      </c>
      <c r="R2249" t="str">
        <f t="shared" si="178"/>
        <v>Em atraso</v>
      </c>
      <c r="S2249" s="5">
        <f t="shared" si="179"/>
        <v>5</v>
      </c>
    </row>
    <row r="2250" spans="1:19" x14ac:dyDescent="0.25">
      <c r="A2250">
        <v>2249</v>
      </c>
      <c r="B2250" s="1">
        <v>43800</v>
      </c>
      <c r="C2250" s="1">
        <v>43810</v>
      </c>
      <c r="D2250" s="1">
        <v>43812</v>
      </c>
      <c r="E2250" s="1">
        <v>43813</v>
      </c>
      <c r="F2250">
        <v>4</v>
      </c>
      <c r="G2250">
        <v>3</v>
      </c>
      <c r="H2250">
        <v>22</v>
      </c>
      <c r="I2250" s="6">
        <v>0</v>
      </c>
      <c r="J2250">
        <v>3</v>
      </c>
      <c r="K2250" t="str">
        <f>_xlfn.XLOOKUP(fCompras!F2250,dComprador!$A$2:$A$7,dComprador!$B$2:$B$7)</f>
        <v>Lira</v>
      </c>
      <c r="L2250" t="str">
        <f>_xlfn.XLOOKUP(J2250,dFornecedor!$A$2:$A$6,dFornecedor!$B$2:$B$6)</f>
        <v>StepUp</v>
      </c>
      <c r="M2250" t="str">
        <f>_xlfn.XLOOKUP(G2250,dMateriaPrima!$A$2:$A$12,dMateriaPrima!$B$2:$B$12)</f>
        <v>Barra Metal</v>
      </c>
      <c r="N2250" s="2">
        <f>_xlfn.XLOOKUP(G2250,dMateriaPrima!$A$2:$A$12,dMateriaPrima!$C$2:$C$12)</f>
        <v>565</v>
      </c>
      <c r="O2250" s="3">
        <f t="shared" si="175"/>
        <v>12430</v>
      </c>
      <c r="P2250" s="4">
        <f t="shared" si="176"/>
        <v>0</v>
      </c>
      <c r="Q2250" s="3">
        <f t="shared" si="177"/>
        <v>12430</v>
      </c>
      <c r="R2250" t="str">
        <f t="shared" si="178"/>
        <v>Em atraso</v>
      </c>
      <c r="S2250" s="5">
        <f t="shared" si="179"/>
        <v>1</v>
      </c>
    </row>
    <row r="2251" spans="1:19" x14ac:dyDescent="0.25">
      <c r="A2251">
        <v>2250</v>
      </c>
      <c r="B2251" s="1">
        <v>43800</v>
      </c>
      <c r="C2251" s="1">
        <v>43802</v>
      </c>
      <c r="D2251" s="1">
        <v>43818</v>
      </c>
      <c r="E2251" s="1">
        <v>43817</v>
      </c>
      <c r="F2251">
        <v>1</v>
      </c>
      <c r="G2251">
        <v>9</v>
      </c>
      <c r="H2251">
        <v>324</v>
      </c>
      <c r="I2251" s="6">
        <v>0</v>
      </c>
      <c r="J2251">
        <v>2</v>
      </c>
      <c r="K2251" t="str">
        <f>_xlfn.XLOOKUP(fCompras!F2251,dComprador!$A$2:$A$7,dComprador!$B$2:$B$7)</f>
        <v>Alon</v>
      </c>
      <c r="L2251" t="str">
        <f>_xlfn.XLOOKUP(J2251,dFornecedor!$A$2:$A$6,dFornecedor!$B$2:$B$6)</f>
        <v>Minerva</v>
      </c>
      <c r="M2251" t="str">
        <f>_xlfn.XLOOKUP(G2251,dMateriaPrima!$A$2:$A$12,dMateriaPrima!$B$2:$B$12)</f>
        <v>Couro</v>
      </c>
      <c r="N2251" s="2">
        <f>_xlfn.XLOOKUP(G2251,dMateriaPrima!$A$2:$A$12,dMateriaPrima!$C$2:$C$12)</f>
        <v>4.4000000000000004</v>
      </c>
      <c r="O2251" s="3">
        <f t="shared" si="175"/>
        <v>1425.6000000000001</v>
      </c>
      <c r="P2251" s="4">
        <f t="shared" si="176"/>
        <v>0</v>
      </c>
      <c r="Q2251" s="3">
        <f t="shared" si="177"/>
        <v>1425.6000000000001</v>
      </c>
      <c r="R2251" t="str">
        <f t="shared" si="178"/>
        <v>No prazo</v>
      </c>
      <c r="S2251" s="5">
        <f t="shared" si="179"/>
        <v>0</v>
      </c>
    </row>
    <row r="2252" spans="1:19" x14ac:dyDescent="0.25">
      <c r="A2252">
        <v>2251</v>
      </c>
      <c r="B2252" s="1">
        <v>43800</v>
      </c>
      <c r="C2252" s="1">
        <v>43800</v>
      </c>
      <c r="D2252" s="1">
        <v>43811</v>
      </c>
      <c r="E2252" s="1">
        <v>43814</v>
      </c>
      <c r="F2252">
        <v>2</v>
      </c>
      <c r="G2252">
        <v>8</v>
      </c>
      <c r="H2252">
        <v>132</v>
      </c>
      <c r="I2252" s="6">
        <v>0</v>
      </c>
      <c r="J2252">
        <v>4</v>
      </c>
      <c r="K2252" t="str">
        <f>_xlfn.XLOOKUP(fCompras!F2252,dComprador!$A$2:$A$7,dComprador!$B$2:$B$7)</f>
        <v>João</v>
      </c>
      <c r="L2252" t="str">
        <f>_xlfn.XLOOKUP(J2252,dFornecedor!$A$2:$A$6,dFornecedor!$B$2:$B$6)</f>
        <v>AlphaOmega</v>
      </c>
      <c r="M2252" t="str">
        <f>_xlfn.XLOOKUP(G2252,dMateriaPrima!$A$2:$A$12,dMateriaPrima!$B$2:$B$12)</f>
        <v>Cimento</v>
      </c>
      <c r="N2252" s="2">
        <f>_xlfn.XLOOKUP(G2252,dMateriaPrima!$A$2:$A$12,dMateriaPrima!$C$2:$C$12)</f>
        <v>23</v>
      </c>
      <c r="O2252" s="3">
        <f t="shared" si="175"/>
        <v>3036</v>
      </c>
      <c r="P2252" s="4">
        <f t="shared" si="176"/>
        <v>0</v>
      </c>
      <c r="Q2252" s="3">
        <f t="shared" si="177"/>
        <v>3036</v>
      </c>
      <c r="R2252" t="str">
        <f t="shared" si="178"/>
        <v>Em atraso</v>
      </c>
      <c r="S2252" s="5">
        <f t="shared" si="179"/>
        <v>3</v>
      </c>
    </row>
    <row r="2253" spans="1:19" x14ac:dyDescent="0.25">
      <c r="A2253">
        <v>2252</v>
      </c>
      <c r="B2253" s="1">
        <v>43800</v>
      </c>
      <c r="C2253" s="1">
        <v>43812</v>
      </c>
      <c r="D2253" s="1">
        <v>43812</v>
      </c>
      <c r="E2253" s="1">
        <v>43817</v>
      </c>
      <c r="F2253">
        <v>1</v>
      </c>
      <c r="G2253">
        <v>5</v>
      </c>
      <c r="H2253">
        <v>67</v>
      </c>
      <c r="I2253" s="6">
        <v>0</v>
      </c>
      <c r="J2253">
        <v>1</v>
      </c>
      <c r="K2253" t="str">
        <f>_xlfn.XLOOKUP(fCompras!F2253,dComprador!$A$2:$A$7,dComprador!$B$2:$B$7)</f>
        <v>Alon</v>
      </c>
      <c r="L2253" t="str">
        <f>_xlfn.XLOOKUP(J2253,dFornecedor!$A$2:$A$6,dFornecedor!$B$2:$B$6)</f>
        <v>NorthShore</v>
      </c>
      <c r="M2253" t="str">
        <f>_xlfn.XLOOKUP(G2253,dMateriaPrima!$A$2:$A$12,dMateriaPrima!$B$2:$B$12)</f>
        <v>Areia</v>
      </c>
      <c r="N2253" s="2">
        <f>_xlfn.XLOOKUP(G2253,dMateriaPrima!$A$2:$A$12,dMateriaPrima!$C$2:$C$12)</f>
        <v>3.59</v>
      </c>
      <c r="O2253" s="3">
        <f t="shared" si="175"/>
        <v>240.53</v>
      </c>
      <c r="P2253" s="4">
        <f t="shared" si="176"/>
        <v>0</v>
      </c>
      <c r="Q2253" s="3">
        <f t="shared" si="177"/>
        <v>240.53</v>
      </c>
      <c r="R2253" t="str">
        <f t="shared" si="178"/>
        <v>Em atraso</v>
      </c>
      <c r="S2253" s="5">
        <f t="shared" si="179"/>
        <v>5</v>
      </c>
    </row>
    <row r="2254" spans="1:19" x14ac:dyDescent="0.25">
      <c r="A2254">
        <v>2253</v>
      </c>
      <c r="B2254" s="1">
        <v>43800</v>
      </c>
      <c r="C2254" s="1">
        <v>43801</v>
      </c>
      <c r="D2254" s="1">
        <v>43815</v>
      </c>
      <c r="E2254" s="1">
        <v>43820</v>
      </c>
      <c r="F2254">
        <v>1</v>
      </c>
      <c r="G2254">
        <v>1</v>
      </c>
      <c r="H2254">
        <v>12</v>
      </c>
      <c r="I2254" s="6">
        <v>0</v>
      </c>
      <c r="J2254">
        <v>3</v>
      </c>
      <c r="K2254" t="str">
        <f>_xlfn.XLOOKUP(fCompras!F2254,dComprador!$A$2:$A$7,dComprador!$B$2:$B$7)</f>
        <v>Alon</v>
      </c>
      <c r="L2254" t="str">
        <f>_xlfn.XLOOKUP(J2254,dFornecedor!$A$2:$A$6,dFornecedor!$B$2:$B$6)</f>
        <v>StepUp</v>
      </c>
      <c r="M2254" t="str">
        <f>_xlfn.XLOOKUP(G2254,dMateriaPrima!$A$2:$A$12,dMateriaPrima!$B$2:$B$12)</f>
        <v>Tecido</v>
      </c>
      <c r="N2254" s="2">
        <f>_xlfn.XLOOKUP(G2254,dMateriaPrima!$A$2:$A$12,dMateriaPrima!$C$2:$C$12)</f>
        <v>18</v>
      </c>
      <c r="O2254" s="3">
        <f t="shared" si="175"/>
        <v>216</v>
      </c>
      <c r="P2254" s="4">
        <f t="shared" si="176"/>
        <v>0</v>
      </c>
      <c r="Q2254" s="3">
        <f t="shared" si="177"/>
        <v>216</v>
      </c>
      <c r="R2254" t="str">
        <f t="shared" si="178"/>
        <v>Em atraso</v>
      </c>
      <c r="S2254" s="5">
        <f t="shared" si="179"/>
        <v>5</v>
      </c>
    </row>
    <row r="2255" spans="1:19" x14ac:dyDescent="0.25">
      <c r="A2255">
        <v>2254</v>
      </c>
      <c r="B2255" s="1">
        <v>43800</v>
      </c>
      <c r="C2255" s="1">
        <v>43801</v>
      </c>
      <c r="D2255" s="1">
        <v>43818</v>
      </c>
      <c r="E2255" s="1">
        <v>43822</v>
      </c>
      <c r="F2255">
        <v>1</v>
      </c>
      <c r="G2255">
        <v>5</v>
      </c>
      <c r="H2255">
        <v>137</v>
      </c>
      <c r="I2255" s="6">
        <v>0.39</v>
      </c>
      <c r="J2255">
        <v>4</v>
      </c>
      <c r="K2255" t="str">
        <f>_xlfn.XLOOKUP(fCompras!F2255,dComprador!$A$2:$A$7,dComprador!$B$2:$B$7)</f>
        <v>Alon</v>
      </c>
      <c r="L2255" t="str">
        <f>_xlfn.XLOOKUP(J2255,dFornecedor!$A$2:$A$6,dFornecedor!$B$2:$B$6)</f>
        <v>AlphaOmega</v>
      </c>
      <c r="M2255" t="str">
        <f>_xlfn.XLOOKUP(G2255,dMateriaPrima!$A$2:$A$12,dMateriaPrima!$B$2:$B$12)</f>
        <v>Areia</v>
      </c>
      <c r="N2255" s="2">
        <f>_xlfn.XLOOKUP(G2255,dMateriaPrima!$A$2:$A$12,dMateriaPrima!$C$2:$C$12)</f>
        <v>3.59</v>
      </c>
      <c r="O2255" s="3">
        <f t="shared" si="175"/>
        <v>491.83</v>
      </c>
      <c r="P2255" s="4">
        <f t="shared" si="176"/>
        <v>191.81370000000001</v>
      </c>
      <c r="Q2255" s="3">
        <f t="shared" si="177"/>
        <v>300.0163</v>
      </c>
      <c r="R2255" t="str">
        <f t="shared" si="178"/>
        <v>Em atraso</v>
      </c>
      <c r="S2255" s="5">
        <f t="shared" si="179"/>
        <v>4</v>
      </c>
    </row>
    <row r="2256" spans="1:19" x14ac:dyDescent="0.25">
      <c r="A2256">
        <v>2255</v>
      </c>
      <c r="B2256" s="1">
        <v>43800</v>
      </c>
      <c r="C2256" s="1">
        <v>43801</v>
      </c>
      <c r="D2256" s="1">
        <v>43814</v>
      </c>
      <c r="E2256" s="1">
        <v>43815</v>
      </c>
      <c r="F2256">
        <v>3</v>
      </c>
      <c r="G2256">
        <v>11</v>
      </c>
      <c r="H2256">
        <v>138</v>
      </c>
      <c r="I2256" s="6">
        <v>0</v>
      </c>
      <c r="J2256">
        <v>3</v>
      </c>
      <c r="K2256" t="str">
        <f>_xlfn.XLOOKUP(fCompras!F2256,dComprador!$A$2:$A$7,dComprador!$B$2:$B$7)</f>
        <v>Diego</v>
      </c>
      <c r="L2256" t="str">
        <f>_xlfn.XLOOKUP(J2256,dFornecedor!$A$2:$A$6,dFornecedor!$B$2:$B$6)</f>
        <v>StepUp</v>
      </c>
      <c r="M2256" t="str">
        <f>_xlfn.XLOOKUP(G2256,dMateriaPrima!$A$2:$A$12,dMateriaPrima!$B$2:$B$12)</f>
        <v>Papel</v>
      </c>
      <c r="N2256" s="2">
        <f>_xlfn.XLOOKUP(G2256,dMateriaPrima!$A$2:$A$12,dMateriaPrima!$C$2:$C$12)</f>
        <v>9</v>
      </c>
      <c r="O2256" s="3">
        <f t="shared" si="175"/>
        <v>1242</v>
      </c>
      <c r="P2256" s="4">
        <f t="shared" si="176"/>
        <v>0</v>
      </c>
      <c r="Q2256" s="3">
        <f t="shared" si="177"/>
        <v>1242</v>
      </c>
      <c r="R2256" t="str">
        <f t="shared" si="178"/>
        <v>Em atraso</v>
      </c>
      <c r="S2256" s="5">
        <f t="shared" si="179"/>
        <v>1</v>
      </c>
    </row>
    <row r="2257" spans="1:19" x14ac:dyDescent="0.25">
      <c r="A2257">
        <v>2256</v>
      </c>
      <c r="B2257" s="1">
        <v>43800</v>
      </c>
      <c r="C2257" s="1">
        <v>43801</v>
      </c>
      <c r="D2257" s="1">
        <v>43824</v>
      </c>
      <c r="E2257" s="1">
        <v>43825</v>
      </c>
      <c r="F2257">
        <v>1</v>
      </c>
      <c r="G2257">
        <v>8</v>
      </c>
      <c r="H2257">
        <v>31</v>
      </c>
      <c r="I2257" s="6">
        <v>0</v>
      </c>
      <c r="J2257">
        <v>3</v>
      </c>
      <c r="K2257" t="str">
        <f>_xlfn.XLOOKUP(fCompras!F2257,dComprador!$A$2:$A$7,dComprador!$B$2:$B$7)</f>
        <v>Alon</v>
      </c>
      <c r="L2257" t="str">
        <f>_xlfn.XLOOKUP(J2257,dFornecedor!$A$2:$A$6,dFornecedor!$B$2:$B$6)</f>
        <v>StepUp</v>
      </c>
      <c r="M2257" t="str">
        <f>_xlfn.XLOOKUP(G2257,dMateriaPrima!$A$2:$A$12,dMateriaPrima!$B$2:$B$12)</f>
        <v>Cimento</v>
      </c>
      <c r="N2257" s="2">
        <f>_xlfn.XLOOKUP(G2257,dMateriaPrima!$A$2:$A$12,dMateriaPrima!$C$2:$C$12)</f>
        <v>23</v>
      </c>
      <c r="O2257" s="3">
        <f t="shared" si="175"/>
        <v>713</v>
      </c>
      <c r="P2257" s="4">
        <f t="shared" si="176"/>
        <v>0</v>
      </c>
      <c r="Q2257" s="3">
        <f t="shared" si="177"/>
        <v>713</v>
      </c>
      <c r="R2257" t="str">
        <f t="shared" si="178"/>
        <v>Em atraso</v>
      </c>
      <c r="S2257" s="5">
        <f t="shared" si="179"/>
        <v>1</v>
      </c>
    </row>
    <row r="2258" spans="1:19" x14ac:dyDescent="0.25">
      <c r="A2258">
        <v>2257</v>
      </c>
      <c r="B2258" s="1">
        <v>43801</v>
      </c>
      <c r="C2258" s="1">
        <v>43810</v>
      </c>
      <c r="D2258" s="1">
        <v>43812</v>
      </c>
      <c r="E2258" s="1">
        <v>43813</v>
      </c>
      <c r="F2258">
        <v>4</v>
      </c>
      <c r="G2258">
        <v>1</v>
      </c>
      <c r="H2258">
        <v>5</v>
      </c>
      <c r="I2258" s="6">
        <v>0</v>
      </c>
      <c r="J2258">
        <v>2</v>
      </c>
      <c r="K2258" t="str">
        <f>_xlfn.XLOOKUP(fCompras!F2258,dComprador!$A$2:$A$7,dComprador!$B$2:$B$7)</f>
        <v>Lira</v>
      </c>
      <c r="L2258" t="str">
        <f>_xlfn.XLOOKUP(J2258,dFornecedor!$A$2:$A$6,dFornecedor!$B$2:$B$6)</f>
        <v>Minerva</v>
      </c>
      <c r="M2258" t="str">
        <f>_xlfn.XLOOKUP(G2258,dMateriaPrima!$A$2:$A$12,dMateriaPrima!$B$2:$B$12)</f>
        <v>Tecido</v>
      </c>
      <c r="N2258" s="2">
        <f>_xlfn.XLOOKUP(G2258,dMateriaPrima!$A$2:$A$12,dMateriaPrima!$C$2:$C$12)</f>
        <v>18</v>
      </c>
      <c r="O2258" s="3">
        <f t="shared" si="175"/>
        <v>90</v>
      </c>
      <c r="P2258" s="4">
        <f t="shared" si="176"/>
        <v>0</v>
      </c>
      <c r="Q2258" s="3">
        <f t="shared" si="177"/>
        <v>90</v>
      </c>
      <c r="R2258" t="str">
        <f t="shared" si="178"/>
        <v>Em atraso</v>
      </c>
      <c r="S2258" s="5">
        <f t="shared" si="179"/>
        <v>1</v>
      </c>
    </row>
    <row r="2259" spans="1:19" x14ac:dyDescent="0.25">
      <c r="A2259">
        <v>2258</v>
      </c>
      <c r="B2259" s="1">
        <v>43801</v>
      </c>
      <c r="C2259" s="1">
        <v>43806</v>
      </c>
      <c r="D2259" s="1">
        <v>43821</v>
      </c>
      <c r="E2259" s="1">
        <v>43823</v>
      </c>
      <c r="F2259">
        <v>1</v>
      </c>
      <c r="G2259">
        <v>11</v>
      </c>
      <c r="H2259">
        <v>230</v>
      </c>
      <c r="I2259" s="6">
        <v>0</v>
      </c>
      <c r="J2259">
        <v>4</v>
      </c>
      <c r="K2259" t="str">
        <f>_xlfn.XLOOKUP(fCompras!F2259,dComprador!$A$2:$A$7,dComprador!$B$2:$B$7)</f>
        <v>Alon</v>
      </c>
      <c r="L2259" t="str">
        <f>_xlfn.XLOOKUP(J2259,dFornecedor!$A$2:$A$6,dFornecedor!$B$2:$B$6)</f>
        <v>AlphaOmega</v>
      </c>
      <c r="M2259" t="str">
        <f>_xlfn.XLOOKUP(G2259,dMateriaPrima!$A$2:$A$12,dMateriaPrima!$B$2:$B$12)</f>
        <v>Papel</v>
      </c>
      <c r="N2259" s="2">
        <f>_xlfn.XLOOKUP(G2259,dMateriaPrima!$A$2:$A$12,dMateriaPrima!$C$2:$C$12)</f>
        <v>9</v>
      </c>
      <c r="O2259" s="3">
        <f t="shared" si="175"/>
        <v>2070</v>
      </c>
      <c r="P2259" s="4">
        <f t="shared" si="176"/>
        <v>0</v>
      </c>
      <c r="Q2259" s="3">
        <f t="shared" si="177"/>
        <v>2070</v>
      </c>
      <c r="R2259" t="str">
        <f t="shared" si="178"/>
        <v>Em atraso</v>
      </c>
      <c r="S2259" s="5">
        <f t="shared" si="179"/>
        <v>2</v>
      </c>
    </row>
    <row r="2260" spans="1:19" x14ac:dyDescent="0.25">
      <c r="A2260">
        <v>2259</v>
      </c>
      <c r="B2260" s="1">
        <v>43802</v>
      </c>
      <c r="C2260" s="1">
        <v>43808</v>
      </c>
      <c r="D2260" s="1">
        <v>43809</v>
      </c>
      <c r="E2260" s="1">
        <v>43813</v>
      </c>
      <c r="F2260">
        <v>4</v>
      </c>
      <c r="G2260">
        <v>11</v>
      </c>
      <c r="H2260">
        <v>535</v>
      </c>
      <c r="I2260" s="6">
        <v>0</v>
      </c>
      <c r="J2260">
        <v>3</v>
      </c>
      <c r="K2260" t="str">
        <f>_xlfn.XLOOKUP(fCompras!F2260,dComprador!$A$2:$A$7,dComprador!$B$2:$B$7)</f>
        <v>Lira</v>
      </c>
      <c r="L2260" t="str">
        <f>_xlfn.XLOOKUP(J2260,dFornecedor!$A$2:$A$6,dFornecedor!$B$2:$B$6)</f>
        <v>StepUp</v>
      </c>
      <c r="M2260" t="str">
        <f>_xlfn.XLOOKUP(G2260,dMateriaPrima!$A$2:$A$12,dMateriaPrima!$B$2:$B$12)</f>
        <v>Papel</v>
      </c>
      <c r="N2260" s="2">
        <f>_xlfn.XLOOKUP(G2260,dMateriaPrima!$A$2:$A$12,dMateriaPrima!$C$2:$C$12)</f>
        <v>9</v>
      </c>
      <c r="O2260" s="3">
        <f t="shared" si="175"/>
        <v>4815</v>
      </c>
      <c r="P2260" s="4">
        <f t="shared" si="176"/>
        <v>0</v>
      </c>
      <c r="Q2260" s="3">
        <f t="shared" si="177"/>
        <v>4815</v>
      </c>
      <c r="R2260" t="str">
        <f t="shared" si="178"/>
        <v>Em atraso</v>
      </c>
      <c r="S2260" s="5">
        <f t="shared" si="179"/>
        <v>4</v>
      </c>
    </row>
    <row r="2261" spans="1:19" x14ac:dyDescent="0.25">
      <c r="A2261">
        <v>2260</v>
      </c>
      <c r="B2261" s="1">
        <v>43802</v>
      </c>
      <c r="C2261" s="1">
        <v>43802</v>
      </c>
      <c r="D2261" s="1">
        <v>43809</v>
      </c>
      <c r="E2261" s="1">
        <v>43806</v>
      </c>
      <c r="F2261">
        <v>4</v>
      </c>
      <c r="G2261">
        <v>9</v>
      </c>
      <c r="H2261">
        <v>336</v>
      </c>
      <c r="I2261" s="6">
        <v>0</v>
      </c>
      <c r="J2261">
        <v>2</v>
      </c>
      <c r="K2261" t="str">
        <f>_xlfn.XLOOKUP(fCompras!F2261,dComprador!$A$2:$A$7,dComprador!$B$2:$B$7)</f>
        <v>Lira</v>
      </c>
      <c r="L2261" t="str">
        <f>_xlfn.XLOOKUP(J2261,dFornecedor!$A$2:$A$6,dFornecedor!$B$2:$B$6)</f>
        <v>Minerva</v>
      </c>
      <c r="M2261" t="str">
        <f>_xlfn.XLOOKUP(G2261,dMateriaPrima!$A$2:$A$12,dMateriaPrima!$B$2:$B$12)</f>
        <v>Couro</v>
      </c>
      <c r="N2261" s="2">
        <f>_xlfn.XLOOKUP(G2261,dMateriaPrima!$A$2:$A$12,dMateriaPrima!$C$2:$C$12)</f>
        <v>4.4000000000000004</v>
      </c>
      <c r="O2261" s="3">
        <f t="shared" si="175"/>
        <v>1478.4</v>
      </c>
      <c r="P2261" s="4">
        <f t="shared" si="176"/>
        <v>0</v>
      </c>
      <c r="Q2261" s="3">
        <f t="shared" si="177"/>
        <v>1478.4</v>
      </c>
      <c r="R2261" t="str">
        <f t="shared" si="178"/>
        <v>No prazo</v>
      </c>
      <c r="S2261" s="5">
        <f t="shared" si="179"/>
        <v>0</v>
      </c>
    </row>
    <row r="2262" spans="1:19" x14ac:dyDescent="0.25">
      <c r="A2262">
        <v>2261</v>
      </c>
      <c r="B2262" s="1">
        <v>43802</v>
      </c>
      <c r="C2262" s="1">
        <v>43802</v>
      </c>
      <c r="D2262" s="1">
        <v>43831</v>
      </c>
      <c r="E2262" s="1">
        <v>43838</v>
      </c>
      <c r="F2262">
        <v>1</v>
      </c>
      <c r="G2262">
        <v>1</v>
      </c>
      <c r="H2262">
        <v>23</v>
      </c>
      <c r="I2262" s="6">
        <v>0</v>
      </c>
      <c r="J2262">
        <v>2</v>
      </c>
      <c r="K2262" t="str">
        <f>_xlfn.XLOOKUP(fCompras!F2262,dComprador!$A$2:$A$7,dComprador!$B$2:$B$7)</f>
        <v>Alon</v>
      </c>
      <c r="L2262" t="str">
        <f>_xlfn.XLOOKUP(J2262,dFornecedor!$A$2:$A$6,dFornecedor!$B$2:$B$6)</f>
        <v>Minerva</v>
      </c>
      <c r="M2262" t="str">
        <f>_xlfn.XLOOKUP(G2262,dMateriaPrima!$A$2:$A$12,dMateriaPrima!$B$2:$B$12)</f>
        <v>Tecido</v>
      </c>
      <c r="N2262" s="2">
        <f>_xlfn.XLOOKUP(G2262,dMateriaPrima!$A$2:$A$12,dMateriaPrima!$C$2:$C$12)</f>
        <v>18</v>
      </c>
      <c r="O2262" s="3">
        <f t="shared" si="175"/>
        <v>414</v>
      </c>
      <c r="P2262" s="4">
        <f t="shared" si="176"/>
        <v>0</v>
      </c>
      <c r="Q2262" s="3">
        <f t="shared" si="177"/>
        <v>414</v>
      </c>
      <c r="R2262" t="str">
        <f t="shared" si="178"/>
        <v>Em atraso</v>
      </c>
      <c r="S2262" s="5">
        <f t="shared" si="179"/>
        <v>7</v>
      </c>
    </row>
    <row r="2263" spans="1:19" x14ac:dyDescent="0.25">
      <c r="A2263">
        <v>2262</v>
      </c>
      <c r="B2263" s="1">
        <v>43802</v>
      </c>
      <c r="C2263" s="1">
        <v>43815</v>
      </c>
      <c r="D2263" s="1">
        <v>43832</v>
      </c>
      <c r="E2263" s="1">
        <v>43834</v>
      </c>
      <c r="F2263">
        <v>1</v>
      </c>
      <c r="G2263">
        <v>9</v>
      </c>
      <c r="H2263">
        <v>178</v>
      </c>
      <c r="I2263" s="6">
        <v>0</v>
      </c>
      <c r="J2263">
        <v>1</v>
      </c>
      <c r="K2263" t="str">
        <f>_xlfn.XLOOKUP(fCompras!F2263,dComprador!$A$2:$A$7,dComprador!$B$2:$B$7)</f>
        <v>Alon</v>
      </c>
      <c r="L2263" t="str">
        <f>_xlfn.XLOOKUP(J2263,dFornecedor!$A$2:$A$6,dFornecedor!$B$2:$B$6)</f>
        <v>NorthShore</v>
      </c>
      <c r="M2263" t="str">
        <f>_xlfn.XLOOKUP(G2263,dMateriaPrima!$A$2:$A$12,dMateriaPrima!$B$2:$B$12)</f>
        <v>Couro</v>
      </c>
      <c r="N2263" s="2">
        <f>_xlfn.XLOOKUP(G2263,dMateriaPrima!$A$2:$A$12,dMateriaPrima!$C$2:$C$12)</f>
        <v>4.4000000000000004</v>
      </c>
      <c r="O2263" s="3">
        <f t="shared" si="175"/>
        <v>783.2</v>
      </c>
      <c r="P2263" s="4">
        <f t="shared" si="176"/>
        <v>0</v>
      </c>
      <c r="Q2263" s="3">
        <f t="shared" si="177"/>
        <v>783.2</v>
      </c>
      <c r="R2263" t="str">
        <f t="shared" si="178"/>
        <v>Em atraso</v>
      </c>
      <c r="S2263" s="5">
        <f t="shared" si="179"/>
        <v>2</v>
      </c>
    </row>
    <row r="2264" spans="1:19" x14ac:dyDescent="0.25">
      <c r="A2264">
        <v>2263</v>
      </c>
      <c r="B2264" s="1">
        <v>43802</v>
      </c>
      <c r="C2264" s="1">
        <v>43806</v>
      </c>
      <c r="D2264" s="1">
        <v>43833</v>
      </c>
      <c r="E2264" s="1">
        <v>43833</v>
      </c>
      <c r="F2264">
        <v>1</v>
      </c>
      <c r="G2264">
        <v>6</v>
      </c>
      <c r="H2264">
        <v>95</v>
      </c>
      <c r="I2264" s="6">
        <v>0</v>
      </c>
      <c r="J2264">
        <v>1</v>
      </c>
      <c r="K2264" t="str">
        <f>_xlfn.XLOOKUP(fCompras!F2264,dComprador!$A$2:$A$7,dComprador!$B$2:$B$7)</f>
        <v>Alon</v>
      </c>
      <c r="L2264" t="str">
        <f>_xlfn.XLOOKUP(J2264,dFornecedor!$A$2:$A$6,dFornecedor!$B$2:$B$6)</f>
        <v>NorthShore</v>
      </c>
      <c r="M2264" t="str">
        <f>_xlfn.XLOOKUP(G2264,dMateriaPrima!$A$2:$A$12,dMateriaPrima!$B$2:$B$12)</f>
        <v>Fio Algodão</v>
      </c>
      <c r="N2264" s="2">
        <f>_xlfn.XLOOKUP(G2264,dMateriaPrima!$A$2:$A$12,dMateriaPrima!$C$2:$C$12)</f>
        <v>55.9</v>
      </c>
      <c r="O2264" s="3">
        <f t="shared" si="175"/>
        <v>5310.5</v>
      </c>
      <c r="P2264" s="4">
        <f t="shared" si="176"/>
        <v>0</v>
      </c>
      <c r="Q2264" s="3">
        <f t="shared" si="177"/>
        <v>5310.5</v>
      </c>
      <c r="R2264" t="str">
        <f t="shared" si="178"/>
        <v>No prazo</v>
      </c>
      <c r="S2264" s="5">
        <f t="shared" si="179"/>
        <v>0</v>
      </c>
    </row>
    <row r="2265" spans="1:19" x14ac:dyDescent="0.25">
      <c r="A2265">
        <v>2264</v>
      </c>
      <c r="B2265" s="1">
        <v>43802</v>
      </c>
      <c r="C2265" s="1">
        <v>43807</v>
      </c>
      <c r="D2265" s="1">
        <v>43810</v>
      </c>
      <c r="E2265" s="1">
        <v>43810</v>
      </c>
      <c r="F2265">
        <v>4</v>
      </c>
      <c r="G2265">
        <v>9</v>
      </c>
      <c r="H2265">
        <v>177</v>
      </c>
      <c r="I2265" s="6">
        <v>0</v>
      </c>
      <c r="J2265">
        <v>2</v>
      </c>
      <c r="K2265" t="str">
        <f>_xlfn.XLOOKUP(fCompras!F2265,dComprador!$A$2:$A$7,dComprador!$B$2:$B$7)</f>
        <v>Lira</v>
      </c>
      <c r="L2265" t="str">
        <f>_xlfn.XLOOKUP(J2265,dFornecedor!$A$2:$A$6,dFornecedor!$B$2:$B$6)</f>
        <v>Minerva</v>
      </c>
      <c r="M2265" t="str">
        <f>_xlfn.XLOOKUP(G2265,dMateriaPrima!$A$2:$A$12,dMateriaPrima!$B$2:$B$12)</f>
        <v>Couro</v>
      </c>
      <c r="N2265" s="2">
        <f>_xlfn.XLOOKUP(G2265,dMateriaPrima!$A$2:$A$12,dMateriaPrima!$C$2:$C$12)</f>
        <v>4.4000000000000004</v>
      </c>
      <c r="O2265" s="3">
        <f t="shared" si="175"/>
        <v>778.80000000000007</v>
      </c>
      <c r="P2265" s="4">
        <f t="shared" si="176"/>
        <v>0</v>
      </c>
      <c r="Q2265" s="3">
        <f t="shared" si="177"/>
        <v>778.80000000000007</v>
      </c>
      <c r="R2265" t="str">
        <f t="shared" si="178"/>
        <v>No prazo</v>
      </c>
      <c r="S2265" s="5">
        <f t="shared" si="179"/>
        <v>0</v>
      </c>
    </row>
    <row r="2266" spans="1:19" x14ac:dyDescent="0.25">
      <c r="A2266">
        <v>2265</v>
      </c>
      <c r="B2266" s="1">
        <v>43802</v>
      </c>
      <c r="C2266" s="1">
        <v>43809</v>
      </c>
      <c r="D2266" s="1">
        <v>43809</v>
      </c>
      <c r="E2266" s="1">
        <v>43814</v>
      </c>
      <c r="F2266">
        <v>4</v>
      </c>
      <c r="G2266">
        <v>6</v>
      </c>
      <c r="H2266">
        <v>126</v>
      </c>
      <c r="I2266" s="6">
        <v>0</v>
      </c>
      <c r="J2266">
        <v>1</v>
      </c>
      <c r="K2266" t="str">
        <f>_xlfn.XLOOKUP(fCompras!F2266,dComprador!$A$2:$A$7,dComprador!$B$2:$B$7)</f>
        <v>Lira</v>
      </c>
      <c r="L2266" t="str">
        <f>_xlfn.XLOOKUP(J2266,dFornecedor!$A$2:$A$6,dFornecedor!$B$2:$B$6)</f>
        <v>NorthShore</v>
      </c>
      <c r="M2266" t="str">
        <f>_xlfn.XLOOKUP(G2266,dMateriaPrima!$A$2:$A$12,dMateriaPrima!$B$2:$B$12)</f>
        <v>Fio Algodão</v>
      </c>
      <c r="N2266" s="2">
        <f>_xlfn.XLOOKUP(G2266,dMateriaPrima!$A$2:$A$12,dMateriaPrima!$C$2:$C$12)</f>
        <v>55.9</v>
      </c>
      <c r="O2266" s="3">
        <f t="shared" si="175"/>
        <v>7043.4</v>
      </c>
      <c r="P2266" s="4">
        <f t="shared" si="176"/>
        <v>0</v>
      </c>
      <c r="Q2266" s="3">
        <f t="shared" si="177"/>
        <v>7043.4</v>
      </c>
      <c r="R2266" t="str">
        <f t="shared" si="178"/>
        <v>Em atraso</v>
      </c>
      <c r="S2266" s="5">
        <f t="shared" si="179"/>
        <v>5</v>
      </c>
    </row>
    <row r="2267" spans="1:19" x14ac:dyDescent="0.25">
      <c r="A2267">
        <v>2266</v>
      </c>
      <c r="B2267" s="1">
        <v>43802</v>
      </c>
      <c r="C2267" s="1">
        <v>43802</v>
      </c>
      <c r="D2267" s="1">
        <v>43809</v>
      </c>
      <c r="E2267" s="1">
        <v>43811</v>
      </c>
      <c r="F2267">
        <v>4</v>
      </c>
      <c r="G2267">
        <v>11</v>
      </c>
      <c r="H2267">
        <v>295</v>
      </c>
      <c r="I2267" s="6">
        <v>0</v>
      </c>
      <c r="J2267">
        <v>2</v>
      </c>
      <c r="K2267" t="str">
        <f>_xlfn.XLOOKUP(fCompras!F2267,dComprador!$A$2:$A$7,dComprador!$B$2:$B$7)</f>
        <v>Lira</v>
      </c>
      <c r="L2267" t="str">
        <f>_xlfn.XLOOKUP(J2267,dFornecedor!$A$2:$A$6,dFornecedor!$B$2:$B$6)</f>
        <v>Minerva</v>
      </c>
      <c r="M2267" t="str">
        <f>_xlfn.XLOOKUP(G2267,dMateriaPrima!$A$2:$A$12,dMateriaPrima!$B$2:$B$12)</f>
        <v>Papel</v>
      </c>
      <c r="N2267" s="2">
        <f>_xlfn.XLOOKUP(G2267,dMateriaPrima!$A$2:$A$12,dMateriaPrima!$C$2:$C$12)</f>
        <v>9</v>
      </c>
      <c r="O2267" s="3">
        <f t="shared" si="175"/>
        <v>2655</v>
      </c>
      <c r="P2267" s="4">
        <f t="shared" si="176"/>
        <v>0</v>
      </c>
      <c r="Q2267" s="3">
        <f t="shared" si="177"/>
        <v>2655</v>
      </c>
      <c r="R2267" t="str">
        <f t="shared" si="178"/>
        <v>Em atraso</v>
      </c>
      <c r="S2267" s="5">
        <f t="shared" si="179"/>
        <v>2</v>
      </c>
    </row>
    <row r="2268" spans="1:19" x14ac:dyDescent="0.25">
      <c r="A2268">
        <v>2267</v>
      </c>
      <c r="B2268" s="1">
        <v>43802</v>
      </c>
      <c r="C2268" s="1">
        <v>43805</v>
      </c>
      <c r="D2268" s="1">
        <v>43822</v>
      </c>
      <c r="E2268" s="1">
        <v>43824</v>
      </c>
      <c r="F2268">
        <v>1</v>
      </c>
      <c r="G2268">
        <v>10</v>
      </c>
      <c r="H2268">
        <v>22</v>
      </c>
      <c r="I2268" s="6">
        <v>0</v>
      </c>
      <c r="J2268">
        <v>3</v>
      </c>
      <c r="K2268" t="str">
        <f>_xlfn.XLOOKUP(fCompras!F2268,dComprador!$A$2:$A$7,dComprador!$B$2:$B$7)</f>
        <v>Alon</v>
      </c>
      <c r="L2268" t="str">
        <f>_xlfn.XLOOKUP(J2268,dFornecedor!$A$2:$A$6,dFornecedor!$B$2:$B$6)</f>
        <v>StepUp</v>
      </c>
      <c r="M2268" t="str">
        <f>_xlfn.XLOOKUP(G2268,dMateriaPrima!$A$2:$A$12,dMateriaPrima!$B$2:$B$12)</f>
        <v>Pedra Britada</v>
      </c>
      <c r="N2268" s="2">
        <f>_xlfn.XLOOKUP(G2268,dMateriaPrima!$A$2:$A$12,dMateriaPrima!$C$2:$C$12)</f>
        <v>56</v>
      </c>
      <c r="O2268" s="3">
        <f t="shared" si="175"/>
        <v>1232</v>
      </c>
      <c r="P2268" s="4">
        <f t="shared" si="176"/>
        <v>0</v>
      </c>
      <c r="Q2268" s="3">
        <f t="shared" si="177"/>
        <v>1232</v>
      </c>
      <c r="R2268" t="str">
        <f t="shared" si="178"/>
        <v>Em atraso</v>
      </c>
      <c r="S2268" s="5">
        <f t="shared" si="179"/>
        <v>2</v>
      </c>
    </row>
    <row r="2269" spans="1:19" x14ac:dyDescent="0.25">
      <c r="A2269">
        <v>2268</v>
      </c>
      <c r="B2269" s="1">
        <v>43802</v>
      </c>
      <c r="C2269" s="1">
        <v>43802</v>
      </c>
      <c r="D2269" s="1">
        <v>43817</v>
      </c>
      <c r="E2269" s="1">
        <v>43816</v>
      </c>
      <c r="F2269">
        <v>3</v>
      </c>
      <c r="G2269">
        <v>10</v>
      </c>
      <c r="H2269">
        <v>279</v>
      </c>
      <c r="I2269" s="6">
        <v>0</v>
      </c>
      <c r="J2269">
        <v>2</v>
      </c>
      <c r="K2269" t="str">
        <f>_xlfn.XLOOKUP(fCompras!F2269,dComprador!$A$2:$A$7,dComprador!$B$2:$B$7)</f>
        <v>Diego</v>
      </c>
      <c r="L2269" t="str">
        <f>_xlfn.XLOOKUP(J2269,dFornecedor!$A$2:$A$6,dFornecedor!$B$2:$B$6)</f>
        <v>Minerva</v>
      </c>
      <c r="M2269" t="str">
        <f>_xlfn.XLOOKUP(G2269,dMateriaPrima!$A$2:$A$12,dMateriaPrima!$B$2:$B$12)</f>
        <v>Pedra Britada</v>
      </c>
      <c r="N2269" s="2">
        <f>_xlfn.XLOOKUP(G2269,dMateriaPrima!$A$2:$A$12,dMateriaPrima!$C$2:$C$12)</f>
        <v>56</v>
      </c>
      <c r="O2269" s="3">
        <f t="shared" si="175"/>
        <v>15624</v>
      </c>
      <c r="P2269" s="4">
        <f t="shared" si="176"/>
        <v>0</v>
      </c>
      <c r="Q2269" s="3">
        <f t="shared" si="177"/>
        <v>15624</v>
      </c>
      <c r="R2269" t="str">
        <f t="shared" si="178"/>
        <v>No prazo</v>
      </c>
      <c r="S2269" s="5">
        <f t="shared" si="179"/>
        <v>0</v>
      </c>
    </row>
    <row r="2270" spans="1:19" x14ac:dyDescent="0.25">
      <c r="A2270">
        <v>2269</v>
      </c>
      <c r="B2270" s="1">
        <v>43802</v>
      </c>
      <c r="C2270" s="1">
        <v>43810</v>
      </c>
      <c r="D2270" s="1">
        <v>43819</v>
      </c>
      <c r="E2270" s="1">
        <v>43822</v>
      </c>
      <c r="F2270">
        <v>1</v>
      </c>
      <c r="G2270">
        <v>11</v>
      </c>
      <c r="H2270">
        <v>35</v>
      </c>
      <c r="I2270" s="6">
        <v>0</v>
      </c>
      <c r="J2270">
        <v>3</v>
      </c>
      <c r="K2270" t="str">
        <f>_xlfn.XLOOKUP(fCompras!F2270,dComprador!$A$2:$A$7,dComprador!$B$2:$B$7)</f>
        <v>Alon</v>
      </c>
      <c r="L2270" t="str">
        <f>_xlfn.XLOOKUP(J2270,dFornecedor!$A$2:$A$6,dFornecedor!$B$2:$B$6)</f>
        <v>StepUp</v>
      </c>
      <c r="M2270" t="str">
        <f>_xlfn.XLOOKUP(G2270,dMateriaPrima!$A$2:$A$12,dMateriaPrima!$B$2:$B$12)</f>
        <v>Papel</v>
      </c>
      <c r="N2270" s="2">
        <f>_xlfn.XLOOKUP(G2270,dMateriaPrima!$A$2:$A$12,dMateriaPrima!$C$2:$C$12)</f>
        <v>9</v>
      </c>
      <c r="O2270" s="3">
        <f t="shared" si="175"/>
        <v>315</v>
      </c>
      <c r="P2270" s="4">
        <f t="shared" si="176"/>
        <v>0</v>
      </c>
      <c r="Q2270" s="3">
        <f t="shared" si="177"/>
        <v>315</v>
      </c>
      <c r="R2270" t="str">
        <f t="shared" si="178"/>
        <v>Em atraso</v>
      </c>
      <c r="S2270" s="5">
        <f t="shared" si="179"/>
        <v>3</v>
      </c>
    </row>
    <row r="2271" spans="1:19" x14ac:dyDescent="0.25">
      <c r="A2271">
        <v>2270</v>
      </c>
      <c r="B2271" s="1">
        <v>43802</v>
      </c>
      <c r="C2271" s="1">
        <v>43804</v>
      </c>
      <c r="D2271" s="1">
        <v>43821</v>
      </c>
      <c r="E2271" s="1">
        <v>43827</v>
      </c>
      <c r="F2271">
        <v>1</v>
      </c>
      <c r="G2271">
        <v>5</v>
      </c>
      <c r="H2271">
        <v>404</v>
      </c>
      <c r="I2271" s="6">
        <v>0</v>
      </c>
      <c r="J2271">
        <v>2</v>
      </c>
      <c r="K2271" t="str">
        <f>_xlfn.XLOOKUP(fCompras!F2271,dComprador!$A$2:$A$7,dComprador!$B$2:$B$7)</f>
        <v>Alon</v>
      </c>
      <c r="L2271" t="str">
        <f>_xlfn.XLOOKUP(J2271,dFornecedor!$A$2:$A$6,dFornecedor!$B$2:$B$6)</f>
        <v>Minerva</v>
      </c>
      <c r="M2271" t="str">
        <f>_xlfn.XLOOKUP(G2271,dMateriaPrima!$A$2:$A$12,dMateriaPrima!$B$2:$B$12)</f>
        <v>Areia</v>
      </c>
      <c r="N2271" s="2">
        <f>_xlfn.XLOOKUP(G2271,dMateriaPrima!$A$2:$A$12,dMateriaPrima!$C$2:$C$12)</f>
        <v>3.59</v>
      </c>
      <c r="O2271" s="3">
        <f t="shared" si="175"/>
        <v>1450.36</v>
      </c>
      <c r="P2271" s="4">
        <f t="shared" si="176"/>
        <v>0</v>
      </c>
      <c r="Q2271" s="3">
        <f t="shared" si="177"/>
        <v>1450.36</v>
      </c>
      <c r="R2271" t="str">
        <f t="shared" si="178"/>
        <v>Em atraso</v>
      </c>
      <c r="S2271" s="5">
        <f t="shared" si="179"/>
        <v>6</v>
      </c>
    </row>
    <row r="2272" spans="1:19" x14ac:dyDescent="0.25">
      <c r="A2272">
        <v>2271</v>
      </c>
      <c r="B2272" s="1">
        <v>43802</v>
      </c>
      <c r="C2272" s="1">
        <v>43802</v>
      </c>
      <c r="D2272" s="1">
        <v>43817</v>
      </c>
      <c r="E2272" s="1">
        <v>43819</v>
      </c>
      <c r="F2272">
        <v>2</v>
      </c>
      <c r="G2272">
        <v>1</v>
      </c>
      <c r="H2272">
        <v>27</v>
      </c>
      <c r="I2272" s="6">
        <v>0</v>
      </c>
      <c r="J2272">
        <v>4</v>
      </c>
      <c r="K2272" t="str">
        <f>_xlfn.XLOOKUP(fCompras!F2272,dComprador!$A$2:$A$7,dComprador!$B$2:$B$7)</f>
        <v>João</v>
      </c>
      <c r="L2272" t="str">
        <f>_xlfn.XLOOKUP(J2272,dFornecedor!$A$2:$A$6,dFornecedor!$B$2:$B$6)</f>
        <v>AlphaOmega</v>
      </c>
      <c r="M2272" t="str">
        <f>_xlfn.XLOOKUP(G2272,dMateriaPrima!$A$2:$A$12,dMateriaPrima!$B$2:$B$12)</f>
        <v>Tecido</v>
      </c>
      <c r="N2272" s="2">
        <f>_xlfn.XLOOKUP(G2272,dMateriaPrima!$A$2:$A$12,dMateriaPrima!$C$2:$C$12)</f>
        <v>18</v>
      </c>
      <c r="O2272" s="3">
        <f t="shared" si="175"/>
        <v>486</v>
      </c>
      <c r="P2272" s="4">
        <f t="shared" si="176"/>
        <v>0</v>
      </c>
      <c r="Q2272" s="3">
        <f t="shared" si="177"/>
        <v>486</v>
      </c>
      <c r="R2272" t="str">
        <f t="shared" si="178"/>
        <v>Em atraso</v>
      </c>
      <c r="S2272" s="5">
        <f t="shared" si="179"/>
        <v>2</v>
      </c>
    </row>
    <row r="2273" spans="1:19" x14ac:dyDescent="0.25">
      <c r="A2273">
        <v>2272</v>
      </c>
      <c r="B2273" s="1">
        <v>43802</v>
      </c>
      <c r="C2273" s="1">
        <v>43809</v>
      </c>
      <c r="D2273" s="1">
        <v>43832</v>
      </c>
      <c r="E2273" s="1">
        <v>43835</v>
      </c>
      <c r="F2273">
        <v>1</v>
      </c>
      <c r="G2273">
        <v>11</v>
      </c>
      <c r="H2273">
        <v>21</v>
      </c>
      <c r="I2273" s="6">
        <v>0.21</v>
      </c>
      <c r="J2273">
        <v>2</v>
      </c>
      <c r="K2273" t="str">
        <f>_xlfn.XLOOKUP(fCompras!F2273,dComprador!$A$2:$A$7,dComprador!$B$2:$B$7)</f>
        <v>Alon</v>
      </c>
      <c r="L2273" t="str">
        <f>_xlfn.XLOOKUP(J2273,dFornecedor!$A$2:$A$6,dFornecedor!$B$2:$B$6)</f>
        <v>Minerva</v>
      </c>
      <c r="M2273" t="str">
        <f>_xlfn.XLOOKUP(G2273,dMateriaPrima!$A$2:$A$12,dMateriaPrima!$B$2:$B$12)</f>
        <v>Papel</v>
      </c>
      <c r="N2273" s="2">
        <f>_xlfn.XLOOKUP(G2273,dMateriaPrima!$A$2:$A$12,dMateriaPrima!$C$2:$C$12)</f>
        <v>9</v>
      </c>
      <c r="O2273" s="3">
        <f t="shared" si="175"/>
        <v>189</v>
      </c>
      <c r="P2273" s="4">
        <f t="shared" si="176"/>
        <v>39.69</v>
      </c>
      <c r="Q2273" s="3">
        <f t="shared" si="177"/>
        <v>149.31</v>
      </c>
      <c r="R2273" t="str">
        <f t="shared" si="178"/>
        <v>Em atraso</v>
      </c>
      <c r="S2273" s="5">
        <f t="shared" si="179"/>
        <v>3</v>
      </c>
    </row>
    <row r="2274" spans="1:19" x14ac:dyDescent="0.25">
      <c r="A2274">
        <v>2273</v>
      </c>
      <c r="B2274" s="1">
        <v>43802</v>
      </c>
      <c r="C2274" s="1">
        <v>43805</v>
      </c>
      <c r="D2274" s="1">
        <v>43824</v>
      </c>
      <c r="E2274" s="1">
        <v>43825</v>
      </c>
      <c r="F2274">
        <v>1</v>
      </c>
      <c r="G2274">
        <v>1</v>
      </c>
      <c r="H2274">
        <v>17</v>
      </c>
      <c r="I2274" s="6">
        <v>0</v>
      </c>
      <c r="J2274">
        <v>2</v>
      </c>
      <c r="K2274" t="str">
        <f>_xlfn.XLOOKUP(fCompras!F2274,dComprador!$A$2:$A$7,dComprador!$B$2:$B$7)</f>
        <v>Alon</v>
      </c>
      <c r="L2274" t="str">
        <f>_xlfn.XLOOKUP(J2274,dFornecedor!$A$2:$A$6,dFornecedor!$B$2:$B$6)</f>
        <v>Minerva</v>
      </c>
      <c r="M2274" t="str">
        <f>_xlfn.XLOOKUP(G2274,dMateriaPrima!$A$2:$A$12,dMateriaPrima!$B$2:$B$12)</f>
        <v>Tecido</v>
      </c>
      <c r="N2274" s="2">
        <f>_xlfn.XLOOKUP(G2274,dMateriaPrima!$A$2:$A$12,dMateriaPrima!$C$2:$C$12)</f>
        <v>18</v>
      </c>
      <c r="O2274" s="3">
        <f t="shared" si="175"/>
        <v>306</v>
      </c>
      <c r="P2274" s="4">
        <f t="shared" si="176"/>
        <v>0</v>
      </c>
      <c r="Q2274" s="3">
        <f t="shared" si="177"/>
        <v>306</v>
      </c>
      <c r="R2274" t="str">
        <f t="shared" si="178"/>
        <v>Em atraso</v>
      </c>
      <c r="S2274" s="5">
        <f t="shared" si="179"/>
        <v>1</v>
      </c>
    </row>
    <row r="2275" spans="1:19" x14ac:dyDescent="0.25">
      <c r="A2275">
        <v>2274</v>
      </c>
      <c r="B2275" s="1">
        <v>43802</v>
      </c>
      <c r="C2275" s="1">
        <v>43803</v>
      </c>
      <c r="D2275" s="1">
        <v>43824</v>
      </c>
      <c r="E2275" s="1">
        <v>43826</v>
      </c>
      <c r="F2275">
        <v>1</v>
      </c>
      <c r="G2275">
        <v>7</v>
      </c>
      <c r="H2275">
        <v>90</v>
      </c>
      <c r="I2275" s="6">
        <v>0</v>
      </c>
      <c r="J2275">
        <v>4</v>
      </c>
      <c r="K2275" t="str">
        <f>_xlfn.XLOOKUP(fCompras!F2275,dComprador!$A$2:$A$7,dComprador!$B$2:$B$7)</f>
        <v>Alon</v>
      </c>
      <c r="L2275" t="str">
        <f>_xlfn.XLOOKUP(J2275,dFornecedor!$A$2:$A$6,dFornecedor!$B$2:$B$6)</f>
        <v>AlphaOmega</v>
      </c>
      <c r="M2275" t="str">
        <f>_xlfn.XLOOKUP(G2275,dMateriaPrima!$A$2:$A$12,dMateriaPrima!$B$2:$B$12)</f>
        <v>Poliéster</v>
      </c>
      <c r="N2275" s="2">
        <f>_xlfn.XLOOKUP(G2275,dMateriaPrima!$A$2:$A$12,dMateriaPrima!$C$2:$C$12)</f>
        <v>8</v>
      </c>
      <c r="O2275" s="3">
        <f t="shared" si="175"/>
        <v>720</v>
      </c>
      <c r="P2275" s="4">
        <f t="shared" si="176"/>
        <v>0</v>
      </c>
      <c r="Q2275" s="3">
        <f t="shared" si="177"/>
        <v>720</v>
      </c>
      <c r="R2275" t="str">
        <f t="shared" si="178"/>
        <v>Em atraso</v>
      </c>
      <c r="S2275" s="5">
        <f t="shared" si="179"/>
        <v>2</v>
      </c>
    </row>
    <row r="2276" spans="1:19" x14ac:dyDescent="0.25">
      <c r="A2276">
        <v>2275</v>
      </c>
      <c r="B2276" s="1">
        <v>43803</v>
      </c>
      <c r="C2276" s="1">
        <v>43809</v>
      </c>
      <c r="D2276" s="1">
        <v>43811</v>
      </c>
      <c r="E2276" s="1">
        <v>43811</v>
      </c>
      <c r="F2276">
        <v>4</v>
      </c>
      <c r="G2276">
        <v>5</v>
      </c>
      <c r="H2276">
        <v>17</v>
      </c>
      <c r="I2276" s="6">
        <v>0</v>
      </c>
      <c r="J2276">
        <v>2</v>
      </c>
      <c r="K2276" t="str">
        <f>_xlfn.XLOOKUP(fCompras!F2276,dComprador!$A$2:$A$7,dComprador!$B$2:$B$7)</f>
        <v>Lira</v>
      </c>
      <c r="L2276" t="str">
        <f>_xlfn.XLOOKUP(J2276,dFornecedor!$A$2:$A$6,dFornecedor!$B$2:$B$6)</f>
        <v>Minerva</v>
      </c>
      <c r="M2276" t="str">
        <f>_xlfn.XLOOKUP(G2276,dMateriaPrima!$A$2:$A$12,dMateriaPrima!$B$2:$B$12)</f>
        <v>Areia</v>
      </c>
      <c r="N2276" s="2">
        <f>_xlfn.XLOOKUP(G2276,dMateriaPrima!$A$2:$A$12,dMateriaPrima!$C$2:$C$12)</f>
        <v>3.59</v>
      </c>
      <c r="O2276" s="3">
        <f t="shared" si="175"/>
        <v>61.03</v>
      </c>
      <c r="P2276" s="4">
        <f t="shared" si="176"/>
        <v>0</v>
      </c>
      <c r="Q2276" s="3">
        <f t="shared" si="177"/>
        <v>61.03</v>
      </c>
      <c r="R2276" t="str">
        <f t="shared" si="178"/>
        <v>No prazo</v>
      </c>
      <c r="S2276" s="5">
        <f t="shared" si="179"/>
        <v>0</v>
      </c>
    </row>
    <row r="2277" spans="1:19" x14ac:dyDescent="0.25">
      <c r="A2277">
        <v>2276</v>
      </c>
      <c r="B2277" s="1">
        <v>43803</v>
      </c>
      <c r="C2277" s="1">
        <v>43804</v>
      </c>
      <c r="D2277" s="1">
        <v>43809</v>
      </c>
      <c r="E2277" s="1">
        <v>43814</v>
      </c>
      <c r="F2277">
        <v>4</v>
      </c>
      <c r="G2277">
        <v>8</v>
      </c>
      <c r="H2277">
        <v>134</v>
      </c>
      <c r="I2277" s="6">
        <v>0</v>
      </c>
      <c r="J2277">
        <v>3</v>
      </c>
      <c r="K2277" t="str">
        <f>_xlfn.XLOOKUP(fCompras!F2277,dComprador!$A$2:$A$7,dComprador!$B$2:$B$7)</f>
        <v>Lira</v>
      </c>
      <c r="L2277" t="str">
        <f>_xlfn.XLOOKUP(J2277,dFornecedor!$A$2:$A$6,dFornecedor!$B$2:$B$6)</f>
        <v>StepUp</v>
      </c>
      <c r="M2277" t="str">
        <f>_xlfn.XLOOKUP(G2277,dMateriaPrima!$A$2:$A$12,dMateriaPrima!$B$2:$B$12)</f>
        <v>Cimento</v>
      </c>
      <c r="N2277" s="2">
        <f>_xlfn.XLOOKUP(G2277,dMateriaPrima!$A$2:$A$12,dMateriaPrima!$C$2:$C$12)</f>
        <v>23</v>
      </c>
      <c r="O2277" s="3">
        <f t="shared" si="175"/>
        <v>3082</v>
      </c>
      <c r="P2277" s="4">
        <f t="shared" si="176"/>
        <v>0</v>
      </c>
      <c r="Q2277" s="3">
        <f t="shared" si="177"/>
        <v>3082</v>
      </c>
      <c r="R2277" t="str">
        <f t="shared" si="178"/>
        <v>Em atraso</v>
      </c>
      <c r="S2277" s="5">
        <f t="shared" si="179"/>
        <v>5</v>
      </c>
    </row>
    <row r="2278" spans="1:19" x14ac:dyDescent="0.25">
      <c r="A2278">
        <v>2277</v>
      </c>
      <c r="B2278" s="1">
        <v>43803</v>
      </c>
      <c r="C2278" s="1">
        <v>43804</v>
      </c>
      <c r="D2278" s="1">
        <v>43810</v>
      </c>
      <c r="E2278" s="1">
        <v>43810</v>
      </c>
      <c r="F2278">
        <v>4</v>
      </c>
      <c r="G2278">
        <v>6</v>
      </c>
      <c r="H2278">
        <v>347</v>
      </c>
      <c r="I2278" s="6">
        <v>0</v>
      </c>
      <c r="J2278">
        <v>3</v>
      </c>
      <c r="K2278" t="str">
        <f>_xlfn.XLOOKUP(fCompras!F2278,dComprador!$A$2:$A$7,dComprador!$B$2:$B$7)</f>
        <v>Lira</v>
      </c>
      <c r="L2278" t="str">
        <f>_xlfn.XLOOKUP(J2278,dFornecedor!$A$2:$A$6,dFornecedor!$B$2:$B$6)</f>
        <v>StepUp</v>
      </c>
      <c r="M2278" t="str">
        <f>_xlfn.XLOOKUP(G2278,dMateriaPrima!$A$2:$A$12,dMateriaPrima!$B$2:$B$12)</f>
        <v>Fio Algodão</v>
      </c>
      <c r="N2278" s="2">
        <f>_xlfn.XLOOKUP(G2278,dMateriaPrima!$A$2:$A$12,dMateriaPrima!$C$2:$C$12)</f>
        <v>55.9</v>
      </c>
      <c r="O2278" s="3">
        <f t="shared" si="175"/>
        <v>19397.3</v>
      </c>
      <c r="P2278" s="4">
        <f t="shared" si="176"/>
        <v>0</v>
      </c>
      <c r="Q2278" s="3">
        <f t="shared" si="177"/>
        <v>19397.3</v>
      </c>
      <c r="R2278" t="str">
        <f t="shared" si="178"/>
        <v>No prazo</v>
      </c>
      <c r="S2278" s="5">
        <f t="shared" si="179"/>
        <v>0</v>
      </c>
    </row>
    <row r="2279" spans="1:19" x14ac:dyDescent="0.25">
      <c r="A2279">
        <v>2278</v>
      </c>
      <c r="B2279" s="1">
        <v>43803</v>
      </c>
      <c r="C2279" s="1">
        <v>43812</v>
      </c>
      <c r="D2279" s="1">
        <v>43815</v>
      </c>
      <c r="E2279" s="1">
        <v>43817</v>
      </c>
      <c r="F2279">
        <v>4</v>
      </c>
      <c r="G2279">
        <v>8</v>
      </c>
      <c r="H2279">
        <v>127</v>
      </c>
      <c r="I2279" s="6">
        <v>0</v>
      </c>
      <c r="J2279">
        <v>2</v>
      </c>
      <c r="K2279" t="str">
        <f>_xlfn.XLOOKUP(fCompras!F2279,dComprador!$A$2:$A$7,dComprador!$B$2:$B$7)</f>
        <v>Lira</v>
      </c>
      <c r="L2279" t="str">
        <f>_xlfn.XLOOKUP(J2279,dFornecedor!$A$2:$A$6,dFornecedor!$B$2:$B$6)</f>
        <v>Minerva</v>
      </c>
      <c r="M2279" t="str">
        <f>_xlfn.XLOOKUP(G2279,dMateriaPrima!$A$2:$A$12,dMateriaPrima!$B$2:$B$12)</f>
        <v>Cimento</v>
      </c>
      <c r="N2279" s="2">
        <f>_xlfn.XLOOKUP(G2279,dMateriaPrima!$A$2:$A$12,dMateriaPrima!$C$2:$C$12)</f>
        <v>23</v>
      </c>
      <c r="O2279" s="3">
        <f t="shared" si="175"/>
        <v>2921</v>
      </c>
      <c r="P2279" s="4">
        <f t="shared" si="176"/>
        <v>0</v>
      </c>
      <c r="Q2279" s="3">
        <f t="shared" si="177"/>
        <v>2921</v>
      </c>
      <c r="R2279" t="str">
        <f t="shared" si="178"/>
        <v>Em atraso</v>
      </c>
      <c r="S2279" s="5">
        <f t="shared" si="179"/>
        <v>2</v>
      </c>
    </row>
    <row r="2280" spans="1:19" x14ac:dyDescent="0.25">
      <c r="A2280">
        <v>2279</v>
      </c>
      <c r="B2280" s="1">
        <v>43803</v>
      </c>
      <c r="C2280" s="1">
        <v>43803</v>
      </c>
      <c r="D2280" s="1">
        <v>43811</v>
      </c>
      <c r="E2280" s="1">
        <v>43813</v>
      </c>
      <c r="F2280">
        <v>4</v>
      </c>
      <c r="G2280">
        <v>5</v>
      </c>
      <c r="H2280">
        <v>184</v>
      </c>
      <c r="I2280" s="6">
        <v>0</v>
      </c>
      <c r="J2280">
        <v>2</v>
      </c>
      <c r="K2280" t="str">
        <f>_xlfn.XLOOKUP(fCompras!F2280,dComprador!$A$2:$A$7,dComprador!$B$2:$B$7)</f>
        <v>Lira</v>
      </c>
      <c r="L2280" t="str">
        <f>_xlfn.XLOOKUP(J2280,dFornecedor!$A$2:$A$6,dFornecedor!$B$2:$B$6)</f>
        <v>Minerva</v>
      </c>
      <c r="M2280" t="str">
        <f>_xlfn.XLOOKUP(G2280,dMateriaPrima!$A$2:$A$12,dMateriaPrima!$B$2:$B$12)</f>
        <v>Areia</v>
      </c>
      <c r="N2280" s="2">
        <f>_xlfn.XLOOKUP(G2280,dMateriaPrima!$A$2:$A$12,dMateriaPrima!$C$2:$C$12)</f>
        <v>3.59</v>
      </c>
      <c r="O2280" s="3">
        <f t="shared" si="175"/>
        <v>660.56</v>
      </c>
      <c r="P2280" s="4">
        <f t="shared" si="176"/>
        <v>0</v>
      </c>
      <c r="Q2280" s="3">
        <f t="shared" si="177"/>
        <v>660.56</v>
      </c>
      <c r="R2280" t="str">
        <f t="shared" si="178"/>
        <v>Em atraso</v>
      </c>
      <c r="S2280" s="5">
        <f t="shared" si="179"/>
        <v>2</v>
      </c>
    </row>
    <row r="2281" spans="1:19" x14ac:dyDescent="0.25">
      <c r="A2281">
        <v>2280</v>
      </c>
      <c r="B2281" s="1">
        <v>43803</v>
      </c>
      <c r="C2281" s="1">
        <v>43807</v>
      </c>
      <c r="D2281" s="1">
        <v>43821</v>
      </c>
      <c r="E2281" s="1">
        <v>43824</v>
      </c>
      <c r="F2281">
        <v>1</v>
      </c>
      <c r="G2281">
        <v>5</v>
      </c>
      <c r="H2281">
        <v>23</v>
      </c>
      <c r="I2281" s="6">
        <v>0</v>
      </c>
      <c r="J2281">
        <v>1</v>
      </c>
      <c r="K2281" t="str">
        <f>_xlfn.XLOOKUP(fCompras!F2281,dComprador!$A$2:$A$7,dComprador!$B$2:$B$7)</f>
        <v>Alon</v>
      </c>
      <c r="L2281" t="str">
        <f>_xlfn.XLOOKUP(J2281,dFornecedor!$A$2:$A$6,dFornecedor!$B$2:$B$6)</f>
        <v>NorthShore</v>
      </c>
      <c r="M2281" t="str">
        <f>_xlfn.XLOOKUP(G2281,dMateriaPrima!$A$2:$A$12,dMateriaPrima!$B$2:$B$12)</f>
        <v>Areia</v>
      </c>
      <c r="N2281" s="2">
        <f>_xlfn.XLOOKUP(G2281,dMateriaPrima!$A$2:$A$12,dMateriaPrima!$C$2:$C$12)</f>
        <v>3.59</v>
      </c>
      <c r="O2281" s="3">
        <f t="shared" si="175"/>
        <v>82.57</v>
      </c>
      <c r="P2281" s="4">
        <f t="shared" si="176"/>
        <v>0</v>
      </c>
      <c r="Q2281" s="3">
        <f t="shared" si="177"/>
        <v>82.57</v>
      </c>
      <c r="R2281" t="str">
        <f t="shared" si="178"/>
        <v>Em atraso</v>
      </c>
      <c r="S2281" s="5">
        <f t="shared" si="179"/>
        <v>3</v>
      </c>
    </row>
    <row r="2282" spans="1:19" x14ac:dyDescent="0.25">
      <c r="A2282">
        <v>2281</v>
      </c>
      <c r="B2282" s="1">
        <v>43803</v>
      </c>
      <c r="C2282" s="1">
        <v>43807</v>
      </c>
      <c r="D2282" s="1">
        <v>43819</v>
      </c>
      <c r="E2282" s="1">
        <v>43819</v>
      </c>
      <c r="F2282">
        <v>1</v>
      </c>
      <c r="G2282">
        <v>11</v>
      </c>
      <c r="H2282">
        <v>98</v>
      </c>
      <c r="I2282" s="6">
        <v>0</v>
      </c>
      <c r="J2282">
        <v>2</v>
      </c>
      <c r="K2282" t="str">
        <f>_xlfn.XLOOKUP(fCompras!F2282,dComprador!$A$2:$A$7,dComprador!$B$2:$B$7)</f>
        <v>Alon</v>
      </c>
      <c r="L2282" t="str">
        <f>_xlfn.XLOOKUP(J2282,dFornecedor!$A$2:$A$6,dFornecedor!$B$2:$B$6)</f>
        <v>Minerva</v>
      </c>
      <c r="M2282" t="str">
        <f>_xlfn.XLOOKUP(G2282,dMateriaPrima!$A$2:$A$12,dMateriaPrima!$B$2:$B$12)</f>
        <v>Papel</v>
      </c>
      <c r="N2282" s="2">
        <f>_xlfn.XLOOKUP(G2282,dMateriaPrima!$A$2:$A$12,dMateriaPrima!$C$2:$C$12)</f>
        <v>9</v>
      </c>
      <c r="O2282" s="3">
        <f t="shared" si="175"/>
        <v>882</v>
      </c>
      <c r="P2282" s="4">
        <f t="shared" si="176"/>
        <v>0</v>
      </c>
      <c r="Q2282" s="3">
        <f t="shared" si="177"/>
        <v>882</v>
      </c>
      <c r="R2282" t="str">
        <f t="shared" si="178"/>
        <v>No prazo</v>
      </c>
      <c r="S2282" s="5">
        <f t="shared" si="179"/>
        <v>0</v>
      </c>
    </row>
    <row r="2283" spans="1:19" x14ac:dyDescent="0.25">
      <c r="A2283">
        <v>2282</v>
      </c>
      <c r="B2283" s="1">
        <v>43803</v>
      </c>
      <c r="C2283" s="1">
        <v>43805</v>
      </c>
      <c r="D2283" s="1">
        <v>43821</v>
      </c>
      <c r="E2283" s="1">
        <v>43821</v>
      </c>
      <c r="F2283">
        <v>1</v>
      </c>
      <c r="G2283">
        <v>1</v>
      </c>
      <c r="H2283">
        <v>176</v>
      </c>
      <c r="I2283" s="6">
        <v>0</v>
      </c>
      <c r="J2283">
        <v>1</v>
      </c>
      <c r="K2283" t="str">
        <f>_xlfn.XLOOKUP(fCompras!F2283,dComprador!$A$2:$A$7,dComprador!$B$2:$B$7)</f>
        <v>Alon</v>
      </c>
      <c r="L2283" t="str">
        <f>_xlfn.XLOOKUP(J2283,dFornecedor!$A$2:$A$6,dFornecedor!$B$2:$B$6)</f>
        <v>NorthShore</v>
      </c>
      <c r="M2283" t="str">
        <f>_xlfn.XLOOKUP(G2283,dMateriaPrima!$A$2:$A$12,dMateriaPrima!$B$2:$B$12)</f>
        <v>Tecido</v>
      </c>
      <c r="N2283" s="2">
        <f>_xlfn.XLOOKUP(G2283,dMateriaPrima!$A$2:$A$12,dMateriaPrima!$C$2:$C$12)</f>
        <v>18</v>
      </c>
      <c r="O2283" s="3">
        <f t="shared" si="175"/>
        <v>3168</v>
      </c>
      <c r="P2283" s="4">
        <f t="shared" si="176"/>
        <v>0</v>
      </c>
      <c r="Q2283" s="3">
        <f t="shared" si="177"/>
        <v>3168</v>
      </c>
      <c r="R2283" t="str">
        <f t="shared" si="178"/>
        <v>No prazo</v>
      </c>
      <c r="S2283" s="5">
        <f t="shared" si="179"/>
        <v>0</v>
      </c>
    </row>
    <row r="2284" spans="1:19" x14ac:dyDescent="0.25">
      <c r="A2284">
        <v>2283</v>
      </c>
      <c r="B2284" s="1">
        <v>43803</v>
      </c>
      <c r="C2284" s="1">
        <v>43804</v>
      </c>
      <c r="D2284" s="1">
        <v>43836</v>
      </c>
      <c r="E2284" s="1">
        <v>43838</v>
      </c>
      <c r="F2284">
        <v>1</v>
      </c>
      <c r="G2284">
        <v>4</v>
      </c>
      <c r="H2284">
        <v>199</v>
      </c>
      <c r="I2284" s="6">
        <v>0</v>
      </c>
      <c r="J2284">
        <v>4</v>
      </c>
      <c r="K2284" t="str">
        <f>_xlfn.XLOOKUP(fCompras!F2284,dComprador!$A$2:$A$7,dComprador!$B$2:$B$7)</f>
        <v>Alon</v>
      </c>
      <c r="L2284" t="str">
        <f>_xlfn.XLOOKUP(J2284,dFornecedor!$A$2:$A$6,dFornecedor!$B$2:$B$6)</f>
        <v>AlphaOmega</v>
      </c>
      <c r="M2284" t="str">
        <f>_xlfn.XLOOKUP(G2284,dMateriaPrima!$A$2:$A$12,dMateriaPrima!$B$2:$B$12)</f>
        <v>Madeira</v>
      </c>
      <c r="N2284" s="2">
        <f>_xlfn.XLOOKUP(G2284,dMateriaPrima!$A$2:$A$12,dMateriaPrima!$C$2:$C$12)</f>
        <v>168</v>
      </c>
      <c r="O2284" s="3">
        <f t="shared" si="175"/>
        <v>33432</v>
      </c>
      <c r="P2284" s="4">
        <f t="shared" si="176"/>
        <v>0</v>
      </c>
      <c r="Q2284" s="3">
        <f t="shared" si="177"/>
        <v>33432</v>
      </c>
      <c r="R2284" t="str">
        <f t="shared" si="178"/>
        <v>Em atraso</v>
      </c>
      <c r="S2284" s="5">
        <f t="shared" si="179"/>
        <v>2</v>
      </c>
    </row>
    <row r="2285" spans="1:19" x14ac:dyDescent="0.25">
      <c r="A2285">
        <v>2284</v>
      </c>
      <c r="B2285" s="1">
        <v>43804</v>
      </c>
      <c r="C2285" s="1">
        <v>43804</v>
      </c>
      <c r="D2285" s="1">
        <v>43832</v>
      </c>
      <c r="E2285" s="1">
        <v>43834</v>
      </c>
      <c r="F2285">
        <v>1</v>
      </c>
      <c r="G2285">
        <v>11</v>
      </c>
      <c r="H2285">
        <v>261</v>
      </c>
      <c r="I2285" s="6">
        <v>0</v>
      </c>
      <c r="J2285">
        <v>5</v>
      </c>
      <c r="K2285" t="str">
        <f>_xlfn.XLOOKUP(fCompras!F2285,dComprador!$A$2:$A$7,dComprador!$B$2:$B$7)</f>
        <v>Alon</v>
      </c>
      <c r="L2285" t="str">
        <f>_xlfn.XLOOKUP(J2285,dFornecedor!$A$2:$A$6,dFornecedor!$B$2:$B$6)</f>
        <v>Atlas</v>
      </c>
      <c r="M2285" t="str">
        <f>_xlfn.XLOOKUP(G2285,dMateriaPrima!$A$2:$A$12,dMateriaPrima!$B$2:$B$12)</f>
        <v>Papel</v>
      </c>
      <c r="N2285" s="2">
        <f>_xlfn.XLOOKUP(G2285,dMateriaPrima!$A$2:$A$12,dMateriaPrima!$C$2:$C$12)</f>
        <v>9</v>
      </c>
      <c r="O2285" s="3">
        <f t="shared" si="175"/>
        <v>2349</v>
      </c>
      <c r="P2285" s="4">
        <f t="shared" si="176"/>
        <v>0</v>
      </c>
      <c r="Q2285" s="3">
        <f t="shared" si="177"/>
        <v>2349</v>
      </c>
      <c r="R2285" t="str">
        <f t="shared" si="178"/>
        <v>Em atraso</v>
      </c>
      <c r="S2285" s="5">
        <f t="shared" si="179"/>
        <v>2</v>
      </c>
    </row>
    <row r="2286" spans="1:19" x14ac:dyDescent="0.25">
      <c r="A2286">
        <v>2285</v>
      </c>
      <c r="B2286" s="1">
        <v>43804</v>
      </c>
      <c r="C2286" s="1">
        <v>43814</v>
      </c>
      <c r="D2286" s="1">
        <v>43817</v>
      </c>
      <c r="E2286" s="1">
        <v>43820</v>
      </c>
      <c r="F2286">
        <v>4</v>
      </c>
      <c r="G2286">
        <v>1</v>
      </c>
      <c r="H2286">
        <v>101</v>
      </c>
      <c r="I2286" s="6">
        <v>0</v>
      </c>
      <c r="J2286">
        <v>3</v>
      </c>
      <c r="K2286" t="str">
        <f>_xlfn.XLOOKUP(fCompras!F2286,dComprador!$A$2:$A$7,dComprador!$B$2:$B$7)</f>
        <v>Lira</v>
      </c>
      <c r="L2286" t="str">
        <f>_xlfn.XLOOKUP(J2286,dFornecedor!$A$2:$A$6,dFornecedor!$B$2:$B$6)</f>
        <v>StepUp</v>
      </c>
      <c r="M2286" t="str">
        <f>_xlfn.XLOOKUP(G2286,dMateriaPrima!$A$2:$A$12,dMateriaPrima!$B$2:$B$12)</f>
        <v>Tecido</v>
      </c>
      <c r="N2286" s="2">
        <f>_xlfn.XLOOKUP(G2286,dMateriaPrima!$A$2:$A$12,dMateriaPrima!$C$2:$C$12)</f>
        <v>18</v>
      </c>
      <c r="O2286" s="3">
        <f t="shared" si="175"/>
        <v>1818</v>
      </c>
      <c r="P2286" s="4">
        <f t="shared" si="176"/>
        <v>0</v>
      </c>
      <c r="Q2286" s="3">
        <f t="shared" si="177"/>
        <v>1818</v>
      </c>
      <c r="R2286" t="str">
        <f t="shared" si="178"/>
        <v>Em atraso</v>
      </c>
      <c r="S2286" s="5">
        <f t="shared" si="179"/>
        <v>3</v>
      </c>
    </row>
    <row r="2287" spans="1:19" x14ac:dyDescent="0.25">
      <c r="A2287">
        <v>2286</v>
      </c>
      <c r="B2287" s="1">
        <v>43804</v>
      </c>
      <c r="C2287" s="1">
        <v>43812</v>
      </c>
      <c r="D2287" s="1">
        <v>43813</v>
      </c>
      <c r="E2287" s="1">
        <v>43816</v>
      </c>
      <c r="F2287">
        <v>4</v>
      </c>
      <c r="G2287">
        <v>9</v>
      </c>
      <c r="H2287">
        <v>404</v>
      </c>
      <c r="I2287" s="6">
        <v>0</v>
      </c>
      <c r="J2287">
        <v>2</v>
      </c>
      <c r="K2287" t="str">
        <f>_xlfn.XLOOKUP(fCompras!F2287,dComprador!$A$2:$A$7,dComprador!$B$2:$B$7)</f>
        <v>Lira</v>
      </c>
      <c r="L2287" t="str">
        <f>_xlfn.XLOOKUP(J2287,dFornecedor!$A$2:$A$6,dFornecedor!$B$2:$B$6)</f>
        <v>Minerva</v>
      </c>
      <c r="M2287" t="str">
        <f>_xlfn.XLOOKUP(G2287,dMateriaPrima!$A$2:$A$12,dMateriaPrima!$B$2:$B$12)</f>
        <v>Couro</v>
      </c>
      <c r="N2287" s="2">
        <f>_xlfn.XLOOKUP(G2287,dMateriaPrima!$A$2:$A$12,dMateriaPrima!$C$2:$C$12)</f>
        <v>4.4000000000000004</v>
      </c>
      <c r="O2287" s="3">
        <f t="shared" si="175"/>
        <v>1777.6000000000001</v>
      </c>
      <c r="P2287" s="4">
        <f t="shared" si="176"/>
        <v>0</v>
      </c>
      <c r="Q2287" s="3">
        <f t="shared" si="177"/>
        <v>1777.6000000000001</v>
      </c>
      <c r="R2287" t="str">
        <f t="shared" si="178"/>
        <v>Em atraso</v>
      </c>
      <c r="S2287" s="5">
        <f t="shared" si="179"/>
        <v>3</v>
      </c>
    </row>
    <row r="2288" spans="1:19" x14ac:dyDescent="0.25">
      <c r="A2288">
        <v>2287</v>
      </c>
      <c r="B2288" s="1">
        <v>43804</v>
      </c>
      <c r="C2288" s="1">
        <v>43807</v>
      </c>
      <c r="D2288" s="1">
        <v>43812</v>
      </c>
      <c r="E2288" s="1">
        <v>43815</v>
      </c>
      <c r="F2288">
        <v>4</v>
      </c>
      <c r="G2288">
        <v>9</v>
      </c>
      <c r="H2288">
        <v>66</v>
      </c>
      <c r="I2288" s="6">
        <v>0</v>
      </c>
      <c r="J2288">
        <v>1</v>
      </c>
      <c r="K2288" t="str">
        <f>_xlfn.XLOOKUP(fCompras!F2288,dComprador!$A$2:$A$7,dComprador!$B$2:$B$7)</f>
        <v>Lira</v>
      </c>
      <c r="L2288" t="str">
        <f>_xlfn.XLOOKUP(J2288,dFornecedor!$A$2:$A$6,dFornecedor!$B$2:$B$6)</f>
        <v>NorthShore</v>
      </c>
      <c r="M2288" t="str">
        <f>_xlfn.XLOOKUP(G2288,dMateriaPrima!$A$2:$A$12,dMateriaPrima!$B$2:$B$12)</f>
        <v>Couro</v>
      </c>
      <c r="N2288" s="2">
        <f>_xlfn.XLOOKUP(G2288,dMateriaPrima!$A$2:$A$12,dMateriaPrima!$C$2:$C$12)</f>
        <v>4.4000000000000004</v>
      </c>
      <c r="O2288" s="3">
        <f t="shared" si="175"/>
        <v>290.40000000000003</v>
      </c>
      <c r="P2288" s="4">
        <f t="shared" si="176"/>
        <v>0</v>
      </c>
      <c r="Q2288" s="3">
        <f t="shared" si="177"/>
        <v>290.40000000000003</v>
      </c>
      <c r="R2288" t="str">
        <f t="shared" si="178"/>
        <v>Em atraso</v>
      </c>
      <c r="S2288" s="5">
        <f t="shared" si="179"/>
        <v>3</v>
      </c>
    </row>
    <row r="2289" spans="1:19" x14ac:dyDescent="0.25">
      <c r="A2289">
        <v>2288</v>
      </c>
      <c r="B2289" s="1">
        <v>43804</v>
      </c>
      <c r="C2289" s="1">
        <v>43812</v>
      </c>
      <c r="D2289" s="1">
        <v>43820</v>
      </c>
      <c r="E2289" s="1">
        <v>43819</v>
      </c>
      <c r="F2289">
        <v>1</v>
      </c>
      <c r="G2289">
        <v>1</v>
      </c>
      <c r="H2289">
        <v>337</v>
      </c>
      <c r="I2289" s="6">
        <v>0</v>
      </c>
      <c r="J2289">
        <v>2</v>
      </c>
      <c r="K2289" t="str">
        <f>_xlfn.XLOOKUP(fCompras!F2289,dComprador!$A$2:$A$7,dComprador!$B$2:$B$7)</f>
        <v>Alon</v>
      </c>
      <c r="L2289" t="str">
        <f>_xlfn.XLOOKUP(J2289,dFornecedor!$A$2:$A$6,dFornecedor!$B$2:$B$6)</f>
        <v>Minerva</v>
      </c>
      <c r="M2289" t="str">
        <f>_xlfn.XLOOKUP(G2289,dMateriaPrima!$A$2:$A$12,dMateriaPrima!$B$2:$B$12)</f>
        <v>Tecido</v>
      </c>
      <c r="N2289" s="2">
        <f>_xlfn.XLOOKUP(G2289,dMateriaPrima!$A$2:$A$12,dMateriaPrima!$C$2:$C$12)</f>
        <v>18</v>
      </c>
      <c r="O2289" s="3">
        <f t="shared" si="175"/>
        <v>6066</v>
      </c>
      <c r="P2289" s="4">
        <f t="shared" si="176"/>
        <v>0</v>
      </c>
      <c r="Q2289" s="3">
        <f t="shared" si="177"/>
        <v>6066</v>
      </c>
      <c r="R2289" t="str">
        <f t="shared" si="178"/>
        <v>No prazo</v>
      </c>
      <c r="S2289" s="5">
        <f t="shared" si="179"/>
        <v>0</v>
      </c>
    </row>
    <row r="2290" spans="1:19" x14ac:dyDescent="0.25">
      <c r="A2290">
        <v>2289</v>
      </c>
      <c r="B2290" s="1">
        <v>43804</v>
      </c>
      <c r="C2290" s="1">
        <v>43808</v>
      </c>
      <c r="D2290" s="1">
        <v>43821</v>
      </c>
      <c r="E2290" s="1">
        <v>43826</v>
      </c>
      <c r="F2290">
        <v>1</v>
      </c>
      <c r="G2290">
        <v>8</v>
      </c>
      <c r="H2290">
        <v>49</v>
      </c>
      <c r="I2290" s="6">
        <v>0</v>
      </c>
      <c r="J2290">
        <v>1</v>
      </c>
      <c r="K2290" t="str">
        <f>_xlfn.XLOOKUP(fCompras!F2290,dComprador!$A$2:$A$7,dComprador!$B$2:$B$7)</f>
        <v>Alon</v>
      </c>
      <c r="L2290" t="str">
        <f>_xlfn.XLOOKUP(J2290,dFornecedor!$A$2:$A$6,dFornecedor!$B$2:$B$6)</f>
        <v>NorthShore</v>
      </c>
      <c r="M2290" t="str">
        <f>_xlfn.XLOOKUP(G2290,dMateriaPrima!$A$2:$A$12,dMateriaPrima!$B$2:$B$12)</f>
        <v>Cimento</v>
      </c>
      <c r="N2290" s="2">
        <f>_xlfn.XLOOKUP(G2290,dMateriaPrima!$A$2:$A$12,dMateriaPrima!$C$2:$C$12)</f>
        <v>23</v>
      </c>
      <c r="O2290" s="3">
        <f t="shared" si="175"/>
        <v>1127</v>
      </c>
      <c r="P2290" s="4">
        <f t="shared" si="176"/>
        <v>0</v>
      </c>
      <c r="Q2290" s="3">
        <f t="shared" si="177"/>
        <v>1127</v>
      </c>
      <c r="R2290" t="str">
        <f t="shared" si="178"/>
        <v>Em atraso</v>
      </c>
      <c r="S2290" s="5">
        <f t="shared" si="179"/>
        <v>5</v>
      </c>
    </row>
    <row r="2291" spans="1:19" x14ac:dyDescent="0.25">
      <c r="A2291">
        <v>2290</v>
      </c>
      <c r="B2291" s="1">
        <v>43804</v>
      </c>
      <c r="C2291" s="1">
        <v>43809</v>
      </c>
      <c r="D2291" s="1">
        <v>43824</v>
      </c>
      <c r="E2291" s="1">
        <v>43826</v>
      </c>
      <c r="F2291">
        <v>1</v>
      </c>
      <c r="G2291">
        <v>5</v>
      </c>
      <c r="H2291">
        <v>127</v>
      </c>
      <c r="I2291" s="6">
        <v>0</v>
      </c>
      <c r="J2291">
        <v>1</v>
      </c>
      <c r="K2291" t="str">
        <f>_xlfn.XLOOKUP(fCompras!F2291,dComprador!$A$2:$A$7,dComprador!$B$2:$B$7)</f>
        <v>Alon</v>
      </c>
      <c r="L2291" t="str">
        <f>_xlfn.XLOOKUP(J2291,dFornecedor!$A$2:$A$6,dFornecedor!$B$2:$B$6)</f>
        <v>NorthShore</v>
      </c>
      <c r="M2291" t="str">
        <f>_xlfn.XLOOKUP(G2291,dMateriaPrima!$A$2:$A$12,dMateriaPrima!$B$2:$B$12)</f>
        <v>Areia</v>
      </c>
      <c r="N2291" s="2">
        <f>_xlfn.XLOOKUP(G2291,dMateriaPrima!$A$2:$A$12,dMateriaPrima!$C$2:$C$12)</f>
        <v>3.59</v>
      </c>
      <c r="O2291" s="3">
        <f t="shared" si="175"/>
        <v>455.93</v>
      </c>
      <c r="P2291" s="4">
        <f t="shared" si="176"/>
        <v>0</v>
      </c>
      <c r="Q2291" s="3">
        <f t="shared" si="177"/>
        <v>455.93</v>
      </c>
      <c r="R2291" t="str">
        <f t="shared" si="178"/>
        <v>Em atraso</v>
      </c>
      <c r="S2291" s="5">
        <f t="shared" si="179"/>
        <v>2</v>
      </c>
    </row>
    <row r="2292" spans="1:19" x14ac:dyDescent="0.25">
      <c r="A2292">
        <v>2291</v>
      </c>
      <c r="B2292" s="1">
        <v>43804</v>
      </c>
      <c r="C2292" s="1">
        <v>43804</v>
      </c>
      <c r="D2292" s="1">
        <v>43817</v>
      </c>
      <c r="E2292" s="1">
        <v>43817</v>
      </c>
      <c r="F2292">
        <v>2</v>
      </c>
      <c r="G2292">
        <v>10</v>
      </c>
      <c r="H2292">
        <v>38</v>
      </c>
      <c r="I2292" s="6">
        <v>0</v>
      </c>
      <c r="J2292">
        <v>2</v>
      </c>
      <c r="K2292" t="str">
        <f>_xlfn.XLOOKUP(fCompras!F2292,dComprador!$A$2:$A$7,dComprador!$B$2:$B$7)</f>
        <v>João</v>
      </c>
      <c r="L2292" t="str">
        <f>_xlfn.XLOOKUP(J2292,dFornecedor!$A$2:$A$6,dFornecedor!$B$2:$B$6)</f>
        <v>Minerva</v>
      </c>
      <c r="M2292" t="str">
        <f>_xlfn.XLOOKUP(G2292,dMateriaPrima!$A$2:$A$12,dMateriaPrima!$B$2:$B$12)</f>
        <v>Pedra Britada</v>
      </c>
      <c r="N2292" s="2">
        <f>_xlfn.XLOOKUP(G2292,dMateriaPrima!$A$2:$A$12,dMateriaPrima!$C$2:$C$12)</f>
        <v>56</v>
      </c>
      <c r="O2292" s="3">
        <f t="shared" si="175"/>
        <v>2128</v>
      </c>
      <c r="P2292" s="4">
        <f t="shared" si="176"/>
        <v>0</v>
      </c>
      <c r="Q2292" s="3">
        <f t="shared" si="177"/>
        <v>2128</v>
      </c>
      <c r="R2292" t="str">
        <f t="shared" si="178"/>
        <v>No prazo</v>
      </c>
      <c r="S2292" s="5">
        <f t="shared" si="179"/>
        <v>0</v>
      </c>
    </row>
    <row r="2293" spans="1:19" x14ac:dyDescent="0.25">
      <c r="A2293">
        <v>2292</v>
      </c>
      <c r="B2293" s="1">
        <v>43804</v>
      </c>
      <c r="C2293" s="1">
        <v>43804</v>
      </c>
      <c r="D2293" s="1">
        <v>43834</v>
      </c>
      <c r="E2293" s="1">
        <v>43834</v>
      </c>
      <c r="F2293">
        <v>1</v>
      </c>
      <c r="G2293">
        <v>7</v>
      </c>
      <c r="H2293">
        <v>31</v>
      </c>
      <c r="I2293" s="6">
        <v>0</v>
      </c>
      <c r="J2293">
        <v>2</v>
      </c>
      <c r="K2293" t="str">
        <f>_xlfn.XLOOKUP(fCompras!F2293,dComprador!$A$2:$A$7,dComprador!$B$2:$B$7)</f>
        <v>Alon</v>
      </c>
      <c r="L2293" t="str">
        <f>_xlfn.XLOOKUP(J2293,dFornecedor!$A$2:$A$6,dFornecedor!$B$2:$B$6)</f>
        <v>Minerva</v>
      </c>
      <c r="M2293" t="str">
        <f>_xlfn.XLOOKUP(G2293,dMateriaPrima!$A$2:$A$12,dMateriaPrima!$B$2:$B$12)</f>
        <v>Poliéster</v>
      </c>
      <c r="N2293" s="2">
        <f>_xlfn.XLOOKUP(G2293,dMateriaPrima!$A$2:$A$12,dMateriaPrima!$C$2:$C$12)</f>
        <v>8</v>
      </c>
      <c r="O2293" s="3">
        <f t="shared" si="175"/>
        <v>248</v>
      </c>
      <c r="P2293" s="4">
        <f t="shared" si="176"/>
        <v>0</v>
      </c>
      <c r="Q2293" s="3">
        <f t="shared" si="177"/>
        <v>248</v>
      </c>
      <c r="R2293" t="str">
        <f t="shared" si="178"/>
        <v>No prazo</v>
      </c>
      <c r="S2293" s="5">
        <f t="shared" si="179"/>
        <v>0</v>
      </c>
    </row>
    <row r="2294" spans="1:19" x14ac:dyDescent="0.25">
      <c r="A2294">
        <v>2293</v>
      </c>
      <c r="B2294" s="1">
        <v>43804</v>
      </c>
      <c r="C2294" s="1">
        <v>43805</v>
      </c>
      <c r="D2294" s="1">
        <v>43828</v>
      </c>
      <c r="E2294" s="1">
        <v>43829</v>
      </c>
      <c r="F2294">
        <v>1</v>
      </c>
      <c r="G2294">
        <v>9</v>
      </c>
      <c r="H2294">
        <v>259</v>
      </c>
      <c r="I2294" s="6">
        <v>0</v>
      </c>
      <c r="J2294">
        <v>4</v>
      </c>
      <c r="K2294" t="str">
        <f>_xlfn.XLOOKUP(fCompras!F2294,dComprador!$A$2:$A$7,dComprador!$B$2:$B$7)</f>
        <v>Alon</v>
      </c>
      <c r="L2294" t="str">
        <f>_xlfn.XLOOKUP(J2294,dFornecedor!$A$2:$A$6,dFornecedor!$B$2:$B$6)</f>
        <v>AlphaOmega</v>
      </c>
      <c r="M2294" t="str">
        <f>_xlfn.XLOOKUP(G2294,dMateriaPrima!$A$2:$A$12,dMateriaPrima!$B$2:$B$12)</f>
        <v>Couro</v>
      </c>
      <c r="N2294" s="2">
        <f>_xlfn.XLOOKUP(G2294,dMateriaPrima!$A$2:$A$12,dMateriaPrima!$C$2:$C$12)</f>
        <v>4.4000000000000004</v>
      </c>
      <c r="O2294" s="3">
        <f t="shared" si="175"/>
        <v>1139.6000000000001</v>
      </c>
      <c r="P2294" s="4">
        <f t="shared" si="176"/>
        <v>0</v>
      </c>
      <c r="Q2294" s="3">
        <f t="shared" si="177"/>
        <v>1139.6000000000001</v>
      </c>
      <c r="R2294" t="str">
        <f t="shared" si="178"/>
        <v>Em atraso</v>
      </c>
      <c r="S2294" s="5">
        <f t="shared" si="179"/>
        <v>1</v>
      </c>
    </row>
    <row r="2295" spans="1:19" x14ac:dyDescent="0.25">
      <c r="A2295">
        <v>2294</v>
      </c>
      <c r="B2295" s="1">
        <v>43805</v>
      </c>
      <c r="C2295" s="1">
        <v>43806</v>
      </c>
      <c r="D2295" s="1">
        <v>43812</v>
      </c>
      <c r="E2295" s="1">
        <v>43808</v>
      </c>
      <c r="F2295">
        <v>4</v>
      </c>
      <c r="G2295">
        <v>7</v>
      </c>
      <c r="H2295">
        <v>443</v>
      </c>
      <c r="I2295" s="6">
        <v>0</v>
      </c>
      <c r="J2295">
        <v>3</v>
      </c>
      <c r="K2295" t="str">
        <f>_xlfn.XLOOKUP(fCompras!F2295,dComprador!$A$2:$A$7,dComprador!$B$2:$B$7)</f>
        <v>Lira</v>
      </c>
      <c r="L2295" t="str">
        <f>_xlfn.XLOOKUP(J2295,dFornecedor!$A$2:$A$6,dFornecedor!$B$2:$B$6)</f>
        <v>StepUp</v>
      </c>
      <c r="M2295" t="str">
        <f>_xlfn.XLOOKUP(G2295,dMateriaPrima!$A$2:$A$12,dMateriaPrima!$B$2:$B$12)</f>
        <v>Poliéster</v>
      </c>
      <c r="N2295" s="2">
        <f>_xlfn.XLOOKUP(G2295,dMateriaPrima!$A$2:$A$12,dMateriaPrima!$C$2:$C$12)</f>
        <v>8</v>
      </c>
      <c r="O2295" s="3">
        <f t="shared" si="175"/>
        <v>3544</v>
      </c>
      <c r="P2295" s="4">
        <f t="shared" si="176"/>
        <v>0</v>
      </c>
      <c r="Q2295" s="3">
        <f t="shared" si="177"/>
        <v>3544</v>
      </c>
      <c r="R2295" t="str">
        <f t="shared" si="178"/>
        <v>No prazo</v>
      </c>
      <c r="S2295" s="5">
        <f t="shared" si="179"/>
        <v>0</v>
      </c>
    </row>
    <row r="2296" spans="1:19" x14ac:dyDescent="0.25">
      <c r="A2296">
        <v>2295</v>
      </c>
      <c r="B2296" s="1">
        <v>43805</v>
      </c>
      <c r="C2296" s="1">
        <v>43808</v>
      </c>
      <c r="D2296" s="1">
        <v>43812</v>
      </c>
      <c r="E2296" s="1">
        <v>43812</v>
      </c>
      <c r="F2296">
        <v>4</v>
      </c>
      <c r="G2296">
        <v>5</v>
      </c>
      <c r="H2296">
        <v>60</v>
      </c>
      <c r="I2296" s="6">
        <v>0</v>
      </c>
      <c r="J2296">
        <v>4</v>
      </c>
      <c r="K2296" t="str">
        <f>_xlfn.XLOOKUP(fCompras!F2296,dComprador!$A$2:$A$7,dComprador!$B$2:$B$7)</f>
        <v>Lira</v>
      </c>
      <c r="L2296" t="str">
        <f>_xlfn.XLOOKUP(J2296,dFornecedor!$A$2:$A$6,dFornecedor!$B$2:$B$6)</f>
        <v>AlphaOmega</v>
      </c>
      <c r="M2296" t="str">
        <f>_xlfn.XLOOKUP(G2296,dMateriaPrima!$A$2:$A$12,dMateriaPrima!$B$2:$B$12)</f>
        <v>Areia</v>
      </c>
      <c r="N2296" s="2">
        <f>_xlfn.XLOOKUP(G2296,dMateriaPrima!$A$2:$A$12,dMateriaPrima!$C$2:$C$12)</f>
        <v>3.59</v>
      </c>
      <c r="O2296" s="3">
        <f t="shared" si="175"/>
        <v>215.39999999999998</v>
      </c>
      <c r="P2296" s="4">
        <f t="shared" si="176"/>
        <v>0</v>
      </c>
      <c r="Q2296" s="3">
        <f t="shared" si="177"/>
        <v>215.39999999999998</v>
      </c>
      <c r="R2296" t="str">
        <f t="shared" si="178"/>
        <v>No prazo</v>
      </c>
      <c r="S2296" s="5">
        <f t="shared" si="179"/>
        <v>0</v>
      </c>
    </row>
    <row r="2297" spans="1:19" x14ac:dyDescent="0.25">
      <c r="A2297">
        <v>2296</v>
      </c>
      <c r="B2297" s="1">
        <v>43805</v>
      </c>
      <c r="C2297" s="1">
        <v>43808</v>
      </c>
      <c r="D2297" s="1">
        <v>43810</v>
      </c>
      <c r="E2297" s="1">
        <v>43814</v>
      </c>
      <c r="F2297">
        <v>4</v>
      </c>
      <c r="G2297">
        <v>10</v>
      </c>
      <c r="H2297">
        <v>94</v>
      </c>
      <c r="I2297" s="6">
        <v>0</v>
      </c>
      <c r="J2297">
        <v>1</v>
      </c>
      <c r="K2297" t="str">
        <f>_xlfn.XLOOKUP(fCompras!F2297,dComprador!$A$2:$A$7,dComprador!$B$2:$B$7)</f>
        <v>Lira</v>
      </c>
      <c r="L2297" t="str">
        <f>_xlfn.XLOOKUP(J2297,dFornecedor!$A$2:$A$6,dFornecedor!$B$2:$B$6)</f>
        <v>NorthShore</v>
      </c>
      <c r="M2297" t="str">
        <f>_xlfn.XLOOKUP(G2297,dMateriaPrima!$A$2:$A$12,dMateriaPrima!$B$2:$B$12)</f>
        <v>Pedra Britada</v>
      </c>
      <c r="N2297" s="2">
        <f>_xlfn.XLOOKUP(G2297,dMateriaPrima!$A$2:$A$12,dMateriaPrima!$C$2:$C$12)</f>
        <v>56</v>
      </c>
      <c r="O2297" s="3">
        <f t="shared" si="175"/>
        <v>5264</v>
      </c>
      <c r="P2297" s="4">
        <f t="shared" si="176"/>
        <v>0</v>
      </c>
      <c r="Q2297" s="3">
        <f t="shared" si="177"/>
        <v>5264</v>
      </c>
      <c r="R2297" t="str">
        <f t="shared" si="178"/>
        <v>Em atraso</v>
      </c>
      <c r="S2297" s="5">
        <f t="shared" si="179"/>
        <v>4</v>
      </c>
    </row>
    <row r="2298" spans="1:19" x14ac:dyDescent="0.25">
      <c r="A2298">
        <v>2297</v>
      </c>
      <c r="B2298" s="1">
        <v>43805</v>
      </c>
      <c r="C2298" s="1">
        <v>43815</v>
      </c>
      <c r="D2298" s="1">
        <v>43817</v>
      </c>
      <c r="E2298" s="1">
        <v>43818</v>
      </c>
      <c r="F2298">
        <v>4</v>
      </c>
      <c r="G2298">
        <v>6</v>
      </c>
      <c r="H2298">
        <v>377</v>
      </c>
      <c r="I2298" s="6">
        <v>0</v>
      </c>
      <c r="J2298">
        <v>3</v>
      </c>
      <c r="K2298" t="str">
        <f>_xlfn.XLOOKUP(fCompras!F2298,dComprador!$A$2:$A$7,dComprador!$B$2:$B$7)</f>
        <v>Lira</v>
      </c>
      <c r="L2298" t="str">
        <f>_xlfn.XLOOKUP(J2298,dFornecedor!$A$2:$A$6,dFornecedor!$B$2:$B$6)</f>
        <v>StepUp</v>
      </c>
      <c r="M2298" t="str">
        <f>_xlfn.XLOOKUP(G2298,dMateriaPrima!$A$2:$A$12,dMateriaPrima!$B$2:$B$12)</f>
        <v>Fio Algodão</v>
      </c>
      <c r="N2298" s="2">
        <f>_xlfn.XLOOKUP(G2298,dMateriaPrima!$A$2:$A$12,dMateriaPrima!$C$2:$C$12)</f>
        <v>55.9</v>
      </c>
      <c r="O2298" s="3">
        <f t="shared" si="175"/>
        <v>21074.3</v>
      </c>
      <c r="P2298" s="4">
        <f t="shared" si="176"/>
        <v>0</v>
      </c>
      <c r="Q2298" s="3">
        <f t="shared" si="177"/>
        <v>21074.3</v>
      </c>
      <c r="R2298" t="str">
        <f t="shared" si="178"/>
        <v>Em atraso</v>
      </c>
      <c r="S2298" s="5">
        <f t="shared" si="179"/>
        <v>1</v>
      </c>
    </row>
    <row r="2299" spans="1:19" x14ac:dyDescent="0.25">
      <c r="A2299">
        <v>2298</v>
      </c>
      <c r="B2299" s="1">
        <v>43805</v>
      </c>
      <c r="C2299" s="1">
        <v>43809</v>
      </c>
      <c r="D2299" s="1">
        <v>43812</v>
      </c>
      <c r="E2299" s="1">
        <v>43814</v>
      </c>
      <c r="F2299">
        <v>4</v>
      </c>
      <c r="G2299">
        <v>5</v>
      </c>
      <c r="H2299">
        <v>20</v>
      </c>
      <c r="I2299" s="6">
        <v>0</v>
      </c>
      <c r="J2299">
        <v>1</v>
      </c>
      <c r="K2299" t="str">
        <f>_xlfn.XLOOKUP(fCompras!F2299,dComprador!$A$2:$A$7,dComprador!$B$2:$B$7)</f>
        <v>Lira</v>
      </c>
      <c r="L2299" t="str">
        <f>_xlfn.XLOOKUP(J2299,dFornecedor!$A$2:$A$6,dFornecedor!$B$2:$B$6)</f>
        <v>NorthShore</v>
      </c>
      <c r="M2299" t="str">
        <f>_xlfn.XLOOKUP(G2299,dMateriaPrima!$A$2:$A$12,dMateriaPrima!$B$2:$B$12)</f>
        <v>Areia</v>
      </c>
      <c r="N2299" s="2">
        <f>_xlfn.XLOOKUP(G2299,dMateriaPrima!$A$2:$A$12,dMateriaPrima!$C$2:$C$12)</f>
        <v>3.59</v>
      </c>
      <c r="O2299" s="3">
        <f t="shared" si="175"/>
        <v>71.8</v>
      </c>
      <c r="P2299" s="4">
        <f t="shared" si="176"/>
        <v>0</v>
      </c>
      <c r="Q2299" s="3">
        <f t="shared" si="177"/>
        <v>71.8</v>
      </c>
      <c r="R2299" t="str">
        <f t="shared" si="178"/>
        <v>Em atraso</v>
      </c>
      <c r="S2299" s="5">
        <f t="shared" si="179"/>
        <v>2</v>
      </c>
    </row>
    <row r="2300" spans="1:19" x14ac:dyDescent="0.25">
      <c r="A2300">
        <v>2299</v>
      </c>
      <c r="B2300" s="1">
        <v>43805</v>
      </c>
      <c r="C2300" s="1">
        <v>43805</v>
      </c>
      <c r="D2300" s="1">
        <v>43813</v>
      </c>
      <c r="E2300" s="1">
        <v>43815</v>
      </c>
      <c r="F2300">
        <v>4</v>
      </c>
      <c r="G2300">
        <v>7</v>
      </c>
      <c r="H2300">
        <v>13</v>
      </c>
      <c r="I2300" s="6">
        <v>0</v>
      </c>
      <c r="J2300">
        <v>2</v>
      </c>
      <c r="K2300" t="str">
        <f>_xlfn.XLOOKUP(fCompras!F2300,dComprador!$A$2:$A$7,dComprador!$B$2:$B$7)</f>
        <v>Lira</v>
      </c>
      <c r="L2300" t="str">
        <f>_xlfn.XLOOKUP(J2300,dFornecedor!$A$2:$A$6,dFornecedor!$B$2:$B$6)</f>
        <v>Minerva</v>
      </c>
      <c r="M2300" t="str">
        <f>_xlfn.XLOOKUP(G2300,dMateriaPrima!$A$2:$A$12,dMateriaPrima!$B$2:$B$12)</f>
        <v>Poliéster</v>
      </c>
      <c r="N2300" s="2">
        <f>_xlfn.XLOOKUP(G2300,dMateriaPrima!$A$2:$A$12,dMateriaPrima!$C$2:$C$12)</f>
        <v>8</v>
      </c>
      <c r="O2300" s="3">
        <f t="shared" si="175"/>
        <v>104</v>
      </c>
      <c r="P2300" s="4">
        <f t="shared" si="176"/>
        <v>0</v>
      </c>
      <c r="Q2300" s="3">
        <f t="shared" si="177"/>
        <v>104</v>
      </c>
      <c r="R2300" t="str">
        <f t="shared" si="178"/>
        <v>Em atraso</v>
      </c>
      <c r="S2300" s="5">
        <f t="shared" si="179"/>
        <v>2</v>
      </c>
    </row>
    <row r="2301" spans="1:19" x14ac:dyDescent="0.25">
      <c r="A2301">
        <v>2300</v>
      </c>
      <c r="B2301" s="1">
        <v>43805</v>
      </c>
      <c r="C2301" s="1">
        <v>43814</v>
      </c>
      <c r="D2301" s="1">
        <v>43816</v>
      </c>
      <c r="E2301" s="1">
        <v>43819</v>
      </c>
      <c r="F2301">
        <v>4</v>
      </c>
      <c r="G2301">
        <v>5</v>
      </c>
      <c r="H2301">
        <v>341</v>
      </c>
      <c r="I2301" s="6">
        <v>0</v>
      </c>
      <c r="J2301">
        <v>3</v>
      </c>
      <c r="K2301" t="str">
        <f>_xlfn.XLOOKUP(fCompras!F2301,dComprador!$A$2:$A$7,dComprador!$B$2:$B$7)</f>
        <v>Lira</v>
      </c>
      <c r="L2301" t="str">
        <f>_xlfn.XLOOKUP(J2301,dFornecedor!$A$2:$A$6,dFornecedor!$B$2:$B$6)</f>
        <v>StepUp</v>
      </c>
      <c r="M2301" t="str">
        <f>_xlfn.XLOOKUP(G2301,dMateriaPrima!$A$2:$A$12,dMateriaPrima!$B$2:$B$12)</f>
        <v>Areia</v>
      </c>
      <c r="N2301" s="2">
        <f>_xlfn.XLOOKUP(G2301,dMateriaPrima!$A$2:$A$12,dMateriaPrima!$C$2:$C$12)</f>
        <v>3.59</v>
      </c>
      <c r="O2301" s="3">
        <f t="shared" si="175"/>
        <v>1224.19</v>
      </c>
      <c r="P2301" s="4">
        <f t="shared" si="176"/>
        <v>0</v>
      </c>
      <c r="Q2301" s="3">
        <f t="shared" si="177"/>
        <v>1224.19</v>
      </c>
      <c r="R2301" t="str">
        <f t="shared" si="178"/>
        <v>Em atraso</v>
      </c>
      <c r="S2301" s="5">
        <f t="shared" si="179"/>
        <v>3</v>
      </c>
    </row>
    <row r="2302" spans="1:19" x14ac:dyDescent="0.25">
      <c r="A2302">
        <v>2301</v>
      </c>
      <c r="B2302" s="1">
        <v>43805</v>
      </c>
      <c r="C2302" s="1">
        <v>43813</v>
      </c>
      <c r="D2302" s="1">
        <v>43822</v>
      </c>
      <c r="E2302" s="1">
        <v>43824</v>
      </c>
      <c r="F2302">
        <v>1</v>
      </c>
      <c r="G2302">
        <v>9</v>
      </c>
      <c r="H2302">
        <v>502</v>
      </c>
      <c r="I2302" s="6">
        <v>0</v>
      </c>
      <c r="J2302">
        <v>2</v>
      </c>
      <c r="K2302" t="str">
        <f>_xlfn.XLOOKUP(fCompras!F2302,dComprador!$A$2:$A$7,dComprador!$B$2:$B$7)</f>
        <v>Alon</v>
      </c>
      <c r="L2302" t="str">
        <f>_xlfn.XLOOKUP(J2302,dFornecedor!$A$2:$A$6,dFornecedor!$B$2:$B$6)</f>
        <v>Minerva</v>
      </c>
      <c r="M2302" t="str">
        <f>_xlfn.XLOOKUP(G2302,dMateriaPrima!$A$2:$A$12,dMateriaPrima!$B$2:$B$12)</f>
        <v>Couro</v>
      </c>
      <c r="N2302" s="2">
        <f>_xlfn.XLOOKUP(G2302,dMateriaPrima!$A$2:$A$12,dMateriaPrima!$C$2:$C$12)</f>
        <v>4.4000000000000004</v>
      </c>
      <c r="O2302" s="3">
        <f t="shared" si="175"/>
        <v>2208.8000000000002</v>
      </c>
      <c r="P2302" s="4">
        <f t="shared" si="176"/>
        <v>0</v>
      </c>
      <c r="Q2302" s="3">
        <f t="shared" si="177"/>
        <v>2208.8000000000002</v>
      </c>
      <c r="R2302" t="str">
        <f t="shared" si="178"/>
        <v>Em atraso</v>
      </c>
      <c r="S2302" s="5">
        <f t="shared" si="179"/>
        <v>2</v>
      </c>
    </row>
    <row r="2303" spans="1:19" x14ac:dyDescent="0.25">
      <c r="A2303">
        <v>2302</v>
      </c>
      <c r="B2303" s="1">
        <v>43805</v>
      </c>
      <c r="C2303" s="1">
        <v>43805</v>
      </c>
      <c r="D2303" s="1">
        <v>43823</v>
      </c>
      <c r="E2303" s="1">
        <v>43821</v>
      </c>
      <c r="F2303">
        <v>1</v>
      </c>
      <c r="G2303">
        <v>5</v>
      </c>
      <c r="H2303">
        <v>20</v>
      </c>
      <c r="I2303" s="6">
        <v>0</v>
      </c>
      <c r="J2303">
        <v>4</v>
      </c>
      <c r="K2303" t="str">
        <f>_xlfn.XLOOKUP(fCompras!F2303,dComprador!$A$2:$A$7,dComprador!$B$2:$B$7)</f>
        <v>Alon</v>
      </c>
      <c r="L2303" t="str">
        <f>_xlfn.XLOOKUP(J2303,dFornecedor!$A$2:$A$6,dFornecedor!$B$2:$B$6)</f>
        <v>AlphaOmega</v>
      </c>
      <c r="M2303" t="str">
        <f>_xlfn.XLOOKUP(G2303,dMateriaPrima!$A$2:$A$12,dMateriaPrima!$B$2:$B$12)</f>
        <v>Areia</v>
      </c>
      <c r="N2303" s="2">
        <f>_xlfn.XLOOKUP(G2303,dMateriaPrima!$A$2:$A$12,dMateriaPrima!$C$2:$C$12)</f>
        <v>3.59</v>
      </c>
      <c r="O2303" s="3">
        <f t="shared" si="175"/>
        <v>71.8</v>
      </c>
      <c r="P2303" s="4">
        <f t="shared" si="176"/>
        <v>0</v>
      </c>
      <c r="Q2303" s="3">
        <f t="shared" si="177"/>
        <v>71.8</v>
      </c>
      <c r="R2303" t="str">
        <f t="shared" si="178"/>
        <v>No prazo</v>
      </c>
      <c r="S2303" s="5">
        <f t="shared" si="179"/>
        <v>0</v>
      </c>
    </row>
    <row r="2304" spans="1:19" x14ac:dyDescent="0.25">
      <c r="A2304">
        <v>2303</v>
      </c>
      <c r="B2304" s="1">
        <v>43805</v>
      </c>
      <c r="C2304" s="1">
        <v>43812</v>
      </c>
      <c r="D2304" s="1">
        <v>43821</v>
      </c>
      <c r="E2304" s="1">
        <v>43825</v>
      </c>
      <c r="F2304">
        <v>1</v>
      </c>
      <c r="G2304">
        <v>9</v>
      </c>
      <c r="H2304">
        <v>435</v>
      </c>
      <c r="I2304" s="6">
        <v>0</v>
      </c>
      <c r="J2304">
        <v>2</v>
      </c>
      <c r="K2304" t="str">
        <f>_xlfn.XLOOKUP(fCompras!F2304,dComprador!$A$2:$A$7,dComprador!$B$2:$B$7)</f>
        <v>Alon</v>
      </c>
      <c r="L2304" t="str">
        <f>_xlfn.XLOOKUP(J2304,dFornecedor!$A$2:$A$6,dFornecedor!$B$2:$B$6)</f>
        <v>Minerva</v>
      </c>
      <c r="M2304" t="str">
        <f>_xlfn.XLOOKUP(G2304,dMateriaPrima!$A$2:$A$12,dMateriaPrima!$B$2:$B$12)</f>
        <v>Couro</v>
      </c>
      <c r="N2304" s="2">
        <f>_xlfn.XLOOKUP(G2304,dMateriaPrima!$A$2:$A$12,dMateriaPrima!$C$2:$C$12)</f>
        <v>4.4000000000000004</v>
      </c>
      <c r="O2304" s="3">
        <f t="shared" si="175"/>
        <v>1914.0000000000002</v>
      </c>
      <c r="P2304" s="4">
        <f t="shared" si="176"/>
        <v>0</v>
      </c>
      <c r="Q2304" s="3">
        <f t="shared" si="177"/>
        <v>1914.0000000000002</v>
      </c>
      <c r="R2304" t="str">
        <f t="shared" si="178"/>
        <v>Em atraso</v>
      </c>
      <c r="S2304" s="5">
        <f t="shared" si="179"/>
        <v>4</v>
      </c>
    </row>
    <row r="2305" spans="1:19" x14ac:dyDescent="0.25">
      <c r="A2305">
        <v>2304</v>
      </c>
      <c r="B2305" s="1">
        <v>43805</v>
      </c>
      <c r="C2305" s="1">
        <v>43805</v>
      </c>
      <c r="D2305" s="1">
        <v>43822</v>
      </c>
      <c r="E2305" s="1">
        <v>43826</v>
      </c>
      <c r="F2305">
        <v>1</v>
      </c>
      <c r="G2305">
        <v>5</v>
      </c>
      <c r="H2305">
        <v>189</v>
      </c>
      <c r="I2305" s="6">
        <v>0</v>
      </c>
      <c r="J2305">
        <v>4</v>
      </c>
      <c r="K2305" t="str">
        <f>_xlfn.XLOOKUP(fCompras!F2305,dComprador!$A$2:$A$7,dComprador!$B$2:$B$7)</f>
        <v>Alon</v>
      </c>
      <c r="L2305" t="str">
        <f>_xlfn.XLOOKUP(J2305,dFornecedor!$A$2:$A$6,dFornecedor!$B$2:$B$6)</f>
        <v>AlphaOmega</v>
      </c>
      <c r="M2305" t="str">
        <f>_xlfn.XLOOKUP(G2305,dMateriaPrima!$A$2:$A$12,dMateriaPrima!$B$2:$B$12)</f>
        <v>Areia</v>
      </c>
      <c r="N2305" s="2">
        <f>_xlfn.XLOOKUP(G2305,dMateriaPrima!$A$2:$A$12,dMateriaPrima!$C$2:$C$12)</f>
        <v>3.59</v>
      </c>
      <c r="O2305" s="3">
        <f t="shared" si="175"/>
        <v>678.51</v>
      </c>
      <c r="P2305" s="4">
        <f t="shared" si="176"/>
        <v>0</v>
      </c>
      <c r="Q2305" s="3">
        <f t="shared" si="177"/>
        <v>678.51</v>
      </c>
      <c r="R2305" t="str">
        <f t="shared" si="178"/>
        <v>Em atraso</v>
      </c>
      <c r="S2305" s="5">
        <f t="shared" si="179"/>
        <v>4</v>
      </c>
    </row>
    <row r="2306" spans="1:19" x14ac:dyDescent="0.25">
      <c r="A2306">
        <v>2305</v>
      </c>
      <c r="B2306" s="1">
        <v>43805</v>
      </c>
      <c r="C2306" s="1">
        <v>43807</v>
      </c>
      <c r="D2306" s="1">
        <v>43835</v>
      </c>
      <c r="E2306" s="1">
        <v>43838</v>
      </c>
      <c r="F2306">
        <v>1</v>
      </c>
      <c r="G2306">
        <v>4</v>
      </c>
      <c r="H2306">
        <v>342</v>
      </c>
      <c r="I2306" s="6">
        <v>0</v>
      </c>
      <c r="J2306">
        <v>5</v>
      </c>
      <c r="K2306" t="str">
        <f>_xlfn.XLOOKUP(fCompras!F2306,dComprador!$A$2:$A$7,dComprador!$B$2:$B$7)</f>
        <v>Alon</v>
      </c>
      <c r="L2306" t="str">
        <f>_xlfn.XLOOKUP(J2306,dFornecedor!$A$2:$A$6,dFornecedor!$B$2:$B$6)</f>
        <v>Atlas</v>
      </c>
      <c r="M2306" t="str">
        <f>_xlfn.XLOOKUP(G2306,dMateriaPrima!$A$2:$A$12,dMateriaPrima!$B$2:$B$12)</f>
        <v>Madeira</v>
      </c>
      <c r="N2306" s="2">
        <f>_xlfn.XLOOKUP(G2306,dMateriaPrima!$A$2:$A$12,dMateriaPrima!$C$2:$C$12)</f>
        <v>168</v>
      </c>
      <c r="O2306" s="3">
        <f t="shared" si="175"/>
        <v>57456</v>
      </c>
      <c r="P2306" s="4">
        <f t="shared" si="176"/>
        <v>0</v>
      </c>
      <c r="Q2306" s="3">
        <f t="shared" si="177"/>
        <v>57456</v>
      </c>
      <c r="R2306" t="str">
        <f t="shared" si="178"/>
        <v>Em atraso</v>
      </c>
      <c r="S2306" s="5">
        <f t="shared" si="179"/>
        <v>3</v>
      </c>
    </row>
    <row r="2307" spans="1:19" x14ac:dyDescent="0.25">
      <c r="A2307">
        <v>2306</v>
      </c>
      <c r="B2307" s="1">
        <v>43805</v>
      </c>
      <c r="C2307" s="1">
        <v>43805</v>
      </c>
      <c r="D2307" s="1">
        <v>43838</v>
      </c>
      <c r="E2307" s="1">
        <v>43840</v>
      </c>
      <c r="F2307">
        <v>1</v>
      </c>
      <c r="G2307">
        <v>9</v>
      </c>
      <c r="H2307">
        <v>278</v>
      </c>
      <c r="I2307" s="6">
        <v>0</v>
      </c>
      <c r="J2307">
        <v>2</v>
      </c>
      <c r="K2307" t="str">
        <f>_xlfn.XLOOKUP(fCompras!F2307,dComprador!$A$2:$A$7,dComprador!$B$2:$B$7)</f>
        <v>Alon</v>
      </c>
      <c r="L2307" t="str">
        <f>_xlfn.XLOOKUP(J2307,dFornecedor!$A$2:$A$6,dFornecedor!$B$2:$B$6)</f>
        <v>Minerva</v>
      </c>
      <c r="M2307" t="str">
        <f>_xlfn.XLOOKUP(G2307,dMateriaPrima!$A$2:$A$12,dMateriaPrima!$B$2:$B$12)</f>
        <v>Couro</v>
      </c>
      <c r="N2307" s="2">
        <f>_xlfn.XLOOKUP(G2307,dMateriaPrima!$A$2:$A$12,dMateriaPrima!$C$2:$C$12)</f>
        <v>4.4000000000000004</v>
      </c>
      <c r="O2307" s="3">
        <f t="shared" ref="O2307:O2370" si="180">PRODUCT(H2307,N2307)</f>
        <v>1223.2</v>
      </c>
      <c r="P2307" s="4">
        <f t="shared" ref="P2307:P2370" si="181">PRODUCT(O2307,I2307)</f>
        <v>0</v>
      </c>
      <c r="Q2307" s="3">
        <f t="shared" ref="Q2307:Q2370" si="182">O2307-P2307</f>
        <v>1223.2</v>
      </c>
      <c r="R2307" t="str">
        <f t="shared" ref="R2307:R2370" si="183">IF(E2307&lt;=D2307,"No prazo",IF(E2307&gt;D2307,"Em atraso"))</f>
        <v>Em atraso</v>
      </c>
      <c r="S2307" s="5">
        <f t="shared" ref="S2307:S2370" si="184">IF(E2307 &gt;D2307, E2307-D2307,0)</f>
        <v>2</v>
      </c>
    </row>
    <row r="2308" spans="1:19" x14ac:dyDescent="0.25">
      <c r="A2308">
        <v>2307</v>
      </c>
      <c r="B2308" s="1">
        <v>43805</v>
      </c>
      <c r="C2308" s="1">
        <v>43806</v>
      </c>
      <c r="D2308" s="1">
        <v>43826</v>
      </c>
      <c r="E2308" s="1">
        <v>43826</v>
      </c>
      <c r="F2308">
        <v>1</v>
      </c>
      <c r="G2308">
        <v>5</v>
      </c>
      <c r="H2308">
        <v>267</v>
      </c>
      <c r="I2308" s="6">
        <v>0</v>
      </c>
      <c r="J2308">
        <v>3</v>
      </c>
      <c r="K2308" t="str">
        <f>_xlfn.XLOOKUP(fCompras!F2308,dComprador!$A$2:$A$7,dComprador!$B$2:$B$7)</f>
        <v>Alon</v>
      </c>
      <c r="L2308" t="str">
        <f>_xlfn.XLOOKUP(J2308,dFornecedor!$A$2:$A$6,dFornecedor!$B$2:$B$6)</f>
        <v>StepUp</v>
      </c>
      <c r="M2308" t="str">
        <f>_xlfn.XLOOKUP(G2308,dMateriaPrima!$A$2:$A$12,dMateriaPrima!$B$2:$B$12)</f>
        <v>Areia</v>
      </c>
      <c r="N2308" s="2">
        <f>_xlfn.XLOOKUP(G2308,dMateriaPrima!$A$2:$A$12,dMateriaPrima!$C$2:$C$12)</f>
        <v>3.59</v>
      </c>
      <c r="O2308" s="3">
        <f t="shared" si="180"/>
        <v>958.53</v>
      </c>
      <c r="P2308" s="4">
        <f t="shared" si="181"/>
        <v>0</v>
      </c>
      <c r="Q2308" s="3">
        <f t="shared" si="182"/>
        <v>958.53</v>
      </c>
      <c r="R2308" t="str">
        <f t="shared" si="183"/>
        <v>No prazo</v>
      </c>
      <c r="S2308" s="5">
        <f t="shared" si="184"/>
        <v>0</v>
      </c>
    </row>
    <row r="2309" spans="1:19" x14ac:dyDescent="0.25">
      <c r="A2309">
        <v>2308</v>
      </c>
      <c r="B2309" s="1">
        <v>43806</v>
      </c>
      <c r="C2309" s="1">
        <v>43806</v>
      </c>
      <c r="D2309" s="1">
        <v>43837</v>
      </c>
      <c r="E2309" s="1">
        <v>43837</v>
      </c>
      <c r="F2309">
        <v>1</v>
      </c>
      <c r="G2309">
        <v>7</v>
      </c>
      <c r="H2309">
        <v>209</v>
      </c>
      <c r="I2309" s="6">
        <v>0.28000000000000003</v>
      </c>
      <c r="J2309">
        <v>2</v>
      </c>
      <c r="K2309" t="str">
        <f>_xlfn.XLOOKUP(fCompras!F2309,dComprador!$A$2:$A$7,dComprador!$B$2:$B$7)</f>
        <v>Alon</v>
      </c>
      <c r="L2309" t="str">
        <f>_xlfn.XLOOKUP(J2309,dFornecedor!$A$2:$A$6,dFornecedor!$B$2:$B$6)</f>
        <v>Minerva</v>
      </c>
      <c r="M2309" t="str">
        <f>_xlfn.XLOOKUP(G2309,dMateriaPrima!$A$2:$A$12,dMateriaPrima!$B$2:$B$12)</f>
        <v>Poliéster</v>
      </c>
      <c r="N2309" s="2">
        <f>_xlfn.XLOOKUP(G2309,dMateriaPrima!$A$2:$A$12,dMateriaPrima!$C$2:$C$12)</f>
        <v>8</v>
      </c>
      <c r="O2309" s="3">
        <f t="shared" si="180"/>
        <v>1672</v>
      </c>
      <c r="P2309" s="4">
        <f t="shared" si="181"/>
        <v>468.16</v>
      </c>
      <c r="Q2309" s="3">
        <f t="shared" si="182"/>
        <v>1203.8399999999999</v>
      </c>
      <c r="R2309" t="str">
        <f t="shared" si="183"/>
        <v>No prazo</v>
      </c>
      <c r="S2309" s="5">
        <f t="shared" si="184"/>
        <v>0</v>
      </c>
    </row>
    <row r="2310" spans="1:19" x14ac:dyDescent="0.25">
      <c r="A2310">
        <v>2309</v>
      </c>
      <c r="B2310" s="1">
        <v>43806</v>
      </c>
      <c r="C2310" s="1">
        <v>43807</v>
      </c>
      <c r="D2310" s="1">
        <v>43838</v>
      </c>
      <c r="E2310" s="1">
        <v>43842</v>
      </c>
      <c r="F2310">
        <v>1</v>
      </c>
      <c r="G2310">
        <v>9</v>
      </c>
      <c r="H2310">
        <v>18</v>
      </c>
      <c r="I2310" s="6">
        <v>0</v>
      </c>
      <c r="J2310">
        <v>3</v>
      </c>
      <c r="K2310" t="str">
        <f>_xlfn.XLOOKUP(fCompras!F2310,dComprador!$A$2:$A$7,dComprador!$B$2:$B$7)</f>
        <v>Alon</v>
      </c>
      <c r="L2310" t="str">
        <f>_xlfn.XLOOKUP(J2310,dFornecedor!$A$2:$A$6,dFornecedor!$B$2:$B$6)</f>
        <v>StepUp</v>
      </c>
      <c r="M2310" t="str">
        <f>_xlfn.XLOOKUP(G2310,dMateriaPrima!$A$2:$A$12,dMateriaPrima!$B$2:$B$12)</f>
        <v>Couro</v>
      </c>
      <c r="N2310" s="2">
        <f>_xlfn.XLOOKUP(G2310,dMateriaPrima!$A$2:$A$12,dMateriaPrima!$C$2:$C$12)</f>
        <v>4.4000000000000004</v>
      </c>
      <c r="O2310" s="3">
        <f t="shared" si="180"/>
        <v>79.2</v>
      </c>
      <c r="P2310" s="4">
        <f t="shared" si="181"/>
        <v>0</v>
      </c>
      <c r="Q2310" s="3">
        <f t="shared" si="182"/>
        <v>79.2</v>
      </c>
      <c r="R2310" t="str">
        <f t="shared" si="183"/>
        <v>Em atraso</v>
      </c>
      <c r="S2310" s="5">
        <f t="shared" si="184"/>
        <v>4</v>
      </c>
    </row>
    <row r="2311" spans="1:19" x14ac:dyDescent="0.25">
      <c r="A2311">
        <v>2310</v>
      </c>
      <c r="B2311" s="1">
        <v>43806</v>
      </c>
      <c r="C2311" s="1">
        <v>43811</v>
      </c>
      <c r="D2311" s="1">
        <v>43817</v>
      </c>
      <c r="E2311" s="1">
        <v>43822</v>
      </c>
      <c r="F2311">
        <v>4</v>
      </c>
      <c r="G2311">
        <v>1</v>
      </c>
      <c r="H2311">
        <v>177</v>
      </c>
      <c r="I2311" s="6">
        <v>0</v>
      </c>
      <c r="J2311">
        <v>5</v>
      </c>
      <c r="K2311" t="str">
        <f>_xlfn.XLOOKUP(fCompras!F2311,dComprador!$A$2:$A$7,dComprador!$B$2:$B$7)</f>
        <v>Lira</v>
      </c>
      <c r="L2311" t="str">
        <f>_xlfn.XLOOKUP(J2311,dFornecedor!$A$2:$A$6,dFornecedor!$B$2:$B$6)</f>
        <v>Atlas</v>
      </c>
      <c r="M2311" t="str">
        <f>_xlfn.XLOOKUP(G2311,dMateriaPrima!$A$2:$A$12,dMateriaPrima!$B$2:$B$12)</f>
        <v>Tecido</v>
      </c>
      <c r="N2311" s="2">
        <f>_xlfn.XLOOKUP(G2311,dMateriaPrima!$A$2:$A$12,dMateriaPrima!$C$2:$C$12)</f>
        <v>18</v>
      </c>
      <c r="O2311" s="3">
        <f t="shared" si="180"/>
        <v>3186</v>
      </c>
      <c r="P2311" s="4">
        <f t="shared" si="181"/>
        <v>0</v>
      </c>
      <c r="Q2311" s="3">
        <f t="shared" si="182"/>
        <v>3186</v>
      </c>
      <c r="R2311" t="str">
        <f t="shared" si="183"/>
        <v>Em atraso</v>
      </c>
      <c r="S2311" s="5">
        <f t="shared" si="184"/>
        <v>5</v>
      </c>
    </row>
    <row r="2312" spans="1:19" x14ac:dyDescent="0.25">
      <c r="A2312">
        <v>2311</v>
      </c>
      <c r="B2312" s="1">
        <v>43806</v>
      </c>
      <c r="C2312" s="1">
        <v>43809</v>
      </c>
      <c r="D2312" s="1">
        <v>43826</v>
      </c>
      <c r="E2312" s="1">
        <v>43825</v>
      </c>
      <c r="F2312">
        <v>1</v>
      </c>
      <c r="G2312">
        <v>7</v>
      </c>
      <c r="H2312">
        <v>174</v>
      </c>
      <c r="I2312" s="6">
        <v>0</v>
      </c>
      <c r="J2312">
        <v>1</v>
      </c>
      <c r="K2312" t="str">
        <f>_xlfn.XLOOKUP(fCompras!F2312,dComprador!$A$2:$A$7,dComprador!$B$2:$B$7)</f>
        <v>Alon</v>
      </c>
      <c r="L2312" t="str">
        <f>_xlfn.XLOOKUP(J2312,dFornecedor!$A$2:$A$6,dFornecedor!$B$2:$B$6)</f>
        <v>NorthShore</v>
      </c>
      <c r="M2312" t="str">
        <f>_xlfn.XLOOKUP(G2312,dMateriaPrima!$A$2:$A$12,dMateriaPrima!$B$2:$B$12)</f>
        <v>Poliéster</v>
      </c>
      <c r="N2312" s="2">
        <f>_xlfn.XLOOKUP(G2312,dMateriaPrima!$A$2:$A$12,dMateriaPrima!$C$2:$C$12)</f>
        <v>8</v>
      </c>
      <c r="O2312" s="3">
        <f t="shared" si="180"/>
        <v>1392</v>
      </c>
      <c r="P2312" s="4">
        <f t="shared" si="181"/>
        <v>0</v>
      </c>
      <c r="Q2312" s="3">
        <f t="shared" si="182"/>
        <v>1392</v>
      </c>
      <c r="R2312" t="str">
        <f t="shared" si="183"/>
        <v>No prazo</v>
      </c>
      <c r="S2312" s="5">
        <f t="shared" si="184"/>
        <v>0</v>
      </c>
    </row>
    <row r="2313" spans="1:19" x14ac:dyDescent="0.25">
      <c r="A2313">
        <v>2312</v>
      </c>
      <c r="B2313" s="1">
        <v>43806</v>
      </c>
      <c r="C2313" s="1">
        <v>43807</v>
      </c>
      <c r="D2313" s="1">
        <v>43822</v>
      </c>
      <c r="E2313" s="1">
        <v>43824</v>
      </c>
      <c r="F2313">
        <v>1</v>
      </c>
      <c r="G2313">
        <v>9</v>
      </c>
      <c r="H2313">
        <v>496</v>
      </c>
      <c r="I2313" s="6">
        <v>0</v>
      </c>
      <c r="J2313">
        <v>4</v>
      </c>
      <c r="K2313" t="str">
        <f>_xlfn.XLOOKUP(fCompras!F2313,dComprador!$A$2:$A$7,dComprador!$B$2:$B$7)</f>
        <v>Alon</v>
      </c>
      <c r="L2313" t="str">
        <f>_xlfn.XLOOKUP(J2313,dFornecedor!$A$2:$A$6,dFornecedor!$B$2:$B$6)</f>
        <v>AlphaOmega</v>
      </c>
      <c r="M2313" t="str">
        <f>_xlfn.XLOOKUP(G2313,dMateriaPrima!$A$2:$A$12,dMateriaPrima!$B$2:$B$12)</f>
        <v>Couro</v>
      </c>
      <c r="N2313" s="2">
        <f>_xlfn.XLOOKUP(G2313,dMateriaPrima!$A$2:$A$12,dMateriaPrima!$C$2:$C$12)</f>
        <v>4.4000000000000004</v>
      </c>
      <c r="O2313" s="3">
        <f t="shared" si="180"/>
        <v>2182.4</v>
      </c>
      <c r="P2313" s="4">
        <f t="shared" si="181"/>
        <v>0</v>
      </c>
      <c r="Q2313" s="3">
        <f t="shared" si="182"/>
        <v>2182.4</v>
      </c>
      <c r="R2313" t="str">
        <f t="shared" si="183"/>
        <v>Em atraso</v>
      </c>
      <c r="S2313" s="5">
        <f t="shared" si="184"/>
        <v>2</v>
      </c>
    </row>
    <row r="2314" spans="1:19" x14ac:dyDescent="0.25">
      <c r="A2314">
        <v>2313</v>
      </c>
      <c r="B2314" s="1">
        <v>43806</v>
      </c>
      <c r="C2314" s="1">
        <v>43807</v>
      </c>
      <c r="D2314" s="1">
        <v>43829</v>
      </c>
      <c r="E2314" s="1">
        <v>43828</v>
      </c>
      <c r="F2314">
        <v>1</v>
      </c>
      <c r="G2314">
        <v>1</v>
      </c>
      <c r="H2314">
        <v>180</v>
      </c>
      <c r="I2314" s="6">
        <v>0</v>
      </c>
      <c r="J2314">
        <v>3</v>
      </c>
      <c r="K2314" t="str">
        <f>_xlfn.XLOOKUP(fCompras!F2314,dComprador!$A$2:$A$7,dComprador!$B$2:$B$7)</f>
        <v>Alon</v>
      </c>
      <c r="L2314" t="str">
        <f>_xlfn.XLOOKUP(J2314,dFornecedor!$A$2:$A$6,dFornecedor!$B$2:$B$6)</f>
        <v>StepUp</v>
      </c>
      <c r="M2314" t="str">
        <f>_xlfn.XLOOKUP(G2314,dMateriaPrima!$A$2:$A$12,dMateriaPrima!$B$2:$B$12)</f>
        <v>Tecido</v>
      </c>
      <c r="N2314" s="2">
        <f>_xlfn.XLOOKUP(G2314,dMateriaPrima!$A$2:$A$12,dMateriaPrima!$C$2:$C$12)</f>
        <v>18</v>
      </c>
      <c r="O2314" s="3">
        <f t="shared" si="180"/>
        <v>3240</v>
      </c>
      <c r="P2314" s="4">
        <f t="shared" si="181"/>
        <v>0</v>
      </c>
      <c r="Q2314" s="3">
        <f t="shared" si="182"/>
        <v>3240</v>
      </c>
      <c r="R2314" t="str">
        <f t="shared" si="183"/>
        <v>No prazo</v>
      </c>
      <c r="S2314" s="5">
        <f t="shared" si="184"/>
        <v>0</v>
      </c>
    </row>
    <row r="2315" spans="1:19" x14ac:dyDescent="0.25">
      <c r="A2315">
        <v>2314</v>
      </c>
      <c r="B2315" s="1">
        <v>43806</v>
      </c>
      <c r="C2315" s="1">
        <v>43813</v>
      </c>
      <c r="D2315" s="1">
        <v>43828</v>
      </c>
      <c r="E2315" s="1">
        <v>43830</v>
      </c>
      <c r="F2315">
        <v>1</v>
      </c>
      <c r="G2315">
        <v>5</v>
      </c>
      <c r="H2315">
        <v>512</v>
      </c>
      <c r="I2315" s="6">
        <v>0</v>
      </c>
      <c r="J2315">
        <v>2</v>
      </c>
      <c r="K2315" t="str">
        <f>_xlfn.XLOOKUP(fCompras!F2315,dComprador!$A$2:$A$7,dComprador!$B$2:$B$7)</f>
        <v>Alon</v>
      </c>
      <c r="L2315" t="str">
        <f>_xlfn.XLOOKUP(J2315,dFornecedor!$A$2:$A$6,dFornecedor!$B$2:$B$6)</f>
        <v>Minerva</v>
      </c>
      <c r="M2315" t="str">
        <f>_xlfn.XLOOKUP(G2315,dMateriaPrima!$A$2:$A$12,dMateriaPrima!$B$2:$B$12)</f>
        <v>Areia</v>
      </c>
      <c r="N2315" s="2">
        <f>_xlfn.XLOOKUP(G2315,dMateriaPrima!$A$2:$A$12,dMateriaPrima!$C$2:$C$12)</f>
        <v>3.59</v>
      </c>
      <c r="O2315" s="3">
        <f t="shared" si="180"/>
        <v>1838.08</v>
      </c>
      <c r="P2315" s="4">
        <f t="shared" si="181"/>
        <v>0</v>
      </c>
      <c r="Q2315" s="3">
        <f t="shared" si="182"/>
        <v>1838.08</v>
      </c>
      <c r="R2315" t="str">
        <f t="shared" si="183"/>
        <v>Em atraso</v>
      </c>
      <c r="S2315" s="5">
        <f t="shared" si="184"/>
        <v>2</v>
      </c>
    </row>
    <row r="2316" spans="1:19" x14ac:dyDescent="0.25">
      <c r="A2316">
        <v>2315</v>
      </c>
      <c r="B2316" s="1">
        <v>43807</v>
      </c>
      <c r="C2316" s="1">
        <v>43809</v>
      </c>
      <c r="D2316" s="1">
        <v>43814</v>
      </c>
      <c r="E2316" s="1">
        <v>43814</v>
      </c>
      <c r="F2316">
        <v>4</v>
      </c>
      <c r="G2316">
        <v>7</v>
      </c>
      <c r="H2316">
        <v>6</v>
      </c>
      <c r="I2316" s="6">
        <v>0</v>
      </c>
      <c r="J2316">
        <v>1</v>
      </c>
      <c r="K2316" t="str">
        <f>_xlfn.XLOOKUP(fCompras!F2316,dComprador!$A$2:$A$7,dComprador!$B$2:$B$7)</f>
        <v>Lira</v>
      </c>
      <c r="L2316" t="str">
        <f>_xlfn.XLOOKUP(J2316,dFornecedor!$A$2:$A$6,dFornecedor!$B$2:$B$6)</f>
        <v>NorthShore</v>
      </c>
      <c r="M2316" t="str">
        <f>_xlfn.XLOOKUP(G2316,dMateriaPrima!$A$2:$A$12,dMateriaPrima!$B$2:$B$12)</f>
        <v>Poliéster</v>
      </c>
      <c r="N2316" s="2">
        <f>_xlfn.XLOOKUP(G2316,dMateriaPrima!$A$2:$A$12,dMateriaPrima!$C$2:$C$12)</f>
        <v>8</v>
      </c>
      <c r="O2316" s="3">
        <f t="shared" si="180"/>
        <v>48</v>
      </c>
      <c r="P2316" s="4">
        <f t="shared" si="181"/>
        <v>0</v>
      </c>
      <c r="Q2316" s="3">
        <f t="shared" si="182"/>
        <v>48</v>
      </c>
      <c r="R2316" t="str">
        <f t="shared" si="183"/>
        <v>No prazo</v>
      </c>
      <c r="S2316" s="5">
        <f t="shared" si="184"/>
        <v>0</v>
      </c>
    </row>
    <row r="2317" spans="1:19" x14ac:dyDescent="0.25">
      <c r="A2317">
        <v>2316</v>
      </c>
      <c r="B2317" s="1">
        <v>43807</v>
      </c>
      <c r="C2317" s="1">
        <v>43820</v>
      </c>
      <c r="D2317" s="1">
        <v>43834</v>
      </c>
      <c r="E2317" s="1">
        <v>43836</v>
      </c>
      <c r="F2317">
        <v>1</v>
      </c>
      <c r="G2317">
        <v>8</v>
      </c>
      <c r="H2317">
        <v>24</v>
      </c>
      <c r="I2317" s="6">
        <v>0</v>
      </c>
      <c r="J2317">
        <v>1</v>
      </c>
      <c r="K2317" t="str">
        <f>_xlfn.XLOOKUP(fCompras!F2317,dComprador!$A$2:$A$7,dComprador!$B$2:$B$7)</f>
        <v>Alon</v>
      </c>
      <c r="L2317" t="str">
        <f>_xlfn.XLOOKUP(J2317,dFornecedor!$A$2:$A$6,dFornecedor!$B$2:$B$6)</f>
        <v>NorthShore</v>
      </c>
      <c r="M2317" t="str">
        <f>_xlfn.XLOOKUP(G2317,dMateriaPrima!$A$2:$A$12,dMateriaPrima!$B$2:$B$12)</f>
        <v>Cimento</v>
      </c>
      <c r="N2317" s="2">
        <f>_xlfn.XLOOKUP(G2317,dMateriaPrima!$A$2:$A$12,dMateriaPrima!$C$2:$C$12)</f>
        <v>23</v>
      </c>
      <c r="O2317" s="3">
        <f t="shared" si="180"/>
        <v>552</v>
      </c>
      <c r="P2317" s="4">
        <f t="shared" si="181"/>
        <v>0</v>
      </c>
      <c r="Q2317" s="3">
        <f t="shared" si="182"/>
        <v>552</v>
      </c>
      <c r="R2317" t="str">
        <f t="shared" si="183"/>
        <v>Em atraso</v>
      </c>
      <c r="S2317" s="5">
        <f t="shared" si="184"/>
        <v>2</v>
      </c>
    </row>
    <row r="2318" spans="1:19" x14ac:dyDescent="0.25">
      <c r="A2318">
        <v>2317</v>
      </c>
      <c r="B2318" s="1">
        <v>43807</v>
      </c>
      <c r="C2318" s="1">
        <v>43818</v>
      </c>
      <c r="D2318" s="1">
        <v>43818</v>
      </c>
      <c r="E2318" s="1">
        <v>43825</v>
      </c>
      <c r="F2318">
        <v>4</v>
      </c>
      <c r="G2318">
        <v>1</v>
      </c>
      <c r="H2318">
        <v>340</v>
      </c>
      <c r="I2318" s="6">
        <v>0.25</v>
      </c>
      <c r="J2318">
        <v>1</v>
      </c>
      <c r="K2318" t="str">
        <f>_xlfn.XLOOKUP(fCompras!F2318,dComprador!$A$2:$A$7,dComprador!$B$2:$B$7)</f>
        <v>Lira</v>
      </c>
      <c r="L2318" t="str">
        <f>_xlfn.XLOOKUP(J2318,dFornecedor!$A$2:$A$6,dFornecedor!$B$2:$B$6)</f>
        <v>NorthShore</v>
      </c>
      <c r="M2318" t="str">
        <f>_xlfn.XLOOKUP(G2318,dMateriaPrima!$A$2:$A$12,dMateriaPrima!$B$2:$B$12)</f>
        <v>Tecido</v>
      </c>
      <c r="N2318" s="2">
        <f>_xlfn.XLOOKUP(G2318,dMateriaPrima!$A$2:$A$12,dMateriaPrima!$C$2:$C$12)</f>
        <v>18</v>
      </c>
      <c r="O2318" s="3">
        <f t="shared" si="180"/>
        <v>6120</v>
      </c>
      <c r="P2318" s="4">
        <f t="shared" si="181"/>
        <v>1530</v>
      </c>
      <c r="Q2318" s="3">
        <f t="shared" si="182"/>
        <v>4590</v>
      </c>
      <c r="R2318" t="str">
        <f t="shared" si="183"/>
        <v>Em atraso</v>
      </c>
      <c r="S2318" s="5">
        <f t="shared" si="184"/>
        <v>7</v>
      </c>
    </row>
    <row r="2319" spans="1:19" x14ac:dyDescent="0.25">
      <c r="A2319">
        <v>2318</v>
      </c>
      <c r="B2319" s="1">
        <v>43807</v>
      </c>
      <c r="C2319" s="1">
        <v>43808</v>
      </c>
      <c r="D2319" s="1">
        <v>43815</v>
      </c>
      <c r="E2319" s="1">
        <v>43815</v>
      </c>
      <c r="F2319">
        <v>4</v>
      </c>
      <c r="G2319">
        <v>11</v>
      </c>
      <c r="H2319">
        <v>177</v>
      </c>
      <c r="I2319" s="6">
        <v>0</v>
      </c>
      <c r="J2319">
        <v>4</v>
      </c>
      <c r="K2319" t="str">
        <f>_xlfn.XLOOKUP(fCompras!F2319,dComprador!$A$2:$A$7,dComprador!$B$2:$B$7)</f>
        <v>Lira</v>
      </c>
      <c r="L2319" t="str">
        <f>_xlfn.XLOOKUP(J2319,dFornecedor!$A$2:$A$6,dFornecedor!$B$2:$B$6)</f>
        <v>AlphaOmega</v>
      </c>
      <c r="M2319" t="str">
        <f>_xlfn.XLOOKUP(G2319,dMateriaPrima!$A$2:$A$12,dMateriaPrima!$B$2:$B$12)</f>
        <v>Papel</v>
      </c>
      <c r="N2319" s="2">
        <f>_xlfn.XLOOKUP(G2319,dMateriaPrima!$A$2:$A$12,dMateriaPrima!$C$2:$C$12)</f>
        <v>9</v>
      </c>
      <c r="O2319" s="3">
        <f t="shared" si="180"/>
        <v>1593</v>
      </c>
      <c r="P2319" s="4">
        <f t="shared" si="181"/>
        <v>0</v>
      </c>
      <c r="Q2319" s="3">
        <f t="shared" si="182"/>
        <v>1593</v>
      </c>
      <c r="R2319" t="str">
        <f t="shared" si="183"/>
        <v>No prazo</v>
      </c>
      <c r="S2319" s="5">
        <f t="shared" si="184"/>
        <v>0</v>
      </c>
    </row>
    <row r="2320" spans="1:19" x14ac:dyDescent="0.25">
      <c r="A2320">
        <v>2319</v>
      </c>
      <c r="B2320" s="1">
        <v>43807</v>
      </c>
      <c r="C2320" s="1">
        <v>43807</v>
      </c>
      <c r="D2320" s="1">
        <v>43813</v>
      </c>
      <c r="E2320" s="1">
        <v>43813</v>
      </c>
      <c r="F2320">
        <v>4</v>
      </c>
      <c r="G2320">
        <v>5</v>
      </c>
      <c r="H2320">
        <v>393</v>
      </c>
      <c r="I2320" s="6">
        <v>0</v>
      </c>
      <c r="J2320">
        <v>2</v>
      </c>
      <c r="K2320" t="str">
        <f>_xlfn.XLOOKUP(fCompras!F2320,dComprador!$A$2:$A$7,dComprador!$B$2:$B$7)</f>
        <v>Lira</v>
      </c>
      <c r="L2320" t="str">
        <f>_xlfn.XLOOKUP(J2320,dFornecedor!$A$2:$A$6,dFornecedor!$B$2:$B$6)</f>
        <v>Minerva</v>
      </c>
      <c r="M2320" t="str">
        <f>_xlfn.XLOOKUP(G2320,dMateriaPrima!$A$2:$A$12,dMateriaPrima!$B$2:$B$12)</f>
        <v>Areia</v>
      </c>
      <c r="N2320" s="2">
        <f>_xlfn.XLOOKUP(G2320,dMateriaPrima!$A$2:$A$12,dMateriaPrima!$C$2:$C$12)</f>
        <v>3.59</v>
      </c>
      <c r="O2320" s="3">
        <f t="shared" si="180"/>
        <v>1410.87</v>
      </c>
      <c r="P2320" s="4">
        <f t="shared" si="181"/>
        <v>0</v>
      </c>
      <c r="Q2320" s="3">
        <f t="shared" si="182"/>
        <v>1410.87</v>
      </c>
      <c r="R2320" t="str">
        <f t="shared" si="183"/>
        <v>No prazo</v>
      </c>
      <c r="S2320" s="5">
        <f t="shared" si="184"/>
        <v>0</v>
      </c>
    </row>
    <row r="2321" spans="1:19" x14ac:dyDescent="0.25">
      <c r="A2321">
        <v>2320</v>
      </c>
      <c r="B2321" s="1">
        <v>43807</v>
      </c>
      <c r="C2321" s="1">
        <v>43807</v>
      </c>
      <c r="D2321" s="1">
        <v>43813</v>
      </c>
      <c r="E2321" s="1">
        <v>43817</v>
      </c>
      <c r="F2321">
        <v>4</v>
      </c>
      <c r="G2321">
        <v>7</v>
      </c>
      <c r="H2321">
        <v>22</v>
      </c>
      <c r="I2321" s="6">
        <v>0</v>
      </c>
      <c r="J2321">
        <v>5</v>
      </c>
      <c r="K2321" t="str">
        <f>_xlfn.XLOOKUP(fCompras!F2321,dComprador!$A$2:$A$7,dComprador!$B$2:$B$7)</f>
        <v>Lira</v>
      </c>
      <c r="L2321" t="str">
        <f>_xlfn.XLOOKUP(J2321,dFornecedor!$A$2:$A$6,dFornecedor!$B$2:$B$6)</f>
        <v>Atlas</v>
      </c>
      <c r="M2321" t="str">
        <f>_xlfn.XLOOKUP(G2321,dMateriaPrima!$A$2:$A$12,dMateriaPrima!$B$2:$B$12)</f>
        <v>Poliéster</v>
      </c>
      <c r="N2321" s="2">
        <f>_xlfn.XLOOKUP(G2321,dMateriaPrima!$A$2:$A$12,dMateriaPrima!$C$2:$C$12)</f>
        <v>8</v>
      </c>
      <c r="O2321" s="3">
        <f t="shared" si="180"/>
        <v>176</v>
      </c>
      <c r="P2321" s="4">
        <f t="shared" si="181"/>
        <v>0</v>
      </c>
      <c r="Q2321" s="3">
        <f t="shared" si="182"/>
        <v>176</v>
      </c>
      <c r="R2321" t="str">
        <f t="shared" si="183"/>
        <v>Em atraso</v>
      </c>
      <c r="S2321" s="5">
        <f t="shared" si="184"/>
        <v>4</v>
      </c>
    </row>
    <row r="2322" spans="1:19" x14ac:dyDescent="0.25">
      <c r="A2322">
        <v>2321</v>
      </c>
      <c r="B2322" s="1">
        <v>43807</v>
      </c>
      <c r="C2322" s="1">
        <v>43813</v>
      </c>
      <c r="D2322" s="1">
        <v>43826</v>
      </c>
      <c r="E2322" s="1">
        <v>43829</v>
      </c>
      <c r="F2322">
        <v>1</v>
      </c>
      <c r="G2322">
        <v>7</v>
      </c>
      <c r="H2322">
        <v>149</v>
      </c>
      <c r="I2322" s="6">
        <v>0</v>
      </c>
      <c r="J2322">
        <v>1</v>
      </c>
      <c r="K2322" t="str">
        <f>_xlfn.XLOOKUP(fCompras!F2322,dComprador!$A$2:$A$7,dComprador!$B$2:$B$7)</f>
        <v>Alon</v>
      </c>
      <c r="L2322" t="str">
        <f>_xlfn.XLOOKUP(J2322,dFornecedor!$A$2:$A$6,dFornecedor!$B$2:$B$6)</f>
        <v>NorthShore</v>
      </c>
      <c r="M2322" t="str">
        <f>_xlfn.XLOOKUP(G2322,dMateriaPrima!$A$2:$A$12,dMateriaPrima!$B$2:$B$12)</f>
        <v>Poliéster</v>
      </c>
      <c r="N2322" s="2">
        <f>_xlfn.XLOOKUP(G2322,dMateriaPrima!$A$2:$A$12,dMateriaPrima!$C$2:$C$12)</f>
        <v>8</v>
      </c>
      <c r="O2322" s="3">
        <f t="shared" si="180"/>
        <v>1192</v>
      </c>
      <c r="P2322" s="4">
        <f t="shared" si="181"/>
        <v>0</v>
      </c>
      <c r="Q2322" s="3">
        <f t="shared" si="182"/>
        <v>1192</v>
      </c>
      <c r="R2322" t="str">
        <f t="shared" si="183"/>
        <v>Em atraso</v>
      </c>
      <c r="S2322" s="5">
        <f t="shared" si="184"/>
        <v>3</v>
      </c>
    </row>
    <row r="2323" spans="1:19" x14ac:dyDescent="0.25">
      <c r="A2323">
        <v>2322</v>
      </c>
      <c r="B2323" s="1">
        <v>43807</v>
      </c>
      <c r="C2323" s="1">
        <v>43807</v>
      </c>
      <c r="D2323" s="1">
        <v>43825</v>
      </c>
      <c r="E2323" s="1">
        <v>43828</v>
      </c>
      <c r="F2323">
        <v>1</v>
      </c>
      <c r="G2323">
        <v>9</v>
      </c>
      <c r="H2323">
        <v>52</v>
      </c>
      <c r="I2323" s="6">
        <v>0</v>
      </c>
      <c r="J2323">
        <v>2</v>
      </c>
      <c r="K2323" t="str">
        <f>_xlfn.XLOOKUP(fCompras!F2323,dComprador!$A$2:$A$7,dComprador!$B$2:$B$7)</f>
        <v>Alon</v>
      </c>
      <c r="L2323" t="str">
        <f>_xlfn.XLOOKUP(J2323,dFornecedor!$A$2:$A$6,dFornecedor!$B$2:$B$6)</f>
        <v>Minerva</v>
      </c>
      <c r="M2323" t="str">
        <f>_xlfn.XLOOKUP(G2323,dMateriaPrima!$A$2:$A$12,dMateriaPrima!$B$2:$B$12)</f>
        <v>Couro</v>
      </c>
      <c r="N2323" s="2">
        <f>_xlfn.XLOOKUP(G2323,dMateriaPrima!$A$2:$A$12,dMateriaPrima!$C$2:$C$12)</f>
        <v>4.4000000000000004</v>
      </c>
      <c r="O2323" s="3">
        <f t="shared" si="180"/>
        <v>228.8</v>
      </c>
      <c r="P2323" s="4">
        <f t="shared" si="181"/>
        <v>0</v>
      </c>
      <c r="Q2323" s="3">
        <f t="shared" si="182"/>
        <v>228.8</v>
      </c>
      <c r="R2323" t="str">
        <f t="shared" si="183"/>
        <v>Em atraso</v>
      </c>
      <c r="S2323" s="5">
        <f t="shared" si="184"/>
        <v>3</v>
      </c>
    </row>
    <row r="2324" spans="1:19" x14ac:dyDescent="0.25">
      <c r="A2324">
        <v>2323</v>
      </c>
      <c r="B2324" s="1">
        <v>43807</v>
      </c>
      <c r="C2324" s="1">
        <v>43807</v>
      </c>
      <c r="D2324" s="1">
        <v>43823</v>
      </c>
      <c r="E2324" s="1">
        <v>43822</v>
      </c>
      <c r="F2324">
        <v>1</v>
      </c>
      <c r="G2324">
        <v>7</v>
      </c>
      <c r="H2324">
        <v>124</v>
      </c>
      <c r="I2324" s="6">
        <v>0</v>
      </c>
      <c r="J2324">
        <v>2</v>
      </c>
      <c r="K2324" t="str">
        <f>_xlfn.XLOOKUP(fCompras!F2324,dComprador!$A$2:$A$7,dComprador!$B$2:$B$7)</f>
        <v>Alon</v>
      </c>
      <c r="L2324" t="str">
        <f>_xlfn.XLOOKUP(J2324,dFornecedor!$A$2:$A$6,dFornecedor!$B$2:$B$6)</f>
        <v>Minerva</v>
      </c>
      <c r="M2324" t="str">
        <f>_xlfn.XLOOKUP(G2324,dMateriaPrima!$A$2:$A$12,dMateriaPrima!$B$2:$B$12)</f>
        <v>Poliéster</v>
      </c>
      <c r="N2324" s="2">
        <f>_xlfn.XLOOKUP(G2324,dMateriaPrima!$A$2:$A$12,dMateriaPrima!$C$2:$C$12)</f>
        <v>8</v>
      </c>
      <c r="O2324" s="3">
        <f t="shared" si="180"/>
        <v>992</v>
      </c>
      <c r="P2324" s="4">
        <f t="shared" si="181"/>
        <v>0</v>
      </c>
      <c r="Q2324" s="3">
        <f t="shared" si="182"/>
        <v>992</v>
      </c>
      <c r="R2324" t="str">
        <f t="shared" si="183"/>
        <v>No prazo</v>
      </c>
      <c r="S2324" s="5">
        <f t="shared" si="184"/>
        <v>0</v>
      </c>
    </row>
    <row r="2325" spans="1:19" x14ac:dyDescent="0.25">
      <c r="A2325">
        <v>2324</v>
      </c>
      <c r="B2325" s="1">
        <v>43807</v>
      </c>
      <c r="C2325" s="1">
        <v>43813</v>
      </c>
      <c r="D2325" s="1">
        <v>43824</v>
      </c>
      <c r="E2325" s="1">
        <v>43825</v>
      </c>
      <c r="F2325">
        <v>1</v>
      </c>
      <c r="G2325">
        <v>11</v>
      </c>
      <c r="H2325">
        <v>70</v>
      </c>
      <c r="I2325" s="6">
        <v>0</v>
      </c>
      <c r="J2325">
        <v>3</v>
      </c>
      <c r="K2325" t="str">
        <f>_xlfn.XLOOKUP(fCompras!F2325,dComprador!$A$2:$A$7,dComprador!$B$2:$B$7)</f>
        <v>Alon</v>
      </c>
      <c r="L2325" t="str">
        <f>_xlfn.XLOOKUP(J2325,dFornecedor!$A$2:$A$6,dFornecedor!$B$2:$B$6)</f>
        <v>StepUp</v>
      </c>
      <c r="M2325" t="str">
        <f>_xlfn.XLOOKUP(G2325,dMateriaPrima!$A$2:$A$12,dMateriaPrima!$B$2:$B$12)</f>
        <v>Papel</v>
      </c>
      <c r="N2325" s="2">
        <f>_xlfn.XLOOKUP(G2325,dMateriaPrima!$A$2:$A$12,dMateriaPrima!$C$2:$C$12)</f>
        <v>9</v>
      </c>
      <c r="O2325" s="3">
        <f t="shared" si="180"/>
        <v>630</v>
      </c>
      <c r="P2325" s="4">
        <f t="shared" si="181"/>
        <v>0</v>
      </c>
      <c r="Q2325" s="3">
        <f t="shared" si="182"/>
        <v>630</v>
      </c>
      <c r="R2325" t="str">
        <f t="shared" si="183"/>
        <v>Em atraso</v>
      </c>
      <c r="S2325" s="5">
        <f t="shared" si="184"/>
        <v>1</v>
      </c>
    </row>
    <row r="2326" spans="1:19" x14ac:dyDescent="0.25">
      <c r="A2326">
        <v>2325</v>
      </c>
      <c r="B2326" s="1">
        <v>43807</v>
      </c>
      <c r="C2326" s="1">
        <v>43807</v>
      </c>
      <c r="D2326" s="1">
        <v>43838</v>
      </c>
      <c r="E2326" s="1">
        <v>43840</v>
      </c>
      <c r="F2326">
        <v>1</v>
      </c>
      <c r="G2326">
        <v>10</v>
      </c>
      <c r="H2326">
        <v>390</v>
      </c>
      <c r="I2326" s="6">
        <v>0</v>
      </c>
      <c r="J2326">
        <v>4</v>
      </c>
      <c r="K2326" t="str">
        <f>_xlfn.XLOOKUP(fCompras!F2326,dComprador!$A$2:$A$7,dComprador!$B$2:$B$7)</f>
        <v>Alon</v>
      </c>
      <c r="L2326" t="str">
        <f>_xlfn.XLOOKUP(J2326,dFornecedor!$A$2:$A$6,dFornecedor!$B$2:$B$6)</f>
        <v>AlphaOmega</v>
      </c>
      <c r="M2326" t="str">
        <f>_xlfn.XLOOKUP(G2326,dMateriaPrima!$A$2:$A$12,dMateriaPrima!$B$2:$B$12)</f>
        <v>Pedra Britada</v>
      </c>
      <c r="N2326" s="2">
        <f>_xlfn.XLOOKUP(G2326,dMateriaPrima!$A$2:$A$12,dMateriaPrima!$C$2:$C$12)</f>
        <v>56</v>
      </c>
      <c r="O2326" s="3">
        <f t="shared" si="180"/>
        <v>21840</v>
      </c>
      <c r="P2326" s="4">
        <f t="shared" si="181"/>
        <v>0</v>
      </c>
      <c r="Q2326" s="3">
        <f t="shared" si="182"/>
        <v>21840</v>
      </c>
      <c r="R2326" t="str">
        <f t="shared" si="183"/>
        <v>Em atraso</v>
      </c>
      <c r="S2326" s="5">
        <f t="shared" si="184"/>
        <v>2</v>
      </c>
    </row>
    <row r="2327" spans="1:19" x14ac:dyDescent="0.25">
      <c r="A2327">
        <v>2326</v>
      </c>
      <c r="B2327" s="1">
        <v>43808</v>
      </c>
      <c r="C2327" s="1">
        <v>43815</v>
      </c>
      <c r="D2327" s="1">
        <v>43817</v>
      </c>
      <c r="E2327" s="1">
        <v>43823</v>
      </c>
      <c r="F2327">
        <v>4</v>
      </c>
      <c r="G2327">
        <v>5</v>
      </c>
      <c r="H2327">
        <v>195</v>
      </c>
      <c r="I2327" s="6">
        <v>0</v>
      </c>
      <c r="J2327">
        <v>5</v>
      </c>
      <c r="K2327" t="str">
        <f>_xlfn.XLOOKUP(fCompras!F2327,dComprador!$A$2:$A$7,dComprador!$B$2:$B$7)</f>
        <v>Lira</v>
      </c>
      <c r="L2327" t="str">
        <f>_xlfn.XLOOKUP(J2327,dFornecedor!$A$2:$A$6,dFornecedor!$B$2:$B$6)</f>
        <v>Atlas</v>
      </c>
      <c r="M2327" t="str">
        <f>_xlfn.XLOOKUP(G2327,dMateriaPrima!$A$2:$A$12,dMateriaPrima!$B$2:$B$12)</f>
        <v>Areia</v>
      </c>
      <c r="N2327" s="2">
        <f>_xlfn.XLOOKUP(G2327,dMateriaPrima!$A$2:$A$12,dMateriaPrima!$C$2:$C$12)</f>
        <v>3.59</v>
      </c>
      <c r="O2327" s="3">
        <f t="shared" si="180"/>
        <v>700.05</v>
      </c>
      <c r="P2327" s="4">
        <f t="shared" si="181"/>
        <v>0</v>
      </c>
      <c r="Q2327" s="3">
        <f t="shared" si="182"/>
        <v>700.05</v>
      </c>
      <c r="R2327" t="str">
        <f t="shared" si="183"/>
        <v>Em atraso</v>
      </c>
      <c r="S2327" s="5">
        <f t="shared" si="184"/>
        <v>6</v>
      </c>
    </row>
    <row r="2328" spans="1:19" x14ac:dyDescent="0.25">
      <c r="A2328">
        <v>2327</v>
      </c>
      <c r="B2328" s="1">
        <v>43808</v>
      </c>
      <c r="C2328" s="1">
        <v>43816</v>
      </c>
      <c r="D2328" s="1">
        <v>43820</v>
      </c>
      <c r="E2328" s="1">
        <v>43823</v>
      </c>
      <c r="F2328">
        <v>4</v>
      </c>
      <c r="G2328">
        <v>1</v>
      </c>
      <c r="H2328">
        <v>164</v>
      </c>
      <c r="I2328" s="6">
        <v>0</v>
      </c>
      <c r="J2328">
        <v>2</v>
      </c>
      <c r="K2328" t="str">
        <f>_xlfn.XLOOKUP(fCompras!F2328,dComprador!$A$2:$A$7,dComprador!$B$2:$B$7)</f>
        <v>Lira</v>
      </c>
      <c r="L2328" t="str">
        <f>_xlfn.XLOOKUP(J2328,dFornecedor!$A$2:$A$6,dFornecedor!$B$2:$B$6)</f>
        <v>Minerva</v>
      </c>
      <c r="M2328" t="str">
        <f>_xlfn.XLOOKUP(G2328,dMateriaPrima!$A$2:$A$12,dMateriaPrima!$B$2:$B$12)</f>
        <v>Tecido</v>
      </c>
      <c r="N2328" s="2">
        <f>_xlfn.XLOOKUP(G2328,dMateriaPrima!$A$2:$A$12,dMateriaPrima!$C$2:$C$12)</f>
        <v>18</v>
      </c>
      <c r="O2328" s="3">
        <f t="shared" si="180"/>
        <v>2952</v>
      </c>
      <c r="P2328" s="4">
        <f t="shared" si="181"/>
        <v>0</v>
      </c>
      <c r="Q2328" s="3">
        <f t="shared" si="182"/>
        <v>2952</v>
      </c>
      <c r="R2328" t="str">
        <f t="shared" si="183"/>
        <v>Em atraso</v>
      </c>
      <c r="S2328" s="5">
        <f t="shared" si="184"/>
        <v>3</v>
      </c>
    </row>
    <row r="2329" spans="1:19" x14ac:dyDescent="0.25">
      <c r="A2329">
        <v>2328</v>
      </c>
      <c r="B2329" s="1">
        <v>43808</v>
      </c>
      <c r="C2329" s="1">
        <v>43812</v>
      </c>
      <c r="D2329" s="1">
        <v>43820</v>
      </c>
      <c r="E2329" s="1">
        <v>43823</v>
      </c>
      <c r="F2329">
        <v>4</v>
      </c>
      <c r="G2329">
        <v>8</v>
      </c>
      <c r="H2329">
        <v>25</v>
      </c>
      <c r="I2329" s="6">
        <v>0.28999999999999998</v>
      </c>
      <c r="J2329">
        <v>5</v>
      </c>
      <c r="K2329" t="str">
        <f>_xlfn.XLOOKUP(fCompras!F2329,dComprador!$A$2:$A$7,dComprador!$B$2:$B$7)</f>
        <v>Lira</v>
      </c>
      <c r="L2329" t="str">
        <f>_xlfn.XLOOKUP(J2329,dFornecedor!$A$2:$A$6,dFornecedor!$B$2:$B$6)</f>
        <v>Atlas</v>
      </c>
      <c r="M2329" t="str">
        <f>_xlfn.XLOOKUP(G2329,dMateriaPrima!$A$2:$A$12,dMateriaPrima!$B$2:$B$12)</f>
        <v>Cimento</v>
      </c>
      <c r="N2329" s="2">
        <f>_xlfn.XLOOKUP(G2329,dMateriaPrima!$A$2:$A$12,dMateriaPrima!$C$2:$C$12)</f>
        <v>23</v>
      </c>
      <c r="O2329" s="3">
        <f t="shared" si="180"/>
        <v>575</v>
      </c>
      <c r="P2329" s="4">
        <f t="shared" si="181"/>
        <v>166.75</v>
      </c>
      <c r="Q2329" s="3">
        <f t="shared" si="182"/>
        <v>408.25</v>
      </c>
      <c r="R2329" t="str">
        <f t="shared" si="183"/>
        <v>Em atraso</v>
      </c>
      <c r="S2329" s="5">
        <f t="shared" si="184"/>
        <v>3</v>
      </c>
    </row>
    <row r="2330" spans="1:19" x14ac:dyDescent="0.25">
      <c r="A2330">
        <v>2329</v>
      </c>
      <c r="B2330" s="1">
        <v>43808</v>
      </c>
      <c r="C2330" s="1">
        <v>43817</v>
      </c>
      <c r="D2330" s="1">
        <v>43818</v>
      </c>
      <c r="E2330" s="1">
        <v>43824</v>
      </c>
      <c r="F2330">
        <v>4</v>
      </c>
      <c r="G2330">
        <v>8</v>
      </c>
      <c r="H2330">
        <v>170</v>
      </c>
      <c r="I2330" s="6">
        <v>0</v>
      </c>
      <c r="J2330">
        <v>3</v>
      </c>
      <c r="K2330" t="str">
        <f>_xlfn.XLOOKUP(fCompras!F2330,dComprador!$A$2:$A$7,dComprador!$B$2:$B$7)</f>
        <v>Lira</v>
      </c>
      <c r="L2330" t="str">
        <f>_xlfn.XLOOKUP(J2330,dFornecedor!$A$2:$A$6,dFornecedor!$B$2:$B$6)</f>
        <v>StepUp</v>
      </c>
      <c r="M2330" t="str">
        <f>_xlfn.XLOOKUP(G2330,dMateriaPrima!$A$2:$A$12,dMateriaPrima!$B$2:$B$12)</f>
        <v>Cimento</v>
      </c>
      <c r="N2330" s="2">
        <f>_xlfn.XLOOKUP(G2330,dMateriaPrima!$A$2:$A$12,dMateriaPrima!$C$2:$C$12)</f>
        <v>23</v>
      </c>
      <c r="O2330" s="3">
        <f t="shared" si="180"/>
        <v>3910</v>
      </c>
      <c r="P2330" s="4">
        <f t="shared" si="181"/>
        <v>0</v>
      </c>
      <c r="Q2330" s="3">
        <f t="shared" si="182"/>
        <v>3910</v>
      </c>
      <c r="R2330" t="str">
        <f t="shared" si="183"/>
        <v>Em atraso</v>
      </c>
      <c r="S2330" s="5">
        <f t="shared" si="184"/>
        <v>6</v>
      </c>
    </row>
    <row r="2331" spans="1:19" x14ac:dyDescent="0.25">
      <c r="A2331">
        <v>2330</v>
      </c>
      <c r="B2331" s="1">
        <v>43808</v>
      </c>
      <c r="C2331" s="1">
        <v>43810</v>
      </c>
      <c r="D2331" s="1">
        <v>43839</v>
      </c>
      <c r="E2331" s="1">
        <v>43843</v>
      </c>
      <c r="F2331">
        <v>1</v>
      </c>
      <c r="G2331">
        <v>5</v>
      </c>
      <c r="H2331">
        <v>161</v>
      </c>
      <c r="I2331" s="6">
        <v>0</v>
      </c>
      <c r="J2331">
        <v>1</v>
      </c>
      <c r="K2331" t="str">
        <f>_xlfn.XLOOKUP(fCompras!F2331,dComprador!$A$2:$A$7,dComprador!$B$2:$B$7)</f>
        <v>Alon</v>
      </c>
      <c r="L2331" t="str">
        <f>_xlfn.XLOOKUP(J2331,dFornecedor!$A$2:$A$6,dFornecedor!$B$2:$B$6)</f>
        <v>NorthShore</v>
      </c>
      <c r="M2331" t="str">
        <f>_xlfn.XLOOKUP(G2331,dMateriaPrima!$A$2:$A$12,dMateriaPrima!$B$2:$B$12)</f>
        <v>Areia</v>
      </c>
      <c r="N2331" s="2">
        <f>_xlfn.XLOOKUP(G2331,dMateriaPrima!$A$2:$A$12,dMateriaPrima!$C$2:$C$12)</f>
        <v>3.59</v>
      </c>
      <c r="O2331" s="3">
        <f t="shared" si="180"/>
        <v>577.99</v>
      </c>
      <c r="P2331" s="4">
        <f t="shared" si="181"/>
        <v>0</v>
      </c>
      <c r="Q2331" s="3">
        <f t="shared" si="182"/>
        <v>577.99</v>
      </c>
      <c r="R2331" t="str">
        <f t="shared" si="183"/>
        <v>Em atraso</v>
      </c>
      <c r="S2331" s="5">
        <f t="shared" si="184"/>
        <v>4</v>
      </c>
    </row>
    <row r="2332" spans="1:19" x14ac:dyDescent="0.25">
      <c r="A2332">
        <v>2331</v>
      </c>
      <c r="B2332" s="1">
        <v>43809</v>
      </c>
      <c r="C2332" s="1">
        <v>43817</v>
      </c>
      <c r="D2332" s="1">
        <v>43819</v>
      </c>
      <c r="E2332" s="1">
        <v>43823</v>
      </c>
      <c r="F2332">
        <v>4</v>
      </c>
      <c r="G2332">
        <v>9</v>
      </c>
      <c r="H2332">
        <v>152</v>
      </c>
      <c r="I2332" s="6">
        <v>0</v>
      </c>
      <c r="J2332">
        <v>2</v>
      </c>
      <c r="K2332" t="str">
        <f>_xlfn.XLOOKUP(fCompras!F2332,dComprador!$A$2:$A$7,dComprador!$B$2:$B$7)</f>
        <v>Lira</v>
      </c>
      <c r="L2332" t="str">
        <f>_xlfn.XLOOKUP(J2332,dFornecedor!$A$2:$A$6,dFornecedor!$B$2:$B$6)</f>
        <v>Minerva</v>
      </c>
      <c r="M2332" t="str">
        <f>_xlfn.XLOOKUP(G2332,dMateriaPrima!$A$2:$A$12,dMateriaPrima!$B$2:$B$12)</f>
        <v>Couro</v>
      </c>
      <c r="N2332" s="2">
        <f>_xlfn.XLOOKUP(G2332,dMateriaPrima!$A$2:$A$12,dMateriaPrima!$C$2:$C$12)</f>
        <v>4.4000000000000004</v>
      </c>
      <c r="O2332" s="3">
        <f t="shared" si="180"/>
        <v>668.80000000000007</v>
      </c>
      <c r="P2332" s="4">
        <f t="shared" si="181"/>
        <v>0</v>
      </c>
      <c r="Q2332" s="3">
        <f t="shared" si="182"/>
        <v>668.80000000000007</v>
      </c>
      <c r="R2332" t="str">
        <f t="shared" si="183"/>
        <v>Em atraso</v>
      </c>
      <c r="S2332" s="5">
        <f t="shared" si="184"/>
        <v>4</v>
      </c>
    </row>
    <row r="2333" spans="1:19" x14ac:dyDescent="0.25">
      <c r="A2333">
        <v>2332</v>
      </c>
      <c r="B2333" s="1">
        <v>43809</v>
      </c>
      <c r="C2333" s="1">
        <v>43820</v>
      </c>
      <c r="D2333" s="1">
        <v>43839</v>
      </c>
      <c r="E2333" s="1">
        <v>43845</v>
      </c>
      <c r="F2333">
        <v>1</v>
      </c>
      <c r="G2333">
        <v>9</v>
      </c>
      <c r="H2333">
        <v>236</v>
      </c>
      <c r="I2333" s="6">
        <v>0</v>
      </c>
      <c r="J2333">
        <v>1</v>
      </c>
      <c r="K2333" t="str">
        <f>_xlfn.XLOOKUP(fCompras!F2333,dComprador!$A$2:$A$7,dComprador!$B$2:$B$7)</f>
        <v>Alon</v>
      </c>
      <c r="L2333" t="str">
        <f>_xlfn.XLOOKUP(J2333,dFornecedor!$A$2:$A$6,dFornecedor!$B$2:$B$6)</f>
        <v>NorthShore</v>
      </c>
      <c r="M2333" t="str">
        <f>_xlfn.XLOOKUP(G2333,dMateriaPrima!$A$2:$A$12,dMateriaPrima!$B$2:$B$12)</f>
        <v>Couro</v>
      </c>
      <c r="N2333" s="2">
        <f>_xlfn.XLOOKUP(G2333,dMateriaPrima!$A$2:$A$12,dMateriaPrima!$C$2:$C$12)</f>
        <v>4.4000000000000004</v>
      </c>
      <c r="O2333" s="3">
        <f t="shared" si="180"/>
        <v>1038.4000000000001</v>
      </c>
      <c r="P2333" s="4">
        <f t="shared" si="181"/>
        <v>0</v>
      </c>
      <c r="Q2333" s="3">
        <f t="shared" si="182"/>
        <v>1038.4000000000001</v>
      </c>
      <c r="R2333" t="str">
        <f t="shared" si="183"/>
        <v>Em atraso</v>
      </c>
      <c r="S2333" s="5">
        <f t="shared" si="184"/>
        <v>6</v>
      </c>
    </row>
    <row r="2334" spans="1:19" x14ac:dyDescent="0.25">
      <c r="A2334">
        <v>2333</v>
      </c>
      <c r="B2334" s="1">
        <v>43809</v>
      </c>
      <c r="C2334" s="1">
        <v>43818</v>
      </c>
      <c r="D2334" s="1">
        <v>43820</v>
      </c>
      <c r="E2334" s="1">
        <v>43823</v>
      </c>
      <c r="F2334">
        <v>4</v>
      </c>
      <c r="G2334">
        <v>5</v>
      </c>
      <c r="H2334">
        <v>76</v>
      </c>
      <c r="I2334" s="6">
        <v>0</v>
      </c>
      <c r="J2334">
        <v>3</v>
      </c>
      <c r="K2334" t="str">
        <f>_xlfn.XLOOKUP(fCompras!F2334,dComprador!$A$2:$A$7,dComprador!$B$2:$B$7)</f>
        <v>Lira</v>
      </c>
      <c r="L2334" t="str">
        <f>_xlfn.XLOOKUP(J2334,dFornecedor!$A$2:$A$6,dFornecedor!$B$2:$B$6)</f>
        <v>StepUp</v>
      </c>
      <c r="M2334" t="str">
        <f>_xlfn.XLOOKUP(G2334,dMateriaPrima!$A$2:$A$12,dMateriaPrima!$B$2:$B$12)</f>
        <v>Areia</v>
      </c>
      <c r="N2334" s="2">
        <f>_xlfn.XLOOKUP(G2334,dMateriaPrima!$A$2:$A$12,dMateriaPrima!$C$2:$C$12)</f>
        <v>3.59</v>
      </c>
      <c r="O2334" s="3">
        <f t="shared" si="180"/>
        <v>272.83999999999997</v>
      </c>
      <c r="P2334" s="4">
        <f t="shared" si="181"/>
        <v>0</v>
      </c>
      <c r="Q2334" s="3">
        <f t="shared" si="182"/>
        <v>272.83999999999997</v>
      </c>
      <c r="R2334" t="str">
        <f t="shared" si="183"/>
        <v>Em atraso</v>
      </c>
      <c r="S2334" s="5">
        <f t="shared" si="184"/>
        <v>3</v>
      </c>
    </row>
    <row r="2335" spans="1:19" x14ac:dyDescent="0.25">
      <c r="A2335">
        <v>2334</v>
      </c>
      <c r="B2335" s="1">
        <v>43809</v>
      </c>
      <c r="C2335" s="1">
        <v>43816</v>
      </c>
      <c r="D2335" s="1">
        <v>43830</v>
      </c>
      <c r="E2335" s="1">
        <v>43830</v>
      </c>
      <c r="F2335">
        <v>1</v>
      </c>
      <c r="G2335">
        <v>8</v>
      </c>
      <c r="H2335">
        <v>80</v>
      </c>
      <c r="I2335" s="6">
        <v>0</v>
      </c>
      <c r="J2335">
        <v>2</v>
      </c>
      <c r="K2335" t="str">
        <f>_xlfn.XLOOKUP(fCompras!F2335,dComprador!$A$2:$A$7,dComprador!$B$2:$B$7)</f>
        <v>Alon</v>
      </c>
      <c r="L2335" t="str">
        <f>_xlfn.XLOOKUP(J2335,dFornecedor!$A$2:$A$6,dFornecedor!$B$2:$B$6)</f>
        <v>Minerva</v>
      </c>
      <c r="M2335" t="str">
        <f>_xlfn.XLOOKUP(G2335,dMateriaPrima!$A$2:$A$12,dMateriaPrima!$B$2:$B$12)</f>
        <v>Cimento</v>
      </c>
      <c r="N2335" s="2">
        <f>_xlfn.XLOOKUP(G2335,dMateriaPrima!$A$2:$A$12,dMateriaPrima!$C$2:$C$12)</f>
        <v>23</v>
      </c>
      <c r="O2335" s="3">
        <f t="shared" si="180"/>
        <v>1840</v>
      </c>
      <c r="P2335" s="4">
        <f t="shared" si="181"/>
        <v>0</v>
      </c>
      <c r="Q2335" s="3">
        <f t="shared" si="182"/>
        <v>1840</v>
      </c>
      <c r="R2335" t="str">
        <f t="shared" si="183"/>
        <v>No prazo</v>
      </c>
      <c r="S2335" s="5">
        <f t="shared" si="184"/>
        <v>0</v>
      </c>
    </row>
    <row r="2336" spans="1:19" x14ac:dyDescent="0.25">
      <c r="A2336">
        <v>2335</v>
      </c>
      <c r="B2336" s="1">
        <v>43809</v>
      </c>
      <c r="C2336" s="1">
        <v>43816</v>
      </c>
      <c r="D2336" s="1">
        <v>43829</v>
      </c>
      <c r="E2336" s="1">
        <v>43830</v>
      </c>
      <c r="F2336">
        <v>1</v>
      </c>
      <c r="G2336">
        <v>8</v>
      </c>
      <c r="H2336">
        <v>401</v>
      </c>
      <c r="I2336" s="6">
        <v>0</v>
      </c>
      <c r="J2336">
        <v>2</v>
      </c>
      <c r="K2336" t="str">
        <f>_xlfn.XLOOKUP(fCompras!F2336,dComprador!$A$2:$A$7,dComprador!$B$2:$B$7)</f>
        <v>Alon</v>
      </c>
      <c r="L2336" t="str">
        <f>_xlfn.XLOOKUP(J2336,dFornecedor!$A$2:$A$6,dFornecedor!$B$2:$B$6)</f>
        <v>Minerva</v>
      </c>
      <c r="M2336" t="str">
        <f>_xlfn.XLOOKUP(G2336,dMateriaPrima!$A$2:$A$12,dMateriaPrima!$B$2:$B$12)</f>
        <v>Cimento</v>
      </c>
      <c r="N2336" s="2">
        <f>_xlfn.XLOOKUP(G2336,dMateriaPrima!$A$2:$A$12,dMateriaPrima!$C$2:$C$12)</f>
        <v>23</v>
      </c>
      <c r="O2336" s="3">
        <f t="shared" si="180"/>
        <v>9223</v>
      </c>
      <c r="P2336" s="4">
        <f t="shared" si="181"/>
        <v>0</v>
      </c>
      <c r="Q2336" s="3">
        <f t="shared" si="182"/>
        <v>9223</v>
      </c>
      <c r="R2336" t="str">
        <f t="shared" si="183"/>
        <v>Em atraso</v>
      </c>
      <c r="S2336" s="5">
        <f t="shared" si="184"/>
        <v>1</v>
      </c>
    </row>
    <row r="2337" spans="1:19" x14ac:dyDescent="0.25">
      <c r="A2337">
        <v>2336</v>
      </c>
      <c r="B2337" s="1">
        <v>43809</v>
      </c>
      <c r="C2337" s="1">
        <v>43811</v>
      </c>
      <c r="D2337" s="1">
        <v>43832</v>
      </c>
      <c r="E2337" s="1">
        <v>43833</v>
      </c>
      <c r="F2337">
        <v>1</v>
      </c>
      <c r="G2337">
        <v>1</v>
      </c>
      <c r="H2337">
        <v>280</v>
      </c>
      <c r="I2337" s="6">
        <v>0</v>
      </c>
      <c r="J2337">
        <v>3</v>
      </c>
      <c r="K2337" t="str">
        <f>_xlfn.XLOOKUP(fCompras!F2337,dComprador!$A$2:$A$7,dComprador!$B$2:$B$7)</f>
        <v>Alon</v>
      </c>
      <c r="L2337" t="str">
        <f>_xlfn.XLOOKUP(J2337,dFornecedor!$A$2:$A$6,dFornecedor!$B$2:$B$6)</f>
        <v>StepUp</v>
      </c>
      <c r="M2337" t="str">
        <f>_xlfn.XLOOKUP(G2337,dMateriaPrima!$A$2:$A$12,dMateriaPrima!$B$2:$B$12)</f>
        <v>Tecido</v>
      </c>
      <c r="N2337" s="2">
        <f>_xlfn.XLOOKUP(G2337,dMateriaPrima!$A$2:$A$12,dMateriaPrima!$C$2:$C$12)</f>
        <v>18</v>
      </c>
      <c r="O2337" s="3">
        <f t="shared" si="180"/>
        <v>5040</v>
      </c>
      <c r="P2337" s="4">
        <f t="shared" si="181"/>
        <v>0</v>
      </c>
      <c r="Q2337" s="3">
        <f t="shared" si="182"/>
        <v>5040</v>
      </c>
      <c r="R2337" t="str">
        <f t="shared" si="183"/>
        <v>Em atraso</v>
      </c>
      <c r="S2337" s="5">
        <f t="shared" si="184"/>
        <v>1</v>
      </c>
    </row>
    <row r="2338" spans="1:19" x14ac:dyDescent="0.25">
      <c r="A2338">
        <v>2337</v>
      </c>
      <c r="B2338" s="1">
        <v>43810</v>
      </c>
      <c r="C2338" s="1">
        <v>43818</v>
      </c>
      <c r="D2338" s="1">
        <v>43821</v>
      </c>
      <c r="E2338" s="1">
        <v>43826</v>
      </c>
      <c r="F2338">
        <v>4</v>
      </c>
      <c r="G2338">
        <v>5</v>
      </c>
      <c r="H2338">
        <v>44</v>
      </c>
      <c r="I2338" s="6">
        <v>0</v>
      </c>
      <c r="J2338">
        <v>2</v>
      </c>
      <c r="K2338" t="str">
        <f>_xlfn.XLOOKUP(fCompras!F2338,dComprador!$A$2:$A$7,dComprador!$B$2:$B$7)</f>
        <v>Lira</v>
      </c>
      <c r="L2338" t="str">
        <f>_xlfn.XLOOKUP(J2338,dFornecedor!$A$2:$A$6,dFornecedor!$B$2:$B$6)</f>
        <v>Minerva</v>
      </c>
      <c r="M2338" t="str">
        <f>_xlfn.XLOOKUP(G2338,dMateriaPrima!$A$2:$A$12,dMateriaPrima!$B$2:$B$12)</f>
        <v>Areia</v>
      </c>
      <c r="N2338" s="2">
        <f>_xlfn.XLOOKUP(G2338,dMateriaPrima!$A$2:$A$12,dMateriaPrima!$C$2:$C$12)</f>
        <v>3.59</v>
      </c>
      <c r="O2338" s="3">
        <f t="shared" si="180"/>
        <v>157.95999999999998</v>
      </c>
      <c r="P2338" s="4">
        <f t="shared" si="181"/>
        <v>0</v>
      </c>
      <c r="Q2338" s="3">
        <f t="shared" si="182"/>
        <v>157.95999999999998</v>
      </c>
      <c r="R2338" t="str">
        <f t="shared" si="183"/>
        <v>Em atraso</v>
      </c>
      <c r="S2338" s="5">
        <f t="shared" si="184"/>
        <v>5</v>
      </c>
    </row>
    <row r="2339" spans="1:19" x14ac:dyDescent="0.25">
      <c r="A2339">
        <v>2338</v>
      </c>
      <c r="B2339" s="1">
        <v>43810</v>
      </c>
      <c r="C2339" s="1">
        <v>43810</v>
      </c>
      <c r="D2339" s="1">
        <v>43842</v>
      </c>
      <c r="E2339" s="1">
        <v>43844</v>
      </c>
      <c r="F2339">
        <v>1</v>
      </c>
      <c r="G2339">
        <v>6</v>
      </c>
      <c r="H2339">
        <v>16</v>
      </c>
      <c r="I2339" s="6">
        <v>0</v>
      </c>
      <c r="J2339">
        <v>2</v>
      </c>
      <c r="K2339" t="str">
        <f>_xlfn.XLOOKUP(fCompras!F2339,dComprador!$A$2:$A$7,dComprador!$B$2:$B$7)</f>
        <v>Alon</v>
      </c>
      <c r="L2339" t="str">
        <f>_xlfn.XLOOKUP(J2339,dFornecedor!$A$2:$A$6,dFornecedor!$B$2:$B$6)</f>
        <v>Minerva</v>
      </c>
      <c r="M2339" t="str">
        <f>_xlfn.XLOOKUP(G2339,dMateriaPrima!$A$2:$A$12,dMateriaPrima!$B$2:$B$12)</f>
        <v>Fio Algodão</v>
      </c>
      <c r="N2339" s="2">
        <f>_xlfn.XLOOKUP(G2339,dMateriaPrima!$A$2:$A$12,dMateriaPrima!$C$2:$C$12)</f>
        <v>55.9</v>
      </c>
      <c r="O2339" s="3">
        <f t="shared" si="180"/>
        <v>894.4</v>
      </c>
      <c r="P2339" s="4">
        <f t="shared" si="181"/>
        <v>0</v>
      </c>
      <c r="Q2339" s="3">
        <f t="shared" si="182"/>
        <v>894.4</v>
      </c>
      <c r="R2339" t="str">
        <f t="shared" si="183"/>
        <v>Em atraso</v>
      </c>
      <c r="S2339" s="5">
        <f t="shared" si="184"/>
        <v>2</v>
      </c>
    </row>
    <row r="2340" spans="1:19" x14ac:dyDescent="0.25">
      <c r="A2340">
        <v>2339</v>
      </c>
      <c r="B2340" s="1">
        <v>43810</v>
      </c>
      <c r="C2340" s="1">
        <v>43810</v>
      </c>
      <c r="D2340" s="1">
        <v>43818</v>
      </c>
      <c r="E2340" s="1">
        <v>43819</v>
      </c>
      <c r="F2340">
        <v>4</v>
      </c>
      <c r="G2340">
        <v>5</v>
      </c>
      <c r="H2340">
        <v>128</v>
      </c>
      <c r="I2340" s="6">
        <v>0</v>
      </c>
      <c r="J2340">
        <v>2</v>
      </c>
      <c r="K2340" t="str">
        <f>_xlfn.XLOOKUP(fCompras!F2340,dComprador!$A$2:$A$7,dComprador!$B$2:$B$7)</f>
        <v>Lira</v>
      </c>
      <c r="L2340" t="str">
        <f>_xlfn.XLOOKUP(J2340,dFornecedor!$A$2:$A$6,dFornecedor!$B$2:$B$6)</f>
        <v>Minerva</v>
      </c>
      <c r="M2340" t="str">
        <f>_xlfn.XLOOKUP(G2340,dMateriaPrima!$A$2:$A$12,dMateriaPrima!$B$2:$B$12)</f>
        <v>Areia</v>
      </c>
      <c r="N2340" s="2">
        <f>_xlfn.XLOOKUP(G2340,dMateriaPrima!$A$2:$A$12,dMateriaPrima!$C$2:$C$12)</f>
        <v>3.59</v>
      </c>
      <c r="O2340" s="3">
        <f t="shared" si="180"/>
        <v>459.52</v>
      </c>
      <c r="P2340" s="4">
        <f t="shared" si="181"/>
        <v>0</v>
      </c>
      <c r="Q2340" s="3">
        <f t="shared" si="182"/>
        <v>459.52</v>
      </c>
      <c r="R2340" t="str">
        <f t="shared" si="183"/>
        <v>Em atraso</v>
      </c>
      <c r="S2340" s="5">
        <f t="shared" si="184"/>
        <v>1</v>
      </c>
    </row>
    <row r="2341" spans="1:19" x14ac:dyDescent="0.25">
      <c r="A2341">
        <v>2340</v>
      </c>
      <c r="B2341" s="1">
        <v>43810</v>
      </c>
      <c r="C2341" s="1">
        <v>43820</v>
      </c>
      <c r="D2341" s="1">
        <v>43822</v>
      </c>
      <c r="E2341" s="1">
        <v>43826</v>
      </c>
      <c r="F2341">
        <v>4</v>
      </c>
      <c r="G2341">
        <v>5</v>
      </c>
      <c r="H2341">
        <v>285</v>
      </c>
      <c r="I2341" s="6">
        <v>0</v>
      </c>
      <c r="J2341">
        <v>3</v>
      </c>
      <c r="K2341" t="str">
        <f>_xlfn.XLOOKUP(fCompras!F2341,dComprador!$A$2:$A$7,dComprador!$B$2:$B$7)</f>
        <v>Lira</v>
      </c>
      <c r="L2341" t="str">
        <f>_xlfn.XLOOKUP(J2341,dFornecedor!$A$2:$A$6,dFornecedor!$B$2:$B$6)</f>
        <v>StepUp</v>
      </c>
      <c r="M2341" t="str">
        <f>_xlfn.XLOOKUP(G2341,dMateriaPrima!$A$2:$A$12,dMateriaPrima!$B$2:$B$12)</f>
        <v>Areia</v>
      </c>
      <c r="N2341" s="2">
        <f>_xlfn.XLOOKUP(G2341,dMateriaPrima!$A$2:$A$12,dMateriaPrima!$C$2:$C$12)</f>
        <v>3.59</v>
      </c>
      <c r="O2341" s="3">
        <f t="shared" si="180"/>
        <v>1023.15</v>
      </c>
      <c r="P2341" s="4">
        <f t="shared" si="181"/>
        <v>0</v>
      </c>
      <c r="Q2341" s="3">
        <f t="shared" si="182"/>
        <v>1023.15</v>
      </c>
      <c r="R2341" t="str">
        <f t="shared" si="183"/>
        <v>Em atraso</v>
      </c>
      <c r="S2341" s="5">
        <f t="shared" si="184"/>
        <v>4</v>
      </c>
    </row>
    <row r="2342" spans="1:19" x14ac:dyDescent="0.25">
      <c r="A2342">
        <v>2341</v>
      </c>
      <c r="B2342" s="1">
        <v>43810</v>
      </c>
      <c r="C2342" s="1">
        <v>43813</v>
      </c>
      <c r="D2342" s="1">
        <v>43815</v>
      </c>
      <c r="E2342" s="1">
        <v>43820</v>
      </c>
      <c r="F2342">
        <v>4</v>
      </c>
      <c r="G2342">
        <v>1</v>
      </c>
      <c r="H2342">
        <v>14</v>
      </c>
      <c r="I2342" s="6">
        <v>0</v>
      </c>
      <c r="J2342">
        <v>1</v>
      </c>
      <c r="K2342" t="str">
        <f>_xlfn.XLOOKUP(fCompras!F2342,dComprador!$A$2:$A$7,dComprador!$B$2:$B$7)</f>
        <v>Lira</v>
      </c>
      <c r="L2342" t="str">
        <f>_xlfn.XLOOKUP(J2342,dFornecedor!$A$2:$A$6,dFornecedor!$B$2:$B$6)</f>
        <v>NorthShore</v>
      </c>
      <c r="M2342" t="str">
        <f>_xlfn.XLOOKUP(G2342,dMateriaPrima!$A$2:$A$12,dMateriaPrima!$B$2:$B$12)</f>
        <v>Tecido</v>
      </c>
      <c r="N2342" s="2">
        <f>_xlfn.XLOOKUP(G2342,dMateriaPrima!$A$2:$A$12,dMateriaPrima!$C$2:$C$12)</f>
        <v>18</v>
      </c>
      <c r="O2342" s="3">
        <f t="shared" si="180"/>
        <v>252</v>
      </c>
      <c r="P2342" s="4">
        <f t="shared" si="181"/>
        <v>0</v>
      </c>
      <c r="Q2342" s="3">
        <f t="shared" si="182"/>
        <v>252</v>
      </c>
      <c r="R2342" t="str">
        <f t="shared" si="183"/>
        <v>Em atraso</v>
      </c>
      <c r="S2342" s="5">
        <f t="shared" si="184"/>
        <v>5</v>
      </c>
    </row>
    <row r="2343" spans="1:19" x14ac:dyDescent="0.25">
      <c r="A2343">
        <v>2342</v>
      </c>
      <c r="B2343" s="1">
        <v>43810</v>
      </c>
      <c r="C2343" s="1">
        <v>43811</v>
      </c>
      <c r="D2343" s="1">
        <v>43828</v>
      </c>
      <c r="E2343" s="1">
        <v>43832</v>
      </c>
      <c r="F2343">
        <v>1</v>
      </c>
      <c r="G2343">
        <v>8</v>
      </c>
      <c r="H2343">
        <v>8</v>
      </c>
      <c r="I2343" s="6">
        <v>0</v>
      </c>
      <c r="J2343">
        <v>3</v>
      </c>
      <c r="K2343" t="str">
        <f>_xlfn.XLOOKUP(fCompras!F2343,dComprador!$A$2:$A$7,dComprador!$B$2:$B$7)</f>
        <v>Alon</v>
      </c>
      <c r="L2343" t="str">
        <f>_xlfn.XLOOKUP(J2343,dFornecedor!$A$2:$A$6,dFornecedor!$B$2:$B$6)</f>
        <v>StepUp</v>
      </c>
      <c r="M2343" t="str">
        <f>_xlfn.XLOOKUP(G2343,dMateriaPrima!$A$2:$A$12,dMateriaPrima!$B$2:$B$12)</f>
        <v>Cimento</v>
      </c>
      <c r="N2343" s="2">
        <f>_xlfn.XLOOKUP(G2343,dMateriaPrima!$A$2:$A$12,dMateriaPrima!$C$2:$C$12)</f>
        <v>23</v>
      </c>
      <c r="O2343" s="3">
        <f t="shared" si="180"/>
        <v>184</v>
      </c>
      <c r="P2343" s="4">
        <f t="shared" si="181"/>
        <v>0</v>
      </c>
      <c r="Q2343" s="3">
        <f t="shared" si="182"/>
        <v>184</v>
      </c>
      <c r="R2343" t="str">
        <f t="shared" si="183"/>
        <v>Em atraso</v>
      </c>
      <c r="S2343" s="5">
        <f t="shared" si="184"/>
        <v>4</v>
      </c>
    </row>
    <row r="2344" spans="1:19" x14ac:dyDescent="0.25">
      <c r="A2344">
        <v>2343</v>
      </c>
      <c r="B2344" s="1">
        <v>43810</v>
      </c>
      <c r="C2344" s="1">
        <v>43822</v>
      </c>
      <c r="D2344" s="1">
        <v>43829</v>
      </c>
      <c r="E2344" s="1">
        <v>43835</v>
      </c>
      <c r="F2344">
        <v>1</v>
      </c>
      <c r="G2344">
        <v>5</v>
      </c>
      <c r="H2344">
        <v>345</v>
      </c>
      <c r="I2344" s="6">
        <v>0.22</v>
      </c>
      <c r="J2344">
        <v>1</v>
      </c>
      <c r="K2344" t="str">
        <f>_xlfn.XLOOKUP(fCompras!F2344,dComprador!$A$2:$A$7,dComprador!$B$2:$B$7)</f>
        <v>Alon</v>
      </c>
      <c r="L2344" t="str">
        <f>_xlfn.XLOOKUP(J2344,dFornecedor!$A$2:$A$6,dFornecedor!$B$2:$B$6)</f>
        <v>NorthShore</v>
      </c>
      <c r="M2344" t="str">
        <f>_xlfn.XLOOKUP(G2344,dMateriaPrima!$A$2:$A$12,dMateriaPrima!$B$2:$B$12)</f>
        <v>Areia</v>
      </c>
      <c r="N2344" s="2">
        <f>_xlfn.XLOOKUP(G2344,dMateriaPrima!$A$2:$A$12,dMateriaPrima!$C$2:$C$12)</f>
        <v>3.59</v>
      </c>
      <c r="O2344" s="3">
        <f t="shared" si="180"/>
        <v>1238.55</v>
      </c>
      <c r="P2344" s="4">
        <f t="shared" si="181"/>
        <v>272.48099999999999</v>
      </c>
      <c r="Q2344" s="3">
        <f t="shared" si="182"/>
        <v>966.06899999999996</v>
      </c>
      <c r="R2344" t="str">
        <f t="shared" si="183"/>
        <v>Em atraso</v>
      </c>
      <c r="S2344" s="5">
        <f t="shared" si="184"/>
        <v>6</v>
      </c>
    </row>
    <row r="2345" spans="1:19" x14ac:dyDescent="0.25">
      <c r="A2345">
        <v>2344</v>
      </c>
      <c r="B2345" s="1">
        <v>43810</v>
      </c>
      <c r="C2345" s="1">
        <v>43818</v>
      </c>
      <c r="D2345" s="1">
        <v>43830</v>
      </c>
      <c r="E2345" s="1">
        <v>43830</v>
      </c>
      <c r="F2345">
        <v>1</v>
      </c>
      <c r="G2345">
        <v>9</v>
      </c>
      <c r="H2345">
        <v>220</v>
      </c>
      <c r="I2345" s="6">
        <v>0</v>
      </c>
      <c r="J2345">
        <v>3</v>
      </c>
      <c r="K2345" t="str">
        <f>_xlfn.XLOOKUP(fCompras!F2345,dComprador!$A$2:$A$7,dComprador!$B$2:$B$7)</f>
        <v>Alon</v>
      </c>
      <c r="L2345" t="str">
        <f>_xlfn.XLOOKUP(J2345,dFornecedor!$A$2:$A$6,dFornecedor!$B$2:$B$6)</f>
        <v>StepUp</v>
      </c>
      <c r="M2345" t="str">
        <f>_xlfn.XLOOKUP(G2345,dMateriaPrima!$A$2:$A$12,dMateriaPrima!$B$2:$B$12)</f>
        <v>Couro</v>
      </c>
      <c r="N2345" s="2">
        <f>_xlfn.XLOOKUP(G2345,dMateriaPrima!$A$2:$A$12,dMateriaPrima!$C$2:$C$12)</f>
        <v>4.4000000000000004</v>
      </c>
      <c r="O2345" s="3">
        <f t="shared" si="180"/>
        <v>968.00000000000011</v>
      </c>
      <c r="P2345" s="4">
        <f t="shared" si="181"/>
        <v>0</v>
      </c>
      <c r="Q2345" s="3">
        <f t="shared" si="182"/>
        <v>968.00000000000011</v>
      </c>
      <c r="R2345" t="str">
        <f t="shared" si="183"/>
        <v>No prazo</v>
      </c>
      <c r="S2345" s="5">
        <f t="shared" si="184"/>
        <v>0</v>
      </c>
    </row>
    <row r="2346" spans="1:19" x14ac:dyDescent="0.25">
      <c r="A2346">
        <v>2345</v>
      </c>
      <c r="B2346" s="1">
        <v>43811</v>
      </c>
      <c r="C2346" s="1">
        <v>43821</v>
      </c>
      <c r="D2346" s="1">
        <v>43840</v>
      </c>
      <c r="E2346" s="1">
        <v>43842</v>
      </c>
      <c r="F2346">
        <v>1</v>
      </c>
      <c r="G2346">
        <v>8</v>
      </c>
      <c r="H2346">
        <v>474</v>
      </c>
      <c r="I2346" s="6">
        <v>0</v>
      </c>
      <c r="J2346">
        <v>3</v>
      </c>
      <c r="K2346" t="str">
        <f>_xlfn.XLOOKUP(fCompras!F2346,dComprador!$A$2:$A$7,dComprador!$B$2:$B$7)</f>
        <v>Alon</v>
      </c>
      <c r="L2346" t="str">
        <f>_xlfn.XLOOKUP(J2346,dFornecedor!$A$2:$A$6,dFornecedor!$B$2:$B$6)</f>
        <v>StepUp</v>
      </c>
      <c r="M2346" t="str">
        <f>_xlfn.XLOOKUP(G2346,dMateriaPrima!$A$2:$A$12,dMateriaPrima!$B$2:$B$12)</f>
        <v>Cimento</v>
      </c>
      <c r="N2346" s="2">
        <f>_xlfn.XLOOKUP(G2346,dMateriaPrima!$A$2:$A$12,dMateriaPrima!$C$2:$C$12)</f>
        <v>23</v>
      </c>
      <c r="O2346" s="3">
        <f t="shared" si="180"/>
        <v>10902</v>
      </c>
      <c r="P2346" s="4">
        <f t="shared" si="181"/>
        <v>0</v>
      </c>
      <c r="Q2346" s="3">
        <f t="shared" si="182"/>
        <v>10902</v>
      </c>
      <c r="R2346" t="str">
        <f t="shared" si="183"/>
        <v>Em atraso</v>
      </c>
      <c r="S2346" s="5">
        <f t="shared" si="184"/>
        <v>2</v>
      </c>
    </row>
    <row r="2347" spans="1:19" x14ac:dyDescent="0.25">
      <c r="A2347">
        <v>2346</v>
      </c>
      <c r="B2347" s="1">
        <v>43811</v>
      </c>
      <c r="C2347" s="1">
        <v>43814</v>
      </c>
      <c r="D2347" s="1">
        <v>43843</v>
      </c>
      <c r="E2347" s="1">
        <v>43842</v>
      </c>
      <c r="F2347">
        <v>1</v>
      </c>
      <c r="G2347">
        <v>5</v>
      </c>
      <c r="H2347">
        <v>36</v>
      </c>
      <c r="I2347" s="6">
        <v>0</v>
      </c>
      <c r="J2347">
        <v>1</v>
      </c>
      <c r="K2347" t="str">
        <f>_xlfn.XLOOKUP(fCompras!F2347,dComprador!$A$2:$A$7,dComprador!$B$2:$B$7)</f>
        <v>Alon</v>
      </c>
      <c r="L2347" t="str">
        <f>_xlfn.XLOOKUP(J2347,dFornecedor!$A$2:$A$6,dFornecedor!$B$2:$B$6)</f>
        <v>NorthShore</v>
      </c>
      <c r="M2347" t="str">
        <f>_xlfn.XLOOKUP(G2347,dMateriaPrima!$A$2:$A$12,dMateriaPrima!$B$2:$B$12)</f>
        <v>Areia</v>
      </c>
      <c r="N2347" s="2">
        <f>_xlfn.XLOOKUP(G2347,dMateriaPrima!$A$2:$A$12,dMateriaPrima!$C$2:$C$12)</f>
        <v>3.59</v>
      </c>
      <c r="O2347" s="3">
        <f t="shared" si="180"/>
        <v>129.24</v>
      </c>
      <c r="P2347" s="4">
        <f t="shared" si="181"/>
        <v>0</v>
      </c>
      <c r="Q2347" s="3">
        <f t="shared" si="182"/>
        <v>129.24</v>
      </c>
      <c r="R2347" t="str">
        <f t="shared" si="183"/>
        <v>No prazo</v>
      </c>
      <c r="S2347" s="5">
        <f t="shared" si="184"/>
        <v>0</v>
      </c>
    </row>
    <row r="2348" spans="1:19" x14ac:dyDescent="0.25">
      <c r="A2348">
        <v>2347</v>
      </c>
      <c r="B2348" s="1">
        <v>43811</v>
      </c>
      <c r="C2348" s="1">
        <v>43816</v>
      </c>
      <c r="D2348" s="1">
        <v>43818</v>
      </c>
      <c r="E2348" s="1">
        <v>43820</v>
      </c>
      <c r="F2348">
        <v>4</v>
      </c>
      <c r="G2348">
        <v>11</v>
      </c>
      <c r="H2348">
        <v>32</v>
      </c>
      <c r="I2348" s="6">
        <v>0</v>
      </c>
      <c r="J2348">
        <v>1</v>
      </c>
      <c r="K2348" t="str">
        <f>_xlfn.XLOOKUP(fCompras!F2348,dComprador!$A$2:$A$7,dComprador!$B$2:$B$7)</f>
        <v>Lira</v>
      </c>
      <c r="L2348" t="str">
        <f>_xlfn.XLOOKUP(J2348,dFornecedor!$A$2:$A$6,dFornecedor!$B$2:$B$6)</f>
        <v>NorthShore</v>
      </c>
      <c r="M2348" t="str">
        <f>_xlfn.XLOOKUP(G2348,dMateriaPrima!$A$2:$A$12,dMateriaPrima!$B$2:$B$12)</f>
        <v>Papel</v>
      </c>
      <c r="N2348" s="2">
        <f>_xlfn.XLOOKUP(G2348,dMateriaPrima!$A$2:$A$12,dMateriaPrima!$C$2:$C$12)</f>
        <v>9</v>
      </c>
      <c r="O2348" s="3">
        <f t="shared" si="180"/>
        <v>288</v>
      </c>
      <c r="P2348" s="4">
        <f t="shared" si="181"/>
        <v>0</v>
      </c>
      <c r="Q2348" s="3">
        <f t="shared" si="182"/>
        <v>288</v>
      </c>
      <c r="R2348" t="str">
        <f t="shared" si="183"/>
        <v>Em atraso</v>
      </c>
      <c r="S2348" s="5">
        <f t="shared" si="184"/>
        <v>2</v>
      </c>
    </row>
    <row r="2349" spans="1:19" x14ac:dyDescent="0.25">
      <c r="A2349">
        <v>2348</v>
      </c>
      <c r="B2349" s="1">
        <v>43811</v>
      </c>
      <c r="C2349" s="1">
        <v>43811</v>
      </c>
      <c r="D2349" s="1">
        <v>43817</v>
      </c>
      <c r="E2349" s="1">
        <v>43820</v>
      </c>
      <c r="F2349">
        <v>4</v>
      </c>
      <c r="G2349">
        <v>7</v>
      </c>
      <c r="H2349">
        <v>160</v>
      </c>
      <c r="I2349" s="6">
        <v>0</v>
      </c>
      <c r="J2349">
        <v>4</v>
      </c>
      <c r="K2349" t="str">
        <f>_xlfn.XLOOKUP(fCompras!F2349,dComprador!$A$2:$A$7,dComprador!$B$2:$B$7)</f>
        <v>Lira</v>
      </c>
      <c r="L2349" t="str">
        <f>_xlfn.XLOOKUP(J2349,dFornecedor!$A$2:$A$6,dFornecedor!$B$2:$B$6)</f>
        <v>AlphaOmega</v>
      </c>
      <c r="M2349" t="str">
        <f>_xlfn.XLOOKUP(G2349,dMateriaPrima!$A$2:$A$12,dMateriaPrima!$B$2:$B$12)</f>
        <v>Poliéster</v>
      </c>
      <c r="N2349" s="2">
        <f>_xlfn.XLOOKUP(G2349,dMateriaPrima!$A$2:$A$12,dMateriaPrima!$C$2:$C$12)</f>
        <v>8</v>
      </c>
      <c r="O2349" s="3">
        <f t="shared" si="180"/>
        <v>1280</v>
      </c>
      <c r="P2349" s="4">
        <f t="shared" si="181"/>
        <v>0</v>
      </c>
      <c r="Q2349" s="3">
        <f t="shared" si="182"/>
        <v>1280</v>
      </c>
      <c r="R2349" t="str">
        <f t="shared" si="183"/>
        <v>Em atraso</v>
      </c>
      <c r="S2349" s="5">
        <f t="shared" si="184"/>
        <v>3</v>
      </c>
    </row>
    <row r="2350" spans="1:19" x14ac:dyDescent="0.25">
      <c r="A2350">
        <v>2349</v>
      </c>
      <c r="B2350" s="1">
        <v>43811</v>
      </c>
      <c r="C2350" s="1">
        <v>43820</v>
      </c>
      <c r="D2350" s="1">
        <v>43823</v>
      </c>
      <c r="E2350" s="1">
        <v>43827</v>
      </c>
      <c r="F2350">
        <v>4</v>
      </c>
      <c r="G2350">
        <v>6</v>
      </c>
      <c r="H2350">
        <v>87</v>
      </c>
      <c r="I2350" s="6">
        <v>0</v>
      </c>
      <c r="J2350">
        <v>3</v>
      </c>
      <c r="K2350" t="str">
        <f>_xlfn.XLOOKUP(fCompras!F2350,dComprador!$A$2:$A$7,dComprador!$B$2:$B$7)</f>
        <v>Lira</v>
      </c>
      <c r="L2350" t="str">
        <f>_xlfn.XLOOKUP(J2350,dFornecedor!$A$2:$A$6,dFornecedor!$B$2:$B$6)</f>
        <v>StepUp</v>
      </c>
      <c r="M2350" t="str">
        <f>_xlfn.XLOOKUP(G2350,dMateriaPrima!$A$2:$A$12,dMateriaPrima!$B$2:$B$12)</f>
        <v>Fio Algodão</v>
      </c>
      <c r="N2350" s="2">
        <f>_xlfn.XLOOKUP(G2350,dMateriaPrima!$A$2:$A$12,dMateriaPrima!$C$2:$C$12)</f>
        <v>55.9</v>
      </c>
      <c r="O2350" s="3">
        <f t="shared" si="180"/>
        <v>4863.3</v>
      </c>
      <c r="P2350" s="4">
        <f t="shared" si="181"/>
        <v>0</v>
      </c>
      <c r="Q2350" s="3">
        <f t="shared" si="182"/>
        <v>4863.3</v>
      </c>
      <c r="R2350" t="str">
        <f t="shared" si="183"/>
        <v>Em atraso</v>
      </c>
      <c r="S2350" s="5">
        <f t="shared" si="184"/>
        <v>4</v>
      </c>
    </row>
    <row r="2351" spans="1:19" x14ac:dyDescent="0.25">
      <c r="A2351">
        <v>2350</v>
      </c>
      <c r="B2351" s="1">
        <v>43811</v>
      </c>
      <c r="C2351" s="1">
        <v>43818</v>
      </c>
      <c r="D2351" s="1">
        <v>43827</v>
      </c>
      <c r="E2351" s="1">
        <v>43826</v>
      </c>
      <c r="F2351">
        <v>1</v>
      </c>
      <c r="G2351">
        <v>9</v>
      </c>
      <c r="H2351">
        <v>104</v>
      </c>
      <c r="I2351" s="6">
        <v>0</v>
      </c>
      <c r="J2351">
        <v>3</v>
      </c>
      <c r="K2351" t="str">
        <f>_xlfn.XLOOKUP(fCompras!F2351,dComprador!$A$2:$A$7,dComprador!$B$2:$B$7)</f>
        <v>Alon</v>
      </c>
      <c r="L2351" t="str">
        <f>_xlfn.XLOOKUP(J2351,dFornecedor!$A$2:$A$6,dFornecedor!$B$2:$B$6)</f>
        <v>StepUp</v>
      </c>
      <c r="M2351" t="str">
        <f>_xlfn.XLOOKUP(G2351,dMateriaPrima!$A$2:$A$12,dMateriaPrima!$B$2:$B$12)</f>
        <v>Couro</v>
      </c>
      <c r="N2351" s="2">
        <f>_xlfn.XLOOKUP(G2351,dMateriaPrima!$A$2:$A$12,dMateriaPrima!$C$2:$C$12)</f>
        <v>4.4000000000000004</v>
      </c>
      <c r="O2351" s="3">
        <f t="shared" si="180"/>
        <v>457.6</v>
      </c>
      <c r="P2351" s="4">
        <f t="shared" si="181"/>
        <v>0</v>
      </c>
      <c r="Q2351" s="3">
        <f t="shared" si="182"/>
        <v>457.6</v>
      </c>
      <c r="R2351" t="str">
        <f t="shared" si="183"/>
        <v>No prazo</v>
      </c>
      <c r="S2351" s="5">
        <f t="shared" si="184"/>
        <v>0</v>
      </c>
    </row>
    <row r="2352" spans="1:19" x14ac:dyDescent="0.25">
      <c r="A2352">
        <v>2351</v>
      </c>
      <c r="B2352" s="1">
        <v>43811</v>
      </c>
      <c r="C2352" s="1">
        <v>43819</v>
      </c>
      <c r="D2352" s="1">
        <v>43827</v>
      </c>
      <c r="E2352" s="1">
        <v>43827</v>
      </c>
      <c r="F2352">
        <v>1</v>
      </c>
      <c r="G2352">
        <v>1</v>
      </c>
      <c r="H2352">
        <v>52</v>
      </c>
      <c r="I2352" s="6">
        <v>0</v>
      </c>
      <c r="J2352">
        <v>2</v>
      </c>
      <c r="K2352" t="str">
        <f>_xlfn.XLOOKUP(fCompras!F2352,dComprador!$A$2:$A$7,dComprador!$B$2:$B$7)</f>
        <v>Alon</v>
      </c>
      <c r="L2352" t="str">
        <f>_xlfn.XLOOKUP(J2352,dFornecedor!$A$2:$A$6,dFornecedor!$B$2:$B$6)</f>
        <v>Minerva</v>
      </c>
      <c r="M2352" t="str">
        <f>_xlfn.XLOOKUP(G2352,dMateriaPrima!$A$2:$A$12,dMateriaPrima!$B$2:$B$12)</f>
        <v>Tecido</v>
      </c>
      <c r="N2352" s="2">
        <f>_xlfn.XLOOKUP(G2352,dMateriaPrima!$A$2:$A$12,dMateriaPrima!$C$2:$C$12)</f>
        <v>18</v>
      </c>
      <c r="O2352" s="3">
        <f t="shared" si="180"/>
        <v>936</v>
      </c>
      <c r="P2352" s="4">
        <f t="shared" si="181"/>
        <v>0</v>
      </c>
      <c r="Q2352" s="3">
        <f t="shared" si="182"/>
        <v>936</v>
      </c>
      <c r="R2352" t="str">
        <f t="shared" si="183"/>
        <v>No prazo</v>
      </c>
      <c r="S2352" s="5">
        <f t="shared" si="184"/>
        <v>0</v>
      </c>
    </row>
    <row r="2353" spans="1:19" x14ac:dyDescent="0.25">
      <c r="A2353">
        <v>2352</v>
      </c>
      <c r="B2353" s="1">
        <v>43811</v>
      </c>
      <c r="C2353" s="1">
        <v>43811</v>
      </c>
      <c r="D2353" s="1">
        <v>43831</v>
      </c>
      <c r="E2353" s="1">
        <v>43832</v>
      </c>
      <c r="F2353">
        <v>1</v>
      </c>
      <c r="G2353">
        <v>10</v>
      </c>
      <c r="H2353">
        <v>151</v>
      </c>
      <c r="I2353" s="6">
        <v>0</v>
      </c>
      <c r="J2353">
        <v>5</v>
      </c>
      <c r="K2353" t="str">
        <f>_xlfn.XLOOKUP(fCompras!F2353,dComprador!$A$2:$A$7,dComprador!$B$2:$B$7)</f>
        <v>Alon</v>
      </c>
      <c r="L2353" t="str">
        <f>_xlfn.XLOOKUP(J2353,dFornecedor!$A$2:$A$6,dFornecedor!$B$2:$B$6)</f>
        <v>Atlas</v>
      </c>
      <c r="M2353" t="str">
        <f>_xlfn.XLOOKUP(G2353,dMateriaPrima!$A$2:$A$12,dMateriaPrima!$B$2:$B$12)</f>
        <v>Pedra Britada</v>
      </c>
      <c r="N2353" s="2">
        <f>_xlfn.XLOOKUP(G2353,dMateriaPrima!$A$2:$A$12,dMateriaPrima!$C$2:$C$12)</f>
        <v>56</v>
      </c>
      <c r="O2353" s="3">
        <f t="shared" si="180"/>
        <v>8456</v>
      </c>
      <c r="P2353" s="4">
        <f t="shared" si="181"/>
        <v>0</v>
      </c>
      <c r="Q2353" s="3">
        <f t="shared" si="182"/>
        <v>8456</v>
      </c>
      <c r="R2353" t="str">
        <f t="shared" si="183"/>
        <v>Em atraso</v>
      </c>
      <c r="S2353" s="5">
        <f t="shared" si="184"/>
        <v>1</v>
      </c>
    </row>
    <row r="2354" spans="1:19" x14ac:dyDescent="0.25">
      <c r="A2354">
        <v>2353</v>
      </c>
      <c r="B2354" s="1">
        <v>43811</v>
      </c>
      <c r="C2354" s="1">
        <v>43816</v>
      </c>
      <c r="D2354" s="1">
        <v>43833</v>
      </c>
      <c r="E2354" s="1">
        <v>43833</v>
      </c>
      <c r="F2354">
        <v>1</v>
      </c>
      <c r="G2354">
        <v>1</v>
      </c>
      <c r="H2354">
        <v>194</v>
      </c>
      <c r="I2354" s="6">
        <v>0.28000000000000003</v>
      </c>
      <c r="J2354">
        <v>3</v>
      </c>
      <c r="K2354" t="str">
        <f>_xlfn.XLOOKUP(fCompras!F2354,dComprador!$A$2:$A$7,dComprador!$B$2:$B$7)</f>
        <v>Alon</v>
      </c>
      <c r="L2354" t="str">
        <f>_xlfn.XLOOKUP(J2354,dFornecedor!$A$2:$A$6,dFornecedor!$B$2:$B$6)</f>
        <v>StepUp</v>
      </c>
      <c r="M2354" t="str">
        <f>_xlfn.XLOOKUP(G2354,dMateriaPrima!$A$2:$A$12,dMateriaPrima!$B$2:$B$12)</f>
        <v>Tecido</v>
      </c>
      <c r="N2354" s="2">
        <f>_xlfn.XLOOKUP(G2354,dMateriaPrima!$A$2:$A$12,dMateriaPrima!$C$2:$C$12)</f>
        <v>18</v>
      </c>
      <c r="O2354" s="3">
        <f t="shared" si="180"/>
        <v>3492</v>
      </c>
      <c r="P2354" s="4">
        <f t="shared" si="181"/>
        <v>977.7600000000001</v>
      </c>
      <c r="Q2354" s="3">
        <f t="shared" si="182"/>
        <v>2514.2399999999998</v>
      </c>
      <c r="R2354" t="str">
        <f t="shared" si="183"/>
        <v>No prazo</v>
      </c>
      <c r="S2354" s="5">
        <f t="shared" si="184"/>
        <v>0</v>
      </c>
    </row>
    <row r="2355" spans="1:19" x14ac:dyDescent="0.25">
      <c r="A2355">
        <v>2354</v>
      </c>
      <c r="B2355" s="1">
        <v>43811</v>
      </c>
      <c r="C2355" s="1">
        <v>43811</v>
      </c>
      <c r="D2355" s="1">
        <v>43845</v>
      </c>
      <c r="E2355" s="1">
        <v>43845</v>
      </c>
      <c r="F2355">
        <v>1</v>
      </c>
      <c r="G2355">
        <v>7</v>
      </c>
      <c r="H2355">
        <v>206</v>
      </c>
      <c r="I2355" s="6">
        <v>0</v>
      </c>
      <c r="J2355">
        <v>2</v>
      </c>
      <c r="K2355" t="str">
        <f>_xlfn.XLOOKUP(fCompras!F2355,dComprador!$A$2:$A$7,dComprador!$B$2:$B$7)</f>
        <v>Alon</v>
      </c>
      <c r="L2355" t="str">
        <f>_xlfn.XLOOKUP(J2355,dFornecedor!$A$2:$A$6,dFornecedor!$B$2:$B$6)</f>
        <v>Minerva</v>
      </c>
      <c r="M2355" t="str">
        <f>_xlfn.XLOOKUP(G2355,dMateriaPrima!$A$2:$A$12,dMateriaPrima!$B$2:$B$12)</f>
        <v>Poliéster</v>
      </c>
      <c r="N2355" s="2">
        <f>_xlfn.XLOOKUP(G2355,dMateriaPrima!$A$2:$A$12,dMateriaPrima!$C$2:$C$12)</f>
        <v>8</v>
      </c>
      <c r="O2355" s="3">
        <f t="shared" si="180"/>
        <v>1648</v>
      </c>
      <c r="P2355" s="4">
        <f t="shared" si="181"/>
        <v>0</v>
      </c>
      <c r="Q2355" s="3">
        <f t="shared" si="182"/>
        <v>1648</v>
      </c>
      <c r="R2355" t="str">
        <f t="shared" si="183"/>
        <v>No prazo</v>
      </c>
      <c r="S2355" s="5">
        <f t="shared" si="184"/>
        <v>0</v>
      </c>
    </row>
    <row r="2356" spans="1:19" x14ac:dyDescent="0.25">
      <c r="A2356">
        <v>2355</v>
      </c>
      <c r="B2356" s="1">
        <v>43811</v>
      </c>
      <c r="C2356" s="1">
        <v>43813</v>
      </c>
      <c r="D2356" s="1">
        <v>43833</v>
      </c>
      <c r="E2356" s="1">
        <v>43836</v>
      </c>
      <c r="F2356">
        <v>1</v>
      </c>
      <c r="G2356">
        <v>9</v>
      </c>
      <c r="H2356">
        <v>457</v>
      </c>
      <c r="I2356" s="6">
        <v>0.12</v>
      </c>
      <c r="J2356">
        <v>1</v>
      </c>
      <c r="K2356" t="str">
        <f>_xlfn.XLOOKUP(fCompras!F2356,dComprador!$A$2:$A$7,dComprador!$B$2:$B$7)</f>
        <v>Alon</v>
      </c>
      <c r="L2356" t="str">
        <f>_xlfn.XLOOKUP(J2356,dFornecedor!$A$2:$A$6,dFornecedor!$B$2:$B$6)</f>
        <v>NorthShore</v>
      </c>
      <c r="M2356" t="str">
        <f>_xlfn.XLOOKUP(G2356,dMateriaPrima!$A$2:$A$12,dMateriaPrima!$B$2:$B$12)</f>
        <v>Couro</v>
      </c>
      <c r="N2356" s="2">
        <f>_xlfn.XLOOKUP(G2356,dMateriaPrima!$A$2:$A$12,dMateriaPrima!$C$2:$C$12)</f>
        <v>4.4000000000000004</v>
      </c>
      <c r="O2356" s="3">
        <f t="shared" si="180"/>
        <v>2010.8000000000002</v>
      </c>
      <c r="P2356" s="4">
        <f t="shared" si="181"/>
        <v>241.29600000000002</v>
      </c>
      <c r="Q2356" s="3">
        <f t="shared" si="182"/>
        <v>1769.5040000000001</v>
      </c>
      <c r="R2356" t="str">
        <f t="shared" si="183"/>
        <v>Em atraso</v>
      </c>
      <c r="S2356" s="5">
        <f t="shared" si="184"/>
        <v>3</v>
      </c>
    </row>
    <row r="2357" spans="1:19" x14ac:dyDescent="0.25">
      <c r="A2357">
        <v>2356</v>
      </c>
      <c r="B2357" s="1">
        <v>43812</v>
      </c>
      <c r="C2357" s="1">
        <v>43821</v>
      </c>
      <c r="D2357" s="1">
        <v>43824</v>
      </c>
      <c r="E2357" s="1">
        <v>43825</v>
      </c>
      <c r="F2357">
        <v>4</v>
      </c>
      <c r="G2357">
        <v>9</v>
      </c>
      <c r="H2357">
        <v>234</v>
      </c>
      <c r="I2357" s="6">
        <v>0</v>
      </c>
      <c r="J2357">
        <v>2</v>
      </c>
      <c r="K2357" t="str">
        <f>_xlfn.XLOOKUP(fCompras!F2357,dComprador!$A$2:$A$7,dComprador!$B$2:$B$7)</f>
        <v>Lira</v>
      </c>
      <c r="L2357" t="str">
        <f>_xlfn.XLOOKUP(J2357,dFornecedor!$A$2:$A$6,dFornecedor!$B$2:$B$6)</f>
        <v>Minerva</v>
      </c>
      <c r="M2357" t="str">
        <f>_xlfn.XLOOKUP(G2357,dMateriaPrima!$A$2:$A$12,dMateriaPrima!$B$2:$B$12)</f>
        <v>Couro</v>
      </c>
      <c r="N2357" s="2">
        <f>_xlfn.XLOOKUP(G2357,dMateriaPrima!$A$2:$A$12,dMateriaPrima!$C$2:$C$12)</f>
        <v>4.4000000000000004</v>
      </c>
      <c r="O2357" s="3">
        <f t="shared" si="180"/>
        <v>1029.6000000000001</v>
      </c>
      <c r="P2357" s="4">
        <f t="shared" si="181"/>
        <v>0</v>
      </c>
      <c r="Q2357" s="3">
        <f t="shared" si="182"/>
        <v>1029.6000000000001</v>
      </c>
      <c r="R2357" t="str">
        <f t="shared" si="183"/>
        <v>Em atraso</v>
      </c>
      <c r="S2357" s="5">
        <f t="shared" si="184"/>
        <v>1</v>
      </c>
    </row>
    <row r="2358" spans="1:19" x14ac:dyDescent="0.25">
      <c r="A2358">
        <v>2357</v>
      </c>
      <c r="B2358" s="1">
        <v>43812</v>
      </c>
      <c r="C2358" s="1">
        <v>43821</v>
      </c>
      <c r="D2358" s="1">
        <v>43843</v>
      </c>
      <c r="E2358" s="1">
        <v>43846</v>
      </c>
      <c r="F2358">
        <v>1</v>
      </c>
      <c r="G2358">
        <v>1</v>
      </c>
      <c r="H2358">
        <v>177</v>
      </c>
      <c r="I2358" s="6">
        <v>0</v>
      </c>
      <c r="J2358">
        <v>2</v>
      </c>
      <c r="K2358" t="str">
        <f>_xlfn.XLOOKUP(fCompras!F2358,dComprador!$A$2:$A$7,dComprador!$B$2:$B$7)</f>
        <v>Alon</v>
      </c>
      <c r="L2358" t="str">
        <f>_xlfn.XLOOKUP(J2358,dFornecedor!$A$2:$A$6,dFornecedor!$B$2:$B$6)</f>
        <v>Minerva</v>
      </c>
      <c r="M2358" t="str">
        <f>_xlfn.XLOOKUP(G2358,dMateriaPrima!$A$2:$A$12,dMateriaPrima!$B$2:$B$12)</f>
        <v>Tecido</v>
      </c>
      <c r="N2358" s="2">
        <f>_xlfn.XLOOKUP(G2358,dMateriaPrima!$A$2:$A$12,dMateriaPrima!$C$2:$C$12)</f>
        <v>18</v>
      </c>
      <c r="O2358" s="3">
        <f t="shared" si="180"/>
        <v>3186</v>
      </c>
      <c r="P2358" s="4">
        <f t="shared" si="181"/>
        <v>0</v>
      </c>
      <c r="Q2358" s="3">
        <f t="shared" si="182"/>
        <v>3186</v>
      </c>
      <c r="R2358" t="str">
        <f t="shared" si="183"/>
        <v>Em atraso</v>
      </c>
      <c r="S2358" s="5">
        <f t="shared" si="184"/>
        <v>3</v>
      </c>
    </row>
    <row r="2359" spans="1:19" x14ac:dyDescent="0.25">
      <c r="A2359">
        <v>2358</v>
      </c>
      <c r="B2359" s="1">
        <v>43812</v>
      </c>
      <c r="C2359" s="1">
        <v>43820</v>
      </c>
      <c r="D2359" s="1">
        <v>43823</v>
      </c>
      <c r="E2359" s="1">
        <v>43827</v>
      </c>
      <c r="F2359">
        <v>4</v>
      </c>
      <c r="G2359">
        <v>7</v>
      </c>
      <c r="H2359">
        <v>43</v>
      </c>
      <c r="I2359" s="6">
        <v>0</v>
      </c>
      <c r="J2359">
        <v>2</v>
      </c>
      <c r="K2359" t="str">
        <f>_xlfn.XLOOKUP(fCompras!F2359,dComprador!$A$2:$A$7,dComprador!$B$2:$B$7)</f>
        <v>Lira</v>
      </c>
      <c r="L2359" t="str">
        <f>_xlfn.XLOOKUP(J2359,dFornecedor!$A$2:$A$6,dFornecedor!$B$2:$B$6)</f>
        <v>Minerva</v>
      </c>
      <c r="M2359" t="str">
        <f>_xlfn.XLOOKUP(G2359,dMateriaPrima!$A$2:$A$12,dMateriaPrima!$B$2:$B$12)</f>
        <v>Poliéster</v>
      </c>
      <c r="N2359" s="2">
        <f>_xlfn.XLOOKUP(G2359,dMateriaPrima!$A$2:$A$12,dMateriaPrima!$C$2:$C$12)</f>
        <v>8</v>
      </c>
      <c r="O2359" s="3">
        <f t="shared" si="180"/>
        <v>344</v>
      </c>
      <c r="P2359" s="4">
        <f t="shared" si="181"/>
        <v>0</v>
      </c>
      <c r="Q2359" s="3">
        <f t="shared" si="182"/>
        <v>344</v>
      </c>
      <c r="R2359" t="str">
        <f t="shared" si="183"/>
        <v>Em atraso</v>
      </c>
      <c r="S2359" s="5">
        <f t="shared" si="184"/>
        <v>4</v>
      </c>
    </row>
    <row r="2360" spans="1:19" x14ac:dyDescent="0.25">
      <c r="A2360">
        <v>2359</v>
      </c>
      <c r="B2360" s="1">
        <v>43812</v>
      </c>
      <c r="C2360" s="1">
        <v>43812</v>
      </c>
      <c r="D2360" s="1">
        <v>43819</v>
      </c>
      <c r="E2360" s="1">
        <v>43819</v>
      </c>
      <c r="F2360">
        <v>4</v>
      </c>
      <c r="G2360">
        <v>7</v>
      </c>
      <c r="H2360">
        <v>110</v>
      </c>
      <c r="I2360" s="6">
        <v>0</v>
      </c>
      <c r="J2360">
        <v>2</v>
      </c>
      <c r="K2360" t="str">
        <f>_xlfn.XLOOKUP(fCompras!F2360,dComprador!$A$2:$A$7,dComprador!$B$2:$B$7)</f>
        <v>Lira</v>
      </c>
      <c r="L2360" t="str">
        <f>_xlfn.XLOOKUP(J2360,dFornecedor!$A$2:$A$6,dFornecedor!$B$2:$B$6)</f>
        <v>Minerva</v>
      </c>
      <c r="M2360" t="str">
        <f>_xlfn.XLOOKUP(G2360,dMateriaPrima!$A$2:$A$12,dMateriaPrima!$B$2:$B$12)</f>
        <v>Poliéster</v>
      </c>
      <c r="N2360" s="2">
        <f>_xlfn.XLOOKUP(G2360,dMateriaPrima!$A$2:$A$12,dMateriaPrima!$C$2:$C$12)</f>
        <v>8</v>
      </c>
      <c r="O2360" s="3">
        <f t="shared" si="180"/>
        <v>880</v>
      </c>
      <c r="P2360" s="4">
        <f t="shared" si="181"/>
        <v>0</v>
      </c>
      <c r="Q2360" s="3">
        <f t="shared" si="182"/>
        <v>880</v>
      </c>
      <c r="R2360" t="str">
        <f t="shared" si="183"/>
        <v>No prazo</v>
      </c>
      <c r="S2360" s="5">
        <f t="shared" si="184"/>
        <v>0</v>
      </c>
    </row>
    <row r="2361" spans="1:19" x14ac:dyDescent="0.25">
      <c r="A2361">
        <v>2360</v>
      </c>
      <c r="B2361" s="1">
        <v>43812</v>
      </c>
      <c r="C2361" s="1">
        <v>43822</v>
      </c>
      <c r="D2361" s="1">
        <v>43823</v>
      </c>
      <c r="E2361" s="1">
        <v>43826</v>
      </c>
      <c r="F2361">
        <v>4</v>
      </c>
      <c r="G2361">
        <v>5</v>
      </c>
      <c r="H2361">
        <v>557</v>
      </c>
      <c r="I2361" s="6">
        <v>0</v>
      </c>
      <c r="J2361">
        <v>3</v>
      </c>
      <c r="K2361" t="str">
        <f>_xlfn.XLOOKUP(fCompras!F2361,dComprador!$A$2:$A$7,dComprador!$B$2:$B$7)</f>
        <v>Lira</v>
      </c>
      <c r="L2361" t="str">
        <f>_xlfn.XLOOKUP(J2361,dFornecedor!$A$2:$A$6,dFornecedor!$B$2:$B$6)</f>
        <v>StepUp</v>
      </c>
      <c r="M2361" t="str">
        <f>_xlfn.XLOOKUP(G2361,dMateriaPrima!$A$2:$A$12,dMateriaPrima!$B$2:$B$12)</f>
        <v>Areia</v>
      </c>
      <c r="N2361" s="2">
        <f>_xlfn.XLOOKUP(G2361,dMateriaPrima!$A$2:$A$12,dMateriaPrima!$C$2:$C$12)</f>
        <v>3.59</v>
      </c>
      <c r="O2361" s="3">
        <f t="shared" si="180"/>
        <v>1999.6299999999999</v>
      </c>
      <c r="P2361" s="4">
        <f t="shared" si="181"/>
        <v>0</v>
      </c>
      <c r="Q2361" s="3">
        <f t="shared" si="182"/>
        <v>1999.6299999999999</v>
      </c>
      <c r="R2361" t="str">
        <f t="shared" si="183"/>
        <v>Em atraso</v>
      </c>
      <c r="S2361" s="5">
        <f t="shared" si="184"/>
        <v>3</v>
      </c>
    </row>
    <row r="2362" spans="1:19" x14ac:dyDescent="0.25">
      <c r="A2362">
        <v>2361</v>
      </c>
      <c r="B2362" s="1">
        <v>43812</v>
      </c>
      <c r="C2362" s="1">
        <v>43813</v>
      </c>
      <c r="D2362" s="1">
        <v>43826</v>
      </c>
      <c r="E2362" s="1">
        <v>43826</v>
      </c>
      <c r="F2362">
        <v>1</v>
      </c>
      <c r="G2362">
        <v>7</v>
      </c>
      <c r="H2362">
        <v>526</v>
      </c>
      <c r="I2362" s="6">
        <v>0</v>
      </c>
      <c r="J2362">
        <v>2</v>
      </c>
      <c r="K2362" t="str">
        <f>_xlfn.XLOOKUP(fCompras!F2362,dComprador!$A$2:$A$7,dComprador!$B$2:$B$7)</f>
        <v>Alon</v>
      </c>
      <c r="L2362" t="str">
        <f>_xlfn.XLOOKUP(J2362,dFornecedor!$A$2:$A$6,dFornecedor!$B$2:$B$6)</f>
        <v>Minerva</v>
      </c>
      <c r="M2362" t="str">
        <f>_xlfn.XLOOKUP(G2362,dMateriaPrima!$A$2:$A$12,dMateriaPrima!$B$2:$B$12)</f>
        <v>Poliéster</v>
      </c>
      <c r="N2362" s="2">
        <f>_xlfn.XLOOKUP(G2362,dMateriaPrima!$A$2:$A$12,dMateriaPrima!$C$2:$C$12)</f>
        <v>8</v>
      </c>
      <c r="O2362" s="3">
        <f t="shared" si="180"/>
        <v>4208</v>
      </c>
      <c r="P2362" s="4">
        <f t="shared" si="181"/>
        <v>0</v>
      </c>
      <c r="Q2362" s="3">
        <f t="shared" si="182"/>
        <v>4208</v>
      </c>
      <c r="R2362" t="str">
        <f t="shared" si="183"/>
        <v>No prazo</v>
      </c>
      <c r="S2362" s="5">
        <f t="shared" si="184"/>
        <v>0</v>
      </c>
    </row>
    <row r="2363" spans="1:19" x14ac:dyDescent="0.25">
      <c r="A2363">
        <v>2362</v>
      </c>
      <c r="B2363" s="1">
        <v>43812</v>
      </c>
      <c r="C2363" s="1">
        <v>43820</v>
      </c>
      <c r="D2363" s="1">
        <v>43830</v>
      </c>
      <c r="E2363" s="1">
        <v>43830</v>
      </c>
      <c r="F2363">
        <v>1</v>
      </c>
      <c r="G2363">
        <v>7</v>
      </c>
      <c r="H2363">
        <v>94</v>
      </c>
      <c r="I2363" s="6">
        <v>0</v>
      </c>
      <c r="J2363">
        <v>3</v>
      </c>
      <c r="K2363" t="str">
        <f>_xlfn.XLOOKUP(fCompras!F2363,dComprador!$A$2:$A$7,dComprador!$B$2:$B$7)</f>
        <v>Alon</v>
      </c>
      <c r="L2363" t="str">
        <f>_xlfn.XLOOKUP(J2363,dFornecedor!$A$2:$A$6,dFornecedor!$B$2:$B$6)</f>
        <v>StepUp</v>
      </c>
      <c r="M2363" t="str">
        <f>_xlfn.XLOOKUP(G2363,dMateriaPrima!$A$2:$A$12,dMateriaPrima!$B$2:$B$12)</f>
        <v>Poliéster</v>
      </c>
      <c r="N2363" s="2">
        <f>_xlfn.XLOOKUP(G2363,dMateriaPrima!$A$2:$A$12,dMateriaPrima!$C$2:$C$12)</f>
        <v>8</v>
      </c>
      <c r="O2363" s="3">
        <f t="shared" si="180"/>
        <v>752</v>
      </c>
      <c r="P2363" s="4">
        <f t="shared" si="181"/>
        <v>0</v>
      </c>
      <c r="Q2363" s="3">
        <f t="shared" si="182"/>
        <v>752</v>
      </c>
      <c r="R2363" t="str">
        <f t="shared" si="183"/>
        <v>No prazo</v>
      </c>
      <c r="S2363" s="5">
        <f t="shared" si="184"/>
        <v>0</v>
      </c>
    </row>
    <row r="2364" spans="1:19" x14ac:dyDescent="0.25">
      <c r="A2364">
        <v>2363</v>
      </c>
      <c r="B2364" s="1">
        <v>43812</v>
      </c>
      <c r="C2364" s="1">
        <v>43821</v>
      </c>
      <c r="D2364" s="1">
        <v>43828</v>
      </c>
      <c r="E2364" s="1">
        <v>43831</v>
      </c>
      <c r="F2364">
        <v>2</v>
      </c>
      <c r="G2364">
        <v>1</v>
      </c>
      <c r="H2364">
        <v>40</v>
      </c>
      <c r="I2364" s="6">
        <v>0</v>
      </c>
      <c r="J2364">
        <v>3</v>
      </c>
      <c r="K2364" t="str">
        <f>_xlfn.XLOOKUP(fCompras!F2364,dComprador!$A$2:$A$7,dComprador!$B$2:$B$7)</f>
        <v>João</v>
      </c>
      <c r="L2364" t="str">
        <f>_xlfn.XLOOKUP(J2364,dFornecedor!$A$2:$A$6,dFornecedor!$B$2:$B$6)</f>
        <v>StepUp</v>
      </c>
      <c r="M2364" t="str">
        <f>_xlfn.XLOOKUP(G2364,dMateriaPrima!$A$2:$A$12,dMateriaPrima!$B$2:$B$12)</f>
        <v>Tecido</v>
      </c>
      <c r="N2364" s="2">
        <f>_xlfn.XLOOKUP(G2364,dMateriaPrima!$A$2:$A$12,dMateriaPrima!$C$2:$C$12)</f>
        <v>18</v>
      </c>
      <c r="O2364" s="3">
        <f t="shared" si="180"/>
        <v>720</v>
      </c>
      <c r="P2364" s="4">
        <f t="shared" si="181"/>
        <v>0</v>
      </c>
      <c r="Q2364" s="3">
        <f t="shared" si="182"/>
        <v>720</v>
      </c>
      <c r="R2364" t="str">
        <f t="shared" si="183"/>
        <v>Em atraso</v>
      </c>
      <c r="S2364" s="5">
        <f t="shared" si="184"/>
        <v>3</v>
      </c>
    </row>
    <row r="2365" spans="1:19" x14ac:dyDescent="0.25">
      <c r="A2365">
        <v>2364</v>
      </c>
      <c r="B2365" s="1">
        <v>43813</v>
      </c>
      <c r="C2365" s="1">
        <v>43817</v>
      </c>
      <c r="D2365" s="1">
        <v>43820</v>
      </c>
      <c r="E2365" s="1">
        <v>43825</v>
      </c>
      <c r="F2365">
        <v>4</v>
      </c>
      <c r="G2365">
        <v>8</v>
      </c>
      <c r="H2365">
        <v>84</v>
      </c>
      <c r="I2365" s="6">
        <v>0</v>
      </c>
      <c r="J2365">
        <v>1</v>
      </c>
      <c r="K2365" t="str">
        <f>_xlfn.XLOOKUP(fCompras!F2365,dComprador!$A$2:$A$7,dComprador!$B$2:$B$7)</f>
        <v>Lira</v>
      </c>
      <c r="L2365" t="str">
        <f>_xlfn.XLOOKUP(J2365,dFornecedor!$A$2:$A$6,dFornecedor!$B$2:$B$6)</f>
        <v>NorthShore</v>
      </c>
      <c r="M2365" t="str">
        <f>_xlfn.XLOOKUP(G2365,dMateriaPrima!$A$2:$A$12,dMateriaPrima!$B$2:$B$12)</f>
        <v>Cimento</v>
      </c>
      <c r="N2365" s="2">
        <f>_xlfn.XLOOKUP(G2365,dMateriaPrima!$A$2:$A$12,dMateriaPrima!$C$2:$C$12)</f>
        <v>23</v>
      </c>
      <c r="O2365" s="3">
        <f t="shared" si="180"/>
        <v>1932</v>
      </c>
      <c r="P2365" s="4">
        <f t="shared" si="181"/>
        <v>0</v>
      </c>
      <c r="Q2365" s="3">
        <f t="shared" si="182"/>
        <v>1932</v>
      </c>
      <c r="R2365" t="str">
        <f t="shared" si="183"/>
        <v>Em atraso</v>
      </c>
      <c r="S2365" s="5">
        <f t="shared" si="184"/>
        <v>5</v>
      </c>
    </row>
    <row r="2366" spans="1:19" x14ac:dyDescent="0.25">
      <c r="A2366">
        <v>2365</v>
      </c>
      <c r="B2366" s="1">
        <v>43813</v>
      </c>
      <c r="C2366" s="1">
        <v>43817</v>
      </c>
      <c r="D2366" s="1">
        <v>43828</v>
      </c>
      <c r="E2366" s="1">
        <v>43830</v>
      </c>
      <c r="F2366">
        <v>1</v>
      </c>
      <c r="G2366">
        <v>1</v>
      </c>
      <c r="H2366">
        <v>582</v>
      </c>
      <c r="I2366" s="6">
        <v>0</v>
      </c>
      <c r="J2366">
        <v>5</v>
      </c>
      <c r="K2366" t="str">
        <f>_xlfn.XLOOKUP(fCompras!F2366,dComprador!$A$2:$A$7,dComprador!$B$2:$B$7)</f>
        <v>Alon</v>
      </c>
      <c r="L2366" t="str">
        <f>_xlfn.XLOOKUP(J2366,dFornecedor!$A$2:$A$6,dFornecedor!$B$2:$B$6)</f>
        <v>Atlas</v>
      </c>
      <c r="M2366" t="str">
        <f>_xlfn.XLOOKUP(G2366,dMateriaPrima!$A$2:$A$12,dMateriaPrima!$B$2:$B$12)</f>
        <v>Tecido</v>
      </c>
      <c r="N2366" s="2">
        <f>_xlfn.XLOOKUP(G2366,dMateriaPrima!$A$2:$A$12,dMateriaPrima!$C$2:$C$12)</f>
        <v>18</v>
      </c>
      <c r="O2366" s="3">
        <f t="shared" si="180"/>
        <v>10476</v>
      </c>
      <c r="P2366" s="4">
        <f t="shared" si="181"/>
        <v>0</v>
      </c>
      <c r="Q2366" s="3">
        <f t="shared" si="182"/>
        <v>10476</v>
      </c>
      <c r="R2366" t="str">
        <f t="shared" si="183"/>
        <v>Em atraso</v>
      </c>
      <c r="S2366" s="5">
        <f t="shared" si="184"/>
        <v>2</v>
      </c>
    </row>
    <row r="2367" spans="1:19" x14ac:dyDescent="0.25">
      <c r="A2367">
        <v>2366</v>
      </c>
      <c r="B2367" s="1">
        <v>43813</v>
      </c>
      <c r="C2367" s="1">
        <v>43814</v>
      </c>
      <c r="D2367" s="1">
        <v>43846</v>
      </c>
      <c r="E2367" s="1">
        <v>43847</v>
      </c>
      <c r="F2367">
        <v>1</v>
      </c>
      <c r="G2367">
        <v>1</v>
      </c>
      <c r="H2367">
        <v>21</v>
      </c>
      <c r="I2367" s="6">
        <v>0</v>
      </c>
      <c r="J2367">
        <v>3</v>
      </c>
      <c r="K2367" t="str">
        <f>_xlfn.XLOOKUP(fCompras!F2367,dComprador!$A$2:$A$7,dComprador!$B$2:$B$7)</f>
        <v>Alon</v>
      </c>
      <c r="L2367" t="str">
        <f>_xlfn.XLOOKUP(J2367,dFornecedor!$A$2:$A$6,dFornecedor!$B$2:$B$6)</f>
        <v>StepUp</v>
      </c>
      <c r="M2367" t="str">
        <f>_xlfn.XLOOKUP(G2367,dMateriaPrima!$A$2:$A$12,dMateriaPrima!$B$2:$B$12)</f>
        <v>Tecido</v>
      </c>
      <c r="N2367" s="2">
        <f>_xlfn.XLOOKUP(G2367,dMateriaPrima!$A$2:$A$12,dMateriaPrima!$C$2:$C$12)</f>
        <v>18</v>
      </c>
      <c r="O2367" s="3">
        <f t="shared" si="180"/>
        <v>378</v>
      </c>
      <c r="P2367" s="4">
        <f t="shared" si="181"/>
        <v>0</v>
      </c>
      <c r="Q2367" s="3">
        <f t="shared" si="182"/>
        <v>378</v>
      </c>
      <c r="R2367" t="str">
        <f t="shared" si="183"/>
        <v>Em atraso</v>
      </c>
      <c r="S2367" s="5">
        <f t="shared" si="184"/>
        <v>1</v>
      </c>
    </row>
    <row r="2368" spans="1:19" x14ac:dyDescent="0.25">
      <c r="A2368">
        <v>2367</v>
      </c>
      <c r="B2368" s="1">
        <v>43813</v>
      </c>
      <c r="C2368" s="1">
        <v>43821</v>
      </c>
      <c r="D2368" s="1">
        <v>43833</v>
      </c>
      <c r="E2368" s="1">
        <v>43834</v>
      </c>
      <c r="F2368">
        <v>1</v>
      </c>
      <c r="G2368">
        <v>10</v>
      </c>
      <c r="H2368">
        <v>325</v>
      </c>
      <c r="I2368" s="6">
        <v>0</v>
      </c>
      <c r="J2368">
        <v>3</v>
      </c>
      <c r="K2368" t="str">
        <f>_xlfn.XLOOKUP(fCompras!F2368,dComprador!$A$2:$A$7,dComprador!$B$2:$B$7)</f>
        <v>Alon</v>
      </c>
      <c r="L2368" t="str">
        <f>_xlfn.XLOOKUP(J2368,dFornecedor!$A$2:$A$6,dFornecedor!$B$2:$B$6)</f>
        <v>StepUp</v>
      </c>
      <c r="M2368" t="str">
        <f>_xlfn.XLOOKUP(G2368,dMateriaPrima!$A$2:$A$12,dMateriaPrima!$B$2:$B$12)</f>
        <v>Pedra Britada</v>
      </c>
      <c r="N2368" s="2">
        <f>_xlfn.XLOOKUP(G2368,dMateriaPrima!$A$2:$A$12,dMateriaPrima!$C$2:$C$12)</f>
        <v>56</v>
      </c>
      <c r="O2368" s="3">
        <f t="shared" si="180"/>
        <v>18200</v>
      </c>
      <c r="P2368" s="4">
        <f t="shared" si="181"/>
        <v>0</v>
      </c>
      <c r="Q2368" s="3">
        <f t="shared" si="182"/>
        <v>18200</v>
      </c>
      <c r="R2368" t="str">
        <f t="shared" si="183"/>
        <v>Em atraso</v>
      </c>
      <c r="S2368" s="5">
        <f t="shared" si="184"/>
        <v>1</v>
      </c>
    </row>
    <row r="2369" spans="1:19" x14ac:dyDescent="0.25">
      <c r="A2369">
        <v>2368</v>
      </c>
      <c r="B2369" s="1">
        <v>43813</v>
      </c>
      <c r="C2369" s="1">
        <v>43820</v>
      </c>
      <c r="D2369" s="1">
        <v>43836</v>
      </c>
      <c r="E2369" s="1">
        <v>43839</v>
      </c>
      <c r="F2369">
        <v>1</v>
      </c>
      <c r="G2369">
        <v>2</v>
      </c>
      <c r="H2369">
        <v>487</v>
      </c>
      <c r="I2369" s="6">
        <v>0</v>
      </c>
      <c r="J2369">
        <v>2</v>
      </c>
      <c r="K2369" t="str">
        <f>_xlfn.XLOOKUP(fCompras!F2369,dComprador!$A$2:$A$7,dComprador!$B$2:$B$7)</f>
        <v>Alon</v>
      </c>
      <c r="L2369" t="str">
        <f>_xlfn.XLOOKUP(J2369,dFornecedor!$A$2:$A$6,dFornecedor!$B$2:$B$6)</f>
        <v>Minerva</v>
      </c>
      <c r="M2369" t="str">
        <f>_xlfn.XLOOKUP(G2369,dMateriaPrima!$A$2:$A$12,dMateriaPrima!$B$2:$B$12)</f>
        <v>Chapa Metal</v>
      </c>
      <c r="N2369" s="2">
        <f>_xlfn.XLOOKUP(G2369,dMateriaPrima!$A$2:$A$12,dMateriaPrima!$C$2:$C$12)</f>
        <v>299.89999999999998</v>
      </c>
      <c r="O2369" s="3">
        <f t="shared" si="180"/>
        <v>146051.29999999999</v>
      </c>
      <c r="P2369" s="4">
        <f t="shared" si="181"/>
        <v>0</v>
      </c>
      <c r="Q2369" s="3">
        <f t="shared" si="182"/>
        <v>146051.29999999999</v>
      </c>
      <c r="R2369" t="str">
        <f t="shared" si="183"/>
        <v>Em atraso</v>
      </c>
      <c r="S2369" s="5">
        <f t="shared" si="184"/>
        <v>3</v>
      </c>
    </row>
    <row r="2370" spans="1:19" x14ac:dyDescent="0.25">
      <c r="A2370">
        <v>2369</v>
      </c>
      <c r="B2370" s="1">
        <v>43814</v>
      </c>
      <c r="C2370" s="1">
        <v>43819</v>
      </c>
      <c r="D2370" s="1">
        <v>43821</v>
      </c>
      <c r="E2370" s="1">
        <v>43825</v>
      </c>
      <c r="F2370">
        <v>4</v>
      </c>
      <c r="G2370">
        <v>11</v>
      </c>
      <c r="H2370">
        <v>195</v>
      </c>
      <c r="I2370" s="6">
        <v>0</v>
      </c>
      <c r="J2370">
        <v>5</v>
      </c>
      <c r="K2370" t="str">
        <f>_xlfn.XLOOKUP(fCompras!F2370,dComprador!$A$2:$A$7,dComprador!$B$2:$B$7)</f>
        <v>Lira</v>
      </c>
      <c r="L2370" t="str">
        <f>_xlfn.XLOOKUP(J2370,dFornecedor!$A$2:$A$6,dFornecedor!$B$2:$B$6)</f>
        <v>Atlas</v>
      </c>
      <c r="M2370" t="str">
        <f>_xlfn.XLOOKUP(G2370,dMateriaPrima!$A$2:$A$12,dMateriaPrima!$B$2:$B$12)</f>
        <v>Papel</v>
      </c>
      <c r="N2370" s="2">
        <f>_xlfn.XLOOKUP(G2370,dMateriaPrima!$A$2:$A$12,dMateriaPrima!$C$2:$C$12)</f>
        <v>9</v>
      </c>
      <c r="O2370" s="3">
        <f t="shared" si="180"/>
        <v>1755</v>
      </c>
      <c r="P2370" s="4">
        <f t="shared" si="181"/>
        <v>0</v>
      </c>
      <c r="Q2370" s="3">
        <f t="shared" si="182"/>
        <v>1755</v>
      </c>
      <c r="R2370" t="str">
        <f t="shared" si="183"/>
        <v>Em atraso</v>
      </c>
      <c r="S2370" s="5">
        <f t="shared" si="184"/>
        <v>4</v>
      </c>
    </row>
    <row r="2371" spans="1:19" x14ac:dyDescent="0.25">
      <c r="A2371">
        <v>2370</v>
      </c>
      <c r="B2371" s="1">
        <v>43814</v>
      </c>
      <c r="C2371" s="1">
        <v>43822</v>
      </c>
      <c r="D2371" s="1">
        <v>43848</v>
      </c>
      <c r="E2371" s="1">
        <v>43847</v>
      </c>
      <c r="F2371">
        <v>1</v>
      </c>
      <c r="G2371">
        <v>5</v>
      </c>
      <c r="H2371">
        <v>67</v>
      </c>
      <c r="I2371" s="6">
        <v>0</v>
      </c>
      <c r="J2371">
        <v>2</v>
      </c>
      <c r="K2371" t="str">
        <f>_xlfn.XLOOKUP(fCompras!F2371,dComprador!$A$2:$A$7,dComprador!$B$2:$B$7)</f>
        <v>Alon</v>
      </c>
      <c r="L2371" t="str">
        <f>_xlfn.XLOOKUP(J2371,dFornecedor!$A$2:$A$6,dFornecedor!$B$2:$B$6)</f>
        <v>Minerva</v>
      </c>
      <c r="M2371" t="str">
        <f>_xlfn.XLOOKUP(G2371,dMateriaPrima!$A$2:$A$12,dMateriaPrima!$B$2:$B$12)</f>
        <v>Areia</v>
      </c>
      <c r="N2371" s="2">
        <f>_xlfn.XLOOKUP(G2371,dMateriaPrima!$A$2:$A$12,dMateriaPrima!$C$2:$C$12)</f>
        <v>3.59</v>
      </c>
      <c r="O2371" s="3">
        <f t="shared" ref="O2371:O2434" si="185">PRODUCT(H2371,N2371)</f>
        <v>240.53</v>
      </c>
      <c r="P2371" s="4">
        <f t="shared" ref="P2371:P2434" si="186">PRODUCT(O2371,I2371)</f>
        <v>0</v>
      </c>
      <c r="Q2371" s="3">
        <f t="shared" ref="Q2371:Q2434" si="187">O2371-P2371</f>
        <v>240.53</v>
      </c>
      <c r="R2371" t="str">
        <f t="shared" ref="R2371:R2434" si="188">IF(E2371&lt;=D2371,"No prazo",IF(E2371&gt;D2371,"Em atraso"))</f>
        <v>No prazo</v>
      </c>
      <c r="S2371" s="5">
        <f t="shared" ref="S2371:S2434" si="189">IF(E2371 &gt;D2371, E2371-D2371,0)</f>
        <v>0</v>
      </c>
    </row>
    <row r="2372" spans="1:19" x14ac:dyDescent="0.25">
      <c r="A2372">
        <v>2371</v>
      </c>
      <c r="B2372" s="1">
        <v>43814</v>
      </c>
      <c r="C2372" s="1">
        <v>43823</v>
      </c>
      <c r="D2372" s="1">
        <v>43825</v>
      </c>
      <c r="E2372" s="1">
        <v>43830</v>
      </c>
      <c r="F2372">
        <v>4</v>
      </c>
      <c r="G2372">
        <v>11</v>
      </c>
      <c r="H2372">
        <v>77</v>
      </c>
      <c r="I2372" s="6">
        <v>0</v>
      </c>
      <c r="J2372">
        <v>3</v>
      </c>
      <c r="K2372" t="str">
        <f>_xlfn.XLOOKUP(fCompras!F2372,dComprador!$A$2:$A$7,dComprador!$B$2:$B$7)</f>
        <v>Lira</v>
      </c>
      <c r="L2372" t="str">
        <f>_xlfn.XLOOKUP(J2372,dFornecedor!$A$2:$A$6,dFornecedor!$B$2:$B$6)</f>
        <v>StepUp</v>
      </c>
      <c r="M2372" t="str">
        <f>_xlfn.XLOOKUP(G2372,dMateriaPrima!$A$2:$A$12,dMateriaPrima!$B$2:$B$12)</f>
        <v>Papel</v>
      </c>
      <c r="N2372" s="2">
        <f>_xlfn.XLOOKUP(G2372,dMateriaPrima!$A$2:$A$12,dMateriaPrima!$C$2:$C$12)</f>
        <v>9</v>
      </c>
      <c r="O2372" s="3">
        <f t="shared" si="185"/>
        <v>693</v>
      </c>
      <c r="P2372" s="4">
        <f t="shared" si="186"/>
        <v>0</v>
      </c>
      <c r="Q2372" s="3">
        <f t="shared" si="187"/>
        <v>693</v>
      </c>
      <c r="R2372" t="str">
        <f t="shared" si="188"/>
        <v>Em atraso</v>
      </c>
      <c r="S2372" s="5">
        <f t="shared" si="189"/>
        <v>5</v>
      </c>
    </row>
    <row r="2373" spans="1:19" x14ac:dyDescent="0.25">
      <c r="A2373">
        <v>2372</v>
      </c>
      <c r="B2373" s="1">
        <v>43814</v>
      </c>
      <c r="C2373" s="1">
        <v>43814</v>
      </c>
      <c r="D2373" s="1">
        <v>43830</v>
      </c>
      <c r="E2373" s="1">
        <v>43831</v>
      </c>
      <c r="F2373">
        <v>1</v>
      </c>
      <c r="G2373">
        <v>5</v>
      </c>
      <c r="H2373">
        <v>454</v>
      </c>
      <c r="I2373" s="6">
        <v>0</v>
      </c>
      <c r="J2373">
        <v>2</v>
      </c>
      <c r="K2373" t="str">
        <f>_xlfn.XLOOKUP(fCompras!F2373,dComprador!$A$2:$A$7,dComprador!$B$2:$B$7)</f>
        <v>Alon</v>
      </c>
      <c r="L2373" t="str">
        <f>_xlfn.XLOOKUP(J2373,dFornecedor!$A$2:$A$6,dFornecedor!$B$2:$B$6)</f>
        <v>Minerva</v>
      </c>
      <c r="M2373" t="str">
        <f>_xlfn.XLOOKUP(G2373,dMateriaPrima!$A$2:$A$12,dMateriaPrima!$B$2:$B$12)</f>
        <v>Areia</v>
      </c>
      <c r="N2373" s="2">
        <f>_xlfn.XLOOKUP(G2373,dMateriaPrima!$A$2:$A$12,dMateriaPrima!$C$2:$C$12)</f>
        <v>3.59</v>
      </c>
      <c r="O2373" s="3">
        <f t="shared" si="185"/>
        <v>1629.86</v>
      </c>
      <c r="P2373" s="4">
        <f t="shared" si="186"/>
        <v>0</v>
      </c>
      <c r="Q2373" s="3">
        <f t="shared" si="187"/>
        <v>1629.86</v>
      </c>
      <c r="R2373" t="str">
        <f t="shared" si="188"/>
        <v>Em atraso</v>
      </c>
      <c r="S2373" s="5">
        <f t="shared" si="189"/>
        <v>1</v>
      </c>
    </row>
    <row r="2374" spans="1:19" x14ac:dyDescent="0.25">
      <c r="A2374">
        <v>2373</v>
      </c>
      <c r="B2374" s="1">
        <v>43814</v>
      </c>
      <c r="C2374" s="1">
        <v>43815</v>
      </c>
      <c r="D2374" s="1">
        <v>43827</v>
      </c>
      <c r="E2374" s="1">
        <v>43830</v>
      </c>
      <c r="F2374">
        <v>2</v>
      </c>
      <c r="G2374">
        <v>9</v>
      </c>
      <c r="H2374">
        <v>69</v>
      </c>
      <c r="I2374" s="6">
        <v>0</v>
      </c>
      <c r="J2374">
        <v>3</v>
      </c>
      <c r="K2374" t="str">
        <f>_xlfn.XLOOKUP(fCompras!F2374,dComprador!$A$2:$A$7,dComprador!$B$2:$B$7)</f>
        <v>João</v>
      </c>
      <c r="L2374" t="str">
        <f>_xlfn.XLOOKUP(J2374,dFornecedor!$A$2:$A$6,dFornecedor!$B$2:$B$6)</f>
        <v>StepUp</v>
      </c>
      <c r="M2374" t="str">
        <f>_xlfn.XLOOKUP(G2374,dMateriaPrima!$A$2:$A$12,dMateriaPrima!$B$2:$B$12)</f>
        <v>Couro</v>
      </c>
      <c r="N2374" s="2">
        <f>_xlfn.XLOOKUP(G2374,dMateriaPrima!$A$2:$A$12,dMateriaPrima!$C$2:$C$12)</f>
        <v>4.4000000000000004</v>
      </c>
      <c r="O2374" s="3">
        <f t="shared" si="185"/>
        <v>303.60000000000002</v>
      </c>
      <c r="P2374" s="4">
        <f t="shared" si="186"/>
        <v>0</v>
      </c>
      <c r="Q2374" s="3">
        <f t="shared" si="187"/>
        <v>303.60000000000002</v>
      </c>
      <c r="R2374" t="str">
        <f t="shared" si="188"/>
        <v>Em atraso</v>
      </c>
      <c r="S2374" s="5">
        <f t="shared" si="189"/>
        <v>3</v>
      </c>
    </row>
    <row r="2375" spans="1:19" x14ac:dyDescent="0.25">
      <c r="A2375">
        <v>2374</v>
      </c>
      <c r="B2375" s="1">
        <v>43814</v>
      </c>
      <c r="C2375" s="1">
        <v>43814</v>
      </c>
      <c r="D2375" s="1">
        <v>43827</v>
      </c>
      <c r="E2375" s="1">
        <v>43827</v>
      </c>
      <c r="F2375">
        <v>2</v>
      </c>
      <c r="G2375">
        <v>7</v>
      </c>
      <c r="H2375">
        <v>258</v>
      </c>
      <c r="I2375" s="6">
        <v>0</v>
      </c>
      <c r="J2375">
        <v>2</v>
      </c>
      <c r="K2375" t="str">
        <f>_xlfn.XLOOKUP(fCompras!F2375,dComprador!$A$2:$A$7,dComprador!$B$2:$B$7)</f>
        <v>João</v>
      </c>
      <c r="L2375" t="str">
        <f>_xlfn.XLOOKUP(J2375,dFornecedor!$A$2:$A$6,dFornecedor!$B$2:$B$6)</f>
        <v>Minerva</v>
      </c>
      <c r="M2375" t="str">
        <f>_xlfn.XLOOKUP(G2375,dMateriaPrima!$A$2:$A$12,dMateriaPrima!$B$2:$B$12)</f>
        <v>Poliéster</v>
      </c>
      <c r="N2375" s="2">
        <f>_xlfn.XLOOKUP(G2375,dMateriaPrima!$A$2:$A$12,dMateriaPrima!$C$2:$C$12)</f>
        <v>8</v>
      </c>
      <c r="O2375" s="3">
        <f t="shared" si="185"/>
        <v>2064</v>
      </c>
      <c r="P2375" s="4">
        <f t="shared" si="186"/>
        <v>0</v>
      </c>
      <c r="Q2375" s="3">
        <f t="shared" si="187"/>
        <v>2064</v>
      </c>
      <c r="R2375" t="str">
        <f t="shared" si="188"/>
        <v>No prazo</v>
      </c>
      <c r="S2375" s="5">
        <f t="shared" si="189"/>
        <v>0</v>
      </c>
    </row>
    <row r="2376" spans="1:19" x14ac:dyDescent="0.25">
      <c r="A2376">
        <v>2375</v>
      </c>
      <c r="B2376" s="1">
        <v>43814</v>
      </c>
      <c r="C2376" s="1">
        <v>43816</v>
      </c>
      <c r="D2376" s="1">
        <v>43833</v>
      </c>
      <c r="E2376" s="1">
        <v>43835</v>
      </c>
      <c r="F2376">
        <v>1</v>
      </c>
      <c r="G2376">
        <v>5</v>
      </c>
      <c r="H2376">
        <v>9</v>
      </c>
      <c r="I2376" s="6">
        <v>0.35</v>
      </c>
      <c r="J2376">
        <v>4</v>
      </c>
      <c r="K2376" t="str">
        <f>_xlfn.XLOOKUP(fCompras!F2376,dComprador!$A$2:$A$7,dComprador!$B$2:$B$7)</f>
        <v>Alon</v>
      </c>
      <c r="L2376" t="str">
        <f>_xlfn.XLOOKUP(J2376,dFornecedor!$A$2:$A$6,dFornecedor!$B$2:$B$6)</f>
        <v>AlphaOmega</v>
      </c>
      <c r="M2376" t="str">
        <f>_xlfn.XLOOKUP(G2376,dMateriaPrima!$A$2:$A$12,dMateriaPrima!$B$2:$B$12)</f>
        <v>Areia</v>
      </c>
      <c r="N2376" s="2">
        <f>_xlfn.XLOOKUP(G2376,dMateriaPrima!$A$2:$A$12,dMateriaPrima!$C$2:$C$12)</f>
        <v>3.59</v>
      </c>
      <c r="O2376" s="3">
        <f t="shared" si="185"/>
        <v>32.31</v>
      </c>
      <c r="P2376" s="4">
        <f t="shared" si="186"/>
        <v>11.3085</v>
      </c>
      <c r="Q2376" s="3">
        <f t="shared" si="187"/>
        <v>21.0015</v>
      </c>
      <c r="R2376" t="str">
        <f t="shared" si="188"/>
        <v>Em atraso</v>
      </c>
      <c r="S2376" s="5">
        <f t="shared" si="189"/>
        <v>2</v>
      </c>
    </row>
    <row r="2377" spans="1:19" x14ac:dyDescent="0.25">
      <c r="A2377">
        <v>2376</v>
      </c>
      <c r="B2377" s="1">
        <v>43815</v>
      </c>
      <c r="C2377" s="1">
        <v>43816</v>
      </c>
      <c r="D2377" s="1">
        <v>43822</v>
      </c>
      <c r="E2377" s="1">
        <v>43823</v>
      </c>
      <c r="F2377">
        <v>4</v>
      </c>
      <c r="G2377">
        <v>7</v>
      </c>
      <c r="H2377">
        <v>232</v>
      </c>
      <c r="I2377" s="6">
        <v>0</v>
      </c>
      <c r="J2377">
        <v>4</v>
      </c>
      <c r="K2377" t="str">
        <f>_xlfn.XLOOKUP(fCompras!F2377,dComprador!$A$2:$A$7,dComprador!$B$2:$B$7)</f>
        <v>Lira</v>
      </c>
      <c r="L2377" t="str">
        <f>_xlfn.XLOOKUP(J2377,dFornecedor!$A$2:$A$6,dFornecedor!$B$2:$B$6)</f>
        <v>AlphaOmega</v>
      </c>
      <c r="M2377" t="str">
        <f>_xlfn.XLOOKUP(G2377,dMateriaPrima!$A$2:$A$12,dMateriaPrima!$B$2:$B$12)</f>
        <v>Poliéster</v>
      </c>
      <c r="N2377" s="2">
        <f>_xlfn.XLOOKUP(G2377,dMateriaPrima!$A$2:$A$12,dMateriaPrima!$C$2:$C$12)</f>
        <v>8</v>
      </c>
      <c r="O2377" s="3">
        <f t="shared" si="185"/>
        <v>1856</v>
      </c>
      <c r="P2377" s="4">
        <f t="shared" si="186"/>
        <v>0</v>
      </c>
      <c r="Q2377" s="3">
        <f t="shared" si="187"/>
        <v>1856</v>
      </c>
      <c r="R2377" t="str">
        <f t="shared" si="188"/>
        <v>Em atraso</v>
      </c>
      <c r="S2377" s="5">
        <f t="shared" si="189"/>
        <v>1</v>
      </c>
    </row>
    <row r="2378" spans="1:19" x14ac:dyDescent="0.25">
      <c r="A2378">
        <v>2377</v>
      </c>
      <c r="B2378" s="1">
        <v>43815</v>
      </c>
      <c r="C2378" s="1">
        <v>43824</v>
      </c>
      <c r="D2378" s="1">
        <v>43825</v>
      </c>
      <c r="E2378" s="1">
        <v>43827</v>
      </c>
      <c r="F2378">
        <v>4</v>
      </c>
      <c r="G2378">
        <v>5</v>
      </c>
      <c r="H2378">
        <v>431</v>
      </c>
      <c r="I2378" s="6">
        <v>0</v>
      </c>
      <c r="J2378">
        <v>3</v>
      </c>
      <c r="K2378" t="str">
        <f>_xlfn.XLOOKUP(fCompras!F2378,dComprador!$A$2:$A$7,dComprador!$B$2:$B$7)</f>
        <v>Lira</v>
      </c>
      <c r="L2378" t="str">
        <f>_xlfn.XLOOKUP(J2378,dFornecedor!$A$2:$A$6,dFornecedor!$B$2:$B$6)</f>
        <v>StepUp</v>
      </c>
      <c r="M2378" t="str">
        <f>_xlfn.XLOOKUP(G2378,dMateriaPrima!$A$2:$A$12,dMateriaPrima!$B$2:$B$12)</f>
        <v>Areia</v>
      </c>
      <c r="N2378" s="2">
        <f>_xlfn.XLOOKUP(G2378,dMateriaPrima!$A$2:$A$12,dMateriaPrima!$C$2:$C$12)</f>
        <v>3.59</v>
      </c>
      <c r="O2378" s="3">
        <f t="shared" si="185"/>
        <v>1547.29</v>
      </c>
      <c r="P2378" s="4">
        <f t="shared" si="186"/>
        <v>0</v>
      </c>
      <c r="Q2378" s="3">
        <f t="shared" si="187"/>
        <v>1547.29</v>
      </c>
      <c r="R2378" t="str">
        <f t="shared" si="188"/>
        <v>Em atraso</v>
      </c>
      <c r="S2378" s="5">
        <f t="shared" si="189"/>
        <v>2</v>
      </c>
    </row>
    <row r="2379" spans="1:19" x14ac:dyDescent="0.25">
      <c r="A2379">
        <v>2378</v>
      </c>
      <c r="B2379" s="1">
        <v>43815</v>
      </c>
      <c r="C2379" s="1">
        <v>43823</v>
      </c>
      <c r="D2379" s="1">
        <v>43827</v>
      </c>
      <c r="E2379" s="1">
        <v>43831</v>
      </c>
      <c r="F2379">
        <v>4</v>
      </c>
      <c r="G2379">
        <v>1</v>
      </c>
      <c r="H2379">
        <v>4</v>
      </c>
      <c r="I2379" s="6">
        <v>0</v>
      </c>
      <c r="J2379">
        <v>2</v>
      </c>
      <c r="K2379" t="str">
        <f>_xlfn.XLOOKUP(fCompras!F2379,dComprador!$A$2:$A$7,dComprador!$B$2:$B$7)</f>
        <v>Lira</v>
      </c>
      <c r="L2379" t="str">
        <f>_xlfn.XLOOKUP(J2379,dFornecedor!$A$2:$A$6,dFornecedor!$B$2:$B$6)</f>
        <v>Minerva</v>
      </c>
      <c r="M2379" t="str">
        <f>_xlfn.XLOOKUP(G2379,dMateriaPrima!$A$2:$A$12,dMateriaPrima!$B$2:$B$12)</f>
        <v>Tecido</v>
      </c>
      <c r="N2379" s="2">
        <f>_xlfn.XLOOKUP(G2379,dMateriaPrima!$A$2:$A$12,dMateriaPrima!$C$2:$C$12)</f>
        <v>18</v>
      </c>
      <c r="O2379" s="3">
        <f t="shared" si="185"/>
        <v>72</v>
      </c>
      <c r="P2379" s="4">
        <f t="shared" si="186"/>
        <v>0</v>
      </c>
      <c r="Q2379" s="3">
        <f t="shared" si="187"/>
        <v>72</v>
      </c>
      <c r="R2379" t="str">
        <f t="shared" si="188"/>
        <v>Em atraso</v>
      </c>
      <c r="S2379" s="5">
        <f t="shared" si="189"/>
        <v>4</v>
      </c>
    </row>
    <row r="2380" spans="1:19" x14ac:dyDescent="0.25">
      <c r="A2380">
        <v>2379</v>
      </c>
      <c r="B2380" s="1">
        <v>43815</v>
      </c>
      <c r="C2380" s="1">
        <v>43820</v>
      </c>
      <c r="D2380" s="1">
        <v>43820</v>
      </c>
      <c r="E2380" s="1">
        <v>43824</v>
      </c>
      <c r="F2380">
        <v>4</v>
      </c>
      <c r="G2380">
        <v>6</v>
      </c>
      <c r="H2380">
        <v>17</v>
      </c>
      <c r="I2380" s="6">
        <v>0</v>
      </c>
      <c r="J2380">
        <v>3</v>
      </c>
      <c r="K2380" t="str">
        <f>_xlfn.XLOOKUP(fCompras!F2380,dComprador!$A$2:$A$7,dComprador!$B$2:$B$7)</f>
        <v>Lira</v>
      </c>
      <c r="L2380" t="str">
        <f>_xlfn.XLOOKUP(J2380,dFornecedor!$A$2:$A$6,dFornecedor!$B$2:$B$6)</f>
        <v>StepUp</v>
      </c>
      <c r="M2380" t="str">
        <f>_xlfn.XLOOKUP(G2380,dMateriaPrima!$A$2:$A$12,dMateriaPrima!$B$2:$B$12)</f>
        <v>Fio Algodão</v>
      </c>
      <c r="N2380" s="2">
        <f>_xlfn.XLOOKUP(G2380,dMateriaPrima!$A$2:$A$12,dMateriaPrima!$C$2:$C$12)</f>
        <v>55.9</v>
      </c>
      <c r="O2380" s="3">
        <f t="shared" si="185"/>
        <v>950.3</v>
      </c>
      <c r="P2380" s="4">
        <f t="shared" si="186"/>
        <v>0</v>
      </c>
      <c r="Q2380" s="3">
        <f t="shared" si="187"/>
        <v>950.3</v>
      </c>
      <c r="R2380" t="str">
        <f t="shared" si="188"/>
        <v>Em atraso</v>
      </c>
      <c r="S2380" s="5">
        <f t="shared" si="189"/>
        <v>4</v>
      </c>
    </row>
    <row r="2381" spans="1:19" x14ac:dyDescent="0.25">
      <c r="A2381">
        <v>2380</v>
      </c>
      <c r="B2381" s="1">
        <v>43815</v>
      </c>
      <c r="C2381" s="1">
        <v>43820</v>
      </c>
      <c r="D2381" s="1">
        <v>43849</v>
      </c>
      <c r="E2381" s="1">
        <v>43847</v>
      </c>
      <c r="F2381">
        <v>1</v>
      </c>
      <c r="G2381">
        <v>11</v>
      </c>
      <c r="H2381">
        <v>551</v>
      </c>
      <c r="I2381" s="6">
        <v>0</v>
      </c>
      <c r="J2381">
        <v>3</v>
      </c>
      <c r="K2381" t="str">
        <f>_xlfn.XLOOKUP(fCompras!F2381,dComprador!$A$2:$A$7,dComprador!$B$2:$B$7)</f>
        <v>Alon</v>
      </c>
      <c r="L2381" t="str">
        <f>_xlfn.XLOOKUP(J2381,dFornecedor!$A$2:$A$6,dFornecedor!$B$2:$B$6)</f>
        <v>StepUp</v>
      </c>
      <c r="M2381" t="str">
        <f>_xlfn.XLOOKUP(G2381,dMateriaPrima!$A$2:$A$12,dMateriaPrima!$B$2:$B$12)</f>
        <v>Papel</v>
      </c>
      <c r="N2381" s="2">
        <f>_xlfn.XLOOKUP(G2381,dMateriaPrima!$A$2:$A$12,dMateriaPrima!$C$2:$C$12)</f>
        <v>9</v>
      </c>
      <c r="O2381" s="3">
        <f t="shared" si="185"/>
        <v>4959</v>
      </c>
      <c r="P2381" s="4">
        <f t="shared" si="186"/>
        <v>0</v>
      </c>
      <c r="Q2381" s="3">
        <f t="shared" si="187"/>
        <v>4959</v>
      </c>
      <c r="R2381" t="str">
        <f t="shared" si="188"/>
        <v>No prazo</v>
      </c>
      <c r="S2381" s="5">
        <f t="shared" si="189"/>
        <v>0</v>
      </c>
    </row>
    <row r="2382" spans="1:19" x14ac:dyDescent="0.25">
      <c r="A2382">
        <v>2381</v>
      </c>
      <c r="B2382" s="1">
        <v>43815</v>
      </c>
      <c r="C2382" s="1">
        <v>43817</v>
      </c>
      <c r="D2382" s="1">
        <v>43831</v>
      </c>
      <c r="E2382" s="1">
        <v>43837</v>
      </c>
      <c r="F2382">
        <v>1</v>
      </c>
      <c r="G2382">
        <v>7</v>
      </c>
      <c r="H2382">
        <v>350</v>
      </c>
      <c r="I2382" s="6">
        <v>0</v>
      </c>
      <c r="J2382">
        <v>4</v>
      </c>
      <c r="K2382" t="str">
        <f>_xlfn.XLOOKUP(fCompras!F2382,dComprador!$A$2:$A$7,dComprador!$B$2:$B$7)</f>
        <v>Alon</v>
      </c>
      <c r="L2382" t="str">
        <f>_xlfn.XLOOKUP(J2382,dFornecedor!$A$2:$A$6,dFornecedor!$B$2:$B$6)</f>
        <v>AlphaOmega</v>
      </c>
      <c r="M2382" t="str">
        <f>_xlfn.XLOOKUP(G2382,dMateriaPrima!$A$2:$A$12,dMateriaPrima!$B$2:$B$12)</f>
        <v>Poliéster</v>
      </c>
      <c r="N2382" s="2">
        <f>_xlfn.XLOOKUP(G2382,dMateriaPrima!$A$2:$A$12,dMateriaPrima!$C$2:$C$12)</f>
        <v>8</v>
      </c>
      <c r="O2382" s="3">
        <f t="shared" si="185"/>
        <v>2800</v>
      </c>
      <c r="P2382" s="4">
        <f t="shared" si="186"/>
        <v>0</v>
      </c>
      <c r="Q2382" s="3">
        <f t="shared" si="187"/>
        <v>2800</v>
      </c>
      <c r="R2382" t="str">
        <f t="shared" si="188"/>
        <v>Em atraso</v>
      </c>
      <c r="S2382" s="5">
        <f t="shared" si="189"/>
        <v>6</v>
      </c>
    </row>
    <row r="2383" spans="1:19" x14ac:dyDescent="0.25">
      <c r="A2383">
        <v>2382</v>
      </c>
      <c r="B2383" s="1">
        <v>43815</v>
      </c>
      <c r="C2383" s="1">
        <v>43815</v>
      </c>
      <c r="D2383" s="1">
        <v>43831</v>
      </c>
      <c r="E2383" s="1">
        <v>43833</v>
      </c>
      <c r="F2383">
        <v>1</v>
      </c>
      <c r="G2383">
        <v>7</v>
      </c>
      <c r="H2383">
        <v>149</v>
      </c>
      <c r="I2383" s="6">
        <v>0</v>
      </c>
      <c r="J2383">
        <v>4</v>
      </c>
      <c r="K2383" t="str">
        <f>_xlfn.XLOOKUP(fCompras!F2383,dComprador!$A$2:$A$7,dComprador!$B$2:$B$7)</f>
        <v>Alon</v>
      </c>
      <c r="L2383" t="str">
        <f>_xlfn.XLOOKUP(J2383,dFornecedor!$A$2:$A$6,dFornecedor!$B$2:$B$6)</f>
        <v>AlphaOmega</v>
      </c>
      <c r="M2383" t="str">
        <f>_xlfn.XLOOKUP(G2383,dMateriaPrima!$A$2:$A$12,dMateriaPrima!$B$2:$B$12)</f>
        <v>Poliéster</v>
      </c>
      <c r="N2383" s="2">
        <f>_xlfn.XLOOKUP(G2383,dMateriaPrima!$A$2:$A$12,dMateriaPrima!$C$2:$C$12)</f>
        <v>8</v>
      </c>
      <c r="O2383" s="3">
        <f t="shared" si="185"/>
        <v>1192</v>
      </c>
      <c r="P2383" s="4">
        <f t="shared" si="186"/>
        <v>0</v>
      </c>
      <c r="Q2383" s="3">
        <f t="shared" si="187"/>
        <v>1192</v>
      </c>
      <c r="R2383" t="str">
        <f t="shared" si="188"/>
        <v>Em atraso</v>
      </c>
      <c r="S2383" s="5">
        <f t="shared" si="189"/>
        <v>2</v>
      </c>
    </row>
    <row r="2384" spans="1:19" x14ac:dyDescent="0.25">
      <c r="A2384">
        <v>2383</v>
      </c>
      <c r="B2384" s="1">
        <v>43815</v>
      </c>
      <c r="C2384" s="1">
        <v>43822</v>
      </c>
      <c r="D2384" s="1">
        <v>43833</v>
      </c>
      <c r="E2384" s="1">
        <v>43833</v>
      </c>
      <c r="F2384">
        <v>1</v>
      </c>
      <c r="G2384">
        <v>11</v>
      </c>
      <c r="H2384">
        <v>95</v>
      </c>
      <c r="I2384" s="6">
        <v>0</v>
      </c>
      <c r="J2384">
        <v>2</v>
      </c>
      <c r="K2384" t="str">
        <f>_xlfn.XLOOKUP(fCompras!F2384,dComprador!$A$2:$A$7,dComprador!$B$2:$B$7)</f>
        <v>Alon</v>
      </c>
      <c r="L2384" t="str">
        <f>_xlfn.XLOOKUP(J2384,dFornecedor!$A$2:$A$6,dFornecedor!$B$2:$B$6)</f>
        <v>Minerva</v>
      </c>
      <c r="M2384" t="str">
        <f>_xlfn.XLOOKUP(G2384,dMateriaPrima!$A$2:$A$12,dMateriaPrima!$B$2:$B$12)</f>
        <v>Papel</v>
      </c>
      <c r="N2384" s="2">
        <f>_xlfn.XLOOKUP(G2384,dMateriaPrima!$A$2:$A$12,dMateriaPrima!$C$2:$C$12)</f>
        <v>9</v>
      </c>
      <c r="O2384" s="3">
        <f t="shared" si="185"/>
        <v>855</v>
      </c>
      <c r="P2384" s="4">
        <f t="shared" si="186"/>
        <v>0</v>
      </c>
      <c r="Q2384" s="3">
        <f t="shared" si="187"/>
        <v>855</v>
      </c>
      <c r="R2384" t="str">
        <f t="shared" si="188"/>
        <v>No prazo</v>
      </c>
      <c r="S2384" s="5">
        <f t="shared" si="189"/>
        <v>0</v>
      </c>
    </row>
    <row r="2385" spans="1:19" x14ac:dyDescent="0.25">
      <c r="A2385">
        <v>2384</v>
      </c>
      <c r="B2385" s="1">
        <v>43815</v>
      </c>
      <c r="C2385" s="1">
        <v>43828</v>
      </c>
      <c r="D2385" s="1">
        <v>43835</v>
      </c>
      <c r="E2385" s="1">
        <v>43837</v>
      </c>
      <c r="F2385">
        <v>1</v>
      </c>
      <c r="G2385">
        <v>9</v>
      </c>
      <c r="H2385">
        <v>229</v>
      </c>
      <c r="I2385" s="6">
        <v>0</v>
      </c>
      <c r="J2385">
        <v>1</v>
      </c>
      <c r="K2385" t="str">
        <f>_xlfn.XLOOKUP(fCompras!F2385,dComprador!$A$2:$A$7,dComprador!$B$2:$B$7)</f>
        <v>Alon</v>
      </c>
      <c r="L2385" t="str">
        <f>_xlfn.XLOOKUP(J2385,dFornecedor!$A$2:$A$6,dFornecedor!$B$2:$B$6)</f>
        <v>NorthShore</v>
      </c>
      <c r="M2385" t="str">
        <f>_xlfn.XLOOKUP(G2385,dMateriaPrima!$A$2:$A$12,dMateriaPrima!$B$2:$B$12)</f>
        <v>Couro</v>
      </c>
      <c r="N2385" s="2">
        <f>_xlfn.XLOOKUP(G2385,dMateriaPrima!$A$2:$A$12,dMateriaPrima!$C$2:$C$12)</f>
        <v>4.4000000000000004</v>
      </c>
      <c r="O2385" s="3">
        <f t="shared" si="185"/>
        <v>1007.6000000000001</v>
      </c>
      <c r="P2385" s="4">
        <f t="shared" si="186"/>
        <v>0</v>
      </c>
      <c r="Q2385" s="3">
        <f t="shared" si="187"/>
        <v>1007.6000000000001</v>
      </c>
      <c r="R2385" t="str">
        <f t="shared" si="188"/>
        <v>Em atraso</v>
      </c>
      <c r="S2385" s="5">
        <f t="shared" si="189"/>
        <v>2</v>
      </c>
    </row>
    <row r="2386" spans="1:19" x14ac:dyDescent="0.25">
      <c r="A2386">
        <v>2385</v>
      </c>
      <c r="B2386" s="1">
        <v>43815</v>
      </c>
      <c r="C2386" s="1">
        <v>43816</v>
      </c>
      <c r="D2386" s="1">
        <v>43837</v>
      </c>
      <c r="E2386" s="1">
        <v>43842</v>
      </c>
      <c r="F2386">
        <v>1</v>
      </c>
      <c r="G2386">
        <v>9</v>
      </c>
      <c r="H2386">
        <v>166</v>
      </c>
      <c r="I2386" s="6">
        <v>0</v>
      </c>
      <c r="J2386">
        <v>3</v>
      </c>
      <c r="K2386" t="str">
        <f>_xlfn.XLOOKUP(fCompras!F2386,dComprador!$A$2:$A$7,dComprador!$B$2:$B$7)</f>
        <v>Alon</v>
      </c>
      <c r="L2386" t="str">
        <f>_xlfn.XLOOKUP(J2386,dFornecedor!$A$2:$A$6,dFornecedor!$B$2:$B$6)</f>
        <v>StepUp</v>
      </c>
      <c r="M2386" t="str">
        <f>_xlfn.XLOOKUP(G2386,dMateriaPrima!$A$2:$A$12,dMateriaPrima!$B$2:$B$12)</f>
        <v>Couro</v>
      </c>
      <c r="N2386" s="2">
        <f>_xlfn.XLOOKUP(G2386,dMateriaPrima!$A$2:$A$12,dMateriaPrima!$C$2:$C$12)</f>
        <v>4.4000000000000004</v>
      </c>
      <c r="O2386" s="3">
        <f t="shared" si="185"/>
        <v>730.40000000000009</v>
      </c>
      <c r="P2386" s="4">
        <f t="shared" si="186"/>
        <v>0</v>
      </c>
      <c r="Q2386" s="3">
        <f t="shared" si="187"/>
        <v>730.40000000000009</v>
      </c>
      <c r="R2386" t="str">
        <f t="shared" si="188"/>
        <v>Em atraso</v>
      </c>
      <c r="S2386" s="5">
        <f t="shared" si="189"/>
        <v>5</v>
      </c>
    </row>
    <row r="2387" spans="1:19" x14ac:dyDescent="0.25">
      <c r="A2387">
        <v>2386</v>
      </c>
      <c r="B2387" s="1">
        <v>43816</v>
      </c>
      <c r="C2387" s="1">
        <v>43816</v>
      </c>
      <c r="D2387" s="1">
        <v>43823</v>
      </c>
      <c r="E2387" s="1">
        <v>43825</v>
      </c>
      <c r="F2387">
        <v>4</v>
      </c>
      <c r="G2387">
        <v>4</v>
      </c>
      <c r="H2387">
        <v>176</v>
      </c>
      <c r="I2387" s="6">
        <v>0</v>
      </c>
      <c r="J2387">
        <v>2</v>
      </c>
      <c r="K2387" t="str">
        <f>_xlfn.XLOOKUP(fCompras!F2387,dComprador!$A$2:$A$7,dComprador!$B$2:$B$7)</f>
        <v>Lira</v>
      </c>
      <c r="L2387" t="str">
        <f>_xlfn.XLOOKUP(J2387,dFornecedor!$A$2:$A$6,dFornecedor!$B$2:$B$6)</f>
        <v>Minerva</v>
      </c>
      <c r="M2387" t="str">
        <f>_xlfn.XLOOKUP(G2387,dMateriaPrima!$A$2:$A$12,dMateriaPrima!$B$2:$B$12)</f>
        <v>Madeira</v>
      </c>
      <c r="N2387" s="2">
        <f>_xlfn.XLOOKUP(G2387,dMateriaPrima!$A$2:$A$12,dMateriaPrima!$C$2:$C$12)</f>
        <v>168</v>
      </c>
      <c r="O2387" s="3">
        <f t="shared" si="185"/>
        <v>29568</v>
      </c>
      <c r="P2387" s="4">
        <f t="shared" si="186"/>
        <v>0</v>
      </c>
      <c r="Q2387" s="3">
        <f t="shared" si="187"/>
        <v>29568</v>
      </c>
      <c r="R2387" t="str">
        <f t="shared" si="188"/>
        <v>Em atraso</v>
      </c>
      <c r="S2387" s="5">
        <f t="shared" si="189"/>
        <v>2</v>
      </c>
    </row>
    <row r="2388" spans="1:19" x14ac:dyDescent="0.25">
      <c r="A2388">
        <v>2387</v>
      </c>
      <c r="B2388" s="1">
        <v>43816</v>
      </c>
      <c r="C2388" s="1">
        <v>43817</v>
      </c>
      <c r="D2388" s="1">
        <v>43823</v>
      </c>
      <c r="E2388" s="1">
        <v>43823</v>
      </c>
      <c r="F2388">
        <v>4</v>
      </c>
      <c r="G2388">
        <v>9</v>
      </c>
      <c r="H2388">
        <v>59</v>
      </c>
      <c r="I2388" s="6">
        <v>0</v>
      </c>
      <c r="J2388">
        <v>3</v>
      </c>
      <c r="K2388" t="str">
        <f>_xlfn.XLOOKUP(fCompras!F2388,dComprador!$A$2:$A$7,dComprador!$B$2:$B$7)</f>
        <v>Lira</v>
      </c>
      <c r="L2388" t="str">
        <f>_xlfn.XLOOKUP(J2388,dFornecedor!$A$2:$A$6,dFornecedor!$B$2:$B$6)</f>
        <v>StepUp</v>
      </c>
      <c r="M2388" t="str">
        <f>_xlfn.XLOOKUP(G2388,dMateriaPrima!$A$2:$A$12,dMateriaPrima!$B$2:$B$12)</f>
        <v>Couro</v>
      </c>
      <c r="N2388" s="2">
        <f>_xlfn.XLOOKUP(G2388,dMateriaPrima!$A$2:$A$12,dMateriaPrima!$C$2:$C$12)</f>
        <v>4.4000000000000004</v>
      </c>
      <c r="O2388" s="3">
        <f t="shared" si="185"/>
        <v>259.60000000000002</v>
      </c>
      <c r="P2388" s="4">
        <f t="shared" si="186"/>
        <v>0</v>
      </c>
      <c r="Q2388" s="3">
        <f t="shared" si="187"/>
        <v>259.60000000000002</v>
      </c>
      <c r="R2388" t="str">
        <f t="shared" si="188"/>
        <v>No prazo</v>
      </c>
      <c r="S2388" s="5">
        <f t="shared" si="189"/>
        <v>0</v>
      </c>
    </row>
    <row r="2389" spans="1:19" x14ac:dyDescent="0.25">
      <c r="A2389">
        <v>2388</v>
      </c>
      <c r="B2389" s="1">
        <v>43816</v>
      </c>
      <c r="C2389" s="1">
        <v>43823</v>
      </c>
      <c r="D2389" s="1">
        <v>43825</v>
      </c>
      <c r="E2389" s="1">
        <v>43829</v>
      </c>
      <c r="F2389">
        <v>4</v>
      </c>
      <c r="G2389">
        <v>5</v>
      </c>
      <c r="H2389">
        <v>237</v>
      </c>
      <c r="I2389" s="6">
        <v>0</v>
      </c>
      <c r="J2389">
        <v>2</v>
      </c>
      <c r="K2389" t="str">
        <f>_xlfn.XLOOKUP(fCompras!F2389,dComprador!$A$2:$A$7,dComprador!$B$2:$B$7)</f>
        <v>Lira</v>
      </c>
      <c r="L2389" t="str">
        <f>_xlfn.XLOOKUP(J2389,dFornecedor!$A$2:$A$6,dFornecedor!$B$2:$B$6)</f>
        <v>Minerva</v>
      </c>
      <c r="M2389" t="str">
        <f>_xlfn.XLOOKUP(G2389,dMateriaPrima!$A$2:$A$12,dMateriaPrima!$B$2:$B$12)</f>
        <v>Areia</v>
      </c>
      <c r="N2389" s="2">
        <f>_xlfn.XLOOKUP(G2389,dMateriaPrima!$A$2:$A$12,dMateriaPrima!$C$2:$C$12)</f>
        <v>3.59</v>
      </c>
      <c r="O2389" s="3">
        <f t="shared" si="185"/>
        <v>850.82999999999993</v>
      </c>
      <c r="P2389" s="4">
        <f t="shared" si="186"/>
        <v>0</v>
      </c>
      <c r="Q2389" s="3">
        <f t="shared" si="187"/>
        <v>850.82999999999993</v>
      </c>
      <c r="R2389" t="str">
        <f t="shared" si="188"/>
        <v>Em atraso</v>
      </c>
      <c r="S2389" s="5">
        <f t="shared" si="189"/>
        <v>4</v>
      </c>
    </row>
    <row r="2390" spans="1:19" x14ac:dyDescent="0.25">
      <c r="A2390">
        <v>2389</v>
      </c>
      <c r="B2390" s="1">
        <v>43816</v>
      </c>
      <c r="C2390" s="1">
        <v>43821</v>
      </c>
      <c r="D2390" s="1">
        <v>43823</v>
      </c>
      <c r="E2390" s="1">
        <v>43827</v>
      </c>
      <c r="F2390">
        <v>4</v>
      </c>
      <c r="G2390">
        <v>11</v>
      </c>
      <c r="H2390">
        <v>13</v>
      </c>
      <c r="I2390" s="6">
        <v>0</v>
      </c>
      <c r="J2390">
        <v>2</v>
      </c>
      <c r="K2390" t="str">
        <f>_xlfn.XLOOKUP(fCompras!F2390,dComprador!$A$2:$A$7,dComprador!$B$2:$B$7)</f>
        <v>Lira</v>
      </c>
      <c r="L2390" t="str">
        <f>_xlfn.XLOOKUP(J2390,dFornecedor!$A$2:$A$6,dFornecedor!$B$2:$B$6)</f>
        <v>Minerva</v>
      </c>
      <c r="M2390" t="str">
        <f>_xlfn.XLOOKUP(G2390,dMateriaPrima!$A$2:$A$12,dMateriaPrima!$B$2:$B$12)</f>
        <v>Papel</v>
      </c>
      <c r="N2390" s="2">
        <f>_xlfn.XLOOKUP(G2390,dMateriaPrima!$A$2:$A$12,dMateriaPrima!$C$2:$C$12)</f>
        <v>9</v>
      </c>
      <c r="O2390" s="3">
        <f t="shared" si="185"/>
        <v>117</v>
      </c>
      <c r="P2390" s="4">
        <f t="shared" si="186"/>
        <v>0</v>
      </c>
      <c r="Q2390" s="3">
        <f t="shared" si="187"/>
        <v>117</v>
      </c>
      <c r="R2390" t="str">
        <f t="shared" si="188"/>
        <v>Em atraso</v>
      </c>
      <c r="S2390" s="5">
        <f t="shared" si="189"/>
        <v>4</v>
      </c>
    </row>
    <row r="2391" spans="1:19" x14ac:dyDescent="0.25">
      <c r="A2391">
        <v>2390</v>
      </c>
      <c r="B2391" s="1">
        <v>43816</v>
      </c>
      <c r="C2391" s="1">
        <v>43816</v>
      </c>
      <c r="D2391" s="1">
        <v>43823</v>
      </c>
      <c r="E2391" s="1">
        <v>43826</v>
      </c>
      <c r="F2391">
        <v>4</v>
      </c>
      <c r="G2391">
        <v>9</v>
      </c>
      <c r="H2391">
        <v>40</v>
      </c>
      <c r="I2391" s="6">
        <v>0</v>
      </c>
      <c r="J2391">
        <v>2</v>
      </c>
      <c r="K2391" t="str">
        <f>_xlfn.XLOOKUP(fCompras!F2391,dComprador!$A$2:$A$7,dComprador!$B$2:$B$7)</f>
        <v>Lira</v>
      </c>
      <c r="L2391" t="str">
        <f>_xlfn.XLOOKUP(J2391,dFornecedor!$A$2:$A$6,dFornecedor!$B$2:$B$6)</f>
        <v>Minerva</v>
      </c>
      <c r="M2391" t="str">
        <f>_xlfn.XLOOKUP(G2391,dMateriaPrima!$A$2:$A$12,dMateriaPrima!$B$2:$B$12)</f>
        <v>Couro</v>
      </c>
      <c r="N2391" s="2">
        <f>_xlfn.XLOOKUP(G2391,dMateriaPrima!$A$2:$A$12,dMateriaPrima!$C$2:$C$12)</f>
        <v>4.4000000000000004</v>
      </c>
      <c r="O2391" s="3">
        <f t="shared" si="185"/>
        <v>176</v>
      </c>
      <c r="P2391" s="4">
        <f t="shared" si="186"/>
        <v>0</v>
      </c>
      <c r="Q2391" s="3">
        <f t="shared" si="187"/>
        <v>176</v>
      </c>
      <c r="R2391" t="str">
        <f t="shared" si="188"/>
        <v>Em atraso</v>
      </c>
      <c r="S2391" s="5">
        <f t="shared" si="189"/>
        <v>3</v>
      </c>
    </row>
    <row r="2392" spans="1:19" x14ac:dyDescent="0.25">
      <c r="A2392">
        <v>2391</v>
      </c>
      <c r="B2392" s="1">
        <v>43816</v>
      </c>
      <c r="C2392" s="1">
        <v>43816</v>
      </c>
      <c r="D2392" s="1">
        <v>43835</v>
      </c>
      <c r="E2392" s="1">
        <v>43835</v>
      </c>
      <c r="F2392">
        <v>1</v>
      </c>
      <c r="G2392">
        <v>6</v>
      </c>
      <c r="H2392">
        <v>3</v>
      </c>
      <c r="I2392" s="6">
        <v>0</v>
      </c>
      <c r="J2392">
        <v>2</v>
      </c>
      <c r="K2392" t="str">
        <f>_xlfn.XLOOKUP(fCompras!F2392,dComprador!$A$2:$A$7,dComprador!$B$2:$B$7)</f>
        <v>Alon</v>
      </c>
      <c r="L2392" t="str">
        <f>_xlfn.XLOOKUP(J2392,dFornecedor!$A$2:$A$6,dFornecedor!$B$2:$B$6)</f>
        <v>Minerva</v>
      </c>
      <c r="M2392" t="str">
        <f>_xlfn.XLOOKUP(G2392,dMateriaPrima!$A$2:$A$12,dMateriaPrima!$B$2:$B$12)</f>
        <v>Fio Algodão</v>
      </c>
      <c r="N2392" s="2">
        <f>_xlfn.XLOOKUP(G2392,dMateriaPrima!$A$2:$A$12,dMateriaPrima!$C$2:$C$12)</f>
        <v>55.9</v>
      </c>
      <c r="O2392" s="3">
        <f t="shared" si="185"/>
        <v>167.7</v>
      </c>
      <c r="P2392" s="4">
        <f t="shared" si="186"/>
        <v>0</v>
      </c>
      <c r="Q2392" s="3">
        <f t="shared" si="187"/>
        <v>167.7</v>
      </c>
      <c r="R2392" t="str">
        <f t="shared" si="188"/>
        <v>No prazo</v>
      </c>
      <c r="S2392" s="5">
        <f t="shared" si="189"/>
        <v>0</v>
      </c>
    </row>
    <row r="2393" spans="1:19" x14ac:dyDescent="0.25">
      <c r="A2393">
        <v>2392</v>
      </c>
      <c r="B2393" s="1">
        <v>43816</v>
      </c>
      <c r="C2393" s="1">
        <v>43819</v>
      </c>
      <c r="D2393" s="1">
        <v>43835</v>
      </c>
      <c r="E2393" s="1">
        <v>43837</v>
      </c>
      <c r="F2393">
        <v>1</v>
      </c>
      <c r="G2393">
        <v>9</v>
      </c>
      <c r="H2393">
        <v>25</v>
      </c>
      <c r="I2393" s="6">
        <v>0</v>
      </c>
      <c r="J2393">
        <v>3</v>
      </c>
      <c r="K2393" t="str">
        <f>_xlfn.XLOOKUP(fCompras!F2393,dComprador!$A$2:$A$7,dComprador!$B$2:$B$7)</f>
        <v>Alon</v>
      </c>
      <c r="L2393" t="str">
        <f>_xlfn.XLOOKUP(J2393,dFornecedor!$A$2:$A$6,dFornecedor!$B$2:$B$6)</f>
        <v>StepUp</v>
      </c>
      <c r="M2393" t="str">
        <f>_xlfn.XLOOKUP(G2393,dMateriaPrima!$A$2:$A$12,dMateriaPrima!$B$2:$B$12)</f>
        <v>Couro</v>
      </c>
      <c r="N2393" s="2">
        <f>_xlfn.XLOOKUP(G2393,dMateriaPrima!$A$2:$A$12,dMateriaPrima!$C$2:$C$12)</f>
        <v>4.4000000000000004</v>
      </c>
      <c r="O2393" s="3">
        <f t="shared" si="185"/>
        <v>110.00000000000001</v>
      </c>
      <c r="P2393" s="4">
        <f t="shared" si="186"/>
        <v>0</v>
      </c>
      <c r="Q2393" s="3">
        <f t="shared" si="187"/>
        <v>110.00000000000001</v>
      </c>
      <c r="R2393" t="str">
        <f t="shared" si="188"/>
        <v>Em atraso</v>
      </c>
      <c r="S2393" s="5">
        <f t="shared" si="189"/>
        <v>2</v>
      </c>
    </row>
    <row r="2394" spans="1:19" x14ac:dyDescent="0.25">
      <c r="A2394">
        <v>2393</v>
      </c>
      <c r="B2394" s="1">
        <v>43816</v>
      </c>
      <c r="C2394" s="1">
        <v>43816</v>
      </c>
      <c r="D2394" s="1">
        <v>43834</v>
      </c>
      <c r="E2394" s="1">
        <v>43839</v>
      </c>
      <c r="F2394">
        <v>1</v>
      </c>
      <c r="G2394">
        <v>6</v>
      </c>
      <c r="H2394">
        <v>499</v>
      </c>
      <c r="I2394" s="6">
        <v>0</v>
      </c>
      <c r="J2394">
        <v>2</v>
      </c>
      <c r="K2394" t="str">
        <f>_xlfn.XLOOKUP(fCompras!F2394,dComprador!$A$2:$A$7,dComprador!$B$2:$B$7)</f>
        <v>Alon</v>
      </c>
      <c r="L2394" t="str">
        <f>_xlfn.XLOOKUP(J2394,dFornecedor!$A$2:$A$6,dFornecedor!$B$2:$B$6)</f>
        <v>Minerva</v>
      </c>
      <c r="M2394" t="str">
        <f>_xlfn.XLOOKUP(G2394,dMateriaPrima!$A$2:$A$12,dMateriaPrima!$B$2:$B$12)</f>
        <v>Fio Algodão</v>
      </c>
      <c r="N2394" s="2">
        <f>_xlfn.XLOOKUP(G2394,dMateriaPrima!$A$2:$A$12,dMateriaPrima!$C$2:$C$12)</f>
        <v>55.9</v>
      </c>
      <c r="O2394" s="3">
        <f t="shared" si="185"/>
        <v>27894.1</v>
      </c>
      <c r="P2394" s="4">
        <f t="shared" si="186"/>
        <v>0</v>
      </c>
      <c r="Q2394" s="3">
        <f t="shared" si="187"/>
        <v>27894.1</v>
      </c>
      <c r="R2394" t="str">
        <f t="shared" si="188"/>
        <v>Em atraso</v>
      </c>
      <c r="S2394" s="5">
        <f t="shared" si="189"/>
        <v>5</v>
      </c>
    </row>
    <row r="2395" spans="1:19" x14ac:dyDescent="0.25">
      <c r="A2395">
        <v>2394</v>
      </c>
      <c r="B2395" s="1">
        <v>43816</v>
      </c>
      <c r="C2395" s="1">
        <v>43825</v>
      </c>
      <c r="D2395" s="1">
        <v>43841</v>
      </c>
      <c r="E2395" s="1">
        <v>43844</v>
      </c>
      <c r="F2395">
        <v>2</v>
      </c>
      <c r="G2395">
        <v>11</v>
      </c>
      <c r="H2395">
        <v>437</v>
      </c>
      <c r="I2395" s="6">
        <v>0</v>
      </c>
      <c r="J2395">
        <v>2</v>
      </c>
      <c r="K2395" t="str">
        <f>_xlfn.XLOOKUP(fCompras!F2395,dComprador!$A$2:$A$7,dComprador!$B$2:$B$7)</f>
        <v>João</v>
      </c>
      <c r="L2395" t="str">
        <f>_xlfn.XLOOKUP(J2395,dFornecedor!$A$2:$A$6,dFornecedor!$B$2:$B$6)</f>
        <v>Minerva</v>
      </c>
      <c r="M2395" t="str">
        <f>_xlfn.XLOOKUP(G2395,dMateriaPrima!$A$2:$A$12,dMateriaPrima!$B$2:$B$12)</f>
        <v>Papel</v>
      </c>
      <c r="N2395" s="2">
        <f>_xlfn.XLOOKUP(G2395,dMateriaPrima!$A$2:$A$12,dMateriaPrima!$C$2:$C$12)</f>
        <v>9</v>
      </c>
      <c r="O2395" s="3">
        <f t="shared" si="185"/>
        <v>3933</v>
      </c>
      <c r="P2395" s="4">
        <f t="shared" si="186"/>
        <v>0</v>
      </c>
      <c r="Q2395" s="3">
        <f t="shared" si="187"/>
        <v>3933</v>
      </c>
      <c r="R2395" t="str">
        <f t="shared" si="188"/>
        <v>Em atraso</v>
      </c>
      <c r="S2395" s="5">
        <f t="shared" si="189"/>
        <v>3</v>
      </c>
    </row>
    <row r="2396" spans="1:19" x14ac:dyDescent="0.25">
      <c r="A2396">
        <v>2395</v>
      </c>
      <c r="B2396" s="1">
        <v>43816</v>
      </c>
      <c r="C2396" s="1">
        <v>43824</v>
      </c>
      <c r="D2396" s="1">
        <v>43849</v>
      </c>
      <c r="E2396" s="1">
        <v>43850</v>
      </c>
      <c r="F2396">
        <v>1</v>
      </c>
      <c r="G2396">
        <v>5</v>
      </c>
      <c r="H2396">
        <v>10</v>
      </c>
      <c r="I2396" s="6">
        <v>0</v>
      </c>
      <c r="J2396">
        <v>2</v>
      </c>
      <c r="K2396" t="str">
        <f>_xlfn.XLOOKUP(fCompras!F2396,dComprador!$A$2:$A$7,dComprador!$B$2:$B$7)</f>
        <v>Alon</v>
      </c>
      <c r="L2396" t="str">
        <f>_xlfn.XLOOKUP(J2396,dFornecedor!$A$2:$A$6,dFornecedor!$B$2:$B$6)</f>
        <v>Minerva</v>
      </c>
      <c r="M2396" t="str">
        <f>_xlfn.XLOOKUP(G2396,dMateriaPrima!$A$2:$A$12,dMateriaPrima!$B$2:$B$12)</f>
        <v>Areia</v>
      </c>
      <c r="N2396" s="2">
        <f>_xlfn.XLOOKUP(G2396,dMateriaPrima!$A$2:$A$12,dMateriaPrima!$C$2:$C$12)</f>
        <v>3.59</v>
      </c>
      <c r="O2396" s="3">
        <f t="shared" si="185"/>
        <v>35.9</v>
      </c>
      <c r="P2396" s="4">
        <f t="shared" si="186"/>
        <v>0</v>
      </c>
      <c r="Q2396" s="3">
        <f t="shared" si="187"/>
        <v>35.9</v>
      </c>
      <c r="R2396" t="str">
        <f t="shared" si="188"/>
        <v>Em atraso</v>
      </c>
      <c r="S2396" s="5">
        <f t="shared" si="189"/>
        <v>1</v>
      </c>
    </row>
    <row r="2397" spans="1:19" x14ac:dyDescent="0.25">
      <c r="A2397">
        <v>2396</v>
      </c>
      <c r="B2397" s="1">
        <v>43816</v>
      </c>
      <c r="C2397" s="1">
        <v>43821</v>
      </c>
      <c r="D2397" s="1">
        <v>43844</v>
      </c>
      <c r="E2397" s="1">
        <v>43848</v>
      </c>
      <c r="F2397">
        <v>1</v>
      </c>
      <c r="G2397">
        <v>10</v>
      </c>
      <c r="H2397">
        <v>232</v>
      </c>
      <c r="I2397" s="6">
        <v>0</v>
      </c>
      <c r="J2397">
        <v>1</v>
      </c>
      <c r="K2397" t="str">
        <f>_xlfn.XLOOKUP(fCompras!F2397,dComprador!$A$2:$A$7,dComprador!$B$2:$B$7)</f>
        <v>Alon</v>
      </c>
      <c r="L2397" t="str">
        <f>_xlfn.XLOOKUP(J2397,dFornecedor!$A$2:$A$6,dFornecedor!$B$2:$B$6)</f>
        <v>NorthShore</v>
      </c>
      <c r="M2397" t="str">
        <f>_xlfn.XLOOKUP(G2397,dMateriaPrima!$A$2:$A$12,dMateriaPrima!$B$2:$B$12)</f>
        <v>Pedra Britada</v>
      </c>
      <c r="N2397" s="2">
        <f>_xlfn.XLOOKUP(G2397,dMateriaPrima!$A$2:$A$12,dMateriaPrima!$C$2:$C$12)</f>
        <v>56</v>
      </c>
      <c r="O2397" s="3">
        <f t="shared" si="185"/>
        <v>12992</v>
      </c>
      <c r="P2397" s="4">
        <f t="shared" si="186"/>
        <v>0</v>
      </c>
      <c r="Q2397" s="3">
        <f t="shared" si="187"/>
        <v>12992</v>
      </c>
      <c r="R2397" t="str">
        <f t="shared" si="188"/>
        <v>Em atraso</v>
      </c>
      <c r="S2397" s="5">
        <f t="shared" si="189"/>
        <v>4</v>
      </c>
    </row>
    <row r="2398" spans="1:19" x14ac:dyDescent="0.25">
      <c r="A2398">
        <v>2397</v>
      </c>
      <c r="B2398" s="1">
        <v>43816</v>
      </c>
      <c r="C2398" s="1">
        <v>43816</v>
      </c>
      <c r="D2398" s="1">
        <v>43847</v>
      </c>
      <c r="E2398" s="1">
        <v>43849</v>
      </c>
      <c r="F2398">
        <v>1</v>
      </c>
      <c r="G2398">
        <v>9</v>
      </c>
      <c r="H2398">
        <v>185</v>
      </c>
      <c r="I2398" s="6">
        <v>0</v>
      </c>
      <c r="J2398">
        <v>5</v>
      </c>
      <c r="K2398" t="str">
        <f>_xlfn.XLOOKUP(fCompras!F2398,dComprador!$A$2:$A$7,dComprador!$B$2:$B$7)</f>
        <v>Alon</v>
      </c>
      <c r="L2398" t="str">
        <f>_xlfn.XLOOKUP(J2398,dFornecedor!$A$2:$A$6,dFornecedor!$B$2:$B$6)</f>
        <v>Atlas</v>
      </c>
      <c r="M2398" t="str">
        <f>_xlfn.XLOOKUP(G2398,dMateriaPrima!$A$2:$A$12,dMateriaPrima!$B$2:$B$12)</f>
        <v>Couro</v>
      </c>
      <c r="N2398" s="2">
        <f>_xlfn.XLOOKUP(G2398,dMateriaPrima!$A$2:$A$12,dMateriaPrima!$C$2:$C$12)</f>
        <v>4.4000000000000004</v>
      </c>
      <c r="O2398" s="3">
        <f t="shared" si="185"/>
        <v>814.00000000000011</v>
      </c>
      <c r="P2398" s="4">
        <f t="shared" si="186"/>
        <v>0</v>
      </c>
      <c r="Q2398" s="3">
        <f t="shared" si="187"/>
        <v>814.00000000000011</v>
      </c>
      <c r="R2398" t="str">
        <f t="shared" si="188"/>
        <v>Em atraso</v>
      </c>
      <c r="S2398" s="5">
        <f t="shared" si="189"/>
        <v>2</v>
      </c>
    </row>
    <row r="2399" spans="1:19" x14ac:dyDescent="0.25">
      <c r="A2399">
        <v>2398</v>
      </c>
      <c r="B2399" s="1">
        <v>43816</v>
      </c>
      <c r="C2399" s="1">
        <v>43823</v>
      </c>
      <c r="D2399" s="1">
        <v>43835</v>
      </c>
      <c r="E2399" s="1">
        <v>43838</v>
      </c>
      <c r="F2399">
        <v>1</v>
      </c>
      <c r="G2399">
        <v>5</v>
      </c>
      <c r="H2399">
        <v>13</v>
      </c>
      <c r="I2399" s="6">
        <v>0</v>
      </c>
      <c r="J2399">
        <v>3</v>
      </c>
      <c r="K2399" t="str">
        <f>_xlfn.XLOOKUP(fCompras!F2399,dComprador!$A$2:$A$7,dComprador!$B$2:$B$7)</f>
        <v>Alon</v>
      </c>
      <c r="L2399" t="str">
        <f>_xlfn.XLOOKUP(J2399,dFornecedor!$A$2:$A$6,dFornecedor!$B$2:$B$6)</f>
        <v>StepUp</v>
      </c>
      <c r="M2399" t="str">
        <f>_xlfn.XLOOKUP(G2399,dMateriaPrima!$A$2:$A$12,dMateriaPrima!$B$2:$B$12)</f>
        <v>Areia</v>
      </c>
      <c r="N2399" s="2">
        <f>_xlfn.XLOOKUP(G2399,dMateriaPrima!$A$2:$A$12,dMateriaPrima!$C$2:$C$12)</f>
        <v>3.59</v>
      </c>
      <c r="O2399" s="3">
        <f t="shared" si="185"/>
        <v>46.67</v>
      </c>
      <c r="P2399" s="4">
        <f t="shared" si="186"/>
        <v>0</v>
      </c>
      <c r="Q2399" s="3">
        <f t="shared" si="187"/>
        <v>46.67</v>
      </c>
      <c r="R2399" t="str">
        <f t="shared" si="188"/>
        <v>Em atraso</v>
      </c>
      <c r="S2399" s="5">
        <f t="shared" si="189"/>
        <v>3</v>
      </c>
    </row>
    <row r="2400" spans="1:19" x14ac:dyDescent="0.25">
      <c r="A2400">
        <v>2399</v>
      </c>
      <c r="B2400" s="1">
        <v>43816</v>
      </c>
      <c r="C2400" s="1">
        <v>43829</v>
      </c>
      <c r="D2400" s="1">
        <v>43838</v>
      </c>
      <c r="E2400" s="1">
        <v>43840</v>
      </c>
      <c r="F2400">
        <v>1</v>
      </c>
      <c r="G2400">
        <v>7</v>
      </c>
      <c r="H2400">
        <v>26</v>
      </c>
      <c r="I2400" s="6">
        <v>0</v>
      </c>
      <c r="J2400">
        <v>1</v>
      </c>
      <c r="K2400" t="str">
        <f>_xlfn.XLOOKUP(fCompras!F2400,dComprador!$A$2:$A$7,dComprador!$B$2:$B$7)</f>
        <v>Alon</v>
      </c>
      <c r="L2400" t="str">
        <f>_xlfn.XLOOKUP(J2400,dFornecedor!$A$2:$A$6,dFornecedor!$B$2:$B$6)</f>
        <v>NorthShore</v>
      </c>
      <c r="M2400" t="str">
        <f>_xlfn.XLOOKUP(G2400,dMateriaPrima!$A$2:$A$12,dMateriaPrima!$B$2:$B$12)</f>
        <v>Poliéster</v>
      </c>
      <c r="N2400" s="2">
        <f>_xlfn.XLOOKUP(G2400,dMateriaPrima!$A$2:$A$12,dMateriaPrima!$C$2:$C$12)</f>
        <v>8</v>
      </c>
      <c r="O2400" s="3">
        <f t="shared" si="185"/>
        <v>208</v>
      </c>
      <c r="P2400" s="4">
        <f t="shared" si="186"/>
        <v>0</v>
      </c>
      <c r="Q2400" s="3">
        <f t="shared" si="187"/>
        <v>208</v>
      </c>
      <c r="R2400" t="str">
        <f t="shared" si="188"/>
        <v>Em atraso</v>
      </c>
      <c r="S2400" s="5">
        <f t="shared" si="189"/>
        <v>2</v>
      </c>
    </row>
    <row r="2401" spans="1:19" x14ac:dyDescent="0.25">
      <c r="A2401">
        <v>2400</v>
      </c>
      <c r="B2401" s="1">
        <v>43817</v>
      </c>
      <c r="C2401" s="1">
        <v>43817</v>
      </c>
      <c r="D2401" s="1">
        <v>43827</v>
      </c>
      <c r="E2401" s="1">
        <v>43827</v>
      </c>
      <c r="F2401">
        <v>4</v>
      </c>
      <c r="G2401">
        <v>1</v>
      </c>
      <c r="H2401">
        <v>17</v>
      </c>
      <c r="I2401" s="6">
        <v>0</v>
      </c>
      <c r="J2401">
        <v>4</v>
      </c>
      <c r="K2401" t="str">
        <f>_xlfn.XLOOKUP(fCompras!F2401,dComprador!$A$2:$A$7,dComprador!$B$2:$B$7)</f>
        <v>Lira</v>
      </c>
      <c r="L2401" t="str">
        <f>_xlfn.XLOOKUP(J2401,dFornecedor!$A$2:$A$6,dFornecedor!$B$2:$B$6)</f>
        <v>AlphaOmega</v>
      </c>
      <c r="M2401" t="str">
        <f>_xlfn.XLOOKUP(G2401,dMateriaPrima!$A$2:$A$12,dMateriaPrima!$B$2:$B$12)</f>
        <v>Tecido</v>
      </c>
      <c r="N2401" s="2">
        <f>_xlfn.XLOOKUP(G2401,dMateriaPrima!$A$2:$A$12,dMateriaPrima!$C$2:$C$12)</f>
        <v>18</v>
      </c>
      <c r="O2401" s="3">
        <f t="shared" si="185"/>
        <v>306</v>
      </c>
      <c r="P2401" s="4">
        <f t="shared" si="186"/>
        <v>0</v>
      </c>
      <c r="Q2401" s="3">
        <f t="shared" si="187"/>
        <v>306</v>
      </c>
      <c r="R2401" t="str">
        <f t="shared" si="188"/>
        <v>No prazo</v>
      </c>
      <c r="S2401" s="5">
        <f t="shared" si="189"/>
        <v>0</v>
      </c>
    </row>
    <row r="2402" spans="1:19" x14ac:dyDescent="0.25">
      <c r="A2402">
        <v>2401</v>
      </c>
      <c r="B2402" s="1">
        <v>43817</v>
      </c>
      <c r="C2402" s="1">
        <v>43817</v>
      </c>
      <c r="D2402" s="1">
        <v>43825</v>
      </c>
      <c r="E2402" s="1">
        <v>43824</v>
      </c>
      <c r="F2402">
        <v>4</v>
      </c>
      <c r="G2402">
        <v>10</v>
      </c>
      <c r="H2402">
        <v>350</v>
      </c>
      <c r="I2402" s="6">
        <v>0</v>
      </c>
      <c r="J2402">
        <v>2</v>
      </c>
      <c r="K2402" t="str">
        <f>_xlfn.XLOOKUP(fCompras!F2402,dComprador!$A$2:$A$7,dComprador!$B$2:$B$7)</f>
        <v>Lira</v>
      </c>
      <c r="L2402" t="str">
        <f>_xlfn.XLOOKUP(J2402,dFornecedor!$A$2:$A$6,dFornecedor!$B$2:$B$6)</f>
        <v>Minerva</v>
      </c>
      <c r="M2402" t="str">
        <f>_xlfn.XLOOKUP(G2402,dMateriaPrima!$A$2:$A$12,dMateriaPrima!$B$2:$B$12)</f>
        <v>Pedra Britada</v>
      </c>
      <c r="N2402" s="2">
        <f>_xlfn.XLOOKUP(G2402,dMateriaPrima!$A$2:$A$12,dMateriaPrima!$C$2:$C$12)</f>
        <v>56</v>
      </c>
      <c r="O2402" s="3">
        <f t="shared" si="185"/>
        <v>19600</v>
      </c>
      <c r="P2402" s="4">
        <f t="shared" si="186"/>
        <v>0</v>
      </c>
      <c r="Q2402" s="3">
        <f t="shared" si="187"/>
        <v>19600</v>
      </c>
      <c r="R2402" t="str">
        <f t="shared" si="188"/>
        <v>No prazo</v>
      </c>
      <c r="S2402" s="5">
        <f t="shared" si="189"/>
        <v>0</v>
      </c>
    </row>
    <row r="2403" spans="1:19" x14ac:dyDescent="0.25">
      <c r="A2403">
        <v>2402</v>
      </c>
      <c r="B2403" s="1">
        <v>43817</v>
      </c>
      <c r="C2403" s="1">
        <v>43825</v>
      </c>
      <c r="D2403" s="1">
        <v>43825</v>
      </c>
      <c r="E2403" s="1">
        <v>43826</v>
      </c>
      <c r="F2403">
        <v>4</v>
      </c>
      <c r="G2403">
        <v>6</v>
      </c>
      <c r="H2403">
        <v>405</v>
      </c>
      <c r="I2403" s="6">
        <v>0</v>
      </c>
      <c r="J2403">
        <v>1</v>
      </c>
      <c r="K2403" t="str">
        <f>_xlfn.XLOOKUP(fCompras!F2403,dComprador!$A$2:$A$7,dComprador!$B$2:$B$7)</f>
        <v>Lira</v>
      </c>
      <c r="L2403" t="str">
        <f>_xlfn.XLOOKUP(J2403,dFornecedor!$A$2:$A$6,dFornecedor!$B$2:$B$6)</f>
        <v>NorthShore</v>
      </c>
      <c r="M2403" t="str">
        <f>_xlfn.XLOOKUP(G2403,dMateriaPrima!$A$2:$A$12,dMateriaPrima!$B$2:$B$12)</f>
        <v>Fio Algodão</v>
      </c>
      <c r="N2403" s="2">
        <f>_xlfn.XLOOKUP(G2403,dMateriaPrima!$A$2:$A$12,dMateriaPrima!$C$2:$C$12)</f>
        <v>55.9</v>
      </c>
      <c r="O2403" s="3">
        <f t="shared" si="185"/>
        <v>22639.5</v>
      </c>
      <c r="P2403" s="4">
        <f t="shared" si="186"/>
        <v>0</v>
      </c>
      <c r="Q2403" s="3">
        <f t="shared" si="187"/>
        <v>22639.5</v>
      </c>
      <c r="R2403" t="str">
        <f t="shared" si="188"/>
        <v>Em atraso</v>
      </c>
      <c r="S2403" s="5">
        <f t="shared" si="189"/>
        <v>1</v>
      </c>
    </row>
    <row r="2404" spans="1:19" x14ac:dyDescent="0.25">
      <c r="A2404">
        <v>2403</v>
      </c>
      <c r="B2404" s="1">
        <v>43817</v>
      </c>
      <c r="C2404" s="1">
        <v>43817</v>
      </c>
      <c r="D2404" s="1">
        <v>43824</v>
      </c>
      <c r="E2404" s="1">
        <v>43825</v>
      </c>
      <c r="F2404">
        <v>4</v>
      </c>
      <c r="G2404">
        <v>6</v>
      </c>
      <c r="H2404">
        <v>74</v>
      </c>
      <c r="I2404" s="6">
        <v>0</v>
      </c>
      <c r="J2404">
        <v>2</v>
      </c>
      <c r="K2404" t="str">
        <f>_xlfn.XLOOKUP(fCompras!F2404,dComprador!$A$2:$A$7,dComprador!$B$2:$B$7)</f>
        <v>Lira</v>
      </c>
      <c r="L2404" t="str">
        <f>_xlfn.XLOOKUP(J2404,dFornecedor!$A$2:$A$6,dFornecedor!$B$2:$B$6)</f>
        <v>Minerva</v>
      </c>
      <c r="M2404" t="str">
        <f>_xlfn.XLOOKUP(G2404,dMateriaPrima!$A$2:$A$12,dMateriaPrima!$B$2:$B$12)</f>
        <v>Fio Algodão</v>
      </c>
      <c r="N2404" s="2">
        <f>_xlfn.XLOOKUP(G2404,dMateriaPrima!$A$2:$A$12,dMateriaPrima!$C$2:$C$12)</f>
        <v>55.9</v>
      </c>
      <c r="O2404" s="3">
        <f t="shared" si="185"/>
        <v>4136.5999999999995</v>
      </c>
      <c r="P2404" s="4">
        <f t="shared" si="186"/>
        <v>0</v>
      </c>
      <c r="Q2404" s="3">
        <f t="shared" si="187"/>
        <v>4136.5999999999995</v>
      </c>
      <c r="R2404" t="str">
        <f t="shared" si="188"/>
        <v>Em atraso</v>
      </c>
      <c r="S2404" s="5">
        <f t="shared" si="189"/>
        <v>1</v>
      </c>
    </row>
    <row r="2405" spans="1:19" x14ac:dyDescent="0.25">
      <c r="A2405">
        <v>2404</v>
      </c>
      <c r="B2405" s="1">
        <v>43817</v>
      </c>
      <c r="C2405" s="1">
        <v>43817</v>
      </c>
      <c r="D2405" s="1">
        <v>43822</v>
      </c>
      <c r="E2405" s="1">
        <v>43826</v>
      </c>
      <c r="F2405">
        <v>4</v>
      </c>
      <c r="G2405">
        <v>6</v>
      </c>
      <c r="H2405">
        <v>530</v>
      </c>
      <c r="I2405" s="6">
        <v>0</v>
      </c>
      <c r="J2405">
        <v>2</v>
      </c>
      <c r="K2405" t="str">
        <f>_xlfn.XLOOKUP(fCompras!F2405,dComprador!$A$2:$A$7,dComprador!$B$2:$B$7)</f>
        <v>Lira</v>
      </c>
      <c r="L2405" t="str">
        <f>_xlfn.XLOOKUP(J2405,dFornecedor!$A$2:$A$6,dFornecedor!$B$2:$B$6)</f>
        <v>Minerva</v>
      </c>
      <c r="M2405" t="str">
        <f>_xlfn.XLOOKUP(G2405,dMateriaPrima!$A$2:$A$12,dMateriaPrima!$B$2:$B$12)</f>
        <v>Fio Algodão</v>
      </c>
      <c r="N2405" s="2">
        <f>_xlfn.XLOOKUP(G2405,dMateriaPrima!$A$2:$A$12,dMateriaPrima!$C$2:$C$12)</f>
        <v>55.9</v>
      </c>
      <c r="O2405" s="3">
        <f t="shared" si="185"/>
        <v>29627</v>
      </c>
      <c r="P2405" s="4">
        <f t="shared" si="186"/>
        <v>0</v>
      </c>
      <c r="Q2405" s="3">
        <f t="shared" si="187"/>
        <v>29627</v>
      </c>
      <c r="R2405" t="str">
        <f t="shared" si="188"/>
        <v>Em atraso</v>
      </c>
      <c r="S2405" s="5">
        <f t="shared" si="189"/>
        <v>4</v>
      </c>
    </row>
    <row r="2406" spans="1:19" x14ac:dyDescent="0.25">
      <c r="A2406">
        <v>2405</v>
      </c>
      <c r="B2406" s="1">
        <v>43817</v>
      </c>
      <c r="C2406" s="1">
        <v>43826</v>
      </c>
      <c r="D2406" s="1">
        <v>43826</v>
      </c>
      <c r="E2406" s="1">
        <v>43826</v>
      </c>
      <c r="F2406">
        <v>4</v>
      </c>
      <c r="G2406">
        <v>5</v>
      </c>
      <c r="H2406">
        <v>117</v>
      </c>
      <c r="I2406" s="6">
        <v>0</v>
      </c>
      <c r="J2406">
        <v>1</v>
      </c>
      <c r="K2406" t="str">
        <f>_xlfn.XLOOKUP(fCompras!F2406,dComprador!$A$2:$A$7,dComprador!$B$2:$B$7)</f>
        <v>Lira</v>
      </c>
      <c r="L2406" t="str">
        <f>_xlfn.XLOOKUP(J2406,dFornecedor!$A$2:$A$6,dFornecedor!$B$2:$B$6)</f>
        <v>NorthShore</v>
      </c>
      <c r="M2406" t="str">
        <f>_xlfn.XLOOKUP(G2406,dMateriaPrima!$A$2:$A$12,dMateriaPrima!$B$2:$B$12)</f>
        <v>Areia</v>
      </c>
      <c r="N2406" s="2">
        <f>_xlfn.XLOOKUP(G2406,dMateriaPrima!$A$2:$A$12,dMateriaPrima!$C$2:$C$12)</f>
        <v>3.59</v>
      </c>
      <c r="O2406" s="3">
        <f t="shared" si="185"/>
        <v>420.03</v>
      </c>
      <c r="P2406" s="4">
        <f t="shared" si="186"/>
        <v>0</v>
      </c>
      <c r="Q2406" s="3">
        <f t="shared" si="187"/>
        <v>420.03</v>
      </c>
      <c r="R2406" t="str">
        <f t="shared" si="188"/>
        <v>No prazo</v>
      </c>
      <c r="S2406" s="5">
        <f t="shared" si="189"/>
        <v>0</v>
      </c>
    </row>
    <row r="2407" spans="1:19" x14ac:dyDescent="0.25">
      <c r="A2407">
        <v>2406</v>
      </c>
      <c r="B2407" s="1">
        <v>43817</v>
      </c>
      <c r="C2407" s="1">
        <v>43818</v>
      </c>
      <c r="D2407" s="1">
        <v>43832</v>
      </c>
      <c r="E2407" s="1">
        <v>43835</v>
      </c>
      <c r="F2407">
        <v>1</v>
      </c>
      <c r="G2407">
        <v>5</v>
      </c>
      <c r="H2407">
        <v>211</v>
      </c>
      <c r="I2407" s="6">
        <v>0</v>
      </c>
      <c r="J2407">
        <v>3</v>
      </c>
      <c r="K2407" t="str">
        <f>_xlfn.XLOOKUP(fCompras!F2407,dComprador!$A$2:$A$7,dComprador!$B$2:$B$7)</f>
        <v>Alon</v>
      </c>
      <c r="L2407" t="str">
        <f>_xlfn.XLOOKUP(J2407,dFornecedor!$A$2:$A$6,dFornecedor!$B$2:$B$6)</f>
        <v>StepUp</v>
      </c>
      <c r="M2407" t="str">
        <f>_xlfn.XLOOKUP(G2407,dMateriaPrima!$A$2:$A$12,dMateriaPrima!$B$2:$B$12)</f>
        <v>Areia</v>
      </c>
      <c r="N2407" s="2">
        <f>_xlfn.XLOOKUP(G2407,dMateriaPrima!$A$2:$A$12,dMateriaPrima!$C$2:$C$12)</f>
        <v>3.59</v>
      </c>
      <c r="O2407" s="3">
        <f t="shared" si="185"/>
        <v>757.49</v>
      </c>
      <c r="P2407" s="4">
        <f t="shared" si="186"/>
        <v>0</v>
      </c>
      <c r="Q2407" s="3">
        <f t="shared" si="187"/>
        <v>757.49</v>
      </c>
      <c r="R2407" t="str">
        <f t="shared" si="188"/>
        <v>Em atraso</v>
      </c>
      <c r="S2407" s="5">
        <f t="shared" si="189"/>
        <v>3</v>
      </c>
    </row>
    <row r="2408" spans="1:19" x14ac:dyDescent="0.25">
      <c r="A2408">
        <v>2407</v>
      </c>
      <c r="B2408" s="1">
        <v>43817</v>
      </c>
      <c r="C2408" s="1">
        <v>43821</v>
      </c>
      <c r="D2408" s="1">
        <v>43835</v>
      </c>
      <c r="E2408" s="1">
        <v>43837</v>
      </c>
      <c r="F2408">
        <v>1</v>
      </c>
      <c r="G2408">
        <v>7</v>
      </c>
      <c r="H2408">
        <v>257</v>
      </c>
      <c r="I2408" s="6">
        <v>0</v>
      </c>
      <c r="J2408">
        <v>2</v>
      </c>
      <c r="K2408" t="str">
        <f>_xlfn.XLOOKUP(fCompras!F2408,dComprador!$A$2:$A$7,dComprador!$B$2:$B$7)</f>
        <v>Alon</v>
      </c>
      <c r="L2408" t="str">
        <f>_xlfn.XLOOKUP(J2408,dFornecedor!$A$2:$A$6,dFornecedor!$B$2:$B$6)</f>
        <v>Minerva</v>
      </c>
      <c r="M2408" t="str">
        <f>_xlfn.XLOOKUP(G2408,dMateriaPrima!$A$2:$A$12,dMateriaPrima!$B$2:$B$12)</f>
        <v>Poliéster</v>
      </c>
      <c r="N2408" s="2">
        <f>_xlfn.XLOOKUP(G2408,dMateriaPrima!$A$2:$A$12,dMateriaPrima!$C$2:$C$12)</f>
        <v>8</v>
      </c>
      <c r="O2408" s="3">
        <f t="shared" si="185"/>
        <v>2056</v>
      </c>
      <c r="P2408" s="4">
        <f t="shared" si="186"/>
        <v>0</v>
      </c>
      <c r="Q2408" s="3">
        <f t="shared" si="187"/>
        <v>2056</v>
      </c>
      <c r="R2408" t="str">
        <f t="shared" si="188"/>
        <v>Em atraso</v>
      </c>
      <c r="S2408" s="5">
        <f t="shared" si="189"/>
        <v>2</v>
      </c>
    </row>
    <row r="2409" spans="1:19" x14ac:dyDescent="0.25">
      <c r="A2409">
        <v>2408</v>
      </c>
      <c r="B2409" s="1">
        <v>43817</v>
      </c>
      <c r="C2409" s="1">
        <v>43830</v>
      </c>
      <c r="D2409" s="1">
        <v>43842</v>
      </c>
      <c r="E2409" s="1">
        <v>43846</v>
      </c>
      <c r="F2409">
        <v>1</v>
      </c>
      <c r="G2409">
        <v>7</v>
      </c>
      <c r="H2409">
        <v>23</v>
      </c>
      <c r="I2409" s="6">
        <v>0</v>
      </c>
      <c r="J2409">
        <v>1</v>
      </c>
      <c r="K2409" t="str">
        <f>_xlfn.XLOOKUP(fCompras!F2409,dComprador!$A$2:$A$7,dComprador!$B$2:$B$7)</f>
        <v>Alon</v>
      </c>
      <c r="L2409" t="str">
        <f>_xlfn.XLOOKUP(J2409,dFornecedor!$A$2:$A$6,dFornecedor!$B$2:$B$6)</f>
        <v>NorthShore</v>
      </c>
      <c r="M2409" t="str">
        <f>_xlfn.XLOOKUP(G2409,dMateriaPrima!$A$2:$A$12,dMateriaPrima!$B$2:$B$12)</f>
        <v>Poliéster</v>
      </c>
      <c r="N2409" s="2">
        <f>_xlfn.XLOOKUP(G2409,dMateriaPrima!$A$2:$A$12,dMateriaPrima!$C$2:$C$12)</f>
        <v>8</v>
      </c>
      <c r="O2409" s="3">
        <f t="shared" si="185"/>
        <v>184</v>
      </c>
      <c r="P2409" s="4">
        <f t="shared" si="186"/>
        <v>0</v>
      </c>
      <c r="Q2409" s="3">
        <f t="shared" si="187"/>
        <v>184</v>
      </c>
      <c r="R2409" t="str">
        <f t="shared" si="188"/>
        <v>Em atraso</v>
      </c>
      <c r="S2409" s="5">
        <f t="shared" si="189"/>
        <v>4</v>
      </c>
    </row>
    <row r="2410" spans="1:19" x14ac:dyDescent="0.25">
      <c r="A2410">
        <v>2409</v>
      </c>
      <c r="B2410" s="1">
        <v>43818</v>
      </c>
      <c r="C2410" s="1">
        <v>43819</v>
      </c>
      <c r="D2410" s="1">
        <v>43846</v>
      </c>
      <c r="E2410" s="1">
        <v>43848</v>
      </c>
      <c r="F2410">
        <v>1</v>
      </c>
      <c r="G2410">
        <v>5</v>
      </c>
      <c r="H2410">
        <v>26</v>
      </c>
      <c r="I2410" s="6">
        <v>0</v>
      </c>
      <c r="J2410">
        <v>3</v>
      </c>
      <c r="K2410" t="str">
        <f>_xlfn.XLOOKUP(fCompras!F2410,dComprador!$A$2:$A$7,dComprador!$B$2:$B$7)</f>
        <v>Alon</v>
      </c>
      <c r="L2410" t="str">
        <f>_xlfn.XLOOKUP(J2410,dFornecedor!$A$2:$A$6,dFornecedor!$B$2:$B$6)</f>
        <v>StepUp</v>
      </c>
      <c r="M2410" t="str">
        <f>_xlfn.XLOOKUP(G2410,dMateriaPrima!$A$2:$A$12,dMateriaPrima!$B$2:$B$12)</f>
        <v>Areia</v>
      </c>
      <c r="N2410" s="2">
        <f>_xlfn.XLOOKUP(G2410,dMateriaPrima!$A$2:$A$12,dMateriaPrima!$C$2:$C$12)</f>
        <v>3.59</v>
      </c>
      <c r="O2410" s="3">
        <f t="shared" si="185"/>
        <v>93.34</v>
      </c>
      <c r="P2410" s="4">
        <f t="shared" si="186"/>
        <v>0</v>
      </c>
      <c r="Q2410" s="3">
        <f t="shared" si="187"/>
        <v>93.34</v>
      </c>
      <c r="R2410" t="str">
        <f t="shared" si="188"/>
        <v>Em atraso</v>
      </c>
      <c r="S2410" s="5">
        <f t="shared" si="189"/>
        <v>2</v>
      </c>
    </row>
    <row r="2411" spans="1:19" x14ac:dyDescent="0.25">
      <c r="A2411">
        <v>2410</v>
      </c>
      <c r="B2411" s="1">
        <v>43818</v>
      </c>
      <c r="C2411" s="1">
        <v>43826</v>
      </c>
      <c r="D2411" s="1">
        <v>43828</v>
      </c>
      <c r="E2411" s="1">
        <v>43834</v>
      </c>
      <c r="F2411">
        <v>4</v>
      </c>
      <c r="G2411">
        <v>7</v>
      </c>
      <c r="H2411">
        <v>308</v>
      </c>
      <c r="I2411" s="6">
        <v>0</v>
      </c>
      <c r="J2411">
        <v>2</v>
      </c>
      <c r="K2411" t="str">
        <f>_xlfn.XLOOKUP(fCompras!F2411,dComprador!$A$2:$A$7,dComprador!$B$2:$B$7)</f>
        <v>Lira</v>
      </c>
      <c r="L2411" t="str">
        <f>_xlfn.XLOOKUP(J2411,dFornecedor!$A$2:$A$6,dFornecedor!$B$2:$B$6)</f>
        <v>Minerva</v>
      </c>
      <c r="M2411" t="str">
        <f>_xlfn.XLOOKUP(G2411,dMateriaPrima!$A$2:$A$12,dMateriaPrima!$B$2:$B$12)</f>
        <v>Poliéster</v>
      </c>
      <c r="N2411" s="2">
        <f>_xlfn.XLOOKUP(G2411,dMateriaPrima!$A$2:$A$12,dMateriaPrima!$C$2:$C$12)</f>
        <v>8</v>
      </c>
      <c r="O2411" s="3">
        <f t="shared" si="185"/>
        <v>2464</v>
      </c>
      <c r="P2411" s="4">
        <f t="shared" si="186"/>
        <v>0</v>
      </c>
      <c r="Q2411" s="3">
        <f t="shared" si="187"/>
        <v>2464</v>
      </c>
      <c r="R2411" t="str">
        <f t="shared" si="188"/>
        <v>Em atraso</v>
      </c>
      <c r="S2411" s="5">
        <f t="shared" si="189"/>
        <v>6</v>
      </c>
    </row>
    <row r="2412" spans="1:19" x14ac:dyDescent="0.25">
      <c r="A2412">
        <v>2411</v>
      </c>
      <c r="B2412" s="1">
        <v>43818</v>
      </c>
      <c r="C2412" s="1">
        <v>43828</v>
      </c>
      <c r="D2412" s="1">
        <v>43830</v>
      </c>
      <c r="E2412" s="1">
        <v>43831</v>
      </c>
      <c r="F2412">
        <v>4</v>
      </c>
      <c r="G2412">
        <v>9</v>
      </c>
      <c r="H2412">
        <v>154</v>
      </c>
      <c r="I2412" s="6">
        <v>0</v>
      </c>
      <c r="J2412">
        <v>1</v>
      </c>
      <c r="K2412" t="str">
        <f>_xlfn.XLOOKUP(fCompras!F2412,dComprador!$A$2:$A$7,dComprador!$B$2:$B$7)</f>
        <v>Lira</v>
      </c>
      <c r="L2412" t="str">
        <f>_xlfn.XLOOKUP(J2412,dFornecedor!$A$2:$A$6,dFornecedor!$B$2:$B$6)</f>
        <v>NorthShore</v>
      </c>
      <c r="M2412" t="str">
        <f>_xlfn.XLOOKUP(G2412,dMateriaPrima!$A$2:$A$12,dMateriaPrima!$B$2:$B$12)</f>
        <v>Couro</v>
      </c>
      <c r="N2412" s="2">
        <f>_xlfn.XLOOKUP(G2412,dMateriaPrima!$A$2:$A$12,dMateriaPrima!$C$2:$C$12)</f>
        <v>4.4000000000000004</v>
      </c>
      <c r="O2412" s="3">
        <f t="shared" si="185"/>
        <v>677.6</v>
      </c>
      <c r="P2412" s="4">
        <f t="shared" si="186"/>
        <v>0</v>
      </c>
      <c r="Q2412" s="3">
        <f t="shared" si="187"/>
        <v>677.6</v>
      </c>
      <c r="R2412" t="str">
        <f t="shared" si="188"/>
        <v>Em atraso</v>
      </c>
      <c r="S2412" s="5">
        <f t="shared" si="189"/>
        <v>1</v>
      </c>
    </row>
    <row r="2413" spans="1:19" x14ac:dyDescent="0.25">
      <c r="A2413">
        <v>2412</v>
      </c>
      <c r="B2413" s="1">
        <v>43818</v>
      </c>
      <c r="C2413" s="1">
        <v>43825</v>
      </c>
      <c r="D2413" s="1">
        <v>43826</v>
      </c>
      <c r="E2413" s="1">
        <v>43831</v>
      </c>
      <c r="F2413">
        <v>4</v>
      </c>
      <c r="G2413">
        <v>10</v>
      </c>
      <c r="H2413">
        <v>4</v>
      </c>
      <c r="I2413" s="6">
        <v>0</v>
      </c>
      <c r="J2413">
        <v>2</v>
      </c>
      <c r="K2413" t="str">
        <f>_xlfn.XLOOKUP(fCompras!F2413,dComprador!$A$2:$A$7,dComprador!$B$2:$B$7)</f>
        <v>Lira</v>
      </c>
      <c r="L2413" t="str">
        <f>_xlfn.XLOOKUP(J2413,dFornecedor!$A$2:$A$6,dFornecedor!$B$2:$B$6)</f>
        <v>Minerva</v>
      </c>
      <c r="M2413" t="str">
        <f>_xlfn.XLOOKUP(G2413,dMateriaPrima!$A$2:$A$12,dMateriaPrima!$B$2:$B$12)</f>
        <v>Pedra Britada</v>
      </c>
      <c r="N2413" s="2">
        <f>_xlfn.XLOOKUP(G2413,dMateriaPrima!$A$2:$A$12,dMateriaPrima!$C$2:$C$12)</f>
        <v>56</v>
      </c>
      <c r="O2413" s="3">
        <f t="shared" si="185"/>
        <v>224</v>
      </c>
      <c r="P2413" s="4">
        <f t="shared" si="186"/>
        <v>0</v>
      </c>
      <c r="Q2413" s="3">
        <f t="shared" si="187"/>
        <v>224</v>
      </c>
      <c r="R2413" t="str">
        <f t="shared" si="188"/>
        <v>Em atraso</v>
      </c>
      <c r="S2413" s="5">
        <f t="shared" si="189"/>
        <v>5</v>
      </c>
    </row>
    <row r="2414" spans="1:19" x14ac:dyDescent="0.25">
      <c r="A2414">
        <v>2413</v>
      </c>
      <c r="B2414" s="1">
        <v>43818</v>
      </c>
      <c r="C2414" s="1">
        <v>43818</v>
      </c>
      <c r="D2414" s="1">
        <v>43837</v>
      </c>
      <c r="E2414" s="1">
        <v>43838</v>
      </c>
      <c r="F2414">
        <v>1</v>
      </c>
      <c r="G2414">
        <v>1</v>
      </c>
      <c r="H2414">
        <v>36</v>
      </c>
      <c r="I2414" s="6">
        <v>0</v>
      </c>
      <c r="J2414">
        <v>5</v>
      </c>
      <c r="K2414" t="str">
        <f>_xlfn.XLOOKUP(fCompras!F2414,dComprador!$A$2:$A$7,dComprador!$B$2:$B$7)</f>
        <v>Alon</v>
      </c>
      <c r="L2414" t="str">
        <f>_xlfn.XLOOKUP(J2414,dFornecedor!$A$2:$A$6,dFornecedor!$B$2:$B$6)</f>
        <v>Atlas</v>
      </c>
      <c r="M2414" t="str">
        <f>_xlfn.XLOOKUP(G2414,dMateriaPrima!$A$2:$A$12,dMateriaPrima!$B$2:$B$12)</f>
        <v>Tecido</v>
      </c>
      <c r="N2414" s="2">
        <f>_xlfn.XLOOKUP(G2414,dMateriaPrima!$A$2:$A$12,dMateriaPrima!$C$2:$C$12)</f>
        <v>18</v>
      </c>
      <c r="O2414" s="3">
        <f t="shared" si="185"/>
        <v>648</v>
      </c>
      <c r="P2414" s="4">
        <f t="shared" si="186"/>
        <v>0</v>
      </c>
      <c r="Q2414" s="3">
        <f t="shared" si="187"/>
        <v>648</v>
      </c>
      <c r="R2414" t="str">
        <f t="shared" si="188"/>
        <v>Em atraso</v>
      </c>
      <c r="S2414" s="5">
        <f t="shared" si="189"/>
        <v>1</v>
      </c>
    </row>
    <row r="2415" spans="1:19" x14ac:dyDescent="0.25">
      <c r="A2415">
        <v>2414</v>
      </c>
      <c r="B2415" s="1">
        <v>43818</v>
      </c>
      <c r="C2415" s="1">
        <v>43827</v>
      </c>
      <c r="D2415" s="1">
        <v>43834</v>
      </c>
      <c r="E2415" s="1">
        <v>43840</v>
      </c>
      <c r="F2415">
        <v>1</v>
      </c>
      <c r="G2415">
        <v>7</v>
      </c>
      <c r="H2415">
        <v>190</v>
      </c>
      <c r="I2415" s="6">
        <v>0</v>
      </c>
      <c r="J2415">
        <v>1</v>
      </c>
      <c r="K2415" t="str">
        <f>_xlfn.XLOOKUP(fCompras!F2415,dComprador!$A$2:$A$7,dComprador!$B$2:$B$7)</f>
        <v>Alon</v>
      </c>
      <c r="L2415" t="str">
        <f>_xlfn.XLOOKUP(J2415,dFornecedor!$A$2:$A$6,dFornecedor!$B$2:$B$6)</f>
        <v>NorthShore</v>
      </c>
      <c r="M2415" t="str">
        <f>_xlfn.XLOOKUP(G2415,dMateriaPrima!$A$2:$A$12,dMateriaPrima!$B$2:$B$12)</f>
        <v>Poliéster</v>
      </c>
      <c r="N2415" s="2">
        <f>_xlfn.XLOOKUP(G2415,dMateriaPrima!$A$2:$A$12,dMateriaPrima!$C$2:$C$12)</f>
        <v>8</v>
      </c>
      <c r="O2415" s="3">
        <f t="shared" si="185"/>
        <v>1520</v>
      </c>
      <c r="P2415" s="4">
        <f t="shared" si="186"/>
        <v>0</v>
      </c>
      <c r="Q2415" s="3">
        <f t="shared" si="187"/>
        <v>1520</v>
      </c>
      <c r="R2415" t="str">
        <f t="shared" si="188"/>
        <v>Em atraso</v>
      </c>
      <c r="S2415" s="5">
        <f t="shared" si="189"/>
        <v>6</v>
      </c>
    </row>
    <row r="2416" spans="1:19" x14ac:dyDescent="0.25">
      <c r="A2416">
        <v>2415</v>
      </c>
      <c r="B2416" s="1">
        <v>43818</v>
      </c>
      <c r="C2416" s="1">
        <v>43819</v>
      </c>
      <c r="D2416" s="1">
        <v>43829</v>
      </c>
      <c r="E2416" s="1">
        <v>43832</v>
      </c>
      <c r="F2416">
        <v>2</v>
      </c>
      <c r="G2416">
        <v>8</v>
      </c>
      <c r="H2416">
        <v>407</v>
      </c>
      <c r="I2416" s="6">
        <v>0</v>
      </c>
      <c r="J2416">
        <v>3</v>
      </c>
      <c r="K2416" t="str">
        <f>_xlfn.XLOOKUP(fCompras!F2416,dComprador!$A$2:$A$7,dComprador!$B$2:$B$7)</f>
        <v>João</v>
      </c>
      <c r="L2416" t="str">
        <f>_xlfn.XLOOKUP(J2416,dFornecedor!$A$2:$A$6,dFornecedor!$B$2:$B$6)</f>
        <v>StepUp</v>
      </c>
      <c r="M2416" t="str">
        <f>_xlfn.XLOOKUP(G2416,dMateriaPrima!$A$2:$A$12,dMateriaPrima!$B$2:$B$12)</f>
        <v>Cimento</v>
      </c>
      <c r="N2416" s="2">
        <f>_xlfn.XLOOKUP(G2416,dMateriaPrima!$A$2:$A$12,dMateriaPrima!$C$2:$C$12)</f>
        <v>23</v>
      </c>
      <c r="O2416" s="3">
        <f t="shared" si="185"/>
        <v>9361</v>
      </c>
      <c r="P2416" s="4">
        <f t="shared" si="186"/>
        <v>0</v>
      </c>
      <c r="Q2416" s="3">
        <f t="shared" si="187"/>
        <v>9361</v>
      </c>
      <c r="R2416" t="str">
        <f t="shared" si="188"/>
        <v>Em atraso</v>
      </c>
      <c r="S2416" s="5">
        <f t="shared" si="189"/>
        <v>3</v>
      </c>
    </row>
    <row r="2417" spans="1:19" x14ac:dyDescent="0.25">
      <c r="A2417">
        <v>2416</v>
      </c>
      <c r="B2417" s="1">
        <v>43818</v>
      </c>
      <c r="C2417" s="1">
        <v>43825</v>
      </c>
      <c r="D2417" s="1">
        <v>43837</v>
      </c>
      <c r="E2417" s="1">
        <v>43837</v>
      </c>
      <c r="F2417">
        <v>1</v>
      </c>
      <c r="G2417">
        <v>9</v>
      </c>
      <c r="H2417">
        <v>445</v>
      </c>
      <c r="I2417" s="6">
        <v>0.16</v>
      </c>
      <c r="J2417">
        <v>2</v>
      </c>
      <c r="K2417" t="str">
        <f>_xlfn.XLOOKUP(fCompras!F2417,dComprador!$A$2:$A$7,dComprador!$B$2:$B$7)</f>
        <v>Alon</v>
      </c>
      <c r="L2417" t="str">
        <f>_xlfn.XLOOKUP(J2417,dFornecedor!$A$2:$A$6,dFornecedor!$B$2:$B$6)</f>
        <v>Minerva</v>
      </c>
      <c r="M2417" t="str">
        <f>_xlfn.XLOOKUP(G2417,dMateriaPrima!$A$2:$A$12,dMateriaPrima!$B$2:$B$12)</f>
        <v>Couro</v>
      </c>
      <c r="N2417" s="2">
        <f>_xlfn.XLOOKUP(G2417,dMateriaPrima!$A$2:$A$12,dMateriaPrima!$C$2:$C$12)</f>
        <v>4.4000000000000004</v>
      </c>
      <c r="O2417" s="3">
        <f t="shared" si="185"/>
        <v>1958.0000000000002</v>
      </c>
      <c r="P2417" s="4">
        <f t="shared" si="186"/>
        <v>313.28000000000003</v>
      </c>
      <c r="Q2417" s="3">
        <f t="shared" si="187"/>
        <v>1644.7200000000003</v>
      </c>
      <c r="R2417" t="str">
        <f t="shared" si="188"/>
        <v>No prazo</v>
      </c>
      <c r="S2417" s="5">
        <f t="shared" si="189"/>
        <v>0</v>
      </c>
    </row>
    <row r="2418" spans="1:19" x14ac:dyDescent="0.25">
      <c r="A2418">
        <v>2417</v>
      </c>
      <c r="B2418" s="1">
        <v>43818</v>
      </c>
      <c r="C2418" s="1">
        <v>43819</v>
      </c>
      <c r="D2418" s="1">
        <v>43839</v>
      </c>
      <c r="E2418" s="1">
        <v>43841</v>
      </c>
      <c r="F2418">
        <v>1</v>
      </c>
      <c r="G2418">
        <v>1</v>
      </c>
      <c r="H2418">
        <v>195</v>
      </c>
      <c r="I2418" s="6">
        <v>0</v>
      </c>
      <c r="J2418">
        <v>3</v>
      </c>
      <c r="K2418" t="str">
        <f>_xlfn.XLOOKUP(fCompras!F2418,dComprador!$A$2:$A$7,dComprador!$B$2:$B$7)</f>
        <v>Alon</v>
      </c>
      <c r="L2418" t="str">
        <f>_xlfn.XLOOKUP(J2418,dFornecedor!$A$2:$A$6,dFornecedor!$B$2:$B$6)</f>
        <v>StepUp</v>
      </c>
      <c r="M2418" t="str">
        <f>_xlfn.XLOOKUP(G2418,dMateriaPrima!$A$2:$A$12,dMateriaPrima!$B$2:$B$12)</f>
        <v>Tecido</v>
      </c>
      <c r="N2418" s="2">
        <f>_xlfn.XLOOKUP(G2418,dMateriaPrima!$A$2:$A$12,dMateriaPrima!$C$2:$C$12)</f>
        <v>18</v>
      </c>
      <c r="O2418" s="3">
        <f t="shared" si="185"/>
        <v>3510</v>
      </c>
      <c r="P2418" s="4">
        <f t="shared" si="186"/>
        <v>0</v>
      </c>
      <c r="Q2418" s="3">
        <f t="shared" si="187"/>
        <v>3510</v>
      </c>
      <c r="R2418" t="str">
        <f t="shared" si="188"/>
        <v>Em atraso</v>
      </c>
      <c r="S2418" s="5">
        <f t="shared" si="189"/>
        <v>2</v>
      </c>
    </row>
    <row r="2419" spans="1:19" x14ac:dyDescent="0.25">
      <c r="A2419">
        <v>2418</v>
      </c>
      <c r="B2419" s="1">
        <v>43818</v>
      </c>
      <c r="C2419" s="1">
        <v>43818</v>
      </c>
      <c r="D2419" s="1">
        <v>43849</v>
      </c>
      <c r="E2419" s="1">
        <v>43854</v>
      </c>
      <c r="F2419">
        <v>1</v>
      </c>
      <c r="G2419">
        <v>7</v>
      </c>
      <c r="H2419">
        <v>232</v>
      </c>
      <c r="I2419" s="6">
        <v>0</v>
      </c>
      <c r="J2419">
        <v>2</v>
      </c>
      <c r="K2419" t="str">
        <f>_xlfn.XLOOKUP(fCompras!F2419,dComprador!$A$2:$A$7,dComprador!$B$2:$B$7)</f>
        <v>Alon</v>
      </c>
      <c r="L2419" t="str">
        <f>_xlfn.XLOOKUP(J2419,dFornecedor!$A$2:$A$6,dFornecedor!$B$2:$B$6)</f>
        <v>Minerva</v>
      </c>
      <c r="M2419" t="str">
        <f>_xlfn.XLOOKUP(G2419,dMateriaPrima!$A$2:$A$12,dMateriaPrima!$B$2:$B$12)</f>
        <v>Poliéster</v>
      </c>
      <c r="N2419" s="2">
        <f>_xlfn.XLOOKUP(G2419,dMateriaPrima!$A$2:$A$12,dMateriaPrima!$C$2:$C$12)</f>
        <v>8</v>
      </c>
      <c r="O2419" s="3">
        <f t="shared" si="185"/>
        <v>1856</v>
      </c>
      <c r="P2419" s="4">
        <f t="shared" si="186"/>
        <v>0</v>
      </c>
      <c r="Q2419" s="3">
        <f t="shared" si="187"/>
        <v>1856</v>
      </c>
      <c r="R2419" t="str">
        <f t="shared" si="188"/>
        <v>Em atraso</v>
      </c>
      <c r="S2419" s="5">
        <f t="shared" si="189"/>
        <v>5</v>
      </c>
    </row>
    <row r="2420" spans="1:19" x14ac:dyDescent="0.25">
      <c r="A2420">
        <v>2419</v>
      </c>
      <c r="B2420" s="1">
        <v>43818</v>
      </c>
      <c r="C2420" s="1">
        <v>43818</v>
      </c>
      <c r="D2420" s="1">
        <v>43843</v>
      </c>
      <c r="E2420" s="1">
        <v>43842</v>
      </c>
      <c r="F2420">
        <v>1</v>
      </c>
      <c r="G2420">
        <v>11</v>
      </c>
      <c r="H2420">
        <v>188</v>
      </c>
      <c r="I2420" s="6">
        <v>0</v>
      </c>
      <c r="J2420">
        <v>4</v>
      </c>
      <c r="K2420" t="str">
        <f>_xlfn.XLOOKUP(fCompras!F2420,dComprador!$A$2:$A$7,dComprador!$B$2:$B$7)</f>
        <v>Alon</v>
      </c>
      <c r="L2420" t="str">
        <f>_xlfn.XLOOKUP(J2420,dFornecedor!$A$2:$A$6,dFornecedor!$B$2:$B$6)</f>
        <v>AlphaOmega</v>
      </c>
      <c r="M2420" t="str">
        <f>_xlfn.XLOOKUP(G2420,dMateriaPrima!$A$2:$A$12,dMateriaPrima!$B$2:$B$12)</f>
        <v>Papel</v>
      </c>
      <c r="N2420" s="2">
        <f>_xlfn.XLOOKUP(G2420,dMateriaPrima!$A$2:$A$12,dMateriaPrima!$C$2:$C$12)</f>
        <v>9</v>
      </c>
      <c r="O2420" s="3">
        <f t="shared" si="185"/>
        <v>1692</v>
      </c>
      <c r="P2420" s="4">
        <f t="shared" si="186"/>
        <v>0</v>
      </c>
      <c r="Q2420" s="3">
        <f t="shared" si="187"/>
        <v>1692</v>
      </c>
      <c r="R2420" t="str">
        <f t="shared" si="188"/>
        <v>No prazo</v>
      </c>
      <c r="S2420" s="5">
        <f t="shared" si="189"/>
        <v>0</v>
      </c>
    </row>
    <row r="2421" spans="1:19" x14ac:dyDescent="0.25">
      <c r="A2421">
        <v>2420</v>
      </c>
      <c r="B2421" s="1">
        <v>43819</v>
      </c>
      <c r="C2421" s="1">
        <v>43820</v>
      </c>
      <c r="D2421" s="1">
        <v>43826</v>
      </c>
      <c r="E2421" s="1">
        <v>43830</v>
      </c>
      <c r="F2421">
        <v>4</v>
      </c>
      <c r="G2421">
        <v>11</v>
      </c>
      <c r="H2421">
        <v>48</v>
      </c>
      <c r="I2421" s="6">
        <v>0</v>
      </c>
      <c r="J2421">
        <v>3</v>
      </c>
      <c r="K2421" t="str">
        <f>_xlfn.XLOOKUP(fCompras!F2421,dComprador!$A$2:$A$7,dComprador!$B$2:$B$7)</f>
        <v>Lira</v>
      </c>
      <c r="L2421" t="str">
        <f>_xlfn.XLOOKUP(J2421,dFornecedor!$A$2:$A$6,dFornecedor!$B$2:$B$6)</f>
        <v>StepUp</v>
      </c>
      <c r="M2421" t="str">
        <f>_xlfn.XLOOKUP(G2421,dMateriaPrima!$A$2:$A$12,dMateriaPrima!$B$2:$B$12)</f>
        <v>Papel</v>
      </c>
      <c r="N2421" s="2">
        <f>_xlfn.XLOOKUP(G2421,dMateriaPrima!$A$2:$A$12,dMateriaPrima!$C$2:$C$12)</f>
        <v>9</v>
      </c>
      <c r="O2421" s="3">
        <f t="shared" si="185"/>
        <v>432</v>
      </c>
      <c r="P2421" s="4">
        <f t="shared" si="186"/>
        <v>0</v>
      </c>
      <c r="Q2421" s="3">
        <f t="shared" si="187"/>
        <v>432</v>
      </c>
      <c r="R2421" t="str">
        <f t="shared" si="188"/>
        <v>Em atraso</v>
      </c>
      <c r="S2421" s="5">
        <f t="shared" si="189"/>
        <v>4</v>
      </c>
    </row>
    <row r="2422" spans="1:19" x14ac:dyDescent="0.25">
      <c r="A2422">
        <v>2421</v>
      </c>
      <c r="B2422" s="1">
        <v>43819</v>
      </c>
      <c r="C2422" s="1">
        <v>43822</v>
      </c>
      <c r="D2422" s="1">
        <v>43845</v>
      </c>
      <c r="E2422" s="1">
        <v>43848</v>
      </c>
      <c r="F2422">
        <v>1</v>
      </c>
      <c r="G2422">
        <v>6</v>
      </c>
      <c r="H2422">
        <v>135</v>
      </c>
      <c r="I2422" s="6">
        <v>0</v>
      </c>
      <c r="J2422">
        <v>4</v>
      </c>
      <c r="K2422" t="str">
        <f>_xlfn.XLOOKUP(fCompras!F2422,dComprador!$A$2:$A$7,dComprador!$B$2:$B$7)</f>
        <v>Alon</v>
      </c>
      <c r="L2422" t="str">
        <f>_xlfn.XLOOKUP(J2422,dFornecedor!$A$2:$A$6,dFornecedor!$B$2:$B$6)</f>
        <v>AlphaOmega</v>
      </c>
      <c r="M2422" t="str">
        <f>_xlfn.XLOOKUP(G2422,dMateriaPrima!$A$2:$A$12,dMateriaPrima!$B$2:$B$12)</f>
        <v>Fio Algodão</v>
      </c>
      <c r="N2422" s="2">
        <f>_xlfn.XLOOKUP(G2422,dMateriaPrima!$A$2:$A$12,dMateriaPrima!$C$2:$C$12)</f>
        <v>55.9</v>
      </c>
      <c r="O2422" s="3">
        <f t="shared" si="185"/>
        <v>7546.5</v>
      </c>
      <c r="P2422" s="4">
        <f t="shared" si="186"/>
        <v>0</v>
      </c>
      <c r="Q2422" s="3">
        <f t="shared" si="187"/>
        <v>7546.5</v>
      </c>
      <c r="R2422" t="str">
        <f t="shared" si="188"/>
        <v>Em atraso</v>
      </c>
      <c r="S2422" s="5">
        <f t="shared" si="189"/>
        <v>3</v>
      </c>
    </row>
    <row r="2423" spans="1:19" x14ac:dyDescent="0.25">
      <c r="A2423">
        <v>2422</v>
      </c>
      <c r="B2423" s="1">
        <v>43819</v>
      </c>
      <c r="C2423" s="1">
        <v>43827</v>
      </c>
      <c r="D2423" s="1">
        <v>43852</v>
      </c>
      <c r="E2423" s="1">
        <v>43853</v>
      </c>
      <c r="F2423">
        <v>1</v>
      </c>
      <c r="G2423">
        <v>6</v>
      </c>
      <c r="H2423">
        <v>77</v>
      </c>
      <c r="I2423" s="6">
        <v>0</v>
      </c>
      <c r="J2423">
        <v>3</v>
      </c>
      <c r="K2423" t="str">
        <f>_xlfn.XLOOKUP(fCompras!F2423,dComprador!$A$2:$A$7,dComprador!$B$2:$B$7)</f>
        <v>Alon</v>
      </c>
      <c r="L2423" t="str">
        <f>_xlfn.XLOOKUP(J2423,dFornecedor!$A$2:$A$6,dFornecedor!$B$2:$B$6)</f>
        <v>StepUp</v>
      </c>
      <c r="M2423" t="str">
        <f>_xlfn.XLOOKUP(G2423,dMateriaPrima!$A$2:$A$12,dMateriaPrima!$B$2:$B$12)</f>
        <v>Fio Algodão</v>
      </c>
      <c r="N2423" s="2">
        <f>_xlfn.XLOOKUP(G2423,dMateriaPrima!$A$2:$A$12,dMateriaPrima!$C$2:$C$12)</f>
        <v>55.9</v>
      </c>
      <c r="O2423" s="3">
        <f t="shared" si="185"/>
        <v>4304.3</v>
      </c>
      <c r="P2423" s="4">
        <f t="shared" si="186"/>
        <v>0</v>
      </c>
      <c r="Q2423" s="3">
        <f t="shared" si="187"/>
        <v>4304.3</v>
      </c>
      <c r="R2423" t="str">
        <f t="shared" si="188"/>
        <v>Em atraso</v>
      </c>
      <c r="S2423" s="5">
        <f t="shared" si="189"/>
        <v>1</v>
      </c>
    </row>
    <row r="2424" spans="1:19" x14ac:dyDescent="0.25">
      <c r="A2424">
        <v>2423</v>
      </c>
      <c r="B2424" s="1">
        <v>43819</v>
      </c>
      <c r="C2424" s="1">
        <v>43829</v>
      </c>
      <c r="D2424" s="1">
        <v>43832</v>
      </c>
      <c r="E2424" s="1">
        <v>43832</v>
      </c>
      <c r="F2424">
        <v>4</v>
      </c>
      <c r="G2424">
        <v>1</v>
      </c>
      <c r="H2424">
        <v>263</v>
      </c>
      <c r="I2424" s="6">
        <v>0</v>
      </c>
      <c r="J2424">
        <v>3</v>
      </c>
      <c r="K2424" t="str">
        <f>_xlfn.XLOOKUP(fCompras!F2424,dComprador!$A$2:$A$7,dComprador!$B$2:$B$7)</f>
        <v>Lira</v>
      </c>
      <c r="L2424" t="str">
        <f>_xlfn.XLOOKUP(J2424,dFornecedor!$A$2:$A$6,dFornecedor!$B$2:$B$6)</f>
        <v>StepUp</v>
      </c>
      <c r="M2424" t="str">
        <f>_xlfn.XLOOKUP(G2424,dMateriaPrima!$A$2:$A$12,dMateriaPrima!$B$2:$B$12)</f>
        <v>Tecido</v>
      </c>
      <c r="N2424" s="2">
        <f>_xlfn.XLOOKUP(G2424,dMateriaPrima!$A$2:$A$12,dMateriaPrima!$C$2:$C$12)</f>
        <v>18</v>
      </c>
      <c r="O2424" s="3">
        <f t="shared" si="185"/>
        <v>4734</v>
      </c>
      <c r="P2424" s="4">
        <f t="shared" si="186"/>
        <v>0</v>
      </c>
      <c r="Q2424" s="3">
        <f t="shared" si="187"/>
        <v>4734</v>
      </c>
      <c r="R2424" t="str">
        <f t="shared" si="188"/>
        <v>No prazo</v>
      </c>
      <c r="S2424" s="5">
        <f t="shared" si="189"/>
        <v>0</v>
      </c>
    </row>
    <row r="2425" spans="1:19" x14ac:dyDescent="0.25">
      <c r="A2425">
        <v>2424</v>
      </c>
      <c r="B2425" s="1">
        <v>43819</v>
      </c>
      <c r="C2425" s="1">
        <v>43829</v>
      </c>
      <c r="D2425" s="1">
        <v>43830</v>
      </c>
      <c r="E2425" s="1">
        <v>43836</v>
      </c>
      <c r="F2425">
        <v>4</v>
      </c>
      <c r="G2425">
        <v>7</v>
      </c>
      <c r="H2425">
        <v>395</v>
      </c>
      <c r="I2425" s="6">
        <v>0</v>
      </c>
      <c r="J2425">
        <v>3</v>
      </c>
      <c r="K2425" t="str">
        <f>_xlfn.XLOOKUP(fCompras!F2425,dComprador!$A$2:$A$7,dComprador!$B$2:$B$7)</f>
        <v>Lira</v>
      </c>
      <c r="L2425" t="str">
        <f>_xlfn.XLOOKUP(J2425,dFornecedor!$A$2:$A$6,dFornecedor!$B$2:$B$6)</f>
        <v>StepUp</v>
      </c>
      <c r="M2425" t="str">
        <f>_xlfn.XLOOKUP(G2425,dMateriaPrima!$A$2:$A$12,dMateriaPrima!$B$2:$B$12)</f>
        <v>Poliéster</v>
      </c>
      <c r="N2425" s="2">
        <f>_xlfn.XLOOKUP(G2425,dMateriaPrima!$A$2:$A$12,dMateriaPrima!$C$2:$C$12)</f>
        <v>8</v>
      </c>
      <c r="O2425" s="3">
        <f t="shared" si="185"/>
        <v>3160</v>
      </c>
      <c r="P2425" s="4">
        <f t="shared" si="186"/>
        <v>0</v>
      </c>
      <c r="Q2425" s="3">
        <f t="shared" si="187"/>
        <v>3160</v>
      </c>
      <c r="R2425" t="str">
        <f t="shared" si="188"/>
        <v>Em atraso</v>
      </c>
      <c r="S2425" s="5">
        <f t="shared" si="189"/>
        <v>6</v>
      </c>
    </row>
    <row r="2426" spans="1:19" x14ac:dyDescent="0.25">
      <c r="A2426">
        <v>2425</v>
      </c>
      <c r="B2426" s="1">
        <v>43819</v>
      </c>
      <c r="C2426" s="1">
        <v>43822</v>
      </c>
      <c r="D2426" s="1">
        <v>43829</v>
      </c>
      <c r="E2426" s="1">
        <v>43832</v>
      </c>
      <c r="F2426">
        <v>4</v>
      </c>
      <c r="G2426">
        <v>11</v>
      </c>
      <c r="H2426">
        <v>118</v>
      </c>
      <c r="I2426" s="6">
        <v>0</v>
      </c>
      <c r="J2426">
        <v>5</v>
      </c>
      <c r="K2426" t="str">
        <f>_xlfn.XLOOKUP(fCompras!F2426,dComprador!$A$2:$A$7,dComprador!$B$2:$B$7)</f>
        <v>Lira</v>
      </c>
      <c r="L2426" t="str">
        <f>_xlfn.XLOOKUP(J2426,dFornecedor!$A$2:$A$6,dFornecedor!$B$2:$B$6)</f>
        <v>Atlas</v>
      </c>
      <c r="M2426" t="str">
        <f>_xlfn.XLOOKUP(G2426,dMateriaPrima!$A$2:$A$12,dMateriaPrima!$B$2:$B$12)</f>
        <v>Papel</v>
      </c>
      <c r="N2426" s="2">
        <f>_xlfn.XLOOKUP(G2426,dMateriaPrima!$A$2:$A$12,dMateriaPrima!$C$2:$C$12)</f>
        <v>9</v>
      </c>
      <c r="O2426" s="3">
        <f t="shared" si="185"/>
        <v>1062</v>
      </c>
      <c r="P2426" s="4">
        <f t="shared" si="186"/>
        <v>0</v>
      </c>
      <c r="Q2426" s="3">
        <f t="shared" si="187"/>
        <v>1062</v>
      </c>
      <c r="R2426" t="str">
        <f t="shared" si="188"/>
        <v>Em atraso</v>
      </c>
      <c r="S2426" s="5">
        <f t="shared" si="189"/>
        <v>3</v>
      </c>
    </row>
    <row r="2427" spans="1:19" x14ac:dyDescent="0.25">
      <c r="A2427">
        <v>2426</v>
      </c>
      <c r="B2427" s="1">
        <v>43819</v>
      </c>
      <c r="C2427" s="1">
        <v>43828</v>
      </c>
      <c r="D2427" s="1">
        <v>43829</v>
      </c>
      <c r="E2427" s="1">
        <v>43832</v>
      </c>
      <c r="F2427">
        <v>4</v>
      </c>
      <c r="G2427">
        <v>10</v>
      </c>
      <c r="H2427">
        <v>521</v>
      </c>
      <c r="I2427" s="6">
        <v>0</v>
      </c>
      <c r="J2427">
        <v>3</v>
      </c>
      <c r="K2427" t="str">
        <f>_xlfn.XLOOKUP(fCompras!F2427,dComprador!$A$2:$A$7,dComprador!$B$2:$B$7)</f>
        <v>Lira</v>
      </c>
      <c r="L2427" t="str">
        <f>_xlfn.XLOOKUP(J2427,dFornecedor!$A$2:$A$6,dFornecedor!$B$2:$B$6)</f>
        <v>StepUp</v>
      </c>
      <c r="M2427" t="str">
        <f>_xlfn.XLOOKUP(G2427,dMateriaPrima!$A$2:$A$12,dMateriaPrima!$B$2:$B$12)</f>
        <v>Pedra Britada</v>
      </c>
      <c r="N2427" s="2">
        <f>_xlfn.XLOOKUP(G2427,dMateriaPrima!$A$2:$A$12,dMateriaPrima!$C$2:$C$12)</f>
        <v>56</v>
      </c>
      <c r="O2427" s="3">
        <f t="shared" si="185"/>
        <v>29176</v>
      </c>
      <c r="P2427" s="4">
        <f t="shared" si="186"/>
        <v>0</v>
      </c>
      <c r="Q2427" s="3">
        <f t="shared" si="187"/>
        <v>29176</v>
      </c>
      <c r="R2427" t="str">
        <f t="shared" si="188"/>
        <v>Em atraso</v>
      </c>
      <c r="S2427" s="5">
        <f t="shared" si="189"/>
        <v>3</v>
      </c>
    </row>
    <row r="2428" spans="1:19" x14ac:dyDescent="0.25">
      <c r="A2428">
        <v>2427</v>
      </c>
      <c r="B2428" s="1">
        <v>43819</v>
      </c>
      <c r="C2428" s="1">
        <v>43820</v>
      </c>
      <c r="D2428" s="1">
        <v>43839</v>
      </c>
      <c r="E2428" s="1">
        <v>43839</v>
      </c>
      <c r="F2428">
        <v>1</v>
      </c>
      <c r="G2428">
        <v>5</v>
      </c>
      <c r="H2428">
        <v>29</v>
      </c>
      <c r="I2428" s="6">
        <v>0</v>
      </c>
      <c r="J2428">
        <v>5</v>
      </c>
      <c r="K2428" t="str">
        <f>_xlfn.XLOOKUP(fCompras!F2428,dComprador!$A$2:$A$7,dComprador!$B$2:$B$7)</f>
        <v>Alon</v>
      </c>
      <c r="L2428" t="str">
        <f>_xlfn.XLOOKUP(J2428,dFornecedor!$A$2:$A$6,dFornecedor!$B$2:$B$6)</f>
        <v>Atlas</v>
      </c>
      <c r="M2428" t="str">
        <f>_xlfn.XLOOKUP(G2428,dMateriaPrima!$A$2:$A$12,dMateriaPrima!$B$2:$B$12)</f>
        <v>Areia</v>
      </c>
      <c r="N2428" s="2">
        <f>_xlfn.XLOOKUP(G2428,dMateriaPrima!$A$2:$A$12,dMateriaPrima!$C$2:$C$12)</f>
        <v>3.59</v>
      </c>
      <c r="O2428" s="3">
        <f t="shared" si="185"/>
        <v>104.11</v>
      </c>
      <c r="P2428" s="4">
        <f t="shared" si="186"/>
        <v>0</v>
      </c>
      <c r="Q2428" s="3">
        <f t="shared" si="187"/>
        <v>104.11</v>
      </c>
      <c r="R2428" t="str">
        <f t="shared" si="188"/>
        <v>No prazo</v>
      </c>
      <c r="S2428" s="5">
        <f t="shared" si="189"/>
        <v>0</v>
      </c>
    </row>
    <row r="2429" spans="1:19" x14ac:dyDescent="0.25">
      <c r="A2429">
        <v>2428</v>
      </c>
      <c r="B2429" s="1">
        <v>43819</v>
      </c>
      <c r="C2429" s="1">
        <v>43820</v>
      </c>
      <c r="D2429" s="1">
        <v>43841</v>
      </c>
      <c r="E2429" s="1">
        <v>43840</v>
      </c>
      <c r="F2429">
        <v>1</v>
      </c>
      <c r="G2429">
        <v>9</v>
      </c>
      <c r="H2429">
        <v>294</v>
      </c>
      <c r="I2429" s="6">
        <v>0</v>
      </c>
      <c r="J2429">
        <v>3</v>
      </c>
      <c r="K2429" t="str">
        <f>_xlfn.XLOOKUP(fCompras!F2429,dComprador!$A$2:$A$7,dComprador!$B$2:$B$7)</f>
        <v>Alon</v>
      </c>
      <c r="L2429" t="str">
        <f>_xlfn.XLOOKUP(J2429,dFornecedor!$A$2:$A$6,dFornecedor!$B$2:$B$6)</f>
        <v>StepUp</v>
      </c>
      <c r="M2429" t="str">
        <f>_xlfn.XLOOKUP(G2429,dMateriaPrima!$A$2:$A$12,dMateriaPrima!$B$2:$B$12)</f>
        <v>Couro</v>
      </c>
      <c r="N2429" s="2">
        <f>_xlfn.XLOOKUP(G2429,dMateriaPrima!$A$2:$A$12,dMateriaPrima!$C$2:$C$12)</f>
        <v>4.4000000000000004</v>
      </c>
      <c r="O2429" s="3">
        <f t="shared" si="185"/>
        <v>1293.6000000000001</v>
      </c>
      <c r="P2429" s="4">
        <f t="shared" si="186"/>
        <v>0</v>
      </c>
      <c r="Q2429" s="3">
        <f t="shared" si="187"/>
        <v>1293.6000000000001</v>
      </c>
      <c r="R2429" t="str">
        <f t="shared" si="188"/>
        <v>No prazo</v>
      </c>
      <c r="S2429" s="5">
        <f t="shared" si="189"/>
        <v>0</v>
      </c>
    </row>
    <row r="2430" spans="1:19" x14ac:dyDescent="0.25">
      <c r="A2430">
        <v>2429</v>
      </c>
      <c r="B2430" s="1">
        <v>43819</v>
      </c>
      <c r="C2430" s="1">
        <v>43819</v>
      </c>
      <c r="D2430" s="1">
        <v>43851</v>
      </c>
      <c r="E2430" s="1">
        <v>43849</v>
      </c>
      <c r="F2430">
        <v>1</v>
      </c>
      <c r="G2430">
        <v>1</v>
      </c>
      <c r="H2430">
        <v>475</v>
      </c>
      <c r="I2430" s="6">
        <v>0</v>
      </c>
      <c r="J2430">
        <v>2</v>
      </c>
      <c r="K2430" t="str">
        <f>_xlfn.XLOOKUP(fCompras!F2430,dComprador!$A$2:$A$7,dComprador!$B$2:$B$7)</f>
        <v>Alon</v>
      </c>
      <c r="L2430" t="str">
        <f>_xlfn.XLOOKUP(J2430,dFornecedor!$A$2:$A$6,dFornecedor!$B$2:$B$6)</f>
        <v>Minerva</v>
      </c>
      <c r="M2430" t="str">
        <f>_xlfn.XLOOKUP(G2430,dMateriaPrima!$A$2:$A$12,dMateriaPrima!$B$2:$B$12)</f>
        <v>Tecido</v>
      </c>
      <c r="N2430" s="2">
        <f>_xlfn.XLOOKUP(G2430,dMateriaPrima!$A$2:$A$12,dMateriaPrima!$C$2:$C$12)</f>
        <v>18</v>
      </c>
      <c r="O2430" s="3">
        <f t="shared" si="185"/>
        <v>8550</v>
      </c>
      <c r="P2430" s="4">
        <f t="shared" si="186"/>
        <v>0</v>
      </c>
      <c r="Q2430" s="3">
        <f t="shared" si="187"/>
        <v>8550</v>
      </c>
      <c r="R2430" t="str">
        <f t="shared" si="188"/>
        <v>No prazo</v>
      </c>
      <c r="S2430" s="5">
        <f t="shared" si="189"/>
        <v>0</v>
      </c>
    </row>
    <row r="2431" spans="1:19" x14ac:dyDescent="0.25">
      <c r="A2431">
        <v>2430</v>
      </c>
      <c r="B2431" s="1">
        <v>43819</v>
      </c>
      <c r="C2431" s="1">
        <v>43824</v>
      </c>
      <c r="D2431" s="1">
        <v>43841</v>
      </c>
      <c r="E2431" s="1">
        <v>43843</v>
      </c>
      <c r="F2431">
        <v>1</v>
      </c>
      <c r="G2431">
        <v>7</v>
      </c>
      <c r="H2431">
        <v>381</v>
      </c>
      <c r="I2431" s="6">
        <v>0</v>
      </c>
      <c r="J2431">
        <v>5</v>
      </c>
      <c r="K2431" t="str">
        <f>_xlfn.XLOOKUP(fCompras!F2431,dComprador!$A$2:$A$7,dComprador!$B$2:$B$7)</f>
        <v>Alon</v>
      </c>
      <c r="L2431" t="str">
        <f>_xlfn.XLOOKUP(J2431,dFornecedor!$A$2:$A$6,dFornecedor!$B$2:$B$6)</f>
        <v>Atlas</v>
      </c>
      <c r="M2431" t="str">
        <f>_xlfn.XLOOKUP(G2431,dMateriaPrima!$A$2:$A$12,dMateriaPrima!$B$2:$B$12)</f>
        <v>Poliéster</v>
      </c>
      <c r="N2431" s="2">
        <f>_xlfn.XLOOKUP(G2431,dMateriaPrima!$A$2:$A$12,dMateriaPrima!$C$2:$C$12)</f>
        <v>8</v>
      </c>
      <c r="O2431" s="3">
        <f t="shared" si="185"/>
        <v>3048</v>
      </c>
      <c r="P2431" s="4">
        <f t="shared" si="186"/>
        <v>0</v>
      </c>
      <c r="Q2431" s="3">
        <f t="shared" si="187"/>
        <v>3048</v>
      </c>
      <c r="R2431" t="str">
        <f t="shared" si="188"/>
        <v>Em atraso</v>
      </c>
      <c r="S2431" s="5">
        <f t="shared" si="189"/>
        <v>2</v>
      </c>
    </row>
    <row r="2432" spans="1:19" x14ac:dyDescent="0.25">
      <c r="A2432">
        <v>2431</v>
      </c>
      <c r="B2432" s="1">
        <v>43819</v>
      </c>
      <c r="C2432" s="1">
        <v>43819</v>
      </c>
      <c r="D2432" s="1">
        <v>43842</v>
      </c>
      <c r="E2432" s="1">
        <v>43847</v>
      </c>
      <c r="F2432">
        <v>1</v>
      </c>
      <c r="G2432">
        <v>2</v>
      </c>
      <c r="H2432">
        <v>128</v>
      </c>
      <c r="I2432" s="6">
        <v>0</v>
      </c>
      <c r="J2432">
        <v>5</v>
      </c>
      <c r="K2432" t="str">
        <f>_xlfn.XLOOKUP(fCompras!F2432,dComprador!$A$2:$A$7,dComprador!$B$2:$B$7)</f>
        <v>Alon</v>
      </c>
      <c r="L2432" t="str">
        <f>_xlfn.XLOOKUP(J2432,dFornecedor!$A$2:$A$6,dFornecedor!$B$2:$B$6)</f>
        <v>Atlas</v>
      </c>
      <c r="M2432" t="str">
        <f>_xlfn.XLOOKUP(G2432,dMateriaPrima!$A$2:$A$12,dMateriaPrima!$B$2:$B$12)</f>
        <v>Chapa Metal</v>
      </c>
      <c r="N2432" s="2">
        <f>_xlfn.XLOOKUP(G2432,dMateriaPrima!$A$2:$A$12,dMateriaPrima!$C$2:$C$12)</f>
        <v>299.89999999999998</v>
      </c>
      <c r="O2432" s="3">
        <f t="shared" si="185"/>
        <v>38387.199999999997</v>
      </c>
      <c r="P2432" s="4">
        <f t="shared" si="186"/>
        <v>0</v>
      </c>
      <c r="Q2432" s="3">
        <f t="shared" si="187"/>
        <v>38387.199999999997</v>
      </c>
      <c r="R2432" t="str">
        <f t="shared" si="188"/>
        <v>Em atraso</v>
      </c>
      <c r="S2432" s="5">
        <f t="shared" si="189"/>
        <v>5</v>
      </c>
    </row>
    <row r="2433" spans="1:19" x14ac:dyDescent="0.25">
      <c r="A2433">
        <v>2432</v>
      </c>
      <c r="B2433" s="1">
        <v>43820</v>
      </c>
      <c r="C2433" s="1">
        <v>43825</v>
      </c>
      <c r="D2433" s="1">
        <v>43826</v>
      </c>
      <c r="E2433" s="1">
        <v>43829</v>
      </c>
      <c r="F2433">
        <v>4</v>
      </c>
      <c r="G2433">
        <v>9</v>
      </c>
      <c r="H2433">
        <v>9</v>
      </c>
      <c r="I2433" s="6">
        <v>0</v>
      </c>
      <c r="J2433">
        <v>2</v>
      </c>
      <c r="K2433" t="str">
        <f>_xlfn.XLOOKUP(fCompras!F2433,dComprador!$A$2:$A$7,dComprador!$B$2:$B$7)</f>
        <v>Lira</v>
      </c>
      <c r="L2433" t="str">
        <f>_xlfn.XLOOKUP(J2433,dFornecedor!$A$2:$A$6,dFornecedor!$B$2:$B$6)</f>
        <v>Minerva</v>
      </c>
      <c r="M2433" t="str">
        <f>_xlfn.XLOOKUP(G2433,dMateriaPrima!$A$2:$A$12,dMateriaPrima!$B$2:$B$12)</f>
        <v>Couro</v>
      </c>
      <c r="N2433" s="2">
        <f>_xlfn.XLOOKUP(G2433,dMateriaPrima!$A$2:$A$12,dMateriaPrima!$C$2:$C$12)</f>
        <v>4.4000000000000004</v>
      </c>
      <c r="O2433" s="3">
        <f t="shared" si="185"/>
        <v>39.6</v>
      </c>
      <c r="P2433" s="4">
        <f t="shared" si="186"/>
        <v>0</v>
      </c>
      <c r="Q2433" s="3">
        <f t="shared" si="187"/>
        <v>39.6</v>
      </c>
      <c r="R2433" t="str">
        <f t="shared" si="188"/>
        <v>Em atraso</v>
      </c>
      <c r="S2433" s="5">
        <f t="shared" si="189"/>
        <v>3</v>
      </c>
    </row>
    <row r="2434" spans="1:19" x14ac:dyDescent="0.25">
      <c r="A2434">
        <v>2433</v>
      </c>
      <c r="B2434" s="1">
        <v>43820</v>
      </c>
      <c r="C2434" s="1">
        <v>43831</v>
      </c>
      <c r="D2434" s="1">
        <v>43831</v>
      </c>
      <c r="E2434" s="1">
        <v>43833</v>
      </c>
      <c r="F2434">
        <v>4</v>
      </c>
      <c r="G2434">
        <v>6</v>
      </c>
      <c r="H2434">
        <v>88</v>
      </c>
      <c r="I2434" s="6">
        <v>0</v>
      </c>
      <c r="J2434">
        <v>1</v>
      </c>
      <c r="K2434" t="str">
        <f>_xlfn.XLOOKUP(fCompras!F2434,dComprador!$A$2:$A$7,dComprador!$B$2:$B$7)</f>
        <v>Lira</v>
      </c>
      <c r="L2434" t="str">
        <f>_xlfn.XLOOKUP(J2434,dFornecedor!$A$2:$A$6,dFornecedor!$B$2:$B$6)</f>
        <v>NorthShore</v>
      </c>
      <c r="M2434" t="str">
        <f>_xlfn.XLOOKUP(G2434,dMateriaPrima!$A$2:$A$12,dMateriaPrima!$B$2:$B$12)</f>
        <v>Fio Algodão</v>
      </c>
      <c r="N2434" s="2">
        <f>_xlfn.XLOOKUP(G2434,dMateriaPrima!$A$2:$A$12,dMateriaPrima!$C$2:$C$12)</f>
        <v>55.9</v>
      </c>
      <c r="O2434" s="3">
        <f t="shared" si="185"/>
        <v>4919.2</v>
      </c>
      <c r="P2434" s="4">
        <f t="shared" si="186"/>
        <v>0</v>
      </c>
      <c r="Q2434" s="3">
        <f t="shared" si="187"/>
        <v>4919.2</v>
      </c>
      <c r="R2434" t="str">
        <f t="shared" si="188"/>
        <v>Em atraso</v>
      </c>
      <c r="S2434" s="5">
        <f t="shared" si="189"/>
        <v>2</v>
      </c>
    </row>
    <row r="2435" spans="1:19" x14ac:dyDescent="0.25">
      <c r="A2435">
        <v>2434</v>
      </c>
      <c r="B2435" s="1">
        <v>43820</v>
      </c>
      <c r="C2435" s="1">
        <v>43824</v>
      </c>
      <c r="D2435" s="1">
        <v>43828</v>
      </c>
      <c r="E2435" s="1">
        <v>43828</v>
      </c>
      <c r="F2435">
        <v>4</v>
      </c>
      <c r="G2435">
        <v>1</v>
      </c>
      <c r="H2435">
        <v>147</v>
      </c>
      <c r="I2435" s="6">
        <v>0</v>
      </c>
      <c r="J2435">
        <v>3</v>
      </c>
      <c r="K2435" t="str">
        <f>_xlfn.XLOOKUP(fCompras!F2435,dComprador!$A$2:$A$7,dComprador!$B$2:$B$7)</f>
        <v>Lira</v>
      </c>
      <c r="L2435" t="str">
        <f>_xlfn.XLOOKUP(J2435,dFornecedor!$A$2:$A$6,dFornecedor!$B$2:$B$6)</f>
        <v>StepUp</v>
      </c>
      <c r="M2435" t="str">
        <f>_xlfn.XLOOKUP(G2435,dMateriaPrima!$A$2:$A$12,dMateriaPrima!$B$2:$B$12)</f>
        <v>Tecido</v>
      </c>
      <c r="N2435" s="2">
        <f>_xlfn.XLOOKUP(G2435,dMateriaPrima!$A$2:$A$12,dMateriaPrima!$C$2:$C$12)</f>
        <v>18</v>
      </c>
      <c r="O2435" s="3">
        <f t="shared" ref="O2435:O2498" si="190">PRODUCT(H2435,N2435)</f>
        <v>2646</v>
      </c>
      <c r="P2435" s="4">
        <f t="shared" ref="P2435:P2498" si="191">PRODUCT(O2435,I2435)</f>
        <v>0</v>
      </c>
      <c r="Q2435" s="3">
        <f t="shared" ref="Q2435:Q2498" si="192">O2435-P2435</f>
        <v>2646</v>
      </c>
      <c r="R2435" t="str">
        <f t="shared" ref="R2435:R2498" si="193">IF(E2435&lt;=D2435,"No prazo",IF(E2435&gt;D2435,"Em atraso"))</f>
        <v>No prazo</v>
      </c>
      <c r="S2435" s="5">
        <f t="shared" ref="S2435:S2498" si="194">IF(E2435 &gt;D2435, E2435-D2435,0)</f>
        <v>0</v>
      </c>
    </row>
    <row r="2436" spans="1:19" x14ac:dyDescent="0.25">
      <c r="A2436">
        <v>2435</v>
      </c>
      <c r="B2436" s="1">
        <v>43820</v>
      </c>
      <c r="C2436" s="1">
        <v>43821</v>
      </c>
      <c r="D2436" s="1">
        <v>43835</v>
      </c>
      <c r="E2436" s="1">
        <v>43842</v>
      </c>
      <c r="F2436">
        <v>1</v>
      </c>
      <c r="G2436">
        <v>5</v>
      </c>
      <c r="H2436">
        <v>217</v>
      </c>
      <c r="I2436" s="6">
        <v>0</v>
      </c>
      <c r="J2436">
        <v>3</v>
      </c>
      <c r="K2436" t="str">
        <f>_xlfn.XLOOKUP(fCompras!F2436,dComprador!$A$2:$A$7,dComprador!$B$2:$B$7)</f>
        <v>Alon</v>
      </c>
      <c r="L2436" t="str">
        <f>_xlfn.XLOOKUP(J2436,dFornecedor!$A$2:$A$6,dFornecedor!$B$2:$B$6)</f>
        <v>StepUp</v>
      </c>
      <c r="M2436" t="str">
        <f>_xlfn.XLOOKUP(G2436,dMateriaPrima!$A$2:$A$12,dMateriaPrima!$B$2:$B$12)</f>
        <v>Areia</v>
      </c>
      <c r="N2436" s="2">
        <f>_xlfn.XLOOKUP(G2436,dMateriaPrima!$A$2:$A$12,dMateriaPrima!$C$2:$C$12)</f>
        <v>3.59</v>
      </c>
      <c r="O2436" s="3">
        <f t="shared" si="190"/>
        <v>779.03</v>
      </c>
      <c r="P2436" s="4">
        <f t="shared" si="191"/>
        <v>0</v>
      </c>
      <c r="Q2436" s="3">
        <f t="shared" si="192"/>
        <v>779.03</v>
      </c>
      <c r="R2436" t="str">
        <f t="shared" si="193"/>
        <v>Em atraso</v>
      </c>
      <c r="S2436" s="5">
        <f t="shared" si="194"/>
        <v>7</v>
      </c>
    </row>
    <row r="2437" spans="1:19" x14ac:dyDescent="0.25">
      <c r="A2437">
        <v>2436</v>
      </c>
      <c r="B2437" s="1">
        <v>43820</v>
      </c>
      <c r="C2437" s="1">
        <v>43822</v>
      </c>
      <c r="D2437" s="1">
        <v>43837</v>
      </c>
      <c r="E2437" s="1">
        <v>43838</v>
      </c>
      <c r="F2437">
        <v>1</v>
      </c>
      <c r="G2437">
        <v>2</v>
      </c>
      <c r="H2437">
        <v>326</v>
      </c>
      <c r="I2437" s="6">
        <v>0</v>
      </c>
      <c r="J2437">
        <v>4</v>
      </c>
      <c r="K2437" t="str">
        <f>_xlfn.XLOOKUP(fCompras!F2437,dComprador!$A$2:$A$7,dComprador!$B$2:$B$7)</f>
        <v>Alon</v>
      </c>
      <c r="L2437" t="str">
        <f>_xlfn.XLOOKUP(J2437,dFornecedor!$A$2:$A$6,dFornecedor!$B$2:$B$6)</f>
        <v>AlphaOmega</v>
      </c>
      <c r="M2437" t="str">
        <f>_xlfn.XLOOKUP(G2437,dMateriaPrima!$A$2:$A$12,dMateriaPrima!$B$2:$B$12)</f>
        <v>Chapa Metal</v>
      </c>
      <c r="N2437" s="2">
        <f>_xlfn.XLOOKUP(G2437,dMateriaPrima!$A$2:$A$12,dMateriaPrima!$C$2:$C$12)</f>
        <v>299.89999999999998</v>
      </c>
      <c r="O2437" s="3">
        <f t="shared" si="190"/>
        <v>97767.4</v>
      </c>
      <c r="P2437" s="4">
        <f t="shared" si="191"/>
        <v>0</v>
      </c>
      <c r="Q2437" s="3">
        <f t="shared" si="192"/>
        <v>97767.4</v>
      </c>
      <c r="R2437" t="str">
        <f t="shared" si="193"/>
        <v>Em atraso</v>
      </c>
      <c r="S2437" s="5">
        <f t="shared" si="194"/>
        <v>1</v>
      </c>
    </row>
    <row r="2438" spans="1:19" x14ac:dyDescent="0.25">
      <c r="A2438">
        <v>2437</v>
      </c>
      <c r="B2438" s="1">
        <v>43820</v>
      </c>
      <c r="C2438" s="1">
        <v>43828</v>
      </c>
      <c r="D2438" s="1">
        <v>43831</v>
      </c>
      <c r="E2438" s="1">
        <v>43835</v>
      </c>
      <c r="F2438">
        <v>2</v>
      </c>
      <c r="G2438">
        <v>11</v>
      </c>
      <c r="H2438">
        <v>102</v>
      </c>
      <c r="I2438" s="6">
        <v>0</v>
      </c>
      <c r="J2438">
        <v>2</v>
      </c>
      <c r="K2438" t="str">
        <f>_xlfn.XLOOKUP(fCompras!F2438,dComprador!$A$2:$A$7,dComprador!$B$2:$B$7)</f>
        <v>João</v>
      </c>
      <c r="L2438" t="str">
        <f>_xlfn.XLOOKUP(J2438,dFornecedor!$A$2:$A$6,dFornecedor!$B$2:$B$6)</f>
        <v>Minerva</v>
      </c>
      <c r="M2438" t="str">
        <f>_xlfn.XLOOKUP(G2438,dMateriaPrima!$A$2:$A$12,dMateriaPrima!$B$2:$B$12)</f>
        <v>Papel</v>
      </c>
      <c r="N2438" s="2">
        <f>_xlfn.XLOOKUP(G2438,dMateriaPrima!$A$2:$A$12,dMateriaPrima!$C$2:$C$12)</f>
        <v>9</v>
      </c>
      <c r="O2438" s="3">
        <f t="shared" si="190"/>
        <v>918</v>
      </c>
      <c r="P2438" s="4">
        <f t="shared" si="191"/>
        <v>0</v>
      </c>
      <c r="Q2438" s="3">
        <f t="shared" si="192"/>
        <v>918</v>
      </c>
      <c r="R2438" t="str">
        <f t="shared" si="193"/>
        <v>Em atraso</v>
      </c>
      <c r="S2438" s="5">
        <f t="shared" si="194"/>
        <v>4</v>
      </c>
    </row>
    <row r="2439" spans="1:19" x14ac:dyDescent="0.25">
      <c r="A2439">
        <v>2438</v>
      </c>
      <c r="B2439" s="1">
        <v>43820</v>
      </c>
      <c r="C2439" s="1">
        <v>43828</v>
      </c>
      <c r="D2439" s="1">
        <v>43834</v>
      </c>
      <c r="E2439" s="1">
        <v>43837</v>
      </c>
      <c r="F2439">
        <v>2</v>
      </c>
      <c r="G2439">
        <v>11</v>
      </c>
      <c r="H2439">
        <v>139</v>
      </c>
      <c r="I2439" s="6">
        <v>0</v>
      </c>
      <c r="J2439">
        <v>2</v>
      </c>
      <c r="K2439" t="str">
        <f>_xlfn.XLOOKUP(fCompras!F2439,dComprador!$A$2:$A$7,dComprador!$B$2:$B$7)</f>
        <v>João</v>
      </c>
      <c r="L2439" t="str">
        <f>_xlfn.XLOOKUP(J2439,dFornecedor!$A$2:$A$6,dFornecedor!$B$2:$B$6)</f>
        <v>Minerva</v>
      </c>
      <c r="M2439" t="str">
        <f>_xlfn.XLOOKUP(G2439,dMateriaPrima!$A$2:$A$12,dMateriaPrima!$B$2:$B$12)</f>
        <v>Papel</v>
      </c>
      <c r="N2439" s="2">
        <f>_xlfn.XLOOKUP(G2439,dMateriaPrima!$A$2:$A$12,dMateriaPrima!$C$2:$C$12)</f>
        <v>9</v>
      </c>
      <c r="O2439" s="3">
        <f t="shared" si="190"/>
        <v>1251</v>
      </c>
      <c r="P2439" s="4">
        <f t="shared" si="191"/>
        <v>0</v>
      </c>
      <c r="Q2439" s="3">
        <f t="shared" si="192"/>
        <v>1251</v>
      </c>
      <c r="R2439" t="str">
        <f t="shared" si="193"/>
        <v>Em atraso</v>
      </c>
      <c r="S2439" s="5">
        <f t="shared" si="194"/>
        <v>3</v>
      </c>
    </row>
    <row r="2440" spans="1:19" x14ac:dyDescent="0.25">
      <c r="A2440">
        <v>2439</v>
      </c>
      <c r="B2440" s="1">
        <v>43820</v>
      </c>
      <c r="C2440" s="1">
        <v>43820</v>
      </c>
      <c r="D2440" s="1">
        <v>43850</v>
      </c>
      <c r="E2440" s="1">
        <v>43853</v>
      </c>
      <c r="F2440">
        <v>1</v>
      </c>
      <c r="G2440">
        <v>7</v>
      </c>
      <c r="H2440">
        <v>45</v>
      </c>
      <c r="I2440" s="6">
        <v>0</v>
      </c>
      <c r="J2440">
        <v>4</v>
      </c>
      <c r="K2440" t="str">
        <f>_xlfn.XLOOKUP(fCompras!F2440,dComprador!$A$2:$A$7,dComprador!$B$2:$B$7)</f>
        <v>Alon</v>
      </c>
      <c r="L2440" t="str">
        <f>_xlfn.XLOOKUP(J2440,dFornecedor!$A$2:$A$6,dFornecedor!$B$2:$B$6)</f>
        <v>AlphaOmega</v>
      </c>
      <c r="M2440" t="str">
        <f>_xlfn.XLOOKUP(G2440,dMateriaPrima!$A$2:$A$12,dMateriaPrima!$B$2:$B$12)</f>
        <v>Poliéster</v>
      </c>
      <c r="N2440" s="2">
        <f>_xlfn.XLOOKUP(G2440,dMateriaPrima!$A$2:$A$12,dMateriaPrima!$C$2:$C$12)</f>
        <v>8</v>
      </c>
      <c r="O2440" s="3">
        <f t="shared" si="190"/>
        <v>360</v>
      </c>
      <c r="P2440" s="4">
        <f t="shared" si="191"/>
        <v>0</v>
      </c>
      <c r="Q2440" s="3">
        <f t="shared" si="192"/>
        <v>360</v>
      </c>
      <c r="R2440" t="str">
        <f t="shared" si="193"/>
        <v>Em atraso</v>
      </c>
      <c r="S2440" s="5">
        <f t="shared" si="194"/>
        <v>3</v>
      </c>
    </row>
    <row r="2441" spans="1:19" x14ac:dyDescent="0.25">
      <c r="A2441">
        <v>2440</v>
      </c>
      <c r="B2441" s="1">
        <v>43820</v>
      </c>
      <c r="C2441" s="1">
        <v>43833</v>
      </c>
      <c r="D2441" s="1">
        <v>43843</v>
      </c>
      <c r="E2441" s="1">
        <v>43845</v>
      </c>
      <c r="F2441">
        <v>1</v>
      </c>
      <c r="G2441">
        <v>9</v>
      </c>
      <c r="H2441">
        <v>7</v>
      </c>
      <c r="I2441" s="6">
        <v>0</v>
      </c>
      <c r="J2441">
        <v>1</v>
      </c>
      <c r="K2441" t="str">
        <f>_xlfn.XLOOKUP(fCompras!F2441,dComprador!$A$2:$A$7,dComprador!$B$2:$B$7)</f>
        <v>Alon</v>
      </c>
      <c r="L2441" t="str">
        <f>_xlfn.XLOOKUP(J2441,dFornecedor!$A$2:$A$6,dFornecedor!$B$2:$B$6)</f>
        <v>NorthShore</v>
      </c>
      <c r="M2441" t="str">
        <f>_xlfn.XLOOKUP(G2441,dMateriaPrima!$A$2:$A$12,dMateriaPrima!$B$2:$B$12)</f>
        <v>Couro</v>
      </c>
      <c r="N2441" s="2">
        <f>_xlfn.XLOOKUP(G2441,dMateriaPrima!$A$2:$A$12,dMateriaPrima!$C$2:$C$12)</f>
        <v>4.4000000000000004</v>
      </c>
      <c r="O2441" s="3">
        <f t="shared" si="190"/>
        <v>30.800000000000004</v>
      </c>
      <c r="P2441" s="4">
        <f t="shared" si="191"/>
        <v>0</v>
      </c>
      <c r="Q2441" s="3">
        <f t="shared" si="192"/>
        <v>30.800000000000004</v>
      </c>
      <c r="R2441" t="str">
        <f t="shared" si="193"/>
        <v>Em atraso</v>
      </c>
      <c r="S2441" s="5">
        <f t="shared" si="194"/>
        <v>2</v>
      </c>
    </row>
    <row r="2442" spans="1:19" x14ac:dyDescent="0.25">
      <c r="A2442">
        <v>2441</v>
      </c>
      <c r="B2442" s="1">
        <v>43821</v>
      </c>
      <c r="C2442" s="1">
        <v>43830</v>
      </c>
      <c r="D2442" s="1">
        <v>43849</v>
      </c>
      <c r="E2442" s="1">
        <v>43849</v>
      </c>
      <c r="F2442">
        <v>1</v>
      </c>
      <c r="G2442">
        <v>9</v>
      </c>
      <c r="H2442">
        <v>319</v>
      </c>
      <c r="I2442" s="6">
        <v>0</v>
      </c>
      <c r="J2442">
        <v>3</v>
      </c>
      <c r="K2442" t="str">
        <f>_xlfn.XLOOKUP(fCompras!F2442,dComprador!$A$2:$A$7,dComprador!$B$2:$B$7)</f>
        <v>Alon</v>
      </c>
      <c r="L2442" t="str">
        <f>_xlfn.XLOOKUP(J2442,dFornecedor!$A$2:$A$6,dFornecedor!$B$2:$B$6)</f>
        <v>StepUp</v>
      </c>
      <c r="M2442" t="str">
        <f>_xlfn.XLOOKUP(G2442,dMateriaPrima!$A$2:$A$12,dMateriaPrima!$B$2:$B$12)</f>
        <v>Couro</v>
      </c>
      <c r="N2442" s="2">
        <f>_xlfn.XLOOKUP(G2442,dMateriaPrima!$A$2:$A$12,dMateriaPrima!$C$2:$C$12)</f>
        <v>4.4000000000000004</v>
      </c>
      <c r="O2442" s="3">
        <f t="shared" si="190"/>
        <v>1403.6000000000001</v>
      </c>
      <c r="P2442" s="4">
        <f t="shared" si="191"/>
        <v>0</v>
      </c>
      <c r="Q2442" s="3">
        <f t="shared" si="192"/>
        <v>1403.6000000000001</v>
      </c>
      <c r="R2442" t="str">
        <f t="shared" si="193"/>
        <v>No prazo</v>
      </c>
      <c r="S2442" s="5">
        <f t="shared" si="194"/>
        <v>0</v>
      </c>
    </row>
    <row r="2443" spans="1:19" x14ac:dyDescent="0.25">
      <c r="A2443">
        <v>2442</v>
      </c>
      <c r="B2443" s="1">
        <v>43821</v>
      </c>
      <c r="C2443" s="1">
        <v>43829</v>
      </c>
      <c r="D2443" s="1">
        <v>43851</v>
      </c>
      <c r="E2443" s="1">
        <v>43853</v>
      </c>
      <c r="F2443">
        <v>1</v>
      </c>
      <c r="G2443">
        <v>8</v>
      </c>
      <c r="H2443">
        <v>35</v>
      </c>
      <c r="I2443" s="6">
        <v>0</v>
      </c>
      <c r="J2443">
        <v>2</v>
      </c>
      <c r="K2443" t="str">
        <f>_xlfn.XLOOKUP(fCompras!F2443,dComprador!$A$2:$A$7,dComprador!$B$2:$B$7)</f>
        <v>Alon</v>
      </c>
      <c r="L2443" t="str">
        <f>_xlfn.XLOOKUP(J2443,dFornecedor!$A$2:$A$6,dFornecedor!$B$2:$B$6)</f>
        <v>Minerva</v>
      </c>
      <c r="M2443" t="str">
        <f>_xlfn.XLOOKUP(G2443,dMateriaPrima!$A$2:$A$12,dMateriaPrima!$B$2:$B$12)</f>
        <v>Cimento</v>
      </c>
      <c r="N2443" s="2">
        <f>_xlfn.XLOOKUP(G2443,dMateriaPrima!$A$2:$A$12,dMateriaPrima!$C$2:$C$12)</f>
        <v>23</v>
      </c>
      <c r="O2443" s="3">
        <f t="shared" si="190"/>
        <v>805</v>
      </c>
      <c r="P2443" s="4">
        <f t="shared" si="191"/>
        <v>0</v>
      </c>
      <c r="Q2443" s="3">
        <f t="shared" si="192"/>
        <v>805</v>
      </c>
      <c r="R2443" t="str">
        <f t="shared" si="193"/>
        <v>Em atraso</v>
      </c>
      <c r="S2443" s="5">
        <f t="shared" si="194"/>
        <v>2</v>
      </c>
    </row>
    <row r="2444" spans="1:19" x14ac:dyDescent="0.25">
      <c r="A2444">
        <v>2443</v>
      </c>
      <c r="B2444" s="1">
        <v>43821</v>
      </c>
      <c r="C2444" s="1">
        <v>43829</v>
      </c>
      <c r="D2444" s="1">
        <v>43830</v>
      </c>
      <c r="E2444" s="1">
        <v>43836</v>
      </c>
      <c r="F2444">
        <v>4</v>
      </c>
      <c r="G2444">
        <v>8</v>
      </c>
      <c r="H2444">
        <v>248</v>
      </c>
      <c r="I2444" s="6">
        <v>0</v>
      </c>
      <c r="J2444">
        <v>3</v>
      </c>
      <c r="K2444" t="str">
        <f>_xlfn.XLOOKUP(fCompras!F2444,dComprador!$A$2:$A$7,dComprador!$B$2:$B$7)</f>
        <v>Lira</v>
      </c>
      <c r="L2444" t="str">
        <f>_xlfn.XLOOKUP(J2444,dFornecedor!$A$2:$A$6,dFornecedor!$B$2:$B$6)</f>
        <v>StepUp</v>
      </c>
      <c r="M2444" t="str">
        <f>_xlfn.XLOOKUP(G2444,dMateriaPrima!$A$2:$A$12,dMateriaPrima!$B$2:$B$12)</f>
        <v>Cimento</v>
      </c>
      <c r="N2444" s="2">
        <f>_xlfn.XLOOKUP(G2444,dMateriaPrima!$A$2:$A$12,dMateriaPrima!$C$2:$C$12)</f>
        <v>23</v>
      </c>
      <c r="O2444" s="3">
        <f t="shared" si="190"/>
        <v>5704</v>
      </c>
      <c r="P2444" s="4">
        <f t="shared" si="191"/>
        <v>0</v>
      </c>
      <c r="Q2444" s="3">
        <f t="shared" si="192"/>
        <v>5704</v>
      </c>
      <c r="R2444" t="str">
        <f t="shared" si="193"/>
        <v>Em atraso</v>
      </c>
      <c r="S2444" s="5">
        <f t="shared" si="194"/>
        <v>6</v>
      </c>
    </row>
    <row r="2445" spans="1:19" x14ac:dyDescent="0.25">
      <c r="A2445">
        <v>2444</v>
      </c>
      <c r="B2445" s="1">
        <v>43821</v>
      </c>
      <c r="C2445" s="1">
        <v>43822</v>
      </c>
      <c r="D2445" s="1">
        <v>43828</v>
      </c>
      <c r="E2445" s="1">
        <v>43829</v>
      </c>
      <c r="F2445">
        <v>4</v>
      </c>
      <c r="G2445">
        <v>3</v>
      </c>
      <c r="H2445">
        <v>1</v>
      </c>
      <c r="I2445" s="6">
        <v>0.28999999999999998</v>
      </c>
      <c r="J2445">
        <v>3</v>
      </c>
      <c r="K2445" t="str">
        <f>_xlfn.XLOOKUP(fCompras!F2445,dComprador!$A$2:$A$7,dComprador!$B$2:$B$7)</f>
        <v>Lira</v>
      </c>
      <c r="L2445" t="str">
        <f>_xlfn.XLOOKUP(J2445,dFornecedor!$A$2:$A$6,dFornecedor!$B$2:$B$6)</f>
        <v>StepUp</v>
      </c>
      <c r="M2445" t="str">
        <f>_xlfn.XLOOKUP(G2445,dMateriaPrima!$A$2:$A$12,dMateriaPrima!$B$2:$B$12)</f>
        <v>Barra Metal</v>
      </c>
      <c r="N2445" s="2">
        <f>_xlfn.XLOOKUP(G2445,dMateriaPrima!$A$2:$A$12,dMateriaPrima!$C$2:$C$12)</f>
        <v>565</v>
      </c>
      <c r="O2445" s="3">
        <f t="shared" si="190"/>
        <v>565</v>
      </c>
      <c r="P2445" s="4">
        <f t="shared" si="191"/>
        <v>163.85</v>
      </c>
      <c r="Q2445" s="3">
        <f t="shared" si="192"/>
        <v>401.15</v>
      </c>
      <c r="R2445" t="str">
        <f t="shared" si="193"/>
        <v>Em atraso</v>
      </c>
      <c r="S2445" s="5">
        <f t="shared" si="194"/>
        <v>1</v>
      </c>
    </row>
    <row r="2446" spans="1:19" x14ac:dyDescent="0.25">
      <c r="A2446">
        <v>2445</v>
      </c>
      <c r="B2446" s="1">
        <v>43821</v>
      </c>
      <c r="C2446" s="1">
        <v>43821</v>
      </c>
      <c r="D2446" s="1">
        <v>43842</v>
      </c>
      <c r="E2446" s="1">
        <v>43841</v>
      </c>
      <c r="F2446">
        <v>1</v>
      </c>
      <c r="G2446">
        <v>4</v>
      </c>
      <c r="H2446">
        <v>27</v>
      </c>
      <c r="I2446" s="6">
        <v>0</v>
      </c>
      <c r="J2446">
        <v>4</v>
      </c>
      <c r="K2446" t="str">
        <f>_xlfn.XLOOKUP(fCompras!F2446,dComprador!$A$2:$A$7,dComprador!$B$2:$B$7)</f>
        <v>Alon</v>
      </c>
      <c r="L2446" t="str">
        <f>_xlfn.XLOOKUP(J2446,dFornecedor!$A$2:$A$6,dFornecedor!$B$2:$B$6)</f>
        <v>AlphaOmega</v>
      </c>
      <c r="M2446" t="str">
        <f>_xlfn.XLOOKUP(G2446,dMateriaPrima!$A$2:$A$12,dMateriaPrima!$B$2:$B$12)</f>
        <v>Madeira</v>
      </c>
      <c r="N2446" s="2">
        <f>_xlfn.XLOOKUP(G2446,dMateriaPrima!$A$2:$A$12,dMateriaPrima!$C$2:$C$12)</f>
        <v>168</v>
      </c>
      <c r="O2446" s="3">
        <f t="shared" si="190"/>
        <v>4536</v>
      </c>
      <c r="P2446" s="4">
        <f t="shared" si="191"/>
        <v>0</v>
      </c>
      <c r="Q2446" s="3">
        <f t="shared" si="192"/>
        <v>4536</v>
      </c>
      <c r="R2446" t="str">
        <f t="shared" si="193"/>
        <v>No prazo</v>
      </c>
      <c r="S2446" s="5">
        <f t="shared" si="194"/>
        <v>0</v>
      </c>
    </row>
    <row r="2447" spans="1:19" x14ac:dyDescent="0.25">
      <c r="A2447">
        <v>2446</v>
      </c>
      <c r="B2447" s="1">
        <v>43821</v>
      </c>
      <c r="C2447" s="1">
        <v>43829</v>
      </c>
      <c r="D2447" s="1">
        <v>43836</v>
      </c>
      <c r="E2447" s="1">
        <v>43838</v>
      </c>
      <c r="F2447">
        <v>2</v>
      </c>
      <c r="G2447">
        <v>1</v>
      </c>
      <c r="H2447">
        <v>62</v>
      </c>
      <c r="I2447" s="6">
        <v>0</v>
      </c>
      <c r="J2447">
        <v>2</v>
      </c>
      <c r="K2447" t="str">
        <f>_xlfn.XLOOKUP(fCompras!F2447,dComprador!$A$2:$A$7,dComprador!$B$2:$B$7)</f>
        <v>João</v>
      </c>
      <c r="L2447" t="str">
        <f>_xlfn.XLOOKUP(J2447,dFornecedor!$A$2:$A$6,dFornecedor!$B$2:$B$6)</f>
        <v>Minerva</v>
      </c>
      <c r="M2447" t="str">
        <f>_xlfn.XLOOKUP(G2447,dMateriaPrima!$A$2:$A$12,dMateriaPrima!$B$2:$B$12)</f>
        <v>Tecido</v>
      </c>
      <c r="N2447" s="2">
        <f>_xlfn.XLOOKUP(G2447,dMateriaPrima!$A$2:$A$12,dMateriaPrima!$C$2:$C$12)</f>
        <v>18</v>
      </c>
      <c r="O2447" s="3">
        <f t="shared" si="190"/>
        <v>1116</v>
      </c>
      <c r="P2447" s="4">
        <f t="shared" si="191"/>
        <v>0</v>
      </c>
      <c r="Q2447" s="3">
        <f t="shared" si="192"/>
        <v>1116</v>
      </c>
      <c r="R2447" t="str">
        <f t="shared" si="193"/>
        <v>Em atraso</v>
      </c>
      <c r="S2447" s="5">
        <f t="shared" si="194"/>
        <v>2</v>
      </c>
    </row>
    <row r="2448" spans="1:19" x14ac:dyDescent="0.25">
      <c r="A2448">
        <v>2447</v>
      </c>
      <c r="B2448" s="1">
        <v>43821</v>
      </c>
      <c r="C2448" s="1">
        <v>43830</v>
      </c>
      <c r="D2448" s="1">
        <v>43835</v>
      </c>
      <c r="E2448" s="1">
        <v>43836</v>
      </c>
      <c r="F2448">
        <v>3</v>
      </c>
      <c r="G2448">
        <v>7</v>
      </c>
      <c r="H2448">
        <v>127</v>
      </c>
      <c r="I2448" s="6">
        <v>0</v>
      </c>
      <c r="J2448">
        <v>2</v>
      </c>
      <c r="K2448" t="str">
        <f>_xlfn.XLOOKUP(fCompras!F2448,dComprador!$A$2:$A$7,dComprador!$B$2:$B$7)</f>
        <v>Diego</v>
      </c>
      <c r="L2448" t="str">
        <f>_xlfn.XLOOKUP(J2448,dFornecedor!$A$2:$A$6,dFornecedor!$B$2:$B$6)</f>
        <v>Minerva</v>
      </c>
      <c r="M2448" t="str">
        <f>_xlfn.XLOOKUP(G2448,dMateriaPrima!$A$2:$A$12,dMateriaPrima!$B$2:$B$12)</f>
        <v>Poliéster</v>
      </c>
      <c r="N2448" s="2">
        <f>_xlfn.XLOOKUP(G2448,dMateriaPrima!$A$2:$A$12,dMateriaPrima!$C$2:$C$12)</f>
        <v>8</v>
      </c>
      <c r="O2448" s="3">
        <f t="shared" si="190"/>
        <v>1016</v>
      </c>
      <c r="P2448" s="4">
        <f t="shared" si="191"/>
        <v>0</v>
      </c>
      <c r="Q2448" s="3">
        <f t="shared" si="192"/>
        <v>1016</v>
      </c>
      <c r="R2448" t="str">
        <f t="shared" si="193"/>
        <v>Em atraso</v>
      </c>
      <c r="S2448" s="5">
        <f t="shared" si="194"/>
        <v>1</v>
      </c>
    </row>
    <row r="2449" spans="1:19" x14ac:dyDescent="0.25">
      <c r="A2449">
        <v>2448</v>
      </c>
      <c r="B2449" s="1">
        <v>43821</v>
      </c>
      <c r="C2449" s="1">
        <v>43821</v>
      </c>
      <c r="D2449" s="1">
        <v>43853</v>
      </c>
      <c r="E2449" s="1">
        <v>43854</v>
      </c>
      <c r="F2449">
        <v>1</v>
      </c>
      <c r="G2449">
        <v>6</v>
      </c>
      <c r="H2449">
        <v>259</v>
      </c>
      <c r="I2449" s="6">
        <v>0</v>
      </c>
      <c r="J2449">
        <v>2</v>
      </c>
      <c r="K2449" t="str">
        <f>_xlfn.XLOOKUP(fCompras!F2449,dComprador!$A$2:$A$7,dComprador!$B$2:$B$7)</f>
        <v>Alon</v>
      </c>
      <c r="L2449" t="str">
        <f>_xlfn.XLOOKUP(J2449,dFornecedor!$A$2:$A$6,dFornecedor!$B$2:$B$6)</f>
        <v>Minerva</v>
      </c>
      <c r="M2449" t="str">
        <f>_xlfn.XLOOKUP(G2449,dMateriaPrima!$A$2:$A$12,dMateriaPrima!$B$2:$B$12)</f>
        <v>Fio Algodão</v>
      </c>
      <c r="N2449" s="2">
        <f>_xlfn.XLOOKUP(G2449,dMateriaPrima!$A$2:$A$12,dMateriaPrima!$C$2:$C$12)</f>
        <v>55.9</v>
      </c>
      <c r="O2449" s="3">
        <f t="shared" si="190"/>
        <v>14478.1</v>
      </c>
      <c r="P2449" s="4">
        <f t="shared" si="191"/>
        <v>0</v>
      </c>
      <c r="Q2449" s="3">
        <f t="shared" si="192"/>
        <v>14478.1</v>
      </c>
      <c r="R2449" t="str">
        <f t="shared" si="193"/>
        <v>Em atraso</v>
      </c>
      <c r="S2449" s="5">
        <f t="shared" si="194"/>
        <v>1</v>
      </c>
    </row>
    <row r="2450" spans="1:19" x14ac:dyDescent="0.25">
      <c r="A2450">
        <v>2449</v>
      </c>
      <c r="B2450" s="1">
        <v>43821</v>
      </c>
      <c r="C2450" s="1">
        <v>43824</v>
      </c>
      <c r="D2450" s="1">
        <v>43852</v>
      </c>
      <c r="E2450" s="1">
        <v>43853</v>
      </c>
      <c r="F2450">
        <v>1</v>
      </c>
      <c r="G2450">
        <v>7</v>
      </c>
      <c r="H2450">
        <v>10</v>
      </c>
      <c r="I2450" s="6">
        <v>0.23</v>
      </c>
      <c r="J2450">
        <v>1</v>
      </c>
      <c r="K2450" t="str">
        <f>_xlfn.XLOOKUP(fCompras!F2450,dComprador!$A$2:$A$7,dComprador!$B$2:$B$7)</f>
        <v>Alon</v>
      </c>
      <c r="L2450" t="str">
        <f>_xlfn.XLOOKUP(J2450,dFornecedor!$A$2:$A$6,dFornecedor!$B$2:$B$6)</f>
        <v>NorthShore</v>
      </c>
      <c r="M2450" t="str">
        <f>_xlfn.XLOOKUP(G2450,dMateriaPrima!$A$2:$A$12,dMateriaPrima!$B$2:$B$12)</f>
        <v>Poliéster</v>
      </c>
      <c r="N2450" s="2">
        <f>_xlfn.XLOOKUP(G2450,dMateriaPrima!$A$2:$A$12,dMateriaPrima!$C$2:$C$12)</f>
        <v>8</v>
      </c>
      <c r="O2450" s="3">
        <f t="shared" si="190"/>
        <v>80</v>
      </c>
      <c r="P2450" s="4">
        <f t="shared" si="191"/>
        <v>18.400000000000002</v>
      </c>
      <c r="Q2450" s="3">
        <f t="shared" si="192"/>
        <v>61.599999999999994</v>
      </c>
      <c r="R2450" t="str">
        <f t="shared" si="193"/>
        <v>Em atraso</v>
      </c>
      <c r="S2450" s="5">
        <f t="shared" si="194"/>
        <v>1</v>
      </c>
    </row>
    <row r="2451" spans="1:19" x14ac:dyDescent="0.25">
      <c r="A2451">
        <v>2450</v>
      </c>
      <c r="B2451" s="1">
        <v>43822</v>
      </c>
      <c r="C2451" s="1">
        <v>43831</v>
      </c>
      <c r="D2451" s="1">
        <v>43833</v>
      </c>
      <c r="E2451" s="1">
        <v>43837</v>
      </c>
      <c r="F2451">
        <v>4</v>
      </c>
      <c r="G2451">
        <v>1</v>
      </c>
      <c r="H2451">
        <v>128</v>
      </c>
      <c r="I2451" s="6">
        <v>0</v>
      </c>
      <c r="J2451">
        <v>2</v>
      </c>
      <c r="K2451" t="str">
        <f>_xlfn.XLOOKUP(fCompras!F2451,dComprador!$A$2:$A$7,dComprador!$B$2:$B$7)</f>
        <v>Lira</v>
      </c>
      <c r="L2451" t="str">
        <f>_xlfn.XLOOKUP(J2451,dFornecedor!$A$2:$A$6,dFornecedor!$B$2:$B$6)</f>
        <v>Minerva</v>
      </c>
      <c r="M2451" t="str">
        <f>_xlfn.XLOOKUP(G2451,dMateriaPrima!$A$2:$A$12,dMateriaPrima!$B$2:$B$12)</f>
        <v>Tecido</v>
      </c>
      <c r="N2451" s="2">
        <f>_xlfn.XLOOKUP(G2451,dMateriaPrima!$A$2:$A$12,dMateriaPrima!$C$2:$C$12)</f>
        <v>18</v>
      </c>
      <c r="O2451" s="3">
        <f t="shared" si="190"/>
        <v>2304</v>
      </c>
      <c r="P2451" s="4">
        <f t="shared" si="191"/>
        <v>0</v>
      </c>
      <c r="Q2451" s="3">
        <f t="shared" si="192"/>
        <v>2304</v>
      </c>
      <c r="R2451" t="str">
        <f t="shared" si="193"/>
        <v>Em atraso</v>
      </c>
      <c r="S2451" s="5">
        <f t="shared" si="194"/>
        <v>4</v>
      </c>
    </row>
    <row r="2452" spans="1:19" x14ac:dyDescent="0.25">
      <c r="A2452">
        <v>2451</v>
      </c>
      <c r="B2452" s="1">
        <v>43822</v>
      </c>
      <c r="C2452" s="1">
        <v>43823</v>
      </c>
      <c r="D2452" s="1">
        <v>43828</v>
      </c>
      <c r="E2452" s="1">
        <v>43830</v>
      </c>
      <c r="F2452">
        <v>4</v>
      </c>
      <c r="G2452">
        <v>1</v>
      </c>
      <c r="H2452">
        <v>349</v>
      </c>
      <c r="I2452" s="6">
        <v>0</v>
      </c>
      <c r="J2452">
        <v>3</v>
      </c>
      <c r="K2452" t="str">
        <f>_xlfn.XLOOKUP(fCompras!F2452,dComprador!$A$2:$A$7,dComprador!$B$2:$B$7)</f>
        <v>Lira</v>
      </c>
      <c r="L2452" t="str">
        <f>_xlfn.XLOOKUP(J2452,dFornecedor!$A$2:$A$6,dFornecedor!$B$2:$B$6)</f>
        <v>StepUp</v>
      </c>
      <c r="M2452" t="str">
        <f>_xlfn.XLOOKUP(G2452,dMateriaPrima!$A$2:$A$12,dMateriaPrima!$B$2:$B$12)</f>
        <v>Tecido</v>
      </c>
      <c r="N2452" s="2">
        <f>_xlfn.XLOOKUP(G2452,dMateriaPrima!$A$2:$A$12,dMateriaPrima!$C$2:$C$12)</f>
        <v>18</v>
      </c>
      <c r="O2452" s="3">
        <f t="shared" si="190"/>
        <v>6282</v>
      </c>
      <c r="P2452" s="4">
        <f t="shared" si="191"/>
        <v>0</v>
      </c>
      <c r="Q2452" s="3">
        <f t="shared" si="192"/>
        <v>6282</v>
      </c>
      <c r="R2452" t="str">
        <f t="shared" si="193"/>
        <v>Em atraso</v>
      </c>
      <c r="S2452" s="5">
        <f t="shared" si="194"/>
        <v>2</v>
      </c>
    </row>
    <row r="2453" spans="1:19" x14ac:dyDescent="0.25">
      <c r="A2453">
        <v>2452</v>
      </c>
      <c r="B2453" s="1">
        <v>43822</v>
      </c>
      <c r="C2453" s="1">
        <v>43833</v>
      </c>
      <c r="D2453" s="1">
        <v>43833</v>
      </c>
      <c r="E2453" s="1">
        <v>43835</v>
      </c>
      <c r="F2453">
        <v>4</v>
      </c>
      <c r="G2453">
        <v>5</v>
      </c>
      <c r="H2453">
        <v>22</v>
      </c>
      <c r="I2453" s="6">
        <v>0</v>
      </c>
      <c r="J2453">
        <v>1</v>
      </c>
      <c r="K2453" t="str">
        <f>_xlfn.XLOOKUP(fCompras!F2453,dComprador!$A$2:$A$7,dComprador!$B$2:$B$7)</f>
        <v>Lira</v>
      </c>
      <c r="L2453" t="str">
        <f>_xlfn.XLOOKUP(J2453,dFornecedor!$A$2:$A$6,dFornecedor!$B$2:$B$6)</f>
        <v>NorthShore</v>
      </c>
      <c r="M2453" t="str">
        <f>_xlfn.XLOOKUP(G2453,dMateriaPrima!$A$2:$A$12,dMateriaPrima!$B$2:$B$12)</f>
        <v>Areia</v>
      </c>
      <c r="N2453" s="2">
        <f>_xlfn.XLOOKUP(G2453,dMateriaPrima!$A$2:$A$12,dMateriaPrima!$C$2:$C$12)</f>
        <v>3.59</v>
      </c>
      <c r="O2453" s="3">
        <f t="shared" si="190"/>
        <v>78.97999999999999</v>
      </c>
      <c r="P2453" s="4">
        <f t="shared" si="191"/>
        <v>0</v>
      </c>
      <c r="Q2453" s="3">
        <f t="shared" si="192"/>
        <v>78.97999999999999</v>
      </c>
      <c r="R2453" t="str">
        <f t="shared" si="193"/>
        <v>Em atraso</v>
      </c>
      <c r="S2453" s="5">
        <f t="shared" si="194"/>
        <v>2</v>
      </c>
    </row>
    <row r="2454" spans="1:19" x14ac:dyDescent="0.25">
      <c r="A2454">
        <v>2453</v>
      </c>
      <c r="B2454" s="1">
        <v>43822</v>
      </c>
      <c r="C2454" s="1">
        <v>43831</v>
      </c>
      <c r="D2454" s="1">
        <v>43832</v>
      </c>
      <c r="E2454" s="1">
        <v>43834</v>
      </c>
      <c r="F2454">
        <v>4</v>
      </c>
      <c r="G2454">
        <v>1</v>
      </c>
      <c r="H2454">
        <v>56</v>
      </c>
      <c r="I2454" s="6">
        <v>0.31</v>
      </c>
      <c r="J2454">
        <v>3</v>
      </c>
      <c r="K2454" t="str">
        <f>_xlfn.XLOOKUP(fCompras!F2454,dComprador!$A$2:$A$7,dComprador!$B$2:$B$7)</f>
        <v>Lira</v>
      </c>
      <c r="L2454" t="str">
        <f>_xlfn.XLOOKUP(J2454,dFornecedor!$A$2:$A$6,dFornecedor!$B$2:$B$6)</f>
        <v>StepUp</v>
      </c>
      <c r="M2454" t="str">
        <f>_xlfn.XLOOKUP(G2454,dMateriaPrima!$A$2:$A$12,dMateriaPrima!$B$2:$B$12)</f>
        <v>Tecido</v>
      </c>
      <c r="N2454" s="2">
        <f>_xlfn.XLOOKUP(G2454,dMateriaPrima!$A$2:$A$12,dMateriaPrima!$C$2:$C$12)</f>
        <v>18</v>
      </c>
      <c r="O2454" s="3">
        <f t="shared" si="190"/>
        <v>1008</v>
      </c>
      <c r="P2454" s="4">
        <f t="shared" si="191"/>
        <v>312.48</v>
      </c>
      <c r="Q2454" s="3">
        <f t="shared" si="192"/>
        <v>695.52</v>
      </c>
      <c r="R2454" t="str">
        <f t="shared" si="193"/>
        <v>Em atraso</v>
      </c>
      <c r="S2454" s="5">
        <f t="shared" si="194"/>
        <v>2</v>
      </c>
    </row>
    <row r="2455" spans="1:19" x14ac:dyDescent="0.25">
      <c r="A2455">
        <v>2454</v>
      </c>
      <c r="B2455" s="1">
        <v>43822</v>
      </c>
      <c r="C2455" s="1">
        <v>43830</v>
      </c>
      <c r="D2455" s="1">
        <v>43833</v>
      </c>
      <c r="E2455" s="1">
        <v>43832</v>
      </c>
      <c r="F2455">
        <v>4</v>
      </c>
      <c r="G2455">
        <v>4</v>
      </c>
      <c r="H2455">
        <v>494</v>
      </c>
      <c r="I2455" s="6">
        <v>0</v>
      </c>
      <c r="J2455">
        <v>2</v>
      </c>
      <c r="K2455" t="str">
        <f>_xlfn.XLOOKUP(fCompras!F2455,dComprador!$A$2:$A$7,dComprador!$B$2:$B$7)</f>
        <v>Lira</v>
      </c>
      <c r="L2455" t="str">
        <f>_xlfn.XLOOKUP(J2455,dFornecedor!$A$2:$A$6,dFornecedor!$B$2:$B$6)</f>
        <v>Minerva</v>
      </c>
      <c r="M2455" t="str">
        <f>_xlfn.XLOOKUP(G2455,dMateriaPrima!$A$2:$A$12,dMateriaPrima!$B$2:$B$12)</f>
        <v>Madeira</v>
      </c>
      <c r="N2455" s="2">
        <f>_xlfn.XLOOKUP(G2455,dMateriaPrima!$A$2:$A$12,dMateriaPrima!$C$2:$C$12)</f>
        <v>168</v>
      </c>
      <c r="O2455" s="3">
        <f t="shared" si="190"/>
        <v>82992</v>
      </c>
      <c r="P2455" s="4">
        <f t="shared" si="191"/>
        <v>0</v>
      </c>
      <c r="Q2455" s="3">
        <f t="shared" si="192"/>
        <v>82992</v>
      </c>
      <c r="R2455" t="str">
        <f t="shared" si="193"/>
        <v>No prazo</v>
      </c>
      <c r="S2455" s="5">
        <f t="shared" si="194"/>
        <v>0</v>
      </c>
    </row>
    <row r="2456" spans="1:19" x14ac:dyDescent="0.25">
      <c r="A2456">
        <v>2455</v>
      </c>
      <c r="B2456" s="1">
        <v>43822</v>
      </c>
      <c r="C2456" s="1">
        <v>43822</v>
      </c>
      <c r="D2456" s="1">
        <v>43829</v>
      </c>
      <c r="E2456" s="1">
        <v>43831</v>
      </c>
      <c r="F2456">
        <v>4</v>
      </c>
      <c r="G2456">
        <v>5</v>
      </c>
      <c r="H2456">
        <v>327</v>
      </c>
      <c r="I2456" s="6">
        <v>0</v>
      </c>
      <c r="J2456">
        <v>5</v>
      </c>
      <c r="K2456" t="str">
        <f>_xlfn.XLOOKUP(fCompras!F2456,dComprador!$A$2:$A$7,dComprador!$B$2:$B$7)</f>
        <v>Lira</v>
      </c>
      <c r="L2456" t="str">
        <f>_xlfn.XLOOKUP(J2456,dFornecedor!$A$2:$A$6,dFornecedor!$B$2:$B$6)</f>
        <v>Atlas</v>
      </c>
      <c r="M2456" t="str">
        <f>_xlfn.XLOOKUP(G2456,dMateriaPrima!$A$2:$A$12,dMateriaPrima!$B$2:$B$12)</f>
        <v>Areia</v>
      </c>
      <c r="N2456" s="2">
        <f>_xlfn.XLOOKUP(G2456,dMateriaPrima!$A$2:$A$12,dMateriaPrima!$C$2:$C$12)</f>
        <v>3.59</v>
      </c>
      <c r="O2456" s="3">
        <f t="shared" si="190"/>
        <v>1173.93</v>
      </c>
      <c r="P2456" s="4">
        <f t="shared" si="191"/>
        <v>0</v>
      </c>
      <c r="Q2456" s="3">
        <f t="shared" si="192"/>
        <v>1173.93</v>
      </c>
      <c r="R2456" t="str">
        <f t="shared" si="193"/>
        <v>Em atraso</v>
      </c>
      <c r="S2456" s="5">
        <f t="shared" si="194"/>
        <v>2</v>
      </c>
    </row>
    <row r="2457" spans="1:19" x14ac:dyDescent="0.25">
      <c r="A2457">
        <v>2456</v>
      </c>
      <c r="B2457" s="1">
        <v>43822</v>
      </c>
      <c r="C2457" s="1">
        <v>43826</v>
      </c>
      <c r="D2457" s="1">
        <v>43839</v>
      </c>
      <c r="E2457" s="1">
        <v>43842</v>
      </c>
      <c r="F2457">
        <v>1</v>
      </c>
      <c r="G2457">
        <v>8</v>
      </c>
      <c r="H2457">
        <v>86</v>
      </c>
      <c r="I2457" s="6">
        <v>0</v>
      </c>
      <c r="J2457">
        <v>1</v>
      </c>
      <c r="K2457" t="str">
        <f>_xlfn.XLOOKUP(fCompras!F2457,dComprador!$A$2:$A$7,dComprador!$B$2:$B$7)</f>
        <v>Alon</v>
      </c>
      <c r="L2457" t="str">
        <f>_xlfn.XLOOKUP(J2457,dFornecedor!$A$2:$A$6,dFornecedor!$B$2:$B$6)</f>
        <v>NorthShore</v>
      </c>
      <c r="M2457" t="str">
        <f>_xlfn.XLOOKUP(G2457,dMateriaPrima!$A$2:$A$12,dMateriaPrima!$B$2:$B$12)</f>
        <v>Cimento</v>
      </c>
      <c r="N2457" s="2">
        <f>_xlfn.XLOOKUP(G2457,dMateriaPrima!$A$2:$A$12,dMateriaPrima!$C$2:$C$12)</f>
        <v>23</v>
      </c>
      <c r="O2457" s="3">
        <f t="shared" si="190"/>
        <v>1978</v>
      </c>
      <c r="P2457" s="4">
        <f t="shared" si="191"/>
        <v>0</v>
      </c>
      <c r="Q2457" s="3">
        <f t="shared" si="192"/>
        <v>1978</v>
      </c>
      <c r="R2457" t="str">
        <f t="shared" si="193"/>
        <v>Em atraso</v>
      </c>
      <c r="S2457" s="5">
        <f t="shared" si="194"/>
        <v>3</v>
      </c>
    </row>
    <row r="2458" spans="1:19" x14ac:dyDescent="0.25">
      <c r="A2458">
        <v>2457</v>
      </c>
      <c r="B2458" s="1">
        <v>43822</v>
      </c>
      <c r="C2458" s="1">
        <v>43825</v>
      </c>
      <c r="D2458" s="1">
        <v>43839</v>
      </c>
      <c r="E2458" s="1">
        <v>43845</v>
      </c>
      <c r="F2458">
        <v>1</v>
      </c>
      <c r="G2458">
        <v>6</v>
      </c>
      <c r="H2458">
        <v>45</v>
      </c>
      <c r="I2458" s="6">
        <v>0</v>
      </c>
      <c r="J2458">
        <v>4</v>
      </c>
      <c r="K2458" t="str">
        <f>_xlfn.XLOOKUP(fCompras!F2458,dComprador!$A$2:$A$7,dComprador!$B$2:$B$7)</f>
        <v>Alon</v>
      </c>
      <c r="L2458" t="str">
        <f>_xlfn.XLOOKUP(J2458,dFornecedor!$A$2:$A$6,dFornecedor!$B$2:$B$6)</f>
        <v>AlphaOmega</v>
      </c>
      <c r="M2458" t="str">
        <f>_xlfn.XLOOKUP(G2458,dMateriaPrima!$A$2:$A$12,dMateriaPrima!$B$2:$B$12)</f>
        <v>Fio Algodão</v>
      </c>
      <c r="N2458" s="2">
        <f>_xlfn.XLOOKUP(G2458,dMateriaPrima!$A$2:$A$12,dMateriaPrima!$C$2:$C$12)</f>
        <v>55.9</v>
      </c>
      <c r="O2458" s="3">
        <f t="shared" si="190"/>
        <v>2515.5</v>
      </c>
      <c r="P2458" s="4">
        <f t="shared" si="191"/>
        <v>0</v>
      </c>
      <c r="Q2458" s="3">
        <f t="shared" si="192"/>
        <v>2515.5</v>
      </c>
      <c r="R2458" t="str">
        <f t="shared" si="193"/>
        <v>Em atraso</v>
      </c>
      <c r="S2458" s="5">
        <f t="shared" si="194"/>
        <v>6</v>
      </c>
    </row>
    <row r="2459" spans="1:19" x14ac:dyDescent="0.25">
      <c r="A2459">
        <v>2458</v>
      </c>
      <c r="B2459" s="1">
        <v>43822</v>
      </c>
      <c r="C2459" s="1">
        <v>43822</v>
      </c>
      <c r="D2459" s="1">
        <v>43842</v>
      </c>
      <c r="E2459" s="1">
        <v>43845</v>
      </c>
      <c r="F2459">
        <v>1</v>
      </c>
      <c r="G2459">
        <v>10</v>
      </c>
      <c r="H2459">
        <v>306</v>
      </c>
      <c r="I2459" s="6">
        <v>0</v>
      </c>
      <c r="J2459">
        <v>4</v>
      </c>
      <c r="K2459" t="str">
        <f>_xlfn.XLOOKUP(fCompras!F2459,dComprador!$A$2:$A$7,dComprador!$B$2:$B$7)</f>
        <v>Alon</v>
      </c>
      <c r="L2459" t="str">
        <f>_xlfn.XLOOKUP(J2459,dFornecedor!$A$2:$A$6,dFornecedor!$B$2:$B$6)</f>
        <v>AlphaOmega</v>
      </c>
      <c r="M2459" t="str">
        <f>_xlfn.XLOOKUP(G2459,dMateriaPrima!$A$2:$A$12,dMateriaPrima!$B$2:$B$12)</f>
        <v>Pedra Britada</v>
      </c>
      <c r="N2459" s="2">
        <f>_xlfn.XLOOKUP(G2459,dMateriaPrima!$A$2:$A$12,dMateriaPrima!$C$2:$C$12)</f>
        <v>56</v>
      </c>
      <c r="O2459" s="3">
        <f t="shared" si="190"/>
        <v>17136</v>
      </c>
      <c r="P2459" s="4">
        <f t="shared" si="191"/>
        <v>0</v>
      </c>
      <c r="Q2459" s="3">
        <f t="shared" si="192"/>
        <v>17136</v>
      </c>
      <c r="R2459" t="str">
        <f t="shared" si="193"/>
        <v>Em atraso</v>
      </c>
      <c r="S2459" s="5">
        <f t="shared" si="194"/>
        <v>3</v>
      </c>
    </row>
    <row r="2460" spans="1:19" x14ac:dyDescent="0.25">
      <c r="A2460">
        <v>2459</v>
      </c>
      <c r="B2460" s="1">
        <v>43822</v>
      </c>
      <c r="C2460" s="1">
        <v>43822</v>
      </c>
      <c r="D2460" s="1">
        <v>43837</v>
      </c>
      <c r="E2460" s="1">
        <v>43837</v>
      </c>
      <c r="F2460">
        <v>2</v>
      </c>
      <c r="G2460">
        <v>10</v>
      </c>
      <c r="H2460">
        <v>403</v>
      </c>
      <c r="I2460" s="6">
        <v>0</v>
      </c>
      <c r="J2460">
        <v>2</v>
      </c>
      <c r="K2460" t="str">
        <f>_xlfn.XLOOKUP(fCompras!F2460,dComprador!$A$2:$A$7,dComprador!$B$2:$B$7)</f>
        <v>João</v>
      </c>
      <c r="L2460" t="str">
        <f>_xlfn.XLOOKUP(J2460,dFornecedor!$A$2:$A$6,dFornecedor!$B$2:$B$6)</f>
        <v>Minerva</v>
      </c>
      <c r="M2460" t="str">
        <f>_xlfn.XLOOKUP(G2460,dMateriaPrima!$A$2:$A$12,dMateriaPrima!$B$2:$B$12)</f>
        <v>Pedra Britada</v>
      </c>
      <c r="N2460" s="2">
        <f>_xlfn.XLOOKUP(G2460,dMateriaPrima!$A$2:$A$12,dMateriaPrima!$C$2:$C$12)</f>
        <v>56</v>
      </c>
      <c r="O2460" s="3">
        <f t="shared" si="190"/>
        <v>22568</v>
      </c>
      <c r="P2460" s="4">
        <f t="shared" si="191"/>
        <v>0</v>
      </c>
      <c r="Q2460" s="3">
        <f t="shared" si="192"/>
        <v>22568</v>
      </c>
      <c r="R2460" t="str">
        <f t="shared" si="193"/>
        <v>No prazo</v>
      </c>
      <c r="S2460" s="5">
        <f t="shared" si="194"/>
        <v>0</v>
      </c>
    </row>
    <row r="2461" spans="1:19" x14ac:dyDescent="0.25">
      <c r="A2461">
        <v>2460</v>
      </c>
      <c r="B2461" s="1">
        <v>43822</v>
      </c>
      <c r="C2461" s="1">
        <v>43823</v>
      </c>
      <c r="D2461" s="1">
        <v>43840</v>
      </c>
      <c r="E2461" s="1">
        <v>43841</v>
      </c>
      <c r="F2461">
        <v>1</v>
      </c>
      <c r="G2461">
        <v>5</v>
      </c>
      <c r="H2461">
        <v>344</v>
      </c>
      <c r="I2461" s="6">
        <v>0</v>
      </c>
      <c r="J2461">
        <v>3</v>
      </c>
      <c r="K2461" t="str">
        <f>_xlfn.XLOOKUP(fCompras!F2461,dComprador!$A$2:$A$7,dComprador!$B$2:$B$7)</f>
        <v>Alon</v>
      </c>
      <c r="L2461" t="str">
        <f>_xlfn.XLOOKUP(J2461,dFornecedor!$A$2:$A$6,dFornecedor!$B$2:$B$6)</f>
        <v>StepUp</v>
      </c>
      <c r="M2461" t="str">
        <f>_xlfn.XLOOKUP(G2461,dMateriaPrima!$A$2:$A$12,dMateriaPrima!$B$2:$B$12)</f>
        <v>Areia</v>
      </c>
      <c r="N2461" s="2">
        <f>_xlfn.XLOOKUP(G2461,dMateriaPrima!$A$2:$A$12,dMateriaPrima!$C$2:$C$12)</f>
        <v>3.59</v>
      </c>
      <c r="O2461" s="3">
        <f t="shared" si="190"/>
        <v>1234.96</v>
      </c>
      <c r="P2461" s="4">
        <f t="shared" si="191"/>
        <v>0</v>
      </c>
      <c r="Q2461" s="3">
        <f t="shared" si="192"/>
        <v>1234.96</v>
      </c>
      <c r="R2461" t="str">
        <f t="shared" si="193"/>
        <v>Em atraso</v>
      </c>
      <c r="S2461" s="5">
        <f t="shared" si="194"/>
        <v>1</v>
      </c>
    </row>
    <row r="2462" spans="1:19" x14ac:dyDescent="0.25">
      <c r="A2462">
        <v>2461</v>
      </c>
      <c r="B2462" s="1">
        <v>43822</v>
      </c>
      <c r="C2462" s="1">
        <v>43822</v>
      </c>
      <c r="D2462" s="1">
        <v>43852</v>
      </c>
      <c r="E2462" s="1">
        <v>43857</v>
      </c>
      <c r="F2462">
        <v>1</v>
      </c>
      <c r="G2462">
        <v>11</v>
      </c>
      <c r="H2462">
        <v>32</v>
      </c>
      <c r="I2462" s="6">
        <v>0</v>
      </c>
      <c r="J2462">
        <v>4</v>
      </c>
      <c r="K2462" t="str">
        <f>_xlfn.XLOOKUP(fCompras!F2462,dComprador!$A$2:$A$7,dComprador!$B$2:$B$7)</f>
        <v>Alon</v>
      </c>
      <c r="L2462" t="str">
        <f>_xlfn.XLOOKUP(J2462,dFornecedor!$A$2:$A$6,dFornecedor!$B$2:$B$6)</f>
        <v>AlphaOmega</v>
      </c>
      <c r="M2462" t="str">
        <f>_xlfn.XLOOKUP(G2462,dMateriaPrima!$A$2:$A$12,dMateriaPrima!$B$2:$B$12)</f>
        <v>Papel</v>
      </c>
      <c r="N2462" s="2">
        <f>_xlfn.XLOOKUP(G2462,dMateriaPrima!$A$2:$A$12,dMateriaPrima!$C$2:$C$12)</f>
        <v>9</v>
      </c>
      <c r="O2462" s="3">
        <f t="shared" si="190"/>
        <v>288</v>
      </c>
      <c r="P2462" s="4">
        <f t="shared" si="191"/>
        <v>0</v>
      </c>
      <c r="Q2462" s="3">
        <f t="shared" si="192"/>
        <v>288</v>
      </c>
      <c r="R2462" t="str">
        <f t="shared" si="193"/>
        <v>Em atraso</v>
      </c>
      <c r="S2462" s="5">
        <f t="shared" si="194"/>
        <v>5</v>
      </c>
    </row>
    <row r="2463" spans="1:19" x14ac:dyDescent="0.25">
      <c r="A2463">
        <v>2462</v>
      </c>
      <c r="B2463" s="1">
        <v>43822</v>
      </c>
      <c r="C2463" s="1">
        <v>43822</v>
      </c>
      <c r="D2463" s="1">
        <v>43844</v>
      </c>
      <c r="E2463" s="1">
        <v>43846</v>
      </c>
      <c r="F2463">
        <v>1</v>
      </c>
      <c r="G2463">
        <v>4</v>
      </c>
      <c r="H2463">
        <v>238</v>
      </c>
      <c r="I2463" s="6">
        <v>0</v>
      </c>
      <c r="J2463">
        <v>2</v>
      </c>
      <c r="K2463" t="str">
        <f>_xlfn.XLOOKUP(fCompras!F2463,dComprador!$A$2:$A$7,dComprador!$B$2:$B$7)</f>
        <v>Alon</v>
      </c>
      <c r="L2463" t="str">
        <f>_xlfn.XLOOKUP(J2463,dFornecedor!$A$2:$A$6,dFornecedor!$B$2:$B$6)</f>
        <v>Minerva</v>
      </c>
      <c r="M2463" t="str">
        <f>_xlfn.XLOOKUP(G2463,dMateriaPrima!$A$2:$A$12,dMateriaPrima!$B$2:$B$12)</f>
        <v>Madeira</v>
      </c>
      <c r="N2463" s="2">
        <f>_xlfn.XLOOKUP(G2463,dMateriaPrima!$A$2:$A$12,dMateriaPrima!$C$2:$C$12)</f>
        <v>168</v>
      </c>
      <c r="O2463" s="3">
        <f t="shared" si="190"/>
        <v>39984</v>
      </c>
      <c r="P2463" s="4">
        <f t="shared" si="191"/>
        <v>0</v>
      </c>
      <c r="Q2463" s="3">
        <f t="shared" si="192"/>
        <v>39984</v>
      </c>
      <c r="R2463" t="str">
        <f t="shared" si="193"/>
        <v>Em atraso</v>
      </c>
      <c r="S2463" s="5">
        <f t="shared" si="194"/>
        <v>2</v>
      </c>
    </row>
    <row r="2464" spans="1:19" x14ac:dyDescent="0.25">
      <c r="A2464">
        <v>2463</v>
      </c>
      <c r="B2464" s="1">
        <v>43823</v>
      </c>
      <c r="C2464" s="1">
        <v>43824</v>
      </c>
      <c r="D2464" s="1">
        <v>43830</v>
      </c>
      <c r="E2464" s="1">
        <v>43831</v>
      </c>
      <c r="F2464">
        <v>4</v>
      </c>
      <c r="G2464">
        <v>6</v>
      </c>
      <c r="H2464">
        <v>74</v>
      </c>
      <c r="I2464" s="6">
        <v>0</v>
      </c>
      <c r="J2464">
        <v>3</v>
      </c>
      <c r="K2464" t="str">
        <f>_xlfn.XLOOKUP(fCompras!F2464,dComprador!$A$2:$A$7,dComprador!$B$2:$B$7)</f>
        <v>Lira</v>
      </c>
      <c r="L2464" t="str">
        <f>_xlfn.XLOOKUP(J2464,dFornecedor!$A$2:$A$6,dFornecedor!$B$2:$B$6)</f>
        <v>StepUp</v>
      </c>
      <c r="M2464" t="str">
        <f>_xlfn.XLOOKUP(G2464,dMateriaPrima!$A$2:$A$12,dMateriaPrima!$B$2:$B$12)</f>
        <v>Fio Algodão</v>
      </c>
      <c r="N2464" s="2">
        <f>_xlfn.XLOOKUP(G2464,dMateriaPrima!$A$2:$A$12,dMateriaPrima!$C$2:$C$12)</f>
        <v>55.9</v>
      </c>
      <c r="O2464" s="3">
        <f t="shared" si="190"/>
        <v>4136.5999999999995</v>
      </c>
      <c r="P2464" s="4">
        <f t="shared" si="191"/>
        <v>0</v>
      </c>
      <c r="Q2464" s="3">
        <f t="shared" si="192"/>
        <v>4136.5999999999995</v>
      </c>
      <c r="R2464" t="str">
        <f t="shared" si="193"/>
        <v>Em atraso</v>
      </c>
      <c r="S2464" s="5">
        <f t="shared" si="194"/>
        <v>1</v>
      </c>
    </row>
    <row r="2465" spans="1:19" x14ac:dyDescent="0.25">
      <c r="A2465">
        <v>2464</v>
      </c>
      <c r="B2465" s="1">
        <v>43823</v>
      </c>
      <c r="C2465" s="1">
        <v>43826</v>
      </c>
      <c r="D2465" s="1">
        <v>43856</v>
      </c>
      <c r="E2465" s="1">
        <v>43857</v>
      </c>
      <c r="F2465">
        <v>1</v>
      </c>
      <c r="G2465">
        <v>9</v>
      </c>
      <c r="H2465">
        <v>369</v>
      </c>
      <c r="I2465" s="6">
        <v>0</v>
      </c>
      <c r="J2465">
        <v>4</v>
      </c>
      <c r="K2465" t="str">
        <f>_xlfn.XLOOKUP(fCompras!F2465,dComprador!$A$2:$A$7,dComprador!$B$2:$B$7)</f>
        <v>Alon</v>
      </c>
      <c r="L2465" t="str">
        <f>_xlfn.XLOOKUP(J2465,dFornecedor!$A$2:$A$6,dFornecedor!$B$2:$B$6)</f>
        <v>AlphaOmega</v>
      </c>
      <c r="M2465" t="str">
        <f>_xlfn.XLOOKUP(G2465,dMateriaPrima!$A$2:$A$12,dMateriaPrima!$B$2:$B$12)</f>
        <v>Couro</v>
      </c>
      <c r="N2465" s="2">
        <f>_xlfn.XLOOKUP(G2465,dMateriaPrima!$A$2:$A$12,dMateriaPrima!$C$2:$C$12)</f>
        <v>4.4000000000000004</v>
      </c>
      <c r="O2465" s="3">
        <f t="shared" si="190"/>
        <v>1623.6000000000001</v>
      </c>
      <c r="P2465" s="4">
        <f t="shared" si="191"/>
        <v>0</v>
      </c>
      <c r="Q2465" s="3">
        <f t="shared" si="192"/>
        <v>1623.6000000000001</v>
      </c>
      <c r="R2465" t="str">
        <f t="shared" si="193"/>
        <v>Em atraso</v>
      </c>
      <c r="S2465" s="5">
        <f t="shared" si="194"/>
        <v>1</v>
      </c>
    </row>
    <row r="2466" spans="1:19" x14ac:dyDescent="0.25">
      <c r="A2466">
        <v>2465</v>
      </c>
      <c r="B2466" s="1">
        <v>43823</v>
      </c>
      <c r="C2466" s="1">
        <v>43832</v>
      </c>
      <c r="D2466" s="1">
        <v>43856</v>
      </c>
      <c r="E2466" s="1">
        <v>43857</v>
      </c>
      <c r="F2466">
        <v>1</v>
      </c>
      <c r="G2466">
        <v>7</v>
      </c>
      <c r="H2466">
        <v>322</v>
      </c>
      <c r="I2466" s="6">
        <v>0</v>
      </c>
      <c r="J2466">
        <v>2</v>
      </c>
      <c r="K2466" t="str">
        <f>_xlfn.XLOOKUP(fCompras!F2466,dComprador!$A$2:$A$7,dComprador!$B$2:$B$7)</f>
        <v>Alon</v>
      </c>
      <c r="L2466" t="str">
        <f>_xlfn.XLOOKUP(J2466,dFornecedor!$A$2:$A$6,dFornecedor!$B$2:$B$6)</f>
        <v>Minerva</v>
      </c>
      <c r="M2466" t="str">
        <f>_xlfn.XLOOKUP(G2466,dMateriaPrima!$A$2:$A$12,dMateriaPrima!$B$2:$B$12)</f>
        <v>Poliéster</v>
      </c>
      <c r="N2466" s="2">
        <f>_xlfn.XLOOKUP(G2466,dMateriaPrima!$A$2:$A$12,dMateriaPrima!$C$2:$C$12)</f>
        <v>8</v>
      </c>
      <c r="O2466" s="3">
        <f t="shared" si="190"/>
        <v>2576</v>
      </c>
      <c r="P2466" s="4">
        <f t="shared" si="191"/>
        <v>0</v>
      </c>
      <c r="Q2466" s="3">
        <f t="shared" si="192"/>
        <v>2576</v>
      </c>
      <c r="R2466" t="str">
        <f t="shared" si="193"/>
        <v>Em atraso</v>
      </c>
      <c r="S2466" s="5">
        <f t="shared" si="194"/>
        <v>1</v>
      </c>
    </row>
    <row r="2467" spans="1:19" x14ac:dyDescent="0.25">
      <c r="A2467">
        <v>2466</v>
      </c>
      <c r="B2467" s="1">
        <v>43823</v>
      </c>
      <c r="C2467" s="1">
        <v>43823</v>
      </c>
      <c r="D2467" s="1">
        <v>43831</v>
      </c>
      <c r="E2467" s="1">
        <v>43833</v>
      </c>
      <c r="F2467">
        <v>4</v>
      </c>
      <c r="G2467">
        <v>4</v>
      </c>
      <c r="H2467">
        <v>90</v>
      </c>
      <c r="I2467" s="6">
        <v>0</v>
      </c>
      <c r="J2467">
        <v>2</v>
      </c>
      <c r="K2467" t="str">
        <f>_xlfn.XLOOKUP(fCompras!F2467,dComprador!$A$2:$A$7,dComprador!$B$2:$B$7)</f>
        <v>Lira</v>
      </c>
      <c r="L2467" t="str">
        <f>_xlfn.XLOOKUP(J2467,dFornecedor!$A$2:$A$6,dFornecedor!$B$2:$B$6)</f>
        <v>Minerva</v>
      </c>
      <c r="M2467" t="str">
        <f>_xlfn.XLOOKUP(G2467,dMateriaPrima!$A$2:$A$12,dMateriaPrima!$B$2:$B$12)</f>
        <v>Madeira</v>
      </c>
      <c r="N2467" s="2">
        <f>_xlfn.XLOOKUP(G2467,dMateriaPrima!$A$2:$A$12,dMateriaPrima!$C$2:$C$12)</f>
        <v>168</v>
      </c>
      <c r="O2467" s="3">
        <f t="shared" si="190"/>
        <v>15120</v>
      </c>
      <c r="P2467" s="4">
        <f t="shared" si="191"/>
        <v>0</v>
      </c>
      <c r="Q2467" s="3">
        <f t="shared" si="192"/>
        <v>15120</v>
      </c>
      <c r="R2467" t="str">
        <f t="shared" si="193"/>
        <v>Em atraso</v>
      </c>
      <c r="S2467" s="5">
        <f t="shared" si="194"/>
        <v>2</v>
      </c>
    </row>
    <row r="2468" spans="1:19" x14ac:dyDescent="0.25">
      <c r="A2468">
        <v>2467</v>
      </c>
      <c r="B2468" s="1">
        <v>43823</v>
      </c>
      <c r="C2468" s="1">
        <v>43834</v>
      </c>
      <c r="D2468" s="1">
        <v>43834</v>
      </c>
      <c r="E2468" s="1">
        <v>43841</v>
      </c>
      <c r="F2468">
        <v>4</v>
      </c>
      <c r="G2468">
        <v>5</v>
      </c>
      <c r="H2468">
        <v>27</v>
      </c>
      <c r="I2468" s="6">
        <v>0</v>
      </c>
      <c r="J2468">
        <v>1</v>
      </c>
      <c r="K2468" t="str">
        <f>_xlfn.XLOOKUP(fCompras!F2468,dComprador!$A$2:$A$7,dComprador!$B$2:$B$7)</f>
        <v>Lira</v>
      </c>
      <c r="L2468" t="str">
        <f>_xlfn.XLOOKUP(J2468,dFornecedor!$A$2:$A$6,dFornecedor!$B$2:$B$6)</f>
        <v>NorthShore</v>
      </c>
      <c r="M2468" t="str">
        <f>_xlfn.XLOOKUP(G2468,dMateriaPrima!$A$2:$A$12,dMateriaPrima!$B$2:$B$12)</f>
        <v>Areia</v>
      </c>
      <c r="N2468" s="2">
        <f>_xlfn.XLOOKUP(G2468,dMateriaPrima!$A$2:$A$12,dMateriaPrima!$C$2:$C$12)</f>
        <v>3.59</v>
      </c>
      <c r="O2468" s="3">
        <f t="shared" si="190"/>
        <v>96.929999999999993</v>
      </c>
      <c r="P2468" s="4">
        <f t="shared" si="191"/>
        <v>0</v>
      </c>
      <c r="Q2468" s="3">
        <f t="shared" si="192"/>
        <v>96.929999999999993</v>
      </c>
      <c r="R2468" t="str">
        <f t="shared" si="193"/>
        <v>Em atraso</v>
      </c>
      <c r="S2468" s="5">
        <f t="shared" si="194"/>
        <v>7</v>
      </c>
    </row>
    <row r="2469" spans="1:19" x14ac:dyDescent="0.25">
      <c r="A2469">
        <v>2468</v>
      </c>
      <c r="B2469" s="1">
        <v>43823</v>
      </c>
      <c r="C2469" s="1">
        <v>43832</v>
      </c>
      <c r="D2469" s="1">
        <v>43840</v>
      </c>
      <c r="E2469" s="1">
        <v>43844</v>
      </c>
      <c r="F2469">
        <v>1</v>
      </c>
      <c r="G2469">
        <v>7</v>
      </c>
      <c r="H2469">
        <v>15</v>
      </c>
      <c r="I2469" s="6">
        <v>0</v>
      </c>
      <c r="J2469">
        <v>2</v>
      </c>
      <c r="K2469" t="str">
        <f>_xlfn.XLOOKUP(fCompras!F2469,dComprador!$A$2:$A$7,dComprador!$B$2:$B$7)</f>
        <v>Alon</v>
      </c>
      <c r="L2469" t="str">
        <f>_xlfn.XLOOKUP(J2469,dFornecedor!$A$2:$A$6,dFornecedor!$B$2:$B$6)</f>
        <v>Minerva</v>
      </c>
      <c r="M2469" t="str">
        <f>_xlfn.XLOOKUP(G2469,dMateriaPrima!$A$2:$A$12,dMateriaPrima!$B$2:$B$12)</f>
        <v>Poliéster</v>
      </c>
      <c r="N2469" s="2">
        <f>_xlfn.XLOOKUP(G2469,dMateriaPrima!$A$2:$A$12,dMateriaPrima!$C$2:$C$12)</f>
        <v>8</v>
      </c>
      <c r="O2469" s="3">
        <f t="shared" si="190"/>
        <v>120</v>
      </c>
      <c r="P2469" s="4">
        <f t="shared" si="191"/>
        <v>0</v>
      </c>
      <c r="Q2469" s="3">
        <f t="shared" si="192"/>
        <v>120</v>
      </c>
      <c r="R2469" t="str">
        <f t="shared" si="193"/>
        <v>Em atraso</v>
      </c>
      <c r="S2469" s="5">
        <f t="shared" si="194"/>
        <v>4</v>
      </c>
    </row>
    <row r="2470" spans="1:19" x14ac:dyDescent="0.25">
      <c r="A2470">
        <v>2469</v>
      </c>
      <c r="B2470" s="1">
        <v>43823</v>
      </c>
      <c r="C2470" s="1">
        <v>43823</v>
      </c>
      <c r="D2470" s="1">
        <v>43842</v>
      </c>
      <c r="E2470" s="1">
        <v>43844</v>
      </c>
      <c r="F2470">
        <v>1</v>
      </c>
      <c r="G2470">
        <v>5</v>
      </c>
      <c r="H2470">
        <v>36</v>
      </c>
      <c r="I2470" s="6">
        <v>0</v>
      </c>
      <c r="J2470">
        <v>2</v>
      </c>
      <c r="K2470" t="str">
        <f>_xlfn.XLOOKUP(fCompras!F2470,dComprador!$A$2:$A$7,dComprador!$B$2:$B$7)</f>
        <v>Alon</v>
      </c>
      <c r="L2470" t="str">
        <f>_xlfn.XLOOKUP(J2470,dFornecedor!$A$2:$A$6,dFornecedor!$B$2:$B$6)</f>
        <v>Minerva</v>
      </c>
      <c r="M2470" t="str">
        <f>_xlfn.XLOOKUP(G2470,dMateriaPrima!$A$2:$A$12,dMateriaPrima!$B$2:$B$12)</f>
        <v>Areia</v>
      </c>
      <c r="N2470" s="2">
        <f>_xlfn.XLOOKUP(G2470,dMateriaPrima!$A$2:$A$12,dMateriaPrima!$C$2:$C$12)</f>
        <v>3.59</v>
      </c>
      <c r="O2470" s="3">
        <f t="shared" si="190"/>
        <v>129.24</v>
      </c>
      <c r="P2470" s="4">
        <f t="shared" si="191"/>
        <v>0</v>
      </c>
      <c r="Q2470" s="3">
        <f t="shared" si="192"/>
        <v>129.24</v>
      </c>
      <c r="R2470" t="str">
        <f t="shared" si="193"/>
        <v>Em atraso</v>
      </c>
      <c r="S2470" s="5">
        <f t="shared" si="194"/>
        <v>2</v>
      </c>
    </row>
    <row r="2471" spans="1:19" x14ac:dyDescent="0.25">
      <c r="A2471">
        <v>2470</v>
      </c>
      <c r="B2471" s="1">
        <v>43823</v>
      </c>
      <c r="C2471" s="1">
        <v>43832</v>
      </c>
      <c r="D2471" s="1">
        <v>43842</v>
      </c>
      <c r="E2471" s="1">
        <v>43841</v>
      </c>
      <c r="F2471">
        <v>1</v>
      </c>
      <c r="G2471">
        <v>4</v>
      </c>
      <c r="H2471">
        <v>178</v>
      </c>
      <c r="I2471" s="6">
        <v>0</v>
      </c>
      <c r="J2471">
        <v>2</v>
      </c>
      <c r="K2471" t="str">
        <f>_xlfn.XLOOKUP(fCompras!F2471,dComprador!$A$2:$A$7,dComprador!$B$2:$B$7)</f>
        <v>Alon</v>
      </c>
      <c r="L2471" t="str">
        <f>_xlfn.XLOOKUP(J2471,dFornecedor!$A$2:$A$6,dFornecedor!$B$2:$B$6)</f>
        <v>Minerva</v>
      </c>
      <c r="M2471" t="str">
        <f>_xlfn.XLOOKUP(G2471,dMateriaPrima!$A$2:$A$12,dMateriaPrima!$B$2:$B$12)</f>
        <v>Madeira</v>
      </c>
      <c r="N2471" s="2">
        <f>_xlfn.XLOOKUP(G2471,dMateriaPrima!$A$2:$A$12,dMateriaPrima!$C$2:$C$12)</f>
        <v>168</v>
      </c>
      <c r="O2471" s="3">
        <f t="shared" si="190"/>
        <v>29904</v>
      </c>
      <c r="P2471" s="4">
        <f t="shared" si="191"/>
        <v>0</v>
      </c>
      <c r="Q2471" s="3">
        <f t="shared" si="192"/>
        <v>29904</v>
      </c>
      <c r="R2471" t="str">
        <f t="shared" si="193"/>
        <v>No prazo</v>
      </c>
      <c r="S2471" s="5">
        <f t="shared" si="194"/>
        <v>0</v>
      </c>
    </row>
    <row r="2472" spans="1:19" x14ac:dyDescent="0.25">
      <c r="A2472">
        <v>2471</v>
      </c>
      <c r="B2472" s="1">
        <v>43823</v>
      </c>
      <c r="C2472" s="1">
        <v>43823</v>
      </c>
      <c r="D2472" s="1">
        <v>43841</v>
      </c>
      <c r="E2472" s="1">
        <v>43843</v>
      </c>
      <c r="F2472">
        <v>1</v>
      </c>
      <c r="G2472">
        <v>5</v>
      </c>
      <c r="H2472">
        <v>385</v>
      </c>
      <c r="I2472" s="6">
        <v>0</v>
      </c>
      <c r="J2472">
        <v>2</v>
      </c>
      <c r="K2472" t="str">
        <f>_xlfn.XLOOKUP(fCompras!F2472,dComprador!$A$2:$A$7,dComprador!$B$2:$B$7)</f>
        <v>Alon</v>
      </c>
      <c r="L2472" t="str">
        <f>_xlfn.XLOOKUP(J2472,dFornecedor!$A$2:$A$6,dFornecedor!$B$2:$B$6)</f>
        <v>Minerva</v>
      </c>
      <c r="M2472" t="str">
        <f>_xlfn.XLOOKUP(G2472,dMateriaPrima!$A$2:$A$12,dMateriaPrima!$B$2:$B$12)</f>
        <v>Areia</v>
      </c>
      <c r="N2472" s="2">
        <f>_xlfn.XLOOKUP(G2472,dMateriaPrima!$A$2:$A$12,dMateriaPrima!$C$2:$C$12)</f>
        <v>3.59</v>
      </c>
      <c r="O2472" s="3">
        <f t="shared" si="190"/>
        <v>1382.1499999999999</v>
      </c>
      <c r="P2472" s="4">
        <f t="shared" si="191"/>
        <v>0</v>
      </c>
      <c r="Q2472" s="3">
        <f t="shared" si="192"/>
        <v>1382.1499999999999</v>
      </c>
      <c r="R2472" t="str">
        <f t="shared" si="193"/>
        <v>Em atraso</v>
      </c>
      <c r="S2472" s="5">
        <f t="shared" si="194"/>
        <v>2</v>
      </c>
    </row>
    <row r="2473" spans="1:19" x14ac:dyDescent="0.25">
      <c r="A2473">
        <v>2472</v>
      </c>
      <c r="B2473" s="1">
        <v>43823</v>
      </c>
      <c r="C2473" s="1">
        <v>43826</v>
      </c>
      <c r="D2473" s="1">
        <v>43843</v>
      </c>
      <c r="E2473" s="1">
        <v>43844</v>
      </c>
      <c r="F2473">
        <v>1</v>
      </c>
      <c r="G2473">
        <v>7</v>
      </c>
      <c r="H2473">
        <v>31</v>
      </c>
      <c r="I2473" s="6">
        <v>0</v>
      </c>
      <c r="J2473">
        <v>1</v>
      </c>
      <c r="K2473" t="str">
        <f>_xlfn.XLOOKUP(fCompras!F2473,dComprador!$A$2:$A$7,dComprador!$B$2:$B$7)</f>
        <v>Alon</v>
      </c>
      <c r="L2473" t="str">
        <f>_xlfn.XLOOKUP(J2473,dFornecedor!$A$2:$A$6,dFornecedor!$B$2:$B$6)</f>
        <v>NorthShore</v>
      </c>
      <c r="M2473" t="str">
        <f>_xlfn.XLOOKUP(G2473,dMateriaPrima!$A$2:$A$12,dMateriaPrima!$B$2:$B$12)</f>
        <v>Poliéster</v>
      </c>
      <c r="N2473" s="2">
        <f>_xlfn.XLOOKUP(G2473,dMateriaPrima!$A$2:$A$12,dMateriaPrima!$C$2:$C$12)</f>
        <v>8</v>
      </c>
      <c r="O2473" s="3">
        <f t="shared" si="190"/>
        <v>248</v>
      </c>
      <c r="P2473" s="4">
        <f t="shared" si="191"/>
        <v>0</v>
      </c>
      <c r="Q2473" s="3">
        <f t="shared" si="192"/>
        <v>248</v>
      </c>
      <c r="R2473" t="str">
        <f t="shared" si="193"/>
        <v>Em atraso</v>
      </c>
      <c r="S2473" s="5">
        <f t="shared" si="194"/>
        <v>1</v>
      </c>
    </row>
    <row r="2474" spans="1:19" x14ac:dyDescent="0.25">
      <c r="A2474">
        <v>2473</v>
      </c>
      <c r="B2474" s="1">
        <v>43823</v>
      </c>
      <c r="C2474" s="1">
        <v>43832</v>
      </c>
      <c r="D2474" s="1">
        <v>43856</v>
      </c>
      <c r="E2474" s="1">
        <v>43857</v>
      </c>
      <c r="F2474">
        <v>1</v>
      </c>
      <c r="G2474">
        <v>9</v>
      </c>
      <c r="H2474">
        <v>526</v>
      </c>
      <c r="I2474" s="6">
        <v>0</v>
      </c>
      <c r="J2474">
        <v>2</v>
      </c>
      <c r="K2474" t="str">
        <f>_xlfn.XLOOKUP(fCompras!F2474,dComprador!$A$2:$A$7,dComprador!$B$2:$B$7)</f>
        <v>Alon</v>
      </c>
      <c r="L2474" t="str">
        <f>_xlfn.XLOOKUP(J2474,dFornecedor!$A$2:$A$6,dFornecedor!$B$2:$B$6)</f>
        <v>Minerva</v>
      </c>
      <c r="M2474" t="str">
        <f>_xlfn.XLOOKUP(G2474,dMateriaPrima!$A$2:$A$12,dMateriaPrima!$B$2:$B$12)</f>
        <v>Couro</v>
      </c>
      <c r="N2474" s="2">
        <f>_xlfn.XLOOKUP(G2474,dMateriaPrima!$A$2:$A$12,dMateriaPrima!$C$2:$C$12)</f>
        <v>4.4000000000000004</v>
      </c>
      <c r="O2474" s="3">
        <f t="shared" si="190"/>
        <v>2314.4</v>
      </c>
      <c r="P2474" s="4">
        <f t="shared" si="191"/>
        <v>0</v>
      </c>
      <c r="Q2474" s="3">
        <f t="shared" si="192"/>
        <v>2314.4</v>
      </c>
      <c r="R2474" t="str">
        <f t="shared" si="193"/>
        <v>Em atraso</v>
      </c>
      <c r="S2474" s="5">
        <f t="shared" si="194"/>
        <v>1</v>
      </c>
    </row>
    <row r="2475" spans="1:19" x14ac:dyDescent="0.25">
      <c r="A2475">
        <v>2474</v>
      </c>
      <c r="B2475" s="1">
        <v>43823</v>
      </c>
      <c r="C2475" s="1">
        <v>43823</v>
      </c>
      <c r="D2475" s="1">
        <v>43846</v>
      </c>
      <c r="E2475" s="1">
        <v>43849</v>
      </c>
      <c r="F2475">
        <v>1</v>
      </c>
      <c r="G2475">
        <v>7</v>
      </c>
      <c r="H2475">
        <v>512</v>
      </c>
      <c r="I2475" s="6">
        <v>0</v>
      </c>
      <c r="J2475">
        <v>2</v>
      </c>
      <c r="K2475" t="str">
        <f>_xlfn.XLOOKUP(fCompras!F2475,dComprador!$A$2:$A$7,dComprador!$B$2:$B$7)</f>
        <v>Alon</v>
      </c>
      <c r="L2475" t="str">
        <f>_xlfn.XLOOKUP(J2475,dFornecedor!$A$2:$A$6,dFornecedor!$B$2:$B$6)</f>
        <v>Minerva</v>
      </c>
      <c r="M2475" t="str">
        <f>_xlfn.XLOOKUP(G2475,dMateriaPrima!$A$2:$A$12,dMateriaPrima!$B$2:$B$12)</f>
        <v>Poliéster</v>
      </c>
      <c r="N2475" s="2">
        <f>_xlfn.XLOOKUP(G2475,dMateriaPrima!$A$2:$A$12,dMateriaPrima!$C$2:$C$12)</f>
        <v>8</v>
      </c>
      <c r="O2475" s="3">
        <f t="shared" si="190"/>
        <v>4096</v>
      </c>
      <c r="P2475" s="4">
        <f t="shared" si="191"/>
        <v>0</v>
      </c>
      <c r="Q2475" s="3">
        <f t="shared" si="192"/>
        <v>4096</v>
      </c>
      <c r="R2475" t="str">
        <f t="shared" si="193"/>
        <v>Em atraso</v>
      </c>
      <c r="S2475" s="5">
        <f t="shared" si="194"/>
        <v>3</v>
      </c>
    </row>
    <row r="2476" spans="1:19" x14ac:dyDescent="0.25">
      <c r="A2476">
        <v>2475</v>
      </c>
      <c r="B2476" s="1">
        <v>43823</v>
      </c>
      <c r="C2476" s="1">
        <v>43827</v>
      </c>
      <c r="D2476" s="1">
        <v>43847</v>
      </c>
      <c r="E2476" s="1">
        <v>43849</v>
      </c>
      <c r="F2476">
        <v>1</v>
      </c>
      <c r="G2476">
        <v>9</v>
      </c>
      <c r="H2476">
        <v>74</v>
      </c>
      <c r="I2476" s="6">
        <v>0</v>
      </c>
      <c r="J2476">
        <v>3</v>
      </c>
      <c r="K2476" t="str">
        <f>_xlfn.XLOOKUP(fCompras!F2476,dComprador!$A$2:$A$7,dComprador!$B$2:$B$7)</f>
        <v>Alon</v>
      </c>
      <c r="L2476" t="str">
        <f>_xlfn.XLOOKUP(J2476,dFornecedor!$A$2:$A$6,dFornecedor!$B$2:$B$6)</f>
        <v>StepUp</v>
      </c>
      <c r="M2476" t="str">
        <f>_xlfn.XLOOKUP(G2476,dMateriaPrima!$A$2:$A$12,dMateriaPrima!$B$2:$B$12)</f>
        <v>Couro</v>
      </c>
      <c r="N2476" s="2">
        <f>_xlfn.XLOOKUP(G2476,dMateriaPrima!$A$2:$A$12,dMateriaPrima!$C$2:$C$12)</f>
        <v>4.4000000000000004</v>
      </c>
      <c r="O2476" s="3">
        <f t="shared" si="190"/>
        <v>325.60000000000002</v>
      </c>
      <c r="P2476" s="4">
        <f t="shared" si="191"/>
        <v>0</v>
      </c>
      <c r="Q2476" s="3">
        <f t="shared" si="192"/>
        <v>325.60000000000002</v>
      </c>
      <c r="R2476" t="str">
        <f t="shared" si="193"/>
        <v>Em atraso</v>
      </c>
      <c r="S2476" s="5">
        <f t="shared" si="194"/>
        <v>2</v>
      </c>
    </row>
    <row r="2477" spans="1:19" x14ac:dyDescent="0.25">
      <c r="A2477">
        <v>2476</v>
      </c>
      <c r="B2477" s="1">
        <v>43824</v>
      </c>
      <c r="C2477" s="1">
        <v>43829</v>
      </c>
      <c r="D2477" s="1">
        <v>43831</v>
      </c>
      <c r="E2477" s="1">
        <v>43833</v>
      </c>
      <c r="F2477">
        <v>4</v>
      </c>
      <c r="G2477">
        <v>1</v>
      </c>
      <c r="H2477">
        <v>413</v>
      </c>
      <c r="I2477" s="6">
        <v>0</v>
      </c>
      <c r="J2477">
        <v>1</v>
      </c>
      <c r="K2477" t="str">
        <f>_xlfn.XLOOKUP(fCompras!F2477,dComprador!$A$2:$A$7,dComprador!$B$2:$B$7)</f>
        <v>Lira</v>
      </c>
      <c r="L2477" t="str">
        <f>_xlfn.XLOOKUP(J2477,dFornecedor!$A$2:$A$6,dFornecedor!$B$2:$B$6)</f>
        <v>NorthShore</v>
      </c>
      <c r="M2477" t="str">
        <f>_xlfn.XLOOKUP(G2477,dMateriaPrima!$A$2:$A$12,dMateriaPrima!$B$2:$B$12)</f>
        <v>Tecido</v>
      </c>
      <c r="N2477" s="2">
        <f>_xlfn.XLOOKUP(G2477,dMateriaPrima!$A$2:$A$12,dMateriaPrima!$C$2:$C$12)</f>
        <v>18</v>
      </c>
      <c r="O2477" s="3">
        <f t="shared" si="190"/>
        <v>7434</v>
      </c>
      <c r="P2477" s="4">
        <f t="shared" si="191"/>
        <v>0</v>
      </c>
      <c r="Q2477" s="3">
        <f t="shared" si="192"/>
        <v>7434</v>
      </c>
      <c r="R2477" t="str">
        <f t="shared" si="193"/>
        <v>Em atraso</v>
      </c>
      <c r="S2477" s="5">
        <f t="shared" si="194"/>
        <v>2</v>
      </c>
    </row>
    <row r="2478" spans="1:19" x14ac:dyDescent="0.25">
      <c r="A2478">
        <v>2477</v>
      </c>
      <c r="B2478" s="1">
        <v>43824</v>
      </c>
      <c r="C2478" s="1">
        <v>43826</v>
      </c>
      <c r="D2478" s="1">
        <v>43852</v>
      </c>
      <c r="E2478" s="1">
        <v>43855</v>
      </c>
      <c r="F2478">
        <v>1</v>
      </c>
      <c r="G2478">
        <v>1</v>
      </c>
      <c r="H2478">
        <v>28</v>
      </c>
      <c r="I2478" s="6">
        <v>0</v>
      </c>
      <c r="J2478">
        <v>2</v>
      </c>
      <c r="K2478" t="str">
        <f>_xlfn.XLOOKUP(fCompras!F2478,dComprador!$A$2:$A$7,dComprador!$B$2:$B$7)</f>
        <v>Alon</v>
      </c>
      <c r="L2478" t="str">
        <f>_xlfn.XLOOKUP(J2478,dFornecedor!$A$2:$A$6,dFornecedor!$B$2:$B$6)</f>
        <v>Minerva</v>
      </c>
      <c r="M2478" t="str">
        <f>_xlfn.XLOOKUP(G2478,dMateriaPrima!$A$2:$A$12,dMateriaPrima!$B$2:$B$12)</f>
        <v>Tecido</v>
      </c>
      <c r="N2478" s="2">
        <f>_xlfn.XLOOKUP(G2478,dMateriaPrima!$A$2:$A$12,dMateriaPrima!$C$2:$C$12)</f>
        <v>18</v>
      </c>
      <c r="O2478" s="3">
        <f t="shared" si="190"/>
        <v>504</v>
      </c>
      <c r="P2478" s="4">
        <f t="shared" si="191"/>
        <v>0</v>
      </c>
      <c r="Q2478" s="3">
        <f t="shared" si="192"/>
        <v>504</v>
      </c>
      <c r="R2478" t="str">
        <f t="shared" si="193"/>
        <v>Em atraso</v>
      </c>
      <c r="S2478" s="5">
        <f t="shared" si="194"/>
        <v>3</v>
      </c>
    </row>
    <row r="2479" spans="1:19" x14ac:dyDescent="0.25">
      <c r="A2479">
        <v>2478</v>
      </c>
      <c r="B2479" s="1">
        <v>43824</v>
      </c>
      <c r="C2479" s="1">
        <v>43824</v>
      </c>
      <c r="D2479" s="1">
        <v>43829</v>
      </c>
      <c r="E2479" s="1">
        <v>43831</v>
      </c>
      <c r="F2479">
        <v>4</v>
      </c>
      <c r="G2479">
        <v>7</v>
      </c>
      <c r="H2479">
        <v>379</v>
      </c>
      <c r="I2479" s="6">
        <v>0</v>
      </c>
      <c r="J2479">
        <v>2</v>
      </c>
      <c r="K2479" t="str">
        <f>_xlfn.XLOOKUP(fCompras!F2479,dComprador!$A$2:$A$7,dComprador!$B$2:$B$7)</f>
        <v>Lira</v>
      </c>
      <c r="L2479" t="str">
        <f>_xlfn.XLOOKUP(J2479,dFornecedor!$A$2:$A$6,dFornecedor!$B$2:$B$6)</f>
        <v>Minerva</v>
      </c>
      <c r="M2479" t="str">
        <f>_xlfn.XLOOKUP(G2479,dMateriaPrima!$A$2:$A$12,dMateriaPrima!$B$2:$B$12)</f>
        <v>Poliéster</v>
      </c>
      <c r="N2479" s="2">
        <f>_xlfn.XLOOKUP(G2479,dMateriaPrima!$A$2:$A$12,dMateriaPrima!$C$2:$C$12)</f>
        <v>8</v>
      </c>
      <c r="O2479" s="3">
        <f t="shared" si="190"/>
        <v>3032</v>
      </c>
      <c r="P2479" s="4">
        <f t="shared" si="191"/>
        <v>0</v>
      </c>
      <c r="Q2479" s="3">
        <f t="shared" si="192"/>
        <v>3032</v>
      </c>
      <c r="R2479" t="str">
        <f t="shared" si="193"/>
        <v>Em atraso</v>
      </c>
      <c r="S2479" s="5">
        <f t="shared" si="194"/>
        <v>2</v>
      </c>
    </row>
    <row r="2480" spans="1:19" x14ac:dyDescent="0.25">
      <c r="A2480">
        <v>2479</v>
      </c>
      <c r="B2480" s="1">
        <v>43824</v>
      </c>
      <c r="C2480" s="1">
        <v>43832</v>
      </c>
      <c r="D2480" s="1">
        <v>43846</v>
      </c>
      <c r="E2480" s="1">
        <v>43845</v>
      </c>
      <c r="F2480">
        <v>1</v>
      </c>
      <c r="G2480">
        <v>9</v>
      </c>
      <c r="H2480">
        <v>309</v>
      </c>
      <c r="I2480" s="6">
        <v>0</v>
      </c>
      <c r="J2480">
        <v>3</v>
      </c>
      <c r="K2480" t="str">
        <f>_xlfn.XLOOKUP(fCompras!F2480,dComprador!$A$2:$A$7,dComprador!$B$2:$B$7)</f>
        <v>Alon</v>
      </c>
      <c r="L2480" t="str">
        <f>_xlfn.XLOOKUP(J2480,dFornecedor!$A$2:$A$6,dFornecedor!$B$2:$B$6)</f>
        <v>StepUp</v>
      </c>
      <c r="M2480" t="str">
        <f>_xlfn.XLOOKUP(G2480,dMateriaPrima!$A$2:$A$12,dMateriaPrima!$B$2:$B$12)</f>
        <v>Couro</v>
      </c>
      <c r="N2480" s="2">
        <f>_xlfn.XLOOKUP(G2480,dMateriaPrima!$A$2:$A$12,dMateriaPrima!$C$2:$C$12)</f>
        <v>4.4000000000000004</v>
      </c>
      <c r="O2480" s="3">
        <f t="shared" si="190"/>
        <v>1359.6000000000001</v>
      </c>
      <c r="P2480" s="4">
        <f t="shared" si="191"/>
        <v>0</v>
      </c>
      <c r="Q2480" s="3">
        <f t="shared" si="192"/>
        <v>1359.6000000000001</v>
      </c>
      <c r="R2480" t="str">
        <f t="shared" si="193"/>
        <v>No prazo</v>
      </c>
      <c r="S2480" s="5">
        <f t="shared" si="194"/>
        <v>0</v>
      </c>
    </row>
    <row r="2481" spans="1:19" x14ac:dyDescent="0.25">
      <c r="A2481">
        <v>2480</v>
      </c>
      <c r="B2481" s="1">
        <v>43824</v>
      </c>
      <c r="C2481" s="1">
        <v>43831</v>
      </c>
      <c r="D2481" s="1">
        <v>43843</v>
      </c>
      <c r="E2481" s="1">
        <v>43843</v>
      </c>
      <c r="F2481">
        <v>1</v>
      </c>
      <c r="G2481">
        <v>8</v>
      </c>
      <c r="H2481">
        <v>161</v>
      </c>
      <c r="I2481" s="6">
        <v>0</v>
      </c>
      <c r="J2481">
        <v>2</v>
      </c>
      <c r="K2481" t="str">
        <f>_xlfn.XLOOKUP(fCompras!F2481,dComprador!$A$2:$A$7,dComprador!$B$2:$B$7)</f>
        <v>Alon</v>
      </c>
      <c r="L2481" t="str">
        <f>_xlfn.XLOOKUP(J2481,dFornecedor!$A$2:$A$6,dFornecedor!$B$2:$B$6)</f>
        <v>Minerva</v>
      </c>
      <c r="M2481" t="str">
        <f>_xlfn.XLOOKUP(G2481,dMateriaPrima!$A$2:$A$12,dMateriaPrima!$B$2:$B$12)</f>
        <v>Cimento</v>
      </c>
      <c r="N2481" s="2">
        <f>_xlfn.XLOOKUP(G2481,dMateriaPrima!$A$2:$A$12,dMateriaPrima!$C$2:$C$12)</f>
        <v>23</v>
      </c>
      <c r="O2481" s="3">
        <f t="shared" si="190"/>
        <v>3703</v>
      </c>
      <c r="P2481" s="4">
        <f t="shared" si="191"/>
        <v>0</v>
      </c>
      <c r="Q2481" s="3">
        <f t="shared" si="192"/>
        <v>3703</v>
      </c>
      <c r="R2481" t="str">
        <f t="shared" si="193"/>
        <v>No prazo</v>
      </c>
      <c r="S2481" s="5">
        <f t="shared" si="194"/>
        <v>0</v>
      </c>
    </row>
    <row r="2482" spans="1:19" x14ac:dyDescent="0.25">
      <c r="A2482">
        <v>2481</v>
      </c>
      <c r="B2482" s="1">
        <v>43824</v>
      </c>
      <c r="C2482" s="1">
        <v>43826</v>
      </c>
      <c r="D2482" s="1">
        <v>43844</v>
      </c>
      <c r="E2482" s="1">
        <v>43845</v>
      </c>
      <c r="F2482">
        <v>1</v>
      </c>
      <c r="G2482">
        <v>11</v>
      </c>
      <c r="H2482">
        <v>273</v>
      </c>
      <c r="I2482" s="6">
        <v>0</v>
      </c>
      <c r="J2482">
        <v>3</v>
      </c>
      <c r="K2482" t="str">
        <f>_xlfn.XLOOKUP(fCompras!F2482,dComprador!$A$2:$A$7,dComprador!$B$2:$B$7)</f>
        <v>Alon</v>
      </c>
      <c r="L2482" t="str">
        <f>_xlfn.XLOOKUP(J2482,dFornecedor!$A$2:$A$6,dFornecedor!$B$2:$B$6)</f>
        <v>StepUp</v>
      </c>
      <c r="M2482" t="str">
        <f>_xlfn.XLOOKUP(G2482,dMateriaPrima!$A$2:$A$12,dMateriaPrima!$B$2:$B$12)</f>
        <v>Papel</v>
      </c>
      <c r="N2482" s="2">
        <f>_xlfn.XLOOKUP(G2482,dMateriaPrima!$A$2:$A$12,dMateriaPrima!$C$2:$C$12)</f>
        <v>9</v>
      </c>
      <c r="O2482" s="3">
        <f t="shared" si="190"/>
        <v>2457</v>
      </c>
      <c r="P2482" s="4">
        <f t="shared" si="191"/>
        <v>0</v>
      </c>
      <c r="Q2482" s="3">
        <f t="shared" si="192"/>
        <v>2457</v>
      </c>
      <c r="R2482" t="str">
        <f t="shared" si="193"/>
        <v>Em atraso</v>
      </c>
      <c r="S2482" s="5">
        <f t="shared" si="194"/>
        <v>1</v>
      </c>
    </row>
    <row r="2483" spans="1:19" x14ac:dyDescent="0.25">
      <c r="A2483">
        <v>2482</v>
      </c>
      <c r="B2483" s="1">
        <v>43824</v>
      </c>
      <c r="C2483" s="1">
        <v>43832</v>
      </c>
      <c r="D2483" s="1">
        <v>43844</v>
      </c>
      <c r="E2483" s="1">
        <v>43846</v>
      </c>
      <c r="F2483">
        <v>1</v>
      </c>
      <c r="G2483">
        <v>6</v>
      </c>
      <c r="H2483">
        <v>218</v>
      </c>
      <c r="I2483" s="6">
        <v>0</v>
      </c>
      <c r="J2483">
        <v>2</v>
      </c>
      <c r="K2483" t="str">
        <f>_xlfn.XLOOKUP(fCompras!F2483,dComprador!$A$2:$A$7,dComprador!$B$2:$B$7)</f>
        <v>Alon</v>
      </c>
      <c r="L2483" t="str">
        <f>_xlfn.XLOOKUP(J2483,dFornecedor!$A$2:$A$6,dFornecedor!$B$2:$B$6)</f>
        <v>Minerva</v>
      </c>
      <c r="M2483" t="str">
        <f>_xlfn.XLOOKUP(G2483,dMateriaPrima!$A$2:$A$12,dMateriaPrima!$B$2:$B$12)</f>
        <v>Fio Algodão</v>
      </c>
      <c r="N2483" s="2">
        <f>_xlfn.XLOOKUP(G2483,dMateriaPrima!$A$2:$A$12,dMateriaPrima!$C$2:$C$12)</f>
        <v>55.9</v>
      </c>
      <c r="O2483" s="3">
        <f t="shared" si="190"/>
        <v>12186.199999999999</v>
      </c>
      <c r="P2483" s="4">
        <f t="shared" si="191"/>
        <v>0</v>
      </c>
      <c r="Q2483" s="3">
        <f t="shared" si="192"/>
        <v>12186.199999999999</v>
      </c>
      <c r="R2483" t="str">
        <f t="shared" si="193"/>
        <v>Em atraso</v>
      </c>
      <c r="S2483" s="5">
        <f t="shared" si="194"/>
        <v>2</v>
      </c>
    </row>
    <row r="2484" spans="1:19" x14ac:dyDescent="0.25">
      <c r="A2484">
        <v>2483</v>
      </c>
      <c r="B2484" s="1">
        <v>43824</v>
      </c>
      <c r="C2484" s="1">
        <v>43833</v>
      </c>
      <c r="D2484" s="1">
        <v>43856</v>
      </c>
      <c r="E2484" s="1">
        <v>43859</v>
      </c>
      <c r="F2484">
        <v>1</v>
      </c>
      <c r="G2484">
        <v>5</v>
      </c>
      <c r="H2484">
        <v>17</v>
      </c>
      <c r="I2484" s="6">
        <v>0</v>
      </c>
      <c r="J2484">
        <v>2</v>
      </c>
      <c r="K2484" t="str">
        <f>_xlfn.XLOOKUP(fCompras!F2484,dComprador!$A$2:$A$7,dComprador!$B$2:$B$7)</f>
        <v>Alon</v>
      </c>
      <c r="L2484" t="str">
        <f>_xlfn.XLOOKUP(J2484,dFornecedor!$A$2:$A$6,dFornecedor!$B$2:$B$6)</f>
        <v>Minerva</v>
      </c>
      <c r="M2484" t="str">
        <f>_xlfn.XLOOKUP(G2484,dMateriaPrima!$A$2:$A$12,dMateriaPrima!$B$2:$B$12)</f>
        <v>Areia</v>
      </c>
      <c r="N2484" s="2">
        <f>_xlfn.XLOOKUP(G2484,dMateriaPrima!$A$2:$A$12,dMateriaPrima!$C$2:$C$12)</f>
        <v>3.59</v>
      </c>
      <c r="O2484" s="3">
        <f t="shared" si="190"/>
        <v>61.03</v>
      </c>
      <c r="P2484" s="4">
        <f t="shared" si="191"/>
        <v>0</v>
      </c>
      <c r="Q2484" s="3">
        <f t="shared" si="192"/>
        <v>61.03</v>
      </c>
      <c r="R2484" t="str">
        <f t="shared" si="193"/>
        <v>Em atraso</v>
      </c>
      <c r="S2484" s="5">
        <f t="shared" si="194"/>
        <v>3</v>
      </c>
    </row>
    <row r="2485" spans="1:19" x14ac:dyDescent="0.25">
      <c r="A2485">
        <v>2484</v>
      </c>
      <c r="B2485" s="1">
        <v>43825</v>
      </c>
      <c r="C2485" s="1">
        <v>43833</v>
      </c>
      <c r="D2485" s="1">
        <v>43835</v>
      </c>
      <c r="E2485" s="1">
        <v>43838</v>
      </c>
      <c r="F2485">
        <v>4</v>
      </c>
      <c r="G2485">
        <v>9</v>
      </c>
      <c r="H2485">
        <v>33</v>
      </c>
      <c r="I2485" s="6">
        <v>0</v>
      </c>
      <c r="J2485">
        <v>2</v>
      </c>
      <c r="K2485" t="str">
        <f>_xlfn.XLOOKUP(fCompras!F2485,dComprador!$A$2:$A$7,dComprador!$B$2:$B$7)</f>
        <v>Lira</v>
      </c>
      <c r="L2485" t="str">
        <f>_xlfn.XLOOKUP(J2485,dFornecedor!$A$2:$A$6,dFornecedor!$B$2:$B$6)</f>
        <v>Minerva</v>
      </c>
      <c r="M2485" t="str">
        <f>_xlfn.XLOOKUP(G2485,dMateriaPrima!$A$2:$A$12,dMateriaPrima!$B$2:$B$12)</f>
        <v>Couro</v>
      </c>
      <c r="N2485" s="2">
        <f>_xlfn.XLOOKUP(G2485,dMateriaPrima!$A$2:$A$12,dMateriaPrima!$C$2:$C$12)</f>
        <v>4.4000000000000004</v>
      </c>
      <c r="O2485" s="3">
        <f t="shared" si="190"/>
        <v>145.20000000000002</v>
      </c>
      <c r="P2485" s="4">
        <f t="shared" si="191"/>
        <v>0</v>
      </c>
      <c r="Q2485" s="3">
        <f t="shared" si="192"/>
        <v>145.20000000000002</v>
      </c>
      <c r="R2485" t="str">
        <f t="shared" si="193"/>
        <v>Em atraso</v>
      </c>
      <c r="S2485" s="5">
        <f t="shared" si="194"/>
        <v>3</v>
      </c>
    </row>
    <row r="2486" spans="1:19" x14ac:dyDescent="0.25">
      <c r="A2486">
        <v>2485</v>
      </c>
      <c r="B2486" s="1">
        <v>43825</v>
      </c>
      <c r="C2486" s="1">
        <v>43828</v>
      </c>
      <c r="D2486" s="1">
        <v>43853</v>
      </c>
      <c r="E2486" s="1">
        <v>43853</v>
      </c>
      <c r="F2486">
        <v>1</v>
      </c>
      <c r="G2486">
        <v>5</v>
      </c>
      <c r="H2486">
        <v>70</v>
      </c>
      <c r="I2486" s="6">
        <v>0</v>
      </c>
      <c r="J2486">
        <v>3</v>
      </c>
      <c r="K2486" t="str">
        <f>_xlfn.XLOOKUP(fCompras!F2486,dComprador!$A$2:$A$7,dComprador!$B$2:$B$7)</f>
        <v>Alon</v>
      </c>
      <c r="L2486" t="str">
        <f>_xlfn.XLOOKUP(J2486,dFornecedor!$A$2:$A$6,dFornecedor!$B$2:$B$6)</f>
        <v>StepUp</v>
      </c>
      <c r="M2486" t="str">
        <f>_xlfn.XLOOKUP(G2486,dMateriaPrima!$A$2:$A$12,dMateriaPrima!$B$2:$B$12)</f>
        <v>Areia</v>
      </c>
      <c r="N2486" s="2">
        <f>_xlfn.XLOOKUP(G2486,dMateriaPrima!$A$2:$A$12,dMateriaPrima!$C$2:$C$12)</f>
        <v>3.59</v>
      </c>
      <c r="O2486" s="3">
        <f t="shared" si="190"/>
        <v>251.29999999999998</v>
      </c>
      <c r="P2486" s="4">
        <f t="shared" si="191"/>
        <v>0</v>
      </c>
      <c r="Q2486" s="3">
        <f t="shared" si="192"/>
        <v>251.29999999999998</v>
      </c>
      <c r="R2486" t="str">
        <f t="shared" si="193"/>
        <v>No prazo</v>
      </c>
      <c r="S2486" s="5">
        <f t="shared" si="194"/>
        <v>0</v>
      </c>
    </row>
    <row r="2487" spans="1:19" x14ac:dyDescent="0.25">
      <c r="A2487">
        <v>2486</v>
      </c>
      <c r="B2487" s="1">
        <v>43825</v>
      </c>
      <c r="C2487" s="1">
        <v>43834</v>
      </c>
      <c r="D2487" s="1">
        <v>43854</v>
      </c>
      <c r="E2487" s="1">
        <v>43856</v>
      </c>
      <c r="F2487">
        <v>1</v>
      </c>
      <c r="G2487">
        <v>5</v>
      </c>
      <c r="H2487">
        <v>36</v>
      </c>
      <c r="I2487" s="6">
        <v>0</v>
      </c>
      <c r="J2487">
        <v>2</v>
      </c>
      <c r="K2487" t="str">
        <f>_xlfn.XLOOKUP(fCompras!F2487,dComprador!$A$2:$A$7,dComprador!$B$2:$B$7)</f>
        <v>Alon</v>
      </c>
      <c r="L2487" t="str">
        <f>_xlfn.XLOOKUP(J2487,dFornecedor!$A$2:$A$6,dFornecedor!$B$2:$B$6)</f>
        <v>Minerva</v>
      </c>
      <c r="M2487" t="str">
        <f>_xlfn.XLOOKUP(G2487,dMateriaPrima!$A$2:$A$12,dMateriaPrima!$B$2:$B$12)</f>
        <v>Areia</v>
      </c>
      <c r="N2487" s="2">
        <f>_xlfn.XLOOKUP(G2487,dMateriaPrima!$A$2:$A$12,dMateriaPrima!$C$2:$C$12)</f>
        <v>3.59</v>
      </c>
      <c r="O2487" s="3">
        <f t="shared" si="190"/>
        <v>129.24</v>
      </c>
      <c r="P2487" s="4">
        <f t="shared" si="191"/>
        <v>0</v>
      </c>
      <c r="Q2487" s="3">
        <f t="shared" si="192"/>
        <v>129.24</v>
      </c>
      <c r="R2487" t="str">
        <f t="shared" si="193"/>
        <v>Em atraso</v>
      </c>
      <c r="S2487" s="5">
        <f t="shared" si="194"/>
        <v>2</v>
      </c>
    </row>
    <row r="2488" spans="1:19" x14ac:dyDescent="0.25">
      <c r="A2488">
        <v>2487</v>
      </c>
      <c r="B2488" s="1">
        <v>43825</v>
      </c>
      <c r="C2488" s="1">
        <v>43825</v>
      </c>
      <c r="D2488" s="1">
        <v>43833</v>
      </c>
      <c r="E2488" s="1">
        <v>43833</v>
      </c>
      <c r="F2488">
        <v>4</v>
      </c>
      <c r="G2488">
        <v>1</v>
      </c>
      <c r="H2488">
        <v>34</v>
      </c>
      <c r="I2488" s="6">
        <v>0</v>
      </c>
      <c r="J2488">
        <v>2</v>
      </c>
      <c r="K2488" t="str">
        <f>_xlfn.XLOOKUP(fCompras!F2488,dComprador!$A$2:$A$7,dComprador!$B$2:$B$7)</f>
        <v>Lira</v>
      </c>
      <c r="L2488" t="str">
        <f>_xlfn.XLOOKUP(J2488,dFornecedor!$A$2:$A$6,dFornecedor!$B$2:$B$6)</f>
        <v>Minerva</v>
      </c>
      <c r="M2488" t="str">
        <f>_xlfn.XLOOKUP(G2488,dMateriaPrima!$A$2:$A$12,dMateriaPrima!$B$2:$B$12)</f>
        <v>Tecido</v>
      </c>
      <c r="N2488" s="2">
        <f>_xlfn.XLOOKUP(G2488,dMateriaPrima!$A$2:$A$12,dMateriaPrima!$C$2:$C$12)</f>
        <v>18</v>
      </c>
      <c r="O2488" s="3">
        <f t="shared" si="190"/>
        <v>612</v>
      </c>
      <c r="P2488" s="4">
        <f t="shared" si="191"/>
        <v>0</v>
      </c>
      <c r="Q2488" s="3">
        <f t="shared" si="192"/>
        <v>612</v>
      </c>
      <c r="R2488" t="str">
        <f t="shared" si="193"/>
        <v>No prazo</v>
      </c>
      <c r="S2488" s="5">
        <f t="shared" si="194"/>
        <v>0</v>
      </c>
    </row>
    <row r="2489" spans="1:19" x14ac:dyDescent="0.25">
      <c r="A2489">
        <v>2488</v>
      </c>
      <c r="B2489" s="1">
        <v>43825</v>
      </c>
      <c r="C2489" s="1">
        <v>43833</v>
      </c>
      <c r="D2489" s="1">
        <v>43836</v>
      </c>
      <c r="E2489" s="1">
        <v>43839</v>
      </c>
      <c r="F2489">
        <v>4</v>
      </c>
      <c r="G2489">
        <v>11</v>
      </c>
      <c r="H2489">
        <v>511</v>
      </c>
      <c r="I2489" s="6">
        <v>0</v>
      </c>
      <c r="J2489">
        <v>2</v>
      </c>
      <c r="K2489" t="str">
        <f>_xlfn.XLOOKUP(fCompras!F2489,dComprador!$A$2:$A$7,dComprador!$B$2:$B$7)</f>
        <v>Lira</v>
      </c>
      <c r="L2489" t="str">
        <f>_xlfn.XLOOKUP(J2489,dFornecedor!$A$2:$A$6,dFornecedor!$B$2:$B$6)</f>
        <v>Minerva</v>
      </c>
      <c r="M2489" t="str">
        <f>_xlfn.XLOOKUP(G2489,dMateriaPrima!$A$2:$A$12,dMateriaPrima!$B$2:$B$12)</f>
        <v>Papel</v>
      </c>
      <c r="N2489" s="2">
        <f>_xlfn.XLOOKUP(G2489,dMateriaPrima!$A$2:$A$12,dMateriaPrima!$C$2:$C$12)</f>
        <v>9</v>
      </c>
      <c r="O2489" s="3">
        <f t="shared" si="190"/>
        <v>4599</v>
      </c>
      <c r="P2489" s="4">
        <f t="shared" si="191"/>
        <v>0</v>
      </c>
      <c r="Q2489" s="3">
        <f t="shared" si="192"/>
        <v>4599</v>
      </c>
      <c r="R2489" t="str">
        <f t="shared" si="193"/>
        <v>Em atraso</v>
      </c>
      <c r="S2489" s="5">
        <f t="shared" si="194"/>
        <v>3</v>
      </c>
    </row>
    <row r="2490" spans="1:19" x14ac:dyDescent="0.25">
      <c r="A2490">
        <v>2489</v>
      </c>
      <c r="B2490" s="1">
        <v>43825</v>
      </c>
      <c r="C2490" s="1">
        <v>43834</v>
      </c>
      <c r="D2490" s="1">
        <v>43845</v>
      </c>
      <c r="E2490" s="1">
        <v>43846</v>
      </c>
      <c r="F2490">
        <v>1</v>
      </c>
      <c r="G2490">
        <v>9</v>
      </c>
      <c r="H2490">
        <v>63</v>
      </c>
      <c r="I2490" s="6">
        <v>0</v>
      </c>
      <c r="J2490">
        <v>3</v>
      </c>
      <c r="K2490" t="str">
        <f>_xlfn.XLOOKUP(fCompras!F2490,dComprador!$A$2:$A$7,dComprador!$B$2:$B$7)</f>
        <v>Alon</v>
      </c>
      <c r="L2490" t="str">
        <f>_xlfn.XLOOKUP(J2490,dFornecedor!$A$2:$A$6,dFornecedor!$B$2:$B$6)</f>
        <v>StepUp</v>
      </c>
      <c r="M2490" t="str">
        <f>_xlfn.XLOOKUP(G2490,dMateriaPrima!$A$2:$A$12,dMateriaPrima!$B$2:$B$12)</f>
        <v>Couro</v>
      </c>
      <c r="N2490" s="2">
        <f>_xlfn.XLOOKUP(G2490,dMateriaPrima!$A$2:$A$12,dMateriaPrima!$C$2:$C$12)</f>
        <v>4.4000000000000004</v>
      </c>
      <c r="O2490" s="3">
        <f t="shared" si="190"/>
        <v>277.20000000000005</v>
      </c>
      <c r="P2490" s="4">
        <f t="shared" si="191"/>
        <v>0</v>
      </c>
      <c r="Q2490" s="3">
        <f t="shared" si="192"/>
        <v>277.20000000000005</v>
      </c>
      <c r="R2490" t="str">
        <f t="shared" si="193"/>
        <v>Em atraso</v>
      </c>
      <c r="S2490" s="5">
        <f t="shared" si="194"/>
        <v>1</v>
      </c>
    </row>
    <row r="2491" spans="1:19" x14ac:dyDescent="0.25">
      <c r="A2491">
        <v>2490</v>
      </c>
      <c r="B2491" s="1">
        <v>43825</v>
      </c>
      <c r="C2491" s="1">
        <v>43827</v>
      </c>
      <c r="D2491" s="1">
        <v>43857</v>
      </c>
      <c r="E2491" s="1">
        <v>43860</v>
      </c>
      <c r="F2491">
        <v>1</v>
      </c>
      <c r="G2491">
        <v>6</v>
      </c>
      <c r="H2491">
        <v>165</v>
      </c>
      <c r="I2491" s="6">
        <v>0</v>
      </c>
      <c r="J2491">
        <v>4</v>
      </c>
      <c r="K2491" t="str">
        <f>_xlfn.XLOOKUP(fCompras!F2491,dComprador!$A$2:$A$7,dComprador!$B$2:$B$7)</f>
        <v>Alon</v>
      </c>
      <c r="L2491" t="str">
        <f>_xlfn.XLOOKUP(J2491,dFornecedor!$A$2:$A$6,dFornecedor!$B$2:$B$6)</f>
        <v>AlphaOmega</v>
      </c>
      <c r="M2491" t="str">
        <f>_xlfn.XLOOKUP(G2491,dMateriaPrima!$A$2:$A$12,dMateriaPrima!$B$2:$B$12)</f>
        <v>Fio Algodão</v>
      </c>
      <c r="N2491" s="2">
        <f>_xlfn.XLOOKUP(G2491,dMateriaPrima!$A$2:$A$12,dMateriaPrima!$C$2:$C$12)</f>
        <v>55.9</v>
      </c>
      <c r="O2491" s="3">
        <f t="shared" si="190"/>
        <v>9223.5</v>
      </c>
      <c r="P2491" s="4">
        <f t="shared" si="191"/>
        <v>0</v>
      </c>
      <c r="Q2491" s="3">
        <f t="shared" si="192"/>
        <v>9223.5</v>
      </c>
      <c r="R2491" t="str">
        <f t="shared" si="193"/>
        <v>Em atraso</v>
      </c>
      <c r="S2491" s="5">
        <f t="shared" si="194"/>
        <v>3</v>
      </c>
    </row>
    <row r="2492" spans="1:19" x14ac:dyDescent="0.25">
      <c r="A2492">
        <v>2491</v>
      </c>
      <c r="B2492" s="1">
        <v>43825</v>
      </c>
      <c r="C2492" s="1">
        <v>43837</v>
      </c>
      <c r="D2492" s="1">
        <v>43848</v>
      </c>
      <c r="E2492" s="1">
        <v>43850</v>
      </c>
      <c r="F2492">
        <v>1</v>
      </c>
      <c r="G2492">
        <v>9</v>
      </c>
      <c r="H2492">
        <v>26</v>
      </c>
      <c r="I2492" s="6">
        <v>0</v>
      </c>
      <c r="J2492">
        <v>1</v>
      </c>
      <c r="K2492" t="str">
        <f>_xlfn.XLOOKUP(fCompras!F2492,dComprador!$A$2:$A$7,dComprador!$B$2:$B$7)</f>
        <v>Alon</v>
      </c>
      <c r="L2492" t="str">
        <f>_xlfn.XLOOKUP(J2492,dFornecedor!$A$2:$A$6,dFornecedor!$B$2:$B$6)</f>
        <v>NorthShore</v>
      </c>
      <c r="M2492" t="str">
        <f>_xlfn.XLOOKUP(G2492,dMateriaPrima!$A$2:$A$12,dMateriaPrima!$B$2:$B$12)</f>
        <v>Couro</v>
      </c>
      <c r="N2492" s="2">
        <f>_xlfn.XLOOKUP(G2492,dMateriaPrima!$A$2:$A$12,dMateriaPrima!$C$2:$C$12)</f>
        <v>4.4000000000000004</v>
      </c>
      <c r="O2492" s="3">
        <f t="shared" si="190"/>
        <v>114.4</v>
      </c>
      <c r="P2492" s="4">
        <f t="shared" si="191"/>
        <v>0</v>
      </c>
      <c r="Q2492" s="3">
        <f t="shared" si="192"/>
        <v>114.4</v>
      </c>
      <c r="R2492" t="str">
        <f t="shared" si="193"/>
        <v>Em atraso</v>
      </c>
      <c r="S2492" s="5">
        <f t="shared" si="194"/>
        <v>2</v>
      </c>
    </row>
    <row r="2493" spans="1:19" x14ac:dyDescent="0.25">
      <c r="A2493">
        <v>2492</v>
      </c>
      <c r="B2493" s="1">
        <v>43826</v>
      </c>
      <c r="C2493" s="1">
        <v>43835</v>
      </c>
      <c r="D2493" s="1">
        <v>43837</v>
      </c>
      <c r="E2493" s="1">
        <v>43839</v>
      </c>
      <c r="F2493">
        <v>4</v>
      </c>
      <c r="G2493">
        <v>11</v>
      </c>
      <c r="H2493">
        <v>342</v>
      </c>
      <c r="I2493" s="6">
        <v>0.19</v>
      </c>
      <c r="J2493">
        <v>3</v>
      </c>
      <c r="K2493" t="str">
        <f>_xlfn.XLOOKUP(fCompras!F2493,dComprador!$A$2:$A$7,dComprador!$B$2:$B$7)</f>
        <v>Lira</v>
      </c>
      <c r="L2493" t="str">
        <f>_xlfn.XLOOKUP(J2493,dFornecedor!$A$2:$A$6,dFornecedor!$B$2:$B$6)</f>
        <v>StepUp</v>
      </c>
      <c r="M2493" t="str">
        <f>_xlfn.XLOOKUP(G2493,dMateriaPrima!$A$2:$A$12,dMateriaPrima!$B$2:$B$12)</f>
        <v>Papel</v>
      </c>
      <c r="N2493" s="2">
        <f>_xlfn.XLOOKUP(G2493,dMateriaPrima!$A$2:$A$12,dMateriaPrima!$C$2:$C$12)</f>
        <v>9</v>
      </c>
      <c r="O2493" s="3">
        <f t="shared" si="190"/>
        <v>3078</v>
      </c>
      <c r="P2493" s="4">
        <f t="shared" si="191"/>
        <v>584.82000000000005</v>
      </c>
      <c r="Q2493" s="3">
        <f t="shared" si="192"/>
        <v>2493.1799999999998</v>
      </c>
      <c r="R2493" t="str">
        <f t="shared" si="193"/>
        <v>Em atraso</v>
      </c>
      <c r="S2493" s="5">
        <f t="shared" si="194"/>
        <v>2</v>
      </c>
    </row>
    <row r="2494" spans="1:19" x14ac:dyDescent="0.25">
      <c r="A2494">
        <v>2493</v>
      </c>
      <c r="B2494" s="1">
        <v>43826</v>
      </c>
      <c r="C2494" s="1">
        <v>43833</v>
      </c>
      <c r="D2494" s="1">
        <v>43835</v>
      </c>
      <c r="E2494" s="1">
        <v>43841</v>
      </c>
      <c r="F2494">
        <v>4</v>
      </c>
      <c r="G2494">
        <v>1</v>
      </c>
      <c r="H2494">
        <v>174</v>
      </c>
      <c r="I2494" s="6">
        <v>0</v>
      </c>
      <c r="J2494">
        <v>2</v>
      </c>
      <c r="K2494" t="str">
        <f>_xlfn.XLOOKUP(fCompras!F2494,dComprador!$A$2:$A$7,dComprador!$B$2:$B$7)</f>
        <v>Lira</v>
      </c>
      <c r="L2494" t="str">
        <f>_xlfn.XLOOKUP(J2494,dFornecedor!$A$2:$A$6,dFornecedor!$B$2:$B$6)</f>
        <v>Minerva</v>
      </c>
      <c r="M2494" t="str">
        <f>_xlfn.XLOOKUP(G2494,dMateriaPrima!$A$2:$A$12,dMateriaPrima!$B$2:$B$12)</f>
        <v>Tecido</v>
      </c>
      <c r="N2494" s="2">
        <f>_xlfn.XLOOKUP(G2494,dMateriaPrima!$A$2:$A$12,dMateriaPrima!$C$2:$C$12)</f>
        <v>18</v>
      </c>
      <c r="O2494" s="3">
        <f t="shared" si="190"/>
        <v>3132</v>
      </c>
      <c r="P2494" s="4">
        <f t="shared" si="191"/>
        <v>0</v>
      </c>
      <c r="Q2494" s="3">
        <f t="shared" si="192"/>
        <v>3132</v>
      </c>
      <c r="R2494" t="str">
        <f t="shared" si="193"/>
        <v>Em atraso</v>
      </c>
      <c r="S2494" s="5">
        <f t="shared" si="194"/>
        <v>6</v>
      </c>
    </row>
    <row r="2495" spans="1:19" x14ac:dyDescent="0.25">
      <c r="A2495">
        <v>2494</v>
      </c>
      <c r="B2495" s="1">
        <v>43826</v>
      </c>
      <c r="C2495" s="1">
        <v>43832</v>
      </c>
      <c r="D2495" s="1">
        <v>43834</v>
      </c>
      <c r="E2495" s="1">
        <v>43834</v>
      </c>
      <c r="F2495">
        <v>4</v>
      </c>
      <c r="G2495">
        <v>9</v>
      </c>
      <c r="H2495">
        <v>189</v>
      </c>
      <c r="I2495" s="6">
        <v>0</v>
      </c>
      <c r="J2495">
        <v>1</v>
      </c>
      <c r="K2495" t="str">
        <f>_xlfn.XLOOKUP(fCompras!F2495,dComprador!$A$2:$A$7,dComprador!$B$2:$B$7)</f>
        <v>Lira</v>
      </c>
      <c r="L2495" t="str">
        <f>_xlfn.XLOOKUP(J2495,dFornecedor!$A$2:$A$6,dFornecedor!$B$2:$B$6)</f>
        <v>NorthShore</v>
      </c>
      <c r="M2495" t="str">
        <f>_xlfn.XLOOKUP(G2495,dMateriaPrima!$A$2:$A$12,dMateriaPrima!$B$2:$B$12)</f>
        <v>Couro</v>
      </c>
      <c r="N2495" s="2">
        <f>_xlfn.XLOOKUP(G2495,dMateriaPrima!$A$2:$A$12,dMateriaPrima!$C$2:$C$12)</f>
        <v>4.4000000000000004</v>
      </c>
      <c r="O2495" s="3">
        <f t="shared" si="190"/>
        <v>831.6</v>
      </c>
      <c r="P2495" s="4">
        <f t="shared" si="191"/>
        <v>0</v>
      </c>
      <c r="Q2495" s="3">
        <f t="shared" si="192"/>
        <v>831.6</v>
      </c>
      <c r="R2495" t="str">
        <f t="shared" si="193"/>
        <v>No prazo</v>
      </c>
      <c r="S2495" s="5">
        <f t="shared" si="194"/>
        <v>0</v>
      </c>
    </row>
    <row r="2496" spans="1:19" x14ac:dyDescent="0.25">
      <c r="A2496">
        <v>2495</v>
      </c>
      <c r="B2496" s="1">
        <v>43826</v>
      </c>
      <c r="C2496" s="1">
        <v>43826</v>
      </c>
      <c r="D2496" s="1">
        <v>43848</v>
      </c>
      <c r="E2496" s="1">
        <v>43849</v>
      </c>
      <c r="F2496">
        <v>1</v>
      </c>
      <c r="G2496">
        <v>11</v>
      </c>
      <c r="H2496">
        <v>146</v>
      </c>
      <c r="I2496" s="6">
        <v>0</v>
      </c>
      <c r="J2496">
        <v>2</v>
      </c>
      <c r="K2496" t="str">
        <f>_xlfn.XLOOKUP(fCompras!F2496,dComprador!$A$2:$A$7,dComprador!$B$2:$B$7)</f>
        <v>Alon</v>
      </c>
      <c r="L2496" t="str">
        <f>_xlfn.XLOOKUP(J2496,dFornecedor!$A$2:$A$6,dFornecedor!$B$2:$B$6)</f>
        <v>Minerva</v>
      </c>
      <c r="M2496" t="str">
        <f>_xlfn.XLOOKUP(G2496,dMateriaPrima!$A$2:$A$12,dMateriaPrima!$B$2:$B$12)</f>
        <v>Papel</v>
      </c>
      <c r="N2496" s="2">
        <f>_xlfn.XLOOKUP(G2496,dMateriaPrima!$A$2:$A$12,dMateriaPrima!$C$2:$C$12)</f>
        <v>9</v>
      </c>
      <c r="O2496" s="3">
        <f t="shared" si="190"/>
        <v>1314</v>
      </c>
      <c r="P2496" s="4">
        <f t="shared" si="191"/>
        <v>0</v>
      </c>
      <c r="Q2496" s="3">
        <f t="shared" si="192"/>
        <v>1314</v>
      </c>
      <c r="R2496" t="str">
        <f t="shared" si="193"/>
        <v>Em atraso</v>
      </c>
      <c r="S2496" s="5">
        <f t="shared" si="194"/>
        <v>1</v>
      </c>
    </row>
    <row r="2497" spans="1:19" x14ac:dyDescent="0.25">
      <c r="A2497">
        <v>2496</v>
      </c>
      <c r="B2497" s="1">
        <v>43827</v>
      </c>
      <c r="C2497" s="1">
        <v>43828</v>
      </c>
      <c r="D2497" s="1">
        <v>43856</v>
      </c>
      <c r="E2497" s="1">
        <v>43859</v>
      </c>
      <c r="F2497">
        <v>1</v>
      </c>
      <c r="G2497">
        <v>10</v>
      </c>
      <c r="H2497">
        <v>220</v>
      </c>
      <c r="I2497" s="6">
        <v>0</v>
      </c>
      <c r="J2497">
        <v>3</v>
      </c>
      <c r="K2497" t="str">
        <f>_xlfn.XLOOKUP(fCompras!F2497,dComprador!$A$2:$A$7,dComprador!$B$2:$B$7)</f>
        <v>Alon</v>
      </c>
      <c r="L2497" t="str">
        <f>_xlfn.XLOOKUP(J2497,dFornecedor!$A$2:$A$6,dFornecedor!$B$2:$B$6)</f>
        <v>StepUp</v>
      </c>
      <c r="M2497" t="str">
        <f>_xlfn.XLOOKUP(G2497,dMateriaPrima!$A$2:$A$12,dMateriaPrima!$B$2:$B$12)</f>
        <v>Pedra Britada</v>
      </c>
      <c r="N2497" s="2">
        <f>_xlfn.XLOOKUP(G2497,dMateriaPrima!$A$2:$A$12,dMateriaPrima!$C$2:$C$12)</f>
        <v>56</v>
      </c>
      <c r="O2497" s="3">
        <f t="shared" si="190"/>
        <v>12320</v>
      </c>
      <c r="P2497" s="4">
        <f t="shared" si="191"/>
        <v>0</v>
      </c>
      <c r="Q2497" s="3">
        <f t="shared" si="192"/>
        <v>12320</v>
      </c>
      <c r="R2497" t="str">
        <f t="shared" si="193"/>
        <v>Em atraso</v>
      </c>
      <c r="S2497" s="5">
        <f t="shared" si="194"/>
        <v>3</v>
      </c>
    </row>
    <row r="2498" spans="1:19" x14ac:dyDescent="0.25">
      <c r="A2498">
        <v>2497</v>
      </c>
      <c r="B2498" s="1">
        <v>43827</v>
      </c>
      <c r="C2498" s="1">
        <v>43827</v>
      </c>
      <c r="D2498" s="1">
        <v>43833</v>
      </c>
      <c r="E2498" s="1">
        <v>43836</v>
      </c>
      <c r="F2498">
        <v>4</v>
      </c>
      <c r="G2498">
        <v>11</v>
      </c>
      <c r="H2498">
        <v>138</v>
      </c>
      <c r="I2498" s="6">
        <v>0</v>
      </c>
      <c r="J2498">
        <v>2</v>
      </c>
      <c r="K2498" t="str">
        <f>_xlfn.XLOOKUP(fCompras!F2498,dComprador!$A$2:$A$7,dComprador!$B$2:$B$7)</f>
        <v>Lira</v>
      </c>
      <c r="L2498" t="str">
        <f>_xlfn.XLOOKUP(J2498,dFornecedor!$A$2:$A$6,dFornecedor!$B$2:$B$6)</f>
        <v>Minerva</v>
      </c>
      <c r="M2498" t="str">
        <f>_xlfn.XLOOKUP(G2498,dMateriaPrima!$A$2:$A$12,dMateriaPrima!$B$2:$B$12)</f>
        <v>Papel</v>
      </c>
      <c r="N2498" s="2">
        <f>_xlfn.XLOOKUP(G2498,dMateriaPrima!$A$2:$A$12,dMateriaPrima!$C$2:$C$12)</f>
        <v>9</v>
      </c>
      <c r="O2498" s="3">
        <f t="shared" si="190"/>
        <v>1242</v>
      </c>
      <c r="P2498" s="4">
        <f t="shared" si="191"/>
        <v>0</v>
      </c>
      <c r="Q2498" s="3">
        <f t="shared" si="192"/>
        <v>1242</v>
      </c>
      <c r="R2498" t="str">
        <f t="shared" si="193"/>
        <v>Em atraso</v>
      </c>
      <c r="S2498" s="5">
        <f t="shared" si="194"/>
        <v>3</v>
      </c>
    </row>
    <row r="2499" spans="1:19" x14ac:dyDescent="0.25">
      <c r="A2499">
        <v>2498</v>
      </c>
      <c r="B2499" s="1">
        <v>43827</v>
      </c>
      <c r="C2499" s="1">
        <v>43835</v>
      </c>
      <c r="D2499" s="1">
        <v>43836</v>
      </c>
      <c r="E2499" s="1">
        <v>43838</v>
      </c>
      <c r="F2499">
        <v>4</v>
      </c>
      <c r="G2499">
        <v>4</v>
      </c>
      <c r="H2499">
        <v>539</v>
      </c>
      <c r="I2499" s="6">
        <v>0</v>
      </c>
      <c r="J2499">
        <v>2</v>
      </c>
      <c r="K2499" t="str">
        <f>_xlfn.XLOOKUP(fCompras!F2499,dComprador!$A$2:$A$7,dComprador!$B$2:$B$7)</f>
        <v>Lira</v>
      </c>
      <c r="L2499" t="str">
        <f>_xlfn.XLOOKUP(J2499,dFornecedor!$A$2:$A$6,dFornecedor!$B$2:$B$6)</f>
        <v>Minerva</v>
      </c>
      <c r="M2499" t="str">
        <f>_xlfn.XLOOKUP(G2499,dMateriaPrima!$A$2:$A$12,dMateriaPrima!$B$2:$B$12)</f>
        <v>Madeira</v>
      </c>
      <c r="N2499" s="2">
        <f>_xlfn.XLOOKUP(G2499,dMateriaPrima!$A$2:$A$12,dMateriaPrima!$C$2:$C$12)</f>
        <v>168</v>
      </c>
      <c r="O2499" s="3">
        <f t="shared" ref="O2499:O2562" si="195">PRODUCT(H2499,N2499)</f>
        <v>90552</v>
      </c>
      <c r="P2499" s="4">
        <f t="shared" ref="P2499:P2562" si="196">PRODUCT(O2499,I2499)</f>
        <v>0</v>
      </c>
      <c r="Q2499" s="3">
        <f t="shared" ref="Q2499:Q2562" si="197">O2499-P2499</f>
        <v>90552</v>
      </c>
      <c r="R2499" t="str">
        <f t="shared" ref="R2499:R2562" si="198">IF(E2499&lt;=D2499,"No prazo",IF(E2499&gt;D2499,"Em atraso"))</f>
        <v>Em atraso</v>
      </c>
      <c r="S2499" s="5">
        <f t="shared" ref="S2499:S2562" si="199">IF(E2499 &gt;D2499, E2499-D2499,0)</f>
        <v>2</v>
      </c>
    </row>
    <row r="2500" spans="1:19" x14ac:dyDescent="0.25">
      <c r="A2500">
        <v>2499</v>
      </c>
      <c r="B2500" s="1">
        <v>43827</v>
      </c>
      <c r="C2500" s="1">
        <v>43832</v>
      </c>
      <c r="D2500" s="1">
        <v>43832</v>
      </c>
      <c r="E2500" s="1">
        <v>43833</v>
      </c>
      <c r="F2500">
        <v>4</v>
      </c>
      <c r="G2500">
        <v>1</v>
      </c>
      <c r="H2500">
        <v>341</v>
      </c>
      <c r="I2500" s="6">
        <v>0</v>
      </c>
      <c r="J2500">
        <v>1</v>
      </c>
      <c r="K2500" t="str">
        <f>_xlfn.XLOOKUP(fCompras!F2500,dComprador!$A$2:$A$7,dComprador!$B$2:$B$7)</f>
        <v>Lira</v>
      </c>
      <c r="L2500" t="str">
        <f>_xlfn.XLOOKUP(J2500,dFornecedor!$A$2:$A$6,dFornecedor!$B$2:$B$6)</f>
        <v>NorthShore</v>
      </c>
      <c r="M2500" t="str">
        <f>_xlfn.XLOOKUP(G2500,dMateriaPrima!$A$2:$A$12,dMateriaPrima!$B$2:$B$12)</f>
        <v>Tecido</v>
      </c>
      <c r="N2500" s="2">
        <f>_xlfn.XLOOKUP(G2500,dMateriaPrima!$A$2:$A$12,dMateriaPrima!$C$2:$C$12)</f>
        <v>18</v>
      </c>
      <c r="O2500" s="3">
        <f t="shared" si="195"/>
        <v>6138</v>
      </c>
      <c r="P2500" s="4">
        <f t="shared" si="196"/>
        <v>0</v>
      </c>
      <c r="Q2500" s="3">
        <f t="shared" si="197"/>
        <v>6138</v>
      </c>
      <c r="R2500" t="str">
        <f t="shared" si="198"/>
        <v>Em atraso</v>
      </c>
      <c r="S2500" s="5">
        <f t="shared" si="199"/>
        <v>1</v>
      </c>
    </row>
    <row r="2501" spans="1:19" x14ac:dyDescent="0.25">
      <c r="A2501">
        <v>2500</v>
      </c>
      <c r="B2501" s="1">
        <v>43827</v>
      </c>
      <c r="C2501" s="1">
        <v>43837</v>
      </c>
      <c r="D2501" s="1">
        <v>43838</v>
      </c>
      <c r="E2501" s="1">
        <v>43841</v>
      </c>
      <c r="F2501">
        <v>4</v>
      </c>
      <c r="G2501">
        <v>11</v>
      </c>
      <c r="H2501">
        <v>159</v>
      </c>
      <c r="I2501" s="6">
        <v>0</v>
      </c>
      <c r="J2501">
        <v>3</v>
      </c>
      <c r="K2501" t="str">
        <f>_xlfn.XLOOKUP(fCompras!F2501,dComprador!$A$2:$A$7,dComprador!$B$2:$B$7)</f>
        <v>Lira</v>
      </c>
      <c r="L2501" t="str">
        <f>_xlfn.XLOOKUP(J2501,dFornecedor!$A$2:$A$6,dFornecedor!$B$2:$B$6)</f>
        <v>StepUp</v>
      </c>
      <c r="M2501" t="str">
        <f>_xlfn.XLOOKUP(G2501,dMateriaPrima!$A$2:$A$12,dMateriaPrima!$B$2:$B$12)</f>
        <v>Papel</v>
      </c>
      <c r="N2501" s="2">
        <f>_xlfn.XLOOKUP(G2501,dMateriaPrima!$A$2:$A$12,dMateriaPrima!$C$2:$C$12)</f>
        <v>9</v>
      </c>
      <c r="O2501" s="3">
        <f t="shared" si="195"/>
        <v>1431</v>
      </c>
      <c r="P2501" s="4">
        <f t="shared" si="196"/>
        <v>0</v>
      </c>
      <c r="Q2501" s="3">
        <f t="shared" si="197"/>
        <v>1431</v>
      </c>
      <c r="R2501" t="str">
        <f t="shared" si="198"/>
        <v>Em atraso</v>
      </c>
      <c r="S2501" s="5">
        <f t="shared" si="199"/>
        <v>3</v>
      </c>
    </row>
    <row r="2502" spans="1:19" x14ac:dyDescent="0.25">
      <c r="A2502">
        <v>2501</v>
      </c>
      <c r="B2502" s="1">
        <v>43827</v>
      </c>
      <c r="C2502" s="1">
        <v>43827</v>
      </c>
      <c r="D2502" s="1">
        <v>43844</v>
      </c>
      <c r="E2502" s="1">
        <v>43846</v>
      </c>
      <c r="F2502">
        <v>1</v>
      </c>
      <c r="G2502">
        <v>4</v>
      </c>
      <c r="H2502">
        <v>292</v>
      </c>
      <c r="I2502" s="6">
        <v>0.26</v>
      </c>
      <c r="J2502">
        <v>2</v>
      </c>
      <c r="K2502" t="str">
        <f>_xlfn.XLOOKUP(fCompras!F2502,dComprador!$A$2:$A$7,dComprador!$B$2:$B$7)</f>
        <v>Alon</v>
      </c>
      <c r="L2502" t="str">
        <f>_xlfn.XLOOKUP(J2502,dFornecedor!$A$2:$A$6,dFornecedor!$B$2:$B$6)</f>
        <v>Minerva</v>
      </c>
      <c r="M2502" t="str">
        <f>_xlfn.XLOOKUP(G2502,dMateriaPrima!$A$2:$A$12,dMateriaPrima!$B$2:$B$12)</f>
        <v>Madeira</v>
      </c>
      <c r="N2502" s="2">
        <f>_xlfn.XLOOKUP(G2502,dMateriaPrima!$A$2:$A$12,dMateriaPrima!$C$2:$C$12)</f>
        <v>168</v>
      </c>
      <c r="O2502" s="3">
        <f t="shared" si="195"/>
        <v>49056</v>
      </c>
      <c r="P2502" s="4">
        <f t="shared" si="196"/>
        <v>12754.560000000001</v>
      </c>
      <c r="Q2502" s="3">
        <f t="shared" si="197"/>
        <v>36301.440000000002</v>
      </c>
      <c r="R2502" t="str">
        <f t="shared" si="198"/>
        <v>Em atraso</v>
      </c>
      <c r="S2502" s="5">
        <f t="shared" si="199"/>
        <v>2</v>
      </c>
    </row>
    <row r="2503" spans="1:19" x14ac:dyDescent="0.25">
      <c r="A2503">
        <v>2502</v>
      </c>
      <c r="B2503" s="1">
        <v>43827</v>
      </c>
      <c r="C2503" s="1">
        <v>43836</v>
      </c>
      <c r="D2503" s="1">
        <v>43845</v>
      </c>
      <c r="E2503" s="1">
        <v>43846</v>
      </c>
      <c r="F2503">
        <v>1</v>
      </c>
      <c r="G2503">
        <v>9</v>
      </c>
      <c r="H2503">
        <v>572</v>
      </c>
      <c r="I2503" s="6">
        <v>0</v>
      </c>
      <c r="J2503">
        <v>2</v>
      </c>
      <c r="K2503" t="str">
        <f>_xlfn.XLOOKUP(fCompras!F2503,dComprador!$A$2:$A$7,dComprador!$B$2:$B$7)</f>
        <v>Alon</v>
      </c>
      <c r="L2503" t="str">
        <f>_xlfn.XLOOKUP(J2503,dFornecedor!$A$2:$A$6,dFornecedor!$B$2:$B$6)</f>
        <v>Minerva</v>
      </c>
      <c r="M2503" t="str">
        <f>_xlfn.XLOOKUP(G2503,dMateriaPrima!$A$2:$A$12,dMateriaPrima!$B$2:$B$12)</f>
        <v>Couro</v>
      </c>
      <c r="N2503" s="2">
        <f>_xlfn.XLOOKUP(G2503,dMateriaPrima!$A$2:$A$12,dMateriaPrima!$C$2:$C$12)</f>
        <v>4.4000000000000004</v>
      </c>
      <c r="O2503" s="3">
        <f t="shared" si="195"/>
        <v>2516.8000000000002</v>
      </c>
      <c r="P2503" s="4">
        <f t="shared" si="196"/>
        <v>0</v>
      </c>
      <c r="Q2503" s="3">
        <f t="shared" si="197"/>
        <v>2516.8000000000002</v>
      </c>
      <c r="R2503" t="str">
        <f t="shared" si="198"/>
        <v>Em atraso</v>
      </c>
      <c r="S2503" s="5">
        <f t="shared" si="199"/>
        <v>1</v>
      </c>
    </row>
    <row r="2504" spans="1:19" x14ac:dyDescent="0.25">
      <c r="A2504">
        <v>2503</v>
      </c>
      <c r="B2504" s="1">
        <v>43827</v>
      </c>
      <c r="C2504" s="1">
        <v>43831</v>
      </c>
      <c r="D2504" s="1">
        <v>43860</v>
      </c>
      <c r="E2504" s="1">
        <v>43859</v>
      </c>
      <c r="F2504">
        <v>1</v>
      </c>
      <c r="G2504">
        <v>7</v>
      </c>
      <c r="H2504">
        <v>96</v>
      </c>
      <c r="I2504" s="6">
        <v>0</v>
      </c>
      <c r="J2504">
        <v>5</v>
      </c>
      <c r="K2504" t="str">
        <f>_xlfn.XLOOKUP(fCompras!F2504,dComprador!$A$2:$A$7,dComprador!$B$2:$B$7)</f>
        <v>Alon</v>
      </c>
      <c r="L2504" t="str">
        <f>_xlfn.XLOOKUP(J2504,dFornecedor!$A$2:$A$6,dFornecedor!$B$2:$B$6)</f>
        <v>Atlas</v>
      </c>
      <c r="M2504" t="str">
        <f>_xlfn.XLOOKUP(G2504,dMateriaPrima!$A$2:$A$12,dMateriaPrima!$B$2:$B$12)</f>
        <v>Poliéster</v>
      </c>
      <c r="N2504" s="2">
        <f>_xlfn.XLOOKUP(G2504,dMateriaPrima!$A$2:$A$12,dMateriaPrima!$C$2:$C$12)</f>
        <v>8</v>
      </c>
      <c r="O2504" s="3">
        <f t="shared" si="195"/>
        <v>768</v>
      </c>
      <c r="P2504" s="4">
        <f t="shared" si="196"/>
        <v>0</v>
      </c>
      <c r="Q2504" s="3">
        <f t="shared" si="197"/>
        <v>768</v>
      </c>
      <c r="R2504" t="str">
        <f t="shared" si="198"/>
        <v>No prazo</v>
      </c>
      <c r="S2504" s="5">
        <f t="shared" si="199"/>
        <v>0</v>
      </c>
    </row>
    <row r="2505" spans="1:19" x14ac:dyDescent="0.25">
      <c r="A2505">
        <v>2504</v>
      </c>
      <c r="B2505" s="1">
        <v>43827</v>
      </c>
      <c r="C2505" s="1">
        <v>43827</v>
      </c>
      <c r="D2505" s="1">
        <v>43861</v>
      </c>
      <c r="E2505" s="1">
        <v>43861</v>
      </c>
      <c r="F2505">
        <v>1</v>
      </c>
      <c r="G2505">
        <v>5</v>
      </c>
      <c r="H2505">
        <v>27</v>
      </c>
      <c r="I2505" s="6">
        <v>0</v>
      </c>
      <c r="J2505">
        <v>2</v>
      </c>
      <c r="K2505" t="str">
        <f>_xlfn.XLOOKUP(fCompras!F2505,dComprador!$A$2:$A$7,dComprador!$B$2:$B$7)</f>
        <v>Alon</v>
      </c>
      <c r="L2505" t="str">
        <f>_xlfn.XLOOKUP(J2505,dFornecedor!$A$2:$A$6,dFornecedor!$B$2:$B$6)</f>
        <v>Minerva</v>
      </c>
      <c r="M2505" t="str">
        <f>_xlfn.XLOOKUP(G2505,dMateriaPrima!$A$2:$A$12,dMateriaPrima!$B$2:$B$12)</f>
        <v>Areia</v>
      </c>
      <c r="N2505" s="2">
        <f>_xlfn.XLOOKUP(G2505,dMateriaPrima!$A$2:$A$12,dMateriaPrima!$C$2:$C$12)</f>
        <v>3.59</v>
      </c>
      <c r="O2505" s="3">
        <f t="shared" si="195"/>
        <v>96.929999999999993</v>
      </c>
      <c r="P2505" s="4">
        <f t="shared" si="196"/>
        <v>0</v>
      </c>
      <c r="Q2505" s="3">
        <f t="shared" si="197"/>
        <v>96.929999999999993</v>
      </c>
      <c r="R2505" t="str">
        <f t="shared" si="198"/>
        <v>No prazo</v>
      </c>
      <c r="S2505" s="5">
        <f t="shared" si="199"/>
        <v>0</v>
      </c>
    </row>
    <row r="2506" spans="1:19" x14ac:dyDescent="0.25">
      <c r="A2506">
        <v>2505</v>
      </c>
      <c r="B2506" s="1">
        <v>43827</v>
      </c>
      <c r="C2506" s="1">
        <v>43829</v>
      </c>
      <c r="D2506" s="1">
        <v>43849</v>
      </c>
      <c r="E2506" s="1">
        <v>43851</v>
      </c>
      <c r="F2506">
        <v>1</v>
      </c>
      <c r="G2506">
        <v>4</v>
      </c>
      <c r="H2506">
        <v>304</v>
      </c>
      <c r="I2506" s="6">
        <v>0</v>
      </c>
      <c r="J2506">
        <v>2</v>
      </c>
      <c r="K2506" t="str">
        <f>_xlfn.XLOOKUP(fCompras!F2506,dComprador!$A$2:$A$7,dComprador!$B$2:$B$7)</f>
        <v>Alon</v>
      </c>
      <c r="L2506" t="str">
        <f>_xlfn.XLOOKUP(J2506,dFornecedor!$A$2:$A$6,dFornecedor!$B$2:$B$6)</f>
        <v>Minerva</v>
      </c>
      <c r="M2506" t="str">
        <f>_xlfn.XLOOKUP(G2506,dMateriaPrima!$A$2:$A$12,dMateriaPrima!$B$2:$B$12)</f>
        <v>Madeira</v>
      </c>
      <c r="N2506" s="2">
        <f>_xlfn.XLOOKUP(G2506,dMateriaPrima!$A$2:$A$12,dMateriaPrima!$C$2:$C$12)</f>
        <v>168</v>
      </c>
      <c r="O2506" s="3">
        <f t="shared" si="195"/>
        <v>51072</v>
      </c>
      <c r="P2506" s="4">
        <f t="shared" si="196"/>
        <v>0</v>
      </c>
      <c r="Q2506" s="3">
        <f t="shared" si="197"/>
        <v>51072</v>
      </c>
      <c r="R2506" t="str">
        <f t="shared" si="198"/>
        <v>Em atraso</v>
      </c>
      <c r="S2506" s="5">
        <f t="shared" si="199"/>
        <v>2</v>
      </c>
    </row>
    <row r="2507" spans="1:19" x14ac:dyDescent="0.25">
      <c r="A2507">
        <v>2506</v>
      </c>
      <c r="B2507" s="1">
        <v>43828</v>
      </c>
      <c r="C2507" s="1">
        <v>43836</v>
      </c>
      <c r="D2507" s="1">
        <v>43859</v>
      </c>
      <c r="E2507" s="1">
        <v>43860</v>
      </c>
      <c r="F2507">
        <v>1</v>
      </c>
      <c r="G2507">
        <v>8</v>
      </c>
      <c r="H2507">
        <v>60</v>
      </c>
      <c r="I2507" s="6">
        <v>0</v>
      </c>
      <c r="J2507">
        <v>2</v>
      </c>
      <c r="K2507" t="str">
        <f>_xlfn.XLOOKUP(fCompras!F2507,dComprador!$A$2:$A$7,dComprador!$B$2:$B$7)</f>
        <v>Alon</v>
      </c>
      <c r="L2507" t="str">
        <f>_xlfn.XLOOKUP(J2507,dFornecedor!$A$2:$A$6,dFornecedor!$B$2:$B$6)</f>
        <v>Minerva</v>
      </c>
      <c r="M2507" t="str">
        <f>_xlfn.XLOOKUP(G2507,dMateriaPrima!$A$2:$A$12,dMateriaPrima!$B$2:$B$12)</f>
        <v>Cimento</v>
      </c>
      <c r="N2507" s="2">
        <f>_xlfn.XLOOKUP(G2507,dMateriaPrima!$A$2:$A$12,dMateriaPrima!$C$2:$C$12)</f>
        <v>23</v>
      </c>
      <c r="O2507" s="3">
        <f t="shared" si="195"/>
        <v>1380</v>
      </c>
      <c r="P2507" s="4">
        <f t="shared" si="196"/>
        <v>0</v>
      </c>
      <c r="Q2507" s="3">
        <f t="shared" si="197"/>
        <v>1380</v>
      </c>
      <c r="R2507" t="str">
        <f t="shared" si="198"/>
        <v>Em atraso</v>
      </c>
      <c r="S2507" s="5">
        <f t="shared" si="199"/>
        <v>1</v>
      </c>
    </row>
    <row r="2508" spans="1:19" x14ac:dyDescent="0.25">
      <c r="A2508">
        <v>2507</v>
      </c>
      <c r="B2508" s="1">
        <v>43828</v>
      </c>
      <c r="C2508" s="1">
        <v>43836</v>
      </c>
      <c r="D2508" s="1">
        <v>43861</v>
      </c>
      <c r="E2508" s="1">
        <v>43860</v>
      </c>
      <c r="F2508">
        <v>1</v>
      </c>
      <c r="G2508">
        <v>9</v>
      </c>
      <c r="H2508">
        <v>418</v>
      </c>
      <c r="I2508" s="6">
        <v>0</v>
      </c>
      <c r="J2508">
        <v>2</v>
      </c>
      <c r="K2508" t="str">
        <f>_xlfn.XLOOKUP(fCompras!F2508,dComprador!$A$2:$A$7,dComprador!$B$2:$B$7)</f>
        <v>Alon</v>
      </c>
      <c r="L2508" t="str">
        <f>_xlfn.XLOOKUP(J2508,dFornecedor!$A$2:$A$6,dFornecedor!$B$2:$B$6)</f>
        <v>Minerva</v>
      </c>
      <c r="M2508" t="str">
        <f>_xlfn.XLOOKUP(G2508,dMateriaPrima!$A$2:$A$12,dMateriaPrima!$B$2:$B$12)</f>
        <v>Couro</v>
      </c>
      <c r="N2508" s="2">
        <f>_xlfn.XLOOKUP(G2508,dMateriaPrima!$A$2:$A$12,dMateriaPrima!$C$2:$C$12)</f>
        <v>4.4000000000000004</v>
      </c>
      <c r="O2508" s="3">
        <f t="shared" si="195"/>
        <v>1839.2</v>
      </c>
      <c r="P2508" s="4">
        <f t="shared" si="196"/>
        <v>0</v>
      </c>
      <c r="Q2508" s="3">
        <f t="shared" si="197"/>
        <v>1839.2</v>
      </c>
      <c r="R2508" t="str">
        <f t="shared" si="198"/>
        <v>No prazo</v>
      </c>
      <c r="S2508" s="5">
        <f t="shared" si="199"/>
        <v>0</v>
      </c>
    </row>
    <row r="2509" spans="1:19" x14ac:dyDescent="0.25">
      <c r="A2509">
        <v>2508</v>
      </c>
      <c r="B2509" s="1">
        <v>43828</v>
      </c>
      <c r="C2509" s="1">
        <v>43834</v>
      </c>
      <c r="D2509" s="1">
        <v>43836</v>
      </c>
      <c r="E2509" s="1">
        <v>43836</v>
      </c>
      <c r="F2509">
        <v>4</v>
      </c>
      <c r="G2509">
        <v>11</v>
      </c>
      <c r="H2509">
        <v>104</v>
      </c>
      <c r="I2509" s="6">
        <v>0</v>
      </c>
      <c r="J2509">
        <v>2</v>
      </c>
      <c r="K2509" t="str">
        <f>_xlfn.XLOOKUP(fCompras!F2509,dComprador!$A$2:$A$7,dComprador!$B$2:$B$7)</f>
        <v>Lira</v>
      </c>
      <c r="L2509" t="str">
        <f>_xlfn.XLOOKUP(J2509,dFornecedor!$A$2:$A$6,dFornecedor!$B$2:$B$6)</f>
        <v>Minerva</v>
      </c>
      <c r="M2509" t="str">
        <f>_xlfn.XLOOKUP(G2509,dMateriaPrima!$A$2:$A$12,dMateriaPrima!$B$2:$B$12)</f>
        <v>Papel</v>
      </c>
      <c r="N2509" s="2">
        <f>_xlfn.XLOOKUP(G2509,dMateriaPrima!$A$2:$A$12,dMateriaPrima!$C$2:$C$12)</f>
        <v>9</v>
      </c>
      <c r="O2509" s="3">
        <f t="shared" si="195"/>
        <v>936</v>
      </c>
      <c r="P2509" s="4">
        <f t="shared" si="196"/>
        <v>0</v>
      </c>
      <c r="Q2509" s="3">
        <f t="shared" si="197"/>
        <v>936</v>
      </c>
      <c r="R2509" t="str">
        <f t="shared" si="198"/>
        <v>No prazo</v>
      </c>
      <c r="S2509" s="5">
        <f t="shared" si="199"/>
        <v>0</v>
      </c>
    </row>
    <row r="2510" spans="1:19" x14ac:dyDescent="0.25">
      <c r="A2510">
        <v>2509</v>
      </c>
      <c r="B2510" s="1">
        <v>43828</v>
      </c>
      <c r="C2510" s="1">
        <v>43828</v>
      </c>
      <c r="D2510" s="1">
        <v>43835</v>
      </c>
      <c r="E2510" s="1">
        <v>43837</v>
      </c>
      <c r="F2510">
        <v>4</v>
      </c>
      <c r="G2510">
        <v>1</v>
      </c>
      <c r="H2510">
        <v>301</v>
      </c>
      <c r="I2510" s="6">
        <v>0</v>
      </c>
      <c r="J2510">
        <v>2</v>
      </c>
      <c r="K2510" t="str">
        <f>_xlfn.XLOOKUP(fCompras!F2510,dComprador!$A$2:$A$7,dComprador!$B$2:$B$7)</f>
        <v>Lira</v>
      </c>
      <c r="L2510" t="str">
        <f>_xlfn.XLOOKUP(J2510,dFornecedor!$A$2:$A$6,dFornecedor!$B$2:$B$6)</f>
        <v>Minerva</v>
      </c>
      <c r="M2510" t="str">
        <f>_xlfn.XLOOKUP(G2510,dMateriaPrima!$A$2:$A$12,dMateriaPrima!$B$2:$B$12)</f>
        <v>Tecido</v>
      </c>
      <c r="N2510" s="2">
        <f>_xlfn.XLOOKUP(G2510,dMateriaPrima!$A$2:$A$12,dMateriaPrima!$C$2:$C$12)</f>
        <v>18</v>
      </c>
      <c r="O2510" s="3">
        <f t="shared" si="195"/>
        <v>5418</v>
      </c>
      <c r="P2510" s="4">
        <f t="shared" si="196"/>
        <v>0</v>
      </c>
      <c r="Q2510" s="3">
        <f t="shared" si="197"/>
        <v>5418</v>
      </c>
      <c r="R2510" t="str">
        <f t="shared" si="198"/>
        <v>Em atraso</v>
      </c>
      <c r="S2510" s="5">
        <f t="shared" si="199"/>
        <v>2</v>
      </c>
    </row>
    <row r="2511" spans="1:19" x14ac:dyDescent="0.25">
      <c r="A2511">
        <v>2510</v>
      </c>
      <c r="B2511" s="1">
        <v>43828</v>
      </c>
      <c r="C2511" s="1">
        <v>43828</v>
      </c>
      <c r="D2511" s="1">
        <v>43834</v>
      </c>
      <c r="E2511" s="1">
        <v>43836</v>
      </c>
      <c r="F2511">
        <v>4</v>
      </c>
      <c r="G2511">
        <v>4</v>
      </c>
      <c r="H2511">
        <v>218</v>
      </c>
      <c r="I2511" s="6">
        <v>0</v>
      </c>
      <c r="J2511">
        <v>2</v>
      </c>
      <c r="K2511" t="str">
        <f>_xlfn.XLOOKUP(fCompras!F2511,dComprador!$A$2:$A$7,dComprador!$B$2:$B$7)</f>
        <v>Lira</v>
      </c>
      <c r="L2511" t="str">
        <f>_xlfn.XLOOKUP(J2511,dFornecedor!$A$2:$A$6,dFornecedor!$B$2:$B$6)</f>
        <v>Minerva</v>
      </c>
      <c r="M2511" t="str">
        <f>_xlfn.XLOOKUP(G2511,dMateriaPrima!$A$2:$A$12,dMateriaPrima!$B$2:$B$12)</f>
        <v>Madeira</v>
      </c>
      <c r="N2511" s="2">
        <f>_xlfn.XLOOKUP(G2511,dMateriaPrima!$A$2:$A$12,dMateriaPrima!$C$2:$C$12)</f>
        <v>168</v>
      </c>
      <c r="O2511" s="3">
        <f t="shared" si="195"/>
        <v>36624</v>
      </c>
      <c r="P2511" s="4">
        <f t="shared" si="196"/>
        <v>0</v>
      </c>
      <c r="Q2511" s="3">
        <f t="shared" si="197"/>
        <v>36624</v>
      </c>
      <c r="R2511" t="str">
        <f t="shared" si="198"/>
        <v>Em atraso</v>
      </c>
      <c r="S2511" s="5">
        <f t="shared" si="199"/>
        <v>2</v>
      </c>
    </row>
    <row r="2512" spans="1:19" x14ac:dyDescent="0.25">
      <c r="A2512">
        <v>2511</v>
      </c>
      <c r="B2512" s="1">
        <v>43828</v>
      </c>
      <c r="C2512" s="1">
        <v>43836</v>
      </c>
      <c r="D2512" s="1">
        <v>43838</v>
      </c>
      <c r="E2512" s="1">
        <v>43840</v>
      </c>
      <c r="F2512">
        <v>4</v>
      </c>
      <c r="G2512">
        <v>6</v>
      </c>
      <c r="H2512">
        <v>348</v>
      </c>
      <c r="I2512" s="6">
        <v>0</v>
      </c>
      <c r="J2512">
        <v>2</v>
      </c>
      <c r="K2512" t="str">
        <f>_xlfn.XLOOKUP(fCompras!F2512,dComprador!$A$2:$A$7,dComprador!$B$2:$B$7)</f>
        <v>Lira</v>
      </c>
      <c r="L2512" t="str">
        <f>_xlfn.XLOOKUP(J2512,dFornecedor!$A$2:$A$6,dFornecedor!$B$2:$B$6)</f>
        <v>Minerva</v>
      </c>
      <c r="M2512" t="str">
        <f>_xlfn.XLOOKUP(G2512,dMateriaPrima!$A$2:$A$12,dMateriaPrima!$B$2:$B$12)</f>
        <v>Fio Algodão</v>
      </c>
      <c r="N2512" s="2">
        <f>_xlfn.XLOOKUP(G2512,dMateriaPrima!$A$2:$A$12,dMateriaPrima!$C$2:$C$12)</f>
        <v>55.9</v>
      </c>
      <c r="O2512" s="3">
        <f t="shared" si="195"/>
        <v>19453.2</v>
      </c>
      <c r="P2512" s="4">
        <f t="shared" si="196"/>
        <v>0</v>
      </c>
      <c r="Q2512" s="3">
        <f t="shared" si="197"/>
        <v>19453.2</v>
      </c>
      <c r="R2512" t="str">
        <f t="shared" si="198"/>
        <v>Em atraso</v>
      </c>
      <c r="S2512" s="5">
        <f t="shared" si="199"/>
        <v>2</v>
      </c>
    </row>
    <row r="2513" spans="1:19" x14ac:dyDescent="0.25">
      <c r="A2513">
        <v>2512</v>
      </c>
      <c r="B2513" s="1">
        <v>43828</v>
      </c>
      <c r="C2513" s="1">
        <v>43831</v>
      </c>
      <c r="D2513" s="1">
        <v>43846</v>
      </c>
      <c r="E2513" s="1">
        <v>43849</v>
      </c>
      <c r="F2513">
        <v>1</v>
      </c>
      <c r="G2513">
        <v>8</v>
      </c>
      <c r="H2513">
        <v>191</v>
      </c>
      <c r="I2513" s="6">
        <v>0</v>
      </c>
      <c r="J2513">
        <v>3</v>
      </c>
      <c r="K2513" t="str">
        <f>_xlfn.XLOOKUP(fCompras!F2513,dComprador!$A$2:$A$7,dComprador!$B$2:$B$7)</f>
        <v>Alon</v>
      </c>
      <c r="L2513" t="str">
        <f>_xlfn.XLOOKUP(J2513,dFornecedor!$A$2:$A$6,dFornecedor!$B$2:$B$6)</f>
        <v>StepUp</v>
      </c>
      <c r="M2513" t="str">
        <f>_xlfn.XLOOKUP(G2513,dMateriaPrima!$A$2:$A$12,dMateriaPrima!$B$2:$B$12)</f>
        <v>Cimento</v>
      </c>
      <c r="N2513" s="2">
        <f>_xlfn.XLOOKUP(G2513,dMateriaPrima!$A$2:$A$12,dMateriaPrima!$C$2:$C$12)</f>
        <v>23</v>
      </c>
      <c r="O2513" s="3">
        <f t="shared" si="195"/>
        <v>4393</v>
      </c>
      <c r="P2513" s="4">
        <f t="shared" si="196"/>
        <v>0</v>
      </c>
      <c r="Q2513" s="3">
        <f t="shared" si="197"/>
        <v>4393</v>
      </c>
      <c r="R2513" t="str">
        <f t="shared" si="198"/>
        <v>Em atraso</v>
      </c>
      <c r="S2513" s="5">
        <f t="shared" si="199"/>
        <v>3</v>
      </c>
    </row>
    <row r="2514" spans="1:19" x14ac:dyDescent="0.25">
      <c r="A2514">
        <v>2513</v>
      </c>
      <c r="B2514" s="1">
        <v>43828</v>
      </c>
      <c r="C2514" s="1">
        <v>43829</v>
      </c>
      <c r="D2514" s="1">
        <v>43840</v>
      </c>
      <c r="E2514" s="1">
        <v>43844</v>
      </c>
      <c r="F2514">
        <v>1</v>
      </c>
      <c r="G2514">
        <v>11</v>
      </c>
      <c r="H2514">
        <v>1</v>
      </c>
      <c r="I2514" s="6">
        <v>0</v>
      </c>
      <c r="J2514">
        <v>3</v>
      </c>
      <c r="K2514" t="str">
        <f>_xlfn.XLOOKUP(fCompras!F2514,dComprador!$A$2:$A$7,dComprador!$B$2:$B$7)</f>
        <v>Alon</v>
      </c>
      <c r="L2514" t="str">
        <f>_xlfn.XLOOKUP(J2514,dFornecedor!$A$2:$A$6,dFornecedor!$B$2:$B$6)</f>
        <v>StepUp</v>
      </c>
      <c r="M2514" t="str">
        <f>_xlfn.XLOOKUP(G2514,dMateriaPrima!$A$2:$A$12,dMateriaPrima!$B$2:$B$12)</f>
        <v>Papel</v>
      </c>
      <c r="N2514" s="2">
        <f>_xlfn.XLOOKUP(G2514,dMateriaPrima!$A$2:$A$12,dMateriaPrima!$C$2:$C$12)</f>
        <v>9</v>
      </c>
      <c r="O2514" s="3">
        <f t="shared" si="195"/>
        <v>9</v>
      </c>
      <c r="P2514" s="4">
        <f t="shared" si="196"/>
        <v>0</v>
      </c>
      <c r="Q2514" s="3">
        <f t="shared" si="197"/>
        <v>9</v>
      </c>
      <c r="R2514" t="str">
        <f t="shared" si="198"/>
        <v>Em atraso</v>
      </c>
      <c r="S2514" s="5">
        <f t="shared" si="199"/>
        <v>4</v>
      </c>
    </row>
    <row r="2515" spans="1:19" x14ac:dyDescent="0.25">
      <c r="A2515">
        <v>2514</v>
      </c>
      <c r="B2515" s="1">
        <v>43828</v>
      </c>
      <c r="C2515" s="1">
        <v>43828</v>
      </c>
      <c r="D2515" s="1">
        <v>43861</v>
      </c>
      <c r="E2515" s="1">
        <v>43862</v>
      </c>
      <c r="F2515">
        <v>1</v>
      </c>
      <c r="G2515">
        <v>5</v>
      </c>
      <c r="H2515">
        <v>18</v>
      </c>
      <c r="I2515" s="6">
        <v>0</v>
      </c>
      <c r="J2515">
        <v>2</v>
      </c>
      <c r="K2515" t="str">
        <f>_xlfn.XLOOKUP(fCompras!F2515,dComprador!$A$2:$A$7,dComprador!$B$2:$B$7)</f>
        <v>Alon</v>
      </c>
      <c r="L2515" t="str">
        <f>_xlfn.XLOOKUP(J2515,dFornecedor!$A$2:$A$6,dFornecedor!$B$2:$B$6)</f>
        <v>Minerva</v>
      </c>
      <c r="M2515" t="str">
        <f>_xlfn.XLOOKUP(G2515,dMateriaPrima!$A$2:$A$12,dMateriaPrima!$B$2:$B$12)</f>
        <v>Areia</v>
      </c>
      <c r="N2515" s="2">
        <f>_xlfn.XLOOKUP(G2515,dMateriaPrima!$A$2:$A$12,dMateriaPrima!$C$2:$C$12)</f>
        <v>3.59</v>
      </c>
      <c r="O2515" s="3">
        <f t="shared" si="195"/>
        <v>64.62</v>
      </c>
      <c r="P2515" s="4">
        <f t="shared" si="196"/>
        <v>0</v>
      </c>
      <c r="Q2515" s="3">
        <f t="shared" si="197"/>
        <v>64.62</v>
      </c>
      <c r="R2515" t="str">
        <f t="shared" si="198"/>
        <v>Em atraso</v>
      </c>
      <c r="S2515" s="5">
        <f t="shared" si="199"/>
        <v>1</v>
      </c>
    </row>
    <row r="2516" spans="1:19" x14ac:dyDescent="0.25">
      <c r="A2516">
        <v>2515</v>
      </c>
      <c r="B2516" s="1">
        <v>43828</v>
      </c>
      <c r="C2516" s="1">
        <v>43837</v>
      </c>
      <c r="D2516" s="1">
        <v>43848</v>
      </c>
      <c r="E2516" s="1">
        <v>43850</v>
      </c>
      <c r="F2516">
        <v>1</v>
      </c>
      <c r="G2516">
        <v>9</v>
      </c>
      <c r="H2516">
        <v>38</v>
      </c>
      <c r="I2516" s="6">
        <v>0</v>
      </c>
      <c r="J2516">
        <v>3</v>
      </c>
      <c r="K2516" t="str">
        <f>_xlfn.XLOOKUP(fCompras!F2516,dComprador!$A$2:$A$7,dComprador!$B$2:$B$7)</f>
        <v>Alon</v>
      </c>
      <c r="L2516" t="str">
        <f>_xlfn.XLOOKUP(J2516,dFornecedor!$A$2:$A$6,dFornecedor!$B$2:$B$6)</f>
        <v>StepUp</v>
      </c>
      <c r="M2516" t="str">
        <f>_xlfn.XLOOKUP(G2516,dMateriaPrima!$A$2:$A$12,dMateriaPrima!$B$2:$B$12)</f>
        <v>Couro</v>
      </c>
      <c r="N2516" s="2">
        <f>_xlfn.XLOOKUP(G2516,dMateriaPrima!$A$2:$A$12,dMateriaPrima!$C$2:$C$12)</f>
        <v>4.4000000000000004</v>
      </c>
      <c r="O2516" s="3">
        <f t="shared" si="195"/>
        <v>167.20000000000002</v>
      </c>
      <c r="P2516" s="4">
        <f t="shared" si="196"/>
        <v>0</v>
      </c>
      <c r="Q2516" s="3">
        <f t="shared" si="197"/>
        <v>167.20000000000002</v>
      </c>
      <c r="R2516" t="str">
        <f t="shared" si="198"/>
        <v>Em atraso</v>
      </c>
      <c r="S2516" s="5">
        <f t="shared" si="199"/>
        <v>2</v>
      </c>
    </row>
    <row r="2517" spans="1:19" x14ac:dyDescent="0.25">
      <c r="A2517">
        <v>2516</v>
      </c>
      <c r="B2517" s="1">
        <v>43828</v>
      </c>
      <c r="C2517" s="1">
        <v>43841</v>
      </c>
      <c r="D2517" s="1">
        <v>43852</v>
      </c>
      <c r="E2517" s="1">
        <v>43851</v>
      </c>
      <c r="F2517">
        <v>1</v>
      </c>
      <c r="G2517">
        <v>1</v>
      </c>
      <c r="H2517">
        <v>196</v>
      </c>
      <c r="I2517" s="6">
        <v>0</v>
      </c>
      <c r="J2517">
        <v>1</v>
      </c>
      <c r="K2517" t="str">
        <f>_xlfn.XLOOKUP(fCompras!F2517,dComprador!$A$2:$A$7,dComprador!$B$2:$B$7)</f>
        <v>Alon</v>
      </c>
      <c r="L2517" t="str">
        <f>_xlfn.XLOOKUP(J2517,dFornecedor!$A$2:$A$6,dFornecedor!$B$2:$B$6)</f>
        <v>NorthShore</v>
      </c>
      <c r="M2517" t="str">
        <f>_xlfn.XLOOKUP(G2517,dMateriaPrima!$A$2:$A$12,dMateriaPrima!$B$2:$B$12)</f>
        <v>Tecido</v>
      </c>
      <c r="N2517" s="2">
        <f>_xlfn.XLOOKUP(G2517,dMateriaPrima!$A$2:$A$12,dMateriaPrima!$C$2:$C$12)</f>
        <v>18</v>
      </c>
      <c r="O2517" s="3">
        <f t="shared" si="195"/>
        <v>3528</v>
      </c>
      <c r="P2517" s="4">
        <f t="shared" si="196"/>
        <v>0</v>
      </c>
      <c r="Q2517" s="3">
        <f t="shared" si="197"/>
        <v>3528</v>
      </c>
      <c r="R2517" t="str">
        <f t="shared" si="198"/>
        <v>No prazo</v>
      </c>
      <c r="S2517" s="5">
        <f t="shared" si="199"/>
        <v>0</v>
      </c>
    </row>
    <row r="2518" spans="1:19" x14ac:dyDescent="0.25">
      <c r="A2518">
        <v>2517</v>
      </c>
      <c r="B2518" s="1">
        <v>43829</v>
      </c>
      <c r="C2518" s="1">
        <v>43834</v>
      </c>
      <c r="D2518" s="1">
        <v>43841</v>
      </c>
      <c r="E2518" s="1">
        <v>43842</v>
      </c>
      <c r="F2518">
        <v>4</v>
      </c>
      <c r="G2518">
        <v>11</v>
      </c>
      <c r="H2518">
        <v>4</v>
      </c>
      <c r="I2518" s="6">
        <v>0</v>
      </c>
      <c r="J2518">
        <v>5</v>
      </c>
      <c r="K2518" t="str">
        <f>_xlfn.XLOOKUP(fCompras!F2518,dComprador!$A$2:$A$7,dComprador!$B$2:$B$7)</f>
        <v>Lira</v>
      </c>
      <c r="L2518" t="str">
        <f>_xlfn.XLOOKUP(J2518,dFornecedor!$A$2:$A$6,dFornecedor!$B$2:$B$6)</f>
        <v>Atlas</v>
      </c>
      <c r="M2518" t="str">
        <f>_xlfn.XLOOKUP(G2518,dMateriaPrima!$A$2:$A$12,dMateriaPrima!$B$2:$B$12)</f>
        <v>Papel</v>
      </c>
      <c r="N2518" s="2">
        <f>_xlfn.XLOOKUP(G2518,dMateriaPrima!$A$2:$A$12,dMateriaPrima!$C$2:$C$12)</f>
        <v>9</v>
      </c>
      <c r="O2518" s="3">
        <f t="shared" si="195"/>
        <v>36</v>
      </c>
      <c r="P2518" s="4">
        <f t="shared" si="196"/>
        <v>0</v>
      </c>
      <c r="Q2518" s="3">
        <f t="shared" si="197"/>
        <v>36</v>
      </c>
      <c r="R2518" t="str">
        <f t="shared" si="198"/>
        <v>Em atraso</v>
      </c>
      <c r="S2518" s="5">
        <f t="shared" si="199"/>
        <v>1</v>
      </c>
    </row>
    <row r="2519" spans="1:19" x14ac:dyDescent="0.25">
      <c r="A2519">
        <v>2518</v>
      </c>
      <c r="B2519" s="1">
        <v>43829</v>
      </c>
      <c r="C2519" s="1">
        <v>43839</v>
      </c>
      <c r="D2519" s="1">
        <v>43860</v>
      </c>
      <c r="E2519" s="1">
        <v>43864</v>
      </c>
      <c r="F2519">
        <v>1</v>
      </c>
      <c r="G2519">
        <v>1</v>
      </c>
      <c r="H2519">
        <v>269</v>
      </c>
      <c r="I2519" s="6">
        <v>0</v>
      </c>
      <c r="J2519">
        <v>3</v>
      </c>
      <c r="K2519" t="str">
        <f>_xlfn.XLOOKUP(fCompras!F2519,dComprador!$A$2:$A$7,dComprador!$B$2:$B$7)</f>
        <v>Alon</v>
      </c>
      <c r="L2519" t="str">
        <f>_xlfn.XLOOKUP(J2519,dFornecedor!$A$2:$A$6,dFornecedor!$B$2:$B$6)</f>
        <v>StepUp</v>
      </c>
      <c r="M2519" t="str">
        <f>_xlfn.XLOOKUP(G2519,dMateriaPrima!$A$2:$A$12,dMateriaPrima!$B$2:$B$12)</f>
        <v>Tecido</v>
      </c>
      <c r="N2519" s="2">
        <f>_xlfn.XLOOKUP(G2519,dMateriaPrima!$A$2:$A$12,dMateriaPrima!$C$2:$C$12)</f>
        <v>18</v>
      </c>
      <c r="O2519" s="3">
        <f t="shared" si="195"/>
        <v>4842</v>
      </c>
      <c r="P2519" s="4">
        <f t="shared" si="196"/>
        <v>0</v>
      </c>
      <c r="Q2519" s="3">
        <f t="shared" si="197"/>
        <v>4842</v>
      </c>
      <c r="R2519" t="str">
        <f t="shared" si="198"/>
        <v>Em atraso</v>
      </c>
      <c r="S2519" s="5">
        <f t="shared" si="199"/>
        <v>4</v>
      </c>
    </row>
    <row r="2520" spans="1:19" x14ac:dyDescent="0.25">
      <c r="A2520">
        <v>2519</v>
      </c>
      <c r="B2520" s="1">
        <v>43829</v>
      </c>
      <c r="C2520" s="1">
        <v>43830</v>
      </c>
      <c r="D2520" s="1">
        <v>43849</v>
      </c>
      <c r="E2520" s="1">
        <v>43848</v>
      </c>
      <c r="F2520">
        <v>1</v>
      </c>
      <c r="G2520">
        <v>10</v>
      </c>
      <c r="H2520">
        <v>322</v>
      </c>
      <c r="I2520" s="6">
        <v>0</v>
      </c>
      <c r="J2520">
        <v>3</v>
      </c>
      <c r="K2520" t="str">
        <f>_xlfn.XLOOKUP(fCompras!F2520,dComprador!$A$2:$A$7,dComprador!$B$2:$B$7)</f>
        <v>Alon</v>
      </c>
      <c r="L2520" t="str">
        <f>_xlfn.XLOOKUP(J2520,dFornecedor!$A$2:$A$6,dFornecedor!$B$2:$B$6)</f>
        <v>StepUp</v>
      </c>
      <c r="M2520" t="str">
        <f>_xlfn.XLOOKUP(G2520,dMateriaPrima!$A$2:$A$12,dMateriaPrima!$B$2:$B$12)</f>
        <v>Pedra Britada</v>
      </c>
      <c r="N2520" s="2">
        <f>_xlfn.XLOOKUP(G2520,dMateriaPrima!$A$2:$A$12,dMateriaPrima!$C$2:$C$12)</f>
        <v>56</v>
      </c>
      <c r="O2520" s="3">
        <f t="shared" si="195"/>
        <v>18032</v>
      </c>
      <c r="P2520" s="4">
        <f t="shared" si="196"/>
        <v>0</v>
      </c>
      <c r="Q2520" s="3">
        <f t="shared" si="197"/>
        <v>18032</v>
      </c>
      <c r="R2520" t="str">
        <f t="shared" si="198"/>
        <v>No prazo</v>
      </c>
      <c r="S2520" s="5">
        <f t="shared" si="199"/>
        <v>0</v>
      </c>
    </row>
    <row r="2521" spans="1:19" x14ac:dyDescent="0.25">
      <c r="A2521">
        <v>2520</v>
      </c>
      <c r="B2521" s="1">
        <v>43829</v>
      </c>
      <c r="C2521" s="1">
        <v>43829</v>
      </c>
      <c r="D2521" s="1">
        <v>43846</v>
      </c>
      <c r="E2521" s="1">
        <v>43848</v>
      </c>
      <c r="F2521">
        <v>1</v>
      </c>
      <c r="G2521">
        <v>9</v>
      </c>
      <c r="H2521">
        <v>16</v>
      </c>
      <c r="I2521" s="6">
        <v>0</v>
      </c>
      <c r="J2521">
        <v>4</v>
      </c>
      <c r="K2521" t="str">
        <f>_xlfn.XLOOKUP(fCompras!F2521,dComprador!$A$2:$A$7,dComprador!$B$2:$B$7)</f>
        <v>Alon</v>
      </c>
      <c r="L2521" t="str">
        <f>_xlfn.XLOOKUP(J2521,dFornecedor!$A$2:$A$6,dFornecedor!$B$2:$B$6)</f>
        <v>AlphaOmega</v>
      </c>
      <c r="M2521" t="str">
        <f>_xlfn.XLOOKUP(G2521,dMateriaPrima!$A$2:$A$12,dMateriaPrima!$B$2:$B$12)</f>
        <v>Couro</v>
      </c>
      <c r="N2521" s="2">
        <f>_xlfn.XLOOKUP(G2521,dMateriaPrima!$A$2:$A$12,dMateriaPrima!$C$2:$C$12)</f>
        <v>4.4000000000000004</v>
      </c>
      <c r="O2521" s="3">
        <f t="shared" si="195"/>
        <v>70.400000000000006</v>
      </c>
      <c r="P2521" s="4">
        <f t="shared" si="196"/>
        <v>0</v>
      </c>
      <c r="Q2521" s="3">
        <f t="shared" si="197"/>
        <v>70.400000000000006</v>
      </c>
      <c r="R2521" t="str">
        <f t="shared" si="198"/>
        <v>Em atraso</v>
      </c>
      <c r="S2521" s="5">
        <f t="shared" si="199"/>
        <v>2</v>
      </c>
    </row>
    <row r="2522" spans="1:19" x14ac:dyDescent="0.25">
      <c r="A2522">
        <v>2521</v>
      </c>
      <c r="B2522" s="1">
        <v>43829</v>
      </c>
      <c r="C2522" s="1">
        <v>43838</v>
      </c>
      <c r="D2522" s="1">
        <v>43861</v>
      </c>
      <c r="E2522" s="1">
        <v>43864</v>
      </c>
      <c r="F2522">
        <v>1</v>
      </c>
      <c r="G2522">
        <v>4</v>
      </c>
      <c r="H2522">
        <v>178</v>
      </c>
      <c r="I2522" s="6">
        <v>0</v>
      </c>
      <c r="J2522">
        <v>3</v>
      </c>
      <c r="K2522" t="str">
        <f>_xlfn.XLOOKUP(fCompras!F2522,dComprador!$A$2:$A$7,dComprador!$B$2:$B$7)</f>
        <v>Alon</v>
      </c>
      <c r="L2522" t="str">
        <f>_xlfn.XLOOKUP(J2522,dFornecedor!$A$2:$A$6,dFornecedor!$B$2:$B$6)</f>
        <v>StepUp</v>
      </c>
      <c r="M2522" t="str">
        <f>_xlfn.XLOOKUP(G2522,dMateriaPrima!$A$2:$A$12,dMateriaPrima!$B$2:$B$12)</f>
        <v>Madeira</v>
      </c>
      <c r="N2522" s="2">
        <f>_xlfn.XLOOKUP(G2522,dMateriaPrima!$A$2:$A$12,dMateriaPrima!$C$2:$C$12)</f>
        <v>168</v>
      </c>
      <c r="O2522" s="3">
        <f t="shared" si="195"/>
        <v>29904</v>
      </c>
      <c r="P2522" s="4">
        <f t="shared" si="196"/>
        <v>0</v>
      </c>
      <c r="Q2522" s="3">
        <f t="shared" si="197"/>
        <v>29904</v>
      </c>
      <c r="R2522" t="str">
        <f t="shared" si="198"/>
        <v>Em atraso</v>
      </c>
      <c r="S2522" s="5">
        <f t="shared" si="199"/>
        <v>3</v>
      </c>
    </row>
    <row r="2523" spans="1:19" x14ac:dyDescent="0.25">
      <c r="A2523">
        <v>2522</v>
      </c>
      <c r="B2523" s="1">
        <v>43830</v>
      </c>
      <c r="C2523" s="1">
        <v>43831</v>
      </c>
      <c r="D2523" s="1">
        <v>43837</v>
      </c>
      <c r="E2523" s="1">
        <v>43839</v>
      </c>
      <c r="F2523">
        <v>4</v>
      </c>
      <c r="G2523">
        <v>5</v>
      </c>
      <c r="H2523">
        <v>449</v>
      </c>
      <c r="I2523" s="6">
        <v>0</v>
      </c>
      <c r="J2523">
        <v>3</v>
      </c>
      <c r="K2523" t="str">
        <f>_xlfn.XLOOKUP(fCompras!F2523,dComprador!$A$2:$A$7,dComprador!$B$2:$B$7)</f>
        <v>Lira</v>
      </c>
      <c r="L2523" t="str">
        <f>_xlfn.XLOOKUP(J2523,dFornecedor!$A$2:$A$6,dFornecedor!$B$2:$B$6)</f>
        <v>StepUp</v>
      </c>
      <c r="M2523" t="str">
        <f>_xlfn.XLOOKUP(G2523,dMateriaPrima!$A$2:$A$12,dMateriaPrima!$B$2:$B$12)</f>
        <v>Areia</v>
      </c>
      <c r="N2523" s="2">
        <f>_xlfn.XLOOKUP(G2523,dMateriaPrima!$A$2:$A$12,dMateriaPrima!$C$2:$C$12)</f>
        <v>3.59</v>
      </c>
      <c r="O2523" s="3">
        <f t="shared" si="195"/>
        <v>1611.9099999999999</v>
      </c>
      <c r="P2523" s="4">
        <f t="shared" si="196"/>
        <v>0</v>
      </c>
      <c r="Q2523" s="3">
        <f t="shared" si="197"/>
        <v>1611.9099999999999</v>
      </c>
      <c r="R2523" t="str">
        <f t="shared" si="198"/>
        <v>Em atraso</v>
      </c>
      <c r="S2523" s="5">
        <f t="shared" si="199"/>
        <v>2</v>
      </c>
    </row>
    <row r="2524" spans="1:19" x14ac:dyDescent="0.25">
      <c r="A2524">
        <v>2523</v>
      </c>
      <c r="B2524" s="1">
        <v>43830</v>
      </c>
      <c r="C2524" s="1">
        <v>43830</v>
      </c>
      <c r="D2524" s="1">
        <v>43837</v>
      </c>
      <c r="E2524" s="1">
        <v>43834</v>
      </c>
      <c r="F2524">
        <v>4</v>
      </c>
      <c r="G2524">
        <v>1</v>
      </c>
      <c r="H2524">
        <v>10</v>
      </c>
      <c r="I2524" s="6">
        <v>0</v>
      </c>
      <c r="J2524">
        <v>5</v>
      </c>
      <c r="K2524" t="str">
        <f>_xlfn.XLOOKUP(fCompras!F2524,dComprador!$A$2:$A$7,dComprador!$B$2:$B$7)</f>
        <v>Lira</v>
      </c>
      <c r="L2524" t="str">
        <f>_xlfn.XLOOKUP(J2524,dFornecedor!$A$2:$A$6,dFornecedor!$B$2:$B$6)</f>
        <v>Atlas</v>
      </c>
      <c r="M2524" t="str">
        <f>_xlfn.XLOOKUP(G2524,dMateriaPrima!$A$2:$A$12,dMateriaPrima!$B$2:$B$12)</f>
        <v>Tecido</v>
      </c>
      <c r="N2524" s="2">
        <f>_xlfn.XLOOKUP(G2524,dMateriaPrima!$A$2:$A$12,dMateriaPrima!$C$2:$C$12)</f>
        <v>18</v>
      </c>
      <c r="O2524" s="3">
        <f t="shared" si="195"/>
        <v>180</v>
      </c>
      <c r="P2524" s="4">
        <f t="shared" si="196"/>
        <v>0</v>
      </c>
      <c r="Q2524" s="3">
        <f t="shared" si="197"/>
        <v>180</v>
      </c>
      <c r="R2524" t="str">
        <f t="shared" si="198"/>
        <v>No prazo</v>
      </c>
      <c r="S2524" s="5">
        <f t="shared" si="199"/>
        <v>0</v>
      </c>
    </row>
    <row r="2525" spans="1:19" x14ac:dyDescent="0.25">
      <c r="A2525">
        <v>2524</v>
      </c>
      <c r="B2525" s="1">
        <v>43830</v>
      </c>
      <c r="C2525" s="1">
        <v>43831</v>
      </c>
      <c r="D2525" s="1">
        <v>43835</v>
      </c>
      <c r="E2525" s="1">
        <v>43838</v>
      </c>
      <c r="F2525">
        <v>4</v>
      </c>
      <c r="G2525">
        <v>5</v>
      </c>
      <c r="H2525">
        <v>55</v>
      </c>
      <c r="I2525" s="6">
        <v>0</v>
      </c>
      <c r="J2525">
        <v>3</v>
      </c>
      <c r="K2525" t="str">
        <f>_xlfn.XLOOKUP(fCompras!F2525,dComprador!$A$2:$A$7,dComprador!$B$2:$B$7)</f>
        <v>Lira</v>
      </c>
      <c r="L2525" t="str">
        <f>_xlfn.XLOOKUP(J2525,dFornecedor!$A$2:$A$6,dFornecedor!$B$2:$B$6)</f>
        <v>StepUp</v>
      </c>
      <c r="M2525" t="str">
        <f>_xlfn.XLOOKUP(G2525,dMateriaPrima!$A$2:$A$12,dMateriaPrima!$B$2:$B$12)</f>
        <v>Areia</v>
      </c>
      <c r="N2525" s="2">
        <f>_xlfn.XLOOKUP(G2525,dMateriaPrima!$A$2:$A$12,dMateriaPrima!$C$2:$C$12)</f>
        <v>3.59</v>
      </c>
      <c r="O2525" s="3">
        <f t="shared" si="195"/>
        <v>197.45</v>
      </c>
      <c r="P2525" s="4">
        <f t="shared" si="196"/>
        <v>0</v>
      </c>
      <c r="Q2525" s="3">
        <f t="shared" si="197"/>
        <v>197.45</v>
      </c>
      <c r="R2525" t="str">
        <f t="shared" si="198"/>
        <v>Em atraso</v>
      </c>
      <c r="S2525" s="5">
        <f t="shared" si="199"/>
        <v>3</v>
      </c>
    </row>
    <row r="2526" spans="1:19" x14ac:dyDescent="0.25">
      <c r="A2526">
        <v>2525</v>
      </c>
      <c r="B2526" s="1">
        <v>43830</v>
      </c>
      <c r="C2526" s="1">
        <v>43831</v>
      </c>
      <c r="D2526" s="1">
        <v>43839</v>
      </c>
      <c r="E2526" s="1">
        <v>43845</v>
      </c>
      <c r="F2526">
        <v>4</v>
      </c>
      <c r="G2526">
        <v>11</v>
      </c>
      <c r="H2526">
        <v>92</v>
      </c>
      <c r="I2526" s="6">
        <v>0</v>
      </c>
      <c r="J2526">
        <v>4</v>
      </c>
      <c r="K2526" t="str">
        <f>_xlfn.XLOOKUP(fCompras!F2526,dComprador!$A$2:$A$7,dComprador!$B$2:$B$7)</f>
        <v>Lira</v>
      </c>
      <c r="L2526" t="str">
        <f>_xlfn.XLOOKUP(J2526,dFornecedor!$A$2:$A$6,dFornecedor!$B$2:$B$6)</f>
        <v>AlphaOmega</v>
      </c>
      <c r="M2526" t="str">
        <f>_xlfn.XLOOKUP(G2526,dMateriaPrima!$A$2:$A$12,dMateriaPrima!$B$2:$B$12)</f>
        <v>Papel</v>
      </c>
      <c r="N2526" s="2">
        <f>_xlfn.XLOOKUP(G2526,dMateriaPrima!$A$2:$A$12,dMateriaPrima!$C$2:$C$12)</f>
        <v>9</v>
      </c>
      <c r="O2526" s="3">
        <f t="shared" si="195"/>
        <v>828</v>
      </c>
      <c r="P2526" s="4">
        <f t="shared" si="196"/>
        <v>0</v>
      </c>
      <c r="Q2526" s="3">
        <f t="shared" si="197"/>
        <v>828</v>
      </c>
      <c r="R2526" t="str">
        <f t="shared" si="198"/>
        <v>Em atraso</v>
      </c>
      <c r="S2526" s="5">
        <f t="shared" si="199"/>
        <v>6</v>
      </c>
    </row>
    <row r="2527" spans="1:19" x14ac:dyDescent="0.25">
      <c r="A2527">
        <v>2526</v>
      </c>
      <c r="B2527" s="1">
        <v>43830</v>
      </c>
      <c r="C2527" s="1">
        <v>43831</v>
      </c>
      <c r="D2527" s="1">
        <v>43837</v>
      </c>
      <c r="E2527" s="1">
        <v>43840</v>
      </c>
      <c r="F2527">
        <v>4</v>
      </c>
      <c r="G2527">
        <v>11</v>
      </c>
      <c r="H2527">
        <v>92</v>
      </c>
      <c r="I2527" s="6">
        <v>0</v>
      </c>
      <c r="J2527">
        <v>3</v>
      </c>
      <c r="K2527" t="str">
        <f>_xlfn.XLOOKUP(fCompras!F2527,dComprador!$A$2:$A$7,dComprador!$B$2:$B$7)</f>
        <v>Lira</v>
      </c>
      <c r="L2527" t="str">
        <f>_xlfn.XLOOKUP(J2527,dFornecedor!$A$2:$A$6,dFornecedor!$B$2:$B$6)</f>
        <v>StepUp</v>
      </c>
      <c r="M2527" t="str">
        <f>_xlfn.XLOOKUP(G2527,dMateriaPrima!$A$2:$A$12,dMateriaPrima!$B$2:$B$12)</f>
        <v>Papel</v>
      </c>
      <c r="N2527" s="2">
        <f>_xlfn.XLOOKUP(G2527,dMateriaPrima!$A$2:$A$12,dMateriaPrima!$C$2:$C$12)</f>
        <v>9</v>
      </c>
      <c r="O2527" s="3">
        <f t="shared" si="195"/>
        <v>828</v>
      </c>
      <c r="P2527" s="4">
        <f t="shared" si="196"/>
        <v>0</v>
      </c>
      <c r="Q2527" s="3">
        <f t="shared" si="197"/>
        <v>828</v>
      </c>
      <c r="R2527" t="str">
        <f t="shared" si="198"/>
        <v>Em atraso</v>
      </c>
      <c r="S2527" s="5">
        <f t="shared" si="199"/>
        <v>3</v>
      </c>
    </row>
    <row r="2528" spans="1:19" x14ac:dyDescent="0.25">
      <c r="A2528">
        <v>2527</v>
      </c>
      <c r="B2528" s="1">
        <v>43830</v>
      </c>
      <c r="C2528" s="1">
        <v>43832</v>
      </c>
      <c r="D2528" s="1">
        <v>43838</v>
      </c>
      <c r="E2528" s="1">
        <v>43841</v>
      </c>
      <c r="F2528">
        <v>4</v>
      </c>
      <c r="G2528">
        <v>10</v>
      </c>
      <c r="H2528">
        <v>126</v>
      </c>
      <c r="I2528" s="6">
        <v>0</v>
      </c>
      <c r="J2528">
        <v>1</v>
      </c>
      <c r="K2528" t="str">
        <f>_xlfn.XLOOKUP(fCompras!F2528,dComprador!$A$2:$A$7,dComprador!$B$2:$B$7)</f>
        <v>Lira</v>
      </c>
      <c r="L2528" t="str">
        <f>_xlfn.XLOOKUP(J2528,dFornecedor!$A$2:$A$6,dFornecedor!$B$2:$B$6)</f>
        <v>NorthShore</v>
      </c>
      <c r="M2528" t="str">
        <f>_xlfn.XLOOKUP(G2528,dMateriaPrima!$A$2:$A$12,dMateriaPrima!$B$2:$B$12)</f>
        <v>Pedra Britada</v>
      </c>
      <c r="N2528" s="2">
        <f>_xlfn.XLOOKUP(G2528,dMateriaPrima!$A$2:$A$12,dMateriaPrima!$C$2:$C$12)</f>
        <v>56</v>
      </c>
      <c r="O2528" s="3">
        <f t="shared" si="195"/>
        <v>7056</v>
      </c>
      <c r="P2528" s="4">
        <f t="shared" si="196"/>
        <v>0</v>
      </c>
      <c r="Q2528" s="3">
        <f t="shared" si="197"/>
        <v>7056</v>
      </c>
      <c r="R2528" t="str">
        <f t="shared" si="198"/>
        <v>Em atraso</v>
      </c>
      <c r="S2528" s="5">
        <f t="shared" si="199"/>
        <v>3</v>
      </c>
    </row>
    <row r="2529" spans="1:19" x14ac:dyDescent="0.25">
      <c r="A2529">
        <v>2528</v>
      </c>
      <c r="B2529" s="1">
        <v>43830</v>
      </c>
      <c r="C2529" s="1">
        <v>43831</v>
      </c>
      <c r="D2529" s="1">
        <v>43851</v>
      </c>
      <c r="E2529" s="1">
        <v>43850</v>
      </c>
      <c r="F2529">
        <v>1</v>
      </c>
      <c r="G2529">
        <v>5</v>
      </c>
      <c r="H2529">
        <v>163</v>
      </c>
      <c r="I2529" s="6">
        <v>0</v>
      </c>
      <c r="J2529">
        <v>3</v>
      </c>
      <c r="K2529" t="str">
        <f>_xlfn.XLOOKUP(fCompras!F2529,dComprador!$A$2:$A$7,dComprador!$B$2:$B$7)</f>
        <v>Alon</v>
      </c>
      <c r="L2529" t="str">
        <f>_xlfn.XLOOKUP(J2529,dFornecedor!$A$2:$A$6,dFornecedor!$B$2:$B$6)</f>
        <v>StepUp</v>
      </c>
      <c r="M2529" t="str">
        <f>_xlfn.XLOOKUP(G2529,dMateriaPrima!$A$2:$A$12,dMateriaPrima!$B$2:$B$12)</f>
        <v>Areia</v>
      </c>
      <c r="N2529" s="2">
        <f>_xlfn.XLOOKUP(G2529,dMateriaPrima!$A$2:$A$12,dMateriaPrima!$C$2:$C$12)</f>
        <v>3.59</v>
      </c>
      <c r="O2529" s="3">
        <f t="shared" si="195"/>
        <v>585.16999999999996</v>
      </c>
      <c r="P2529" s="4">
        <f t="shared" si="196"/>
        <v>0</v>
      </c>
      <c r="Q2529" s="3">
        <f t="shared" si="197"/>
        <v>585.16999999999996</v>
      </c>
      <c r="R2529" t="str">
        <f t="shared" si="198"/>
        <v>No prazo</v>
      </c>
      <c r="S2529" s="5">
        <f t="shared" si="199"/>
        <v>0</v>
      </c>
    </row>
    <row r="2530" spans="1:19" x14ac:dyDescent="0.25">
      <c r="A2530">
        <v>2529</v>
      </c>
      <c r="B2530" s="1">
        <v>43830</v>
      </c>
      <c r="C2530" s="1">
        <v>43838</v>
      </c>
      <c r="D2530" s="1">
        <v>43849</v>
      </c>
      <c r="E2530" s="1">
        <v>43849</v>
      </c>
      <c r="F2530">
        <v>1</v>
      </c>
      <c r="G2530">
        <v>6</v>
      </c>
      <c r="H2530">
        <v>90</v>
      </c>
      <c r="I2530" s="6">
        <v>0</v>
      </c>
      <c r="J2530">
        <v>3</v>
      </c>
      <c r="K2530" t="str">
        <f>_xlfn.XLOOKUP(fCompras!F2530,dComprador!$A$2:$A$7,dComprador!$B$2:$B$7)</f>
        <v>Alon</v>
      </c>
      <c r="L2530" t="str">
        <f>_xlfn.XLOOKUP(J2530,dFornecedor!$A$2:$A$6,dFornecedor!$B$2:$B$6)</f>
        <v>StepUp</v>
      </c>
      <c r="M2530" t="str">
        <f>_xlfn.XLOOKUP(G2530,dMateriaPrima!$A$2:$A$12,dMateriaPrima!$B$2:$B$12)</f>
        <v>Fio Algodão</v>
      </c>
      <c r="N2530" s="2">
        <f>_xlfn.XLOOKUP(G2530,dMateriaPrima!$A$2:$A$12,dMateriaPrima!$C$2:$C$12)</f>
        <v>55.9</v>
      </c>
      <c r="O2530" s="3">
        <f t="shared" si="195"/>
        <v>5031</v>
      </c>
      <c r="P2530" s="4">
        <f t="shared" si="196"/>
        <v>0</v>
      </c>
      <c r="Q2530" s="3">
        <f t="shared" si="197"/>
        <v>5031</v>
      </c>
      <c r="R2530" t="str">
        <f t="shared" si="198"/>
        <v>No prazo</v>
      </c>
      <c r="S2530" s="5">
        <f t="shared" si="199"/>
        <v>0</v>
      </c>
    </row>
    <row r="2531" spans="1:19" x14ac:dyDescent="0.25">
      <c r="A2531">
        <v>2530</v>
      </c>
      <c r="B2531" s="1">
        <v>43830</v>
      </c>
      <c r="C2531" s="1">
        <v>43836</v>
      </c>
      <c r="D2531" s="1">
        <v>43862</v>
      </c>
      <c r="E2531" s="1">
        <v>43867</v>
      </c>
      <c r="F2531">
        <v>1</v>
      </c>
      <c r="G2531">
        <v>9</v>
      </c>
      <c r="H2531">
        <v>148</v>
      </c>
      <c r="I2531" s="6">
        <v>0</v>
      </c>
      <c r="J2531">
        <v>1</v>
      </c>
      <c r="K2531" t="str">
        <f>_xlfn.XLOOKUP(fCompras!F2531,dComprador!$A$2:$A$7,dComprador!$B$2:$B$7)</f>
        <v>Alon</v>
      </c>
      <c r="L2531" t="str">
        <f>_xlfn.XLOOKUP(J2531,dFornecedor!$A$2:$A$6,dFornecedor!$B$2:$B$6)</f>
        <v>NorthShore</v>
      </c>
      <c r="M2531" t="str">
        <f>_xlfn.XLOOKUP(G2531,dMateriaPrima!$A$2:$A$12,dMateriaPrima!$B$2:$B$12)</f>
        <v>Couro</v>
      </c>
      <c r="N2531" s="2">
        <f>_xlfn.XLOOKUP(G2531,dMateriaPrima!$A$2:$A$12,dMateriaPrima!$C$2:$C$12)</f>
        <v>4.4000000000000004</v>
      </c>
      <c r="O2531" s="3">
        <f t="shared" si="195"/>
        <v>651.20000000000005</v>
      </c>
      <c r="P2531" s="4">
        <f t="shared" si="196"/>
        <v>0</v>
      </c>
      <c r="Q2531" s="3">
        <f t="shared" si="197"/>
        <v>651.20000000000005</v>
      </c>
      <c r="R2531" t="str">
        <f t="shared" si="198"/>
        <v>Em atraso</v>
      </c>
      <c r="S2531" s="5">
        <f t="shared" si="199"/>
        <v>5</v>
      </c>
    </row>
    <row r="2532" spans="1:19" x14ac:dyDescent="0.25">
      <c r="A2532">
        <v>2531</v>
      </c>
      <c r="B2532" s="1">
        <v>43830</v>
      </c>
      <c r="C2532" s="1">
        <v>43839</v>
      </c>
      <c r="D2532" s="1">
        <v>43854</v>
      </c>
      <c r="E2532" s="1">
        <v>43852</v>
      </c>
      <c r="F2532">
        <v>1</v>
      </c>
      <c r="G2532">
        <v>7</v>
      </c>
      <c r="H2532">
        <v>499</v>
      </c>
      <c r="I2532" s="6">
        <v>0</v>
      </c>
      <c r="J2532">
        <v>2</v>
      </c>
      <c r="K2532" t="str">
        <f>_xlfn.XLOOKUP(fCompras!F2532,dComprador!$A$2:$A$7,dComprador!$B$2:$B$7)</f>
        <v>Alon</v>
      </c>
      <c r="L2532" t="str">
        <f>_xlfn.XLOOKUP(J2532,dFornecedor!$A$2:$A$6,dFornecedor!$B$2:$B$6)</f>
        <v>Minerva</v>
      </c>
      <c r="M2532" t="str">
        <f>_xlfn.XLOOKUP(G2532,dMateriaPrima!$A$2:$A$12,dMateriaPrima!$B$2:$B$12)</f>
        <v>Poliéster</v>
      </c>
      <c r="N2532" s="2">
        <f>_xlfn.XLOOKUP(G2532,dMateriaPrima!$A$2:$A$12,dMateriaPrima!$C$2:$C$12)</f>
        <v>8</v>
      </c>
      <c r="O2532" s="3">
        <f t="shared" si="195"/>
        <v>3992</v>
      </c>
      <c r="P2532" s="4">
        <f t="shared" si="196"/>
        <v>0</v>
      </c>
      <c r="Q2532" s="3">
        <f t="shared" si="197"/>
        <v>3992</v>
      </c>
      <c r="R2532" t="str">
        <f t="shared" si="198"/>
        <v>No prazo</v>
      </c>
      <c r="S2532" s="5">
        <f t="shared" si="199"/>
        <v>0</v>
      </c>
    </row>
    <row r="2533" spans="1:19" x14ac:dyDescent="0.25">
      <c r="A2533">
        <v>2532</v>
      </c>
      <c r="B2533" s="1">
        <v>43831</v>
      </c>
      <c r="C2533" s="1">
        <v>43838</v>
      </c>
      <c r="D2533" s="1">
        <v>43838</v>
      </c>
      <c r="E2533" s="1">
        <v>43843</v>
      </c>
      <c r="F2533">
        <v>4</v>
      </c>
      <c r="G2533">
        <v>5</v>
      </c>
      <c r="H2533">
        <v>225</v>
      </c>
      <c r="I2533" s="6">
        <v>0</v>
      </c>
      <c r="J2533">
        <v>1</v>
      </c>
      <c r="K2533" t="str">
        <f>_xlfn.XLOOKUP(fCompras!F2533,dComprador!$A$2:$A$7,dComprador!$B$2:$B$7)</f>
        <v>Lira</v>
      </c>
      <c r="L2533" t="str">
        <f>_xlfn.XLOOKUP(J2533,dFornecedor!$A$2:$A$6,dFornecedor!$B$2:$B$6)</f>
        <v>NorthShore</v>
      </c>
      <c r="M2533" t="str">
        <f>_xlfn.XLOOKUP(G2533,dMateriaPrima!$A$2:$A$12,dMateriaPrima!$B$2:$B$12)</f>
        <v>Areia</v>
      </c>
      <c r="N2533" s="2">
        <f>_xlfn.XLOOKUP(G2533,dMateriaPrima!$A$2:$A$12,dMateriaPrima!$C$2:$C$12)</f>
        <v>3.59</v>
      </c>
      <c r="O2533" s="3">
        <f t="shared" si="195"/>
        <v>807.75</v>
      </c>
      <c r="P2533" s="4">
        <f t="shared" si="196"/>
        <v>0</v>
      </c>
      <c r="Q2533" s="3">
        <f t="shared" si="197"/>
        <v>807.75</v>
      </c>
      <c r="R2533" t="str">
        <f t="shared" si="198"/>
        <v>Em atraso</v>
      </c>
      <c r="S2533" s="5">
        <f t="shared" si="199"/>
        <v>5</v>
      </c>
    </row>
    <row r="2534" spans="1:19" x14ac:dyDescent="0.25">
      <c r="A2534">
        <v>2533</v>
      </c>
      <c r="B2534" s="1">
        <v>43831</v>
      </c>
      <c r="C2534" s="1">
        <v>43844</v>
      </c>
      <c r="D2534" s="1">
        <v>43860</v>
      </c>
      <c r="E2534" s="1">
        <v>43864</v>
      </c>
      <c r="F2534">
        <v>1</v>
      </c>
      <c r="G2534">
        <v>7</v>
      </c>
      <c r="H2534">
        <v>193</v>
      </c>
      <c r="I2534" s="6">
        <v>0</v>
      </c>
      <c r="J2534">
        <v>1</v>
      </c>
      <c r="K2534" t="str">
        <f>_xlfn.XLOOKUP(fCompras!F2534,dComprador!$A$2:$A$7,dComprador!$B$2:$B$7)</f>
        <v>Alon</v>
      </c>
      <c r="L2534" t="str">
        <f>_xlfn.XLOOKUP(J2534,dFornecedor!$A$2:$A$6,dFornecedor!$B$2:$B$6)</f>
        <v>NorthShore</v>
      </c>
      <c r="M2534" t="str">
        <f>_xlfn.XLOOKUP(G2534,dMateriaPrima!$A$2:$A$12,dMateriaPrima!$B$2:$B$12)</f>
        <v>Poliéster</v>
      </c>
      <c r="N2534" s="2">
        <f>_xlfn.XLOOKUP(G2534,dMateriaPrima!$A$2:$A$12,dMateriaPrima!$C$2:$C$12)</f>
        <v>8</v>
      </c>
      <c r="O2534" s="3">
        <f t="shared" si="195"/>
        <v>1544</v>
      </c>
      <c r="P2534" s="4">
        <f t="shared" si="196"/>
        <v>0</v>
      </c>
      <c r="Q2534" s="3">
        <f t="shared" si="197"/>
        <v>1544</v>
      </c>
      <c r="R2534" t="str">
        <f t="shared" si="198"/>
        <v>Em atraso</v>
      </c>
      <c r="S2534" s="5">
        <f t="shared" si="199"/>
        <v>4</v>
      </c>
    </row>
    <row r="2535" spans="1:19" x14ac:dyDescent="0.25">
      <c r="A2535">
        <v>2534</v>
      </c>
      <c r="B2535" s="1">
        <v>43831</v>
      </c>
      <c r="C2535" s="1">
        <v>43833</v>
      </c>
      <c r="D2535" s="1">
        <v>43838</v>
      </c>
      <c r="E2535" s="1">
        <v>43837</v>
      </c>
      <c r="F2535">
        <v>4</v>
      </c>
      <c r="G2535">
        <v>1</v>
      </c>
      <c r="H2535">
        <v>277</v>
      </c>
      <c r="I2535" s="6">
        <v>0.33</v>
      </c>
      <c r="J2535">
        <v>1</v>
      </c>
      <c r="K2535" t="str">
        <f>_xlfn.XLOOKUP(fCompras!F2535,dComprador!$A$2:$A$7,dComprador!$B$2:$B$7)</f>
        <v>Lira</v>
      </c>
      <c r="L2535" t="str">
        <f>_xlfn.XLOOKUP(J2535,dFornecedor!$A$2:$A$6,dFornecedor!$B$2:$B$6)</f>
        <v>NorthShore</v>
      </c>
      <c r="M2535" t="str">
        <f>_xlfn.XLOOKUP(G2535,dMateriaPrima!$A$2:$A$12,dMateriaPrima!$B$2:$B$12)</f>
        <v>Tecido</v>
      </c>
      <c r="N2535" s="2">
        <f>_xlfn.XLOOKUP(G2535,dMateriaPrima!$A$2:$A$12,dMateriaPrima!$C$2:$C$12)</f>
        <v>18</v>
      </c>
      <c r="O2535" s="3">
        <f t="shared" si="195"/>
        <v>4986</v>
      </c>
      <c r="P2535" s="4">
        <f t="shared" si="196"/>
        <v>1645.38</v>
      </c>
      <c r="Q2535" s="3">
        <f t="shared" si="197"/>
        <v>3340.62</v>
      </c>
      <c r="R2535" t="str">
        <f t="shared" si="198"/>
        <v>No prazo</v>
      </c>
      <c r="S2535" s="5">
        <f t="shared" si="199"/>
        <v>0</v>
      </c>
    </row>
    <row r="2536" spans="1:19" x14ac:dyDescent="0.25">
      <c r="A2536">
        <v>2535</v>
      </c>
      <c r="B2536" s="1">
        <v>43831</v>
      </c>
      <c r="C2536" s="1">
        <v>43841</v>
      </c>
      <c r="D2536" s="1">
        <v>43842</v>
      </c>
      <c r="E2536" s="1">
        <v>43848</v>
      </c>
      <c r="F2536">
        <v>4</v>
      </c>
      <c r="G2536">
        <v>11</v>
      </c>
      <c r="H2536">
        <v>2</v>
      </c>
      <c r="I2536" s="6">
        <v>0</v>
      </c>
      <c r="J2536">
        <v>3</v>
      </c>
      <c r="K2536" t="str">
        <f>_xlfn.XLOOKUP(fCompras!F2536,dComprador!$A$2:$A$7,dComprador!$B$2:$B$7)</f>
        <v>Lira</v>
      </c>
      <c r="L2536" t="str">
        <f>_xlfn.XLOOKUP(J2536,dFornecedor!$A$2:$A$6,dFornecedor!$B$2:$B$6)</f>
        <v>StepUp</v>
      </c>
      <c r="M2536" t="str">
        <f>_xlfn.XLOOKUP(G2536,dMateriaPrima!$A$2:$A$12,dMateriaPrima!$B$2:$B$12)</f>
        <v>Papel</v>
      </c>
      <c r="N2536" s="2">
        <f>_xlfn.XLOOKUP(G2536,dMateriaPrima!$A$2:$A$12,dMateriaPrima!$C$2:$C$12)</f>
        <v>9</v>
      </c>
      <c r="O2536" s="3">
        <f t="shared" si="195"/>
        <v>18</v>
      </c>
      <c r="P2536" s="4">
        <f t="shared" si="196"/>
        <v>0</v>
      </c>
      <c r="Q2536" s="3">
        <f t="shared" si="197"/>
        <v>18</v>
      </c>
      <c r="R2536" t="str">
        <f t="shared" si="198"/>
        <v>Em atraso</v>
      </c>
      <c r="S2536" s="5">
        <f t="shared" si="199"/>
        <v>6</v>
      </c>
    </row>
    <row r="2537" spans="1:19" x14ac:dyDescent="0.25">
      <c r="A2537">
        <v>2536</v>
      </c>
      <c r="B2537" s="1">
        <v>43831</v>
      </c>
      <c r="C2537" s="1">
        <v>43837</v>
      </c>
      <c r="D2537" s="1">
        <v>43839</v>
      </c>
      <c r="E2537" s="1">
        <v>43840</v>
      </c>
      <c r="F2537">
        <v>4</v>
      </c>
      <c r="G2537">
        <v>5</v>
      </c>
      <c r="H2537">
        <v>238</v>
      </c>
      <c r="I2537" s="6">
        <v>0</v>
      </c>
      <c r="J2537">
        <v>2</v>
      </c>
      <c r="K2537" t="str">
        <f>_xlfn.XLOOKUP(fCompras!F2537,dComprador!$A$2:$A$7,dComprador!$B$2:$B$7)</f>
        <v>Lira</v>
      </c>
      <c r="L2537" t="str">
        <f>_xlfn.XLOOKUP(J2537,dFornecedor!$A$2:$A$6,dFornecedor!$B$2:$B$6)</f>
        <v>Minerva</v>
      </c>
      <c r="M2537" t="str">
        <f>_xlfn.XLOOKUP(G2537,dMateriaPrima!$A$2:$A$12,dMateriaPrima!$B$2:$B$12)</f>
        <v>Areia</v>
      </c>
      <c r="N2537" s="2">
        <f>_xlfn.XLOOKUP(G2537,dMateriaPrima!$A$2:$A$12,dMateriaPrima!$C$2:$C$12)</f>
        <v>3.59</v>
      </c>
      <c r="O2537" s="3">
        <f t="shared" si="195"/>
        <v>854.42</v>
      </c>
      <c r="P2537" s="4">
        <f t="shared" si="196"/>
        <v>0</v>
      </c>
      <c r="Q2537" s="3">
        <f t="shared" si="197"/>
        <v>854.42</v>
      </c>
      <c r="R2537" t="str">
        <f t="shared" si="198"/>
        <v>Em atraso</v>
      </c>
      <c r="S2537" s="5">
        <f t="shared" si="199"/>
        <v>1</v>
      </c>
    </row>
    <row r="2538" spans="1:19" x14ac:dyDescent="0.25">
      <c r="A2538">
        <v>2537</v>
      </c>
      <c r="B2538" s="1">
        <v>43831</v>
      </c>
      <c r="C2538" s="1">
        <v>43831</v>
      </c>
      <c r="D2538" s="1">
        <v>43836</v>
      </c>
      <c r="E2538" s="1">
        <v>43841</v>
      </c>
      <c r="F2538">
        <v>4</v>
      </c>
      <c r="G2538">
        <v>4</v>
      </c>
      <c r="H2538">
        <v>322</v>
      </c>
      <c r="I2538" s="6">
        <v>0</v>
      </c>
      <c r="J2538">
        <v>4</v>
      </c>
      <c r="K2538" t="str">
        <f>_xlfn.XLOOKUP(fCompras!F2538,dComprador!$A$2:$A$7,dComprador!$B$2:$B$7)</f>
        <v>Lira</v>
      </c>
      <c r="L2538" t="str">
        <f>_xlfn.XLOOKUP(J2538,dFornecedor!$A$2:$A$6,dFornecedor!$B$2:$B$6)</f>
        <v>AlphaOmega</v>
      </c>
      <c r="M2538" t="str">
        <f>_xlfn.XLOOKUP(G2538,dMateriaPrima!$A$2:$A$12,dMateriaPrima!$B$2:$B$12)</f>
        <v>Madeira</v>
      </c>
      <c r="N2538" s="2">
        <f>_xlfn.XLOOKUP(G2538,dMateriaPrima!$A$2:$A$12,dMateriaPrima!$C$2:$C$12)</f>
        <v>168</v>
      </c>
      <c r="O2538" s="3">
        <f t="shared" si="195"/>
        <v>54096</v>
      </c>
      <c r="P2538" s="4">
        <f t="shared" si="196"/>
        <v>0</v>
      </c>
      <c r="Q2538" s="3">
        <f t="shared" si="197"/>
        <v>54096</v>
      </c>
      <c r="R2538" t="str">
        <f t="shared" si="198"/>
        <v>Em atraso</v>
      </c>
      <c r="S2538" s="5">
        <f t="shared" si="199"/>
        <v>5</v>
      </c>
    </row>
    <row r="2539" spans="1:19" x14ac:dyDescent="0.25">
      <c r="A2539">
        <v>2538</v>
      </c>
      <c r="B2539" s="1">
        <v>43831</v>
      </c>
      <c r="C2539" s="1">
        <v>43833</v>
      </c>
      <c r="D2539" s="1">
        <v>43839</v>
      </c>
      <c r="E2539" s="1">
        <v>43840</v>
      </c>
      <c r="F2539">
        <v>4</v>
      </c>
      <c r="G2539">
        <v>5</v>
      </c>
      <c r="H2539">
        <v>77</v>
      </c>
      <c r="I2539" s="6">
        <v>0</v>
      </c>
      <c r="J2539">
        <v>2</v>
      </c>
      <c r="K2539" t="str">
        <f>_xlfn.XLOOKUP(fCompras!F2539,dComprador!$A$2:$A$7,dComprador!$B$2:$B$7)</f>
        <v>Lira</v>
      </c>
      <c r="L2539" t="str">
        <f>_xlfn.XLOOKUP(J2539,dFornecedor!$A$2:$A$6,dFornecedor!$B$2:$B$6)</f>
        <v>Minerva</v>
      </c>
      <c r="M2539" t="str">
        <f>_xlfn.XLOOKUP(G2539,dMateriaPrima!$A$2:$A$12,dMateriaPrima!$B$2:$B$12)</f>
        <v>Areia</v>
      </c>
      <c r="N2539" s="2">
        <f>_xlfn.XLOOKUP(G2539,dMateriaPrima!$A$2:$A$12,dMateriaPrima!$C$2:$C$12)</f>
        <v>3.59</v>
      </c>
      <c r="O2539" s="3">
        <f t="shared" si="195"/>
        <v>276.43</v>
      </c>
      <c r="P2539" s="4">
        <f t="shared" si="196"/>
        <v>0</v>
      </c>
      <c r="Q2539" s="3">
        <f t="shared" si="197"/>
        <v>276.43</v>
      </c>
      <c r="R2539" t="str">
        <f t="shared" si="198"/>
        <v>Em atraso</v>
      </c>
      <c r="S2539" s="5">
        <f t="shared" si="199"/>
        <v>1</v>
      </c>
    </row>
    <row r="2540" spans="1:19" x14ac:dyDescent="0.25">
      <c r="A2540">
        <v>2539</v>
      </c>
      <c r="B2540" s="1">
        <v>43831</v>
      </c>
      <c r="C2540" s="1">
        <v>43835</v>
      </c>
      <c r="D2540" s="1">
        <v>43837</v>
      </c>
      <c r="E2540" s="1">
        <v>43840</v>
      </c>
      <c r="F2540">
        <v>4</v>
      </c>
      <c r="G2540">
        <v>7</v>
      </c>
      <c r="H2540">
        <v>35</v>
      </c>
      <c r="I2540" s="6">
        <v>0</v>
      </c>
      <c r="J2540">
        <v>2</v>
      </c>
      <c r="K2540" t="str">
        <f>_xlfn.XLOOKUP(fCompras!F2540,dComprador!$A$2:$A$7,dComprador!$B$2:$B$7)</f>
        <v>Lira</v>
      </c>
      <c r="L2540" t="str">
        <f>_xlfn.XLOOKUP(J2540,dFornecedor!$A$2:$A$6,dFornecedor!$B$2:$B$6)</f>
        <v>Minerva</v>
      </c>
      <c r="M2540" t="str">
        <f>_xlfn.XLOOKUP(G2540,dMateriaPrima!$A$2:$A$12,dMateriaPrima!$B$2:$B$12)</f>
        <v>Poliéster</v>
      </c>
      <c r="N2540" s="2">
        <f>_xlfn.XLOOKUP(G2540,dMateriaPrima!$A$2:$A$12,dMateriaPrima!$C$2:$C$12)</f>
        <v>8</v>
      </c>
      <c r="O2540" s="3">
        <f t="shared" si="195"/>
        <v>280</v>
      </c>
      <c r="P2540" s="4">
        <f t="shared" si="196"/>
        <v>0</v>
      </c>
      <c r="Q2540" s="3">
        <f t="shared" si="197"/>
        <v>280</v>
      </c>
      <c r="R2540" t="str">
        <f t="shared" si="198"/>
        <v>Em atraso</v>
      </c>
      <c r="S2540" s="5">
        <f t="shared" si="199"/>
        <v>3</v>
      </c>
    </row>
    <row r="2541" spans="1:19" x14ac:dyDescent="0.25">
      <c r="A2541">
        <v>2540</v>
      </c>
      <c r="B2541" s="1">
        <v>43831</v>
      </c>
      <c r="C2541" s="1">
        <v>43831</v>
      </c>
      <c r="D2541" s="1">
        <v>43847</v>
      </c>
      <c r="E2541" s="1">
        <v>43844</v>
      </c>
      <c r="F2541">
        <v>1</v>
      </c>
      <c r="G2541">
        <v>8</v>
      </c>
      <c r="H2541">
        <v>123</v>
      </c>
      <c r="I2541" s="6">
        <v>0</v>
      </c>
      <c r="J2541">
        <v>2</v>
      </c>
      <c r="K2541" t="str">
        <f>_xlfn.XLOOKUP(fCompras!F2541,dComprador!$A$2:$A$7,dComprador!$B$2:$B$7)</f>
        <v>Alon</v>
      </c>
      <c r="L2541" t="str">
        <f>_xlfn.XLOOKUP(J2541,dFornecedor!$A$2:$A$6,dFornecedor!$B$2:$B$6)</f>
        <v>Minerva</v>
      </c>
      <c r="M2541" t="str">
        <f>_xlfn.XLOOKUP(G2541,dMateriaPrima!$A$2:$A$12,dMateriaPrima!$B$2:$B$12)</f>
        <v>Cimento</v>
      </c>
      <c r="N2541" s="2">
        <f>_xlfn.XLOOKUP(G2541,dMateriaPrima!$A$2:$A$12,dMateriaPrima!$C$2:$C$12)</f>
        <v>23</v>
      </c>
      <c r="O2541" s="3">
        <f t="shared" si="195"/>
        <v>2829</v>
      </c>
      <c r="P2541" s="4">
        <f t="shared" si="196"/>
        <v>0</v>
      </c>
      <c r="Q2541" s="3">
        <f t="shared" si="197"/>
        <v>2829</v>
      </c>
      <c r="R2541" t="str">
        <f t="shared" si="198"/>
        <v>No prazo</v>
      </c>
      <c r="S2541" s="5">
        <f t="shared" si="199"/>
        <v>0</v>
      </c>
    </row>
    <row r="2542" spans="1:19" x14ac:dyDescent="0.25">
      <c r="A2542">
        <v>2541</v>
      </c>
      <c r="B2542" s="1">
        <v>43831</v>
      </c>
      <c r="C2542" s="1">
        <v>43837</v>
      </c>
      <c r="D2542" s="1">
        <v>43849</v>
      </c>
      <c r="E2542" s="1">
        <v>43851</v>
      </c>
      <c r="F2542">
        <v>1</v>
      </c>
      <c r="G2542">
        <v>5</v>
      </c>
      <c r="H2542">
        <v>186</v>
      </c>
      <c r="I2542" s="6">
        <v>0</v>
      </c>
      <c r="J2542">
        <v>2</v>
      </c>
      <c r="K2542" t="str">
        <f>_xlfn.XLOOKUP(fCompras!F2542,dComprador!$A$2:$A$7,dComprador!$B$2:$B$7)</f>
        <v>Alon</v>
      </c>
      <c r="L2542" t="str">
        <f>_xlfn.XLOOKUP(J2542,dFornecedor!$A$2:$A$6,dFornecedor!$B$2:$B$6)</f>
        <v>Minerva</v>
      </c>
      <c r="M2542" t="str">
        <f>_xlfn.XLOOKUP(G2542,dMateriaPrima!$A$2:$A$12,dMateriaPrima!$B$2:$B$12)</f>
        <v>Areia</v>
      </c>
      <c r="N2542" s="2">
        <f>_xlfn.XLOOKUP(G2542,dMateriaPrima!$A$2:$A$12,dMateriaPrima!$C$2:$C$12)</f>
        <v>3.59</v>
      </c>
      <c r="O2542" s="3">
        <f t="shared" si="195"/>
        <v>667.74</v>
      </c>
      <c r="P2542" s="4">
        <f t="shared" si="196"/>
        <v>0</v>
      </c>
      <c r="Q2542" s="3">
        <f t="shared" si="197"/>
        <v>667.74</v>
      </c>
      <c r="R2542" t="str">
        <f t="shared" si="198"/>
        <v>Em atraso</v>
      </c>
      <c r="S2542" s="5">
        <f t="shared" si="199"/>
        <v>2</v>
      </c>
    </row>
    <row r="2543" spans="1:19" x14ac:dyDescent="0.25">
      <c r="A2543">
        <v>2542</v>
      </c>
      <c r="B2543" s="1">
        <v>43831</v>
      </c>
      <c r="C2543" s="1">
        <v>43839</v>
      </c>
      <c r="D2543" s="1">
        <v>43861</v>
      </c>
      <c r="E2543" s="1">
        <v>43867</v>
      </c>
      <c r="F2543">
        <v>1</v>
      </c>
      <c r="G2543">
        <v>5</v>
      </c>
      <c r="H2543">
        <v>215</v>
      </c>
      <c r="I2543" s="6">
        <v>0</v>
      </c>
      <c r="J2543">
        <v>1</v>
      </c>
      <c r="K2543" t="str">
        <f>_xlfn.XLOOKUP(fCompras!F2543,dComprador!$A$2:$A$7,dComprador!$B$2:$B$7)</f>
        <v>Alon</v>
      </c>
      <c r="L2543" t="str">
        <f>_xlfn.XLOOKUP(J2543,dFornecedor!$A$2:$A$6,dFornecedor!$B$2:$B$6)</f>
        <v>NorthShore</v>
      </c>
      <c r="M2543" t="str">
        <f>_xlfn.XLOOKUP(G2543,dMateriaPrima!$A$2:$A$12,dMateriaPrima!$B$2:$B$12)</f>
        <v>Areia</v>
      </c>
      <c r="N2543" s="2">
        <f>_xlfn.XLOOKUP(G2543,dMateriaPrima!$A$2:$A$12,dMateriaPrima!$C$2:$C$12)</f>
        <v>3.59</v>
      </c>
      <c r="O2543" s="3">
        <f t="shared" si="195"/>
        <v>771.85</v>
      </c>
      <c r="P2543" s="4">
        <f t="shared" si="196"/>
        <v>0</v>
      </c>
      <c r="Q2543" s="3">
        <f t="shared" si="197"/>
        <v>771.85</v>
      </c>
      <c r="R2543" t="str">
        <f t="shared" si="198"/>
        <v>Em atraso</v>
      </c>
      <c r="S2543" s="5">
        <f t="shared" si="199"/>
        <v>6</v>
      </c>
    </row>
    <row r="2544" spans="1:19" x14ac:dyDescent="0.25">
      <c r="A2544">
        <v>2543</v>
      </c>
      <c r="B2544" s="1">
        <v>43831</v>
      </c>
      <c r="C2544" s="1">
        <v>43837</v>
      </c>
      <c r="D2544" s="1">
        <v>43852</v>
      </c>
      <c r="E2544" s="1">
        <v>43855</v>
      </c>
      <c r="F2544">
        <v>1</v>
      </c>
      <c r="G2544">
        <v>5</v>
      </c>
      <c r="H2544">
        <v>300</v>
      </c>
      <c r="I2544" s="6">
        <v>0</v>
      </c>
      <c r="J2544">
        <v>2</v>
      </c>
      <c r="K2544" t="str">
        <f>_xlfn.XLOOKUP(fCompras!F2544,dComprador!$A$2:$A$7,dComprador!$B$2:$B$7)</f>
        <v>Alon</v>
      </c>
      <c r="L2544" t="str">
        <f>_xlfn.XLOOKUP(J2544,dFornecedor!$A$2:$A$6,dFornecedor!$B$2:$B$6)</f>
        <v>Minerva</v>
      </c>
      <c r="M2544" t="str">
        <f>_xlfn.XLOOKUP(G2544,dMateriaPrima!$A$2:$A$12,dMateriaPrima!$B$2:$B$12)</f>
        <v>Areia</v>
      </c>
      <c r="N2544" s="2">
        <f>_xlfn.XLOOKUP(G2544,dMateriaPrima!$A$2:$A$12,dMateriaPrima!$C$2:$C$12)</f>
        <v>3.59</v>
      </c>
      <c r="O2544" s="3">
        <f t="shared" si="195"/>
        <v>1077</v>
      </c>
      <c r="P2544" s="4">
        <f t="shared" si="196"/>
        <v>0</v>
      </c>
      <c r="Q2544" s="3">
        <f t="shared" si="197"/>
        <v>1077</v>
      </c>
      <c r="R2544" t="str">
        <f t="shared" si="198"/>
        <v>Em atraso</v>
      </c>
      <c r="S2544" s="5">
        <f t="shared" si="199"/>
        <v>3</v>
      </c>
    </row>
    <row r="2545" spans="1:19" x14ac:dyDescent="0.25">
      <c r="A2545">
        <v>2544</v>
      </c>
      <c r="B2545" s="1">
        <v>43831</v>
      </c>
      <c r="C2545" s="1">
        <v>43836</v>
      </c>
      <c r="D2545" s="1">
        <v>43854</v>
      </c>
      <c r="E2545" s="1">
        <v>43857</v>
      </c>
      <c r="F2545">
        <v>1</v>
      </c>
      <c r="G2545">
        <v>8</v>
      </c>
      <c r="H2545">
        <v>14</v>
      </c>
      <c r="I2545" s="6">
        <v>0</v>
      </c>
      <c r="J2545">
        <v>2</v>
      </c>
      <c r="K2545" t="str">
        <f>_xlfn.XLOOKUP(fCompras!F2545,dComprador!$A$2:$A$7,dComprador!$B$2:$B$7)</f>
        <v>Alon</v>
      </c>
      <c r="L2545" t="str">
        <f>_xlfn.XLOOKUP(J2545,dFornecedor!$A$2:$A$6,dFornecedor!$B$2:$B$6)</f>
        <v>Minerva</v>
      </c>
      <c r="M2545" t="str">
        <f>_xlfn.XLOOKUP(G2545,dMateriaPrima!$A$2:$A$12,dMateriaPrima!$B$2:$B$12)</f>
        <v>Cimento</v>
      </c>
      <c r="N2545" s="2">
        <f>_xlfn.XLOOKUP(G2545,dMateriaPrima!$A$2:$A$12,dMateriaPrima!$C$2:$C$12)</f>
        <v>23</v>
      </c>
      <c r="O2545" s="3">
        <f t="shared" si="195"/>
        <v>322</v>
      </c>
      <c r="P2545" s="4">
        <f t="shared" si="196"/>
        <v>0</v>
      </c>
      <c r="Q2545" s="3">
        <f t="shared" si="197"/>
        <v>322</v>
      </c>
      <c r="R2545" t="str">
        <f t="shared" si="198"/>
        <v>Em atraso</v>
      </c>
      <c r="S2545" s="5">
        <f t="shared" si="199"/>
        <v>3</v>
      </c>
    </row>
    <row r="2546" spans="1:19" x14ac:dyDescent="0.25">
      <c r="A2546">
        <v>2545</v>
      </c>
      <c r="B2546" s="1">
        <v>43832</v>
      </c>
      <c r="C2546" s="1">
        <v>43833</v>
      </c>
      <c r="D2546" s="1">
        <v>43862</v>
      </c>
      <c r="E2546" s="1">
        <v>43863</v>
      </c>
      <c r="F2546">
        <v>1</v>
      </c>
      <c r="G2546">
        <v>9</v>
      </c>
      <c r="H2546">
        <v>531</v>
      </c>
      <c r="I2546" s="6">
        <v>0</v>
      </c>
      <c r="J2546">
        <v>3</v>
      </c>
      <c r="K2546" t="str">
        <f>_xlfn.XLOOKUP(fCompras!F2546,dComprador!$A$2:$A$7,dComprador!$B$2:$B$7)</f>
        <v>Alon</v>
      </c>
      <c r="L2546" t="str">
        <f>_xlfn.XLOOKUP(J2546,dFornecedor!$A$2:$A$6,dFornecedor!$B$2:$B$6)</f>
        <v>StepUp</v>
      </c>
      <c r="M2546" t="str">
        <f>_xlfn.XLOOKUP(G2546,dMateriaPrima!$A$2:$A$12,dMateriaPrima!$B$2:$B$12)</f>
        <v>Couro</v>
      </c>
      <c r="N2546" s="2">
        <f>_xlfn.XLOOKUP(G2546,dMateriaPrima!$A$2:$A$12,dMateriaPrima!$C$2:$C$12)</f>
        <v>4.4000000000000004</v>
      </c>
      <c r="O2546" s="3">
        <f t="shared" si="195"/>
        <v>2336.4</v>
      </c>
      <c r="P2546" s="4">
        <f t="shared" si="196"/>
        <v>0</v>
      </c>
      <c r="Q2546" s="3">
        <f t="shared" si="197"/>
        <v>2336.4</v>
      </c>
      <c r="R2546" t="str">
        <f t="shared" si="198"/>
        <v>Em atraso</v>
      </c>
      <c r="S2546" s="5">
        <f t="shared" si="199"/>
        <v>1</v>
      </c>
    </row>
    <row r="2547" spans="1:19" x14ac:dyDescent="0.25">
      <c r="A2547">
        <v>2546</v>
      </c>
      <c r="B2547" s="1">
        <v>43832</v>
      </c>
      <c r="C2547" s="1">
        <v>43834</v>
      </c>
      <c r="D2547" s="1">
        <v>43837</v>
      </c>
      <c r="E2547" s="1">
        <v>43840</v>
      </c>
      <c r="F2547">
        <v>4</v>
      </c>
      <c r="G2547">
        <v>6</v>
      </c>
      <c r="H2547">
        <v>60</v>
      </c>
      <c r="I2547" s="6">
        <v>0</v>
      </c>
      <c r="J2547">
        <v>1</v>
      </c>
      <c r="K2547" t="str">
        <f>_xlfn.XLOOKUP(fCompras!F2547,dComprador!$A$2:$A$7,dComprador!$B$2:$B$7)</f>
        <v>Lira</v>
      </c>
      <c r="L2547" t="str">
        <f>_xlfn.XLOOKUP(J2547,dFornecedor!$A$2:$A$6,dFornecedor!$B$2:$B$6)</f>
        <v>NorthShore</v>
      </c>
      <c r="M2547" t="str">
        <f>_xlfn.XLOOKUP(G2547,dMateriaPrima!$A$2:$A$12,dMateriaPrima!$B$2:$B$12)</f>
        <v>Fio Algodão</v>
      </c>
      <c r="N2547" s="2">
        <f>_xlfn.XLOOKUP(G2547,dMateriaPrima!$A$2:$A$12,dMateriaPrima!$C$2:$C$12)</f>
        <v>55.9</v>
      </c>
      <c r="O2547" s="3">
        <f t="shared" si="195"/>
        <v>3354</v>
      </c>
      <c r="P2547" s="4">
        <f t="shared" si="196"/>
        <v>0</v>
      </c>
      <c r="Q2547" s="3">
        <f t="shared" si="197"/>
        <v>3354</v>
      </c>
      <c r="R2547" t="str">
        <f t="shared" si="198"/>
        <v>Em atraso</v>
      </c>
      <c r="S2547" s="5">
        <f t="shared" si="199"/>
        <v>3</v>
      </c>
    </row>
    <row r="2548" spans="1:19" x14ac:dyDescent="0.25">
      <c r="A2548">
        <v>2547</v>
      </c>
      <c r="B2548" s="1">
        <v>43832</v>
      </c>
      <c r="C2548" s="1">
        <v>43844</v>
      </c>
      <c r="D2548" s="1">
        <v>43844</v>
      </c>
      <c r="E2548" s="1">
        <v>43849</v>
      </c>
      <c r="F2548">
        <v>4</v>
      </c>
      <c r="G2548">
        <v>8</v>
      </c>
      <c r="H2548">
        <v>115</v>
      </c>
      <c r="I2548" s="6">
        <v>0</v>
      </c>
      <c r="J2548">
        <v>1</v>
      </c>
      <c r="K2548" t="str">
        <f>_xlfn.XLOOKUP(fCompras!F2548,dComprador!$A$2:$A$7,dComprador!$B$2:$B$7)</f>
        <v>Lira</v>
      </c>
      <c r="L2548" t="str">
        <f>_xlfn.XLOOKUP(J2548,dFornecedor!$A$2:$A$6,dFornecedor!$B$2:$B$6)</f>
        <v>NorthShore</v>
      </c>
      <c r="M2548" t="str">
        <f>_xlfn.XLOOKUP(G2548,dMateriaPrima!$A$2:$A$12,dMateriaPrima!$B$2:$B$12)</f>
        <v>Cimento</v>
      </c>
      <c r="N2548" s="2">
        <f>_xlfn.XLOOKUP(G2548,dMateriaPrima!$A$2:$A$12,dMateriaPrima!$C$2:$C$12)</f>
        <v>23</v>
      </c>
      <c r="O2548" s="3">
        <f t="shared" si="195"/>
        <v>2645</v>
      </c>
      <c r="P2548" s="4">
        <f t="shared" si="196"/>
        <v>0</v>
      </c>
      <c r="Q2548" s="3">
        <f t="shared" si="197"/>
        <v>2645</v>
      </c>
      <c r="R2548" t="str">
        <f t="shared" si="198"/>
        <v>Em atraso</v>
      </c>
      <c r="S2548" s="5">
        <f t="shared" si="199"/>
        <v>5</v>
      </c>
    </row>
    <row r="2549" spans="1:19" x14ac:dyDescent="0.25">
      <c r="A2549">
        <v>2548</v>
      </c>
      <c r="B2549" s="1">
        <v>43832</v>
      </c>
      <c r="C2549" s="1">
        <v>43832</v>
      </c>
      <c r="D2549" s="1">
        <v>43840</v>
      </c>
      <c r="E2549" s="1">
        <v>43841</v>
      </c>
      <c r="F2549">
        <v>4</v>
      </c>
      <c r="G2549">
        <v>10</v>
      </c>
      <c r="H2549">
        <v>171</v>
      </c>
      <c r="I2549" s="6">
        <v>0.33</v>
      </c>
      <c r="J2549">
        <v>2</v>
      </c>
      <c r="K2549" t="str">
        <f>_xlfn.XLOOKUP(fCompras!F2549,dComprador!$A$2:$A$7,dComprador!$B$2:$B$7)</f>
        <v>Lira</v>
      </c>
      <c r="L2549" t="str">
        <f>_xlfn.XLOOKUP(J2549,dFornecedor!$A$2:$A$6,dFornecedor!$B$2:$B$6)</f>
        <v>Minerva</v>
      </c>
      <c r="M2549" t="str">
        <f>_xlfn.XLOOKUP(G2549,dMateriaPrima!$A$2:$A$12,dMateriaPrima!$B$2:$B$12)</f>
        <v>Pedra Britada</v>
      </c>
      <c r="N2549" s="2">
        <f>_xlfn.XLOOKUP(G2549,dMateriaPrima!$A$2:$A$12,dMateriaPrima!$C$2:$C$12)</f>
        <v>56</v>
      </c>
      <c r="O2549" s="3">
        <f t="shared" si="195"/>
        <v>9576</v>
      </c>
      <c r="P2549" s="4">
        <f t="shared" si="196"/>
        <v>3160.08</v>
      </c>
      <c r="Q2549" s="3">
        <f t="shared" si="197"/>
        <v>6415.92</v>
      </c>
      <c r="R2549" t="str">
        <f t="shared" si="198"/>
        <v>Em atraso</v>
      </c>
      <c r="S2549" s="5">
        <f t="shared" si="199"/>
        <v>1</v>
      </c>
    </row>
    <row r="2550" spans="1:19" x14ac:dyDescent="0.25">
      <c r="A2550">
        <v>2549</v>
      </c>
      <c r="B2550" s="1">
        <v>43832</v>
      </c>
      <c r="C2550" s="1">
        <v>43834</v>
      </c>
      <c r="D2550" s="1">
        <v>43838</v>
      </c>
      <c r="E2550" s="1">
        <v>43842</v>
      </c>
      <c r="F2550">
        <v>4</v>
      </c>
      <c r="G2550">
        <v>9</v>
      </c>
      <c r="H2550">
        <v>11</v>
      </c>
      <c r="I2550" s="6">
        <v>0</v>
      </c>
      <c r="J2550">
        <v>2</v>
      </c>
      <c r="K2550" t="str">
        <f>_xlfn.XLOOKUP(fCompras!F2550,dComprador!$A$2:$A$7,dComprador!$B$2:$B$7)</f>
        <v>Lira</v>
      </c>
      <c r="L2550" t="str">
        <f>_xlfn.XLOOKUP(J2550,dFornecedor!$A$2:$A$6,dFornecedor!$B$2:$B$6)</f>
        <v>Minerva</v>
      </c>
      <c r="M2550" t="str">
        <f>_xlfn.XLOOKUP(G2550,dMateriaPrima!$A$2:$A$12,dMateriaPrima!$B$2:$B$12)</f>
        <v>Couro</v>
      </c>
      <c r="N2550" s="2">
        <f>_xlfn.XLOOKUP(G2550,dMateriaPrima!$A$2:$A$12,dMateriaPrima!$C$2:$C$12)</f>
        <v>4.4000000000000004</v>
      </c>
      <c r="O2550" s="3">
        <f t="shared" si="195"/>
        <v>48.400000000000006</v>
      </c>
      <c r="P2550" s="4">
        <f t="shared" si="196"/>
        <v>0</v>
      </c>
      <c r="Q2550" s="3">
        <f t="shared" si="197"/>
        <v>48.400000000000006</v>
      </c>
      <c r="R2550" t="str">
        <f t="shared" si="198"/>
        <v>Em atraso</v>
      </c>
      <c r="S2550" s="5">
        <f t="shared" si="199"/>
        <v>4</v>
      </c>
    </row>
    <row r="2551" spans="1:19" x14ac:dyDescent="0.25">
      <c r="A2551">
        <v>2550</v>
      </c>
      <c r="B2551" s="1">
        <v>43832</v>
      </c>
      <c r="C2551" s="1">
        <v>43841</v>
      </c>
      <c r="D2551" s="1">
        <v>43843</v>
      </c>
      <c r="E2551" s="1">
        <v>43848</v>
      </c>
      <c r="F2551">
        <v>4</v>
      </c>
      <c r="G2551">
        <v>11</v>
      </c>
      <c r="H2551">
        <v>131</v>
      </c>
      <c r="I2551" s="6">
        <v>0</v>
      </c>
      <c r="J2551">
        <v>3</v>
      </c>
      <c r="K2551" t="str">
        <f>_xlfn.XLOOKUP(fCompras!F2551,dComprador!$A$2:$A$7,dComprador!$B$2:$B$7)</f>
        <v>Lira</v>
      </c>
      <c r="L2551" t="str">
        <f>_xlfn.XLOOKUP(J2551,dFornecedor!$A$2:$A$6,dFornecedor!$B$2:$B$6)</f>
        <v>StepUp</v>
      </c>
      <c r="M2551" t="str">
        <f>_xlfn.XLOOKUP(G2551,dMateriaPrima!$A$2:$A$12,dMateriaPrima!$B$2:$B$12)</f>
        <v>Papel</v>
      </c>
      <c r="N2551" s="2">
        <f>_xlfn.XLOOKUP(G2551,dMateriaPrima!$A$2:$A$12,dMateriaPrima!$C$2:$C$12)</f>
        <v>9</v>
      </c>
      <c r="O2551" s="3">
        <f t="shared" si="195"/>
        <v>1179</v>
      </c>
      <c r="P2551" s="4">
        <f t="shared" si="196"/>
        <v>0</v>
      </c>
      <c r="Q2551" s="3">
        <f t="shared" si="197"/>
        <v>1179</v>
      </c>
      <c r="R2551" t="str">
        <f t="shared" si="198"/>
        <v>Em atraso</v>
      </c>
      <c r="S2551" s="5">
        <f t="shared" si="199"/>
        <v>5</v>
      </c>
    </row>
    <row r="2552" spans="1:19" x14ac:dyDescent="0.25">
      <c r="A2552">
        <v>2551</v>
      </c>
      <c r="B2552" s="1">
        <v>43832</v>
      </c>
      <c r="C2552" s="1">
        <v>43832</v>
      </c>
      <c r="D2552" s="1">
        <v>43848</v>
      </c>
      <c r="E2552" s="1">
        <v>43851</v>
      </c>
      <c r="F2552">
        <v>1</v>
      </c>
      <c r="G2552">
        <v>9</v>
      </c>
      <c r="H2552">
        <v>27</v>
      </c>
      <c r="I2552" s="6">
        <v>0</v>
      </c>
      <c r="J2552">
        <v>2</v>
      </c>
      <c r="K2552" t="str">
        <f>_xlfn.XLOOKUP(fCompras!F2552,dComprador!$A$2:$A$7,dComprador!$B$2:$B$7)</f>
        <v>Alon</v>
      </c>
      <c r="L2552" t="str">
        <f>_xlfn.XLOOKUP(J2552,dFornecedor!$A$2:$A$6,dFornecedor!$B$2:$B$6)</f>
        <v>Minerva</v>
      </c>
      <c r="M2552" t="str">
        <f>_xlfn.XLOOKUP(G2552,dMateriaPrima!$A$2:$A$12,dMateriaPrima!$B$2:$B$12)</f>
        <v>Couro</v>
      </c>
      <c r="N2552" s="2">
        <f>_xlfn.XLOOKUP(G2552,dMateriaPrima!$A$2:$A$12,dMateriaPrima!$C$2:$C$12)</f>
        <v>4.4000000000000004</v>
      </c>
      <c r="O2552" s="3">
        <f t="shared" si="195"/>
        <v>118.80000000000001</v>
      </c>
      <c r="P2552" s="4">
        <f t="shared" si="196"/>
        <v>0</v>
      </c>
      <c r="Q2552" s="3">
        <f t="shared" si="197"/>
        <v>118.80000000000001</v>
      </c>
      <c r="R2552" t="str">
        <f t="shared" si="198"/>
        <v>Em atraso</v>
      </c>
      <c r="S2552" s="5">
        <f t="shared" si="199"/>
        <v>3</v>
      </c>
    </row>
    <row r="2553" spans="1:19" x14ac:dyDescent="0.25">
      <c r="A2553">
        <v>2552</v>
      </c>
      <c r="B2553" s="1">
        <v>43832</v>
      </c>
      <c r="C2553" s="1">
        <v>43840</v>
      </c>
      <c r="D2553" s="1">
        <v>43846</v>
      </c>
      <c r="E2553" s="1">
        <v>43849</v>
      </c>
      <c r="F2553">
        <v>1</v>
      </c>
      <c r="G2553">
        <v>8</v>
      </c>
      <c r="H2553">
        <v>401</v>
      </c>
      <c r="I2553" s="6">
        <v>0</v>
      </c>
      <c r="J2553">
        <v>2</v>
      </c>
      <c r="K2553" t="str">
        <f>_xlfn.XLOOKUP(fCompras!F2553,dComprador!$A$2:$A$7,dComprador!$B$2:$B$7)</f>
        <v>Alon</v>
      </c>
      <c r="L2553" t="str">
        <f>_xlfn.XLOOKUP(J2553,dFornecedor!$A$2:$A$6,dFornecedor!$B$2:$B$6)</f>
        <v>Minerva</v>
      </c>
      <c r="M2553" t="str">
        <f>_xlfn.XLOOKUP(G2553,dMateriaPrima!$A$2:$A$12,dMateriaPrima!$B$2:$B$12)</f>
        <v>Cimento</v>
      </c>
      <c r="N2553" s="2">
        <f>_xlfn.XLOOKUP(G2553,dMateriaPrima!$A$2:$A$12,dMateriaPrima!$C$2:$C$12)</f>
        <v>23</v>
      </c>
      <c r="O2553" s="3">
        <f t="shared" si="195"/>
        <v>9223</v>
      </c>
      <c r="P2553" s="4">
        <f t="shared" si="196"/>
        <v>0</v>
      </c>
      <c r="Q2553" s="3">
        <f t="shared" si="197"/>
        <v>9223</v>
      </c>
      <c r="R2553" t="str">
        <f t="shared" si="198"/>
        <v>Em atraso</v>
      </c>
      <c r="S2553" s="5">
        <f t="shared" si="199"/>
        <v>3</v>
      </c>
    </row>
    <row r="2554" spans="1:19" x14ac:dyDescent="0.25">
      <c r="A2554">
        <v>2553</v>
      </c>
      <c r="B2554" s="1">
        <v>43832</v>
      </c>
      <c r="C2554" s="1">
        <v>43832</v>
      </c>
      <c r="D2554" s="1">
        <v>43849</v>
      </c>
      <c r="E2554" s="1">
        <v>43850</v>
      </c>
      <c r="F2554">
        <v>1</v>
      </c>
      <c r="G2554">
        <v>9</v>
      </c>
      <c r="H2554">
        <v>219</v>
      </c>
      <c r="I2554" s="6">
        <v>0</v>
      </c>
      <c r="J2554">
        <v>2</v>
      </c>
      <c r="K2554" t="str">
        <f>_xlfn.XLOOKUP(fCompras!F2554,dComprador!$A$2:$A$7,dComprador!$B$2:$B$7)</f>
        <v>Alon</v>
      </c>
      <c r="L2554" t="str">
        <f>_xlfn.XLOOKUP(J2554,dFornecedor!$A$2:$A$6,dFornecedor!$B$2:$B$6)</f>
        <v>Minerva</v>
      </c>
      <c r="M2554" t="str">
        <f>_xlfn.XLOOKUP(G2554,dMateriaPrima!$A$2:$A$12,dMateriaPrima!$B$2:$B$12)</f>
        <v>Couro</v>
      </c>
      <c r="N2554" s="2">
        <f>_xlfn.XLOOKUP(G2554,dMateriaPrima!$A$2:$A$12,dMateriaPrima!$C$2:$C$12)</f>
        <v>4.4000000000000004</v>
      </c>
      <c r="O2554" s="3">
        <f t="shared" si="195"/>
        <v>963.6</v>
      </c>
      <c r="P2554" s="4">
        <f t="shared" si="196"/>
        <v>0</v>
      </c>
      <c r="Q2554" s="3">
        <f t="shared" si="197"/>
        <v>963.6</v>
      </c>
      <c r="R2554" t="str">
        <f t="shared" si="198"/>
        <v>Em atraso</v>
      </c>
      <c r="S2554" s="5">
        <f t="shared" si="199"/>
        <v>1</v>
      </c>
    </row>
    <row r="2555" spans="1:19" x14ac:dyDescent="0.25">
      <c r="A2555">
        <v>2554</v>
      </c>
      <c r="B2555" s="1">
        <v>43832</v>
      </c>
      <c r="C2555" s="1">
        <v>43833</v>
      </c>
      <c r="D2555" s="1">
        <v>43864</v>
      </c>
      <c r="E2555" s="1">
        <v>43865</v>
      </c>
      <c r="F2555">
        <v>1</v>
      </c>
      <c r="G2555">
        <v>9</v>
      </c>
      <c r="H2555">
        <v>280</v>
      </c>
      <c r="I2555" s="6">
        <v>0</v>
      </c>
      <c r="J2555">
        <v>3</v>
      </c>
      <c r="K2555" t="str">
        <f>_xlfn.XLOOKUP(fCompras!F2555,dComprador!$A$2:$A$7,dComprador!$B$2:$B$7)</f>
        <v>Alon</v>
      </c>
      <c r="L2555" t="str">
        <f>_xlfn.XLOOKUP(J2555,dFornecedor!$A$2:$A$6,dFornecedor!$B$2:$B$6)</f>
        <v>StepUp</v>
      </c>
      <c r="M2555" t="str">
        <f>_xlfn.XLOOKUP(G2555,dMateriaPrima!$A$2:$A$12,dMateriaPrima!$B$2:$B$12)</f>
        <v>Couro</v>
      </c>
      <c r="N2555" s="2">
        <f>_xlfn.XLOOKUP(G2555,dMateriaPrima!$A$2:$A$12,dMateriaPrima!$C$2:$C$12)</f>
        <v>4.4000000000000004</v>
      </c>
      <c r="O2555" s="3">
        <f t="shared" si="195"/>
        <v>1232</v>
      </c>
      <c r="P2555" s="4">
        <f t="shared" si="196"/>
        <v>0</v>
      </c>
      <c r="Q2555" s="3">
        <f t="shared" si="197"/>
        <v>1232</v>
      </c>
      <c r="R2555" t="str">
        <f t="shared" si="198"/>
        <v>Em atraso</v>
      </c>
      <c r="S2555" s="5">
        <f t="shared" si="199"/>
        <v>1</v>
      </c>
    </row>
    <row r="2556" spans="1:19" x14ac:dyDescent="0.25">
      <c r="A2556">
        <v>2555</v>
      </c>
      <c r="B2556" s="1">
        <v>43833</v>
      </c>
      <c r="C2556" s="1">
        <v>43833</v>
      </c>
      <c r="D2556" s="1">
        <v>43840</v>
      </c>
      <c r="E2556" s="1">
        <v>43843</v>
      </c>
      <c r="F2556">
        <v>4</v>
      </c>
      <c r="G2556">
        <v>9</v>
      </c>
      <c r="H2556">
        <v>3</v>
      </c>
      <c r="I2556" s="6">
        <v>0.36</v>
      </c>
      <c r="J2556">
        <v>2</v>
      </c>
      <c r="K2556" t="str">
        <f>_xlfn.XLOOKUP(fCompras!F2556,dComprador!$A$2:$A$7,dComprador!$B$2:$B$7)</f>
        <v>Lira</v>
      </c>
      <c r="L2556" t="str">
        <f>_xlfn.XLOOKUP(J2556,dFornecedor!$A$2:$A$6,dFornecedor!$B$2:$B$6)</f>
        <v>Minerva</v>
      </c>
      <c r="M2556" t="str">
        <f>_xlfn.XLOOKUP(G2556,dMateriaPrima!$A$2:$A$12,dMateriaPrima!$B$2:$B$12)</f>
        <v>Couro</v>
      </c>
      <c r="N2556" s="2">
        <f>_xlfn.XLOOKUP(G2556,dMateriaPrima!$A$2:$A$12,dMateriaPrima!$C$2:$C$12)</f>
        <v>4.4000000000000004</v>
      </c>
      <c r="O2556" s="3">
        <f t="shared" si="195"/>
        <v>13.200000000000001</v>
      </c>
      <c r="P2556" s="4">
        <f t="shared" si="196"/>
        <v>4.7519999999999998</v>
      </c>
      <c r="Q2556" s="3">
        <f t="shared" si="197"/>
        <v>8.4480000000000004</v>
      </c>
      <c r="R2556" t="str">
        <f t="shared" si="198"/>
        <v>Em atraso</v>
      </c>
      <c r="S2556" s="5">
        <f t="shared" si="199"/>
        <v>3</v>
      </c>
    </row>
    <row r="2557" spans="1:19" x14ac:dyDescent="0.25">
      <c r="A2557">
        <v>2556</v>
      </c>
      <c r="B2557" s="1">
        <v>43833</v>
      </c>
      <c r="C2557" s="1">
        <v>43835</v>
      </c>
      <c r="D2557" s="1">
        <v>43840</v>
      </c>
      <c r="E2557" s="1">
        <v>43837</v>
      </c>
      <c r="F2557">
        <v>4</v>
      </c>
      <c r="G2557">
        <v>9</v>
      </c>
      <c r="H2557">
        <v>642</v>
      </c>
      <c r="I2557" s="6">
        <v>0</v>
      </c>
      <c r="J2557">
        <v>2</v>
      </c>
      <c r="K2557" t="str">
        <f>_xlfn.XLOOKUP(fCompras!F2557,dComprador!$A$2:$A$7,dComprador!$B$2:$B$7)</f>
        <v>Lira</v>
      </c>
      <c r="L2557" t="str">
        <f>_xlfn.XLOOKUP(J2557,dFornecedor!$A$2:$A$6,dFornecedor!$B$2:$B$6)</f>
        <v>Minerva</v>
      </c>
      <c r="M2557" t="str">
        <f>_xlfn.XLOOKUP(G2557,dMateriaPrima!$A$2:$A$12,dMateriaPrima!$B$2:$B$12)</f>
        <v>Couro</v>
      </c>
      <c r="N2557" s="2">
        <f>_xlfn.XLOOKUP(G2557,dMateriaPrima!$A$2:$A$12,dMateriaPrima!$C$2:$C$12)</f>
        <v>4.4000000000000004</v>
      </c>
      <c r="O2557" s="3">
        <f t="shared" si="195"/>
        <v>2824.8</v>
      </c>
      <c r="P2557" s="4">
        <f t="shared" si="196"/>
        <v>0</v>
      </c>
      <c r="Q2557" s="3">
        <f t="shared" si="197"/>
        <v>2824.8</v>
      </c>
      <c r="R2557" t="str">
        <f t="shared" si="198"/>
        <v>No prazo</v>
      </c>
      <c r="S2557" s="5">
        <f t="shared" si="199"/>
        <v>0</v>
      </c>
    </row>
    <row r="2558" spans="1:19" x14ac:dyDescent="0.25">
      <c r="A2558">
        <v>2557</v>
      </c>
      <c r="B2558" s="1">
        <v>43833</v>
      </c>
      <c r="C2558" s="1">
        <v>43834</v>
      </c>
      <c r="D2558" s="1">
        <v>43840</v>
      </c>
      <c r="E2558" s="1">
        <v>43842</v>
      </c>
      <c r="F2558">
        <v>4</v>
      </c>
      <c r="G2558">
        <v>5</v>
      </c>
      <c r="H2558">
        <v>469</v>
      </c>
      <c r="I2558" s="6">
        <v>0</v>
      </c>
      <c r="J2558">
        <v>3</v>
      </c>
      <c r="K2558" t="str">
        <f>_xlfn.XLOOKUP(fCompras!F2558,dComprador!$A$2:$A$7,dComprador!$B$2:$B$7)</f>
        <v>Lira</v>
      </c>
      <c r="L2558" t="str">
        <f>_xlfn.XLOOKUP(J2558,dFornecedor!$A$2:$A$6,dFornecedor!$B$2:$B$6)</f>
        <v>StepUp</v>
      </c>
      <c r="M2558" t="str">
        <f>_xlfn.XLOOKUP(G2558,dMateriaPrima!$A$2:$A$12,dMateriaPrima!$B$2:$B$12)</f>
        <v>Areia</v>
      </c>
      <c r="N2558" s="2">
        <f>_xlfn.XLOOKUP(G2558,dMateriaPrima!$A$2:$A$12,dMateriaPrima!$C$2:$C$12)</f>
        <v>3.59</v>
      </c>
      <c r="O2558" s="3">
        <f t="shared" si="195"/>
        <v>1683.71</v>
      </c>
      <c r="P2558" s="4">
        <f t="shared" si="196"/>
        <v>0</v>
      </c>
      <c r="Q2558" s="3">
        <f t="shared" si="197"/>
        <v>1683.71</v>
      </c>
      <c r="R2558" t="str">
        <f t="shared" si="198"/>
        <v>Em atraso</v>
      </c>
      <c r="S2558" s="5">
        <f t="shared" si="199"/>
        <v>2</v>
      </c>
    </row>
    <row r="2559" spans="1:19" x14ac:dyDescent="0.25">
      <c r="A2559">
        <v>2558</v>
      </c>
      <c r="B2559" s="1">
        <v>43833</v>
      </c>
      <c r="C2559" s="1">
        <v>43833</v>
      </c>
      <c r="D2559" s="1">
        <v>43841</v>
      </c>
      <c r="E2559" s="1">
        <v>43843</v>
      </c>
      <c r="F2559">
        <v>4</v>
      </c>
      <c r="G2559">
        <v>9</v>
      </c>
      <c r="H2559">
        <v>156</v>
      </c>
      <c r="I2559" s="6">
        <v>0</v>
      </c>
      <c r="J2559">
        <v>2</v>
      </c>
      <c r="K2559" t="str">
        <f>_xlfn.XLOOKUP(fCompras!F2559,dComprador!$A$2:$A$7,dComprador!$B$2:$B$7)</f>
        <v>Lira</v>
      </c>
      <c r="L2559" t="str">
        <f>_xlfn.XLOOKUP(J2559,dFornecedor!$A$2:$A$6,dFornecedor!$B$2:$B$6)</f>
        <v>Minerva</v>
      </c>
      <c r="M2559" t="str">
        <f>_xlfn.XLOOKUP(G2559,dMateriaPrima!$A$2:$A$12,dMateriaPrima!$B$2:$B$12)</f>
        <v>Couro</v>
      </c>
      <c r="N2559" s="2">
        <f>_xlfn.XLOOKUP(G2559,dMateriaPrima!$A$2:$A$12,dMateriaPrima!$C$2:$C$12)</f>
        <v>4.4000000000000004</v>
      </c>
      <c r="O2559" s="3">
        <f t="shared" si="195"/>
        <v>686.40000000000009</v>
      </c>
      <c r="P2559" s="4">
        <f t="shared" si="196"/>
        <v>0</v>
      </c>
      <c r="Q2559" s="3">
        <f t="shared" si="197"/>
        <v>686.40000000000009</v>
      </c>
      <c r="R2559" t="str">
        <f t="shared" si="198"/>
        <v>Em atraso</v>
      </c>
      <c r="S2559" s="5">
        <f t="shared" si="199"/>
        <v>2</v>
      </c>
    </row>
    <row r="2560" spans="1:19" x14ac:dyDescent="0.25">
      <c r="A2560">
        <v>2559</v>
      </c>
      <c r="B2560" s="1">
        <v>43833</v>
      </c>
      <c r="C2560" s="1">
        <v>43833</v>
      </c>
      <c r="D2560" s="1">
        <v>43841</v>
      </c>
      <c r="E2560" s="1">
        <v>43842</v>
      </c>
      <c r="F2560">
        <v>4</v>
      </c>
      <c r="G2560">
        <v>3</v>
      </c>
      <c r="H2560">
        <v>365</v>
      </c>
      <c r="I2560" s="6">
        <v>0</v>
      </c>
      <c r="J2560">
        <v>4</v>
      </c>
      <c r="K2560" t="str">
        <f>_xlfn.XLOOKUP(fCompras!F2560,dComprador!$A$2:$A$7,dComprador!$B$2:$B$7)</f>
        <v>Lira</v>
      </c>
      <c r="L2560" t="str">
        <f>_xlfn.XLOOKUP(J2560,dFornecedor!$A$2:$A$6,dFornecedor!$B$2:$B$6)</f>
        <v>AlphaOmega</v>
      </c>
      <c r="M2560" t="str">
        <f>_xlfn.XLOOKUP(G2560,dMateriaPrima!$A$2:$A$12,dMateriaPrima!$B$2:$B$12)</f>
        <v>Barra Metal</v>
      </c>
      <c r="N2560" s="2">
        <f>_xlfn.XLOOKUP(G2560,dMateriaPrima!$A$2:$A$12,dMateriaPrima!$C$2:$C$12)</f>
        <v>565</v>
      </c>
      <c r="O2560" s="3">
        <f t="shared" si="195"/>
        <v>206225</v>
      </c>
      <c r="P2560" s="4">
        <f t="shared" si="196"/>
        <v>0</v>
      </c>
      <c r="Q2560" s="3">
        <f t="shared" si="197"/>
        <v>206225</v>
      </c>
      <c r="R2560" t="str">
        <f t="shared" si="198"/>
        <v>Em atraso</v>
      </c>
      <c r="S2560" s="5">
        <f t="shared" si="199"/>
        <v>1</v>
      </c>
    </row>
    <row r="2561" spans="1:19" x14ac:dyDescent="0.25">
      <c r="A2561">
        <v>2560</v>
      </c>
      <c r="B2561" s="1">
        <v>43833</v>
      </c>
      <c r="C2561" s="1">
        <v>43834</v>
      </c>
      <c r="D2561" s="1">
        <v>43839</v>
      </c>
      <c r="E2561" s="1">
        <v>43844</v>
      </c>
      <c r="F2561">
        <v>4</v>
      </c>
      <c r="G2561">
        <v>10</v>
      </c>
      <c r="H2561">
        <v>31</v>
      </c>
      <c r="I2561" s="6">
        <v>0</v>
      </c>
      <c r="J2561">
        <v>3</v>
      </c>
      <c r="K2561" t="str">
        <f>_xlfn.XLOOKUP(fCompras!F2561,dComprador!$A$2:$A$7,dComprador!$B$2:$B$7)</f>
        <v>Lira</v>
      </c>
      <c r="L2561" t="str">
        <f>_xlfn.XLOOKUP(J2561,dFornecedor!$A$2:$A$6,dFornecedor!$B$2:$B$6)</f>
        <v>StepUp</v>
      </c>
      <c r="M2561" t="str">
        <f>_xlfn.XLOOKUP(G2561,dMateriaPrima!$A$2:$A$12,dMateriaPrima!$B$2:$B$12)</f>
        <v>Pedra Britada</v>
      </c>
      <c r="N2561" s="2">
        <f>_xlfn.XLOOKUP(G2561,dMateriaPrima!$A$2:$A$12,dMateriaPrima!$C$2:$C$12)</f>
        <v>56</v>
      </c>
      <c r="O2561" s="3">
        <f t="shared" si="195"/>
        <v>1736</v>
      </c>
      <c r="P2561" s="4">
        <f t="shared" si="196"/>
        <v>0</v>
      </c>
      <c r="Q2561" s="3">
        <f t="shared" si="197"/>
        <v>1736</v>
      </c>
      <c r="R2561" t="str">
        <f t="shared" si="198"/>
        <v>Em atraso</v>
      </c>
      <c r="S2561" s="5">
        <f t="shared" si="199"/>
        <v>5</v>
      </c>
    </row>
    <row r="2562" spans="1:19" x14ac:dyDescent="0.25">
      <c r="A2562">
        <v>2561</v>
      </c>
      <c r="B2562" s="1">
        <v>43833</v>
      </c>
      <c r="C2562" s="1">
        <v>43833</v>
      </c>
      <c r="D2562" s="1">
        <v>43840</v>
      </c>
      <c r="E2562" s="1">
        <v>43840</v>
      </c>
      <c r="F2562">
        <v>4</v>
      </c>
      <c r="G2562">
        <v>9</v>
      </c>
      <c r="H2562">
        <v>289</v>
      </c>
      <c r="I2562" s="6">
        <v>0</v>
      </c>
      <c r="J2562">
        <v>2</v>
      </c>
      <c r="K2562" t="str">
        <f>_xlfn.XLOOKUP(fCompras!F2562,dComprador!$A$2:$A$7,dComprador!$B$2:$B$7)</f>
        <v>Lira</v>
      </c>
      <c r="L2562" t="str">
        <f>_xlfn.XLOOKUP(J2562,dFornecedor!$A$2:$A$6,dFornecedor!$B$2:$B$6)</f>
        <v>Minerva</v>
      </c>
      <c r="M2562" t="str">
        <f>_xlfn.XLOOKUP(G2562,dMateriaPrima!$A$2:$A$12,dMateriaPrima!$B$2:$B$12)</f>
        <v>Couro</v>
      </c>
      <c r="N2562" s="2">
        <f>_xlfn.XLOOKUP(G2562,dMateriaPrima!$A$2:$A$12,dMateriaPrima!$C$2:$C$12)</f>
        <v>4.4000000000000004</v>
      </c>
      <c r="O2562" s="3">
        <f t="shared" si="195"/>
        <v>1271.6000000000001</v>
      </c>
      <c r="P2562" s="4">
        <f t="shared" si="196"/>
        <v>0</v>
      </c>
      <c r="Q2562" s="3">
        <f t="shared" si="197"/>
        <v>1271.6000000000001</v>
      </c>
      <c r="R2562" t="str">
        <f t="shared" si="198"/>
        <v>No prazo</v>
      </c>
      <c r="S2562" s="5">
        <f t="shared" si="199"/>
        <v>0</v>
      </c>
    </row>
    <row r="2563" spans="1:19" x14ac:dyDescent="0.25">
      <c r="A2563">
        <v>2562</v>
      </c>
      <c r="B2563" s="1">
        <v>43833</v>
      </c>
      <c r="C2563" s="1">
        <v>43841</v>
      </c>
      <c r="D2563" s="1">
        <v>43851</v>
      </c>
      <c r="E2563" s="1">
        <v>43852</v>
      </c>
      <c r="F2563">
        <v>1</v>
      </c>
      <c r="G2563">
        <v>10</v>
      </c>
      <c r="H2563">
        <v>183</v>
      </c>
      <c r="I2563" s="6">
        <v>0</v>
      </c>
      <c r="J2563">
        <v>2</v>
      </c>
      <c r="K2563" t="str">
        <f>_xlfn.XLOOKUP(fCompras!F2563,dComprador!$A$2:$A$7,dComprador!$B$2:$B$7)</f>
        <v>Alon</v>
      </c>
      <c r="L2563" t="str">
        <f>_xlfn.XLOOKUP(J2563,dFornecedor!$A$2:$A$6,dFornecedor!$B$2:$B$6)</f>
        <v>Minerva</v>
      </c>
      <c r="M2563" t="str">
        <f>_xlfn.XLOOKUP(G2563,dMateriaPrima!$A$2:$A$12,dMateriaPrima!$B$2:$B$12)</f>
        <v>Pedra Britada</v>
      </c>
      <c r="N2563" s="2">
        <f>_xlfn.XLOOKUP(G2563,dMateriaPrima!$A$2:$A$12,dMateriaPrima!$C$2:$C$12)</f>
        <v>56</v>
      </c>
      <c r="O2563" s="3">
        <f t="shared" ref="O2563:O2626" si="200">PRODUCT(H2563,N2563)</f>
        <v>10248</v>
      </c>
      <c r="P2563" s="4">
        <f t="shared" ref="P2563:P2626" si="201">PRODUCT(O2563,I2563)</f>
        <v>0</v>
      </c>
      <c r="Q2563" s="3">
        <f t="shared" ref="Q2563:Q2626" si="202">O2563-P2563</f>
        <v>10248</v>
      </c>
      <c r="R2563" t="str">
        <f t="shared" ref="R2563:R2626" si="203">IF(E2563&lt;=D2563,"No prazo",IF(E2563&gt;D2563,"Em atraso"))</f>
        <v>Em atraso</v>
      </c>
      <c r="S2563" s="5">
        <f t="shared" ref="S2563:S2626" si="204">IF(E2563 &gt;D2563, E2563-D2563,0)</f>
        <v>1</v>
      </c>
    </row>
    <row r="2564" spans="1:19" x14ac:dyDescent="0.25">
      <c r="A2564">
        <v>2563</v>
      </c>
      <c r="B2564" s="1">
        <v>43833</v>
      </c>
      <c r="C2564" s="1">
        <v>43842</v>
      </c>
      <c r="D2564" s="1">
        <v>43848</v>
      </c>
      <c r="E2564" s="1">
        <v>43845</v>
      </c>
      <c r="F2564">
        <v>2</v>
      </c>
      <c r="G2564">
        <v>7</v>
      </c>
      <c r="H2564">
        <v>509</v>
      </c>
      <c r="I2564" s="6">
        <v>0</v>
      </c>
      <c r="J2564">
        <v>2</v>
      </c>
      <c r="K2564" t="str">
        <f>_xlfn.XLOOKUP(fCompras!F2564,dComprador!$A$2:$A$7,dComprador!$B$2:$B$7)</f>
        <v>João</v>
      </c>
      <c r="L2564" t="str">
        <f>_xlfn.XLOOKUP(J2564,dFornecedor!$A$2:$A$6,dFornecedor!$B$2:$B$6)</f>
        <v>Minerva</v>
      </c>
      <c r="M2564" t="str">
        <f>_xlfn.XLOOKUP(G2564,dMateriaPrima!$A$2:$A$12,dMateriaPrima!$B$2:$B$12)</f>
        <v>Poliéster</v>
      </c>
      <c r="N2564" s="2">
        <f>_xlfn.XLOOKUP(G2564,dMateriaPrima!$A$2:$A$12,dMateriaPrima!$C$2:$C$12)</f>
        <v>8</v>
      </c>
      <c r="O2564" s="3">
        <f t="shared" si="200"/>
        <v>4072</v>
      </c>
      <c r="P2564" s="4">
        <f t="shared" si="201"/>
        <v>0</v>
      </c>
      <c r="Q2564" s="3">
        <f t="shared" si="202"/>
        <v>4072</v>
      </c>
      <c r="R2564" t="str">
        <f t="shared" si="203"/>
        <v>No prazo</v>
      </c>
      <c r="S2564" s="5">
        <f t="shared" si="204"/>
        <v>0</v>
      </c>
    </row>
    <row r="2565" spans="1:19" x14ac:dyDescent="0.25">
      <c r="A2565">
        <v>2564</v>
      </c>
      <c r="B2565" s="1">
        <v>43833</v>
      </c>
      <c r="C2565" s="1">
        <v>43834</v>
      </c>
      <c r="D2565" s="1">
        <v>43854</v>
      </c>
      <c r="E2565" s="1">
        <v>43855</v>
      </c>
      <c r="F2565">
        <v>1</v>
      </c>
      <c r="G2565">
        <v>1</v>
      </c>
      <c r="H2565">
        <v>315</v>
      </c>
      <c r="I2565" s="6">
        <v>0</v>
      </c>
      <c r="J2565">
        <v>2</v>
      </c>
      <c r="K2565" t="str">
        <f>_xlfn.XLOOKUP(fCompras!F2565,dComprador!$A$2:$A$7,dComprador!$B$2:$B$7)</f>
        <v>Alon</v>
      </c>
      <c r="L2565" t="str">
        <f>_xlfn.XLOOKUP(J2565,dFornecedor!$A$2:$A$6,dFornecedor!$B$2:$B$6)</f>
        <v>Minerva</v>
      </c>
      <c r="M2565" t="str">
        <f>_xlfn.XLOOKUP(G2565,dMateriaPrima!$A$2:$A$12,dMateriaPrima!$B$2:$B$12)</f>
        <v>Tecido</v>
      </c>
      <c r="N2565" s="2">
        <f>_xlfn.XLOOKUP(G2565,dMateriaPrima!$A$2:$A$12,dMateriaPrima!$C$2:$C$12)</f>
        <v>18</v>
      </c>
      <c r="O2565" s="3">
        <f t="shared" si="200"/>
        <v>5670</v>
      </c>
      <c r="P2565" s="4">
        <f t="shared" si="201"/>
        <v>0</v>
      </c>
      <c r="Q2565" s="3">
        <f t="shared" si="202"/>
        <v>5670</v>
      </c>
      <c r="R2565" t="str">
        <f t="shared" si="203"/>
        <v>Em atraso</v>
      </c>
      <c r="S2565" s="5">
        <f t="shared" si="204"/>
        <v>1</v>
      </c>
    </row>
    <row r="2566" spans="1:19" x14ac:dyDescent="0.25">
      <c r="A2566">
        <v>2565</v>
      </c>
      <c r="B2566" s="1">
        <v>43833</v>
      </c>
      <c r="C2566" s="1">
        <v>43842</v>
      </c>
      <c r="D2566" s="1">
        <v>43864</v>
      </c>
      <c r="E2566" s="1">
        <v>43868</v>
      </c>
      <c r="F2566">
        <v>1</v>
      </c>
      <c r="G2566">
        <v>4</v>
      </c>
      <c r="H2566">
        <v>13</v>
      </c>
      <c r="I2566" s="6">
        <v>0</v>
      </c>
      <c r="J2566">
        <v>2</v>
      </c>
      <c r="K2566" t="str">
        <f>_xlfn.XLOOKUP(fCompras!F2566,dComprador!$A$2:$A$7,dComprador!$B$2:$B$7)</f>
        <v>Alon</v>
      </c>
      <c r="L2566" t="str">
        <f>_xlfn.XLOOKUP(J2566,dFornecedor!$A$2:$A$6,dFornecedor!$B$2:$B$6)</f>
        <v>Minerva</v>
      </c>
      <c r="M2566" t="str">
        <f>_xlfn.XLOOKUP(G2566,dMateriaPrima!$A$2:$A$12,dMateriaPrima!$B$2:$B$12)</f>
        <v>Madeira</v>
      </c>
      <c r="N2566" s="2">
        <f>_xlfn.XLOOKUP(G2566,dMateriaPrima!$A$2:$A$12,dMateriaPrima!$C$2:$C$12)</f>
        <v>168</v>
      </c>
      <c r="O2566" s="3">
        <f t="shared" si="200"/>
        <v>2184</v>
      </c>
      <c r="P2566" s="4">
        <f t="shared" si="201"/>
        <v>0</v>
      </c>
      <c r="Q2566" s="3">
        <f t="shared" si="202"/>
        <v>2184</v>
      </c>
      <c r="R2566" t="str">
        <f t="shared" si="203"/>
        <v>Em atraso</v>
      </c>
      <c r="S2566" s="5">
        <f t="shared" si="204"/>
        <v>4</v>
      </c>
    </row>
    <row r="2567" spans="1:19" x14ac:dyDescent="0.25">
      <c r="A2567">
        <v>2566</v>
      </c>
      <c r="B2567" s="1">
        <v>43834</v>
      </c>
      <c r="C2567" s="1">
        <v>43844</v>
      </c>
      <c r="D2567" s="1">
        <v>43844</v>
      </c>
      <c r="E2567" s="1">
        <v>43847</v>
      </c>
      <c r="F2567">
        <v>4</v>
      </c>
      <c r="G2567">
        <v>8</v>
      </c>
      <c r="H2567">
        <v>231</v>
      </c>
      <c r="I2567" s="6">
        <v>0</v>
      </c>
      <c r="J2567">
        <v>1</v>
      </c>
      <c r="K2567" t="str">
        <f>_xlfn.XLOOKUP(fCompras!F2567,dComprador!$A$2:$A$7,dComprador!$B$2:$B$7)</f>
        <v>Lira</v>
      </c>
      <c r="L2567" t="str">
        <f>_xlfn.XLOOKUP(J2567,dFornecedor!$A$2:$A$6,dFornecedor!$B$2:$B$6)</f>
        <v>NorthShore</v>
      </c>
      <c r="M2567" t="str">
        <f>_xlfn.XLOOKUP(G2567,dMateriaPrima!$A$2:$A$12,dMateriaPrima!$B$2:$B$12)</f>
        <v>Cimento</v>
      </c>
      <c r="N2567" s="2">
        <f>_xlfn.XLOOKUP(G2567,dMateriaPrima!$A$2:$A$12,dMateriaPrima!$C$2:$C$12)</f>
        <v>23</v>
      </c>
      <c r="O2567" s="3">
        <f t="shared" si="200"/>
        <v>5313</v>
      </c>
      <c r="P2567" s="4">
        <f t="shared" si="201"/>
        <v>0</v>
      </c>
      <c r="Q2567" s="3">
        <f t="shared" si="202"/>
        <v>5313</v>
      </c>
      <c r="R2567" t="str">
        <f t="shared" si="203"/>
        <v>Em atraso</v>
      </c>
      <c r="S2567" s="5">
        <f t="shared" si="204"/>
        <v>3</v>
      </c>
    </row>
    <row r="2568" spans="1:19" x14ac:dyDescent="0.25">
      <c r="A2568">
        <v>2567</v>
      </c>
      <c r="B2568" s="1">
        <v>43834</v>
      </c>
      <c r="C2568" s="1">
        <v>43843</v>
      </c>
      <c r="D2568" s="1">
        <v>43846</v>
      </c>
      <c r="E2568" s="1">
        <v>43850</v>
      </c>
      <c r="F2568">
        <v>4</v>
      </c>
      <c r="G2568">
        <v>5</v>
      </c>
      <c r="H2568">
        <v>464</v>
      </c>
      <c r="I2568" s="6">
        <v>0</v>
      </c>
      <c r="J2568">
        <v>3</v>
      </c>
      <c r="K2568" t="str">
        <f>_xlfn.XLOOKUP(fCompras!F2568,dComprador!$A$2:$A$7,dComprador!$B$2:$B$7)</f>
        <v>Lira</v>
      </c>
      <c r="L2568" t="str">
        <f>_xlfn.XLOOKUP(J2568,dFornecedor!$A$2:$A$6,dFornecedor!$B$2:$B$6)</f>
        <v>StepUp</v>
      </c>
      <c r="M2568" t="str">
        <f>_xlfn.XLOOKUP(G2568,dMateriaPrima!$A$2:$A$12,dMateriaPrima!$B$2:$B$12)</f>
        <v>Areia</v>
      </c>
      <c r="N2568" s="2">
        <f>_xlfn.XLOOKUP(G2568,dMateriaPrima!$A$2:$A$12,dMateriaPrima!$C$2:$C$12)</f>
        <v>3.59</v>
      </c>
      <c r="O2568" s="3">
        <f t="shared" si="200"/>
        <v>1665.76</v>
      </c>
      <c r="P2568" s="4">
        <f t="shared" si="201"/>
        <v>0</v>
      </c>
      <c r="Q2568" s="3">
        <f t="shared" si="202"/>
        <v>1665.76</v>
      </c>
      <c r="R2568" t="str">
        <f t="shared" si="203"/>
        <v>Em atraso</v>
      </c>
      <c r="S2568" s="5">
        <f t="shared" si="204"/>
        <v>4</v>
      </c>
    </row>
    <row r="2569" spans="1:19" x14ac:dyDescent="0.25">
      <c r="A2569">
        <v>2568</v>
      </c>
      <c r="B2569" s="1">
        <v>43834</v>
      </c>
      <c r="C2569" s="1">
        <v>43834</v>
      </c>
      <c r="D2569" s="1">
        <v>43843</v>
      </c>
      <c r="E2569" s="1">
        <v>43849</v>
      </c>
      <c r="F2569">
        <v>4</v>
      </c>
      <c r="G2569">
        <v>9</v>
      </c>
      <c r="H2569">
        <v>182</v>
      </c>
      <c r="I2569" s="6">
        <v>0</v>
      </c>
      <c r="J2569">
        <v>4</v>
      </c>
      <c r="K2569" t="str">
        <f>_xlfn.XLOOKUP(fCompras!F2569,dComprador!$A$2:$A$7,dComprador!$B$2:$B$7)</f>
        <v>Lira</v>
      </c>
      <c r="L2569" t="str">
        <f>_xlfn.XLOOKUP(J2569,dFornecedor!$A$2:$A$6,dFornecedor!$B$2:$B$6)</f>
        <v>AlphaOmega</v>
      </c>
      <c r="M2569" t="str">
        <f>_xlfn.XLOOKUP(G2569,dMateriaPrima!$A$2:$A$12,dMateriaPrima!$B$2:$B$12)</f>
        <v>Couro</v>
      </c>
      <c r="N2569" s="2">
        <f>_xlfn.XLOOKUP(G2569,dMateriaPrima!$A$2:$A$12,dMateriaPrima!$C$2:$C$12)</f>
        <v>4.4000000000000004</v>
      </c>
      <c r="O2569" s="3">
        <f t="shared" si="200"/>
        <v>800.80000000000007</v>
      </c>
      <c r="P2569" s="4">
        <f t="shared" si="201"/>
        <v>0</v>
      </c>
      <c r="Q2569" s="3">
        <f t="shared" si="202"/>
        <v>800.80000000000007</v>
      </c>
      <c r="R2569" t="str">
        <f t="shared" si="203"/>
        <v>Em atraso</v>
      </c>
      <c r="S2569" s="5">
        <f t="shared" si="204"/>
        <v>6</v>
      </c>
    </row>
    <row r="2570" spans="1:19" x14ac:dyDescent="0.25">
      <c r="A2570">
        <v>2569</v>
      </c>
      <c r="B2570" s="1">
        <v>43834</v>
      </c>
      <c r="C2570" s="1">
        <v>43835</v>
      </c>
      <c r="D2570" s="1">
        <v>43851</v>
      </c>
      <c r="E2570" s="1">
        <v>43853</v>
      </c>
      <c r="F2570">
        <v>1</v>
      </c>
      <c r="G2570">
        <v>6</v>
      </c>
      <c r="H2570">
        <v>216</v>
      </c>
      <c r="I2570" s="6">
        <v>0</v>
      </c>
      <c r="J2570">
        <v>3</v>
      </c>
      <c r="K2570" t="str">
        <f>_xlfn.XLOOKUP(fCompras!F2570,dComprador!$A$2:$A$7,dComprador!$B$2:$B$7)</f>
        <v>Alon</v>
      </c>
      <c r="L2570" t="str">
        <f>_xlfn.XLOOKUP(J2570,dFornecedor!$A$2:$A$6,dFornecedor!$B$2:$B$6)</f>
        <v>StepUp</v>
      </c>
      <c r="M2570" t="str">
        <f>_xlfn.XLOOKUP(G2570,dMateriaPrima!$A$2:$A$12,dMateriaPrima!$B$2:$B$12)</f>
        <v>Fio Algodão</v>
      </c>
      <c r="N2570" s="2">
        <f>_xlfn.XLOOKUP(G2570,dMateriaPrima!$A$2:$A$12,dMateriaPrima!$C$2:$C$12)</f>
        <v>55.9</v>
      </c>
      <c r="O2570" s="3">
        <f t="shared" si="200"/>
        <v>12074.4</v>
      </c>
      <c r="P2570" s="4">
        <f t="shared" si="201"/>
        <v>0</v>
      </c>
      <c r="Q2570" s="3">
        <f t="shared" si="202"/>
        <v>12074.4</v>
      </c>
      <c r="R2570" t="str">
        <f t="shared" si="203"/>
        <v>Em atraso</v>
      </c>
      <c r="S2570" s="5">
        <f t="shared" si="204"/>
        <v>2</v>
      </c>
    </row>
    <row r="2571" spans="1:19" x14ac:dyDescent="0.25">
      <c r="A2571">
        <v>2570</v>
      </c>
      <c r="B2571" s="1">
        <v>43834</v>
      </c>
      <c r="C2571" s="1">
        <v>43843</v>
      </c>
      <c r="D2571" s="1">
        <v>43852</v>
      </c>
      <c r="E2571" s="1">
        <v>43857</v>
      </c>
      <c r="F2571">
        <v>1</v>
      </c>
      <c r="G2571">
        <v>1</v>
      </c>
      <c r="H2571">
        <v>52</v>
      </c>
      <c r="I2571" s="6">
        <v>0</v>
      </c>
      <c r="J2571">
        <v>3</v>
      </c>
      <c r="K2571" t="str">
        <f>_xlfn.XLOOKUP(fCompras!F2571,dComprador!$A$2:$A$7,dComprador!$B$2:$B$7)</f>
        <v>Alon</v>
      </c>
      <c r="L2571" t="str">
        <f>_xlfn.XLOOKUP(J2571,dFornecedor!$A$2:$A$6,dFornecedor!$B$2:$B$6)</f>
        <v>StepUp</v>
      </c>
      <c r="M2571" t="str">
        <f>_xlfn.XLOOKUP(G2571,dMateriaPrima!$A$2:$A$12,dMateriaPrima!$B$2:$B$12)</f>
        <v>Tecido</v>
      </c>
      <c r="N2571" s="2">
        <f>_xlfn.XLOOKUP(G2571,dMateriaPrima!$A$2:$A$12,dMateriaPrima!$C$2:$C$12)</f>
        <v>18</v>
      </c>
      <c r="O2571" s="3">
        <f t="shared" si="200"/>
        <v>936</v>
      </c>
      <c r="P2571" s="4">
        <f t="shared" si="201"/>
        <v>0</v>
      </c>
      <c r="Q2571" s="3">
        <f t="shared" si="202"/>
        <v>936</v>
      </c>
      <c r="R2571" t="str">
        <f t="shared" si="203"/>
        <v>Em atraso</v>
      </c>
      <c r="S2571" s="5">
        <f t="shared" si="204"/>
        <v>5</v>
      </c>
    </row>
    <row r="2572" spans="1:19" x14ac:dyDescent="0.25">
      <c r="A2572">
        <v>2571</v>
      </c>
      <c r="B2572" s="1">
        <v>43834</v>
      </c>
      <c r="C2572" s="1">
        <v>43843</v>
      </c>
      <c r="D2572" s="1">
        <v>43847</v>
      </c>
      <c r="E2572" s="1">
        <v>43849</v>
      </c>
      <c r="F2572">
        <v>1</v>
      </c>
      <c r="G2572">
        <v>4</v>
      </c>
      <c r="H2572">
        <v>252</v>
      </c>
      <c r="I2572" s="6">
        <v>0</v>
      </c>
      <c r="J2572">
        <v>1</v>
      </c>
      <c r="K2572" t="str">
        <f>_xlfn.XLOOKUP(fCompras!F2572,dComprador!$A$2:$A$7,dComprador!$B$2:$B$7)</f>
        <v>Alon</v>
      </c>
      <c r="L2572" t="str">
        <f>_xlfn.XLOOKUP(J2572,dFornecedor!$A$2:$A$6,dFornecedor!$B$2:$B$6)</f>
        <v>NorthShore</v>
      </c>
      <c r="M2572" t="str">
        <f>_xlfn.XLOOKUP(G2572,dMateriaPrima!$A$2:$A$12,dMateriaPrima!$B$2:$B$12)</f>
        <v>Madeira</v>
      </c>
      <c r="N2572" s="2">
        <f>_xlfn.XLOOKUP(G2572,dMateriaPrima!$A$2:$A$12,dMateriaPrima!$C$2:$C$12)</f>
        <v>168</v>
      </c>
      <c r="O2572" s="3">
        <f t="shared" si="200"/>
        <v>42336</v>
      </c>
      <c r="P2572" s="4">
        <f t="shared" si="201"/>
        <v>0</v>
      </c>
      <c r="Q2572" s="3">
        <f t="shared" si="202"/>
        <v>42336</v>
      </c>
      <c r="R2572" t="str">
        <f t="shared" si="203"/>
        <v>Em atraso</v>
      </c>
      <c r="S2572" s="5">
        <f t="shared" si="204"/>
        <v>2</v>
      </c>
    </row>
    <row r="2573" spans="1:19" x14ac:dyDescent="0.25">
      <c r="A2573">
        <v>2572</v>
      </c>
      <c r="B2573" s="1">
        <v>43834</v>
      </c>
      <c r="C2573" s="1">
        <v>43843</v>
      </c>
      <c r="D2573" s="1">
        <v>43850</v>
      </c>
      <c r="E2573" s="1">
        <v>43852</v>
      </c>
      <c r="F2573">
        <v>1</v>
      </c>
      <c r="G2573">
        <v>6</v>
      </c>
      <c r="H2573">
        <v>265</v>
      </c>
      <c r="I2573" s="6">
        <v>0</v>
      </c>
      <c r="J2573">
        <v>2</v>
      </c>
      <c r="K2573" t="str">
        <f>_xlfn.XLOOKUP(fCompras!F2573,dComprador!$A$2:$A$7,dComprador!$B$2:$B$7)</f>
        <v>Alon</v>
      </c>
      <c r="L2573" t="str">
        <f>_xlfn.XLOOKUP(J2573,dFornecedor!$A$2:$A$6,dFornecedor!$B$2:$B$6)</f>
        <v>Minerva</v>
      </c>
      <c r="M2573" t="str">
        <f>_xlfn.XLOOKUP(G2573,dMateriaPrima!$A$2:$A$12,dMateriaPrima!$B$2:$B$12)</f>
        <v>Fio Algodão</v>
      </c>
      <c r="N2573" s="2">
        <f>_xlfn.XLOOKUP(G2573,dMateriaPrima!$A$2:$A$12,dMateriaPrima!$C$2:$C$12)</f>
        <v>55.9</v>
      </c>
      <c r="O2573" s="3">
        <f t="shared" si="200"/>
        <v>14813.5</v>
      </c>
      <c r="P2573" s="4">
        <f t="shared" si="201"/>
        <v>0</v>
      </c>
      <c r="Q2573" s="3">
        <f t="shared" si="202"/>
        <v>14813.5</v>
      </c>
      <c r="R2573" t="str">
        <f t="shared" si="203"/>
        <v>Em atraso</v>
      </c>
      <c r="S2573" s="5">
        <f t="shared" si="204"/>
        <v>2</v>
      </c>
    </row>
    <row r="2574" spans="1:19" x14ac:dyDescent="0.25">
      <c r="A2574">
        <v>2573</v>
      </c>
      <c r="B2574" s="1">
        <v>43834</v>
      </c>
      <c r="C2574" s="1">
        <v>43834</v>
      </c>
      <c r="D2574" s="1">
        <v>43865</v>
      </c>
      <c r="E2574" s="1">
        <v>43866</v>
      </c>
      <c r="F2574">
        <v>1</v>
      </c>
      <c r="G2574">
        <v>1</v>
      </c>
      <c r="H2574">
        <v>85</v>
      </c>
      <c r="I2574" s="6">
        <v>0</v>
      </c>
      <c r="J2574">
        <v>2</v>
      </c>
      <c r="K2574" t="str">
        <f>_xlfn.XLOOKUP(fCompras!F2574,dComprador!$A$2:$A$7,dComprador!$B$2:$B$7)</f>
        <v>Alon</v>
      </c>
      <c r="L2574" t="str">
        <f>_xlfn.XLOOKUP(J2574,dFornecedor!$A$2:$A$6,dFornecedor!$B$2:$B$6)</f>
        <v>Minerva</v>
      </c>
      <c r="M2574" t="str">
        <f>_xlfn.XLOOKUP(G2574,dMateriaPrima!$A$2:$A$12,dMateriaPrima!$B$2:$B$12)</f>
        <v>Tecido</v>
      </c>
      <c r="N2574" s="2">
        <f>_xlfn.XLOOKUP(G2574,dMateriaPrima!$A$2:$A$12,dMateriaPrima!$C$2:$C$12)</f>
        <v>18</v>
      </c>
      <c r="O2574" s="3">
        <f t="shared" si="200"/>
        <v>1530</v>
      </c>
      <c r="P2574" s="4">
        <f t="shared" si="201"/>
        <v>0</v>
      </c>
      <c r="Q2574" s="3">
        <f t="shared" si="202"/>
        <v>1530</v>
      </c>
      <c r="R2574" t="str">
        <f t="shared" si="203"/>
        <v>Em atraso</v>
      </c>
      <c r="S2574" s="5">
        <f t="shared" si="204"/>
        <v>1</v>
      </c>
    </row>
    <row r="2575" spans="1:19" x14ac:dyDescent="0.25">
      <c r="A2575">
        <v>2574</v>
      </c>
      <c r="B2575" s="1">
        <v>43834</v>
      </c>
      <c r="C2575" s="1">
        <v>43843</v>
      </c>
      <c r="D2575" s="1">
        <v>43857</v>
      </c>
      <c r="E2575" s="1">
        <v>43858</v>
      </c>
      <c r="F2575">
        <v>1</v>
      </c>
      <c r="G2575">
        <v>10</v>
      </c>
      <c r="H2575">
        <v>233</v>
      </c>
      <c r="I2575" s="6">
        <v>0</v>
      </c>
      <c r="J2575">
        <v>3</v>
      </c>
      <c r="K2575" t="str">
        <f>_xlfn.XLOOKUP(fCompras!F2575,dComprador!$A$2:$A$7,dComprador!$B$2:$B$7)</f>
        <v>Alon</v>
      </c>
      <c r="L2575" t="str">
        <f>_xlfn.XLOOKUP(J2575,dFornecedor!$A$2:$A$6,dFornecedor!$B$2:$B$6)</f>
        <v>StepUp</v>
      </c>
      <c r="M2575" t="str">
        <f>_xlfn.XLOOKUP(G2575,dMateriaPrima!$A$2:$A$12,dMateriaPrima!$B$2:$B$12)</f>
        <v>Pedra Britada</v>
      </c>
      <c r="N2575" s="2">
        <f>_xlfn.XLOOKUP(G2575,dMateriaPrima!$A$2:$A$12,dMateriaPrima!$C$2:$C$12)</f>
        <v>56</v>
      </c>
      <c r="O2575" s="3">
        <f t="shared" si="200"/>
        <v>13048</v>
      </c>
      <c r="P2575" s="4">
        <f t="shared" si="201"/>
        <v>0</v>
      </c>
      <c r="Q2575" s="3">
        <f t="shared" si="202"/>
        <v>13048</v>
      </c>
      <c r="R2575" t="str">
        <f t="shared" si="203"/>
        <v>Em atraso</v>
      </c>
      <c r="S2575" s="5">
        <f t="shared" si="204"/>
        <v>1</v>
      </c>
    </row>
    <row r="2576" spans="1:19" x14ac:dyDescent="0.25">
      <c r="A2576">
        <v>2575</v>
      </c>
      <c r="B2576" s="1">
        <v>43835</v>
      </c>
      <c r="C2576" s="1">
        <v>43845</v>
      </c>
      <c r="D2576" s="1">
        <v>43865</v>
      </c>
      <c r="E2576" s="1">
        <v>43866</v>
      </c>
      <c r="F2576">
        <v>1</v>
      </c>
      <c r="G2576">
        <v>11</v>
      </c>
      <c r="H2576">
        <v>170</v>
      </c>
      <c r="I2576" s="6">
        <v>0</v>
      </c>
      <c r="J2576">
        <v>1</v>
      </c>
      <c r="K2576" t="str">
        <f>_xlfn.XLOOKUP(fCompras!F2576,dComprador!$A$2:$A$7,dComprador!$B$2:$B$7)</f>
        <v>Alon</v>
      </c>
      <c r="L2576" t="str">
        <f>_xlfn.XLOOKUP(J2576,dFornecedor!$A$2:$A$6,dFornecedor!$B$2:$B$6)</f>
        <v>NorthShore</v>
      </c>
      <c r="M2576" t="str">
        <f>_xlfn.XLOOKUP(G2576,dMateriaPrima!$A$2:$A$12,dMateriaPrima!$B$2:$B$12)</f>
        <v>Papel</v>
      </c>
      <c r="N2576" s="2">
        <f>_xlfn.XLOOKUP(G2576,dMateriaPrima!$A$2:$A$12,dMateriaPrima!$C$2:$C$12)</f>
        <v>9</v>
      </c>
      <c r="O2576" s="3">
        <f t="shared" si="200"/>
        <v>1530</v>
      </c>
      <c r="P2576" s="4">
        <f t="shared" si="201"/>
        <v>0</v>
      </c>
      <c r="Q2576" s="3">
        <f t="shared" si="202"/>
        <v>1530</v>
      </c>
      <c r="R2576" t="str">
        <f t="shared" si="203"/>
        <v>Em atraso</v>
      </c>
      <c r="S2576" s="5">
        <f t="shared" si="204"/>
        <v>1</v>
      </c>
    </row>
    <row r="2577" spans="1:19" x14ac:dyDescent="0.25">
      <c r="A2577">
        <v>2576</v>
      </c>
      <c r="B2577" s="1">
        <v>43835</v>
      </c>
      <c r="C2577" s="1">
        <v>43838</v>
      </c>
      <c r="D2577" s="1">
        <v>43854</v>
      </c>
      <c r="E2577" s="1">
        <v>43856</v>
      </c>
      <c r="F2577">
        <v>1</v>
      </c>
      <c r="G2577">
        <v>6</v>
      </c>
      <c r="H2577">
        <v>308</v>
      </c>
      <c r="I2577" s="6">
        <v>0</v>
      </c>
      <c r="J2577">
        <v>1</v>
      </c>
      <c r="K2577" t="str">
        <f>_xlfn.XLOOKUP(fCompras!F2577,dComprador!$A$2:$A$7,dComprador!$B$2:$B$7)</f>
        <v>Alon</v>
      </c>
      <c r="L2577" t="str">
        <f>_xlfn.XLOOKUP(J2577,dFornecedor!$A$2:$A$6,dFornecedor!$B$2:$B$6)</f>
        <v>NorthShore</v>
      </c>
      <c r="M2577" t="str">
        <f>_xlfn.XLOOKUP(G2577,dMateriaPrima!$A$2:$A$12,dMateriaPrima!$B$2:$B$12)</f>
        <v>Fio Algodão</v>
      </c>
      <c r="N2577" s="2">
        <f>_xlfn.XLOOKUP(G2577,dMateriaPrima!$A$2:$A$12,dMateriaPrima!$C$2:$C$12)</f>
        <v>55.9</v>
      </c>
      <c r="O2577" s="3">
        <f t="shared" si="200"/>
        <v>17217.2</v>
      </c>
      <c r="P2577" s="4">
        <f t="shared" si="201"/>
        <v>0</v>
      </c>
      <c r="Q2577" s="3">
        <f t="shared" si="202"/>
        <v>17217.2</v>
      </c>
      <c r="R2577" t="str">
        <f t="shared" si="203"/>
        <v>Em atraso</v>
      </c>
      <c r="S2577" s="5">
        <f t="shared" si="204"/>
        <v>2</v>
      </c>
    </row>
    <row r="2578" spans="1:19" x14ac:dyDescent="0.25">
      <c r="A2578">
        <v>2577</v>
      </c>
      <c r="B2578" s="1">
        <v>43835</v>
      </c>
      <c r="C2578" s="1">
        <v>43844</v>
      </c>
      <c r="D2578" s="1">
        <v>43852</v>
      </c>
      <c r="E2578" s="1">
        <v>43853</v>
      </c>
      <c r="F2578">
        <v>1</v>
      </c>
      <c r="G2578">
        <v>7</v>
      </c>
      <c r="H2578">
        <v>22</v>
      </c>
      <c r="I2578" s="6">
        <v>0</v>
      </c>
      <c r="J2578">
        <v>2</v>
      </c>
      <c r="K2578" t="str">
        <f>_xlfn.XLOOKUP(fCompras!F2578,dComprador!$A$2:$A$7,dComprador!$B$2:$B$7)</f>
        <v>Alon</v>
      </c>
      <c r="L2578" t="str">
        <f>_xlfn.XLOOKUP(J2578,dFornecedor!$A$2:$A$6,dFornecedor!$B$2:$B$6)</f>
        <v>Minerva</v>
      </c>
      <c r="M2578" t="str">
        <f>_xlfn.XLOOKUP(G2578,dMateriaPrima!$A$2:$A$12,dMateriaPrima!$B$2:$B$12)</f>
        <v>Poliéster</v>
      </c>
      <c r="N2578" s="2">
        <f>_xlfn.XLOOKUP(G2578,dMateriaPrima!$A$2:$A$12,dMateriaPrima!$C$2:$C$12)</f>
        <v>8</v>
      </c>
      <c r="O2578" s="3">
        <f t="shared" si="200"/>
        <v>176</v>
      </c>
      <c r="P2578" s="4">
        <f t="shared" si="201"/>
        <v>0</v>
      </c>
      <c r="Q2578" s="3">
        <f t="shared" si="202"/>
        <v>176</v>
      </c>
      <c r="R2578" t="str">
        <f t="shared" si="203"/>
        <v>Em atraso</v>
      </c>
      <c r="S2578" s="5">
        <f t="shared" si="204"/>
        <v>1</v>
      </c>
    </row>
    <row r="2579" spans="1:19" x14ac:dyDescent="0.25">
      <c r="A2579">
        <v>2578</v>
      </c>
      <c r="B2579" s="1">
        <v>43836</v>
      </c>
      <c r="C2579" s="1">
        <v>43845</v>
      </c>
      <c r="D2579" s="1">
        <v>43848</v>
      </c>
      <c r="E2579" s="1">
        <v>43847</v>
      </c>
      <c r="F2579">
        <v>4</v>
      </c>
      <c r="G2579">
        <v>5</v>
      </c>
      <c r="H2579">
        <v>539</v>
      </c>
      <c r="I2579" s="6">
        <v>0</v>
      </c>
      <c r="J2579">
        <v>3</v>
      </c>
      <c r="K2579" t="str">
        <f>_xlfn.XLOOKUP(fCompras!F2579,dComprador!$A$2:$A$7,dComprador!$B$2:$B$7)</f>
        <v>Lira</v>
      </c>
      <c r="L2579" t="str">
        <f>_xlfn.XLOOKUP(J2579,dFornecedor!$A$2:$A$6,dFornecedor!$B$2:$B$6)</f>
        <v>StepUp</v>
      </c>
      <c r="M2579" t="str">
        <f>_xlfn.XLOOKUP(G2579,dMateriaPrima!$A$2:$A$12,dMateriaPrima!$B$2:$B$12)</f>
        <v>Areia</v>
      </c>
      <c r="N2579" s="2">
        <f>_xlfn.XLOOKUP(G2579,dMateriaPrima!$A$2:$A$12,dMateriaPrima!$C$2:$C$12)</f>
        <v>3.59</v>
      </c>
      <c r="O2579" s="3">
        <f t="shared" si="200"/>
        <v>1935.01</v>
      </c>
      <c r="P2579" s="4">
        <f t="shared" si="201"/>
        <v>0</v>
      </c>
      <c r="Q2579" s="3">
        <f t="shared" si="202"/>
        <v>1935.01</v>
      </c>
      <c r="R2579" t="str">
        <f t="shared" si="203"/>
        <v>No prazo</v>
      </c>
      <c r="S2579" s="5">
        <f t="shared" si="204"/>
        <v>0</v>
      </c>
    </row>
    <row r="2580" spans="1:19" x14ac:dyDescent="0.25">
      <c r="A2580">
        <v>2579</v>
      </c>
      <c r="B2580" s="1">
        <v>43836</v>
      </c>
      <c r="C2580" s="1">
        <v>43845</v>
      </c>
      <c r="D2580" s="1">
        <v>43848</v>
      </c>
      <c r="E2580" s="1">
        <v>43849</v>
      </c>
      <c r="F2580">
        <v>4</v>
      </c>
      <c r="G2580">
        <v>11</v>
      </c>
      <c r="H2580">
        <v>92</v>
      </c>
      <c r="I2580" s="6">
        <v>0</v>
      </c>
      <c r="J2580">
        <v>2</v>
      </c>
      <c r="K2580" t="str">
        <f>_xlfn.XLOOKUP(fCompras!F2580,dComprador!$A$2:$A$7,dComprador!$B$2:$B$7)</f>
        <v>Lira</v>
      </c>
      <c r="L2580" t="str">
        <f>_xlfn.XLOOKUP(J2580,dFornecedor!$A$2:$A$6,dFornecedor!$B$2:$B$6)</f>
        <v>Minerva</v>
      </c>
      <c r="M2580" t="str">
        <f>_xlfn.XLOOKUP(G2580,dMateriaPrima!$A$2:$A$12,dMateriaPrima!$B$2:$B$12)</f>
        <v>Papel</v>
      </c>
      <c r="N2580" s="2">
        <f>_xlfn.XLOOKUP(G2580,dMateriaPrima!$A$2:$A$12,dMateriaPrima!$C$2:$C$12)</f>
        <v>9</v>
      </c>
      <c r="O2580" s="3">
        <f t="shared" si="200"/>
        <v>828</v>
      </c>
      <c r="P2580" s="4">
        <f t="shared" si="201"/>
        <v>0</v>
      </c>
      <c r="Q2580" s="3">
        <f t="shared" si="202"/>
        <v>828</v>
      </c>
      <c r="R2580" t="str">
        <f t="shared" si="203"/>
        <v>Em atraso</v>
      </c>
      <c r="S2580" s="5">
        <f t="shared" si="204"/>
        <v>1</v>
      </c>
    </row>
    <row r="2581" spans="1:19" x14ac:dyDescent="0.25">
      <c r="A2581">
        <v>2580</v>
      </c>
      <c r="B2581" s="1">
        <v>43836</v>
      </c>
      <c r="C2581" s="1">
        <v>43843</v>
      </c>
      <c r="D2581" s="1">
        <v>43843</v>
      </c>
      <c r="E2581" s="1">
        <v>43846</v>
      </c>
      <c r="F2581">
        <v>4</v>
      </c>
      <c r="G2581">
        <v>10</v>
      </c>
      <c r="H2581">
        <v>34</v>
      </c>
      <c r="I2581" s="6">
        <v>0</v>
      </c>
      <c r="J2581">
        <v>1</v>
      </c>
      <c r="K2581" t="str">
        <f>_xlfn.XLOOKUP(fCompras!F2581,dComprador!$A$2:$A$7,dComprador!$B$2:$B$7)</f>
        <v>Lira</v>
      </c>
      <c r="L2581" t="str">
        <f>_xlfn.XLOOKUP(J2581,dFornecedor!$A$2:$A$6,dFornecedor!$B$2:$B$6)</f>
        <v>NorthShore</v>
      </c>
      <c r="M2581" t="str">
        <f>_xlfn.XLOOKUP(G2581,dMateriaPrima!$A$2:$A$12,dMateriaPrima!$B$2:$B$12)</f>
        <v>Pedra Britada</v>
      </c>
      <c r="N2581" s="2">
        <f>_xlfn.XLOOKUP(G2581,dMateriaPrima!$A$2:$A$12,dMateriaPrima!$C$2:$C$12)</f>
        <v>56</v>
      </c>
      <c r="O2581" s="3">
        <f t="shared" si="200"/>
        <v>1904</v>
      </c>
      <c r="P2581" s="4">
        <f t="shared" si="201"/>
        <v>0</v>
      </c>
      <c r="Q2581" s="3">
        <f t="shared" si="202"/>
        <v>1904</v>
      </c>
      <c r="R2581" t="str">
        <f t="shared" si="203"/>
        <v>Em atraso</v>
      </c>
      <c r="S2581" s="5">
        <f t="shared" si="204"/>
        <v>3</v>
      </c>
    </row>
    <row r="2582" spans="1:19" x14ac:dyDescent="0.25">
      <c r="A2582">
        <v>2581</v>
      </c>
      <c r="B2582" s="1">
        <v>43836</v>
      </c>
      <c r="C2582" s="1">
        <v>43840</v>
      </c>
      <c r="D2582" s="1">
        <v>43845</v>
      </c>
      <c r="E2582" s="1">
        <v>43846</v>
      </c>
      <c r="F2582">
        <v>4</v>
      </c>
      <c r="G2582">
        <v>11</v>
      </c>
      <c r="H2582">
        <v>321</v>
      </c>
      <c r="I2582" s="6">
        <v>0</v>
      </c>
      <c r="J2582">
        <v>1</v>
      </c>
      <c r="K2582" t="str">
        <f>_xlfn.XLOOKUP(fCompras!F2582,dComprador!$A$2:$A$7,dComprador!$B$2:$B$7)</f>
        <v>Lira</v>
      </c>
      <c r="L2582" t="str">
        <f>_xlfn.XLOOKUP(J2582,dFornecedor!$A$2:$A$6,dFornecedor!$B$2:$B$6)</f>
        <v>NorthShore</v>
      </c>
      <c r="M2582" t="str">
        <f>_xlfn.XLOOKUP(G2582,dMateriaPrima!$A$2:$A$12,dMateriaPrima!$B$2:$B$12)</f>
        <v>Papel</v>
      </c>
      <c r="N2582" s="2">
        <f>_xlfn.XLOOKUP(G2582,dMateriaPrima!$A$2:$A$12,dMateriaPrima!$C$2:$C$12)</f>
        <v>9</v>
      </c>
      <c r="O2582" s="3">
        <f t="shared" si="200"/>
        <v>2889</v>
      </c>
      <c r="P2582" s="4">
        <f t="shared" si="201"/>
        <v>0</v>
      </c>
      <c r="Q2582" s="3">
        <f t="shared" si="202"/>
        <v>2889</v>
      </c>
      <c r="R2582" t="str">
        <f t="shared" si="203"/>
        <v>Em atraso</v>
      </c>
      <c r="S2582" s="5">
        <f t="shared" si="204"/>
        <v>1</v>
      </c>
    </row>
    <row r="2583" spans="1:19" x14ac:dyDescent="0.25">
      <c r="A2583">
        <v>2582</v>
      </c>
      <c r="B2583" s="1">
        <v>43836</v>
      </c>
      <c r="C2583" s="1">
        <v>43845</v>
      </c>
      <c r="D2583" s="1">
        <v>43855</v>
      </c>
      <c r="E2583" s="1">
        <v>43856</v>
      </c>
      <c r="F2583">
        <v>1</v>
      </c>
      <c r="G2583">
        <v>9</v>
      </c>
      <c r="H2583">
        <v>299</v>
      </c>
      <c r="I2583" s="6">
        <v>0</v>
      </c>
      <c r="J2583">
        <v>2</v>
      </c>
      <c r="K2583" t="str">
        <f>_xlfn.XLOOKUP(fCompras!F2583,dComprador!$A$2:$A$7,dComprador!$B$2:$B$7)</f>
        <v>Alon</v>
      </c>
      <c r="L2583" t="str">
        <f>_xlfn.XLOOKUP(J2583,dFornecedor!$A$2:$A$6,dFornecedor!$B$2:$B$6)</f>
        <v>Minerva</v>
      </c>
      <c r="M2583" t="str">
        <f>_xlfn.XLOOKUP(G2583,dMateriaPrima!$A$2:$A$12,dMateriaPrima!$B$2:$B$12)</f>
        <v>Couro</v>
      </c>
      <c r="N2583" s="2">
        <f>_xlfn.XLOOKUP(G2583,dMateriaPrima!$A$2:$A$12,dMateriaPrima!$C$2:$C$12)</f>
        <v>4.4000000000000004</v>
      </c>
      <c r="O2583" s="3">
        <f t="shared" si="200"/>
        <v>1315.6000000000001</v>
      </c>
      <c r="P2583" s="4">
        <f t="shared" si="201"/>
        <v>0</v>
      </c>
      <c r="Q2583" s="3">
        <f t="shared" si="202"/>
        <v>1315.6000000000001</v>
      </c>
      <c r="R2583" t="str">
        <f t="shared" si="203"/>
        <v>Em atraso</v>
      </c>
      <c r="S2583" s="5">
        <f t="shared" si="204"/>
        <v>1</v>
      </c>
    </row>
    <row r="2584" spans="1:19" x14ac:dyDescent="0.25">
      <c r="A2584">
        <v>2583</v>
      </c>
      <c r="B2584" s="1">
        <v>43836</v>
      </c>
      <c r="C2584" s="1">
        <v>43843</v>
      </c>
      <c r="D2584" s="1">
        <v>43851</v>
      </c>
      <c r="E2584" s="1">
        <v>43850</v>
      </c>
      <c r="F2584">
        <v>1</v>
      </c>
      <c r="G2584">
        <v>11</v>
      </c>
      <c r="H2584">
        <v>68</v>
      </c>
      <c r="I2584" s="6">
        <v>0</v>
      </c>
      <c r="J2584">
        <v>2</v>
      </c>
      <c r="K2584" t="str">
        <f>_xlfn.XLOOKUP(fCompras!F2584,dComprador!$A$2:$A$7,dComprador!$B$2:$B$7)</f>
        <v>Alon</v>
      </c>
      <c r="L2584" t="str">
        <f>_xlfn.XLOOKUP(J2584,dFornecedor!$A$2:$A$6,dFornecedor!$B$2:$B$6)</f>
        <v>Minerva</v>
      </c>
      <c r="M2584" t="str">
        <f>_xlfn.XLOOKUP(G2584,dMateriaPrima!$A$2:$A$12,dMateriaPrima!$B$2:$B$12)</f>
        <v>Papel</v>
      </c>
      <c r="N2584" s="2">
        <f>_xlfn.XLOOKUP(G2584,dMateriaPrima!$A$2:$A$12,dMateriaPrima!$C$2:$C$12)</f>
        <v>9</v>
      </c>
      <c r="O2584" s="3">
        <f t="shared" si="200"/>
        <v>612</v>
      </c>
      <c r="P2584" s="4">
        <f t="shared" si="201"/>
        <v>0</v>
      </c>
      <c r="Q2584" s="3">
        <f t="shared" si="202"/>
        <v>612</v>
      </c>
      <c r="R2584" t="str">
        <f t="shared" si="203"/>
        <v>No prazo</v>
      </c>
      <c r="S2584" s="5">
        <f t="shared" si="204"/>
        <v>0</v>
      </c>
    </row>
    <row r="2585" spans="1:19" x14ac:dyDescent="0.25">
      <c r="A2585">
        <v>2584</v>
      </c>
      <c r="B2585" s="1">
        <v>43836</v>
      </c>
      <c r="C2585" s="1">
        <v>43837</v>
      </c>
      <c r="D2585" s="1">
        <v>43857</v>
      </c>
      <c r="E2585" s="1">
        <v>43856</v>
      </c>
      <c r="F2585">
        <v>1</v>
      </c>
      <c r="G2585">
        <v>1</v>
      </c>
      <c r="H2585">
        <v>153</v>
      </c>
      <c r="I2585" s="6">
        <v>0</v>
      </c>
      <c r="J2585">
        <v>3</v>
      </c>
      <c r="K2585" t="str">
        <f>_xlfn.XLOOKUP(fCompras!F2585,dComprador!$A$2:$A$7,dComprador!$B$2:$B$7)</f>
        <v>Alon</v>
      </c>
      <c r="L2585" t="str">
        <f>_xlfn.XLOOKUP(J2585,dFornecedor!$A$2:$A$6,dFornecedor!$B$2:$B$6)</f>
        <v>StepUp</v>
      </c>
      <c r="M2585" t="str">
        <f>_xlfn.XLOOKUP(G2585,dMateriaPrima!$A$2:$A$12,dMateriaPrima!$B$2:$B$12)</f>
        <v>Tecido</v>
      </c>
      <c r="N2585" s="2">
        <f>_xlfn.XLOOKUP(G2585,dMateriaPrima!$A$2:$A$12,dMateriaPrima!$C$2:$C$12)</f>
        <v>18</v>
      </c>
      <c r="O2585" s="3">
        <f t="shared" si="200"/>
        <v>2754</v>
      </c>
      <c r="P2585" s="4">
        <f t="shared" si="201"/>
        <v>0</v>
      </c>
      <c r="Q2585" s="3">
        <f t="shared" si="202"/>
        <v>2754</v>
      </c>
      <c r="R2585" t="str">
        <f t="shared" si="203"/>
        <v>No prazo</v>
      </c>
      <c r="S2585" s="5">
        <f t="shared" si="204"/>
        <v>0</v>
      </c>
    </row>
    <row r="2586" spans="1:19" x14ac:dyDescent="0.25">
      <c r="A2586">
        <v>2585</v>
      </c>
      <c r="B2586" s="1">
        <v>43836</v>
      </c>
      <c r="C2586" s="1">
        <v>43836</v>
      </c>
      <c r="D2586" s="1">
        <v>43848</v>
      </c>
      <c r="E2586" s="1">
        <v>43853</v>
      </c>
      <c r="F2586">
        <v>2</v>
      </c>
      <c r="G2586">
        <v>5</v>
      </c>
      <c r="H2586">
        <v>4</v>
      </c>
      <c r="I2586" s="6">
        <v>0</v>
      </c>
      <c r="J2586">
        <v>2</v>
      </c>
      <c r="K2586" t="str">
        <f>_xlfn.XLOOKUP(fCompras!F2586,dComprador!$A$2:$A$7,dComprador!$B$2:$B$7)</f>
        <v>João</v>
      </c>
      <c r="L2586" t="str">
        <f>_xlfn.XLOOKUP(J2586,dFornecedor!$A$2:$A$6,dFornecedor!$B$2:$B$6)</f>
        <v>Minerva</v>
      </c>
      <c r="M2586" t="str">
        <f>_xlfn.XLOOKUP(G2586,dMateriaPrima!$A$2:$A$12,dMateriaPrima!$B$2:$B$12)</f>
        <v>Areia</v>
      </c>
      <c r="N2586" s="2">
        <f>_xlfn.XLOOKUP(G2586,dMateriaPrima!$A$2:$A$12,dMateriaPrima!$C$2:$C$12)</f>
        <v>3.59</v>
      </c>
      <c r="O2586" s="3">
        <f t="shared" si="200"/>
        <v>14.36</v>
      </c>
      <c r="P2586" s="4">
        <f t="shared" si="201"/>
        <v>0</v>
      </c>
      <c r="Q2586" s="3">
        <f t="shared" si="202"/>
        <v>14.36</v>
      </c>
      <c r="R2586" t="str">
        <f t="shared" si="203"/>
        <v>Em atraso</v>
      </c>
      <c r="S2586" s="5">
        <f t="shared" si="204"/>
        <v>5</v>
      </c>
    </row>
    <row r="2587" spans="1:19" x14ac:dyDescent="0.25">
      <c r="A2587">
        <v>2586</v>
      </c>
      <c r="B2587" s="1">
        <v>43836</v>
      </c>
      <c r="C2587" s="1">
        <v>43836</v>
      </c>
      <c r="D2587" s="1">
        <v>43849</v>
      </c>
      <c r="E2587" s="1">
        <v>43851</v>
      </c>
      <c r="F2587">
        <v>2</v>
      </c>
      <c r="G2587">
        <v>11</v>
      </c>
      <c r="H2587">
        <v>2</v>
      </c>
      <c r="I2587" s="6">
        <v>0</v>
      </c>
      <c r="J2587">
        <v>4</v>
      </c>
      <c r="K2587" t="str">
        <f>_xlfn.XLOOKUP(fCompras!F2587,dComprador!$A$2:$A$7,dComprador!$B$2:$B$7)</f>
        <v>João</v>
      </c>
      <c r="L2587" t="str">
        <f>_xlfn.XLOOKUP(J2587,dFornecedor!$A$2:$A$6,dFornecedor!$B$2:$B$6)</f>
        <v>AlphaOmega</v>
      </c>
      <c r="M2587" t="str">
        <f>_xlfn.XLOOKUP(G2587,dMateriaPrima!$A$2:$A$12,dMateriaPrima!$B$2:$B$12)</f>
        <v>Papel</v>
      </c>
      <c r="N2587" s="2">
        <f>_xlfn.XLOOKUP(G2587,dMateriaPrima!$A$2:$A$12,dMateriaPrima!$C$2:$C$12)</f>
        <v>9</v>
      </c>
      <c r="O2587" s="3">
        <f t="shared" si="200"/>
        <v>18</v>
      </c>
      <c r="P2587" s="4">
        <f t="shared" si="201"/>
        <v>0</v>
      </c>
      <c r="Q2587" s="3">
        <f t="shared" si="202"/>
        <v>18</v>
      </c>
      <c r="R2587" t="str">
        <f t="shared" si="203"/>
        <v>Em atraso</v>
      </c>
      <c r="S2587" s="5">
        <f t="shared" si="204"/>
        <v>2</v>
      </c>
    </row>
    <row r="2588" spans="1:19" x14ac:dyDescent="0.25">
      <c r="A2588">
        <v>2587</v>
      </c>
      <c r="B2588" s="1">
        <v>43836</v>
      </c>
      <c r="C2588" s="1">
        <v>43843</v>
      </c>
      <c r="D2588" s="1">
        <v>43866</v>
      </c>
      <c r="E2588" s="1">
        <v>43867</v>
      </c>
      <c r="F2588">
        <v>1</v>
      </c>
      <c r="G2588">
        <v>1</v>
      </c>
      <c r="H2588">
        <v>416</v>
      </c>
      <c r="I2588" s="6">
        <v>0</v>
      </c>
      <c r="J2588">
        <v>3</v>
      </c>
      <c r="K2588" t="str">
        <f>_xlfn.XLOOKUP(fCompras!F2588,dComprador!$A$2:$A$7,dComprador!$B$2:$B$7)</f>
        <v>Alon</v>
      </c>
      <c r="L2588" t="str">
        <f>_xlfn.XLOOKUP(J2588,dFornecedor!$A$2:$A$6,dFornecedor!$B$2:$B$6)</f>
        <v>StepUp</v>
      </c>
      <c r="M2588" t="str">
        <f>_xlfn.XLOOKUP(G2588,dMateriaPrima!$A$2:$A$12,dMateriaPrima!$B$2:$B$12)</f>
        <v>Tecido</v>
      </c>
      <c r="N2588" s="2">
        <f>_xlfn.XLOOKUP(G2588,dMateriaPrima!$A$2:$A$12,dMateriaPrima!$C$2:$C$12)</f>
        <v>18</v>
      </c>
      <c r="O2588" s="3">
        <f t="shared" si="200"/>
        <v>7488</v>
      </c>
      <c r="P2588" s="4">
        <f t="shared" si="201"/>
        <v>0</v>
      </c>
      <c r="Q2588" s="3">
        <f t="shared" si="202"/>
        <v>7488</v>
      </c>
      <c r="R2588" t="str">
        <f t="shared" si="203"/>
        <v>Em atraso</v>
      </c>
      <c r="S2588" s="5">
        <f t="shared" si="204"/>
        <v>1</v>
      </c>
    </row>
    <row r="2589" spans="1:19" x14ac:dyDescent="0.25">
      <c r="A2589">
        <v>2588</v>
      </c>
      <c r="B2589" s="1">
        <v>43836</v>
      </c>
      <c r="C2589" s="1">
        <v>43845</v>
      </c>
      <c r="D2589" s="1">
        <v>43868</v>
      </c>
      <c r="E2589" s="1">
        <v>43868</v>
      </c>
      <c r="F2589">
        <v>1</v>
      </c>
      <c r="G2589">
        <v>6</v>
      </c>
      <c r="H2589">
        <v>48</v>
      </c>
      <c r="I2589" s="6">
        <v>0</v>
      </c>
      <c r="J2589">
        <v>2</v>
      </c>
      <c r="K2589" t="str">
        <f>_xlfn.XLOOKUP(fCompras!F2589,dComprador!$A$2:$A$7,dComprador!$B$2:$B$7)</f>
        <v>Alon</v>
      </c>
      <c r="L2589" t="str">
        <f>_xlfn.XLOOKUP(J2589,dFornecedor!$A$2:$A$6,dFornecedor!$B$2:$B$6)</f>
        <v>Minerva</v>
      </c>
      <c r="M2589" t="str">
        <f>_xlfn.XLOOKUP(G2589,dMateriaPrima!$A$2:$A$12,dMateriaPrima!$B$2:$B$12)</f>
        <v>Fio Algodão</v>
      </c>
      <c r="N2589" s="2">
        <f>_xlfn.XLOOKUP(G2589,dMateriaPrima!$A$2:$A$12,dMateriaPrima!$C$2:$C$12)</f>
        <v>55.9</v>
      </c>
      <c r="O2589" s="3">
        <f t="shared" si="200"/>
        <v>2683.2</v>
      </c>
      <c r="P2589" s="4">
        <f t="shared" si="201"/>
        <v>0</v>
      </c>
      <c r="Q2589" s="3">
        <f t="shared" si="202"/>
        <v>2683.2</v>
      </c>
      <c r="R2589" t="str">
        <f t="shared" si="203"/>
        <v>No prazo</v>
      </c>
      <c r="S2589" s="5">
        <f t="shared" si="204"/>
        <v>0</v>
      </c>
    </row>
    <row r="2590" spans="1:19" x14ac:dyDescent="0.25">
      <c r="A2590">
        <v>2589</v>
      </c>
      <c r="B2590" s="1">
        <v>43836</v>
      </c>
      <c r="C2590" s="1">
        <v>43837</v>
      </c>
      <c r="D2590" s="1">
        <v>43860</v>
      </c>
      <c r="E2590" s="1">
        <v>43860</v>
      </c>
      <c r="F2590">
        <v>1</v>
      </c>
      <c r="G2590">
        <v>11</v>
      </c>
      <c r="H2590">
        <v>58</v>
      </c>
      <c r="I2590" s="6">
        <v>0</v>
      </c>
      <c r="J2590">
        <v>1</v>
      </c>
      <c r="K2590" t="str">
        <f>_xlfn.XLOOKUP(fCompras!F2590,dComprador!$A$2:$A$7,dComprador!$B$2:$B$7)</f>
        <v>Alon</v>
      </c>
      <c r="L2590" t="str">
        <f>_xlfn.XLOOKUP(J2590,dFornecedor!$A$2:$A$6,dFornecedor!$B$2:$B$6)</f>
        <v>NorthShore</v>
      </c>
      <c r="M2590" t="str">
        <f>_xlfn.XLOOKUP(G2590,dMateriaPrima!$A$2:$A$12,dMateriaPrima!$B$2:$B$12)</f>
        <v>Papel</v>
      </c>
      <c r="N2590" s="2">
        <f>_xlfn.XLOOKUP(G2590,dMateriaPrima!$A$2:$A$12,dMateriaPrima!$C$2:$C$12)</f>
        <v>9</v>
      </c>
      <c r="O2590" s="3">
        <f t="shared" si="200"/>
        <v>522</v>
      </c>
      <c r="P2590" s="4">
        <f t="shared" si="201"/>
        <v>0</v>
      </c>
      <c r="Q2590" s="3">
        <f t="shared" si="202"/>
        <v>522</v>
      </c>
      <c r="R2590" t="str">
        <f t="shared" si="203"/>
        <v>No prazo</v>
      </c>
      <c r="S2590" s="5">
        <f t="shared" si="204"/>
        <v>0</v>
      </c>
    </row>
    <row r="2591" spans="1:19" x14ac:dyDescent="0.25">
      <c r="A2591">
        <v>2590</v>
      </c>
      <c r="B2591" s="1">
        <v>43837</v>
      </c>
      <c r="C2591" s="1">
        <v>43848</v>
      </c>
      <c r="D2591" s="1">
        <v>43848</v>
      </c>
      <c r="E2591" s="1">
        <v>43850</v>
      </c>
      <c r="F2591">
        <v>4</v>
      </c>
      <c r="G2591">
        <v>5</v>
      </c>
      <c r="H2591">
        <v>307</v>
      </c>
      <c r="I2591" s="6">
        <v>0</v>
      </c>
      <c r="J2591">
        <v>1</v>
      </c>
      <c r="K2591" t="str">
        <f>_xlfn.XLOOKUP(fCompras!F2591,dComprador!$A$2:$A$7,dComprador!$B$2:$B$7)</f>
        <v>Lira</v>
      </c>
      <c r="L2591" t="str">
        <f>_xlfn.XLOOKUP(J2591,dFornecedor!$A$2:$A$6,dFornecedor!$B$2:$B$6)</f>
        <v>NorthShore</v>
      </c>
      <c r="M2591" t="str">
        <f>_xlfn.XLOOKUP(G2591,dMateriaPrima!$A$2:$A$12,dMateriaPrima!$B$2:$B$12)</f>
        <v>Areia</v>
      </c>
      <c r="N2591" s="2">
        <f>_xlfn.XLOOKUP(G2591,dMateriaPrima!$A$2:$A$12,dMateriaPrima!$C$2:$C$12)</f>
        <v>3.59</v>
      </c>
      <c r="O2591" s="3">
        <f t="shared" si="200"/>
        <v>1102.1299999999999</v>
      </c>
      <c r="P2591" s="4">
        <f t="shared" si="201"/>
        <v>0</v>
      </c>
      <c r="Q2591" s="3">
        <f t="shared" si="202"/>
        <v>1102.1299999999999</v>
      </c>
      <c r="R2591" t="str">
        <f t="shared" si="203"/>
        <v>Em atraso</v>
      </c>
      <c r="S2591" s="5">
        <f t="shared" si="204"/>
        <v>2</v>
      </c>
    </row>
    <row r="2592" spans="1:19" x14ac:dyDescent="0.25">
      <c r="A2592">
        <v>2591</v>
      </c>
      <c r="B2592" s="1">
        <v>43837</v>
      </c>
      <c r="C2592" s="1">
        <v>43841</v>
      </c>
      <c r="D2592" s="1">
        <v>43844</v>
      </c>
      <c r="E2592" s="1">
        <v>43846</v>
      </c>
      <c r="F2592">
        <v>4</v>
      </c>
      <c r="G2592">
        <v>7</v>
      </c>
      <c r="H2592">
        <v>122</v>
      </c>
      <c r="I2592" s="6">
        <v>0</v>
      </c>
      <c r="J2592">
        <v>2</v>
      </c>
      <c r="K2592" t="str">
        <f>_xlfn.XLOOKUP(fCompras!F2592,dComprador!$A$2:$A$7,dComprador!$B$2:$B$7)</f>
        <v>Lira</v>
      </c>
      <c r="L2592" t="str">
        <f>_xlfn.XLOOKUP(J2592,dFornecedor!$A$2:$A$6,dFornecedor!$B$2:$B$6)</f>
        <v>Minerva</v>
      </c>
      <c r="M2592" t="str">
        <f>_xlfn.XLOOKUP(G2592,dMateriaPrima!$A$2:$A$12,dMateriaPrima!$B$2:$B$12)</f>
        <v>Poliéster</v>
      </c>
      <c r="N2592" s="2">
        <f>_xlfn.XLOOKUP(G2592,dMateriaPrima!$A$2:$A$12,dMateriaPrima!$C$2:$C$12)</f>
        <v>8</v>
      </c>
      <c r="O2592" s="3">
        <f t="shared" si="200"/>
        <v>976</v>
      </c>
      <c r="P2592" s="4">
        <f t="shared" si="201"/>
        <v>0</v>
      </c>
      <c r="Q2592" s="3">
        <f t="shared" si="202"/>
        <v>976</v>
      </c>
      <c r="R2592" t="str">
        <f t="shared" si="203"/>
        <v>Em atraso</v>
      </c>
      <c r="S2592" s="5">
        <f t="shared" si="204"/>
        <v>2</v>
      </c>
    </row>
    <row r="2593" spans="1:19" x14ac:dyDescent="0.25">
      <c r="A2593">
        <v>2592</v>
      </c>
      <c r="B2593" s="1">
        <v>43837</v>
      </c>
      <c r="C2593" s="1">
        <v>43837</v>
      </c>
      <c r="D2593" s="1">
        <v>43845</v>
      </c>
      <c r="E2593" s="1">
        <v>43845</v>
      </c>
      <c r="F2593">
        <v>4</v>
      </c>
      <c r="G2593">
        <v>7</v>
      </c>
      <c r="H2593">
        <v>5</v>
      </c>
      <c r="I2593" s="6">
        <v>0</v>
      </c>
      <c r="J2593">
        <v>2</v>
      </c>
      <c r="K2593" t="str">
        <f>_xlfn.XLOOKUP(fCompras!F2593,dComprador!$A$2:$A$7,dComprador!$B$2:$B$7)</f>
        <v>Lira</v>
      </c>
      <c r="L2593" t="str">
        <f>_xlfn.XLOOKUP(J2593,dFornecedor!$A$2:$A$6,dFornecedor!$B$2:$B$6)</f>
        <v>Minerva</v>
      </c>
      <c r="M2593" t="str">
        <f>_xlfn.XLOOKUP(G2593,dMateriaPrima!$A$2:$A$12,dMateriaPrima!$B$2:$B$12)</f>
        <v>Poliéster</v>
      </c>
      <c r="N2593" s="2">
        <f>_xlfn.XLOOKUP(G2593,dMateriaPrima!$A$2:$A$12,dMateriaPrima!$C$2:$C$12)</f>
        <v>8</v>
      </c>
      <c r="O2593" s="3">
        <f t="shared" si="200"/>
        <v>40</v>
      </c>
      <c r="P2593" s="4">
        <f t="shared" si="201"/>
        <v>0</v>
      </c>
      <c r="Q2593" s="3">
        <f t="shared" si="202"/>
        <v>40</v>
      </c>
      <c r="R2593" t="str">
        <f t="shared" si="203"/>
        <v>No prazo</v>
      </c>
      <c r="S2593" s="5">
        <f t="shared" si="204"/>
        <v>0</v>
      </c>
    </row>
    <row r="2594" spans="1:19" x14ac:dyDescent="0.25">
      <c r="A2594">
        <v>2593</v>
      </c>
      <c r="B2594" s="1">
        <v>43837</v>
      </c>
      <c r="C2594" s="1">
        <v>43845</v>
      </c>
      <c r="D2594" s="1">
        <v>43849</v>
      </c>
      <c r="E2594" s="1">
        <v>43853</v>
      </c>
      <c r="F2594">
        <v>4</v>
      </c>
      <c r="G2594">
        <v>8</v>
      </c>
      <c r="H2594">
        <v>151</v>
      </c>
      <c r="I2594" s="6">
        <v>0</v>
      </c>
      <c r="J2594">
        <v>2</v>
      </c>
      <c r="K2594" t="str">
        <f>_xlfn.XLOOKUP(fCompras!F2594,dComprador!$A$2:$A$7,dComprador!$B$2:$B$7)</f>
        <v>Lira</v>
      </c>
      <c r="L2594" t="str">
        <f>_xlfn.XLOOKUP(J2594,dFornecedor!$A$2:$A$6,dFornecedor!$B$2:$B$6)</f>
        <v>Minerva</v>
      </c>
      <c r="M2594" t="str">
        <f>_xlfn.XLOOKUP(G2594,dMateriaPrima!$A$2:$A$12,dMateriaPrima!$B$2:$B$12)</f>
        <v>Cimento</v>
      </c>
      <c r="N2594" s="2">
        <f>_xlfn.XLOOKUP(G2594,dMateriaPrima!$A$2:$A$12,dMateriaPrima!$C$2:$C$12)</f>
        <v>23</v>
      </c>
      <c r="O2594" s="3">
        <f t="shared" si="200"/>
        <v>3473</v>
      </c>
      <c r="P2594" s="4">
        <f t="shared" si="201"/>
        <v>0</v>
      </c>
      <c r="Q2594" s="3">
        <f t="shared" si="202"/>
        <v>3473</v>
      </c>
      <c r="R2594" t="str">
        <f t="shared" si="203"/>
        <v>Em atraso</v>
      </c>
      <c r="S2594" s="5">
        <f t="shared" si="204"/>
        <v>4</v>
      </c>
    </row>
    <row r="2595" spans="1:19" x14ac:dyDescent="0.25">
      <c r="A2595">
        <v>2594</v>
      </c>
      <c r="B2595" s="1">
        <v>43837</v>
      </c>
      <c r="C2595" s="1">
        <v>43837</v>
      </c>
      <c r="D2595" s="1">
        <v>43855</v>
      </c>
      <c r="E2595" s="1">
        <v>43860</v>
      </c>
      <c r="F2595">
        <v>1</v>
      </c>
      <c r="G2595">
        <v>11</v>
      </c>
      <c r="H2595">
        <v>84</v>
      </c>
      <c r="I2595" s="6">
        <v>0</v>
      </c>
      <c r="J2595">
        <v>4</v>
      </c>
      <c r="K2595" t="str">
        <f>_xlfn.XLOOKUP(fCompras!F2595,dComprador!$A$2:$A$7,dComprador!$B$2:$B$7)</f>
        <v>Alon</v>
      </c>
      <c r="L2595" t="str">
        <f>_xlfn.XLOOKUP(J2595,dFornecedor!$A$2:$A$6,dFornecedor!$B$2:$B$6)</f>
        <v>AlphaOmega</v>
      </c>
      <c r="M2595" t="str">
        <f>_xlfn.XLOOKUP(G2595,dMateriaPrima!$A$2:$A$12,dMateriaPrima!$B$2:$B$12)</f>
        <v>Papel</v>
      </c>
      <c r="N2595" s="2">
        <f>_xlfn.XLOOKUP(G2595,dMateriaPrima!$A$2:$A$12,dMateriaPrima!$C$2:$C$12)</f>
        <v>9</v>
      </c>
      <c r="O2595" s="3">
        <f t="shared" si="200"/>
        <v>756</v>
      </c>
      <c r="P2595" s="4">
        <f t="shared" si="201"/>
        <v>0</v>
      </c>
      <c r="Q2595" s="3">
        <f t="shared" si="202"/>
        <v>756</v>
      </c>
      <c r="R2595" t="str">
        <f t="shared" si="203"/>
        <v>Em atraso</v>
      </c>
      <c r="S2595" s="5">
        <f t="shared" si="204"/>
        <v>5</v>
      </c>
    </row>
    <row r="2596" spans="1:19" x14ac:dyDescent="0.25">
      <c r="A2596">
        <v>2595</v>
      </c>
      <c r="B2596" s="1">
        <v>43837</v>
      </c>
      <c r="C2596" s="1">
        <v>43845</v>
      </c>
      <c r="D2596" s="1">
        <v>43859</v>
      </c>
      <c r="E2596" s="1">
        <v>43860</v>
      </c>
      <c r="F2596">
        <v>1</v>
      </c>
      <c r="G2596">
        <v>1</v>
      </c>
      <c r="H2596">
        <v>367</v>
      </c>
      <c r="I2596" s="6">
        <v>0</v>
      </c>
      <c r="J2596">
        <v>2</v>
      </c>
      <c r="K2596" t="str">
        <f>_xlfn.XLOOKUP(fCompras!F2596,dComprador!$A$2:$A$7,dComprador!$B$2:$B$7)</f>
        <v>Alon</v>
      </c>
      <c r="L2596" t="str">
        <f>_xlfn.XLOOKUP(J2596,dFornecedor!$A$2:$A$6,dFornecedor!$B$2:$B$6)</f>
        <v>Minerva</v>
      </c>
      <c r="M2596" t="str">
        <f>_xlfn.XLOOKUP(G2596,dMateriaPrima!$A$2:$A$12,dMateriaPrima!$B$2:$B$12)</f>
        <v>Tecido</v>
      </c>
      <c r="N2596" s="2">
        <f>_xlfn.XLOOKUP(G2596,dMateriaPrima!$A$2:$A$12,dMateriaPrima!$C$2:$C$12)</f>
        <v>18</v>
      </c>
      <c r="O2596" s="3">
        <f t="shared" si="200"/>
        <v>6606</v>
      </c>
      <c r="P2596" s="4">
        <f t="shared" si="201"/>
        <v>0</v>
      </c>
      <c r="Q2596" s="3">
        <f t="shared" si="202"/>
        <v>6606</v>
      </c>
      <c r="R2596" t="str">
        <f t="shared" si="203"/>
        <v>Em atraso</v>
      </c>
      <c r="S2596" s="5">
        <f t="shared" si="204"/>
        <v>1</v>
      </c>
    </row>
    <row r="2597" spans="1:19" x14ac:dyDescent="0.25">
      <c r="A2597">
        <v>2596</v>
      </c>
      <c r="B2597" s="1">
        <v>43837</v>
      </c>
      <c r="C2597" s="1">
        <v>43848</v>
      </c>
      <c r="D2597" s="1">
        <v>43852</v>
      </c>
      <c r="E2597" s="1">
        <v>43854</v>
      </c>
      <c r="F2597">
        <v>1</v>
      </c>
      <c r="G2597">
        <v>5</v>
      </c>
      <c r="H2597">
        <v>344</v>
      </c>
      <c r="I2597" s="6">
        <v>0</v>
      </c>
      <c r="J2597">
        <v>1</v>
      </c>
      <c r="K2597" t="str">
        <f>_xlfn.XLOOKUP(fCompras!F2597,dComprador!$A$2:$A$7,dComprador!$B$2:$B$7)</f>
        <v>Alon</v>
      </c>
      <c r="L2597" t="str">
        <f>_xlfn.XLOOKUP(J2597,dFornecedor!$A$2:$A$6,dFornecedor!$B$2:$B$6)</f>
        <v>NorthShore</v>
      </c>
      <c r="M2597" t="str">
        <f>_xlfn.XLOOKUP(G2597,dMateriaPrima!$A$2:$A$12,dMateriaPrima!$B$2:$B$12)</f>
        <v>Areia</v>
      </c>
      <c r="N2597" s="2">
        <f>_xlfn.XLOOKUP(G2597,dMateriaPrima!$A$2:$A$12,dMateriaPrima!$C$2:$C$12)</f>
        <v>3.59</v>
      </c>
      <c r="O2597" s="3">
        <f t="shared" si="200"/>
        <v>1234.96</v>
      </c>
      <c r="P2597" s="4">
        <f t="shared" si="201"/>
        <v>0</v>
      </c>
      <c r="Q2597" s="3">
        <f t="shared" si="202"/>
        <v>1234.96</v>
      </c>
      <c r="R2597" t="str">
        <f t="shared" si="203"/>
        <v>Em atraso</v>
      </c>
      <c r="S2597" s="5">
        <f t="shared" si="204"/>
        <v>2</v>
      </c>
    </row>
    <row r="2598" spans="1:19" x14ac:dyDescent="0.25">
      <c r="A2598">
        <v>2597</v>
      </c>
      <c r="B2598" s="1">
        <v>43837</v>
      </c>
      <c r="C2598" s="1">
        <v>43846</v>
      </c>
      <c r="D2598" s="1">
        <v>43856</v>
      </c>
      <c r="E2598" s="1">
        <v>43857</v>
      </c>
      <c r="F2598">
        <v>1</v>
      </c>
      <c r="G2598">
        <v>8</v>
      </c>
      <c r="H2598">
        <v>258</v>
      </c>
      <c r="I2598" s="6">
        <v>0.34</v>
      </c>
      <c r="J2598">
        <v>3</v>
      </c>
      <c r="K2598" t="str">
        <f>_xlfn.XLOOKUP(fCompras!F2598,dComprador!$A$2:$A$7,dComprador!$B$2:$B$7)</f>
        <v>Alon</v>
      </c>
      <c r="L2598" t="str">
        <f>_xlfn.XLOOKUP(J2598,dFornecedor!$A$2:$A$6,dFornecedor!$B$2:$B$6)</f>
        <v>StepUp</v>
      </c>
      <c r="M2598" t="str">
        <f>_xlfn.XLOOKUP(G2598,dMateriaPrima!$A$2:$A$12,dMateriaPrima!$B$2:$B$12)</f>
        <v>Cimento</v>
      </c>
      <c r="N2598" s="2">
        <f>_xlfn.XLOOKUP(G2598,dMateriaPrima!$A$2:$A$12,dMateriaPrima!$C$2:$C$12)</f>
        <v>23</v>
      </c>
      <c r="O2598" s="3">
        <f t="shared" si="200"/>
        <v>5934</v>
      </c>
      <c r="P2598" s="4">
        <f t="shared" si="201"/>
        <v>2017.5600000000002</v>
      </c>
      <c r="Q2598" s="3">
        <f t="shared" si="202"/>
        <v>3916.4399999999996</v>
      </c>
      <c r="R2598" t="str">
        <f t="shared" si="203"/>
        <v>Em atraso</v>
      </c>
      <c r="S2598" s="5">
        <f t="shared" si="204"/>
        <v>1</v>
      </c>
    </row>
    <row r="2599" spans="1:19" x14ac:dyDescent="0.25">
      <c r="A2599">
        <v>2598</v>
      </c>
      <c r="B2599" s="1">
        <v>43838</v>
      </c>
      <c r="C2599" s="1">
        <v>43841</v>
      </c>
      <c r="D2599" s="1">
        <v>43845</v>
      </c>
      <c r="E2599" s="1">
        <v>43848</v>
      </c>
      <c r="F2599">
        <v>4</v>
      </c>
      <c r="G2599">
        <v>11</v>
      </c>
      <c r="H2599">
        <v>160</v>
      </c>
      <c r="I2599" s="6">
        <v>0</v>
      </c>
      <c r="J2599">
        <v>3</v>
      </c>
      <c r="K2599" t="str">
        <f>_xlfn.XLOOKUP(fCompras!F2599,dComprador!$A$2:$A$7,dComprador!$B$2:$B$7)</f>
        <v>Lira</v>
      </c>
      <c r="L2599" t="str">
        <f>_xlfn.XLOOKUP(J2599,dFornecedor!$A$2:$A$6,dFornecedor!$B$2:$B$6)</f>
        <v>StepUp</v>
      </c>
      <c r="M2599" t="str">
        <f>_xlfn.XLOOKUP(G2599,dMateriaPrima!$A$2:$A$12,dMateriaPrima!$B$2:$B$12)</f>
        <v>Papel</v>
      </c>
      <c r="N2599" s="2">
        <f>_xlfn.XLOOKUP(G2599,dMateriaPrima!$A$2:$A$12,dMateriaPrima!$C$2:$C$12)</f>
        <v>9</v>
      </c>
      <c r="O2599" s="3">
        <f t="shared" si="200"/>
        <v>1440</v>
      </c>
      <c r="P2599" s="4">
        <f t="shared" si="201"/>
        <v>0</v>
      </c>
      <c r="Q2599" s="3">
        <f t="shared" si="202"/>
        <v>1440</v>
      </c>
      <c r="R2599" t="str">
        <f t="shared" si="203"/>
        <v>Em atraso</v>
      </c>
      <c r="S2599" s="5">
        <f t="shared" si="204"/>
        <v>3</v>
      </c>
    </row>
    <row r="2600" spans="1:19" x14ac:dyDescent="0.25">
      <c r="A2600">
        <v>2599</v>
      </c>
      <c r="B2600" s="1">
        <v>43838</v>
      </c>
      <c r="C2600" s="1">
        <v>43839</v>
      </c>
      <c r="D2600" s="1">
        <v>43869</v>
      </c>
      <c r="E2600" s="1">
        <v>43872</v>
      </c>
      <c r="F2600">
        <v>1</v>
      </c>
      <c r="G2600">
        <v>7</v>
      </c>
      <c r="H2600">
        <v>228</v>
      </c>
      <c r="I2600" s="6">
        <v>0</v>
      </c>
      <c r="J2600">
        <v>4</v>
      </c>
      <c r="K2600" t="str">
        <f>_xlfn.XLOOKUP(fCompras!F2600,dComprador!$A$2:$A$7,dComprador!$B$2:$B$7)</f>
        <v>Alon</v>
      </c>
      <c r="L2600" t="str">
        <f>_xlfn.XLOOKUP(J2600,dFornecedor!$A$2:$A$6,dFornecedor!$B$2:$B$6)</f>
        <v>AlphaOmega</v>
      </c>
      <c r="M2600" t="str">
        <f>_xlfn.XLOOKUP(G2600,dMateriaPrima!$A$2:$A$12,dMateriaPrima!$B$2:$B$12)</f>
        <v>Poliéster</v>
      </c>
      <c r="N2600" s="2">
        <f>_xlfn.XLOOKUP(G2600,dMateriaPrima!$A$2:$A$12,dMateriaPrima!$C$2:$C$12)</f>
        <v>8</v>
      </c>
      <c r="O2600" s="3">
        <f t="shared" si="200"/>
        <v>1824</v>
      </c>
      <c r="P2600" s="4">
        <f t="shared" si="201"/>
        <v>0</v>
      </c>
      <c r="Q2600" s="3">
        <f t="shared" si="202"/>
        <v>1824</v>
      </c>
      <c r="R2600" t="str">
        <f t="shared" si="203"/>
        <v>Em atraso</v>
      </c>
      <c r="S2600" s="5">
        <f t="shared" si="204"/>
        <v>3</v>
      </c>
    </row>
    <row r="2601" spans="1:19" x14ac:dyDescent="0.25">
      <c r="A2601">
        <v>2600</v>
      </c>
      <c r="B2601" s="1">
        <v>43838</v>
      </c>
      <c r="C2601" s="1">
        <v>43843</v>
      </c>
      <c r="D2601" s="1">
        <v>43869</v>
      </c>
      <c r="E2601" s="1">
        <v>43871</v>
      </c>
      <c r="F2601">
        <v>1</v>
      </c>
      <c r="G2601">
        <v>11</v>
      </c>
      <c r="H2601">
        <v>167</v>
      </c>
      <c r="I2601" s="6">
        <v>0</v>
      </c>
      <c r="J2601">
        <v>4</v>
      </c>
      <c r="K2601" t="str">
        <f>_xlfn.XLOOKUP(fCompras!F2601,dComprador!$A$2:$A$7,dComprador!$B$2:$B$7)</f>
        <v>Alon</v>
      </c>
      <c r="L2601" t="str">
        <f>_xlfn.XLOOKUP(J2601,dFornecedor!$A$2:$A$6,dFornecedor!$B$2:$B$6)</f>
        <v>AlphaOmega</v>
      </c>
      <c r="M2601" t="str">
        <f>_xlfn.XLOOKUP(G2601,dMateriaPrima!$A$2:$A$12,dMateriaPrima!$B$2:$B$12)</f>
        <v>Papel</v>
      </c>
      <c r="N2601" s="2">
        <f>_xlfn.XLOOKUP(G2601,dMateriaPrima!$A$2:$A$12,dMateriaPrima!$C$2:$C$12)</f>
        <v>9</v>
      </c>
      <c r="O2601" s="3">
        <f t="shared" si="200"/>
        <v>1503</v>
      </c>
      <c r="P2601" s="4">
        <f t="shared" si="201"/>
        <v>0</v>
      </c>
      <c r="Q2601" s="3">
        <f t="shared" si="202"/>
        <v>1503</v>
      </c>
      <c r="R2601" t="str">
        <f t="shared" si="203"/>
        <v>Em atraso</v>
      </c>
      <c r="S2601" s="5">
        <f t="shared" si="204"/>
        <v>2</v>
      </c>
    </row>
    <row r="2602" spans="1:19" x14ac:dyDescent="0.25">
      <c r="A2602">
        <v>2601</v>
      </c>
      <c r="B2602" s="1">
        <v>43838</v>
      </c>
      <c r="C2602" s="1">
        <v>43843</v>
      </c>
      <c r="D2602" s="1">
        <v>43846</v>
      </c>
      <c r="E2602" s="1">
        <v>43846</v>
      </c>
      <c r="F2602">
        <v>4</v>
      </c>
      <c r="G2602">
        <v>4</v>
      </c>
      <c r="H2602">
        <v>5</v>
      </c>
      <c r="I2602" s="6">
        <v>0</v>
      </c>
      <c r="J2602">
        <v>1</v>
      </c>
      <c r="K2602" t="str">
        <f>_xlfn.XLOOKUP(fCompras!F2602,dComprador!$A$2:$A$7,dComprador!$B$2:$B$7)</f>
        <v>Lira</v>
      </c>
      <c r="L2602" t="str">
        <f>_xlfn.XLOOKUP(J2602,dFornecedor!$A$2:$A$6,dFornecedor!$B$2:$B$6)</f>
        <v>NorthShore</v>
      </c>
      <c r="M2602" t="str">
        <f>_xlfn.XLOOKUP(G2602,dMateriaPrima!$A$2:$A$12,dMateriaPrima!$B$2:$B$12)</f>
        <v>Madeira</v>
      </c>
      <c r="N2602" s="2">
        <f>_xlfn.XLOOKUP(G2602,dMateriaPrima!$A$2:$A$12,dMateriaPrima!$C$2:$C$12)</f>
        <v>168</v>
      </c>
      <c r="O2602" s="3">
        <f t="shared" si="200"/>
        <v>840</v>
      </c>
      <c r="P2602" s="4">
        <f t="shared" si="201"/>
        <v>0</v>
      </c>
      <c r="Q2602" s="3">
        <f t="shared" si="202"/>
        <v>840</v>
      </c>
      <c r="R2602" t="str">
        <f t="shared" si="203"/>
        <v>No prazo</v>
      </c>
      <c r="S2602" s="5">
        <f t="shared" si="204"/>
        <v>0</v>
      </c>
    </row>
    <row r="2603" spans="1:19" x14ac:dyDescent="0.25">
      <c r="A2603">
        <v>2602</v>
      </c>
      <c r="B2603" s="1">
        <v>43838</v>
      </c>
      <c r="C2603" s="1">
        <v>43847</v>
      </c>
      <c r="D2603" s="1">
        <v>43847</v>
      </c>
      <c r="E2603" s="1">
        <v>43849</v>
      </c>
      <c r="F2603">
        <v>4</v>
      </c>
      <c r="G2603">
        <v>11</v>
      </c>
      <c r="H2603">
        <v>9</v>
      </c>
      <c r="I2603" s="6">
        <v>0</v>
      </c>
      <c r="J2603">
        <v>1</v>
      </c>
      <c r="K2603" t="str">
        <f>_xlfn.XLOOKUP(fCompras!F2603,dComprador!$A$2:$A$7,dComprador!$B$2:$B$7)</f>
        <v>Lira</v>
      </c>
      <c r="L2603" t="str">
        <f>_xlfn.XLOOKUP(J2603,dFornecedor!$A$2:$A$6,dFornecedor!$B$2:$B$6)</f>
        <v>NorthShore</v>
      </c>
      <c r="M2603" t="str">
        <f>_xlfn.XLOOKUP(G2603,dMateriaPrima!$A$2:$A$12,dMateriaPrima!$B$2:$B$12)</f>
        <v>Papel</v>
      </c>
      <c r="N2603" s="2">
        <f>_xlfn.XLOOKUP(G2603,dMateriaPrima!$A$2:$A$12,dMateriaPrima!$C$2:$C$12)</f>
        <v>9</v>
      </c>
      <c r="O2603" s="3">
        <f t="shared" si="200"/>
        <v>81</v>
      </c>
      <c r="P2603" s="4">
        <f t="shared" si="201"/>
        <v>0</v>
      </c>
      <c r="Q2603" s="3">
        <f t="shared" si="202"/>
        <v>81</v>
      </c>
      <c r="R2603" t="str">
        <f t="shared" si="203"/>
        <v>Em atraso</v>
      </c>
      <c r="S2603" s="5">
        <f t="shared" si="204"/>
        <v>2</v>
      </c>
    </row>
    <row r="2604" spans="1:19" x14ac:dyDescent="0.25">
      <c r="A2604">
        <v>2603</v>
      </c>
      <c r="B2604" s="1">
        <v>43838</v>
      </c>
      <c r="C2604" s="1">
        <v>43838</v>
      </c>
      <c r="D2604" s="1">
        <v>43845</v>
      </c>
      <c r="E2604" s="1">
        <v>43846</v>
      </c>
      <c r="F2604">
        <v>4</v>
      </c>
      <c r="G2604">
        <v>1</v>
      </c>
      <c r="H2604">
        <v>35</v>
      </c>
      <c r="I2604" s="6">
        <v>0</v>
      </c>
      <c r="J2604">
        <v>2</v>
      </c>
      <c r="K2604" t="str">
        <f>_xlfn.XLOOKUP(fCompras!F2604,dComprador!$A$2:$A$7,dComprador!$B$2:$B$7)</f>
        <v>Lira</v>
      </c>
      <c r="L2604" t="str">
        <f>_xlfn.XLOOKUP(J2604,dFornecedor!$A$2:$A$6,dFornecedor!$B$2:$B$6)</f>
        <v>Minerva</v>
      </c>
      <c r="M2604" t="str">
        <f>_xlfn.XLOOKUP(G2604,dMateriaPrima!$A$2:$A$12,dMateriaPrima!$B$2:$B$12)</f>
        <v>Tecido</v>
      </c>
      <c r="N2604" s="2">
        <f>_xlfn.XLOOKUP(G2604,dMateriaPrima!$A$2:$A$12,dMateriaPrima!$C$2:$C$12)</f>
        <v>18</v>
      </c>
      <c r="O2604" s="3">
        <f t="shared" si="200"/>
        <v>630</v>
      </c>
      <c r="P2604" s="4">
        <f t="shared" si="201"/>
        <v>0</v>
      </c>
      <c r="Q2604" s="3">
        <f t="shared" si="202"/>
        <v>630</v>
      </c>
      <c r="R2604" t="str">
        <f t="shared" si="203"/>
        <v>Em atraso</v>
      </c>
      <c r="S2604" s="5">
        <f t="shared" si="204"/>
        <v>1</v>
      </c>
    </row>
    <row r="2605" spans="1:19" x14ac:dyDescent="0.25">
      <c r="A2605">
        <v>2604</v>
      </c>
      <c r="B2605" s="1">
        <v>43838</v>
      </c>
      <c r="C2605" s="1">
        <v>43845</v>
      </c>
      <c r="D2605" s="1">
        <v>43850</v>
      </c>
      <c r="E2605" s="1">
        <v>43849</v>
      </c>
      <c r="F2605">
        <v>4</v>
      </c>
      <c r="G2605">
        <v>11</v>
      </c>
      <c r="H2605">
        <v>320</v>
      </c>
      <c r="I2605" s="6">
        <v>0</v>
      </c>
      <c r="J2605">
        <v>5</v>
      </c>
      <c r="K2605" t="str">
        <f>_xlfn.XLOOKUP(fCompras!F2605,dComprador!$A$2:$A$7,dComprador!$B$2:$B$7)</f>
        <v>Lira</v>
      </c>
      <c r="L2605" t="str">
        <f>_xlfn.XLOOKUP(J2605,dFornecedor!$A$2:$A$6,dFornecedor!$B$2:$B$6)</f>
        <v>Atlas</v>
      </c>
      <c r="M2605" t="str">
        <f>_xlfn.XLOOKUP(G2605,dMateriaPrima!$A$2:$A$12,dMateriaPrima!$B$2:$B$12)</f>
        <v>Papel</v>
      </c>
      <c r="N2605" s="2">
        <f>_xlfn.XLOOKUP(G2605,dMateriaPrima!$A$2:$A$12,dMateriaPrima!$C$2:$C$12)</f>
        <v>9</v>
      </c>
      <c r="O2605" s="3">
        <f t="shared" si="200"/>
        <v>2880</v>
      </c>
      <c r="P2605" s="4">
        <f t="shared" si="201"/>
        <v>0</v>
      </c>
      <c r="Q2605" s="3">
        <f t="shared" si="202"/>
        <v>2880</v>
      </c>
      <c r="R2605" t="str">
        <f t="shared" si="203"/>
        <v>No prazo</v>
      </c>
      <c r="S2605" s="5">
        <f t="shared" si="204"/>
        <v>0</v>
      </c>
    </row>
    <row r="2606" spans="1:19" x14ac:dyDescent="0.25">
      <c r="A2606">
        <v>2605</v>
      </c>
      <c r="B2606" s="1">
        <v>43838</v>
      </c>
      <c r="C2606" s="1">
        <v>43838</v>
      </c>
      <c r="D2606" s="1">
        <v>43854</v>
      </c>
      <c r="E2606" s="1">
        <v>43857</v>
      </c>
      <c r="F2606">
        <v>1</v>
      </c>
      <c r="G2606">
        <v>9</v>
      </c>
      <c r="H2606">
        <v>7</v>
      </c>
      <c r="I2606" s="6">
        <v>0</v>
      </c>
      <c r="J2606">
        <v>2</v>
      </c>
      <c r="K2606" t="str">
        <f>_xlfn.XLOOKUP(fCompras!F2606,dComprador!$A$2:$A$7,dComprador!$B$2:$B$7)</f>
        <v>Alon</v>
      </c>
      <c r="L2606" t="str">
        <f>_xlfn.XLOOKUP(J2606,dFornecedor!$A$2:$A$6,dFornecedor!$B$2:$B$6)</f>
        <v>Minerva</v>
      </c>
      <c r="M2606" t="str">
        <f>_xlfn.XLOOKUP(G2606,dMateriaPrima!$A$2:$A$12,dMateriaPrima!$B$2:$B$12)</f>
        <v>Couro</v>
      </c>
      <c r="N2606" s="2">
        <f>_xlfn.XLOOKUP(G2606,dMateriaPrima!$A$2:$A$12,dMateriaPrima!$C$2:$C$12)</f>
        <v>4.4000000000000004</v>
      </c>
      <c r="O2606" s="3">
        <f t="shared" si="200"/>
        <v>30.800000000000004</v>
      </c>
      <c r="P2606" s="4">
        <f t="shared" si="201"/>
        <v>0</v>
      </c>
      <c r="Q2606" s="3">
        <f t="shared" si="202"/>
        <v>30.800000000000004</v>
      </c>
      <c r="R2606" t="str">
        <f t="shared" si="203"/>
        <v>Em atraso</v>
      </c>
      <c r="S2606" s="5">
        <f t="shared" si="204"/>
        <v>3</v>
      </c>
    </row>
    <row r="2607" spans="1:19" x14ac:dyDescent="0.25">
      <c r="A2607">
        <v>2606</v>
      </c>
      <c r="B2607" s="1">
        <v>43838</v>
      </c>
      <c r="C2607" s="1">
        <v>43841</v>
      </c>
      <c r="D2607" s="1">
        <v>43857</v>
      </c>
      <c r="E2607" s="1">
        <v>43859</v>
      </c>
      <c r="F2607">
        <v>1</v>
      </c>
      <c r="G2607">
        <v>9</v>
      </c>
      <c r="H2607">
        <v>322</v>
      </c>
      <c r="I2607" s="6">
        <v>0</v>
      </c>
      <c r="J2607">
        <v>1</v>
      </c>
      <c r="K2607" t="str">
        <f>_xlfn.XLOOKUP(fCompras!F2607,dComprador!$A$2:$A$7,dComprador!$B$2:$B$7)</f>
        <v>Alon</v>
      </c>
      <c r="L2607" t="str">
        <f>_xlfn.XLOOKUP(J2607,dFornecedor!$A$2:$A$6,dFornecedor!$B$2:$B$6)</f>
        <v>NorthShore</v>
      </c>
      <c r="M2607" t="str">
        <f>_xlfn.XLOOKUP(G2607,dMateriaPrima!$A$2:$A$12,dMateriaPrima!$B$2:$B$12)</f>
        <v>Couro</v>
      </c>
      <c r="N2607" s="2">
        <f>_xlfn.XLOOKUP(G2607,dMateriaPrima!$A$2:$A$12,dMateriaPrima!$C$2:$C$12)</f>
        <v>4.4000000000000004</v>
      </c>
      <c r="O2607" s="3">
        <f t="shared" si="200"/>
        <v>1416.8000000000002</v>
      </c>
      <c r="P2607" s="4">
        <f t="shared" si="201"/>
        <v>0</v>
      </c>
      <c r="Q2607" s="3">
        <f t="shared" si="202"/>
        <v>1416.8000000000002</v>
      </c>
      <c r="R2607" t="str">
        <f t="shared" si="203"/>
        <v>Em atraso</v>
      </c>
      <c r="S2607" s="5">
        <f t="shared" si="204"/>
        <v>2</v>
      </c>
    </row>
    <row r="2608" spans="1:19" x14ac:dyDescent="0.25">
      <c r="A2608">
        <v>2607</v>
      </c>
      <c r="B2608" s="1">
        <v>43838</v>
      </c>
      <c r="C2608" s="1">
        <v>43842</v>
      </c>
      <c r="D2608" s="1">
        <v>43856</v>
      </c>
      <c r="E2608" s="1">
        <v>43858</v>
      </c>
      <c r="F2608">
        <v>1</v>
      </c>
      <c r="G2608">
        <v>7</v>
      </c>
      <c r="H2608">
        <v>139</v>
      </c>
      <c r="I2608" s="6">
        <v>0</v>
      </c>
      <c r="J2608">
        <v>5</v>
      </c>
      <c r="K2608" t="str">
        <f>_xlfn.XLOOKUP(fCompras!F2608,dComprador!$A$2:$A$7,dComprador!$B$2:$B$7)</f>
        <v>Alon</v>
      </c>
      <c r="L2608" t="str">
        <f>_xlfn.XLOOKUP(J2608,dFornecedor!$A$2:$A$6,dFornecedor!$B$2:$B$6)</f>
        <v>Atlas</v>
      </c>
      <c r="M2608" t="str">
        <f>_xlfn.XLOOKUP(G2608,dMateriaPrima!$A$2:$A$12,dMateriaPrima!$B$2:$B$12)</f>
        <v>Poliéster</v>
      </c>
      <c r="N2608" s="2">
        <f>_xlfn.XLOOKUP(G2608,dMateriaPrima!$A$2:$A$12,dMateriaPrima!$C$2:$C$12)</f>
        <v>8</v>
      </c>
      <c r="O2608" s="3">
        <f t="shared" si="200"/>
        <v>1112</v>
      </c>
      <c r="P2608" s="4">
        <f t="shared" si="201"/>
        <v>0</v>
      </c>
      <c r="Q2608" s="3">
        <f t="shared" si="202"/>
        <v>1112</v>
      </c>
      <c r="R2608" t="str">
        <f t="shared" si="203"/>
        <v>Em atraso</v>
      </c>
      <c r="S2608" s="5">
        <f t="shared" si="204"/>
        <v>2</v>
      </c>
    </row>
    <row r="2609" spans="1:19" x14ac:dyDescent="0.25">
      <c r="A2609">
        <v>2608</v>
      </c>
      <c r="B2609" s="1">
        <v>43838</v>
      </c>
      <c r="C2609" s="1">
        <v>43847</v>
      </c>
      <c r="D2609" s="1">
        <v>43852</v>
      </c>
      <c r="E2609" s="1">
        <v>43855</v>
      </c>
      <c r="F2609">
        <v>2</v>
      </c>
      <c r="G2609">
        <v>9</v>
      </c>
      <c r="H2609">
        <v>116</v>
      </c>
      <c r="I2609" s="6">
        <v>0</v>
      </c>
      <c r="J2609">
        <v>2</v>
      </c>
      <c r="K2609" t="str">
        <f>_xlfn.XLOOKUP(fCompras!F2609,dComprador!$A$2:$A$7,dComprador!$B$2:$B$7)</f>
        <v>João</v>
      </c>
      <c r="L2609" t="str">
        <f>_xlfn.XLOOKUP(J2609,dFornecedor!$A$2:$A$6,dFornecedor!$B$2:$B$6)</f>
        <v>Minerva</v>
      </c>
      <c r="M2609" t="str">
        <f>_xlfn.XLOOKUP(G2609,dMateriaPrima!$A$2:$A$12,dMateriaPrima!$B$2:$B$12)</f>
        <v>Couro</v>
      </c>
      <c r="N2609" s="2">
        <f>_xlfn.XLOOKUP(G2609,dMateriaPrima!$A$2:$A$12,dMateriaPrima!$C$2:$C$12)</f>
        <v>4.4000000000000004</v>
      </c>
      <c r="O2609" s="3">
        <f t="shared" si="200"/>
        <v>510.40000000000003</v>
      </c>
      <c r="P2609" s="4">
        <f t="shared" si="201"/>
        <v>0</v>
      </c>
      <c r="Q2609" s="3">
        <f t="shared" si="202"/>
        <v>510.40000000000003</v>
      </c>
      <c r="R2609" t="str">
        <f t="shared" si="203"/>
        <v>Em atraso</v>
      </c>
      <c r="S2609" s="5">
        <f t="shared" si="204"/>
        <v>3</v>
      </c>
    </row>
    <row r="2610" spans="1:19" x14ac:dyDescent="0.25">
      <c r="A2610">
        <v>2609</v>
      </c>
      <c r="B2610" s="1">
        <v>43838</v>
      </c>
      <c r="C2610" s="1">
        <v>43838</v>
      </c>
      <c r="D2610" s="1">
        <v>43857</v>
      </c>
      <c r="E2610" s="1">
        <v>43860</v>
      </c>
      <c r="F2610">
        <v>1</v>
      </c>
      <c r="G2610">
        <v>1</v>
      </c>
      <c r="H2610">
        <v>99</v>
      </c>
      <c r="I2610" s="6">
        <v>0</v>
      </c>
      <c r="J2610">
        <v>2</v>
      </c>
      <c r="K2610" t="str">
        <f>_xlfn.XLOOKUP(fCompras!F2610,dComprador!$A$2:$A$7,dComprador!$B$2:$B$7)</f>
        <v>Alon</v>
      </c>
      <c r="L2610" t="str">
        <f>_xlfn.XLOOKUP(J2610,dFornecedor!$A$2:$A$6,dFornecedor!$B$2:$B$6)</f>
        <v>Minerva</v>
      </c>
      <c r="M2610" t="str">
        <f>_xlfn.XLOOKUP(G2610,dMateriaPrima!$A$2:$A$12,dMateriaPrima!$B$2:$B$12)</f>
        <v>Tecido</v>
      </c>
      <c r="N2610" s="2">
        <f>_xlfn.XLOOKUP(G2610,dMateriaPrima!$A$2:$A$12,dMateriaPrima!$C$2:$C$12)</f>
        <v>18</v>
      </c>
      <c r="O2610" s="3">
        <f t="shared" si="200"/>
        <v>1782</v>
      </c>
      <c r="P2610" s="4">
        <f t="shared" si="201"/>
        <v>0</v>
      </c>
      <c r="Q2610" s="3">
        <f t="shared" si="202"/>
        <v>1782</v>
      </c>
      <c r="R2610" t="str">
        <f t="shared" si="203"/>
        <v>Em atraso</v>
      </c>
      <c r="S2610" s="5">
        <f t="shared" si="204"/>
        <v>3</v>
      </c>
    </row>
    <row r="2611" spans="1:19" x14ac:dyDescent="0.25">
      <c r="A2611">
        <v>2610</v>
      </c>
      <c r="B2611" s="1">
        <v>43838</v>
      </c>
      <c r="C2611" s="1">
        <v>43838</v>
      </c>
      <c r="D2611" s="1">
        <v>43858</v>
      </c>
      <c r="E2611" s="1">
        <v>43860</v>
      </c>
      <c r="F2611">
        <v>1</v>
      </c>
      <c r="G2611">
        <v>1</v>
      </c>
      <c r="H2611">
        <v>18</v>
      </c>
      <c r="I2611" s="6">
        <v>0</v>
      </c>
      <c r="J2611">
        <v>2</v>
      </c>
      <c r="K2611" t="str">
        <f>_xlfn.XLOOKUP(fCompras!F2611,dComprador!$A$2:$A$7,dComprador!$B$2:$B$7)</f>
        <v>Alon</v>
      </c>
      <c r="L2611" t="str">
        <f>_xlfn.XLOOKUP(J2611,dFornecedor!$A$2:$A$6,dFornecedor!$B$2:$B$6)</f>
        <v>Minerva</v>
      </c>
      <c r="M2611" t="str">
        <f>_xlfn.XLOOKUP(G2611,dMateriaPrima!$A$2:$A$12,dMateriaPrima!$B$2:$B$12)</f>
        <v>Tecido</v>
      </c>
      <c r="N2611" s="2">
        <f>_xlfn.XLOOKUP(G2611,dMateriaPrima!$A$2:$A$12,dMateriaPrima!$C$2:$C$12)</f>
        <v>18</v>
      </c>
      <c r="O2611" s="3">
        <f t="shared" si="200"/>
        <v>324</v>
      </c>
      <c r="P2611" s="4">
        <f t="shared" si="201"/>
        <v>0</v>
      </c>
      <c r="Q2611" s="3">
        <f t="shared" si="202"/>
        <v>324</v>
      </c>
      <c r="R2611" t="str">
        <f t="shared" si="203"/>
        <v>Em atraso</v>
      </c>
      <c r="S2611" s="5">
        <f t="shared" si="204"/>
        <v>2</v>
      </c>
    </row>
    <row r="2612" spans="1:19" x14ac:dyDescent="0.25">
      <c r="A2612">
        <v>2611</v>
      </c>
      <c r="B2612" s="1">
        <v>43839</v>
      </c>
      <c r="C2612" s="1">
        <v>43840</v>
      </c>
      <c r="D2612" s="1">
        <v>43844</v>
      </c>
      <c r="E2612" s="1">
        <v>43848</v>
      </c>
      <c r="F2612">
        <v>4</v>
      </c>
      <c r="G2612">
        <v>9</v>
      </c>
      <c r="H2612">
        <v>152</v>
      </c>
      <c r="I2612" s="6">
        <v>0</v>
      </c>
      <c r="J2612">
        <v>3</v>
      </c>
      <c r="K2612" t="str">
        <f>_xlfn.XLOOKUP(fCompras!F2612,dComprador!$A$2:$A$7,dComprador!$B$2:$B$7)</f>
        <v>Lira</v>
      </c>
      <c r="L2612" t="str">
        <f>_xlfn.XLOOKUP(J2612,dFornecedor!$A$2:$A$6,dFornecedor!$B$2:$B$6)</f>
        <v>StepUp</v>
      </c>
      <c r="M2612" t="str">
        <f>_xlfn.XLOOKUP(G2612,dMateriaPrima!$A$2:$A$12,dMateriaPrima!$B$2:$B$12)</f>
        <v>Couro</v>
      </c>
      <c r="N2612" s="2">
        <f>_xlfn.XLOOKUP(G2612,dMateriaPrima!$A$2:$A$12,dMateriaPrima!$C$2:$C$12)</f>
        <v>4.4000000000000004</v>
      </c>
      <c r="O2612" s="3">
        <f t="shared" si="200"/>
        <v>668.80000000000007</v>
      </c>
      <c r="P2612" s="4">
        <f t="shared" si="201"/>
        <v>0</v>
      </c>
      <c r="Q2612" s="3">
        <f t="shared" si="202"/>
        <v>668.80000000000007</v>
      </c>
      <c r="R2612" t="str">
        <f t="shared" si="203"/>
        <v>Em atraso</v>
      </c>
      <c r="S2612" s="5">
        <f t="shared" si="204"/>
        <v>4</v>
      </c>
    </row>
    <row r="2613" spans="1:19" x14ac:dyDescent="0.25">
      <c r="A2613">
        <v>2612</v>
      </c>
      <c r="B2613" s="1">
        <v>43839</v>
      </c>
      <c r="C2613" s="1">
        <v>43840</v>
      </c>
      <c r="D2613" s="1">
        <v>43845</v>
      </c>
      <c r="E2613" s="1">
        <v>43847</v>
      </c>
      <c r="F2613">
        <v>4</v>
      </c>
      <c r="G2613">
        <v>5</v>
      </c>
      <c r="H2613">
        <v>45</v>
      </c>
      <c r="I2613" s="6">
        <v>0</v>
      </c>
      <c r="J2613">
        <v>3</v>
      </c>
      <c r="K2613" t="str">
        <f>_xlfn.XLOOKUP(fCompras!F2613,dComprador!$A$2:$A$7,dComprador!$B$2:$B$7)</f>
        <v>Lira</v>
      </c>
      <c r="L2613" t="str">
        <f>_xlfn.XLOOKUP(J2613,dFornecedor!$A$2:$A$6,dFornecedor!$B$2:$B$6)</f>
        <v>StepUp</v>
      </c>
      <c r="M2613" t="str">
        <f>_xlfn.XLOOKUP(G2613,dMateriaPrima!$A$2:$A$12,dMateriaPrima!$B$2:$B$12)</f>
        <v>Areia</v>
      </c>
      <c r="N2613" s="2">
        <f>_xlfn.XLOOKUP(G2613,dMateriaPrima!$A$2:$A$12,dMateriaPrima!$C$2:$C$12)</f>
        <v>3.59</v>
      </c>
      <c r="O2613" s="3">
        <f t="shared" si="200"/>
        <v>161.54999999999998</v>
      </c>
      <c r="P2613" s="4">
        <f t="shared" si="201"/>
        <v>0</v>
      </c>
      <c r="Q2613" s="3">
        <f t="shared" si="202"/>
        <v>161.54999999999998</v>
      </c>
      <c r="R2613" t="str">
        <f t="shared" si="203"/>
        <v>Em atraso</v>
      </c>
      <c r="S2613" s="5">
        <f t="shared" si="204"/>
        <v>2</v>
      </c>
    </row>
    <row r="2614" spans="1:19" x14ac:dyDescent="0.25">
      <c r="A2614">
        <v>2613</v>
      </c>
      <c r="B2614" s="1">
        <v>43839</v>
      </c>
      <c r="C2614" s="1">
        <v>43839</v>
      </c>
      <c r="D2614" s="1">
        <v>43859</v>
      </c>
      <c r="E2614" s="1">
        <v>43862</v>
      </c>
      <c r="F2614">
        <v>1</v>
      </c>
      <c r="G2614">
        <v>7</v>
      </c>
      <c r="H2614">
        <v>18</v>
      </c>
      <c r="I2614" s="6">
        <v>0</v>
      </c>
      <c r="J2614">
        <v>4</v>
      </c>
      <c r="K2614" t="str">
        <f>_xlfn.XLOOKUP(fCompras!F2614,dComprador!$A$2:$A$7,dComprador!$B$2:$B$7)</f>
        <v>Alon</v>
      </c>
      <c r="L2614" t="str">
        <f>_xlfn.XLOOKUP(J2614,dFornecedor!$A$2:$A$6,dFornecedor!$B$2:$B$6)</f>
        <v>AlphaOmega</v>
      </c>
      <c r="M2614" t="str">
        <f>_xlfn.XLOOKUP(G2614,dMateriaPrima!$A$2:$A$12,dMateriaPrima!$B$2:$B$12)</f>
        <v>Poliéster</v>
      </c>
      <c r="N2614" s="2">
        <f>_xlfn.XLOOKUP(G2614,dMateriaPrima!$A$2:$A$12,dMateriaPrima!$C$2:$C$12)</f>
        <v>8</v>
      </c>
      <c r="O2614" s="3">
        <f t="shared" si="200"/>
        <v>144</v>
      </c>
      <c r="P2614" s="4">
        <f t="shared" si="201"/>
        <v>0</v>
      </c>
      <c r="Q2614" s="3">
        <f t="shared" si="202"/>
        <v>144</v>
      </c>
      <c r="R2614" t="str">
        <f t="shared" si="203"/>
        <v>Em atraso</v>
      </c>
      <c r="S2614" s="5">
        <f t="shared" si="204"/>
        <v>3</v>
      </c>
    </row>
    <row r="2615" spans="1:19" x14ac:dyDescent="0.25">
      <c r="A2615">
        <v>2614</v>
      </c>
      <c r="B2615" s="1">
        <v>43839</v>
      </c>
      <c r="C2615" s="1">
        <v>43848</v>
      </c>
      <c r="D2615" s="1">
        <v>43856</v>
      </c>
      <c r="E2615" s="1">
        <v>43857</v>
      </c>
      <c r="F2615">
        <v>3</v>
      </c>
      <c r="G2615">
        <v>9</v>
      </c>
      <c r="H2615">
        <v>175</v>
      </c>
      <c r="I2615" s="6">
        <v>0</v>
      </c>
      <c r="J2615">
        <v>2</v>
      </c>
      <c r="K2615" t="str">
        <f>_xlfn.XLOOKUP(fCompras!F2615,dComprador!$A$2:$A$7,dComprador!$B$2:$B$7)</f>
        <v>Diego</v>
      </c>
      <c r="L2615" t="str">
        <f>_xlfn.XLOOKUP(J2615,dFornecedor!$A$2:$A$6,dFornecedor!$B$2:$B$6)</f>
        <v>Minerva</v>
      </c>
      <c r="M2615" t="str">
        <f>_xlfn.XLOOKUP(G2615,dMateriaPrima!$A$2:$A$12,dMateriaPrima!$B$2:$B$12)</f>
        <v>Couro</v>
      </c>
      <c r="N2615" s="2">
        <f>_xlfn.XLOOKUP(G2615,dMateriaPrima!$A$2:$A$12,dMateriaPrima!$C$2:$C$12)</f>
        <v>4.4000000000000004</v>
      </c>
      <c r="O2615" s="3">
        <f t="shared" si="200"/>
        <v>770.00000000000011</v>
      </c>
      <c r="P2615" s="4">
        <f t="shared" si="201"/>
        <v>0</v>
      </c>
      <c r="Q2615" s="3">
        <f t="shared" si="202"/>
        <v>770.00000000000011</v>
      </c>
      <c r="R2615" t="str">
        <f t="shared" si="203"/>
        <v>Em atraso</v>
      </c>
      <c r="S2615" s="5">
        <f t="shared" si="204"/>
        <v>1</v>
      </c>
    </row>
    <row r="2616" spans="1:19" x14ac:dyDescent="0.25">
      <c r="A2616">
        <v>2615</v>
      </c>
      <c r="B2616" s="1">
        <v>43839</v>
      </c>
      <c r="C2616" s="1">
        <v>43841</v>
      </c>
      <c r="D2616" s="1">
        <v>43854</v>
      </c>
      <c r="E2616" s="1">
        <v>43855</v>
      </c>
      <c r="F2616">
        <v>2</v>
      </c>
      <c r="G2616">
        <v>8</v>
      </c>
      <c r="H2616">
        <v>393</v>
      </c>
      <c r="I2616" s="6">
        <v>0</v>
      </c>
      <c r="J2616">
        <v>2</v>
      </c>
      <c r="K2616" t="str">
        <f>_xlfn.XLOOKUP(fCompras!F2616,dComprador!$A$2:$A$7,dComprador!$B$2:$B$7)</f>
        <v>João</v>
      </c>
      <c r="L2616" t="str">
        <f>_xlfn.XLOOKUP(J2616,dFornecedor!$A$2:$A$6,dFornecedor!$B$2:$B$6)</f>
        <v>Minerva</v>
      </c>
      <c r="M2616" t="str">
        <f>_xlfn.XLOOKUP(G2616,dMateriaPrima!$A$2:$A$12,dMateriaPrima!$B$2:$B$12)</f>
        <v>Cimento</v>
      </c>
      <c r="N2616" s="2">
        <f>_xlfn.XLOOKUP(G2616,dMateriaPrima!$A$2:$A$12,dMateriaPrima!$C$2:$C$12)</f>
        <v>23</v>
      </c>
      <c r="O2616" s="3">
        <f t="shared" si="200"/>
        <v>9039</v>
      </c>
      <c r="P2616" s="4">
        <f t="shared" si="201"/>
        <v>0</v>
      </c>
      <c r="Q2616" s="3">
        <f t="shared" si="202"/>
        <v>9039</v>
      </c>
      <c r="R2616" t="str">
        <f t="shared" si="203"/>
        <v>Em atraso</v>
      </c>
      <c r="S2616" s="5">
        <f t="shared" si="204"/>
        <v>1</v>
      </c>
    </row>
    <row r="2617" spans="1:19" x14ac:dyDescent="0.25">
      <c r="A2617">
        <v>2616</v>
      </c>
      <c r="B2617" s="1">
        <v>43839</v>
      </c>
      <c r="C2617" s="1">
        <v>43843</v>
      </c>
      <c r="D2617" s="1">
        <v>43868</v>
      </c>
      <c r="E2617" s="1">
        <v>43869</v>
      </c>
      <c r="F2617">
        <v>1</v>
      </c>
      <c r="G2617">
        <v>11</v>
      </c>
      <c r="H2617">
        <v>36</v>
      </c>
      <c r="I2617" s="6">
        <v>0</v>
      </c>
      <c r="J2617">
        <v>2</v>
      </c>
      <c r="K2617" t="str">
        <f>_xlfn.XLOOKUP(fCompras!F2617,dComprador!$A$2:$A$7,dComprador!$B$2:$B$7)</f>
        <v>Alon</v>
      </c>
      <c r="L2617" t="str">
        <f>_xlfn.XLOOKUP(J2617,dFornecedor!$A$2:$A$6,dFornecedor!$B$2:$B$6)</f>
        <v>Minerva</v>
      </c>
      <c r="M2617" t="str">
        <f>_xlfn.XLOOKUP(G2617,dMateriaPrima!$A$2:$A$12,dMateriaPrima!$B$2:$B$12)</f>
        <v>Papel</v>
      </c>
      <c r="N2617" s="2">
        <f>_xlfn.XLOOKUP(G2617,dMateriaPrima!$A$2:$A$12,dMateriaPrima!$C$2:$C$12)</f>
        <v>9</v>
      </c>
      <c r="O2617" s="3">
        <f t="shared" si="200"/>
        <v>324</v>
      </c>
      <c r="P2617" s="4">
        <f t="shared" si="201"/>
        <v>0</v>
      </c>
      <c r="Q2617" s="3">
        <f t="shared" si="202"/>
        <v>324</v>
      </c>
      <c r="R2617" t="str">
        <f t="shared" si="203"/>
        <v>Em atraso</v>
      </c>
      <c r="S2617" s="5">
        <f t="shared" si="204"/>
        <v>1</v>
      </c>
    </row>
    <row r="2618" spans="1:19" x14ac:dyDescent="0.25">
      <c r="A2618">
        <v>2617</v>
      </c>
      <c r="B2618" s="1">
        <v>43839</v>
      </c>
      <c r="C2618" s="1">
        <v>43844</v>
      </c>
      <c r="D2618" s="1">
        <v>43860</v>
      </c>
      <c r="E2618" s="1">
        <v>43862</v>
      </c>
      <c r="F2618">
        <v>1</v>
      </c>
      <c r="G2618">
        <v>8</v>
      </c>
      <c r="H2618">
        <v>50</v>
      </c>
      <c r="I2618" s="6">
        <v>0</v>
      </c>
      <c r="J2618">
        <v>2</v>
      </c>
      <c r="K2618" t="str">
        <f>_xlfn.XLOOKUP(fCompras!F2618,dComprador!$A$2:$A$7,dComprador!$B$2:$B$7)</f>
        <v>Alon</v>
      </c>
      <c r="L2618" t="str">
        <f>_xlfn.XLOOKUP(J2618,dFornecedor!$A$2:$A$6,dFornecedor!$B$2:$B$6)</f>
        <v>Minerva</v>
      </c>
      <c r="M2618" t="str">
        <f>_xlfn.XLOOKUP(G2618,dMateriaPrima!$A$2:$A$12,dMateriaPrima!$B$2:$B$12)</f>
        <v>Cimento</v>
      </c>
      <c r="N2618" s="2">
        <f>_xlfn.XLOOKUP(G2618,dMateriaPrima!$A$2:$A$12,dMateriaPrima!$C$2:$C$12)</f>
        <v>23</v>
      </c>
      <c r="O2618" s="3">
        <f t="shared" si="200"/>
        <v>1150</v>
      </c>
      <c r="P2618" s="4">
        <f t="shared" si="201"/>
        <v>0</v>
      </c>
      <c r="Q2618" s="3">
        <f t="shared" si="202"/>
        <v>1150</v>
      </c>
      <c r="R2618" t="str">
        <f t="shared" si="203"/>
        <v>Em atraso</v>
      </c>
      <c r="S2618" s="5">
        <f t="shared" si="204"/>
        <v>2</v>
      </c>
    </row>
    <row r="2619" spans="1:19" x14ac:dyDescent="0.25">
      <c r="A2619">
        <v>2618</v>
      </c>
      <c r="B2619" s="1">
        <v>43839</v>
      </c>
      <c r="C2619" s="1">
        <v>43843</v>
      </c>
      <c r="D2619" s="1">
        <v>43862</v>
      </c>
      <c r="E2619" s="1">
        <v>43865</v>
      </c>
      <c r="F2619">
        <v>1</v>
      </c>
      <c r="G2619">
        <v>10</v>
      </c>
      <c r="H2619">
        <v>641</v>
      </c>
      <c r="I2619" s="6">
        <v>0</v>
      </c>
      <c r="J2619">
        <v>2</v>
      </c>
      <c r="K2619" t="str">
        <f>_xlfn.XLOOKUP(fCompras!F2619,dComprador!$A$2:$A$7,dComprador!$B$2:$B$7)</f>
        <v>Alon</v>
      </c>
      <c r="L2619" t="str">
        <f>_xlfn.XLOOKUP(J2619,dFornecedor!$A$2:$A$6,dFornecedor!$B$2:$B$6)</f>
        <v>Minerva</v>
      </c>
      <c r="M2619" t="str">
        <f>_xlfn.XLOOKUP(G2619,dMateriaPrima!$A$2:$A$12,dMateriaPrima!$B$2:$B$12)</f>
        <v>Pedra Britada</v>
      </c>
      <c r="N2619" s="2">
        <f>_xlfn.XLOOKUP(G2619,dMateriaPrima!$A$2:$A$12,dMateriaPrima!$C$2:$C$12)</f>
        <v>56</v>
      </c>
      <c r="O2619" s="3">
        <f t="shared" si="200"/>
        <v>35896</v>
      </c>
      <c r="P2619" s="4">
        <f t="shared" si="201"/>
        <v>0</v>
      </c>
      <c r="Q2619" s="3">
        <f t="shared" si="202"/>
        <v>35896</v>
      </c>
      <c r="R2619" t="str">
        <f t="shared" si="203"/>
        <v>Em atraso</v>
      </c>
      <c r="S2619" s="5">
        <f t="shared" si="204"/>
        <v>3</v>
      </c>
    </row>
    <row r="2620" spans="1:19" x14ac:dyDescent="0.25">
      <c r="A2620">
        <v>2619</v>
      </c>
      <c r="B2620" s="1">
        <v>43840</v>
      </c>
      <c r="C2620" s="1">
        <v>43844</v>
      </c>
      <c r="D2620" s="1">
        <v>43847</v>
      </c>
      <c r="E2620" s="1">
        <v>43849</v>
      </c>
      <c r="F2620">
        <v>4</v>
      </c>
      <c r="G2620">
        <v>11</v>
      </c>
      <c r="H2620">
        <v>49</v>
      </c>
      <c r="I2620" s="6">
        <v>0</v>
      </c>
      <c r="J2620">
        <v>1</v>
      </c>
      <c r="K2620" t="str">
        <f>_xlfn.XLOOKUP(fCompras!F2620,dComprador!$A$2:$A$7,dComprador!$B$2:$B$7)</f>
        <v>Lira</v>
      </c>
      <c r="L2620" t="str">
        <f>_xlfn.XLOOKUP(J2620,dFornecedor!$A$2:$A$6,dFornecedor!$B$2:$B$6)</f>
        <v>NorthShore</v>
      </c>
      <c r="M2620" t="str">
        <f>_xlfn.XLOOKUP(G2620,dMateriaPrima!$A$2:$A$12,dMateriaPrima!$B$2:$B$12)</f>
        <v>Papel</v>
      </c>
      <c r="N2620" s="2">
        <f>_xlfn.XLOOKUP(G2620,dMateriaPrima!$A$2:$A$12,dMateriaPrima!$C$2:$C$12)</f>
        <v>9</v>
      </c>
      <c r="O2620" s="3">
        <f t="shared" si="200"/>
        <v>441</v>
      </c>
      <c r="P2620" s="4">
        <f t="shared" si="201"/>
        <v>0</v>
      </c>
      <c r="Q2620" s="3">
        <f t="shared" si="202"/>
        <v>441</v>
      </c>
      <c r="R2620" t="str">
        <f t="shared" si="203"/>
        <v>Em atraso</v>
      </c>
      <c r="S2620" s="5">
        <f t="shared" si="204"/>
        <v>2</v>
      </c>
    </row>
    <row r="2621" spans="1:19" x14ac:dyDescent="0.25">
      <c r="A2621">
        <v>2620</v>
      </c>
      <c r="B2621" s="1">
        <v>43840</v>
      </c>
      <c r="C2621" s="1">
        <v>43849</v>
      </c>
      <c r="D2621" s="1">
        <v>43853</v>
      </c>
      <c r="E2621" s="1">
        <v>43854</v>
      </c>
      <c r="F2621">
        <v>4</v>
      </c>
      <c r="G2621">
        <v>4</v>
      </c>
      <c r="H2621">
        <v>1</v>
      </c>
      <c r="I2621" s="6">
        <v>0</v>
      </c>
      <c r="J2621">
        <v>2</v>
      </c>
      <c r="K2621" t="str">
        <f>_xlfn.XLOOKUP(fCompras!F2621,dComprador!$A$2:$A$7,dComprador!$B$2:$B$7)</f>
        <v>Lira</v>
      </c>
      <c r="L2621" t="str">
        <f>_xlfn.XLOOKUP(J2621,dFornecedor!$A$2:$A$6,dFornecedor!$B$2:$B$6)</f>
        <v>Minerva</v>
      </c>
      <c r="M2621" t="str">
        <f>_xlfn.XLOOKUP(G2621,dMateriaPrima!$A$2:$A$12,dMateriaPrima!$B$2:$B$12)</f>
        <v>Madeira</v>
      </c>
      <c r="N2621" s="2">
        <f>_xlfn.XLOOKUP(G2621,dMateriaPrima!$A$2:$A$12,dMateriaPrima!$C$2:$C$12)</f>
        <v>168</v>
      </c>
      <c r="O2621" s="3">
        <f t="shared" si="200"/>
        <v>168</v>
      </c>
      <c r="P2621" s="4">
        <f t="shared" si="201"/>
        <v>0</v>
      </c>
      <c r="Q2621" s="3">
        <f t="shared" si="202"/>
        <v>168</v>
      </c>
      <c r="R2621" t="str">
        <f t="shared" si="203"/>
        <v>Em atraso</v>
      </c>
      <c r="S2621" s="5">
        <f t="shared" si="204"/>
        <v>1</v>
      </c>
    </row>
    <row r="2622" spans="1:19" x14ac:dyDescent="0.25">
      <c r="A2622">
        <v>2621</v>
      </c>
      <c r="B2622" s="1">
        <v>43840</v>
      </c>
      <c r="C2622" s="1">
        <v>43854</v>
      </c>
      <c r="D2622" s="1">
        <v>43870</v>
      </c>
      <c r="E2622" s="1">
        <v>43875</v>
      </c>
      <c r="F2622">
        <v>1</v>
      </c>
      <c r="G2622">
        <v>4</v>
      </c>
      <c r="H2622">
        <v>23</v>
      </c>
      <c r="I2622" s="6">
        <v>0</v>
      </c>
      <c r="J2622">
        <v>1</v>
      </c>
      <c r="K2622" t="str">
        <f>_xlfn.XLOOKUP(fCompras!F2622,dComprador!$A$2:$A$7,dComprador!$B$2:$B$7)</f>
        <v>Alon</v>
      </c>
      <c r="L2622" t="str">
        <f>_xlfn.XLOOKUP(J2622,dFornecedor!$A$2:$A$6,dFornecedor!$B$2:$B$6)</f>
        <v>NorthShore</v>
      </c>
      <c r="M2622" t="str">
        <f>_xlfn.XLOOKUP(G2622,dMateriaPrima!$A$2:$A$12,dMateriaPrima!$B$2:$B$12)</f>
        <v>Madeira</v>
      </c>
      <c r="N2622" s="2">
        <f>_xlfn.XLOOKUP(G2622,dMateriaPrima!$A$2:$A$12,dMateriaPrima!$C$2:$C$12)</f>
        <v>168</v>
      </c>
      <c r="O2622" s="3">
        <f t="shared" si="200"/>
        <v>3864</v>
      </c>
      <c r="P2622" s="4">
        <f t="shared" si="201"/>
        <v>0</v>
      </c>
      <c r="Q2622" s="3">
        <f t="shared" si="202"/>
        <v>3864</v>
      </c>
      <c r="R2622" t="str">
        <f t="shared" si="203"/>
        <v>Em atraso</v>
      </c>
      <c r="S2622" s="5">
        <f t="shared" si="204"/>
        <v>5</v>
      </c>
    </row>
    <row r="2623" spans="1:19" x14ac:dyDescent="0.25">
      <c r="A2623">
        <v>2622</v>
      </c>
      <c r="B2623" s="1">
        <v>43840</v>
      </c>
      <c r="C2623" s="1">
        <v>43845</v>
      </c>
      <c r="D2623" s="1">
        <v>43870</v>
      </c>
      <c r="E2623" s="1">
        <v>43873</v>
      </c>
      <c r="F2623">
        <v>1</v>
      </c>
      <c r="G2623">
        <v>8</v>
      </c>
      <c r="H2623">
        <v>276</v>
      </c>
      <c r="I2623" s="6">
        <v>0</v>
      </c>
      <c r="J2623">
        <v>1</v>
      </c>
      <c r="K2623" t="str">
        <f>_xlfn.XLOOKUP(fCompras!F2623,dComprador!$A$2:$A$7,dComprador!$B$2:$B$7)</f>
        <v>Alon</v>
      </c>
      <c r="L2623" t="str">
        <f>_xlfn.XLOOKUP(J2623,dFornecedor!$A$2:$A$6,dFornecedor!$B$2:$B$6)</f>
        <v>NorthShore</v>
      </c>
      <c r="M2623" t="str">
        <f>_xlfn.XLOOKUP(G2623,dMateriaPrima!$A$2:$A$12,dMateriaPrima!$B$2:$B$12)</f>
        <v>Cimento</v>
      </c>
      <c r="N2623" s="2">
        <f>_xlfn.XLOOKUP(G2623,dMateriaPrima!$A$2:$A$12,dMateriaPrima!$C$2:$C$12)</f>
        <v>23</v>
      </c>
      <c r="O2623" s="3">
        <f t="shared" si="200"/>
        <v>6348</v>
      </c>
      <c r="P2623" s="4">
        <f t="shared" si="201"/>
        <v>0</v>
      </c>
      <c r="Q2623" s="3">
        <f t="shared" si="202"/>
        <v>6348</v>
      </c>
      <c r="R2623" t="str">
        <f t="shared" si="203"/>
        <v>Em atraso</v>
      </c>
      <c r="S2623" s="5">
        <f t="shared" si="204"/>
        <v>3</v>
      </c>
    </row>
    <row r="2624" spans="1:19" x14ac:dyDescent="0.25">
      <c r="A2624">
        <v>2623</v>
      </c>
      <c r="B2624" s="1">
        <v>43840</v>
      </c>
      <c r="C2624" s="1">
        <v>43840</v>
      </c>
      <c r="D2624" s="1">
        <v>43848</v>
      </c>
      <c r="E2624" s="1">
        <v>43848</v>
      </c>
      <c r="F2624">
        <v>4</v>
      </c>
      <c r="G2624">
        <v>11</v>
      </c>
      <c r="H2624">
        <v>141</v>
      </c>
      <c r="I2624" s="6">
        <v>0</v>
      </c>
      <c r="J2624">
        <v>2</v>
      </c>
      <c r="K2624" t="str">
        <f>_xlfn.XLOOKUP(fCompras!F2624,dComprador!$A$2:$A$7,dComprador!$B$2:$B$7)</f>
        <v>Lira</v>
      </c>
      <c r="L2624" t="str">
        <f>_xlfn.XLOOKUP(J2624,dFornecedor!$A$2:$A$6,dFornecedor!$B$2:$B$6)</f>
        <v>Minerva</v>
      </c>
      <c r="M2624" t="str">
        <f>_xlfn.XLOOKUP(G2624,dMateriaPrima!$A$2:$A$12,dMateriaPrima!$B$2:$B$12)</f>
        <v>Papel</v>
      </c>
      <c r="N2624" s="2">
        <f>_xlfn.XLOOKUP(G2624,dMateriaPrima!$A$2:$A$12,dMateriaPrima!$C$2:$C$12)</f>
        <v>9</v>
      </c>
      <c r="O2624" s="3">
        <f t="shared" si="200"/>
        <v>1269</v>
      </c>
      <c r="P2624" s="4">
        <f t="shared" si="201"/>
        <v>0</v>
      </c>
      <c r="Q2624" s="3">
        <f t="shared" si="202"/>
        <v>1269</v>
      </c>
      <c r="R2624" t="str">
        <f t="shared" si="203"/>
        <v>No prazo</v>
      </c>
      <c r="S2624" s="5">
        <f t="shared" si="204"/>
        <v>0</v>
      </c>
    </row>
    <row r="2625" spans="1:19" x14ac:dyDescent="0.25">
      <c r="A2625">
        <v>2624</v>
      </c>
      <c r="B2625" s="1">
        <v>43840</v>
      </c>
      <c r="C2625" s="1">
        <v>43840</v>
      </c>
      <c r="D2625" s="1">
        <v>43859</v>
      </c>
      <c r="E2625" s="1">
        <v>43860</v>
      </c>
      <c r="F2625">
        <v>1</v>
      </c>
      <c r="G2625">
        <v>11</v>
      </c>
      <c r="H2625">
        <v>277</v>
      </c>
      <c r="I2625" s="6">
        <v>0</v>
      </c>
      <c r="J2625">
        <v>2</v>
      </c>
      <c r="K2625" t="str">
        <f>_xlfn.XLOOKUP(fCompras!F2625,dComprador!$A$2:$A$7,dComprador!$B$2:$B$7)</f>
        <v>Alon</v>
      </c>
      <c r="L2625" t="str">
        <f>_xlfn.XLOOKUP(J2625,dFornecedor!$A$2:$A$6,dFornecedor!$B$2:$B$6)</f>
        <v>Minerva</v>
      </c>
      <c r="M2625" t="str">
        <f>_xlfn.XLOOKUP(G2625,dMateriaPrima!$A$2:$A$12,dMateriaPrima!$B$2:$B$12)</f>
        <v>Papel</v>
      </c>
      <c r="N2625" s="2">
        <f>_xlfn.XLOOKUP(G2625,dMateriaPrima!$A$2:$A$12,dMateriaPrima!$C$2:$C$12)</f>
        <v>9</v>
      </c>
      <c r="O2625" s="3">
        <f t="shared" si="200"/>
        <v>2493</v>
      </c>
      <c r="P2625" s="4">
        <f t="shared" si="201"/>
        <v>0</v>
      </c>
      <c r="Q2625" s="3">
        <f t="shared" si="202"/>
        <v>2493</v>
      </c>
      <c r="R2625" t="str">
        <f t="shared" si="203"/>
        <v>Em atraso</v>
      </c>
      <c r="S2625" s="5">
        <f t="shared" si="204"/>
        <v>1</v>
      </c>
    </row>
    <row r="2626" spans="1:19" x14ac:dyDescent="0.25">
      <c r="A2626">
        <v>2625</v>
      </c>
      <c r="B2626" s="1">
        <v>43840</v>
      </c>
      <c r="C2626" s="1">
        <v>43849</v>
      </c>
      <c r="D2626" s="1">
        <v>43851</v>
      </c>
      <c r="E2626" s="1">
        <v>43854</v>
      </c>
      <c r="F2626">
        <v>2</v>
      </c>
      <c r="G2626">
        <v>7</v>
      </c>
      <c r="H2626">
        <v>39</v>
      </c>
      <c r="I2626" s="6">
        <v>0</v>
      </c>
      <c r="J2626">
        <v>3</v>
      </c>
      <c r="K2626" t="str">
        <f>_xlfn.XLOOKUP(fCompras!F2626,dComprador!$A$2:$A$7,dComprador!$B$2:$B$7)</f>
        <v>João</v>
      </c>
      <c r="L2626" t="str">
        <f>_xlfn.XLOOKUP(J2626,dFornecedor!$A$2:$A$6,dFornecedor!$B$2:$B$6)</f>
        <v>StepUp</v>
      </c>
      <c r="M2626" t="str">
        <f>_xlfn.XLOOKUP(G2626,dMateriaPrima!$A$2:$A$12,dMateriaPrima!$B$2:$B$12)</f>
        <v>Poliéster</v>
      </c>
      <c r="N2626" s="2">
        <f>_xlfn.XLOOKUP(G2626,dMateriaPrima!$A$2:$A$12,dMateriaPrima!$C$2:$C$12)</f>
        <v>8</v>
      </c>
      <c r="O2626" s="3">
        <f t="shared" si="200"/>
        <v>312</v>
      </c>
      <c r="P2626" s="4">
        <f t="shared" si="201"/>
        <v>0</v>
      </c>
      <c r="Q2626" s="3">
        <f t="shared" si="202"/>
        <v>312</v>
      </c>
      <c r="R2626" t="str">
        <f t="shared" si="203"/>
        <v>Em atraso</v>
      </c>
      <c r="S2626" s="5">
        <f t="shared" si="204"/>
        <v>3</v>
      </c>
    </row>
    <row r="2627" spans="1:19" x14ac:dyDescent="0.25">
      <c r="A2627">
        <v>2626</v>
      </c>
      <c r="B2627" s="1">
        <v>43840</v>
      </c>
      <c r="C2627" s="1">
        <v>43842</v>
      </c>
      <c r="D2627" s="1">
        <v>43858</v>
      </c>
      <c r="E2627" s="1">
        <v>43861</v>
      </c>
      <c r="F2627">
        <v>1</v>
      </c>
      <c r="G2627">
        <v>7</v>
      </c>
      <c r="H2627">
        <v>157</v>
      </c>
      <c r="I2627" s="6">
        <v>0.2</v>
      </c>
      <c r="J2627">
        <v>2</v>
      </c>
      <c r="K2627" t="str">
        <f>_xlfn.XLOOKUP(fCompras!F2627,dComprador!$A$2:$A$7,dComprador!$B$2:$B$7)</f>
        <v>Alon</v>
      </c>
      <c r="L2627" t="str">
        <f>_xlfn.XLOOKUP(J2627,dFornecedor!$A$2:$A$6,dFornecedor!$B$2:$B$6)</f>
        <v>Minerva</v>
      </c>
      <c r="M2627" t="str">
        <f>_xlfn.XLOOKUP(G2627,dMateriaPrima!$A$2:$A$12,dMateriaPrima!$B$2:$B$12)</f>
        <v>Poliéster</v>
      </c>
      <c r="N2627" s="2">
        <f>_xlfn.XLOOKUP(G2627,dMateriaPrima!$A$2:$A$12,dMateriaPrima!$C$2:$C$12)</f>
        <v>8</v>
      </c>
      <c r="O2627" s="3">
        <f t="shared" ref="O2627:O2690" si="205">PRODUCT(H2627,N2627)</f>
        <v>1256</v>
      </c>
      <c r="P2627" s="4">
        <f t="shared" ref="P2627:P2690" si="206">PRODUCT(O2627,I2627)</f>
        <v>251.20000000000002</v>
      </c>
      <c r="Q2627" s="3">
        <f t="shared" ref="Q2627:Q2690" si="207">O2627-P2627</f>
        <v>1004.8</v>
      </c>
      <c r="R2627" t="str">
        <f t="shared" ref="R2627:R2690" si="208">IF(E2627&lt;=D2627,"No prazo",IF(E2627&gt;D2627,"Em atraso"))</f>
        <v>Em atraso</v>
      </c>
      <c r="S2627" s="5">
        <f t="shared" ref="S2627:S2690" si="209">IF(E2627 &gt;D2627, E2627-D2627,0)</f>
        <v>3</v>
      </c>
    </row>
    <row r="2628" spans="1:19" x14ac:dyDescent="0.25">
      <c r="A2628">
        <v>2627</v>
      </c>
      <c r="B2628" s="1">
        <v>43840</v>
      </c>
      <c r="C2628" s="1">
        <v>43841</v>
      </c>
      <c r="D2628" s="1">
        <v>43872</v>
      </c>
      <c r="E2628" s="1">
        <v>43872</v>
      </c>
      <c r="F2628">
        <v>1</v>
      </c>
      <c r="G2628">
        <v>9</v>
      </c>
      <c r="H2628">
        <v>318</v>
      </c>
      <c r="I2628" s="6">
        <v>0</v>
      </c>
      <c r="J2628">
        <v>3</v>
      </c>
      <c r="K2628" t="str">
        <f>_xlfn.XLOOKUP(fCompras!F2628,dComprador!$A$2:$A$7,dComprador!$B$2:$B$7)</f>
        <v>Alon</v>
      </c>
      <c r="L2628" t="str">
        <f>_xlfn.XLOOKUP(J2628,dFornecedor!$A$2:$A$6,dFornecedor!$B$2:$B$6)</f>
        <v>StepUp</v>
      </c>
      <c r="M2628" t="str">
        <f>_xlfn.XLOOKUP(G2628,dMateriaPrima!$A$2:$A$12,dMateriaPrima!$B$2:$B$12)</f>
        <v>Couro</v>
      </c>
      <c r="N2628" s="2">
        <f>_xlfn.XLOOKUP(G2628,dMateriaPrima!$A$2:$A$12,dMateriaPrima!$C$2:$C$12)</f>
        <v>4.4000000000000004</v>
      </c>
      <c r="O2628" s="3">
        <f t="shared" si="205"/>
        <v>1399.2</v>
      </c>
      <c r="P2628" s="4">
        <f t="shared" si="206"/>
        <v>0</v>
      </c>
      <c r="Q2628" s="3">
        <f t="shared" si="207"/>
        <v>1399.2</v>
      </c>
      <c r="R2628" t="str">
        <f t="shared" si="208"/>
        <v>No prazo</v>
      </c>
      <c r="S2628" s="5">
        <f t="shared" si="209"/>
        <v>0</v>
      </c>
    </row>
    <row r="2629" spans="1:19" x14ac:dyDescent="0.25">
      <c r="A2629">
        <v>2628</v>
      </c>
      <c r="B2629" s="1">
        <v>43840</v>
      </c>
      <c r="C2629" s="1">
        <v>43848</v>
      </c>
      <c r="D2629" s="1">
        <v>43870</v>
      </c>
      <c r="E2629" s="1">
        <v>43873</v>
      </c>
      <c r="F2629">
        <v>1</v>
      </c>
      <c r="G2629">
        <v>7</v>
      </c>
      <c r="H2629">
        <v>214</v>
      </c>
      <c r="I2629" s="6">
        <v>0.37</v>
      </c>
      <c r="J2629">
        <v>3</v>
      </c>
      <c r="K2629" t="str">
        <f>_xlfn.XLOOKUP(fCompras!F2629,dComprador!$A$2:$A$7,dComprador!$B$2:$B$7)</f>
        <v>Alon</v>
      </c>
      <c r="L2629" t="str">
        <f>_xlfn.XLOOKUP(J2629,dFornecedor!$A$2:$A$6,dFornecedor!$B$2:$B$6)</f>
        <v>StepUp</v>
      </c>
      <c r="M2629" t="str">
        <f>_xlfn.XLOOKUP(G2629,dMateriaPrima!$A$2:$A$12,dMateriaPrima!$B$2:$B$12)</f>
        <v>Poliéster</v>
      </c>
      <c r="N2629" s="2">
        <f>_xlfn.XLOOKUP(G2629,dMateriaPrima!$A$2:$A$12,dMateriaPrima!$C$2:$C$12)</f>
        <v>8</v>
      </c>
      <c r="O2629" s="3">
        <f t="shared" si="205"/>
        <v>1712</v>
      </c>
      <c r="P2629" s="4">
        <f t="shared" si="206"/>
        <v>633.43999999999994</v>
      </c>
      <c r="Q2629" s="3">
        <f t="shared" si="207"/>
        <v>1078.56</v>
      </c>
      <c r="R2629" t="str">
        <f t="shared" si="208"/>
        <v>Em atraso</v>
      </c>
      <c r="S2629" s="5">
        <f t="shared" si="209"/>
        <v>3</v>
      </c>
    </row>
    <row r="2630" spans="1:19" x14ac:dyDescent="0.25">
      <c r="A2630">
        <v>2629</v>
      </c>
      <c r="B2630" s="1">
        <v>43840</v>
      </c>
      <c r="C2630" s="1">
        <v>43849</v>
      </c>
      <c r="D2630" s="1">
        <v>43870</v>
      </c>
      <c r="E2630" s="1">
        <v>43876</v>
      </c>
      <c r="F2630">
        <v>1</v>
      </c>
      <c r="G2630">
        <v>6</v>
      </c>
      <c r="H2630">
        <v>90</v>
      </c>
      <c r="I2630" s="6">
        <v>0</v>
      </c>
      <c r="J2630">
        <v>3</v>
      </c>
      <c r="K2630" t="str">
        <f>_xlfn.XLOOKUP(fCompras!F2630,dComprador!$A$2:$A$7,dComprador!$B$2:$B$7)</f>
        <v>Alon</v>
      </c>
      <c r="L2630" t="str">
        <f>_xlfn.XLOOKUP(J2630,dFornecedor!$A$2:$A$6,dFornecedor!$B$2:$B$6)</f>
        <v>StepUp</v>
      </c>
      <c r="M2630" t="str">
        <f>_xlfn.XLOOKUP(G2630,dMateriaPrima!$A$2:$A$12,dMateriaPrima!$B$2:$B$12)</f>
        <v>Fio Algodão</v>
      </c>
      <c r="N2630" s="2">
        <f>_xlfn.XLOOKUP(G2630,dMateriaPrima!$A$2:$A$12,dMateriaPrima!$C$2:$C$12)</f>
        <v>55.9</v>
      </c>
      <c r="O2630" s="3">
        <f t="shared" si="205"/>
        <v>5031</v>
      </c>
      <c r="P2630" s="4">
        <f t="shared" si="206"/>
        <v>0</v>
      </c>
      <c r="Q2630" s="3">
        <f t="shared" si="207"/>
        <v>5031</v>
      </c>
      <c r="R2630" t="str">
        <f t="shared" si="208"/>
        <v>Em atraso</v>
      </c>
      <c r="S2630" s="5">
        <f t="shared" si="209"/>
        <v>6</v>
      </c>
    </row>
    <row r="2631" spans="1:19" x14ac:dyDescent="0.25">
      <c r="A2631">
        <v>2630</v>
      </c>
      <c r="B2631" s="1">
        <v>43840</v>
      </c>
      <c r="C2631" s="1">
        <v>43842</v>
      </c>
      <c r="D2631" s="1">
        <v>43861</v>
      </c>
      <c r="E2631" s="1">
        <v>43861</v>
      </c>
      <c r="F2631">
        <v>1</v>
      </c>
      <c r="G2631">
        <v>9</v>
      </c>
      <c r="H2631">
        <v>556</v>
      </c>
      <c r="I2631" s="6">
        <v>0</v>
      </c>
      <c r="J2631">
        <v>2</v>
      </c>
      <c r="K2631" t="str">
        <f>_xlfn.XLOOKUP(fCompras!F2631,dComprador!$A$2:$A$7,dComprador!$B$2:$B$7)</f>
        <v>Alon</v>
      </c>
      <c r="L2631" t="str">
        <f>_xlfn.XLOOKUP(J2631,dFornecedor!$A$2:$A$6,dFornecedor!$B$2:$B$6)</f>
        <v>Minerva</v>
      </c>
      <c r="M2631" t="str">
        <f>_xlfn.XLOOKUP(G2631,dMateriaPrima!$A$2:$A$12,dMateriaPrima!$B$2:$B$12)</f>
        <v>Couro</v>
      </c>
      <c r="N2631" s="2">
        <f>_xlfn.XLOOKUP(G2631,dMateriaPrima!$A$2:$A$12,dMateriaPrima!$C$2:$C$12)</f>
        <v>4.4000000000000004</v>
      </c>
      <c r="O2631" s="3">
        <f t="shared" si="205"/>
        <v>2446.4</v>
      </c>
      <c r="P2631" s="4">
        <f t="shared" si="206"/>
        <v>0</v>
      </c>
      <c r="Q2631" s="3">
        <f t="shared" si="207"/>
        <v>2446.4</v>
      </c>
      <c r="R2631" t="str">
        <f t="shared" si="208"/>
        <v>No prazo</v>
      </c>
      <c r="S2631" s="5">
        <f t="shared" si="209"/>
        <v>0</v>
      </c>
    </row>
    <row r="2632" spans="1:19" x14ac:dyDescent="0.25">
      <c r="A2632">
        <v>2631</v>
      </c>
      <c r="B2632" s="1">
        <v>43841</v>
      </c>
      <c r="C2632" s="1">
        <v>43849</v>
      </c>
      <c r="D2632" s="1">
        <v>43848</v>
      </c>
      <c r="E2632" s="1">
        <v>43855</v>
      </c>
      <c r="F2632">
        <v>4</v>
      </c>
      <c r="G2632">
        <v>11</v>
      </c>
      <c r="H2632">
        <v>12</v>
      </c>
      <c r="I2632" s="6">
        <v>0</v>
      </c>
      <c r="J2632">
        <v>4</v>
      </c>
      <c r="K2632" t="str">
        <f>_xlfn.XLOOKUP(fCompras!F2632,dComprador!$A$2:$A$7,dComprador!$B$2:$B$7)</f>
        <v>Lira</v>
      </c>
      <c r="L2632" t="str">
        <f>_xlfn.XLOOKUP(J2632,dFornecedor!$A$2:$A$6,dFornecedor!$B$2:$B$6)</f>
        <v>AlphaOmega</v>
      </c>
      <c r="M2632" t="str">
        <f>_xlfn.XLOOKUP(G2632,dMateriaPrima!$A$2:$A$12,dMateriaPrima!$B$2:$B$12)</f>
        <v>Papel</v>
      </c>
      <c r="N2632" s="2">
        <f>_xlfn.XLOOKUP(G2632,dMateriaPrima!$A$2:$A$12,dMateriaPrima!$C$2:$C$12)</f>
        <v>9</v>
      </c>
      <c r="O2632" s="3">
        <f t="shared" si="205"/>
        <v>108</v>
      </c>
      <c r="P2632" s="4">
        <f t="shared" si="206"/>
        <v>0</v>
      </c>
      <c r="Q2632" s="3">
        <f t="shared" si="207"/>
        <v>108</v>
      </c>
      <c r="R2632" t="str">
        <f t="shared" si="208"/>
        <v>Em atraso</v>
      </c>
      <c r="S2632" s="5">
        <f t="shared" si="209"/>
        <v>7</v>
      </c>
    </row>
    <row r="2633" spans="1:19" x14ac:dyDescent="0.25">
      <c r="A2633">
        <v>2632</v>
      </c>
      <c r="B2633" s="1">
        <v>43841</v>
      </c>
      <c r="C2633" s="1">
        <v>43842</v>
      </c>
      <c r="D2633" s="1">
        <v>43848</v>
      </c>
      <c r="E2633" s="1">
        <v>43853</v>
      </c>
      <c r="F2633">
        <v>4</v>
      </c>
      <c r="G2633">
        <v>8</v>
      </c>
      <c r="H2633">
        <v>43</v>
      </c>
      <c r="I2633" s="6">
        <v>0.33</v>
      </c>
      <c r="J2633">
        <v>4</v>
      </c>
      <c r="K2633" t="str">
        <f>_xlfn.XLOOKUP(fCompras!F2633,dComprador!$A$2:$A$7,dComprador!$B$2:$B$7)</f>
        <v>Lira</v>
      </c>
      <c r="L2633" t="str">
        <f>_xlfn.XLOOKUP(J2633,dFornecedor!$A$2:$A$6,dFornecedor!$B$2:$B$6)</f>
        <v>AlphaOmega</v>
      </c>
      <c r="M2633" t="str">
        <f>_xlfn.XLOOKUP(G2633,dMateriaPrima!$A$2:$A$12,dMateriaPrima!$B$2:$B$12)</f>
        <v>Cimento</v>
      </c>
      <c r="N2633" s="2">
        <f>_xlfn.XLOOKUP(G2633,dMateriaPrima!$A$2:$A$12,dMateriaPrima!$C$2:$C$12)</f>
        <v>23</v>
      </c>
      <c r="O2633" s="3">
        <f t="shared" si="205"/>
        <v>989</v>
      </c>
      <c r="P2633" s="4">
        <f t="shared" si="206"/>
        <v>326.37</v>
      </c>
      <c r="Q2633" s="3">
        <f t="shared" si="207"/>
        <v>662.63</v>
      </c>
      <c r="R2633" t="str">
        <f t="shared" si="208"/>
        <v>Em atraso</v>
      </c>
      <c r="S2633" s="5">
        <f t="shared" si="209"/>
        <v>5</v>
      </c>
    </row>
    <row r="2634" spans="1:19" x14ac:dyDescent="0.25">
      <c r="A2634">
        <v>2633</v>
      </c>
      <c r="B2634" s="1">
        <v>43841</v>
      </c>
      <c r="C2634" s="1">
        <v>43846</v>
      </c>
      <c r="D2634" s="1">
        <v>43853</v>
      </c>
      <c r="E2634" s="1">
        <v>43857</v>
      </c>
      <c r="F2634">
        <v>4</v>
      </c>
      <c r="G2634">
        <v>5</v>
      </c>
      <c r="H2634">
        <v>354</v>
      </c>
      <c r="I2634" s="6">
        <v>0</v>
      </c>
      <c r="J2634">
        <v>5</v>
      </c>
      <c r="K2634" t="str">
        <f>_xlfn.XLOOKUP(fCompras!F2634,dComprador!$A$2:$A$7,dComprador!$B$2:$B$7)</f>
        <v>Lira</v>
      </c>
      <c r="L2634" t="str">
        <f>_xlfn.XLOOKUP(J2634,dFornecedor!$A$2:$A$6,dFornecedor!$B$2:$B$6)</f>
        <v>Atlas</v>
      </c>
      <c r="M2634" t="str">
        <f>_xlfn.XLOOKUP(G2634,dMateriaPrima!$A$2:$A$12,dMateriaPrima!$B$2:$B$12)</f>
        <v>Areia</v>
      </c>
      <c r="N2634" s="2">
        <f>_xlfn.XLOOKUP(G2634,dMateriaPrima!$A$2:$A$12,dMateriaPrima!$C$2:$C$12)</f>
        <v>3.59</v>
      </c>
      <c r="O2634" s="3">
        <f t="shared" si="205"/>
        <v>1270.8599999999999</v>
      </c>
      <c r="P2634" s="4">
        <f t="shared" si="206"/>
        <v>0</v>
      </c>
      <c r="Q2634" s="3">
        <f t="shared" si="207"/>
        <v>1270.8599999999999</v>
      </c>
      <c r="R2634" t="str">
        <f t="shared" si="208"/>
        <v>Em atraso</v>
      </c>
      <c r="S2634" s="5">
        <f t="shared" si="209"/>
        <v>4</v>
      </c>
    </row>
    <row r="2635" spans="1:19" x14ac:dyDescent="0.25">
      <c r="A2635">
        <v>2634</v>
      </c>
      <c r="B2635" s="1">
        <v>43841</v>
      </c>
      <c r="C2635" s="1">
        <v>43842</v>
      </c>
      <c r="D2635" s="1">
        <v>43850</v>
      </c>
      <c r="E2635" s="1">
        <v>43850</v>
      </c>
      <c r="F2635">
        <v>4</v>
      </c>
      <c r="G2635">
        <v>5</v>
      </c>
      <c r="H2635">
        <v>48</v>
      </c>
      <c r="I2635" s="6">
        <v>0</v>
      </c>
      <c r="J2635">
        <v>1</v>
      </c>
      <c r="K2635" t="str">
        <f>_xlfn.XLOOKUP(fCompras!F2635,dComprador!$A$2:$A$7,dComprador!$B$2:$B$7)</f>
        <v>Lira</v>
      </c>
      <c r="L2635" t="str">
        <f>_xlfn.XLOOKUP(J2635,dFornecedor!$A$2:$A$6,dFornecedor!$B$2:$B$6)</f>
        <v>NorthShore</v>
      </c>
      <c r="M2635" t="str">
        <f>_xlfn.XLOOKUP(G2635,dMateriaPrima!$A$2:$A$12,dMateriaPrima!$B$2:$B$12)</f>
        <v>Areia</v>
      </c>
      <c r="N2635" s="2">
        <f>_xlfn.XLOOKUP(G2635,dMateriaPrima!$A$2:$A$12,dMateriaPrima!$C$2:$C$12)</f>
        <v>3.59</v>
      </c>
      <c r="O2635" s="3">
        <f t="shared" si="205"/>
        <v>172.32</v>
      </c>
      <c r="P2635" s="4">
        <f t="shared" si="206"/>
        <v>0</v>
      </c>
      <c r="Q2635" s="3">
        <f t="shared" si="207"/>
        <v>172.32</v>
      </c>
      <c r="R2635" t="str">
        <f t="shared" si="208"/>
        <v>No prazo</v>
      </c>
      <c r="S2635" s="5">
        <f t="shared" si="209"/>
        <v>0</v>
      </c>
    </row>
    <row r="2636" spans="1:19" x14ac:dyDescent="0.25">
      <c r="A2636">
        <v>2635</v>
      </c>
      <c r="B2636" s="1">
        <v>43841</v>
      </c>
      <c r="C2636" s="1">
        <v>43841</v>
      </c>
      <c r="D2636" s="1">
        <v>43849</v>
      </c>
      <c r="E2636" s="1">
        <v>43849</v>
      </c>
      <c r="F2636">
        <v>4</v>
      </c>
      <c r="G2636">
        <v>8</v>
      </c>
      <c r="H2636">
        <v>83</v>
      </c>
      <c r="I2636" s="6">
        <v>0</v>
      </c>
      <c r="J2636">
        <v>2</v>
      </c>
      <c r="K2636" t="str">
        <f>_xlfn.XLOOKUP(fCompras!F2636,dComprador!$A$2:$A$7,dComprador!$B$2:$B$7)</f>
        <v>Lira</v>
      </c>
      <c r="L2636" t="str">
        <f>_xlfn.XLOOKUP(J2636,dFornecedor!$A$2:$A$6,dFornecedor!$B$2:$B$6)</f>
        <v>Minerva</v>
      </c>
      <c r="M2636" t="str">
        <f>_xlfn.XLOOKUP(G2636,dMateriaPrima!$A$2:$A$12,dMateriaPrima!$B$2:$B$12)</f>
        <v>Cimento</v>
      </c>
      <c r="N2636" s="2">
        <f>_xlfn.XLOOKUP(G2636,dMateriaPrima!$A$2:$A$12,dMateriaPrima!$C$2:$C$12)</f>
        <v>23</v>
      </c>
      <c r="O2636" s="3">
        <f t="shared" si="205"/>
        <v>1909</v>
      </c>
      <c r="P2636" s="4">
        <f t="shared" si="206"/>
        <v>0</v>
      </c>
      <c r="Q2636" s="3">
        <f t="shared" si="207"/>
        <v>1909</v>
      </c>
      <c r="R2636" t="str">
        <f t="shared" si="208"/>
        <v>No prazo</v>
      </c>
      <c r="S2636" s="5">
        <f t="shared" si="209"/>
        <v>0</v>
      </c>
    </row>
    <row r="2637" spans="1:19" x14ac:dyDescent="0.25">
      <c r="A2637">
        <v>2636</v>
      </c>
      <c r="B2637" s="1">
        <v>43841</v>
      </c>
      <c r="C2637" s="1">
        <v>43841</v>
      </c>
      <c r="D2637" s="1">
        <v>43850</v>
      </c>
      <c r="E2637" s="1">
        <v>43849</v>
      </c>
      <c r="F2637">
        <v>4</v>
      </c>
      <c r="G2637">
        <v>1</v>
      </c>
      <c r="H2637">
        <v>10</v>
      </c>
      <c r="I2637" s="6">
        <v>0.21</v>
      </c>
      <c r="J2637">
        <v>4</v>
      </c>
      <c r="K2637" t="str">
        <f>_xlfn.XLOOKUP(fCompras!F2637,dComprador!$A$2:$A$7,dComprador!$B$2:$B$7)</f>
        <v>Lira</v>
      </c>
      <c r="L2637" t="str">
        <f>_xlfn.XLOOKUP(J2637,dFornecedor!$A$2:$A$6,dFornecedor!$B$2:$B$6)</f>
        <v>AlphaOmega</v>
      </c>
      <c r="M2637" t="str">
        <f>_xlfn.XLOOKUP(G2637,dMateriaPrima!$A$2:$A$12,dMateriaPrima!$B$2:$B$12)</f>
        <v>Tecido</v>
      </c>
      <c r="N2637" s="2">
        <f>_xlfn.XLOOKUP(G2637,dMateriaPrima!$A$2:$A$12,dMateriaPrima!$C$2:$C$12)</f>
        <v>18</v>
      </c>
      <c r="O2637" s="3">
        <f t="shared" si="205"/>
        <v>180</v>
      </c>
      <c r="P2637" s="4">
        <f t="shared" si="206"/>
        <v>37.799999999999997</v>
      </c>
      <c r="Q2637" s="3">
        <f t="shared" si="207"/>
        <v>142.19999999999999</v>
      </c>
      <c r="R2637" t="str">
        <f t="shared" si="208"/>
        <v>No prazo</v>
      </c>
      <c r="S2637" s="5">
        <f t="shared" si="209"/>
        <v>0</v>
      </c>
    </row>
    <row r="2638" spans="1:19" x14ac:dyDescent="0.25">
      <c r="A2638">
        <v>2637</v>
      </c>
      <c r="B2638" s="1">
        <v>43841</v>
      </c>
      <c r="C2638" s="1">
        <v>43845</v>
      </c>
      <c r="D2638" s="1">
        <v>43847</v>
      </c>
      <c r="E2638" s="1">
        <v>43849</v>
      </c>
      <c r="F2638">
        <v>4</v>
      </c>
      <c r="G2638">
        <v>7</v>
      </c>
      <c r="H2638">
        <v>81</v>
      </c>
      <c r="I2638" s="6">
        <v>0</v>
      </c>
      <c r="J2638">
        <v>1</v>
      </c>
      <c r="K2638" t="str">
        <f>_xlfn.XLOOKUP(fCompras!F2638,dComprador!$A$2:$A$7,dComprador!$B$2:$B$7)</f>
        <v>Lira</v>
      </c>
      <c r="L2638" t="str">
        <f>_xlfn.XLOOKUP(J2638,dFornecedor!$A$2:$A$6,dFornecedor!$B$2:$B$6)</f>
        <v>NorthShore</v>
      </c>
      <c r="M2638" t="str">
        <f>_xlfn.XLOOKUP(G2638,dMateriaPrima!$A$2:$A$12,dMateriaPrima!$B$2:$B$12)</f>
        <v>Poliéster</v>
      </c>
      <c r="N2638" s="2">
        <f>_xlfn.XLOOKUP(G2638,dMateriaPrima!$A$2:$A$12,dMateriaPrima!$C$2:$C$12)</f>
        <v>8</v>
      </c>
      <c r="O2638" s="3">
        <f t="shared" si="205"/>
        <v>648</v>
      </c>
      <c r="P2638" s="4">
        <f t="shared" si="206"/>
        <v>0</v>
      </c>
      <c r="Q2638" s="3">
        <f t="shared" si="207"/>
        <v>648</v>
      </c>
      <c r="R2638" t="str">
        <f t="shared" si="208"/>
        <v>Em atraso</v>
      </c>
      <c r="S2638" s="5">
        <f t="shared" si="209"/>
        <v>2</v>
      </c>
    </row>
    <row r="2639" spans="1:19" x14ac:dyDescent="0.25">
      <c r="A2639">
        <v>2638</v>
      </c>
      <c r="B2639" s="1">
        <v>43841</v>
      </c>
      <c r="C2639" s="1">
        <v>43841</v>
      </c>
      <c r="D2639" s="1">
        <v>43848</v>
      </c>
      <c r="E2639" s="1">
        <v>43849</v>
      </c>
      <c r="F2639">
        <v>4</v>
      </c>
      <c r="G2639">
        <v>6</v>
      </c>
      <c r="H2639">
        <v>259</v>
      </c>
      <c r="I2639" s="6">
        <v>0</v>
      </c>
      <c r="J2639">
        <v>2</v>
      </c>
      <c r="K2639" t="str">
        <f>_xlfn.XLOOKUP(fCompras!F2639,dComprador!$A$2:$A$7,dComprador!$B$2:$B$7)</f>
        <v>Lira</v>
      </c>
      <c r="L2639" t="str">
        <f>_xlfn.XLOOKUP(J2639,dFornecedor!$A$2:$A$6,dFornecedor!$B$2:$B$6)</f>
        <v>Minerva</v>
      </c>
      <c r="M2639" t="str">
        <f>_xlfn.XLOOKUP(G2639,dMateriaPrima!$A$2:$A$12,dMateriaPrima!$B$2:$B$12)</f>
        <v>Fio Algodão</v>
      </c>
      <c r="N2639" s="2">
        <f>_xlfn.XLOOKUP(G2639,dMateriaPrima!$A$2:$A$12,dMateriaPrima!$C$2:$C$12)</f>
        <v>55.9</v>
      </c>
      <c r="O2639" s="3">
        <f t="shared" si="205"/>
        <v>14478.1</v>
      </c>
      <c r="P2639" s="4">
        <f t="shared" si="206"/>
        <v>0</v>
      </c>
      <c r="Q2639" s="3">
        <f t="shared" si="207"/>
        <v>14478.1</v>
      </c>
      <c r="R2639" t="str">
        <f t="shared" si="208"/>
        <v>Em atraso</v>
      </c>
      <c r="S2639" s="5">
        <f t="shared" si="209"/>
        <v>1</v>
      </c>
    </row>
    <row r="2640" spans="1:19" x14ac:dyDescent="0.25">
      <c r="A2640">
        <v>2639</v>
      </c>
      <c r="B2640" s="1">
        <v>43841</v>
      </c>
      <c r="C2640" s="1">
        <v>43841</v>
      </c>
      <c r="D2640" s="1">
        <v>43847</v>
      </c>
      <c r="E2640" s="1">
        <v>43849</v>
      </c>
      <c r="F2640">
        <v>4</v>
      </c>
      <c r="G2640">
        <v>5</v>
      </c>
      <c r="H2640">
        <v>513</v>
      </c>
      <c r="I2640" s="6">
        <v>0</v>
      </c>
      <c r="J2640">
        <v>5</v>
      </c>
      <c r="K2640" t="str">
        <f>_xlfn.XLOOKUP(fCompras!F2640,dComprador!$A$2:$A$7,dComprador!$B$2:$B$7)</f>
        <v>Lira</v>
      </c>
      <c r="L2640" t="str">
        <f>_xlfn.XLOOKUP(J2640,dFornecedor!$A$2:$A$6,dFornecedor!$B$2:$B$6)</f>
        <v>Atlas</v>
      </c>
      <c r="M2640" t="str">
        <f>_xlfn.XLOOKUP(G2640,dMateriaPrima!$A$2:$A$12,dMateriaPrima!$B$2:$B$12)</f>
        <v>Areia</v>
      </c>
      <c r="N2640" s="2">
        <f>_xlfn.XLOOKUP(G2640,dMateriaPrima!$A$2:$A$12,dMateriaPrima!$C$2:$C$12)</f>
        <v>3.59</v>
      </c>
      <c r="O2640" s="3">
        <f t="shared" si="205"/>
        <v>1841.6699999999998</v>
      </c>
      <c r="P2640" s="4">
        <f t="shared" si="206"/>
        <v>0</v>
      </c>
      <c r="Q2640" s="3">
        <f t="shared" si="207"/>
        <v>1841.6699999999998</v>
      </c>
      <c r="R2640" t="str">
        <f t="shared" si="208"/>
        <v>Em atraso</v>
      </c>
      <c r="S2640" s="5">
        <f t="shared" si="209"/>
        <v>2</v>
      </c>
    </row>
    <row r="2641" spans="1:19" x14ac:dyDescent="0.25">
      <c r="A2641">
        <v>2640</v>
      </c>
      <c r="B2641" s="1">
        <v>43841</v>
      </c>
      <c r="C2641" s="1">
        <v>43847</v>
      </c>
      <c r="D2641" s="1">
        <v>43863</v>
      </c>
      <c r="E2641" s="1">
        <v>43862</v>
      </c>
      <c r="F2641">
        <v>1</v>
      </c>
      <c r="G2641">
        <v>8</v>
      </c>
      <c r="H2641">
        <v>56</v>
      </c>
      <c r="I2641" s="6">
        <v>0</v>
      </c>
      <c r="J2641">
        <v>3</v>
      </c>
      <c r="K2641" t="str">
        <f>_xlfn.XLOOKUP(fCompras!F2641,dComprador!$A$2:$A$7,dComprador!$B$2:$B$7)</f>
        <v>Alon</v>
      </c>
      <c r="L2641" t="str">
        <f>_xlfn.XLOOKUP(J2641,dFornecedor!$A$2:$A$6,dFornecedor!$B$2:$B$6)</f>
        <v>StepUp</v>
      </c>
      <c r="M2641" t="str">
        <f>_xlfn.XLOOKUP(G2641,dMateriaPrima!$A$2:$A$12,dMateriaPrima!$B$2:$B$12)</f>
        <v>Cimento</v>
      </c>
      <c r="N2641" s="2">
        <f>_xlfn.XLOOKUP(G2641,dMateriaPrima!$A$2:$A$12,dMateriaPrima!$C$2:$C$12)</f>
        <v>23</v>
      </c>
      <c r="O2641" s="3">
        <f t="shared" si="205"/>
        <v>1288</v>
      </c>
      <c r="P2641" s="4">
        <f t="shared" si="206"/>
        <v>0</v>
      </c>
      <c r="Q2641" s="3">
        <f t="shared" si="207"/>
        <v>1288</v>
      </c>
      <c r="R2641" t="str">
        <f t="shared" si="208"/>
        <v>No prazo</v>
      </c>
      <c r="S2641" s="5">
        <f t="shared" si="209"/>
        <v>0</v>
      </c>
    </row>
    <row r="2642" spans="1:19" x14ac:dyDescent="0.25">
      <c r="A2642">
        <v>2641</v>
      </c>
      <c r="B2642" s="1">
        <v>43841</v>
      </c>
      <c r="C2642" s="1">
        <v>43842</v>
      </c>
      <c r="D2642" s="1">
        <v>43858</v>
      </c>
      <c r="E2642" s="1">
        <v>43859</v>
      </c>
      <c r="F2642">
        <v>1</v>
      </c>
      <c r="G2642">
        <v>8</v>
      </c>
      <c r="H2642">
        <v>210</v>
      </c>
      <c r="I2642" s="6">
        <v>0</v>
      </c>
      <c r="J2642">
        <v>3</v>
      </c>
      <c r="K2642" t="str">
        <f>_xlfn.XLOOKUP(fCompras!F2642,dComprador!$A$2:$A$7,dComprador!$B$2:$B$7)</f>
        <v>Alon</v>
      </c>
      <c r="L2642" t="str">
        <f>_xlfn.XLOOKUP(J2642,dFornecedor!$A$2:$A$6,dFornecedor!$B$2:$B$6)</f>
        <v>StepUp</v>
      </c>
      <c r="M2642" t="str">
        <f>_xlfn.XLOOKUP(G2642,dMateriaPrima!$A$2:$A$12,dMateriaPrima!$B$2:$B$12)</f>
        <v>Cimento</v>
      </c>
      <c r="N2642" s="2">
        <f>_xlfn.XLOOKUP(G2642,dMateriaPrima!$A$2:$A$12,dMateriaPrima!$C$2:$C$12)</f>
        <v>23</v>
      </c>
      <c r="O2642" s="3">
        <f t="shared" si="205"/>
        <v>4830</v>
      </c>
      <c r="P2642" s="4">
        <f t="shared" si="206"/>
        <v>0</v>
      </c>
      <c r="Q2642" s="3">
        <f t="shared" si="207"/>
        <v>4830</v>
      </c>
      <c r="R2642" t="str">
        <f t="shared" si="208"/>
        <v>Em atraso</v>
      </c>
      <c r="S2642" s="5">
        <f t="shared" si="209"/>
        <v>1</v>
      </c>
    </row>
    <row r="2643" spans="1:19" x14ac:dyDescent="0.25">
      <c r="A2643">
        <v>2642</v>
      </c>
      <c r="B2643" s="1">
        <v>43841</v>
      </c>
      <c r="C2643" s="1">
        <v>43842</v>
      </c>
      <c r="D2643" s="1">
        <v>43854</v>
      </c>
      <c r="E2643" s="1">
        <v>43858</v>
      </c>
      <c r="F2643">
        <v>2</v>
      </c>
      <c r="G2643">
        <v>8</v>
      </c>
      <c r="H2643">
        <v>317</v>
      </c>
      <c r="I2643" s="6">
        <v>0</v>
      </c>
      <c r="J2643">
        <v>3</v>
      </c>
      <c r="K2643" t="str">
        <f>_xlfn.XLOOKUP(fCompras!F2643,dComprador!$A$2:$A$7,dComprador!$B$2:$B$7)</f>
        <v>João</v>
      </c>
      <c r="L2643" t="str">
        <f>_xlfn.XLOOKUP(J2643,dFornecedor!$A$2:$A$6,dFornecedor!$B$2:$B$6)</f>
        <v>StepUp</v>
      </c>
      <c r="M2643" t="str">
        <f>_xlfn.XLOOKUP(G2643,dMateriaPrima!$A$2:$A$12,dMateriaPrima!$B$2:$B$12)</f>
        <v>Cimento</v>
      </c>
      <c r="N2643" s="2">
        <f>_xlfn.XLOOKUP(G2643,dMateriaPrima!$A$2:$A$12,dMateriaPrima!$C$2:$C$12)</f>
        <v>23</v>
      </c>
      <c r="O2643" s="3">
        <f t="shared" si="205"/>
        <v>7291</v>
      </c>
      <c r="P2643" s="4">
        <f t="shared" si="206"/>
        <v>0</v>
      </c>
      <c r="Q2643" s="3">
        <f t="shared" si="207"/>
        <v>7291</v>
      </c>
      <c r="R2643" t="str">
        <f t="shared" si="208"/>
        <v>Em atraso</v>
      </c>
      <c r="S2643" s="5">
        <f t="shared" si="209"/>
        <v>4</v>
      </c>
    </row>
    <row r="2644" spans="1:19" x14ac:dyDescent="0.25">
      <c r="A2644">
        <v>2643</v>
      </c>
      <c r="B2644" s="1">
        <v>43841</v>
      </c>
      <c r="C2644" s="1">
        <v>43841</v>
      </c>
      <c r="D2644" s="1">
        <v>43859</v>
      </c>
      <c r="E2644" s="1">
        <v>43863</v>
      </c>
      <c r="F2644">
        <v>1</v>
      </c>
      <c r="G2644">
        <v>9</v>
      </c>
      <c r="H2644">
        <v>227</v>
      </c>
      <c r="I2644" s="6">
        <v>0</v>
      </c>
      <c r="J2644">
        <v>5</v>
      </c>
      <c r="K2644" t="str">
        <f>_xlfn.XLOOKUP(fCompras!F2644,dComprador!$A$2:$A$7,dComprador!$B$2:$B$7)</f>
        <v>Alon</v>
      </c>
      <c r="L2644" t="str">
        <f>_xlfn.XLOOKUP(J2644,dFornecedor!$A$2:$A$6,dFornecedor!$B$2:$B$6)</f>
        <v>Atlas</v>
      </c>
      <c r="M2644" t="str">
        <f>_xlfn.XLOOKUP(G2644,dMateriaPrima!$A$2:$A$12,dMateriaPrima!$B$2:$B$12)</f>
        <v>Couro</v>
      </c>
      <c r="N2644" s="2">
        <f>_xlfn.XLOOKUP(G2644,dMateriaPrima!$A$2:$A$12,dMateriaPrima!$C$2:$C$12)</f>
        <v>4.4000000000000004</v>
      </c>
      <c r="O2644" s="3">
        <f t="shared" si="205"/>
        <v>998.80000000000007</v>
      </c>
      <c r="P2644" s="4">
        <f t="shared" si="206"/>
        <v>0</v>
      </c>
      <c r="Q2644" s="3">
        <f t="shared" si="207"/>
        <v>998.80000000000007</v>
      </c>
      <c r="R2644" t="str">
        <f t="shared" si="208"/>
        <v>Em atraso</v>
      </c>
      <c r="S2644" s="5">
        <f t="shared" si="209"/>
        <v>4</v>
      </c>
    </row>
    <row r="2645" spans="1:19" x14ac:dyDescent="0.25">
      <c r="A2645">
        <v>2644</v>
      </c>
      <c r="B2645" s="1">
        <v>43841</v>
      </c>
      <c r="C2645" s="1">
        <v>43849</v>
      </c>
      <c r="D2645" s="1">
        <v>43874</v>
      </c>
      <c r="E2645" s="1">
        <v>43874</v>
      </c>
      <c r="F2645">
        <v>1</v>
      </c>
      <c r="G2645">
        <v>6</v>
      </c>
      <c r="H2645">
        <v>241</v>
      </c>
      <c r="I2645" s="6">
        <v>0</v>
      </c>
      <c r="J2645">
        <v>2</v>
      </c>
      <c r="K2645" t="str">
        <f>_xlfn.XLOOKUP(fCompras!F2645,dComprador!$A$2:$A$7,dComprador!$B$2:$B$7)</f>
        <v>Alon</v>
      </c>
      <c r="L2645" t="str">
        <f>_xlfn.XLOOKUP(J2645,dFornecedor!$A$2:$A$6,dFornecedor!$B$2:$B$6)</f>
        <v>Minerva</v>
      </c>
      <c r="M2645" t="str">
        <f>_xlfn.XLOOKUP(G2645,dMateriaPrima!$A$2:$A$12,dMateriaPrima!$B$2:$B$12)</f>
        <v>Fio Algodão</v>
      </c>
      <c r="N2645" s="2">
        <f>_xlfn.XLOOKUP(G2645,dMateriaPrima!$A$2:$A$12,dMateriaPrima!$C$2:$C$12)</f>
        <v>55.9</v>
      </c>
      <c r="O2645" s="3">
        <f t="shared" si="205"/>
        <v>13471.9</v>
      </c>
      <c r="P2645" s="4">
        <f t="shared" si="206"/>
        <v>0</v>
      </c>
      <c r="Q2645" s="3">
        <f t="shared" si="207"/>
        <v>13471.9</v>
      </c>
      <c r="R2645" t="str">
        <f t="shared" si="208"/>
        <v>No prazo</v>
      </c>
      <c r="S2645" s="5">
        <f t="shared" si="209"/>
        <v>0</v>
      </c>
    </row>
    <row r="2646" spans="1:19" x14ac:dyDescent="0.25">
      <c r="A2646">
        <v>2645</v>
      </c>
      <c r="B2646" s="1">
        <v>43841</v>
      </c>
      <c r="C2646" s="1">
        <v>43842</v>
      </c>
      <c r="D2646" s="1">
        <v>43862</v>
      </c>
      <c r="E2646" s="1">
        <v>43864</v>
      </c>
      <c r="F2646">
        <v>1</v>
      </c>
      <c r="G2646">
        <v>5</v>
      </c>
      <c r="H2646">
        <v>47</v>
      </c>
      <c r="I2646" s="6">
        <v>0</v>
      </c>
      <c r="J2646">
        <v>3</v>
      </c>
      <c r="K2646" t="str">
        <f>_xlfn.XLOOKUP(fCompras!F2646,dComprador!$A$2:$A$7,dComprador!$B$2:$B$7)</f>
        <v>Alon</v>
      </c>
      <c r="L2646" t="str">
        <f>_xlfn.XLOOKUP(J2646,dFornecedor!$A$2:$A$6,dFornecedor!$B$2:$B$6)</f>
        <v>StepUp</v>
      </c>
      <c r="M2646" t="str">
        <f>_xlfn.XLOOKUP(G2646,dMateriaPrima!$A$2:$A$12,dMateriaPrima!$B$2:$B$12)</f>
        <v>Areia</v>
      </c>
      <c r="N2646" s="2">
        <f>_xlfn.XLOOKUP(G2646,dMateriaPrima!$A$2:$A$12,dMateriaPrima!$C$2:$C$12)</f>
        <v>3.59</v>
      </c>
      <c r="O2646" s="3">
        <f t="shared" si="205"/>
        <v>168.73</v>
      </c>
      <c r="P2646" s="4">
        <f t="shared" si="206"/>
        <v>0</v>
      </c>
      <c r="Q2646" s="3">
        <f t="shared" si="207"/>
        <v>168.73</v>
      </c>
      <c r="R2646" t="str">
        <f t="shared" si="208"/>
        <v>Em atraso</v>
      </c>
      <c r="S2646" s="5">
        <f t="shared" si="209"/>
        <v>2</v>
      </c>
    </row>
    <row r="2647" spans="1:19" x14ac:dyDescent="0.25">
      <c r="A2647">
        <v>2646</v>
      </c>
      <c r="B2647" s="1">
        <v>43842</v>
      </c>
      <c r="C2647" s="1">
        <v>43842</v>
      </c>
      <c r="D2647" s="1">
        <v>43853</v>
      </c>
      <c r="E2647" s="1">
        <v>43858</v>
      </c>
      <c r="F2647">
        <v>4</v>
      </c>
      <c r="G2647">
        <v>9</v>
      </c>
      <c r="H2647">
        <v>60</v>
      </c>
      <c r="I2647" s="6">
        <v>0</v>
      </c>
      <c r="J2647">
        <v>4</v>
      </c>
      <c r="K2647" t="str">
        <f>_xlfn.XLOOKUP(fCompras!F2647,dComprador!$A$2:$A$7,dComprador!$B$2:$B$7)</f>
        <v>Lira</v>
      </c>
      <c r="L2647" t="str">
        <f>_xlfn.XLOOKUP(J2647,dFornecedor!$A$2:$A$6,dFornecedor!$B$2:$B$6)</f>
        <v>AlphaOmega</v>
      </c>
      <c r="M2647" t="str">
        <f>_xlfn.XLOOKUP(G2647,dMateriaPrima!$A$2:$A$12,dMateriaPrima!$B$2:$B$12)</f>
        <v>Couro</v>
      </c>
      <c r="N2647" s="2">
        <f>_xlfn.XLOOKUP(G2647,dMateriaPrima!$A$2:$A$12,dMateriaPrima!$C$2:$C$12)</f>
        <v>4.4000000000000004</v>
      </c>
      <c r="O2647" s="3">
        <f t="shared" si="205"/>
        <v>264</v>
      </c>
      <c r="P2647" s="4">
        <f t="shared" si="206"/>
        <v>0</v>
      </c>
      <c r="Q2647" s="3">
        <f t="shared" si="207"/>
        <v>264</v>
      </c>
      <c r="R2647" t="str">
        <f t="shared" si="208"/>
        <v>Em atraso</v>
      </c>
      <c r="S2647" s="5">
        <f t="shared" si="209"/>
        <v>5</v>
      </c>
    </row>
    <row r="2648" spans="1:19" x14ac:dyDescent="0.25">
      <c r="A2648">
        <v>2647</v>
      </c>
      <c r="B2648" s="1">
        <v>43842</v>
      </c>
      <c r="C2648" s="1">
        <v>43842</v>
      </c>
      <c r="D2648" s="1">
        <v>43849</v>
      </c>
      <c r="E2648" s="1">
        <v>43851</v>
      </c>
      <c r="F2648">
        <v>4</v>
      </c>
      <c r="G2648">
        <v>1</v>
      </c>
      <c r="H2648">
        <v>254</v>
      </c>
      <c r="I2648" s="6">
        <v>0</v>
      </c>
      <c r="J2648">
        <v>2</v>
      </c>
      <c r="K2648" t="str">
        <f>_xlfn.XLOOKUP(fCompras!F2648,dComprador!$A$2:$A$7,dComprador!$B$2:$B$7)</f>
        <v>Lira</v>
      </c>
      <c r="L2648" t="str">
        <f>_xlfn.XLOOKUP(J2648,dFornecedor!$A$2:$A$6,dFornecedor!$B$2:$B$6)</f>
        <v>Minerva</v>
      </c>
      <c r="M2648" t="str">
        <f>_xlfn.XLOOKUP(G2648,dMateriaPrima!$A$2:$A$12,dMateriaPrima!$B$2:$B$12)</f>
        <v>Tecido</v>
      </c>
      <c r="N2648" s="2">
        <f>_xlfn.XLOOKUP(G2648,dMateriaPrima!$A$2:$A$12,dMateriaPrima!$C$2:$C$12)</f>
        <v>18</v>
      </c>
      <c r="O2648" s="3">
        <f t="shared" si="205"/>
        <v>4572</v>
      </c>
      <c r="P2648" s="4">
        <f t="shared" si="206"/>
        <v>0</v>
      </c>
      <c r="Q2648" s="3">
        <f t="shared" si="207"/>
        <v>4572</v>
      </c>
      <c r="R2648" t="str">
        <f t="shared" si="208"/>
        <v>Em atraso</v>
      </c>
      <c r="S2648" s="5">
        <f t="shared" si="209"/>
        <v>2</v>
      </c>
    </row>
    <row r="2649" spans="1:19" x14ac:dyDescent="0.25">
      <c r="A2649">
        <v>2648</v>
      </c>
      <c r="B2649" s="1">
        <v>43842</v>
      </c>
      <c r="C2649" s="1">
        <v>43843</v>
      </c>
      <c r="D2649" s="1">
        <v>43849</v>
      </c>
      <c r="E2649" s="1">
        <v>43852</v>
      </c>
      <c r="F2649">
        <v>4</v>
      </c>
      <c r="G2649">
        <v>9</v>
      </c>
      <c r="H2649">
        <v>129</v>
      </c>
      <c r="I2649" s="6">
        <v>0</v>
      </c>
      <c r="J2649">
        <v>3</v>
      </c>
      <c r="K2649" t="str">
        <f>_xlfn.XLOOKUP(fCompras!F2649,dComprador!$A$2:$A$7,dComprador!$B$2:$B$7)</f>
        <v>Lira</v>
      </c>
      <c r="L2649" t="str">
        <f>_xlfn.XLOOKUP(J2649,dFornecedor!$A$2:$A$6,dFornecedor!$B$2:$B$6)</f>
        <v>StepUp</v>
      </c>
      <c r="M2649" t="str">
        <f>_xlfn.XLOOKUP(G2649,dMateriaPrima!$A$2:$A$12,dMateriaPrima!$B$2:$B$12)</f>
        <v>Couro</v>
      </c>
      <c r="N2649" s="2">
        <f>_xlfn.XLOOKUP(G2649,dMateriaPrima!$A$2:$A$12,dMateriaPrima!$C$2:$C$12)</f>
        <v>4.4000000000000004</v>
      </c>
      <c r="O2649" s="3">
        <f t="shared" si="205"/>
        <v>567.6</v>
      </c>
      <c r="P2649" s="4">
        <f t="shared" si="206"/>
        <v>0</v>
      </c>
      <c r="Q2649" s="3">
        <f t="shared" si="207"/>
        <v>567.6</v>
      </c>
      <c r="R2649" t="str">
        <f t="shared" si="208"/>
        <v>Em atraso</v>
      </c>
      <c r="S2649" s="5">
        <f t="shared" si="209"/>
        <v>3</v>
      </c>
    </row>
    <row r="2650" spans="1:19" x14ac:dyDescent="0.25">
      <c r="A2650">
        <v>2649</v>
      </c>
      <c r="B2650" s="1">
        <v>43842</v>
      </c>
      <c r="C2650" s="1">
        <v>43842</v>
      </c>
      <c r="D2650" s="1">
        <v>43848</v>
      </c>
      <c r="E2650" s="1">
        <v>43851</v>
      </c>
      <c r="F2650">
        <v>4</v>
      </c>
      <c r="G2650">
        <v>10</v>
      </c>
      <c r="H2650">
        <v>469</v>
      </c>
      <c r="I2650" s="6">
        <v>0</v>
      </c>
      <c r="J2650">
        <v>4</v>
      </c>
      <c r="K2650" t="str">
        <f>_xlfn.XLOOKUP(fCompras!F2650,dComprador!$A$2:$A$7,dComprador!$B$2:$B$7)</f>
        <v>Lira</v>
      </c>
      <c r="L2650" t="str">
        <f>_xlfn.XLOOKUP(J2650,dFornecedor!$A$2:$A$6,dFornecedor!$B$2:$B$6)</f>
        <v>AlphaOmega</v>
      </c>
      <c r="M2650" t="str">
        <f>_xlfn.XLOOKUP(G2650,dMateriaPrima!$A$2:$A$12,dMateriaPrima!$B$2:$B$12)</f>
        <v>Pedra Britada</v>
      </c>
      <c r="N2650" s="2">
        <f>_xlfn.XLOOKUP(G2650,dMateriaPrima!$A$2:$A$12,dMateriaPrima!$C$2:$C$12)</f>
        <v>56</v>
      </c>
      <c r="O2650" s="3">
        <f t="shared" si="205"/>
        <v>26264</v>
      </c>
      <c r="P2650" s="4">
        <f t="shared" si="206"/>
        <v>0</v>
      </c>
      <c r="Q2650" s="3">
        <f t="shared" si="207"/>
        <v>26264</v>
      </c>
      <c r="R2650" t="str">
        <f t="shared" si="208"/>
        <v>Em atraso</v>
      </c>
      <c r="S2650" s="5">
        <f t="shared" si="209"/>
        <v>3</v>
      </c>
    </row>
    <row r="2651" spans="1:19" x14ac:dyDescent="0.25">
      <c r="A2651">
        <v>2650</v>
      </c>
      <c r="B2651" s="1">
        <v>43842</v>
      </c>
      <c r="C2651" s="1">
        <v>43850</v>
      </c>
      <c r="D2651" s="1">
        <v>43852</v>
      </c>
      <c r="E2651" s="1">
        <v>43856</v>
      </c>
      <c r="F2651">
        <v>4</v>
      </c>
      <c r="G2651">
        <v>11</v>
      </c>
      <c r="H2651">
        <v>555</v>
      </c>
      <c r="I2651" s="6">
        <v>0</v>
      </c>
      <c r="J2651">
        <v>2</v>
      </c>
      <c r="K2651" t="str">
        <f>_xlfn.XLOOKUP(fCompras!F2651,dComprador!$A$2:$A$7,dComprador!$B$2:$B$7)</f>
        <v>Lira</v>
      </c>
      <c r="L2651" t="str">
        <f>_xlfn.XLOOKUP(J2651,dFornecedor!$A$2:$A$6,dFornecedor!$B$2:$B$6)</f>
        <v>Minerva</v>
      </c>
      <c r="M2651" t="str">
        <f>_xlfn.XLOOKUP(G2651,dMateriaPrima!$A$2:$A$12,dMateriaPrima!$B$2:$B$12)</f>
        <v>Papel</v>
      </c>
      <c r="N2651" s="2">
        <f>_xlfn.XLOOKUP(G2651,dMateriaPrima!$A$2:$A$12,dMateriaPrima!$C$2:$C$12)</f>
        <v>9</v>
      </c>
      <c r="O2651" s="3">
        <f t="shared" si="205"/>
        <v>4995</v>
      </c>
      <c r="P2651" s="4">
        <f t="shared" si="206"/>
        <v>0</v>
      </c>
      <c r="Q2651" s="3">
        <f t="shared" si="207"/>
        <v>4995</v>
      </c>
      <c r="R2651" t="str">
        <f t="shared" si="208"/>
        <v>Em atraso</v>
      </c>
      <c r="S2651" s="5">
        <f t="shared" si="209"/>
        <v>4</v>
      </c>
    </row>
    <row r="2652" spans="1:19" x14ac:dyDescent="0.25">
      <c r="A2652">
        <v>2651</v>
      </c>
      <c r="B2652" s="1">
        <v>43842</v>
      </c>
      <c r="C2652" s="1">
        <v>43842</v>
      </c>
      <c r="D2652" s="1">
        <v>43851</v>
      </c>
      <c r="E2652" s="1">
        <v>43852</v>
      </c>
      <c r="F2652">
        <v>4</v>
      </c>
      <c r="G2652">
        <v>5</v>
      </c>
      <c r="H2652">
        <v>220</v>
      </c>
      <c r="I2652" s="6">
        <v>0</v>
      </c>
      <c r="J2652">
        <v>2</v>
      </c>
      <c r="K2652" t="str">
        <f>_xlfn.XLOOKUP(fCompras!F2652,dComprador!$A$2:$A$7,dComprador!$B$2:$B$7)</f>
        <v>Lira</v>
      </c>
      <c r="L2652" t="str">
        <f>_xlfn.XLOOKUP(J2652,dFornecedor!$A$2:$A$6,dFornecedor!$B$2:$B$6)</f>
        <v>Minerva</v>
      </c>
      <c r="M2652" t="str">
        <f>_xlfn.XLOOKUP(G2652,dMateriaPrima!$A$2:$A$12,dMateriaPrima!$B$2:$B$12)</f>
        <v>Areia</v>
      </c>
      <c r="N2652" s="2">
        <f>_xlfn.XLOOKUP(G2652,dMateriaPrima!$A$2:$A$12,dMateriaPrima!$C$2:$C$12)</f>
        <v>3.59</v>
      </c>
      <c r="O2652" s="3">
        <f t="shared" si="205"/>
        <v>789.8</v>
      </c>
      <c r="P2652" s="4">
        <f t="shared" si="206"/>
        <v>0</v>
      </c>
      <c r="Q2652" s="3">
        <f t="shared" si="207"/>
        <v>789.8</v>
      </c>
      <c r="R2652" t="str">
        <f t="shared" si="208"/>
        <v>Em atraso</v>
      </c>
      <c r="S2652" s="5">
        <f t="shared" si="209"/>
        <v>1</v>
      </c>
    </row>
    <row r="2653" spans="1:19" x14ac:dyDescent="0.25">
      <c r="A2653">
        <v>2652</v>
      </c>
      <c r="B2653" s="1">
        <v>43842</v>
      </c>
      <c r="C2653" s="1">
        <v>43842</v>
      </c>
      <c r="D2653" s="1">
        <v>43859</v>
      </c>
      <c r="E2653" s="1">
        <v>43859</v>
      </c>
      <c r="F2653">
        <v>1</v>
      </c>
      <c r="G2653">
        <v>6</v>
      </c>
      <c r="H2653">
        <v>368</v>
      </c>
      <c r="I2653" s="6">
        <v>0</v>
      </c>
      <c r="J2653">
        <v>2</v>
      </c>
      <c r="K2653" t="str">
        <f>_xlfn.XLOOKUP(fCompras!F2653,dComprador!$A$2:$A$7,dComprador!$B$2:$B$7)</f>
        <v>Alon</v>
      </c>
      <c r="L2653" t="str">
        <f>_xlfn.XLOOKUP(J2653,dFornecedor!$A$2:$A$6,dFornecedor!$B$2:$B$6)</f>
        <v>Minerva</v>
      </c>
      <c r="M2653" t="str">
        <f>_xlfn.XLOOKUP(G2653,dMateriaPrima!$A$2:$A$12,dMateriaPrima!$B$2:$B$12)</f>
        <v>Fio Algodão</v>
      </c>
      <c r="N2653" s="2">
        <f>_xlfn.XLOOKUP(G2653,dMateriaPrima!$A$2:$A$12,dMateriaPrima!$C$2:$C$12)</f>
        <v>55.9</v>
      </c>
      <c r="O2653" s="3">
        <f t="shared" si="205"/>
        <v>20571.2</v>
      </c>
      <c r="P2653" s="4">
        <f t="shared" si="206"/>
        <v>0</v>
      </c>
      <c r="Q2653" s="3">
        <f t="shared" si="207"/>
        <v>20571.2</v>
      </c>
      <c r="R2653" t="str">
        <f t="shared" si="208"/>
        <v>No prazo</v>
      </c>
      <c r="S2653" s="5">
        <f t="shared" si="209"/>
        <v>0</v>
      </c>
    </row>
    <row r="2654" spans="1:19" x14ac:dyDescent="0.25">
      <c r="A2654">
        <v>2653</v>
      </c>
      <c r="B2654" s="1">
        <v>43842</v>
      </c>
      <c r="C2654" s="1">
        <v>43844</v>
      </c>
      <c r="D2654" s="1">
        <v>43863</v>
      </c>
      <c r="E2654" s="1">
        <v>43865</v>
      </c>
      <c r="F2654">
        <v>1</v>
      </c>
      <c r="G2654">
        <v>5</v>
      </c>
      <c r="H2654">
        <v>38</v>
      </c>
      <c r="I2654" s="6">
        <v>0</v>
      </c>
      <c r="J2654">
        <v>2</v>
      </c>
      <c r="K2654" t="str">
        <f>_xlfn.XLOOKUP(fCompras!F2654,dComprador!$A$2:$A$7,dComprador!$B$2:$B$7)</f>
        <v>Alon</v>
      </c>
      <c r="L2654" t="str">
        <f>_xlfn.XLOOKUP(J2654,dFornecedor!$A$2:$A$6,dFornecedor!$B$2:$B$6)</f>
        <v>Minerva</v>
      </c>
      <c r="M2654" t="str">
        <f>_xlfn.XLOOKUP(G2654,dMateriaPrima!$A$2:$A$12,dMateriaPrima!$B$2:$B$12)</f>
        <v>Areia</v>
      </c>
      <c r="N2654" s="2">
        <f>_xlfn.XLOOKUP(G2654,dMateriaPrima!$A$2:$A$12,dMateriaPrima!$C$2:$C$12)</f>
        <v>3.59</v>
      </c>
      <c r="O2654" s="3">
        <f t="shared" si="205"/>
        <v>136.41999999999999</v>
      </c>
      <c r="P2654" s="4">
        <f t="shared" si="206"/>
        <v>0</v>
      </c>
      <c r="Q2654" s="3">
        <f t="shared" si="207"/>
        <v>136.41999999999999</v>
      </c>
      <c r="R2654" t="str">
        <f t="shared" si="208"/>
        <v>Em atraso</v>
      </c>
      <c r="S2654" s="5">
        <f t="shared" si="209"/>
        <v>2</v>
      </c>
    </row>
    <row r="2655" spans="1:19" x14ac:dyDescent="0.25">
      <c r="A2655">
        <v>2654</v>
      </c>
      <c r="B2655" s="1">
        <v>43842</v>
      </c>
      <c r="C2655" s="1">
        <v>43849</v>
      </c>
      <c r="D2655" s="1">
        <v>43862</v>
      </c>
      <c r="E2655" s="1">
        <v>43864</v>
      </c>
      <c r="F2655">
        <v>1</v>
      </c>
      <c r="G2655">
        <v>1</v>
      </c>
      <c r="H2655">
        <v>100</v>
      </c>
      <c r="I2655" s="6">
        <v>0</v>
      </c>
      <c r="J2655">
        <v>5</v>
      </c>
      <c r="K2655" t="str">
        <f>_xlfn.XLOOKUP(fCompras!F2655,dComprador!$A$2:$A$7,dComprador!$B$2:$B$7)</f>
        <v>Alon</v>
      </c>
      <c r="L2655" t="str">
        <f>_xlfn.XLOOKUP(J2655,dFornecedor!$A$2:$A$6,dFornecedor!$B$2:$B$6)</f>
        <v>Atlas</v>
      </c>
      <c r="M2655" t="str">
        <f>_xlfn.XLOOKUP(G2655,dMateriaPrima!$A$2:$A$12,dMateriaPrima!$B$2:$B$12)</f>
        <v>Tecido</v>
      </c>
      <c r="N2655" s="2">
        <f>_xlfn.XLOOKUP(G2655,dMateriaPrima!$A$2:$A$12,dMateriaPrima!$C$2:$C$12)</f>
        <v>18</v>
      </c>
      <c r="O2655" s="3">
        <f t="shared" si="205"/>
        <v>1800</v>
      </c>
      <c r="P2655" s="4">
        <f t="shared" si="206"/>
        <v>0</v>
      </c>
      <c r="Q2655" s="3">
        <f t="shared" si="207"/>
        <v>1800</v>
      </c>
      <c r="R2655" t="str">
        <f t="shared" si="208"/>
        <v>Em atraso</v>
      </c>
      <c r="S2655" s="5">
        <f t="shared" si="209"/>
        <v>2</v>
      </c>
    </row>
    <row r="2656" spans="1:19" x14ac:dyDescent="0.25">
      <c r="A2656">
        <v>2655</v>
      </c>
      <c r="B2656" s="1">
        <v>43842</v>
      </c>
      <c r="C2656" s="1">
        <v>43847</v>
      </c>
      <c r="D2656" s="1">
        <v>43859</v>
      </c>
      <c r="E2656" s="1">
        <v>43862</v>
      </c>
      <c r="F2656">
        <v>2</v>
      </c>
      <c r="G2656">
        <v>10</v>
      </c>
      <c r="H2656">
        <v>225</v>
      </c>
      <c r="I2656" s="6">
        <v>0</v>
      </c>
      <c r="J2656">
        <v>1</v>
      </c>
      <c r="K2656" t="str">
        <f>_xlfn.XLOOKUP(fCompras!F2656,dComprador!$A$2:$A$7,dComprador!$B$2:$B$7)</f>
        <v>João</v>
      </c>
      <c r="L2656" t="str">
        <f>_xlfn.XLOOKUP(J2656,dFornecedor!$A$2:$A$6,dFornecedor!$B$2:$B$6)</f>
        <v>NorthShore</v>
      </c>
      <c r="M2656" t="str">
        <f>_xlfn.XLOOKUP(G2656,dMateriaPrima!$A$2:$A$12,dMateriaPrima!$B$2:$B$12)</f>
        <v>Pedra Britada</v>
      </c>
      <c r="N2656" s="2">
        <f>_xlfn.XLOOKUP(G2656,dMateriaPrima!$A$2:$A$12,dMateriaPrima!$C$2:$C$12)</f>
        <v>56</v>
      </c>
      <c r="O2656" s="3">
        <f t="shared" si="205"/>
        <v>12600</v>
      </c>
      <c r="P2656" s="4">
        <f t="shared" si="206"/>
        <v>0</v>
      </c>
      <c r="Q2656" s="3">
        <f t="shared" si="207"/>
        <v>12600</v>
      </c>
      <c r="R2656" t="str">
        <f t="shared" si="208"/>
        <v>Em atraso</v>
      </c>
      <c r="S2656" s="5">
        <f t="shared" si="209"/>
        <v>3</v>
      </c>
    </row>
    <row r="2657" spans="1:19" x14ac:dyDescent="0.25">
      <c r="A2657">
        <v>2656</v>
      </c>
      <c r="B2657" s="1">
        <v>43842</v>
      </c>
      <c r="C2657" s="1">
        <v>43842</v>
      </c>
      <c r="D2657" s="1">
        <v>43867</v>
      </c>
      <c r="E2657" s="1">
        <v>43867</v>
      </c>
      <c r="F2657">
        <v>1</v>
      </c>
      <c r="G2657">
        <v>9</v>
      </c>
      <c r="H2657">
        <v>512</v>
      </c>
      <c r="I2657" s="6">
        <v>0</v>
      </c>
      <c r="J2657">
        <v>2</v>
      </c>
      <c r="K2657" t="str">
        <f>_xlfn.XLOOKUP(fCompras!F2657,dComprador!$A$2:$A$7,dComprador!$B$2:$B$7)</f>
        <v>Alon</v>
      </c>
      <c r="L2657" t="str">
        <f>_xlfn.XLOOKUP(J2657,dFornecedor!$A$2:$A$6,dFornecedor!$B$2:$B$6)</f>
        <v>Minerva</v>
      </c>
      <c r="M2657" t="str">
        <f>_xlfn.XLOOKUP(G2657,dMateriaPrima!$A$2:$A$12,dMateriaPrima!$B$2:$B$12)</f>
        <v>Couro</v>
      </c>
      <c r="N2657" s="2">
        <f>_xlfn.XLOOKUP(G2657,dMateriaPrima!$A$2:$A$12,dMateriaPrima!$C$2:$C$12)</f>
        <v>4.4000000000000004</v>
      </c>
      <c r="O2657" s="3">
        <f t="shared" si="205"/>
        <v>2252.8000000000002</v>
      </c>
      <c r="P2657" s="4">
        <f t="shared" si="206"/>
        <v>0</v>
      </c>
      <c r="Q2657" s="3">
        <f t="shared" si="207"/>
        <v>2252.8000000000002</v>
      </c>
      <c r="R2657" t="str">
        <f t="shared" si="208"/>
        <v>No prazo</v>
      </c>
      <c r="S2657" s="5">
        <f t="shared" si="209"/>
        <v>0</v>
      </c>
    </row>
    <row r="2658" spans="1:19" x14ac:dyDescent="0.25">
      <c r="A2658">
        <v>2657</v>
      </c>
      <c r="B2658" s="1">
        <v>43843</v>
      </c>
      <c r="C2658" s="1">
        <v>43844</v>
      </c>
      <c r="D2658" s="1">
        <v>43852</v>
      </c>
      <c r="E2658" s="1">
        <v>43851</v>
      </c>
      <c r="F2658">
        <v>4</v>
      </c>
      <c r="G2658">
        <v>9</v>
      </c>
      <c r="H2658">
        <v>294</v>
      </c>
      <c r="I2658" s="6">
        <v>0</v>
      </c>
      <c r="J2658">
        <v>3</v>
      </c>
      <c r="K2658" t="str">
        <f>_xlfn.XLOOKUP(fCompras!F2658,dComprador!$A$2:$A$7,dComprador!$B$2:$B$7)</f>
        <v>Lira</v>
      </c>
      <c r="L2658" t="str">
        <f>_xlfn.XLOOKUP(J2658,dFornecedor!$A$2:$A$6,dFornecedor!$B$2:$B$6)</f>
        <v>StepUp</v>
      </c>
      <c r="M2658" t="str">
        <f>_xlfn.XLOOKUP(G2658,dMateriaPrima!$A$2:$A$12,dMateriaPrima!$B$2:$B$12)</f>
        <v>Couro</v>
      </c>
      <c r="N2658" s="2">
        <f>_xlfn.XLOOKUP(G2658,dMateriaPrima!$A$2:$A$12,dMateriaPrima!$C$2:$C$12)</f>
        <v>4.4000000000000004</v>
      </c>
      <c r="O2658" s="3">
        <f t="shared" si="205"/>
        <v>1293.6000000000001</v>
      </c>
      <c r="P2658" s="4">
        <f t="shared" si="206"/>
        <v>0</v>
      </c>
      <c r="Q2658" s="3">
        <f t="shared" si="207"/>
        <v>1293.6000000000001</v>
      </c>
      <c r="R2658" t="str">
        <f t="shared" si="208"/>
        <v>No prazo</v>
      </c>
      <c r="S2658" s="5">
        <f t="shared" si="209"/>
        <v>0</v>
      </c>
    </row>
    <row r="2659" spans="1:19" x14ac:dyDescent="0.25">
      <c r="A2659">
        <v>2658</v>
      </c>
      <c r="B2659" s="1">
        <v>43843</v>
      </c>
      <c r="C2659" s="1">
        <v>43851</v>
      </c>
      <c r="D2659" s="1">
        <v>43852</v>
      </c>
      <c r="E2659" s="1">
        <v>43855</v>
      </c>
      <c r="F2659">
        <v>4</v>
      </c>
      <c r="G2659">
        <v>11</v>
      </c>
      <c r="H2659">
        <v>36</v>
      </c>
      <c r="I2659" s="6">
        <v>0</v>
      </c>
      <c r="J2659">
        <v>2</v>
      </c>
      <c r="K2659" t="str">
        <f>_xlfn.XLOOKUP(fCompras!F2659,dComprador!$A$2:$A$7,dComprador!$B$2:$B$7)</f>
        <v>Lira</v>
      </c>
      <c r="L2659" t="str">
        <f>_xlfn.XLOOKUP(J2659,dFornecedor!$A$2:$A$6,dFornecedor!$B$2:$B$6)</f>
        <v>Minerva</v>
      </c>
      <c r="M2659" t="str">
        <f>_xlfn.XLOOKUP(G2659,dMateriaPrima!$A$2:$A$12,dMateriaPrima!$B$2:$B$12)</f>
        <v>Papel</v>
      </c>
      <c r="N2659" s="2">
        <f>_xlfn.XLOOKUP(G2659,dMateriaPrima!$A$2:$A$12,dMateriaPrima!$C$2:$C$12)</f>
        <v>9</v>
      </c>
      <c r="O2659" s="3">
        <f t="shared" si="205"/>
        <v>324</v>
      </c>
      <c r="P2659" s="4">
        <f t="shared" si="206"/>
        <v>0</v>
      </c>
      <c r="Q2659" s="3">
        <f t="shared" si="207"/>
        <v>324</v>
      </c>
      <c r="R2659" t="str">
        <f t="shared" si="208"/>
        <v>Em atraso</v>
      </c>
      <c r="S2659" s="5">
        <f t="shared" si="209"/>
        <v>3</v>
      </c>
    </row>
    <row r="2660" spans="1:19" x14ac:dyDescent="0.25">
      <c r="A2660">
        <v>2659</v>
      </c>
      <c r="B2660" s="1">
        <v>43843</v>
      </c>
      <c r="C2660" s="1">
        <v>43843</v>
      </c>
      <c r="D2660" s="1">
        <v>43851</v>
      </c>
      <c r="E2660" s="1">
        <v>43854</v>
      </c>
      <c r="F2660">
        <v>4</v>
      </c>
      <c r="G2660">
        <v>7</v>
      </c>
      <c r="H2660">
        <v>246</v>
      </c>
      <c r="I2660" s="6">
        <v>0</v>
      </c>
      <c r="J2660">
        <v>4</v>
      </c>
      <c r="K2660" t="str">
        <f>_xlfn.XLOOKUP(fCompras!F2660,dComprador!$A$2:$A$7,dComprador!$B$2:$B$7)</f>
        <v>Lira</v>
      </c>
      <c r="L2660" t="str">
        <f>_xlfn.XLOOKUP(J2660,dFornecedor!$A$2:$A$6,dFornecedor!$B$2:$B$6)</f>
        <v>AlphaOmega</v>
      </c>
      <c r="M2660" t="str">
        <f>_xlfn.XLOOKUP(G2660,dMateriaPrima!$A$2:$A$12,dMateriaPrima!$B$2:$B$12)</f>
        <v>Poliéster</v>
      </c>
      <c r="N2660" s="2">
        <f>_xlfn.XLOOKUP(G2660,dMateriaPrima!$A$2:$A$12,dMateriaPrima!$C$2:$C$12)</f>
        <v>8</v>
      </c>
      <c r="O2660" s="3">
        <f t="shared" si="205"/>
        <v>1968</v>
      </c>
      <c r="P2660" s="4">
        <f t="shared" si="206"/>
        <v>0</v>
      </c>
      <c r="Q2660" s="3">
        <f t="shared" si="207"/>
        <v>1968</v>
      </c>
      <c r="R2660" t="str">
        <f t="shared" si="208"/>
        <v>Em atraso</v>
      </c>
      <c r="S2660" s="5">
        <f t="shared" si="209"/>
        <v>3</v>
      </c>
    </row>
    <row r="2661" spans="1:19" x14ac:dyDescent="0.25">
      <c r="A2661">
        <v>2660</v>
      </c>
      <c r="B2661" s="1">
        <v>43843</v>
      </c>
      <c r="C2661" s="1">
        <v>43845</v>
      </c>
      <c r="D2661" s="1">
        <v>43854</v>
      </c>
      <c r="E2661" s="1">
        <v>43856</v>
      </c>
      <c r="F2661">
        <v>4</v>
      </c>
      <c r="G2661">
        <v>5</v>
      </c>
      <c r="H2661">
        <v>25</v>
      </c>
      <c r="I2661" s="6">
        <v>0</v>
      </c>
      <c r="J2661">
        <v>4</v>
      </c>
      <c r="K2661" t="str">
        <f>_xlfn.XLOOKUP(fCompras!F2661,dComprador!$A$2:$A$7,dComprador!$B$2:$B$7)</f>
        <v>Lira</v>
      </c>
      <c r="L2661" t="str">
        <f>_xlfn.XLOOKUP(J2661,dFornecedor!$A$2:$A$6,dFornecedor!$B$2:$B$6)</f>
        <v>AlphaOmega</v>
      </c>
      <c r="M2661" t="str">
        <f>_xlfn.XLOOKUP(G2661,dMateriaPrima!$A$2:$A$12,dMateriaPrima!$B$2:$B$12)</f>
        <v>Areia</v>
      </c>
      <c r="N2661" s="2">
        <f>_xlfn.XLOOKUP(G2661,dMateriaPrima!$A$2:$A$12,dMateriaPrima!$C$2:$C$12)</f>
        <v>3.59</v>
      </c>
      <c r="O2661" s="3">
        <f t="shared" si="205"/>
        <v>89.75</v>
      </c>
      <c r="P2661" s="4">
        <f t="shared" si="206"/>
        <v>0</v>
      </c>
      <c r="Q2661" s="3">
        <f t="shared" si="207"/>
        <v>89.75</v>
      </c>
      <c r="R2661" t="str">
        <f t="shared" si="208"/>
        <v>Em atraso</v>
      </c>
      <c r="S2661" s="5">
        <f t="shared" si="209"/>
        <v>2</v>
      </c>
    </row>
    <row r="2662" spans="1:19" x14ac:dyDescent="0.25">
      <c r="A2662">
        <v>2661</v>
      </c>
      <c r="B2662" s="1">
        <v>43843</v>
      </c>
      <c r="C2662" s="1">
        <v>43843</v>
      </c>
      <c r="D2662" s="1">
        <v>43859</v>
      </c>
      <c r="E2662" s="1">
        <v>43860</v>
      </c>
      <c r="F2662">
        <v>2</v>
      </c>
      <c r="G2662">
        <v>2</v>
      </c>
      <c r="H2662">
        <v>19</v>
      </c>
      <c r="I2662" s="6">
        <v>0</v>
      </c>
      <c r="J2662">
        <v>2</v>
      </c>
      <c r="K2662" t="str">
        <f>_xlfn.XLOOKUP(fCompras!F2662,dComprador!$A$2:$A$7,dComprador!$B$2:$B$7)</f>
        <v>João</v>
      </c>
      <c r="L2662" t="str">
        <f>_xlfn.XLOOKUP(J2662,dFornecedor!$A$2:$A$6,dFornecedor!$B$2:$B$6)</f>
        <v>Minerva</v>
      </c>
      <c r="M2662" t="str">
        <f>_xlfn.XLOOKUP(G2662,dMateriaPrima!$A$2:$A$12,dMateriaPrima!$B$2:$B$12)</f>
        <v>Chapa Metal</v>
      </c>
      <c r="N2662" s="2">
        <f>_xlfn.XLOOKUP(G2662,dMateriaPrima!$A$2:$A$12,dMateriaPrima!$C$2:$C$12)</f>
        <v>299.89999999999998</v>
      </c>
      <c r="O2662" s="3">
        <f t="shared" si="205"/>
        <v>5698.0999999999995</v>
      </c>
      <c r="P2662" s="4">
        <f t="shared" si="206"/>
        <v>0</v>
      </c>
      <c r="Q2662" s="3">
        <f t="shared" si="207"/>
        <v>5698.0999999999995</v>
      </c>
      <c r="R2662" t="str">
        <f t="shared" si="208"/>
        <v>Em atraso</v>
      </c>
      <c r="S2662" s="5">
        <f t="shared" si="209"/>
        <v>1</v>
      </c>
    </row>
    <row r="2663" spans="1:19" x14ac:dyDescent="0.25">
      <c r="A2663">
        <v>2662</v>
      </c>
      <c r="B2663" s="1">
        <v>43843</v>
      </c>
      <c r="C2663" s="1">
        <v>43843</v>
      </c>
      <c r="D2663" s="1">
        <v>43874</v>
      </c>
      <c r="E2663" s="1">
        <v>43876</v>
      </c>
      <c r="F2663">
        <v>1</v>
      </c>
      <c r="G2663">
        <v>1</v>
      </c>
      <c r="H2663">
        <v>397</v>
      </c>
      <c r="I2663" s="6">
        <v>0</v>
      </c>
      <c r="J2663">
        <v>4</v>
      </c>
      <c r="K2663" t="str">
        <f>_xlfn.XLOOKUP(fCompras!F2663,dComprador!$A$2:$A$7,dComprador!$B$2:$B$7)</f>
        <v>Alon</v>
      </c>
      <c r="L2663" t="str">
        <f>_xlfn.XLOOKUP(J2663,dFornecedor!$A$2:$A$6,dFornecedor!$B$2:$B$6)</f>
        <v>AlphaOmega</v>
      </c>
      <c r="M2663" t="str">
        <f>_xlfn.XLOOKUP(G2663,dMateriaPrima!$A$2:$A$12,dMateriaPrima!$B$2:$B$12)</f>
        <v>Tecido</v>
      </c>
      <c r="N2663" s="2">
        <f>_xlfn.XLOOKUP(G2663,dMateriaPrima!$A$2:$A$12,dMateriaPrima!$C$2:$C$12)</f>
        <v>18</v>
      </c>
      <c r="O2663" s="3">
        <f t="shared" si="205"/>
        <v>7146</v>
      </c>
      <c r="P2663" s="4">
        <f t="shared" si="206"/>
        <v>0</v>
      </c>
      <c r="Q2663" s="3">
        <f t="shared" si="207"/>
        <v>7146</v>
      </c>
      <c r="R2663" t="str">
        <f t="shared" si="208"/>
        <v>Em atraso</v>
      </c>
      <c r="S2663" s="5">
        <f t="shared" si="209"/>
        <v>2</v>
      </c>
    </row>
    <row r="2664" spans="1:19" x14ac:dyDescent="0.25">
      <c r="A2664">
        <v>2663</v>
      </c>
      <c r="B2664" s="1">
        <v>43844</v>
      </c>
      <c r="C2664" s="1">
        <v>43854</v>
      </c>
      <c r="D2664" s="1">
        <v>43854</v>
      </c>
      <c r="E2664" s="1">
        <v>43857</v>
      </c>
      <c r="F2664">
        <v>4</v>
      </c>
      <c r="G2664">
        <v>9</v>
      </c>
      <c r="H2664">
        <v>246</v>
      </c>
      <c r="I2664" s="6">
        <v>0</v>
      </c>
      <c r="J2664">
        <v>1</v>
      </c>
      <c r="K2664" t="str">
        <f>_xlfn.XLOOKUP(fCompras!F2664,dComprador!$A$2:$A$7,dComprador!$B$2:$B$7)</f>
        <v>Lira</v>
      </c>
      <c r="L2664" t="str">
        <f>_xlfn.XLOOKUP(J2664,dFornecedor!$A$2:$A$6,dFornecedor!$B$2:$B$6)</f>
        <v>NorthShore</v>
      </c>
      <c r="M2664" t="str">
        <f>_xlfn.XLOOKUP(G2664,dMateriaPrima!$A$2:$A$12,dMateriaPrima!$B$2:$B$12)</f>
        <v>Couro</v>
      </c>
      <c r="N2664" s="2">
        <f>_xlfn.XLOOKUP(G2664,dMateriaPrima!$A$2:$A$12,dMateriaPrima!$C$2:$C$12)</f>
        <v>4.4000000000000004</v>
      </c>
      <c r="O2664" s="3">
        <f t="shared" si="205"/>
        <v>1082.4000000000001</v>
      </c>
      <c r="P2664" s="4">
        <f t="shared" si="206"/>
        <v>0</v>
      </c>
      <c r="Q2664" s="3">
        <f t="shared" si="207"/>
        <v>1082.4000000000001</v>
      </c>
      <c r="R2664" t="str">
        <f t="shared" si="208"/>
        <v>Em atraso</v>
      </c>
      <c r="S2664" s="5">
        <f t="shared" si="209"/>
        <v>3</v>
      </c>
    </row>
    <row r="2665" spans="1:19" x14ac:dyDescent="0.25">
      <c r="A2665">
        <v>2664</v>
      </c>
      <c r="B2665" s="1">
        <v>43844</v>
      </c>
      <c r="C2665" s="1">
        <v>43845</v>
      </c>
      <c r="D2665" s="1">
        <v>43851</v>
      </c>
      <c r="E2665" s="1">
        <v>43847</v>
      </c>
      <c r="F2665">
        <v>4</v>
      </c>
      <c r="G2665">
        <v>7</v>
      </c>
      <c r="H2665">
        <v>516</v>
      </c>
      <c r="I2665" s="6">
        <v>0</v>
      </c>
      <c r="J2665">
        <v>3</v>
      </c>
      <c r="K2665" t="str">
        <f>_xlfn.XLOOKUP(fCompras!F2665,dComprador!$A$2:$A$7,dComprador!$B$2:$B$7)</f>
        <v>Lira</v>
      </c>
      <c r="L2665" t="str">
        <f>_xlfn.XLOOKUP(J2665,dFornecedor!$A$2:$A$6,dFornecedor!$B$2:$B$6)</f>
        <v>StepUp</v>
      </c>
      <c r="M2665" t="str">
        <f>_xlfn.XLOOKUP(G2665,dMateriaPrima!$A$2:$A$12,dMateriaPrima!$B$2:$B$12)</f>
        <v>Poliéster</v>
      </c>
      <c r="N2665" s="2">
        <f>_xlfn.XLOOKUP(G2665,dMateriaPrima!$A$2:$A$12,dMateriaPrima!$C$2:$C$12)</f>
        <v>8</v>
      </c>
      <c r="O2665" s="3">
        <f t="shared" si="205"/>
        <v>4128</v>
      </c>
      <c r="P2665" s="4">
        <f t="shared" si="206"/>
        <v>0</v>
      </c>
      <c r="Q2665" s="3">
        <f t="shared" si="207"/>
        <v>4128</v>
      </c>
      <c r="R2665" t="str">
        <f t="shared" si="208"/>
        <v>No prazo</v>
      </c>
      <c r="S2665" s="5">
        <f t="shared" si="209"/>
        <v>0</v>
      </c>
    </row>
    <row r="2666" spans="1:19" x14ac:dyDescent="0.25">
      <c r="A2666">
        <v>2665</v>
      </c>
      <c r="B2666" s="1">
        <v>43844</v>
      </c>
      <c r="C2666" s="1">
        <v>43845</v>
      </c>
      <c r="D2666" s="1">
        <v>43874</v>
      </c>
      <c r="E2666" s="1">
        <v>43879</v>
      </c>
      <c r="F2666">
        <v>1</v>
      </c>
      <c r="G2666">
        <v>1</v>
      </c>
      <c r="H2666">
        <v>391</v>
      </c>
      <c r="I2666" s="6">
        <v>0</v>
      </c>
      <c r="J2666">
        <v>4</v>
      </c>
      <c r="K2666" t="str">
        <f>_xlfn.XLOOKUP(fCompras!F2666,dComprador!$A$2:$A$7,dComprador!$B$2:$B$7)</f>
        <v>Alon</v>
      </c>
      <c r="L2666" t="str">
        <f>_xlfn.XLOOKUP(J2666,dFornecedor!$A$2:$A$6,dFornecedor!$B$2:$B$6)</f>
        <v>AlphaOmega</v>
      </c>
      <c r="M2666" t="str">
        <f>_xlfn.XLOOKUP(G2666,dMateriaPrima!$A$2:$A$12,dMateriaPrima!$B$2:$B$12)</f>
        <v>Tecido</v>
      </c>
      <c r="N2666" s="2">
        <f>_xlfn.XLOOKUP(G2666,dMateriaPrima!$A$2:$A$12,dMateriaPrima!$C$2:$C$12)</f>
        <v>18</v>
      </c>
      <c r="O2666" s="3">
        <f t="shared" si="205"/>
        <v>7038</v>
      </c>
      <c r="P2666" s="4">
        <f t="shared" si="206"/>
        <v>0</v>
      </c>
      <c r="Q2666" s="3">
        <f t="shared" si="207"/>
        <v>7038</v>
      </c>
      <c r="R2666" t="str">
        <f t="shared" si="208"/>
        <v>Em atraso</v>
      </c>
      <c r="S2666" s="5">
        <f t="shared" si="209"/>
        <v>5</v>
      </c>
    </row>
    <row r="2667" spans="1:19" x14ac:dyDescent="0.25">
      <c r="A2667">
        <v>2666</v>
      </c>
      <c r="B2667" s="1">
        <v>43844</v>
      </c>
      <c r="C2667" s="1">
        <v>43854</v>
      </c>
      <c r="D2667" s="1">
        <v>43857</v>
      </c>
      <c r="E2667" s="1">
        <v>43862</v>
      </c>
      <c r="F2667">
        <v>4</v>
      </c>
      <c r="G2667">
        <v>5</v>
      </c>
      <c r="H2667">
        <v>225</v>
      </c>
      <c r="I2667" s="6">
        <v>0</v>
      </c>
      <c r="J2667">
        <v>3</v>
      </c>
      <c r="K2667" t="str">
        <f>_xlfn.XLOOKUP(fCompras!F2667,dComprador!$A$2:$A$7,dComprador!$B$2:$B$7)</f>
        <v>Lira</v>
      </c>
      <c r="L2667" t="str">
        <f>_xlfn.XLOOKUP(J2667,dFornecedor!$A$2:$A$6,dFornecedor!$B$2:$B$6)</f>
        <v>StepUp</v>
      </c>
      <c r="M2667" t="str">
        <f>_xlfn.XLOOKUP(G2667,dMateriaPrima!$A$2:$A$12,dMateriaPrima!$B$2:$B$12)</f>
        <v>Areia</v>
      </c>
      <c r="N2667" s="2">
        <f>_xlfn.XLOOKUP(G2667,dMateriaPrima!$A$2:$A$12,dMateriaPrima!$C$2:$C$12)</f>
        <v>3.59</v>
      </c>
      <c r="O2667" s="3">
        <f t="shared" si="205"/>
        <v>807.75</v>
      </c>
      <c r="P2667" s="4">
        <f t="shared" si="206"/>
        <v>0</v>
      </c>
      <c r="Q2667" s="3">
        <f t="shared" si="207"/>
        <v>807.75</v>
      </c>
      <c r="R2667" t="str">
        <f t="shared" si="208"/>
        <v>Em atraso</v>
      </c>
      <c r="S2667" s="5">
        <f t="shared" si="209"/>
        <v>5</v>
      </c>
    </row>
    <row r="2668" spans="1:19" x14ac:dyDescent="0.25">
      <c r="A2668">
        <v>2667</v>
      </c>
      <c r="B2668" s="1">
        <v>43844</v>
      </c>
      <c r="C2668" s="1">
        <v>43855</v>
      </c>
      <c r="D2668" s="1">
        <v>43856</v>
      </c>
      <c r="E2668" s="1">
        <v>43860</v>
      </c>
      <c r="F2668">
        <v>4</v>
      </c>
      <c r="G2668">
        <v>7</v>
      </c>
      <c r="H2668">
        <v>80</v>
      </c>
      <c r="I2668" s="6">
        <v>0</v>
      </c>
      <c r="J2668">
        <v>1</v>
      </c>
      <c r="K2668" t="str">
        <f>_xlfn.XLOOKUP(fCompras!F2668,dComprador!$A$2:$A$7,dComprador!$B$2:$B$7)</f>
        <v>Lira</v>
      </c>
      <c r="L2668" t="str">
        <f>_xlfn.XLOOKUP(J2668,dFornecedor!$A$2:$A$6,dFornecedor!$B$2:$B$6)</f>
        <v>NorthShore</v>
      </c>
      <c r="M2668" t="str">
        <f>_xlfn.XLOOKUP(G2668,dMateriaPrima!$A$2:$A$12,dMateriaPrima!$B$2:$B$12)</f>
        <v>Poliéster</v>
      </c>
      <c r="N2668" s="2">
        <f>_xlfn.XLOOKUP(G2668,dMateriaPrima!$A$2:$A$12,dMateriaPrima!$C$2:$C$12)</f>
        <v>8</v>
      </c>
      <c r="O2668" s="3">
        <f t="shared" si="205"/>
        <v>640</v>
      </c>
      <c r="P2668" s="4">
        <f t="shared" si="206"/>
        <v>0</v>
      </c>
      <c r="Q2668" s="3">
        <f t="shared" si="207"/>
        <v>640</v>
      </c>
      <c r="R2668" t="str">
        <f t="shared" si="208"/>
        <v>Em atraso</v>
      </c>
      <c r="S2668" s="5">
        <f t="shared" si="209"/>
        <v>4</v>
      </c>
    </row>
    <row r="2669" spans="1:19" x14ac:dyDescent="0.25">
      <c r="A2669">
        <v>2668</v>
      </c>
      <c r="B2669" s="1">
        <v>43844</v>
      </c>
      <c r="C2669" s="1">
        <v>43853</v>
      </c>
      <c r="D2669" s="1">
        <v>43862</v>
      </c>
      <c r="E2669" s="1">
        <v>43866</v>
      </c>
      <c r="F2669">
        <v>1</v>
      </c>
      <c r="G2669">
        <v>1</v>
      </c>
      <c r="H2669">
        <v>42</v>
      </c>
      <c r="I2669" s="6">
        <v>0</v>
      </c>
      <c r="J2669">
        <v>3</v>
      </c>
      <c r="K2669" t="str">
        <f>_xlfn.XLOOKUP(fCompras!F2669,dComprador!$A$2:$A$7,dComprador!$B$2:$B$7)</f>
        <v>Alon</v>
      </c>
      <c r="L2669" t="str">
        <f>_xlfn.XLOOKUP(J2669,dFornecedor!$A$2:$A$6,dFornecedor!$B$2:$B$6)</f>
        <v>StepUp</v>
      </c>
      <c r="M2669" t="str">
        <f>_xlfn.XLOOKUP(G2669,dMateriaPrima!$A$2:$A$12,dMateriaPrima!$B$2:$B$12)</f>
        <v>Tecido</v>
      </c>
      <c r="N2669" s="2">
        <f>_xlfn.XLOOKUP(G2669,dMateriaPrima!$A$2:$A$12,dMateriaPrima!$C$2:$C$12)</f>
        <v>18</v>
      </c>
      <c r="O2669" s="3">
        <f t="shared" si="205"/>
        <v>756</v>
      </c>
      <c r="P2669" s="4">
        <f t="shared" si="206"/>
        <v>0</v>
      </c>
      <c r="Q2669" s="3">
        <f t="shared" si="207"/>
        <v>756</v>
      </c>
      <c r="R2669" t="str">
        <f t="shared" si="208"/>
        <v>Em atraso</v>
      </c>
      <c r="S2669" s="5">
        <f t="shared" si="209"/>
        <v>4</v>
      </c>
    </row>
    <row r="2670" spans="1:19" x14ac:dyDescent="0.25">
      <c r="A2670">
        <v>2669</v>
      </c>
      <c r="B2670" s="1">
        <v>43844</v>
      </c>
      <c r="C2670" s="1">
        <v>43845</v>
      </c>
      <c r="D2670" s="1">
        <v>43865</v>
      </c>
      <c r="E2670" s="1">
        <v>43866</v>
      </c>
      <c r="F2670">
        <v>1</v>
      </c>
      <c r="G2670">
        <v>7</v>
      </c>
      <c r="H2670">
        <v>308</v>
      </c>
      <c r="I2670" s="6">
        <v>0</v>
      </c>
      <c r="J2670">
        <v>4</v>
      </c>
      <c r="K2670" t="str">
        <f>_xlfn.XLOOKUP(fCompras!F2670,dComprador!$A$2:$A$7,dComprador!$B$2:$B$7)</f>
        <v>Alon</v>
      </c>
      <c r="L2670" t="str">
        <f>_xlfn.XLOOKUP(J2670,dFornecedor!$A$2:$A$6,dFornecedor!$B$2:$B$6)</f>
        <v>AlphaOmega</v>
      </c>
      <c r="M2670" t="str">
        <f>_xlfn.XLOOKUP(G2670,dMateriaPrima!$A$2:$A$12,dMateriaPrima!$B$2:$B$12)</f>
        <v>Poliéster</v>
      </c>
      <c r="N2670" s="2">
        <f>_xlfn.XLOOKUP(G2670,dMateriaPrima!$A$2:$A$12,dMateriaPrima!$C$2:$C$12)</f>
        <v>8</v>
      </c>
      <c r="O2670" s="3">
        <f t="shared" si="205"/>
        <v>2464</v>
      </c>
      <c r="P2670" s="4">
        <f t="shared" si="206"/>
        <v>0</v>
      </c>
      <c r="Q2670" s="3">
        <f t="shared" si="207"/>
        <v>2464</v>
      </c>
      <c r="R2670" t="str">
        <f t="shared" si="208"/>
        <v>Em atraso</v>
      </c>
      <c r="S2670" s="5">
        <f t="shared" si="209"/>
        <v>1</v>
      </c>
    </row>
    <row r="2671" spans="1:19" x14ac:dyDescent="0.25">
      <c r="A2671">
        <v>2670</v>
      </c>
      <c r="B2671" s="1">
        <v>43844</v>
      </c>
      <c r="C2671" s="1">
        <v>43845</v>
      </c>
      <c r="D2671" s="1">
        <v>43857</v>
      </c>
      <c r="E2671" s="1">
        <v>43860</v>
      </c>
      <c r="F2671">
        <v>2</v>
      </c>
      <c r="G2671">
        <v>9</v>
      </c>
      <c r="H2671">
        <v>126</v>
      </c>
      <c r="I2671" s="6">
        <v>0</v>
      </c>
      <c r="J2671">
        <v>3</v>
      </c>
      <c r="K2671" t="str">
        <f>_xlfn.XLOOKUP(fCompras!F2671,dComprador!$A$2:$A$7,dComprador!$B$2:$B$7)</f>
        <v>João</v>
      </c>
      <c r="L2671" t="str">
        <f>_xlfn.XLOOKUP(J2671,dFornecedor!$A$2:$A$6,dFornecedor!$B$2:$B$6)</f>
        <v>StepUp</v>
      </c>
      <c r="M2671" t="str">
        <f>_xlfn.XLOOKUP(G2671,dMateriaPrima!$A$2:$A$12,dMateriaPrima!$B$2:$B$12)</f>
        <v>Couro</v>
      </c>
      <c r="N2671" s="2">
        <f>_xlfn.XLOOKUP(G2671,dMateriaPrima!$A$2:$A$12,dMateriaPrima!$C$2:$C$12)</f>
        <v>4.4000000000000004</v>
      </c>
      <c r="O2671" s="3">
        <f t="shared" si="205"/>
        <v>554.40000000000009</v>
      </c>
      <c r="P2671" s="4">
        <f t="shared" si="206"/>
        <v>0</v>
      </c>
      <c r="Q2671" s="3">
        <f t="shared" si="207"/>
        <v>554.40000000000009</v>
      </c>
      <c r="R2671" t="str">
        <f t="shared" si="208"/>
        <v>Em atraso</v>
      </c>
      <c r="S2671" s="5">
        <f t="shared" si="209"/>
        <v>3</v>
      </c>
    </row>
    <row r="2672" spans="1:19" x14ac:dyDescent="0.25">
      <c r="A2672">
        <v>2671</v>
      </c>
      <c r="B2672" s="1">
        <v>43844</v>
      </c>
      <c r="C2672" s="1">
        <v>43850</v>
      </c>
      <c r="D2672" s="1">
        <v>43864</v>
      </c>
      <c r="E2672" s="1">
        <v>43866</v>
      </c>
      <c r="F2672">
        <v>1</v>
      </c>
      <c r="G2672">
        <v>10</v>
      </c>
      <c r="H2672">
        <v>165</v>
      </c>
      <c r="I2672" s="6">
        <v>0</v>
      </c>
      <c r="J2672">
        <v>1</v>
      </c>
      <c r="K2672" t="str">
        <f>_xlfn.XLOOKUP(fCompras!F2672,dComprador!$A$2:$A$7,dComprador!$B$2:$B$7)</f>
        <v>Alon</v>
      </c>
      <c r="L2672" t="str">
        <f>_xlfn.XLOOKUP(J2672,dFornecedor!$A$2:$A$6,dFornecedor!$B$2:$B$6)</f>
        <v>NorthShore</v>
      </c>
      <c r="M2672" t="str">
        <f>_xlfn.XLOOKUP(G2672,dMateriaPrima!$A$2:$A$12,dMateriaPrima!$B$2:$B$12)</f>
        <v>Pedra Britada</v>
      </c>
      <c r="N2672" s="2">
        <f>_xlfn.XLOOKUP(G2672,dMateriaPrima!$A$2:$A$12,dMateriaPrima!$C$2:$C$12)</f>
        <v>56</v>
      </c>
      <c r="O2672" s="3">
        <f t="shared" si="205"/>
        <v>9240</v>
      </c>
      <c r="P2672" s="4">
        <f t="shared" si="206"/>
        <v>0</v>
      </c>
      <c r="Q2672" s="3">
        <f t="shared" si="207"/>
        <v>9240</v>
      </c>
      <c r="R2672" t="str">
        <f t="shared" si="208"/>
        <v>Em atraso</v>
      </c>
      <c r="S2672" s="5">
        <f t="shared" si="209"/>
        <v>2</v>
      </c>
    </row>
    <row r="2673" spans="1:19" x14ac:dyDescent="0.25">
      <c r="A2673">
        <v>2672</v>
      </c>
      <c r="B2673" s="1">
        <v>43845</v>
      </c>
      <c r="C2673" s="1">
        <v>43845</v>
      </c>
      <c r="D2673" s="1">
        <v>43852</v>
      </c>
      <c r="E2673" s="1">
        <v>43855</v>
      </c>
      <c r="F2673">
        <v>4</v>
      </c>
      <c r="G2673">
        <v>9</v>
      </c>
      <c r="H2673">
        <v>539</v>
      </c>
      <c r="I2673" s="6">
        <v>0</v>
      </c>
      <c r="J2673">
        <v>2</v>
      </c>
      <c r="K2673" t="str">
        <f>_xlfn.XLOOKUP(fCompras!F2673,dComprador!$A$2:$A$7,dComprador!$B$2:$B$7)</f>
        <v>Lira</v>
      </c>
      <c r="L2673" t="str">
        <f>_xlfn.XLOOKUP(J2673,dFornecedor!$A$2:$A$6,dFornecedor!$B$2:$B$6)</f>
        <v>Minerva</v>
      </c>
      <c r="M2673" t="str">
        <f>_xlfn.XLOOKUP(G2673,dMateriaPrima!$A$2:$A$12,dMateriaPrima!$B$2:$B$12)</f>
        <v>Couro</v>
      </c>
      <c r="N2673" s="2">
        <f>_xlfn.XLOOKUP(G2673,dMateriaPrima!$A$2:$A$12,dMateriaPrima!$C$2:$C$12)</f>
        <v>4.4000000000000004</v>
      </c>
      <c r="O2673" s="3">
        <f t="shared" si="205"/>
        <v>2371.6000000000004</v>
      </c>
      <c r="P2673" s="4">
        <f t="shared" si="206"/>
        <v>0</v>
      </c>
      <c r="Q2673" s="3">
        <f t="shared" si="207"/>
        <v>2371.6000000000004</v>
      </c>
      <c r="R2673" t="str">
        <f t="shared" si="208"/>
        <v>Em atraso</v>
      </c>
      <c r="S2673" s="5">
        <f t="shared" si="209"/>
        <v>3</v>
      </c>
    </row>
    <row r="2674" spans="1:19" x14ac:dyDescent="0.25">
      <c r="A2674">
        <v>2673</v>
      </c>
      <c r="B2674" s="1">
        <v>43845</v>
      </c>
      <c r="C2674" s="1">
        <v>43847</v>
      </c>
      <c r="D2674" s="1">
        <v>43851</v>
      </c>
      <c r="E2674" s="1">
        <v>43855</v>
      </c>
      <c r="F2674">
        <v>4</v>
      </c>
      <c r="G2674">
        <v>9</v>
      </c>
      <c r="H2674">
        <v>614</v>
      </c>
      <c r="I2674" s="6">
        <v>0</v>
      </c>
      <c r="J2674">
        <v>3</v>
      </c>
      <c r="K2674" t="str">
        <f>_xlfn.XLOOKUP(fCompras!F2674,dComprador!$A$2:$A$7,dComprador!$B$2:$B$7)</f>
        <v>Lira</v>
      </c>
      <c r="L2674" t="str">
        <f>_xlfn.XLOOKUP(J2674,dFornecedor!$A$2:$A$6,dFornecedor!$B$2:$B$6)</f>
        <v>StepUp</v>
      </c>
      <c r="M2674" t="str">
        <f>_xlfn.XLOOKUP(G2674,dMateriaPrima!$A$2:$A$12,dMateriaPrima!$B$2:$B$12)</f>
        <v>Couro</v>
      </c>
      <c r="N2674" s="2">
        <f>_xlfn.XLOOKUP(G2674,dMateriaPrima!$A$2:$A$12,dMateriaPrima!$C$2:$C$12)</f>
        <v>4.4000000000000004</v>
      </c>
      <c r="O2674" s="3">
        <f t="shared" si="205"/>
        <v>2701.6000000000004</v>
      </c>
      <c r="P2674" s="4">
        <f t="shared" si="206"/>
        <v>0</v>
      </c>
      <c r="Q2674" s="3">
        <f t="shared" si="207"/>
        <v>2701.6000000000004</v>
      </c>
      <c r="R2674" t="str">
        <f t="shared" si="208"/>
        <v>Em atraso</v>
      </c>
      <c r="S2674" s="5">
        <f t="shared" si="209"/>
        <v>4</v>
      </c>
    </row>
    <row r="2675" spans="1:19" x14ac:dyDescent="0.25">
      <c r="A2675">
        <v>2674</v>
      </c>
      <c r="B2675" s="1">
        <v>43845</v>
      </c>
      <c r="C2675" s="1">
        <v>43849</v>
      </c>
      <c r="D2675" s="1">
        <v>43852</v>
      </c>
      <c r="E2675" s="1">
        <v>43854</v>
      </c>
      <c r="F2675">
        <v>4</v>
      </c>
      <c r="G2675">
        <v>7</v>
      </c>
      <c r="H2675">
        <v>71</v>
      </c>
      <c r="I2675" s="6">
        <v>0</v>
      </c>
      <c r="J2675">
        <v>1</v>
      </c>
      <c r="K2675" t="str">
        <f>_xlfn.XLOOKUP(fCompras!F2675,dComprador!$A$2:$A$7,dComprador!$B$2:$B$7)</f>
        <v>Lira</v>
      </c>
      <c r="L2675" t="str">
        <f>_xlfn.XLOOKUP(J2675,dFornecedor!$A$2:$A$6,dFornecedor!$B$2:$B$6)</f>
        <v>NorthShore</v>
      </c>
      <c r="M2675" t="str">
        <f>_xlfn.XLOOKUP(G2675,dMateriaPrima!$A$2:$A$12,dMateriaPrima!$B$2:$B$12)</f>
        <v>Poliéster</v>
      </c>
      <c r="N2675" s="2">
        <f>_xlfn.XLOOKUP(G2675,dMateriaPrima!$A$2:$A$12,dMateriaPrima!$C$2:$C$12)</f>
        <v>8</v>
      </c>
      <c r="O2675" s="3">
        <f t="shared" si="205"/>
        <v>568</v>
      </c>
      <c r="P2675" s="4">
        <f t="shared" si="206"/>
        <v>0</v>
      </c>
      <c r="Q2675" s="3">
        <f t="shared" si="207"/>
        <v>568</v>
      </c>
      <c r="R2675" t="str">
        <f t="shared" si="208"/>
        <v>Em atraso</v>
      </c>
      <c r="S2675" s="5">
        <f t="shared" si="209"/>
        <v>2</v>
      </c>
    </row>
    <row r="2676" spans="1:19" x14ac:dyDescent="0.25">
      <c r="A2676">
        <v>2675</v>
      </c>
      <c r="B2676" s="1">
        <v>43845</v>
      </c>
      <c r="C2676" s="1">
        <v>43845</v>
      </c>
      <c r="D2676" s="1">
        <v>43855</v>
      </c>
      <c r="E2676" s="1">
        <v>43857</v>
      </c>
      <c r="F2676">
        <v>4</v>
      </c>
      <c r="G2676">
        <v>6</v>
      </c>
      <c r="H2676">
        <v>95</v>
      </c>
      <c r="I2676" s="6">
        <v>0</v>
      </c>
      <c r="J2676">
        <v>4</v>
      </c>
      <c r="K2676" t="str">
        <f>_xlfn.XLOOKUP(fCompras!F2676,dComprador!$A$2:$A$7,dComprador!$B$2:$B$7)</f>
        <v>Lira</v>
      </c>
      <c r="L2676" t="str">
        <f>_xlfn.XLOOKUP(J2676,dFornecedor!$A$2:$A$6,dFornecedor!$B$2:$B$6)</f>
        <v>AlphaOmega</v>
      </c>
      <c r="M2676" t="str">
        <f>_xlfn.XLOOKUP(G2676,dMateriaPrima!$A$2:$A$12,dMateriaPrima!$B$2:$B$12)</f>
        <v>Fio Algodão</v>
      </c>
      <c r="N2676" s="2">
        <f>_xlfn.XLOOKUP(G2676,dMateriaPrima!$A$2:$A$12,dMateriaPrima!$C$2:$C$12)</f>
        <v>55.9</v>
      </c>
      <c r="O2676" s="3">
        <f t="shared" si="205"/>
        <v>5310.5</v>
      </c>
      <c r="P2676" s="4">
        <f t="shared" si="206"/>
        <v>0</v>
      </c>
      <c r="Q2676" s="3">
        <f t="shared" si="207"/>
        <v>5310.5</v>
      </c>
      <c r="R2676" t="str">
        <f t="shared" si="208"/>
        <v>Em atraso</v>
      </c>
      <c r="S2676" s="5">
        <f t="shared" si="209"/>
        <v>2</v>
      </c>
    </row>
    <row r="2677" spans="1:19" x14ac:dyDescent="0.25">
      <c r="A2677">
        <v>2676</v>
      </c>
      <c r="B2677" s="1">
        <v>43845</v>
      </c>
      <c r="C2677" s="1">
        <v>43852</v>
      </c>
      <c r="D2677" s="1">
        <v>43854</v>
      </c>
      <c r="E2677" s="1">
        <v>43853</v>
      </c>
      <c r="F2677">
        <v>4</v>
      </c>
      <c r="G2677">
        <v>4</v>
      </c>
      <c r="H2677">
        <v>203</v>
      </c>
      <c r="I2677" s="6">
        <v>0</v>
      </c>
      <c r="J2677">
        <v>1</v>
      </c>
      <c r="K2677" t="str">
        <f>_xlfn.XLOOKUP(fCompras!F2677,dComprador!$A$2:$A$7,dComprador!$B$2:$B$7)</f>
        <v>Lira</v>
      </c>
      <c r="L2677" t="str">
        <f>_xlfn.XLOOKUP(J2677,dFornecedor!$A$2:$A$6,dFornecedor!$B$2:$B$6)</f>
        <v>NorthShore</v>
      </c>
      <c r="M2677" t="str">
        <f>_xlfn.XLOOKUP(G2677,dMateriaPrima!$A$2:$A$12,dMateriaPrima!$B$2:$B$12)</f>
        <v>Madeira</v>
      </c>
      <c r="N2677" s="2">
        <f>_xlfn.XLOOKUP(G2677,dMateriaPrima!$A$2:$A$12,dMateriaPrima!$C$2:$C$12)</f>
        <v>168</v>
      </c>
      <c r="O2677" s="3">
        <f t="shared" si="205"/>
        <v>34104</v>
      </c>
      <c r="P2677" s="4">
        <f t="shared" si="206"/>
        <v>0</v>
      </c>
      <c r="Q2677" s="3">
        <f t="shared" si="207"/>
        <v>34104</v>
      </c>
      <c r="R2677" t="str">
        <f t="shared" si="208"/>
        <v>No prazo</v>
      </c>
      <c r="S2677" s="5">
        <f t="shared" si="209"/>
        <v>0</v>
      </c>
    </row>
    <row r="2678" spans="1:19" x14ac:dyDescent="0.25">
      <c r="A2678">
        <v>2677</v>
      </c>
      <c r="B2678" s="1">
        <v>43845</v>
      </c>
      <c r="C2678" s="1">
        <v>43845</v>
      </c>
      <c r="D2678" s="1">
        <v>43864</v>
      </c>
      <c r="E2678" s="1">
        <v>43864</v>
      </c>
      <c r="F2678">
        <v>1</v>
      </c>
      <c r="G2678">
        <v>9</v>
      </c>
      <c r="H2678">
        <v>7</v>
      </c>
      <c r="I2678" s="6">
        <v>0</v>
      </c>
      <c r="J2678">
        <v>2</v>
      </c>
      <c r="K2678" t="str">
        <f>_xlfn.XLOOKUP(fCompras!F2678,dComprador!$A$2:$A$7,dComprador!$B$2:$B$7)</f>
        <v>Alon</v>
      </c>
      <c r="L2678" t="str">
        <f>_xlfn.XLOOKUP(J2678,dFornecedor!$A$2:$A$6,dFornecedor!$B$2:$B$6)</f>
        <v>Minerva</v>
      </c>
      <c r="M2678" t="str">
        <f>_xlfn.XLOOKUP(G2678,dMateriaPrima!$A$2:$A$12,dMateriaPrima!$B$2:$B$12)</f>
        <v>Couro</v>
      </c>
      <c r="N2678" s="2">
        <f>_xlfn.XLOOKUP(G2678,dMateriaPrima!$A$2:$A$12,dMateriaPrima!$C$2:$C$12)</f>
        <v>4.4000000000000004</v>
      </c>
      <c r="O2678" s="3">
        <f t="shared" si="205"/>
        <v>30.800000000000004</v>
      </c>
      <c r="P2678" s="4">
        <f t="shared" si="206"/>
        <v>0</v>
      </c>
      <c r="Q2678" s="3">
        <f t="shared" si="207"/>
        <v>30.800000000000004</v>
      </c>
      <c r="R2678" t="str">
        <f t="shared" si="208"/>
        <v>No prazo</v>
      </c>
      <c r="S2678" s="5">
        <f t="shared" si="209"/>
        <v>0</v>
      </c>
    </row>
    <row r="2679" spans="1:19" x14ac:dyDescent="0.25">
      <c r="A2679">
        <v>2678</v>
      </c>
      <c r="B2679" s="1">
        <v>43845</v>
      </c>
      <c r="C2679" s="1">
        <v>43851</v>
      </c>
      <c r="D2679" s="1">
        <v>43864</v>
      </c>
      <c r="E2679" s="1">
        <v>43865</v>
      </c>
      <c r="F2679">
        <v>1</v>
      </c>
      <c r="G2679">
        <v>4</v>
      </c>
      <c r="H2679">
        <v>445</v>
      </c>
      <c r="I2679" s="6">
        <v>0</v>
      </c>
      <c r="J2679">
        <v>3</v>
      </c>
      <c r="K2679" t="str">
        <f>_xlfn.XLOOKUP(fCompras!F2679,dComprador!$A$2:$A$7,dComprador!$B$2:$B$7)</f>
        <v>Alon</v>
      </c>
      <c r="L2679" t="str">
        <f>_xlfn.XLOOKUP(J2679,dFornecedor!$A$2:$A$6,dFornecedor!$B$2:$B$6)</f>
        <v>StepUp</v>
      </c>
      <c r="M2679" t="str">
        <f>_xlfn.XLOOKUP(G2679,dMateriaPrima!$A$2:$A$12,dMateriaPrima!$B$2:$B$12)</f>
        <v>Madeira</v>
      </c>
      <c r="N2679" s="2">
        <f>_xlfn.XLOOKUP(G2679,dMateriaPrima!$A$2:$A$12,dMateriaPrima!$C$2:$C$12)</f>
        <v>168</v>
      </c>
      <c r="O2679" s="3">
        <f t="shared" si="205"/>
        <v>74760</v>
      </c>
      <c r="P2679" s="4">
        <f t="shared" si="206"/>
        <v>0</v>
      </c>
      <c r="Q2679" s="3">
        <f t="shared" si="207"/>
        <v>74760</v>
      </c>
      <c r="R2679" t="str">
        <f t="shared" si="208"/>
        <v>Em atraso</v>
      </c>
      <c r="S2679" s="5">
        <f t="shared" si="209"/>
        <v>1</v>
      </c>
    </row>
    <row r="2680" spans="1:19" x14ac:dyDescent="0.25">
      <c r="A2680">
        <v>2679</v>
      </c>
      <c r="B2680" s="1">
        <v>43845</v>
      </c>
      <c r="C2680" s="1">
        <v>43845</v>
      </c>
      <c r="D2680" s="1">
        <v>43866</v>
      </c>
      <c r="E2680" s="1">
        <v>43866</v>
      </c>
      <c r="F2680">
        <v>1</v>
      </c>
      <c r="G2680">
        <v>6</v>
      </c>
      <c r="H2680">
        <v>14</v>
      </c>
      <c r="I2680" s="6">
        <v>0</v>
      </c>
      <c r="J2680">
        <v>2</v>
      </c>
      <c r="K2680" t="str">
        <f>_xlfn.XLOOKUP(fCompras!F2680,dComprador!$A$2:$A$7,dComprador!$B$2:$B$7)</f>
        <v>Alon</v>
      </c>
      <c r="L2680" t="str">
        <f>_xlfn.XLOOKUP(J2680,dFornecedor!$A$2:$A$6,dFornecedor!$B$2:$B$6)</f>
        <v>Minerva</v>
      </c>
      <c r="M2680" t="str">
        <f>_xlfn.XLOOKUP(G2680,dMateriaPrima!$A$2:$A$12,dMateriaPrima!$B$2:$B$12)</f>
        <v>Fio Algodão</v>
      </c>
      <c r="N2680" s="2">
        <f>_xlfn.XLOOKUP(G2680,dMateriaPrima!$A$2:$A$12,dMateriaPrima!$C$2:$C$12)</f>
        <v>55.9</v>
      </c>
      <c r="O2680" s="3">
        <f t="shared" si="205"/>
        <v>782.6</v>
      </c>
      <c r="P2680" s="4">
        <f t="shared" si="206"/>
        <v>0</v>
      </c>
      <c r="Q2680" s="3">
        <f t="shared" si="207"/>
        <v>782.6</v>
      </c>
      <c r="R2680" t="str">
        <f t="shared" si="208"/>
        <v>No prazo</v>
      </c>
      <c r="S2680" s="5">
        <f t="shared" si="209"/>
        <v>0</v>
      </c>
    </row>
    <row r="2681" spans="1:19" x14ac:dyDescent="0.25">
      <c r="A2681">
        <v>2680</v>
      </c>
      <c r="B2681" s="1">
        <v>43846</v>
      </c>
      <c r="C2681" s="1">
        <v>43851</v>
      </c>
      <c r="D2681" s="1">
        <v>43857</v>
      </c>
      <c r="E2681" s="1">
        <v>43859</v>
      </c>
      <c r="F2681">
        <v>4</v>
      </c>
      <c r="G2681">
        <v>9</v>
      </c>
      <c r="H2681">
        <v>51</v>
      </c>
      <c r="I2681" s="6">
        <v>0</v>
      </c>
      <c r="J2681">
        <v>5</v>
      </c>
      <c r="K2681" t="str">
        <f>_xlfn.XLOOKUP(fCompras!F2681,dComprador!$A$2:$A$7,dComprador!$B$2:$B$7)</f>
        <v>Lira</v>
      </c>
      <c r="L2681" t="str">
        <f>_xlfn.XLOOKUP(J2681,dFornecedor!$A$2:$A$6,dFornecedor!$B$2:$B$6)</f>
        <v>Atlas</v>
      </c>
      <c r="M2681" t="str">
        <f>_xlfn.XLOOKUP(G2681,dMateriaPrima!$A$2:$A$12,dMateriaPrima!$B$2:$B$12)</f>
        <v>Couro</v>
      </c>
      <c r="N2681" s="2">
        <f>_xlfn.XLOOKUP(G2681,dMateriaPrima!$A$2:$A$12,dMateriaPrima!$C$2:$C$12)</f>
        <v>4.4000000000000004</v>
      </c>
      <c r="O2681" s="3">
        <f t="shared" si="205"/>
        <v>224.4</v>
      </c>
      <c r="P2681" s="4">
        <f t="shared" si="206"/>
        <v>0</v>
      </c>
      <c r="Q2681" s="3">
        <f t="shared" si="207"/>
        <v>224.4</v>
      </c>
      <c r="R2681" t="str">
        <f t="shared" si="208"/>
        <v>Em atraso</v>
      </c>
      <c r="S2681" s="5">
        <f t="shared" si="209"/>
        <v>2</v>
      </c>
    </row>
    <row r="2682" spans="1:19" x14ac:dyDescent="0.25">
      <c r="A2682">
        <v>2681</v>
      </c>
      <c r="B2682" s="1">
        <v>43846</v>
      </c>
      <c r="C2682" s="1">
        <v>43851</v>
      </c>
      <c r="D2682" s="1">
        <v>43852</v>
      </c>
      <c r="E2682" s="1">
        <v>43853</v>
      </c>
      <c r="F2682">
        <v>4</v>
      </c>
      <c r="G2682">
        <v>10</v>
      </c>
      <c r="H2682">
        <v>196</v>
      </c>
      <c r="I2682" s="6">
        <v>0</v>
      </c>
      <c r="J2682">
        <v>2</v>
      </c>
      <c r="K2682" t="str">
        <f>_xlfn.XLOOKUP(fCompras!F2682,dComprador!$A$2:$A$7,dComprador!$B$2:$B$7)</f>
        <v>Lira</v>
      </c>
      <c r="L2682" t="str">
        <f>_xlfn.XLOOKUP(J2682,dFornecedor!$A$2:$A$6,dFornecedor!$B$2:$B$6)</f>
        <v>Minerva</v>
      </c>
      <c r="M2682" t="str">
        <f>_xlfn.XLOOKUP(G2682,dMateriaPrima!$A$2:$A$12,dMateriaPrima!$B$2:$B$12)</f>
        <v>Pedra Britada</v>
      </c>
      <c r="N2682" s="2">
        <f>_xlfn.XLOOKUP(G2682,dMateriaPrima!$A$2:$A$12,dMateriaPrima!$C$2:$C$12)</f>
        <v>56</v>
      </c>
      <c r="O2682" s="3">
        <f t="shared" si="205"/>
        <v>10976</v>
      </c>
      <c r="P2682" s="4">
        <f t="shared" si="206"/>
        <v>0</v>
      </c>
      <c r="Q2682" s="3">
        <f t="shared" si="207"/>
        <v>10976</v>
      </c>
      <c r="R2682" t="str">
        <f t="shared" si="208"/>
        <v>Em atraso</v>
      </c>
      <c r="S2682" s="5">
        <f t="shared" si="209"/>
        <v>1</v>
      </c>
    </row>
    <row r="2683" spans="1:19" x14ac:dyDescent="0.25">
      <c r="A2683">
        <v>2682</v>
      </c>
      <c r="B2683" s="1">
        <v>43846</v>
      </c>
      <c r="C2683" s="1">
        <v>43846</v>
      </c>
      <c r="D2683" s="1">
        <v>43854</v>
      </c>
      <c r="E2683" s="1">
        <v>43855</v>
      </c>
      <c r="F2683">
        <v>4</v>
      </c>
      <c r="G2683">
        <v>1</v>
      </c>
      <c r="H2683">
        <v>257</v>
      </c>
      <c r="I2683" s="6">
        <v>0</v>
      </c>
      <c r="J2683">
        <v>2</v>
      </c>
      <c r="K2683" t="str">
        <f>_xlfn.XLOOKUP(fCompras!F2683,dComprador!$A$2:$A$7,dComprador!$B$2:$B$7)</f>
        <v>Lira</v>
      </c>
      <c r="L2683" t="str">
        <f>_xlfn.XLOOKUP(J2683,dFornecedor!$A$2:$A$6,dFornecedor!$B$2:$B$6)</f>
        <v>Minerva</v>
      </c>
      <c r="M2683" t="str">
        <f>_xlfn.XLOOKUP(G2683,dMateriaPrima!$A$2:$A$12,dMateriaPrima!$B$2:$B$12)</f>
        <v>Tecido</v>
      </c>
      <c r="N2683" s="2">
        <f>_xlfn.XLOOKUP(G2683,dMateriaPrima!$A$2:$A$12,dMateriaPrima!$C$2:$C$12)</f>
        <v>18</v>
      </c>
      <c r="O2683" s="3">
        <f t="shared" si="205"/>
        <v>4626</v>
      </c>
      <c r="P2683" s="4">
        <f t="shared" si="206"/>
        <v>0</v>
      </c>
      <c r="Q2683" s="3">
        <f t="shared" si="207"/>
        <v>4626</v>
      </c>
      <c r="R2683" t="str">
        <f t="shared" si="208"/>
        <v>Em atraso</v>
      </c>
      <c r="S2683" s="5">
        <f t="shared" si="209"/>
        <v>1</v>
      </c>
    </row>
    <row r="2684" spans="1:19" x14ac:dyDescent="0.25">
      <c r="A2684">
        <v>2683</v>
      </c>
      <c r="B2684" s="1">
        <v>43846</v>
      </c>
      <c r="C2684" s="1">
        <v>43847</v>
      </c>
      <c r="D2684" s="1">
        <v>43866</v>
      </c>
      <c r="E2684" s="1">
        <v>43869</v>
      </c>
      <c r="F2684">
        <v>1</v>
      </c>
      <c r="G2684">
        <v>5</v>
      </c>
      <c r="H2684">
        <v>524</v>
      </c>
      <c r="I2684" s="6">
        <v>0</v>
      </c>
      <c r="J2684">
        <v>3</v>
      </c>
      <c r="K2684" t="str">
        <f>_xlfn.XLOOKUP(fCompras!F2684,dComprador!$A$2:$A$7,dComprador!$B$2:$B$7)</f>
        <v>Alon</v>
      </c>
      <c r="L2684" t="str">
        <f>_xlfn.XLOOKUP(J2684,dFornecedor!$A$2:$A$6,dFornecedor!$B$2:$B$6)</f>
        <v>StepUp</v>
      </c>
      <c r="M2684" t="str">
        <f>_xlfn.XLOOKUP(G2684,dMateriaPrima!$A$2:$A$12,dMateriaPrima!$B$2:$B$12)</f>
        <v>Areia</v>
      </c>
      <c r="N2684" s="2">
        <f>_xlfn.XLOOKUP(G2684,dMateriaPrima!$A$2:$A$12,dMateriaPrima!$C$2:$C$12)</f>
        <v>3.59</v>
      </c>
      <c r="O2684" s="3">
        <f t="shared" si="205"/>
        <v>1881.1599999999999</v>
      </c>
      <c r="P2684" s="4">
        <f t="shared" si="206"/>
        <v>0</v>
      </c>
      <c r="Q2684" s="3">
        <f t="shared" si="207"/>
        <v>1881.1599999999999</v>
      </c>
      <c r="R2684" t="str">
        <f t="shared" si="208"/>
        <v>Em atraso</v>
      </c>
      <c r="S2684" s="5">
        <f t="shared" si="209"/>
        <v>3</v>
      </c>
    </row>
    <row r="2685" spans="1:19" x14ac:dyDescent="0.25">
      <c r="A2685">
        <v>2684</v>
      </c>
      <c r="B2685" s="1">
        <v>43846</v>
      </c>
      <c r="C2685" s="1">
        <v>43848</v>
      </c>
      <c r="D2685" s="1">
        <v>43864</v>
      </c>
      <c r="E2685" s="1">
        <v>43864</v>
      </c>
      <c r="F2685">
        <v>1</v>
      </c>
      <c r="G2685">
        <v>5</v>
      </c>
      <c r="H2685">
        <v>117</v>
      </c>
      <c r="I2685" s="6">
        <v>0</v>
      </c>
      <c r="J2685">
        <v>2</v>
      </c>
      <c r="K2685" t="str">
        <f>_xlfn.XLOOKUP(fCompras!F2685,dComprador!$A$2:$A$7,dComprador!$B$2:$B$7)</f>
        <v>Alon</v>
      </c>
      <c r="L2685" t="str">
        <f>_xlfn.XLOOKUP(J2685,dFornecedor!$A$2:$A$6,dFornecedor!$B$2:$B$6)</f>
        <v>Minerva</v>
      </c>
      <c r="M2685" t="str">
        <f>_xlfn.XLOOKUP(G2685,dMateriaPrima!$A$2:$A$12,dMateriaPrima!$B$2:$B$12)</f>
        <v>Areia</v>
      </c>
      <c r="N2685" s="2">
        <f>_xlfn.XLOOKUP(G2685,dMateriaPrima!$A$2:$A$12,dMateriaPrima!$C$2:$C$12)</f>
        <v>3.59</v>
      </c>
      <c r="O2685" s="3">
        <f t="shared" si="205"/>
        <v>420.03</v>
      </c>
      <c r="P2685" s="4">
        <f t="shared" si="206"/>
        <v>0</v>
      </c>
      <c r="Q2685" s="3">
        <f t="shared" si="207"/>
        <v>420.03</v>
      </c>
      <c r="R2685" t="str">
        <f t="shared" si="208"/>
        <v>No prazo</v>
      </c>
      <c r="S2685" s="5">
        <f t="shared" si="209"/>
        <v>0</v>
      </c>
    </row>
    <row r="2686" spans="1:19" x14ac:dyDescent="0.25">
      <c r="A2686">
        <v>2685</v>
      </c>
      <c r="B2686" s="1">
        <v>43846</v>
      </c>
      <c r="C2686" s="1">
        <v>43854</v>
      </c>
      <c r="D2686" s="1">
        <v>43865</v>
      </c>
      <c r="E2686" s="1">
        <v>43865</v>
      </c>
      <c r="F2686">
        <v>1</v>
      </c>
      <c r="G2686">
        <v>7</v>
      </c>
      <c r="H2686">
        <v>35</v>
      </c>
      <c r="I2686" s="6">
        <v>0</v>
      </c>
      <c r="J2686">
        <v>1</v>
      </c>
      <c r="K2686" t="str">
        <f>_xlfn.XLOOKUP(fCompras!F2686,dComprador!$A$2:$A$7,dComprador!$B$2:$B$7)</f>
        <v>Alon</v>
      </c>
      <c r="L2686" t="str">
        <f>_xlfn.XLOOKUP(J2686,dFornecedor!$A$2:$A$6,dFornecedor!$B$2:$B$6)</f>
        <v>NorthShore</v>
      </c>
      <c r="M2686" t="str">
        <f>_xlfn.XLOOKUP(G2686,dMateriaPrima!$A$2:$A$12,dMateriaPrima!$B$2:$B$12)</f>
        <v>Poliéster</v>
      </c>
      <c r="N2686" s="2">
        <f>_xlfn.XLOOKUP(G2686,dMateriaPrima!$A$2:$A$12,dMateriaPrima!$C$2:$C$12)</f>
        <v>8</v>
      </c>
      <c r="O2686" s="3">
        <f t="shared" si="205"/>
        <v>280</v>
      </c>
      <c r="P2686" s="4">
        <f t="shared" si="206"/>
        <v>0</v>
      </c>
      <c r="Q2686" s="3">
        <f t="shared" si="207"/>
        <v>280</v>
      </c>
      <c r="R2686" t="str">
        <f t="shared" si="208"/>
        <v>No prazo</v>
      </c>
      <c r="S2686" s="5">
        <f t="shared" si="209"/>
        <v>0</v>
      </c>
    </row>
    <row r="2687" spans="1:19" x14ac:dyDescent="0.25">
      <c r="A2687">
        <v>2686</v>
      </c>
      <c r="B2687" s="1">
        <v>43846</v>
      </c>
      <c r="C2687" s="1">
        <v>43846</v>
      </c>
      <c r="D2687" s="1">
        <v>43860</v>
      </c>
      <c r="E2687" s="1">
        <v>43864</v>
      </c>
      <c r="F2687">
        <v>2</v>
      </c>
      <c r="G2687">
        <v>1</v>
      </c>
      <c r="H2687">
        <v>81</v>
      </c>
      <c r="I2687" s="6">
        <v>0</v>
      </c>
      <c r="J2687">
        <v>5</v>
      </c>
      <c r="K2687" t="str">
        <f>_xlfn.XLOOKUP(fCompras!F2687,dComprador!$A$2:$A$7,dComprador!$B$2:$B$7)</f>
        <v>João</v>
      </c>
      <c r="L2687" t="str">
        <f>_xlfn.XLOOKUP(J2687,dFornecedor!$A$2:$A$6,dFornecedor!$B$2:$B$6)</f>
        <v>Atlas</v>
      </c>
      <c r="M2687" t="str">
        <f>_xlfn.XLOOKUP(G2687,dMateriaPrima!$A$2:$A$12,dMateriaPrima!$B$2:$B$12)</f>
        <v>Tecido</v>
      </c>
      <c r="N2687" s="2">
        <f>_xlfn.XLOOKUP(G2687,dMateriaPrima!$A$2:$A$12,dMateriaPrima!$C$2:$C$12)</f>
        <v>18</v>
      </c>
      <c r="O2687" s="3">
        <f t="shared" si="205"/>
        <v>1458</v>
      </c>
      <c r="P2687" s="4">
        <f t="shared" si="206"/>
        <v>0</v>
      </c>
      <c r="Q2687" s="3">
        <f t="shared" si="207"/>
        <v>1458</v>
      </c>
      <c r="R2687" t="str">
        <f t="shared" si="208"/>
        <v>Em atraso</v>
      </c>
      <c r="S2687" s="5">
        <f t="shared" si="209"/>
        <v>4</v>
      </c>
    </row>
    <row r="2688" spans="1:19" x14ac:dyDescent="0.25">
      <c r="A2688">
        <v>2687</v>
      </c>
      <c r="B2688" s="1">
        <v>43846</v>
      </c>
      <c r="C2688" s="1">
        <v>43855</v>
      </c>
      <c r="D2688" s="1">
        <v>43864</v>
      </c>
      <c r="E2688" s="1">
        <v>43865</v>
      </c>
      <c r="F2688">
        <v>1</v>
      </c>
      <c r="G2688">
        <v>5</v>
      </c>
      <c r="H2688">
        <v>19</v>
      </c>
      <c r="I2688" s="6">
        <v>0</v>
      </c>
      <c r="J2688">
        <v>1</v>
      </c>
      <c r="K2688" t="str">
        <f>_xlfn.XLOOKUP(fCompras!F2688,dComprador!$A$2:$A$7,dComprador!$B$2:$B$7)</f>
        <v>Alon</v>
      </c>
      <c r="L2688" t="str">
        <f>_xlfn.XLOOKUP(J2688,dFornecedor!$A$2:$A$6,dFornecedor!$B$2:$B$6)</f>
        <v>NorthShore</v>
      </c>
      <c r="M2688" t="str">
        <f>_xlfn.XLOOKUP(G2688,dMateriaPrima!$A$2:$A$12,dMateriaPrima!$B$2:$B$12)</f>
        <v>Areia</v>
      </c>
      <c r="N2688" s="2">
        <f>_xlfn.XLOOKUP(G2688,dMateriaPrima!$A$2:$A$12,dMateriaPrima!$C$2:$C$12)</f>
        <v>3.59</v>
      </c>
      <c r="O2688" s="3">
        <f t="shared" si="205"/>
        <v>68.209999999999994</v>
      </c>
      <c r="P2688" s="4">
        <f t="shared" si="206"/>
        <v>0</v>
      </c>
      <c r="Q2688" s="3">
        <f t="shared" si="207"/>
        <v>68.209999999999994</v>
      </c>
      <c r="R2688" t="str">
        <f t="shared" si="208"/>
        <v>Em atraso</v>
      </c>
      <c r="S2688" s="5">
        <f t="shared" si="209"/>
        <v>1</v>
      </c>
    </row>
    <row r="2689" spans="1:19" x14ac:dyDescent="0.25">
      <c r="A2689">
        <v>2688</v>
      </c>
      <c r="B2689" s="1">
        <v>43846</v>
      </c>
      <c r="C2689" s="1">
        <v>43846</v>
      </c>
      <c r="D2689" s="1">
        <v>43874</v>
      </c>
      <c r="E2689" s="1">
        <v>43876</v>
      </c>
      <c r="F2689">
        <v>1</v>
      </c>
      <c r="G2689">
        <v>11</v>
      </c>
      <c r="H2689">
        <v>77</v>
      </c>
      <c r="I2689" s="6">
        <v>0</v>
      </c>
      <c r="J2689">
        <v>5</v>
      </c>
      <c r="K2689" t="str">
        <f>_xlfn.XLOOKUP(fCompras!F2689,dComprador!$A$2:$A$7,dComprador!$B$2:$B$7)</f>
        <v>Alon</v>
      </c>
      <c r="L2689" t="str">
        <f>_xlfn.XLOOKUP(J2689,dFornecedor!$A$2:$A$6,dFornecedor!$B$2:$B$6)</f>
        <v>Atlas</v>
      </c>
      <c r="M2689" t="str">
        <f>_xlfn.XLOOKUP(G2689,dMateriaPrima!$A$2:$A$12,dMateriaPrima!$B$2:$B$12)</f>
        <v>Papel</v>
      </c>
      <c r="N2689" s="2">
        <f>_xlfn.XLOOKUP(G2689,dMateriaPrima!$A$2:$A$12,dMateriaPrima!$C$2:$C$12)</f>
        <v>9</v>
      </c>
      <c r="O2689" s="3">
        <f t="shared" si="205"/>
        <v>693</v>
      </c>
      <c r="P2689" s="4">
        <f t="shared" si="206"/>
        <v>0</v>
      </c>
      <c r="Q2689" s="3">
        <f t="shared" si="207"/>
        <v>693</v>
      </c>
      <c r="R2689" t="str">
        <f t="shared" si="208"/>
        <v>Em atraso</v>
      </c>
      <c r="S2689" s="5">
        <f t="shared" si="209"/>
        <v>2</v>
      </c>
    </row>
    <row r="2690" spans="1:19" x14ac:dyDescent="0.25">
      <c r="A2690">
        <v>2689</v>
      </c>
      <c r="B2690" s="1">
        <v>43846</v>
      </c>
      <c r="C2690" s="1">
        <v>43854</v>
      </c>
      <c r="D2690" s="1">
        <v>43878</v>
      </c>
      <c r="E2690" s="1">
        <v>43879</v>
      </c>
      <c r="F2690">
        <v>1</v>
      </c>
      <c r="G2690">
        <v>5</v>
      </c>
      <c r="H2690">
        <v>4</v>
      </c>
      <c r="I2690" s="6">
        <v>0</v>
      </c>
      <c r="J2690">
        <v>2</v>
      </c>
      <c r="K2690" t="str">
        <f>_xlfn.XLOOKUP(fCompras!F2690,dComprador!$A$2:$A$7,dComprador!$B$2:$B$7)</f>
        <v>Alon</v>
      </c>
      <c r="L2690" t="str">
        <f>_xlfn.XLOOKUP(J2690,dFornecedor!$A$2:$A$6,dFornecedor!$B$2:$B$6)</f>
        <v>Minerva</v>
      </c>
      <c r="M2690" t="str">
        <f>_xlfn.XLOOKUP(G2690,dMateriaPrima!$A$2:$A$12,dMateriaPrima!$B$2:$B$12)</f>
        <v>Areia</v>
      </c>
      <c r="N2690" s="2">
        <f>_xlfn.XLOOKUP(G2690,dMateriaPrima!$A$2:$A$12,dMateriaPrima!$C$2:$C$12)</f>
        <v>3.59</v>
      </c>
      <c r="O2690" s="3">
        <f t="shared" si="205"/>
        <v>14.36</v>
      </c>
      <c r="P2690" s="4">
        <f t="shared" si="206"/>
        <v>0</v>
      </c>
      <c r="Q2690" s="3">
        <f t="shared" si="207"/>
        <v>14.36</v>
      </c>
      <c r="R2690" t="str">
        <f t="shared" si="208"/>
        <v>Em atraso</v>
      </c>
      <c r="S2690" s="5">
        <f t="shared" si="209"/>
        <v>1</v>
      </c>
    </row>
    <row r="2691" spans="1:19" x14ac:dyDescent="0.25">
      <c r="A2691">
        <v>2690</v>
      </c>
      <c r="B2691" s="1">
        <v>43846</v>
      </c>
      <c r="C2691" s="1">
        <v>43854</v>
      </c>
      <c r="D2691" s="1">
        <v>43878</v>
      </c>
      <c r="E2691" s="1">
        <v>43879</v>
      </c>
      <c r="F2691">
        <v>1</v>
      </c>
      <c r="G2691">
        <v>11</v>
      </c>
      <c r="H2691">
        <v>375</v>
      </c>
      <c r="I2691" s="6">
        <v>0</v>
      </c>
      <c r="J2691">
        <v>1</v>
      </c>
      <c r="K2691" t="str">
        <f>_xlfn.XLOOKUP(fCompras!F2691,dComprador!$A$2:$A$7,dComprador!$B$2:$B$7)</f>
        <v>Alon</v>
      </c>
      <c r="L2691" t="str">
        <f>_xlfn.XLOOKUP(J2691,dFornecedor!$A$2:$A$6,dFornecedor!$B$2:$B$6)</f>
        <v>NorthShore</v>
      </c>
      <c r="M2691" t="str">
        <f>_xlfn.XLOOKUP(G2691,dMateriaPrima!$A$2:$A$12,dMateriaPrima!$B$2:$B$12)</f>
        <v>Papel</v>
      </c>
      <c r="N2691" s="2">
        <f>_xlfn.XLOOKUP(G2691,dMateriaPrima!$A$2:$A$12,dMateriaPrima!$C$2:$C$12)</f>
        <v>9</v>
      </c>
      <c r="O2691" s="3">
        <f t="shared" ref="O2691:O2754" si="210">PRODUCT(H2691,N2691)</f>
        <v>3375</v>
      </c>
      <c r="P2691" s="4">
        <f t="shared" ref="P2691:P2754" si="211">PRODUCT(O2691,I2691)</f>
        <v>0</v>
      </c>
      <c r="Q2691" s="3">
        <f t="shared" ref="Q2691:Q2754" si="212">O2691-P2691</f>
        <v>3375</v>
      </c>
      <c r="R2691" t="str">
        <f t="shared" ref="R2691:R2754" si="213">IF(E2691&lt;=D2691,"No prazo",IF(E2691&gt;D2691,"Em atraso"))</f>
        <v>Em atraso</v>
      </c>
      <c r="S2691" s="5">
        <f t="shared" ref="S2691:S2754" si="214">IF(E2691 &gt;D2691, E2691-D2691,0)</f>
        <v>1</v>
      </c>
    </row>
    <row r="2692" spans="1:19" x14ac:dyDescent="0.25">
      <c r="A2692">
        <v>2691</v>
      </c>
      <c r="B2692" s="1">
        <v>43846</v>
      </c>
      <c r="C2692" s="1">
        <v>43848</v>
      </c>
      <c r="D2692" s="1">
        <v>43867</v>
      </c>
      <c r="E2692" s="1">
        <v>43872</v>
      </c>
      <c r="F2692">
        <v>1</v>
      </c>
      <c r="G2692">
        <v>11</v>
      </c>
      <c r="H2692">
        <v>16</v>
      </c>
      <c r="I2692" s="6">
        <v>0</v>
      </c>
      <c r="J2692">
        <v>2</v>
      </c>
      <c r="K2692" t="str">
        <f>_xlfn.XLOOKUP(fCompras!F2692,dComprador!$A$2:$A$7,dComprador!$B$2:$B$7)</f>
        <v>Alon</v>
      </c>
      <c r="L2692" t="str">
        <f>_xlfn.XLOOKUP(J2692,dFornecedor!$A$2:$A$6,dFornecedor!$B$2:$B$6)</f>
        <v>Minerva</v>
      </c>
      <c r="M2692" t="str">
        <f>_xlfn.XLOOKUP(G2692,dMateriaPrima!$A$2:$A$12,dMateriaPrima!$B$2:$B$12)</f>
        <v>Papel</v>
      </c>
      <c r="N2692" s="2">
        <f>_xlfn.XLOOKUP(G2692,dMateriaPrima!$A$2:$A$12,dMateriaPrima!$C$2:$C$12)</f>
        <v>9</v>
      </c>
      <c r="O2692" s="3">
        <f t="shared" si="210"/>
        <v>144</v>
      </c>
      <c r="P2692" s="4">
        <f t="shared" si="211"/>
        <v>0</v>
      </c>
      <c r="Q2692" s="3">
        <f t="shared" si="212"/>
        <v>144</v>
      </c>
      <c r="R2692" t="str">
        <f t="shared" si="213"/>
        <v>Em atraso</v>
      </c>
      <c r="S2692" s="5">
        <f t="shared" si="214"/>
        <v>5</v>
      </c>
    </row>
    <row r="2693" spans="1:19" x14ac:dyDescent="0.25">
      <c r="A2693">
        <v>2692</v>
      </c>
      <c r="B2693" s="1">
        <v>43847</v>
      </c>
      <c r="C2693" s="1">
        <v>43856</v>
      </c>
      <c r="D2693" s="1">
        <v>43857</v>
      </c>
      <c r="E2693" s="1">
        <v>43865</v>
      </c>
      <c r="F2693">
        <v>4</v>
      </c>
      <c r="G2693">
        <v>5</v>
      </c>
      <c r="H2693">
        <v>583</v>
      </c>
      <c r="I2693" s="6">
        <v>0</v>
      </c>
      <c r="J2693">
        <v>3</v>
      </c>
      <c r="K2693" t="str">
        <f>_xlfn.XLOOKUP(fCompras!F2693,dComprador!$A$2:$A$7,dComprador!$B$2:$B$7)</f>
        <v>Lira</v>
      </c>
      <c r="L2693" t="str">
        <f>_xlfn.XLOOKUP(J2693,dFornecedor!$A$2:$A$6,dFornecedor!$B$2:$B$6)</f>
        <v>StepUp</v>
      </c>
      <c r="M2693" t="str">
        <f>_xlfn.XLOOKUP(G2693,dMateriaPrima!$A$2:$A$12,dMateriaPrima!$B$2:$B$12)</f>
        <v>Areia</v>
      </c>
      <c r="N2693" s="2">
        <f>_xlfn.XLOOKUP(G2693,dMateriaPrima!$A$2:$A$12,dMateriaPrima!$C$2:$C$12)</f>
        <v>3.59</v>
      </c>
      <c r="O2693" s="3">
        <f t="shared" si="210"/>
        <v>2092.9699999999998</v>
      </c>
      <c r="P2693" s="4">
        <f t="shared" si="211"/>
        <v>0</v>
      </c>
      <c r="Q2693" s="3">
        <f t="shared" si="212"/>
        <v>2092.9699999999998</v>
      </c>
      <c r="R2693" t="str">
        <f t="shared" si="213"/>
        <v>Em atraso</v>
      </c>
      <c r="S2693" s="5">
        <f t="shared" si="214"/>
        <v>8</v>
      </c>
    </row>
    <row r="2694" spans="1:19" x14ac:dyDescent="0.25">
      <c r="A2694">
        <v>2693</v>
      </c>
      <c r="B2694" s="1">
        <v>43847</v>
      </c>
      <c r="C2694" s="1">
        <v>43852</v>
      </c>
      <c r="D2694" s="1">
        <v>43858</v>
      </c>
      <c r="E2694" s="1">
        <v>43862</v>
      </c>
      <c r="F2694">
        <v>4</v>
      </c>
      <c r="G2694">
        <v>8</v>
      </c>
      <c r="H2694">
        <v>45</v>
      </c>
      <c r="I2694" s="6">
        <v>0</v>
      </c>
      <c r="J2694">
        <v>5</v>
      </c>
      <c r="K2694" t="str">
        <f>_xlfn.XLOOKUP(fCompras!F2694,dComprador!$A$2:$A$7,dComprador!$B$2:$B$7)</f>
        <v>Lira</v>
      </c>
      <c r="L2694" t="str">
        <f>_xlfn.XLOOKUP(J2694,dFornecedor!$A$2:$A$6,dFornecedor!$B$2:$B$6)</f>
        <v>Atlas</v>
      </c>
      <c r="M2694" t="str">
        <f>_xlfn.XLOOKUP(G2694,dMateriaPrima!$A$2:$A$12,dMateriaPrima!$B$2:$B$12)</f>
        <v>Cimento</v>
      </c>
      <c r="N2694" s="2">
        <f>_xlfn.XLOOKUP(G2694,dMateriaPrima!$A$2:$A$12,dMateriaPrima!$C$2:$C$12)</f>
        <v>23</v>
      </c>
      <c r="O2694" s="3">
        <f t="shared" si="210"/>
        <v>1035</v>
      </c>
      <c r="P2694" s="4">
        <f t="shared" si="211"/>
        <v>0</v>
      </c>
      <c r="Q2694" s="3">
        <f t="shared" si="212"/>
        <v>1035</v>
      </c>
      <c r="R2694" t="str">
        <f t="shared" si="213"/>
        <v>Em atraso</v>
      </c>
      <c r="S2694" s="5">
        <f t="shared" si="214"/>
        <v>4</v>
      </c>
    </row>
    <row r="2695" spans="1:19" x14ac:dyDescent="0.25">
      <c r="A2695">
        <v>2694</v>
      </c>
      <c r="B2695" s="1">
        <v>43847</v>
      </c>
      <c r="C2695" s="1">
        <v>43855</v>
      </c>
      <c r="D2695" s="1">
        <v>43858</v>
      </c>
      <c r="E2695" s="1">
        <v>43861</v>
      </c>
      <c r="F2695">
        <v>4</v>
      </c>
      <c r="G2695">
        <v>11</v>
      </c>
      <c r="H2695">
        <v>441</v>
      </c>
      <c r="I2695" s="6">
        <v>0</v>
      </c>
      <c r="J2695">
        <v>2</v>
      </c>
      <c r="K2695" t="str">
        <f>_xlfn.XLOOKUP(fCompras!F2695,dComprador!$A$2:$A$7,dComprador!$B$2:$B$7)</f>
        <v>Lira</v>
      </c>
      <c r="L2695" t="str">
        <f>_xlfn.XLOOKUP(J2695,dFornecedor!$A$2:$A$6,dFornecedor!$B$2:$B$6)</f>
        <v>Minerva</v>
      </c>
      <c r="M2695" t="str">
        <f>_xlfn.XLOOKUP(G2695,dMateriaPrima!$A$2:$A$12,dMateriaPrima!$B$2:$B$12)</f>
        <v>Papel</v>
      </c>
      <c r="N2695" s="2">
        <f>_xlfn.XLOOKUP(G2695,dMateriaPrima!$A$2:$A$12,dMateriaPrima!$C$2:$C$12)</f>
        <v>9</v>
      </c>
      <c r="O2695" s="3">
        <f t="shared" si="210"/>
        <v>3969</v>
      </c>
      <c r="P2695" s="4">
        <f t="shared" si="211"/>
        <v>0</v>
      </c>
      <c r="Q2695" s="3">
        <f t="shared" si="212"/>
        <v>3969</v>
      </c>
      <c r="R2695" t="str">
        <f t="shared" si="213"/>
        <v>Em atraso</v>
      </c>
      <c r="S2695" s="5">
        <f t="shared" si="214"/>
        <v>3</v>
      </c>
    </row>
    <row r="2696" spans="1:19" x14ac:dyDescent="0.25">
      <c r="A2696">
        <v>2695</v>
      </c>
      <c r="B2696" s="1">
        <v>43847</v>
      </c>
      <c r="C2696" s="1">
        <v>43847</v>
      </c>
      <c r="D2696" s="1">
        <v>43865</v>
      </c>
      <c r="E2696" s="1">
        <v>43868</v>
      </c>
      <c r="F2696">
        <v>1</v>
      </c>
      <c r="G2696">
        <v>5</v>
      </c>
      <c r="H2696">
        <v>100</v>
      </c>
      <c r="I2696" s="6">
        <v>0</v>
      </c>
      <c r="J2696">
        <v>2</v>
      </c>
      <c r="K2696" t="str">
        <f>_xlfn.XLOOKUP(fCompras!F2696,dComprador!$A$2:$A$7,dComprador!$B$2:$B$7)</f>
        <v>Alon</v>
      </c>
      <c r="L2696" t="str">
        <f>_xlfn.XLOOKUP(J2696,dFornecedor!$A$2:$A$6,dFornecedor!$B$2:$B$6)</f>
        <v>Minerva</v>
      </c>
      <c r="M2696" t="str">
        <f>_xlfn.XLOOKUP(G2696,dMateriaPrima!$A$2:$A$12,dMateriaPrima!$B$2:$B$12)</f>
        <v>Areia</v>
      </c>
      <c r="N2696" s="2">
        <f>_xlfn.XLOOKUP(G2696,dMateriaPrima!$A$2:$A$12,dMateriaPrima!$C$2:$C$12)</f>
        <v>3.59</v>
      </c>
      <c r="O2696" s="3">
        <f t="shared" si="210"/>
        <v>359</v>
      </c>
      <c r="P2696" s="4">
        <f t="shared" si="211"/>
        <v>0</v>
      </c>
      <c r="Q2696" s="3">
        <f t="shared" si="212"/>
        <v>359</v>
      </c>
      <c r="R2696" t="str">
        <f t="shared" si="213"/>
        <v>Em atraso</v>
      </c>
      <c r="S2696" s="5">
        <f t="shared" si="214"/>
        <v>3</v>
      </c>
    </row>
    <row r="2697" spans="1:19" x14ac:dyDescent="0.25">
      <c r="A2697">
        <v>2696</v>
      </c>
      <c r="B2697" s="1">
        <v>43847</v>
      </c>
      <c r="C2697" s="1">
        <v>43856</v>
      </c>
      <c r="D2697" s="1">
        <v>43867</v>
      </c>
      <c r="E2697" s="1">
        <v>43869</v>
      </c>
      <c r="F2697">
        <v>1</v>
      </c>
      <c r="G2697">
        <v>1</v>
      </c>
      <c r="H2697">
        <v>36</v>
      </c>
      <c r="I2697" s="6">
        <v>0</v>
      </c>
      <c r="J2697">
        <v>1</v>
      </c>
      <c r="K2697" t="str">
        <f>_xlfn.XLOOKUP(fCompras!F2697,dComprador!$A$2:$A$7,dComprador!$B$2:$B$7)</f>
        <v>Alon</v>
      </c>
      <c r="L2697" t="str">
        <f>_xlfn.XLOOKUP(J2697,dFornecedor!$A$2:$A$6,dFornecedor!$B$2:$B$6)</f>
        <v>NorthShore</v>
      </c>
      <c r="M2697" t="str">
        <f>_xlfn.XLOOKUP(G2697,dMateriaPrima!$A$2:$A$12,dMateriaPrima!$B$2:$B$12)</f>
        <v>Tecido</v>
      </c>
      <c r="N2697" s="2">
        <f>_xlfn.XLOOKUP(G2697,dMateriaPrima!$A$2:$A$12,dMateriaPrima!$C$2:$C$12)</f>
        <v>18</v>
      </c>
      <c r="O2697" s="3">
        <f t="shared" si="210"/>
        <v>648</v>
      </c>
      <c r="P2697" s="4">
        <f t="shared" si="211"/>
        <v>0</v>
      </c>
      <c r="Q2697" s="3">
        <f t="shared" si="212"/>
        <v>648</v>
      </c>
      <c r="R2697" t="str">
        <f t="shared" si="213"/>
        <v>Em atraso</v>
      </c>
      <c r="S2697" s="5">
        <f t="shared" si="214"/>
        <v>2</v>
      </c>
    </row>
    <row r="2698" spans="1:19" x14ac:dyDescent="0.25">
      <c r="A2698">
        <v>2697</v>
      </c>
      <c r="B2698" s="1">
        <v>43847</v>
      </c>
      <c r="C2698" s="1">
        <v>43848</v>
      </c>
      <c r="D2698" s="1">
        <v>43874</v>
      </c>
      <c r="E2698" s="1">
        <v>43876</v>
      </c>
      <c r="F2698">
        <v>1</v>
      </c>
      <c r="G2698">
        <v>11</v>
      </c>
      <c r="H2698">
        <v>116</v>
      </c>
      <c r="I2698" s="6">
        <v>0</v>
      </c>
      <c r="J2698">
        <v>1</v>
      </c>
      <c r="K2698" t="str">
        <f>_xlfn.XLOOKUP(fCompras!F2698,dComprador!$A$2:$A$7,dComprador!$B$2:$B$7)</f>
        <v>Alon</v>
      </c>
      <c r="L2698" t="str">
        <f>_xlfn.XLOOKUP(J2698,dFornecedor!$A$2:$A$6,dFornecedor!$B$2:$B$6)</f>
        <v>NorthShore</v>
      </c>
      <c r="M2698" t="str">
        <f>_xlfn.XLOOKUP(G2698,dMateriaPrima!$A$2:$A$12,dMateriaPrima!$B$2:$B$12)</f>
        <v>Papel</v>
      </c>
      <c r="N2698" s="2">
        <f>_xlfn.XLOOKUP(G2698,dMateriaPrima!$A$2:$A$12,dMateriaPrima!$C$2:$C$12)</f>
        <v>9</v>
      </c>
      <c r="O2698" s="3">
        <f t="shared" si="210"/>
        <v>1044</v>
      </c>
      <c r="P2698" s="4">
        <f t="shared" si="211"/>
        <v>0</v>
      </c>
      <c r="Q2698" s="3">
        <f t="shared" si="212"/>
        <v>1044</v>
      </c>
      <c r="R2698" t="str">
        <f t="shared" si="213"/>
        <v>Em atraso</v>
      </c>
      <c r="S2698" s="5">
        <f t="shared" si="214"/>
        <v>2</v>
      </c>
    </row>
    <row r="2699" spans="1:19" x14ac:dyDescent="0.25">
      <c r="A2699">
        <v>2698</v>
      </c>
      <c r="B2699" s="1">
        <v>43847</v>
      </c>
      <c r="C2699" s="1">
        <v>43848</v>
      </c>
      <c r="D2699" s="1">
        <v>43876</v>
      </c>
      <c r="E2699" s="1">
        <v>43878</v>
      </c>
      <c r="F2699">
        <v>1</v>
      </c>
      <c r="G2699">
        <v>10</v>
      </c>
      <c r="H2699">
        <v>372</v>
      </c>
      <c r="I2699" s="6">
        <v>0</v>
      </c>
      <c r="J2699">
        <v>3</v>
      </c>
      <c r="K2699" t="str">
        <f>_xlfn.XLOOKUP(fCompras!F2699,dComprador!$A$2:$A$7,dComprador!$B$2:$B$7)</f>
        <v>Alon</v>
      </c>
      <c r="L2699" t="str">
        <f>_xlfn.XLOOKUP(J2699,dFornecedor!$A$2:$A$6,dFornecedor!$B$2:$B$6)</f>
        <v>StepUp</v>
      </c>
      <c r="M2699" t="str">
        <f>_xlfn.XLOOKUP(G2699,dMateriaPrima!$A$2:$A$12,dMateriaPrima!$B$2:$B$12)</f>
        <v>Pedra Britada</v>
      </c>
      <c r="N2699" s="2">
        <f>_xlfn.XLOOKUP(G2699,dMateriaPrima!$A$2:$A$12,dMateriaPrima!$C$2:$C$12)</f>
        <v>56</v>
      </c>
      <c r="O2699" s="3">
        <f t="shared" si="210"/>
        <v>20832</v>
      </c>
      <c r="P2699" s="4">
        <f t="shared" si="211"/>
        <v>0</v>
      </c>
      <c r="Q2699" s="3">
        <f t="shared" si="212"/>
        <v>20832</v>
      </c>
      <c r="R2699" t="str">
        <f t="shared" si="213"/>
        <v>Em atraso</v>
      </c>
      <c r="S2699" s="5">
        <f t="shared" si="214"/>
        <v>2</v>
      </c>
    </row>
    <row r="2700" spans="1:19" x14ac:dyDescent="0.25">
      <c r="A2700">
        <v>2699</v>
      </c>
      <c r="B2700" s="1">
        <v>43847</v>
      </c>
      <c r="C2700" s="1">
        <v>43850</v>
      </c>
      <c r="D2700" s="1">
        <v>43880</v>
      </c>
      <c r="E2700" s="1">
        <v>43879</v>
      </c>
      <c r="F2700">
        <v>1</v>
      </c>
      <c r="G2700">
        <v>5</v>
      </c>
      <c r="H2700">
        <v>72</v>
      </c>
      <c r="I2700" s="6">
        <v>0</v>
      </c>
      <c r="J2700">
        <v>4</v>
      </c>
      <c r="K2700" t="str">
        <f>_xlfn.XLOOKUP(fCompras!F2700,dComprador!$A$2:$A$7,dComprador!$B$2:$B$7)</f>
        <v>Alon</v>
      </c>
      <c r="L2700" t="str">
        <f>_xlfn.XLOOKUP(J2700,dFornecedor!$A$2:$A$6,dFornecedor!$B$2:$B$6)</f>
        <v>AlphaOmega</v>
      </c>
      <c r="M2700" t="str">
        <f>_xlfn.XLOOKUP(G2700,dMateriaPrima!$A$2:$A$12,dMateriaPrima!$B$2:$B$12)</f>
        <v>Areia</v>
      </c>
      <c r="N2700" s="2">
        <f>_xlfn.XLOOKUP(G2700,dMateriaPrima!$A$2:$A$12,dMateriaPrima!$C$2:$C$12)</f>
        <v>3.59</v>
      </c>
      <c r="O2700" s="3">
        <f t="shared" si="210"/>
        <v>258.48</v>
      </c>
      <c r="P2700" s="4">
        <f t="shared" si="211"/>
        <v>0</v>
      </c>
      <c r="Q2700" s="3">
        <f t="shared" si="212"/>
        <v>258.48</v>
      </c>
      <c r="R2700" t="str">
        <f t="shared" si="213"/>
        <v>No prazo</v>
      </c>
      <c r="S2700" s="5">
        <f t="shared" si="214"/>
        <v>0</v>
      </c>
    </row>
    <row r="2701" spans="1:19" x14ac:dyDescent="0.25">
      <c r="A2701">
        <v>2700</v>
      </c>
      <c r="B2701" s="1">
        <v>43847</v>
      </c>
      <c r="C2701" s="1">
        <v>43856</v>
      </c>
      <c r="D2701" s="1">
        <v>43867</v>
      </c>
      <c r="E2701" s="1">
        <v>43868</v>
      </c>
      <c r="F2701">
        <v>1</v>
      </c>
      <c r="G2701">
        <v>10</v>
      </c>
      <c r="H2701">
        <v>170</v>
      </c>
      <c r="I2701" s="6">
        <v>0</v>
      </c>
      <c r="J2701">
        <v>3</v>
      </c>
      <c r="K2701" t="str">
        <f>_xlfn.XLOOKUP(fCompras!F2701,dComprador!$A$2:$A$7,dComprador!$B$2:$B$7)</f>
        <v>Alon</v>
      </c>
      <c r="L2701" t="str">
        <f>_xlfn.XLOOKUP(J2701,dFornecedor!$A$2:$A$6,dFornecedor!$B$2:$B$6)</f>
        <v>StepUp</v>
      </c>
      <c r="M2701" t="str">
        <f>_xlfn.XLOOKUP(G2701,dMateriaPrima!$A$2:$A$12,dMateriaPrima!$B$2:$B$12)</f>
        <v>Pedra Britada</v>
      </c>
      <c r="N2701" s="2">
        <f>_xlfn.XLOOKUP(G2701,dMateriaPrima!$A$2:$A$12,dMateriaPrima!$C$2:$C$12)</f>
        <v>56</v>
      </c>
      <c r="O2701" s="3">
        <f t="shared" si="210"/>
        <v>9520</v>
      </c>
      <c r="P2701" s="4">
        <f t="shared" si="211"/>
        <v>0</v>
      </c>
      <c r="Q2701" s="3">
        <f t="shared" si="212"/>
        <v>9520</v>
      </c>
      <c r="R2701" t="str">
        <f t="shared" si="213"/>
        <v>Em atraso</v>
      </c>
      <c r="S2701" s="5">
        <f t="shared" si="214"/>
        <v>1</v>
      </c>
    </row>
    <row r="2702" spans="1:19" x14ac:dyDescent="0.25">
      <c r="A2702">
        <v>2701</v>
      </c>
      <c r="B2702" s="1">
        <v>43848</v>
      </c>
      <c r="C2702" s="1">
        <v>43849</v>
      </c>
      <c r="D2702" s="1">
        <v>43855</v>
      </c>
      <c r="E2702" s="1">
        <v>43856</v>
      </c>
      <c r="F2702">
        <v>4</v>
      </c>
      <c r="G2702">
        <v>7</v>
      </c>
      <c r="H2702">
        <v>118</v>
      </c>
      <c r="I2702" s="6">
        <v>0</v>
      </c>
      <c r="J2702">
        <v>3</v>
      </c>
      <c r="K2702" t="str">
        <f>_xlfn.XLOOKUP(fCompras!F2702,dComprador!$A$2:$A$7,dComprador!$B$2:$B$7)</f>
        <v>Lira</v>
      </c>
      <c r="L2702" t="str">
        <f>_xlfn.XLOOKUP(J2702,dFornecedor!$A$2:$A$6,dFornecedor!$B$2:$B$6)</f>
        <v>StepUp</v>
      </c>
      <c r="M2702" t="str">
        <f>_xlfn.XLOOKUP(G2702,dMateriaPrima!$A$2:$A$12,dMateriaPrima!$B$2:$B$12)</f>
        <v>Poliéster</v>
      </c>
      <c r="N2702" s="2">
        <f>_xlfn.XLOOKUP(G2702,dMateriaPrima!$A$2:$A$12,dMateriaPrima!$C$2:$C$12)</f>
        <v>8</v>
      </c>
      <c r="O2702" s="3">
        <f t="shared" si="210"/>
        <v>944</v>
      </c>
      <c r="P2702" s="4">
        <f t="shared" si="211"/>
        <v>0</v>
      </c>
      <c r="Q2702" s="3">
        <f t="shared" si="212"/>
        <v>944</v>
      </c>
      <c r="R2702" t="str">
        <f t="shared" si="213"/>
        <v>Em atraso</v>
      </c>
      <c r="S2702" s="5">
        <f t="shared" si="214"/>
        <v>1</v>
      </c>
    </row>
    <row r="2703" spans="1:19" x14ac:dyDescent="0.25">
      <c r="A2703">
        <v>2702</v>
      </c>
      <c r="B2703" s="1">
        <v>43848</v>
      </c>
      <c r="C2703" s="1">
        <v>43851</v>
      </c>
      <c r="D2703" s="1">
        <v>43875</v>
      </c>
      <c r="E2703" s="1">
        <v>43877</v>
      </c>
      <c r="F2703">
        <v>1</v>
      </c>
      <c r="G2703">
        <v>1</v>
      </c>
      <c r="H2703">
        <v>22</v>
      </c>
      <c r="I2703" s="6">
        <v>0</v>
      </c>
      <c r="J2703">
        <v>4</v>
      </c>
      <c r="K2703" t="str">
        <f>_xlfn.XLOOKUP(fCompras!F2703,dComprador!$A$2:$A$7,dComprador!$B$2:$B$7)</f>
        <v>Alon</v>
      </c>
      <c r="L2703" t="str">
        <f>_xlfn.XLOOKUP(J2703,dFornecedor!$A$2:$A$6,dFornecedor!$B$2:$B$6)</f>
        <v>AlphaOmega</v>
      </c>
      <c r="M2703" t="str">
        <f>_xlfn.XLOOKUP(G2703,dMateriaPrima!$A$2:$A$12,dMateriaPrima!$B$2:$B$12)</f>
        <v>Tecido</v>
      </c>
      <c r="N2703" s="2">
        <f>_xlfn.XLOOKUP(G2703,dMateriaPrima!$A$2:$A$12,dMateriaPrima!$C$2:$C$12)</f>
        <v>18</v>
      </c>
      <c r="O2703" s="3">
        <f t="shared" si="210"/>
        <v>396</v>
      </c>
      <c r="P2703" s="4">
        <f t="shared" si="211"/>
        <v>0</v>
      </c>
      <c r="Q2703" s="3">
        <f t="shared" si="212"/>
        <v>396</v>
      </c>
      <c r="R2703" t="str">
        <f t="shared" si="213"/>
        <v>Em atraso</v>
      </c>
      <c r="S2703" s="5">
        <f t="shared" si="214"/>
        <v>2</v>
      </c>
    </row>
    <row r="2704" spans="1:19" x14ac:dyDescent="0.25">
      <c r="A2704">
        <v>2703</v>
      </c>
      <c r="B2704" s="1">
        <v>43848</v>
      </c>
      <c r="C2704" s="1">
        <v>43848</v>
      </c>
      <c r="D2704" s="1">
        <v>43854</v>
      </c>
      <c r="E2704" s="1">
        <v>43856</v>
      </c>
      <c r="F2704">
        <v>4</v>
      </c>
      <c r="G2704">
        <v>2</v>
      </c>
      <c r="H2704">
        <v>364</v>
      </c>
      <c r="I2704" s="6">
        <v>0</v>
      </c>
      <c r="J2704">
        <v>2</v>
      </c>
      <c r="K2704" t="str">
        <f>_xlfn.XLOOKUP(fCompras!F2704,dComprador!$A$2:$A$7,dComprador!$B$2:$B$7)</f>
        <v>Lira</v>
      </c>
      <c r="L2704" t="str">
        <f>_xlfn.XLOOKUP(J2704,dFornecedor!$A$2:$A$6,dFornecedor!$B$2:$B$6)</f>
        <v>Minerva</v>
      </c>
      <c r="M2704" t="str">
        <f>_xlfn.XLOOKUP(G2704,dMateriaPrima!$A$2:$A$12,dMateriaPrima!$B$2:$B$12)</f>
        <v>Chapa Metal</v>
      </c>
      <c r="N2704" s="2">
        <f>_xlfn.XLOOKUP(G2704,dMateriaPrima!$A$2:$A$12,dMateriaPrima!$C$2:$C$12)</f>
        <v>299.89999999999998</v>
      </c>
      <c r="O2704" s="3">
        <f t="shared" si="210"/>
        <v>109163.59999999999</v>
      </c>
      <c r="P2704" s="4">
        <f t="shared" si="211"/>
        <v>0</v>
      </c>
      <c r="Q2704" s="3">
        <f t="shared" si="212"/>
        <v>109163.59999999999</v>
      </c>
      <c r="R2704" t="str">
        <f t="shared" si="213"/>
        <v>Em atraso</v>
      </c>
      <c r="S2704" s="5">
        <f t="shared" si="214"/>
        <v>2</v>
      </c>
    </row>
    <row r="2705" spans="1:19" x14ac:dyDescent="0.25">
      <c r="A2705">
        <v>2704</v>
      </c>
      <c r="B2705" s="1">
        <v>43848</v>
      </c>
      <c r="C2705" s="1">
        <v>43857</v>
      </c>
      <c r="D2705" s="1">
        <v>43866</v>
      </c>
      <c r="E2705" s="1">
        <v>43867</v>
      </c>
      <c r="F2705">
        <v>1</v>
      </c>
      <c r="G2705">
        <v>8</v>
      </c>
      <c r="H2705">
        <v>620</v>
      </c>
      <c r="I2705" s="6">
        <v>0</v>
      </c>
      <c r="J2705">
        <v>3</v>
      </c>
      <c r="K2705" t="str">
        <f>_xlfn.XLOOKUP(fCompras!F2705,dComprador!$A$2:$A$7,dComprador!$B$2:$B$7)</f>
        <v>Alon</v>
      </c>
      <c r="L2705" t="str">
        <f>_xlfn.XLOOKUP(J2705,dFornecedor!$A$2:$A$6,dFornecedor!$B$2:$B$6)</f>
        <v>StepUp</v>
      </c>
      <c r="M2705" t="str">
        <f>_xlfn.XLOOKUP(G2705,dMateriaPrima!$A$2:$A$12,dMateriaPrima!$B$2:$B$12)</f>
        <v>Cimento</v>
      </c>
      <c r="N2705" s="2">
        <f>_xlfn.XLOOKUP(G2705,dMateriaPrima!$A$2:$A$12,dMateriaPrima!$C$2:$C$12)</f>
        <v>23</v>
      </c>
      <c r="O2705" s="3">
        <f t="shared" si="210"/>
        <v>14260</v>
      </c>
      <c r="P2705" s="4">
        <f t="shared" si="211"/>
        <v>0</v>
      </c>
      <c r="Q2705" s="3">
        <f t="shared" si="212"/>
        <v>14260</v>
      </c>
      <c r="R2705" t="str">
        <f t="shared" si="213"/>
        <v>Em atraso</v>
      </c>
      <c r="S2705" s="5">
        <f t="shared" si="214"/>
        <v>1</v>
      </c>
    </row>
    <row r="2706" spans="1:19" x14ac:dyDescent="0.25">
      <c r="A2706">
        <v>2705</v>
      </c>
      <c r="B2706" s="1">
        <v>43848</v>
      </c>
      <c r="C2706" s="1">
        <v>43856</v>
      </c>
      <c r="D2706" s="1">
        <v>43877</v>
      </c>
      <c r="E2706" s="1">
        <v>43879</v>
      </c>
      <c r="F2706">
        <v>1</v>
      </c>
      <c r="G2706">
        <v>6</v>
      </c>
      <c r="H2706">
        <v>141</v>
      </c>
      <c r="I2706" s="6">
        <v>0</v>
      </c>
      <c r="J2706">
        <v>2</v>
      </c>
      <c r="K2706" t="str">
        <f>_xlfn.XLOOKUP(fCompras!F2706,dComprador!$A$2:$A$7,dComprador!$B$2:$B$7)</f>
        <v>Alon</v>
      </c>
      <c r="L2706" t="str">
        <f>_xlfn.XLOOKUP(J2706,dFornecedor!$A$2:$A$6,dFornecedor!$B$2:$B$6)</f>
        <v>Minerva</v>
      </c>
      <c r="M2706" t="str">
        <f>_xlfn.XLOOKUP(G2706,dMateriaPrima!$A$2:$A$12,dMateriaPrima!$B$2:$B$12)</f>
        <v>Fio Algodão</v>
      </c>
      <c r="N2706" s="2">
        <f>_xlfn.XLOOKUP(G2706,dMateriaPrima!$A$2:$A$12,dMateriaPrima!$C$2:$C$12)</f>
        <v>55.9</v>
      </c>
      <c r="O2706" s="3">
        <f t="shared" si="210"/>
        <v>7881.9</v>
      </c>
      <c r="P2706" s="4">
        <f t="shared" si="211"/>
        <v>0</v>
      </c>
      <c r="Q2706" s="3">
        <f t="shared" si="212"/>
        <v>7881.9</v>
      </c>
      <c r="R2706" t="str">
        <f t="shared" si="213"/>
        <v>Em atraso</v>
      </c>
      <c r="S2706" s="5">
        <f t="shared" si="214"/>
        <v>2</v>
      </c>
    </row>
    <row r="2707" spans="1:19" x14ac:dyDescent="0.25">
      <c r="A2707">
        <v>2706</v>
      </c>
      <c r="B2707" s="1">
        <v>43848</v>
      </c>
      <c r="C2707" s="1">
        <v>43849</v>
      </c>
      <c r="D2707" s="1">
        <v>43871</v>
      </c>
      <c r="E2707" s="1">
        <v>43873</v>
      </c>
      <c r="F2707">
        <v>1</v>
      </c>
      <c r="G2707">
        <v>9</v>
      </c>
      <c r="H2707">
        <v>495</v>
      </c>
      <c r="I2707" s="6">
        <v>0</v>
      </c>
      <c r="J2707">
        <v>3</v>
      </c>
      <c r="K2707" t="str">
        <f>_xlfn.XLOOKUP(fCompras!F2707,dComprador!$A$2:$A$7,dComprador!$B$2:$B$7)</f>
        <v>Alon</v>
      </c>
      <c r="L2707" t="str">
        <f>_xlfn.XLOOKUP(J2707,dFornecedor!$A$2:$A$6,dFornecedor!$B$2:$B$6)</f>
        <v>StepUp</v>
      </c>
      <c r="M2707" t="str">
        <f>_xlfn.XLOOKUP(G2707,dMateriaPrima!$A$2:$A$12,dMateriaPrima!$B$2:$B$12)</f>
        <v>Couro</v>
      </c>
      <c r="N2707" s="2">
        <f>_xlfn.XLOOKUP(G2707,dMateriaPrima!$A$2:$A$12,dMateriaPrima!$C$2:$C$12)</f>
        <v>4.4000000000000004</v>
      </c>
      <c r="O2707" s="3">
        <f t="shared" si="210"/>
        <v>2178</v>
      </c>
      <c r="P2707" s="4">
        <f t="shared" si="211"/>
        <v>0</v>
      </c>
      <c r="Q2707" s="3">
        <f t="shared" si="212"/>
        <v>2178</v>
      </c>
      <c r="R2707" t="str">
        <f t="shared" si="213"/>
        <v>Em atraso</v>
      </c>
      <c r="S2707" s="5">
        <f t="shared" si="214"/>
        <v>2</v>
      </c>
    </row>
    <row r="2708" spans="1:19" x14ac:dyDescent="0.25">
      <c r="A2708">
        <v>2707</v>
      </c>
      <c r="B2708" s="1">
        <v>43849</v>
      </c>
      <c r="C2708" s="1">
        <v>43849</v>
      </c>
      <c r="D2708" s="1">
        <v>43860</v>
      </c>
      <c r="E2708" s="1">
        <v>43860</v>
      </c>
      <c r="F2708">
        <v>4</v>
      </c>
      <c r="G2708">
        <v>8</v>
      </c>
      <c r="H2708">
        <v>108</v>
      </c>
      <c r="I2708" s="6">
        <v>0</v>
      </c>
      <c r="J2708">
        <v>4</v>
      </c>
      <c r="K2708" t="str">
        <f>_xlfn.XLOOKUP(fCompras!F2708,dComprador!$A$2:$A$7,dComprador!$B$2:$B$7)</f>
        <v>Lira</v>
      </c>
      <c r="L2708" t="str">
        <f>_xlfn.XLOOKUP(J2708,dFornecedor!$A$2:$A$6,dFornecedor!$B$2:$B$6)</f>
        <v>AlphaOmega</v>
      </c>
      <c r="M2708" t="str">
        <f>_xlfn.XLOOKUP(G2708,dMateriaPrima!$A$2:$A$12,dMateriaPrima!$B$2:$B$12)</f>
        <v>Cimento</v>
      </c>
      <c r="N2708" s="2">
        <f>_xlfn.XLOOKUP(G2708,dMateriaPrima!$A$2:$A$12,dMateriaPrima!$C$2:$C$12)</f>
        <v>23</v>
      </c>
      <c r="O2708" s="3">
        <f t="shared" si="210"/>
        <v>2484</v>
      </c>
      <c r="P2708" s="4">
        <f t="shared" si="211"/>
        <v>0</v>
      </c>
      <c r="Q2708" s="3">
        <f t="shared" si="212"/>
        <v>2484</v>
      </c>
      <c r="R2708" t="str">
        <f t="shared" si="213"/>
        <v>No prazo</v>
      </c>
      <c r="S2708" s="5">
        <f t="shared" si="214"/>
        <v>0</v>
      </c>
    </row>
    <row r="2709" spans="1:19" x14ac:dyDescent="0.25">
      <c r="A2709">
        <v>2708</v>
      </c>
      <c r="B2709" s="1">
        <v>43849</v>
      </c>
      <c r="C2709" s="1">
        <v>43850</v>
      </c>
      <c r="D2709" s="1">
        <v>43856</v>
      </c>
      <c r="E2709" s="1">
        <v>43856</v>
      </c>
      <c r="F2709">
        <v>4</v>
      </c>
      <c r="G2709">
        <v>5</v>
      </c>
      <c r="H2709">
        <v>73</v>
      </c>
      <c r="I2709" s="6">
        <v>0</v>
      </c>
      <c r="J2709">
        <v>3</v>
      </c>
      <c r="K2709" t="str">
        <f>_xlfn.XLOOKUP(fCompras!F2709,dComprador!$A$2:$A$7,dComprador!$B$2:$B$7)</f>
        <v>Lira</v>
      </c>
      <c r="L2709" t="str">
        <f>_xlfn.XLOOKUP(J2709,dFornecedor!$A$2:$A$6,dFornecedor!$B$2:$B$6)</f>
        <v>StepUp</v>
      </c>
      <c r="M2709" t="str">
        <f>_xlfn.XLOOKUP(G2709,dMateriaPrima!$A$2:$A$12,dMateriaPrima!$B$2:$B$12)</f>
        <v>Areia</v>
      </c>
      <c r="N2709" s="2">
        <f>_xlfn.XLOOKUP(G2709,dMateriaPrima!$A$2:$A$12,dMateriaPrima!$C$2:$C$12)</f>
        <v>3.59</v>
      </c>
      <c r="O2709" s="3">
        <f t="shared" si="210"/>
        <v>262.07</v>
      </c>
      <c r="P2709" s="4">
        <f t="shared" si="211"/>
        <v>0</v>
      </c>
      <c r="Q2709" s="3">
        <f t="shared" si="212"/>
        <v>262.07</v>
      </c>
      <c r="R2709" t="str">
        <f t="shared" si="213"/>
        <v>No prazo</v>
      </c>
      <c r="S2709" s="5">
        <f t="shared" si="214"/>
        <v>0</v>
      </c>
    </row>
    <row r="2710" spans="1:19" x14ac:dyDescent="0.25">
      <c r="A2710">
        <v>2709</v>
      </c>
      <c r="B2710" s="1">
        <v>43849</v>
      </c>
      <c r="C2710" s="1">
        <v>43850</v>
      </c>
      <c r="D2710" s="1">
        <v>43856</v>
      </c>
      <c r="E2710" s="1">
        <v>43852</v>
      </c>
      <c r="F2710">
        <v>4</v>
      </c>
      <c r="G2710">
        <v>9</v>
      </c>
      <c r="H2710">
        <v>96</v>
      </c>
      <c r="I2710" s="6">
        <v>0</v>
      </c>
      <c r="J2710">
        <v>3</v>
      </c>
      <c r="K2710" t="str">
        <f>_xlfn.XLOOKUP(fCompras!F2710,dComprador!$A$2:$A$7,dComprador!$B$2:$B$7)</f>
        <v>Lira</v>
      </c>
      <c r="L2710" t="str">
        <f>_xlfn.XLOOKUP(J2710,dFornecedor!$A$2:$A$6,dFornecedor!$B$2:$B$6)</f>
        <v>StepUp</v>
      </c>
      <c r="M2710" t="str">
        <f>_xlfn.XLOOKUP(G2710,dMateriaPrima!$A$2:$A$12,dMateriaPrima!$B$2:$B$12)</f>
        <v>Couro</v>
      </c>
      <c r="N2710" s="2">
        <f>_xlfn.XLOOKUP(G2710,dMateriaPrima!$A$2:$A$12,dMateriaPrima!$C$2:$C$12)</f>
        <v>4.4000000000000004</v>
      </c>
      <c r="O2710" s="3">
        <f t="shared" si="210"/>
        <v>422.40000000000003</v>
      </c>
      <c r="P2710" s="4">
        <f t="shared" si="211"/>
        <v>0</v>
      </c>
      <c r="Q2710" s="3">
        <f t="shared" si="212"/>
        <v>422.40000000000003</v>
      </c>
      <c r="R2710" t="str">
        <f t="shared" si="213"/>
        <v>No prazo</v>
      </c>
      <c r="S2710" s="5">
        <f t="shared" si="214"/>
        <v>0</v>
      </c>
    </row>
    <row r="2711" spans="1:19" x14ac:dyDescent="0.25">
      <c r="A2711">
        <v>2710</v>
      </c>
      <c r="B2711" s="1">
        <v>43849</v>
      </c>
      <c r="C2711" s="1">
        <v>43858</v>
      </c>
      <c r="D2711" s="1">
        <v>43881</v>
      </c>
      <c r="E2711" s="1">
        <v>43883</v>
      </c>
      <c r="F2711">
        <v>1</v>
      </c>
      <c r="G2711">
        <v>6</v>
      </c>
      <c r="H2711">
        <v>373</v>
      </c>
      <c r="I2711" s="6">
        <v>0</v>
      </c>
      <c r="J2711">
        <v>3</v>
      </c>
      <c r="K2711" t="str">
        <f>_xlfn.XLOOKUP(fCompras!F2711,dComprador!$A$2:$A$7,dComprador!$B$2:$B$7)</f>
        <v>Alon</v>
      </c>
      <c r="L2711" t="str">
        <f>_xlfn.XLOOKUP(J2711,dFornecedor!$A$2:$A$6,dFornecedor!$B$2:$B$6)</f>
        <v>StepUp</v>
      </c>
      <c r="M2711" t="str">
        <f>_xlfn.XLOOKUP(G2711,dMateriaPrima!$A$2:$A$12,dMateriaPrima!$B$2:$B$12)</f>
        <v>Fio Algodão</v>
      </c>
      <c r="N2711" s="2">
        <f>_xlfn.XLOOKUP(G2711,dMateriaPrima!$A$2:$A$12,dMateriaPrima!$C$2:$C$12)</f>
        <v>55.9</v>
      </c>
      <c r="O2711" s="3">
        <f t="shared" si="210"/>
        <v>20850.7</v>
      </c>
      <c r="P2711" s="4">
        <f t="shared" si="211"/>
        <v>0</v>
      </c>
      <c r="Q2711" s="3">
        <f t="shared" si="212"/>
        <v>20850.7</v>
      </c>
      <c r="R2711" t="str">
        <f t="shared" si="213"/>
        <v>Em atraso</v>
      </c>
      <c r="S2711" s="5">
        <f t="shared" si="214"/>
        <v>2</v>
      </c>
    </row>
    <row r="2712" spans="1:19" x14ac:dyDescent="0.25">
      <c r="A2712">
        <v>2711</v>
      </c>
      <c r="B2712" s="1">
        <v>43849</v>
      </c>
      <c r="C2712" s="1">
        <v>43849</v>
      </c>
      <c r="D2712" s="1">
        <v>43857</v>
      </c>
      <c r="E2712" s="1">
        <v>43861</v>
      </c>
      <c r="F2712">
        <v>4</v>
      </c>
      <c r="G2712">
        <v>11</v>
      </c>
      <c r="H2712">
        <v>8</v>
      </c>
      <c r="I2712" s="6">
        <v>0</v>
      </c>
      <c r="J2712">
        <v>4</v>
      </c>
      <c r="K2712" t="str">
        <f>_xlfn.XLOOKUP(fCompras!F2712,dComprador!$A$2:$A$7,dComprador!$B$2:$B$7)</f>
        <v>Lira</v>
      </c>
      <c r="L2712" t="str">
        <f>_xlfn.XLOOKUP(J2712,dFornecedor!$A$2:$A$6,dFornecedor!$B$2:$B$6)</f>
        <v>AlphaOmega</v>
      </c>
      <c r="M2712" t="str">
        <f>_xlfn.XLOOKUP(G2712,dMateriaPrima!$A$2:$A$12,dMateriaPrima!$B$2:$B$12)</f>
        <v>Papel</v>
      </c>
      <c r="N2712" s="2">
        <f>_xlfn.XLOOKUP(G2712,dMateriaPrima!$A$2:$A$12,dMateriaPrima!$C$2:$C$12)</f>
        <v>9</v>
      </c>
      <c r="O2712" s="3">
        <f t="shared" si="210"/>
        <v>72</v>
      </c>
      <c r="P2712" s="4">
        <f t="shared" si="211"/>
        <v>0</v>
      </c>
      <c r="Q2712" s="3">
        <f t="shared" si="212"/>
        <v>72</v>
      </c>
      <c r="R2712" t="str">
        <f t="shared" si="213"/>
        <v>Em atraso</v>
      </c>
      <c r="S2712" s="5">
        <f t="shared" si="214"/>
        <v>4</v>
      </c>
    </row>
    <row r="2713" spans="1:19" x14ac:dyDescent="0.25">
      <c r="A2713">
        <v>2712</v>
      </c>
      <c r="B2713" s="1">
        <v>43849</v>
      </c>
      <c r="C2713" s="1">
        <v>43856</v>
      </c>
      <c r="D2713" s="1">
        <v>43857</v>
      </c>
      <c r="E2713" s="1">
        <v>43859</v>
      </c>
      <c r="F2713">
        <v>4</v>
      </c>
      <c r="G2713">
        <v>7</v>
      </c>
      <c r="H2713">
        <v>52</v>
      </c>
      <c r="I2713" s="6">
        <v>0</v>
      </c>
      <c r="J2713">
        <v>3</v>
      </c>
      <c r="K2713" t="str">
        <f>_xlfn.XLOOKUP(fCompras!F2713,dComprador!$A$2:$A$7,dComprador!$B$2:$B$7)</f>
        <v>Lira</v>
      </c>
      <c r="L2713" t="str">
        <f>_xlfn.XLOOKUP(J2713,dFornecedor!$A$2:$A$6,dFornecedor!$B$2:$B$6)</f>
        <v>StepUp</v>
      </c>
      <c r="M2713" t="str">
        <f>_xlfn.XLOOKUP(G2713,dMateriaPrima!$A$2:$A$12,dMateriaPrima!$B$2:$B$12)</f>
        <v>Poliéster</v>
      </c>
      <c r="N2713" s="2">
        <f>_xlfn.XLOOKUP(G2713,dMateriaPrima!$A$2:$A$12,dMateriaPrima!$C$2:$C$12)</f>
        <v>8</v>
      </c>
      <c r="O2713" s="3">
        <f t="shared" si="210"/>
        <v>416</v>
      </c>
      <c r="P2713" s="4">
        <f t="shared" si="211"/>
        <v>0</v>
      </c>
      <c r="Q2713" s="3">
        <f t="shared" si="212"/>
        <v>416</v>
      </c>
      <c r="R2713" t="str">
        <f t="shared" si="213"/>
        <v>Em atraso</v>
      </c>
      <c r="S2713" s="5">
        <f t="shared" si="214"/>
        <v>2</v>
      </c>
    </row>
    <row r="2714" spans="1:19" x14ac:dyDescent="0.25">
      <c r="A2714">
        <v>2713</v>
      </c>
      <c r="B2714" s="1">
        <v>43849</v>
      </c>
      <c r="C2714" s="1">
        <v>43849</v>
      </c>
      <c r="D2714" s="1">
        <v>43856</v>
      </c>
      <c r="E2714" s="1">
        <v>43858</v>
      </c>
      <c r="F2714">
        <v>4</v>
      </c>
      <c r="G2714">
        <v>11</v>
      </c>
      <c r="H2714">
        <v>31</v>
      </c>
      <c r="I2714" s="6">
        <v>0</v>
      </c>
      <c r="J2714">
        <v>2</v>
      </c>
      <c r="K2714" t="str">
        <f>_xlfn.XLOOKUP(fCompras!F2714,dComprador!$A$2:$A$7,dComprador!$B$2:$B$7)</f>
        <v>Lira</v>
      </c>
      <c r="L2714" t="str">
        <f>_xlfn.XLOOKUP(J2714,dFornecedor!$A$2:$A$6,dFornecedor!$B$2:$B$6)</f>
        <v>Minerva</v>
      </c>
      <c r="M2714" t="str">
        <f>_xlfn.XLOOKUP(G2714,dMateriaPrima!$A$2:$A$12,dMateriaPrima!$B$2:$B$12)</f>
        <v>Papel</v>
      </c>
      <c r="N2714" s="2">
        <f>_xlfn.XLOOKUP(G2714,dMateriaPrima!$A$2:$A$12,dMateriaPrima!$C$2:$C$12)</f>
        <v>9</v>
      </c>
      <c r="O2714" s="3">
        <f t="shared" si="210"/>
        <v>279</v>
      </c>
      <c r="P2714" s="4">
        <f t="shared" si="211"/>
        <v>0</v>
      </c>
      <c r="Q2714" s="3">
        <f t="shared" si="212"/>
        <v>279</v>
      </c>
      <c r="R2714" t="str">
        <f t="shared" si="213"/>
        <v>Em atraso</v>
      </c>
      <c r="S2714" s="5">
        <f t="shared" si="214"/>
        <v>2</v>
      </c>
    </row>
    <row r="2715" spans="1:19" x14ac:dyDescent="0.25">
      <c r="A2715">
        <v>2714</v>
      </c>
      <c r="B2715" s="1">
        <v>43849</v>
      </c>
      <c r="C2715" s="1">
        <v>43857</v>
      </c>
      <c r="D2715" s="1">
        <v>43859</v>
      </c>
      <c r="E2715" s="1">
        <v>43863</v>
      </c>
      <c r="F2715">
        <v>4</v>
      </c>
      <c r="G2715">
        <v>9</v>
      </c>
      <c r="H2715">
        <v>347</v>
      </c>
      <c r="I2715" s="6">
        <v>0</v>
      </c>
      <c r="J2715">
        <v>2</v>
      </c>
      <c r="K2715" t="str">
        <f>_xlfn.XLOOKUP(fCompras!F2715,dComprador!$A$2:$A$7,dComprador!$B$2:$B$7)</f>
        <v>Lira</v>
      </c>
      <c r="L2715" t="str">
        <f>_xlfn.XLOOKUP(J2715,dFornecedor!$A$2:$A$6,dFornecedor!$B$2:$B$6)</f>
        <v>Minerva</v>
      </c>
      <c r="M2715" t="str">
        <f>_xlfn.XLOOKUP(G2715,dMateriaPrima!$A$2:$A$12,dMateriaPrima!$B$2:$B$12)</f>
        <v>Couro</v>
      </c>
      <c r="N2715" s="2">
        <f>_xlfn.XLOOKUP(G2715,dMateriaPrima!$A$2:$A$12,dMateriaPrima!$C$2:$C$12)</f>
        <v>4.4000000000000004</v>
      </c>
      <c r="O2715" s="3">
        <f t="shared" si="210"/>
        <v>1526.8000000000002</v>
      </c>
      <c r="P2715" s="4">
        <f t="shared" si="211"/>
        <v>0</v>
      </c>
      <c r="Q2715" s="3">
        <f t="shared" si="212"/>
        <v>1526.8000000000002</v>
      </c>
      <c r="R2715" t="str">
        <f t="shared" si="213"/>
        <v>Em atraso</v>
      </c>
      <c r="S2715" s="5">
        <f t="shared" si="214"/>
        <v>4</v>
      </c>
    </row>
    <row r="2716" spans="1:19" x14ac:dyDescent="0.25">
      <c r="A2716">
        <v>2715</v>
      </c>
      <c r="B2716" s="1">
        <v>43849</v>
      </c>
      <c r="C2716" s="1">
        <v>43856</v>
      </c>
      <c r="D2716" s="1">
        <v>43871</v>
      </c>
      <c r="E2716" s="1">
        <v>43868</v>
      </c>
      <c r="F2716">
        <v>1</v>
      </c>
      <c r="G2716">
        <v>1</v>
      </c>
      <c r="H2716">
        <v>86</v>
      </c>
      <c r="I2716" s="6">
        <v>0</v>
      </c>
      <c r="J2716">
        <v>2</v>
      </c>
      <c r="K2716" t="str">
        <f>_xlfn.XLOOKUP(fCompras!F2716,dComprador!$A$2:$A$7,dComprador!$B$2:$B$7)</f>
        <v>Alon</v>
      </c>
      <c r="L2716" t="str">
        <f>_xlfn.XLOOKUP(J2716,dFornecedor!$A$2:$A$6,dFornecedor!$B$2:$B$6)</f>
        <v>Minerva</v>
      </c>
      <c r="M2716" t="str">
        <f>_xlfn.XLOOKUP(G2716,dMateriaPrima!$A$2:$A$12,dMateriaPrima!$B$2:$B$12)</f>
        <v>Tecido</v>
      </c>
      <c r="N2716" s="2">
        <f>_xlfn.XLOOKUP(G2716,dMateriaPrima!$A$2:$A$12,dMateriaPrima!$C$2:$C$12)</f>
        <v>18</v>
      </c>
      <c r="O2716" s="3">
        <f t="shared" si="210"/>
        <v>1548</v>
      </c>
      <c r="P2716" s="4">
        <f t="shared" si="211"/>
        <v>0</v>
      </c>
      <c r="Q2716" s="3">
        <f t="shared" si="212"/>
        <v>1548</v>
      </c>
      <c r="R2716" t="str">
        <f t="shared" si="213"/>
        <v>No prazo</v>
      </c>
      <c r="S2716" s="5">
        <f t="shared" si="214"/>
        <v>0</v>
      </c>
    </row>
    <row r="2717" spans="1:19" x14ac:dyDescent="0.25">
      <c r="A2717">
        <v>2716</v>
      </c>
      <c r="B2717" s="1">
        <v>43849</v>
      </c>
      <c r="C2717" s="1">
        <v>43849</v>
      </c>
      <c r="D2717" s="1">
        <v>43868</v>
      </c>
      <c r="E2717" s="1">
        <v>43866</v>
      </c>
      <c r="F2717">
        <v>1</v>
      </c>
      <c r="G2717">
        <v>4</v>
      </c>
      <c r="H2717">
        <v>244</v>
      </c>
      <c r="I2717" s="6">
        <v>0</v>
      </c>
      <c r="J2717">
        <v>4</v>
      </c>
      <c r="K2717" t="str">
        <f>_xlfn.XLOOKUP(fCompras!F2717,dComprador!$A$2:$A$7,dComprador!$B$2:$B$7)</f>
        <v>Alon</v>
      </c>
      <c r="L2717" t="str">
        <f>_xlfn.XLOOKUP(J2717,dFornecedor!$A$2:$A$6,dFornecedor!$B$2:$B$6)</f>
        <v>AlphaOmega</v>
      </c>
      <c r="M2717" t="str">
        <f>_xlfn.XLOOKUP(G2717,dMateriaPrima!$A$2:$A$12,dMateriaPrima!$B$2:$B$12)</f>
        <v>Madeira</v>
      </c>
      <c r="N2717" s="2">
        <f>_xlfn.XLOOKUP(G2717,dMateriaPrima!$A$2:$A$12,dMateriaPrima!$C$2:$C$12)</f>
        <v>168</v>
      </c>
      <c r="O2717" s="3">
        <f t="shared" si="210"/>
        <v>40992</v>
      </c>
      <c r="P2717" s="4">
        <f t="shared" si="211"/>
        <v>0</v>
      </c>
      <c r="Q2717" s="3">
        <f t="shared" si="212"/>
        <v>40992</v>
      </c>
      <c r="R2717" t="str">
        <f t="shared" si="213"/>
        <v>No prazo</v>
      </c>
      <c r="S2717" s="5">
        <f t="shared" si="214"/>
        <v>0</v>
      </c>
    </row>
    <row r="2718" spans="1:19" x14ac:dyDescent="0.25">
      <c r="A2718">
        <v>2717</v>
      </c>
      <c r="B2718" s="1">
        <v>43849</v>
      </c>
      <c r="C2718" s="1">
        <v>43858</v>
      </c>
      <c r="D2718" s="1">
        <v>43865</v>
      </c>
      <c r="E2718" s="1">
        <v>43869</v>
      </c>
      <c r="F2718">
        <v>1</v>
      </c>
      <c r="G2718">
        <v>5</v>
      </c>
      <c r="H2718">
        <v>459</v>
      </c>
      <c r="I2718" s="6">
        <v>0</v>
      </c>
      <c r="J2718">
        <v>3</v>
      </c>
      <c r="K2718" t="str">
        <f>_xlfn.XLOOKUP(fCompras!F2718,dComprador!$A$2:$A$7,dComprador!$B$2:$B$7)</f>
        <v>Alon</v>
      </c>
      <c r="L2718" t="str">
        <f>_xlfn.XLOOKUP(J2718,dFornecedor!$A$2:$A$6,dFornecedor!$B$2:$B$6)</f>
        <v>StepUp</v>
      </c>
      <c r="M2718" t="str">
        <f>_xlfn.XLOOKUP(G2718,dMateriaPrima!$A$2:$A$12,dMateriaPrima!$B$2:$B$12)</f>
        <v>Areia</v>
      </c>
      <c r="N2718" s="2">
        <f>_xlfn.XLOOKUP(G2718,dMateriaPrima!$A$2:$A$12,dMateriaPrima!$C$2:$C$12)</f>
        <v>3.59</v>
      </c>
      <c r="O2718" s="3">
        <f t="shared" si="210"/>
        <v>1647.81</v>
      </c>
      <c r="P2718" s="4">
        <f t="shared" si="211"/>
        <v>0</v>
      </c>
      <c r="Q2718" s="3">
        <f t="shared" si="212"/>
        <v>1647.81</v>
      </c>
      <c r="R2718" t="str">
        <f t="shared" si="213"/>
        <v>Em atraso</v>
      </c>
      <c r="S2718" s="5">
        <f t="shared" si="214"/>
        <v>4</v>
      </c>
    </row>
    <row r="2719" spans="1:19" x14ac:dyDescent="0.25">
      <c r="A2719">
        <v>2718</v>
      </c>
      <c r="B2719" s="1">
        <v>43849</v>
      </c>
      <c r="C2719" s="1">
        <v>43856</v>
      </c>
      <c r="D2719" s="1">
        <v>43879</v>
      </c>
      <c r="E2719" s="1">
        <v>43884</v>
      </c>
      <c r="F2719">
        <v>1</v>
      </c>
      <c r="G2719">
        <v>11</v>
      </c>
      <c r="H2719">
        <v>389</v>
      </c>
      <c r="I2719" s="6">
        <v>0</v>
      </c>
      <c r="J2719">
        <v>2</v>
      </c>
      <c r="K2719" t="str">
        <f>_xlfn.XLOOKUP(fCompras!F2719,dComprador!$A$2:$A$7,dComprador!$B$2:$B$7)</f>
        <v>Alon</v>
      </c>
      <c r="L2719" t="str">
        <f>_xlfn.XLOOKUP(J2719,dFornecedor!$A$2:$A$6,dFornecedor!$B$2:$B$6)</f>
        <v>Minerva</v>
      </c>
      <c r="M2719" t="str">
        <f>_xlfn.XLOOKUP(G2719,dMateriaPrima!$A$2:$A$12,dMateriaPrima!$B$2:$B$12)</f>
        <v>Papel</v>
      </c>
      <c r="N2719" s="2">
        <f>_xlfn.XLOOKUP(G2719,dMateriaPrima!$A$2:$A$12,dMateriaPrima!$C$2:$C$12)</f>
        <v>9</v>
      </c>
      <c r="O2719" s="3">
        <f t="shared" si="210"/>
        <v>3501</v>
      </c>
      <c r="P2719" s="4">
        <f t="shared" si="211"/>
        <v>0</v>
      </c>
      <c r="Q2719" s="3">
        <f t="shared" si="212"/>
        <v>3501</v>
      </c>
      <c r="R2719" t="str">
        <f t="shared" si="213"/>
        <v>Em atraso</v>
      </c>
      <c r="S2719" s="5">
        <f t="shared" si="214"/>
        <v>5</v>
      </c>
    </row>
    <row r="2720" spans="1:19" x14ac:dyDescent="0.25">
      <c r="A2720">
        <v>2719</v>
      </c>
      <c r="B2720" s="1">
        <v>43849</v>
      </c>
      <c r="C2720" s="1">
        <v>43857</v>
      </c>
      <c r="D2720" s="1">
        <v>43880</v>
      </c>
      <c r="E2720" s="1">
        <v>43882</v>
      </c>
      <c r="F2720">
        <v>1</v>
      </c>
      <c r="G2720">
        <v>11</v>
      </c>
      <c r="H2720">
        <v>450</v>
      </c>
      <c r="I2720" s="6">
        <v>0</v>
      </c>
      <c r="J2720">
        <v>3</v>
      </c>
      <c r="K2720" t="str">
        <f>_xlfn.XLOOKUP(fCompras!F2720,dComprador!$A$2:$A$7,dComprador!$B$2:$B$7)</f>
        <v>Alon</v>
      </c>
      <c r="L2720" t="str">
        <f>_xlfn.XLOOKUP(J2720,dFornecedor!$A$2:$A$6,dFornecedor!$B$2:$B$6)</f>
        <v>StepUp</v>
      </c>
      <c r="M2720" t="str">
        <f>_xlfn.XLOOKUP(G2720,dMateriaPrima!$A$2:$A$12,dMateriaPrima!$B$2:$B$12)</f>
        <v>Papel</v>
      </c>
      <c r="N2720" s="2">
        <f>_xlfn.XLOOKUP(G2720,dMateriaPrima!$A$2:$A$12,dMateriaPrima!$C$2:$C$12)</f>
        <v>9</v>
      </c>
      <c r="O2720" s="3">
        <f t="shared" si="210"/>
        <v>4050</v>
      </c>
      <c r="P2720" s="4">
        <f t="shared" si="211"/>
        <v>0</v>
      </c>
      <c r="Q2720" s="3">
        <f t="shared" si="212"/>
        <v>4050</v>
      </c>
      <c r="R2720" t="str">
        <f t="shared" si="213"/>
        <v>Em atraso</v>
      </c>
      <c r="S2720" s="5">
        <f t="shared" si="214"/>
        <v>2</v>
      </c>
    </row>
    <row r="2721" spans="1:19" x14ac:dyDescent="0.25">
      <c r="A2721">
        <v>2720</v>
      </c>
      <c r="B2721" s="1">
        <v>43849</v>
      </c>
      <c r="C2721" s="1">
        <v>43861</v>
      </c>
      <c r="D2721" s="1">
        <v>43867</v>
      </c>
      <c r="E2721" s="1">
        <v>43868</v>
      </c>
      <c r="F2721">
        <v>1</v>
      </c>
      <c r="G2721">
        <v>9</v>
      </c>
      <c r="H2721">
        <v>186</v>
      </c>
      <c r="I2721" s="6">
        <v>0</v>
      </c>
      <c r="J2721">
        <v>1</v>
      </c>
      <c r="K2721" t="str">
        <f>_xlfn.XLOOKUP(fCompras!F2721,dComprador!$A$2:$A$7,dComprador!$B$2:$B$7)</f>
        <v>Alon</v>
      </c>
      <c r="L2721" t="str">
        <f>_xlfn.XLOOKUP(J2721,dFornecedor!$A$2:$A$6,dFornecedor!$B$2:$B$6)</f>
        <v>NorthShore</v>
      </c>
      <c r="M2721" t="str">
        <f>_xlfn.XLOOKUP(G2721,dMateriaPrima!$A$2:$A$12,dMateriaPrima!$B$2:$B$12)</f>
        <v>Couro</v>
      </c>
      <c r="N2721" s="2">
        <f>_xlfn.XLOOKUP(G2721,dMateriaPrima!$A$2:$A$12,dMateriaPrima!$C$2:$C$12)</f>
        <v>4.4000000000000004</v>
      </c>
      <c r="O2721" s="3">
        <f t="shared" si="210"/>
        <v>818.40000000000009</v>
      </c>
      <c r="P2721" s="4">
        <f t="shared" si="211"/>
        <v>0</v>
      </c>
      <c r="Q2721" s="3">
        <f t="shared" si="212"/>
        <v>818.40000000000009</v>
      </c>
      <c r="R2721" t="str">
        <f t="shared" si="213"/>
        <v>Em atraso</v>
      </c>
      <c r="S2721" s="5">
        <f t="shared" si="214"/>
        <v>1</v>
      </c>
    </row>
    <row r="2722" spans="1:19" x14ac:dyDescent="0.25">
      <c r="A2722">
        <v>2721</v>
      </c>
      <c r="B2722" s="1">
        <v>43850</v>
      </c>
      <c r="C2722" s="1">
        <v>43856</v>
      </c>
      <c r="D2722" s="1">
        <v>43860</v>
      </c>
      <c r="E2722" s="1">
        <v>43860</v>
      </c>
      <c r="F2722">
        <v>4</v>
      </c>
      <c r="G2722">
        <v>9</v>
      </c>
      <c r="H2722">
        <v>606</v>
      </c>
      <c r="I2722" s="6">
        <v>0.15</v>
      </c>
      <c r="J2722">
        <v>2</v>
      </c>
      <c r="K2722" t="str">
        <f>_xlfn.XLOOKUP(fCompras!F2722,dComprador!$A$2:$A$7,dComprador!$B$2:$B$7)</f>
        <v>Lira</v>
      </c>
      <c r="L2722" t="str">
        <f>_xlfn.XLOOKUP(J2722,dFornecedor!$A$2:$A$6,dFornecedor!$B$2:$B$6)</f>
        <v>Minerva</v>
      </c>
      <c r="M2722" t="str">
        <f>_xlfn.XLOOKUP(G2722,dMateriaPrima!$A$2:$A$12,dMateriaPrima!$B$2:$B$12)</f>
        <v>Couro</v>
      </c>
      <c r="N2722" s="2">
        <f>_xlfn.XLOOKUP(G2722,dMateriaPrima!$A$2:$A$12,dMateriaPrima!$C$2:$C$12)</f>
        <v>4.4000000000000004</v>
      </c>
      <c r="O2722" s="3">
        <f t="shared" si="210"/>
        <v>2666.4</v>
      </c>
      <c r="P2722" s="4">
        <f t="shared" si="211"/>
        <v>399.96</v>
      </c>
      <c r="Q2722" s="3">
        <f t="shared" si="212"/>
        <v>2266.44</v>
      </c>
      <c r="R2722" t="str">
        <f t="shared" si="213"/>
        <v>No prazo</v>
      </c>
      <c r="S2722" s="5">
        <f t="shared" si="214"/>
        <v>0</v>
      </c>
    </row>
    <row r="2723" spans="1:19" x14ac:dyDescent="0.25">
      <c r="A2723">
        <v>2722</v>
      </c>
      <c r="B2723" s="1">
        <v>43850</v>
      </c>
      <c r="C2723" s="1">
        <v>43853</v>
      </c>
      <c r="D2723" s="1">
        <v>43858</v>
      </c>
      <c r="E2723" s="1">
        <v>43857</v>
      </c>
      <c r="F2723">
        <v>4</v>
      </c>
      <c r="G2723">
        <v>2</v>
      </c>
      <c r="H2723">
        <v>74</v>
      </c>
      <c r="I2723" s="6">
        <v>0</v>
      </c>
      <c r="J2723">
        <v>3</v>
      </c>
      <c r="K2723" t="str">
        <f>_xlfn.XLOOKUP(fCompras!F2723,dComprador!$A$2:$A$7,dComprador!$B$2:$B$7)</f>
        <v>Lira</v>
      </c>
      <c r="L2723" t="str">
        <f>_xlfn.XLOOKUP(J2723,dFornecedor!$A$2:$A$6,dFornecedor!$B$2:$B$6)</f>
        <v>StepUp</v>
      </c>
      <c r="M2723" t="str">
        <f>_xlfn.XLOOKUP(G2723,dMateriaPrima!$A$2:$A$12,dMateriaPrima!$B$2:$B$12)</f>
        <v>Chapa Metal</v>
      </c>
      <c r="N2723" s="2">
        <f>_xlfn.XLOOKUP(G2723,dMateriaPrima!$A$2:$A$12,dMateriaPrima!$C$2:$C$12)</f>
        <v>299.89999999999998</v>
      </c>
      <c r="O2723" s="3">
        <f t="shared" si="210"/>
        <v>22192.6</v>
      </c>
      <c r="P2723" s="4">
        <f t="shared" si="211"/>
        <v>0</v>
      </c>
      <c r="Q2723" s="3">
        <f t="shared" si="212"/>
        <v>22192.6</v>
      </c>
      <c r="R2723" t="str">
        <f t="shared" si="213"/>
        <v>No prazo</v>
      </c>
      <c r="S2723" s="5">
        <f t="shared" si="214"/>
        <v>0</v>
      </c>
    </row>
    <row r="2724" spans="1:19" x14ac:dyDescent="0.25">
      <c r="A2724">
        <v>2723</v>
      </c>
      <c r="B2724" s="1">
        <v>43850</v>
      </c>
      <c r="C2724" s="1">
        <v>43861</v>
      </c>
      <c r="D2724" s="1">
        <v>43861</v>
      </c>
      <c r="E2724" s="1">
        <v>43864</v>
      </c>
      <c r="F2724">
        <v>4</v>
      </c>
      <c r="G2724">
        <v>4</v>
      </c>
      <c r="H2724">
        <v>276</v>
      </c>
      <c r="I2724" s="6">
        <v>0</v>
      </c>
      <c r="J2724">
        <v>1</v>
      </c>
      <c r="K2724" t="str">
        <f>_xlfn.XLOOKUP(fCompras!F2724,dComprador!$A$2:$A$7,dComprador!$B$2:$B$7)</f>
        <v>Lira</v>
      </c>
      <c r="L2724" t="str">
        <f>_xlfn.XLOOKUP(J2724,dFornecedor!$A$2:$A$6,dFornecedor!$B$2:$B$6)</f>
        <v>NorthShore</v>
      </c>
      <c r="M2724" t="str">
        <f>_xlfn.XLOOKUP(G2724,dMateriaPrima!$A$2:$A$12,dMateriaPrima!$B$2:$B$12)</f>
        <v>Madeira</v>
      </c>
      <c r="N2724" s="2">
        <f>_xlfn.XLOOKUP(G2724,dMateriaPrima!$A$2:$A$12,dMateriaPrima!$C$2:$C$12)</f>
        <v>168</v>
      </c>
      <c r="O2724" s="3">
        <f t="shared" si="210"/>
        <v>46368</v>
      </c>
      <c r="P2724" s="4">
        <f t="shared" si="211"/>
        <v>0</v>
      </c>
      <c r="Q2724" s="3">
        <f t="shared" si="212"/>
        <v>46368</v>
      </c>
      <c r="R2724" t="str">
        <f t="shared" si="213"/>
        <v>Em atraso</v>
      </c>
      <c r="S2724" s="5">
        <f t="shared" si="214"/>
        <v>3</v>
      </c>
    </row>
    <row r="2725" spans="1:19" x14ac:dyDescent="0.25">
      <c r="A2725">
        <v>2724</v>
      </c>
      <c r="B2725" s="1">
        <v>43850</v>
      </c>
      <c r="C2725" s="1">
        <v>43854</v>
      </c>
      <c r="D2725" s="1">
        <v>43865</v>
      </c>
      <c r="E2725" s="1">
        <v>43870</v>
      </c>
      <c r="F2725">
        <v>1</v>
      </c>
      <c r="G2725">
        <v>9</v>
      </c>
      <c r="H2725">
        <v>211</v>
      </c>
      <c r="I2725" s="6">
        <v>0</v>
      </c>
      <c r="J2725">
        <v>1</v>
      </c>
      <c r="K2725" t="str">
        <f>_xlfn.XLOOKUP(fCompras!F2725,dComprador!$A$2:$A$7,dComprador!$B$2:$B$7)</f>
        <v>Alon</v>
      </c>
      <c r="L2725" t="str">
        <f>_xlfn.XLOOKUP(J2725,dFornecedor!$A$2:$A$6,dFornecedor!$B$2:$B$6)</f>
        <v>NorthShore</v>
      </c>
      <c r="M2725" t="str">
        <f>_xlfn.XLOOKUP(G2725,dMateriaPrima!$A$2:$A$12,dMateriaPrima!$B$2:$B$12)</f>
        <v>Couro</v>
      </c>
      <c r="N2725" s="2">
        <f>_xlfn.XLOOKUP(G2725,dMateriaPrima!$A$2:$A$12,dMateriaPrima!$C$2:$C$12)</f>
        <v>4.4000000000000004</v>
      </c>
      <c r="O2725" s="3">
        <f t="shared" si="210"/>
        <v>928.40000000000009</v>
      </c>
      <c r="P2725" s="4">
        <f t="shared" si="211"/>
        <v>0</v>
      </c>
      <c r="Q2725" s="3">
        <f t="shared" si="212"/>
        <v>928.40000000000009</v>
      </c>
      <c r="R2725" t="str">
        <f t="shared" si="213"/>
        <v>Em atraso</v>
      </c>
      <c r="S2725" s="5">
        <f t="shared" si="214"/>
        <v>5</v>
      </c>
    </row>
    <row r="2726" spans="1:19" x14ac:dyDescent="0.25">
      <c r="A2726">
        <v>2725</v>
      </c>
      <c r="B2726" s="1">
        <v>43850</v>
      </c>
      <c r="C2726" s="1">
        <v>43862</v>
      </c>
      <c r="D2726" s="1">
        <v>43868</v>
      </c>
      <c r="E2726" s="1">
        <v>43870</v>
      </c>
      <c r="F2726">
        <v>1</v>
      </c>
      <c r="G2726">
        <v>6</v>
      </c>
      <c r="H2726">
        <v>305</v>
      </c>
      <c r="I2726" s="6">
        <v>0</v>
      </c>
      <c r="J2726">
        <v>1</v>
      </c>
      <c r="K2726" t="str">
        <f>_xlfn.XLOOKUP(fCompras!F2726,dComprador!$A$2:$A$7,dComprador!$B$2:$B$7)</f>
        <v>Alon</v>
      </c>
      <c r="L2726" t="str">
        <f>_xlfn.XLOOKUP(J2726,dFornecedor!$A$2:$A$6,dFornecedor!$B$2:$B$6)</f>
        <v>NorthShore</v>
      </c>
      <c r="M2726" t="str">
        <f>_xlfn.XLOOKUP(G2726,dMateriaPrima!$A$2:$A$12,dMateriaPrima!$B$2:$B$12)</f>
        <v>Fio Algodão</v>
      </c>
      <c r="N2726" s="2">
        <f>_xlfn.XLOOKUP(G2726,dMateriaPrima!$A$2:$A$12,dMateriaPrima!$C$2:$C$12)</f>
        <v>55.9</v>
      </c>
      <c r="O2726" s="3">
        <f t="shared" si="210"/>
        <v>17049.5</v>
      </c>
      <c r="P2726" s="4">
        <f t="shared" si="211"/>
        <v>0</v>
      </c>
      <c r="Q2726" s="3">
        <f t="shared" si="212"/>
        <v>17049.5</v>
      </c>
      <c r="R2726" t="str">
        <f t="shared" si="213"/>
        <v>Em atraso</v>
      </c>
      <c r="S2726" s="5">
        <f t="shared" si="214"/>
        <v>2</v>
      </c>
    </row>
    <row r="2727" spans="1:19" x14ac:dyDescent="0.25">
      <c r="A2727">
        <v>2726</v>
      </c>
      <c r="B2727" s="1">
        <v>43850</v>
      </c>
      <c r="C2727" s="1">
        <v>43850</v>
      </c>
      <c r="D2727" s="1">
        <v>43868</v>
      </c>
      <c r="E2727" s="1">
        <v>43870</v>
      </c>
      <c r="F2727">
        <v>1</v>
      </c>
      <c r="G2727">
        <v>7</v>
      </c>
      <c r="H2727">
        <v>7</v>
      </c>
      <c r="I2727" s="6">
        <v>0</v>
      </c>
      <c r="J2727">
        <v>4</v>
      </c>
      <c r="K2727" t="str">
        <f>_xlfn.XLOOKUP(fCompras!F2727,dComprador!$A$2:$A$7,dComprador!$B$2:$B$7)</f>
        <v>Alon</v>
      </c>
      <c r="L2727" t="str">
        <f>_xlfn.XLOOKUP(J2727,dFornecedor!$A$2:$A$6,dFornecedor!$B$2:$B$6)</f>
        <v>AlphaOmega</v>
      </c>
      <c r="M2727" t="str">
        <f>_xlfn.XLOOKUP(G2727,dMateriaPrima!$A$2:$A$12,dMateriaPrima!$B$2:$B$12)</f>
        <v>Poliéster</v>
      </c>
      <c r="N2727" s="2">
        <f>_xlfn.XLOOKUP(G2727,dMateriaPrima!$A$2:$A$12,dMateriaPrima!$C$2:$C$12)</f>
        <v>8</v>
      </c>
      <c r="O2727" s="3">
        <f t="shared" si="210"/>
        <v>56</v>
      </c>
      <c r="P2727" s="4">
        <f t="shared" si="211"/>
        <v>0</v>
      </c>
      <c r="Q2727" s="3">
        <f t="shared" si="212"/>
        <v>56</v>
      </c>
      <c r="R2727" t="str">
        <f t="shared" si="213"/>
        <v>Em atraso</v>
      </c>
      <c r="S2727" s="5">
        <f t="shared" si="214"/>
        <v>2</v>
      </c>
    </row>
    <row r="2728" spans="1:19" x14ac:dyDescent="0.25">
      <c r="A2728">
        <v>2727</v>
      </c>
      <c r="B2728" s="1">
        <v>43850</v>
      </c>
      <c r="C2728" s="1">
        <v>43858</v>
      </c>
      <c r="D2728" s="1">
        <v>43882</v>
      </c>
      <c r="E2728" s="1">
        <v>43883</v>
      </c>
      <c r="F2728">
        <v>1</v>
      </c>
      <c r="G2728">
        <v>8</v>
      </c>
      <c r="H2728">
        <v>10</v>
      </c>
      <c r="I2728" s="6">
        <v>0</v>
      </c>
      <c r="J2728">
        <v>2</v>
      </c>
      <c r="K2728" t="str">
        <f>_xlfn.XLOOKUP(fCompras!F2728,dComprador!$A$2:$A$7,dComprador!$B$2:$B$7)</f>
        <v>Alon</v>
      </c>
      <c r="L2728" t="str">
        <f>_xlfn.XLOOKUP(J2728,dFornecedor!$A$2:$A$6,dFornecedor!$B$2:$B$6)</f>
        <v>Minerva</v>
      </c>
      <c r="M2728" t="str">
        <f>_xlfn.XLOOKUP(G2728,dMateriaPrima!$A$2:$A$12,dMateriaPrima!$B$2:$B$12)</f>
        <v>Cimento</v>
      </c>
      <c r="N2728" s="2">
        <f>_xlfn.XLOOKUP(G2728,dMateriaPrima!$A$2:$A$12,dMateriaPrima!$C$2:$C$12)</f>
        <v>23</v>
      </c>
      <c r="O2728" s="3">
        <f t="shared" si="210"/>
        <v>230</v>
      </c>
      <c r="P2728" s="4">
        <f t="shared" si="211"/>
        <v>0</v>
      </c>
      <c r="Q2728" s="3">
        <f t="shared" si="212"/>
        <v>230</v>
      </c>
      <c r="R2728" t="str">
        <f t="shared" si="213"/>
        <v>Em atraso</v>
      </c>
      <c r="S2728" s="5">
        <f t="shared" si="214"/>
        <v>1</v>
      </c>
    </row>
    <row r="2729" spans="1:19" x14ac:dyDescent="0.25">
      <c r="A2729">
        <v>2728</v>
      </c>
      <c r="B2729" s="1">
        <v>43850</v>
      </c>
      <c r="C2729" s="1">
        <v>43860</v>
      </c>
      <c r="D2729" s="1">
        <v>43871</v>
      </c>
      <c r="E2729" s="1">
        <v>43871</v>
      </c>
      <c r="F2729">
        <v>1</v>
      </c>
      <c r="G2729">
        <v>11</v>
      </c>
      <c r="H2729">
        <v>52</v>
      </c>
      <c r="I2729" s="6">
        <v>0</v>
      </c>
      <c r="J2729">
        <v>3</v>
      </c>
      <c r="K2729" t="str">
        <f>_xlfn.XLOOKUP(fCompras!F2729,dComprador!$A$2:$A$7,dComprador!$B$2:$B$7)</f>
        <v>Alon</v>
      </c>
      <c r="L2729" t="str">
        <f>_xlfn.XLOOKUP(J2729,dFornecedor!$A$2:$A$6,dFornecedor!$B$2:$B$6)</f>
        <v>StepUp</v>
      </c>
      <c r="M2729" t="str">
        <f>_xlfn.XLOOKUP(G2729,dMateriaPrima!$A$2:$A$12,dMateriaPrima!$B$2:$B$12)</f>
        <v>Papel</v>
      </c>
      <c r="N2729" s="2">
        <f>_xlfn.XLOOKUP(G2729,dMateriaPrima!$A$2:$A$12,dMateriaPrima!$C$2:$C$12)</f>
        <v>9</v>
      </c>
      <c r="O2729" s="3">
        <f t="shared" si="210"/>
        <v>468</v>
      </c>
      <c r="P2729" s="4">
        <f t="shared" si="211"/>
        <v>0</v>
      </c>
      <c r="Q2729" s="3">
        <f t="shared" si="212"/>
        <v>468</v>
      </c>
      <c r="R2729" t="str">
        <f t="shared" si="213"/>
        <v>No prazo</v>
      </c>
      <c r="S2729" s="5">
        <f t="shared" si="214"/>
        <v>0</v>
      </c>
    </row>
    <row r="2730" spans="1:19" x14ac:dyDescent="0.25">
      <c r="A2730">
        <v>2729</v>
      </c>
      <c r="B2730" s="1">
        <v>43850</v>
      </c>
      <c r="C2730" s="1">
        <v>43852</v>
      </c>
      <c r="D2730" s="1">
        <v>43875</v>
      </c>
      <c r="E2730" s="1">
        <v>43875</v>
      </c>
      <c r="F2730">
        <v>1</v>
      </c>
      <c r="G2730">
        <v>1</v>
      </c>
      <c r="H2730">
        <v>111</v>
      </c>
      <c r="I2730" s="6">
        <v>0</v>
      </c>
      <c r="J2730">
        <v>4</v>
      </c>
      <c r="K2730" t="str">
        <f>_xlfn.XLOOKUP(fCompras!F2730,dComprador!$A$2:$A$7,dComprador!$B$2:$B$7)</f>
        <v>Alon</v>
      </c>
      <c r="L2730" t="str">
        <f>_xlfn.XLOOKUP(J2730,dFornecedor!$A$2:$A$6,dFornecedor!$B$2:$B$6)</f>
        <v>AlphaOmega</v>
      </c>
      <c r="M2730" t="str">
        <f>_xlfn.XLOOKUP(G2730,dMateriaPrima!$A$2:$A$12,dMateriaPrima!$B$2:$B$12)</f>
        <v>Tecido</v>
      </c>
      <c r="N2730" s="2">
        <f>_xlfn.XLOOKUP(G2730,dMateriaPrima!$A$2:$A$12,dMateriaPrima!$C$2:$C$12)</f>
        <v>18</v>
      </c>
      <c r="O2730" s="3">
        <f t="shared" si="210"/>
        <v>1998</v>
      </c>
      <c r="P2730" s="4">
        <f t="shared" si="211"/>
        <v>0</v>
      </c>
      <c r="Q2730" s="3">
        <f t="shared" si="212"/>
        <v>1998</v>
      </c>
      <c r="R2730" t="str">
        <f t="shared" si="213"/>
        <v>No prazo</v>
      </c>
      <c r="S2730" s="5">
        <f t="shared" si="214"/>
        <v>0</v>
      </c>
    </row>
    <row r="2731" spans="1:19" x14ac:dyDescent="0.25">
      <c r="A2731">
        <v>2730</v>
      </c>
      <c r="B2731" s="1">
        <v>43851</v>
      </c>
      <c r="C2731" s="1">
        <v>43855</v>
      </c>
      <c r="D2731" s="1">
        <v>43858</v>
      </c>
      <c r="E2731" s="1">
        <v>43861</v>
      </c>
      <c r="F2731">
        <v>4</v>
      </c>
      <c r="G2731">
        <v>8</v>
      </c>
      <c r="H2731">
        <v>34</v>
      </c>
      <c r="I2731" s="6">
        <v>0</v>
      </c>
      <c r="J2731">
        <v>4</v>
      </c>
      <c r="K2731" t="str">
        <f>_xlfn.XLOOKUP(fCompras!F2731,dComprador!$A$2:$A$7,dComprador!$B$2:$B$7)</f>
        <v>Lira</v>
      </c>
      <c r="L2731" t="str">
        <f>_xlfn.XLOOKUP(J2731,dFornecedor!$A$2:$A$6,dFornecedor!$B$2:$B$6)</f>
        <v>AlphaOmega</v>
      </c>
      <c r="M2731" t="str">
        <f>_xlfn.XLOOKUP(G2731,dMateriaPrima!$A$2:$A$12,dMateriaPrima!$B$2:$B$12)</f>
        <v>Cimento</v>
      </c>
      <c r="N2731" s="2">
        <f>_xlfn.XLOOKUP(G2731,dMateriaPrima!$A$2:$A$12,dMateriaPrima!$C$2:$C$12)</f>
        <v>23</v>
      </c>
      <c r="O2731" s="3">
        <f t="shared" si="210"/>
        <v>782</v>
      </c>
      <c r="P2731" s="4">
        <f t="shared" si="211"/>
        <v>0</v>
      </c>
      <c r="Q2731" s="3">
        <f t="shared" si="212"/>
        <v>782</v>
      </c>
      <c r="R2731" t="str">
        <f t="shared" si="213"/>
        <v>Em atraso</v>
      </c>
      <c r="S2731" s="5">
        <f t="shared" si="214"/>
        <v>3</v>
      </c>
    </row>
    <row r="2732" spans="1:19" x14ac:dyDescent="0.25">
      <c r="A2732">
        <v>2731</v>
      </c>
      <c r="B2732" s="1">
        <v>43851</v>
      </c>
      <c r="C2732" s="1">
        <v>43852</v>
      </c>
      <c r="D2732" s="1">
        <v>43885</v>
      </c>
      <c r="E2732" s="1">
        <v>43884</v>
      </c>
      <c r="F2732">
        <v>1</v>
      </c>
      <c r="G2732">
        <v>9</v>
      </c>
      <c r="H2732">
        <v>518</v>
      </c>
      <c r="I2732" s="6">
        <v>0</v>
      </c>
      <c r="J2732">
        <v>3</v>
      </c>
      <c r="K2732" t="str">
        <f>_xlfn.XLOOKUP(fCompras!F2732,dComprador!$A$2:$A$7,dComprador!$B$2:$B$7)</f>
        <v>Alon</v>
      </c>
      <c r="L2732" t="str">
        <f>_xlfn.XLOOKUP(J2732,dFornecedor!$A$2:$A$6,dFornecedor!$B$2:$B$6)</f>
        <v>StepUp</v>
      </c>
      <c r="M2732" t="str">
        <f>_xlfn.XLOOKUP(G2732,dMateriaPrima!$A$2:$A$12,dMateriaPrima!$B$2:$B$12)</f>
        <v>Couro</v>
      </c>
      <c r="N2732" s="2">
        <f>_xlfn.XLOOKUP(G2732,dMateriaPrima!$A$2:$A$12,dMateriaPrima!$C$2:$C$12)</f>
        <v>4.4000000000000004</v>
      </c>
      <c r="O2732" s="3">
        <f t="shared" si="210"/>
        <v>2279.2000000000003</v>
      </c>
      <c r="P2732" s="4">
        <f t="shared" si="211"/>
        <v>0</v>
      </c>
      <c r="Q2732" s="3">
        <f t="shared" si="212"/>
        <v>2279.2000000000003</v>
      </c>
      <c r="R2732" t="str">
        <f t="shared" si="213"/>
        <v>No prazo</v>
      </c>
      <c r="S2732" s="5">
        <f t="shared" si="214"/>
        <v>0</v>
      </c>
    </row>
    <row r="2733" spans="1:19" x14ac:dyDescent="0.25">
      <c r="A2733">
        <v>2732</v>
      </c>
      <c r="B2733" s="1">
        <v>43851</v>
      </c>
      <c r="C2733" s="1">
        <v>43857</v>
      </c>
      <c r="D2733" s="1">
        <v>43857</v>
      </c>
      <c r="E2733" s="1">
        <v>43861</v>
      </c>
      <c r="F2733">
        <v>4</v>
      </c>
      <c r="G2733">
        <v>5</v>
      </c>
      <c r="H2733">
        <v>3</v>
      </c>
      <c r="I2733" s="6">
        <v>0</v>
      </c>
      <c r="J2733">
        <v>1</v>
      </c>
      <c r="K2733" t="str">
        <f>_xlfn.XLOOKUP(fCompras!F2733,dComprador!$A$2:$A$7,dComprador!$B$2:$B$7)</f>
        <v>Lira</v>
      </c>
      <c r="L2733" t="str">
        <f>_xlfn.XLOOKUP(J2733,dFornecedor!$A$2:$A$6,dFornecedor!$B$2:$B$6)</f>
        <v>NorthShore</v>
      </c>
      <c r="M2733" t="str">
        <f>_xlfn.XLOOKUP(G2733,dMateriaPrima!$A$2:$A$12,dMateriaPrima!$B$2:$B$12)</f>
        <v>Areia</v>
      </c>
      <c r="N2733" s="2">
        <f>_xlfn.XLOOKUP(G2733,dMateriaPrima!$A$2:$A$12,dMateriaPrima!$C$2:$C$12)</f>
        <v>3.59</v>
      </c>
      <c r="O2733" s="3">
        <f t="shared" si="210"/>
        <v>10.77</v>
      </c>
      <c r="P2733" s="4">
        <f t="shared" si="211"/>
        <v>0</v>
      </c>
      <c r="Q2733" s="3">
        <f t="shared" si="212"/>
        <v>10.77</v>
      </c>
      <c r="R2733" t="str">
        <f t="shared" si="213"/>
        <v>Em atraso</v>
      </c>
      <c r="S2733" s="5">
        <f t="shared" si="214"/>
        <v>4</v>
      </c>
    </row>
    <row r="2734" spans="1:19" x14ac:dyDescent="0.25">
      <c r="A2734">
        <v>2733</v>
      </c>
      <c r="B2734" s="1">
        <v>43851</v>
      </c>
      <c r="C2734" s="1">
        <v>43861</v>
      </c>
      <c r="D2734" s="1">
        <v>43870</v>
      </c>
      <c r="E2734" s="1">
        <v>43871</v>
      </c>
      <c r="F2734">
        <v>1</v>
      </c>
      <c r="G2734">
        <v>9</v>
      </c>
      <c r="H2734">
        <v>31</v>
      </c>
      <c r="I2734" s="6">
        <v>0</v>
      </c>
      <c r="J2734">
        <v>1</v>
      </c>
      <c r="K2734" t="str">
        <f>_xlfn.XLOOKUP(fCompras!F2734,dComprador!$A$2:$A$7,dComprador!$B$2:$B$7)</f>
        <v>Alon</v>
      </c>
      <c r="L2734" t="str">
        <f>_xlfn.XLOOKUP(J2734,dFornecedor!$A$2:$A$6,dFornecedor!$B$2:$B$6)</f>
        <v>NorthShore</v>
      </c>
      <c r="M2734" t="str">
        <f>_xlfn.XLOOKUP(G2734,dMateriaPrima!$A$2:$A$12,dMateriaPrima!$B$2:$B$12)</f>
        <v>Couro</v>
      </c>
      <c r="N2734" s="2">
        <f>_xlfn.XLOOKUP(G2734,dMateriaPrima!$A$2:$A$12,dMateriaPrima!$C$2:$C$12)</f>
        <v>4.4000000000000004</v>
      </c>
      <c r="O2734" s="3">
        <f t="shared" si="210"/>
        <v>136.4</v>
      </c>
      <c r="P2734" s="4">
        <f t="shared" si="211"/>
        <v>0</v>
      </c>
      <c r="Q2734" s="3">
        <f t="shared" si="212"/>
        <v>136.4</v>
      </c>
      <c r="R2734" t="str">
        <f t="shared" si="213"/>
        <v>Em atraso</v>
      </c>
      <c r="S2734" s="5">
        <f t="shared" si="214"/>
        <v>1</v>
      </c>
    </row>
    <row r="2735" spans="1:19" x14ac:dyDescent="0.25">
      <c r="A2735">
        <v>2734</v>
      </c>
      <c r="B2735" s="1">
        <v>43851</v>
      </c>
      <c r="C2735" s="1">
        <v>43860</v>
      </c>
      <c r="D2735" s="1">
        <v>43869</v>
      </c>
      <c r="E2735" s="1">
        <v>43872</v>
      </c>
      <c r="F2735">
        <v>3</v>
      </c>
      <c r="G2735">
        <v>1</v>
      </c>
      <c r="H2735">
        <v>277</v>
      </c>
      <c r="I2735" s="6">
        <v>0</v>
      </c>
      <c r="J2735">
        <v>3</v>
      </c>
      <c r="K2735" t="str">
        <f>_xlfn.XLOOKUP(fCompras!F2735,dComprador!$A$2:$A$7,dComprador!$B$2:$B$7)</f>
        <v>Diego</v>
      </c>
      <c r="L2735" t="str">
        <f>_xlfn.XLOOKUP(J2735,dFornecedor!$A$2:$A$6,dFornecedor!$B$2:$B$6)</f>
        <v>StepUp</v>
      </c>
      <c r="M2735" t="str">
        <f>_xlfn.XLOOKUP(G2735,dMateriaPrima!$A$2:$A$12,dMateriaPrima!$B$2:$B$12)</f>
        <v>Tecido</v>
      </c>
      <c r="N2735" s="2">
        <f>_xlfn.XLOOKUP(G2735,dMateriaPrima!$A$2:$A$12,dMateriaPrima!$C$2:$C$12)</f>
        <v>18</v>
      </c>
      <c r="O2735" s="3">
        <f t="shared" si="210"/>
        <v>4986</v>
      </c>
      <c r="P2735" s="4">
        <f t="shared" si="211"/>
        <v>0</v>
      </c>
      <c r="Q2735" s="3">
        <f t="shared" si="212"/>
        <v>4986</v>
      </c>
      <c r="R2735" t="str">
        <f t="shared" si="213"/>
        <v>Em atraso</v>
      </c>
      <c r="S2735" s="5">
        <f t="shared" si="214"/>
        <v>3</v>
      </c>
    </row>
    <row r="2736" spans="1:19" x14ac:dyDescent="0.25">
      <c r="A2736">
        <v>2735</v>
      </c>
      <c r="B2736" s="1">
        <v>43851</v>
      </c>
      <c r="C2736" s="1">
        <v>43853</v>
      </c>
      <c r="D2736" s="1">
        <v>43866</v>
      </c>
      <c r="E2736" s="1">
        <v>43867</v>
      </c>
      <c r="F2736">
        <v>1</v>
      </c>
      <c r="G2736">
        <v>4</v>
      </c>
      <c r="H2736">
        <v>20</v>
      </c>
      <c r="I2736" s="6">
        <v>0</v>
      </c>
      <c r="J2736">
        <v>2</v>
      </c>
      <c r="K2736" t="str">
        <f>_xlfn.XLOOKUP(fCompras!F2736,dComprador!$A$2:$A$7,dComprador!$B$2:$B$7)</f>
        <v>Alon</v>
      </c>
      <c r="L2736" t="str">
        <f>_xlfn.XLOOKUP(J2736,dFornecedor!$A$2:$A$6,dFornecedor!$B$2:$B$6)</f>
        <v>Minerva</v>
      </c>
      <c r="M2736" t="str">
        <f>_xlfn.XLOOKUP(G2736,dMateriaPrima!$A$2:$A$12,dMateriaPrima!$B$2:$B$12)</f>
        <v>Madeira</v>
      </c>
      <c r="N2736" s="2">
        <f>_xlfn.XLOOKUP(G2736,dMateriaPrima!$A$2:$A$12,dMateriaPrima!$C$2:$C$12)</f>
        <v>168</v>
      </c>
      <c r="O2736" s="3">
        <f t="shared" si="210"/>
        <v>3360</v>
      </c>
      <c r="P2736" s="4">
        <f t="shared" si="211"/>
        <v>0</v>
      </c>
      <c r="Q2736" s="3">
        <f t="shared" si="212"/>
        <v>3360</v>
      </c>
      <c r="R2736" t="str">
        <f t="shared" si="213"/>
        <v>Em atraso</v>
      </c>
      <c r="S2736" s="5">
        <f t="shared" si="214"/>
        <v>1</v>
      </c>
    </row>
    <row r="2737" spans="1:19" x14ac:dyDescent="0.25">
      <c r="A2737">
        <v>2736</v>
      </c>
      <c r="B2737" s="1">
        <v>43851</v>
      </c>
      <c r="C2737" s="1">
        <v>43859</v>
      </c>
      <c r="D2737" s="1">
        <v>43875</v>
      </c>
      <c r="E2737" s="1">
        <v>43876</v>
      </c>
      <c r="F2737">
        <v>1</v>
      </c>
      <c r="G2737">
        <v>1</v>
      </c>
      <c r="H2737">
        <v>9</v>
      </c>
      <c r="I2737" s="6">
        <v>0</v>
      </c>
      <c r="J2737">
        <v>2</v>
      </c>
      <c r="K2737" t="str">
        <f>_xlfn.XLOOKUP(fCompras!F2737,dComprador!$A$2:$A$7,dComprador!$B$2:$B$7)</f>
        <v>Alon</v>
      </c>
      <c r="L2737" t="str">
        <f>_xlfn.XLOOKUP(J2737,dFornecedor!$A$2:$A$6,dFornecedor!$B$2:$B$6)</f>
        <v>Minerva</v>
      </c>
      <c r="M2737" t="str">
        <f>_xlfn.XLOOKUP(G2737,dMateriaPrima!$A$2:$A$12,dMateriaPrima!$B$2:$B$12)</f>
        <v>Tecido</v>
      </c>
      <c r="N2737" s="2">
        <f>_xlfn.XLOOKUP(G2737,dMateriaPrima!$A$2:$A$12,dMateriaPrima!$C$2:$C$12)</f>
        <v>18</v>
      </c>
      <c r="O2737" s="3">
        <f t="shared" si="210"/>
        <v>162</v>
      </c>
      <c r="P2737" s="4">
        <f t="shared" si="211"/>
        <v>0</v>
      </c>
      <c r="Q2737" s="3">
        <f t="shared" si="212"/>
        <v>162</v>
      </c>
      <c r="R2737" t="str">
        <f t="shared" si="213"/>
        <v>Em atraso</v>
      </c>
      <c r="S2737" s="5">
        <f t="shared" si="214"/>
        <v>1</v>
      </c>
    </row>
    <row r="2738" spans="1:19" x14ac:dyDescent="0.25">
      <c r="A2738">
        <v>2737</v>
      </c>
      <c r="B2738" s="1">
        <v>43852</v>
      </c>
      <c r="C2738" s="1">
        <v>43854</v>
      </c>
      <c r="D2738" s="1">
        <v>43859</v>
      </c>
      <c r="E2738" s="1">
        <v>43860</v>
      </c>
      <c r="F2738">
        <v>4</v>
      </c>
      <c r="G2738">
        <v>6</v>
      </c>
      <c r="H2738">
        <v>139</v>
      </c>
      <c r="I2738" s="6">
        <v>0</v>
      </c>
      <c r="J2738">
        <v>4</v>
      </c>
      <c r="K2738" t="str">
        <f>_xlfn.XLOOKUP(fCompras!F2738,dComprador!$A$2:$A$7,dComprador!$B$2:$B$7)</f>
        <v>Lira</v>
      </c>
      <c r="L2738" t="str">
        <f>_xlfn.XLOOKUP(J2738,dFornecedor!$A$2:$A$6,dFornecedor!$B$2:$B$6)</f>
        <v>AlphaOmega</v>
      </c>
      <c r="M2738" t="str">
        <f>_xlfn.XLOOKUP(G2738,dMateriaPrima!$A$2:$A$12,dMateriaPrima!$B$2:$B$12)</f>
        <v>Fio Algodão</v>
      </c>
      <c r="N2738" s="2">
        <f>_xlfn.XLOOKUP(G2738,dMateriaPrima!$A$2:$A$12,dMateriaPrima!$C$2:$C$12)</f>
        <v>55.9</v>
      </c>
      <c r="O2738" s="3">
        <f t="shared" si="210"/>
        <v>7770.0999999999995</v>
      </c>
      <c r="P2738" s="4">
        <f t="shared" si="211"/>
        <v>0</v>
      </c>
      <c r="Q2738" s="3">
        <f t="shared" si="212"/>
        <v>7770.0999999999995</v>
      </c>
      <c r="R2738" t="str">
        <f t="shared" si="213"/>
        <v>Em atraso</v>
      </c>
      <c r="S2738" s="5">
        <f t="shared" si="214"/>
        <v>1</v>
      </c>
    </row>
    <row r="2739" spans="1:19" x14ac:dyDescent="0.25">
      <c r="A2739">
        <v>2738</v>
      </c>
      <c r="B2739" s="1">
        <v>43852</v>
      </c>
      <c r="C2739" s="1">
        <v>43854</v>
      </c>
      <c r="D2739" s="1">
        <v>43863</v>
      </c>
      <c r="E2739" s="1">
        <v>43866</v>
      </c>
      <c r="F2739">
        <v>4</v>
      </c>
      <c r="G2739">
        <v>1</v>
      </c>
      <c r="H2739">
        <v>265</v>
      </c>
      <c r="I2739" s="6">
        <v>0</v>
      </c>
      <c r="J2739">
        <v>4</v>
      </c>
      <c r="K2739" t="str">
        <f>_xlfn.XLOOKUP(fCompras!F2739,dComprador!$A$2:$A$7,dComprador!$B$2:$B$7)</f>
        <v>Lira</v>
      </c>
      <c r="L2739" t="str">
        <f>_xlfn.XLOOKUP(J2739,dFornecedor!$A$2:$A$6,dFornecedor!$B$2:$B$6)</f>
        <v>AlphaOmega</v>
      </c>
      <c r="M2739" t="str">
        <f>_xlfn.XLOOKUP(G2739,dMateriaPrima!$A$2:$A$12,dMateriaPrima!$B$2:$B$12)</f>
        <v>Tecido</v>
      </c>
      <c r="N2739" s="2">
        <f>_xlfn.XLOOKUP(G2739,dMateriaPrima!$A$2:$A$12,dMateriaPrima!$C$2:$C$12)</f>
        <v>18</v>
      </c>
      <c r="O2739" s="3">
        <f t="shared" si="210"/>
        <v>4770</v>
      </c>
      <c r="P2739" s="4">
        <f t="shared" si="211"/>
        <v>0</v>
      </c>
      <c r="Q2739" s="3">
        <f t="shared" si="212"/>
        <v>4770</v>
      </c>
      <c r="R2739" t="str">
        <f t="shared" si="213"/>
        <v>Em atraso</v>
      </c>
      <c r="S2739" s="5">
        <f t="shared" si="214"/>
        <v>3</v>
      </c>
    </row>
    <row r="2740" spans="1:19" x14ac:dyDescent="0.25">
      <c r="A2740">
        <v>2739</v>
      </c>
      <c r="B2740" s="1">
        <v>43852</v>
      </c>
      <c r="C2740" s="1">
        <v>43861</v>
      </c>
      <c r="D2740" s="1">
        <v>43881</v>
      </c>
      <c r="E2740" s="1">
        <v>43884</v>
      </c>
      <c r="F2740">
        <v>1</v>
      </c>
      <c r="G2740">
        <v>11</v>
      </c>
      <c r="H2740">
        <v>277</v>
      </c>
      <c r="I2740" s="6">
        <v>0</v>
      </c>
      <c r="J2740">
        <v>1</v>
      </c>
      <c r="K2740" t="str">
        <f>_xlfn.XLOOKUP(fCompras!F2740,dComprador!$A$2:$A$7,dComprador!$B$2:$B$7)</f>
        <v>Alon</v>
      </c>
      <c r="L2740" t="str">
        <f>_xlfn.XLOOKUP(J2740,dFornecedor!$A$2:$A$6,dFornecedor!$B$2:$B$6)</f>
        <v>NorthShore</v>
      </c>
      <c r="M2740" t="str">
        <f>_xlfn.XLOOKUP(G2740,dMateriaPrima!$A$2:$A$12,dMateriaPrima!$B$2:$B$12)</f>
        <v>Papel</v>
      </c>
      <c r="N2740" s="2">
        <f>_xlfn.XLOOKUP(G2740,dMateriaPrima!$A$2:$A$12,dMateriaPrima!$C$2:$C$12)</f>
        <v>9</v>
      </c>
      <c r="O2740" s="3">
        <f t="shared" si="210"/>
        <v>2493</v>
      </c>
      <c r="P2740" s="4">
        <f t="shared" si="211"/>
        <v>0</v>
      </c>
      <c r="Q2740" s="3">
        <f t="shared" si="212"/>
        <v>2493</v>
      </c>
      <c r="R2740" t="str">
        <f t="shared" si="213"/>
        <v>Em atraso</v>
      </c>
      <c r="S2740" s="5">
        <f t="shared" si="214"/>
        <v>3</v>
      </c>
    </row>
    <row r="2741" spans="1:19" x14ac:dyDescent="0.25">
      <c r="A2741">
        <v>2740</v>
      </c>
      <c r="B2741" s="1">
        <v>43852</v>
      </c>
      <c r="C2741" s="1">
        <v>43861</v>
      </c>
      <c r="D2741" s="1">
        <v>43864</v>
      </c>
      <c r="E2741" s="1">
        <v>43867</v>
      </c>
      <c r="F2741">
        <v>4</v>
      </c>
      <c r="G2741">
        <v>5</v>
      </c>
      <c r="H2741">
        <v>11</v>
      </c>
      <c r="I2741" s="6">
        <v>0</v>
      </c>
      <c r="J2741">
        <v>2</v>
      </c>
      <c r="K2741" t="str">
        <f>_xlfn.XLOOKUP(fCompras!F2741,dComprador!$A$2:$A$7,dComprador!$B$2:$B$7)</f>
        <v>Lira</v>
      </c>
      <c r="L2741" t="str">
        <f>_xlfn.XLOOKUP(J2741,dFornecedor!$A$2:$A$6,dFornecedor!$B$2:$B$6)</f>
        <v>Minerva</v>
      </c>
      <c r="M2741" t="str">
        <f>_xlfn.XLOOKUP(G2741,dMateriaPrima!$A$2:$A$12,dMateriaPrima!$B$2:$B$12)</f>
        <v>Areia</v>
      </c>
      <c r="N2741" s="2">
        <f>_xlfn.XLOOKUP(G2741,dMateriaPrima!$A$2:$A$12,dMateriaPrima!$C$2:$C$12)</f>
        <v>3.59</v>
      </c>
      <c r="O2741" s="3">
        <f t="shared" si="210"/>
        <v>39.489999999999995</v>
      </c>
      <c r="P2741" s="4">
        <f t="shared" si="211"/>
        <v>0</v>
      </c>
      <c r="Q2741" s="3">
        <f t="shared" si="212"/>
        <v>39.489999999999995</v>
      </c>
      <c r="R2741" t="str">
        <f t="shared" si="213"/>
        <v>Em atraso</v>
      </c>
      <c r="S2741" s="5">
        <f t="shared" si="214"/>
        <v>3</v>
      </c>
    </row>
    <row r="2742" spans="1:19" x14ac:dyDescent="0.25">
      <c r="A2742">
        <v>2741</v>
      </c>
      <c r="B2742" s="1">
        <v>43852</v>
      </c>
      <c r="C2742" s="1">
        <v>43853</v>
      </c>
      <c r="D2742" s="1">
        <v>43863</v>
      </c>
      <c r="E2742" s="1">
        <v>43864</v>
      </c>
      <c r="F2742">
        <v>4</v>
      </c>
      <c r="G2742">
        <v>9</v>
      </c>
      <c r="H2742">
        <v>305</v>
      </c>
      <c r="I2742" s="6">
        <v>0</v>
      </c>
      <c r="J2742">
        <v>4</v>
      </c>
      <c r="K2742" t="str">
        <f>_xlfn.XLOOKUP(fCompras!F2742,dComprador!$A$2:$A$7,dComprador!$B$2:$B$7)</f>
        <v>Lira</v>
      </c>
      <c r="L2742" t="str">
        <f>_xlfn.XLOOKUP(J2742,dFornecedor!$A$2:$A$6,dFornecedor!$B$2:$B$6)</f>
        <v>AlphaOmega</v>
      </c>
      <c r="M2742" t="str">
        <f>_xlfn.XLOOKUP(G2742,dMateriaPrima!$A$2:$A$12,dMateriaPrima!$B$2:$B$12)</f>
        <v>Couro</v>
      </c>
      <c r="N2742" s="2">
        <f>_xlfn.XLOOKUP(G2742,dMateriaPrima!$A$2:$A$12,dMateriaPrima!$C$2:$C$12)</f>
        <v>4.4000000000000004</v>
      </c>
      <c r="O2742" s="3">
        <f t="shared" si="210"/>
        <v>1342</v>
      </c>
      <c r="P2742" s="4">
        <f t="shared" si="211"/>
        <v>0</v>
      </c>
      <c r="Q2742" s="3">
        <f t="shared" si="212"/>
        <v>1342</v>
      </c>
      <c r="R2742" t="str">
        <f t="shared" si="213"/>
        <v>Em atraso</v>
      </c>
      <c r="S2742" s="5">
        <f t="shared" si="214"/>
        <v>1</v>
      </c>
    </row>
    <row r="2743" spans="1:19" x14ac:dyDescent="0.25">
      <c r="A2743">
        <v>2742</v>
      </c>
      <c r="B2743" s="1">
        <v>43852</v>
      </c>
      <c r="C2743" s="1">
        <v>43860</v>
      </c>
      <c r="D2743" s="1">
        <v>43862</v>
      </c>
      <c r="E2743" s="1">
        <v>43865</v>
      </c>
      <c r="F2743">
        <v>4</v>
      </c>
      <c r="G2743">
        <v>9</v>
      </c>
      <c r="H2743">
        <v>383</v>
      </c>
      <c r="I2743" s="6">
        <v>0</v>
      </c>
      <c r="J2743">
        <v>2</v>
      </c>
      <c r="K2743" t="str">
        <f>_xlfn.XLOOKUP(fCompras!F2743,dComprador!$A$2:$A$7,dComprador!$B$2:$B$7)</f>
        <v>Lira</v>
      </c>
      <c r="L2743" t="str">
        <f>_xlfn.XLOOKUP(J2743,dFornecedor!$A$2:$A$6,dFornecedor!$B$2:$B$6)</f>
        <v>Minerva</v>
      </c>
      <c r="M2743" t="str">
        <f>_xlfn.XLOOKUP(G2743,dMateriaPrima!$A$2:$A$12,dMateriaPrima!$B$2:$B$12)</f>
        <v>Couro</v>
      </c>
      <c r="N2743" s="2">
        <f>_xlfn.XLOOKUP(G2743,dMateriaPrima!$A$2:$A$12,dMateriaPrima!$C$2:$C$12)</f>
        <v>4.4000000000000004</v>
      </c>
      <c r="O2743" s="3">
        <f t="shared" si="210"/>
        <v>1685.2</v>
      </c>
      <c r="P2743" s="4">
        <f t="shared" si="211"/>
        <v>0</v>
      </c>
      <c r="Q2743" s="3">
        <f t="shared" si="212"/>
        <v>1685.2</v>
      </c>
      <c r="R2743" t="str">
        <f t="shared" si="213"/>
        <v>Em atraso</v>
      </c>
      <c r="S2743" s="5">
        <f t="shared" si="214"/>
        <v>3</v>
      </c>
    </row>
    <row r="2744" spans="1:19" x14ac:dyDescent="0.25">
      <c r="A2744">
        <v>2743</v>
      </c>
      <c r="B2744" s="1">
        <v>43852</v>
      </c>
      <c r="C2744" s="1">
        <v>43852</v>
      </c>
      <c r="D2744" s="1">
        <v>43872</v>
      </c>
      <c r="E2744" s="1">
        <v>43875</v>
      </c>
      <c r="F2744">
        <v>1</v>
      </c>
      <c r="G2744">
        <v>1</v>
      </c>
      <c r="H2744">
        <v>28</v>
      </c>
      <c r="I2744" s="6">
        <v>0</v>
      </c>
      <c r="J2744">
        <v>2</v>
      </c>
      <c r="K2744" t="str">
        <f>_xlfn.XLOOKUP(fCompras!F2744,dComprador!$A$2:$A$7,dComprador!$B$2:$B$7)</f>
        <v>Alon</v>
      </c>
      <c r="L2744" t="str">
        <f>_xlfn.XLOOKUP(J2744,dFornecedor!$A$2:$A$6,dFornecedor!$B$2:$B$6)</f>
        <v>Minerva</v>
      </c>
      <c r="M2744" t="str">
        <f>_xlfn.XLOOKUP(G2744,dMateriaPrima!$A$2:$A$12,dMateriaPrima!$B$2:$B$12)</f>
        <v>Tecido</v>
      </c>
      <c r="N2744" s="2">
        <f>_xlfn.XLOOKUP(G2744,dMateriaPrima!$A$2:$A$12,dMateriaPrima!$C$2:$C$12)</f>
        <v>18</v>
      </c>
      <c r="O2744" s="3">
        <f t="shared" si="210"/>
        <v>504</v>
      </c>
      <c r="P2744" s="4">
        <f t="shared" si="211"/>
        <v>0</v>
      </c>
      <c r="Q2744" s="3">
        <f t="shared" si="212"/>
        <v>504</v>
      </c>
      <c r="R2744" t="str">
        <f t="shared" si="213"/>
        <v>Em atraso</v>
      </c>
      <c r="S2744" s="5">
        <f t="shared" si="214"/>
        <v>3</v>
      </c>
    </row>
    <row r="2745" spans="1:19" x14ac:dyDescent="0.25">
      <c r="A2745">
        <v>2744</v>
      </c>
      <c r="B2745" s="1">
        <v>43852</v>
      </c>
      <c r="C2745" s="1">
        <v>43852</v>
      </c>
      <c r="D2745" s="1">
        <v>43864</v>
      </c>
      <c r="E2745" s="1">
        <v>43868</v>
      </c>
      <c r="F2745">
        <v>2</v>
      </c>
      <c r="G2745">
        <v>7</v>
      </c>
      <c r="H2745">
        <v>21</v>
      </c>
      <c r="I2745" s="6">
        <v>0</v>
      </c>
      <c r="J2745">
        <v>2</v>
      </c>
      <c r="K2745" t="str">
        <f>_xlfn.XLOOKUP(fCompras!F2745,dComprador!$A$2:$A$7,dComprador!$B$2:$B$7)</f>
        <v>João</v>
      </c>
      <c r="L2745" t="str">
        <f>_xlfn.XLOOKUP(J2745,dFornecedor!$A$2:$A$6,dFornecedor!$B$2:$B$6)</f>
        <v>Minerva</v>
      </c>
      <c r="M2745" t="str">
        <f>_xlfn.XLOOKUP(G2745,dMateriaPrima!$A$2:$A$12,dMateriaPrima!$B$2:$B$12)</f>
        <v>Poliéster</v>
      </c>
      <c r="N2745" s="2">
        <f>_xlfn.XLOOKUP(G2745,dMateriaPrima!$A$2:$A$12,dMateriaPrima!$C$2:$C$12)</f>
        <v>8</v>
      </c>
      <c r="O2745" s="3">
        <f t="shared" si="210"/>
        <v>168</v>
      </c>
      <c r="P2745" s="4">
        <f t="shared" si="211"/>
        <v>0</v>
      </c>
      <c r="Q2745" s="3">
        <f t="shared" si="212"/>
        <v>168</v>
      </c>
      <c r="R2745" t="str">
        <f t="shared" si="213"/>
        <v>Em atraso</v>
      </c>
      <c r="S2745" s="5">
        <f t="shared" si="214"/>
        <v>4</v>
      </c>
    </row>
    <row r="2746" spans="1:19" x14ac:dyDescent="0.25">
      <c r="A2746">
        <v>2745</v>
      </c>
      <c r="B2746" s="1">
        <v>43852</v>
      </c>
      <c r="C2746" s="1">
        <v>43852</v>
      </c>
      <c r="D2746" s="1">
        <v>43875</v>
      </c>
      <c r="E2746" s="1">
        <v>43875</v>
      </c>
      <c r="F2746">
        <v>1</v>
      </c>
      <c r="G2746">
        <v>10</v>
      </c>
      <c r="H2746">
        <v>53</v>
      </c>
      <c r="I2746" s="6">
        <v>0</v>
      </c>
      <c r="J2746">
        <v>4</v>
      </c>
      <c r="K2746" t="str">
        <f>_xlfn.XLOOKUP(fCompras!F2746,dComprador!$A$2:$A$7,dComprador!$B$2:$B$7)</f>
        <v>Alon</v>
      </c>
      <c r="L2746" t="str">
        <f>_xlfn.XLOOKUP(J2746,dFornecedor!$A$2:$A$6,dFornecedor!$B$2:$B$6)</f>
        <v>AlphaOmega</v>
      </c>
      <c r="M2746" t="str">
        <f>_xlfn.XLOOKUP(G2746,dMateriaPrima!$A$2:$A$12,dMateriaPrima!$B$2:$B$12)</f>
        <v>Pedra Britada</v>
      </c>
      <c r="N2746" s="2">
        <f>_xlfn.XLOOKUP(G2746,dMateriaPrima!$A$2:$A$12,dMateriaPrima!$C$2:$C$12)</f>
        <v>56</v>
      </c>
      <c r="O2746" s="3">
        <f t="shared" si="210"/>
        <v>2968</v>
      </c>
      <c r="P2746" s="4">
        <f t="shared" si="211"/>
        <v>0</v>
      </c>
      <c r="Q2746" s="3">
        <f t="shared" si="212"/>
        <v>2968</v>
      </c>
      <c r="R2746" t="str">
        <f t="shared" si="213"/>
        <v>No prazo</v>
      </c>
      <c r="S2746" s="5">
        <f t="shared" si="214"/>
        <v>0</v>
      </c>
    </row>
    <row r="2747" spans="1:19" x14ac:dyDescent="0.25">
      <c r="A2747">
        <v>2746</v>
      </c>
      <c r="B2747" s="1">
        <v>43853</v>
      </c>
      <c r="C2747" s="1">
        <v>43860</v>
      </c>
      <c r="D2747" s="1">
        <v>43878</v>
      </c>
      <c r="E2747" s="1">
        <v>43883</v>
      </c>
      <c r="F2747">
        <v>1</v>
      </c>
      <c r="G2747">
        <v>7</v>
      </c>
      <c r="H2747">
        <v>39</v>
      </c>
      <c r="I2747" s="6">
        <v>0</v>
      </c>
      <c r="J2747">
        <v>2</v>
      </c>
      <c r="K2747" t="str">
        <f>_xlfn.XLOOKUP(fCompras!F2747,dComprador!$A$2:$A$7,dComprador!$B$2:$B$7)</f>
        <v>Alon</v>
      </c>
      <c r="L2747" t="str">
        <f>_xlfn.XLOOKUP(J2747,dFornecedor!$A$2:$A$6,dFornecedor!$B$2:$B$6)</f>
        <v>Minerva</v>
      </c>
      <c r="M2747" t="str">
        <f>_xlfn.XLOOKUP(G2747,dMateriaPrima!$A$2:$A$12,dMateriaPrima!$B$2:$B$12)</f>
        <v>Poliéster</v>
      </c>
      <c r="N2747" s="2">
        <f>_xlfn.XLOOKUP(G2747,dMateriaPrima!$A$2:$A$12,dMateriaPrima!$C$2:$C$12)</f>
        <v>8</v>
      </c>
      <c r="O2747" s="3">
        <f t="shared" si="210"/>
        <v>312</v>
      </c>
      <c r="P2747" s="4">
        <f t="shared" si="211"/>
        <v>0</v>
      </c>
      <c r="Q2747" s="3">
        <f t="shared" si="212"/>
        <v>312</v>
      </c>
      <c r="R2747" t="str">
        <f t="shared" si="213"/>
        <v>Em atraso</v>
      </c>
      <c r="S2747" s="5">
        <f t="shared" si="214"/>
        <v>5</v>
      </c>
    </row>
    <row r="2748" spans="1:19" x14ac:dyDescent="0.25">
      <c r="A2748">
        <v>2747</v>
      </c>
      <c r="B2748" s="1">
        <v>43853</v>
      </c>
      <c r="C2748" s="1">
        <v>43861</v>
      </c>
      <c r="D2748" s="1">
        <v>43884</v>
      </c>
      <c r="E2748" s="1">
        <v>43887</v>
      </c>
      <c r="F2748">
        <v>1</v>
      </c>
      <c r="G2748">
        <v>11</v>
      </c>
      <c r="H2748">
        <v>2</v>
      </c>
      <c r="I2748" s="6">
        <v>0</v>
      </c>
      <c r="J2748">
        <v>2</v>
      </c>
      <c r="K2748" t="str">
        <f>_xlfn.XLOOKUP(fCompras!F2748,dComprador!$A$2:$A$7,dComprador!$B$2:$B$7)</f>
        <v>Alon</v>
      </c>
      <c r="L2748" t="str">
        <f>_xlfn.XLOOKUP(J2748,dFornecedor!$A$2:$A$6,dFornecedor!$B$2:$B$6)</f>
        <v>Minerva</v>
      </c>
      <c r="M2748" t="str">
        <f>_xlfn.XLOOKUP(G2748,dMateriaPrima!$A$2:$A$12,dMateriaPrima!$B$2:$B$12)</f>
        <v>Papel</v>
      </c>
      <c r="N2748" s="2">
        <f>_xlfn.XLOOKUP(G2748,dMateriaPrima!$A$2:$A$12,dMateriaPrima!$C$2:$C$12)</f>
        <v>9</v>
      </c>
      <c r="O2748" s="3">
        <f t="shared" si="210"/>
        <v>18</v>
      </c>
      <c r="P2748" s="4">
        <f t="shared" si="211"/>
        <v>0</v>
      </c>
      <c r="Q2748" s="3">
        <f t="shared" si="212"/>
        <v>18</v>
      </c>
      <c r="R2748" t="str">
        <f t="shared" si="213"/>
        <v>Em atraso</v>
      </c>
      <c r="S2748" s="5">
        <f t="shared" si="214"/>
        <v>3</v>
      </c>
    </row>
    <row r="2749" spans="1:19" x14ac:dyDescent="0.25">
      <c r="A2749">
        <v>2748</v>
      </c>
      <c r="B2749" s="1">
        <v>43853</v>
      </c>
      <c r="C2749" s="1">
        <v>43853</v>
      </c>
      <c r="D2749" s="1">
        <v>43887</v>
      </c>
      <c r="E2749" s="1">
        <v>43887</v>
      </c>
      <c r="F2749">
        <v>1</v>
      </c>
      <c r="G2749">
        <v>10</v>
      </c>
      <c r="H2749">
        <v>83</v>
      </c>
      <c r="I2749" s="6">
        <v>0</v>
      </c>
      <c r="J2749">
        <v>2</v>
      </c>
      <c r="K2749" t="str">
        <f>_xlfn.XLOOKUP(fCompras!F2749,dComprador!$A$2:$A$7,dComprador!$B$2:$B$7)</f>
        <v>Alon</v>
      </c>
      <c r="L2749" t="str">
        <f>_xlfn.XLOOKUP(J2749,dFornecedor!$A$2:$A$6,dFornecedor!$B$2:$B$6)</f>
        <v>Minerva</v>
      </c>
      <c r="M2749" t="str">
        <f>_xlfn.XLOOKUP(G2749,dMateriaPrima!$A$2:$A$12,dMateriaPrima!$B$2:$B$12)</f>
        <v>Pedra Britada</v>
      </c>
      <c r="N2749" s="2">
        <f>_xlfn.XLOOKUP(G2749,dMateriaPrima!$A$2:$A$12,dMateriaPrima!$C$2:$C$12)</f>
        <v>56</v>
      </c>
      <c r="O2749" s="3">
        <f t="shared" si="210"/>
        <v>4648</v>
      </c>
      <c r="P2749" s="4">
        <f t="shared" si="211"/>
        <v>0</v>
      </c>
      <c r="Q2749" s="3">
        <f t="shared" si="212"/>
        <v>4648</v>
      </c>
      <c r="R2749" t="str">
        <f t="shared" si="213"/>
        <v>No prazo</v>
      </c>
      <c r="S2749" s="5">
        <f t="shared" si="214"/>
        <v>0</v>
      </c>
    </row>
    <row r="2750" spans="1:19" x14ac:dyDescent="0.25">
      <c r="A2750">
        <v>2749</v>
      </c>
      <c r="B2750" s="1">
        <v>43853</v>
      </c>
      <c r="C2750" s="1">
        <v>43856</v>
      </c>
      <c r="D2750" s="1">
        <v>43859</v>
      </c>
      <c r="E2750" s="1">
        <v>43860</v>
      </c>
      <c r="F2750">
        <v>4</v>
      </c>
      <c r="G2750">
        <v>4</v>
      </c>
      <c r="H2750">
        <v>609</v>
      </c>
      <c r="I2750" s="6">
        <v>0</v>
      </c>
      <c r="J2750">
        <v>4</v>
      </c>
      <c r="K2750" t="str">
        <f>_xlfn.XLOOKUP(fCompras!F2750,dComprador!$A$2:$A$7,dComprador!$B$2:$B$7)</f>
        <v>Lira</v>
      </c>
      <c r="L2750" t="str">
        <f>_xlfn.XLOOKUP(J2750,dFornecedor!$A$2:$A$6,dFornecedor!$B$2:$B$6)</f>
        <v>AlphaOmega</v>
      </c>
      <c r="M2750" t="str">
        <f>_xlfn.XLOOKUP(G2750,dMateriaPrima!$A$2:$A$12,dMateriaPrima!$B$2:$B$12)</f>
        <v>Madeira</v>
      </c>
      <c r="N2750" s="2">
        <f>_xlfn.XLOOKUP(G2750,dMateriaPrima!$A$2:$A$12,dMateriaPrima!$C$2:$C$12)</f>
        <v>168</v>
      </c>
      <c r="O2750" s="3">
        <f t="shared" si="210"/>
        <v>102312</v>
      </c>
      <c r="P2750" s="4">
        <f t="shared" si="211"/>
        <v>0</v>
      </c>
      <c r="Q2750" s="3">
        <f t="shared" si="212"/>
        <v>102312</v>
      </c>
      <c r="R2750" t="str">
        <f t="shared" si="213"/>
        <v>Em atraso</v>
      </c>
      <c r="S2750" s="5">
        <f t="shared" si="214"/>
        <v>1</v>
      </c>
    </row>
    <row r="2751" spans="1:19" x14ac:dyDescent="0.25">
      <c r="A2751">
        <v>2750</v>
      </c>
      <c r="B2751" s="1">
        <v>43853</v>
      </c>
      <c r="C2751" s="1">
        <v>43862</v>
      </c>
      <c r="D2751" s="1">
        <v>43866</v>
      </c>
      <c r="E2751" s="1">
        <v>43869</v>
      </c>
      <c r="F2751">
        <v>4</v>
      </c>
      <c r="G2751">
        <v>9</v>
      </c>
      <c r="H2751">
        <v>123</v>
      </c>
      <c r="I2751" s="6">
        <v>0</v>
      </c>
      <c r="J2751">
        <v>2</v>
      </c>
      <c r="K2751" t="str">
        <f>_xlfn.XLOOKUP(fCompras!F2751,dComprador!$A$2:$A$7,dComprador!$B$2:$B$7)</f>
        <v>Lira</v>
      </c>
      <c r="L2751" t="str">
        <f>_xlfn.XLOOKUP(J2751,dFornecedor!$A$2:$A$6,dFornecedor!$B$2:$B$6)</f>
        <v>Minerva</v>
      </c>
      <c r="M2751" t="str">
        <f>_xlfn.XLOOKUP(G2751,dMateriaPrima!$A$2:$A$12,dMateriaPrima!$B$2:$B$12)</f>
        <v>Couro</v>
      </c>
      <c r="N2751" s="2">
        <f>_xlfn.XLOOKUP(G2751,dMateriaPrima!$A$2:$A$12,dMateriaPrima!$C$2:$C$12)</f>
        <v>4.4000000000000004</v>
      </c>
      <c r="O2751" s="3">
        <f t="shared" si="210"/>
        <v>541.20000000000005</v>
      </c>
      <c r="P2751" s="4">
        <f t="shared" si="211"/>
        <v>0</v>
      </c>
      <c r="Q2751" s="3">
        <f t="shared" si="212"/>
        <v>541.20000000000005</v>
      </c>
      <c r="R2751" t="str">
        <f t="shared" si="213"/>
        <v>Em atraso</v>
      </c>
      <c r="S2751" s="5">
        <f t="shared" si="214"/>
        <v>3</v>
      </c>
    </row>
    <row r="2752" spans="1:19" x14ac:dyDescent="0.25">
      <c r="A2752">
        <v>2751</v>
      </c>
      <c r="B2752" s="1">
        <v>43853</v>
      </c>
      <c r="C2752" s="1">
        <v>43855</v>
      </c>
      <c r="D2752" s="1">
        <v>43868</v>
      </c>
      <c r="E2752" s="1">
        <v>43869</v>
      </c>
      <c r="F2752">
        <v>1</v>
      </c>
      <c r="G2752">
        <v>1</v>
      </c>
      <c r="H2752">
        <v>337</v>
      </c>
      <c r="I2752" s="6">
        <v>0</v>
      </c>
      <c r="J2752">
        <v>2</v>
      </c>
      <c r="K2752" t="str">
        <f>_xlfn.XLOOKUP(fCompras!F2752,dComprador!$A$2:$A$7,dComprador!$B$2:$B$7)</f>
        <v>Alon</v>
      </c>
      <c r="L2752" t="str">
        <f>_xlfn.XLOOKUP(J2752,dFornecedor!$A$2:$A$6,dFornecedor!$B$2:$B$6)</f>
        <v>Minerva</v>
      </c>
      <c r="M2752" t="str">
        <f>_xlfn.XLOOKUP(G2752,dMateriaPrima!$A$2:$A$12,dMateriaPrima!$B$2:$B$12)</f>
        <v>Tecido</v>
      </c>
      <c r="N2752" s="2">
        <f>_xlfn.XLOOKUP(G2752,dMateriaPrima!$A$2:$A$12,dMateriaPrima!$C$2:$C$12)</f>
        <v>18</v>
      </c>
      <c r="O2752" s="3">
        <f t="shared" si="210"/>
        <v>6066</v>
      </c>
      <c r="P2752" s="4">
        <f t="shared" si="211"/>
        <v>0</v>
      </c>
      <c r="Q2752" s="3">
        <f t="shared" si="212"/>
        <v>6066</v>
      </c>
      <c r="R2752" t="str">
        <f t="shared" si="213"/>
        <v>Em atraso</v>
      </c>
      <c r="S2752" s="5">
        <f t="shared" si="214"/>
        <v>1</v>
      </c>
    </row>
    <row r="2753" spans="1:19" x14ac:dyDescent="0.25">
      <c r="A2753">
        <v>2752</v>
      </c>
      <c r="B2753" s="1">
        <v>43853</v>
      </c>
      <c r="C2753" s="1">
        <v>43857</v>
      </c>
      <c r="D2753" s="1">
        <v>43872</v>
      </c>
      <c r="E2753" s="1">
        <v>43871</v>
      </c>
      <c r="F2753">
        <v>1</v>
      </c>
      <c r="G2753">
        <v>2</v>
      </c>
      <c r="H2753">
        <v>92</v>
      </c>
      <c r="I2753" s="6">
        <v>0</v>
      </c>
      <c r="J2753">
        <v>2</v>
      </c>
      <c r="K2753" t="str">
        <f>_xlfn.XLOOKUP(fCompras!F2753,dComprador!$A$2:$A$7,dComprador!$B$2:$B$7)</f>
        <v>Alon</v>
      </c>
      <c r="L2753" t="str">
        <f>_xlfn.XLOOKUP(J2753,dFornecedor!$A$2:$A$6,dFornecedor!$B$2:$B$6)</f>
        <v>Minerva</v>
      </c>
      <c r="M2753" t="str">
        <f>_xlfn.XLOOKUP(G2753,dMateriaPrima!$A$2:$A$12,dMateriaPrima!$B$2:$B$12)</f>
        <v>Chapa Metal</v>
      </c>
      <c r="N2753" s="2">
        <f>_xlfn.XLOOKUP(G2753,dMateriaPrima!$A$2:$A$12,dMateriaPrima!$C$2:$C$12)</f>
        <v>299.89999999999998</v>
      </c>
      <c r="O2753" s="3">
        <f t="shared" si="210"/>
        <v>27590.799999999999</v>
      </c>
      <c r="P2753" s="4">
        <f t="shared" si="211"/>
        <v>0</v>
      </c>
      <c r="Q2753" s="3">
        <f t="shared" si="212"/>
        <v>27590.799999999999</v>
      </c>
      <c r="R2753" t="str">
        <f t="shared" si="213"/>
        <v>No prazo</v>
      </c>
      <c r="S2753" s="5">
        <f t="shared" si="214"/>
        <v>0</v>
      </c>
    </row>
    <row r="2754" spans="1:19" x14ac:dyDescent="0.25">
      <c r="A2754">
        <v>2753</v>
      </c>
      <c r="B2754" s="1">
        <v>43853</v>
      </c>
      <c r="C2754" s="1">
        <v>43861</v>
      </c>
      <c r="D2754" s="1">
        <v>43873</v>
      </c>
      <c r="E2754" s="1">
        <v>43873</v>
      </c>
      <c r="F2754">
        <v>1</v>
      </c>
      <c r="G2754">
        <v>1</v>
      </c>
      <c r="H2754">
        <v>170</v>
      </c>
      <c r="I2754" s="6">
        <v>0.37</v>
      </c>
      <c r="J2754">
        <v>2</v>
      </c>
      <c r="K2754" t="str">
        <f>_xlfn.XLOOKUP(fCompras!F2754,dComprador!$A$2:$A$7,dComprador!$B$2:$B$7)</f>
        <v>Alon</v>
      </c>
      <c r="L2754" t="str">
        <f>_xlfn.XLOOKUP(J2754,dFornecedor!$A$2:$A$6,dFornecedor!$B$2:$B$6)</f>
        <v>Minerva</v>
      </c>
      <c r="M2754" t="str">
        <f>_xlfn.XLOOKUP(G2754,dMateriaPrima!$A$2:$A$12,dMateriaPrima!$B$2:$B$12)</f>
        <v>Tecido</v>
      </c>
      <c r="N2754" s="2">
        <f>_xlfn.XLOOKUP(G2754,dMateriaPrima!$A$2:$A$12,dMateriaPrima!$C$2:$C$12)</f>
        <v>18</v>
      </c>
      <c r="O2754" s="3">
        <f t="shared" si="210"/>
        <v>3060</v>
      </c>
      <c r="P2754" s="4">
        <f t="shared" si="211"/>
        <v>1132.2</v>
      </c>
      <c r="Q2754" s="3">
        <f t="shared" si="212"/>
        <v>1927.8</v>
      </c>
      <c r="R2754" t="str">
        <f t="shared" si="213"/>
        <v>No prazo</v>
      </c>
      <c r="S2754" s="5">
        <f t="shared" si="214"/>
        <v>0</v>
      </c>
    </row>
    <row r="2755" spans="1:19" x14ac:dyDescent="0.25">
      <c r="A2755">
        <v>2754</v>
      </c>
      <c r="B2755" s="1">
        <v>43853</v>
      </c>
      <c r="C2755" s="1">
        <v>43862</v>
      </c>
      <c r="D2755" s="1">
        <v>43867</v>
      </c>
      <c r="E2755" s="1">
        <v>43871</v>
      </c>
      <c r="F2755">
        <v>2</v>
      </c>
      <c r="G2755">
        <v>7</v>
      </c>
      <c r="H2755">
        <v>173</v>
      </c>
      <c r="I2755" s="6">
        <v>0</v>
      </c>
      <c r="J2755">
        <v>3</v>
      </c>
      <c r="K2755" t="str">
        <f>_xlfn.XLOOKUP(fCompras!F2755,dComprador!$A$2:$A$7,dComprador!$B$2:$B$7)</f>
        <v>João</v>
      </c>
      <c r="L2755" t="str">
        <f>_xlfn.XLOOKUP(J2755,dFornecedor!$A$2:$A$6,dFornecedor!$B$2:$B$6)</f>
        <v>StepUp</v>
      </c>
      <c r="M2755" t="str">
        <f>_xlfn.XLOOKUP(G2755,dMateriaPrima!$A$2:$A$12,dMateriaPrima!$B$2:$B$12)</f>
        <v>Poliéster</v>
      </c>
      <c r="N2755" s="2">
        <f>_xlfn.XLOOKUP(G2755,dMateriaPrima!$A$2:$A$12,dMateriaPrima!$C$2:$C$12)</f>
        <v>8</v>
      </c>
      <c r="O2755" s="3">
        <f t="shared" ref="O2755:O2818" si="215">PRODUCT(H2755,N2755)</f>
        <v>1384</v>
      </c>
      <c r="P2755" s="4">
        <f t="shared" ref="P2755:P2818" si="216">PRODUCT(O2755,I2755)</f>
        <v>0</v>
      </c>
      <c r="Q2755" s="3">
        <f t="shared" ref="Q2755:Q2818" si="217">O2755-P2755</f>
        <v>1384</v>
      </c>
      <c r="R2755" t="str">
        <f t="shared" ref="R2755:R2818" si="218">IF(E2755&lt;=D2755,"No prazo",IF(E2755&gt;D2755,"Em atraso"))</f>
        <v>Em atraso</v>
      </c>
      <c r="S2755" s="5">
        <f t="shared" ref="S2755:S2818" si="219">IF(E2755 &gt;D2755, E2755-D2755,0)</f>
        <v>4</v>
      </c>
    </row>
    <row r="2756" spans="1:19" x14ac:dyDescent="0.25">
      <c r="A2756">
        <v>2755</v>
      </c>
      <c r="B2756" s="1">
        <v>43853</v>
      </c>
      <c r="C2756" s="1">
        <v>43853</v>
      </c>
      <c r="D2756" s="1">
        <v>43886</v>
      </c>
      <c r="E2756" s="1">
        <v>43887</v>
      </c>
      <c r="F2756">
        <v>1</v>
      </c>
      <c r="G2756">
        <v>10</v>
      </c>
      <c r="H2756">
        <v>5</v>
      </c>
      <c r="I2756" s="6">
        <v>0</v>
      </c>
      <c r="J2756">
        <v>2</v>
      </c>
      <c r="K2756" t="str">
        <f>_xlfn.XLOOKUP(fCompras!F2756,dComprador!$A$2:$A$7,dComprador!$B$2:$B$7)</f>
        <v>Alon</v>
      </c>
      <c r="L2756" t="str">
        <f>_xlfn.XLOOKUP(J2756,dFornecedor!$A$2:$A$6,dFornecedor!$B$2:$B$6)</f>
        <v>Minerva</v>
      </c>
      <c r="M2756" t="str">
        <f>_xlfn.XLOOKUP(G2756,dMateriaPrima!$A$2:$A$12,dMateriaPrima!$B$2:$B$12)</f>
        <v>Pedra Britada</v>
      </c>
      <c r="N2756" s="2">
        <f>_xlfn.XLOOKUP(G2756,dMateriaPrima!$A$2:$A$12,dMateriaPrima!$C$2:$C$12)</f>
        <v>56</v>
      </c>
      <c r="O2756" s="3">
        <f t="shared" si="215"/>
        <v>280</v>
      </c>
      <c r="P2756" s="4">
        <f t="shared" si="216"/>
        <v>0</v>
      </c>
      <c r="Q2756" s="3">
        <f t="shared" si="217"/>
        <v>280</v>
      </c>
      <c r="R2756" t="str">
        <f t="shared" si="218"/>
        <v>Em atraso</v>
      </c>
      <c r="S2756" s="5">
        <f t="shared" si="219"/>
        <v>1</v>
      </c>
    </row>
    <row r="2757" spans="1:19" x14ac:dyDescent="0.25">
      <c r="A2757">
        <v>2756</v>
      </c>
      <c r="B2757" s="1">
        <v>43854</v>
      </c>
      <c r="C2757" s="1">
        <v>43861</v>
      </c>
      <c r="D2757" s="1">
        <v>43864</v>
      </c>
      <c r="E2757" s="1">
        <v>43870</v>
      </c>
      <c r="F2757">
        <v>4</v>
      </c>
      <c r="G2757">
        <v>7</v>
      </c>
      <c r="H2757">
        <v>23</v>
      </c>
      <c r="I2757" s="6">
        <v>0</v>
      </c>
      <c r="J2757">
        <v>5</v>
      </c>
      <c r="K2757" t="str">
        <f>_xlfn.XLOOKUP(fCompras!F2757,dComprador!$A$2:$A$7,dComprador!$B$2:$B$7)</f>
        <v>Lira</v>
      </c>
      <c r="L2757" t="str">
        <f>_xlfn.XLOOKUP(J2757,dFornecedor!$A$2:$A$6,dFornecedor!$B$2:$B$6)</f>
        <v>Atlas</v>
      </c>
      <c r="M2757" t="str">
        <f>_xlfn.XLOOKUP(G2757,dMateriaPrima!$A$2:$A$12,dMateriaPrima!$B$2:$B$12)</f>
        <v>Poliéster</v>
      </c>
      <c r="N2757" s="2">
        <f>_xlfn.XLOOKUP(G2757,dMateriaPrima!$A$2:$A$12,dMateriaPrima!$C$2:$C$12)</f>
        <v>8</v>
      </c>
      <c r="O2757" s="3">
        <f t="shared" si="215"/>
        <v>184</v>
      </c>
      <c r="P2757" s="4">
        <f t="shared" si="216"/>
        <v>0</v>
      </c>
      <c r="Q2757" s="3">
        <f t="shared" si="217"/>
        <v>184</v>
      </c>
      <c r="R2757" t="str">
        <f t="shared" si="218"/>
        <v>Em atraso</v>
      </c>
      <c r="S2757" s="5">
        <f t="shared" si="219"/>
        <v>6</v>
      </c>
    </row>
    <row r="2758" spans="1:19" x14ac:dyDescent="0.25">
      <c r="A2758">
        <v>2757</v>
      </c>
      <c r="B2758" s="1">
        <v>43854</v>
      </c>
      <c r="C2758" s="1">
        <v>43863</v>
      </c>
      <c r="D2758" s="1">
        <v>43864</v>
      </c>
      <c r="E2758" s="1">
        <v>43870</v>
      </c>
      <c r="F2758">
        <v>4</v>
      </c>
      <c r="G2758">
        <v>9</v>
      </c>
      <c r="H2758">
        <v>482</v>
      </c>
      <c r="I2758" s="6">
        <v>0</v>
      </c>
      <c r="J2758">
        <v>3</v>
      </c>
      <c r="K2758" t="str">
        <f>_xlfn.XLOOKUP(fCompras!F2758,dComprador!$A$2:$A$7,dComprador!$B$2:$B$7)</f>
        <v>Lira</v>
      </c>
      <c r="L2758" t="str">
        <f>_xlfn.XLOOKUP(J2758,dFornecedor!$A$2:$A$6,dFornecedor!$B$2:$B$6)</f>
        <v>StepUp</v>
      </c>
      <c r="M2758" t="str">
        <f>_xlfn.XLOOKUP(G2758,dMateriaPrima!$A$2:$A$12,dMateriaPrima!$B$2:$B$12)</f>
        <v>Couro</v>
      </c>
      <c r="N2758" s="2">
        <f>_xlfn.XLOOKUP(G2758,dMateriaPrima!$A$2:$A$12,dMateriaPrima!$C$2:$C$12)</f>
        <v>4.4000000000000004</v>
      </c>
      <c r="O2758" s="3">
        <f t="shared" si="215"/>
        <v>2120.8000000000002</v>
      </c>
      <c r="P2758" s="4">
        <f t="shared" si="216"/>
        <v>0</v>
      </c>
      <c r="Q2758" s="3">
        <f t="shared" si="217"/>
        <v>2120.8000000000002</v>
      </c>
      <c r="R2758" t="str">
        <f t="shared" si="218"/>
        <v>Em atraso</v>
      </c>
      <c r="S2758" s="5">
        <f t="shared" si="219"/>
        <v>6</v>
      </c>
    </row>
    <row r="2759" spans="1:19" x14ac:dyDescent="0.25">
      <c r="A2759">
        <v>2758</v>
      </c>
      <c r="B2759" s="1">
        <v>43854</v>
      </c>
      <c r="C2759" s="1">
        <v>43862</v>
      </c>
      <c r="D2759" s="1">
        <v>43865</v>
      </c>
      <c r="E2759" s="1">
        <v>43864</v>
      </c>
      <c r="F2759">
        <v>4</v>
      </c>
      <c r="G2759">
        <v>1</v>
      </c>
      <c r="H2759">
        <v>239</v>
      </c>
      <c r="I2759" s="6">
        <v>0</v>
      </c>
      <c r="J2759">
        <v>3</v>
      </c>
      <c r="K2759" t="str">
        <f>_xlfn.XLOOKUP(fCompras!F2759,dComprador!$A$2:$A$7,dComprador!$B$2:$B$7)</f>
        <v>Lira</v>
      </c>
      <c r="L2759" t="str">
        <f>_xlfn.XLOOKUP(J2759,dFornecedor!$A$2:$A$6,dFornecedor!$B$2:$B$6)</f>
        <v>StepUp</v>
      </c>
      <c r="M2759" t="str">
        <f>_xlfn.XLOOKUP(G2759,dMateriaPrima!$A$2:$A$12,dMateriaPrima!$B$2:$B$12)</f>
        <v>Tecido</v>
      </c>
      <c r="N2759" s="2">
        <f>_xlfn.XLOOKUP(G2759,dMateriaPrima!$A$2:$A$12,dMateriaPrima!$C$2:$C$12)</f>
        <v>18</v>
      </c>
      <c r="O2759" s="3">
        <f t="shared" si="215"/>
        <v>4302</v>
      </c>
      <c r="P2759" s="4">
        <f t="shared" si="216"/>
        <v>0</v>
      </c>
      <c r="Q2759" s="3">
        <f t="shared" si="217"/>
        <v>4302</v>
      </c>
      <c r="R2759" t="str">
        <f t="shared" si="218"/>
        <v>No prazo</v>
      </c>
      <c r="S2759" s="5">
        <f t="shared" si="219"/>
        <v>0</v>
      </c>
    </row>
    <row r="2760" spans="1:19" x14ac:dyDescent="0.25">
      <c r="A2760">
        <v>2759</v>
      </c>
      <c r="B2760" s="1">
        <v>43854</v>
      </c>
      <c r="C2760" s="1">
        <v>43862</v>
      </c>
      <c r="D2760" s="1">
        <v>43866</v>
      </c>
      <c r="E2760" s="1">
        <v>43869</v>
      </c>
      <c r="F2760">
        <v>4</v>
      </c>
      <c r="G2760">
        <v>7</v>
      </c>
      <c r="H2760">
        <v>17</v>
      </c>
      <c r="I2760" s="6">
        <v>0</v>
      </c>
      <c r="J2760">
        <v>2</v>
      </c>
      <c r="K2760" t="str">
        <f>_xlfn.XLOOKUP(fCompras!F2760,dComprador!$A$2:$A$7,dComprador!$B$2:$B$7)</f>
        <v>Lira</v>
      </c>
      <c r="L2760" t="str">
        <f>_xlfn.XLOOKUP(J2760,dFornecedor!$A$2:$A$6,dFornecedor!$B$2:$B$6)</f>
        <v>Minerva</v>
      </c>
      <c r="M2760" t="str">
        <f>_xlfn.XLOOKUP(G2760,dMateriaPrima!$A$2:$A$12,dMateriaPrima!$B$2:$B$12)</f>
        <v>Poliéster</v>
      </c>
      <c r="N2760" s="2">
        <f>_xlfn.XLOOKUP(G2760,dMateriaPrima!$A$2:$A$12,dMateriaPrima!$C$2:$C$12)</f>
        <v>8</v>
      </c>
      <c r="O2760" s="3">
        <f t="shared" si="215"/>
        <v>136</v>
      </c>
      <c r="P2760" s="4">
        <f t="shared" si="216"/>
        <v>0</v>
      </c>
      <c r="Q2760" s="3">
        <f t="shared" si="217"/>
        <v>136</v>
      </c>
      <c r="R2760" t="str">
        <f t="shared" si="218"/>
        <v>Em atraso</v>
      </c>
      <c r="S2760" s="5">
        <f t="shared" si="219"/>
        <v>3</v>
      </c>
    </row>
    <row r="2761" spans="1:19" x14ac:dyDescent="0.25">
      <c r="A2761">
        <v>2760</v>
      </c>
      <c r="B2761" s="1">
        <v>43854</v>
      </c>
      <c r="C2761" s="1">
        <v>43855</v>
      </c>
      <c r="D2761" s="1">
        <v>43862</v>
      </c>
      <c r="E2761" s="1">
        <v>43862</v>
      </c>
      <c r="F2761">
        <v>4</v>
      </c>
      <c r="G2761">
        <v>8</v>
      </c>
      <c r="H2761">
        <v>53</v>
      </c>
      <c r="I2761" s="6">
        <v>0</v>
      </c>
      <c r="J2761">
        <v>3</v>
      </c>
      <c r="K2761" t="str">
        <f>_xlfn.XLOOKUP(fCompras!F2761,dComprador!$A$2:$A$7,dComprador!$B$2:$B$7)</f>
        <v>Lira</v>
      </c>
      <c r="L2761" t="str">
        <f>_xlfn.XLOOKUP(J2761,dFornecedor!$A$2:$A$6,dFornecedor!$B$2:$B$6)</f>
        <v>StepUp</v>
      </c>
      <c r="M2761" t="str">
        <f>_xlfn.XLOOKUP(G2761,dMateriaPrima!$A$2:$A$12,dMateriaPrima!$B$2:$B$12)</f>
        <v>Cimento</v>
      </c>
      <c r="N2761" s="2">
        <f>_xlfn.XLOOKUP(G2761,dMateriaPrima!$A$2:$A$12,dMateriaPrima!$C$2:$C$12)</f>
        <v>23</v>
      </c>
      <c r="O2761" s="3">
        <f t="shared" si="215"/>
        <v>1219</v>
      </c>
      <c r="P2761" s="4">
        <f t="shared" si="216"/>
        <v>0</v>
      </c>
      <c r="Q2761" s="3">
        <f t="shared" si="217"/>
        <v>1219</v>
      </c>
      <c r="R2761" t="str">
        <f t="shared" si="218"/>
        <v>No prazo</v>
      </c>
      <c r="S2761" s="5">
        <f t="shared" si="219"/>
        <v>0</v>
      </c>
    </row>
    <row r="2762" spans="1:19" x14ac:dyDescent="0.25">
      <c r="A2762">
        <v>2761</v>
      </c>
      <c r="B2762" s="1">
        <v>43854</v>
      </c>
      <c r="C2762" s="1">
        <v>43862</v>
      </c>
      <c r="D2762" s="1">
        <v>43875</v>
      </c>
      <c r="E2762" s="1">
        <v>43878</v>
      </c>
      <c r="F2762">
        <v>1</v>
      </c>
      <c r="G2762">
        <v>5</v>
      </c>
      <c r="H2762">
        <v>72</v>
      </c>
      <c r="I2762" s="6">
        <v>0</v>
      </c>
      <c r="J2762">
        <v>2</v>
      </c>
      <c r="K2762" t="str">
        <f>_xlfn.XLOOKUP(fCompras!F2762,dComprador!$A$2:$A$7,dComprador!$B$2:$B$7)</f>
        <v>Alon</v>
      </c>
      <c r="L2762" t="str">
        <f>_xlfn.XLOOKUP(J2762,dFornecedor!$A$2:$A$6,dFornecedor!$B$2:$B$6)</f>
        <v>Minerva</v>
      </c>
      <c r="M2762" t="str">
        <f>_xlfn.XLOOKUP(G2762,dMateriaPrima!$A$2:$A$12,dMateriaPrima!$B$2:$B$12)</f>
        <v>Areia</v>
      </c>
      <c r="N2762" s="2">
        <f>_xlfn.XLOOKUP(G2762,dMateriaPrima!$A$2:$A$12,dMateriaPrima!$C$2:$C$12)</f>
        <v>3.59</v>
      </c>
      <c r="O2762" s="3">
        <f t="shared" si="215"/>
        <v>258.48</v>
      </c>
      <c r="P2762" s="4">
        <f t="shared" si="216"/>
        <v>0</v>
      </c>
      <c r="Q2762" s="3">
        <f t="shared" si="217"/>
        <v>258.48</v>
      </c>
      <c r="R2762" t="str">
        <f t="shared" si="218"/>
        <v>Em atraso</v>
      </c>
      <c r="S2762" s="5">
        <f t="shared" si="219"/>
        <v>3</v>
      </c>
    </row>
    <row r="2763" spans="1:19" x14ac:dyDescent="0.25">
      <c r="A2763">
        <v>2762</v>
      </c>
      <c r="B2763" s="1">
        <v>43854</v>
      </c>
      <c r="C2763" s="1">
        <v>43854</v>
      </c>
      <c r="D2763" s="1">
        <v>43882</v>
      </c>
      <c r="E2763" s="1">
        <v>43887</v>
      </c>
      <c r="F2763">
        <v>1</v>
      </c>
      <c r="G2763">
        <v>11</v>
      </c>
      <c r="H2763">
        <v>299</v>
      </c>
      <c r="I2763" s="6">
        <v>0</v>
      </c>
      <c r="J2763">
        <v>5</v>
      </c>
      <c r="K2763" t="str">
        <f>_xlfn.XLOOKUP(fCompras!F2763,dComprador!$A$2:$A$7,dComprador!$B$2:$B$7)</f>
        <v>Alon</v>
      </c>
      <c r="L2763" t="str">
        <f>_xlfn.XLOOKUP(J2763,dFornecedor!$A$2:$A$6,dFornecedor!$B$2:$B$6)</f>
        <v>Atlas</v>
      </c>
      <c r="M2763" t="str">
        <f>_xlfn.XLOOKUP(G2763,dMateriaPrima!$A$2:$A$12,dMateriaPrima!$B$2:$B$12)</f>
        <v>Papel</v>
      </c>
      <c r="N2763" s="2">
        <f>_xlfn.XLOOKUP(G2763,dMateriaPrima!$A$2:$A$12,dMateriaPrima!$C$2:$C$12)</f>
        <v>9</v>
      </c>
      <c r="O2763" s="3">
        <f t="shared" si="215"/>
        <v>2691</v>
      </c>
      <c r="P2763" s="4">
        <f t="shared" si="216"/>
        <v>0</v>
      </c>
      <c r="Q2763" s="3">
        <f t="shared" si="217"/>
        <v>2691</v>
      </c>
      <c r="R2763" t="str">
        <f t="shared" si="218"/>
        <v>Em atraso</v>
      </c>
      <c r="S2763" s="5">
        <f t="shared" si="219"/>
        <v>5</v>
      </c>
    </row>
    <row r="2764" spans="1:19" x14ac:dyDescent="0.25">
      <c r="A2764">
        <v>2763</v>
      </c>
      <c r="B2764" s="1">
        <v>43854</v>
      </c>
      <c r="C2764" s="1">
        <v>43854</v>
      </c>
      <c r="D2764" s="1">
        <v>43885</v>
      </c>
      <c r="E2764" s="1">
        <v>43886</v>
      </c>
      <c r="F2764">
        <v>1</v>
      </c>
      <c r="G2764">
        <v>6</v>
      </c>
      <c r="H2764">
        <v>280</v>
      </c>
      <c r="I2764" s="6">
        <v>0</v>
      </c>
      <c r="J2764">
        <v>2</v>
      </c>
      <c r="K2764" t="str">
        <f>_xlfn.XLOOKUP(fCompras!F2764,dComprador!$A$2:$A$7,dComprador!$B$2:$B$7)</f>
        <v>Alon</v>
      </c>
      <c r="L2764" t="str">
        <f>_xlfn.XLOOKUP(J2764,dFornecedor!$A$2:$A$6,dFornecedor!$B$2:$B$6)</f>
        <v>Minerva</v>
      </c>
      <c r="M2764" t="str">
        <f>_xlfn.XLOOKUP(G2764,dMateriaPrima!$A$2:$A$12,dMateriaPrima!$B$2:$B$12)</f>
        <v>Fio Algodão</v>
      </c>
      <c r="N2764" s="2">
        <f>_xlfn.XLOOKUP(G2764,dMateriaPrima!$A$2:$A$12,dMateriaPrima!$C$2:$C$12)</f>
        <v>55.9</v>
      </c>
      <c r="O2764" s="3">
        <f t="shared" si="215"/>
        <v>15652</v>
      </c>
      <c r="P2764" s="4">
        <f t="shared" si="216"/>
        <v>0</v>
      </c>
      <c r="Q2764" s="3">
        <f t="shared" si="217"/>
        <v>15652</v>
      </c>
      <c r="R2764" t="str">
        <f t="shared" si="218"/>
        <v>Em atraso</v>
      </c>
      <c r="S2764" s="5">
        <f t="shared" si="219"/>
        <v>1</v>
      </c>
    </row>
    <row r="2765" spans="1:19" x14ac:dyDescent="0.25">
      <c r="A2765">
        <v>2764</v>
      </c>
      <c r="B2765" s="1">
        <v>43854</v>
      </c>
      <c r="C2765" s="1">
        <v>43863</v>
      </c>
      <c r="D2765" s="1">
        <v>43886</v>
      </c>
      <c r="E2765" s="1">
        <v>43888</v>
      </c>
      <c r="F2765">
        <v>1</v>
      </c>
      <c r="G2765">
        <v>1</v>
      </c>
      <c r="H2765">
        <v>53</v>
      </c>
      <c r="I2765" s="6">
        <v>0</v>
      </c>
      <c r="J2765">
        <v>3</v>
      </c>
      <c r="K2765" t="str">
        <f>_xlfn.XLOOKUP(fCompras!F2765,dComprador!$A$2:$A$7,dComprador!$B$2:$B$7)</f>
        <v>Alon</v>
      </c>
      <c r="L2765" t="str">
        <f>_xlfn.XLOOKUP(J2765,dFornecedor!$A$2:$A$6,dFornecedor!$B$2:$B$6)</f>
        <v>StepUp</v>
      </c>
      <c r="M2765" t="str">
        <f>_xlfn.XLOOKUP(G2765,dMateriaPrima!$A$2:$A$12,dMateriaPrima!$B$2:$B$12)</f>
        <v>Tecido</v>
      </c>
      <c r="N2765" s="2">
        <f>_xlfn.XLOOKUP(G2765,dMateriaPrima!$A$2:$A$12,dMateriaPrima!$C$2:$C$12)</f>
        <v>18</v>
      </c>
      <c r="O2765" s="3">
        <f t="shared" si="215"/>
        <v>954</v>
      </c>
      <c r="P2765" s="4">
        <f t="shared" si="216"/>
        <v>0</v>
      </c>
      <c r="Q2765" s="3">
        <f t="shared" si="217"/>
        <v>954</v>
      </c>
      <c r="R2765" t="str">
        <f t="shared" si="218"/>
        <v>Em atraso</v>
      </c>
      <c r="S2765" s="5">
        <f t="shared" si="219"/>
        <v>2</v>
      </c>
    </row>
    <row r="2766" spans="1:19" x14ac:dyDescent="0.25">
      <c r="A2766">
        <v>2765</v>
      </c>
      <c r="B2766" s="1">
        <v>43854</v>
      </c>
      <c r="C2766" s="1">
        <v>43854</v>
      </c>
      <c r="D2766" s="1">
        <v>43872</v>
      </c>
      <c r="E2766" s="1">
        <v>43875</v>
      </c>
      <c r="F2766">
        <v>1</v>
      </c>
      <c r="G2766">
        <v>6</v>
      </c>
      <c r="H2766">
        <v>161</v>
      </c>
      <c r="I2766" s="6">
        <v>0</v>
      </c>
      <c r="J2766">
        <v>4</v>
      </c>
      <c r="K2766" t="str">
        <f>_xlfn.XLOOKUP(fCompras!F2766,dComprador!$A$2:$A$7,dComprador!$B$2:$B$7)</f>
        <v>Alon</v>
      </c>
      <c r="L2766" t="str">
        <f>_xlfn.XLOOKUP(J2766,dFornecedor!$A$2:$A$6,dFornecedor!$B$2:$B$6)</f>
        <v>AlphaOmega</v>
      </c>
      <c r="M2766" t="str">
        <f>_xlfn.XLOOKUP(G2766,dMateriaPrima!$A$2:$A$12,dMateriaPrima!$B$2:$B$12)</f>
        <v>Fio Algodão</v>
      </c>
      <c r="N2766" s="2">
        <f>_xlfn.XLOOKUP(G2766,dMateriaPrima!$A$2:$A$12,dMateriaPrima!$C$2:$C$12)</f>
        <v>55.9</v>
      </c>
      <c r="O2766" s="3">
        <f t="shared" si="215"/>
        <v>8999.9</v>
      </c>
      <c r="P2766" s="4">
        <f t="shared" si="216"/>
        <v>0</v>
      </c>
      <c r="Q2766" s="3">
        <f t="shared" si="217"/>
        <v>8999.9</v>
      </c>
      <c r="R2766" t="str">
        <f t="shared" si="218"/>
        <v>Em atraso</v>
      </c>
      <c r="S2766" s="5">
        <f t="shared" si="219"/>
        <v>3</v>
      </c>
    </row>
    <row r="2767" spans="1:19" x14ac:dyDescent="0.25">
      <c r="A2767">
        <v>2766</v>
      </c>
      <c r="B2767" s="1">
        <v>43854</v>
      </c>
      <c r="C2767" s="1">
        <v>43863</v>
      </c>
      <c r="D2767" s="1">
        <v>43876</v>
      </c>
      <c r="E2767" s="1">
        <v>43879</v>
      </c>
      <c r="F2767">
        <v>1</v>
      </c>
      <c r="G2767">
        <v>1</v>
      </c>
      <c r="H2767">
        <v>437</v>
      </c>
      <c r="I2767" s="6">
        <v>0</v>
      </c>
      <c r="J2767">
        <v>3</v>
      </c>
      <c r="K2767" t="str">
        <f>_xlfn.XLOOKUP(fCompras!F2767,dComprador!$A$2:$A$7,dComprador!$B$2:$B$7)</f>
        <v>Alon</v>
      </c>
      <c r="L2767" t="str">
        <f>_xlfn.XLOOKUP(J2767,dFornecedor!$A$2:$A$6,dFornecedor!$B$2:$B$6)</f>
        <v>StepUp</v>
      </c>
      <c r="M2767" t="str">
        <f>_xlfn.XLOOKUP(G2767,dMateriaPrima!$A$2:$A$12,dMateriaPrima!$B$2:$B$12)</f>
        <v>Tecido</v>
      </c>
      <c r="N2767" s="2">
        <f>_xlfn.XLOOKUP(G2767,dMateriaPrima!$A$2:$A$12,dMateriaPrima!$C$2:$C$12)</f>
        <v>18</v>
      </c>
      <c r="O2767" s="3">
        <f t="shared" si="215"/>
        <v>7866</v>
      </c>
      <c r="P2767" s="4">
        <f t="shared" si="216"/>
        <v>0</v>
      </c>
      <c r="Q2767" s="3">
        <f t="shared" si="217"/>
        <v>7866</v>
      </c>
      <c r="R2767" t="str">
        <f t="shared" si="218"/>
        <v>Em atraso</v>
      </c>
      <c r="S2767" s="5">
        <f t="shared" si="219"/>
        <v>3</v>
      </c>
    </row>
    <row r="2768" spans="1:19" x14ac:dyDescent="0.25">
      <c r="A2768">
        <v>2767</v>
      </c>
      <c r="B2768" s="1">
        <v>43854</v>
      </c>
      <c r="C2768" s="1">
        <v>43858</v>
      </c>
      <c r="D2768" s="1">
        <v>43878</v>
      </c>
      <c r="E2768" s="1">
        <v>43879</v>
      </c>
      <c r="F2768">
        <v>1</v>
      </c>
      <c r="G2768">
        <v>6</v>
      </c>
      <c r="H2768">
        <v>356</v>
      </c>
      <c r="I2768" s="6">
        <v>0</v>
      </c>
      <c r="J2768">
        <v>4</v>
      </c>
      <c r="K2768" t="str">
        <f>_xlfn.XLOOKUP(fCompras!F2768,dComprador!$A$2:$A$7,dComprador!$B$2:$B$7)</f>
        <v>Alon</v>
      </c>
      <c r="L2768" t="str">
        <f>_xlfn.XLOOKUP(J2768,dFornecedor!$A$2:$A$6,dFornecedor!$B$2:$B$6)</f>
        <v>AlphaOmega</v>
      </c>
      <c r="M2768" t="str">
        <f>_xlfn.XLOOKUP(G2768,dMateriaPrima!$A$2:$A$12,dMateriaPrima!$B$2:$B$12)</f>
        <v>Fio Algodão</v>
      </c>
      <c r="N2768" s="2">
        <f>_xlfn.XLOOKUP(G2768,dMateriaPrima!$A$2:$A$12,dMateriaPrima!$C$2:$C$12)</f>
        <v>55.9</v>
      </c>
      <c r="O2768" s="3">
        <f t="shared" si="215"/>
        <v>19900.399999999998</v>
      </c>
      <c r="P2768" s="4">
        <f t="shared" si="216"/>
        <v>0</v>
      </c>
      <c r="Q2768" s="3">
        <f t="shared" si="217"/>
        <v>19900.399999999998</v>
      </c>
      <c r="R2768" t="str">
        <f t="shared" si="218"/>
        <v>Em atraso</v>
      </c>
      <c r="S2768" s="5">
        <f t="shared" si="219"/>
        <v>1</v>
      </c>
    </row>
    <row r="2769" spans="1:19" x14ac:dyDescent="0.25">
      <c r="A2769">
        <v>2768</v>
      </c>
      <c r="B2769" s="1">
        <v>43855</v>
      </c>
      <c r="C2769" s="1">
        <v>43864</v>
      </c>
      <c r="D2769" s="1">
        <v>43865</v>
      </c>
      <c r="E2769" s="1">
        <v>43865</v>
      </c>
      <c r="F2769">
        <v>4</v>
      </c>
      <c r="G2769">
        <v>5</v>
      </c>
      <c r="H2769">
        <v>57</v>
      </c>
      <c r="I2769" s="6">
        <v>0</v>
      </c>
      <c r="J2769">
        <v>3</v>
      </c>
      <c r="K2769" t="str">
        <f>_xlfn.XLOOKUP(fCompras!F2769,dComprador!$A$2:$A$7,dComprador!$B$2:$B$7)</f>
        <v>Lira</v>
      </c>
      <c r="L2769" t="str">
        <f>_xlfn.XLOOKUP(J2769,dFornecedor!$A$2:$A$6,dFornecedor!$B$2:$B$6)</f>
        <v>StepUp</v>
      </c>
      <c r="M2769" t="str">
        <f>_xlfn.XLOOKUP(G2769,dMateriaPrima!$A$2:$A$12,dMateriaPrima!$B$2:$B$12)</f>
        <v>Areia</v>
      </c>
      <c r="N2769" s="2">
        <f>_xlfn.XLOOKUP(G2769,dMateriaPrima!$A$2:$A$12,dMateriaPrima!$C$2:$C$12)</f>
        <v>3.59</v>
      </c>
      <c r="O2769" s="3">
        <f t="shared" si="215"/>
        <v>204.63</v>
      </c>
      <c r="P2769" s="4">
        <f t="shared" si="216"/>
        <v>0</v>
      </c>
      <c r="Q2769" s="3">
        <f t="shared" si="217"/>
        <v>204.63</v>
      </c>
      <c r="R2769" t="str">
        <f t="shared" si="218"/>
        <v>No prazo</v>
      </c>
      <c r="S2769" s="5">
        <f t="shared" si="219"/>
        <v>0</v>
      </c>
    </row>
    <row r="2770" spans="1:19" x14ac:dyDescent="0.25">
      <c r="A2770">
        <v>2769</v>
      </c>
      <c r="B2770" s="1">
        <v>43855</v>
      </c>
      <c r="C2770" s="1">
        <v>43856</v>
      </c>
      <c r="D2770" s="1">
        <v>43862</v>
      </c>
      <c r="E2770" s="1">
        <v>43864</v>
      </c>
      <c r="F2770">
        <v>4</v>
      </c>
      <c r="G2770">
        <v>5</v>
      </c>
      <c r="H2770">
        <v>63</v>
      </c>
      <c r="I2770" s="6">
        <v>0</v>
      </c>
      <c r="J2770">
        <v>3</v>
      </c>
      <c r="K2770" t="str">
        <f>_xlfn.XLOOKUP(fCompras!F2770,dComprador!$A$2:$A$7,dComprador!$B$2:$B$7)</f>
        <v>Lira</v>
      </c>
      <c r="L2770" t="str">
        <f>_xlfn.XLOOKUP(J2770,dFornecedor!$A$2:$A$6,dFornecedor!$B$2:$B$6)</f>
        <v>StepUp</v>
      </c>
      <c r="M2770" t="str">
        <f>_xlfn.XLOOKUP(G2770,dMateriaPrima!$A$2:$A$12,dMateriaPrima!$B$2:$B$12)</f>
        <v>Areia</v>
      </c>
      <c r="N2770" s="2">
        <f>_xlfn.XLOOKUP(G2770,dMateriaPrima!$A$2:$A$12,dMateriaPrima!$C$2:$C$12)</f>
        <v>3.59</v>
      </c>
      <c r="O2770" s="3">
        <f t="shared" si="215"/>
        <v>226.17</v>
      </c>
      <c r="P2770" s="4">
        <f t="shared" si="216"/>
        <v>0</v>
      </c>
      <c r="Q2770" s="3">
        <f t="shared" si="217"/>
        <v>226.17</v>
      </c>
      <c r="R2770" t="str">
        <f t="shared" si="218"/>
        <v>Em atraso</v>
      </c>
      <c r="S2770" s="5">
        <f t="shared" si="219"/>
        <v>2</v>
      </c>
    </row>
    <row r="2771" spans="1:19" x14ac:dyDescent="0.25">
      <c r="A2771">
        <v>2770</v>
      </c>
      <c r="B2771" s="1">
        <v>43855</v>
      </c>
      <c r="C2771" s="1">
        <v>43855</v>
      </c>
      <c r="D2771" s="1">
        <v>43887</v>
      </c>
      <c r="E2771" s="1">
        <v>43889</v>
      </c>
      <c r="F2771">
        <v>1</v>
      </c>
      <c r="G2771">
        <v>6</v>
      </c>
      <c r="H2771">
        <v>12</v>
      </c>
      <c r="I2771" s="6">
        <v>0</v>
      </c>
      <c r="J2771">
        <v>5</v>
      </c>
      <c r="K2771" t="str">
        <f>_xlfn.XLOOKUP(fCompras!F2771,dComprador!$A$2:$A$7,dComprador!$B$2:$B$7)</f>
        <v>Alon</v>
      </c>
      <c r="L2771" t="str">
        <f>_xlfn.XLOOKUP(J2771,dFornecedor!$A$2:$A$6,dFornecedor!$B$2:$B$6)</f>
        <v>Atlas</v>
      </c>
      <c r="M2771" t="str">
        <f>_xlfn.XLOOKUP(G2771,dMateriaPrima!$A$2:$A$12,dMateriaPrima!$B$2:$B$12)</f>
        <v>Fio Algodão</v>
      </c>
      <c r="N2771" s="2">
        <f>_xlfn.XLOOKUP(G2771,dMateriaPrima!$A$2:$A$12,dMateriaPrima!$C$2:$C$12)</f>
        <v>55.9</v>
      </c>
      <c r="O2771" s="3">
        <f t="shared" si="215"/>
        <v>670.8</v>
      </c>
      <c r="P2771" s="4">
        <f t="shared" si="216"/>
        <v>0</v>
      </c>
      <c r="Q2771" s="3">
        <f t="shared" si="217"/>
        <v>670.8</v>
      </c>
      <c r="R2771" t="str">
        <f t="shared" si="218"/>
        <v>Em atraso</v>
      </c>
      <c r="S2771" s="5">
        <f t="shared" si="219"/>
        <v>2</v>
      </c>
    </row>
    <row r="2772" spans="1:19" x14ac:dyDescent="0.25">
      <c r="A2772">
        <v>2771</v>
      </c>
      <c r="B2772" s="1">
        <v>43855</v>
      </c>
      <c r="C2772" s="1">
        <v>43864</v>
      </c>
      <c r="D2772" s="1">
        <v>43868</v>
      </c>
      <c r="E2772" s="1">
        <v>43866</v>
      </c>
      <c r="F2772">
        <v>4</v>
      </c>
      <c r="G2772">
        <v>11</v>
      </c>
      <c r="H2772">
        <v>392</v>
      </c>
      <c r="I2772" s="6">
        <v>0</v>
      </c>
      <c r="J2772">
        <v>2</v>
      </c>
      <c r="K2772" t="str">
        <f>_xlfn.XLOOKUP(fCompras!F2772,dComprador!$A$2:$A$7,dComprador!$B$2:$B$7)</f>
        <v>Lira</v>
      </c>
      <c r="L2772" t="str">
        <f>_xlfn.XLOOKUP(J2772,dFornecedor!$A$2:$A$6,dFornecedor!$B$2:$B$6)</f>
        <v>Minerva</v>
      </c>
      <c r="M2772" t="str">
        <f>_xlfn.XLOOKUP(G2772,dMateriaPrima!$A$2:$A$12,dMateriaPrima!$B$2:$B$12)</f>
        <v>Papel</v>
      </c>
      <c r="N2772" s="2">
        <f>_xlfn.XLOOKUP(G2772,dMateriaPrima!$A$2:$A$12,dMateriaPrima!$C$2:$C$12)</f>
        <v>9</v>
      </c>
      <c r="O2772" s="3">
        <f t="shared" si="215"/>
        <v>3528</v>
      </c>
      <c r="P2772" s="4">
        <f t="shared" si="216"/>
        <v>0</v>
      </c>
      <c r="Q2772" s="3">
        <f t="shared" si="217"/>
        <v>3528</v>
      </c>
      <c r="R2772" t="str">
        <f t="shared" si="218"/>
        <v>No prazo</v>
      </c>
      <c r="S2772" s="5">
        <f t="shared" si="219"/>
        <v>0</v>
      </c>
    </row>
    <row r="2773" spans="1:19" x14ac:dyDescent="0.25">
      <c r="A2773">
        <v>2772</v>
      </c>
      <c r="B2773" s="1">
        <v>43855</v>
      </c>
      <c r="C2773" s="1">
        <v>43856</v>
      </c>
      <c r="D2773" s="1">
        <v>43862</v>
      </c>
      <c r="E2773" s="1">
        <v>43865</v>
      </c>
      <c r="F2773">
        <v>4</v>
      </c>
      <c r="G2773">
        <v>6</v>
      </c>
      <c r="H2773">
        <v>366</v>
      </c>
      <c r="I2773" s="6">
        <v>0</v>
      </c>
      <c r="J2773">
        <v>3</v>
      </c>
      <c r="K2773" t="str">
        <f>_xlfn.XLOOKUP(fCompras!F2773,dComprador!$A$2:$A$7,dComprador!$B$2:$B$7)</f>
        <v>Lira</v>
      </c>
      <c r="L2773" t="str">
        <f>_xlfn.XLOOKUP(J2773,dFornecedor!$A$2:$A$6,dFornecedor!$B$2:$B$6)</f>
        <v>StepUp</v>
      </c>
      <c r="M2773" t="str">
        <f>_xlfn.XLOOKUP(G2773,dMateriaPrima!$A$2:$A$12,dMateriaPrima!$B$2:$B$12)</f>
        <v>Fio Algodão</v>
      </c>
      <c r="N2773" s="2">
        <f>_xlfn.XLOOKUP(G2773,dMateriaPrima!$A$2:$A$12,dMateriaPrima!$C$2:$C$12)</f>
        <v>55.9</v>
      </c>
      <c r="O2773" s="3">
        <f t="shared" si="215"/>
        <v>20459.399999999998</v>
      </c>
      <c r="P2773" s="4">
        <f t="shared" si="216"/>
        <v>0</v>
      </c>
      <c r="Q2773" s="3">
        <f t="shared" si="217"/>
        <v>20459.399999999998</v>
      </c>
      <c r="R2773" t="str">
        <f t="shared" si="218"/>
        <v>Em atraso</v>
      </c>
      <c r="S2773" s="5">
        <f t="shared" si="219"/>
        <v>3</v>
      </c>
    </row>
    <row r="2774" spans="1:19" x14ac:dyDescent="0.25">
      <c r="A2774">
        <v>2773</v>
      </c>
      <c r="B2774" s="1">
        <v>43855</v>
      </c>
      <c r="C2774" s="1">
        <v>43855</v>
      </c>
      <c r="D2774" s="1">
        <v>43861</v>
      </c>
      <c r="E2774" s="1">
        <v>43862</v>
      </c>
      <c r="F2774">
        <v>4</v>
      </c>
      <c r="G2774">
        <v>7</v>
      </c>
      <c r="H2774">
        <v>27</v>
      </c>
      <c r="I2774" s="6">
        <v>0</v>
      </c>
      <c r="J2774">
        <v>4</v>
      </c>
      <c r="K2774" t="str">
        <f>_xlfn.XLOOKUP(fCompras!F2774,dComprador!$A$2:$A$7,dComprador!$B$2:$B$7)</f>
        <v>Lira</v>
      </c>
      <c r="L2774" t="str">
        <f>_xlfn.XLOOKUP(J2774,dFornecedor!$A$2:$A$6,dFornecedor!$B$2:$B$6)</f>
        <v>AlphaOmega</v>
      </c>
      <c r="M2774" t="str">
        <f>_xlfn.XLOOKUP(G2774,dMateriaPrima!$A$2:$A$12,dMateriaPrima!$B$2:$B$12)</f>
        <v>Poliéster</v>
      </c>
      <c r="N2774" s="2">
        <f>_xlfn.XLOOKUP(G2774,dMateriaPrima!$A$2:$A$12,dMateriaPrima!$C$2:$C$12)</f>
        <v>8</v>
      </c>
      <c r="O2774" s="3">
        <f t="shared" si="215"/>
        <v>216</v>
      </c>
      <c r="P2774" s="4">
        <f t="shared" si="216"/>
        <v>0</v>
      </c>
      <c r="Q2774" s="3">
        <f t="shared" si="217"/>
        <v>216</v>
      </c>
      <c r="R2774" t="str">
        <f t="shared" si="218"/>
        <v>Em atraso</v>
      </c>
      <c r="S2774" s="5">
        <f t="shared" si="219"/>
        <v>1</v>
      </c>
    </row>
    <row r="2775" spans="1:19" x14ac:dyDescent="0.25">
      <c r="A2775">
        <v>2774</v>
      </c>
      <c r="B2775" s="1">
        <v>43855</v>
      </c>
      <c r="C2775" s="1">
        <v>43858</v>
      </c>
      <c r="D2775" s="1">
        <v>43863</v>
      </c>
      <c r="E2775" s="1">
        <v>43865</v>
      </c>
      <c r="F2775">
        <v>4</v>
      </c>
      <c r="G2775">
        <v>7</v>
      </c>
      <c r="H2775">
        <v>95</v>
      </c>
      <c r="I2775" s="6">
        <v>0</v>
      </c>
      <c r="J2775">
        <v>3</v>
      </c>
      <c r="K2775" t="str">
        <f>_xlfn.XLOOKUP(fCompras!F2775,dComprador!$A$2:$A$7,dComprador!$B$2:$B$7)</f>
        <v>Lira</v>
      </c>
      <c r="L2775" t="str">
        <f>_xlfn.XLOOKUP(J2775,dFornecedor!$A$2:$A$6,dFornecedor!$B$2:$B$6)</f>
        <v>StepUp</v>
      </c>
      <c r="M2775" t="str">
        <f>_xlfn.XLOOKUP(G2775,dMateriaPrima!$A$2:$A$12,dMateriaPrima!$B$2:$B$12)</f>
        <v>Poliéster</v>
      </c>
      <c r="N2775" s="2">
        <f>_xlfn.XLOOKUP(G2775,dMateriaPrima!$A$2:$A$12,dMateriaPrima!$C$2:$C$12)</f>
        <v>8</v>
      </c>
      <c r="O2775" s="3">
        <f t="shared" si="215"/>
        <v>760</v>
      </c>
      <c r="P2775" s="4">
        <f t="shared" si="216"/>
        <v>0</v>
      </c>
      <c r="Q2775" s="3">
        <f t="shared" si="217"/>
        <v>760</v>
      </c>
      <c r="R2775" t="str">
        <f t="shared" si="218"/>
        <v>Em atraso</v>
      </c>
      <c r="S2775" s="5">
        <f t="shared" si="219"/>
        <v>2</v>
      </c>
    </row>
    <row r="2776" spans="1:19" x14ac:dyDescent="0.25">
      <c r="A2776">
        <v>2775</v>
      </c>
      <c r="B2776" s="1">
        <v>43855</v>
      </c>
      <c r="C2776" s="1">
        <v>43859</v>
      </c>
      <c r="D2776" s="1">
        <v>43862</v>
      </c>
      <c r="E2776" s="1">
        <v>43862</v>
      </c>
      <c r="F2776">
        <v>4</v>
      </c>
      <c r="G2776">
        <v>7</v>
      </c>
      <c r="H2776">
        <v>91</v>
      </c>
      <c r="I2776" s="6">
        <v>0</v>
      </c>
      <c r="J2776">
        <v>1</v>
      </c>
      <c r="K2776" t="str">
        <f>_xlfn.XLOOKUP(fCompras!F2776,dComprador!$A$2:$A$7,dComprador!$B$2:$B$7)</f>
        <v>Lira</v>
      </c>
      <c r="L2776" t="str">
        <f>_xlfn.XLOOKUP(J2776,dFornecedor!$A$2:$A$6,dFornecedor!$B$2:$B$6)</f>
        <v>NorthShore</v>
      </c>
      <c r="M2776" t="str">
        <f>_xlfn.XLOOKUP(G2776,dMateriaPrima!$A$2:$A$12,dMateriaPrima!$B$2:$B$12)</f>
        <v>Poliéster</v>
      </c>
      <c r="N2776" s="2">
        <f>_xlfn.XLOOKUP(G2776,dMateriaPrima!$A$2:$A$12,dMateriaPrima!$C$2:$C$12)</f>
        <v>8</v>
      </c>
      <c r="O2776" s="3">
        <f t="shared" si="215"/>
        <v>728</v>
      </c>
      <c r="P2776" s="4">
        <f t="shared" si="216"/>
        <v>0</v>
      </c>
      <c r="Q2776" s="3">
        <f t="shared" si="217"/>
        <v>728</v>
      </c>
      <c r="R2776" t="str">
        <f t="shared" si="218"/>
        <v>No prazo</v>
      </c>
      <c r="S2776" s="5">
        <f t="shared" si="219"/>
        <v>0</v>
      </c>
    </row>
    <row r="2777" spans="1:19" x14ac:dyDescent="0.25">
      <c r="A2777">
        <v>2776</v>
      </c>
      <c r="B2777" s="1">
        <v>43855</v>
      </c>
      <c r="C2777" s="1">
        <v>43855</v>
      </c>
      <c r="D2777" s="1">
        <v>43862</v>
      </c>
      <c r="E2777" s="1">
        <v>43864</v>
      </c>
      <c r="F2777">
        <v>4</v>
      </c>
      <c r="G2777">
        <v>9</v>
      </c>
      <c r="H2777">
        <v>179</v>
      </c>
      <c r="I2777" s="6">
        <v>0</v>
      </c>
      <c r="J2777">
        <v>2</v>
      </c>
      <c r="K2777" t="str">
        <f>_xlfn.XLOOKUP(fCompras!F2777,dComprador!$A$2:$A$7,dComprador!$B$2:$B$7)</f>
        <v>Lira</v>
      </c>
      <c r="L2777" t="str">
        <f>_xlfn.XLOOKUP(J2777,dFornecedor!$A$2:$A$6,dFornecedor!$B$2:$B$6)</f>
        <v>Minerva</v>
      </c>
      <c r="M2777" t="str">
        <f>_xlfn.XLOOKUP(G2777,dMateriaPrima!$A$2:$A$12,dMateriaPrima!$B$2:$B$12)</f>
        <v>Couro</v>
      </c>
      <c r="N2777" s="2">
        <f>_xlfn.XLOOKUP(G2777,dMateriaPrima!$A$2:$A$12,dMateriaPrima!$C$2:$C$12)</f>
        <v>4.4000000000000004</v>
      </c>
      <c r="O2777" s="3">
        <f t="shared" si="215"/>
        <v>787.6</v>
      </c>
      <c r="P2777" s="4">
        <f t="shared" si="216"/>
        <v>0</v>
      </c>
      <c r="Q2777" s="3">
        <f t="shared" si="217"/>
        <v>787.6</v>
      </c>
      <c r="R2777" t="str">
        <f t="shared" si="218"/>
        <v>Em atraso</v>
      </c>
      <c r="S2777" s="5">
        <f t="shared" si="219"/>
        <v>2</v>
      </c>
    </row>
    <row r="2778" spans="1:19" x14ac:dyDescent="0.25">
      <c r="A2778">
        <v>2777</v>
      </c>
      <c r="B2778" s="1">
        <v>43855</v>
      </c>
      <c r="C2778" s="1">
        <v>43855</v>
      </c>
      <c r="D2778" s="1">
        <v>43861</v>
      </c>
      <c r="E2778" s="1">
        <v>43866</v>
      </c>
      <c r="F2778">
        <v>4</v>
      </c>
      <c r="G2778">
        <v>5</v>
      </c>
      <c r="H2778">
        <v>254</v>
      </c>
      <c r="I2778" s="6">
        <v>0</v>
      </c>
      <c r="J2778">
        <v>2</v>
      </c>
      <c r="K2778" t="str">
        <f>_xlfn.XLOOKUP(fCompras!F2778,dComprador!$A$2:$A$7,dComprador!$B$2:$B$7)</f>
        <v>Lira</v>
      </c>
      <c r="L2778" t="str">
        <f>_xlfn.XLOOKUP(J2778,dFornecedor!$A$2:$A$6,dFornecedor!$B$2:$B$6)</f>
        <v>Minerva</v>
      </c>
      <c r="M2778" t="str">
        <f>_xlfn.XLOOKUP(G2778,dMateriaPrima!$A$2:$A$12,dMateriaPrima!$B$2:$B$12)</f>
        <v>Areia</v>
      </c>
      <c r="N2778" s="2">
        <f>_xlfn.XLOOKUP(G2778,dMateriaPrima!$A$2:$A$12,dMateriaPrima!$C$2:$C$12)</f>
        <v>3.59</v>
      </c>
      <c r="O2778" s="3">
        <f t="shared" si="215"/>
        <v>911.86</v>
      </c>
      <c r="P2778" s="4">
        <f t="shared" si="216"/>
        <v>0</v>
      </c>
      <c r="Q2778" s="3">
        <f t="shared" si="217"/>
        <v>911.86</v>
      </c>
      <c r="R2778" t="str">
        <f t="shared" si="218"/>
        <v>Em atraso</v>
      </c>
      <c r="S2778" s="5">
        <f t="shared" si="219"/>
        <v>5</v>
      </c>
    </row>
    <row r="2779" spans="1:19" x14ac:dyDescent="0.25">
      <c r="A2779">
        <v>2778</v>
      </c>
      <c r="B2779" s="1">
        <v>43855</v>
      </c>
      <c r="C2779" s="1">
        <v>43855</v>
      </c>
      <c r="D2779" s="1">
        <v>43872</v>
      </c>
      <c r="E2779" s="1">
        <v>43875</v>
      </c>
      <c r="F2779">
        <v>1</v>
      </c>
      <c r="G2779">
        <v>9</v>
      </c>
      <c r="H2779">
        <v>519</v>
      </c>
      <c r="I2779" s="6">
        <v>0</v>
      </c>
      <c r="J2779">
        <v>2</v>
      </c>
      <c r="K2779" t="str">
        <f>_xlfn.XLOOKUP(fCompras!F2779,dComprador!$A$2:$A$7,dComprador!$B$2:$B$7)</f>
        <v>Alon</v>
      </c>
      <c r="L2779" t="str">
        <f>_xlfn.XLOOKUP(J2779,dFornecedor!$A$2:$A$6,dFornecedor!$B$2:$B$6)</f>
        <v>Minerva</v>
      </c>
      <c r="M2779" t="str">
        <f>_xlfn.XLOOKUP(G2779,dMateriaPrima!$A$2:$A$12,dMateriaPrima!$B$2:$B$12)</f>
        <v>Couro</v>
      </c>
      <c r="N2779" s="2">
        <f>_xlfn.XLOOKUP(G2779,dMateriaPrima!$A$2:$A$12,dMateriaPrima!$C$2:$C$12)</f>
        <v>4.4000000000000004</v>
      </c>
      <c r="O2779" s="3">
        <f t="shared" si="215"/>
        <v>2283.6000000000004</v>
      </c>
      <c r="P2779" s="4">
        <f t="shared" si="216"/>
        <v>0</v>
      </c>
      <c r="Q2779" s="3">
        <f t="shared" si="217"/>
        <v>2283.6000000000004</v>
      </c>
      <c r="R2779" t="str">
        <f t="shared" si="218"/>
        <v>Em atraso</v>
      </c>
      <c r="S2779" s="5">
        <f t="shared" si="219"/>
        <v>3</v>
      </c>
    </row>
    <row r="2780" spans="1:19" x14ac:dyDescent="0.25">
      <c r="A2780">
        <v>2779</v>
      </c>
      <c r="B2780" s="1">
        <v>43855</v>
      </c>
      <c r="C2780" s="1">
        <v>43857</v>
      </c>
      <c r="D2780" s="1">
        <v>43869</v>
      </c>
      <c r="E2780" s="1">
        <v>43873</v>
      </c>
      <c r="F2780">
        <v>3</v>
      </c>
      <c r="G2780">
        <v>2</v>
      </c>
      <c r="H2780">
        <v>21</v>
      </c>
      <c r="I2780" s="6">
        <v>0</v>
      </c>
      <c r="J2780">
        <v>2</v>
      </c>
      <c r="K2780" t="str">
        <f>_xlfn.XLOOKUP(fCompras!F2780,dComprador!$A$2:$A$7,dComprador!$B$2:$B$7)</f>
        <v>Diego</v>
      </c>
      <c r="L2780" t="str">
        <f>_xlfn.XLOOKUP(J2780,dFornecedor!$A$2:$A$6,dFornecedor!$B$2:$B$6)</f>
        <v>Minerva</v>
      </c>
      <c r="M2780" t="str">
        <f>_xlfn.XLOOKUP(G2780,dMateriaPrima!$A$2:$A$12,dMateriaPrima!$B$2:$B$12)</f>
        <v>Chapa Metal</v>
      </c>
      <c r="N2780" s="2">
        <f>_xlfn.XLOOKUP(G2780,dMateriaPrima!$A$2:$A$12,dMateriaPrima!$C$2:$C$12)</f>
        <v>299.89999999999998</v>
      </c>
      <c r="O2780" s="3">
        <f t="shared" si="215"/>
        <v>6297.9</v>
      </c>
      <c r="P2780" s="4">
        <f t="shared" si="216"/>
        <v>0</v>
      </c>
      <c r="Q2780" s="3">
        <f t="shared" si="217"/>
        <v>6297.9</v>
      </c>
      <c r="R2780" t="str">
        <f t="shared" si="218"/>
        <v>Em atraso</v>
      </c>
      <c r="S2780" s="5">
        <f t="shared" si="219"/>
        <v>4</v>
      </c>
    </row>
    <row r="2781" spans="1:19" x14ac:dyDescent="0.25">
      <c r="A2781">
        <v>2780</v>
      </c>
      <c r="B2781" s="1">
        <v>43855</v>
      </c>
      <c r="C2781" s="1">
        <v>43855</v>
      </c>
      <c r="D2781" s="1">
        <v>43888</v>
      </c>
      <c r="E2781" s="1">
        <v>43888</v>
      </c>
      <c r="F2781">
        <v>1</v>
      </c>
      <c r="G2781">
        <v>11</v>
      </c>
      <c r="H2781">
        <v>287</v>
      </c>
      <c r="I2781" s="6">
        <v>0</v>
      </c>
      <c r="J2781">
        <v>2</v>
      </c>
      <c r="K2781" t="str">
        <f>_xlfn.XLOOKUP(fCompras!F2781,dComprador!$A$2:$A$7,dComprador!$B$2:$B$7)</f>
        <v>Alon</v>
      </c>
      <c r="L2781" t="str">
        <f>_xlfn.XLOOKUP(J2781,dFornecedor!$A$2:$A$6,dFornecedor!$B$2:$B$6)</f>
        <v>Minerva</v>
      </c>
      <c r="M2781" t="str">
        <f>_xlfn.XLOOKUP(G2781,dMateriaPrima!$A$2:$A$12,dMateriaPrima!$B$2:$B$12)</f>
        <v>Papel</v>
      </c>
      <c r="N2781" s="2">
        <f>_xlfn.XLOOKUP(G2781,dMateriaPrima!$A$2:$A$12,dMateriaPrima!$C$2:$C$12)</f>
        <v>9</v>
      </c>
      <c r="O2781" s="3">
        <f t="shared" si="215"/>
        <v>2583</v>
      </c>
      <c r="P2781" s="4">
        <f t="shared" si="216"/>
        <v>0</v>
      </c>
      <c r="Q2781" s="3">
        <f t="shared" si="217"/>
        <v>2583</v>
      </c>
      <c r="R2781" t="str">
        <f t="shared" si="218"/>
        <v>No prazo</v>
      </c>
      <c r="S2781" s="5">
        <f t="shared" si="219"/>
        <v>0</v>
      </c>
    </row>
    <row r="2782" spans="1:19" x14ac:dyDescent="0.25">
      <c r="A2782">
        <v>2781</v>
      </c>
      <c r="B2782" s="1">
        <v>43855</v>
      </c>
      <c r="C2782" s="1">
        <v>43858</v>
      </c>
      <c r="D2782" s="1">
        <v>43878</v>
      </c>
      <c r="E2782" s="1">
        <v>43880</v>
      </c>
      <c r="F2782">
        <v>1</v>
      </c>
      <c r="G2782">
        <v>5</v>
      </c>
      <c r="H2782">
        <v>36</v>
      </c>
      <c r="I2782" s="6">
        <v>0</v>
      </c>
      <c r="J2782">
        <v>1</v>
      </c>
      <c r="K2782" t="str">
        <f>_xlfn.XLOOKUP(fCompras!F2782,dComprador!$A$2:$A$7,dComprador!$B$2:$B$7)</f>
        <v>Alon</v>
      </c>
      <c r="L2782" t="str">
        <f>_xlfn.XLOOKUP(J2782,dFornecedor!$A$2:$A$6,dFornecedor!$B$2:$B$6)</f>
        <v>NorthShore</v>
      </c>
      <c r="M2782" t="str">
        <f>_xlfn.XLOOKUP(G2782,dMateriaPrima!$A$2:$A$12,dMateriaPrima!$B$2:$B$12)</f>
        <v>Areia</v>
      </c>
      <c r="N2782" s="2">
        <f>_xlfn.XLOOKUP(G2782,dMateriaPrima!$A$2:$A$12,dMateriaPrima!$C$2:$C$12)</f>
        <v>3.59</v>
      </c>
      <c r="O2782" s="3">
        <f t="shared" si="215"/>
        <v>129.24</v>
      </c>
      <c r="P2782" s="4">
        <f t="shared" si="216"/>
        <v>0</v>
      </c>
      <c r="Q2782" s="3">
        <f t="shared" si="217"/>
        <v>129.24</v>
      </c>
      <c r="R2782" t="str">
        <f t="shared" si="218"/>
        <v>Em atraso</v>
      </c>
      <c r="S2782" s="5">
        <f t="shared" si="219"/>
        <v>2</v>
      </c>
    </row>
    <row r="2783" spans="1:19" x14ac:dyDescent="0.25">
      <c r="A2783">
        <v>2782</v>
      </c>
      <c r="B2783" s="1">
        <v>43856</v>
      </c>
      <c r="C2783" s="1">
        <v>43856</v>
      </c>
      <c r="D2783" s="1">
        <v>43863</v>
      </c>
      <c r="E2783" s="1">
        <v>43873</v>
      </c>
      <c r="F2783">
        <v>4</v>
      </c>
      <c r="G2783">
        <v>11</v>
      </c>
      <c r="H2783">
        <v>161</v>
      </c>
      <c r="I2783" s="6">
        <v>0</v>
      </c>
      <c r="J2783">
        <v>4</v>
      </c>
      <c r="K2783" t="str">
        <f>_xlfn.XLOOKUP(fCompras!F2783,dComprador!$A$2:$A$7,dComprador!$B$2:$B$7)</f>
        <v>Lira</v>
      </c>
      <c r="L2783" t="str">
        <f>_xlfn.XLOOKUP(J2783,dFornecedor!$A$2:$A$6,dFornecedor!$B$2:$B$6)</f>
        <v>AlphaOmega</v>
      </c>
      <c r="M2783" t="str">
        <f>_xlfn.XLOOKUP(G2783,dMateriaPrima!$A$2:$A$12,dMateriaPrima!$B$2:$B$12)</f>
        <v>Papel</v>
      </c>
      <c r="N2783" s="2">
        <f>_xlfn.XLOOKUP(G2783,dMateriaPrima!$A$2:$A$12,dMateriaPrima!$C$2:$C$12)</f>
        <v>9</v>
      </c>
      <c r="O2783" s="3">
        <f t="shared" si="215"/>
        <v>1449</v>
      </c>
      <c r="P2783" s="4">
        <f t="shared" si="216"/>
        <v>0</v>
      </c>
      <c r="Q2783" s="3">
        <f t="shared" si="217"/>
        <v>1449</v>
      </c>
      <c r="R2783" t="str">
        <f t="shared" si="218"/>
        <v>Em atraso</v>
      </c>
      <c r="S2783" s="5">
        <f t="shared" si="219"/>
        <v>10</v>
      </c>
    </row>
    <row r="2784" spans="1:19" x14ac:dyDescent="0.25">
      <c r="A2784">
        <v>2783</v>
      </c>
      <c r="B2784" s="1">
        <v>43856</v>
      </c>
      <c r="C2784" s="1">
        <v>43862</v>
      </c>
      <c r="D2784" s="1">
        <v>43864</v>
      </c>
      <c r="E2784" s="1">
        <v>43864</v>
      </c>
      <c r="F2784">
        <v>4</v>
      </c>
      <c r="G2784">
        <v>4</v>
      </c>
      <c r="H2784">
        <v>46</v>
      </c>
      <c r="I2784" s="6">
        <v>0</v>
      </c>
      <c r="J2784">
        <v>1</v>
      </c>
      <c r="K2784" t="str">
        <f>_xlfn.XLOOKUP(fCompras!F2784,dComprador!$A$2:$A$7,dComprador!$B$2:$B$7)</f>
        <v>Lira</v>
      </c>
      <c r="L2784" t="str">
        <f>_xlfn.XLOOKUP(J2784,dFornecedor!$A$2:$A$6,dFornecedor!$B$2:$B$6)</f>
        <v>NorthShore</v>
      </c>
      <c r="M2784" t="str">
        <f>_xlfn.XLOOKUP(G2784,dMateriaPrima!$A$2:$A$12,dMateriaPrima!$B$2:$B$12)</f>
        <v>Madeira</v>
      </c>
      <c r="N2784" s="2">
        <f>_xlfn.XLOOKUP(G2784,dMateriaPrima!$A$2:$A$12,dMateriaPrima!$C$2:$C$12)</f>
        <v>168</v>
      </c>
      <c r="O2784" s="3">
        <f t="shared" si="215"/>
        <v>7728</v>
      </c>
      <c r="P2784" s="4">
        <f t="shared" si="216"/>
        <v>0</v>
      </c>
      <c r="Q2784" s="3">
        <f t="shared" si="217"/>
        <v>7728</v>
      </c>
      <c r="R2784" t="str">
        <f t="shared" si="218"/>
        <v>No prazo</v>
      </c>
      <c r="S2784" s="5">
        <f t="shared" si="219"/>
        <v>0</v>
      </c>
    </row>
    <row r="2785" spans="1:19" x14ac:dyDescent="0.25">
      <c r="A2785">
        <v>2784</v>
      </c>
      <c r="B2785" s="1">
        <v>43856</v>
      </c>
      <c r="C2785" s="1">
        <v>43863</v>
      </c>
      <c r="D2785" s="1">
        <v>43864</v>
      </c>
      <c r="E2785" s="1">
        <v>43869</v>
      </c>
      <c r="F2785">
        <v>4</v>
      </c>
      <c r="G2785">
        <v>10</v>
      </c>
      <c r="H2785">
        <v>131</v>
      </c>
      <c r="I2785" s="6">
        <v>0</v>
      </c>
      <c r="J2785">
        <v>2</v>
      </c>
      <c r="K2785" t="str">
        <f>_xlfn.XLOOKUP(fCompras!F2785,dComprador!$A$2:$A$7,dComprador!$B$2:$B$7)</f>
        <v>Lira</v>
      </c>
      <c r="L2785" t="str">
        <f>_xlfn.XLOOKUP(J2785,dFornecedor!$A$2:$A$6,dFornecedor!$B$2:$B$6)</f>
        <v>Minerva</v>
      </c>
      <c r="M2785" t="str">
        <f>_xlfn.XLOOKUP(G2785,dMateriaPrima!$A$2:$A$12,dMateriaPrima!$B$2:$B$12)</f>
        <v>Pedra Britada</v>
      </c>
      <c r="N2785" s="2">
        <f>_xlfn.XLOOKUP(G2785,dMateriaPrima!$A$2:$A$12,dMateriaPrima!$C$2:$C$12)</f>
        <v>56</v>
      </c>
      <c r="O2785" s="3">
        <f t="shared" si="215"/>
        <v>7336</v>
      </c>
      <c r="P2785" s="4">
        <f t="shared" si="216"/>
        <v>0</v>
      </c>
      <c r="Q2785" s="3">
        <f t="shared" si="217"/>
        <v>7336</v>
      </c>
      <c r="R2785" t="str">
        <f t="shared" si="218"/>
        <v>Em atraso</v>
      </c>
      <c r="S2785" s="5">
        <f t="shared" si="219"/>
        <v>5</v>
      </c>
    </row>
    <row r="2786" spans="1:19" x14ac:dyDescent="0.25">
      <c r="A2786">
        <v>2785</v>
      </c>
      <c r="B2786" s="1">
        <v>43856</v>
      </c>
      <c r="C2786" s="1">
        <v>43857</v>
      </c>
      <c r="D2786" s="1">
        <v>43868</v>
      </c>
      <c r="E2786" s="1">
        <v>43868</v>
      </c>
      <c r="F2786">
        <v>4</v>
      </c>
      <c r="G2786">
        <v>7</v>
      </c>
      <c r="H2786">
        <v>91</v>
      </c>
      <c r="I2786" s="6">
        <v>0</v>
      </c>
      <c r="J2786">
        <v>4</v>
      </c>
      <c r="K2786" t="str">
        <f>_xlfn.XLOOKUP(fCompras!F2786,dComprador!$A$2:$A$7,dComprador!$B$2:$B$7)</f>
        <v>Lira</v>
      </c>
      <c r="L2786" t="str">
        <f>_xlfn.XLOOKUP(J2786,dFornecedor!$A$2:$A$6,dFornecedor!$B$2:$B$6)</f>
        <v>AlphaOmega</v>
      </c>
      <c r="M2786" t="str">
        <f>_xlfn.XLOOKUP(G2786,dMateriaPrima!$A$2:$A$12,dMateriaPrima!$B$2:$B$12)</f>
        <v>Poliéster</v>
      </c>
      <c r="N2786" s="2">
        <f>_xlfn.XLOOKUP(G2786,dMateriaPrima!$A$2:$A$12,dMateriaPrima!$C$2:$C$12)</f>
        <v>8</v>
      </c>
      <c r="O2786" s="3">
        <f t="shared" si="215"/>
        <v>728</v>
      </c>
      <c r="P2786" s="4">
        <f t="shared" si="216"/>
        <v>0</v>
      </c>
      <c r="Q2786" s="3">
        <f t="shared" si="217"/>
        <v>728</v>
      </c>
      <c r="R2786" t="str">
        <f t="shared" si="218"/>
        <v>No prazo</v>
      </c>
      <c r="S2786" s="5">
        <f t="shared" si="219"/>
        <v>0</v>
      </c>
    </row>
    <row r="2787" spans="1:19" x14ac:dyDescent="0.25">
      <c r="A2787">
        <v>2786</v>
      </c>
      <c r="B2787" s="1">
        <v>43856</v>
      </c>
      <c r="C2787" s="1">
        <v>43868</v>
      </c>
      <c r="D2787" s="1">
        <v>43874</v>
      </c>
      <c r="E2787" s="1">
        <v>43874</v>
      </c>
      <c r="F2787">
        <v>1</v>
      </c>
      <c r="G2787">
        <v>8</v>
      </c>
      <c r="H2787">
        <v>36</v>
      </c>
      <c r="I2787" s="6">
        <v>0</v>
      </c>
      <c r="J2787">
        <v>1</v>
      </c>
      <c r="K2787" t="str">
        <f>_xlfn.XLOOKUP(fCompras!F2787,dComprador!$A$2:$A$7,dComprador!$B$2:$B$7)</f>
        <v>Alon</v>
      </c>
      <c r="L2787" t="str">
        <f>_xlfn.XLOOKUP(J2787,dFornecedor!$A$2:$A$6,dFornecedor!$B$2:$B$6)</f>
        <v>NorthShore</v>
      </c>
      <c r="M2787" t="str">
        <f>_xlfn.XLOOKUP(G2787,dMateriaPrima!$A$2:$A$12,dMateriaPrima!$B$2:$B$12)</f>
        <v>Cimento</v>
      </c>
      <c r="N2787" s="2">
        <f>_xlfn.XLOOKUP(G2787,dMateriaPrima!$A$2:$A$12,dMateriaPrima!$C$2:$C$12)</f>
        <v>23</v>
      </c>
      <c r="O2787" s="3">
        <f t="shared" si="215"/>
        <v>828</v>
      </c>
      <c r="P2787" s="4">
        <f t="shared" si="216"/>
        <v>0</v>
      </c>
      <c r="Q2787" s="3">
        <f t="shared" si="217"/>
        <v>828</v>
      </c>
      <c r="R2787" t="str">
        <f t="shared" si="218"/>
        <v>No prazo</v>
      </c>
      <c r="S2787" s="5">
        <f t="shared" si="219"/>
        <v>0</v>
      </c>
    </row>
    <row r="2788" spans="1:19" x14ac:dyDescent="0.25">
      <c r="A2788">
        <v>2787</v>
      </c>
      <c r="B2788" s="1">
        <v>43856</v>
      </c>
      <c r="C2788" s="1">
        <v>43856</v>
      </c>
      <c r="D2788" s="1">
        <v>43871</v>
      </c>
      <c r="E2788" s="1">
        <v>43875</v>
      </c>
      <c r="F2788">
        <v>1</v>
      </c>
      <c r="G2788">
        <v>5</v>
      </c>
      <c r="H2788">
        <v>282</v>
      </c>
      <c r="I2788" s="6">
        <v>0</v>
      </c>
      <c r="J2788">
        <v>2</v>
      </c>
      <c r="K2788" t="str">
        <f>_xlfn.XLOOKUP(fCompras!F2788,dComprador!$A$2:$A$7,dComprador!$B$2:$B$7)</f>
        <v>Alon</v>
      </c>
      <c r="L2788" t="str">
        <f>_xlfn.XLOOKUP(J2788,dFornecedor!$A$2:$A$6,dFornecedor!$B$2:$B$6)</f>
        <v>Minerva</v>
      </c>
      <c r="M2788" t="str">
        <f>_xlfn.XLOOKUP(G2788,dMateriaPrima!$A$2:$A$12,dMateriaPrima!$B$2:$B$12)</f>
        <v>Areia</v>
      </c>
      <c r="N2788" s="2">
        <f>_xlfn.XLOOKUP(G2788,dMateriaPrima!$A$2:$A$12,dMateriaPrima!$C$2:$C$12)</f>
        <v>3.59</v>
      </c>
      <c r="O2788" s="3">
        <f t="shared" si="215"/>
        <v>1012.38</v>
      </c>
      <c r="P2788" s="4">
        <f t="shared" si="216"/>
        <v>0</v>
      </c>
      <c r="Q2788" s="3">
        <f t="shared" si="217"/>
        <v>1012.38</v>
      </c>
      <c r="R2788" t="str">
        <f t="shared" si="218"/>
        <v>Em atraso</v>
      </c>
      <c r="S2788" s="5">
        <f t="shared" si="219"/>
        <v>4</v>
      </c>
    </row>
    <row r="2789" spans="1:19" x14ac:dyDescent="0.25">
      <c r="A2789">
        <v>2788</v>
      </c>
      <c r="B2789" s="1">
        <v>43856</v>
      </c>
      <c r="C2789" s="1">
        <v>43865</v>
      </c>
      <c r="D2789" s="1">
        <v>43874</v>
      </c>
      <c r="E2789" s="1">
        <v>43875</v>
      </c>
      <c r="F2789">
        <v>1</v>
      </c>
      <c r="G2789">
        <v>9</v>
      </c>
      <c r="H2789">
        <v>232</v>
      </c>
      <c r="I2789" s="6">
        <v>0</v>
      </c>
      <c r="J2789">
        <v>3</v>
      </c>
      <c r="K2789" t="str">
        <f>_xlfn.XLOOKUP(fCompras!F2789,dComprador!$A$2:$A$7,dComprador!$B$2:$B$7)</f>
        <v>Alon</v>
      </c>
      <c r="L2789" t="str">
        <f>_xlfn.XLOOKUP(J2789,dFornecedor!$A$2:$A$6,dFornecedor!$B$2:$B$6)</f>
        <v>StepUp</v>
      </c>
      <c r="M2789" t="str">
        <f>_xlfn.XLOOKUP(G2789,dMateriaPrima!$A$2:$A$12,dMateriaPrima!$B$2:$B$12)</f>
        <v>Couro</v>
      </c>
      <c r="N2789" s="2">
        <f>_xlfn.XLOOKUP(G2789,dMateriaPrima!$A$2:$A$12,dMateriaPrima!$C$2:$C$12)</f>
        <v>4.4000000000000004</v>
      </c>
      <c r="O2789" s="3">
        <f t="shared" si="215"/>
        <v>1020.8000000000001</v>
      </c>
      <c r="P2789" s="4">
        <f t="shared" si="216"/>
        <v>0</v>
      </c>
      <c r="Q2789" s="3">
        <f t="shared" si="217"/>
        <v>1020.8000000000001</v>
      </c>
      <c r="R2789" t="str">
        <f t="shared" si="218"/>
        <v>Em atraso</v>
      </c>
      <c r="S2789" s="5">
        <f t="shared" si="219"/>
        <v>1</v>
      </c>
    </row>
    <row r="2790" spans="1:19" x14ac:dyDescent="0.25">
      <c r="A2790">
        <v>2789</v>
      </c>
      <c r="B2790" s="1">
        <v>43856</v>
      </c>
      <c r="C2790" s="1">
        <v>43856</v>
      </c>
      <c r="D2790" s="1">
        <v>43869</v>
      </c>
      <c r="E2790" s="1">
        <v>43871</v>
      </c>
      <c r="F2790">
        <v>2</v>
      </c>
      <c r="G2790">
        <v>5</v>
      </c>
      <c r="H2790">
        <v>108</v>
      </c>
      <c r="I2790" s="6">
        <v>0</v>
      </c>
      <c r="J2790">
        <v>5</v>
      </c>
      <c r="K2790" t="str">
        <f>_xlfn.XLOOKUP(fCompras!F2790,dComprador!$A$2:$A$7,dComprador!$B$2:$B$7)</f>
        <v>João</v>
      </c>
      <c r="L2790" t="str">
        <f>_xlfn.XLOOKUP(J2790,dFornecedor!$A$2:$A$6,dFornecedor!$B$2:$B$6)</f>
        <v>Atlas</v>
      </c>
      <c r="M2790" t="str">
        <f>_xlfn.XLOOKUP(G2790,dMateriaPrima!$A$2:$A$12,dMateriaPrima!$B$2:$B$12)</f>
        <v>Areia</v>
      </c>
      <c r="N2790" s="2">
        <f>_xlfn.XLOOKUP(G2790,dMateriaPrima!$A$2:$A$12,dMateriaPrima!$C$2:$C$12)</f>
        <v>3.59</v>
      </c>
      <c r="O2790" s="3">
        <f t="shared" si="215"/>
        <v>387.71999999999997</v>
      </c>
      <c r="P2790" s="4">
        <f t="shared" si="216"/>
        <v>0</v>
      </c>
      <c r="Q2790" s="3">
        <f t="shared" si="217"/>
        <v>387.71999999999997</v>
      </c>
      <c r="R2790" t="str">
        <f t="shared" si="218"/>
        <v>Em atraso</v>
      </c>
      <c r="S2790" s="5">
        <f t="shared" si="219"/>
        <v>2</v>
      </c>
    </row>
    <row r="2791" spans="1:19" x14ac:dyDescent="0.25">
      <c r="A2791">
        <v>2790</v>
      </c>
      <c r="B2791" s="1">
        <v>43856</v>
      </c>
      <c r="C2791" s="1">
        <v>43856</v>
      </c>
      <c r="D2791" s="1">
        <v>43872</v>
      </c>
      <c r="E2791" s="1">
        <v>43872</v>
      </c>
      <c r="F2791">
        <v>1</v>
      </c>
      <c r="G2791">
        <v>9</v>
      </c>
      <c r="H2791">
        <v>133</v>
      </c>
      <c r="I2791" s="6">
        <v>0</v>
      </c>
      <c r="J2791">
        <v>2</v>
      </c>
      <c r="K2791" t="str">
        <f>_xlfn.XLOOKUP(fCompras!F2791,dComprador!$A$2:$A$7,dComprador!$B$2:$B$7)</f>
        <v>Alon</v>
      </c>
      <c r="L2791" t="str">
        <f>_xlfn.XLOOKUP(J2791,dFornecedor!$A$2:$A$6,dFornecedor!$B$2:$B$6)</f>
        <v>Minerva</v>
      </c>
      <c r="M2791" t="str">
        <f>_xlfn.XLOOKUP(G2791,dMateriaPrima!$A$2:$A$12,dMateriaPrima!$B$2:$B$12)</f>
        <v>Couro</v>
      </c>
      <c r="N2791" s="2">
        <f>_xlfn.XLOOKUP(G2791,dMateriaPrima!$A$2:$A$12,dMateriaPrima!$C$2:$C$12)</f>
        <v>4.4000000000000004</v>
      </c>
      <c r="O2791" s="3">
        <f t="shared" si="215"/>
        <v>585.20000000000005</v>
      </c>
      <c r="P2791" s="4">
        <f t="shared" si="216"/>
        <v>0</v>
      </c>
      <c r="Q2791" s="3">
        <f t="shared" si="217"/>
        <v>585.20000000000005</v>
      </c>
      <c r="R2791" t="str">
        <f t="shared" si="218"/>
        <v>No prazo</v>
      </c>
      <c r="S2791" s="5">
        <f t="shared" si="219"/>
        <v>0</v>
      </c>
    </row>
    <row r="2792" spans="1:19" x14ac:dyDescent="0.25">
      <c r="A2792">
        <v>2791</v>
      </c>
      <c r="B2792" s="1">
        <v>43856</v>
      </c>
      <c r="C2792" s="1">
        <v>43857</v>
      </c>
      <c r="D2792" s="1">
        <v>43877</v>
      </c>
      <c r="E2792" s="1">
        <v>43876</v>
      </c>
      <c r="F2792">
        <v>1</v>
      </c>
      <c r="G2792">
        <v>9</v>
      </c>
      <c r="H2792">
        <v>16</v>
      </c>
      <c r="I2792" s="6">
        <v>0</v>
      </c>
      <c r="J2792">
        <v>3</v>
      </c>
      <c r="K2792" t="str">
        <f>_xlfn.XLOOKUP(fCompras!F2792,dComprador!$A$2:$A$7,dComprador!$B$2:$B$7)</f>
        <v>Alon</v>
      </c>
      <c r="L2792" t="str">
        <f>_xlfn.XLOOKUP(J2792,dFornecedor!$A$2:$A$6,dFornecedor!$B$2:$B$6)</f>
        <v>StepUp</v>
      </c>
      <c r="M2792" t="str">
        <f>_xlfn.XLOOKUP(G2792,dMateriaPrima!$A$2:$A$12,dMateriaPrima!$B$2:$B$12)</f>
        <v>Couro</v>
      </c>
      <c r="N2792" s="2">
        <f>_xlfn.XLOOKUP(G2792,dMateriaPrima!$A$2:$A$12,dMateriaPrima!$C$2:$C$12)</f>
        <v>4.4000000000000004</v>
      </c>
      <c r="O2792" s="3">
        <f t="shared" si="215"/>
        <v>70.400000000000006</v>
      </c>
      <c r="P2792" s="4">
        <f t="shared" si="216"/>
        <v>0</v>
      </c>
      <c r="Q2792" s="3">
        <f t="shared" si="217"/>
        <v>70.400000000000006</v>
      </c>
      <c r="R2792" t="str">
        <f t="shared" si="218"/>
        <v>No prazo</v>
      </c>
      <c r="S2792" s="5">
        <f t="shared" si="219"/>
        <v>0</v>
      </c>
    </row>
    <row r="2793" spans="1:19" x14ac:dyDescent="0.25">
      <c r="A2793">
        <v>2792</v>
      </c>
      <c r="B2793" s="1">
        <v>43856</v>
      </c>
      <c r="C2793" s="1">
        <v>43862</v>
      </c>
      <c r="D2793" s="1">
        <v>43880</v>
      </c>
      <c r="E2793" s="1">
        <v>43881</v>
      </c>
      <c r="F2793">
        <v>1</v>
      </c>
      <c r="G2793">
        <v>5</v>
      </c>
      <c r="H2793">
        <v>7</v>
      </c>
      <c r="I2793" s="6">
        <v>0</v>
      </c>
      <c r="J2793">
        <v>5</v>
      </c>
      <c r="K2793" t="str">
        <f>_xlfn.XLOOKUP(fCompras!F2793,dComprador!$A$2:$A$7,dComprador!$B$2:$B$7)</f>
        <v>Alon</v>
      </c>
      <c r="L2793" t="str">
        <f>_xlfn.XLOOKUP(J2793,dFornecedor!$A$2:$A$6,dFornecedor!$B$2:$B$6)</f>
        <v>Atlas</v>
      </c>
      <c r="M2793" t="str">
        <f>_xlfn.XLOOKUP(G2793,dMateriaPrima!$A$2:$A$12,dMateriaPrima!$B$2:$B$12)</f>
        <v>Areia</v>
      </c>
      <c r="N2793" s="2">
        <f>_xlfn.XLOOKUP(G2793,dMateriaPrima!$A$2:$A$12,dMateriaPrima!$C$2:$C$12)</f>
        <v>3.59</v>
      </c>
      <c r="O2793" s="3">
        <f t="shared" si="215"/>
        <v>25.13</v>
      </c>
      <c r="P2793" s="4">
        <f t="shared" si="216"/>
        <v>0</v>
      </c>
      <c r="Q2793" s="3">
        <f t="shared" si="217"/>
        <v>25.13</v>
      </c>
      <c r="R2793" t="str">
        <f t="shared" si="218"/>
        <v>Em atraso</v>
      </c>
      <c r="S2793" s="5">
        <f t="shared" si="219"/>
        <v>1</v>
      </c>
    </row>
    <row r="2794" spans="1:19" x14ac:dyDescent="0.25">
      <c r="A2794">
        <v>2793</v>
      </c>
      <c r="B2794" s="1">
        <v>43857</v>
      </c>
      <c r="C2794" s="1">
        <v>43864</v>
      </c>
      <c r="D2794" s="1">
        <v>43865</v>
      </c>
      <c r="E2794" s="1">
        <v>43871</v>
      </c>
      <c r="F2794">
        <v>4</v>
      </c>
      <c r="G2794">
        <v>11</v>
      </c>
      <c r="H2794">
        <v>61</v>
      </c>
      <c r="I2794" s="6">
        <v>0</v>
      </c>
      <c r="J2794">
        <v>2</v>
      </c>
      <c r="K2794" t="str">
        <f>_xlfn.XLOOKUP(fCompras!F2794,dComprador!$A$2:$A$7,dComprador!$B$2:$B$7)</f>
        <v>Lira</v>
      </c>
      <c r="L2794" t="str">
        <f>_xlfn.XLOOKUP(J2794,dFornecedor!$A$2:$A$6,dFornecedor!$B$2:$B$6)</f>
        <v>Minerva</v>
      </c>
      <c r="M2794" t="str">
        <f>_xlfn.XLOOKUP(G2794,dMateriaPrima!$A$2:$A$12,dMateriaPrima!$B$2:$B$12)</f>
        <v>Papel</v>
      </c>
      <c r="N2794" s="2">
        <f>_xlfn.XLOOKUP(G2794,dMateriaPrima!$A$2:$A$12,dMateriaPrima!$C$2:$C$12)</f>
        <v>9</v>
      </c>
      <c r="O2794" s="3">
        <f t="shared" si="215"/>
        <v>549</v>
      </c>
      <c r="P2794" s="4">
        <f t="shared" si="216"/>
        <v>0</v>
      </c>
      <c r="Q2794" s="3">
        <f t="shared" si="217"/>
        <v>549</v>
      </c>
      <c r="R2794" t="str">
        <f t="shared" si="218"/>
        <v>Em atraso</v>
      </c>
      <c r="S2794" s="5">
        <f t="shared" si="219"/>
        <v>6</v>
      </c>
    </row>
    <row r="2795" spans="1:19" x14ac:dyDescent="0.25">
      <c r="A2795">
        <v>2794</v>
      </c>
      <c r="B2795" s="1">
        <v>43857</v>
      </c>
      <c r="C2795" s="1">
        <v>43861</v>
      </c>
      <c r="D2795" s="1">
        <v>43874</v>
      </c>
      <c r="E2795" s="1">
        <v>43876</v>
      </c>
      <c r="F2795">
        <v>1</v>
      </c>
      <c r="G2795">
        <v>11</v>
      </c>
      <c r="H2795">
        <v>310</v>
      </c>
      <c r="I2795" s="6">
        <v>0</v>
      </c>
      <c r="J2795">
        <v>5</v>
      </c>
      <c r="K2795" t="str">
        <f>_xlfn.XLOOKUP(fCompras!F2795,dComprador!$A$2:$A$7,dComprador!$B$2:$B$7)</f>
        <v>Alon</v>
      </c>
      <c r="L2795" t="str">
        <f>_xlfn.XLOOKUP(J2795,dFornecedor!$A$2:$A$6,dFornecedor!$B$2:$B$6)</f>
        <v>Atlas</v>
      </c>
      <c r="M2795" t="str">
        <f>_xlfn.XLOOKUP(G2795,dMateriaPrima!$A$2:$A$12,dMateriaPrima!$B$2:$B$12)</f>
        <v>Papel</v>
      </c>
      <c r="N2795" s="2">
        <f>_xlfn.XLOOKUP(G2795,dMateriaPrima!$A$2:$A$12,dMateriaPrima!$C$2:$C$12)</f>
        <v>9</v>
      </c>
      <c r="O2795" s="3">
        <f t="shared" si="215"/>
        <v>2790</v>
      </c>
      <c r="P2795" s="4">
        <f t="shared" si="216"/>
        <v>0</v>
      </c>
      <c r="Q2795" s="3">
        <f t="shared" si="217"/>
        <v>2790</v>
      </c>
      <c r="R2795" t="str">
        <f t="shared" si="218"/>
        <v>Em atraso</v>
      </c>
      <c r="S2795" s="5">
        <f t="shared" si="219"/>
        <v>2</v>
      </c>
    </row>
    <row r="2796" spans="1:19" x14ac:dyDescent="0.25">
      <c r="A2796">
        <v>2795</v>
      </c>
      <c r="B2796" s="1">
        <v>43857</v>
      </c>
      <c r="C2796" s="1">
        <v>43857</v>
      </c>
      <c r="D2796" s="1">
        <v>43877</v>
      </c>
      <c r="E2796" s="1">
        <v>43877</v>
      </c>
      <c r="F2796">
        <v>1</v>
      </c>
      <c r="G2796">
        <v>7</v>
      </c>
      <c r="H2796">
        <v>191</v>
      </c>
      <c r="I2796" s="6">
        <v>0</v>
      </c>
      <c r="J2796">
        <v>5</v>
      </c>
      <c r="K2796" t="str">
        <f>_xlfn.XLOOKUP(fCompras!F2796,dComprador!$A$2:$A$7,dComprador!$B$2:$B$7)</f>
        <v>Alon</v>
      </c>
      <c r="L2796" t="str">
        <f>_xlfn.XLOOKUP(J2796,dFornecedor!$A$2:$A$6,dFornecedor!$B$2:$B$6)</f>
        <v>Atlas</v>
      </c>
      <c r="M2796" t="str">
        <f>_xlfn.XLOOKUP(G2796,dMateriaPrima!$A$2:$A$12,dMateriaPrima!$B$2:$B$12)</f>
        <v>Poliéster</v>
      </c>
      <c r="N2796" s="2">
        <f>_xlfn.XLOOKUP(G2796,dMateriaPrima!$A$2:$A$12,dMateriaPrima!$C$2:$C$12)</f>
        <v>8</v>
      </c>
      <c r="O2796" s="3">
        <f t="shared" si="215"/>
        <v>1528</v>
      </c>
      <c r="P2796" s="4">
        <f t="shared" si="216"/>
        <v>0</v>
      </c>
      <c r="Q2796" s="3">
        <f t="shared" si="217"/>
        <v>1528</v>
      </c>
      <c r="R2796" t="str">
        <f t="shared" si="218"/>
        <v>No prazo</v>
      </c>
      <c r="S2796" s="5">
        <f t="shared" si="219"/>
        <v>0</v>
      </c>
    </row>
    <row r="2797" spans="1:19" x14ac:dyDescent="0.25">
      <c r="A2797">
        <v>2796</v>
      </c>
      <c r="B2797" s="1">
        <v>43857</v>
      </c>
      <c r="C2797" s="1">
        <v>43858</v>
      </c>
      <c r="D2797" s="1">
        <v>43870</v>
      </c>
      <c r="E2797" s="1">
        <v>43871</v>
      </c>
      <c r="F2797">
        <v>2</v>
      </c>
      <c r="G2797">
        <v>9</v>
      </c>
      <c r="H2797">
        <v>147</v>
      </c>
      <c r="I2797" s="6">
        <v>0</v>
      </c>
      <c r="J2797">
        <v>3</v>
      </c>
      <c r="K2797" t="str">
        <f>_xlfn.XLOOKUP(fCompras!F2797,dComprador!$A$2:$A$7,dComprador!$B$2:$B$7)</f>
        <v>João</v>
      </c>
      <c r="L2797" t="str">
        <f>_xlfn.XLOOKUP(J2797,dFornecedor!$A$2:$A$6,dFornecedor!$B$2:$B$6)</f>
        <v>StepUp</v>
      </c>
      <c r="M2797" t="str">
        <f>_xlfn.XLOOKUP(G2797,dMateriaPrima!$A$2:$A$12,dMateriaPrima!$B$2:$B$12)</f>
        <v>Couro</v>
      </c>
      <c r="N2797" s="2">
        <f>_xlfn.XLOOKUP(G2797,dMateriaPrima!$A$2:$A$12,dMateriaPrima!$C$2:$C$12)</f>
        <v>4.4000000000000004</v>
      </c>
      <c r="O2797" s="3">
        <f t="shared" si="215"/>
        <v>646.80000000000007</v>
      </c>
      <c r="P2797" s="4">
        <f t="shared" si="216"/>
        <v>0</v>
      </c>
      <c r="Q2797" s="3">
        <f t="shared" si="217"/>
        <v>646.80000000000007</v>
      </c>
      <c r="R2797" t="str">
        <f t="shared" si="218"/>
        <v>Em atraso</v>
      </c>
      <c r="S2797" s="5">
        <f t="shared" si="219"/>
        <v>1</v>
      </c>
    </row>
    <row r="2798" spans="1:19" x14ac:dyDescent="0.25">
      <c r="A2798">
        <v>2797</v>
      </c>
      <c r="B2798" s="1">
        <v>43857</v>
      </c>
      <c r="C2798" s="1">
        <v>43867</v>
      </c>
      <c r="D2798" s="1">
        <v>43889</v>
      </c>
      <c r="E2798" s="1">
        <v>43890</v>
      </c>
      <c r="F2798">
        <v>1</v>
      </c>
      <c r="G2798">
        <v>1</v>
      </c>
      <c r="H2798">
        <v>11</v>
      </c>
      <c r="I2798" s="6">
        <v>0</v>
      </c>
      <c r="J2798">
        <v>1</v>
      </c>
      <c r="K2798" t="str">
        <f>_xlfn.XLOOKUP(fCompras!F2798,dComprador!$A$2:$A$7,dComprador!$B$2:$B$7)</f>
        <v>Alon</v>
      </c>
      <c r="L2798" t="str">
        <f>_xlfn.XLOOKUP(J2798,dFornecedor!$A$2:$A$6,dFornecedor!$B$2:$B$6)</f>
        <v>NorthShore</v>
      </c>
      <c r="M2798" t="str">
        <f>_xlfn.XLOOKUP(G2798,dMateriaPrima!$A$2:$A$12,dMateriaPrima!$B$2:$B$12)</f>
        <v>Tecido</v>
      </c>
      <c r="N2798" s="2">
        <f>_xlfn.XLOOKUP(G2798,dMateriaPrima!$A$2:$A$12,dMateriaPrima!$C$2:$C$12)</f>
        <v>18</v>
      </c>
      <c r="O2798" s="3">
        <f t="shared" si="215"/>
        <v>198</v>
      </c>
      <c r="P2798" s="4">
        <f t="shared" si="216"/>
        <v>0</v>
      </c>
      <c r="Q2798" s="3">
        <f t="shared" si="217"/>
        <v>198</v>
      </c>
      <c r="R2798" t="str">
        <f t="shared" si="218"/>
        <v>Em atraso</v>
      </c>
      <c r="S2798" s="5">
        <f t="shared" si="219"/>
        <v>1</v>
      </c>
    </row>
    <row r="2799" spans="1:19" x14ac:dyDescent="0.25">
      <c r="A2799">
        <v>2798</v>
      </c>
      <c r="B2799" s="1">
        <v>43857</v>
      </c>
      <c r="C2799" s="1">
        <v>43857</v>
      </c>
      <c r="D2799" s="1">
        <v>43880</v>
      </c>
      <c r="E2799" s="1">
        <v>43882</v>
      </c>
      <c r="F2799">
        <v>1</v>
      </c>
      <c r="G2799">
        <v>8</v>
      </c>
      <c r="H2799">
        <v>162</v>
      </c>
      <c r="I2799" s="6">
        <v>0</v>
      </c>
      <c r="J2799">
        <v>2</v>
      </c>
      <c r="K2799" t="str">
        <f>_xlfn.XLOOKUP(fCompras!F2799,dComprador!$A$2:$A$7,dComprador!$B$2:$B$7)</f>
        <v>Alon</v>
      </c>
      <c r="L2799" t="str">
        <f>_xlfn.XLOOKUP(J2799,dFornecedor!$A$2:$A$6,dFornecedor!$B$2:$B$6)</f>
        <v>Minerva</v>
      </c>
      <c r="M2799" t="str">
        <f>_xlfn.XLOOKUP(G2799,dMateriaPrima!$A$2:$A$12,dMateriaPrima!$B$2:$B$12)</f>
        <v>Cimento</v>
      </c>
      <c r="N2799" s="2">
        <f>_xlfn.XLOOKUP(G2799,dMateriaPrima!$A$2:$A$12,dMateriaPrima!$C$2:$C$12)</f>
        <v>23</v>
      </c>
      <c r="O2799" s="3">
        <f t="shared" si="215"/>
        <v>3726</v>
      </c>
      <c r="P2799" s="4">
        <f t="shared" si="216"/>
        <v>0</v>
      </c>
      <c r="Q2799" s="3">
        <f t="shared" si="217"/>
        <v>3726</v>
      </c>
      <c r="R2799" t="str">
        <f t="shared" si="218"/>
        <v>Em atraso</v>
      </c>
      <c r="S2799" s="5">
        <f t="shared" si="219"/>
        <v>2</v>
      </c>
    </row>
    <row r="2800" spans="1:19" x14ac:dyDescent="0.25">
      <c r="A2800">
        <v>2799</v>
      </c>
      <c r="B2800" s="1">
        <v>43858</v>
      </c>
      <c r="C2800" s="1">
        <v>43858</v>
      </c>
      <c r="D2800" s="1">
        <v>43865</v>
      </c>
      <c r="E2800" s="1">
        <v>43860</v>
      </c>
      <c r="F2800">
        <v>4</v>
      </c>
      <c r="G2800">
        <v>2</v>
      </c>
      <c r="H2800">
        <v>13</v>
      </c>
      <c r="I2800" s="6">
        <v>0</v>
      </c>
      <c r="J2800">
        <v>5</v>
      </c>
      <c r="K2800" t="str">
        <f>_xlfn.XLOOKUP(fCompras!F2800,dComprador!$A$2:$A$7,dComprador!$B$2:$B$7)</f>
        <v>Lira</v>
      </c>
      <c r="L2800" t="str">
        <f>_xlfn.XLOOKUP(J2800,dFornecedor!$A$2:$A$6,dFornecedor!$B$2:$B$6)</f>
        <v>Atlas</v>
      </c>
      <c r="M2800" t="str">
        <f>_xlfn.XLOOKUP(G2800,dMateriaPrima!$A$2:$A$12,dMateriaPrima!$B$2:$B$12)</f>
        <v>Chapa Metal</v>
      </c>
      <c r="N2800" s="2">
        <f>_xlfn.XLOOKUP(G2800,dMateriaPrima!$A$2:$A$12,dMateriaPrima!$C$2:$C$12)</f>
        <v>299.89999999999998</v>
      </c>
      <c r="O2800" s="3">
        <f t="shared" si="215"/>
        <v>3898.7</v>
      </c>
      <c r="P2800" s="4">
        <f t="shared" si="216"/>
        <v>0</v>
      </c>
      <c r="Q2800" s="3">
        <f t="shared" si="217"/>
        <v>3898.7</v>
      </c>
      <c r="R2800" t="str">
        <f t="shared" si="218"/>
        <v>No prazo</v>
      </c>
      <c r="S2800" s="5">
        <f t="shared" si="219"/>
        <v>0</v>
      </c>
    </row>
    <row r="2801" spans="1:19" x14ac:dyDescent="0.25">
      <c r="A2801">
        <v>2800</v>
      </c>
      <c r="B2801" s="1">
        <v>43858</v>
      </c>
      <c r="C2801" s="1">
        <v>43859</v>
      </c>
      <c r="D2801" s="1">
        <v>43865</v>
      </c>
      <c r="E2801" s="1">
        <v>43866</v>
      </c>
      <c r="F2801">
        <v>4</v>
      </c>
      <c r="G2801">
        <v>7</v>
      </c>
      <c r="H2801">
        <v>72</v>
      </c>
      <c r="I2801" s="6">
        <v>0</v>
      </c>
      <c r="J2801">
        <v>3</v>
      </c>
      <c r="K2801" t="str">
        <f>_xlfn.XLOOKUP(fCompras!F2801,dComprador!$A$2:$A$7,dComprador!$B$2:$B$7)</f>
        <v>Lira</v>
      </c>
      <c r="L2801" t="str">
        <f>_xlfn.XLOOKUP(J2801,dFornecedor!$A$2:$A$6,dFornecedor!$B$2:$B$6)</f>
        <v>StepUp</v>
      </c>
      <c r="M2801" t="str">
        <f>_xlfn.XLOOKUP(G2801,dMateriaPrima!$A$2:$A$12,dMateriaPrima!$B$2:$B$12)</f>
        <v>Poliéster</v>
      </c>
      <c r="N2801" s="2">
        <f>_xlfn.XLOOKUP(G2801,dMateriaPrima!$A$2:$A$12,dMateriaPrima!$C$2:$C$12)</f>
        <v>8</v>
      </c>
      <c r="O2801" s="3">
        <f t="shared" si="215"/>
        <v>576</v>
      </c>
      <c r="P2801" s="4">
        <f t="shared" si="216"/>
        <v>0</v>
      </c>
      <c r="Q2801" s="3">
        <f t="shared" si="217"/>
        <v>576</v>
      </c>
      <c r="R2801" t="str">
        <f t="shared" si="218"/>
        <v>Em atraso</v>
      </c>
      <c r="S2801" s="5">
        <f t="shared" si="219"/>
        <v>1</v>
      </c>
    </row>
    <row r="2802" spans="1:19" x14ac:dyDescent="0.25">
      <c r="A2802">
        <v>2801</v>
      </c>
      <c r="B2802" s="1">
        <v>43858</v>
      </c>
      <c r="C2802" s="1">
        <v>43867</v>
      </c>
      <c r="D2802" s="1">
        <v>43871</v>
      </c>
      <c r="E2802" s="1">
        <v>43872</v>
      </c>
      <c r="F2802">
        <v>4</v>
      </c>
      <c r="G2802">
        <v>11</v>
      </c>
      <c r="H2802">
        <v>100</v>
      </c>
      <c r="I2802" s="6">
        <v>0</v>
      </c>
      <c r="J2802">
        <v>2</v>
      </c>
      <c r="K2802" t="str">
        <f>_xlfn.XLOOKUP(fCompras!F2802,dComprador!$A$2:$A$7,dComprador!$B$2:$B$7)</f>
        <v>Lira</v>
      </c>
      <c r="L2802" t="str">
        <f>_xlfn.XLOOKUP(J2802,dFornecedor!$A$2:$A$6,dFornecedor!$B$2:$B$6)</f>
        <v>Minerva</v>
      </c>
      <c r="M2802" t="str">
        <f>_xlfn.XLOOKUP(G2802,dMateriaPrima!$A$2:$A$12,dMateriaPrima!$B$2:$B$12)</f>
        <v>Papel</v>
      </c>
      <c r="N2802" s="2">
        <f>_xlfn.XLOOKUP(G2802,dMateriaPrima!$A$2:$A$12,dMateriaPrima!$C$2:$C$12)</f>
        <v>9</v>
      </c>
      <c r="O2802" s="3">
        <f t="shared" si="215"/>
        <v>900</v>
      </c>
      <c r="P2802" s="4">
        <f t="shared" si="216"/>
        <v>0</v>
      </c>
      <c r="Q2802" s="3">
        <f t="shared" si="217"/>
        <v>900</v>
      </c>
      <c r="R2802" t="str">
        <f t="shared" si="218"/>
        <v>Em atraso</v>
      </c>
      <c r="S2802" s="5">
        <f t="shared" si="219"/>
        <v>1</v>
      </c>
    </row>
    <row r="2803" spans="1:19" x14ac:dyDescent="0.25">
      <c r="A2803">
        <v>2802</v>
      </c>
      <c r="B2803" s="1">
        <v>43858</v>
      </c>
      <c r="C2803" s="1">
        <v>43859</v>
      </c>
      <c r="D2803" s="1">
        <v>43863</v>
      </c>
      <c r="E2803" s="1">
        <v>43868</v>
      </c>
      <c r="F2803">
        <v>4</v>
      </c>
      <c r="G2803">
        <v>9</v>
      </c>
      <c r="H2803">
        <v>362</v>
      </c>
      <c r="I2803" s="6">
        <v>0</v>
      </c>
      <c r="J2803">
        <v>3</v>
      </c>
      <c r="K2803" t="str">
        <f>_xlfn.XLOOKUP(fCompras!F2803,dComprador!$A$2:$A$7,dComprador!$B$2:$B$7)</f>
        <v>Lira</v>
      </c>
      <c r="L2803" t="str">
        <f>_xlfn.XLOOKUP(J2803,dFornecedor!$A$2:$A$6,dFornecedor!$B$2:$B$6)</f>
        <v>StepUp</v>
      </c>
      <c r="M2803" t="str">
        <f>_xlfn.XLOOKUP(G2803,dMateriaPrima!$A$2:$A$12,dMateriaPrima!$B$2:$B$12)</f>
        <v>Couro</v>
      </c>
      <c r="N2803" s="2">
        <f>_xlfn.XLOOKUP(G2803,dMateriaPrima!$A$2:$A$12,dMateriaPrima!$C$2:$C$12)</f>
        <v>4.4000000000000004</v>
      </c>
      <c r="O2803" s="3">
        <f t="shared" si="215"/>
        <v>1592.8000000000002</v>
      </c>
      <c r="P2803" s="4">
        <f t="shared" si="216"/>
        <v>0</v>
      </c>
      <c r="Q2803" s="3">
        <f t="shared" si="217"/>
        <v>1592.8000000000002</v>
      </c>
      <c r="R2803" t="str">
        <f t="shared" si="218"/>
        <v>Em atraso</v>
      </c>
      <c r="S2803" s="5">
        <f t="shared" si="219"/>
        <v>5</v>
      </c>
    </row>
    <row r="2804" spans="1:19" x14ac:dyDescent="0.25">
      <c r="A2804">
        <v>2803</v>
      </c>
      <c r="B2804" s="1">
        <v>43858</v>
      </c>
      <c r="C2804" s="1">
        <v>43864</v>
      </c>
      <c r="D2804" s="1">
        <v>43875</v>
      </c>
      <c r="E2804" s="1">
        <v>43875</v>
      </c>
      <c r="F2804">
        <v>1</v>
      </c>
      <c r="G2804">
        <v>6</v>
      </c>
      <c r="H2804">
        <v>93</v>
      </c>
      <c r="I2804" s="6">
        <v>0</v>
      </c>
      <c r="J2804">
        <v>2</v>
      </c>
      <c r="K2804" t="str">
        <f>_xlfn.XLOOKUP(fCompras!F2804,dComprador!$A$2:$A$7,dComprador!$B$2:$B$7)</f>
        <v>Alon</v>
      </c>
      <c r="L2804" t="str">
        <f>_xlfn.XLOOKUP(J2804,dFornecedor!$A$2:$A$6,dFornecedor!$B$2:$B$6)</f>
        <v>Minerva</v>
      </c>
      <c r="M2804" t="str">
        <f>_xlfn.XLOOKUP(G2804,dMateriaPrima!$A$2:$A$12,dMateriaPrima!$B$2:$B$12)</f>
        <v>Fio Algodão</v>
      </c>
      <c r="N2804" s="2">
        <f>_xlfn.XLOOKUP(G2804,dMateriaPrima!$A$2:$A$12,dMateriaPrima!$C$2:$C$12)</f>
        <v>55.9</v>
      </c>
      <c r="O2804" s="3">
        <f t="shared" si="215"/>
        <v>5198.7</v>
      </c>
      <c r="P2804" s="4">
        <f t="shared" si="216"/>
        <v>0</v>
      </c>
      <c r="Q2804" s="3">
        <f t="shared" si="217"/>
        <v>5198.7</v>
      </c>
      <c r="R2804" t="str">
        <f t="shared" si="218"/>
        <v>No prazo</v>
      </c>
      <c r="S2804" s="5">
        <f t="shared" si="219"/>
        <v>0</v>
      </c>
    </row>
    <row r="2805" spans="1:19" x14ac:dyDescent="0.25">
      <c r="A2805">
        <v>2804</v>
      </c>
      <c r="B2805" s="1">
        <v>43858</v>
      </c>
      <c r="C2805" s="1">
        <v>43859</v>
      </c>
      <c r="D2805" s="1">
        <v>43875</v>
      </c>
      <c r="E2805" s="1">
        <v>43876</v>
      </c>
      <c r="F2805">
        <v>1</v>
      </c>
      <c r="G2805">
        <v>9</v>
      </c>
      <c r="H2805">
        <v>16</v>
      </c>
      <c r="I2805" s="6">
        <v>0</v>
      </c>
      <c r="J2805">
        <v>3</v>
      </c>
      <c r="K2805" t="str">
        <f>_xlfn.XLOOKUP(fCompras!F2805,dComprador!$A$2:$A$7,dComprador!$B$2:$B$7)</f>
        <v>Alon</v>
      </c>
      <c r="L2805" t="str">
        <f>_xlfn.XLOOKUP(J2805,dFornecedor!$A$2:$A$6,dFornecedor!$B$2:$B$6)</f>
        <v>StepUp</v>
      </c>
      <c r="M2805" t="str">
        <f>_xlfn.XLOOKUP(G2805,dMateriaPrima!$A$2:$A$12,dMateriaPrima!$B$2:$B$12)</f>
        <v>Couro</v>
      </c>
      <c r="N2805" s="2">
        <f>_xlfn.XLOOKUP(G2805,dMateriaPrima!$A$2:$A$12,dMateriaPrima!$C$2:$C$12)</f>
        <v>4.4000000000000004</v>
      </c>
      <c r="O2805" s="3">
        <f t="shared" si="215"/>
        <v>70.400000000000006</v>
      </c>
      <c r="P2805" s="4">
        <f t="shared" si="216"/>
        <v>0</v>
      </c>
      <c r="Q2805" s="3">
        <f t="shared" si="217"/>
        <v>70.400000000000006</v>
      </c>
      <c r="R2805" t="str">
        <f t="shared" si="218"/>
        <v>Em atraso</v>
      </c>
      <c r="S2805" s="5">
        <f t="shared" si="219"/>
        <v>1</v>
      </c>
    </row>
    <row r="2806" spans="1:19" x14ac:dyDescent="0.25">
      <c r="A2806">
        <v>2805</v>
      </c>
      <c r="B2806" s="1">
        <v>43858</v>
      </c>
      <c r="C2806" s="1">
        <v>43867</v>
      </c>
      <c r="D2806" s="1">
        <v>43879</v>
      </c>
      <c r="E2806" s="1">
        <v>43877</v>
      </c>
      <c r="F2806">
        <v>1</v>
      </c>
      <c r="G2806">
        <v>6</v>
      </c>
      <c r="H2806">
        <v>109</v>
      </c>
      <c r="I2806" s="6">
        <v>0</v>
      </c>
      <c r="J2806">
        <v>3</v>
      </c>
      <c r="K2806" t="str">
        <f>_xlfn.XLOOKUP(fCompras!F2806,dComprador!$A$2:$A$7,dComprador!$B$2:$B$7)</f>
        <v>Alon</v>
      </c>
      <c r="L2806" t="str">
        <f>_xlfn.XLOOKUP(J2806,dFornecedor!$A$2:$A$6,dFornecedor!$B$2:$B$6)</f>
        <v>StepUp</v>
      </c>
      <c r="M2806" t="str">
        <f>_xlfn.XLOOKUP(G2806,dMateriaPrima!$A$2:$A$12,dMateriaPrima!$B$2:$B$12)</f>
        <v>Fio Algodão</v>
      </c>
      <c r="N2806" s="2">
        <f>_xlfn.XLOOKUP(G2806,dMateriaPrima!$A$2:$A$12,dMateriaPrima!$C$2:$C$12)</f>
        <v>55.9</v>
      </c>
      <c r="O2806" s="3">
        <f t="shared" si="215"/>
        <v>6093.0999999999995</v>
      </c>
      <c r="P2806" s="4">
        <f t="shared" si="216"/>
        <v>0</v>
      </c>
      <c r="Q2806" s="3">
        <f t="shared" si="217"/>
        <v>6093.0999999999995</v>
      </c>
      <c r="R2806" t="str">
        <f t="shared" si="218"/>
        <v>No prazo</v>
      </c>
      <c r="S2806" s="5">
        <f t="shared" si="219"/>
        <v>0</v>
      </c>
    </row>
    <row r="2807" spans="1:19" x14ac:dyDescent="0.25">
      <c r="A2807">
        <v>2806</v>
      </c>
      <c r="B2807" s="1">
        <v>43858</v>
      </c>
      <c r="C2807" s="1">
        <v>43861</v>
      </c>
      <c r="D2807" s="1">
        <v>43874</v>
      </c>
      <c r="E2807" s="1">
        <v>43874</v>
      </c>
      <c r="F2807">
        <v>1</v>
      </c>
      <c r="G2807">
        <v>1</v>
      </c>
      <c r="H2807">
        <v>42</v>
      </c>
      <c r="I2807" s="6">
        <v>0</v>
      </c>
      <c r="J2807">
        <v>1</v>
      </c>
      <c r="K2807" t="str">
        <f>_xlfn.XLOOKUP(fCompras!F2807,dComprador!$A$2:$A$7,dComprador!$B$2:$B$7)</f>
        <v>Alon</v>
      </c>
      <c r="L2807" t="str">
        <f>_xlfn.XLOOKUP(J2807,dFornecedor!$A$2:$A$6,dFornecedor!$B$2:$B$6)</f>
        <v>NorthShore</v>
      </c>
      <c r="M2807" t="str">
        <f>_xlfn.XLOOKUP(G2807,dMateriaPrima!$A$2:$A$12,dMateriaPrima!$B$2:$B$12)</f>
        <v>Tecido</v>
      </c>
      <c r="N2807" s="2">
        <f>_xlfn.XLOOKUP(G2807,dMateriaPrima!$A$2:$A$12,dMateriaPrima!$C$2:$C$12)</f>
        <v>18</v>
      </c>
      <c r="O2807" s="3">
        <f t="shared" si="215"/>
        <v>756</v>
      </c>
      <c r="P2807" s="4">
        <f t="shared" si="216"/>
        <v>0</v>
      </c>
      <c r="Q2807" s="3">
        <f t="shared" si="217"/>
        <v>756</v>
      </c>
      <c r="R2807" t="str">
        <f t="shared" si="218"/>
        <v>No prazo</v>
      </c>
      <c r="S2807" s="5">
        <f t="shared" si="219"/>
        <v>0</v>
      </c>
    </row>
    <row r="2808" spans="1:19" x14ac:dyDescent="0.25">
      <c r="A2808">
        <v>2807</v>
      </c>
      <c r="B2808" s="1">
        <v>43858</v>
      </c>
      <c r="C2808" s="1">
        <v>43861</v>
      </c>
      <c r="D2808" s="1">
        <v>43876</v>
      </c>
      <c r="E2808" s="1">
        <v>43879</v>
      </c>
      <c r="F2808">
        <v>1</v>
      </c>
      <c r="G2808">
        <v>1</v>
      </c>
      <c r="H2808">
        <v>643</v>
      </c>
      <c r="I2808" s="6">
        <v>0</v>
      </c>
      <c r="J2808">
        <v>1</v>
      </c>
      <c r="K2808" t="str">
        <f>_xlfn.XLOOKUP(fCompras!F2808,dComprador!$A$2:$A$7,dComprador!$B$2:$B$7)</f>
        <v>Alon</v>
      </c>
      <c r="L2808" t="str">
        <f>_xlfn.XLOOKUP(J2808,dFornecedor!$A$2:$A$6,dFornecedor!$B$2:$B$6)</f>
        <v>NorthShore</v>
      </c>
      <c r="M2808" t="str">
        <f>_xlfn.XLOOKUP(G2808,dMateriaPrima!$A$2:$A$12,dMateriaPrima!$B$2:$B$12)</f>
        <v>Tecido</v>
      </c>
      <c r="N2808" s="2">
        <f>_xlfn.XLOOKUP(G2808,dMateriaPrima!$A$2:$A$12,dMateriaPrima!$C$2:$C$12)</f>
        <v>18</v>
      </c>
      <c r="O2808" s="3">
        <f t="shared" si="215"/>
        <v>11574</v>
      </c>
      <c r="P2808" s="4">
        <f t="shared" si="216"/>
        <v>0</v>
      </c>
      <c r="Q2808" s="3">
        <f t="shared" si="217"/>
        <v>11574</v>
      </c>
      <c r="R2808" t="str">
        <f t="shared" si="218"/>
        <v>Em atraso</v>
      </c>
      <c r="S2808" s="5">
        <f t="shared" si="219"/>
        <v>3</v>
      </c>
    </row>
    <row r="2809" spans="1:19" x14ac:dyDescent="0.25">
      <c r="A2809">
        <v>2808</v>
      </c>
      <c r="B2809" s="1">
        <v>43858</v>
      </c>
      <c r="C2809" s="1">
        <v>43858</v>
      </c>
      <c r="D2809" s="1">
        <v>43889</v>
      </c>
      <c r="E2809" s="1">
        <v>43891</v>
      </c>
      <c r="F2809">
        <v>1</v>
      </c>
      <c r="G2809">
        <v>1</v>
      </c>
      <c r="H2809">
        <v>456</v>
      </c>
      <c r="I2809" s="6">
        <v>0</v>
      </c>
      <c r="J2809">
        <v>2</v>
      </c>
      <c r="K2809" t="str">
        <f>_xlfn.XLOOKUP(fCompras!F2809,dComprador!$A$2:$A$7,dComprador!$B$2:$B$7)</f>
        <v>Alon</v>
      </c>
      <c r="L2809" t="str">
        <f>_xlfn.XLOOKUP(J2809,dFornecedor!$A$2:$A$6,dFornecedor!$B$2:$B$6)</f>
        <v>Minerva</v>
      </c>
      <c r="M2809" t="str">
        <f>_xlfn.XLOOKUP(G2809,dMateriaPrima!$A$2:$A$12,dMateriaPrima!$B$2:$B$12)</f>
        <v>Tecido</v>
      </c>
      <c r="N2809" s="2">
        <f>_xlfn.XLOOKUP(G2809,dMateriaPrima!$A$2:$A$12,dMateriaPrima!$C$2:$C$12)</f>
        <v>18</v>
      </c>
      <c r="O2809" s="3">
        <f t="shared" si="215"/>
        <v>8208</v>
      </c>
      <c r="P2809" s="4">
        <f t="shared" si="216"/>
        <v>0</v>
      </c>
      <c r="Q2809" s="3">
        <f t="shared" si="217"/>
        <v>8208</v>
      </c>
      <c r="R2809" t="str">
        <f t="shared" si="218"/>
        <v>Em atraso</v>
      </c>
      <c r="S2809" s="5">
        <f t="shared" si="219"/>
        <v>2</v>
      </c>
    </row>
    <row r="2810" spans="1:19" x14ac:dyDescent="0.25">
      <c r="A2810">
        <v>2809</v>
      </c>
      <c r="B2810" s="1">
        <v>43858</v>
      </c>
      <c r="C2810" s="1">
        <v>43869</v>
      </c>
      <c r="D2810" s="1">
        <v>43891</v>
      </c>
      <c r="E2810" s="1">
        <v>43891</v>
      </c>
      <c r="F2810">
        <v>1</v>
      </c>
      <c r="G2810">
        <v>7</v>
      </c>
      <c r="H2810">
        <v>61</v>
      </c>
      <c r="I2810" s="6">
        <v>0</v>
      </c>
      <c r="J2810">
        <v>1</v>
      </c>
      <c r="K2810" t="str">
        <f>_xlfn.XLOOKUP(fCompras!F2810,dComprador!$A$2:$A$7,dComprador!$B$2:$B$7)</f>
        <v>Alon</v>
      </c>
      <c r="L2810" t="str">
        <f>_xlfn.XLOOKUP(J2810,dFornecedor!$A$2:$A$6,dFornecedor!$B$2:$B$6)</f>
        <v>NorthShore</v>
      </c>
      <c r="M2810" t="str">
        <f>_xlfn.XLOOKUP(G2810,dMateriaPrima!$A$2:$A$12,dMateriaPrima!$B$2:$B$12)</f>
        <v>Poliéster</v>
      </c>
      <c r="N2810" s="2">
        <f>_xlfn.XLOOKUP(G2810,dMateriaPrima!$A$2:$A$12,dMateriaPrima!$C$2:$C$12)</f>
        <v>8</v>
      </c>
      <c r="O2810" s="3">
        <f t="shared" si="215"/>
        <v>488</v>
      </c>
      <c r="P2810" s="4">
        <f t="shared" si="216"/>
        <v>0</v>
      </c>
      <c r="Q2810" s="3">
        <f t="shared" si="217"/>
        <v>488</v>
      </c>
      <c r="R2810" t="str">
        <f t="shared" si="218"/>
        <v>No prazo</v>
      </c>
      <c r="S2810" s="5">
        <f t="shared" si="219"/>
        <v>0</v>
      </c>
    </row>
    <row r="2811" spans="1:19" x14ac:dyDescent="0.25">
      <c r="A2811">
        <v>2810</v>
      </c>
      <c r="B2811" s="1">
        <v>43858</v>
      </c>
      <c r="C2811" s="1">
        <v>43870</v>
      </c>
      <c r="D2811" s="1">
        <v>43882</v>
      </c>
      <c r="E2811" s="1">
        <v>43883</v>
      </c>
      <c r="F2811">
        <v>1</v>
      </c>
      <c r="G2811">
        <v>5</v>
      </c>
      <c r="H2811">
        <v>157</v>
      </c>
      <c r="I2811" s="6">
        <v>0</v>
      </c>
      <c r="J2811">
        <v>1</v>
      </c>
      <c r="K2811" t="str">
        <f>_xlfn.XLOOKUP(fCompras!F2811,dComprador!$A$2:$A$7,dComprador!$B$2:$B$7)</f>
        <v>Alon</v>
      </c>
      <c r="L2811" t="str">
        <f>_xlfn.XLOOKUP(J2811,dFornecedor!$A$2:$A$6,dFornecedor!$B$2:$B$6)</f>
        <v>NorthShore</v>
      </c>
      <c r="M2811" t="str">
        <f>_xlfn.XLOOKUP(G2811,dMateriaPrima!$A$2:$A$12,dMateriaPrima!$B$2:$B$12)</f>
        <v>Areia</v>
      </c>
      <c r="N2811" s="2">
        <f>_xlfn.XLOOKUP(G2811,dMateriaPrima!$A$2:$A$12,dMateriaPrima!$C$2:$C$12)</f>
        <v>3.59</v>
      </c>
      <c r="O2811" s="3">
        <f t="shared" si="215"/>
        <v>563.63</v>
      </c>
      <c r="P2811" s="4">
        <f t="shared" si="216"/>
        <v>0</v>
      </c>
      <c r="Q2811" s="3">
        <f t="shared" si="217"/>
        <v>563.63</v>
      </c>
      <c r="R2811" t="str">
        <f t="shared" si="218"/>
        <v>Em atraso</v>
      </c>
      <c r="S2811" s="5">
        <f t="shared" si="219"/>
        <v>1</v>
      </c>
    </row>
    <row r="2812" spans="1:19" x14ac:dyDescent="0.25">
      <c r="A2812">
        <v>2811</v>
      </c>
      <c r="B2812" s="1">
        <v>43859</v>
      </c>
      <c r="C2812" s="1">
        <v>43868</v>
      </c>
      <c r="D2812" s="1">
        <v>43871</v>
      </c>
      <c r="E2812" s="1">
        <v>43872</v>
      </c>
      <c r="F2812">
        <v>4</v>
      </c>
      <c r="G2812">
        <v>7</v>
      </c>
      <c r="H2812">
        <v>115</v>
      </c>
      <c r="I2812" s="6">
        <v>0</v>
      </c>
      <c r="J2812">
        <v>2</v>
      </c>
      <c r="K2812" t="str">
        <f>_xlfn.XLOOKUP(fCompras!F2812,dComprador!$A$2:$A$7,dComprador!$B$2:$B$7)</f>
        <v>Lira</v>
      </c>
      <c r="L2812" t="str">
        <f>_xlfn.XLOOKUP(J2812,dFornecedor!$A$2:$A$6,dFornecedor!$B$2:$B$6)</f>
        <v>Minerva</v>
      </c>
      <c r="M2812" t="str">
        <f>_xlfn.XLOOKUP(G2812,dMateriaPrima!$A$2:$A$12,dMateriaPrima!$B$2:$B$12)</f>
        <v>Poliéster</v>
      </c>
      <c r="N2812" s="2">
        <f>_xlfn.XLOOKUP(G2812,dMateriaPrima!$A$2:$A$12,dMateriaPrima!$C$2:$C$12)</f>
        <v>8</v>
      </c>
      <c r="O2812" s="3">
        <f t="shared" si="215"/>
        <v>920</v>
      </c>
      <c r="P2812" s="4">
        <f t="shared" si="216"/>
        <v>0</v>
      </c>
      <c r="Q2812" s="3">
        <f t="shared" si="217"/>
        <v>920</v>
      </c>
      <c r="R2812" t="str">
        <f t="shared" si="218"/>
        <v>Em atraso</v>
      </c>
      <c r="S2812" s="5">
        <f t="shared" si="219"/>
        <v>1</v>
      </c>
    </row>
    <row r="2813" spans="1:19" x14ac:dyDescent="0.25">
      <c r="A2813">
        <v>2812</v>
      </c>
      <c r="B2813" s="1">
        <v>43859</v>
      </c>
      <c r="C2813" s="1">
        <v>43859</v>
      </c>
      <c r="D2813" s="1">
        <v>43866</v>
      </c>
      <c r="E2813" s="1">
        <v>43870</v>
      </c>
      <c r="F2813">
        <v>4</v>
      </c>
      <c r="G2813">
        <v>10</v>
      </c>
      <c r="H2813">
        <v>4</v>
      </c>
      <c r="I2813" s="6">
        <v>0</v>
      </c>
      <c r="J2813">
        <v>5</v>
      </c>
      <c r="K2813" t="str">
        <f>_xlfn.XLOOKUP(fCompras!F2813,dComprador!$A$2:$A$7,dComprador!$B$2:$B$7)</f>
        <v>Lira</v>
      </c>
      <c r="L2813" t="str">
        <f>_xlfn.XLOOKUP(J2813,dFornecedor!$A$2:$A$6,dFornecedor!$B$2:$B$6)</f>
        <v>Atlas</v>
      </c>
      <c r="M2813" t="str">
        <f>_xlfn.XLOOKUP(G2813,dMateriaPrima!$A$2:$A$12,dMateriaPrima!$B$2:$B$12)</f>
        <v>Pedra Britada</v>
      </c>
      <c r="N2813" s="2">
        <f>_xlfn.XLOOKUP(G2813,dMateriaPrima!$A$2:$A$12,dMateriaPrima!$C$2:$C$12)</f>
        <v>56</v>
      </c>
      <c r="O2813" s="3">
        <f t="shared" si="215"/>
        <v>224</v>
      </c>
      <c r="P2813" s="4">
        <f t="shared" si="216"/>
        <v>0</v>
      </c>
      <c r="Q2813" s="3">
        <f t="shared" si="217"/>
        <v>224</v>
      </c>
      <c r="R2813" t="str">
        <f t="shared" si="218"/>
        <v>Em atraso</v>
      </c>
      <c r="S2813" s="5">
        <f t="shared" si="219"/>
        <v>4</v>
      </c>
    </row>
    <row r="2814" spans="1:19" x14ac:dyDescent="0.25">
      <c r="A2814">
        <v>2813</v>
      </c>
      <c r="B2814" s="1">
        <v>43859</v>
      </c>
      <c r="C2814" s="1">
        <v>43859</v>
      </c>
      <c r="D2814" s="1">
        <v>43892</v>
      </c>
      <c r="E2814" s="1">
        <v>43892</v>
      </c>
      <c r="F2814">
        <v>1</v>
      </c>
      <c r="G2814">
        <v>1</v>
      </c>
      <c r="H2814">
        <v>77</v>
      </c>
      <c r="I2814" s="6">
        <v>0</v>
      </c>
      <c r="J2814">
        <v>4</v>
      </c>
      <c r="K2814" t="str">
        <f>_xlfn.XLOOKUP(fCompras!F2814,dComprador!$A$2:$A$7,dComprador!$B$2:$B$7)</f>
        <v>Alon</v>
      </c>
      <c r="L2814" t="str">
        <f>_xlfn.XLOOKUP(J2814,dFornecedor!$A$2:$A$6,dFornecedor!$B$2:$B$6)</f>
        <v>AlphaOmega</v>
      </c>
      <c r="M2814" t="str">
        <f>_xlfn.XLOOKUP(G2814,dMateriaPrima!$A$2:$A$12,dMateriaPrima!$B$2:$B$12)</f>
        <v>Tecido</v>
      </c>
      <c r="N2814" s="2">
        <f>_xlfn.XLOOKUP(G2814,dMateriaPrima!$A$2:$A$12,dMateriaPrima!$C$2:$C$12)</f>
        <v>18</v>
      </c>
      <c r="O2814" s="3">
        <f t="shared" si="215"/>
        <v>1386</v>
      </c>
      <c r="P2814" s="4">
        <f t="shared" si="216"/>
        <v>0</v>
      </c>
      <c r="Q2814" s="3">
        <f t="shared" si="217"/>
        <v>1386</v>
      </c>
      <c r="R2814" t="str">
        <f t="shared" si="218"/>
        <v>No prazo</v>
      </c>
      <c r="S2814" s="5">
        <f t="shared" si="219"/>
        <v>0</v>
      </c>
    </row>
    <row r="2815" spans="1:19" x14ac:dyDescent="0.25">
      <c r="A2815">
        <v>2814</v>
      </c>
      <c r="B2815" s="1">
        <v>43859</v>
      </c>
      <c r="C2815" s="1">
        <v>43868</v>
      </c>
      <c r="D2815" s="1">
        <v>43869</v>
      </c>
      <c r="E2815" s="1">
        <v>43875</v>
      </c>
      <c r="F2815">
        <v>4</v>
      </c>
      <c r="G2815">
        <v>10</v>
      </c>
      <c r="H2815">
        <v>65</v>
      </c>
      <c r="I2815" s="6">
        <v>0</v>
      </c>
      <c r="J2815">
        <v>3</v>
      </c>
      <c r="K2815" t="str">
        <f>_xlfn.XLOOKUP(fCompras!F2815,dComprador!$A$2:$A$7,dComprador!$B$2:$B$7)</f>
        <v>Lira</v>
      </c>
      <c r="L2815" t="str">
        <f>_xlfn.XLOOKUP(J2815,dFornecedor!$A$2:$A$6,dFornecedor!$B$2:$B$6)</f>
        <v>StepUp</v>
      </c>
      <c r="M2815" t="str">
        <f>_xlfn.XLOOKUP(G2815,dMateriaPrima!$A$2:$A$12,dMateriaPrima!$B$2:$B$12)</f>
        <v>Pedra Britada</v>
      </c>
      <c r="N2815" s="2">
        <f>_xlfn.XLOOKUP(G2815,dMateriaPrima!$A$2:$A$12,dMateriaPrima!$C$2:$C$12)</f>
        <v>56</v>
      </c>
      <c r="O2815" s="3">
        <f t="shared" si="215"/>
        <v>3640</v>
      </c>
      <c r="P2815" s="4">
        <f t="shared" si="216"/>
        <v>0</v>
      </c>
      <c r="Q2815" s="3">
        <f t="shared" si="217"/>
        <v>3640</v>
      </c>
      <c r="R2815" t="str">
        <f t="shared" si="218"/>
        <v>Em atraso</v>
      </c>
      <c r="S2815" s="5">
        <f t="shared" si="219"/>
        <v>6</v>
      </c>
    </row>
    <row r="2816" spans="1:19" x14ac:dyDescent="0.25">
      <c r="A2816">
        <v>2815</v>
      </c>
      <c r="B2816" s="1">
        <v>43859</v>
      </c>
      <c r="C2816" s="1">
        <v>43860</v>
      </c>
      <c r="D2816" s="1">
        <v>43866</v>
      </c>
      <c r="E2816" s="1">
        <v>43868</v>
      </c>
      <c r="F2816">
        <v>4</v>
      </c>
      <c r="G2816">
        <v>1</v>
      </c>
      <c r="H2816">
        <v>230</v>
      </c>
      <c r="I2816" s="6">
        <v>0.19</v>
      </c>
      <c r="J2816">
        <v>3</v>
      </c>
      <c r="K2816" t="str">
        <f>_xlfn.XLOOKUP(fCompras!F2816,dComprador!$A$2:$A$7,dComprador!$B$2:$B$7)</f>
        <v>Lira</v>
      </c>
      <c r="L2816" t="str">
        <f>_xlfn.XLOOKUP(J2816,dFornecedor!$A$2:$A$6,dFornecedor!$B$2:$B$6)</f>
        <v>StepUp</v>
      </c>
      <c r="M2816" t="str">
        <f>_xlfn.XLOOKUP(G2816,dMateriaPrima!$A$2:$A$12,dMateriaPrima!$B$2:$B$12)</f>
        <v>Tecido</v>
      </c>
      <c r="N2816" s="2">
        <f>_xlfn.XLOOKUP(G2816,dMateriaPrima!$A$2:$A$12,dMateriaPrima!$C$2:$C$12)</f>
        <v>18</v>
      </c>
      <c r="O2816" s="3">
        <f t="shared" si="215"/>
        <v>4140</v>
      </c>
      <c r="P2816" s="4">
        <f t="shared" si="216"/>
        <v>786.6</v>
      </c>
      <c r="Q2816" s="3">
        <f t="shared" si="217"/>
        <v>3353.4</v>
      </c>
      <c r="R2816" t="str">
        <f t="shared" si="218"/>
        <v>Em atraso</v>
      </c>
      <c r="S2816" s="5">
        <f t="shared" si="219"/>
        <v>2</v>
      </c>
    </row>
    <row r="2817" spans="1:19" x14ac:dyDescent="0.25">
      <c r="A2817">
        <v>2816</v>
      </c>
      <c r="B2817" s="1">
        <v>43859</v>
      </c>
      <c r="C2817" s="1">
        <v>43859</v>
      </c>
      <c r="D2817" s="1">
        <v>43867</v>
      </c>
      <c r="E2817" s="1">
        <v>43869</v>
      </c>
      <c r="F2817">
        <v>4</v>
      </c>
      <c r="G2817">
        <v>5</v>
      </c>
      <c r="H2817">
        <v>21</v>
      </c>
      <c r="I2817" s="6">
        <v>0</v>
      </c>
      <c r="J2817">
        <v>5</v>
      </c>
      <c r="K2817" t="str">
        <f>_xlfn.XLOOKUP(fCompras!F2817,dComprador!$A$2:$A$7,dComprador!$B$2:$B$7)</f>
        <v>Lira</v>
      </c>
      <c r="L2817" t="str">
        <f>_xlfn.XLOOKUP(J2817,dFornecedor!$A$2:$A$6,dFornecedor!$B$2:$B$6)</f>
        <v>Atlas</v>
      </c>
      <c r="M2817" t="str">
        <f>_xlfn.XLOOKUP(G2817,dMateriaPrima!$A$2:$A$12,dMateriaPrima!$B$2:$B$12)</f>
        <v>Areia</v>
      </c>
      <c r="N2817" s="2">
        <f>_xlfn.XLOOKUP(G2817,dMateriaPrima!$A$2:$A$12,dMateriaPrima!$C$2:$C$12)</f>
        <v>3.59</v>
      </c>
      <c r="O2817" s="3">
        <f t="shared" si="215"/>
        <v>75.39</v>
      </c>
      <c r="P2817" s="4">
        <f t="shared" si="216"/>
        <v>0</v>
      </c>
      <c r="Q2817" s="3">
        <f t="shared" si="217"/>
        <v>75.39</v>
      </c>
      <c r="R2817" t="str">
        <f t="shared" si="218"/>
        <v>Em atraso</v>
      </c>
      <c r="S2817" s="5">
        <f t="shared" si="219"/>
        <v>2</v>
      </c>
    </row>
    <row r="2818" spans="1:19" x14ac:dyDescent="0.25">
      <c r="A2818">
        <v>2817</v>
      </c>
      <c r="B2818" s="1">
        <v>43859</v>
      </c>
      <c r="C2818" s="1">
        <v>43860</v>
      </c>
      <c r="D2818" s="1">
        <v>43879</v>
      </c>
      <c r="E2818" s="1">
        <v>43882</v>
      </c>
      <c r="F2818">
        <v>1</v>
      </c>
      <c r="G2818">
        <v>5</v>
      </c>
      <c r="H2818">
        <v>341</v>
      </c>
      <c r="I2818" s="6">
        <v>0</v>
      </c>
      <c r="J2818">
        <v>3</v>
      </c>
      <c r="K2818" t="str">
        <f>_xlfn.XLOOKUP(fCompras!F2818,dComprador!$A$2:$A$7,dComprador!$B$2:$B$7)</f>
        <v>Alon</v>
      </c>
      <c r="L2818" t="str">
        <f>_xlfn.XLOOKUP(J2818,dFornecedor!$A$2:$A$6,dFornecedor!$B$2:$B$6)</f>
        <v>StepUp</v>
      </c>
      <c r="M2818" t="str">
        <f>_xlfn.XLOOKUP(G2818,dMateriaPrima!$A$2:$A$12,dMateriaPrima!$B$2:$B$12)</f>
        <v>Areia</v>
      </c>
      <c r="N2818" s="2">
        <f>_xlfn.XLOOKUP(G2818,dMateriaPrima!$A$2:$A$12,dMateriaPrima!$C$2:$C$12)</f>
        <v>3.59</v>
      </c>
      <c r="O2818" s="3">
        <f t="shared" si="215"/>
        <v>1224.19</v>
      </c>
      <c r="P2818" s="4">
        <f t="shared" si="216"/>
        <v>0</v>
      </c>
      <c r="Q2818" s="3">
        <f t="shared" si="217"/>
        <v>1224.19</v>
      </c>
      <c r="R2818" t="str">
        <f t="shared" si="218"/>
        <v>Em atraso</v>
      </c>
      <c r="S2818" s="5">
        <f t="shared" si="219"/>
        <v>3</v>
      </c>
    </row>
    <row r="2819" spans="1:19" x14ac:dyDescent="0.25">
      <c r="A2819">
        <v>2818</v>
      </c>
      <c r="B2819" s="1">
        <v>43859</v>
      </c>
      <c r="C2819" s="1">
        <v>43863</v>
      </c>
      <c r="D2819" s="1">
        <v>43878</v>
      </c>
      <c r="E2819" s="1">
        <v>43881</v>
      </c>
      <c r="F2819">
        <v>1</v>
      </c>
      <c r="G2819">
        <v>11</v>
      </c>
      <c r="H2819">
        <v>574</v>
      </c>
      <c r="I2819" s="6">
        <v>0</v>
      </c>
      <c r="J2819">
        <v>2</v>
      </c>
      <c r="K2819" t="str">
        <f>_xlfn.XLOOKUP(fCompras!F2819,dComprador!$A$2:$A$7,dComprador!$B$2:$B$7)</f>
        <v>Alon</v>
      </c>
      <c r="L2819" t="str">
        <f>_xlfn.XLOOKUP(J2819,dFornecedor!$A$2:$A$6,dFornecedor!$B$2:$B$6)</f>
        <v>Minerva</v>
      </c>
      <c r="M2819" t="str">
        <f>_xlfn.XLOOKUP(G2819,dMateriaPrima!$A$2:$A$12,dMateriaPrima!$B$2:$B$12)</f>
        <v>Papel</v>
      </c>
      <c r="N2819" s="2">
        <f>_xlfn.XLOOKUP(G2819,dMateriaPrima!$A$2:$A$12,dMateriaPrima!$C$2:$C$12)</f>
        <v>9</v>
      </c>
      <c r="O2819" s="3">
        <f t="shared" ref="O2819:O2882" si="220">PRODUCT(H2819,N2819)</f>
        <v>5166</v>
      </c>
      <c r="P2819" s="4">
        <f t="shared" ref="P2819:P2882" si="221">PRODUCT(O2819,I2819)</f>
        <v>0</v>
      </c>
      <c r="Q2819" s="3">
        <f t="shared" ref="Q2819:Q2882" si="222">O2819-P2819</f>
        <v>5166</v>
      </c>
      <c r="R2819" t="str">
        <f t="shared" ref="R2819:R2882" si="223">IF(E2819&lt;=D2819,"No prazo",IF(E2819&gt;D2819,"Em atraso"))</f>
        <v>Em atraso</v>
      </c>
      <c r="S2819" s="5">
        <f t="shared" ref="S2819:S2882" si="224">IF(E2819 &gt;D2819, E2819-D2819,0)</f>
        <v>3</v>
      </c>
    </row>
    <row r="2820" spans="1:19" x14ac:dyDescent="0.25">
      <c r="A2820">
        <v>2819</v>
      </c>
      <c r="B2820" s="1">
        <v>43859</v>
      </c>
      <c r="C2820" s="1">
        <v>43864</v>
      </c>
      <c r="D2820" s="1">
        <v>43891</v>
      </c>
      <c r="E2820" s="1">
        <v>43890</v>
      </c>
      <c r="F2820">
        <v>1</v>
      </c>
      <c r="G2820">
        <v>5</v>
      </c>
      <c r="H2820">
        <v>333</v>
      </c>
      <c r="I2820" s="6">
        <v>0</v>
      </c>
      <c r="J2820">
        <v>4</v>
      </c>
      <c r="K2820" t="str">
        <f>_xlfn.XLOOKUP(fCompras!F2820,dComprador!$A$2:$A$7,dComprador!$B$2:$B$7)</f>
        <v>Alon</v>
      </c>
      <c r="L2820" t="str">
        <f>_xlfn.XLOOKUP(J2820,dFornecedor!$A$2:$A$6,dFornecedor!$B$2:$B$6)</f>
        <v>AlphaOmega</v>
      </c>
      <c r="M2820" t="str">
        <f>_xlfn.XLOOKUP(G2820,dMateriaPrima!$A$2:$A$12,dMateriaPrima!$B$2:$B$12)</f>
        <v>Areia</v>
      </c>
      <c r="N2820" s="2">
        <f>_xlfn.XLOOKUP(G2820,dMateriaPrima!$A$2:$A$12,dMateriaPrima!$C$2:$C$12)</f>
        <v>3.59</v>
      </c>
      <c r="O2820" s="3">
        <f t="shared" si="220"/>
        <v>1195.47</v>
      </c>
      <c r="P2820" s="4">
        <f t="shared" si="221"/>
        <v>0</v>
      </c>
      <c r="Q2820" s="3">
        <f t="shared" si="222"/>
        <v>1195.47</v>
      </c>
      <c r="R2820" t="str">
        <f t="shared" si="223"/>
        <v>No prazo</v>
      </c>
      <c r="S2820" s="5">
        <f t="shared" si="224"/>
        <v>0</v>
      </c>
    </row>
    <row r="2821" spans="1:19" x14ac:dyDescent="0.25">
      <c r="A2821">
        <v>2820</v>
      </c>
      <c r="B2821" s="1">
        <v>43859</v>
      </c>
      <c r="C2821" s="1">
        <v>43860</v>
      </c>
      <c r="D2821" s="1">
        <v>43882</v>
      </c>
      <c r="E2821" s="1">
        <v>43882</v>
      </c>
      <c r="F2821">
        <v>1</v>
      </c>
      <c r="G2821">
        <v>9</v>
      </c>
      <c r="H2821">
        <v>24</v>
      </c>
      <c r="I2821" s="6">
        <v>0</v>
      </c>
      <c r="J2821">
        <v>3</v>
      </c>
      <c r="K2821" t="str">
        <f>_xlfn.XLOOKUP(fCompras!F2821,dComprador!$A$2:$A$7,dComprador!$B$2:$B$7)</f>
        <v>Alon</v>
      </c>
      <c r="L2821" t="str">
        <f>_xlfn.XLOOKUP(J2821,dFornecedor!$A$2:$A$6,dFornecedor!$B$2:$B$6)</f>
        <v>StepUp</v>
      </c>
      <c r="M2821" t="str">
        <f>_xlfn.XLOOKUP(G2821,dMateriaPrima!$A$2:$A$12,dMateriaPrima!$B$2:$B$12)</f>
        <v>Couro</v>
      </c>
      <c r="N2821" s="2">
        <f>_xlfn.XLOOKUP(G2821,dMateriaPrima!$A$2:$A$12,dMateriaPrima!$C$2:$C$12)</f>
        <v>4.4000000000000004</v>
      </c>
      <c r="O2821" s="3">
        <f t="shared" si="220"/>
        <v>105.60000000000001</v>
      </c>
      <c r="P2821" s="4">
        <f t="shared" si="221"/>
        <v>0</v>
      </c>
      <c r="Q2821" s="3">
        <f t="shared" si="222"/>
        <v>105.60000000000001</v>
      </c>
      <c r="R2821" t="str">
        <f t="shared" si="223"/>
        <v>No prazo</v>
      </c>
      <c r="S2821" s="5">
        <f t="shared" si="224"/>
        <v>0</v>
      </c>
    </row>
    <row r="2822" spans="1:19" x14ac:dyDescent="0.25">
      <c r="A2822">
        <v>2821</v>
      </c>
      <c r="B2822" s="1">
        <v>43860</v>
      </c>
      <c r="C2822" s="1">
        <v>43864</v>
      </c>
      <c r="D2822" s="1">
        <v>43870</v>
      </c>
      <c r="E2822" s="1">
        <v>43875</v>
      </c>
      <c r="F2822">
        <v>4</v>
      </c>
      <c r="G2822">
        <v>5</v>
      </c>
      <c r="H2822">
        <v>4</v>
      </c>
      <c r="I2822" s="6">
        <v>0</v>
      </c>
      <c r="J2822">
        <v>4</v>
      </c>
      <c r="K2822" t="str">
        <f>_xlfn.XLOOKUP(fCompras!F2822,dComprador!$A$2:$A$7,dComprador!$B$2:$B$7)</f>
        <v>Lira</v>
      </c>
      <c r="L2822" t="str">
        <f>_xlfn.XLOOKUP(J2822,dFornecedor!$A$2:$A$6,dFornecedor!$B$2:$B$6)</f>
        <v>AlphaOmega</v>
      </c>
      <c r="M2822" t="str">
        <f>_xlfn.XLOOKUP(G2822,dMateriaPrima!$A$2:$A$12,dMateriaPrima!$B$2:$B$12)</f>
        <v>Areia</v>
      </c>
      <c r="N2822" s="2">
        <f>_xlfn.XLOOKUP(G2822,dMateriaPrima!$A$2:$A$12,dMateriaPrima!$C$2:$C$12)</f>
        <v>3.59</v>
      </c>
      <c r="O2822" s="3">
        <f t="shared" si="220"/>
        <v>14.36</v>
      </c>
      <c r="P2822" s="4">
        <f t="shared" si="221"/>
        <v>0</v>
      </c>
      <c r="Q2822" s="3">
        <f t="shared" si="222"/>
        <v>14.36</v>
      </c>
      <c r="R2822" t="str">
        <f t="shared" si="223"/>
        <v>Em atraso</v>
      </c>
      <c r="S2822" s="5">
        <f t="shared" si="224"/>
        <v>5</v>
      </c>
    </row>
    <row r="2823" spans="1:19" x14ac:dyDescent="0.25">
      <c r="A2823">
        <v>2822</v>
      </c>
      <c r="B2823" s="1">
        <v>43860</v>
      </c>
      <c r="C2823" s="1">
        <v>43869</v>
      </c>
      <c r="D2823" s="1">
        <v>43872</v>
      </c>
      <c r="E2823" s="1">
        <v>43871</v>
      </c>
      <c r="F2823">
        <v>4</v>
      </c>
      <c r="G2823">
        <v>5</v>
      </c>
      <c r="H2823">
        <v>321</v>
      </c>
      <c r="I2823" s="6">
        <v>0</v>
      </c>
      <c r="J2823">
        <v>2</v>
      </c>
      <c r="K2823" t="str">
        <f>_xlfn.XLOOKUP(fCompras!F2823,dComprador!$A$2:$A$7,dComprador!$B$2:$B$7)</f>
        <v>Lira</v>
      </c>
      <c r="L2823" t="str">
        <f>_xlfn.XLOOKUP(J2823,dFornecedor!$A$2:$A$6,dFornecedor!$B$2:$B$6)</f>
        <v>Minerva</v>
      </c>
      <c r="M2823" t="str">
        <f>_xlfn.XLOOKUP(G2823,dMateriaPrima!$A$2:$A$12,dMateriaPrima!$B$2:$B$12)</f>
        <v>Areia</v>
      </c>
      <c r="N2823" s="2">
        <f>_xlfn.XLOOKUP(G2823,dMateriaPrima!$A$2:$A$12,dMateriaPrima!$C$2:$C$12)</f>
        <v>3.59</v>
      </c>
      <c r="O2823" s="3">
        <f t="shared" si="220"/>
        <v>1152.3899999999999</v>
      </c>
      <c r="P2823" s="4">
        <f t="shared" si="221"/>
        <v>0</v>
      </c>
      <c r="Q2823" s="3">
        <f t="shared" si="222"/>
        <v>1152.3899999999999</v>
      </c>
      <c r="R2823" t="str">
        <f t="shared" si="223"/>
        <v>No prazo</v>
      </c>
      <c r="S2823" s="5">
        <f t="shared" si="224"/>
        <v>0</v>
      </c>
    </row>
    <row r="2824" spans="1:19" x14ac:dyDescent="0.25">
      <c r="A2824">
        <v>2823</v>
      </c>
      <c r="B2824" s="1">
        <v>43860</v>
      </c>
      <c r="C2824" s="1">
        <v>43860</v>
      </c>
      <c r="D2824" s="1">
        <v>43865</v>
      </c>
      <c r="E2824" s="1">
        <v>43870</v>
      </c>
      <c r="F2824">
        <v>4</v>
      </c>
      <c r="G2824">
        <v>9</v>
      </c>
      <c r="H2824">
        <v>197</v>
      </c>
      <c r="I2824" s="6">
        <v>0</v>
      </c>
      <c r="J2824">
        <v>4</v>
      </c>
      <c r="K2824" t="str">
        <f>_xlfn.XLOOKUP(fCompras!F2824,dComprador!$A$2:$A$7,dComprador!$B$2:$B$7)</f>
        <v>Lira</v>
      </c>
      <c r="L2824" t="str">
        <f>_xlfn.XLOOKUP(J2824,dFornecedor!$A$2:$A$6,dFornecedor!$B$2:$B$6)</f>
        <v>AlphaOmega</v>
      </c>
      <c r="M2824" t="str">
        <f>_xlfn.XLOOKUP(G2824,dMateriaPrima!$A$2:$A$12,dMateriaPrima!$B$2:$B$12)</f>
        <v>Couro</v>
      </c>
      <c r="N2824" s="2">
        <f>_xlfn.XLOOKUP(G2824,dMateriaPrima!$A$2:$A$12,dMateriaPrima!$C$2:$C$12)</f>
        <v>4.4000000000000004</v>
      </c>
      <c r="O2824" s="3">
        <f t="shared" si="220"/>
        <v>866.80000000000007</v>
      </c>
      <c r="P2824" s="4">
        <f t="shared" si="221"/>
        <v>0</v>
      </c>
      <c r="Q2824" s="3">
        <f t="shared" si="222"/>
        <v>866.80000000000007</v>
      </c>
      <c r="R2824" t="str">
        <f t="shared" si="223"/>
        <v>Em atraso</v>
      </c>
      <c r="S2824" s="5">
        <f t="shared" si="224"/>
        <v>5</v>
      </c>
    </row>
    <row r="2825" spans="1:19" x14ac:dyDescent="0.25">
      <c r="A2825">
        <v>2824</v>
      </c>
      <c r="B2825" s="1">
        <v>43860</v>
      </c>
      <c r="C2825" s="1">
        <v>43861</v>
      </c>
      <c r="D2825" s="1">
        <v>43879</v>
      </c>
      <c r="E2825" s="1">
        <v>43880</v>
      </c>
      <c r="F2825">
        <v>1</v>
      </c>
      <c r="G2825">
        <v>10</v>
      </c>
      <c r="H2825">
        <v>24</v>
      </c>
      <c r="I2825" s="6">
        <v>0</v>
      </c>
      <c r="J2825">
        <v>3</v>
      </c>
      <c r="K2825" t="str">
        <f>_xlfn.XLOOKUP(fCompras!F2825,dComprador!$A$2:$A$7,dComprador!$B$2:$B$7)</f>
        <v>Alon</v>
      </c>
      <c r="L2825" t="str">
        <f>_xlfn.XLOOKUP(J2825,dFornecedor!$A$2:$A$6,dFornecedor!$B$2:$B$6)</f>
        <v>StepUp</v>
      </c>
      <c r="M2825" t="str">
        <f>_xlfn.XLOOKUP(G2825,dMateriaPrima!$A$2:$A$12,dMateriaPrima!$B$2:$B$12)</f>
        <v>Pedra Britada</v>
      </c>
      <c r="N2825" s="2">
        <f>_xlfn.XLOOKUP(G2825,dMateriaPrima!$A$2:$A$12,dMateriaPrima!$C$2:$C$12)</f>
        <v>56</v>
      </c>
      <c r="O2825" s="3">
        <f t="shared" si="220"/>
        <v>1344</v>
      </c>
      <c r="P2825" s="4">
        <f t="shared" si="221"/>
        <v>0</v>
      </c>
      <c r="Q2825" s="3">
        <f t="shared" si="222"/>
        <v>1344</v>
      </c>
      <c r="R2825" t="str">
        <f t="shared" si="223"/>
        <v>Em atraso</v>
      </c>
      <c r="S2825" s="5">
        <f t="shared" si="224"/>
        <v>1</v>
      </c>
    </row>
    <row r="2826" spans="1:19" x14ac:dyDescent="0.25">
      <c r="A2826">
        <v>2825</v>
      </c>
      <c r="B2826" s="1">
        <v>43860</v>
      </c>
      <c r="C2826" s="1">
        <v>43860</v>
      </c>
      <c r="D2826" s="1">
        <v>43879</v>
      </c>
      <c r="E2826" s="1">
        <v>43881</v>
      </c>
      <c r="F2826">
        <v>1</v>
      </c>
      <c r="G2826">
        <v>7</v>
      </c>
      <c r="H2826">
        <v>428</v>
      </c>
      <c r="I2826" s="6">
        <v>0</v>
      </c>
      <c r="J2826">
        <v>2</v>
      </c>
      <c r="K2826" t="str">
        <f>_xlfn.XLOOKUP(fCompras!F2826,dComprador!$A$2:$A$7,dComprador!$B$2:$B$7)</f>
        <v>Alon</v>
      </c>
      <c r="L2826" t="str">
        <f>_xlfn.XLOOKUP(J2826,dFornecedor!$A$2:$A$6,dFornecedor!$B$2:$B$6)</f>
        <v>Minerva</v>
      </c>
      <c r="M2826" t="str">
        <f>_xlfn.XLOOKUP(G2826,dMateriaPrima!$A$2:$A$12,dMateriaPrima!$B$2:$B$12)</f>
        <v>Poliéster</v>
      </c>
      <c r="N2826" s="2">
        <f>_xlfn.XLOOKUP(G2826,dMateriaPrima!$A$2:$A$12,dMateriaPrima!$C$2:$C$12)</f>
        <v>8</v>
      </c>
      <c r="O2826" s="3">
        <f t="shared" si="220"/>
        <v>3424</v>
      </c>
      <c r="P2826" s="4">
        <f t="shared" si="221"/>
        <v>0</v>
      </c>
      <c r="Q2826" s="3">
        <f t="shared" si="222"/>
        <v>3424</v>
      </c>
      <c r="R2826" t="str">
        <f t="shared" si="223"/>
        <v>Em atraso</v>
      </c>
      <c r="S2826" s="5">
        <f t="shared" si="224"/>
        <v>2</v>
      </c>
    </row>
    <row r="2827" spans="1:19" x14ac:dyDescent="0.25">
      <c r="A2827">
        <v>2826</v>
      </c>
      <c r="B2827" s="1">
        <v>43860</v>
      </c>
      <c r="C2827" s="1">
        <v>43860</v>
      </c>
      <c r="D2827" s="1">
        <v>43881</v>
      </c>
      <c r="E2827" s="1">
        <v>43882</v>
      </c>
      <c r="F2827">
        <v>1</v>
      </c>
      <c r="G2827">
        <v>1</v>
      </c>
      <c r="H2827">
        <v>598</v>
      </c>
      <c r="I2827" s="6">
        <v>0</v>
      </c>
      <c r="J2827">
        <v>2</v>
      </c>
      <c r="K2827" t="str">
        <f>_xlfn.XLOOKUP(fCompras!F2827,dComprador!$A$2:$A$7,dComprador!$B$2:$B$7)</f>
        <v>Alon</v>
      </c>
      <c r="L2827" t="str">
        <f>_xlfn.XLOOKUP(J2827,dFornecedor!$A$2:$A$6,dFornecedor!$B$2:$B$6)</f>
        <v>Minerva</v>
      </c>
      <c r="M2827" t="str">
        <f>_xlfn.XLOOKUP(G2827,dMateriaPrima!$A$2:$A$12,dMateriaPrima!$B$2:$B$12)</f>
        <v>Tecido</v>
      </c>
      <c r="N2827" s="2">
        <f>_xlfn.XLOOKUP(G2827,dMateriaPrima!$A$2:$A$12,dMateriaPrima!$C$2:$C$12)</f>
        <v>18</v>
      </c>
      <c r="O2827" s="3">
        <f t="shared" si="220"/>
        <v>10764</v>
      </c>
      <c r="P2827" s="4">
        <f t="shared" si="221"/>
        <v>0</v>
      </c>
      <c r="Q2827" s="3">
        <f t="shared" si="222"/>
        <v>10764</v>
      </c>
      <c r="R2827" t="str">
        <f t="shared" si="223"/>
        <v>Em atraso</v>
      </c>
      <c r="S2827" s="5">
        <f t="shared" si="224"/>
        <v>1</v>
      </c>
    </row>
    <row r="2828" spans="1:19" x14ac:dyDescent="0.25">
      <c r="A2828">
        <v>2827</v>
      </c>
      <c r="B2828" s="1">
        <v>43860</v>
      </c>
      <c r="C2828" s="1">
        <v>43860</v>
      </c>
      <c r="D2828" s="1">
        <v>43883</v>
      </c>
      <c r="E2828" s="1">
        <v>43886</v>
      </c>
      <c r="F2828">
        <v>1</v>
      </c>
      <c r="G2828">
        <v>6</v>
      </c>
      <c r="H2828">
        <v>30</v>
      </c>
      <c r="I2828" s="6">
        <v>0</v>
      </c>
      <c r="J2828">
        <v>2</v>
      </c>
      <c r="K2828" t="str">
        <f>_xlfn.XLOOKUP(fCompras!F2828,dComprador!$A$2:$A$7,dComprador!$B$2:$B$7)</f>
        <v>Alon</v>
      </c>
      <c r="L2828" t="str">
        <f>_xlfn.XLOOKUP(J2828,dFornecedor!$A$2:$A$6,dFornecedor!$B$2:$B$6)</f>
        <v>Minerva</v>
      </c>
      <c r="M2828" t="str">
        <f>_xlfn.XLOOKUP(G2828,dMateriaPrima!$A$2:$A$12,dMateriaPrima!$B$2:$B$12)</f>
        <v>Fio Algodão</v>
      </c>
      <c r="N2828" s="2">
        <f>_xlfn.XLOOKUP(G2828,dMateriaPrima!$A$2:$A$12,dMateriaPrima!$C$2:$C$12)</f>
        <v>55.9</v>
      </c>
      <c r="O2828" s="3">
        <f t="shared" si="220"/>
        <v>1677</v>
      </c>
      <c r="P2828" s="4">
        <f t="shared" si="221"/>
        <v>0</v>
      </c>
      <c r="Q2828" s="3">
        <f t="shared" si="222"/>
        <v>1677</v>
      </c>
      <c r="R2828" t="str">
        <f t="shared" si="223"/>
        <v>Em atraso</v>
      </c>
      <c r="S2828" s="5">
        <f t="shared" si="224"/>
        <v>3</v>
      </c>
    </row>
    <row r="2829" spans="1:19" x14ac:dyDescent="0.25">
      <c r="A2829">
        <v>2828</v>
      </c>
      <c r="B2829" s="1">
        <v>43861</v>
      </c>
      <c r="C2829" s="1">
        <v>43870</v>
      </c>
      <c r="D2829" s="1">
        <v>43872</v>
      </c>
      <c r="E2829" s="1">
        <v>43871</v>
      </c>
      <c r="F2829">
        <v>4</v>
      </c>
      <c r="G2829">
        <v>1</v>
      </c>
      <c r="H2829">
        <v>26</v>
      </c>
      <c r="I2829" s="6">
        <v>0</v>
      </c>
      <c r="J2829">
        <v>3</v>
      </c>
      <c r="K2829" t="str">
        <f>_xlfn.XLOOKUP(fCompras!F2829,dComprador!$A$2:$A$7,dComprador!$B$2:$B$7)</f>
        <v>Lira</v>
      </c>
      <c r="L2829" t="str">
        <f>_xlfn.XLOOKUP(J2829,dFornecedor!$A$2:$A$6,dFornecedor!$B$2:$B$6)</f>
        <v>StepUp</v>
      </c>
      <c r="M2829" t="str">
        <f>_xlfn.XLOOKUP(G2829,dMateriaPrima!$A$2:$A$12,dMateriaPrima!$B$2:$B$12)</f>
        <v>Tecido</v>
      </c>
      <c r="N2829" s="2">
        <f>_xlfn.XLOOKUP(G2829,dMateriaPrima!$A$2:$A$12,dMateriaPrima!$C$2:$C$12)</f>
        <v>18</v>
      </c>
      <c r="O2829" s="3">
        <f t="shared" si="220"/>
        <v>468</v>
      </c>
      <c r="P2829" s="4">
        <f t="shared" si="221"/>
        <v>0</v>
      </c>
      <c r="Q2829" s="3">
        <f t="shared" si="222"/>
        <v>468</v>
      </c>
      <c r="R2829" t="str">
        <f t="shared" si="223"/>
        <v>No prazo</v>
      </c>
      <c r="S2829" s="5">
        <f t="shared" si="224"/>
        <v>0</v>
      </c>
    </row>
    <row r="2830" spans="1:19" x14ac:dyDescent="0.25">
      <c r="A2830">
        <v>2829</v>
      </c>
      <c r="B2830" s="1">
        <v>43861</v>
      </c>
      <c r="C2830" s="1">
        <v>43862</v>
      </c>
      <c r="D2830" s="1">
        <v>43893</v>
      </c>
      <c r="E2830" s="1">
        <v>43894</v>
      </c>
      <c r="F2830">
        <v>1</v>
      </c>
      <c r="G2830">
        <v>1</v>
      </c>
      <c r="H2830">
        <v>95</v>
      </c>
      <c r="I2830" s="6">
        <v>0</v>
      </c>
      <c r="J2830">
        <v>4</v>
      </c>
      <c r="K2830" t="str">
        <f>_xlfn.XLOOKUP(fCompras!F2830,dComprador!$A$2:$A$7,dComprador!$B$2:$B$7)</f>
        <v>Alon</v>
      </c>
      <c r="L2830" t="str">
        <f>_xlfn.XLOOKUP(J2830,dFornecedor!$A$2:$A$6,dFornecedor!$B$2:$B$6)</f>
        <v>AlphaOmega</v>
      </c>
      <c r="M2830" t="str">
        <f>_xlfn.XLOOKUP(G2830,dMateriaPrima!$A$2:$A$12,dMateriaPrima!$B$2:$B$12)</f>
        <v>Tecido</v>
      </c>
      <c r="N2830" s="2">
        <f>_xlfn.XLOOKUP(G2830,dMateriaPrima!$A$2:$A$12,dMateriaPrima!$C$2:$C$12)</f>
        <v>18</v>
      </c>
      <c r="O2830" s="3">
        <f t="shared" si="220"/>
        <v>1710</v>
      </c>
      <c r="P2830" s="4">
        <f t="shared" si="221"/>
        <v>0</v>
      </c>
      <c r="Q2830" s="3">
        <f t="shared" si="222"/>
        <v>1710</v>
      </c>
      <c r="R2830" t="str">
        <f t="shared" si="223"/>
        <v>Em atraso</v>
      </c>
      <c r="S2830" s="5">
        <f t="shared" si="224"/>
        <v>1</v>
      </c>
    </row>
    <row r="2831" spans="1:19" x14ac:dyDescent="0.25">
      <c r="A2831">
        <v>2830</v>
      </c>
      <c r="B2831" s="1">
        <v>43861</v>
      </c>
      <c r="C2831" s="1">
        <v>43874</v>
      </c>
      <c r="D2831" s="1">
        <v>43893</v>
      </c>
      <c r="E2831" s="1">
        <v>43895</v>
      </c>
      <c r="F2831">
        <v>1</v>
      </c>
      <c r="G2831">
        <v>4</v>
      </c>
      <c r="H2831">
        <v>187</v>
      </c>
      <c r="I2831" s="6">
        <v>0</v>
      </c>
      <c r="J2831">
        <v>1</v>
      </c>
      <c r="K2831" t="str">
        <f>_xlfn.XLOOKUP(fCompras!F2831,dComprador!$A$2:$A$7,dComprador!$B$2:$B$7)</f>
        <v>Alon</v>
      </c>
      <c r="L2831" t="str">
        <f>_xlfn.XLOOKUP(J2831,dFornecedor!$A$2:$A$6,dFornecedor!$B$2:$B$6)</f>
        <v>NorthShore</v>
      </c>
      <c r="M2831" t="str">
        <f>_xlfn.XLOOKUP(G2831,dMateriaPrima!$A$2:$A$12,dMateriaPrima!$B$2:$B$12)</f>
        <v>Madeira</v>
      </c>
      <c r="N2831" s="2">
        <f>_xlfn.XLOOKUP(G2831,dMateriaPrima!$A$2:$A$12,dMateriaPrima!$C$2:$C$12)</f>
        <v>168</v>
      </c>
      <c r="O2831" s="3">
        <f t="shared" si="220"/>
        <v>31416</v>
      </c>
      <c r="P2831" s="4">
        <f t="shared" si="221"/>
        <v>0</v>
      </c>
      <c r="Q2831" s="3">
        <f t="shared" si="222"/>
        <v>31416</v>
      </c>
      <c r="R2831" t="str">
        <f t="shared" si="223"/>
        <v>Em atraso</v>
      </c>
      <c r="S2831" s="5">
        <f t="shared" si="224"/>
        <v>2</v>
      </c>
    </row>
    <row r="2832" spans="1:19" x14ac:dyDescent="0.25">
      <c r="A2832">
        <v>2831</v>
      </c>
      <c r="B2832" s="1">
        <v>43861</v>
      </c>
      <c r="C2832" s="1">
        <v>43868</v>
      </c>
      <c r="D2832" s="1">
        <v>43869</v>
      </c>
      <c r="E2832" s="1">
        <v>43870</v>
      </c>
      <c r="F2832">
        <v>4</v>
      </c>
      <c r="G2832">
        <v>10</v>
      </c>
      <c r="H2832">
        <v>325</v>
      </c>
      <c r="I2832" s="6">
        <v>0</v>
      </c>
      <c r="J2832">
        <v>3</v>
      </c>
      <c r="K2832" t="str">
        <f>_xlfn.XLOOKUP(fCompras!F2832,dComprador!$A$2:$A$7,dComprador!$B$2:$B$7)</f>
        <v>Lira</v>
      </c>
      <c r="L2832" t="str">
        <f>_xlfn.XLOOKUP(J2832,dFornecedor!$A$2:$A$6,dFornecedor!$B$2:$B$6)</f>
        <v>StepUp</v>
      </c>
      <c r="M2832" t="str">
        <f>_xlfn.XLOOKUP(G2832,dMateriaPrima!$A$2:$A$12,dMateriaPrima!$B$2:$B$12)</f>
        <v>Pedra Britada</v>
      </c>
      <c r="N2832" s="2">
        <f>_xlfn.XLOOKUP(G2832,dMateriaPrima!$A$2:$A$12,dMateriaPrima!$C$2:$C$12)</f>
        <v>56</v>
      </c>
      <c r="O2832" s="3">
        <f t="shared" si="220"/>
        <v>18200</v>
      </c>
      <c r="P2832" s="4">
        <f t="shared" si="221"/>
        <v>0</v>
      </c>
      <c r="Q2832" s="3">
        <f t="shared" si="222"/>
        <v>18200</v>
      </c>
      <c r="R2832" t="str">
        <f t="shared" si="223"/>
        <v>Em atraso</v>
      </c>
      <c r="S2832" s="5">
        <f t="shared" si="224"/>
        <v>1</v>
      </c>
    </row>
    <row r="2833" spans="1:19" x14ac:dyDescent="0.25">
      <c r="A2833">
        <v>2832</v>
      </c>
      <c r="B2833" s="1">
        <v>43861</v>
      </c>
      <c r="C2833" s="1">
        <v>43861</v>
      </c>
      <c r="D2833" s="1">
        <v>43869</v>
      </c>
      <c r="E2833" s="1">
        <v>43869</v>
      </c>
      <c r="F2833">
        <v>4</v>
      </c>
      <c r="G2833">
        <v>8</v>
      </c>
      <c r="H2833">
        <v>280</v>
      </c>
      <c r="I2833" s="6">
        <v>0</v>
      </c>
      <c r="J2833">
        <v>2</v>
      </c>
      <c r="K2833" t="str">
        <f>_xlfn.XLOOKUP(fCompras!F2833,dComprador!$A$2:$A$7,dComprador!$B$2:$B$7)</f>
        <v>Lira</v>
      </c>
      <c r="L2833" t="str">
        <f>_xlfn.XLOOKUP(J2833,dFornecedor!$A$2:$A$6,dFornecedor!$B$2:$B$6)</f>
        <v>Minerva</v>
      </c>
      <c r="M2833" t="str">
        <f>_xlfn.XLOOKUP(G2833,dMateriaPrima!$A$2:$A$12,dMateriaPrima!$B$2:$B$12)</f>
        <v>Cimento</v>
      </c>
      <c r="N2833" s="2">
        <f>_xlfn.XLOOKUP(G2833,dMateriaPrima!$A$2:$A$12,dMateriaPrima!$C$2:$C$12)</f>
        <v>23</v>
      </c>
      <c r="O2833" s="3">
        <f t="shared" si="220"/>
        <v>6440</v>
      </c>
      <c r="P2833" s="4">
        <f t="shared" si="221"/>
        <v>0</v>
      </c>
      <c r="Q2833" s="3">
        <f t="shared" si="222"/>
        <v>6440</v>
      </c>
      <c r="R2833" t="str">
        <f t="shared" si="223"/>
        <v>No prazo</v>
      </c>
      <c r="S2833" s="5">
        <f t="shared" si="224"/>
        <v>0</v>
      </c>
    </row>
    <row r="2834" spans="1:19" x14ac:dyDescent="0.25">
      <c r="A2834">
        <v>2833</v>
      </c>
      <c r="B2834" s="1">
        <v>43861</v>
      </c>
      <c r="C2834" s="1">
        <v>43864</v>
      </c>
      <c r="D2834" s="1">
        <v>43868</v>
      </c>
      <c r="E2834" s="1">
        <v>43872</v>
      </c>
      <c r="F2834">
        <v>4</v>
      </c>
      <c r="G2834">
        <v>11</v>
      </c>
      <c r="H2834">
        <v>9</v>
      </c>
      <c r="I2834" s="6">
        <v>0</v>
      </c>
      <c r="J2834">
        <v>1</v>
      </c>
      <c r="K2834" t="str">
        <f>_xlfn.XLOOKUP(fCompras!F2834,dComprador!$A$2:$A$7,dComprador!$B$2:$B$7)</f>
        <v>Lira</v>
      </c>
      <c r="L2834" t="str">
        <f>_xlfn.XLOOKUP(J2834,dFornecedor!$A$2:$A$6,dFornecedor!$B$2:$B$6)</f>
        <v>NorthShore</v>
      </c>
      <c r="M2834" t="str">
        <f>_xlfn.XLOOKUP(G2834,dMateriaPrima!$A$2:$A$12,dMateriaPrima!$B$2:$B$12)</f>
        <v>Papel</v>
      </c>
      <c r="N2834" s="2">
        <f>_xlfn.XLOOKUP(G2834,dMateriaPrima!$A$2:$A$12,dMateriaPrima!$C$2:$C$12)</f>
        <v>9</v>
      </c>
      <c r="O2834" s="3">
        <f t="shared" si="220"/>
        <v>81</v>
      </c>
      <c r="P2834" s="4">
        <f t="shared" si="221"/>
        <v>0</v>
      </c>
      <c r="Q2834" s="3">
        <f t="shared" si="222"/>
        <v>81</v>
      </c>
      <c r="R2834" t="str">
        <f t="shared" si="223"/>
        <v>Em atraso</v>
      </c>
      <c r="S2834" s="5">
        <f t="shared" si="224"/>
        <v>4</v>
      </c>
    </row>
    <row r="2835" spans="1:19" x14ac:dyDescent="0.25">
      <c r="A2835">
        <v>2834</v>
      </c>
      <c r="B2835" s="1">
        <v>43861</v>
      </c>
      <c r="C2835" s="1">
        <v>43861</v>
      </c>
      <c r="D2835" s="1">
        <v>43892</v>
      </c>
      <c r="E2835" s="1">
        <v>43895</v>
      </c>
      <c r="F2835">
        <v>1</v>
      </c>
      <c r="G2835">
        <v>10</v>
      </c>
      <c r="H2835">
        <v>13</v>
      </c>
      <c r="I2835" s="6">
        <v>0</v>
      </c>
      <c r="J2835">
        <v>4</v>
      </c>
      <c r="K2835" t="str">
        <f>_xlfn.XLOOKUP(fCompras!F2835,dComprador!$A$2:$A$7,dComprador!$B$2:$B$7)</f>
        <v>Alon</v>
      </c>
      <c r="L2835" t="str">
        <f>_xlfn.XLOOKUP(J2835,dFornecedor!$A$2:$A$6,dFornecedor!$B$2:$B$6)</f>
        <v>AlphaOmega</v>
      </c>
      <c r="M2835" t="str">
        <f>_xlfn.XLOOKUP(G2835,dMateriaPrima!$A$2:$A$12,dMateriaPrima!$B$2:$B$12)</f>
        <v>Pedra Britada</v>
      </c>
      <c r="N2835" s="2">
        <f>_xlfn.XLOOKUP(G2835,dMateriaPrima!$A$2:$A$12,dMateriaPrima!$C$2:$C$12)</f>
        <v>56</v>
      </c>
      <c r="O2835" s="3">
        <f t="shared" si="220"/>
        <v>728</v>
      </c>
      <c r="P2835" s="4">
        <f t="shared" si="221"/>
        <v>0</v>
      </c>
      <c r="Q2835" s="3">
        <f t="shared" si="222"/>
        <v>728</v>
      </c>
      <c r="R2835" t="str">
        <f t="shared" si="223"/>
        <v>Em atraso</v>
      </c>
      <c r="S2835" s="5">
        <f t="shared" si="224"/>
        <v>3</v>
      </c>
    </row>
    <row r="2836" spans="1:19" x14ac:dyDescent="0.25">
      <c r="A2836">
        <v>2835</v>
      </c>
      <c r="B2836" s="1">
        <v>43862</v>
      </c>
      <c r="C2836" s="1">
        <v>43862</v>
      </c>
      <c r="D2836" s="1">
        <v>43869</v>
      </c>
      <c r="E2836" s="1">
        <v>43874</v>
      </c>
      <c r="F2836">
        <v>4</v>
      </c>
      <c r="G2836">
        <v>11</v>
      </c>
      <c r="H2836">
        <v>122</v>
      </c>
      <c r="I2836" s="6">
        <v>0.19</v>
      </c>
      <c r="J2836">
        <v>5</v>
      </c>
      <c r="K2836" t="str">
        <f>_xlfn.XLOOKUP(fCompras!F2836,dComprador!$A$2:$A$7,dComprador!$B$2:$B$7)</f>
        <v>Lira</v>
      </c>
      <c r="L2836" t="str">
        <f>_xlfn.XLOOKUP(J2836,dFornecedor!$A$2:$A$6,dFornecedor!$B$2:$B$6)</f>
        <v>Atlas</v>
      </c>
      <c r="M2836" t="str">
        <f>_xlfn.XLOOKUP(G2836,dMateriaPrima!$A$2:$A$12,dMateriaPrima!$B$2:$B$12)</f>
        <v>Papel</v>
      </c>
      <c r="N2836" s="2">
        <f>_xlfn.XLOOKUP(G2836,dMateriaPrima!$A$2:$A$12,dMateriaPrima!$C$2:$C$12)</f>
        <v>9</v>
      </c>
      <c r="O2836" s="3">
        <f t="shared" si="220"/>
        <v>1098</v>
      </c>
      <c r="P2836" s="4">
        <f t="shared" si="221"/>
        <v>208.62</v>
      </c>
      <c r="Q2836" s="3">
        <f t="shared" si="222"/>
        <v>889.38</v>
      </c>
      <c r="R2836" t="str">
        <f t="shared" si="223"/>
        <v>Em atraso</v>
      </c>
      <c r="S2836" s="5">
        <f t="shared" si="224"/>
        <v>5</v>
      </c>
    </row>
    <row r="2837" spans="1:19" x14ac:dyDescent="0.25">
      <c r="A2837">
        <v>2836</v>
      </c>
      <c r="B2837" s="1">
        <v>43862</v>
      </c>
      <c r="C2837" s="1">
        <v>43870</v>
      </c>
      <c r="D2837" s="1">
        <v>43872</v>
      </c>
      <c r="E2837" s="1">
        <v>43871</v>
      </c>
      <c r="F2837">
        <v>4</v>
      </c>
      <c r="G2837">
        <v>11</v>
      </c>
      <c r="H2837">
        <v>19</v>
      </c>
      <c r="I2837" s="6">
        <v>0</v>
      </c>
      <c r="J2837">
        <v>2</v>
      </c>
      <c r="K2837" t="str">
        <f>_xlfn.XLOOKUP(fCompras!F2837,dComprador!$A$2:$A$7,dComprador!$B$2:$B$7)</f>
        <v>Lira</v>
      </c>
      <c r="L2837" t="str">
        <f>_xlfn.XLOOKUP(J2837,dFornecedor!$A$2:$A$6,dFornecedor!$B$2:$B$6)</f>
        <v>Minerva</v>
      </c>
      <c r="M2837" t="str">
        <f>_xlfn.XLOOKUP(G2837,dMateriaPrima!$A$2:$A$12,dMateriaPrima!$B$2:$B$12)</f>
        <v>Papel</v>
      </c>
      <c r="N2837" s="2">
        <f>_xlfn.XLOOKUP(G2837,dMateriaPrima!$A$2:$A$12,dMateriaPrima!$C$2:$C$12)</f>
        <v>9</v>
      </c>
      <c r="O2837" s="3">
        <f t="shared" si="220"/>
        <v>171</v>
      </c>
      <c r="P2837" s="4">
        <f t="shared" si="221"/>
        <v>0</v>
      </c>
      <c r="Q2837" s="3">
        <f t="shared" si="222"/>
        <v>171</v>
      </c>
      <c r="R2837" t="str">
        <f t="shared" si="223"/>
        <v>No prazo</v>
      </c>
      <c r="S2837" s="5">
        <f t="shared" si="224"/>
        <v>0</v>
      </c>
    </row>
    <row r="2838" spans="1:19" x14ac:dyDescent="0.25">
      <c r="A2838">
        <v>2837</v>
      </c>
      <c r="B2838" s="1">
        <v>43862</v>
      </c>
      <c r="C2838" s="1">
        <v>43867</v>
      </c>
      <c r="D2838" s="1">
        <v>43869</v>
      </c>
      <c r="E2838" s="1">
        <v>43874</v>
      </c>
      <c r="F2838">
        <v>4</v>
      </c>
      <c r="G2838">
        <v>1</v>
      </c>
      <c r="H2838">
        <v>202</v>
      </c>
      <c r="I2838" s="6">
        <v>0</v>
      </c>
      <c r="J2838">
        <v>2</v>
      </c>
      <c r="K2838" t="str">
        <f>_xlfn.XLOOKUP(fCompras!F2838,dComprador!$A$2:$A$7,dComprador!$B$2:$B$7)</f>
        <v>Lira</v>
      </c>
      <c r="L2838" t="str">
        <f>_xlfn.XLOOKUP(J2838,dFornecedor!$A$2:$A$6,dFornecedor!$B$2:$B$6)</f>
        <v>Minerva</v>
      </c>
      <c r="M2838" t="str">
        <f>_xlfn.XLOOKUP(G2838,dMateriaPrima!$A$2:$A$12,dMateriaPrima!$B$2:$B$12)</f>
        <v>Tecido</v>
      </c>
      <c r="N2838" s="2">
        <f>_xlfn.XLOOKUP(G2838,dMateriaPrima!$A$2:$A$12,dMateriaPrima!$C$2:$C$12)</f>
        <v>18</v>
      </c>
      <c r="O2838" s="3">
        <f t="shared" si="220"/>
        <v>3636</v>
      </c>
      <c r="P2838" s="4">
        <f t="shared" si="221"/>
        <v>0</v>
      </c>
      <c r="Q2838" s="3">
        <f t="shared" si="222"/>
        <v>3636</v>
      </c>
      <c r="R2838" t="str">
        <f t="shared" si="223"/>
        <v>Em atraso</v>
      </c>
      <c r="S2838" s="5">
        <f t="shared" si="224"/>
        <v>5</v>
      </c>
    </row>
    <row r="2839" spans="1:19" x14ac:dyDescent="0.25">
      <c r="A2839">
        <v>2838</v>
      </c>
      <c r="B2839" s="1">
        <v>43862</v>
      </c>
      <c r="C2839" s="1">
        <v>43864</v>
      </c>
      <c r="D2839" s="1">
        <v>43869</v>
      </c>
      <c r="E2839" s="1">
        <v>43868</v>
      </c>
      <c r="F2839">
        <v>4</v>
      </c>
      <c r="G2839">
        <v>1</v>
      </c>
      <c r="H2839">
        <v>434</v>
      </c>
      <c r="I2839" s="6">
        <v>0</v>
      </c>
      <c r="J2839">
        <v>1</v>
      </c>
      <c r="K2839" t="str">
        <f>_xlfn.XLOOKUP(fCompras!F2839,dComprador!$A$2:$A$7,dComprador!$B$2:$B$7)</f>
        <v>Lira</v>
      </c>
      <c r="L2839" t="str">
        <f>_xlfn.XLOOKUP(J2839,dFornecedor!$A$2:$A$6,dFornecedor!$B$2:$B$6)</f>
        <v>NorthShore</v>
      </c>
      <c r="M2839" t="str">
        <f>_xlfn.XLOOKUP(G2839,dMateriaPrima!$A$2:$A$12,dMateriaPrima!$B$2:$B$12)</f>
        <v>Tecido</v>
      </c>
      <c r="N2839" s="2">
        <f>_xlfn.XLOOKUP(G2839,dMateriaPrima!$A$2:$A$12,dMateriaPrima!$C$2:$C$12)</f>
        <v>18</v>
      </c>
      <c r="O2839" s="3">
        <f t="shared" si="220"/>
        <v>7812</v>
      </c>
      <c r="P2839" s="4">
        <f t="shared" si="221"/>
        <v>0</v>
      </c>
      <c r="Q2839" s="3">
        <f t="shared" si="222"/>
        <v>7812</v>
      </c>
      <c r="R2839" t="str">
        <f t="shared" si="223"/>
        <v>No prazo</v>
      </c>
      <c r="S2839" s="5">
        <f t="shared" si="224"/>
        <v>0</v>
      </c>
    </row>
    <row r="2840" spans="1:19" x14ac:dyDescent="0.25">
      <c r="A2840">
        <v>2839</v>
      </c>
      <c r="B2840" s="1">
        <v>43862</v>
      </c>
      <c r="C2840" s="1">
        <v>43867</v>
      </c>
      <c r="D2840" s="1">
        <v>43890</v>
      </c>
      <c r="E2840" s="1">
        <v>43891</v>
      </c>
      <c r="F2840">
        <v>1</v>
      </c>
      <c r="G2840">
        <v>5</v>
      </c>
      <c r="H2840">
        <v>361</v>
      </c>
      <c r="I2840" s="6">
        <v>0</v>
      </c>
      <c r="J2840">
        <v>1</v>
      </c>
      <c r="K2840" t="str">
        <f>_xlfn.XLOOKUP(fCompras!F2840,dComprador!$A$2:$A$7,dComprador!$B$2:$B$7)</f>
        <v>Alon</v>
      </c>
      <c r="L2840" t="str">
        <f>_xlfn.XLOOKUP(J2840,dFornecedor!$A$2:$A$6,dFornecedor!$B$2:$B$6)</f>
        <v>NorthShore</v>
      </c>
      <c r="M2840" t="str">
        <f>_xlfn.XLOOKUP(G2840,dMateriaPrima!$A$2:$A$12,dMateriaPrima!$B$2:$B$12)</f>
        <v>Areia</v>
      </c>
      <c r="N2840" s="2">
        <f>_xlfn.XLOOKUP(G2840,dMateriaPrima!$A$2:$A$12,dMateriaPrima!$C$2:$C$12)</f>
        <v>3.59</v>
      </c>
      <c r="O2840" s="3">
        <f t="shared" si="220"/>
        <v>1295.99</v>
      </c>
      <c r="P2840" s="4">
        <f t="shared" si="221"/>
        <v>0</v>
      </c>
      <c r="Q2840" s="3">
        <f t="shared" si="222"/>
        <v>1295.99</v>
      </c>
      <c r="R2840" t="str">
        <f t="shared" si="223"/>
        <v>Em atraso</v>
      </c>
      <c r="S2840" s="5">
        <f t="shared" si="224"/>
        <v>1</v>
      </c>
    </row>
    <row r="2841" spans="1:19" x14ac:dyDescent="0.25">
      <c r="A2841">
        <v>2840</v>
      </c>
      <c r="B2841" s="1">
        <v>43862</v>
      </c>
      <c r="C2841" s="1">
        <v>43862</v>
      </c>
      <c r="D2841" s="1">
        <v>43868</v>
      </c>
      <c r="E2841" s="1">
        <v>43870</v>
      </c>
      <c r="F2841">
        <v>4</v>
      </c>
      <c r="G2841">
        <v>7</v>
      </c>
      <c r="H2841">
        <v>282</v>
      </c>
      <c r="I2841" s="6">
        <v>0</v>
      </c>
      <c r="J2841">
        <v>5</v>
      </c>
      <c r="K2841" t="str">
        <f>_xlfn.XLOOKUP(fCompras!F2841,dComprador!$A$2:$A$7,dComprador!$B$2:$B$7)</f>
        <v>Lira</v>
      </c>
      <c r="L2841" t="str">
        <f>_xlfn.XLOOKUP(J2841,dFornecedor!$A$2:$A$6,dFornecedor!$B$2:$B$6)</f>
        <v>Atlas</v>
      </c>
      <c r="M2841" t="str">
        <f>_xlfn.XLOOKUP(G2841,dMateriaPrima!$A$2:$A$12,dMateriaPrima!$B$2:$B$12)</f>
        <v>Poliéster</v>
      </c>
      <c r="N2841" s="2">
        <f>_xlfn.XLOOKUP(G2841,dMateriaPrima!$A$2:$A$12,dMateriaPrima!$C$2:$C$12)</f>
        <v>8</v>
      </c>
      <c r="O2841" s="3">
        <f t="shared" si="220"/>
        <v>2256</v>
      </c>
      <c r="P2841" s="4">
        <f t="shared" si="221"/>
        <v>0</v>
      </c>
      <c r="Q2841" s="3">
        <f t="shared" si="222"/>
        <v>2256</v>
      </c>
      <c r="R2841" t="str">
        <f t="shared" si="223"/>
        <v>Em atraso</v>
      </c>
      <c r="S2841" s="5">
        <f t="shared" si="224"/>
        <v>2</v>
      </c>
    </row>
    <row r="2842" spans="1:19" x14ac:dyDescent="0.25">
      <c r="A2842">
        <v>2841</v>
      </c>
      <c r="B2842" s="1">
        <v>43862</v>
      </c>
      <c r="C2842" s="1">
        <v>43869</v>
      </c>
      <c r="D2842" s="1">
        <v>43874</v>
      </c>
      <c r="E2842" s="1">
        <v>43877</v>
      </c>
      <c r="F2842">
        <v>4</v>
      </c>
      <c r="G2842">
        <v>7</v>
      </c>
      <c r="H2842">
        <v>178</v>
      </c>
      <c r="I2842" s="6">
        <v>0</v>
      </c>
      <c r="J2842">
        <v>5</v>
      </c>
      <c r="K2842" t="str">
        <f>_xlfn.XLOOKUP(fCompras!F2842,dComprador!$A$2:$A$7,dComprador!$B$2:$B$7)</f>
        <v>Lira</v>
      </c>
      <c r="L2842" t="str">
        <f>_xlfn.XLOOKUP(J2842,dFornecedor!$A$2:$A$6,dFornecedor!$B$2:$B$6)</f>
        <v>Atlas</v>
      </c>
      <c r="M2842" t="str">
        <f>_xlfn.XLOOKUP(G2842,dMateriaPrima!$A$2:$A$12,dMateriaPrima!$B$2:$B$12)</f>
        <v>Poliéster</v>
      </c>
      <c r="N2842" s="2">
        <f>_xlfn.XLOOKUP(G2842,dMateriaPrima!$A$2:$A$12,dMateriaPrima!$C$2:$C$12)</f>
        <v>8</v>
      </c>
      <c r="O2842" s="3">
        <f t="shared" si="220"/>
        <v>1424</v>
      </c>
      <c r="P2842" s="4">
        <f t="shared" si="221"/>
        <v>0</v>
      </c>
      <c r="Q2842" s="3">
        <f t="shared" si="222"/>
        <v>1424</v>
      </c>
      <c r="R2842" t="str">
        <f t="shared" si="223"/>
        <v>Em atraso</v>
      </c>
      <c r="S2842" s="5">
        <f t="shared" si="224"/>
        <v>3</v>
      </c>
    </row>
    <row r="2843" spans="1:19" x14ac:dyDescent="0.25">
      <c r="A2843">
        <v>2842</v>
      </c>
      <c r="B2843" s="1">
        <v>43862</v>
      </c>
      <c r="C2843" s="1">
        <v>43866</v>
      </c>
      <c r="D2843" s="1">
        <v>43870</v>
      </c>
      <c r="E2843" s="1">
        <v>43870</v>
      </c>
      <c r="F2843">
        <v>4</v>
      </c>
      <c r="G2843">
        <v>3</v>
      </c>
      <c r="H2843">
        <v>378</v>
      </c>
      <c r="I2843" s="6">
        <v>0</v>
      </c>
      <c r="J2843">
        <v>2</v>
      </c>
      <c r="K2843" t="str">
        <f>_xlfn.XLOOKUP(fCompras!F2843,dComprador!$A$2:$A$7,dComprador!$B$2:$B$7)</f>
        <v>Lira</v>
      </c>
      <c r="L2843" t="str">
        <f>_xlfn.XLOOKUP(J2843,dFornecedor!$A$2:$A$6,dFornecedor!$B$2:$B$6)</f>
        <v>Minerva</v>
      </c>
      <c r="M2843" t="str">
        <f>_xlfn.XLOOKUP(G2843,dMateriaPrima!$A$2:$A$12,dMateriaPrima!$B$2:$B$12)</f>
        <v>Barra Metal</v>
      </c>
      <c r="N2843" s="2">
        <f>_xlfn.XLOOKUP(G2843,dMateriaPrima!$A$2:$A$12,dMateriaPrima!$C$2:$C$12)</f>
        <v>565</v>
      </c>
      <c r="O2843" s="3">
        <f t="shared" si="220"/>
        <v>213570</v>
      </c>
      <c r="P2843" s="4">
        <f t="shared" si="221"/>
        <v>0</v>
      </c>
      <c r="Q2843" s="3">
        <f t="shared" si="222"/>
        <v>213570</v>
      </c>
      <c r="R2843" t="str">
        <f t="shared" si="223"/>
        <v>No prazo</v>
      </c>
      <c r="S2843" s="5">
        <f t="shared" si="224"/>
        <v>0</v>
      </c>
    </row>
    <row r="2844" spans="1:19" x14ac:dyDescent="0.25">
      <c r="A2844">
        <v>2843</v>
      </c>
      <c r="B2844" s="1">
        <v>43862</v>
      </c>
      <c r="C2844" s="1">
        <v>43862</v>
      </c>
      <c r="D2844" s="1">
        <v>43883</v>
      </c>
      <c r="E2844" s="1">
        <v>43884</v>
      </c>
      <c r="F2844">
        <v>1</v>
      </c>
      <c r="G2844">
        <v>8</v>
      </c>
      <c r="H2844">
        <v>495</v>
      </c>
      <c r="I2844" s="6">
        <v>0</v>
      </c>
      <c r="J2844">
        <v>4</v>
      </c>
      <c r="K2844" t="str">
        <f>_xlfn.XLOOKUP(fCompras!F2844,dComprador!$A$2:$A$7,dComprador!$B$2:$B$7)</f>
        <v>Alon</v>
      </c>
      <c r="L2844" t="str">
        <f>_xlfn.XLOOKUP(J2844,dFornecedor!$A$2:$A$6,dFornecedor!$B$2:$B$6)</f>
        <v>AlphaOmega</v>
      </c>
      <c r="M2844" t="str">
        <f>_xlfn.XLOOKUP(G2844,dMateriaPrima!$A$2:$A$12,dMateriaPrima!$B$2:$B$12)</f>
        <v>Cimento</v>
      </c>
      <c r="N2844" s="2">
        <f>_xlfn.XLOOKUP(G2844,dMateriaPrima!$A$2:$A$12,dMateriaPrima!$C$2:$C$12)</f>
        <v>23</v>
      </c>
      <c r="O2844" s="3">
        <f t="shared" si="220"/>
        <v>11385</v>
      </c>
      <c r="P2844" s="4">
        <f t="shared" si="221"/>
        <v>0</v>
      </c>
      <c r="Q2844" s="3">
        <f t="shared" si="222"/>
        <v>11385</v>
      </c>
      <c r="R2844" t="str">
        <f t="shared" si="223"/>
        <v>Em atraso</v>
      </c>
      <c r="S2844" s="5">
        <f t="shared" si="224"/>
        <v>1</v>
      </c>
    </row>
    <row r="2845" spans="1:19" x14ac:dyDescent="0.25">
      <c r="A2845">
        <v>2844</v>
      </c>
      <c r="B2845" s="1">
        <v>43863</v>
      </c>
      <c r="C2845" s="1">
        <v>43873</v>
      </c>
      <c r="D2845" s="1">
        <v>43893</v>
      </c>
      <c r="E2845" s="1">
        <v>43897</v>
      </c>
      <c r="F2845">
        <v>1</v>
      </c>
      <c r="G2845">
        <v>5</v>
      </c>
      <c r="H2845">
        <v>413</v>
      </c>
      <c r="I2845" s="6">
        <v>0</v>
      </c>
      <c r="J2845">
        <v>3</v>
      </c>
      <c r="K2845" t="str">
        <f>_xlfn.XLOOKUP(fCompras!F2845,dComprador!$A$2:$A$7,dComprador!$B$2:$B$7)</f>
        <v>Alon</v>
      </c>
      <c r="L2845" t="str">
        <f>_xlfn.XLOOKUP(J2845,dFornecedor!$A$2:$A$6,dFornecedor!$B$2:$B$6)</f>
        <v>StepUp</v>
      </c>
      <c r="M2845" t="str">
        <f>_xlfn.XLOOKUP(G2845,dMateriaPrima!$A$2:$A$12,dMateriaPrima!$B$2:$B$12)</f>
        <v>Areia</v>
      </c>
      <c r="N2845" s="2">
        <f>_xlfn.XLOOKUP(G2845,dMateriaPrima!$A$2:$A$12,dMateriaPrima!$C$2:$C$12)</f>
        <v>3.59</v>
      </c>
      <c r="O2845" s="3">
        <f t="shared" si="220"/>
        <v>1482.6699999999998</v>
      </c>
      <c r="P2845" s="4">
        <f t="shared" si="221"/>
        <v>0</v>
      </c>
      <c r="Q2845" s="3">
        <f t="shared" si="222"/>
        <v>1482.6699999999998</v>
      </c>
      <c r="R2845" t="str">
        <f t="shared" si="223"/>
        <v>Em atraso</v>
      </c>
      <c r="S2845" s="5">
        <f t="shared" si="224"/>
        <v>4</v>
      </c>
    </row>
    <row r="2846" spans="1:19" x14ac:dyDescent="0.25">
      <c r="A2846">
        <v>2845</v>
      </c>
      <c r="B2846" s="1">
        <v>43863</v>
      </c>
      <c r="C2846" s="1">
        <v>43863</v>
      </c>
      <c r="D2846" s="1">
        <v>43872</v>
      </c>
      <c r="E2846" s="1">
        <v>43871</v>
      </c>
      <c r="F2846">
        <v>4</v>
      </c>
      <c r="G2846">
        <v>8</v>
      </c>
      <c r="H2846">
        <v>102</v>
      </c>
      <c r="I2846" s="6">
        <v>0</v>
      </c>
      <c r="J2846">
        <v>4</v>
      </c>
      <c r="K2846" t="str">
        <f>_xlfn.XLOOKUP(fCompras!F2846,dComprador!$A$2:$A$7,dComprador!$B$2:$B$7)</f>
        <v>Lira</v>
      </c>
      <c r="L2846" t="str">
        <f>_xlfn.XLOOKUP(J2846,dFornecedor!$A$2:$A$6,dFornecedor!$B$2:$B$6)</f>
        <v>AlphaOmega</v>
      </c>
      <c r="M2846" t="str">
        <f>_xlfn.XLOOKUP(G2846,dMateriaPrima!$A$2:$A$12,dMateriaPrima!$B$2:$B$12)</f>
        <v>Cimento</v>
      </c>
      <c r="N2846" s="2">
        <f>_xlfn.XLOOKUP(G2846,dMateriaPrima!$A$2:$A$12,dMateriaPrima!$C$2:$C$12)</f>
        <v>23</v>
      </c>
      <c r="O2846" s="3">
        <f t="shared" si="220"/>
        <v>2346</v>
      </c>
      <c r="P2846" s="4">
        <f t="shared" si="221"/>
        <v>0</v>
      </c>
      <c r="Q2846" s="3">
        <f t="shared" si="222"/>
        <v>2346</v>
      </c>
      <c r="R2846" t="str">
        <f t="shared" si="223"/>
        <v>No prazo</v>
      </c>
      <c r="S2846" s="5">
        <f t="shared" si="224"/>
        <v>0</v>
      </c>
    </row>
    <row r="2847" spans="1:19" x14ac:dyDescent="0.25">
      <c r="A2847">
        <v>2846</v>
      </c>
      <c r="B2847" s="1">
        <v>43863</v>
      </c>
      <c r="C2847" s="1">
        <v>43870</v>
      </c>
      <c r="D2847" s="1">
        <v>43872</v>
      </c>
      <c r="E2847" s="1">
        <v>43872</v>
      </c>
      <c r="F2847">
        <v>4</v>
      </c>
      <c r="G2847">
        <v>11</v>
      </c>
      <c r="H2847">
        <v>62</v>
      </c>
      <c r="I2847" s="6">
        <v>0</v>
      </c>
      <c r="J2847">
        <v>1</v>
      </c>
      <c r="K2847" t="str">
        <f>_xlfn.XLOOKUP(fCompras!F2847,dComprador!$A$2:$A$7,dComprador!$B$2:$B$7)</f>
        <v>Lira</v>
      </c>
      <c r="L2847" t="str">
        <f>_xlfn.XLOOKUP(J2847,dFornecedor!$A$2:$A$6,dFornecedor!$B$2:$B$6)</f>
        <v>NorthShore</v>
      </c>
      <c r="M2847" t="str">
        <f>_xlfn.XLOOKUP(G2847,dMateriaPrima!$A$2:$A$12,dMateriaPrima!$B$2:$B$12)</f>
        <v>Papel</v>
      </c>
      <c r="N2847" s="2">
        <f>_xlfn.XLOOKUP(G2847,dMateriaPrima!$A$2:$A$12,dMateriaPrima!$C$2:$C$12)</f>
        <v>9</v>
      </c>
      <c r="O2847" s="3">
        <f t="shared" si="220"/>
        <v>558</v>
      </c>
      <c r="P2847" s="4">
        <f t="shared" si="221"/>
        <v>0</v>
      </c>
      <c r="Q2847" s="3">
        <f t="shared" si="222"/>
        <v>558</v>
      </c>
      <c r="R2847" t="str">
        <f t="shared" si="223"/>
        <v>No prazo</v>
      </c>
      <c r="S2847" s="5">
        <f t="shared" si="224"/>
        <v>0</v>
      </c>
    </row>
    <row r="2848" spans="1:19" x14ac:dyDescent="0.25">
      <c r="A2848">
        <v>2847</v>
      </c>
      <c r="B2848" s="1">
        <v>43863</v>
      </c>
      <c r="C2848" s="1">
        <v>43864</v>
      </c>
      <c r="D2848" s="1">
        <v>43877</v>
      </c>
      <c r="E2848" s="1">
        <v>43878</v>
      </c>
      <c r="F2848">
        <v>2</v>
      </c>
      <c r="G2848">
        <v>9</v>
      </c>
      <c r="H2848">
        <v>27</v>
      </c>
      <c r="I2848" s="6">
        <v>0</v>
      </c>
      <c r="J2848">
        <v>3</v>
      </c>
      <c r="K2848" t="str">
        <f>_xlfn.XLOOKUP(fCompras!F2848,dComprador!$A$2:$A$7,dComprador!$B$2:$B$7)</f>
        <v>João</v>
      </c>
      <c r="L2848" t="str">
        <f>_xlfn.XLOOKUP(J2848,dFornecedor!$A$2:$A$6,dFornecedor!$B$2:$B$6)</f>
        <v>StepUp</v>
      </c>
      <c r="M2848" t="str">
        <f>_xlfn.XLOOKUP(G2848,dMateriaPrima!$A$2:$A$12,dMateriaPrima!$B$2:$B$12)</f>
        <v>Couro</v>
      </c>
      <c r="N2848" s="2">
        <f>_xlfn.XLOOKUP(G2848,dMateriaPrima!$A$2:$A$12,dMateriaPrima!$C$2:$C$12)</f>
        <v>4.4000000000000004</v>
      </c>
      <c r="O2848" s="3">
        <f t="shared" si="220"/>
        <v>118.80000000000001</v>
      </c>
      <c r="P2848" s="4">
        <f t="shared" si="221"/>
        <v>0</v>
      </c>
      <c r="Q2848" s="3">
        <f t="shared" si="222"/>
        <v>118.80000000000001</v>
      </c>
      <c r="R2848" t="str">
        <f t="shared" si="223"/>
        <v>Em atraso</v>
      </c>
      <c r="S2848" s="5">
        <f t="shared" si="224"/>
        <v>1</v>
      </c>
    </row>
    <row r="2849" spans="1:19" x14ac:dyDescent="0.25">
      <c r="A2849">
        <v>2848</v>
      </c>
      <c r="B2849" s="1">
        <v>43863</v>
      </c>
      <c r="C2849" s="1">
        <v>43863</v>
      </c>
      <c r="D2849" s="1">
        <v>43881</v>
      </c>
      <c r="E2849" s="1">
        <v>43881</v>
      </c>
      <c r="F2849">
        <v>2</v>
      </c>
      <c r="G2849">
        <v>11</v>
      </c>
      <c r="H2849">
        <v>7</v>
      </c>
      <c r="I2849" s="6">
        <v>0</v>
      </c>
      <c r="J2849">
        <v>2</v>
      </c>
      <c r="K2849" t="str">
        <f>_xlfn.XLOOKUP(fCompras!F2849,dComprador!$A$2:$A$7,dComprador!$B$2:$B$7)</f>
        <v>João</v>
      </c>
      <c r="L2849" t="str">
        <f>_xlfn.XLOOKUP(J2849,dFornecedor!$A$2:$A$6,dFornecedor!$B$2:$B$6)</f>
        <v>Minerva</v>
      </c>
      <c r="M2849" t="str">
        <f>_xlfn.XLOOKUP(G2849,dMateriaPrima!$A$2:$A$12,dMateriaPrima!$B$2:$B$12)</f>
        <v>Papel</v>
      </c>
      <c r="N2849" s="2">
        <f>_xlfn.XLOOKUP(G2849,dMateriaPrima!$A$2:$A$12,dMateriaPrima!$C$2:$C$12)</f>
        <v>9</v>
      </c>
      <c r="O2849" s="3">
        <f t="shared" si="220"/>
        <v>63</v>
      </c>
      <c r="P2849" s="4">
        <f t="shared" si="221"/>
        <v>0</v>
      </c>
      <c r="Q2849" s="3">
        <f t="shared" si="222"/>
        <v>63</v>
      </c>
      <c r="R2849" t="str">
        <f t="shared" si="223"/>
        <v>No prazo</v>
      </c>
      <c r="S2849" s="5">
        <f t="shared" si="224"/>
        <v>0</v>
      </c>
    </row>
    <row r="2850" spans="1:19" x14ac:dyDescent="0.25">
      <c r="A2850">
        <v>2849</v>
      </c>
      <c r="B2850" s="1">
        <v>43863</v>
      </c>
      <c r="C2850" s="1">
        <v>43863</v>
      </c>
      <c r="D2850" s="1">
        <v>43894</v>
      </c>
      <c r="E2850" s="1">
        <v>43897</v>
      </c>
      <c r="F2850">
        <v>1</v>
      </c>
      <c r="G2850">
        <v>1</v>
      </c>
      <c r="H2850">
        <v>536</v>
      </c>
      <c r="I2850" s="6">
        <v>0</v>
      </c>
      <c r="J2850">
        <v>5</v>
      </c>
      <c r="K2850" t="str">
        <f>_xlfn.XLOOKUP(fCompras!F2850,dComprador!$A$2:$A$7,dComprador!$B$2:$B$7)</f>
        <v>Alon</v>
      </c>
      <c r="L2850" t="str">
        <f>_xlfn.XLOOKUP(J2850,dFornecedor!$A$2:$A$6,dFornecedor!$B$2:$B$6)</f>
        <v>Atlas</v>
      </c>
      <c r="M2850" t="str">
        <f>_xlfn.XLOOKUP(G2850,dMateriaPrima!$A$2:$A$12,dMateriaPrima!$B$2:$B$12)</f>
        <v>Tecido</v>
      </c>
      <c r="N2850" s="2">
        <f>_xlfn.XLOOKUP(G2850,dMateriaPrima!$A$2:$A$12,dMateriaPrima!$C$2:$C$12)</f>
        <v>18</v>
      </c>
      <c r="O2850" s="3">
        <f t="shared" si="220"/>
        <v>9648</v>
      </c>
      <c r="P2850" s="4">
        <f t="shared" si="221"/>
        <v>0</v>
      </c>
      <c r="Q2850" s="3">
        <f t="shared" si="222"/>
        <v>9648</v>
      </c>
      <c r="R2850" t="str">
        <f t="shared" si="223"/>
        <v>Em atraso</v>
      </c>
      <c r="S2850" s="5">
        <f t="shared" si="224"/>
        <v>3</v>
      </c>
    </row>
    <row r="2851" spans="1:19" x14ac:dyDescent="0.25">
      <c r="A2851">
        <v>2850</v>
      </c>
      <c r="B2851" s="1">
        <v>43863</v>
      </c>
      <c r="C2851" s="1">
        <v>43870</v>
      </c>
      <c r="D2851" s="1">
        <v>43895</v>
      </c>
      <c r="E2851" s="1">
        <v>43896</v>
      </c>
      <c r="F2851">
        <v>1</v>
      </c>
      <c r="G2851">
        <v>11</v>
      </c>
      <c r="H2851">
        <v>497</v>
      </c>
      <c r="I2851" s="6">
        <v>0</v>
      </c>
      <c r="J2851">
        <v>2</v>
      </c>
      <c r="K2851" t="str">
        <f>_xlfn.XLOOKUP(fCompras!F2851,dComprador!$A$2:$A$7,dComprador!$B$2:$B$7)</f>
        <v>Alon</v>
      </c>
      <c r="L2851" t="str">
        <f>_xlfn.XLOOKUP(J2851,dFornecedor!$A$2:$A$6,dFornecedor!$B$2:$B$6)</f>
        <v>Minerva</v>
      </c>
      <c r="M2851" t="str">
        <f>_xlfn.XLOOKUP(G2851,dMateriaPrima!$A$2:$A$12,dMateriaPrima!$B$2:$B$12)</f>
        <v>Papel</v>
      </c>
      <c r="N2851" s="2">
        <f>_xlfn.XLOOKUP(G2851,dMateriaPrima!$A$2:$A$12,dMateriaPrima!$C$2:$C$12)</f>
        <v>9</v>
      </c>
      <c r="O2851" s="3">
        <f t="shared" si="220"/>
        <v>4473</v>
      </c>
      <c r="P2851" s="4">
        <f t="shared" si="221"/>
        <v>0</v>
      </c>
      <c r="Q2851" s="3">
        <f t="shared" si="222"/>
        <v>4473</v>
      </c>
      <c r="R2851" t="str">
        <f t="shared" si="223"/>
        <v>Em atraso</v>
      </c>
      <c r="S2851" s="5">
        <f t="shared" si="224"/>
        <v>1</v>
      </c>
    </row>
    <row r="2852" spans="1:19" x14ac:dyDescent="0.25">
      <c r="A2852">
        <v>2851</v>
      </c>
      <c r="B2852" s="1">
        <v>43864</v>
      </c>
      <c r="C2852" s="1">
        <v>43869</v>
      </c>
      <c r="D2852" s="1">
        <v>43869</v>
      </c>
      <c r="E2852" s="1">
        <v>43873</v>
      </c>
      <c r="F2852">
        <v>4</v>
      </c>
      <c r="G2852">
        <v>7</v>
      </c>
      <c r="H2852">
        <v>50</v>
      </c>
      <c r="I2852" s="6">
        <v>0</v>
      </c>
      <c r="J2852">
        <v>3</v>
      </c>
      <c r="K2852" t="str">
        <f>_xlfn.XLOOKUP(fCompras!F2852,dComprador!$A$2:$A$7,dComprador!$B$2:$B$7)</f>
        <v>Lira</v>
      </c>
      <c r="L2852" t="str">
        <f>_xlfn.XLOOKUP(J2852,dFornecedor!$A$2:$A$6,dFornecedor!$B$2:$B$6)</f>
        <v>StepUp</v>
      </c>
      <c r="M2852" t="str">
        <f>_xlfn.XLOOKUP(G2852,dMateriaPrima!$A$2:$A$12,dMateriaPrima!$B$2:$B$12)</f>
        <v>Poliéster</v>
      </c>
      <c r="N2852" s="2">
        <f>_xlfn.XLOOKUP(G2852,dMateriaPrima!$A$2:$A$12,dMateriaPrima!$C$2:$C$12)</f>
        <v>8</v>
      </c>
      <c r="O2852" s="3">
        <f t="shared" si="220"/>
        <v>400</v>
      </c>
      <c r="P2852" s="4">
        <f t="shared" si="221"/>
        <v>0</v>
      </c>
      <c r="Q2852" s="3">
        <f t="shared" si="222"/>
        <v>400</v>
      </c>
      <c r="R2852" t="str">
        <f t="shared" si="223"/>
        <v>Em atraso</v>
      </c>
      <c r="S2852" s="5">
        <f t="shared" si="224"/>
        <v>4</v>
      </c>
    </row>
    <row r="2853" spans="1:19" x14ac:dyDescent="0.25">
      <c r="A2853">
        <v>2852</v>
      </c>
      <c r="B2853" s="1">
        <v>43864</v>
      </c>
      <c r="C2853" s="1">
        <v>43864</v>
      </c>
      <c r="D2853" s="1">
        <v>43873</v>
      </c>
      <c r="E2853" s="1">
        <v>43873</v>
      </c>
      <c r="F2853">
        <v>4</v>
      </c>
      <c r="G2853">
        <v>11</v>
      </c>
      <c r="H2853">
        <v>11</v>
      </c>
      <c r="I2853" s="6">
        <v>0.18</v>
      </c>
      <c r="J2853">
        <v>2</v>
      </c>
      <c r="K2853" t="str">
        <f>_xlfn.XLOOKUP(fCompras!F2853,dComprador!$A$2:$A$7,dComprador!$B$2:$B$7)</f>
        <v>Lira</v>
      </c>
      <c r="L2853" t="str">
        <f>_xlfn.XLOOKUP(J2853,dFornecedor!$A$2:$A$6,dFornecedor!$B$2:$B$6)</f>
        <v>Minerva</v>
      </c>
      <c r="M2853" t="str">
        <f>_xlfn.XLOOKUP(G2853,dMateriaPrima!$A$2:$A$12,dMateriaPrima!$B$2:$B$12)</f>
        <v>Papel</v>
      </c>
      <c r="N2853" s="2">
        <f>_xlfn.XLOOKUP(G2853,dMateriaPrima!$A$2:$A$12,dMateriaPrima!$C$2:$C$12)</f>
        <v>9</v>
      </c>
      <c r="O2853" s="3">
        <f t="shared" si="220"/>
        <v>99</v>
      </c>
      <c r="P2853" s="4">
        <f t="shared" si="221"/>
        <v>17.82</v>
      </c>
      <c r="Q2853" s="3">
        <f t="shared" si="222"/>
        <v>81.180000000000007</v>
      </c>
      <c r="R2853" t="str">
        <f t="shared" si="223"/>
        <v>No prazo</v>
      </c>
      <c r="S2853" s="5">
        <f t="shared" si="224"/>
        <v>0</v>
      </c>
    </row>
    <row r="2854" spans="1:19" x14ac:dyDescent="0.25">
      <c r="A2854">
        <v>2853</v>
      </c>
      <c r="B2854" s="1">
        <v>43864</v>
      </c>
      <c r="C2854" s="1">
        <v>43869</v>
      </c>
      <c r="D2854" s="1">
        <v>43871</v>
      </c>
      <c r="E2854" s="1">
        <v>43872</v>
      </c>
      <c r="F2854">
        <v>4</v>
      </c>
      <c r="G2854">
        <v>9</v>
      </c>
      <c r="H2854">
        <v>48</v>
      </c>
      <c r="I2854" s="6">
        <v>0</v>
      </c>
      <c r="J2854">
        <v>2</v>
      </c>
      <c r="K2854" t="str">
        <f>_xlfn.XLOOKUP(fCompras!F2854,dComprador!$A$2:$A$7,dComprador!$B$2:$B$7)</f>
        <v>Lira</v>
      </c>
      <c r="L2854" t="str">
        <f>_xlfn.XLOOKUP(J2854,dFornecedor!$A$2:$A$6,dFornecedor!$B$2:$B$6)</f>
        <v>Minerva</v>
      </c>
      <c r="M2854" t="str">
        <f>_xlfn.XLOOKUP(G2854,dMateriaPrima!$A$2:$A$12,dMateriaPrima!$B$2:$B$12)</f>
        <v>Couro</v>
      </c>
      <c r="N2854" s="2">
        <f>_xlfn.XLOOKUP(G2854,dMateriaPrima!$A$2:$A$12,dMateriaPrima!$C$2:$C$12)</f>
        <v>4.4000000000000004</v>
      </c>
      <c r="O2854" s="3">
        <f t="shared" si="220"/>
        <v>211.20000000000002</v>
      </c>
      <c r="P2854" s="4">
        <f t="shared" si="221"/>
        <v>0</v>
      </c>
      <c r="Q2854" s="3">
        <f t="shared" si="222"/>
        <v>211.20000000000002</v>
      </c>
      <c r="R2854" t="str">
        <f t="shared" si="223"/>
        <v>Em atraso</v>
      </c>
      <c r="S2854" s="5">
        <f t="shared" si="224"/>
        <v>1</v>
      </c>
    </row>
    <row r="2855" spans="1:19" x14ac:dyDescent="0.25">
      <c r="A2855">
        <v>2854</v>
      </c>
      <c r="B2855" s="1">
        <v>43864</v>
      </c>
      <c r="C2855" s="1">
        <v>43872</v>
      </c>
      <c r="D2855" s="1">
        <v>43874</v>
      </c>
      <c r="E2855" s="1">
        <v>43878</v>
      </c>
      <c r="F2855">
        <v>4</v>
      </c>
      <c r="G2855">
        <v>5</v>
      </c>
      <c r="H2855">
        <v>66</v>
      </c>
      <c r="I2855" s="6">
        <v>0</v>
      </c>
      <c r="J2855">
        <v>2</v>
      </c>
      <c r="K2855" t="str">
        <f>_xlfn.XLOOKUP(fCompras!F2855,dComprador!$A$2:$A$7,dComprador!$B$2:$B$7)</f>
        <v>Lira</v>
      </c>
      <c r="L2855" t="str">
        <f>_xlfn.XLOOKUP(J2855,dFornecedor!$A$2:$A$6,dFornecedor!$B$2:$B$6)</f>
        <v>Minerva</v>
      </c>
      <c r="M2855" t="str">
        <f>_xlfn.XLOOKUP(G2855,dMateriaPrima!$A$2:$A$12,dMateriaPrima!$B$2:$B$12)</f>
        <v>Areia</v>
      </c>
      <c r="N2855" s="2">
        <f>_xlfn.XLOOKUP(G2855,dMateriaPrima!$A$2:$A$12,dMateriaPrima!$C$2:$C$12)</f>
        <v>3.59</v>
      </c>
      <c r="O2855" s="3">
        <f t="shared" si="220"/>
        <v>236.94</v>
      </c>
      <c r="P2855" s="4">
        <f t="shared" si="221"/>
        <v>0</v>
      </c>
      <c r="Q2855" s="3">
        <f t="shared" si="222"/>
        <v>236.94</v>
      </c>
      <c r="R2855" t="str">
        <f t="shared" si="223"/>
        <v>Em atraso</v>
      </c>
      <c r="S2855" s="5">
        <f t="shared" si="224"/>
        <v>4</v>
      </c>
    </row>
    <row r="2856" spans="1:19" x14ac:dyDescent="0.25">
      <c r="A2856">
        <v>2855</v>
      </c>
      <c r="B2856" s="1">
        <v>43864</v>
      </c>
      <c r="C2856" s="1">
        <v>43870</v>
      </c>
      <c r="D2856" s="1">
        <v>43871</v>
      </c>
      <c r="E2856" s="1">
        <v>43873</v>
      </c>
      <c r="F2856">
        <v>4</v>
      </c>
      <c r="G2856">
        <v>4</v>
      </c>
      <c r="H2856">
        <v>19</v>
      </c>
      <c r="I2856" s="6">
        <v>0</v>
      </c>
      <c r="J2856">
        <v>1</v>
      </c>
      <c r="K2856" t="str">
        <f>_xlfn.XLOOKUP(fCompras!F2856,dComprador!$A$2:$A$7,dComprador!$B$2:$B$7)</f>
        <v>Lira</v>
      </c>
      <c r="L2856" t="str">
        <f>_xlfn.XLOOKUP(J2856,dFornecedor!$A$2:$A$6,dFornecedor!$B$2:$B$6)</f>
        <v>NorthShore</v>
      </c>
      <c r="M2856" t="str">
        <f>_xlfn.XLOOKUP(G2856,dMateriaPrima!$A$2:$A$12,dMateriaPrima!$B$2:$B$12)</f>
        <v>Madeira</v>
      </c>
      <c r="N2856" s="2">
        <f>_xlfn.XLOOKUP(G2856,dMateriaPrima!$A$2:$A$12,dMateriaPrima!$C$2:$C$12)</f>
        <v>168</v>
      </c>
      <c r="O2856" s="3">
        <f t="shared" si="220"/>
        <v>3192</v>
      </c>
      <c r="P2856" s="4">
        <f t="shared" si="221"/>
        <v>0</v>
      </c>
      <c r="Q2856" s="3">
        <f t="shared" si="222"/>
        <v>3192</v>
      </c>
      <c r="R2856" t="str">
        <f t="shared" si="223"/>
        <v>Em atraso</v>
      </c>
      <c r="S2856" s="5">
        <f t="shared" si="224"/>
        <v>2</v>
      </c>
    </row>
    <row r="2857" spans="1:19" x14ac:dyDescent="0.25">
      <c r="A2857">
        <v>2856</v>
      </c>
      <c r="B2857" s="1">
        <v>43864</v>
      </c>
      <c r="C2857" s="1">
        <v>43864</v>
      </c>
      <c r="D2857" s="1">
        <v>43874</v>
      </c>
      <c r="E2857" s="1">
        <v>43879</v>
      </c>
      <c r="F2857">
        <v>4</v>
      </c>
      <c r="G2857">
        <v>9</v>
      </c>
      <c r="H2857">
        <v>533</v>
      </c>
      <c r="I2857" s="6">
        <v>0</v>
      </c>
      <c r="J2857">
        <v>4</v>
      </c>
      <c r="K2857" t="str">
        <f>_xlfn.XLOOKUP(fCompras!F2857,dComprador!$A$2:$A$7,dComprador!$B$2:$B$7)</f>
        <v>Lira</v>
      </c>
      <c r="L2857" t="str">
        <f>_xlfn.XLOOKUP(J2857,dFornecedor!$A$2:$A$6,dFornecedor!$B$2:$B$6)</f>
        <v>AlphaOmega</v>
      </c>
      <c r="M2857" t="str">
        <f>_xlfn.XLOOKUP(G2857,dMateriaPrima!$A$2:$A$12,dMateriaPrima!$B$2:$B$12)</f>
        <v>Couro</v>
      </c>
      <c r="N2857" s="2">
        <f>_xlfn.XLOOKUP(G2857,dMateriaPrima!$A$2:$A$12,dMateriaPrima!$C$2:$C$12)</f>
        <v>4.4000000000000004</v>
      </c>
      <c r="O2857" s="3">
        <f t="shared" si="220"/>
        <v>2345.2000000000003</v>
      </c>
      <c r="P2857" s="4">
        <f t="shared" si="221"/>
        <v>0</v>
      </c>
      <c r="Q2857" s="3">
        <f t="shared" si="222"/>
        <v>2345.2000000000003</v>
      </c>
      <c r="R2857" t="str">
        <f t="shared" si="223"/>
        <v>Em atraso</v>
      </c>
      <c r="S2857" s="5">
        <f t="shared" si="224"/>
        <v>5</v>
      </c>
    </row>
    <row r="2858" spans="1:19" x14ac:dyDescent="0.25">
      <c r="A2858">
        <v>2857</v>
      </c>
      <c r="B2858" s="1">
        <v>43864</v>
      </c>
      <c r="C2858" s="1">
        <v>43872</v>
      </c>
      <c r="D2858" s="1">
        <v>43872</v>
      </c>
      <c r="E2858" s="1">
        <v>43880</v>
      </c>
      <c r="F2858">
        <v>4</v>
      </c>
      <c r="G2858">
        <v>5</v>
      </c>
      <c r="H2858">
        <v>227</v>
      </c>
      <c r="I2858" s="6">
        <v>0</v>
      </c>
      <c r="J2858">
        <v>1</v>
      </c>
      <c r="K2858" t="str">
        <f>_xlfn.XLOOKUP(fCompras!F2858,dComprador!$A$2:$A$7,dComprador!$B$2:$B$7)</f>
        <v>Lira</v>
      </c>
      <c r="L2858" t="str">
        <f>_xlfn.XLOOKUP(J2858,dFornecedor!$A$2:$A$6,dFornecedor!$B$2:$B$6)</f>
        <v>NorthShore</v>
      </c>
      <c r="M2858" t="str">
        <f>_xlfn.XLOOKUP(G2858,dMateriaPrima!$A$2:$A$12,dMateriaPrima!$B$2:$B$12)</f>
        <v>Areia</v>
      </c>
      <c r="N2858" s="2">
        <f>_xlfn.XLOOKUP(G2858,dMateriaPrima!$A$2:$A$12,dMateriaPrima!$C$2:$C$12)</f>
        <v>3.59</v>
      </c>
      <c r="O2858" s="3">
        <f t="shared" si="220"/>
        <v>814.93</v>
      </c>
      <c r="P2858" s="4">
        <f t="shared" si="221"/>
        <v>0</v>
      </c>
      <c r="Q2858" s="3">
        <f t="shared" si="222"/>
        <v>814.93</v>
      </c>
      <c r="R2858" t="str">
        <f t="shared" si="223"/>
        <v>Em atraso</v>
      </c>
      <c r="S2858" s="5">
        <f t="shared" si="224"/>
        <v>8</v>
      </c>
    </row>
    <row r="2859" spans="1:19" x14ac:dyDescent="0.25">
      <c r="A2859">
        <v>2858</v>
      </c>
      <c r="B2859" s="1">
        <v>43864</v>
      </c>
      <c r="C2859" s="1">
        <v>43864</v>
      </c>
      <c r="D2859" s="1">
        <v>43871</v>
      </c>
      <c r="E2859" s="1">
        <v>43873</v>
      </c>
      <c r="F2859">
        <v>4</v>
      </c>
      <c r="G2859">
        <v>9</v>
      </c>
      <c r="H2859">
        <v>289</v>
      </c>
      <c r="I2859" s="6">
        <v>0</v>
      </c>
      <c r="J2859">
        <v>4</v>
      </c>
      <c r="K2859" t="str">
        <f>_xlfn.XLOOKUP(fCompras!F2859,dComprador!$A$2:$A$7,dComprador!$B$2:$B$7)</f>
        <v>Lira</v>
      </c>
      <c r="L2859" t="str">
        <f>_xlfn.XLOOKUP(J2859,dFornecedor!$A$2:$A$6,dFornecedor!$B$2:$B$6)</f>
        <v>AlphaOmega</v>
      </c>
      <c r="M2859" t="str">
        <f>_xlfn.XLOOKUP(G2859,dMateriaPrima!$A$2:$A$12,dMateriaPrima!$B$2:$B$12)</f>
        <v>Couro</v>
      </c>
      <c r="N2859" s="2">
        <f>_xlfn.XLOOKUP(G2859,dMateriaPrima!$A$2:$A$12,dMateriaPrima!$C$2:$C$12)</f>
        <v>4.4000000000000004</v>
      </c>
      <c r="O2859" s="3">
        <f t="shared" si="220"/>
        <v>1271.6000000000001</v>
      </c>
      <c r="P2859" s="4">
        <f t="shared" si="221"/>
        <v>0</v>
      </c>
      <c r="Q2859" s="3">
        <f t="shared" si="222"/>
        <v>1271.6000000000001</v>
      </c>
      <c r="R2859" t="str">
        <f t="shared" si="223"/>
        <v>Em atraso</v>
      </c>
      <c r="S2859" s="5">
        <f t="shared" si="224"/>
        <v>2</v>
      </c>
    </row>
    <row r="2860" spans="1:19" x14ac:dyDescent="0.25">
      <c r="A2860">
        <v>2859</v>
      </c>
      <c r="B2860" s="1">
        <v>43864</v>
      </c>
      <c r="C2860" s="1">
        <v>43872</v>
      </c>
      <c r="D2860" s="1">
        <v>43876</v>
      </c>
      <c r="E2860" s="1">
        <v>43879</v>
      </c>
      <c r="F2860">
        <v>4</v>
      </c>
      <c r="G2860">
        <v>5</v>
      </c>
      <c r="H2860">
        <v>601</v>
      </c>
      <c r="I2860" s="6">
        <v>0</v>
      </c>
      <c r="J2860">
        <v>2</v>
      </c>
      <c r="K2860" t="str">
        <f>_xlfn.XLOOKUP(fCompras!F2860,dComprador!$A$2:$A$7,dComprador!$B$2:$B$7)</f>
        <v>Lira</v>
      </c>
      <c r="L2860" t="str">
        <f>_xlfn.XLOOKUP(J2860,dFornecedor!$A$2:$A$6,dFornecedor!$B$2:$B$6)</f>
        <v>Minerva</v>
      </c>
      <c r="M2860" t="str">
        <f>_xlfn.XLOOKUP(G2860,dMateriaPrima!$A$2:$A$12,dMateriaPrima!$B$2:$B$12)</f>
        <v>Areia</v>
      </c>
      <c r="N2860" s="2">
        <f>_xlfn.XLOOKUP(G2860,dMateriaPrima!$A$2:$A$12,dMateriaPrima!$C$2:$C$12)</f>
        <v>3.59</v>
      </c>
      <c r="O2860" s="3">
        <f t="shared" si="220"/>
        <v>2157.5899999999997</v>
      </c>
      <c r="P2860" s="4">
        <f t="shared" si="221"/>
        <v>0</v>
      </c>
      <c r="Q2860" s="3">
        <f t="shared" si="222"/>
        <v>2157.5899999999997</v>
      </c>
      <c r="R2860" t="str">
        <f t="shared" si="223"/>
        <v>Em atraso</v>
      </c>
      <c r="S2860" s="5">
        <f t="shared" si="224"/>
        <v>3</v>
      </c>
    </row>
    <row r="2861" spans="1:19" x14ac:dyDescent="0.25">
      <c r="A2861">
        <v>2860</v>
      </c>
      <c r="B2861" s="1">
        <v>43864</v>
      </c>
      <c r="C2861" s="1">
        <v>43867</v>
      </c>
      <c r="D2861" s="1">
        <v>43879</v>
      </c>
      <c r="E2861" s="1">
        <v>43882</v>
      </c>
      <c r="F2861">
        <v>1</v>
      </c>
      <c r="G2861">
        <v>9</v>
      </c>
      <c r="H2861">
        <v>207</v>
      </c>
      <c r="I2861" s="6">
        <v>0</v>
      </c>
      <c r="J2861">
        <v>2</v>
      </c>
      <c r="K2861" t="str">
        <f>_xlfn.XLOOKUP(fCompras!F2861,dComprador!$A$2:$A$7,dComprador!$B$2:$B$7)</f>
        <v>Alon</v>
      </c>
      <c r="L2861" t="str">
        <f>_xlfn.XLOOKUP(J2861,dFornecedor!$A$2:$A$6,dFornecedor!$B$2:$B$6)</f>
        <v>Minerva</v>
      </c>
      <c r="M2861" t="str">
        <f>_xlfn.XLOOKUP(G2861,dMateriaPrima!$A$2:$A$12,dMateriaPrima!$B$2:$B$12)</f>
        <v>Couro</v>
      </c>
      <c r="N2861" s="2">
        <f>_xlfn.XLOOKUP(G2861,dMateriaPrima!$A$2:$A$12,dMateriaPrima!$C$2:$C$12)</f>
        <v>4.4000000000000004</v>
      </c>
      <c r="O2861" s="3">
        <f t="shared" si="220"/>
        <v>910.80000000000007</v>
      </c>
      <c r="P2861" s="4">
        <f t="shared" si="221"/>
        <v>0</v>
      </c>
      <c r="Q2861" s="3">
        <f t="shared" si="222"/>
        <v>910.80000000000007</v>
      </c>
      <c r="R2861" t="str">
        <f t="shared" si="223"/>
        <v>Em atraso</v>
      </c>
      <c r="S2861" s="5">
        <f t="shared" si="224"/>
        <v>3</v>
      </c>
    </row>
    <row r="2862" spans="1:19" x14ac:dyDescent="0.25">
      <c r="A2862">
        <v>2861</v>
      </c>
      <c r="B2862" s="1">
        <v>43864</v>
      </c>
      <c r="C2862" s="1">
        <v>43864</v>
      </c>
      <c r="D2862" s="1">
        <v>43884</v>
      </c>
      <c r="E2862" s="1">
        <v>43885</v>
      </c>
      <c r="F2862">
        <v>1</v>
      </c>
      <c r="G2862">
        <v>5</v>
      </c>
      <c r="H2862">
        <v>35</v>
      </c>
      <c r="I2862" s="6">
        <v>0</v>
      </c>
      <c r="J2862">
        <v>2</v>
      </c>
      <c r="K2862" t="str">
        <f>_xlfn.XLOOKUP(fCompras!F2862,dComprador!$A$2:$A$7,dComprador!$B$2:$B$7)</f>
        <v>Alon</v>
      </c>
      <c r="L2862" t="str">
        <f>_xlfn.XLOOKUP(J2862,dFornecedor!$A$2:$A$6,dFornecedor!$B$2:$B$6)</f>
        <v>Minerva</v>
      </c>
      <c r="M2862" t="str">
        <f>_xlfn.XLOOKUP(G2862,dMateriaPrima!$A$2:$A$12,dMateriaPrima!$B$2:$B$12)</f>
        <v>Areia</v>
      </c>
      <c r="N2862" s="2">
        <f>_xlfn.XLOOKUP(G2862,dMateriaPrima!$A$2:$A$12,dMateriaPrima!$C$2:$C$12)</f>
        <v>3.59</v>
      </c>
      <c r="O2862" s="3">
        <f t="shared" si="220"/>
        <v>125.64999999999999</v>
      </c>
      <c r="P2862" s="4">
        <f t="shared" si="221"/>
        <v>0</v>
      </c>
      <c r="Q2862" s="3">
        <f t="shared" si="222"/>
        <v>125.64999999999999</v>
      </c>
      <c r="R2862" t="str">
        <f t="shared" si="223"/>
        <v>Em atraso</v>
      </c>
      <c r="S2862" s="5">
        <f t="shared" si="224"/>
        <v>1</v>
      </c>
    </row>
    <row r="2863" spans="1:19" x14ac:dyDescent="0.25">
      <c r="A2863">
        <v>2862</v>
      </c>
      <c r="B2863" s="1">
        <v>43864</v>
      </c>
      <c r="C2863" s="1">
        <v>43864</v>
      </c>
      <c r="D2863" s="1">
        <v>43879</v>
      </c>
      <c r="E2863" s="1">
        <v>43880</v>
      </c>
      <c r="F2863">
        <v>1</v>
      </c>
      <c r="G2863">
        <v>1</v>
      </c>
      <c r="H2863">
        <v>129</v>
      </c>
      <c r="I2863" s="6">
        <v>0</v>
      </c>
      <c r="J2863">
        <v>5</v>
      </c>
      <c r="K2863" t="str">
        <f>_xlfn.XLOOKUP(fCompras!F2863,dComprador!$A$2:$A$7,dComprador!$B$2:$B$7)</f>
        <v>Alon</v>
      </c>
      <c r="L2863" t="str">
        <f>_xlfn.XLOOKUP(J2863,dFornecedor!$A$2:$A$6,dFornecedor!$B$2:$B$6)</f>
        <v>Atlas</v>
      </c>
      <c r="M2863" t="str">
        <f>_xlfn.XLOOKUP(G2863,dMateriaPrima!$A$2:$A$12,dMateriaPrima!$B$2:$B$12)</f>
        <v>Tecido</v>
      </c>
      <c r="N2863" s="2">
        <f>_xlfn.XLOOKUP(G2863,dMateriaPrima!$A$2:$A$12,dMateriaPrima!$C$2:$C$12)</f>
        <v>18</v>
      </c>
      <c r="O2863" s="3">
        <f t="shared" si="220"/>
        <v>2322</v>
      </c>
      <c r="P2863" s="4">
        <f t="shared" si="221"/>
        <v>0</v>
      </c>
      <c r="Q2863" s="3">
        <f t="shared" si="222"/>
        <v>2322</v>
      </c>
      <c r="R2863" t="str">
        <f t="shared" si="223"/>
        <v>Em atraso</v>
      </c>
      <c r="S2863" s="5">
        <f t="shared" si="224"/>
        <v>1</v>
      </c>
    </row>
    <row r="2864" spans="1:19" x14ac:dyDescent="0.25">
      <c r="A2864">
        <v>2863</v>
      </c>
      <c r="B2864" s="1">
        <v>43864</v>
      </c>
      <c r="C2864" s="1">
        <v>43873</v>
      </c>
      <c r="D2864" s="1">
        <v>43876</v>
      </c>
      <c r="E2864" s="1">
        <v>43880</v>
      </c>
      <c r="F2864">
        <v>2</v>
      </c>
      <c r="G2864">
        <v>8</v>
      </c>
      <c r="H2864">
        <v>611</v>
      </c>
      <c r="I2864" s="6">
        <v>0</v>
      </c>
      <c r="J2864">
        <v>3</v>
      </c>
      <c r="K2864" t="str">
        <f>_xlfn.XLOOKUP(fCompras!F2864,dComprador!$A$2:$A$7,dComprador!$B$2:$B$7)</f>
        <v>João</v>
      </c>
      <c r="L2864" t="str">
        <f>_xlfn.XLOOKUP(J2864,dFornecedor!$A$2:$A$6,dFornecedor!$B$2:$B$6)</f>
        <v>StepUp</v>
      </c>
      <c r="M2864" t="str">
        <f>_xlfn.XLOOKUP(G2864,dMateriaPrima!$A$2:$A$12,dMateriaPrima!$B$2:$B$12)</f>
        <v>Cimento</v>
      </c>
      <c r="N2864" s="2">
        <f>_xlfn.XLOOKUP(G2864,dMateriaPrima!$A$2:$A$12,dMateriaPrima!$C$2:$C$12)</f>
        <v>23</v>
      </c>
      <c r="O2864" s="3">
        <f t="shared" si="220"/>
        <v>14053</v>
      </c>
      <c r="P2864" s="4">
        <f t="shared" si="221"/>
        <v>0</v>
      </c>
      <c r="Q2864" s="3">
        <f t="shared" si="222"/>
        <v>14053</v>
      </c>
      <c r="R2864" t="str">
        <f t="shared" si="223"/>
        <v>Em atraso</v>
      </c>
      <c r="S2864" s="5">
        <f t="shared" si="224"/>
        <v>4</v>
      </c>
    </row>
    <row r="2865" spans="1:19" x14ac:dyDescent="0.25">
      <c r="A2865">
        <v>2864</v>
      </c>
      <c r="B2865" s="1">
        <v>43864</v>
      </c>
      <c r="C2865" s="1">
        <v>43874</v>
      </c>
      <c r="D2865" s="1">
        <v>43881</v>
      </c>
      <c r="E2865" s="1">
        <v>43882</v>
      </c>
      <c r="F2865">
        <v>1</v>
      </c>
      <c r="G2865">
        <v>9</v>
      </c>
      <c r="H2865">
        <v>133</v>
      </c>
      <c r="I2865" s="6">
        <v>0</v>
      </c>
      <c r="J2865">
        <v>1</v>
      </c>
      <c r="K2865" t="str">
        <f>_xlfn.XLOOKUP(fCompras!F2865,dComprador!$A$2:$A$7,dComprador!$B$2:$B$7)</f>
        <v>Alon</v>
      </c>
      <c r="L2865" t="str">
        <f>_xlfn.XLOOKUP(J2865,dFornecedor!$A$2:$A$6,dFornecedor!$B$2:$B$6)</f>
        <v>NorthShore</v>
      </c>
      <c r="M2865" t="str">
        <f>_xlfn.XLOOKUP(G2865,dMateriaPrima!$A$2:$A$12,dMateriaPrima!$B$2:$B$12)</f>
        <v>Couro</v>
      </c>
      <c r="N2865" s="2">
        <f>_xlfn.XLOOKUP(G2865,dMateriaPrima!$A$2:$A$12,dMateriaPrima!$C$2:$C$12)</f>
        <v>4.4000000000000004</v>
      </c>
      <c r="O2865" s="3">
        <f t="shared" si="220"/>
        <v>585.20000000000005</v>
      </c>
      <c r="P2865" s="4">
        <f t="shared" si="221"/>
        <v>0</v>
      </c>
      <c r="Q2865" s="3">
        <f t="shared" si="222"/>
        <v>585.20000000000005</v>
      </c>
      <c r="R2865" t="str">
        <f t="shared" si="223"/>
        <v>Em atraso</v>
      </c>
      <c r="S2865" s="5">
        <f t="shared" si="224"/>
        <v>1</v>
      </c>
    </row>
    <row r="2866" spans="1:19" x14ac:dyDescent="0.25">
      <c r="A2866">
        <v>2865</v>
      </c>
      <c r="B2866" s="1">
        <v>43864</v>
      </c>
      <c r="C2866" s="1">
        <v>43867</v>
      </c>
      <c r="D2866" s="1">
        <v>43879</v>
      </c>
      <c r="E2866" s="1">
        <v>43881</v>
      </c>
      <c r="F2866">
        <v>2</v>
      </c>
      <c r="G2866">
        <v>1</v>
      </c>
      <c r="H2866">
        <v>103</v>
      </c>
      <c r="I2866" s="6">
        <v>0</v>
      </c>
      <c r="J2866">
        <v>5</v>
      </c>
      <c r="K2866" t="str">
        <f>_xlfn.XLOOKUP(fCompras!F2866,dComprador!$A$2:$A$7,dComprador!$B$2:$B$7)</f>
        <v>João</v>
      </c>
      <c r="L2866" t="str">
        <f>_xlfn.XLOOKUP(J2866,dFornecedor!$A$2:$A$6,dFornecedor!$B$2:$B$6)</f>
        <v>Atlas</v>
      </c>
      <c r="M2866" t="str">
        <f>_xlfn.XLOOKUP(G2866,dMateriaPrima!$A$2:$A$12,dMateriaPrima!$B$2:$B$12)</f>
        <v>Tecido</v>
      </c>
      <c r="N2866" s="2">
        <f>_xlfn.XLOOKUP(G2866,dMateriaPrima!$A$2:$A$12,dMateriaPrima!$C$2:$C$12)</f>
        <v>18</v>
      </c>
      <c r="O2866" s="3">
        <f t="shared" si="220"/>
        <v>1854</v>
      </c>
      <c r="P2866" s="4">
        <f t="shared" si="221"/>
        <v>0</v>
      </c>
      <c r="Q2866" s="3">
        <f t="shared" si="222"/>
        <v>1854</v>
      </c>
      <c r="R2866" t="str">
        <f t="shared" si="223"/>
        <v>Em atraso</v>
      </c>
      <c r="S2866" s="5">
        <f t="shared" si="224"/>
        <v>2</v>
      </c>
    </row>
    <row r="2867" spans="1:19" x14ac:dyDescent="0.25">
      <c r="A2867">
        <v>2866</v>
      </c>
      <c r="B2867" s="1">
        <v>43864</v>
      </c>
      <c r="C2867" s="1">
        <v>43872</v>
      </c>
      <c r="D2867" s="1">
        <v>43893</v>
      </c>
      <c r="E2867" s="1">
        <v>43893</v>
      </c>
      <c r="F2867">
        <v>1</v>
      </c>
      <c r="G2867">
        <v>4</v>
      </c>
      <c r="H2867">
        <v>29</v>
      </c>
      <c r="I2867" s="6">
        <v>0</v>
      </c>
      <c r="J2867">
        <v>3</v>
      </c>
      <c r="K2867" t="str">
        <f>_xlfn.XLOOKUP(fCompras!F2867,dComprador!$A$2:$A$7,dComprador!$B$2:$B$7)</f>
        <v>Alon</v>
      </c>
      <c r="L2867" t="str">
        <f>_xlfn.XLOOKUP(J2867,dFornecedor!$A$2:$A$6,dFornecedor!$B$2:$B$6)</f>
        <v>StepUp</v>
      </c>
      <c r="M2867" t="str">
        <f>_xlfn.XLOOKUP(G2867,dMateriaPrima!$A$2:$A$12,dMateriaPrima!$B$2:$B$12)</f>
        <v>Madeira</v>
      </c>
      <c r="N2867" s="2">
        <f>_xlfn.XLOOKUP(G2867,dMateriaPrima!$A$2:$A$12,dMateriaPrima!$C$2:$C$12)</f>
        <v>168</v>
      </c>
      <c r="O2867" s="3">
        <f t="shared" si="220"/>
        <v>4872</v>
      </c>
      <c r="P2867" s="4">
        <f t="shared" si="221"/>
        <v>0</v>
      </c>
      <c r="Q2867" s="3">
        <f t="shared" si="222"/>
        <v>4872</v>
      </c>
      <c r="R2867" t="str">
        <f t="shared" si="223"/>
        <v>No prazo</v>
      </c>
      <c r="S2867" s="5">
        <f t="shared" si="224"/>
        <v>0</v>
      </c>
    </row>
    <row r="2868" spans="1:19" x14ac:dyDescent="0.25">
      <c r="A2868">
        <v>2867</v>
      </c>
      <c r="B2868" s="1">
        <v>43864</v>
      </c>
      <c r="C2868" s="1">
        <v>43865</v>
      </c>
      <c r="D2868" s="1">
        <v>43898</v>
      </c>
      <c r="E2868" s="1">
        <v>43899</v>
      </c>
      <c r="F2868">
        <v>1</v>
      </c>
      <c r="G2868">
        <v>8</v>
      </c>
      <c r="H2868">
        <v>40</v>
      </c>
      <c r="I2868" s="6">
        <v>0</v>
      </c>
      <c r="J2868">
        <v>3</v>
      </c>
      <c r="K2868" t="str">
        <f>_xlfn.XLOOKUP(fCompras!F2868,dComprador!$A$2:$A$7,dComprador!$B$2:$B$7)</f>
        <v>Alon</v>
      </c>
      <c r="L2868" t="str">
        <f>_xlfn.XLOOKUP(J2868,dFornecedor!$A$2:$A$6,dFornecedor!$B$2:$B$6)</f>
        <v>StepUp</v>
      </c>
      <c r="M2868" t="str">
        <f>_xlfn.XLOOKUP(G2868,dMateriaPrima!$A$2:$A$12,dMateriaPrima!$B$2:$B$12)</f>
        <v>Cimento</v>
      </c>
      <c r="N2868" s="2">
        <f>_xlfn.XLOOKUP(G2868,dMateriaPrima!$A$2:$A$12,dMateriaPrima!$C$2:$C$12)</f>
        <v>23</v>
      </c>
      <c r="O2868" s="3">
        <f t="shared" si="220"/>
        <v>920</v>
      </c>
      <c r="P2868" s="4">
        <f t="shared" si="221"/>
        <v>0</v>
      </c>
      <c r="Q2868" s="3">
        <f t="shared" si="222"/>
        <v>920</v>
      </c>
      <c r="R2868" t="str">
        <f t="shared" si="223"/>
        <v>Em atraso</v>
      </c>
      <c r="S2868" s="5">
        <f t="shared" si="224"/>
        <v>1</v>
      </c>
    </row>
    <row r="2869" spans="1:19" x14ac:dyDescent="0.25">
      <c r="A2869">
        <v>2868</v>
      </c>
      <c r="B2869" s="1">
        <v>43864</v>
      </c>
      <c r="C2869" s="1">
        <v>43868</v>
      </c>
      <c r="D2869" s="1">
        <v>43885</v>
      </c>
      <c r="E2869" s="1">
        <v>43885</v>
      </c>
      <c r="F2869">
        <v>1</v>
      </c>
      <c r="G2869">
        <v>3</v>
      </c>
      <c r="H2869">
        <v>303</v>
      </c>
      <c r="I2869" s="6">
        <v>0</v>
      </c>
      <c r="J2869">
        <v>2</v>
      </c>
      <c r="K2869" t="str">
        <f>_xlfn.XLOOKUP(fCompras!F2869,dComprador!$A$2:$A$7,dComprador!$B$2:$B$7)</f>
        <v>Alon</v>
      </c>
      <c r="L2869" t="str">
        <f>_xlfn.XLOOKUP(J2869,dFornecedor!$A$2:$A$6,dFornecedor!$B$2:$B$6)</f>
        <v>Minerva</v>
      </c>
      <c r="M2869" t="str">
        <f>_xlfn.XLOOKUP(G2869,dMateriaPrima!$A$2:$A$12,dMateriaPrima!$B$2:$B$12)</f>
        <v>Barra Metal</v>
      </c>
      <c r="N2869" s="2">
        <f>_xlfn.XLOOKUP(G2869,dMateriaPrima!$A$2:$A$12,dMateriaPrima!$C$2:$C$12)</f>
        <v>565</v>
      </c>
      <c r="O2869" s="3">
        <f t="shared" si="220"/>
        <v>171195</v>
      </c>
      <c r="P2869" s="4">
        <f t="shared" si="221"/>
        <v>0</v>
      </c>
      <c r="Q2869" s="3">
        <f t="shared" si="222"/>
        <v>171195</v>
      </c>
      <c r="R2869" t="str">
        <f t="shared" si="223"/>
        <v>No prazo</v>
      </c>
      <c r="S2869" s="5">
        <f t="shared" si="224"/>
        <v>0</v>
      </c>
    </row>
    <row r="2870" spans="1:19" x14ac:dyDescent="0.25">
      <c r="A2870">
        <v>2869</v>
      </c>
      <c r="B2870" s="1">
        <v>43864</v>
      </c>
      <c r="C2870" s="1">
        <v>43871</v>
      </c>
      <c r="D2870" s="1">
        <v>43887</v>
      </c>
      <c r="E2870" s="1">
        <v>43891</v>
      </c>
      <c r="F2870">
        <v>1</v>
      </c>
      <c r="G2870">
        <v>6</v>
      </c>
      <c r="H2870">
        <v>226</v>
      </c>
      <c r="I2870" s="6">
        <v>0</v>
      </c>
      <c r="J2870">
        <v>2</v>
      </c>
      <c r="K2870" t="str">
        <f>_xlfn.XLOOKUP(fCompras!F2870,dComprador!$A$2:$A$7,dComprador!$B$2:$B$7)</f>
        <v>Alon</v>
      </c>
      <c r="L2870" t="str">
        <f>_xlfn.XLOOKUP(J2870,dFornecedor!$A$2:$A$6,dFornecedor!$B$2:$B$6)</f>
        <v>Minerva</v>
      </c>
      <c r="M2870" t="str">
        <f>_xlfn.XLOOKUP(G2870,dMateriaPrima!$A$2:$A$12,dMateriaPrima!$B$2:$B$12)</f>
        <v>Fio Algodão</v>
      </c>
      <c r="N2870" s="2">
        <f>_xlfn.XLOOKUP(G2870,dMateriaPrima!$A$2:$A$12,dMateriaPrima!$C$2:$C$12)</f>
        <v>55.9</v>
      </c>
      <c r="O2870" s="3">
        <f t="shared" si="220"/>
        <v>12633.4</v>
      </c>
      <c r="P2870" s="4">
        <f t="shared" si="221"/>
        <v>0</v>
      </c>
      <c r="Q2870" s="3">
        <f t="shared" si="222"/>
        <v>12633.4</v>
      </c>
      <c r="R2870" t="str">
        <f t="shared" si="223"/>
        <v>Em atraso</v>
      </c>
      <c r="S2870" s="5">
        <f t="shared" si="224"/>
        <v>4</v>
      </c>
    </row>
    <row r="2871" spans="1:19" x14ac:dyDescent="0.25">
      <c r="A2871">
        <v>2870</v>
      </c>
      <c r="B2871" s="1">
        <v>43865</v>
      </c>
      <c r="C2871" s="1">
        <v>43874</v>
      </c>
      <c r="D2871" s="1">
        <v>43877</v>
      </c>
      <c r="E2871" s="1">
        <v>43879</v>
      </c>
      <c r="F2871">
        <v>4</v>
      </c>
      <c r="G2871">
        <v>7</v>
      </c>
      <c r="H2871">
        <v>86</v>
      </c>
      <c r="I2871" s="6">
        <v>0</v>
      </c>
      <c r="J2871">
        <v>3</v>
      </c>
      <c r="K2871" t="str">
        <f>_xlfn.XLOOKUP(fCompras!F2871,dComprador!$A$2:$A$7,dComprador!$B$2:$B$7)</f>
        <v>Lira</v>
      </c>
      <c r="L2871" t="str">
        <f>_xlfn.XLOOKUP(J2871,dFornecedor!$A$2:$A$6,dFornecedor!$B$2:$B$6)</f>
        <v>StepUp</v>
      </c>
      <c r="M2871" t="str">
        <f>_xlfn.XLOOKUP(G2871,dMateriaPrima!$A$2:$A$12,dMateriaPrima!$B$2:$B$12)</f>
        <v>Poliéster</v>
      </c>
      <c r="N2871" s="2">
        <f>_xlfn.XLOOKUP(G2871,dMateriaPrima!$A$2:$A$12,dMateriaPrima!$C$2:$C$12)</f>
        <v>8</v>
      </c>
      <c r="O2871" s="3">
        <f t="shared" si="220"/>
        <v>688</v>
      </c>
      <c r="P2871" s="4">
        <f t="shared" si="221"/>
        <v>0</v>
      </c>
      <c r="Q2871" s="3">
        <f t="shared" si="222"/>
        <v>688</v>
      </c>
      <c r="R2871" t="str">
        <f t="shared" si="223"/>
        <v>Em atraso</v>
      </c>
      <c r="S2871" s="5">
        <f t="shared" si="224"/>
        <v>2</v>
      </c>
    </row>
    <row r="2872" spans="1:19" x14ac:dyDescent="0.25">
      <c r="A2872">
        <v>2871</v>
      </c>
      <c r="B2872" s="1">
        <v>43865</v>
      </c>
      <c r="C2872" s="1">
        <v>43874</v>
      </c>
      <c r="D2872" s="1">
        <v>43877</v>
      </c>
      <c r="E2872" s="1">
        <v>43882</v>
      </c>
      <c r="F2872">
        <v>4</v>
      </c>
      <c r="G2872">
        <v>7</v>
      </c>
      <c r="H2872">
        <v>36</v>
      </c>
      <c r="I2872" s="6">
        <v>0</v>
      </c>
      <c r="J2872">
        <v>3</v>
      </c>
      <c r="K2872" t="str">
        <f>_xlfn.XLOOKUP(fCompras!F2872,dComprador!$A$2:$A$7,dComprador!$B$2:$B$7)</f>
        <v>Lira</v>
      </c>
      <c r="L2872" t="str">
        <f>_xlfn.XLOOKUP(J2872,dFornecedor!$A$2:$A$6,dFornecedor!$B$2:$B$6)</f>
        <v>StepUp</v>
      </c>
      <c r="M2872" t="str">
        <f>_xlfn.XLOOKUP(G2872,dMateriaPrima!$A$2:$A$12,dMateriaPrima!$B$2:$B$12)</f>
        <v>Poliéster</v>
      </c>
      <c r="N2872" s="2">
        <f>_xlfn.XLOOKUP(G2872,dMateriaPrima!$A$2:$A$12,dMateriaPrima!$C$2:$C$12)</f>
        <v>8</v>
      </c>
      <c r="O2872" s="3">
        <f t="shared" si="220"/>
        <v>288</v>
      </c>
      <c r="P2872" s="4">
        <f t="shared" si="221"/>
        <v>0</v>
      </c>
      <c r="Q2872" s="3">
        <f t="shared" si="222"/>
        <v>288</v>
      </c>
      <c r="R2872" t="str">
        <f t="shared" si="223"/>
        <v>Em atraso</v>
      </c>
      <c r="S2872" s="5">
        <f t="shared" si="224"/>
        <v>5</v>
      </c>
    </row>
    <row r="2873" spans="1:19" x14ac:dyDescent="0.25">
      <c r="A2873">
        <v>2872</v>
      </c>
      <c r="B2873" s="1">
        <v>43865</v>
      </c>
      <c r="C2873" s="1">
        <v>43868</v>
      </c>
      <c r="D2873" s="1">
        <v>43895</v>
      </c>
      <c r="E2873" s="1">
        <v>43897</v>
      </c>
      <c r="F2873">
        <v>1</v>
      </c>
      <c r="G2873">
        <v>11</v>
      </c>
      <c r="H2873">
        <v>95</v>
      </c>
      <c r="I2873" s="6">
        <v>0</v>
      </c>
      <c r="J2873">
        <v>1</v>
      </c>
      <c r="K2873" t="str">
        <f>_xlfn.XLOOKUP(fCompras!F2873,dComprador!$A$2:$A$7,dComprador!$B$2:$B$7)</f>
        <v>Alon</v>
      </c>
      <c r="L2873" t="str">
        <f>_xlfn.XLOOKUP(J2873,dFornecedor!$A$2:$A$6,dFornecedor!$B$2:$B$6)</f>
        <v>NorthShore</v>
      </c>
      <c r="M2873" t="str">
        <f>_xlfn.XLOOKUP(G2873,dMateriaPrima!$A$2:$A$12,dMateriaPrima!$B$2:$B$12)</f>
        <v>Papel</v>
      </c>
      <c r="N2873" s="2">
        <f>_xlfn.XLOOKUP(G2873,dMateriaPrima!$A$2:$A$12,dMateriaPrima!$C$2:$C$12)</f>
        <v>9</v>
      </c>
      <c r="O2873" s="3">
        <f t="shared" si="220"/>
        <v>855</v>
      </c>
      <c r="P2873" s="4">
        <f t="shared" si="221"/>
        <v>0</v>
      </c>
      <c r="Q2873" s="3">
        <f t="shared" si="222"/>
        <v>855</v>
      </c>
      <c r="R2873" t="str">
        <f t="shared" si="223"/>
        <v>Em atraso</v>
      </c>
      <c r="S2873" s="5">
        <f t="shared" si="224"/>
        <v>2</v>
      </c>
    </row>
    <row r="2874" spans="1:19" x14ac:dyDescent="0.25">
      <c r="A2874">
        <v>2873</v>
      </c>
      <c r="B2874" s="1">
        <v>43865</v>
      </c>
      <c r="C2874" s="1">
        <v>43868</v>
      </c>
      <c r="D2874" s="1">
        <v>43871</v>
      </c>
      <c r="E2874" s="1">
        <v>43875</v>
      </c>
      <c r="F2874">
        <v>4</v>
      </c>
      <c r="G2874">
        <v>7</v>
      </c>
      <c r="H2874">
        <v>37</v>
      </c>
      <c r="I2874" s="6">
        <v>0</v>
      </c>
      <c r="J2874">
        <v>4</v>
      </c>
      <c r="K2874" t="str">
        <f>_xlfn.XLOOKUP(fCompras!F2874,dComprador!$A$2:$A$7,dComprador!$B$2:$B$7)</f>
        <v>Lira</v>
      </c>
      <c r="L2874" t="str">
        <f>_xlfn.XLOOKUP(J2874,dFornecedor!$A$2:$A$6,dFornecedor!$B$2:$B$6)</f>
        <v>AlphaOmega</v>
      </c>
      <c r="M2874" t="str">
        <f>_xlfn.XLOOKUP(G2874,dMateriaPrima!$A$2:$A$12,dMateriaPrima!$B$2:$B$12)</f>
        <v>Poliéster</v>
      </c>
      <c r="N2874" s="2">
        <f>_xlfn.XLOOKUP(G2874,dMateriaPrima!$A$2:$A$12,dMateriaPrima!$C$2:$C$12)</f>
        <v>8</v>
      </c>
      <c r="O2874" s="3">
        <f t="shared" si="220"/>
        <v>296</v>
      </c>
      <c r="P2874" s="4">
        <f t="shared" si="221"/>
        <v>0</v>
      </c>
      <c r="Q2874" s="3">
        <f t="shared" si="222"/>
        <v>296</v>
      </c>
      <c r="R2874" t="str">
        <f t="shared" si="223"/>
        <v>Em atraso</v>
      </c>
      <c r="S2874" s="5">
        <f t="shared" si="224"/>
        <v>4</v>
      </c>
    </row>
    <row r="2875" spans="1:19" x14ac:dyDescent="0.25">
      <c r="A2875">
        <v>2874</v>
      </c>
      <c r="B2875" s="1">
        <v>43865</v>
      </c>
      <c r="C2875" s="1">
        <v>43868</v>
      </c>
      <c r="D2875" s="1">
        <v>43882</v>
      </c>
      <c r="E2875" s="1">
        <v>43884</v>
      </c>
      <c r="F2875">
        <v>1</v>
      </c>
      <c r="G2875">
        <v>9</v>
      </c>
      <c r="H2875">
        <v>511</v>
      </c>
      <c r="I2875" s="6">
        <v>0</v>
      </c>
      <c r="J2875">
        <v>4</v>
      </c>
      <c r="K2875" t="str">
        <f>_xlfn.XLOOKUP(fCompras!F2875,dComprador!$A$2:$A$7,dComprador!$B$2:$B$7)</f>
        <v>Alon</v>
      </c>
      <c r="L2875" t="str">
        <f>_xlfn.XLOOKUP(J2875,dFornecedor!$A$2:$A$6,dFornecedor!$B$2:$B$6)</f>
        <v>AlphaOmega</v>
      </c>
      <c r="M2875" t="str">
        <f>_xlfn.XLOOKUP(G2875,dMateriaPrima!$A$2:$A$12,dMateriaPrima!$B$2:$B$12)</f>
        <v>Couro</v>
      </c>
      <c r="N2875" s="2">
        <f>_xlfn.XLOOKUP(G2875,dMateriaPrima!$A$2:$A$12,dMateriaPrima!$C$2:$C$12)</f>
        <v>4.4000000000000004</v>
      </c>
      <c r="O2875" s="3">
        <f t="shared" si="220"/>
        <v>2248.4</v>
      </c>
      <c r="P2875" s="4">
        <f t="shared" si="221"/>
        <v>0</v>
      </c>
      <c r="Q2875" s="3">
        <f t="shared" si="222"/>
        <v>2248.4</v>
      </c>
      <c r="R2875" t="str">
        <f t="shared" si="223"/>
        <v>Em atraso</v>
      </c>
      <c r="S2875" s="5">
        <f t="shared" si="224"/>
        <v>2</v>
      </c>
    </row>
    <row r="2876" spans="1:19" x14ac:dyDescent="0.25">
      <c r="A2876">
        <v>2875</v>
      </c>
      <c r="B2876" s="1">
        <v>43865</v>
      </c>
      <c r="C2876" s="1">
        <v>43866</v>
      </c>
      <c r="D2876" s="1">
        <v>43879</v>
      </c>
      <c r="E2876" s="1">
        <v>43881</v>
      </c>
      <c r="F2876">
        <v>1</v>
      </c>
      <c r="G2876">
        <v>1</v>
      </c>
      <c r="H2876">
        <v>239</v>
      </c>
      <c r="I2876" s="6">
        <v>0</v>
      </c>
      <c r="J2876">
        <v>3</v>
      </c>
      <c r="K2876" t="str">
        <f>_xlfn.XLOOKUP(fCompras!F2876,dComprador!$A$2:$A$7,dComprador!$B$2:$B$7)</f>
        <v>Alon</v>
      </c>
      <c r="L2876" t="str">
        <f>_xlfn.XLOOKUP(J2876,dFornecedor!$A$2:$A$6,dFornecedor!$B$2:$B$6)</f>
        <v>StepUp</v>
      </c>
      <c r="M2876" t="str">
        <f>_xlfn.XLOOKUP(G2876,dMateriaPrima!$A$2:$A$12,dMateriaPrima!$B$2:$B$12)</f>
        <v>Tecido</v>
      </c>
      <c r="N2876" s="2">
        <f>_xlfn.XLOOKUP(G2876,dMateriaPrima!$A$2:$A$12,dMateriaPrima!$C$2:$C$12)</f>
        <v>18</v>
      </c>
      <c r="O2876" s="3">
        <f t="shared" si="220"/>
        <v>4302</v>
      </c>
      <c r="P2876" s="4">
        <f t="shared" si="221"/>
        <v>0</v>
      </c>
      <c r="Q2876" s="3">
        <f t="shared" si="222"/>
        <v>4302</v>
      </c>
      <c r="R2876" t="str">
        <f t="shared" si="223"/>
        <v>Em atraso</v>
      </c>
      <c r="S2876" s="5">
        <f t="shared" si="224"/>
        <v>2</v>
      </c>
    </row>
    <row r="2877" spans="1:19" x14ac:dyDescent="0.25">
      <c r="A2877">
        <v>2876</v>
      </c>
      <c r="B2877" s="1">
        <v>43865</v>
      </c>
      <c r="C2877" s="1">
        <v>43875</v>
      </c>
      <c r="D2877" s="1">
        <v>43885</v>
      </c>
      <c r="E2877" s="1">
        <v>43885</v>
      </c>
      <c r="F2877">
        <v>1</v>
      </c>
      <c r="G2877">
        <v>1</v>
      </c>
      <c r="H2877">
        <v>44</v>
      </c>
      <c r="I2877" s="6">
        <v>0</v>
      </c>
      <c r="J2877">
        <v>3</v>
      </c>
      <c r="K2877" t="str">
        <f>_xlfn.XLOOKUP(fCompras!F2877,dComprador!$A$2:$A$7,dComprador!$B$2:$B$7)</f>
        <v>Alon</v>
      </c>
      <c r="L2877" t="str">
        <f>_xlfn.XLOOKUP(J2877,dFornecedor!$A$2:$A$6,dFornecedor!$B$2:$B$6)</f>
        <v>StepUp</v>
      </c>
      <c r="M2877" t="str">
        <f>_xlfn.XLOOKUP(G2877,dMateriaPrima!$A$2:$A$12,dMateriaPrima!$B$2:$B$12)</f>
        <v>Tecido</v>
      </c>
      <c r="N2877" s="2">
        <f>_xlfn.XLOOKUP(G2877,dMateriaPrima!$A$2:$A$12,dMateriaPrima!$C$2:$C$12)</f>
        <v>18</v>
      </c>
      <c r="O2877" s="3">
        <f t="shared" si="220"/>
        <v>792</v>
      </c>
      <c r="P2877" s="4">
        <f t="shared" si="221"/>
        <v>0</v>
      </c>
      <c r="Q2877" s="3">
        <f t="shared" si="222"/>
        <v>792</v>
      </c>
      <c r="R2877" t="str">
        <f t="shared" si="223"/>
        <v>No prazo</v>
      </c>
      <c r="S2877" s="5">
        <f t="shared" si="224"/>
        <v>0</v>
      </c>
    </row>
    <row r="2878" spans="1:19" x14ac:dyDescent="0.25">
      <c r="A2878">
        <v>2877</v>
      </c>
      <c r="B2878" s="1">
        <v>43865</v>
      </c>
      <c r="C2878" s="1">
        <v>43868</v>
      </c>
      <c r="D2878" s="1">
        <v>43880</v>
      </c>
      <c r="E2878" s="1">
        <v>43880</v>
      </c>
      <c r="F2878">
        <v>2</v>
      </c>
      <c r="G2878">
        <v>5</v>
      </c>
      <c r="H2878">
        <v>362</v>
      </c>
      <c r="I2878" s="6">
        <v>0</v>
      </c>
      <c r="J2878">
        <v>5</v>
      </c>
      <c r="K2878" t="str">
        <f>_xlfn.XLOOKUP(fCompras!F2878,dComprador!$A$2:$A$7,dComprador!$B$2:$B$7)</f>
        <v>João</v>
      </c>
      <c r="L2878" t="str">
        <f>_xlfn.XLOOKUP(J2878,dFornecedor!$A$2:$A$6,dFornecedor!$B$2:$B$6)</f>
        <v>Atlas</v>
      </c>
      <c r="M2878" t="str">
        <f>_xlfn.XLOOKUP(G2878,dMateriaPrima!$A$2:$A$12,dMateriaPrima!$B$2:$B$12)</f>
        <v>Areia</v>
      </c>
      <c r="N2878" s="2">
        <f>_xlfn.XLOOKUP(G2878,dMateriaPrima!$A$2:$A$12,dMateriaPrima!$C$2:$C$12)</f>
        <v>3.59</v>
      </c>
      <c r="O2878" s="3">
        <f t="shared" si="220"/>
        <v>1299.58</v>
      </c>
      <c r="P2878" s="4">
        <f t="shared" si="221"/>
        <v>0</v>
      </c>
      <c r="Q2878" s="3">
        <f t="shared" si="222"/>
        <v>1299.58</v>
      </c>
      <c r="R2878" t="str">
        <f t="shared" si="223"/>
        <v>No prazo</v>
      </c>
      <c r="S2878" s="5">
        <f t="shared" si="224"/>
        <v>0</v>
      </c>
    </row>
    <row r="2879" spans="1:19" x14ac:dyDescent="0.25">
      <c r="A2879">
        <v>2878</v>
      </c>
      <c r="B2879" s="1">
        <v>43865</v>
      </c>
      <c r="C2879" s="1">
        <v>43873</v>
      </c>
      <c r="D2879" s="1">
        <v>43885</v>
      </c>
      <c r="E2879" s="1">
        <v>43886</v>
      </c>
      <c r="F2879">
        <v>1</v>
      </c>
      <c r="G2879">
        <v>5</v>
      </c>
      <c r="H2879">
        <v>97</v>
      </c>
      <c r="I2879" s="6">
        <v>0</v>
      </c>
      <c r="J2879">
        <v>5</v>
      </c>
      <c r="K2879" t="str">
        <f>_xlfn.XLOOKUP(fCompras!F2879,dComprador!$A$2:$A$7,dComprador!$B$2:$B$7)</f>
        <v>Alon</v>
      </c>
      <c r="L2879" t="str">
        <f>_xlfn.XLOOKUP(J2879,dFornecedor!$A$2:$A$6,dFornecedor!$B$2:$B$6)</f>
        <v>Atlas</v>
      </c>
      <c r="M2879" t="str">
        <f>_xlfn.XLOOKUP(G2879,dMateriaPrima!$A$2:$A$12,dMateriaPrima!$B$2:$B$12)</f>
        <v>Areia</v>
      </c>
      <c r="N2879" s="2">
        <f>_xlfn.XLOOKUP(G2879,dMateriaPrima!$A$2:$A$12,dMateriaPrima!$C$2:$C$12)</f>
        <v>3.59</v>
      </c>
      <c r="O2879" s="3">
        <f t="shared" si="220"/>
        <v>348.22999999999996</v>
      </c>
      <c r="P2879" s="4">
        <f t="shared" si="221"/>
        <v>0</v>
      </c>
      <c r="Q2879" s="3">
        <f t="shared" si="222"/>
        <v>348.22999999999996</v>
      </c>
      <c r="R2879" t="str">
        <f t="shared" si="223"/>
        <v>Em atraso</v>
      </c>
      <c r="S2879" s="5">
        <f t="shared" si="224"/>
        <v>1</v>
      </c>
    </row>
    <row r="2880" spans="1:19" x14ac:dyDescent="0.25">
      <c r="A2880">
        <v>2879</v>
      </c>
      <c r="B2880" s="1">
        <v>43865</v>
      </c>
      <c r="C2880" s="1">
        <v>43867</v>
      </c>
      <c r="D2880" s="1">
        <v>43897</v>
      </c>
      <c r="E2880" s="1">
        <v>43897</v>
      </c>
      <c r="F2880">
        <v>1</v>
      </c>
      <c r="G2880">
        <v>11</v>
      </c>
      <c r="H2880">
        <v>3</v>
      </c>
      <c r="I2880" s="6">
        <v>0</v>
      </c>
      <c r="J2880">
        <v>1</v>
      </c>
      <c r="K2880" t="str">
        <f>_xlfn.XLOOKUP(fCompras!F2880,dComprador!$A$2:$A$7,dComprador!$B$2:$B$7)</f>
        <v>Alon</v>
      </c>
      <c r="L2880" t="str">
        <f>_xlfn.XLOOKUP(J2880,dFornecedor!$A$2:$A$6,dFornecedor!$B$2:$B$6)</f>
        <v>NorthShore</v>
      </c>
      <c r="M2880" t="str">
        <f>_xlfn.XLOOKUP(G2880,dMateriaPrima!$A$2:$A$12,dMateriaPrima!$B$2:$B$12)</f>
        <v>Papel</v>
      </c>
      <c r="N2880" s="2">
        <f>_xlfn.XLOOKUP(G2880,dMateriaPrima!$A$2:$A$12,dMateriaPrima!$C$2:$C$12)</f>
        <v>9</v>
      </c>
      <c r="O2880" s="3">
        <f t="shared" si="220"/>
        <v>27</v>
      </c>
      <c r="P2880" s="4">
        <f t="shared" si="221"/>
        <v>0</v>
      </c>
      <c r="Q2880" s="3">
        <f t="shared" si="222"/>
        <v>27</v>
      </c>
      <c r="R2880" t="str">
        <f t="shared" si="223"/>
        <v>No prazo</v>
      </c>
      <c r="S2880" s="5">
        <f t="shared" si="224"/>
        <v>0</v>
      </c>
    </row>
    <row r="2881" spans="1:19" x14ac:dyDescent="0.25">
      <c r="A2881">
        <v>2880</v>
      </c>
      <c r="B2881" s="1">
        <v>43865</v>
      </c>
      <c r="C2881" s="1">
        <v>43873</v>
      </c>
      <c r="D2881" s="1">
        <v>43885</v>
      </c>
      <c r="E2881" s="1">
        <v>43889</v>
      </c>
      <c r="F2881">
        <v>1</v>
      </c>
      <c r="G2881">
        <v>8</v>
      </c>
      <c r="H2881">
        <v>83</v>
      </c>
      <c r="I2881" s="6">
        <v>0</v>
      </c>
      <c r="J2881">
        <v>2</v>
      </c>
      <c r="K2881" t="str">
        <f>_xlfn.XLOOKUP(fCompras!F2881,dComprador!$A$2:$A$7,dComprador!$B$2:$B$7)</f>
        <v>Alon</v>
      </c>
      <c r="L2881" t="str">
        <f>_xlfn.XLOOKUP(J2881,dFornecedor!$A$2:$A$6,dFornecedor!$B$2:$B$6)</f>
        <v>Minerva</v>
      </c>
      <c r="M2881" t="str">
        <f>_xlfn.XLOOKUP(G2881,dMateriaPrima!$A$2:$A$12,dMateriaPrima!$B$2:$B$12)</f>
        <v>Cimento</v>
      </c>
      <c r="N2881" s="2">
        <f>_xlfn.XLOOKUP(G2881,dMateriaPrima!$A$2:$A$12,dMateriaPrima!$C$2:$C$12)</f>
        <v>23</v>
      </c>
      <c r="O2881" s="3">
        <f t="shared" si="220"/>
        <v>1909</v>
      </c>
      <c r="P2881" s="4">
        <f t="shared" si="221"/>
        <v>0</v>
      </c>
      <c r="Q2881" s="3">
        <f t="shared" si="222"/>
        <v>1909</v>
      </c>
      <c r="R2881" t="str">
        <f t="shared" si="223"/>
        <v>Em atraso</v>
      </c>
      <c r="S2881" s="5">
        <f t="shared" si="224"/>
        <v>4</v>
      </c>
    </row>
    <row r="2882" spans="1:19" x14ac:dyDescent="0.25">
      <c r="A2882">
        <v>2881</v>
      </c>
      <c r="B2882" s="1">
        <v>43866</v>
      </c>
      <c r="C2882" s="1">
        <v>43878</v>
      </c>
      <c r="D2882" s="1">
        <v>43898</v>
      </c>
      <c r="E2882" s="1">
        <v>43901</v>
      </c>
      <c r="F2882">
        <v>1</v>
      </c>
      <c r="G2882">
        <v>9</v>
      </c>
      <c r="H2882">
        <v>1</v>
      </c>
      <c r="I2882" s="6">
        <v>0</v>
      </c>
      <c r="J2882">
        <v>1</v>
      </c>
      <c r="K2882" t="str">
        <f>_xlfn.XLOOKUP(fCompras!F2882,dComprador!$A$2:$A$7,dComprador!$B$2:$B$7)</f>
        <v>Alon</v>
      </c>
      <c r="L2882" t="str">
        <f>_xlfn.XLOOKUP(J2882,dFornecedor!$A$2:$A$6,dFornecedor!$B$2:$B$6)</f>
        <v>NorthShore</v>
      </c>
      <c r="M2882" t="str">
        <f>_xlfn.XLOOKUP(G2882,dMateriaPrima!$A$2:$A$12,dMateriaPrima!$B$2:$B$12)</f>
        <v>Couro</v>
      </c>
      <c r="N2882" s="2">
        <f>_xlfn.XLOOKUP(G2882,dMateriaPrima!$A$2:$A$12,dMateriaPrima!$C$2:$C$12)</f>
        <v>4.4000000000000004</v>
      </c>
      <c r="O2882" s="3">
        <f t="shared" si="220"/>
        <v>4.4000000000000004</v>
      </c>
      <c r="P2882" s="4">
        <f t="shared" si="221"/>
        <v>0</v>
      </c>
      <c r="Q2882" s="3">
        <f t="shared" si="222"/>
        <v>4.4000000000000004</v>
      </c>
      <c r="R2882" t="str">
        <f t="shared" si="223"/>
        <v>Em atraso</v>
      </c>
      <c r="S2882" s="5">
        <f t="shared" si="224"/>
        <v>3</v>
      </c>
    </row>
    <row r="2883" spans="1:19" x14ac:dyDescent="0.25">
      <c r="A2883">
        <v>2882</v>
      </c>
      <c r="B2883" s="1">
        <v>43866</v>
      </c>
      <c r="C2883" s="1">
        <v>43872</v>
      </c>
      <c r="D2883" s="1">
        <v>43874</v>
      </c>
      <c r="E2883" s="1">
        <v>43873</v>
      </c>
      <c r="F2883">
        <v>4</v>
      </c>
      <c r="G2883">
        <v>5</v>
      </c>
      <c r="H2883">
        <v>33</v>
      </c>
      <c r="I2883" s="6">
        <v>0</v>
      </c>
      <c r="J2883">
        <v>3</v>
      </c>
      <c r="K2883" t="str">
        <f>_xlfn.XLOOKUP(fCompras!F2883,dComprador!$A$2:$A$7,dComprador!$B$2:$B$7)</f>
        <v>Lira</v>
      </c>
      <c r="L2883" t="str">
        <f>_xlfn.XLOOKUP(J2883,dFornecedor!$A$2:$A$6,dFornecedor!$B$2:$B$6)</f>
        <v>StepUp</v>
      </c>
      <c r="M2883" t="str">
        <f>_xlfn.XLOOKUP(G2883,dMateriaPrima!$A$2:$A$12,dMateriaPrima!$B$2:$B$12)</f>
        <v>Areia</v>
      </c>
      <c r="N2883" s="2">
        <f>_xlfn.XLOOKUP(G2883,dMateriaPrima!$A$2:$A$12,dMateriaPrima!$C$2:$C$12)</f>
        <v>3.59</v>
      </c>
      <c r="O2883" s="3">
        <f t="shared" ref="O2883:O2946" si="225">PRODUCT(H2883,N2883)</f>
        <v>118.47</v>
      </c>
      <c r="P2883" s="4">
        <f t="shared" ref="P2883:P2946" si="226">PRODUCT(O2883,I2883)</f>
        <v>0</v>
      </c>
      <c r="Q2883" s="3">
        <f t="shared" ref="Q2883:Q2946" si="227">O2883-P2883</f>
        <v>118.47</v>
      </c>
      <c r="R2883" t="str">
        <f t="shared" ref="R2883:R2946" si="228">IF(E2883&lt;=D2883,"No prazo",IF(E2883&gt;D2883,"Em atraso"))</f>
        <v>No prazo</v>
      </c>
      <c r="S2883" s="5">
        <f t="shared" ref="S2883:S2946" si="229">IF(E2883 &gt;D2883, E2883-D2883,0)</f>
        <v>0</v>
      </c>
    </row>
    <row r="2884" spans="1:19" x14ac:dyDescent="0.25">
      <c r="A2884">
        <v>2883</v>
      </c>
      <c r="B2884" s="1">
        <v>43866</v>
      </c>
      <c r="C2884" s="1">
        <v>43867</v>
      </c>
      <c r="D2884" s="1">
        <v>43881</v>
      </c>
      <c r="E2884" s="1">
        <v>43885</v>
      </c>
      <c r="F2884">
        <v>1</v>
      </c>
      <c r="G2884">
        <v>7</v>
      </c>
      <c r="H2884">
        <v>94</v>
      </c>
      <c r="I2884" s="6">
        <v>0</v>
      </c>
      <c r="J2884">
        <v>3</v>
      </c>
      <c r="K2884" t="str">
        <f>_xlfn.XLOOKUP(fCompras!F2884,dComprador!$A$2:$A$7,dComprador!$B$2:$B$7)</f>
        <v>Alon</v>
      </c>
      <c r="L2884" t="str">
        <f>_xlfn.XLOOKUP(J2884,dFornecedor!$A$2:$A$6,dFornecedor!$B$2:$B$6)</f>
        <v>StepUp</v>
      </c>
      <c r="M2884" t="str">
        <f>_xlfn.XLOOKUP(G2884,dMateriaPrima!$A$2:$A$12,dMateriaPrima!$B$2:$B$12)</f>
        <v>Poliéster</v>
      </c>
      <c r="N2884" s="2">
        <f>_xlfn.XLOOKUP(G2884,dMateriaPrima!$A$2:$A$12,dMateriaPrima!$C$2:$C$12)</f>
        <v>8</v>
      </c>
      <c r="O2884" s="3">
        <f t="shared" si="225"/>
        <v>752</v>
      </c>
      <c r="P2884" s="4">
        <f t="shared" si="226"/>
        <v>0</v>
      </c>
      <c r="Q2884" s="3">
        <f t="shared" si="227"/>
        <v>752</v>
      </c>
      <c r="R2884" t="str">
        <f t="shared" si="228"/>
        <v>Em atraso</v>
      </c>
      <c r="S2884" s="5">
        <f t="shared" si="229"/>
        <v>4</v>
      </c>
    </row>
    <row r="2885" spans="1:19" x14ac:dyDescent="0.25">
      <c r="A2885">
        <v>2884</v>
      </c>
      <c r="B2885" s="1">
        <v>43866</v>
      </c>
      <c r="C2885" s="1">
        <v>43871</v>
      </c>
      <c r="D2885" s="1">
        <v>43886</v>
      </c>
      <c r="E2885" s="1">
        <v>43889</v>
      </c>
      <c r="F2885">
        <v>1</v>
      </c>
      <c r="G2885">
        <v>5</v>
      </c>
      <c r="H2885">
        <v>44</v>
      </c>
      <c r="I2885" s="6">
        <v>0</v>
      </c>
      <c r="J2885">
        <v>2</v>
      </c>
      <c r="K2885" t="str">
        <f>_xlfn.XLOOKUP(fCompras!F2885,dComprador!$A$2:$A$7,dComprador!$B$2:$B$7)</f>
        <v>Alon</v>
      </c>
      <c r="L2885" t="str">
        <f>_xlfn.XLOOKUP(J2885,dFornecedor!$A$2:$A$6,dFornecedor!$B$2:$B$6)</f>
        <v>Minerva</v>
      </c>
      <c r="M2885" t="str">
        <f>_xlfn.XLOOKUP(G2885,dMateriaPrima!$A$2:$A$12,dMateriaPrima!$B$2:$B$12)</f>
        <v>Areia</v>
      </c>
      <c r="N2885" s="2">
        <f>_xlfn.XLOOKUP(G2885,dMateriaPrima!$A$2:$A$12,dMateriaPrima!$C$2:$C$12)</f>
        <v>3.59</v>
      </c>
      <c r="O2885" s="3">
        <f t="shared" si="225"/>
        <v>157.95999999999998</v>
      </c>
      <c r="P2885" s="4">
        <f t="shared" si="226"/>
        <v>0</v>
      </c>
      <c r="Q2885" s="3">
        <f t="shared" si="227"/>
        <v>157.95999999999998</v>
      </c>
      <c r="R2885" t="str">
        <f t="shared" si="228"/>
        <v>Em atraso</v>
      </c>
      <c r="S2885" s="5">
        <f t="shared" si="229"/>
        <v>3</v>
      </c>
    </row>
    <row r="2886" spans="1:19" x14ac:dyDescent="0.25">
      <c r="A2886">
        <v>2885</v>
      </c>
      <c r="B2886" s="1">
        <v>43866</v>
      </c>
      <c r="C2886" s="1">
        <v>43867</v>
      </c>
      <c r="D2886" s="1">
        <v>43884</v>
      </c>
      <c r="E2886" s="1">
        <v>43888</v>
      </c>
      <c r="F2886">
        <v>1</v>
      </c>
      <c r="G2886">
        <v>1</v>
      </c>
      <c r="H2886">
        <v>63</v>
      </c>
      <c r="I2886" s="6">
        <v>0</v>
      </c>
      <c r="J2886">
        <v>3</v>
      </c>
      <c r="K2886" t="str">
        <f>_xlfn.XLOOKUP(fCompras!F2886,dComprador!$A$2:$A$7,dComprador!$B$2:$B$7)</f>
        <v>Alon</v>
      </c>
      <c r="L2886" t="str">
        <f>_xlfn.XLOOKUP(J2886,dFornecedor!$A$2:$A$6,dFornecedor!$B$2:$B$6)</f>
        <v>StepUp</v>
      </c>
      <c r="M2886" t="str">
        <f>_xlfn.XLOOKUP(G2886,dMateriaPrima!$A$2:$A$12,dMateriaPrima!$B$2:$B$12)</f>
        <v>Tecido</v>
      </c>
      <c r="N2886" s="2">
        <f>_xlfn.XLOOKUP(G2886,dMateriaPrima!$A$2:$A$12,dMateriaPrima!$C$2:$C$12)</f>
        <v>18</v>
      </c>
      <c r="O2886" s="3">
        <f t="shared" si="225"/>
        <v>1134</v>
      </c>
      <c r="P2886" s="4">
        <f t="shared" si="226"/>
        <v>0</v>
      </c>
      <c r="Q2886" s="3">
        <f t="shared" si="227"/>
        <v>1134</v>
      </c>
      <c r="R2886" t="str">
        <f t="shared" si="228"/>
        <v>Em atraso</v>
      </c>
      <c r="S2886" s="5">
        <f t="shared" si="229"/>
        <v>4</v>
      </c>
    </row>
    <row r="2887" spans="1:19" x14ac:dyDescent="0.25">
      <c r="A2887">
        <v>2886</v>
      </c>
      <c r="B2887" s="1">
        <v>43866</v>
      </c>
      <c r="C2887" s="1">
        <v>43867</v>
      </c>
      <c r="D2887" s="1">
        <v>43889</v>
      </c>
      <c r="E2887" s="1">
        <v>43891</v>
      </c>
      <c r="F2887">
        <v>1</v>
      </c>
      <c r="G2887">
        <v>10</v>
      </c>
      <c r="H2887">
        <v>114</v>
      </c>
      <c r="I2887" s="6">
        <v>0</v>
      </c>
      <c r="J2887">
        <v>3</v>
      </c>
      <c r="K2887" t="str">
        <f>_xlfn.XLOOKUP(fCompras!F2887,dComprador!$A$2:$A$7,dComprador!$B$2:$B$7)</f>
        <v>Alon</v>
      </c>
      <c r="L2887" t="str">
        <f>_xlfn.XLOOKUP(J2887,dFornecedor!$A$2:$A$6,dFornecedor!$B$2:$B$6)</f>
        <v>StepUp</v>
      </c>
      <c r="M2887" t="str">
        <f>_xlfn.XLOOKUP(G2887,dMateriaPrima!$A$2:$A$12,dMateriaPrima!$B$2:$B$12)</f>
        <v>Pedra Britada</v>
      </c>
      <c r="N2887" s="2">
        <f>_xlfn.XLOOKUP(G2887,dMateriaPrima!$A$2:$A$12,dMateriaPrima!$C$2:$C$12)</f>
        <v>56</v>
      </c>
      <c r="O2887" s="3">
        <f t="shared" si="225"/>
        <v>6384</v>
      </c>
      <c r="P2887" s="4">
        <f t="shared" si="226"/>
        <v>0</v>
      </c>
      <c r="Q2887" s="3">
        <f t="shared" si="227"/>
        <v>6384</v>
      </c>
      <c r="R2887" t="str">
        <f t="shared" si="228"/>
        <v>Em atraso</v>
      </c>
      <c r="S2887" s="5">
        <f t="shared" si="229"/>
        <v>2</v>
      </c>
    </row>
    <row r="2888" spans="1:19" x14ac:dyDescent="0.25">
      <c r="A2888">
        <v>2887</v>
      </c>
      <c r="B2888" s="1">
        <v>43867</v>
      </c>
      <c r="C2888" s="1">
        <v>43876</v>
      </c>
      <c r="D2888" s="1">
        <v>43879</v>
      </c>
      <c r="E2888" s="1">
        <v>43883</v>
      </c>
      <c r="F2888">
        <v>4</v>
      </c>
      <c r="G2888">
        <v>5</v>
      </c>
      <c r="H2888">
        <v>545</v>
      </c>
      <c r="I2888" s="6">
        <v>0.3</v>
      </c>
      <c r="J2888">
        <v>2</v>
      </c>
      <c r="K2888" t="str">
        <f>_xlfn.XLOOKUP(fCompras!F2888,dComprador!$A$2:$A$7,dComprador!$B$2:$B$7)</f>
        <v>Lira</v>
      </c>
      <c r="L2888" t="str">
        <f>_xlfn.XLOOKUP(J2888,dFornecedor!$A$2:$A$6,dFornecedor!$B$2:$B$6)</f>
        <v>Minerva</v>
      </c>
      <c r="M2888" t="str">
        <f>_xlfn.XLOOKUP(G2888,dMateriaPrima!$A$2:$A$12,dMateriaPrima!$B$2:$B$12)</f>
        <v>Areia</v>
      </c>
      <c r="N2888" s="2">
        <f>_xlfn.XLOOKUP(G2888,dMateriaPrima!$A$2:$A$12,dMateriaPrima!$C$2:$C$12)</f>
        <v>3.59</v>
      </c>
      <c r="O2888" s="3">
        <f t="shared" si="225"/>
        <v>1956.55</v>
      </c>
      <c r="P2888" s="4">
        <f t="shared" si="226"/>
        <v>586.96499999999992</v>
      </c>
      <c r="Q2888" s="3">
        <f t="shared" si="227"/>
        <v>1369.585</v>
      </c>
      <c r="R2888" t="str">
        <f t="shared" si="228"/>
        <v>Em atraso</v>
      </c>
      <c r="S2888" s="5">
        <f t="shared" si="229"/>
        <v>4</v>
      </c>
    </row>
    <row r="2889" spans="1:19" x14ac:dyDescent="0.25">
      <c r="A2889">
        <v>2888</v>
      </c>
      <c r="B2889" s="1">
        <v>43867</v>
      </c>
      <c r="C2889" s="1">
        <v>43870</v>
      </c>
      <c r="D2889" s="1">
        <v>43875</v>
      </c>
      <c r="E2889" s="1">
        <v>43875</v>
      </c>
      <c r="F2889">
        <v>4</v>
      </c>
      <c r="G2889">
        <v>5</v>
      </c>
      <c r="H2889">
        <v>90</v>
      </c>
      <c r="I2889" s="6">
        <v>0</v>
      </c>
      <c r="J2889">
        <v>4</v>
      </c>
      <c r="K2889" t="str">
        <f>_xlfn.XLOOKUP(fCompras!F2889,dComprador!$A$2:$A$7,dComprador!$B$2:$B$7)</f>
        <v>Lira</v>
      </c>
      <c r="L2889" t="str">
        <f>_xlfn.XLOOKUP(J2889,dFornecedor!$A$2:$A$6,dFornecedor!$B$2:$B$6)</f>
        <v>AlphaOmega</v>
      </c>
      <c r="M2889" t="str">
        <f>_xlfn.XLOOKUP(G2889,dMateriaPrima!$A$2:$A$12,dMateriaPrima!$B$2:$B$12)</f>
        <v>Areia</v>
      </c>
      <c r="N2889" s="2">
        <f>_xlfn.XLOOKUP(G2889,dMateriaPrima!$A$2:$A$12,dMateriaPrima!$C$2:$C$12)</f>
        <v>3.59</v>
      </c>
      <c r="O2889" s="3">
        <f t="shared" si="225"/>
        <v>323.09999999999997</v>
      </c>
      <c r="P2889" s="4">
        <f t="shared" si="226"/>
        <v>0</v>
      </c>
      <c r="Q2889" s="3">
        <f t="shared" si="227"/>
        <v>323.09999999999997</v>
      </c>
      <c r="R2889" t="str">
        <f t="shared" si="228"/>
        <v>No prazo</v>
      </c>
      <c r="S2889" s="5">
        <f t="shared" si="229"/>
        <v>0</v>
      </c>
    </row>
    <row r="2890" spans="1:19" x14ac:dyDescent="0.25">
      <c r="A2890">
        <v>2889</v>
      </c>
      <c r="B2890" s="1">
        <v>43867</v>
      </c>
      <c r="C2890" s="1">
        <v>43874</v>
      </c>
      <c r="D2890" s="1">
        <v>43877</v>
      </c>
      <c r="E2890" s="1">
        <v>43879</v>
      </c>
      <c r="F2890">
        <v>4</v>
      </c>
      <c r="G2890">
        <v>7</v>
      </c>
      <c r="H2890">
        <v>641</v>
      </c>
      <c r="I2890" s="6">
        <v>0</v>
      </c>
      <c r="J2890">
        <v>2</v>
      </c>
      <c r="K2890" t="str">
        <f>_xlfn.XLOOKUP(fCompras!F2890,dComprador!$A$2:$A$7,dComprador!$B$2:$B$7)</f>
        <v>Lira</v>
      </c>
      <c r="L2890" t="str">
        <f>_xlfn.XLOOKUP(J2890,dFornecedor!$A$2:$A$6,dFornecedor!$B$2:$B$6)</f>
        <v>Minerva</v>
      </c>
      <c r="M2890" t="str">
        <f>_xlfn.XLOOKUP(G2890,dMateriaPrima!$A$2:$A$12,dMateriaPrima!$B$2:$B$12)</f>
        <v>Poliéster</v>
      </c>
      <c r="N2890" s="2">
        <f>_xlfn.XLOOKUP(G2890,dMateriaPrima!$A$2:$A$12,dMateriaPrima!$C$2:$C$12)</f>
        <v>8</v>
      </c>
      <c r="O2890" s="3">
        <f t="shared" si="225"/>
        <v>5128</v>
      </c>
      <c r="P2890" s="4">
        <f t="shared" si="226"/>
        <v>0</v>
      </c>
      <c r="Q2890" s="3">
        <f t="shared" si="227"/>
        <v>5128</v>
      </c>
      <c r="R2890" t="str">
        <f t="shared" si="228"/>
        <v>Em atraso</v>
      </c>
      <c r="S2890" s="5">
        <f t="shared" si="229"/>
        <v>2</v>
      </c>
    </row>
    <row r="2891" spans="1:19" x14ac:dyDescent="0.25">
      <c r="A2891">
        <v>2890</v>
      </c>
      <c r="B2891" s="1">
        <v>43867</v>
      </c>
      <c r="C2891" s="1">
        <v>43877</v>
      </c>
      <c r="D2891" s="1">
        <v>43880</v>
      </c>
      <c r="E2891" s="1">
        <v>43885</v>
      </c>
      <c r="F2891">
        <v>4</v>
      </c>
      <c r="G2891">
        <v>1</v>
      </c>
      <c r="H2891">
        <v>301</v>
      </c>
      <c r="I2891" s="6">
        <v>0</v>
      </c>
      <c r="J2891">
        <v>3</v>
      </c>
      <c r="K2891" t="str">
        <f>_xlfn.XLOOKUP(fCompras!F2891,dComprador!$A$2:$A$7,dComprador!$B$2:$B$7)</f>
        <v>Lira</v>
      </c>
      <c r="L2891" t="str">
        <f>_xlfn.XLOOKUP(J2891,dFornecedor!$A$2:$A$6,dFornecedor!$B$2:$B$6)</f>
        <v>StepUp</v>
      </c>
      <c r="M2891" t="str">
        <f>_xlfn.XLOOKUP(G2891,dMateriaPrima!$A$2:$A$12,dMateriaPrima!$B$2:$B$12)</f>
        <v>Tecido</v>
      </c>
      <c r="N2891" s="2">
        <f>_xlfn.XLOOKUP(G2891,dMateriaPrima!$A$2:$A$12,dMateriaPrima!$C$2:$C$12)</f>
        <v>18</v>
      </c>
      <c r="O2891" s="3">
        <f t="shared" si="225"/>
        <v>5418</v>
      </c>
      <c r="P2891" s="4">
        <f t="shared" si="226"/>
        <v>0</v>
      </c>
      <c r="Q2891" s="3">
        <f t="shared" si="227"/>
        <v>5418</v>
      </c>
      <c r="R2891" t="str">
        <f t="shared" si="228"/>
        <v>Em atraso</v>
      </c>
      <c r="S2891" s="5">
        <f t="shared" si="229"/>
        <v>5</v>
      </c>
    </row>
    <row r="2892" spans="1:19" x14ac:dyDescent="0.25">
      <c r="A2892">
        <v>2891</v>
      </c>
      <c r="B2892" s="1">
        <v>43867</v>
      </c>
      <c r="C2892" s="1">
        <v>43875</v>
      </c>
      <c r="D2892" s="1">
        <v>43877</v>
      </c>
      <c r="E2892" s="1">
        <v>43879</v>
      </c>
      <c r="F2892">
        <v>4</v>
      </c>
      <c r="G2892">
        <v>5</v>
      </c>
      <c r="H2892">
        <v>164</v>
      </c>
      <c r="I2892" s="6">
        <v>0</v>
      </c>
      <c r="J2892">
        <v>3</v>
      </c>
      <c r="K2892" t="str">
        <f>_xlfn.XLOOKUP(fCompras!F2892,dComprador!$A$2:$A$7,dComprador!$B$2:$B$7)</f>
        <v>Lira</v>
      </c>
      <c r="L2892" t="str">
        <f>_xlfn.XLOOKUP(J2892,dFornecedor!$A$2:$A$6,dFornecedor!$B$2:$B$6)</f>
        <v>StepUp</v>
      </c>
      <c r="M2892" t="str">
        <f>_xlfn.XLOOKUP(G2892,dMateriaPrima!$A$2:$A$12,dMateriaPrima!$B$2:$B$12)</f>
        <v>Areia</v>
      </c>
      <c r="N2892" s="2">
        <f>_xlfn.XLOOKUP(G2892,dMateriaPrima!$A$2:$A$12,dMateriaPrima!$C$2:$C$12)</f>
        <v>3.59</v>
      </c>
      <c r="O2892" s="3">
        <f t="shared" si="225"/>
        <v>588.76</v>
      </c>
      <c r="P2892" s="4">
        <f t="shared" si="226"/>
        <v>0</v>
      </c>
      <c r="Q2892" s="3">
        <f t="shared" si="227"/>
        <v>588.76</v>
      </c>
      <c r="R2892" t="str">
        <f t="shared" si="228"/>
        <v>Em atraso</v>
      </c>
      <c r="S2892" s="5">
        <f t="shared" si="229"/>
        <v>2</v>
      </c>
    </row>
    <row r="2893" spans="1:19" x14ac:dyDescent="0.25">
      <c r="A2893">
        <v>2892</v>
      </c>
      <c r="B2893" s="1">
        <v>43867</v>
      </c>
      <c r="C2893" s="1">
        <v>43870</v>
      </c>
      <c r="D2893" s="1">
        <v>43884</v>
      </c>
      <c r="E2893" s="1">
        <v>43889</v>
      </c>
      <c r="F2893">
        <v>1</v>
      </c>
      <c r="G2893">
        <v>6</v>
      </c>
      <c r="H2893">
        <v>214</v>
      </c>
      <c r="I2893" s="6">
        <v>0</v>
      </c>
      <c r="J2893">
        <v>2</v>
      </c>
      <c r="K2893" t="str">
        <f>_xlfn.XLOOKUP(fCompras!F2893,dComprador!$A$2:$A$7,dComprador!$B$2:$B$7)</f>
        <v>Alon</v>
      </c>
      <c r="L2893" t="str">
        <f>_xlfn.XLOOKUP(J2893,dFornecedor!$A$2:$A$6,dFornecedor!$B$2:$B$6)</f>
        <v>Minerva</v>
      </c>
      <c r="M2893" t="str">
        <f>_xlfn.XLOOKUP(G2893,dMateriaPrima!$A$2:$A$12,dMateriaPrima!$B$2:$B$12)</f>
        <v>Fio Algodão</v>
      </c>
      <c r="N2893" s="2">
        <f>_xlfn.XLOOKUP(G2893,dMateriaPrima!$A$2:$A$12,dMateriaPrima!$C$2:$C$12)</f>
        <v>55.9</v>
      </c>
      <c r="O2893" s="3">
        <f t="shared" si="225"/>
        <v>11962.6</v>
      </c>
      <c r="P2893" s="4">
        <f t="shared" si="226"/>
        <v>0</v>
      </c>
      <c r="Q2893" s="3">
        <f t="shared" si="227"/>
        <v>11962.6</v>
      </c>
      <c r="R2893" t="str">
        <f t="shared" si="228"/>
        <v>Em atraso</v>
      </c>
      <c r="S2893" s="5">
        <f t="shared" si="229"/>
        <v>5</v>
      </c>
    </row>
    <row r="2894" spans="1:19" x14ac:dyDescent="0.25">
      <c r="A2894">
        <v>2893</v>
      </c>
      <c r="B2894" s="1">
        <v>43867</v>
      </c>
      <c r="C2894" s="1">
        <v>43872</v>
      </c>
      <c r="D2894" s="1">
        <v>43885</v>
      </c>
      <c r="E2894" s="1">
        <v>43886</v>
      </c>
      <c r="F2894">
        <v>1</v>
      </c>
      <c r="G2894">
        <v>5</v>
      </c>
      <c r="H2894">
        <v>512</v>
      </c>
      <c r="I2894" s="6">
        <v>0</v>
      </c>
      <c r="J2894">
        <v>5</v>
      </c>
      <c r="K2894" t="str">
        <f>_xlfn.XLOOKUP(fCompras!F2894,dComprador!$A$2:$A$7,dComprador!$B$2:$B$7)</f>
        <v>Alon</v>
      </c>
      <c r="L2894" t="str">
        <f>_xlfn.XLOOKUP(J2894,dFornecedor!$A$2:$A$6,dFornecedor!$B$2:$B$6)</f>
        <v>Atlas</v>
      </c>
      <c r="M2894" t="str">
        <f>_xlfn.XLOOKUP(G2894,dMateriaPrima!$A$2:$A$12,dMateriaPrima!$B$2:$B$12)</f>
        <v>Areia</v>
      </c>
      <c r="N2894" s="2">
        <f>_xlfn.XLOOKUP(G2894,dMateriaPrima!$A$2:$A$12,dMateriaPrima!$C$2:$C$12)</f>
        <v>3.59</v>
      </c>
      <c r="O2894" s="3">
        <f t="shared" si="225"/>
        <v>1838.08</v>
      </c>
      <c r="P2894" s="4">
        <f t="shared" si="226"/>
        <v>0</v>
      </c>
      <c r="Q2894" s="3">
        <f t="shared" si="227"/>
        <v>1838.08</v>
      </c>
      <c r="R2894" t="str">
        <f t="shared" si="228"/>
        <v>Em atraso</v>
      </c>
      <c r="S2894" s="5">
        <f t="shared" si="229"/>
        <v>1</v>
      </c>
    </row>
    <row r="2895" spans="1:19" x14ac:dyDescent="0.25">
      <c r="A2895">
        <v>2894</v>
      </c>
      <c r="B2895" s="1">
        <v>43867</v>
      </c>
      <c r="C2895" s="1">
        <v>43874</v>
      </c>
      <c r="D2895" s="1">
        <v>43887</v>
      </c>
      <c r="E2895" s="1">
        <v>43890</v>
      </c>
      <c r="F2895">
        <v>1</v>
      </c>
      <c r="G2895">
        <v>1</v>
      </c>
      <c r="H2895">
        <v>347</v>
      </c>
      <c r="I2895" s="6">
        <v>0</v>
      </c>
      <c r="J2895">
        <v>1</v>
      </c>
      <c r="K2895" t="str">
        <f>_xlfn.XLOOKUP(fCompras!F2895,dComprador!$A$2:$A$7,dComprador!$B$2:$B$7)</f>
        <v>Alon</v>
      </c>
      <c r="L2895" t="str">
        <f>_xlfn.XLOOKUP(J2895,dFornecedor!$A$2:$A$6,dFornecedor!$B$2:$B$6)</f>
        <v>NorthShore</v>
      </c>
      <c r="M2895" t="str">
        <f>_xlfn.XLOOKUP(G2895,dMateriaPrima!$A$2:$A$12,dMateriaPrima!$B$2:$B$12)</f>
        <v>Tecido</v>
      </c>
      <c r="N2895" s="2">
        <f>_xlfn.XLOOKUP(G2895,dMateriaPrima!$A$2:$A$12,dMateriaPrima!$C$2:$C$12)</f>
        <v>18</v>
      </c>
      <c r="O2895" s="3">
        <f t="shared" si="225"/>
        <v>6246</v>
      </c>
      <c r="P2895" s="4">
        <f t="shared" si="226"/>
        <v>0</v>
      </c>
      <c r="Q2895" s="3">
        <f t="shared" si="227"/>
        <v>6246</v>
      </c>
      <c r="R2895" t="str">
        <f t="shared" si="228"/>
        <v>Em atraso</v>
      </c>
      <c r="S2895" s="5">
        <f t="shared" si="229"/>
        <v>3</v>
      </c>
    </row>
    <row r="2896" spans="1:19" x14ac:dyDescent="0.25">
      <c r="A2896">
        <v>2895</v>
      </c>
      <c r="B2896" s="1">
        <v>43867</v>
      </c>
      <c r="C2896" s="1">
        <v>43870</v>
      </c>
      <c r="D2896" s="1">
        <v>43898</v>
      </c>
      <c r="E2896" s="1">
        <v>43902</v>
      </c>
      <c r="F2896">
        <v>1</v>
      </c>
      <c r="G2896">
        <v>11</v>
      </c>
      <c r="H2896">
        <v>181</v>
      </c>
      <c r="I2896" s="6">
        <v>0</v>
      </c>
      <c r="J2896">
        <v>1</v>
      </c>
      <c r="K2896" t="str">
        <f>_xlfn.XLOOKUP(fCompras!F2896,dComprador!$A$2:$A$7,dComprador!$B$2:$B$7)</f>
        <v>Alon</v>
      </c>
      <c r="L2896" t="str">
        <f>_xlfn.XLOOKUP(J2896,dFornecedor!$A$2:$A$6,dFornecedor!$B$2:$B$6)</f>
        <v>NorthShore</v>
      </c>
      <c r="M2896" t="str">
        <f>_xlfn.XLOOKUP(G2896,dMateriaPrima!$A$2:$A$12,dMateriaPrima!$B$2:$B$12)</f>
        <v>Papel</v>
      </c>
      <c r="N2896" s="2">
        <f>_xlfn.XLOOKUP(G2896,dMateriaPrima!$A$2:$A$12,dMateriaPrima!$C$2:$C$12)</f>
        <v>9</v>
      </c>
      <c r="O2896" s="3">
        <f t="shared" si="225"/>
        <v>1629</v>
      </c>
      <c r="P2896" s="4">
        <f t="shared" si="226"/>
        <v>0</v>
      </c>
      <c r="Q2896" s="3">
        <f t="shared" si="227"/>
        <v>1629</v>
      </c>
      <c r="R2896" t="str">
        <f t="shared" si="228"/>
        <v>Em atraso</v>
      </c>
      <c r="S2896" s="5">
        <f t="shared" si="229"/>
        <v>4</v>
      </c>
    </row>
    <row r="2897" spans="1:19" x14ac:dyDescent="0.25">
      <c r="A2897">
        <v>2896</v>
      </c>
      <c r="B2897" s="1">
        <v>43867</v>
      </c>
      <c r="C2897" s="1">
        <v>43875</v>
      </c>
      <c r="D2897" s="1">
        <v>43888</v>
      </c>
      <c r="E2897" s="1">
        <v>43890</v>
      </c>
      <c r="F2897">
        <v>1</v>
      </c>
      <c r="G2897">
        <v>5</v>
      </c>
      <c r="H2897">
        <v>199</v>
      </c>
      <c r="I2897" s="6">
        <v>0</v>
      </c>
      <c r="J2897">
        <v>2</v>
      </c>
      <c r="K2897" t="str">
        <f>_xlfn.XLOOKUP(fCompras!F2897,dComprador!$A$2:$A$7,dComprador!$B$2:$B$7)</f>
        <v>Alon</v>
      </c>
      <c r="L2897" t="str">
        <f>_xlfn.XLOOKUP(J2897,dFornecedor!$A$2:$A$6,dFornecedor!$B$2:$B$6)</f>
        <v>Minerva</v>
      </c>
      <c r="M2897" t="str">
        <f>_xlfn.XLOOKUP(G2897,dMateriaPrima!$A$2:$A$12,dMateriaPrima!$B$2:$B$12)</f>
        <v>Areia</v>
      </c>
      <c r="N2897" s="2">
        <f>_xlfn.XLOOKUP(G2897,dMateriaPrima!$A$2:$A$12,dMateriaPrima!$C$2:$C$12)</f>
        <v>3.59</v>
      </c>
      <c r="O2897" s="3">
        <f t="shared" si="225"/>
        <v>714.41</v>
      </c>
      <c r="P2897" s="4">
        <f t="shared" si="226"/>
        <v>0</v>
      </c>
      <c r="Q2897" s="3">
        <f t="shared" si="227"/>
        <v>714.41</v>
      </c>
      <c r="R2897" t="str">
        <f t="shared" si="228"/>
        <v>Em atraso</v>
      </c>
      <c r="S2897" s="5">
        <f t="shared" si="229"/>
        <v>2</v>
      </c>
    </row>
    <row r="2898" spans="1:19" x14ac:dyDescent="0.25">
      <c r="A2898">
        <v>2897</v>
      </c>
      <c r="B2898" s="1">
        <v>43868</v>
      </c>
      <c r="C2898" s="1">
        <v>43877</v>
      </c>
      <c r="D2898" s="1">
        <v>43879</v>
      </c>
      <c r="E2898" s="1">
        <v>43882</v>
      </c>
      <c r="F2898">
        <v>4</v>
      </c>
      <c r="G2898">
        <v>1</v>
      </c>
      <c r="H2898">
        <v>9</v>
      </c>
      <c r="I2898" s="6">
        <v>0</v>
      </c>
      <c r="J2898">
        <v>2</v>
      </c>
      <c r="K2898" t="str">
        <f>_xlfn.XLOOKUP(fCompras!F2898,dComprador!$A$2:$A$7,dComprador!$B$2:$B$7)</f>
        <v>Lira</v>
      </c>
      <c r="L2898" t="str">
        <f>_xlfn.XLOOKUP(J2898,dFornecedor!$A$2:$A$6,dFornecedor!$B$2:$B$6)</f>
        <v>Minerva</v>
      </c>
      <c r="M2898" t="str">
        <f>_xlfn.XLOOKUP(G2898,dMateriaPrima!$A$2:$A$12,dMateriaPrima!$B$2:$B$12)</f>
        <v>Tecido</v>
      </c>
      <c r="N2898" s="2">
        <f>_xlfn.XLOOKUP(G2898,dMateriaPrima!$A$2:$A$12,dMateriaPrima!$C$2:$C$12)</f>
        <v>18</v>
      </c>
      <c r="O2898" s="3">
        <f t="shared" si="225"/>
        <v>162</v>
      </c>
      <c r="P2898" s="4">
        <f t="shared" si="226"/>
        <v>0</v>
      </c>
      <c r="Q2898" s="3">
        <f t="shared" si="227"/>
        <v>162</v>
      </c>
      <c r="R2898" t="str">
        <f t="shared" si="228"/>
        <v>Em atraso</v>
      </c>
      <c r="S2898" s="5">
        <f t="shared" si="229"/>
        <v>3</v>
      </c>
    </row>
    <row r="2899" spans="1:19" x14ac:dyDescent="0.25">
      <c r="A2899">
        <v>2898</v>
      </c>
      <c r="B2899" s="1">
        <v>43868</v>
      </c>
      <c r="C2899" s="1">
        <v>43868</v>
      </c>
      <c r="D2899" s="1">
        <v>43899</v>
      </c>
      <c r="E2899" s="1">
        <v>43900</v>
      </c>
      <c r="F2899">
        <v>1</v>
      </c>
      <c r="G2899">
        <v>4</v>
      </c>
      <c r="H2899">
        <v>219</v>
      </c>
      <c r="I2899" s="6">
        <v>0</v>
      </c>
      <c r="J2899">
        <v>4</v>
      </c>
      <c r="K2899" t="str">
        <f>_xlfn.XLOOKUP(fCompras!F2899,dComprador!$A$2:$A$7,dComprador!$B$2:$B$7)</f>
        <v>Alon</v>
      </c>
      <c r="L2899" t="str">
        <f>_xlfn.XLOOKUP(J2899,dFornecedor!$A$2:$A$6,dFornecedor!$B$2:$B$6)</f>
        <v>AlphaOmega</v>
      </c>
      <c r="M2899" t="str">
        <f>_xlfn.XLOOKUP(G2899,dMateriaPrima!$A$2:$A$12,dMateriaPrima!$B$2:$B$12)</f>
        <v>Madeira</v>
      </c>
      <c r="N2899" s="2">
        <f>_xlfn.XLOOKUP(G2899,dMateriaPrima!$A$2:$A$12,dMateriaPrima!$C$2:$C$12)</f>
        <v>168</v>
      </c>
      <c r="O2899" s="3">
        <f t="shared" si="225"/>
        <v>36792</v>
      </c>
      <c r="P2899" s="4">
        <f t="shared" si="226"/>
        <v>0</v>
      </c>
      <c r="Q2899" s="3">
        <f t="shared" si="227"/>
        <v>36792</v>
      </c>
      <c r="R2899" t="str">
        <f t="shared" si="228"/>
        <v>Em atraso</v>
      </c>
      <c r="S2899" s="5">
        <f t="shared" si="229"/>
        <v>1</v>
      </c>
    </row>
    <row r="2900" spans="1:19" x14ac:dyDescent="0.25">
      <c r="A2900">
        <v>2899</v>
      </c>
      <c r="B2900" s="1">
        <v>43868</v>
      </c>
      <c r="C2900" s="1">
        <v>43868</v>
      </c>
      <c r="D2900" s="1">
        <v>43875</v>
      </c>
      <c r="E2900" s="1">
        <v>43876</v>
      </c>
      <c r="F2900">
        <v>4</v>
      </c>
      <c r="G2900">
        <v>8</v>
      </c>
      <c r="H2900">
        <v>236</v>
      </c>
      <c r="I2900" s="6">
        <v>0</v>
      </c>
      <c r="J2900">
        <v>2</v>
      </c>
      <c r="K2900" t="str">
        <f>_xlfn.XLOOKUP(fCompras!F2900,dComprador!$A$2:$A$7,dComprador!$B$2:$B$7)</f>
        <v>Lira</v>
      </c>
      <c r="L2900" t="str">
        <f>_xlfn.XLOOKUP(J2900,dFornecedor!$A$2:$A$6,dFornecedor!$B$2:$B$6)</f>
        <v>Minerva</v>
      </c>
      <c r="M2900" t="str">
        <f>_xlfn.XLOOKUP(G2900,dMateriaPrima!$A$2:$A$12,dMateriaPrima!$B$2:$B$12)</f>
        <v>Cimento</v>
      </c>
      <c r="N2900" s="2">
        <f>_xlfn.XLOOKUP(G2900,dMateriaPrima!$A$2:$A$12,dMateriaPrima!$C$2:$C$12)</f>
        <v>23</v>
      </c>
      <c r="O2900" s="3">
        <f t="shared" si="225"/>
        <v>5428</v>
      </c>
      <c r="P2900" s="4">
        <f t="shared" si="226"/>
        <v>0</v>
      </c>
      <c r="Q2900" s="3">
        <f t="shared" si="227"/>
        <v>5428</v>
      </c>
      <c r="R2900" t="str">
        <f t="shared" si="228"/>
        <v>Em atraso</v>
      </c>
      <c r="S2900" s="5">
        <f t="shared" si="229"/>
        <v>1</v>
      </c>
    </row>
    <row r="2901" spans="1:19" x14ac:dyDescent="0.25">
      <c r="A2901">
        <v>2900</v>
      </c>
      <c r="B2901" s="1">
        <v>43868</v>
      </c>
      <c r="C2901" s="1">
        <v>43877</v>
      </c>
      <c r="D2901" s="1">
        <v>43888</v>
      </c>
      <c r="E2901" s="1">
        <v>43889</v>
      </c>
      <c r="F2901">
        <v>1</v>
      </c>
      <c r="G2901">
        <v>5</v>
      </c>
      <c r="H2901">
        <v>349</v>
      </c>
      <c r="I2901" s="6">
        <v>0</v>
      </c>
      <c r="J2901">
        <v>3</v>
      </c>
      <c r="K2901" t="str">
        <f>_xlfn.XLOOKUP(fCompras!F2901,dComprador!$A$2:$A$7,dComprador!$B$2:$B$7)</f>
        <v>Alon</v>
      </c>
      <c r="L2901" t="str">
        <f>_xlfn.XLOOKUP(J2901,dFornecedor!$A$2:$A$6,dFornecedor!$B$2:$B$6)</f>
        <v>StepUp</v>
      </c>
      <c r="M2901" t="str">
        <f>_xlfn.XLOOKUP(G2901,dMateriaPrima!$A$2:$A$12,dMateriaPrima!$B$2:$B$12)</f>
        <v>Areia</v>
      </c>
      <c r="N2901" s="2">
        <f>_xlfn.XLOOKUP(G2901,dMateriaPrima!$A$2:$A$12,dMateriaPrima!$C$2:$C$12)</f>
        <v>3.59</v>
      </c>
      <c r="O2901" s="3">
        <f t="shared" si="225"/>
        <v>1252.9099999999999</v>
      </c>
      <c r="P2901" s="4">
        <f t="shared" si="226"/>
        <v>0</v>
      </c>
      <c r="Q2901" s="3">
        <f t="shared" si="227"/>
        <v>1252.9099999999999</v>
      </c>
      <c r="R2901" t="str">
        <f t="shared" si="228"/>
        <v>Em atraso</v>
      </c>
      <c r="S2901" s="5">
        <f t="shared" si="229"/>
        <v>1</v>
      </c>
    </row>
    <row r="2902" spans="1:19" x14ac:dyDescent="0.25">
      <c r="A2902">
        <v>2901</v>
      </c>
      <c r="B2902" s="1">
        <v>43868</v>
      </c>
      <c r="C2902" s="1">
        <v>43877</v>
      </c>
      <c r="D2902" s="1">
        <v>43900</v>
      </c>
      <c r="E2902" s="1">
        <v>43901</v>
      </c>
      <c r="F2902">
        <v>1</v>
      </c>
      <c r="G2902">
        <v>7</v>
      </c>
      <c r="H2902">
        <v>19</v>
      </c>
      <c r="I2902" s="6">
        <v>0</v>
      </c>
      <c r="J2902">
        <v>3</v>
      </c>
      <c r="K2902" t="str">
        <f>_xlfn.XLOOKUP(fCompras!F2902,dComprador!$A$2:$A$7,dComprador!$B$2:$B$7)</f>
        <v>Alon</v>
      </c>
      <c r="L2902" t="str">
        <f>_xlfn.XLOOKUP(J2902,dFornecedor!$A$2:$A$6,dFornecedor!$B$2:$B$6)</f>
        <v>StepUp</v>
      </c>
      <c r="M2902" t="str">
        <f>_xlfn.XLOOKUP(G2902,dMateriaPrima!$A$2:$A$12,dMateriaPrima!$B$2:$B$12)</f>
        <v>Poliéster</v>
      </c>
      <c r="N2902" s="2">
        <f>_xlfn.XLOOKUP(G2902,dMateriaPrima!$A$2:$A$12,dMateriaPrima!$C$2:$C$12)</f>
        <v>8</v>
      </c>
      <c r="O2902" s="3">
        <f t="shared" si="225"/>
        <v>152</v>
      </c>
      <c r="P2902" s="4">
        <f t="shared" si="226"/>
        <v>0</v>
      </c>
      <c r="Q2902" s="3">
        <f t="shared" si="227"/>
        <v>152</v>
      </c>
      <c r="R2902" t="str">
        <f t="shared" si="228"/>
        <v>Em atraso</v>
      </c>
      <c r="S2902" s="5">
        <f t="shared" si="229"/>
        <v>1</v>
      </c>
    </row>
    <row r="2903" spans="1:19" x14ac:dyDescent="0.25">
      <c r="A2903">
        <v>2902</v>
      </c>
      <c r="B2903" s="1">
        <v>43868</v>
      </c>
      <c r="C2903" s="1">
        <v>43877</v>
      </c>
      <c r="D2903" s="1">
        <v>43899</v>
      </c>
      <c r="E2903" s="1">
        <v>43901</v>
      </c>
      <c r="F2903">
        <v>1</v>
      </c>
      <c r="G2903">
        <v>9</v>
      </c>
      <c r="H2903">
        <v>76</v>
      </c>
      <c r="I2903" s="6">
        <v>0</v>
      </c>
      <c r="J2903">
        <v>3</v>
      </c>
      <c r="K2903" t="str">
        <f>_xlfn.XLOOKUP(fCompras!F2903,dComprador!$A$2:$A$7,dComprador!$B$2:$B$7)</f>
        <v>Alon</v>
      </c>
      <c r="L2903" t="str">
        <f>_xlfn.XLOOKUP(J2903,dFornecedor!$A$2:$A$6,dFornecedor!$B$2:$B$6)</f>
        <v>StepUp</v>
      </c>
      <c r="M2903" t="str">
        <f>_xlfn.XLOOKUP(G2903,dMateriaPrima!$A$2:$A$12,dMateriaPrima!$B$2:$B$12)</f>
        <v>Couro</v>
      </c>
      <c r="N2903" s="2">
        <f>_xlfn.XLOOKUP(G2903,dMateriaPrima!$A$2:$A$12,dMateriaPrima!$C$2:$C$12)</f>
        <v>4.4000000000000004</v>
      </c>
      <c r="O2903" s="3">
        <f t="shared" si="225"/>
        <v>334.40000000000003</v>
      </c>
      <c r="P2903" s="4">
        <f t="shared" si="226"/>
        <v>0</v>
      </c>
      <c r="Q2903" s="3">
        <f t="shared" si="227"/>
        <v>334.40000000000003</v>
      </c>
      <c r="R2903" t="str">
        <f t="shared" si="228"/>
        <v>Em atraso</v>
      </c>
      <c r="S2903" s="5">
        <f t="shared" si="229"/>
        <v>2</v>
      </c>
    </row>
    <row r="2904" spans="1:19" x14ac:dyDescent="0.25">
      <c r="A2904">
        <v>2903</v>
      </c>
      <c r="B2904" s="1">
        <v>43869</v>
      </c>
      <c r="C2904" s="1">
        <v>43878</v>
      </c>
      <c r="D2904" s="1">
        <v>43879</v>
      </c>
      <c r="E2904" s="1">
        <v>43884</v>
      </c>
      <c r="F2904">
        <v>4</v>
      </c>
      <c r="G2904">
        <v>11</v>
      </c>
      <c r="H2904">
        <v>301</v>
      </c>
      <c r="I2904" s="6">
        <v>0</v>
      </c>
      <c r="J2904">
        <v>3</v>
      </c>
      <c r="K2904" t="str">
        <f>_xlfn.XLOOKUP(fCompras!F2904,dComprador!$A$2:$A$7,dComprador!$B$2:$B$7)</f>
        <v>Lira</v>
      </c>
      <c r="L2904" t="str">
        <f>_xlfn.XLOOKUP(J2904,dFornecedor!$A$2:$A$6,dFornecedor!$B$2:$B$6)</f>
        <v>StepUp</v>
      </c>
      <c r="M2904" t="str">
        <f>_xlfn.XLOOKUP(G2904,dMateriaPrima!$A$2:$A$12,dMateriaPrima!$B$2:$B$12)</f>
        <v>Papel</v>
      </c>
      <c r="N2904" s="2">
        <f>_xlfn.XLOOKUP(G2904,dMateriaPrima!$A$2:$A$12,dMateriaPrima!$C$2:$C$12)</f>
        <v>9</v>
      </c>
      <c r="O2904" s="3">
        <f t="shared" si="225"/>
        <v>2709</v>
      </c>
      <c r="P2904" s="4">
        <f t="shared" si="226"/>
        <v>0</v>
      </c>
      <c r="Q2904" s="3">
        <f t="shared" si="227"/>
        <v>2709</v>
      </c>
      <c r="R2904" t="str">
        <f t="shared" si="228"/>
        <v>Em atraso</v>
      </c>
      <c r="S2904" s="5">
        <f t="shared" si="229"/>
        <v>5</v>
      </c>
    </row>
    <row r="2905" spans="1:19" x14ac:dyDescent="0.25">
      <c r="A2905">
        <v>2904</v>
      </c>
      <c r="B2905" s="1">
        <v>43869</v>
      </c>
      <c r="C2905" s="1">
        <v>43869</v>
      </c>
      <c r="D2905" s="1">
        <v>43876</v>
      </c>
      <c r="E2905" s="1">
        <v>43877</v>
      </c>
      <c r="F2905">
        <v>4</v>
      </c>
      <c r="G2905">
        <v>3</v>
      </c>
      <c r="H2905">
        <v>103</v>
      </c>
      <c r="I2905" s="6">
        <v>0</v>
      </c>
      <c r="J2905">
        <v>2</v>
      </c>
      <c r="K2905" t="str">
        <f>_xlfn.XLOOKUP(fCompras!F2905,dComprador!$A$2:$A$7,dComprador!$B$2:$B$7)</f>
        <v>Lira</v>
      </c>
      <c r="L2905" t="str">
        <f>_xlfn.XLOOKUP(J2905,dFornecedor!$A$2:$A$6,dFornecedor!$B$2:$B$6)</f>
        <v>Minerva</v>
      </c>
      <c r="M2905" t="str">
        <f>_xlfn.XLOOKUP(G2905,dMateriaPrima!$A$2:$A$12,dMateriaPrima!$B$2:$B$12)</f>
        <v>Barra Metal</v>
      </c>
      <c r="N2905" s="2">
        <f>_xlfn.XLOOKUP(G2905,dMateriaPrima!$A$2:$A$12,dMateriaPrima!$C$2:$C$12)</f>
        <v>565</v>
      </c>
      <c r="O2905" s="3">
        <f t="shared" si="225"/>
        <v>58195</v>
      </c>
      <c r="P2905" s="4">
        <f t="shared" si="226"/>
        <v>0</v>
      </c>
      <c r="Q2905" s="3">
        <f t="shared" si="227"/>
        <v>58195</v>
      </c>
      <c r="R2905" t="str">
        <f t="shared" si="228"/>
        <v>Em atraso</v>
      </c>
      <c r="S2905" s="5">
        <f t="shared" si="229"/>
        <v>1</v>
      </c>
    </row>
    <row r="2906" spans="1:19" x14ac:dyDescent="0.25">
      <c r="A2906">
        <v>2905</v>
      </c>
      <c r="B2906" s="1">
        <v>43869</v>
      </c>
      <c r="C2906" s="1">
        <v>43878</v>
      </c>
      <c r="D2906" s="1">
        <v>43881</v>
      </c>
      <c r="E2906" s="1">
        <v>43885</v>
      </c>
      <c r="F2906">
        <v>4</v>
      </c>
      <c r="G2906">
        <v>6</v>
      </c>
      <c r="H2906">
        <v>115</v>
      </c>
      <c r="I2906" s="6">
        <v>0</v>
      </c>
      <c r="J2906">
        <v>2</v>
      </c>
      <c r="K2906" t="str">
        <f>_xlfn.XLOOKUP(fCompras!F2906,dComprador!$A$2:$A$7,dComprador!$B$2:$B$7)</f>
        <v>Lira</v>
      </c>
      <c r="L2906" t="str">
        <f>_xlfn.XLOOKUP(J2906,dFornecedor!$A$2:$A$6,dFornecedor!$B$2:$B$6)</f>
        <v>Minerva</v>
      </c>
      <c r="M2906" t="str">
        <f>_xlfn.XLOOKUP(G2906,dMateriaPrima!$A$2:$A$12,dMateriaPrima!$B$2:$B$12)</f>
        <v>Fio Algodão</v>
      </c>
      <c r="N2906" s="2">
        <f>_xlfn.XLOOKUP(G2906,dMateriaPrima!$A$2:$A$12,dMateriaPrima!$C$2:$C$12)</f>
        <v>55.9</v>
      </c>
      <c r="O2906" s="3">
        <f t="shared" si="225"/>
        <v>6428.5</v>
      </c>
      <c r="P2906" s="4">
        <f t="shared" si="226"/>
        <v>0</v>
      </c>
      <c r="Q2906" s="3">
        <f t="shared" si="227"/>
        <v>6428.5</v>
      </c>
      <c r="R2906" t="str">
        <f t="shared" si="228"/>
        <v>Em atraso</v>
      </c>
      <c r="S2906" s="5">
        <f t="shared" si="229"/>
        <v>4</v>
      </c>
    </row>
    <row r="2907" spans="1:19" x14ac:dyDescent="0.25">
      <c r="A2907">
        <v>2906</v>
      </c>
      <c r="B2907" s="1">
        <v>43869</v>
      </c>
      <c r="C2907" s="1">
        <v>43869</v>
      </c>
      <c r="D2907" s="1">
        <v>43883</v>
      </c>
      <c r="E2907" s="1">
        <v>43885</v>
      </c>
      <c r="F2907">
        <v>2</v>
      </c>
      <c r="G2907">
        <v>5</v>
      </c>
      <c r="H2907">
        <v>197</v>
      </c>
      <c r="I2907" s="6">
        <v>0</v>
      </c>
      <c r="J2907">
        <v>2</v>
      </c>
      <c r="K2907" t="str">
        <f>_xlfn.XLOOKUP(fCompras!F2907,dComprador!$A$2:$A$7,dComprador!$B$2:$B$7)</f>
        <v>João</v>
      </c>
      <c r="L2907" t="str">
        <f>_xlfn.XLOOKUP(J2907,dFornecedor!$A$2:$A$6,dFornecedor!$B$2:$B$6)</f>
        <v>Minerva</v>
      </c>
      <c r="M2907" t="str">
        <f>_xlfn.XLOOKUP(G2907,dMateriaPrima!$A$2:$A$12,dMateriaPrima!$B$2:$B$12)</f>
        <v>Areia</v>
      </c>
      <c r="N2907" s="2">
        <f>_xlfn.XLOOKUP(G2907,dMateriaPrima!$A$2:$A$12,dMateriaPrima!$C$2:$C$12)</f>
        <v>3.59</v>
      </c>
      <c r="O2907" s="3">
        <f t="shared" si="225"/>
        <v>707.23</v>
      </c>
      <c r="P2907" s="4">
        <f t="shared" si="226"/>
        <v>0</v>
      </c>
      <c r="Q2907" s="3">
        <f t="shared" si="227"/>
        <v>707.23</v>
      </c>
      <c r="R2907" t="str">
        <f t="shared" si="228"/>
        <v>Em atraso</v>
      </c>
      <c r="S2907" s="5">
        <f t="shared" si="229"/>
        <v>2</v>
      </c>
    </row>
    <row r="2908" spans="1:19" x14ac:dyDescent="0.25">
      <c r="A2908">
        <v>2907</v>
      </c>
      <c r="B2908" s="1">
        <v>43869</v>
      </c>
      <c r="C2908" s="1">
        <v>43876</v>
      </c>
      <c r="D2908" s="1">
        <v>43900</v>
      </c>
      <c r="E2908" s="1">
        <v>43902</v>
      </c>
      <c r="F2908">
        <v>1</v>
      </c>
      <c r="G2908">
        <v>9</v>
      </c>
      <c r="H2908">
        <v>382</v>
      </c>
      <c r="I2908" s="6">
        <v>0</v>
      </c>
      <c r="J2908">
        <v>1</v>
      </c>
      <c r="K2908" t="str">
        <f>_xlfn.XLOOKUP(fCompras!F2908,dComprador!$A$2:$A$7,dComprador!$B$2:$B$7)</f>
        <v>Alon</v>
      </c>
      <c r="L2908" t="str">
        <f>_xlfn.XLOOKUP(J2908,dFornecedor!$A$2:$A$6,dFornecedor!$B$2:$B$6)</f>
        <v>NorthShore</v>
      </c>
      <c r="M2908" t="str">
        <f>_xlfn.XLOOKUP(G2908,dMateriaPrima!$A$2:$A$12,dMateriaPrima!$B$2:$B$12)</f>
        <v>Couro</v>
      </c>
      <c r="N2908" s="2">
        <f>_xlfn.XLOOKUP(G2908,dMateriaPrima!$A$2:$A$12,dMateriaPrima!$C$2:$C$12)</f>
        <v>4.4000000000000004</v>
      </c>
      <c r="O2908" s="3">
        <f t="shared" si="225"/>
        <v>1680.8000000000002</v>
      </c>
      <c r="P2908" s="4">
        <f t="shared" si="226"/>
        <v>0</v>
      </c>
      <c r="Q2908" s="3">
        <f t="shared" si="227"/>
        <v>1680.8000000000002</v>
      </c>
      <c r="R2908" t="str">
        <f t="shared" si="228"/>
        <v>Em atraso</v>
      </c>
      <c r="S2908" s="5">
        <f t="shared" si="229"/>
        <v>2</v>
      </c>
    </row>
    <row r="2909" spans="1:19" x14ac:dyDescent="0.25">
      <c r="A2909">
        <v>2908</v>
      </c>
      <c r="B2909" s="1">
        <v>43870</v>
      </c>
      <c r="C2909" s="1">
        <v>43876</v>
      </c>
      <c r="D2909" s="1">
        <v>43877</v>
      </c>
      <c r="E2909" s="1">
        <v>43882</v>
      </c>
      <c r="F2909">
        <v>4</v>
      </c>
      <c r="G2909">
        <v>1</v>
      </c>
      <c r="H2909">
        <v>42</v>
      </c>
      <c r="I2909" s="6">
        <v>0</v>
      </c>
      <c r="J2909">
        <v>3</v>
      </c>
      <c r="K2909" t="str">
        <f>_xlfn.XLOOKUP(fCompras!F2909,dComprador!$A$2:$A$7,dComprador!$B$2:$B$7)</f>
        <v>Lira</v>
      </c>
      <c r="L2909" t="str">
        <f>_xlfn.XLOOKUP(J2909,dFornecedor!$A$2:$A$6,dFornecedor!$B$2:$B$6)</f>
        <v>StepUp</v>
      </c>
      <c r="M2909" t="str">
        <f>_xlfn.XLOOKUP(G2909,dMateriaPrima!$A$2:$A$12,dMateriaPrima!$B$2:$B$12)</f>
        <v>Tecido</v>
      </c>
      <c r="N2909" s="2">
        <f>_xlfn.XLOOKUP(G2909,dMateriaPrima!$A$2:$A$12,dMateriaPrima!$C$2:$C$12)</f>
        <v>18</v>
      </c>
      <c r="O2909" s="3">
        <f t="shared" si="225"/>
        <v>756</v>
      </c>
      <c r="P2909" s="4">
        <f t="shared" si="226"/>
        <v>0</v>
      </c>
      <c r="Q2909" s="3">
        <f t="shared" si="227"/>
        <v>756</v>
      </c>
      <c r="R2909" t="str">
        <f t="shared" si="228"/>
        <v>Em atraso</v>
      </c>
      <c r="S2909" s="5">
        <f t="shared" si="229"/>
        <v>5</v>
      </c>
    </row>
    <row r="2910" spans="1:19" x14ac:dyDescent="0.25">
      <c r="A2910">
        <v>2909</v>
      </c>
      <c r="B2910" s="1">
        <v>43870</v>
      </c>
      <c r="C2910" s="1">
        <v>43870</v>
      </c>
      <c r="D2910" s="1">
        <v>43877</v>
      </c>
      <c r="E2910" s="1">
        <v>43879</v>
      </c>
      <c r="F2910">
        <v>4</v>
      </c>
      <c r="G2910">
        <v>9</v>
      </c>
      <c r="H2910">
        <v>313</v>
      </c>
      <c r="I2910" s="6">
        <v>0</v>
      </c>
      <c r="J2910">
        <v>2</v>
      </c>
      <c r="K2910" t="str">
        <f>_xlfn.XLOOKUP(fCompras!F2910,dComprador!$A$2:$A$7,dComprador!$B$2:$B$7)</f>
        <v>Lira</v>
      </c>
      <c r="L2910" t="str">
        <f>_xlfn.XLOOKUP(J2910,dFornecedor!$A$2:$A$6,dFornecedor!$B$2:$B$6)</f>
        <v>Minerva</v>
      </c>
      <c r="M2910" t="str">
        <f>_xlfn.XLOOKUP(G2910,dMateriaPrima!$A$2:$A$12,dMateriaPrima!$B$2:$B$12)</f>
        <v>Couro</v>
      </c>
      <c r="N2910" s="2">
        <f>_xlfn.XLOOKUP(G2910,dMateriaPrima!$A$2:$A$12,dMateriaPrima!$C$2:$C$12)</f>
        <v>4.4000000000000004</v>
      </c>
      <c r="O2910" s="3">
        <f t="shared" si="225"/>
        <v>1377.2</v>
      </c>
      <c r="P2910" s="4">
        <f t="shared" si="226"/>
        <v>0</v>
      </c>
      <c r="Q2910" s="3">
        <f t="shared" si="227"/>
        <v>1377.2</v>
      </c>
      <c r="R2910" t="str">
        <f t="shared" si="228"/>
        <v>Em atraso</v>
      </c>
      <c r="S2910" s="5">
        <f t="shared" si="229"/>
        <v>2</v>
      </c>
    </row>
    <row r="2911" spans="1:19" x14ac:dyDescent="0.25">
      <c r="A2911">
        <v>2910</v>
      </c>
      <c r="B2911" s="1">
        <v>43870</v>
      </c>
      <c r="C2911" s="1">
        <v>43870</v>
      </c>
      <c r="D2911" s="1">
        <v>43877</v>
      </c>
      <c r="E2911" s="1">
        <v>43876</v>
      </c>
      <c r="F2911">
        <v>4</v>
      </c>
      <c r="G2911">
        <v>6</v>
      </c>
      <c r="H2911">
        <v>196</v>
      </c>
      <c r="I2911" s="6">
        <v>0</v>
      </c>
      <c r="J2911">
        <v>2</v>
      </c>
      <c r="K2911" t="str">
        <f>_xlfn.XLOOKUP(fCompras!F2911,dComprador!$A$2:$A$7,dComprador!$B$2:$B$7)</f>
        <v>Lira</v>
      </c>
      <c r="L2911" t="str">
        <f>_xlfn.XLOOKUP(J2911,dFornecedor!$A$2:$A$6,dFornecedor!$B$2:$B$6)</f>
        <v>Minerva</v>
      </c>
      <c r="M2911" t="str">
        <f>_xlfn.XLOOKUP(G2911,dMateriaPrima!$A$2:$A$12,dMateriaPrima!$B$2:$B$12)</f>
        <v>Fio Algodão</v>
      </c>
      <c r="N2911" s="2">
        <f>_xlfn.XLOOKUP(G2911,dMateriaPrima!$A$2:$A$12,dMateriaPrima!$C$2:$C$12)</f>
        <v>55.9</v>
      </c>
      <c r="O2911" s="3">
        <f t="shared" si="225"/>
        <v>10956.4</v>
      </c>
      <c r="P2911" s="4">
        <f t="shared" si="226"/>
        <v>0</v>
      </c>
      <c r="Q2911" s="3">
        <f t="shared" si="227"/>
        <v>10956.4</v>
      </c>
      <c r="R2911" t="str">
        <f t="shared" si="228"/>
        <v>No prazo</v>
      </c>
      <c r="S2911" s="5">
        <f t="shared" si="229"/>
        <v>0</v>
      </c>
    </row>
    <row r="2912" spans="1:19" x14ac:dyDescent="0.25">
      <c r="A2912">
        <v>2911</v>
      </c>
      <c r="B2912" s="1">
        <v>43870</v>
      </c>
      <c r="C2912" s="1">
        <v>43870</v>
      </c>
      <c r="D2912" s="1">
        <v>43877</v>
      </c>
      <c r="E2912" s="1">
        <v>43876</v>
      </c>
      <c r="F2912">
        <v>4</v>
      </c>
      <c r="G2912">
        <v>9</v>
      </c>
      <c r="H2912">
        <v>325</v>
      </c>
      <c r="I2912" s="6">
        <v>0</v>
      </c>
      <c r="J2912">
        <v>2</v>
      </c>
      <c r="K2912" t="str">
        <f>_xlfn.XLOOKUP(fCompras!F2912,dComprador!$A$2:$A$7,dComprador!$B$2:$B$7)</f>
        <v>Lira</v>
      </c>
      <c r="L2912" t="str">
        <f>_xlfn.XLOOKUP(J2912,dFornecedor!$A$2:$A$6,dFornecedor!$B$2:$B$6)</f>
        <v>Minerva</v>
      </c>
      <c r="M2912" t="str">
        <f>_xlfn.XLOOKUP(G2912,dMateriaPrima!$A$2:$A$12,dMateriaPrima!$B$2:$B$12)</f>
        <v>Couro</v>
      </c>
      <c r="N2912" s="2">
        <f>_xlfn.XLOOKUP(G2912,dMateriaPrima!$A$2:$A$12,dMateriaPrima!$C$2:$C$12)</f>
        <v>4.4000000000000004</v>
      </c>
      <c r="O2912" s="3">
        <f t="shared" si="225"/>
        <v>1430.0000000000002</v>
      </c>
      <c r="P2912" s="4">
        <f t="shared" si="226"/>
        <v>0</v>
      </c>
      <c r="Q2912" s="3">
        <f t="shared" si="227"/>
        <v>1430.0000000000002</v>
      </c>
      <c r="R2912" t="str">
        <f t="shared" si="228"/>
        <v>No prazo</v>
      </c>
      <c r="S2912" s="5">
        <f t="shared" si="229"/>
        <v>0</v>
      </c>
    </row>
    <row r="2913" spans="1:19" x14ac:dyDescent="0.25">
      <c r="A2913">
        <v>2912</v>
      </c>
      <c r="B2913" s="1">
        <v>43870</v>
      </c>
      <c r="C2913" s="1">
        <v>43870</v>
      </c>
      <c r="D2913" s="1">
        <v>43878</v>
      </c>
      <c r="E2913" s="1">
        <v>43878</v>
      </c>
      <c r="F2913">
        <v>4</v>
      </c>
      <c r="G2913">
        <v>8</v>
      </c>
      <c r="H2913">
        <v>113</v>
      </c>
      <c r="I2913" s="6">
        <v>0</v>
      </c>
      <c r="J2913">
        <v>2</v>
      </c>
      <c r="K2913" t="str">
        <f>_xlfn.XLOOKUP(fCompras!F2913,dComprador!$A$2:$A$7,dComprador!$B$2:$B$7)</f>
        <v>Lira</v>
      </c>
      <c r="L2913" t="str">
        <f>_xlfn.XLOOKUP(J2913,dFornecedor!$A$2:$A$6,dFornecedor!$B$2:$B$6)</f>
        <v>Minerva</v>
      </c>
      <c r="M2913" t="str">
        <f>_xlfn.XLOOKUP(G2913,dMateriaPrima!$A$2:$A$12,dMateriaPrima!$B$2:$B$12)</f>
        <v>Cimento</v>
      </c>
      <c r="N2913" s="2">
        <f>_xlfn.XLOOKUP(G2913,dMateriaPrima!$A$2:$A$12,dMateriaPrima!$C$2:$C$12)</f>
        <v>23</v>
      </c>
      <c r="O2913" s="3">
        <f t="shared" si="225"/>
        <v>2599</v>
      </c>
      <c r="P2913" s="4">
        <f t="shared" si="226"/>
        <v>0</v>
      </c>
      <c r="Q2913" s="3">
        <f t="shared" si="227"/>
        <v>2599</v>
      </c>
      <c r="R2913" t="str">
        <f t="shared" si="228"/>
        <v>No prazo</v>
      </c>
      <c r="S2913" s="5">
        <f t="shared" si="229"/>
        <v>0</v>
      </c>
    </row>
    <row r="2914" spans="1:19" x14ac:dyDescent="0.25">
      <c r="A2914">
        <v>2913</v>
      </c>
      <c r="B2914" s="1">
        <v>43870</v>
      </c>
      <c r="C2914" s="1">
        <v>43880</v>
      </c>
      <c r="D2914" s="1">
        <v>43880</v>
      </c>
      <c r="E2914" s="1">
        <v>43883</v>
      </c>
      <c r="F2914">
        <v>4</v>
      </c>
      <c r="G2914">
        <v>5</v>
      </c>
      <c r="H2914">
        <v>43</v>
      </c>
      <c r="I2914" s="6">
        <v>0</v>
      </c>
      <c r="J2914">
        <v>1</v>
      </c>
      <c r="K2914" t="str">
        <f>_xlfn.XLOOKUP(fCompras!F2914,dComprador!$A$2:$A$7,dComprador!$B$2:$B$7)</f>
        <v>Lira</v>
      </c>
      <c r="L2914" t="str">
        <f>_xlfn.XLOOKUP(J2914,dFornecedor!$A$2:$A$6,dFornecedor!$B$2:$B$6)</f>
        <v>NorthShore</v>
      </c>
      <c r="M2914" t="str">
        <f>_xlfn.XLOOKUP(G2914,dMateriaPrima!$A$2:$A$12,dMateriaPrima!$B$2:$B$12)</f>
        <v>Areia</v>
      </c>
      <c r="N2914" s="2">
        <f>_xlfn.XLOOKUP(G2914,dMateriaPrima!$A$2:$A$12,dMateriaPrima!$C$2:$C$12)</f>
        <v>3.59</v>
      </c>
      <c r="O2914" s="3">
        <f t="shared" si="225"/>
        <v>154.37</v>
      </c>
      <c r="P2914" s="4">
        <f t="shared" si="226"/>
        <v>0</v>
      </c>
      <c r="Q2914" s="3">
        <f t="shared" si="227"/>
        <v>154.37</v>
      </c>
      <c r="R2914" t="str">
        <f t="shared" si="228"/>
        <v>Em atraso</v>
      </c>
      <c r="S2914" s="5">
        <f t="shared" si="229"/>
        <v>3</v>
      </c>
    </row>
    <row r="2915" spans="1:19" x14ac:dyDescent="0.25">
      <c r="A2915">
        <v>2914</v>
      </c>
      <c r="B2915" s="1">
        <v>43870</v>
      </c>
      <c r="C2915" s="1">
        <v>43879</v>
      </c>
      <c r="D2915" s="1">
        <v>43880</v>
      </c>
      <c r="E2915" s="1">
        <v>43884</v>
      </c>
      <c r="F2915">
        <v>4</v>
      </c>
      <c r="G2915">
        <v>5</v>
      </c>
      <c r="H2915">
        <v>61</v>
      </c>
      <c r="I2915" s="6">
        <v>0</v>
      </c>
      <c r="J2915">
        <v>3</v>
      </c>
      <c r="K2915" t="str">
        <f>_xlfn.XLOOKUP(fCompras!F2915,dComprador!$A$2:$A$7,dComprador!$B$2:$B$7)</f>
        <v>Lira</v>
      </c>
      <c r="L2915" t="str">
        <f>_xlfn.XLOOKUP(J2915,dFornecedor!$A$2:$A$6,dFornecedor!$B$2:$B$6)</f>
        <v>StepUp</v>
      </c>
      <c r="M2915" t="str">
        <f>_xlfn.XLOOKUP(G2915,dMateriaPrima!$A$2:$A$12,dMateriaPrima!$B$2:$B$12)</f>
        <v>Areia</v>
      </c>
      <c r="N2915" s="2">
        <f>_xlfn.XLOOKUP(G2915,dMateriaPrima!$A$2:$A$12,dMateriaPrima!$C$2:$C$12)</f>
        <v>3.59</v>
      </c>
      <c r="O2915" s="3">
        <f t="shared" si="225"/>
        <v>218.98999999999998</v>
      </c>
      <c r="P2915" s="4">
        <f t="shared" si="226"/>
        <v>0</v>
      </c>
      <c r="Q2915" s="3">
        <f t="shared" si="227"/>
        <v>218.98999999999998</v>
      </c>
      <c r="R2915" t="str">
        <f t="shared" si="228"/>
        <v>Em atraso</v>
      </c>
      <c r="S2915" s="5">
        <f t="shared" si="229"/>
        <v>4</v>
      </c>
    </row>
    <row r="2916" spans="1:19" x14ac:dyDescent="0.25">
      <c r="A2916">
        <v>2915</v>
      </c>
      <c r="B2916" s="1">
        <v>43870</v>
      </c>
      <c r="C2916" s="1">
        <v>43873</v>
      </c>
      <c r="D2916" s="1">
        <v>43878</v>
      </c>
      <c r="E2916" s="1">
        <v>43879</v>
      </c>
      <c r="F2916">
        <v>4</v>
      </c>
      <c r="G2916">
        <v>6</v>
      </c>
      <c r="H2916">
        <v>61</v>
      </c>
      <c r="I2916" s="6">
        <v>0</v>
      </c>
      <c r="J2916">
        <v>2</v>
      </c>
      <c r="K2916" t="str">
        <f>_xlfn.XLOOKUP(fCompras!F2916,dComprador!$A$2:$A$7,dComprador!$B$2:$B$7)</f>
        <v>Lira</v>
      </c>
      <c r="L2916" t="str">
        <f>_xlfn.XLOOKUP(J2916,dFornecedor!$A$2:$A$6,dFornecedor!$B$2:$B$6)</f>
        <v>Minerva</v>
      </c>
      <c r="M2916" t="str">
        <f>_xlfn.XLOOKUP(G2916,dMateriaPrima!$A$2:$A$12,dMateriaPrima!$B$2:$B$12)</f>
        <v>Fio Algodão</v>
      </c>
      <c r="N2916" s="2">
        <f>_xlfn.XLOOKUP(G2916,dMateriaPrima!$A$2:$A$12,dMateriaPrima!$C$2:$C$12)</f>
        <v>55.9</v>
      </c>
      <c r="O2916" s="3">
        <f t="shared" si="225"/>
        <v>3409.9</v>
      </c>
      <c r="P2916" s="4">
        <f t="shared" si="226"/>
        <v>0</v>
      </c>
      <c r="Q2916" s="3">
        <f t="shared" si="227"/>
        <v>3409.9</v>
      </c>
      <c r="R2916" t="str">
        <f t="shared" si="228"/>
        <v>Em atraso</v>
      </c>
      <c r="S2916" s="5">
        <f t="shared" si="229"/>
        <v>1</v>
      </c>
    </row>
    <row r="2917" spans="1:19" x14ac:dyDescent="0.25">
      <c r="A2917">
        <v>2916</v>
      </c>
      <c r="B2917" s="1">
        <v>43870</v>
      </c>
      <c r="C2917" s="1">
        <v>43870</v>
      </c>
      <c r="D2917" s="1">
        <v>43877</v>
      </c>
      <c r="E2917" s="1">
        <v>43881</v>
      </c>
      <c r="F2917">
        <v>4</v>
      </c>
      <c r="G2917">
        <v>2</v>
      </c>
      <c r="H2917">
        <v>3</v>
      </c>
      <c r="I2917" s="6">
        <v>0</v>
      </c>
      <c r="J2917">
        <v>2</v>
      </c>
      <c r="K2917" t="str">
        <f>_xlfn.XLOOKUP(fCompras!F2917,dComprador!$A$2:$A$7,dComprador!$B$2:$B$7)</f>
        <v>Lira</v>
      </c>
      <c r="L2917" t="str">
        <f>_xlfn.XLOOKUP(J2917,dFornecedor!$A$2:$A$6,dFornecedor!$B$2:$B$6)</f>
        <v>Minerva</v>
      </c>
      <c r="M2917" t="str">
        <f>_xlfn.XLOOKUP(G2917,dMateriaPrima!$A$2:$A$12,dMateriaPrima!$B$2:$B$12)</f>
        <v>Chapa Metal</v>
      </c>
      <c r="N2917" s="2">
        <f>_xlfn.XLOOKUP(G2917,dMateriaPrima!$A$2:$A$12,dMateriaPrima!$C$2:$C$12)</f>
        <v>299.89999999999998</v>
      </c>
      <c r="O2917" s="3">
        <f t="shared" si="225"/>
        <v>899.69999999999993</v>
      </c>
      <c r="P2917" s="4">
        <f t="shared" si="226"/>
        <v>0</v>
      </c>
      <c r="Q2917" s="3">
        <f t="shared" si="227"/>
        <v>899.69999999999993</v>
      </c>
      <c r="R2917" t="str">
        <f t="shared" si="228"/>
        <v>Em atraso</v>
      </c>
      <c r="S2917" s="5">
        <f t="shared" si="229"/>
        <v>4</v>
      </c>
    </row>
    <row r="2918" spans="1:19" x14ac:dyDescent="0.25">
      <c r="A2918">
        <v>2917</v>
      </c>
      <c r="B2918" s="1">
        <v>43870</v>
      </c>
      <c r="C2918" s="1">
        <v>43878</v>
      </c>
      <c r="D2918" s="1">
        <v>43889</v>
      </c>
      <c r="E2918" s="1">
        <v>43889</v>
      </c>
      <c r="F2918">
        <v>1</v>
      </c>
      <c r="G2918">
        <v>9</v>
      </c>
      <c r="H2918">
        <v>120</v>
      </c>
      <c r="I2918" s="6">
        <v>0</v>
      </c>
      <c r="J2918">
        <v>3</v>
      </c>
      <c r="K2918" t="str">
        <f>_xlfn.XLOOKUP(fCompras!F2918,dComprador!$A$2:$A$7,dComprador!$B$2:$B$7)</f>
        <v>Alon</v>
      </c>
      <c r="L2918" t="str">
        <f>_xlfn.XLOOKUP(J2918,dFornecedor!$A$2:$A$6,dFornecedor!$B$2:$B$6)</f>
        <v>StepUp</v>
      </c>
      <c r="M2918" t="str">
        <f>_xlfn.XLOOKUP(G2918,dMateriaPrima!$A$2:$A$12,dMateriaPrima!$B$2:$B$12)</f>
        <v>Couro</v>
      </c>
      <c r="N2918" s="2">
        <f>_xlfn.XLOOKUP(G2918,dMateriaPrima!$A$2:$A$12,dMateriaPrima!$C$2:$C$12)</f>
        <v>4.4000000000000004</v>
      </c>
      <c r="O2918" s="3">
        <f t="shared" si="225"/>
        <v>528</v>
      </c>
      <c r="P2918" s="4">
        <f t="shared" si="226"/>
        <v>0</v>
      </c>
      <c r="Q2918" s="3">
        <f t="shared" si="227"/>
        <v>528</v>
      </c>
      <c r="R2918" t="str">
        <f t="shared" si="228"/>
        <v>No prazo</v>
      </c>
      <c r="S2918" s="5">
        <f t="shared" si="229"/>
        <v>0</v>
      </c>
    </row>
    <row r="2919" spans="1:19" x14ac:dyDescent="0.25">
      <c r="A2919">
        <v>2918</v>
      </c>
      <c r="B2919" s="1">
        <v>43870</v>
      </c>
      <c r="C2919" s="1">
        <v>43879</v>
      </c>
      <c r="D2919" s="1">
        <v>43885</v>
      </c>
      <c r="E2919" s="1">
        <v>43888</v>
      </c>
      <c r="F2919">
        <v>1</v>
      </c>
      <c r="G2919">
        <v>11</v>
      </c>
      <c r="H2919">
        <v>26</v>
      </c>
      <c r="I2919" s="6">
        <v>0</v>
      </c>
      <c r="J2919">
        <v>3</v>
      </c>
      <c r="K2919" t="str">
        <f>_xlfn.XLOOKUP(fCompras!F2919,dComprador!$A$2:$A$7,dComprador!$B$2:$B$7)</f>
        <v>Alon</v>
      </c>
      <c r="L2919" t="str">
        <f>_xlfn.XLOOKUP(J2919,dFornecedor!$A$2:$A$6,dFornecedor!$B$2:$B$6)</f>
        <v>StepUp</v>
      </c>
      <c r="M2919" t="str">
        <f>_xlfn.XLOOKUP(G2919,dMateriaPrima!$A$2:$A$12,dMateriaPrima!$B$2:$B$12)</f>
        <v>Papel</v>
      </c>
      <c r="N2919" s="2">
        <f>_xlfn.XLOOKUP(G2919,dMateriaPrima!$A$2:$A$12,dMateriaPrima!$C$2:$C$12)</f>
        <v>9</v>
      </c>
      <c r="O2919" s="3">
        <f t="shared" si="225"/>
        <v>234</v>
      </c>
      <c r="P2919" s="4">
        <f t="shared" si="226"/>
        <v>0</v>
      </c>
      <c r="Q2919" s="3">
        <f t="shared" si="227"/>
        <v>234</v>
      </c>
      <c r="R2919" t="str">
        <f t="shared" si="228"/>
        <v>Em atraso</v>
      </c>
      <c r="S2919" s="5">
        <f t="shared" si="229"/>
        <v>3</v>
      </c>
    </row>
    <row r="2920" spans="1:19" x14ac:dyDescent="0.25">
      <c r="A2920">
        <v>2919</v>
      </c>
      <c r="B2920" s="1">
        <v>43870</v>
      </c>
      <c r="C2920" s="1">
        <v>43876</v>
      </c>
      <c r="D2920" s="1">
        <v>43885</v>
      </c>
      <c r="E2920" s="1">
        <v>43888</v>
      </c>
      <c r="F2920">
        <v>1</v>
      </c>
      <c r="G2920">
        <v>9</v>
      </c>
      <c r="H2920">
        <v>140</v>
      </c>
      <c r="I2920" s="6">
        <v>0</v>
      </c>
      <c r="J2920">
        <v>3</v>
      </c>
      <c r="K2920" t="str">
        <f>_xlfn.XLOOKUP(fCompras!F2920,dComprador!$A$2:$A$7,dComprador!$B$2:$B$7)</f>
        <v>Alon</v>
      </c>
      <c r="L2920" t="str">
        <f>_xlfn.XLOOKUP(J2920,dFornecedor!$A$2:$A$6,dFornecedor!$B$2:$B$6)</f>
        <v>StepUp</v>
      </c>
      <c r="M2920" t="str">
        <f>_xlfn.XLOOKUP(G2920,dMateriaPrima!$A$2:$A$12,dMateriaPrima!$B$2:$B$12)</f>
        <v>Couro</v>
      </c>
      <c r="N2920" s="2">
        <f>_xlfn.XLOOKUP(G2920,dMateriaPrima!$A$2:$A$12,dMateriaPrima!$C$2:$C$12)</f>
        <v>4.4000000000000004</v>
      </c>
      <c r="O2920" s="3">
        <f t="shared" si="225"/>
        <v>616</v>
      </c>
      <c r="P2920" s="4">
        <f t="shared" si="226"/>
        <v>0</v>
      </c>
      <c r="Q2920" s="3">
        <f t="shared" si="227"/>
        <v>616</v>
      </c>
      <c r="R2920" t="str">
        <f t="shared" si="228"/>
        <v>Em atraso</v>
      </c>
      <c r="S2920" s="5">
        <f t="shared" si="229"/>
        <v>3</v>
      </c>
    </row>
    <row r="2921" spans="1:19" x14ac:dyDescent="0.25">
      <c r="A2921">
        <v>2920</v>
      </c>
      <c r="B2921" s="1">
        <v>43870</v>
      </c>
      <c r="C2921" s="1">
        <v>43877</v>
      </c>
      <c r="D2921" s="1">
        <v>43888</v>
      </c>
      <c r="E2921" s="1">
        <v>43890</v>
      </c>
      <c r="F2921">
        <v>1</v>
      </c>
      <c r="G2921">
        <v>1</v>
      </c>
      <c r="H2921">
        <v>24</v>
      </c>
      <c r="I2921" s="6">
        <v>0</v>
      </c>
      <c r="J2921">
        <v>5</v>
      </c>
      <c r="K2921" t="str">
        <f>_xlfn.XLOOKUP(fCompras!F2921,dComprador!$A$2:$A$7,dComprador!$B$2:$B$7)</f>
        <v>Alon</v>
      </c>
      <c r="L2921" t="str">
        <f>_xlfn.XLOOKUP(J2921,dFornecedor!$A$2:$A$6,dFornecedor!$B$2:$B$6)</f>
        <v>Atlas</v>
      </c>
      <c r="M2921" t="str">
        <f>_xlfn.XLOOKUP(G2921,dMateriaPrima!$A$2:$A$12,dMateriaPrima!$B$2:$B$12)</f>
        <v>Tecido</v>
      </c>
      <c r="N2921" s="2">
        <f>_xlfn.XLOOKUP(G2921,dMateriaPrima!$A$2:$A$12,dMateriaPrima!$C$2:$C$12)</f>
        <v>18</v>
      </c>
      <c r="O2921" s="3">
        <f t="shared" si="225"/>
        <v>432</v>
      </c>
      <c r="P2921" s="4">
        <f t="shared" si="226"/>
        <v>0</v>
      </c>
      <c r="Q2921" s="3">
        <f t="shared" si="227"/>
        <v>432</v>
      </c>
      <c r="R2921" t="str">
        <f t="shared" si="228"/>
        <v>Em atraso</v>
      </c>
      <c r="S2921" s="5">
        <f t="shared" si="229"/>
        <v>2</v>
      </c>
    </row>
    <row r="2922" spans="1:19" x14ac:dyDescent="0.25">
      <c r="A2922">
        <v>2921</v>
      </c>
      <c r="B2922" s="1">
        <v>43870</v>
      </c>
      <c r="C2922" s="1">
        <v>43880</v>
      </c>
      <c r="D2922" s="1">
        <v>43900</v>
      </c>
      <c r="E2922" s="1">
        <v>43903</v>
      </c>
      <c r="F2922">
        <v>1</v>
      </c>
      <c r="G2922">
        <v>1</v>
      </c>
      <c r="H2922">
        <v>31</v>
      </c>
      <c r="I2922" s="6">
        <v>0</v>
      </c>
      <c r="J2922">
        <v>3</v>
      </c>
      <c r="K2922" t="str">
        <f>_xlfn.XLOOKUP(fCompras!F2922,dComprador!$A$2:$A$7,dComprador!$B$2:$B$7)</f>
        <v>Alon</v>
      </c>
      <c r="L2922" t="str">
        <f>_xlfn.XLOOKUP(J2922,dFornecedor!$A$2:$A$6,dFornecedor!$B$2:$B$6)</f>
        <v>StepUp</v>
      </c>
      <c r="M2922" t="str">
        <f>_xlfn.XLOOKUP(G2922,dMateriaPrima!$A$2:$A$12,dMateriaPrima!$B$2:$B$12)</f>
        <v>Tecido</v>
      </c>
      <c r="N2922" s="2">
        <f>_xlfn.XLOOKUP(G2922,dMateriaPrima!$A$2:$A$12,dMateriaPrima!$C$2:$C$12)</f>
        <v>18</v>
      </c>
      <c r="O2922" s="3">
        <f t="shared" si="225"/>
        <v>558</v>
      </c>
      <c r="P2922" s="4">
        <f t="shared" si="226"/>
        <v>0</v>
      </c>
      <c r="Q2922" s="3">
        <f t="shared" si="227"/>
        <v>558</v>
      </c>
      <c r="R2922" t="str">
        <f t="shared" si="228"/>
        <v>Em atraso</v>
      </c>
      <c r="S2922" s="5">
        <f t="shared" si="229"/>
        <v>3</v>
      </c>
    </row>
    <row r="2923" spans="1:19" x14ac:dyDescent="0.25">
      <c r="A2923">
        <v>2922</v>
      </c>
      <c r="B2923" s="1">
        <v>43870</v>
      </c>
      <c r="C2923" s="1">
        <v>43871</v>
      </c>
      <c r="D2923" s="1">
        <v>43891</v>
      </c>
      <c r="E2923" s="1">
        <v>43893</v>
      </c>
      <c r="F2923">
        <v>1</v>
      </c>
      <c r="G2923">
        <v>5</v>
      </c>
      <c r="H2923">
        <v>144</v>
      </c>
      <c r="I2923" s="6">
        <v>0</v>
      </c>
      <c r="J2923">
        <v>3</v>
      </c>
      <c r="K2923" t="str">
        <f>_xlfn.XLOOKUP(fCompras!F2923,dComprador!$A$2:$A$7,dComprador!$B$2:$B$7)</f>
        <v>Alon</v>
      </c>
      <c r="L2923" t="str">
        <f>_xlfn.XLOOKUP(J2923,dFornecedor!$A$2:$A$6,dFornecedor!$B$2:$B$6)</f>
        <v>StepUp</v>
      </c>
      <c r="M2923" t="str">
        <f>_xlfn.XLOOKUP(G2923,dMateriaPrima!$A$2:$A$12,dMateriaPrima!$B$2:$B$12)</f>
        <v>Areia</v>
      </c>
      <c r="N2923" s="2">
        <f>_xlfn.XLOOKUP(G2923,dMateriaPrima!$A$2:$A$12,dMateriaPrima!$C$2:$C$12)</f>
        <v>3.59</v>
      </c>
      <c r="O2923" s="3">
        <f t="shared" si="225"/>
        <v>516.96</v>
      </c>
      <c r="P2923" s="4">
        <f t="shared" si="226"/>
        <v>0</v>
      </c>
      <c r="Q2923" s="3">
        <f t="shared" si="227"/>
        <v>516.96</v>
      </c>
      <c r="R2923" t="str">
        <f t="shared" si="228"/>
        <v>Em atraso</v>
      </c>
      <c r="S2923" s="5">
        <f t="shared" si="229"/>
        <v>2</v>
      </c>
    </row>
    <row r="2924" spans="1:19" x14ac:dyDescent="0.25">
      <c r="A2924">
        <v>2923</v>
      </c>
      <c r="B2924" s="1">
        <v>43871</v>
      </c>
      <c r="C2924" s="1">
        <v>43874</v>
      </c>
      <c r="D2924" s="1">
        <v>43878</v>
      </c>
      <c r="E2924" s="1">
        <v>43879</v>
      </c>
      <c r="F2924">
        <v>4</v>
      </c>
      <c r="G2924">
        <v>11</v>
      </c>
      <c r="H2924">
        <v>469</v>
      </c>
      <c r="I2924" s="6">
        <v>0</v>
      </c>
      <c r="J2924">
        <v>4</v>
      </c>
      <c r="K2924" t="str">
        <f>_xlfn.XLOOKUP(fCompras!F2924,dComprador!$A$2:$A$7,dComprador!$B$2:$B$7)</f>
        <v>Lira</v>
      </c>
      <c r="L2924" t="str">
        <f>_xlfn.XLOOKUP(J2924,dFornecedor!$A$2:$A$6,dFornecedor!$B$2:$B$6)</f>
        <v>AlphaOmega</v>
      </c>
      <c r="M2924" t="str">
        <f>_xlfn.XLOOKUP(G2924,dMateriaPrima!$A$2:$A$12,dMateriaPrima!$B$2:$B$12)</f>
        <v>Papel</v>
      </c>
      <c r="N2924" s="2">
        <f>_xlfn.XLOOKUP(G2924,dMateriaPrima!$A$2:$A$12,dMateriaPrima!$C$2:$C$12)</f>
        <v>9</v>
      </c>
      <c r="O2924" s="3">
        <f t="shared" si="225"/>
        <v>4221</v>
      </c>
      <c r="P2924" s="4">
        <f t="shared" si="226"/>
        <v>0</v>
      </c>
      <c r="Q2924" s="3">
        <f t="shared" si="227"/>
        <v>4221</v>
      </c>
      <c r="R2924" t="str">
        <f t="shared" si="228"/>
        <v>Em atraso</v>
      </c>
      <c r="S2924" s="5">
        <f t="shared" si="229"/>
        <v>1</v>
      </c>
    </row>
    <row r="2925" spans="1:19" x14ac:dyDescent="0.25">
      <c r="A2925">
        <v>2924</v>
      </c>
      <c r="B2925" s="1">
        <v>43871</v>
      </c>
      <c r="C2925" s="1">
        <v>43872</v>
      </c>
      <c r="D2925" s="1">
        <v>43879</v>
      </c>
      <c r="E2925" s="1">
        <v>43878</v>
      </c>
      <c r="F2925">
        <v>4</v>
      </c>
      <c r="G2925">
        <v>9</v>
      </c>
      <c r="H2925">
        <v>23</v>
      </c>
      <c r="I2925" s="6">
        <v>0</v>
      </c>
      <c r="J2925">
        <v>3</v>
      </c>
      <c r="K2925" t="str">
        <f>_xlfn.XLOOKUP(fCompras!F2925,dComprador!$A$2:$A$7,dComprador!$B$2:$B$7)</f>
        <v>Lira</v>
      </c>
      <c r="L2925" t="str">
        <f>_xlfn.XLOOKUP(J2925,dFornecedor!$A$2:$A$6,dFornecedor!$B$2:$B$6)</f>
        <v>StepUp</v>
      </c>
      <c r="M2925" t="str">
        <f>_xlfn.XLOOKUP(G2925,dMateriaPrima!$A$2:$A$12,dMateriaPrima!$B$2:$B$12)</f>
        <v>Couro</v>
      </c>
      <c r="N2925" s="2">
        <f>_xlfn.XLOOKUP(G2925,dMateriaPrima!$A$2:$A$12,dMateriaPrima!$C$2:$C$12)</f>
        <v>4.4000000000000004</v>
      </c>
      <c r="O2925" s="3">
        <f t="shared" si="225"/>
        <v>101.2</v>
      </c>
      <c r="P2925" s="4">
        <f t="shared" si="226"/>
        <v>0</v>
      </c>
      <c r="Q2925" s="3">
        <f t="shared" si="227"/>
        <v>101.2</v>
      </c>
      <c r="R2925" t="str">
        <f t="shared" si="228"/>
        <v>No prazo</v>
      </c>
      <c r="S2925" s="5">
        <f t="shared" si="229"/>
        <v>0</v>
      </c>
    </row>
    <row r="2926" spans="1:19" x14ac:dyDescent="0.25">
      <c r="A2926">
        <v>2925</v>
      </c>
      <c r="B2926" s="1">
        <v>43871</v>
      </c>
      <c r="C2926" s="1">
        <v>43879</v>
      </c>
      <c r="D2926" s="1">
        <v>43879</v>
      </c>
      <c r="E2926" s="1">
        <v>43885</v>
      </c>
      <c r="F2926">
        <v>4</v>
      </c>
      <c r="G2926">
        <v>10</v>
      </c>
      <c r="H2926">
        <v>99</v>
      </c>
      <c r="I2926" s="6">
        <v>0</v>
      </c>
      <c r="J2926">
        <v>1</v>
      </c>
      <c r="K2926" t="str">
        <f>_xlfn.XLOOKUP(fCompras!F2926,dComprador!$A$2:$A$7,dComprador!$B$2:$B$7)</f>
        <v>Lira</v>
      </c>
      <c r="L2926" t="str">
        <f>_xlfn.XLOOKUP(J2926,dFornecedor!$A$2:$A$6,dFornecedor!$B$2:$B$6)</f>
        <v>NorthShore</v>
      </c>
      <c r="M2926" t="str">
        <f>_xlfn.XLOOKUP(G2926,dMateriaPrima!$A$2:$A$12,dMateriaPrima!$B$2:$B$12)</f>
        <v>Pedra Britada</v>
      </c>
      <c r="N2926" s="2">
        <f>_xlfn.XLOOKUP(G2926,dMateriaPrima!$A$2:$A$12,dMateriaPrima!$C$2:$C$12)</f>
        <v>56</v>
      </c>
      <c r="O2926" s="3">
        <f t="shared" si="225"/>
        <v>5544</v>
      </c>
      <c r="P2926" s="4">
        <f t="shared" si="226"/>
        <v>0</v>
      </c>
      <c r="Q2926" s="3">
        <f t="shared" si="227"/>
        <v>5544</v>
      </c>
      <c r="R2926" t="str">
        <f t="shared" si="228"/>
        <v>Em atraso</v>
      </c>
      <c r="S2926" s="5">
        <f t="shared" si="229"/>
        <v>6</v>
      </c>
    </row>
    <row r="2927" spans="1:19" x14ac:dyDescent="0.25">
      <c r="A2927">
        <v>2926</v>
      </c>
      <c r="B2927" s="1">
        <v>43871</v>
      </c>
      <c r="C2927" s="1">
        <v>43872</v>
      </c>
      <c r="D2927" s="1">
        <v>43879</v>
      </c>
      <c r="E2927" s="1">
        <v>43882</v>
      </c>
      <c r="F2927">
        <v>4</v>
      </c>
      <c r="G2927">
        <v>1</v>
      </c>
      <c r="H2927">
        <v>165</v>
      </c>
      <c r="I2927" s="6">
        <v>0</v>
      </c>
      <c r="J2927">
        <v>3</v>
      </c>
      <c r="K2927" t="str">
        <f>_xlfn.XLOOKUP(fCompras!F2927,dComprador!$A$2:$A$7,dComprador!$B$2:$B$7)</f>
        <v>Lira</v>
      </c>
      <c r="L2927" t="str">
        <f>_xlfn.XLOOKUP(J2927,dFornecedor!$A$2:$A$6,dFornecedor!$B$2:$B$6)</f>
        <v>StepUp</v>
      </c>
      <c r="M2927" t="str">
        <f>_xlfn.XLOOKUP(G2927,dMateriaPrima!$A$2:$A$12,dMateriaPrima!$B$2:$B$12)</f>
        <v>Tecido</v>
      </c>
      <c r="N2927" s="2">
        <f>_xlfn.XLOOKUP(G2927,dMateriaPrima!$A$2:$A$12,dMateriaPrima!$C$2:$C$12)</f>
        <v>18</v>
      </c>
      <c r="O2927" s="3">
        <f t="shared" si="225"/>
        <v>2970</v>
      </c>
      <c r="P2927" s="4">
        <f t="shared" si="226"/>
        <v>0</v>
      </c>
      <c r="Q2927" s="3">
        <f t="shared" si="227"/>
        <v>2970</v>
      </c>
      <c r="R2927" t="str">
        <f t="shared" si="228"/>
        <v>Em atraso</v>
      </c>
      <c r="S2927" s="5">
        <f t="shared" si="229"/>
        <v>3</v>
      </c>
    </row>
    <row r="2928" spans="1:19" x14ac:dyDescent="0.25">
      <c r="A2928">
        <v>2927</v>
      </c>
      <c r="B2928" s="1">
        <v>43871</v>
      </c>
      <c r="C2928" s="1">
        <v>43875</v>
      </c>
      <c r="D2928" s="1">
        <v>43878</v>
      </c>
      <c r="E2928" s="1">
        <v>43879</v>
      </c>
      <c r="F2928">
        <v>4</v>
      </c>
      <c r="G2928">
        <v>5</v>
      </c>
      <c r="H2928">
        <v>295</v>
      </c>
      <c r="I2928" s="6">
        <v>0</v>
      </c>
      <c r="J2928">
        <v>1</v>
      </c>
      <c r="K2928" t="str">
        <f>_xlfn.XLOOKUP(fCompras!F2928,dComprador!$A$2:$A$7,dComprador!$B$2:$B$7)</f>
        <v>Lira</v>
      </c>
      <c r="L2928" t="str">
        <f>_xlfn.XLOOKUP(J2928,dFornecedor!$A$2:$A$6,dFornecedor!$B$2:$B$6)</f>
        <v>NorthShore</v>
      </c>
      <c r="M2928" t="str">
        <f>_xlfn.XLOOKUP(G2928,dMateriaPrima!$A$2:$A$12,dMateriaPrima!$B$2:$B$12)</f>
        <v>Areia</v>
      </c>
      <c r="N2928" s="2">
        <f>_xlfn.XLOOKUP(G2928,dMateriaPrima!$A$2:$A$12,dMateriaPrima!$C$2:$C$12)</f>
        <v>3.59</v>
      </c>
      <c r="O2928" s="3">
        <f t="shared" si="225"/>
        <v>1059.05</v>
      </c>
      <c r="P2928" s="4">
        <f t="shared" si="226"/>
        <v>0</v>
      </c>
      <c r="Q2928" s="3">
        <f t="shared" si="227"/>
        <v>1059.05</v>
      </c>
      <c r="R2928" t="str">
        <f t="shared" si="228"/>
        <v>Em atraso</v>
      </c>
      <c r="S2928" s="5">
        <f t="shared" si="229"/>
        <v>1</v>
      </c>
    </row>
    <row r="2929" spans="1:19" x14ac:dyDescent="0.25">
      <c r="A2929">
        <v>2928</v>
      </c>
      <c r="B2929" s="1">
        <v>43871</v>
      </c>
      <c r="C2929" s="1">
        <v>43879</v>
      </c>
      <c r="D2929" s="1">
        <v>43891</v>
      </c>
      <c r="E2929" s="1">
        <v>43891</v>
      </c>
      <c r="F2929">
        <v>1</v>
      </c>
      <c r="G2929">
        <v>5</v>
      </c>
      <c r="H2929">
        <v>18</v>
      </c>
      <c r="I2929" s="6">
        <v>0</v>
      </c>
      <c r="J2929">
        <v>2</v>
      </c>
      <c r="K2929" t="str">
        <f>_xlfn.XLOOKUP(fCompras!F2929,dComprador!$A$2:$A$7,dComprador!$B$2:$B$7)</f>
        <v>Alon</v>
      </c>
      <c r="L2929" t="str">
        <f>_xlfn.XLOOKUP(J2929,dFornecedor!$A$2:$A$6,dFornecedor!$B$2:$B$6)</f>
        <v>Minerva</v>
      </c>
      <c r="M2929" t="str">
        <f>_xlfn.XLOOKUP(G2929,dMateriaPrima!$A$2:$A$12,dMateriaPrima!$B$2:$B$12)</f>
        <v>Areia</v>
      </c>
      <c r="N2929" s="2">
        <f>_xlfn.XLOOKUP(G2929,dMateriaPrima!$A$2:$A$12,dMateriaPrima!$C$2:$C$12)</f>
        <v>3.59</v>
      </c>
      <c r="O2929" s="3">
        <f t="shared" si="225"/>
        <v>64.62</v>
      </c>
      <c r="P2929" s="4">
        <f t="shared" si="226"/>
        <v>0</v>
      </c>
      <c r="Q2929" s="3">
        <f t="shared" si="227"/>
        <v>64.62</v>
      </c>
      <c r="R2929" t="str">
        <f t="shared" si="228"/>
        <v>No prazo</v>
      </c>
      <c r="S2929" s="5">
        <f t="shared" si="229"/>
        <v>0</v>
      </c>
    </row>
    <row r="2930" spans="1:19" x14ac:dyDescent="0.25">
      <c r="A2930">
        <v>2929</v>
      </c>
      <c r="B2930" s="1">
        <v>43871</v>
      </c>
      <c r="C2930" s="1">
        <v>43871</v>
      </c>
      <c r="D2930" s="1">
        <v>43890</v>
      </c>
      <c r="E2930" s="1">
        <v>43891</v>
      </c>
      <c r="F2930">
        <v>1</v>
      </c>
      <c r="G2930">
        <v>10</v>
      </c>
      <c r="H2930">
        <v>253</v>
      </c>
      <c r="I2930" s="6">
        <v>0</v>
      </c>
      <c r="J2930">
        <v>2</v>
      </c>
      <c r="K2930" t="str">
        <f>_xlfn.XLOOKUP(fCompras!F2930,dComprador!$A$2:$A$7,dComprador!$B$2:$B$7)</f>
        <v>Alon</v>
      </c>
      <c r="L2930" t="str">
        <f>_xlfn.XLOOKUP(J2930,dFornecedor!$A$2:$A$6,dFornecedor!$B$2:$B$6)</f>
        <v>Minerva</v>
      </c>
      <c r="M2930" t="str">
        <f>_xlfn.XLOOKUP(G2930,dMateriaPrima!$A$2:$A$12,dMateriaPrima!$B$2:$B$12)</f>
        <v>Pedra Britada</v>
      </c>
      <c r="N2930" s="2">
        <f>_xlfn.XLOOKUP(G2930,dMateriaPrima!$A$2:$A$12,dMateriaPrima!$C$2:$C$12)</f>
        <v>56</v>
      </c>
      <c r="O2930" s="3">
        <f t="shared" si="225"/>
        <v>14168</v>
      </c>
      <c r="P2930" s="4">
        <f t="shared" si="226"/>
        <v>0</v>
      </c>
      <c r="Q2930" s="3">
        <f t="shared" si="227"/>
        <v>14168</v>
      </c>
      <c r="R2930" t="str">
        <f t="shared" si="228"/>
        <v>Em atraso</v>
      </c>
      <c r="S2930" s="5">
        <f t="shared" si="229"/>
        <v>1</v>
      </c>
    </row>
    <row r="2931" spans="1:19" x14ac:dyDescent="0.25">
      <c r="A2931">
        <v>2930</v>
      </c>
      <c r="B2931" s="1">
        <v>43871</v>
      </c>
      <c r="C2931" s="1">
        <v>43872</v>
      </c>
      <c r="D2931" s="1">
        <v>43890</v>
      </c>
      <c r="E2931" s="1">
        <v>43891</v>
      </c>
      <c r="F2931">
        <v>1</v>
      </c>
      <c r="G2931">
        <v>7</v>
      </c>
      <c r="H2931">
        <v>5</v>
      </c>
      <c r="I2931" s="6">
        <v>0</v>
      </c>
      <c r="J2931">
        <v>3</v>
      </c>
      <c r="K2931" t="str">
        <f>_xlfn.XLOOKUP(fCompras!F2931,dComprador!$A$2:$A$7,dComprador!$B$2:$B$7)</f>
        <v>Alon</v>
      </c>
      <c r="L2931" t="str">
        <f>_xlfn.XLOOKUP(J2931,dFornecedor!$A$2:$A$6,dFornecedor!$B$2:$B$6)</f>
        <v>StepUp</v>
      </c>
      <c r="M2931" t="str">
        <f>_xlfn.XLOOKUP(G2931,dMateriaPrima!$A$2:$A$12,dMateriaPrima!$B$2:$B$12)</f>
        <v>Poliéster</v>
      </c>
      <c r="N2931" s="2">
        <f>_xlfn.XLOOKUP(G2931,dMateriaPrima!$A$2:$A$12,dMateriaPrima!$C$2:$C$12)</f>
        <v>8</v>
      </c>
      <c r="O2931" s="3">
        <f t="shared" si="225"/>
        <v>40</v>
      </c>
      <c r="P2931" s="4">
        <f t="shared" si="226"/>
        <v>0</v>
      </c>
      <c r="Q2931" s="3">
        <f t="shared" si="227"/>
        <v>40</v>
      </c>
      <c r="R2931" t="str">
        <f t="shared" si="228"/>
        <v>Em atraso</v>
      </c>
      <c r="S2931" s="5">
        <f t="shared" si="229"/>
        <v>1</v>
      </c>
    </row>
    <row r="2932" spans="1:19" x14ac:dyDescent="0.25">
      <c r="A2932">
        <v>2931</v>
      </c>
      <c r="B2932" s="1">
        <v>43871</v>
      </c>
      <c r="C2932" s="1">
        <v>43872</v>
      </c>
      <c r="D2932" s="1">
        <v>43888</v>
      </c>
      <c r="E2932" s="1">
        <v>43889</v>
      </c>
      <c r="F2932">
        <v>2</v>
      </c>
      <c r="G2932">
        <v>1</v>
      </c>
      <c r="H2932">
        <v>426</v>
      </c>
      <c r="I2932" s="6">
        <v>0</v>
      </c>
      <c r="J2932">
        <v>3</v>
      </c>
      <c r="K2932" t="str">
        <f>_xlfn.XLOOKUP(fCompras!F2932,dComprador!$A$2:$A$7,dComprador!$B$2:$B$7)</f>
        <v>João</v>
      </c>
      <c r="L2932" t="str">
        <f>_xlfn.XLOOKUP(J2932,dFornecedor!$A$2:$A$6,dFornecedor!$B$2:$B$6)</f>
        <v>StepUp</v>
      </c>
      <c r="M2932" t="str">
        <f>_xlfn.XLOOKUP(G2932,dMateriaPrima!$A$2:$A$12,dMateriaPrima!$B$2:$B$12)</f>
        <v>Tecido</v>
      </c>
      <c r="N2932" s="2">
        <f>_xlfn.XLOOKUP(G2932,dMateriaPrima!$A$2:$A$12,dMateriaPrima!$C$2:$C$12)</f>
        <v>18</v>
      </c>
      <c r="O2932" s="3">
        <f t="shared" si="225"/>
        <v>7668</v>
      </c>
      <c r="P2932" s="4">
        <f t="shared" si="226"/>
        <v>0</v>
      </c>
      <c r="Q2932" s="3">
        <f t="shared" si="227"/>
        <v>7668</v>
      </c>
      <c r="R2932" t="str">
        <f t="shared" si="228"/>
        <v>Em atraso</v>
      </c>
      <c r="S2932" s="5">
        <f t="shared" si="229"/>
        <v>1</v>
      </c>
    </row>
    <row r="2933" spans="1:19" x14ac:dyDescent="0.25">
      <c r="A2933">
        <v>2932</v>
      </c>
      <c r="B2933" s="1">
        <v>43871</v>
      </c>
      <c r="C2933" s="1">
        <v>43873</v>
      </c>
      <c r="D2933" s="1">
        <v>43903</v>
      </c>
      <c r="E2933" s="1">
        <v>43906</v>
      </c>
      <c r="F2933">
        <v>1</v>
      </c>
      <c r="G2933">
        <v>7</v>
      </c>
      <c r="H2933">
        <v>168</v>
      </c>
      <c r="I2933" s="6">
        <v>0</v>
      </c>
      <c r="J2933">
        <v>2</v>
      </c>
      <c r="K2933" t="str">
        <f>_xlfn.XLOOKUP(fCompras!F2933,dComprador!$A$2:$A$7,dComprador!$B$2:$B$7)</f>
        <v>Alon</v>
      </c>
      <c r="L2933" t="str">
        <f>_xlfn.XLOOKUP(J2933,dFornecedor!$A$2:$A$6,dFornecedor!$B$2:$B$6)</f>
        <v>Minerva</v>
      </c>
      <c r="M2933" t="str">
        <f>_xlfn.XLOOKUP(G2933,dMateriaPrima!$A$2:$A$12,dMateriaPrima!$B$2:$B$12)</f>
        <v>Poliéster</v>
      </c>
      <c r="N2933" s="2">
        <f>_xlfn.XLOOKUP(G2933,dMateriaPrima!$A$2:$A$12,dMateriaPrima!$C$2:$C$12)</f>
        <v>8</v>
      </c>
      <c r="O2933" s="3">
        <f t="shared" si="225"/>
        <v>1344</v>
      </c>
      <c r="P2933" s="4">
        <f t="shared" si="226"/>
        <v>0</v>
      </c>
      <c r="Q2933" s="3">
        <f t="shared" si="227"/>
        <v>1344</v>
      </c>
      <c r="R2933" t="str">
        <f t="shared" si="228"/>
        <v>Em atraso</v>
      </c>
      <c r="S2933" s="5">
        <f t="shared" si="229"/>
        <v>3</v>
      </c>
    </row>
    <row r="2934" spans="1:19" x14ac:dyDescent="0.25">
      <c r="A2934">
        <v>2933</v>
      </c>
      <c r="B2934" s="1">
        <v>43871</v>
      </c>
      <c r="C2934" s="1">
        <v>43875</v>
      </c>
      <c r="D2934" s="1">
        <v>43892</v>
      </c>
      <c r="E2934" s="1">
        <v>43895</v>
      </c>
      <c r="F2934">
        <v>1</v>
      </c>
      <c r="G2934">
        <v>1</v>
      </c>
      <c r="H2934">
        <v>258</v>
      </c>
      <c r="I2934" s="6">
        <v>0</v>
      </c>
      <c r="J2934">
        <v>2</v>
      </c>
      <c r="K2934" t="str">
        <f>_xlfn.XLOOKUP(fCompras!F2934,dComprador!$A$2:$A$7,dComprador!$B$2:$B$7)</f>
        <v>Alon</v>
      </c>
      <c r="L2934" t="str">
        <f>_xlfn.XLOOKUP(J2934,dFornecedor!$A$2:$A$6,dFornecedor!$B$2:$B$6)</f>
        <v>Minerva</v>
      </c>
      <c r="M2934" t="str">
        <f>_xlfn.XLOOKUP(G2934,dMateriaPrima!$A$2:$A$12,dMateriaPrima!$B$2:$B$12)</f>
        <v>Tecido</v>
      </c>
      <c r="N2934" s="2">
        <f>_xlfn.XLOOKUP(G2934,dMateriaPrima!$A$2:$A$12,dMateriaPrima!$C$2:$C$12)</f>
        <v>18</v>
      </c>
      <c r="O2934" s="3">
        <f t="shared" si="225"/>
        <v>4644</v>
      </c>
      <c r="P2934" s="4">
        <f t="shared" si="226"/>
        <v>0</v>
      </c>
      <c r="Q2934" s="3">
        <f t="shared" si="227"/>
        <v>4644</v>
      </c>
      <c r="R2934" t="str">
        <f t="shared" si="228"/>
        <v>Em atraso</v>
      </c>
      <c r="S2934" s="5">
        <f t="shared" si="229"/>
        <v>3</v>
      </c>
    </row>
    <row r="2935" spans="1:19" x14ac:dyDescent="0.25">
      <c r="A2935">
        <v>2934</v>
      </c>
      <c r="B2935" s="1">
        <v>43872</v>
      </c>
      <c r="C2935" s="1">
        <v>43874</v>
      </c>
      <c r="D2935" s="1">
        <v>43879</v>
      </c>
      <c r="E2935" s="1">
        <v>43881</v>
      </c>
      <c r="F2935">
        <v>4</v>
      </c>
      <c r="G2935">
        <v>10</v>
      </c>
      <c r="H2935">
        <v>397</v>
      </c>
      <c r="I2935" s="6">
        <v>0</v>
      </c>
      <c r="J2935">
        <v>2</v>
      </c>
      <c r="K2935" t="str">
        <f>_xlfn.XLOOKUP(fCompras!F2935,dComprador!$A$2:$A$7,dComprador!$B$2:$B$7)</f>
        <v>Lira</v>
      </c>
      <c r="L2935" t="str">
        <f>_xlfn.XLOOKUP(J2935,dFornecedor!$A$2:$A$6,dFornecedor!$B$2:$B$6)</f>
        <v>Minerva</v>
      </c>
      <c r="M2935" t="str">
        <f>_xlfn.XLOOKUP(G2935,dMateriaPrima!$A$2:$A$12,dMateriaPrima!$B$2:$B$12)</f>
        <v>Pedra Britada</v>
      </c>
      <c r="N2935" s="2">
        <f>_xlfn.XLOOKUP(G2935,dMateriaPrima!$A$2:$A$12,dMateriaPrima!$C$2:$C$12)</f>
        <v>56</v>
      </c>
      <c r="O2935" s="3">
        <f t="shared" si="225"/>
        <v>22232</v>
      </c>
      <c r="P2935" s="4">
        <f t="shared" si="226"/>
        <v>0</v>
      </c>
      <c r="Q2935" s="3">
        <f t="shared" si="227"/>
        <v>22232</v>
      </c>
      <c r="R2935" t="str">
        <f t="shared" si="228"/>
        <v>Em atraso</v>
      </c>
      <c r="S2935" s="5">
        <f t="shared" si="229"/>
        <v>2</v>
      </c>
    </row>
    <row r="2936" spans="1:19" x14ac:dyDescent="0.25">
      <c r="A2936">
        <v>2935</v>
      </c>
      <c r="B2936" s="1">
        <v>43872</v>
      </c>
      <c r="C2936" s="1">
        <v>43881</v>
      </c>
      <c r="D2936" s="1">
        <v>43885</v>
      </c>
      <c r="E2936" s="1">
        <v>43886</v>
      </c>
      <c r="F2936">
        <v>4</v>
      </c>
      <c r="G2936">
        <v>9</v>
      </c>
      <c r="H2936">
        <v>26</v>
      </c>
      <c r="I2936" s="6">
        <v>0</v>
      </c>
      <c r="J2936">
        <v>2</v>
      </c>
      <c r="K2936" t="str">
        <f>_xlfn.XLOOKUP(fCompras!F2936,dComprador!$A$2:$A$7,dComprador!$B$2:$B$7)</f>
        <v>Lira</v>
      </c>
      <c r="L2936" t="str">
        <f>_xlfn.XLOOKUP(J2936,dFornecedor!$A$2:$A$6,dFornecedor!$B$2:$B$6)</f>
        <v>Minerva</v>
      </c>
      <c r="M2936" t="str">
        <f>_xlfn.XLOOKUP(G2936,dMateriaPrima!$A$2:$A$12,dMateriaPrima!$B$2:$B$12)</f>
        <v>Couro</v>
      </c>
      <c r="N2936" s="2">
        <f>_xlfn.XLOOKUP(G2936,dMateriaPrima!$A$2:$A$12,dMateriaPrima!$C$2:$C$12)</f>
        <v>4.4000000000000004</v>
      </c>
      <c r="O2936" s="3">
        <f t="shared" si="225"/>
        <v>114.4</v>
      </c>
      <c r="P2936" s="4">
        <f t="shared" si="226"/>
        <v>0</v>
      </c>
      <c r="Q2936" s="3">
        <f t="shared" si="227"/>
        <v>114.4</v>
      </c>
      <c r="R2936" t="str">
        <f t="shared" si="228"/>
        <v>Em atraso</v>
      </c>
      <c r="S2936" s="5">
        <f t="shared" si="229"/>
        <v>1</v>
      </c>
    </row>
    <row r="2937" spans="1:19" x14ac:dyDescent="0.25">
      <c r="A2937">
        <v>2936</v>
      </c>
      <c r="B2937" s="1">
        <v>43872</v>
      </c>
      <c r="C2937" s="1">
        <v>43882</v>
      </c>
      <c r="D2937" s="1">
        <v>43885</v>
      </c>
      <c r="E2937" s="1">
        <v>43885</v>
      </c>
      <c r="F2937">
        <v>4</v>
      </c>
      <c r="G2937">
        <v>2</v>
      </c>
      <c r="H2937">
        <v>93</v>
      </c>
      <c r="I2937" s="6">
        <v>0</v>
      </c>
      <c r="J2937">
        <v>3</v>
      </c>
      <c r="K2937" t="str">
        <f>_xlfn.XLOOKUP(fCompras!F2937,dComprador!$A$2:$A$7,dComprador!$B$2:$B$7)</f>
        <v>Lira</v>
      </c>
      <c r="L2937" t="str">
        <f>_xlfn.XLOOKUP(J2937,dFornecedor!$A$2:$A$6,dFornecedor!$B$2:$B$6)</f>
        <v>StepUp</v>
      </c>
      <c r="M2937" t="str">
        <f>_xlfn.XLOOKUP(G2937,dMateriaPrima!$A$2:$A$12,dMateriaPrima!$B$2:$B$12)</f>
        <v>Chapa Metal</v>
      </c>
      <c r="N2937" s="2">
        <f>_xlfn.XLOOKUP(G2937,dMateriaPrima!$A$2:$A$12,dMateriaPrima!$C$2:$C$12)</f>
        <v>299.89999999999998</v>
      </c>
      <c r="O2937" s="3">
        <f t="shared" si="225"/>
        <v>27890.699999999997</v>
      </c>
      <c r="P2937" s="4">
        <f t="shared" si="226"/>
        <v>0</v>
      </c>
      <c r="Q2937" s="3">
        <f t="shared" si="227"/>
        <v>27890.699999999997</v>
      </c>
      <c r="R2937" t="str">
        <f t="shared" si="228"/>
        <v>No prazo</v>
      </c>
      <c r="S2937" s="5">
        <f t="shared" si="229"/>
        <v>0</v>
      </c>
    </row>
    <row r="2938" spans="1:19" x14ac:dyDescent="0.25">
      <c r="A2938">
        <v>2937</v>
      </c>
      <c r="B2938" s="1">
        <v>43872</v>
      </c>
      <c r="C2938" s="1">
        <v>43876</v>
      </c>
      <c r="D2938" s="1">
        <v>43879</v>
      </c>
      <c r="E2938" s="1">
        <v>43881</v>
      </c>
      <c r="F2938">
        <v>4</v>
      </c>
      <c r="G2938">
        <v>10</v>
      </c>
      <c r="H2938">
        <v>206</v>
      </c>
      <c r="I2938" s="6">
        <v>0</v>
      </c>
      <c r="J2938">
        <v>3</v>
      </c>
      <c r="K2938" t="str">
        <f>_xlfn.XLOOKUP(fCompras!F2938,dComprador!$A$2:$A$7,dComprador!$B$2:$B$7)</f>
        <v>Lira</v>
      </c>
      <c r="L2938" t="str">
        <f>_xlfn.XLOOKUP(J2938,dFornecedor!$A$2:$A$6,dFornecedor!$B$2:$B$6)</f>
        <v>StepUp</v>
      </c>
      <c r="M2938" t="str">
        <f>_xlfn.XLOOKUP(G2938,dMateriaPrima!$A$2:$A$12,dMateriaPrima!$B$2:$B$12)</f>
        <v>Pedra Britada</v>
      </c>
      <c r="N2938" s="2">
        <f>_xlfn.XLOOKUP(G2938,dMateriaPrima!$A$2:$A$12,dMateriaPrima!$C$2:$C$12)</f>
        <v>56</v>
      </c>
      <c r="O2938" s="3">
        <f t="shared" si="225"/>
        <v>11536</v>
      </c>
      <c r="P2938" s="4">
        <f t="shared" si="226"/>
        <v>0</v>
      </c>
      <c r="Q2938" s="3">
        <f t="shared" si="227"/>
        <v>11536</v>
      </c>
      <c r="R2938" t="str">
        <f t="shared" si="228"/>
        <v>Em atraso</v>
      </c>
      <c r="S2938" s="5">
        <f t="shared" si="229"/>
        <v>2</v>
      </c>
    </row>
    <row r="2939" spans="1:19" x14ac:dyDescent="0.25">
      <c r="A2939">
        <v>2938</v>
      </c>
      <c r="B2939" s="1">
        <v>43872</v>
      </c>
      <c r="C2939" s="1">
        <v>43880</v>
      </c>
      <c r="D2939" s="1">
        <v>43883</v>
      </c>
      <c r="E2939" s="1">
        <v>43886</v>
      </c>
      <c r="F2939">
        <v>4</v>
      </c>
      <c r="G2939">
        <v>7</v>
      </c>
      <c r="H2939">
        <v>295</v>
      </c>
      <c r="I2939" s="6">
        <v>0</v>
      </c>
      <c r="J2939">
        <v>2</v>
      </c>
      <c r="K2939" t="str">
        <f>_xlfn.XLOOKUP(fCompras!F2939,dComprador!$A$2:$A$7,dComprador!$B$2:$B$7)</f>
        <v>Lira</v>
      </c>
      <c r="L2939" t="str">
        <f>_xlfn.XLOOKUP(J2939,dFornecedor!$A$2:$A$6,dFornecedor!$B$2:$B$6)</f>
        <v>Minerva</v>
      </c>
      <c r="M2939" t="str">
        <f>_xlfn.XLOOKUP(G2939,dMateriaPrima!$A$2:$A$12,dMateriaPrima!$B$2:$B$12)</f>
        <v>Poliéster</v>
      </c>
      <c r="N2939" s="2">
        <f>_xlfn.XLOOKUP(G2939,dMateriaPrima!$A$2:$A$12,dMateriaPrima!$C$2:$C$12)</f>
        <v>8</v>
      </c>
      <c r="O2939" s="3">
        <f t="shared" si="225"/>
        <v>2360</v>
      </c>
      <c r="P2939" s="4">
        <f t="shared" si="226"/>
        <v>0</v>
      </c>
      <c r="Q2939" s="3">
        <f t="shared" si="227"/>
        <v>2360</v>
      </c>
      <c r="R2939" t="str">
        <f t="shared" si="228"/>
        <v>Em atraso</v>
      </c>
      <c r="S2939" s="5">
        <f t="shared" si="229"/>
        <v>3</v>
      </c>
    </row>
    <row r="2940" spans="1:19" x14ac:dyDescent="0.25">
      <c r="A2940">
        <v>2939</v>
      </c>
      <c r="B2940" s="1">
        <v>43872</v>
      </c>
      <c r="C2940" s="1">
        <v>43880</v>
      </c>
      <c r="D2940" s="1">
        <v>43892</v>
      </c>
      <c r="E2940" s="1">
        <v>43895</v>
      </c>
      <c r="F2940">
        <v>1</v>
      </c>
      <c r="G2940">
        <v>7</v>
      </c>
      <c r="H2940">
        <v>65</v>
      </c>
      <c r="I2940" s="6">
        <v>0</v>
      </c>
      <c r="J2940">
        <v>3</v>
      </c>
      <c r="K2940" t="str">
        <f>_xlfn.XLOOKUP(fCompras!F2940,dComprador!$A$2:$A$7,dComprador!$B$2:$B$7)</f>
        <v>Alon</v>
      </c>
      <c r="L2940" t="str">
        <f>_xlfn.XLOOKUP(J2940,dFornecedor!$A$2:$A$6,dFornecedor!$B$2:$B$6)</f>
        <v>StepUp</v>
      </c>
      <c r="M2940" t="str">
        <f>_xlfn.XLOOKUP(G2940,dMateriaPrima!$A$2:$A$12,dMateriaPrima!$B$2:$B$12)</f>
        <v>Poliéster</v>
      </c>
      <c r="N2940" s="2">
        <f>_xlfn.XLOOKUP(G2940,dMateriaPrima!$A$2:$A$12,dMateriaPrima!$C$2:$C$12)</f>
        <v>8</v>
      </c>
      <c r="O2940" s="3">
        <f t="shared" si="225"/>
        <v>520</v>
      </c>
      <c r="P2940" s="4">
        <f t="shared" si="226"/>
        <v>0</v>
      </c>
      <c r="Q2940" s="3">
        <f t="shared" si="227"/>
        <v>520</v>
      </c>
      <c r="R2940" t="str">
        <f t="shared" si="228"/>
        <v>Em atraso</v>
      </c>
      <c r="S2940" s="5">
        <f t="shared" si="229"/>
        <v>3</v>
      </c>
    </row>
    <row r="2941" spans="1:19" x14ac:dyDescent="0.25">
      <c r="A2941">
        <v>2940</v>
      </c>
      <c r="B2941" s="1">
        <v>43872</v>
      </c>
      <c r="C2941" s="1">
        <v>43875</v>
      </c>
      <c r="D2941" s="1">
        <v>43886</v>
      </c>
      <c r="E2941" s="1">
        <v>43887</v>
      </c>
      <c r="F2941">
        <v>2</v>
      </c>
      <c r="G2941">
        <v>9</v>
      </c>
      <c r="H2941">
        <v>180</v>
      </c>
      <c r="I2941" s="6">
        <v>0</v>
      </c>
      <c r="J2941">
        <v>1</v>
      </c>
      <c r="K2941" t="str">
        <f>_xlfn.XLOOKUP(fCompras!F2941,dComprador!$A$2:$A$7,dComprador!$B$2:$B$7)</f>
        <v>João</v>
      </c>
      <c r="L2941" t="str">
        <f>_xlfn.XLOOKUP(J2941,dFornecedor!$A$2:$A$6,dFornecedor!$B$2:$B$6)</f>
        <v>NorthShore</v>
      </c>
      <c r="M2941" t="str">
        <f>_xlfn.XLOOKUP(G2941,dMateriaPrima!$A$2:$A$12,dMateriaPrima!$B$2:$B$12)</f>
        <v>Couro</v>
      </c>
      <c r="N2941" s="2">
        <f>_xlfn.XLOOKUP(G2941,dMateriaPrima!$A$2:$A$12,dMateriaPrima!$C$2:$C$12)</f>
        <v>4.4000000000000004</v>
      </c>
      <c r="O2941" s="3">
        <f t="shared" si="225"/>
        <v>792.00000000000011</v>
      </c>
      <c r="P2941" s="4">
        <f t="shared" si="226"/>
        <v>0</v>
      </c>
      <c r="Q2941" s="3">
        <f t="shared" si="227"/>
        <v>792.00000000000011</v>
      </c>
      <c r="R2941" t="str">
        <f t="shared" si="228"/>
        <v>Em atraso</v>
      </c>
      <c r="S2941" s="5">
        <f t="shared" si="229"/>
        <v>1</v>
      </c>
    </row>
    <row r="2942" spans="1:19" x14ac:dyDescent="0.25">
      <c r="A2942">
        <v>2941</v>
      </c>
      <c r="B2942" s="1">
        <v>43872</v>
      </c>
      <c r="C2942" s="1">
        <v>43876</v>
      </c>
      <c r="D2942" s="1">
        <v>43890</v>
      </c>
      <c r="E2942" s="1">
        <v>43896</v>
      </c>
      <c r="F2942">
        <v>1</v>
      </c>
      <c r="G2942">
        <v>11</v>
      </c>
      <c r="H2942">
        <v>119</v>
      </c>
      <c r="I2942" s="6">
        <v>0</v>
      </c>
      <c r="J2942">
        <v>1</v>
      </c>
      <c r="K2942" t="str">
        <f>_xlfn.XLOOKUP(fCompras!F2942,dComprador!$A$2:$A$7,dComprador!$B$2:$B$7)</f>
        <v>Alon</v>
      </c>
      <c r="L2942" t="str">
        <f>_xlfn.XLOOKUP(J2942,dFornecedor!$A$2:$A$6,dFornecedor!$B$2:$B$6)</f>
        <v>NorthShore</v>
      </c>
      <c r="M2942" t="str">
        <f>_xlfn.XLOOKUP(G2942,dMateriaPrima!$A$2:$A$12,dMateriaPrima!$B$2:$B$12)</f>
        <v>Papel</v>
      </c>
      <c r="N2942" s="2">
        <f>_xlfn.XLOOKUP(G2942,dMateriaPrima!$A$2:$A$12,dMateriaPrima!$C$2:$C$12)</f>
        <v>9</v>
      </c>
      <c r="O2942" s="3">
        <f t="shared" si="225"/>
        <v>1071</v>
      </c>
      <c r="P2942" s="4">
        <f t="shared" si="226"/>
        <v>0</v>
      </c>
      <c r="Q2942" s="3">
        <f t="shared" si="227"/>
        <v>1071</v>
      </c>
      <c r="R2942" t="str">
        <f t="shared" si="228"/>
        <v>Em atraso</v>
      </c>
      <c r="S2942" s="5">
        <f t="shared" si="229"/>
        <v>6</v>
      </c>
    </row>
    <row r="2943" spans="1:19" x14ac:dyDescent="0.25">
      <c r="A2943">
        <v>2942</v>
      </c>
      <c r="B2943" s="1">
        <v>43872</v>
      </c>
      <c r="C2943" s="1">
        <v>43880</v>
      </c>
      <c r="D2943" s="1">
        <v>43887</v>
      </c>
      <c r="E2943" s="1">
        <v>43891</v>
      </c>
      <c r="F2943">
        <v>2</v>
      </c>
      <c r="G2943">
        <v>5</v>
      </c>
      <c r="H2943">
        <v>410</v>
      </c>
      <c r="I2943" s="6">
        <v>0</v>
      </c>
      <c r="J2943">
        <v>2</v>
      </c>
      <c r="K2943" t="str">
        <f>_xlfn.XLOOKUP(fCompras!F2943,dComprador!$A$2:$A$7,dComprador!$B$2:$B$7)</f>
        <v>João</v>
      </c>
      <c r="L2943" t="str">
        <f>_xlfn.XLOOKUP(J2943,dFornecedor!$A$2:$A$6,dFornecedor!$B$2:$B$6)</f>
        <v>Minerva</v>
      </c>
      <c r="M2943" t="str">
        <f>_xlfn.XLOOKUP(G2943,dMateriaPrima!$A$2:$A$12,dMateriaPrima!$B$2:$B$12)</f>
        <v>Areia</v>
      </c>
      <c r="N2943" s="2">
        <f>_xlfn.XLOOKUP(G2943,dMateriaPrima!$A$2:$A$12,dMateriaPrima!$C$2:$C$12)</f>
        <v>3.59</v>
      </c>
      <c r="O2943" s="3">
        <f t="shared" si="225"/>
        <v>1471.8999999999999</v>
      </c>
      <c r="P2943" s="4">
        <f t="shared" si="226"/>
        <v>0</v>
      </c>
      <c r="Q2943" s="3">
        <f t="shared" si="227"/>
        <v>1471.8999999999999</v>
      </c>
      <c r="R2943" t="str">
        <f t="shared" si="228"/>
        <v>Em atraso</v>
      </c>
      <c r="S2943" s="5">
        <f t="shared" si="229"/>
        <v>4</v>
      </c>
    </row>
    <row r="2944" spans="1:19" x14ac:dyDescent="0.25">
      <c r="A2944">
        <v>2943</v>
      </c>
      <c r="B2944" s="1">
        <v>43872</v>
      </c>
      <c r="C2944" s="1">
        <v>43882</v>
      </c>
      <c r="D2944" s="1">
        <v>43894</v>
      </c>
      <c r="E2944" s="1">
        <v>43895</v>
      </c>
      <c r="F2944">
        <v>1</v>
      </c>
      <c r="G2944">
        <v>11</v>
      </c>
      <c r="H2944">
        <v>468</v>
      </c>
      <c r="I2944" s="6">
        <v>0</v>
      </c>
      <c r="J2944">
        <v>3</v>
      </c>
      <c r="K2944" t="str">
        <f>_xlfn.XLOOKUP(fCompras!F2944,dComprador!$A$2:$A$7,dComprador!$B$2:$B$7)</f>
        <v>Alon</v>
      </c>
      <c r="L2944" t="str">
        <f>_xlfn.XLOOKUP(J2944,dFornecedor!$A$2:$A$6,dFornecedor!$B$2:$B$6)</f>
        <v>StepUp</v>
      </c>
      <c r="M2944" t="str">
        <f>_xlfn.XLOOKUP(G2944,dMateriaPrima!$A$2:$A$12,dMateriaPrima!$B$2:$B$12)</f>
        <v>Papel</v>
      </c>
      <c r="N2944" s="2">
        <f>_xlfn.XLOOKUP(G2944,dMateriaPrima!$A$2:$A$12,dMateriaPrima!$C$2:$C$12)</f>
        <v>9</v>
      </c>
      <c r="O2944" s="3">
        <f t="shared" si="225"/>
        <v>4212</v>
      </c>
      <c r="P2944" s="4">
        <f t="shared" si="226"/>
        <v>0</v>
      </c>
      <c r="Q2944" s="3">
        <f t="shared" si="227"/>
        <v>4212</v>
      </c>
      <c r="R2944" t="str">
        <f t="shared" si="228"/>
        <v>Em atraso</v>
      </c>
      <c r="S2944" s="5">
        <f t="shared" si="229"/>
        <v>1</v>
      </c>
    </row>
    <row r="2945" spans="1:19" x14ac:dyDescent="0.25">
      <c r="A2945">
        <v>2944</v>
      </c>
      <c r="B2945" s="1">
        <v>43873</v>
      </c>
      <c r="C2945" s="1">
        <v>43883</v>
      </c>
      <c r="D2945" s="1">
        <v>43884</v>
      </c>
      <c r="E2945" s="1">
        <v>43888</v>
      </c>
      <c r="F2945">
        <v>4</v>
      </c>
      <c r="G2945">
        <v>8</v>
      </c>
      <c r="H2945">
        <v>303</v>
      </c>
      <c r="I2945" s="6">
        <v>0</v>
      </c>
      <c r="J2945">
        <v>1</v>
      </c>
      <c r="K2945" t="str">
        <f>_xlfn.XLOOKUP(fCompras!F2945,dComprador!$A$2:$A$7,dComprador!$B$2:$B$7)</f>
        <v>Lira</v>
      </c>
      <c r="L2945" t="str">
        <f>_xlfn.XLOOKUP(J2945,dFornecedor!$A$2:$A$6,dFornecedor!$B$2:$B$6)</f>
        <v>NorthShore</v>
      </c>
      <c r="M2945" t="str">
        <f>_xlfn.XLOOKUP(G2945,dMateriaPrima!$A$2:$A$12,dMateriaPrima!$B$2:$B$12)</f>
        <v>Cimento</v>
      </c>
      <c r="N2945" s="2">
        <f>_xlfn.XLOOKUP(G2945,dMateriaPrima!$A$2:$A$12,dMateriaPrima!$C$2:$C$12)</f>
        <v>23</v>
      </c>
      <c r="O2945" s="3">
        <f t="shared" si="225"/>
        <v>6969</v>
      </c>
      <c r="P2945" s="4">
        <f t="shared" si="226"/>
        <v>0</v>
      </c>
      <c r="Q2945" s="3">
        <f t="shared" si="227"/>
        <v>6969</v>
      </c>
      <c r="R2945" t="str">
        <f t="shared" si="228"/>
        <v>Em atraso</v>
      </c>
      <c r="S2945" s="5">
        <f t="shared" si="229"/>
        <v>4</v>
      </c>
    </row>
    <row r="2946" spans="1:19" x14ac:dyDescent="0.25">
      <c r="A2946">
        <v>2945</v>
      </c>
      <c r="B2946" s="1">
        <v>43873</v>
      </c>
      <c r="C2946" s="1">
        <v>43876</v>
      </c>
      <c r="D2946" s="1">
        <v>43884</v>
      </c>
      <c r="E2946" s="1">
        <v>43888</v>
      </c>
      <c r="F2946">
        <v>4</v>
      </c>
      <c r="G2946">
        <v>1</v>
      </c>
      <c r="H2946">
        <v>126</v>
      </c>
      <c r="I2946" s="6">
        <v>0</v>
      </c>
      <c r="J2946">
        <v>4</v>
      </c>
      <c r="K2946" t="str">
        <f>_xlfn.XLOOKUP(fCompras!F2946,dComprador!$A$2:$A$7,dComprador!$B$2:$B$7)</f>
        <v>Lira</v>
      </c>
      <c r="L2946" t="str">
        <f>_xlfn.XLOOKUP(J2946,dFornecedor!$A$2:$A$6,dFornecedor!$B$2:$B$6)</f>
        <v>AlphaOmega</v>
      </c>
      <c r="M2946" t="str">
        <f>_xlfn.XLOOKUP(G2946,dMateriaPrima!$A$2:$A$12,dMateriaPrima!$B$2:$B$12)</f>
        <v>Tecido</v>
      </c>
      <c r="N2946" s="2">
        <f>_xlfn.XLOOKUP(G2946,dMateriaPrima!$A$2:$A$12,dMateriaPrima!$C$2:$C$12)</f>
        <v>18</v>
      </c>
      <c r="O2946" s="3">
        <f t="shared" si="225"/>
        <v>2268</v>
      </c>
      <c r="P2946" s="4">
        <f t="shared" si="226"/>
        <v>0</v>
      </c>
      <c r="Q2946" s="3">
        <f t="shared" si="227"/>
        <v>2268</v>
      </c>
      <c r="R2946" t="str">
        <f t="shared" si="228"/>
        <v>Em atraso</v>
      </c>
      <c r="S2946" s="5">
        <f t="shared" si="229"/>
        <v>4</v>
      </c>
    </row>
    <row r="2947" spans="1:19" x14ac:dyDescent="0.25">
      <c r="A2947">
        <v>2946</v>
      </c>
      <c r="B2947" s="1">
        <v>43873</v>
      </c>
      <c r="C2947" s="1">
        <v>43874</v>
      </c>
      <c r="D2947" s="1">
        <v>43880</v>
      </c>
      <c r="E2947" s="1">
        <v>43880</v>
      </c>
      <c r="F2947">
        <v>4</v>
      </c>
      <c r="G2947">
        <v>1</v>
      </c>
      <c r="H2947">
        <v>17</v>
      </c>
      <c r="I2947" s="6">
        <v>0</v>
      </c>
      <c r="J2947">
        <v>3</v>
      </c>
      <c r="K2947" t="str">
        <f>_xlfn.XLOOKUP(fCompras!F2947,dComprador!$A$2:$A$7,dComprador!$B$2:$B$7)</f>
        <v>Lira</v>
      </c>
      <c r="L2947" t="str">
        <f>_xlfn.XLOOKUP(J2947,dFornecedor!$A$2:$A$6,dFornecedor!$B$2:$B$6)</f>
        <v>StepUp</v>
      </c>
      <c r="M2947" t="str">
        <f>_xlfn.XLOOKUP(G2947,dMateriaPrima!$A$2:$A$12,dMateriaPrima!$B$2:$B$12)</f>
        <v>Tecido</v>
      </c>
      <c r="N2947" s="2">
        <f>_xlfn.XLOOKUP(G2947,dMateriaPrima!$A$2:$A$12,dMateriaPrima!$C$2:$C$12)</f>
        <v>18</v>
      </c>
      <c r="O2947" s="3">
        <f t="shared" ref="O2947:O3010" si="230">PRODUCT(H2947,N2947)</f>
        <v>306</v>
      </c>
      <c r="P2947" s="4">
        <f t="shared" ref="P2947:P3010" si="231">PRODUCT(O2947,I2947)</f>
        <v>0</v>
      </c>
      <c r="Q2947" s="3">
        <f t="shared" ref="Q2947:Q3010" si="232">O2947-P2947</f>
        <v>306</v>
      </c>
      <c r="R2947" t="str">
        <f t="shared" ref="R2947:R3010" si="233">IF(E2947&lt;=D2947,"No prazo",IF(E2947&gt;D2947,"Em atraso"))</f>
        <v>No prazo</v>
      </c>
      <c r="S2947" s="5">
        <f t="shared" ref="S2947:S3010" si="234">IF(E2947 &gt;D2947, E2947-D2947,0)</f>
        <v>0</v>
      </c>
    </row>
    <row r="2948" spans="1:19" x14ac:dyDescent="0.25">
      <c r="A2948">
        <v>2947</v>
      </c>
      <c r="B2948" s="1">
        <v>43873</v>
      </c>
      <c r="C2948" s="1">
        <v>43875</v>
      </c>
      <c r="D2948" s="1">
        <v>43901</v>
      </c>
      <c r="E2948" s="1">
        <v>43904</v>
      </c>
      <c r="F2948">
        <v>1</v>
      </c>
      <c r="G2948">
        <v>7</v>
      </c>
      <c r="H2948">
        <v>156</v>
      </c>
      <c r="I2948" s="6">
        <v>0</v>
      </c>
      <c r="J2948">
        <v>1</v>
      </c>
      <c r="K2948" t="str">
        <f>_xlfn.XLOOKUP(fCompras!F2948,dComprador!$A$2:$A$7,dComprador!$B$2:$B$7)</f>
        <v>Alon</v>
      </c>
      <c r="L2948" t="str">
        <f>_xlfn.XLOOKUP(J2948,dFornecedor!$A$2:$A$6,dFornecedor!$B$2:$B$6)</f>
        <v>NorthShore</v>
      </c>
      <c r="M2948" t="str">
        <f>_xlfn.XLOOKUP(G2948,dMateriaPrima!$A$2:$A$12,dMateriaPrima!$B$2:$B$12)</f>
        <v>Poliéster</v>
      </c>
      <c r="N2948" s="2">
        <f>_xlfn.XLOOKUP(G2948,dMateriaPrima!$A$2:$A$12,dMateriaPrima!$C$2:$C$12)</f>
        <v>8</v>
      </c>
      <c r="O2948" s="3">
        <f t="shared" si="230"/>
        <v>1248</v>
      </c>
      <c r="P2948" s="4">
        <f t="shared" si="231"/>
        <v>0</v>
      </c>
      <c r="Q2948" s="3">
        <f t="shared" si="232"/>
        <v>1248</v>
      </c>
      <c r="R2948" t="str">
        <f t="shared" si="233"/>
        <v>Em atraso</v>
      </c>
      <c r="S2948" s="5">
        <f t="shared" si="234"/>
        <v>3</v>
      </c>
    </row>
    <row r="2949" spans="1:19" x14ac:dyDescent="0.25">
      <c r="A2949">
        <v>2948</v>
      </c>
      <c r="B2949" s="1">
        <v>43873</v>
      </c>
      <c r="C2949" s="1">
        <v>43875</v>
      </c>
      <c r="D2949" s="1">
        <v>43879</v>
      </c>
      <c r="E2949" s="1">
        <v>43883</v>
      </c>
      <c r="F2949">
        <v>4</v>
      </c>
      <c r="G2949">
        <v>4</v>
      </c>
      <c r="H2949">
        <v>307</v>
      </c>
      <c r="I2949" s="6">
        <v>0.37</v>
      </c>
      <c r="J2949">
        <v>1</v>
      </c>
      <c r="K2949" t="str">
        <f>_xlfn.XLOOKUP(fCompras!F2949,dComprador!$A$2:$A$7,dComprador!$B$2:$B$7)</f>
        <v>Lira</v>
      </c>
      <c r="L2949" t="str">
        <f>_xlfn.XLOOKUP(J2949,dFornecedor!$A$2:$A$6,dFornecedor!$B$2:$B$6)</f>
        <v>NorthShore</v>
      </c>
      <c r="M2949" t="str">
        <f>_xlfn.XLOOKUP(G2949,dMateriaPrima!$A$2:$A$12,dMateriaPrima!$B$2:$B$12)</f>
        <v>Madeira</v>
      </c>
      <c r="N2949" s="2">
        <f>_xlfn.XLOOKUP(G2949,dMateriaPrima!$A$2:$A$12,dMateriaPrima!$C$2:$C$12)</f>
        <v>168</v>
      </c>
      <c r="O2949" s="3">
        <f t="shared" si="230"/>
        <v>51576</v>
      </c>
      <c r="P2949" s="4">
        <f t="shared" si="231"/>
        <v>19083.12</v>
      </c>
      <c r="Q2949" s="3">
        <f t="shared" si="232"/>
        <v>32492.880000000001</v>
      </c>
      <c r="R2949" t="str">
        <f t="shared" si="233"/>
        <v>Em atraso</v>
      </c>
      <c r="S2949" s="5">
        <f t="shared" si="234"/>
        <v>4</v>
      </c>
    </row>
    <row r="2950" spans="1:19" x14ac:dyDescent="0.25">
      <c r="A2950">
        <v>2949</v>
      </c>
      <c r="B2950" s="1">
        <v>43873</v>
      </c>
      <c r="C2950" s="1">
        <v>43884</v>
      </c>
      <c r="D2950" s="1">
        <v>43884</v>
      </c>
      <c r="E2950" s="1">
        <v>43884</v>
      </c>
      <c r="F2950">
        <v>4</v>
      </c>
      <c r="G2950">
        <v>5</v>
      </c>
      <c r="H2950">
        <v>117</v>
      </c>
      <c r="I2950" s="6">
        <v>0</v>
      </c>
      <c r="J2950">
        <v>1</v>
      </c>
      <c r="K2950" t="str">
        <f>_xlfn.XLOOKUP(fCompras!F2950,dComprador!$A$2:$A$7,dComprador!$B$2:$B$7)</f>
        <v>Lira</v>
      </c>
      <c r="L2950" t="str">
        <f>_xlfn.XLOOKUP(J2950,dFornecedor!$A$2:$A$6,dFornecedor!$B$2:$B$6)</f>
        <v>NorthShore</v>
      </c>
      <c r="M2950" t="str">
        <f>_xlfn.XLOOKUP(G2950,dMateriaPrima!$A$2:$A$12,dMateriaPrima!$B$2:$B$12)</f>
        <v>Areia</v>
      </c>
      <c r="N2950" s="2">
        <f>_xlfn.XLOOKUP(G2950,dMateriaPrima!$A$2:$A$12,dMateriaPrima!$C$2:$C$12)</f>
        <v>3.59</v>
      </c>
      <c r="O2950" s="3">
        <f t="shared" si="230"/>
        <v>420.03</v>
      </c>
      <c r="P2950" s="4">
        <f t="shared" si="231"/>
        <v>0</v>
      </c>
      <c r="Q2950" s="3">
        <f t="shared" si="232"/>
        <v>420.03</v>
      </c>
      <c r="R2950" t="str">
        <f t="shared" si="233"/>
        <v>No prazo</v>
      </c>
      <c r="S2950" s="5">
        <f t="shared" si="234"/>
        <v>0</v>
      </c>
    </row>
    <row r="2951" spans="1:19" x14ac:dyDescent="0.25">
      <c r="A2951">
        <v>2950</v>
      </c>
      <c r="B2951" s="1">
        <v>43873</v>
      </c>
      <c r="C2951" s="1">
        <v>43880</v>
      </c>
      <c r="D2951" s="1">
        <v>43881</v>
      </c>
      <c r="E2951" s="1">
        <v>43883</v>
      </c>
      <c r="F2951">
        <v>4</v>
      </c>
      <c r="G2951">
        <v>5</v>
      </c>
      <c r="H2951">
        <v>179</v>
      </c>
      <c r="I2951" s="6">
        <v>0</v>
      </c>
      <c r="J2951">
        <v>1</v>
      </c>
      <c r="K2951" t="str">
        <f>_xlfn.XLOOKUP(fCompras!F2951,dComprador!$A$2:$A$7,dComprador!$B$2:$B$7)</f>
        <v>Lira</v>
      </c>
      <c r="L2951" t="str">
        <f>_xlfn.XLOOKUP(J2951,dFornecedor!$A$2:$A$6,dFornecedor!$B$2:$B$6)</f>
        <v>NorthShore</v>
      </c>
      <c r="M2951" t="str">
        <f>_xlfn.XLOOKUP(G2951,dMateriaPrima!$A$2:$A$12,dMateriaPrima!$B$2:$B$12)</f>
        <v>Areia</v>
      </c>
      <c r="N2951" s="2">
        <f>_xlfn.XLOOKUP(G2951,dMateriaPrima!$A$2:$A$12,dMateriaPrima!$C$2:$C$12)</f>
        <v>3.59</v>
      </c>
      <c r="O2951" s="3">
        <f t="shared" si="230"/>
        <v>642.61</v>
      </c>
      <c r="P2951" s="4">
        <f t="shared" si="231"/>
        <v>0</v>
      </c>
      <c r="Q2951" s="3">
        <f t="shared" si="232"/>
        <v>642.61</v>
      </c>
      <c r="R2951" t="str">
        <f t="shared" si="233"/>
        <v>Em atraso</v>
      </c>
      <c r="S2951" s="5">
        <f t="shared" si="234"/>
        <v>2</v>
      </c>
    </row>
    <row r="2952" spans="1:19" x14ac:dyDescent="0.25">
      <c r="A2952">
        <v>2951</v>
      </c>
      <c r="B2952" s="1">
        <v>43873</v>
      </c>
      <c r="C2952" s="1">
        <v>43882</v>
      </c>
      <c r="D2952" s="1">
        <v>43888</v>
      </c>
      <c r="E2952" s="1">
        <v>43893</v>
      </c>
      <c r="F2952">
        <v>1</v>
      </c>
      <c r="G2952">
        <v>6</v>
      </c>
      <c r="H2952">
        <v>352</v>
      </c>
      <c r="I2952" s="6">
        <v>0</v>
      </c>
      <c r="J2952">
        <v>2</v>
      </c>
      <c r="K2952" t="str">
        <f>_xlfn.XLOOKUP(fCompras!F2952,dComprador!$A$2:$A$7,dComprador!$B$2:$B$7)</f>
        <v>Alon</v>
      </c>
      <c r="L2952" t="str">
        <f>_xlfn.XLOOKUP(J2952,dFornecedor!$A$2:$A$6,dFornecedor!$B$2:$B$6)</f>
        <v>Minerva</v>
      </c>
      <c r="M2952" t="str">
        <f>_xlfn.XLOOKUP(G2952,dMateriaPrima!$A$2:$A$12,dMateriaPrima!$B$2:$B$12)</f>
        <v>Fio Algodão</v>
      </c>
      <c r="N2952" s="2">
        <f>_xlfn.XLOOKUP(G2952,dMateriaPrima!$A$2:$A$12,dMateriaPrima!$C$2:$C$12)</f>
        <v>55.9</v>
      </c>
      <c r="O2952" s="3">
        <f t="shared" si="230"/>
        <v>19676.8</v>
      </c>
      <c r="P2952" s="4">
        <f t="shared" si="231"/>
        <v>0</v>
      </c>
      <c r="Q2952" s="3">
        <f t="shared" si="232"/>
        <v>19676.8</v>
      </c>
      <c r="R2952" t="str">
        <f t="shared" si="233"/>
        <v>Em atraso</v>
      </c>
      <c r="S2952" s="5">
        <f t="shared" si="234"/>
        <v>5</v>
      </c>
    </row>
    <row r="2953" spans="1:19" x14ac:dyDescent="0.25">
      <c r="A2953">
        <v>2952</v>
      </c>
      <c r="B2953" s="1">
        <v>43873</v>
      </c>
      <c r="C2953" s="1">
        <v>43876</v>
      </c>
      <c r="D2953" s="1">
        <v>43906</v>
      </c>
      <c r="E2953" s="1">
        <v>43905</v>
      </c>
      <c r="F2953">
        <v>1</v>
      </c>
      <c r="G2953">
        <v>5</v>
      </c>
      <c r="H2953">
        <v>38</v>
      </c>
      <c r="I2953" s="6">
        <v>0</v>
      </c>
      <c r="J2953">
        <v>2</v>
      </c>
      <c r="K2953" t="str">
        <f>_xlfn.XLOOKUP(fCompras!F2953,dComprador!$A$2:$A$7,dComprador!$B$2:$B$7)</f>
        <v>Alon</v>
      </c>
      <c r="L2953" t="str">
        <f>_xlfn.XLOOKUP(J2953,dFornecedor!$A$2:$A$6,dFornecedor!$B$2:$B$6)</f>
        <v>Minerva</v>
      </c>
      <c r="M2953" t="str">
        <f>_xlfn.XLOOKUP(G2953,dMateriaPrima!$A$2:$A$12,dMateriaPrima!$B$2:$B$12)</f>
        <v>Areia</v>
      </c>
      <c r="N2953" s="2">
        <f>_xlfn.XLOOKUP(G2953,dMateriaPrima!$A$2:$A$12,dMateriaPrima!$C$2:$C$12)</f>
        <v>3.59</v>
      </c>
      <c r="O2953" s="3">
        <f t="shared" si="230"/>
        <v>136.41999999999999</v>
      </c>
      <c r="P2953" s="4">
        <f t="shared" si="231"/>
        <v>0</v>
      </c>
      <c r="Q2953" s="3">
        <f t="shared" si="232"/>
        <v>136.41999999999999</v>
      </c>
      <c r="R2953" t="str">
        <f t="shared" si="233"/>
        <v>No prazo</v>
      </c>
      <c r="S2953" s="5">
        <f t="shared" si="234"/>
        <v>0</v>
      </c>
    </row>
    <row r="2954" spans="1:19" x14ac:dyDescent="0.25">
      <c r="A2954">
        <v>2953</v>
      </c>
      <c r="B2954" s="1">
        <v>43873</v>
      </c>
      <c r="C2954" s="1">
        <v>43882</v>
      </c>
      <c r="D2954" s="1">
        <v>43891</v>
      </c>
      <c r="E2954" s="1">
        <v>43893</v>
      </c>
      <c r="F2954">
        <v>1</v>
      </c>
      <c r="G2954">
        <v>11</v>
      </c>
      <c r="H2954">
        <v>334</v>
      </c>
      <c r="I2954" s="6">
        <v>0</v>
      </c>
      <c r="J2954">
        <v>3</v>
      </c>
      <c r="K2954" t="str">
        <f>_xlfn.XLOOKUP(fCompras!F2954,dComprador!$A$2:$A$7,dComprador!$B$2:$B$7)</f>
        <v>Alon</v>
      </c>
      <c r="L2954" t="str">
        <f>_xlfn.XLOOKUP(J2954,dFornecedor!$A$2:$A$6,dFornecedor!$B$2:$B$6)</f>
        <v>StepUp</v>
      </c>
      <c r="M2954" t="str">
        <f>_xlfn.XLOOKUP(G2954,dMateriaPrima!$A$2:$A$12,dMateriaPrima!$B$2:$B$12)</f>
        <v>Papel</v>
      </c>
      <c r="N2954" s="2">
        <f>_xlfn.XLOOKUP(G2954,dMateriaPrima!$A$2:$A$12,dMateriaPrima!$C$2:$C$12)</f>
        <v>9</v>
      </c>
      <c r="O2954" s="3">
        <f t="shared" si="230"/>
        <v>3006</v>
      </c>
      <c r="P2954" s="4">
        <f t="shared" si="231"/>
        <v>0</v>
      </c>
      <c r="Q2954" s="3">
        <f t="shared" si="232"/>
        <v>3006</v>
      </c>
      <c r="R2954" t="str">
        <f t="shared" si="233"/>
        <v>Em atraso</v>
      </c>
      <c r="S2954" s="5">
        <f t="shared" si="234"/>
        <v>2</v>
      </c>
    </row>
    <row r="2955" spans="1:19" x14ac:dyDescent="0.25">
      <c r="A2955">
        <v>2954</v>
      </c>
      <c r="B2955" s="1">
        <v>43874</v>
      </c>
      <c r="C2955" s="1">
        <v>43879</v>
      </c>
      <c r="D2955" s="1">
        <v>43881</v>
      </c>
      <c r="E2955" s="1">
        <v>43882</v>
      </c>
      <c r="F2955">
        <v>4</v>
      </c>
      <c r="G2955">
        <v>7</v>
      </c>
      <c r="H2955">
        <v>43</v>
      </c>
      <c r="I2955" s="6">
        <v>0</v>
      </c>
      <c r="J2955">
        <v>3</v>
      </c>
      <c r="K2955" t="str">
        <f>_xlfn.XLOOKUP(fCompras!F2955,dComprador!$A$2:$A$7,dComprador!$B$2:$B$7)</f>
        <v>Lira</v>
      </c>
      <c r="L2955" t="str">
        <f>_xlfn.XLOOKUP(J2955,dFornecedor!$A$2:$A$6,dFornecedor!$B$2:$B$6)</f>
        <v>StepUp</v>
      </c>
      <c r="M2955" t="str">
        <f>_xlfn.XLOOKUP(G2955,dMateriaPrima!$A$2:$A$12,dMateriaPrima!$B$2:$B$12)</f>
        <v>Poliéster</v>
      </c>
      <c r="N2955" s="2">
        <f>_xlfn.XLOOKUP(G2955,dMateriaPrima!$A$2:$A$12,dMateriaPrima!$C$2:$C$12)</f>
        <v>8</v>
      </c>
      <c r="O2955" s="3">
        <f t="shared" si="230"/>
        <v>344</v>
      </c>
      <c r="P2955" s="4">
        <f t="shared" si="231"/>
        <v>0</v>
      </c>
      <c r="Q2955" s="3">
        <f t="shared" si="232"/>
        <v>344</v>
      </c>
      <c r="R2955" t="str">
        <f t="shared" si="233"/>
        <v>Em atraso</v>
      </c>
      <c r="S2955" s="5">
        <f t="shared" si="234"/>
        <v>1</v>
      </c>
    </row>
    <row r="2956" spans="1:19" x14ac:dyDescent="0.25">
      <c r="A2956">
        <v>2955</v>
      </c>
      <c r="B2956" s="1">
        <v>43874</v>
      </c>
      <c r="C2956" s="1">
        <v>43874</v>
      </c>
      <c r="D2956" s="1">
        <v>43905</v>
      </c>
      <c r="E2956" s="1">
        <v>43906</v>
      </c>
      <c r="F2956">
        <v>1</v>
      </c>
      <c r="G2956">
        <v>8</v>
      </c>
      <c r="H2956">
        <v>33</v>
      </c>
      <c r="I2956" s="6">
        <v>0</v>
      </c>
      <c r="J2956">
        <v>2</v>
      </c>
      <c r="K2956" t="str">
        <f>_xlfn.XLOOKUP(fCompras!F2956,dComprador!$A$2:$A$7,dComprador!$B$2:$B$7)</f>
        <v>Alon</v>
      </c>
      <c r="L2956" t="str">
        <f>_xlfn.XLOOKUP(J2956,dFornecedor!$A$2:$A$6,dFornecedor!$B$2:$B$6)</f>
        <v>Minerva</v>
      </c>
      <c r="M2956" t="str">
        <f>_xlfn.XLOOKUP(G2956,dMateriaPrima!$A$2:$A$12,dMateriaPrima!$B$2:$B$12)</f>
        <v>Cimento</v>
      </c>
      <c r="N2956" s="2">
        <f>_xlfn.XLOOKUP(G2956,dMateriaPrima!$A$2:$A$12,dMateriaPrima!$C$2:$C$12)</f>
        <v>23</v>
      </c>
      <c r="O2956" s="3">
        <f t="shared" si="230"/>
        <v>759</v>
      </c>
      <c r="P2956" s="4">
        <f t="shared" si="231"/>
        <v>0</v>
      </c>
      <c r="Q2956" s="3">
        <f t="shared" si="232"/>
        <v>759</v>
      </c>
      <c r="R2956" t="str">
        <f t="shared" si="233"/>
        <v>Em atraso</v>
      </c>
      <c r="S2956" s="5">
        <f t="shared" si="234"/>
        <v>1</v>
      </c>
    </row>
    <row r="2957" spans="1:19" x14ac:dyDescent="0.25">
      <c r="A2957">
        <v>2956</v>
      </c>
      <c r="B2957" s="1">
        <v>43874</v>
      </c>
      <c r="C2957" s="1">
        <v>43874</v>
      </c>
      <c r="D2957" s="1">
        <v>43882</v>
      </c>
      <c r="E2957" s="1">
        <v>43881</v>
      </c>
      <c r="F2957">
        <v>4</v>
      </c>
      <c r="G2957">
        <v>1</v>
      </c>
      <c r="H2957">
        <v>625</v>
      </c>
      <c r="I2957" s="6">
        <v>0</v>
      </c>
      <c r="J2957">
        <v>4</v>
      </c>
      <c r="K2957" t="str">
        <f>_xlfn.XLOOKUP(fCompras!F2957,dComprador!$A$2:$A$7,dComprador!$B$2:$B$7)</f>
        <v>Lira</v>
      </c>
      <c r="L2957" t="str">
        <f>_xlfn.XLOOKUP(J2957,dFornecedor!$A$2:$A$6,dFornecedor!$B$2:$B$6)</f>
        <v>AlphaOmega</v>
      </c>
      <c r="M2957" t="str">
        <f>_xlfn.XLOOKUP(G2957,dMateriaPrima!$A$2:$A$12,dMateriaPrima!$B$2:$B$12)</f>
        <v>Tecido</v>
      </c>
      <c r="N2957" s="2">
        <f>_xlfn.XLOOKUP(G2957,dMateriaPrima!$A$2:$A$12,dMateriaPrima!$C$2:$C$12)</f>
        <v>18</v>
      </c>
      <c r="O2957" s="3">
        <f t="shared" si="230"/>
        <v>11250</v>
      </c>
      <c r="P2957" s="4">
        <f t="shared" si="231"/>
        <v>0</v>
      </c>
      <c r="Q2957" s="3">
        <f t="shared" si="232"/>
        <v>11250</v>
      </c>
      <c r="R2957" t="str">
        <f t="shared" si="233"/>
        <v>No prazo</v>
      </c>
      <c r="S2957" s="5">
        <f t="shared" si="234"/>
        <v>0</v>
      </c>
    </row>
    <row r="2958" spans="1:19" x14ac:dyDescent="0.25">
      <c r="A2958">
        <v>2957</v>
      </c>
      <c r="B2958" s="1">
        <v>43874</v>
      </c>
      <c r="C2958" s="1">
        <v>43885</v>
      </c>
      <c r="D2958" s="1">
        <v>43885</v>
      </c>
      <c r="E2958" s="1">
        <v>43889</v>
      </c>
      <c r="F2958">
        <v>4</v>
      </c>
      <c r="G2958">
        <v>1</v>
      </c>
      <c r="H2958">
        <v>29</v>
      </c>
      <c r="I2958" s="6">
        <v>0</v>
      </c>
      <c r="J2958">
        <v>1</v>
      </c>
      <c r="K2958" t="str">
        <f>_xlfn.XLOOKUP(fCompras!F2958,dComprador!$A$2:$A$7,dComprador!$B$2:$B$7)</f>
        <v>Lira</v>
      </c>
      <c r="L2958" t="str">
        <f>_xlfn.XLOOKUP(J2958,dFornecedor!$A$2:$A$6,dFornecedor!$B$2:$B$6)</f>
        <v>NorthShore</v>
      </c>
      <c r="M2958" t="str">
        <f>_xlfn.XLOOKUP(G2958,dMateriaPrima!$A$2:$A$12,dMateriaPrima!$B$2:$B$12)</f>
        <v>Tecido</v>
      </c>
      <c r="N2958" s="2">
        <f>_xlfn.XLOOKUP(G2958,dMateriaPrima!$A$2:$A$12,dMateriaPrima!$C$2:$C$12)</f>
        <v>18</v>
      </c>
      <c r="O2958" s="3">
        <f t="shared" si="230"/>
        <v>522</v>
      </c>
      <c r="P2958" s="4">
        <f t="shared" si="231"/>
        <v>0</v>
      </c>
      <c r="Q2958" s="3">
        <f t="shared" si="232"/>
        <v>522</v>
      </c>
      <c r="R2958" t="str">
        <f t="shared" si="233"/>
        <v>Em atraso</v>
      </c>
      <c r="S2958" s="5">
        <f t="shared" si="234"/>
        <v>4</v>
      </c>
    </row>
    <row r="2959" spans="1:19" x14ac:dyDescent="0.25">
      <c r="A2959">
        <v>2958</v>
      </c>
      <c r="B2959" s="1">
        <v>43874</v>
      </c>
      <c r="C2959" s="1">
        <v>43874</v>
      </c>
      <c r="D2959" s="1">
        <v>43882</v>
      </c>
      <c r="E2959" s="1">
        <v>43884</v>
      </c>
      <c r="F2959">
        <v>4</v>
      </c>
      <c r="G2959">
        <v>7</v>
      </c>
      <c r="H2959">
        <v>139</v>
      </c>
      <c r="I2959" s="6">
        <v>0</v>
      </c>
      <c r="J2959">
        <v>4</v>
      </c>
      <c r="K2959" t="str">
        <f>_xlfn.XLOOKUP(fCompras!F2959,dComprador!$A$2:$A$7,dComprador!$B$2:$B$7)</f>
        <v>Lira</v>
      </c>
      <c r="L2959" t="str">
        <f>_xlfn.XLOOKUP(J2959,dFornecedor!$A$2:$A$6,dFornecedor!$B$2:$B$6)</f>
        <v>AlphaOmega</v>
      </c>
      <c r="M2959" t="str">
        <f>_xlfn.XLOOKUP(G2959,dMateriaPrima!$A$2:$A$12,dMateriaPrima!$B$2:$B$12)</f>
        <v>Poliéster</v>
      </c>
      <c r="N2959" s="2">
        <f>_xlfn.XLOOKUP(G2959,dMateriaPrima!$A$2:$A$12,dMateriaPrima!$C$2:$C$12)</f>
        <v>8</v>
      </c>
      <c r="O2959" s="3">
        <f t="shared" si="230"/>
        <v>1112</v>
      </c>
      <c r="P2959" s="4">
        <f t="shared" si="231"/>
        <v>0</v>
      </c>
      <c r="Q2959" s="3">
        <f t="shared" si="232"/>
        <v>1112</v>
      </c>
      <c r="R2959" t="str">
        <f t="shared" si="233"/>
        <v>Em atraso</v>
      </c>
      <c r="S2959" s="5">
        <f t="shared" si="234"/>
        <v>2</v>
      </c>
    </row>
    <row r="2960" spans="1:19" x14ac:dyDescent="0.25">
      <c r="A2960">
        <v>2959</v>
      </c>
      <c r="B2960" s="1">
        <v>43874</v>
      </c>
      <c r="C2960" s="1">
        <v>43878</v>
      </c>
      <c r="D2960" s="1">
        <v>43882</v>
      </c>
      <c r="E2960" s="1">
        <v>43883</v>
      </c>
      <c r="F2960">
        <v>4</v>
      </c>
      <c r="G2960">
        <v>1</v>
      </c>
      <c r="H2960">
        <v>14</v>
      </c>
      <c r="I2960" s="6">
        <v>0.39</v>
      </c>
      <c r="J2960">
        <v>4</v>
      </c>
      <c r="K2960" t="str">
        <f>_xlfn.XLOOKUP(fCompras!F2960,dComprador!$A$2:$A$7,dComprador!$B$2:$B$7)</f>
        <v>Lira</v>
      </c>
      <c r="L2960" t="str">
        <f>_xlfn.XLOOKUP(J2960,dFornecedor!$A$2:$A$6,dFornecedor!$B$2:$B$6)</f>
        <v>AlphaOmega</v>
      </c>
      <c r="M2960" t="str">
        <f>_xlfn.XLOOKUP(G2960,dMateriaPrima!$A$2:$A$12,dMateriaPrima!$B$2:$B$12)</f>
        <v>Tecido</v>
      </c>
      <c r="N2960" s="2">
        <f>_xlfn.XLOOKUP(G2960,dMateriaPrima!$A$2:$A$12,dMateriaPrima!$C$2:$C$12)</f>
        <v>18</v>
      </c>
      <c r="O2960" s="3">
        <f t="shared" si="230"/>
        <v>252</v>
      </c>
      <c r="P2960" s="4">
        <f t="shared" si="231"/>
        <v>98.28</v>
      </c>
      <c r="Q2960" s="3">
        <f t="shared" si="232"/>
        <v>153.72</v>
      </c>
      <c r="R2960" t="str">
        <f t="shared" si="233"/>
        <v>Em atraso</v>
      </c>
      <c r="S2960" s="5">
        <f t="shared" si="234"/>
        <v>1</v>
      </c>
    </row>
    <row r="2961" spans="1:19" x14ac:dyDescent="0.25">
      <c r="A2961">
        <v>2960</v>
      </c>
      <c r="B2961" s="1">
        <v>43874</v>
      </c>
      <c r="C2961" s="1">
        <v>43883</v>
      </c>
      <c r="D2961" s="1">
        <v>43895</v>
      </c>
      <c r="E2961" s="1">
        <v>43893</v>
      </c>
      <c r="F2961">
        <v>1</v>
      </c>
      <c r="G2961">
        <v>5</v>
      </c>
      <c r="H2961">
        <v>59</v>
      </c>
      <c r="I2961" s="6">
        <v>0</v>
      </c>
      <c r="J2961">
        <v>3</v>
      </c>
      <c r="K2961" t="str">
        <f>_xlfn.XLOOKUP(fCompras!F2961,dComprador!$A$2:$A$7,dComprador!$B$2:$B$7)</f>
        <v>Alon</v>
      </c>
      <c r="L2961" t="str">
        <f>_xlfn.XLOOKUP(J2961,dFornecedor!$A$2:$A$6,dFornecedor!$B$2:$B$6)</f>
        <v>StepUp</v>
      </c>
      <c r="M2961" t="str">
        <f>_xlfn.XLOOKUP(G2961,dMateriaPrima!$A$2:$A$12,dMateriaPrima!$B$2:$B$12)</f>
        <v>Areia</v>
      </c>
      <c r="N2961" s="2">
        <f>_xlfn.XLOOKUP(G2961,dMateriaPrima!$A$2:$A$12,dMateriaPrima!$C$2:$C$12)</f>
        <v>3.59</v>
      </c>
      <c r="O2961" s="3">
        <f t="shared" si="230"/>
        <v>211.81</v>
      </c>
      <c r="P2961" s="4">
        <f t="shared" si="231"/>
        <v>0</v>
      </c>
      <c r="Q2961" s="3">
        <f t="shared" si="232"/>
        <v>211.81</v>
      </c>
      <c r="R2961" t="str">
        <f t="shared" si="233"/>
        <v>No prazo</v>
      </c>
      <c r="S2961" s="5">
        <f t="shared" si="234"/>
        <v>0</v>
      </c>
    </row>
    <row r="2962" spans="1:19" x14ac:dyDescent="0.25">
      <c r="A2962">
        <v>2961</v>
      </c>
      <c r="B2962" s="1">
        <v>43874</v>
      </c>
      <c r="C2962" s="1">
        <v>43885</v>
      </c>
      <c r="D2962" s="1">
        <v>43905</v>
      </c>
      <c r="E2962" s="1">
        <v>43908</v>
      </c>
      <c r="F2962">
        <v>1</v>
      </c>
      <c r="G2962">
        <v>1</v>
      </c>
      <c r="H2962">
        <v>36</v>
      </c>
      <c r="I2962" s="6">
        <v>0</v>
      </c>
      <c r="J2962">
        <v>1</v>
      </c>
      <c r="K2962" t="str">
        <f>_xlfn.XLOOKUP(fCompras!F2962,dComprador!$A$2:$A$7,dComprador!$B$2:$B$7)</f>
        <v>Alon</v>
      </c>
      <c r="L2962" t="str">
        <f>_xlfn.XLOOKUP(J2962,dFornecedor!$A$2:$A$6,dFornecedor!$B$2:$B$6)</f>
        <v>NorthShore</v>
      </c>
      <c r="M2962" t="str">
        <f>_xlfn.XLOOKUP(G2962,dMateriaPrima!$A$2:$A$12,dMateriaPrima!$B$2:$B$12)</f>
        <v>Tecido</v>
      </c>
      <c r="N2962" s="2">
        <f>_xlfn.XLOOKUP(G2962,dMateriaPrima!$A$2:$A$12,dMateriaPrima!$C$2:$C$12)</f>
        <v>18</v>
      </c>
      <c r="O2962" s="3">
        <f t="shared" si="230"/>
        <v>648</v>
      </c>
      <c r="P2962" s="4">
        <f t="shared" si="231"/>
        <v>0</v>
      </c>
      <c r="Q2962" s="3">
        <f t="shared" si="232"/>
        <v>648</v>
      </c>
      <c r="R2962" t="str">
        <f t="shared" si="233"/>
        <v>Em atraso</v>
      </c>
      <c r="S2962" s="5">
        <f t="shared" si="234"/>
        <v>3</v>
      </c>
    </row>
    <row r="2963" spans="1:19" x14ac:dyDescent="0.25">
      <c r="A2963">
        <v>2962</v>
      </c>
      <c r="B2963" s="1">
        <v>43874</v>
      </c>
      <c r="C2963" s="1">
        <v>43875</v>
      </c>
      <c r="D2963" s="1">
        <v>43906</v>
      </c>
      <c r="E2963" s="1">
        <v>43907</v>
      </c>
      <c r="F2963">
        <v>1</v>
      </c>
      <c r="G2963">
        <v>4</v>
      </c>
      <c r="H2963">
        <v>103</v>
      </c>
      <c r="I2963" s="6">
        <v>0</v>
      </c>
      <c r="J2963">
        <v>3</v>
      </c>
      <c r="K2963" t="str">
        <f>_xlfn.XLOOKUP(fCompras!F2963,dComprador!$A$2:$A$7,dComprador!$B$2:$B$7)</f>
        <v>Alon</v>
      </c>
      <c r="L2963" t="str">
        <f>_xlfn.XLOOKUP(J2963,dFornecedor!$A$2:$A$6,dFornecedor!$B$2:$B$6)</f>
        <v>StepUp</v>
      </c>
      <c r="M2963" t="str">
        <f>_xlfn.XLOOKUP(G2963,dMateriaPrima!$A$2:$A$12,dMateriaPrima!$B$2:$B$12)</f>
        <v>Madeira</v>
      </c>
      <c r="N2963" s="2">
        <f>_xlfn.XLOOKUP(G2963,dMateriaPrima!$A$2:$A$12,dMateriaPrima!$C$2:$C$12)</f>
        <v>168</v>
      </c>
      <c r="O2963" s="3">
        <f t="shared" si="230"/>
        <v>17304</v>
      </c>
      <c r="P2963" s="4">
        <f t="shared" si="231"/>
        <v>0</v>
      </c>
      <c r="Q2963" s="3">
        <f t="shared" si="232"/>
        <v>17304</v>
      </c>
      <c r="R2963" t="str">
        <f t="shared" si="233"/>
        <v>Em atraso</v>
      </c>
      <c r="S2963" s="5">
        <f t="shared" si="234"/>
        <v>1</v>
      </c>
    </row>
    <row r="2964" spans="1:19" x14ac:dyDescent="0.25">
      <c r="A2964">
        <v>2963</v>
      </c>
      <c r="B2964" s="1">
        <v>43874</v>
      </c>
      <c r="C2964" s="1">
        <v>43883</v>
      </c>
      <c r="D2964" s="1">
        <v>43892</v>
      </c>
      <c r="E2964" s="1">
        <v>43897</v>
      </c>
      <c r="F2964">
        <v>1</v>
      </c>
      <c r="G2964">
        <v>9</v>
      </c>
      <c r="H2964">
        <v>95</v>
      </c>
      <c r="I2964" s="6">
        <v>0</v>
      </c>
      <c r="J2964">
        <v>2</v>
      </c>
      <c r="K2964" t="str">
        <f>_xlfn.XLOOKUP(fCompras!F2964,dComprador!$A$2:$A$7,dComprador!$B$2:$B$7)</f>
        <v>Alon</v>
      </c>
      <c r="L2964" t="str">
        <f>_xlfn.XLOOKUP(J2964,dFornecedor!$A$2:$A$6,dFornecedor!$B$2:$B$6)</f>
        <v>Minerva</v>
      </c>
      <c r="M2964" t="str">
        <f>_xlfn.XLOOKUP(G2964,dMateriaPrima!$A$2:$A$12,dMateriaPrima!$B$2:$B$12)</f>
        <v>Couro</v>
      </c>
      <c r="N2964" s="2">
        <f>_xlfn.XLOOKUP(G2964,dMateriaPrima!$A$2:$A$12,dMateriaPrima!$C$2:$C$12)</f>
        <v>4.4000000000000004</v>
      </c>
      <c r="O2964" s="3">
        <f t="shared" si="230"/>
        <v>418.00000000000006</v>
      </c>
      <c r="P2964" s="4">
        <f t="shared" si="231"/>
        <v>0</v>
      </c>
      <c r="Q2964" s="3">
        <f t="shared" si="232"/>
        <v>418.00000000000006</v>
      </c>
      <c r="R2964" t="str">
        <f t="shared" si="233"/>
        <v>Em atraso</v>
      </c>
      <c r="S2964" s="5">
        <f t="shared" si="234"/>
        <v>5</v>
      </c>
    </row>
    <row r="2965" spans="1:19" x14ac:dyDescent="0.25">
      <c r="A2965">
        <v>2964</v>
      </c>
      <c r="B2965" s="1">
        <v>43874</v>
      </c>
      <c r="C2965" s="1">
        <v>43874</v>
      </c>
      <c r="D2965" s="1">
        <v>43894</v>
      </c>
      <c r="E2965" s="1">
        <v>43897</v>
      </c>
      <c r="F2965">
        <v>1</v>
      </c>
      <c r="G2965">
        <v>8</v>
      </c>
      <c r="H2965">
        <v>36</v>
      </c>
      <c r="I2965" s="6">
        <v>0</v>
      </c>
      <c r="J2965">
        <v>2</v>
      </c>
      <c r="K2965" t="str">
        <f>_xlfn.XLOOKUP(fCompras!F2965,dComprador!$A$2:$A$7,dComprador!$B$2:$B$7)</f>
        <v>Alon</v>
      </c>
      <c r="L2965" t="str">
        <f>_xlfn.XLOOKUP(J2965,dFornecedor!$A$2:$A$6,dFornecedor!$B$2:$B$6)</f>
        <v>Minerva</v>
      </c>
      <c r="M2965" t="str">
        <f>_xlfn.XLOOKUP(G2965,dMateriaPrima!$A$2:$A$12,dMateriaPrima!$B$2:$B$12)</f>
        <v>Cimento</v>
      </c>
      <c r="N2965" s="2">
        <f>_xlfn.XLOOKUP(G2965,dMateriaPrima!$A$2:$A$12,dMateriaPrima!$C$2:$C$12)</f>
        <v>23</v>
      </c>
      <c r="O2965" s="3">
        <f t="shared" si="230"/>
        <v>828</v>
      </c>
      <c r="P2965" s="4">
        <f t="shared" si="231"/>
        <v>0</v>
      </c>
      <c r="Q2965" s="3">
        <f t="shared" si="232"/>
        <v>828</v>
      </c>
      <c r="R2965" t="str">
        <f t="shared" si="233"/>
        <v>Em atraso</v>
      </c>
      <c r="S2965" s="5">
        <f t="shared" si="234"/>
        <v>3</v>
      </c>
    </row>
    <row r="2966" spans="1:19" x14ac:dyDescent="0.25">
      <c r="A2966">
        <v>2965</v>
      </c>
      <c r="B2966" s="1">
        <v>43875</v>
      </c>
      <c r="C2966" s="1">
        <v>43878</v>
      </c>
      <c r="D2966" s="1">
        <v>43882</v>
      </c>
      <c r="E2966" s="1">
        <v>43885</v>
      </c>
      <c r="F2966">
        <v>4</v>
      </c>
      <c r="G2966">
        <v>5</v>
      </c>
      <c r="H2966">
        <v>1</v>
      </c>
      <c r="I2966" s="6">
        <v>0</v>
      </c>
      <c r="J2966">
        <v>5</v>
      </c>
      <c r="K2966" t="str">
        <f>_xlfn.XLOOKUP(fCompras!F2966,dComprador!$A$2:$A$7,dComprador!$B$2:$B$7)</f>
        <v>Lira</v>
      </c>
      <c r="L2966" t="str">
        <f>_xlfn.XLOOKUP(J2966,dFornecedor!$A$2:$A$6,dFornecedor!$B$2:$B$6)</f>
        <v>Atlas</v>
      </c>
      <c r="M2966" t="str">
        <f>_xlfn.XLOOKUP(G2966,dMateriaPrima!$A$2:$A$12,dMateriaPrima!$B$2:$B$12)</f>
        <v>Areia</v>
      </c>
      <c r="N2966" s="2">
        <f>_xlfn.XLOOKUP(G2966,dMateriaPrima!$A$2:$A$12,dMateriaPrima!$C$2:$C$12)</f>
        <v>3.59</v>
      </c>
      <c r="O2966" s="3">
        <f t="shared" si="230"/>
        <v>3.59</v>
      </c>
      <c r="P2966" s="4">
        <f t="shared" si="231"/>
        <v>0</v>
      </c>
      <c r="Q2966" s="3">
        <f t="shared" si="232"/>
        <v>3.59</v>
      </c>
      <c r="R2966" t="str">
        <f t="shared" si="233"/>
        <v>Em atraso</v>
      </c>
      <c r="S2966" s="5">
        <f t="shared" si="234"/>
        <v>3</v>
      </c>
    </row>
    <row r="2967" spans="1:19" x14ac:dyDescent="0.25">
      <c r="A2967">
        <v>2966</v>
      </c>
      <c r="B2967" s="1">
        <v>43875</v>
      </c>
      <c r="C2967" s="1">
        <v>43876</v>
      </c>
      <c r="D2967" s="1">
        <v>43882</v>
      </c>
      <c r="E2967" s="1">
        <v>43882</v>
      </c>
      <c r="F2967">
        <v>4</v>
      </c>
      <c r="G2967">
        <v>7</v>
      </c>
      <c r="H2967">
        <v>284</v>
      </c>
      <c r="I2967" s="6">
        <v>0</v>
      </c>
      <c r="J2967">
        <v>5</v>
      </c>
      <c r="K2967" t="str">
        <f>_xlfn.XLOOKUP(fCompras!F2967,dComprador!$A$2:$A$7,dComprador!$B$2:$B$7)</f>
        <v>Lira</v>
      </c>
      <c r="L2967" t="str">
        <f>_xlfn.XLOOKUP(J2967,dFornecedor!$A$2:$A$6,dFornecedor!$B$2:$B$6)</f>
        <v>Atlas</v>
      </c>
      <c r="M2967" t="str">
        <f>_xlfn.XLOOKUP(G2967,dMateriaPrima!$A$2:$A$12,dMateriaPrima!$B$2:$B$12)</f>
        <v>Poliéster</v>
      </c>
      <c r="N2967" s="2">
        <f>_xlfn.XLOOKUP(G2967,dMateriaPrima!$A$2:$A$12,dMateriaPrima!$C$2:$C$12)</f>
        <v>8</v>
      </c>
      <c r="O2967" s="3">
        <f t="shared" si="230"/>
        <v>2272</v>
      </c>
      <c r="P2967" s="4">
        <f t="shared" si="231"/>
        <v>0</v>
      </c>
      <c r="Q2967" s="3">
        <f t="shared" si="232"/>
        <v>2272</v>
      </c>
      <c r="R2967" t="str">
        <f t="shared" si="233"/>
        <v>No prazo</v>
      </c>
      <c r="S2967" s="5">
        <f t="shared" si="234"/>
        <v>0</v>
      </c>
    </row>
    <row r="2968" spans="1:19" x14ac:dyDescent="0.25">
      <c r="A2968">
        <v>2967</v>
      </c>
      <c r="B2968" s="1">
        <v>43875</v>
      </c>
      <c r="C2968" s="1">
        <v>43880</v>
      </c>
      <c r="D2968" s="1">
        <v>43887</v>
      </c>
      <c r="E2968" s="1">
        <v>43888</v>
      </c>
      <c r="F2968">
        <v>4</v>
      </c>
      <c r="G2968">
        <v>5</v>
      </c>
      <c r="H2968">
        <v>9</v>
      </c>
      <c r="I2968" s="6">
        <v>0</v>
      </c>
      <c r="J2968">
        <v>4</v>
      </c>
      <c r="K2968" t="str">
        <f>_xlfn.XLOOKUP(fCompras!F2968,dComprador!$A$2:$A$7,dComprador!$B$2:$B$7)</f>
        <v>Lira</v>
      </c>
      <c r="L2968" t="str">
        <f>_xlfn.XLOOKUP(J2968,dFornecedor!$A$2:$A$6,dFornecedor!$B$2:$B$6)</f>
        <v>AlphaOmega</v>
      </c>
      <c r="M2968" t="str">
        <f>_xlfn.XLOOKUP(G2968,dMateriaPrima!$A$2:$A$12,dMateriaPrima!$B$2:$B$12)</f>
        <v>Areia</v>
      </c>
      <c r="N2968" s="2">
        <f>_xlfn.XLOOKUP(G2968,dMateriaPrima!$A$2:$A$12,dMateriaPrima!$C$2:$C$12)</f>
        <v>3.59</v>
      </c>
      <c r="O2968" s="3">
        <f t="shared" si="230"/>
        <v>32.31</v>
      </c>
      <c r="P2968" s="4">
        <f t="shared" si="231"/>
        <v>0</v>
      </c>
      <c r="Q2968" s="3">
        <f t="shared" si="232"/>
        <v>32.31</v>
      </c>
      <c r="R2968" t="str">
        <f t="shared" si="233"/>
        <v>Em atraso</v>
      </c>
      <c r="S2968" s="5">
        <f t="shared" si="234"/>
        <v>1</v>
      </c>
    </row>
    <row r="2969" spans="1:19" x14ac:dyDescent="0.25">
      <c r="A2969">
        <v>2968</v>
      </c>
      <c r="B2969" s="1">
        <v>43875</v>
      </c>
      <c r="C2969" s="1">
        <v>43890</v>
      </c>
      <c r="D2969" s="1">
        <v>43904</v>
      </c>
      <c r="E2969" s="1">
        <v>43905</v>
      </c>
      <c r="F2969">
        <v>1</v>
      </c>
      <c r="G2969">
        <v>4</v>
      </c>
      <c r="H2969">
        <v>26</v>
      </c>
      <c r="I2969" s="6">
        <v>0</v>
      </c>
      <c r="J2969">
        <v>1</v>
      </c>
      <c r="K2969" t="str">
        <f>_xlfn.XLOOKUP(fCompras!F2969,dComprador!$A$2:$A$7,dComprador!$B$2:$B$7)</f>
        <v>Alon</v>
      </c>
      <c r="L2969" t="str">
        <f>_xlfn.XLOOKUP(J2969,dFornecedor!$A$2:$A$6,dFornecedor!$B$2:$B$6)</f>
        <v>NorthShore</v>
      </c>
      <c r="M2969" t="str">
        <f>_xlfn.XLOOKUP(G2969,dMateriaPrima!$A$2:$A$12,dMateriaPrima!$B$2:$B$12)</f>
        <v>Madeira</v>
      </c>
      <c r="N2969" s="2">
        <f>_xlfn.XLOOKUP(G2969,dMateriaPrima!$A$2:$A$12,dMateriaPrima!$C$2:$C$12)</f>
        <v>168</v>
      </c>
      <c r="O2969" s="3">
        <f t="shared" si="230"/>
        <v>4368</v>
      </c>
      <c r="P2969" s="4">
        <f t="shared" si="231"/>
        <v>0</v>
      </c>
      <c r="Q2969" s="3">
        <f t="shared" si="232"/>
        <v>4368</v>
      </c>
      <c r="R2969" t="str">
        <f t="shared" si="233"/>
        <v>Em atraso</v>
      </c>
      <c r="S2969" s="5">
        <f t="shared" si="234"/>
        <v>1</v>
      </c>
    </row>
    <row r="2970" spans="1:19" x14ac:dyDescent="0.25">
      <c r="A2970">
        <v>2969</v>
      </c>
      <c r="B2970" s="1">
        <v>43875</v>
      </c>
      <c r="C2970" s="1">
        <v>43875</v>
      </c>
      <c r="D2970" s="1">
        <v>43884</v>
      </c>
      <c r="E2970" s="1">
        <v>43887</v>
      </c>
      <c r="F2970">
        <v>4</v>
      </c>
      <c r="G2970">
        <v>8</v>
      </c>
      <c r="H2970">
        <v>135</v>
      </c>
      <c r="I2970" s="6">
        <v>0</v>
      </c>
      <c r="J2970">
        <v>2</v>
      </c>
      <c r="K2970" t="str">
        <f>_xlfn.XLOOKUP(fCompras!F2970,dComprador!$A$2:$A$7,dComprador!$B$2:$B$7)</f>
        <v>Lira</v>
      </c>
      <c r="L2970" t="str">
        <f>_xlfn.XLOOKUP(J2970,dFornecedor!$A$2:$A$6,dFornecedor!$B$2:$B$6)</f>
        <v>Minerva</v>
      </c>
      <c r="M2970" t="str">
        <f>_xlfn.XLOOKUP(G2970,dMateriaPrima!$A$2:$A$12,dMateriaPrima!$B$2:$B$12)</f>
        <v>Cimento</v>
      </c>
      <c r="N2970" s="2">
        <f>_xlfn.XLOOKUP(G2970,dMateriaPrima!$A$2:$A$12,dMateriaPrima!$C$2:$C$12)</f>
        <v>23</v>
      </c>
      <c r="O2970" s="3">
        <f t="shared" si="230"/>
        <v>3105</v>
      </c>
      <c r="P2970" s="4">
        <f t="shared" si="231"/>
        <v>0</v>
      </c>
      <c r="Q2970" s="3">
        <f t="shared" si="232"/>
        <v>3105</v>
      </c>
      <c r="R2970" t="str">
        <f t="shared" si="233"/>
        <v>Em atraso</v>
      </c>
      <c r="S2970" s="5">
        <f t="shared" si="234"/>
        <v>3</v>
      </c>
    </row>
    <row r="2971" spans="1:19" x14ac:dyDescent="0.25">
      <c r="A2971">
        <v>2970</v>
      </c>
      <c r="B2971" s="1">
        <v>43875</v>
      </c>
      <c r="C2971" s="1">
        <v>43875</v>
      </c>
      <c r="D2971" s="1">
        <v>43882</v>
      </c>
      <c r="E2971" s="1">
        <v>43884</v>
      </c>
      <c r="F2971">
        <v>4</v>
      </c>
      <c r="G2971">
        <v>2</v>
      </c>
      <c r="H2971">
        <v>212</v>
      </c>
      <c r="I2971" s="6">
        <v>0</v>
      </c>
      <c r="J2971">
        <v>2</v>
      </c>
      <c r="K2971" t="str">
        <f>_xlfn.XLOOKUP(fCompras!F2971,dComprador!$A$2:$A$7,dComprador!$B$2:$B$7)</f>
        <v>Lira</v>
      </c>
      <c r="L2971" t="str">
        <f>_xlfn.XLOOKUP(J2971,dFornecedor!$A$2:$A$6,dFornecedor!$B$2:$B$6)</f>
        <v>Minerva</v>
      </c>
      <c r="M2971" t="str">
        <f>_xlfn.XLOOKUP(G2971,dMateriaPrima!$A$2:$A$12,dMateriaPrima!$B$2:$B$12)</f>
        <v>Chapa Metal</v>
      </c>
      <c r="N2971" s="2">
        <f>_xlfn.XLOOKUP(G2971,dMateriaPrima!$A$2:$A$12,dMateriaPrima!$C$2:$C$12)</f>
        <v>299.89999999999998</v>
      </c>
      <c r="O2971" s="3">
        <f t="shared" si="230"/>
        <v>63578.799999999996</v>
      </c>
      <c r="P2971" s="4">
        <f t="shared" si="231"/>
        <v>0</v>
      </c>
      <c r="Q2971" s="3">
        <f t="shared" si="232"/>
        <v>63578.799999999996</v>
      </c>
      <c r="R2971" t="str">
        <f t="shared" si="233"/>
        <v>Em atraso</v>
      </c>
      <c r="S2971" s="5">
        <f t="shared" si="234"/>
        <v>2</v>
      </c>
    </row>
    <row r="2972" spans="1:19" x14ac:dyDescent="0.25">
      <c r="A2972">
        <v>2971</v>
      </c>
      <c r="B2972" s="1">
        <v>43875</v>
      </c>
      <c r="C2972" s="1">
        <v>43876</v>
      </c>
      <c r="D2972" s="1">
        <v>43892</v>
      </c>
      <c r="E2972" s="1">
        <v>43893</v>
      </c>
      <c r="F2972">
        <v>1</v>
      </c>
      <c r="G2972">
        <v>1</v>
      </c>
      <c r="H2972">
        <v>135</v>
      </c>
      <c r="I2972" s="6">
        <v>0</v>
      </c>
      <c r="J2972">
        <v>3</v>
      </c>
      <c r="K2972" t="str">
        <f>_xlfn.XLOOKUP(fCompras!F2972,dComprador!$A$2:$A$7,dComprador!$B$2:$B$7)</f>
        <v>Alon</v>
      </c>
      <c r="L2972" t="str">
        <f>_xlfn.XLOOKUP(J2972,dFornecedor!$A$2:$A$6,dFornecedor!$B$2:$B$6)</f>
        <v>StepUp</v>
      </c>
      <c r="M2972" t="str">
        <f>_xlfn.XLOOKUP(G2972,dMateriaPrima!$A$2:$A$12,dMateriaPrima!$B$2:$B$12)</f>
        <v>Tecido</v>
      </c>
      <c r="N2972" s="2">
        <f>_xlfn.XLOOKUP(G2972,dMateriaPrima!$A$2:$A$12,dMateriaPrima!$C$2:$C$12)</f>
        <v>18</v>
      </c>
      <c r="O2972" s="3">
        <f t="shared" si="230"/>
        <v>2430</v>
      </c>
      <c r="P2972" s="4">
        <f t="shared" si="231"/>
        <v>0</v>
      </c>
      <c r="Q2972" s="3">
        <f t="shared" si="232"/>
        <v>2430</v>
      </c>
      <c r="R2972" t="str">
        <f t="shared" si="233"/>
        <v>Em atraso</v>
      </c>
      <c r="S2972" s="5">
        <f t="shared" si="234"/>
        <v>1</v>
      </c>
    </row>
    <row r="2973" spans="1:19" x14ac:dyDescent="0.25">
      <c r="A2973">
        <v>2972</v>
      </c>
      <c r="B2973" s="1">
        <v>43875</v>
      </c>
      <c r="C2973" s="1">
        <v>43879</v>
      </c>
      <c r="D2973" s="1">
        <v>43893</v>
      </c>
      <c r="E2973" s="1">
        <v>43898</v>
      </c>
      <c r="F2973">
        <v>1</v>
      </c>
      <c r="G2973">
        <v>6</v>
      </c>
      <c r="H2973">
        <v>1</v>
      </c>
      <c r="I2973" s="6">
        <v>0</v>
      </c>
      <c r="J2973">
        <v>1</v>
      </c>
      <c r="K2973" t="str">
        <f>_xlfn.XLOOKUP(fCompras!F2973,dComprador!$A$2:$A$7,dComprador!$B$2:$B$7)</f>
        <v>Alon</v>
      </c>
      <c r="L2973" t="str">
        <f>_xlfn.XLOOKUP(J2973,dFornecedor!$A$2:$A$6,dFornecedor!$B$2:$B$6)</f>
        <v>NorthShore</v>
      </c>
      <c r="M2973" t="str">
        <f>_xlfn.XLOOKUP(G2973,dMateriaPrima!$A$2:$A$12,dMateriaPrima!$B$2:$B$12)</f>
        <v>Fio Algodão</v>
      </c>
      <c r="N2973" s="2">
        <f>_xlfn.XLOOKUP(G2973,dMateriaPrima!$A$2:$A$12,dMateriaPrima!$C$2:$C$12)</f>
        <v>55.9</v>
      </c>
      <c r="O2973" s="3">
        <f t="shared" si="230"/>
        <v>55.9</v>
      </c>
      <c r="P2973" s="4">
        <f t="shared" si="231"/>
        <v>0</v>
      </c>
      <c r="Q2973" s="3">
        <f t="shared" si="232"/>
        <v>55.9</v>
      </c>
      <c r="R2973" t="str">
        <f t="shared" si="233"/>
        <v>Em atraso</v>
      </c>
      <c r="S2973" s="5">
        <f t="shared" si="234"/>
        <v>5</v>
      </c>
    </row>
    <row r="2974" spans="1:19" x14ac:dyDescent="0.25">
      <c r="A2974">
        <v>2973</v>
      </c>
      <c r="B2974" s="1">
        <v>43875</v>
      </c>
      <c r="C2974" s="1">
        <v>43883</v>
      </c>
      <c r="D2974" s="1">
        <v>43887</v>
      </c>
      <c r="E2974" s="1">
        <v>43891</v>
      </c>
      <c r="F2974">
        <v>2</v>
      </c>
      <c r="G2974">
        <v>8</v>
      </c>
      <c r="H2974">
        <v>500</v>
      </c>
      <c r="I2974" s="6">
        <v>0</v>
      </c>
      <c r="J2974">
        <v>3</v>
      </c>
      <c r="K2974" t="str">
        <f>_xlfn.XLOOKUP(fCompras!F2974,dComprador!$A$2:$A$7,dComprador!$B$2:$B$7)</f>
        <v>João</v>
      </c>
      <c r="L2974" t="str">
        <f>_xlfn.XLOOKUP(J2974,dFornecedor!$A$2:$A$6,dFornecedor!$B$2:$B$6)</f>
        <v>StepUp</v>
      </c>
      <c r="M2974" t="str">
        <f>_xlfn.XLOOKUP(G2974,dMateriaPrima!$A$2:$A$12,dMateriaPrima!$B$2:$B$12)</f>
        <v>Cimento</v>
      </c>
      <c r="N2974" s="2">
        <f>_xlfn.XLOOKUP(G2974,dMateriaPrima!$A$2:$A$12,dMateriaPrima!$C$2:$C$12)</f>
        <v>23</v>
      </c>
      <c r="O2974" s="3">
        <f t="shared" si="230"/>
        <v>11500</v>
      </c>
      <c r="P2974" s="4">
        <f t="shared" si="231"/>
        <v>0</v>
      </c>
      <c r="Q2974" s="3">
        <f t="shared" si="232"/>
        <v>11500</v>
      </c>
      <c r="R2974" t="str">
        <f t="shared" si="233"/>
        <v>Em atraso</v>
      </c>
      <c r="S2974" s="5">
        <f t="shared" si="234"/>
        <v>4</v>
      </c>
    </row>
    <row r="2975" spans="1:19" x14ac:dyDescent="0.25">
      <c r="A2975">
        <v>2974</v>
      </c>
      <c r="B2975" s="1">
        <v>43875</v>
      </c>
      <c r="C2975" s="1">
        <v>43884</v>
      </c>
      <c r="D2975" s="1">
        <v>43893</v>
      </c>
      <c r="E2975" s="1">
        <v>43894</v>
      </c>
      <c r="F2975">
        <v>1</v>
      </c>
      <c r="G2975">
        <v>11</v>
      </c>
      <c r="H2975">
        <v>105</v>
      </c>
      <c r="I2975" s="6">
        <v>0.26</v>
      </c>
      <c r="J2975">
        <v>2</v>
      </c>
      <c r="K2975" t="str">
        <f>_xlfn.XLOOKUP(fCompras!F2975,dComprador!$A$2:$A$7,dComprador!$B$2:$B$7)</f>
        <v>Alon</v>
      </c>
      <c r="L2975" t="str">
        <f>_xlfn.XLOOKUP(J2975,dFornecedor!$A$2:$A$6,dFornecedor!$B$2:$B$6)</f>
        <v>Minerva</v>
      </c>
      <c r="M2975" t="str">
        <f>_xlfn.XLOOKUP(G2975,dMateriaPrima!$A$2:$A$12,dMateriaPrima!$B$2:$B$12)</f>
        <v>Papel</v>
      </c>
      <c r="N2975" s="2">
        <f>_xlfn.XLOOKUP(G2975,dMateriaPrima!$A$2:$A$12,dMateriaPrima!$C$2:$C$12)</f>
        <v>9</v>
      </c>
      <c r="O2975" s="3">
        <f t="shared" si="230"/>
        <v>945</v>
      </c>
      <c r="P2975" s="4">
        <f t="shared" si="231"/>
        <v>245.70000000000002</v>
      </c>
      <c r="Q2975" s="3">
        <f t="shared" si="232"/>
        <v>699.3</v>
      </c>
      <c r="R2975" t="str">
        <f t="shared" si="233"/>
        <v>Em atraso</v>
      </c>
      <c r="S2975" s="5">
        <f t="shared" si="234"/>
        <v>1</v>
      </c>
    </row>
    <row r="2976" spans="1:19" x14ac:dyDescent="0.25">
      <c r="A2976">
        <v>2975</v>
      </c>
      <c r="B2976" s="1">
        <v>43875</v>
      </c>
      <c r="C2976" s="1">
        <v>43877</v>
      </c>
      <c r="D2976" s="1">
        <v>43889</v>
      </c>
      <c r="E2976" s="1">
        <v>43894</v>
      </c>
      <c r="F2976">
        <v>2</v>
      </c>
      <c r="G2976">
        <v>7</v>
      </c>
      <c r="H2976">
        <v>223</v>
      </c>
      <c r="I2976" s="6">
        <v>0</v>
      </c>
      <c r="J2976">
        <v>2</v>
      </c>
      <c r="K2976" t="str">
        <f>_xlfn.XLOOKUP(fCompras!F2976,dComprador!$A$2:$A$7,dComprador!$B$2:$B$7)</f>
        <v>João</v>
      </c>
      <c r="L2976" t="str">
        <f>_xlfn.XLOOKUP(J2976,dFornecedor!$A$2:$A$6,dFornecedor!$B$2:$B$6)</f>
        <v>Minerva</v>
      </c>
      <c r="M2976" t="str">
        <f>_xlfn.XLOOKUP(G2976,dMateriaPrima!$A$2:$A$12,dMateriaPrima!$B$2:$B$12)</f>
        <v>Poliéster</v>
      </c>
      <c r="N2976" s="2">
        <f>_xlfn.XLOOKUP(G2976,dMateriaPrima!$A$2:$A$12,dMateriaPrima!$C$2:$C$12)</f>
        <v>8</v>
      </c>
      <c r="O2976" s="3">
        <f t="shared" si="230"/>
        <v>1784</v>
      </c>
      <c r="P2976" s="4">
        <f t="shared" si="231"/>
        <v>0</v>
      </c>
      <c r="Q2976" s="3">
        <f t="shared" si="232"/>
        <v>1784</v>
      </c>
      <c r="R2976" t="str">
        <f t="shared" si="233"/>
        <v>Em atraso</v>
      </c>
      <c r="S2976" s="5">
        <f t="shared" si="234"/>
        <v>5</v>
      </c>
    </row>
    <row r="2977" spans="1:19" x14ac:dyDescent="0.25">
      <c r="A2977">
        <v>2976</v>
      </c>
      <c r="B2977" s="1">
        <v>43875</v>
      </c>
      <c r="C2977" s="1">
        <v>43875</v>
      </c>
      <c r="D2977" s="1">
        <v>43895</v>
      </c>
      <c r="E2977" s="1">
        <v>43896</v>
      </c>
      <c r="F2977">
        <v>1</v>
      </c>
      <c r="G2977">
        <v>9</v>
      </c>
      <c r="H2977">
        <v>331</v>
      </c>
      <c r="I2977" s="6">
        <v>0</v>
      </c>
      <c r="J2977">
        <v>2</v>
      </c>
      <c r="K2977" t="str">
        <f>_xlfn.XLOOKUP(fCompras!F2977,dComprador!$A$2:$A$7,dComprador!$B$2:$B$7)</f>
        <v>Alon</v>
      </c>
      <c r="L2977" t="str">
        <f>_xlfn.XLOOKUP(J2977,dFornecedor!$A$2:$A$6,dFornecedor!$B$2:$B$6)</f>
        <v>Minerva</v>
      </c>
      <c r="M2977" t="str">
        <f>_xlfn.XLOOKUP(G2977,dMateriaPrima!$A$2:$A$12,dMateriaPrima!$B$2:$B$12)</f>
        <v>Couro</v>
      </c>
      <c r="N2977" s="2">
        <f>_xlfn.XLOOKUP(G2977,dMateriaPrima!$A$2:$A$12,dMateriaPrima!$C$2:$C$12)</f>
        <v>4.4000000000000004</v>
      </c>
      <c r="O2977" s="3">
        <f t="shared" si="230"/>
        <v>1456.4</v>
      </c>
      <c r="P2977" s="4">
        <f t="shared" si="231"/>
        <v>0</v>
      </c>
      <c r="Q2977" s="3">
        <f t="shared" si="232"/>
        <v>1456.4</v>
      </c>
      <c r="R2977" t="str">
        <f t="shared" si="233"/>
        <v>Em atraso</v>
      </c>
      <c r="S2977" s="5">
        <f t="shared" si="234"/>
        <v>1</v>
      </c>
    </row>
    <row r="2978" spans="1:19" x14ac:dyDescent="0.25">
      <c r="A2978">
        <v>2977</v>
      </c>
      <c r="B2978" s="1">
        <v>43876</v>
      </c>
      <c r="C2978" s="1">
        <v>43878</v>
      </c>
      <c r="D2978" s="1">
        <v>43883</v>
      </c>
      <c r="E2978" s="1">
        <v>43883</v>
      </c>
      <c r="F2978">
        <v>4</v>
      </c>
      <c r="G2978">
        <v>5</v>
      </c>
      <c r="H2978">
        <v>12</v>
      </c>
      <c r="I2978" s="6">
        <v>0</v>
      </c>
      <c r="J2978">
        <v>4</v>
      </c>
      <c r="K2978" t="str">
        <f>_xlfn.XLOOKUP(fCompras!F2978,dComprador!$A$2:$A$7,dComprador!$B$2:$B$7)</f>
        <v>Lira</v>
      </c>
      <c r="L2978" t="str">
        <f>_xlfn.XLOOKUP(J2978,dFornecedor!$A$2:$A$6,dFornecedor!$B$2:$B$6)</f>
        <v>AlphaOmega</v>
      </c>
      <c r="M2978" t="str">
        <f>_xlfn.XLOOKUP(G2978,dMateriaPrima!$A$2:$A$12,dMateriaPrima!$B$2:$B$12)</f>
        <v>Areia</v>
      </c>
      <c r="N2978" s="2">
        <f>_xlfn.XLOOKUP(G2978,dMateriaPrima!$A$2:$A$12,dMateriaPrima!$C$2:$C$12)</f>
        <v>3.59</v>
      </c>
      <c r="O2978" s="3">
        <f t="shared" si="230"/>
        <v>43.08</v>
      </c>
      <c r="P2978" s="4">
        <f t="shared" si="231"/>
        <v>0</v>
      </c>
      <c r="Q2978" s="3">
        <f t="shared" si="232"/>
        <v>43.08</v>
      </c>
      <c r="R2978" t="str">
        <f t="shared" si="233"/>
        <v>No prazo</v>
      </c>
      <c r="S2978" s="5">
        <f t="shared" si="234"/>
        <v>0</v>
      </c>
    </row>
    <row r="2979" spans="1:19" x14ac:dyDescent="0.25">
      <c r="A2979">
        <v>2978</v>
      </c>
      <c r="B2979" s="1">
        <v>43876</v>
      </c>
      <c r="C2979" s="1">
        <v>43876</v>
      </c>
      <c r="D2979" s="1">
        <v>43882</v>
      </c>
      <c r="E2979" s="1">
        <v>43884</v>
      </c>
      <c r="F2979">
        <v>4</v>
      </c>
      <c r="G2979">
        <v>5</v>
      </c>
      <c r="H2979">
        <v>539</v>
      </c>
      <c r="I2979" s="6">
        <v>0</v>
      </c>
      <c r="J2979">
        <v>2</v>
      </c>
      <c r="K2979" t="str">
        <f>_xlfn.XLOOKUP(fCompras!F2979,dComprador!$A$2:$A$7,dComprador!$B$2:$B$7)</f>
        <v>Lira</v>
      </c>
      <c r="L2979" t="str">
        <f>_xlfn.XLOOKUP(J2979,dFornecedor!$A$2:$A$6,dFornecedor!$B$2:$B$6)</f>
        <v>Minerva</v>
      </c>
      <c r="M2979" t="str">
        <f>_xlfn.XLOOKUP(G2979,dMateriaPrima!$A$2:$A$12,dMateriaPrima!$B$2:$B$12)</f>
        <v>Areia</v>
      </c>
      <c r="N2979" s="2">
        <f>_xlfn.XLOOKUP(G2979,dMateriaPrima!$A$2:$A$12,dMateriaPrima!$C$2:$C$12)</f>
        <v>3.59</v>
      </c>
      <c r="O2979" s="3">
        <f t="shared" si="230"/>
        <v>1935.01</v>
      </c>
      <c r="P2979" s="4">
        <f t="shared" si="231"/>
        <v>0</v>
      </c>
      <c r="Q2979" s="3">
        <f t="shared" si="232"/>
        <v>1935.01</v>
      </c>
      <c r="R2979" t="str">
        <f t="shared" si="233"/>
        <v>Em atraso</v>
      </c>
      <c r="S2979" s="5">
        <f t="shared" si="234"/>
        <v>2</v>
      </c>
    </row>
    <row r="2980" spans="1:19" x14ac:dyDescent="0.25">
      <c r="A2980">
        <v>2979</v>
      </c>
      <c r="B2980" s="1">
        <v>43876</v>
      </c>
      <c r="C2980" s="1">
        <v>43884</v>
      </c>
      <c r="D2980" s="1">
        <v>43887</v>
      </c>
      <c r="E2980" s="1">
        <v>43887</v>
      </c>
      <c r="F2980">
        <v>4</v>
      </c>
      <c r="G2980">
        <v>6</v>
      </c>
      <c r="H2980">
        <v>635</v>
      </c>
      <c r="I2980" s="6">
        <v>0</v>
      </c>
      <c r="J2980">
        <v>2</v>
      </c>
      <c r="K2980" t="str">
        <f>_xlfn.XLOOKUP(fCompras!F2980,dComprador!$A$2:$A$7,dComprador!$B$2:$B$7)</f>
        <v>Lira</v>
      </c>
      <c r="L2980" t="str">
        <f>_xlfn.XLOOKUP(J2980,dFornecedor!$A$2:$A$6,dFornecedor!$B$2:$B$6)</f>
        <v>Minerva</v>
      </c>
      <c r="M2980" t="str">
        <f>_xlfn.XLOOKUP(G2980,dMateriaPrima!$A$2:$A$12,dMateriaPrima!$B$2:$B$12)</f>
        <v>Fio Algodão</v>
      </c>
      <c r="N2980" s="2">
        <f>_xlfn.XLOOKUP(G2980,dMateriaPrima!$A$2:$A$12,dMateriaPrima!$C$2:$C$12)</f>
        <v>55.9</v>
      </c>
      <c r="O2980" s="3">
        <f t="shared" si="230"/>
        <v>35496.5</v>
      </c>
      <c r="P2980" s="4">
        <f t="shared" si="231"/>
        <v>0</v>
      </c>
      <c r="Q2980" s="3">
        <f t="shared" si="232"/>
        <v>35496.5</v>
      </c>
      <c r="R2980" t="str">
        <f t="shared" si="233"/>
        <v>No prazo</v>
      </c>
      <c r="S2980" s="5">
        <f t="shared" si="234"/>
        <v>0</v>
      </c>
    </row>
    <row r="2981" spans="1:19" x14ac:dyDescent="0.25">
      <c r="A2981">
        <v>2980</v>
      </c>
      <c r="B2981" s="1">
        <v>43876</v>
      </c>
      <c r="C2981" s="1">
        <v>43877</v>
      </c>
      <c r="D2981" s="1">
        <v>43882</v>
      </c>
      <c r="E2981" s="1">
        <v>43885</v>
      </c>
      <c r="F2981">
        <v>4</v>
      </c>
      <c r="G2981">
        <v>5</v>
      </c>
      <c r="H2981">
        <v>453</v>
      </c>
      <c r="I2981" s="6">
        <v>0</v>
      </c>
      <c r="J2981">
        <v>3</v>
      </c>
      <c r="K2981" t="str">
        <f>_xlfn.XLOOKUP(fCompras!F2981,dComprador!$A$2:$A$7,dComprador!$B$2:$B$7)</f>
        <v>Lira</v>
      </c>
      <c r="L2981" t="str">
        <f>_xlfn.XLOOKUP(J2981,dFornecedor!$A$2:$A$6,dFornecedor!$B$2:$B$6)</f>
        <v>StepUp</v>
      </c>
      <c r="M2981" t="str">
        <f>_xlfn.XLOOKUP(G2981,dMateriaPrima!$A$2:$A$12,dMateriaPrima!$B$2:$B$12)</f>
        <v>Areia</v>
      </c>
      <c r="N2981" s="2">
        <f>_xlfn.XLOOKUP(G2981,dMateriaPrima!$A$2:$A$12,dMateriaPrima!$C$2:$C$12)</f>
        <v>3.59</v>
      </c>
      <c r="O2981" s="3">
        <f t="shared" si="230"/>
        <v>1626.27</v>
      </c>
      <c r="P2981" s="4">
        <f t="shared" si="231"/>
        <v>0</v>
      </c>
      <c r="Q2981" s="3">
        <f t="shared" si="232"/>
        <v>1626.27</v>
      </c>
      <c r="R2981" t="str">
        <f t="shared" si="233"/>
        <v>Em atraso</v>
      </c>
      <c r="S2981" s="5">
        <f t="shared" si="234"/>
        <v>3</v>
      </c>
    </row>
    <row r="2982" spans="1:19" x14ac:dyDescent="0.25">
      <c r="A2982">
        <v>2981</v>
      </c>
      <c r="B2982" s="1">
        <v>43876</v>
      </c>
      <c r="C2982" s="1">
        <v>43885</v>
      </c>
      <c r="D2982" s="1">
        <v>43896</v>
      </c>
      <c r="E2982" s="1">
        <v>43898</v>
      </c>
      <c r="F2982">
        <v>1</v>
      </c>
      <c r="G2982">
        <v>5</v>
      </c>
      <c r="H2982">
        <v>361</v>
      </c>
      <c r="I2982" s="6">
        <v>0</v>
      </c>
      <c r="J2982">
        <v>3</v>
      </c>
      <c r="K2982" t="str">
        <f>_xlfn.XLOOKUP(fCompras!F2982,dComprador!$A$2:$A$7,dComprador!$B$2:$B$7)</f>
        <v>Alon</v>
      </c>
      <c r="L2982" t="str">
        <f>_xlfn.XLOOKUP(J2982,dFornecedor!$A$2:$A$6,dFornecedor!$B$2:$B$6)</f>
        <v>StepUp</v>
      </c>
      <c r="M2982" t="str">
        <f>_xlfn.XLOOKUP(G2982,dMateriaPrima!$A$2:$A$12,dMateriaPrima!$B$2:$B$12)</f>
        <v>Areia</v>
      </c>
      <c r="N2982" s="2">
        <f>_xlfn.XLOOKUP(G2982,dMateriaPrima!$A$2:$A$12,dMateriaPrima!$C$2:$C$12)</f>
        <v>3.59</v>
      </c>
      <c r="O2982" s="3">
        <f t="shared" si="230"/>
        <v>1295.99</v>
      </c>
      <c r="P2982" s="4">
        <f t="shared" si="231"/>
        <v>0</v>
      </c>
      <c r="Q2982" s="3">
        <f t="shared" si="232"/>
        <v>1295.99</v>
      </c>
      <c r="R2982" t="str">
        <f t="shared" si="233"/>
        <v>Em atraso</v>
      </c>
      <c r="S2982" s="5">
        <f t="shared" si="234"/>
        <v>2</v>
      </c>
    </row>
    <row r="2983" spans="1:19" x14ac:dyDescent="0.25">
      <c r="A2983">
        <v>2982</v>
      </c>
      <c r="B2983" s="1">
        <v>43876</v>
      </c>
      <c r="C2983" s="1">
        <v>43877</v>
      </c>
      <c r="D2983" s="1">
        <v>43894</v>
      </c>
      <c r="E2983" s="1">
        <v>43895</v>
      </c>
      <c r="F2983">
        <v>1</v>
      </c>
      <c r="G2983">
        <v>9</v>
      </c>
      <c r="H2983">
        <v>146</v>
      </c>
      <c r="I2983" s="6">
        <v>0</v>
      </c>
      <c r="J2983">
        <v>4</v>
      </c>
      <c r="K2983" t="str">
        <f>_xlfn.XLOOKUP(fCompras!F2983,dComprador!$A$2:$A$7,dComprador!$B$2:$B$7)</f>
        <v>Alon</v>
      </c>
      <c r="L2983" t="str">
        <f>_xlfn.XLOOKUP(J2983,dFornecedor!$A$2:$A$6,dFornecedor!$B$2:$B$6)</f>
        <v>AlphaOmega</v>
      </c>
      <c r="M2983" t="str">
        <f>_xlfn.XLOOKUP(G2983,dMateriaPrima!$A$2:$A$12,dMateriaPrima!$B$2:$B$12)</f>
        <v>Couro</v>
      </c>
      <c r="N2983" s="2">
        <f>_xlfn.XLOOKUP(G2983,dMateriaPrima!$A$2:$A$12,dMateriaPrima!$C$2:$C$12)</f>
        <v>4.4000000000000004</v>
      </c>
      <c r="O2983" s="3">
        <f t="shared" si="230"/>
        <v>642.40000000000009</v>
      </c>
      <c r="P2983" s="4">
        <f t="shared" si="231"/>
        <v>0</v>
      </c>
      <c r="Q2983" s="3">
        <f t="shared" si="232"/>
        <v>642.40000000000009</v>
      </c>
      <c r="R2983" t="str">
        <f t="shared" si="233"/>
        <v>Em atraso</v>
      </c>
      <c r="S2983" s="5">
        <f t="shared" si="234"/>
        <v>1</v>
      </c>
    </row>
    <row r="2984" spans="1:19" x14ac:dyDescent="0.25">
      <c r="A2984">
        <v>2983</v>
      </c>
      <c r="B2984" s="1">
        <v>43876</v>
      </c>
      <c r="C2984" s="1">
        <v>43885</v>
      </c>
      <c r="D2984" s="1">
        <v>43889</v>
      </c>
      <c r="E2984" s="1">
        <v>43890</v>
      </c>
      <c r="F2984">
        <v>3</v>
      </c>
      <c r="G2984">
        <v>11</v>
      </c>
      <c r="H2984">
        <v>319</v>
      </c>
      <c r="I2984" s="6">
        <v>0</v>
      </c>
      <c r="J2984">
        <v>2</v>
      </c>
      <c r="K2984" t="str">
        <f>_xlfn.XLOOKUP(fCompras!F2984,dComprador!$A$2:$A$7,dComprador!$B$2:$B$7)</f>
        <v>Diego</v>
      </c>
      <c r="L2984" t="str">
        <f>_xlfn.XLOOKUP(J2984,dFornecedor!$A$2:$A$6,dFornecedor!$B$2:$B$6)</f>
        <v>Minerva</v>
      </c>
      <c r="M2984" t="str">
        <f>_xlfn.XLOOKUP(G2984,dMateriaPrima!$A$2:$A$12,dMateriaPrima!$B$2:$B$12)</f>
        <v>Papel</v>
      </c>
      <c r="N2984" s="2">
        <f>_xlfn.XLOOKUP(G2984,dMateriaPrima!$A$2:$A$12,dMateriaPrima!$C$2:$C$12)</f>
        <v>9</v>
      </c>
      <c r="O2984" s="3">
        <f t="shared" si="230"/>
        <v>2871</v>
      </c>
      <c r="P2984" s="4">
        <f t="shared" si="231"/>
        <v>0</v>
      </c>
      <c r="Q2984" s="3">
        <f t="shared" si="232"/>
        <v>2871</v>
      </c>
      <c r="R2984" t="str">
        <f t="shared" si="233"/>
        <v>Em atraso</v>
      </c>
      <c r="S2984" s="5">
        <f t="shared" si="234"/>
        <v>1</v>
      </c>
    </row>
    <row r="2985" spans="1:19" x14ac:dyDescent="0.25">
      <c r="A2985">
        <v>2984</v>
      </c>
      <c r="B2985" s="1">
        <v>43876</v>
      </c>
      <c r="C2985" s="1">
        <v>43885</v>
      </c>
      <c r="D2985" s="1">
        <v>43890</v>
      </c>
      <c r="E2985" s="1">
        <v>43893</v>
      </c>
      <c r="F2985">
        <v>1</v>
      </c>
      <c r="G2985">
        <v>5</v>
      </c>
      <c r="H2985">
        <v>24</v>
      </c>
      <c r="I2985" s="6">
        <v>0</v>
      </c>
      <c r="J2985">
        <v>2</v>
      </c>
      <c r="K2985" t="str">
        <f>_xlfn.XLOOKUP(fCompras!F2985,dComprador!$A$2:$A$7,dComprador!$B$2:$B$7)</f>
        <v>Alon</v>
      </c>
      <c r="L2985" t="str">
        <f>_xlfn.XLOOKUP(J2985,dFornecedor!$A$2:$A$6,dFornecedor!$B$2:$B$6)</f>
        <v>Minerva</v>
      </c>
      <c r="M2985" t="str">
        <f>_xlfn.XLOOKUP(G2985,dMateriaPrima!$A$2:$A$12,dMateriaPrima!$B$2:$B$12)</f>
        <v>Areia</v>
      </c>
      <c r="N2985" s="2">
        <f>_xlfn.XLOOKUP(G2985,dMateriaPrima!$A$2:$A$12,dMateriaPrima!$C$2:$C$12)</f>
        <v>3.59</v>
      </c>
      <c r="O2985" s="3">
        <f t="shared" si="230"/>
        <v>86.16</v>
      </c>
      <c r="P2985" s="4">
        <f t="shared" si="231"/>
        <v>0</v>
      </c>
      <c r="Q2985" s="3">
        <f t="shared" si="232"/>
        <v>86.16</v>
      </c>
      <c r="R2985" t="str">
        <f t="shared" si="233"/>
        <v>Em atraso</v>
      </c>
      <c r="S2985" s="5">
        <f t="shared" si="234"/>
        <v>3</v>
      </c>
    </row>
    <row r="2986" spans="1:19" x14ac:dyDescent="0.25">
      <c r="A2986">
        <v>2985</v>
      </c>
      <c r="B2986" s="1">
        <v>43876</v>
      </c>
      <c r="C2986" s="1">
        <v>43878</v>
      </c>
      <c r="D2986" s="1">
        <v>43906</v>
      </c>
      <c r="E2986" s="1">
        <v>43909</v>
      </c>
      <c r="F2986">
        <v>1</v>
      </c>
      <c r="G2986">
        <v>8</v>
      </c>
      <c r="H2986">
        <v>290</v>
      </c>
      <c r="I2986" s="6">
        <v>0.32</v>
      </c>
      <c r="J2986">
        <v>2</v>
      </c>
      <c r="K2986" t="str">
        <f>_xlfn.XLOOKUP(fCompras!F2986,dComprador!$A$2:$A$7,dComprador!$B$2:$B$7)</f>
        <v>Alon</v>
      </c>
      <c r="L2986" t="str">
        <f>_xlfn.XLOOKUP(J2986,dFornecedor!$A$2:$A$6,dFornecedor!$B$2:$B$6)</f>
        <v>Minerva</v>
      </c>
      <c r="M2986" t="str">
        <f>_xlfn.XLOOKUP(G2986,dMateriaPrima!$A$2:$A$12,dMateriaPrima!$B$2:$B$12)</f>
        <v>Cimento</v>
      </c>
      <c r="N2986" s="2">
        <f>_xlfn.XLOOKUP(G2986,dMateriaPrima!$A$2:$A$12,dMateriaPrima!$C$2:$C$12)</f>
        <v>23</v>
      </c>
      <c r="O2986" s="3">
        <f t="shared" si="230"/>
        <v>6670</v>
      </c>
      <c r="P2986" s="4">
        <f t="shared" si="231"/>
        <v>2134.4</v>
      </c>
      <c r="Q2986" s="3">
        <f t="shared" si="232"/>
        <v>4535.6000000000004</v>
      </c>
      <c r="R2986" t="str">
        <f t="shared" si="233"/>
        <v>Em atraso</v>
      </c>
      <c r="S2986" s="5">
        <f t="shared" si="234"/>
        <v>3</v>
      </c>
    </row>
    <row r="2987" spans="1:19" x14ac:dyDescent="0.25">
      <c r="A2987">
        <v>2986</v>
      </c>
      <c r="B2987" s="1">
        <v>43876</v>
      </c>
      <c r="C2987" s="1">
        <v>43877</v>
      </c>
      <c r="D2987" s="1">
        <v>43906</v>
      </c>
      <c r="E2987" s="1">
        <v>43911</v>
      </c>
      <c r="F2987">
        <v>1</v>
      </c>
      <c r="G2987">
        <v>6</v>
      </c>
      <c r="H2987">
        <v>593</v>
      </c>
      <c r="I2987" s="6">
        <v>0</v>
      </c>
      <c r="J2987">
        <v>3</v>
      </c>
      <c r="K2987" t="str">
        <f>_xlfn.XLOOKUP(fCompras!F2987,dComprador!$A$2:$A$7,dComprador!$B$2:$B$7)</f>
        <v>Alon</v>
      </c>
      <c r="L2987" t="str">
        <f>_xlfn.XLOOKUP(J2987,dFornecedor!$A$2:$A$6,dFornecedor!$B$2:$B$6)</f>
        <v>StepUp</v>
      </c>
      <c r="M2987" t="str">
        <f>_xlfn.XLOOKUP(G2987,dMateriaPrima!$A$2:$A$12,dMateriaPrima!$B$2:$B$12)</f>
        <v>Fio Algodão</v>
      </c>
      <c r="N2987" s="2">
        <f>_xlfn.XLOOKUP(G2987,dMateriaPrima!$A$2:$A$12,dMateriaPrima!$C$2:$C$12)</f>
        <v>55.9</v>
      </c>
      <c r="O2987" s="3">
        <f t="shared" si="230"/>
        <v>33148.699999999997</v>
      </c>
      <c r="P2987" s="4">
        <f t="shared" si="231"/>
        <v>0</v>
      </c>
      <c r="Q2987" s="3">
        <f t="shared" si="232"/>
        <v>33148.699999999997</v>
      </c>
      <c r="R2987" t="str">
        <f t="shared" si="233"/>
        <v>Em atraso</v>
      </c>
      <c r="S2987" s="5">
        <f t="shared" si="234"/>
        <v>5</v>
      </c>
    </row>
    <row r="2988" spans="1:19" x14ac:dyDescent="0.25">
      <c r="A2988">
        <v>2987</v>
      </c>
      <c r="B2988" s="1">
        <v>43876</v>
      </c>
      <c r="C2988" s="1">
        <v>43879</v>
      </c>
      <c r="D2988" s="1">
        <v>43899</v>
      </c>
      <c r="E2988" s="1">
        <v>43897</v>
      </c>
      <c r="F2988">
        <v>1</v>
      </c>
      <c r="G2988">
        <v>2</v>
      </c>
      <c r="H2988">
        <v>29</v>
      </c>
      <c r="I2988" s="6">
        <v>0</v>
      </c>
      <c r="J2988">
        <v>5</v>
      </c>
      <c r="K2988" t="str">
        <f>_xlfn.XLOOKUP(fCompras!F2988,dComprador!$A$2:$A$7,dComprador!$B$2:$B$7)</f>
        <v>Alon</v>
      </c>
      <c r="L2988" t="str">
        <f>_xlfn.XLOOKUP(J2988,dFornecedor!$A$2:$A$6,dFornecedor!$B$2:$B$6)</f>
        <v>Atlas</v>
      </c>
      <c r="M2988" t="str">
        <f>_xlfn.XLOOKUP(G2988,dMateriaPrima!$A$2:$A$12,dMateriaPrima!$B$2:$B$12)</f>
        <v>Chapa Metal</v>
      </c>
      <c r="N2988" s="2">
        <f>_xlfn.XLOOKUP(G2988,dMateriaPrima!$A$2:$A$12,dMateriaPrima!$C$2:$C$12)</f>
        <v>299.89999999999998</v>
      </c>
      <c r="O2988" s="3">
        <f t="shared" si="230"/>
        <v>8697.0999999999985</v>
      </c>
      <c r="P2988" s="4">
        <f t="shared" si="231"/>
        <v>0</v>
      </c>
      <c r="Q2988" s="3">
        <f t="shared" si="232"/>
        <v>8697.0999999999985</v>
      </c>
      <c r="R2988" t="str">
        <f t="shared" si="233"/>
        <v>No prazo</v>
      </c>
      <c r="S2988" s="5">
        <f t="shared" si="234"/>
        <v>0</v>
      </c>
    </row>
    <row r="2989" spans="1:19" x14ac:dyDescent="0.25">
      <c r="A2989">
        <v>2988</v>
      </c>
      <c r="B2989" s="1">
        <v>43877</v>
      </c>
      <c r="C2989" s="1">
        <v>43877</v>
      </c>
      <c r="D2989" s="1">
        <v>43884</v>
      </c>
      <c r="E2989" s="1">
        <v>43884</v>
      </c>
      <c r="F2989">
        <v>4</v>
      </c>
      <c r="G2989">
        <v>11</v>
      </c>
      <c r="H2989">
        <v>186</v>
      </c>
      <c r="I2989" s="6">
        <v>0</v>
      </c>
      <c r="J2989">
        <v>2</v>
      </c>
      <c r="K2989" t="str">
        <f>_xlfn.XLOOKUP(fCompras!F2989,dComprador!$A$2:$A$7,dComprador!$B$2:$B$7)</f>
        <v>Lira</v>
      </c>
      <c r="L2989" t="str">
        <f>_xlfn.XLOOKUP(J2989,dFornecedor!$A$2:$A$6,dFornecedor!$B$2:$B$6)</f>
        <v>Minerva</v>
      </c>
      <c r="M2989" t="str">
        <f>_xlfn.XLOOKUP(G2989,dMateriaPrima!$A$2:$A$12,dMateriaPrima!$B$2:$B$12)</f>
        <v>Papel</v>
      </c>
      <c r="N2989" s="2">
        <f>_xlfn.XLOOKUP(G2989,dMateriaPrima!$A$2:$A$12,dMateriaPrima!$C$2:$C$12)</f>
        <v>9</v>
      </c>
      <c r="O2989" s="3">
        <f t="shared" si="230"/>
        <v>1674</v>
      </c>
      <c r="P2989" s="4">
        <f t="shared" si="231"/>
        <v>0</v>
      </c>
      <c r="Q2989" s="3">
        <f t="shared" si="232"/>
        <v>1674</v>
      </c>
      <c r="R2989" t="str">
        <f t="shared" si="233"/>
        <v>No prazo</v>
      </c>
      <c r="S2989" s="5">
        <f t="shared" si="234"/>
        <v>0</v>
      </c>
    </row>
    <row r="2990" spans="1:19" x14ac:dyDescent="0.25">
      <c r="A2990">
        <v>2989</v>
      </c>
      <c r="B2990" s="1">
        <v>43877</v>
      </c>
      <c r="C2990" s="1">
        <v>43886</v>
      </c>
      <c r="D2990" s="1">
        <v>43910</v>
      </c>
      <c r="E2990" s="1">
        <v>43912</v>
      </c>
      <c r="F2990">
        <v>1</v>
      </c>
      <c r="G2990">
        <v>8</v>
      </c>
      <c r="H2990">
        <v>82</v>
      </c>
      <c r="I2990" s="6">
        <v>0</v>
      </c>
      <c r="J2990">
        <v>3</v>
      </c>
      <c r="K2990" t="str">
        <f>_xlfn.XLOOKUP(fCompras!F2990,dComprador!$A$2:$A$7,dComprador!$B$2:$B$7)</f>
        <v>Alon</v>
      </c>
      <c r="L2990" t="str">
        <f>_xlfn.XLOOKUP(J2990,dFornecedor!$A$2:$A$6,dFornecedor!$B$2:$B$6)</f>
        <v>StepUp</v>
      </c>
      <c r="M2990" t="str">
        <f>_xlfn.XLOOKUP(G2990,dMateriaPrima!$A$2:$A$12,dMateriaPrima!$B$2:$B$12)</f>
        <v>Cimento</v>
      </c>
      <c r="N2990" s="2">
        <f>_xlfn.XLOOKUP(G2990,dMateriaPrima!$A$2:$A$12,dMateriaPrima!$C$2:$C$12)</f>
        <v>23</v>
      </c>
      <c r="O2990" s="3">
        <f t="shared" si="230"/>
        <v>1886</v>
      </c>
      <c r="P2990" s="4">
        <f t="shared" si="231"/>
        <v>0</v>
      </c>
      <c r="Q2990" s="3">
        <f t="shared" si="232"/>
        <v>1886</v>
      </c>
      <c r="R2990" t="str">
        <f t="shared" si="233"/>
        <v>Em atraso</v>
      </c>
      <c r="S2990" s="5">
        <f t="shared" si="234"/>
        <v>2</v>
      </c>
    </row>
    <row r="2991" spans="1:19" x14ac:dyDescent="0.25">
      <c r="A2991">
        <v>2990</v>
      </c>
      <c r="B2991" s="1">
        <v>43877</v>
      </c>
      <c r="C2991" s="1">
        <v>43877</v>
      </c>
      <c r="D2991" s="1">
        <v>43884</v>
      </c>
      <c r="E2991" s="1">
        <v>43887</v>
      </c>
      <c r="F2991">
        <v>4</v>
      </c>
      <c r="G2991">
        <v>10</v>
      </c>
      <c r="H2991">
        <v>32</v>
      </c>
      <c r="I2991" s="6">
        <v>0</v>
      </c>
      <c r="J2991">
        <v>2</v>
      </c>
      <c r="K2991" t="str">
        <f>_xlfn.XLOOKUP(fCompras!F2991,dComprador!$A$2:$A$7,dComprador!$B$2:$B$7)</f>
        <v>Lira</v>
      </c>
      <c r="L2991" t="str">
        <f>_xlfn.XLOOKUP(J2991,dFornecedor!$A$2:$A$6,dFornecedor!$B$2:$B$6)</f>
        <v>Minerva</v>
      </c>
      <c r="M2991" t="str">
        <f>_xlfn.XLOOKUP(G2991,dMateriaPrima!$A$2:$A$12,dMateriaPrima!$B$2:$B$12)</f>
        <v>Pedra Britada</v>
      </c>
      <c r="N2991" s="2">
        <f>_xlfn.XLOOKUP(G2991,dMateriaPrima!$A$2:$A$12,dMateriaPrima!$C$2:$C$12)</f>
        <v>56</v>
      </c>
      <c r="O2991" s="3">
        <f t="shared" si="230"/>
        <v>1792</v>
      </c>
      <c r="P2991" s="4">
        <f t="shared" si="231"/>
        <v>0</v>
      </c>
      <c r="Q2991" s="3">
        <f t="shared" si="232"/>
        <v>1792</v>
      </c>
      <c r="R2991" t="str">
        <f t="shared" si="233"/>
        <v>Em atraso</v>
      </c>
      <c r="S2991" s="5">
        <f t="shared" si="234"/>
        <v>3</v>
      </c>
    </row>
    <row r="2992" spans="1:19" x14ac:dyDescent="0.25">
      <c r="A2992">
        <v>2991</v>
      </c>
      <c r="B2992" s="1">
        <v>43877</v>
      </c>
      <c r="C2992" s="1">
        <v>43877</v>
      </c>
      <c r="D2992" s="1">
        <v>43883</v>
      </c>
      <c r="E2992" s="1">
        <v>43886</v>
      </c>
      <c r="F2992">
        <v>4</v>
      </c>
      <c r="G2992">
        <v>9</v>
      </c>
      <c r="H2992">
        <v>86</v>
      </c>
      <c r="I2992" s="6">
        <v>0</v>
      </c>
      <c r="J2992">
        <v>2</v>
      </c>
      <c r="K2992" t="str">
        <f>_xlfn.XLOOKUP(fCompras!F2992,dComprador!$A$2:$A$7,dComprador!$B$2:$B$7)</f>
        <v>Lira</v>
      </c>
      <c r="L2992" t="str">
        <f>_xlfn.XLOOKUP(J2992,dFornecedor!$A$2:$A$6,dFornecedor!$B$2:$B$6)</f>
        <v>Minerva</v>
      </c>
      <c r="M2992" t="str">
        <f>_xlfn.XLOOKUP(G2992,dMateriaPrima!$A$2:$A$12,dMateriaPrima!$B$2:$B$12)</f>
        <v>Couro</v>
      </c>
      <c r="N2992" s="2">
        <f>_xlfn.XLOOKUP(G2992,dMateriaPrima!$A$2:$A$12,dMateriaPrima!$C$2:$C$12)</f>
        <v>4.4000000000000004</v>
      </c>
      <c r="O2992" s="3">
        <f t="shared" si="230"/>
        <v>378.40000000000003</v>
      </c>
      <c r="P2992" s="4">
        <f t="shared" si="231"/>
        <v>0</v>
      </c>
      <c r="Q2992" s="3">
        <f t="shared" si="232"/>
        <v>378.40000000000003</v>
      </c>
      <c r="R2992" t="str">
        <f t="shared" si="233"/>
        <v>Em atraso</v>
      </c>
      <c r="S2992" s="5">
        <f t="shared" si="234"/>
        <v>3</v>
      </c>
    </row>
    <row r="2993" spans="1:19" x14ac:dyDescent="0.25">
      <c r="A2993">
        <v>2992</v>
      </c>
      <c r="B2993" s="1">
        <v>43877</v>
      </c>
      <c r="C2993" s="1">
        <v>43886</v>
      </c>
      <c r="D2993" s="1">
        <v>43896</v>
      </c>
      <c r="E2993" s="1">
        <v>43896</v>
      </c>
      <c r="F2993">
        <v>1</v>
      </c>
      <c r="G2993">
        <v>5</v>
      </c>
      <c r="H2993">
        <v>84</v>
      </c>
      <c r="I2993" s="6">
        <v>0</v>
      </c>
      <c r="J2993">
        <v>2</v>
      </c>
      <c r="K2993" t="str">
        <f>_xlfn.XLOOKUP(fCompras!F2993,dComprador!$A$2:$A$7,dComprador!$B$2:$B$7)</f>
        <v>Alon</v>
      </c>
      <c r="L2993" t="str">
        <f>_xlfn.XLOOKUP(J2993,dFornecedor!$A$2:$A$6,dFornecedor!$B$2:$B$6)</f>
        <v>Minerva</v>
      </c>
      <c r="M2993" t="str">
        <f>_xlfn.XLOOKUP(G2993,dMateriaPrima!$A$2:$A$12,dMateriaPrima!$B$2:$B$12)</f>
        <v>Areia</v>
      </c>
      <c r="N2993" s="2">
        <f>_xlfn.XLOOKUP(G2993,dMateriaPrima!$A$2:$A$12,dMateriaPrima!$C$2:$C$12)</f>
        <v>3.59</v>
      </c>
      <c r="O2993" s="3">
        <f t="shared" si="230"/>
        <v>301.56</v>
      </c>
      <c r="P2993" s="4">
        <f t="shared" si="231"/>
        <v>0</v>
      </c>
      <c r="Q2993" s="3">
        <f t="shared" si="232"/>
        <v>301.56</v>
      </c>
      <c r="R2993" t="str">
        <f t="shared" si="233"/>
        <v>No prazo</v>
      </c>
      <c r="S2993" s="5">
        <f t="shared" si="234"/>
        <v>0</v>
      </c>
    </row>
    <row r="2994" spans="1:19" x14ac:dyDescent="0.25">
      <c r="A2994">
        <v>2993</v>
      </c>
      <c r="B2994" s="1">
        <v>43877</v>
      </c>
      <c r="C2994" s="1">
        <v>43877</v>
      </c>
      <c r="D2994" s="1">
        <v>43895</v>
      </c>
      <c r="E2994" s="1">
        <v>43897</v>
      </c>
      <c r="F2994">
        <v>1</v>
      </c>
      <c r="G2994">
        <v>11</v>
      </c>
      <c r="H2994">
        <v>57</v>
      </c>
      <c r="I2994" s="6">
        <v>0</v>
      </c>
      <c r="J2994">
        <v>2</v>
      </c>
      <c r="K2994" t="str">
        <f>_xlfn.XLOOKUP(fCompras!F2994,dComprador!$A$2:$A$7,dComprador!$B$2:$B$7)</f>
        <v>Alon</v>
      </c>
      <c r="L2994" t="str">
        <f>_xlfn.XLOOKUP(J2994,dFornecedor!$A$2:$A$6,dFornecedor!$B$2:$B$6)</f>
        <v>Minerva</v>
      </c>
      <c r="M2994" t="str">
        <f>_xlfn.XLOOKUP(G2994,dMateriaPrima!$A$2:$A$12,dMateriaPrima!$B$2:$B$12)</f>
        <v>Papel</v>
      </c>
      <c r="N2994" s="2">
        <f>_xlfn.XLOOKUP(G2994,dMateriaPrima!$A$2:$A$12,dMateriaPrima!$C$2:$C$12)</f>
        <v>9</v>
      </c>
      <c r="O2994" s="3">
        <f t="shared" si="230"/>
        <v>513</v>
      </c>
      <c r="P2994" s="4">
        <f t="shared" si="231"/>
        <v>0</v>
      </c>
      <c r="Q2994" s="3">
        <f t="shared" si="232"/>
        <v>513</v>
      </c>
      <c r="R2994" t="str">
        <f t="shared" si="233"/>
        <v>Em atraso</v>
      </c>
      <c r="S2994" s="5">
        <f t="shared" si="234"/>
        <v>2</v>
      </c>
    </row>
    <row r="2995" spans="1:19" x14ac:dyDescent="0.25">
      <c r="A2995">
        <v>2994</v>
      </c>
      <c r="B2995" s="1">
        <v>43877</v>
      </c>
      <c r="C2995" s="1">
        <v>43887</v>
      </c>
      <c r="D2995" s="1">
        <v>43897</v>
      </c>
      <c r="E2995" s="1">
        <v>43898</v>
      </c>
      <c r="F2995">
        <v>1</v>
      </c>
      <c r="G2995">
        <v>9</v>
      </c>
      <c r="H2995">
        <v>338</v>
      </c>
      <c r="I2995" s="6">
        <v>0</v>
      </c>
      <c r="J2995">
        <v>3</v>
      </c>
      <c r="K2995" t="str">
        <f>_xlfn.XLOOKUP(fCompras!F2995,dComprador!$A$2:$A$7,dComprador!$B$2:$B$7)</f>
        <v>Alon</v>
      </c>
      <c r="L2995" t="str">
        <f>_xlfn.XLOOKUP(J2995,dFornecedor!$A$2:$A$6,dFornecedor!$B$2:$B$6)</f>
        <v>StepUp</v>
      </c>
      <c r="M2995" t="str">
        <f>_xlfn.XLOOKUP(G2995,dMateriaPrima!$A$2:$A$12,dMateriaPrima!$B$2:$B$12)</f>
        <v>Couro</v>
      </c>
      <c r="N2995" s="2">
        <f>_xlfn.XLOOKUP(G2995,dMateriaPrima!$A$2:$A$12,dMateriaPrima!$C$2:$C$12)</f>
        <v>4.4000000000000004</v>
      </c>
      <c r="O2995" s="3">
        <f t="shared" si="230"/>
        <v>1487.2</v>
      </c>
      <c r="P2995" s="4">
        <f t="shared" si="231"/>
        <v>0</v>
      </c>
      <c r="Q2995" s="3">
        <f t="shared" si="232"/>
        <v>1487.2</v>
      </c>
      <c r="R2995" t="str">
        <f t="shared" si="233"/>
        <v>Em atraso</v>
      </c>
      <c r="S2995" s="5">
        <f t="shared" si="234"/>
        <v>1</v>
      </c>
    </row>
    <row r="2996" spans="1:19" x14ac:dyDescent="0.25">
      <c r="A2996">
        <v>2995</v>
      </c>
      <c r="B2996" s="1">
        <v>43877</v>
      </c>
      <c r="C2996" s="1">
        <v>43877</v>
      </c>
      <c r="D2996" s="1">
        <v>43897</v>
      </c>
      <c r="E2996" s="1">
        <v>43897</v>
      </c>
      <c r="F2996">
        <v>1</v>
      </c>
      <c r="G2996">
        <v>7</v>
      </c>
      <c r="H2996">
        <v>51</v>
      </c>
      <c r="I2996" s="6">
        <v>0</v>
      </c>
      <c r="J2996">
        <v>2</v>
      </c>
      <c r="K2996" t="str">
        <f>_xlfn.XLOOKUP(fCompras!F2996,dComprador!$A$2:$A$7,dComprador!$B$2:$B$7)</f>
        <v>Alon</v>
      </c>
      <c r="L2996" t="str">
        <f>_xlfn.XLOOKUP(J2996,dFornecedor!$A$2:$A$6,dFornecedor!$B$2:$B$6)</f>
        <v>Minerva</v>
      </c>
      <c r="M2996" t="str">
        <f>_xlfn.XLOOKUP(G2996,dMateriaPrima!$A$2:$A$12,dMateriaPrima!$B$2:$B$12)</f>
        <v>Poliéster</v>
      </c>
      <c r="N2996" s="2">
        <f>_xlfn.XLOOKUP(G2996,dMateriaPrima!$A$2:$A$12,dMateriaPrima!$C$2:$C$12)</f>
        <v>8</v>
      </c>
      <c r="O2996" s="3">
        <f t="shared" si="230"/>
        <v>408</v>
      </c>
      <c r="P2996" s="4">
        <f t="shared" si="231"/>
        <v>0</v>
      </c>
      <c r="Q2996" s="3">
        <f t="shared" si="232"/>
        <v>408</v>
      </c>
      <c r="R2996" t="str">
        <f t="shared" si="233"/>
        <v>No prazo</v>
      </c>
      <c r="S2996" s="5">
        <f t="shared" si="234"/>
        <v>0</v>
      </c>
    </row>
    <row r="2997" spans="1:19" x14ac:dyDescent="0.25">
      <c r="A2997">
        <v>2996</v>
      </c>
      <c r="B2997" s="1">
        <v>43877</v>
      </c>
      <c r="C2997" s="1">
        <v>43886</v>
      </c>
      <c r="D2997" s="1">
        <v>43891</v>
      </c>
      <c r="E2997" s="1">
        <v>43893</v>
      </c>
      <c r="F2997">
        <v>3</v>
      </c>
      <c r="G2997">
        <v>5</v>
      </c>
      <c r="H2997">
        <v>187</v>
      </c>
      <c r="I2997" s="6">
        <v>0</v>
      </c>
      <c r="J2997">
        <v>3</v>
      </c>
      <c r="K2997" t="str">
        <f>_xlfn.XLOOKUP(fCompras!F2997,dComprador!$A$2:$A$7,dComprador!$B$2:$B$7)</f>
        <v>Diego</v>
      </c>
      <c r="L2997" t="str">
        <f>_xlfn.XLOOKUP(J2997,dFornecedor!$A$2:$A$6,dFornecedor!$B$2:$B$6)</f>
        <v>StepUp</v>
      </c>
      <c r="M2997" t="str">
        <f>_xlfn.XLOOKUP(G2997,dMateriaPrima!$A$2:$A$12,dMateriaPrima!$B$2:$B$12)</f>
        <v>Areia</v>
      </c>
      <c r="N2997" s="2">
        <f>_xlfn.XLOOKUP(G2997,dMateriaPrima!$A$2:$A$12,dMateriaPrima!$C$2:$C$12)</f>
        <v>3.59</v>
      </c>
      <c r="O2997" s="3">
        <f t="shared" si="230"/>
        <v>671.32999999999993</v>
      </c>
      <c r="P2997" s="4">
        <f t="shared" si="231"/>
        <v>0</v>
      </c>
      <c r="Q2997" s="3">
        <f t="shared" si="232"/>
        <v>671.32999999999993</v>
      </c>
      <c r="R2997" t="str">
        <f t="shared" si="233"/>
        <v>Em atraso</v>
      </c>
      <c r="S2997" s="5">
        <f t="shared" si="234"/>
        <v>2</v>
      </c>
    </row>
    <row r="2998" spans="1:19" x14ac:dyDescent="0.25">
      <c r="A2998">
        <v>2997</v>
      </c>
      <c r="B2998" s="1">
        <v>43877</v>
      </c>
      <c r="C2998" s="1">
        <v>43877</v>
      </c>
      <c r="D2998" s="1">
        <v>43895</v>
      </c>
      <c r="E2998" s="1">
        <v>43895</v>
      </c>
      <c r="F2998">
        <v>1</v>
      </c>
      <c r="G2998">
        <v>11</v>
      </c>
      <c r="H2998">
        <v>179</v>
      </c>
      <c r="I2998" s="6">
        <v>0</v>
      </c>
      <c r="J2998">
        <v>2</v>
      </c>
      <c r="K2998" t="str">
        <f>_xlfn.XLOOKUP(fCompras!F2998,dComprador!$A$2:$A$7,dComprador!$B$2:$B$7)</f>
        <v>Alon</v>
      </c>
      <c r="L2998" t="str">
        <f>_xlfn.XLOOKUP(J2998,dFornecedor!$A$2:$A$6,dFornecedor!$B$2:$B$6)</f>
        <v>Minerva</v>
      </c>
      <c r="M2998" t="str">
        <f>_xlfn.XLOOKUP(G2998,dMateriaPrima!$A$2:$A$12,dMateriaPrima!$B$2:$B$12)</f>
        <v>Papel</v>
      </c>
      <c r="N2998" s="2">
        <f>_xlfn.XLOOKUP(G2998,dMateriaPrima!$A$2:$A$12,dMateriaPrima!$C$2:$C$12)</f>
        <v>9</v>
      </c>
      <c r="O2998" s="3">
        <f t="shared" si="230"/>
        <v>1611</v>
      </c>
      <c r="P2998" s="4">
        <f t="shared" si="231"/>
        <v>0</v>
      </c>
      <c r="Q2998" s="3">
        <f t="shared" si="232"/>
        <v>1611</v>
      </c>
      <c r="R2998" t="str">
        <f t="shared" si="233"/>
        <v>No prazo</v>
      </c>
      <c r="S2998" s="5">
        <f t="shared" si="234"/>
        <v>0</v>
      </c>
    </row>
    <row r="2999" spans="1:19" x14ac:dyDescent="0.25">
      <c r="A2999">
        <v>2998</v>
      </c>
      <c r="B2999" s="1">
        <v>43877</v>
      </c>
      <c r="C2999" s="1">
        <v>43889</v>
      </c>
      <c r="D2999" s="1">
        <v>43909</v>
      </c>
      <c r="E2999" s="1">
        <v>43912</v>
      </c>
      <c r="F2999">
        <v>1</v>
      </c>
      <c r="G2999">
        <v>11</v>
      </c>
      <c r="H2999">
        <v>92</v>
      </c>
      <c r="I2999" s="6">
        <v>0</v>
      </c>
      <c r="J2999">
        <v>1</v>
      </c>
      <c r="K2999" t="str">
        <f>_xlfn.XLOOKUP(fCompras!F2999,dComprador!$A$2:$A$7,dComprador!$B$2:$B$7)</f>
        <v>Alon</v>
      </c>
      <c r="L2999" t="str">
        <f>_xlfn.XLOOKUP(J2999,dFornecedor!$A$2:$A$6,dFornecedor!$B$2:$B$6)</f>
        <v>NorthShore</v>
      </c>
      <c r="M2999" t="str">
        <f>_xlfn.XLOOKUP(G2999,dMateriaPrima!$A$2:$A$12,dMateriaPrima!$B$2:$B$12)</f>
        <v>Papel</v>
      </c>
      <c r="N2999" s="2">
        <f>_xlfn.XLOOKUP(G2999,dMateriaPrima!$A$2:$A$12,dMateriaPrima!$C$2:$C$12)</f>
        <v>9</v>
      </c>
      <c r="O2999" s="3">
        <f t="shared" si="230"/>
        <v>828</v>
      </c>
      <c r="P2999" s="4">
        <f t="shared" si="231"/>
        <v>0</v>
      </c>
      <c r="Q2999" s="3">
        <f t="shared" si="232"/>
        <v>828</v>
      </c>
      <c r="R2999" t="str">
        <f t="shared" si="233"/>
        <v>Em atraso</v>
      </c>
      <c r="S2999" s="5">
        <f t="shared" si="234"/>
        <v>3</v>
      </c>
    </row>
    <row r="3000" spans="1:19" x14ac:dyDescent="0.25">
      <c r="A3000">
        <v>2999</v>
      </c>
      <c r="B3000" s="1">
        <v>43877</v>
      </c>
      <c r="C3000" s="1">
        <v>43885</v>
      </c>
      <c r="D3000" s="1">
        <v>43897</v>
      </c>
      <c r="E3000" s="1">
        <v>43898</v>
      </c>
      <c r="F3000">
        <v>1</v>
      </c>
      <c r="G3000">
        <v>11</v>
      </c>
      <c r="H3000">
        <v>134</v>
      </c>
      <c r="I3000" s="6">
        <v>0.24</v>
      </c>
      <c r="J3000">
        <v>2</v>
      </c>
      <c r="K3000" t="str">
        <f>_xlfn.XLOOKUP(fCompras!F3000,dComprador!$A$2:$A$7,dComprador!$B$2:$B$7)</f>
        <v>Alon</v>
      </c>
      <c r="L3000" t="str">
        <f>_xlfn.XLOOKUP(J3000,dFornecedor!$A$2:$A$6,dFornecedor!$B$2:$B$6)</f>
        <v>Minerva</v>
      </c>
      <c r="M3000" t="str">
        <f>_xlfn.XLOOKUP(G3000,dMateriaPrima!$A$2:$A$12,dMateriaPrima!$B$2:$B$12)</f>
        <v>Papel</v>
      </c>
      <c r="N3000" s="2">
        <f>_xlfn.XLOOKUP(G3000,dMateriaPrima!$A$2:$A$12,dMateriaPrima!$C$2:$C$12)</f>
        <v>9</v>
      </c>
      <c r="O3000" s="3">
        <f t="shared" si="230"/>
        <v>1206</v>
      </c>
      <c r="P3000" s="4">
        <f t="shared" si="231"/>
        <v>289.44</v>
      </c>
      <c r="Q3000" s="3">
        <f t="shared" si="232"/>
        <v>916.56</v>
      </c>
      <c r="R3000" t="str">
        <f t="shared" si="233"/>
        <v>Em atraso</v>
      </c>
      <c r="S3000" s="5">
        <f t="shared" si="234"/>
        <v>1</v>
      </c>
    </row>
    <row r="3001" spans="1:19" x14ac:dyDescent="0.25">
      <c r="A3001">
        <v>3000</v>
      </c>
      <c r="B3001" s="1">
        <v>43877</v>
      </c>
      <c r="C3001" s="1">
        <v>43883</v>
      </c>
      <c r="D3001" s="1">
        <v>43900</v>
      </c>
      <c r="E3001" s="1">
        <v>43902</v>
      </c>
      <c r="F3001">
        <v>1</v>
      </c>
      <c r="G3001">
        <v>9</v>
      </c>
      <c r="H3001">
        <v>3</v>
      </c>
      <c r="I3001" s="6">
        <v>0</v>
      </c>
      <c r="J3001">
        <v>2</v>
      </c>
      <c r="K3001" t="str">
        <f>_xlfn.XLOOKUP(fCompras!F3001,dComprador!$A$2:$A$7,dComprador!$B$2:$B$7)</f>
        <v>Alon</v>
      </c>
      <c r="L3001" t="str">
        <f>_xlfn.XLOOKUP(J3001,dFornecedor!$A$2:$A$6,dFornecedor!$B$2:$B$6)</f>
        <v>Minerva</v>
      </c>
      <c r="M3001" t="str">
        <f>_xlfn.XLOOKUP(G3001,dMateriaPrima!$A$2:$A$12,dMateriaPrima!$B$2:$B$12)</f>
        <v>Couro</v>
      </c>
      <c r="N3001" s="2">
        <f>_xlfn.XLOOKUP(G3001,dMateriaPrima!$A$2:$A$12,dMateriaPrima!$C$2:$C$12)</f>
        <v>4.4000000000000004</v>
      </c>
      <c r="O3001" s="3">
        <f t="shared" si="230"/>
        <v>13.200000000000001</v>
      </c>
      <c r="P3001" s="4">
        <f t="shared" si="231"/>
        <v>0</v>
      </c>
      <c r="Q3001" s="3">
        <f t="shared" si="232"/>
        <v>13.200000000000001</v>
      </c>
      <c r="R3001" t="str">
        <f t="shared" si="233"/>
        <v>Em atraso</v>
      </c>
      <c r="S3001" s="5">
        <f t="shared" si="234"/>
        <v>2</v>
      </c>
    </row>
    <row r="3002" spans="1:19" x14ac:dyDescent="0.25">
      <c r="A3002">
        <v>3001</v>
      </c>
      <c r="B3002" s="1">
        <v>43878</v>
      </c>
      <c r="C3002" s="1">
        <v>43878</v>
      </c>
      <c r="D3002" s="1">
        <v>43885</v>
      </c>
      <c r="E3002" s="1">
        <v>43886</v>
      </c>
      <c r="F3002">
        <v>4</v>
      </c>
      <c r="G3002">
        <v>7</v>
      </c>
      <c r="H3002">
        <v>441</v>
      </c>
      <c r="I3002" s="6">
        <v>0</v>
      </c>
      <c r="J3002">
        <v>4</v>
      </c>
      <c r="K3002" t="str">
        <f>_xlfn.XLOOKUP(fCompras!F3002,dComprador!$A$2:$A$7,dComprador!$B$2:$B$7)</f>
        <v>Lira</v>
      </c>
      <c r="L3002" t="str">
        <f>_xlfn.XLOOKUP(J3002,dFornecedor!$A$2:$A$6,dFornecedor!$B$2:$B$6)</f>
        <v>AlphaOmega</v>
      </c>
      <c r="M3002" t="str">
        <f>_xlfn.XLOOKUP(G3002,dMateriaPrima!$A$2:$A$12,dMateriaPrima!$B$2:$B$12)</f>
        <v>Poliéster</v>
      </c>
      <c r="N3002" s="2">
        <f>_xlfn.XLOOKUP(G3002,dMateriaPrima!$A$2:$A$12,dMateriaPrima!$C$2:$C$12)</f>
        <v>8</v>
      </c>
      <c r="O3002" s="3">
        <f t="shared" si="230"/>
        <v>3528</v>
      </c>
      <c r="P3002" s="4">
        <f t="shared" si="231"/>
        <v>0</v>
      </c>
      <c r="Q3002" s="3">
        <f t="shared" si="232"/>
        <v>3528</v>
      </c>
      <c r="R3002" t="str">
        <f t="shared" si="233"/>
        <v>Em atraso</v>
      </c>
      <c r="S3002" s="5">
        <f t="shared" si="234"/>
        <v>1</v>
      </c>
    </row>
    <row r="3003" spans="1:19" x14ac:dyDescent="0.25">
      <c r="A3003">
        <v>3002</v>
      </c>
      <c r="B3003" s="1">
        <v>43878</v>
      </c>
      <c r="C3003" s="1">
        <v>43882</v>
      </c>
      <c r="D3003" s="1">
        <v>43885</v>
      </c>
      <c r="E3003" s="1">
        <v>43888</v>
      </c>
      <c r="F3003">
        <v>4</v>
      </c>
      <c r="G3003">
        <v>11</v>
      </c>
      <c r="H3003">
        <v>9</v>
      </c>
      <c r="I3003" s="6">
        <v>0</v>
      </c>
      <c r="J3003">
        <v>4</v>
      </c>
      <c r="K3003" t="str">
        <f>_xlfn.XLOOKUP(fCompras!F3003,dComprador!$A$2:$A$7,dComprador!$B$2:$B$7)</f>
        <v>Lira</v>
      </c>
      <c r="L3003" t="str">
        <f>_xlfn.XLOOKUP(J3003,dFornecedor!$A$2:$A$6,dFornecedor!$B$2:$B$6)</f>
        <v>AlphaOmega</v>
      </c>
      <c r="M3003" t="str">
        <f>_xlfn.XLOOKUP(G3003,dMateriaPrima!$A$2:$A$12,dMateriaPrima!$B$2:$B$12)</f>
        <v>Papel</v>
      </c>
      <c r="N3003" s="2">
        <f>_xlfn.XLOOKUP(G3003,dMateriaPrima!$A$2:$A$12,dMateriaPrima!$C$2:$C$12)</f>
        <v>9</v>
      </c>
      <c r="O3003" s="3">
        <f t="shared" si="230"/>
        <v>81</v>
      </c>
      <c r="P3003" s="4">
        <f t="shared" si="231"/>
        <v>0</v>
      </c>
      <c r="Q3003" s="3">
        <f t="shared" si="232"/>
        <v>81</v>
      </c>
      <c r="R3003" t="str">
        <f t="shared" si="233"/>
        <v>Em atraso</v>
      </c>
      <c r="S3003" s="5">
        <f t="shared" si="234"/>
        <v>3</v>
      </c>
    </row>
    <row r="3004" spans="1:19" x14ac:dyDescent="0.25">
      <c r="A3004">
        <v>3003</v>
      </c>
      <c r="B3004" s="1">
        <v>43878</v>
      </c>
      <c r="C3004" s="1">
        <v>43878</v>
      </c>
      <c r="D3004" s="1">
        <v>43908</v>
      </c>
      <c r="E3004" s="1">
        <v>43910</v>
      </c>
      <c r="F3004">
        <v>1</v>
      </c>
      <c r="G3004">
        <v>9</v>
      </c>
      <c r="H3004">
        <v>1</v>
      </c>
      <c r="I3004" s="6">
        <v>0</v>
      </c>
      <c r="J3004">
        <v>2</v>
      </c>
      <c r="K3004" t="str">
        <f>_xlfn.XLOOKUP(fCompras!F3004,dComprador!$A$2:$A$7,dComprador!$B$2:$B$7)</f>
        <v>Alon</v>
      </c>
      <c r="L3004" t="str">
        <f>_xlfn.XLOOKUP(J3004,dFornecedor!$A$2:$A$6,dFornecedor!$B$2:$B$6)</f>
        <v>Minerva</v>
      </c>
      <c r="M3004" t="str">
        <f>_xlfn.XLOOKUP(G3004,dMateriaPrima!$A$2:$A$12,dMateriaPrima!$B$2:$B$12)</f>
        <v>Couro</v>
      </c>
      <c r="N3004" s="2">
        <f>_xlfn.XLOOKUP(G3004,dMateriaPrima!$A$2:$A$12,dMateriaPrima!$C$2:$C$12)</f>
        <v>4.4000000000000004</v>
      </c>
      <c r="O3004" s="3">
        <f t="shared" si="230"/>
        <v>4.4000000000000004</v>
      </c>
      <c r="P3004" s="4">
        <f t="shared" si="231"/>
        <v>0</v>
      </c>
      <c r="Q3004" s="3">
        <f t="shared" si="232"/>
        <v>4.4000000000000004</v>
      </c>
      <c r="R3004" t="str">
        <f t="shared" si="233"/>
        <v>Em atraso</v>
      </c>
      <c r="S3004" s="5">
        <f t="shared" si="234"/>
        <v>2</v>
      </c>
    </row>
    <row r="3005" spans="1:19" x14ac:dyDescent="0.25">
      <c r="A3005">
        <v>3004</v>
      </c>
      <c r="B3005" s="1">
        <v>43878</v>
      </c>
      <c r="C3005" s="1">
        <v>43882</v>
      </c>
      <c r="D3005" s="1">
        <v>43886</v>
      </c>
      <c r="E3005" s="1">
        <v>43886</v>
      </c>
      <c r="F3005">
        <v>4</v>
      </c>
      <c r="G3005">
        <v>11</v>
      </c>
      <c r="H3005">
        <v>158</v>
      </c>
      <c r="I3005" s="6">
        <v>0</v>
      </c>
      <c r="J3005">
        <v>4</v>
      </c>
      <c r="K3005" t="str">
        <f>_xlfn.XLOOKUP(fCompras!F3005,dComprador!$A$2:$A$7,dComprador!$B$2:$B$7)</f>
        <v>Lira</v>
      </c>
      <c r="L3005" t="str">
        <f>_xlfn.XLOOKUP(J3005,dFornecedor!$A$2:$A$6,dFornecedor!$B$2:$B$6)</f>
        <v>AlphaOmega</v>
      </c>
      <c r="M3005" t="str">
        <f>_xlfn.XLOOKUP(G3005,dMateriaPrima!$A$2:$A$12,dMateriaPrima!$B$2:$B$12)</f>
        <v>Papel</v>
      </c>
      <c r="N3005" s="2">
        <f>_xlfn.XLOOKUP(G3005,dMateriaPrima!$A$2:$A$12,dMateriaPrima!$C$2:$C$12)</f>
        <v>9</v>
      </c>
      <c r="O3005" s="3">
        <f t="shared" si="230"/>
        <v>1422</v>
      </c>
      <c r="P3005" s="4">
        <f t="shared" si="231"/>
        <v>0</v>
      </c>
      <c r="Q3005" s="3">
        <f t="shared" si="232"/>
        <v>1422</v>
      </c>
      <c r="R3005" t="str">
        <f t="shared" si="233"/>
        <v>No prazo</v>
      </c>
      <c r="S3005" s="5">
        <f t="shared" si="234"/>
        <v>0</v>
      </c>
    </row>
    <row r="3006" spans="1:19" x14ac:dyDescent="0.25">
      <c r="A3006">
        <v>3005</v>
      </c>
      <c r="B3006" s="1">
        <v>43878</v>
      </c>
      <c r="C3006" s="1">
        <v>43886</v>
      </c>
      <c r="D3006" s="1">
        <v>43889</v>
      </c>
      <c r="E3006" s="1">
        <v>43891</v>
      </c>
      <c r="F3006">
        <v>4</v>
      </c>
      <c r="G3006">
        <v>5</v>
      </c>
      <c r="H3006">
        <v>324</v>
      </c>
      <c r="I3006" s="6">
        <v>0.28000000000000003</v>
      </c>
      <c r="J3006">
        <v>2</v>
      </c>
      <c r="K3006" t="str">
        <f>_xlfn.XLOOKUP(fCompras!F3006,dComprador!$A$2:$A$7,dComprador!$B$2:$B$7)</f>
        <v>Lira</v>
      </c>
      <c r="L3006" t="str">
        <f>_xlfn.XLOOKUP(J3006,dFornecedor!$A$2:$A$6,dFornecedor!$B$2:$B$6)</f>
        <v>Minerva</v>
      </c>
      <c r="M3006" t="str">
        <f>_xlfn.XLOOKUP(G3006,dMateriaPrima!$A$2:$A$12,dMateriaPrima!$B$2:$B$12)</f>
        <v>Areia</v>
      </c>
      <c r="N3006" s="2">
        <f>_xlfn.XLOOKUP(G3006,dMateriaPrima!$A$2:$A$12,dMateriaPrima!$C$2:$C$12)</f>
        <v>3.59</v>
      </c>
      <c r="O3006" s="3">
        <f t="shared" si="230"/>
        <v>1163.1599999999999</v>
      </c>
      <c r="P3006" s="4">
        <f t="shared" si="231"/>
        <v>325.6848</v>
      </c>
      <c r="Q3006" s="3">
        <f t="shared" si="232"/>
        <v>837.47519999999986</v>
      </c>
      <c r="R3006" t="str">
        <f t="shared" si="233"/>
        <v>Em atraso</v>
      </c>
      <c r="S3006" s="5">
        <f t="shared" si="234"/>
        <v>2</v>
      </c>
    </row>
    <row r="3007" spans="1:19" x14ac:dyDescent="0.25">
      <c r="A3007">
        <v>3006</v>
      </c>
      <c r="B3007" s="1">
        <v>43878</v>
      </c>
      <c r="C3007" s="1">
        <v>43878</v>
      </c>
      <c r="D3007" s="1">
        <v>43894</v>
      </c>
      <c r="E3007" s="1">
        <v>43898</v>
      </c>
      <c r="F3007">
        <v>1</v>
      </c>
      <c r="G3007">
        <v>10</v>
      </c>
      <c r="H3007">
        <v>6</v>
      </c>
      <c r="I3007" s="6">
        <v>0</v>
      </c>
      <c r="J3007">
        <v>2</v>
      </c>
      <c r="K3007" t="str">
        <f>_xlfn.XLOOKUP(fCompras!F3007,dComprador!$A$2:$A$7,dComprador!$B$2:$B$7)</f>
        <v>Alon</v>
      </c>
      <c r="L3007" t="str">
        <f>_xlfn.XLOOKUP(J3007,dFornecedor!$A$2:$A$6,dFornecedor!$B$2:$B$6)</f>
        <v>Minerva</v>
      </c>
      <c r="M3007" t="str">
        <f>_xlfn.XLOOKUP(G3007,dMateriaPrima!$A$2:$A$12,dMateriaPrima!$B$2:$B$12)</f>
        <v>Pedra Britada</v>
      </c>
      <c r="N3007" s="2">
        <f>_xlfn.XLOOKUP(G3007,dMateriaPrima!$A$2:$A$12,dMateriaPrima!$C$2:$C$12)</f>
        <v>56</v>
      </c>
      <c r="O3007" s="3">
        <f t="shared" si="230"/>
        <v>336</v>
      </c>
      <c r="P3007" s="4">
        <f t="shared" si="231"/>
        <v>0</v>
      </c>
      <c r="Q3007" s="3">
        <f t="shared" si="232"/>
        <v>336</v>
      </c>
      <c r="R3007" t="str">
        <f t="shared" si="233"/>
        <v>Em atraso</v>
      </c>
      <c r="S3007" s="5">
        <f t="shared" si="234"/>
        <v>4</v>
      </c>
    </row>
    <row r="3008" spans="1:19" x14ac:dyDescent="0.25">
      <c r="A3008">
        <v>3007</v>
      </c>
      <c r="B3008" s="1">
        <v>43878</v>
      </c>
      <c r="C3008" s="1">
        <v>43879</v>
      </c>
      <c r="D3008" s="1">
        <v>43894</v>
      </c>
      <c r="E3008" s="1">
        <v>43897</v>
      </c>
      <c r="F3008">
        <v>1</v>
      </c>
      <c r="G3008">
        <v>6</v>
      </c>
      <c r="H3008">
        <v>131</v>
      </c>
      <c r="I3008" s="6">
        <v>0</v>
      </c>
      <c r="J3008">
        <v>3</v>
      </c>
      <c r="K3008" t="str">
        <f>_xlfn.XLOOKUP(fCompras!F3008,dComprador!$A$2:$A$7,dComprador!$B$2:$B$7)</f>
        <v>Alon</v>
      </c>
      <c r="L3008" t="str">
        <f>_xlfn.XLOOKUP(J3008,dFornecedor!$A$2:$A$6,dFornecedor!$B$2:$B$6)</f>
        <v>StepUp</v>
      </c>
      <c r="M3008" t="str">
        <f>_xlfn.XLOOKUP(G3008,dMateriaPrima!$A$2:$A$12,dMateriaPrima!$B$2:$B$12)</f>
        <v>Fio Algodão</v>
      </c>
      <c r="N3008" s="2">
        <f>_xlfn.XLOOKUP(G3008,dMateriaPrima!$A$2:$A$12,dMateriaPrima!$C$2:$C$12)</f>
        <v>55.9</v>
      </c>
      <c r="O3008" s="3">
        <f t="shared" si="230"/>
        <v>7322.9</v>
      </c>
      <c r="P3008" s="4">
        <f t="shared" si="231"/>
        <v>0</v>
      </c>
      <c r="Q3008" s="3">
        <f t="shared" si="232"/>
        <v>7322.9</v>
      </c>
      <c r="R3008" t="str">
        <f t="shared" si="233"/>
        <v>Em atraso</v>
      </c>
      <c r="S3008" s="5">
        <f t="shared" si="234"/>
        <v>3</v>
      </c>
    </row>
    <row r="3009" spans="1:19" x14ac:dyDescent="0.25">
      <c r="A3009">
        <v>3008</v>
      </c>
      <c r="B3009" s="1">
        <v>43878</v>
      </c>
      <c r="C3009" s="1">
        <v>43885</v>
      </c>
      <c r="D3009" s="1">
        <v>43896</v>
      </c>
      <c r="E3009" s="1">
        <v>43898</v>
      </c>
      <c r="F3009">
        <v>1</v>
      </c>
      <c r="G3009">
        <v>4</v>
      </c>
      <c r="H3009">
        <v>206</v>
      </c>
      <c r="I3009" s="6">
        <v>0.28999999999999998</v>
      </c>
      <c r="J3009">
        <v>2</v>
      </c>
      <c r="K3009" t="str">
        <f>_xlfn.XLOOKUP(fCompras!F3009,dComprador!$A$2:$A$7,dComprador!$B$2:$B$7)</f>
        <v>Alon</v>
      </c>
      <c r="L3009" t="str">
        <f>_xlfn.XLOOKUP(J3009,dFornecedor!$A$2:$A$6,dFornecedor!$B$2:$B$6)</f>
        <v>Minerva</v>
      </c>
      <c r="M3009" t="str">
        <f>_xlfn.XLOOKUP(G3009,dMateriaPrima!$A$2:$A$12,dMateriaPrima!$B$2:$B$12)</f>
        <v>Madeira</v>
      </c>
      <c r="N3009" s="2">
        <f>_xlfn.XLOOKUP(G3009,dMateriaPrima!$A$2:$A$12,dMateriaPrima!$C$2:$C$12)</f>
        <v>168</v>
      </c>
      <c r="O3009" s="3">
        <f t="shared" si="230"/>
        <v>34608</v>
      </c>
      <c r="P3009" s="4">
        <f t="shared" si="231"/>
        <v>10036.32</v>
      </c>
      <c r="Q3009" s="3">
        <f t="shared" si="232"/>
        <v>24571.68</v>
      </c>
      <c r="R3009" t="str">
        <f t="shared" si="233"/>
        <v>Em atraso</v>
      </c>
      <c r="S3009" s="5">
        <f t="shared" si="234"/>
        <v>2</v>
      </c>
    </row>
    <row r="3010" spans="1:19" x14ac:dyDescent="0.25">
      <c r="A3010">
        <v>3009</v>
      </c>
      <c r="B3010" s="1">
        <v>43879</v>
      </c>
      <c r="C3010" s="1">
        <v>43888</v>
      </c>
      <c r="D3010" s="1">
        <v>43892</v>
      </c>
      <c r="E3010" s="1">
        <v>43895</v>
      </c>
      <c r="F3010">
        <v>4</v>
      </c>
      <c r="G3010">
        <v>9</v>
      </c>
      <c r="H3010">
        <v>189</v>
      </c>
      <c r="I3010" s="6">
        <v>0</v>
      </c>
      <c r="J3010">
        <v>2</v>
      </c>
      <c r="K3010" t="str">
        <f>_xlfn.XLOOKUP(fCompras!F3010,dComprador!$A$2:$A$7,dComprador!$B$2:$B$7)</f>
        <v>Lira</v>
      </c>
      <c r="L3010" t="str">
        <f>_xlfn.XLOOKUP(J3010,dFornecedor!$A$2:$A$6,dFornecedor!$B$2:$B$6)</f>
        <v>Minerva</v>
      </c>
      <c r="M3010" t="str">
        <f>_xlfn.XLOOKUP(G3010,dMateriaPrima!$A$2:$A$12,dMateriaPrima!$B$2:$B$12)</f>
        <v>Couro</v>
      </c>
      <c r="N3010" s="2">
        <f>_xlfn.XLOOKUP(G3010,dMateriaPrima!$A$2:$A$12,dMateriaPrima!$C$2:$C$12)</f>
        <v>4.4000000000000004</v>
      </c>
      <c r="O3010" s="3">
        <f t="shared" si="230"/>
        <v>831.6</v>
      </c>
      <c r="P3010" s="4">
        <f t="shared" si="231"/>
        <v>0</v>
      </c>
      <c r="Q3010" s="3">
        <f t="shared" si="232"/>
        <v>831.6</v>
      </c>
      <c r="R3010" t="str">
        <f t="shared" si="233"/>
        <v>Em atraso</v>
      </c>
      <c r="S3010" s="5">
        <f t="shared" si="234"/>
        <v>3</v>
      </c>
    </row>
    <row r="3011" spans="1:19" x14ac:dyDescent="0.25">
      <c r="A3011">
        <v>3010</v>
      </c>
      <c r="B3011" s="1">
        <v>43879</v>
      </c>
      <c r="C3011" s="1">
        <v>43882</v>
      </c>
      <c r="D3011" s="1">
        <v>43886</v>
      </c>
      <c r="E3011" s="1">
        <v>43889</v>
      </c>
      <c r="F3011">
        <v>4</v>
      </c>
      <c r="G3011">
        <v>9</v>
      </c>
      <c r="H3011">
        <v>186</v>
      </c>
      <c r="I3011" s="6">
        <v>0</v>
      </c>
      <c r="J3011">
        <v>2</v>
      </c>
      <c r="K3011" t="str">
        <f>_xlfn.XLOOKUP(fCompras!F3011,dComprador!$A$2:$A$7,dComprador!$B$2:$B$7)</f>
        <v>Lira</v>
      </c>
      <c r="L3011" t="str">
        <f>_xlfn.XLOOKUP(J3011,dFornecedor!$A$2:$A$6,dFornecedor!$B$2:$B$6)</f>
        <v>Minerva</v>
      </c>
      <c r="M3011" t="str">
        <f>_xlfn.XLOOKUP(G3011,dMateriaPrima!$A$2:$A$12,dMateriaPrima!$B$2:$B$12)</f>
        <v>Couro</v>
      </c>
      <c r="N3011" s="2">
        <f>_xlfn.XLOOKUP(G3011,dMateriaPrima!$A$2:$A$12,dMateriaPrima!$C$2:$C$12)</f>
        <v>4.4000000000000004</v>
      </c>
      <c r="O3011" s="3">
        <f t="shared" ref="O3011:O3074" si="235">PRODUCT(H3011,N3011)</f>
        <v>818.40000000000009</v>
      </c>
      <c r="P3011" s="4">
        <f t="shared" ref="P3011:P3074" si="236">PRODUCT(O3011,I3011)</f>
        <v>0</v>
      </c>
      <c r="Q3011" s="3">
        <f t="shared" ref="Q3011:Q3074" si="237">O3011-P3011</f>
        <v>818.40000000000009</v>
      </c>
      <c r="R3011" t="str">
        <f t="shared" ref="R3011:R3074" si="238">IF(E3011&lt;=D3011,"No prazo",IF(E3011&gt;D3011,"Em atraso"))</f>
        <v>Em atraso</v>
      </c>
      <c r="S3011" s="5">
        <f t="shared" ref="S3011:S3074" si="239">IF(E3011 &gt;D3011, E3011-D3011,0)</f>
        <v>3</v>
      </c>
    </row>
    <row r="3012" spans="1:19" x14ac:dyDescent="0.25">
      <c r="A3012">
        <v>3011</v>
      </c>
      <c r="B3012" s="1">
        <v>43879</v>
      </c>
      <c r="C3012" s="1">
        <v>43879</v>
      </c>
      <c r="D3012" s="1">
        <v>43887</v>
      </c>
      <c r="E3012" s="1">
        <v>43889</v>
      </c>
      <c r="F3012">
        <v>4</v>
      </c>
      <c r="G3012">
        <v>9</v>
      </c>
      <c r="H3012">
        <v>55</v>
      </c>
      <c r="I3012" s="6">
        <v>0</v>
      </c>
      <c r="J3012">
        <v>2</v>
      </c>
      <c r="K3012" t="str">
        <f>_xlfn.XLOOKUP(fCompras!F3012,dComprador!$A$2:$A$7,dComprador!$B$2:$B$7)</f>
        <v>Lira</v>
      </c>
      <c r="L3012" t="str">
        <f>_xlfn.XLOOKUP(J3012,dFornecedor!$A$2:$A$6,dFornecedor!$B$2:$B$6)</f>
        <v>Minerva</v>
      </c>
      <c r="M3012" t="str">
        <f>_xlfn.XLOOKUP(G3012,dMateriaPrima!$A$2:$A$12,dMateriaPrima!$B$2:$B$12)</f>
        <v>Couro</v>
      </c>
      <c r="N3012" s="2">
        <f>_xlfn.XLOOKUP(G3012,dMateriaPrima!$A$2:$A$12,dMateriaPrima!$C$2:$C$12)</f>
        <v>4.4000000000000004</v>
      </c>
      <c r="O3012" s="3">
        <f t="shared" si="235"/>
        <v>242.00000000000003</v>
      </c>
      <c r="P3012" s="4">
        <f t="shared" si="236"/>
        <v>0</v>
      </c>
      <c r="Q3012" s="3">
        <f t="shared" si="237"/>
        <v>242.00000000000003</v>
      </c>
      <c r="R3012" t="str">
        <f t="shared" si="238"/>
        <v>Em atraso</v>
      </c>
      <c r="S3012" s="5">
        <f t="shared" si="239"/>
        <v>2</v>
      </c>
    </row>
    <row r="3013" spans="1:19" x14ac:dyDescent="0.25">
      <c r="A3013">
        <v>3012</v>
      </c>
      <c r="B3013" s="1">
        <v>43879</v>
      </c>
      <c r="C3013" s="1">
        <v>43880</v>
      </c>
      <c r="D3013" s="1">
        <v>43898</v>
      </c>
      <c r="E3013" s="1">
        <v>43899</v>
      </c>
      <c r="F3013">
        <v>1</v>
      </c>
      <c r="G3013">
        <v>9</v>
      </c>
      <c r="H3013">
        <v>192</v>
      </c>
      <c r="I3013" s="6">
        <v>0</v>
      </c>
      <c r="J3013">
        <v>4</v>
      </c>
      <c r="K3013" t="str">
        <f>_xlfn.XLOOKUP(fCompras!F3013,dComprador!$A$2:$A$7,dComprador!$B$2:$B$7)</f>
        <v>Alon</v>
      </c>
      <c r="L3013" t="str">
        <f>_xlfn.XLOOKUP(J3013,dFornecedor!$A$2:$A$6,dFornecedor!$B$2:$B$6)</f>
        <v>AlphaOmega</v>
      </c>
      <c r="M3013" t="str">
        <f>_xlfn.XLOOKUP(G3013,dMateriaPrima!$A$2:$A$12,dMateriaPrima!$B$2:$B$12)</f>
        <v>Couro</v>
      </c>
      <c r="N3013" s="2">
        <f>_xlfn.XLOOKUP(G3013,dMateriaPrima!$A$2:$A$12,dMateriaPrima!$C$2:$C$12)</f>
        <v>4.4000000000000004</v>
      </c>
      <c r="O3013" s="3">
        <f t="shared" si="235"/>
        <v>844.80000000000007</v>
      </c>
      <c r="P3013" s="4">
        <f t="shared" si="236"/>
        <v>0</v>
      </c>
      <c r="Q3013" s="3">
        <f t="shared" si="237"/>
        <v>844.80000000000007</v>
      </c>
      <c r="R3013" t="str">
        <f t="shared" si="238"/>
        <v>Em atraso</v>
      </c>
      <c r="S3013" s="5">
        <f t="shared" si="239"/>
        <v>1</v>
      </c>
    </row>
    <row r="3014" spans="1:19" x14ac:dyDescent="0.25">
      <c r="A3014">
        <v>3013</v>
      </c>
      <c r="B3014" s="1">
        <v>43879</v>
      </c>
      <c r="C3014" s="1">
        <v>43879</v>
      </c>
      <c r="D3014" s="1">
        <v>43893</v>
      </c>
      <c r="E3014" s="1">
        <v>43894</v>
      </c>
      <c r="F3014">
        <v>2</v>
      </c>
      <c r="G3014">
        <v>7</v>
      </c>
      <c r="H3014">
        <v>319</v>
      </c>
      <c r="I3014" s="6">
        <v>0</v>
      </c>
      <c r="J3014">
        <v>2</v>
      </c>
      <c r="K3014" t="str">
        <f>_xlfn.XLOOKUP(fCompras!F3014,dComprador!$A$2:$A$7,dComprador!$B$2:$B$7)</f>
        <v>João</v>
      </c>
      <c r="L3014" t="str">
        <f>_xlfn.XLOOKUP(J3014,dFornecedor!$A$2:$A$6,dFornecedor!$B$2:$B$6)</f>
        <v>Minerva</v>
      </c>
      <c r="M3014" t="str">
        <f>_xlfn.XLOOKUP(G3014,dMateriaPrima!$A$2:$A$12,dMateriaPrima!$B$2:$B$12)</f>
        <v>Poliéster</v>
      </c>
      <c r="N3014" s="2">
        <f>_xlfn.XLOOKUP(G3014,dMateriaPrima!$A$2:$A$12,dMateriaPrima!$C$2:$C$12)</f>
        <v>8</v>
      </c>
      <c r="O3014" s="3">
        <f t="shared" si="235"/>
        <v>2552</v>
      </c>
      <c r="P3014" s="4">
        <f t="shared" si="236"/>
        <v>0</v>
      </c>
      <c r="Q3014" s="3">
        <f t="shared" si="237"/>
        <v>2552</v>
      </c>
      <c r="R3014" t="str">
        <f t="shared" si="238"/>
        <v>Em atraso</v>
      </c>
      <c r="S3014" s="5">
        <f t="shared" si="239"/>
        <v>1</v>
      </c>
    </row>
    <row r="3015" spans="1:19" x14ac:dyDescent="0.25">
      <c r="A3015">
        <v>3014</v>
      </c>
      <c r="B3015" s="1">
        <v>43879</v>
      </c>
      <c r="C3015" s="1">
        <v>43880</v>
      </c>
      <c r="D3015" s="1">
        <v>43895</v>
      </c>
      <c r="E3015" s="1">
        <v>43898</v>
      </c>
      <c r="F3015">
        <v>1</v>
      </c>
      <c r="G3015">
        <v>6</v>
      </c>
      <c r="H3015">
        <v>3</v>
      </c>
      <c r="I3015" s="6">
        <v>0</v>
      </c>
      <c r="J3015">
        <v>4</v>
      </c>
      <c r="K3015" t="str">
        <f>_xlfn.XLOOKUP(fCompras!F3015,dComprador!$A$2:$A$7,dComprador!$B$2:$B$7)</f>
        <v>Alon</v>
      </c>
      <c r="L3015" t="str">
        <f>_xlfn.XLOOKUP(J3015,dFornecedor!$A$2:$A$6,dFornecedor!$B$2:$B$6)</f>
        <v>AlphaOmega</v>
      </c>
      <c r="M3015" t="str">
        <f>_xlfn.XLOOKUP(G3015,dMateriaPrima!$A$2:$A$12,dMateriaPrima!$B$2:$B$12)</f>
        <v>Fio Algodão</v>
      </c>
      <c r="N3015" s="2">
        <f>_xlfn.XLOOKUP(G3015,dMateriaPrima!$A$2:$A$12,dMateriaPrima!$C$2:$C$12)</f>
        <v>55.9</v>
      </c>
      <c r="O3015" s="3">
        <f t="shared" si="235"/>
        <v>167.7</v>
      </c>
      <c r="P3015" s="4">
        <f t="shared" si="236"/>
        <v>0</v>
      </c>
      <c r="Q3015" s="3">
        <f t="shared" si="237"/>
        <v>167.7</v>
      </c>
      <c r="R3015" t="str">
        <f t="shared" si="238"/>
        <v>Em atraso</v>
      </c>
      <c r="S3015" s="5">
        <f t="shared" si="239"/>
        <v>3</v>
      </c>
    </row>
    <row r="3016" spans="1:19" x14ac:dyDescent="0.25">
      <c r="A3016">
        <v>3015</v>
      </c>
      <c r="B3016" s="1">
        <v>43879</v>
      </c>
      <c r="C3016" s="1">
        <v>43879</v>
      </c>
      <c r="D3016" s="1">
        <v>43911</v>
      </c>
      <c r="E3016" s="1">
        <v>43912</v>
      </c>
      <c r="F3016">
        <v>1</v>
      </c>
      <c r="G3016">
        <v>11</v>
      </c>
      <c r="H3016">
        <v>46</v>
      </c>
      <c r="I3016" s="6">
        <v>0</v>
      </c>
      <c r="J3016">
        <v>2</v>
      </c>
      <c r="K3016" t="str">
        <f>_xlfn.XLOOKUP(fCompras!F3016,dComprador!$A$2:$A$7,dComprador!$B$2:$B$7)</f>
        <v>Alon</v>
      </c>
      <c r="L3016" t="str">
        <f>_xlfn.XLOOKUP(J3016,dFornecedor!$A$2:$A$6,dFornecedor!$B$2:$B$6)</f>
        <v>Minerva</v>
      </c>
      <c r="M3016" t="str">
        <f>_xlfn.XLOOKUP(G3016,dMateriaPrima!$A$2:$A$12,dMateriaPrima!$B$2:$B$12)</f>
        <v>Papel</v>
      </c>
      <c r="N3016" s="2">
        <f>_xlfn.XLOOKUP(G3016,dMateriaPrima!$A$2:$A$12,dMateriaPrima!$C$2:$C$12)</f>
        <v>9</v>
      </c>
      <c r="O3016" s="3">
        <f t="shared" si="235"/>
        <v>414</v>
      </c>
      <c r="P3016" s="4">
        <f t="shared" si="236"/>
        <v>0</v>
      </c>
      <c r="Q3016" s="3">
        <f t="shared" si="237"/>
        <v>414</v>
      </c>
      <c r="R3016" t="str">
        <f t="shared" si="238"/>
        <v>Em atraso</v>
      </c>
      <c r="S3016" s="5">
        <f t="shared" si="239"/>
        <v>1</v>
      </c>
    </row>
    <row r="3017" spans="1:19" x14ac:dyDescent="0.25">
      <c r="A3017">
        <v>3016</v>
      </c>
      <c r="B3017" s="1">
        <v>43879</v>
      </c>
      <c r="C3017" s="1">
        <v>43888</v>
      </c>
      <c r="D3017" s="1">
        <v>43900</v>
      </c>
      <c r="E3017" s="1">
        <v>43902</v>
      </c>
      <c r="F3017">
        <v>1</v>
      </c>
      <c r="G3017">
        <v>6</v>
      </c>
      <c r="H3017">
        <v>325</v>
      </c>
      <c r="I3017" s="6">
        <v>0</v>
      </c>
      <c r="J3017">
        <v>2</v>
      </c>
      <c r="K3017" t="str">
        <f>_xlfn.XLOOKUP(fCompras!F3017,dComprador!$A$2:$A$7,dComprador!$B$2:$B$7)</f>
        <v>Alon</v>
      </c>
      <c r="L3017" t="str">
        <f>_xlfn.XLOOKUP(J3017,dFornecedor!$A$2:$A$6,dFornecedor!$B$2:$B$6)</f>
        <v>Minerva</v>
      </c>
      <c r="M3017" t="str">
        <f>_xlfn.XLOOKUP(G3017,dMateriaPrima!$A$2:$A$12,dMateriaPrima!$B$2:$B$12)</f>
        <v>Fio Algodão</v>
      </c>
      <c r="N3017" s="2">
        <f>_xlfn.XLOOKUP(G3017,dMateriaPrima!$A$2:$A$12,dMateriaPrima!$C$2:$C$12)</f>
        <v>55.9</v>
      </c>
      <c r="O3017" s="3">
        <f t="shared" si="235"/>
        <v>18167.5</v>
      </c>
      <c r="P3017" s="4">
        <f t="shared" si="236"/>
        <v>0</v>
      </c>
      <c r="Q3017" s="3">
        <f t="shared" si="237"/>
        <v>18167.5</v>
      </c>
      <c r="R3017" t="str">
        <f t="shared" si="238"/>
        <v>Em atraso</v>
      </c>
      <c r="S3017" s="5">
        <f t="shared" si="239"/>
        <v>2</v>
      </c>
    </row>
    <row r="3018" spans="1:19" x14ac:dyDescent="0.25">
      <c r="A3018">
        <v>3017</v>
      </c>
      <c r="B3018" s="1">
        <v>43879</v>
      </c>
      <c r="C3018" s="1">
        <v>43882</v>
      </c>
      <c r="D3018" s="1">
        <v>43903</v>
      </c>
      <c r="E3018" s="1">
        <v>43903</v>
      </c>
      <c r="F3018">
        <v>1</v>
      </c>
      <c r="G3018">
        <v>2</v>
      </c>
      <c r="H3018">
        <v>126</v>
      </c>
      <c r="I3018" s="6">
        <v>0</v>
      </c>
      <c r="J3018">
        <v>2</v>
      </c>
      <c r="K3018" t="str">
        <f>_xlfn.XLOOKUP(fCompras!F3018,dComprador!$A$2:$A$7,dComprador!$B$2:$B$7)</f>
        <v>Alon</v>
      </c>
      <c r="L3018" t="str">
        <f>_xlfn.XLOOKUP(J3018,dFornecedor!$A$2:$A$6,dFornecedor!$B$2:$B$6)</f>
        <v>Minerva</v>
      </c>
      <c r="M3018" t="str">
        <f>_xlfn.XLOOKUP(G3018,dMateriaPrima!$A$2:$A$12,dMateriaPrima!$B$2:$B$12)</f>
        <v>Chapa Metal</v>
      </c>
      <c r="N3018" s="2">
        <f>_xlfn.XLOOKUP(G3018,dMateriaPrima!$A$2:$A$12,dMateriaPrima!$C$2:$C$12)</f>
        <v>299.89999999999998</v>
      </c>
      <c r="O3018" s="3">
        <f t="shared" si="235"/>
        <v>37787.399999999994</v>
      </c>
      <c r="P3018" s="4">
        <f t="shared" si="236"/>
        <v>0</v>
      </c>
      <c r="Q3018" s="3">
        <f t="shared" si="237"/>
        <v>37787.399999999994</v>
      </c>
      <c r="R3018" t="str">
        <f t="shared" si="238"/>
        <v>No prazo</v>
      </c>
      <c r="S3018" s="5">
        <f t="shared" si="239"/>
        <v>0</v>
      </c>
    </row>
    <row r="3019" spans="1:19" x14ac:dyDescent="0.25">
      <c r="A3019">
        <v>3018</v>
      </c>
      <c r="B3019" s="1">
        <v>43880</v>
      </c>
      <c r="C3019" s="1">
        <v>43882</v>
      </c>
      <c r="D3019" s="1">
        <v>43887</v>
      </c>
      <c r="E3019" s="1">
        <v>43886</v>
      </c>
      <c r="F3019">
        <v>4</v>
      </c>
      <c r="G3019">
        <v>1</v>
      </c>
      <c r="H3019">
        <v>3</v>
      </c>
      <c r="I3019" s="6">
        <v>0.31</v>
      </c>
      <c r="J3019">
        <v>2</v>
      </c>
      <c r="K3019" t="str">
        <f>_xlfn.XLOOKUP(fCompras!F3019,dComprador!$A$2:$A$7,dComprador!$B$2:$B$7)</f>
        <v>Lira</v>
      </c>
      <c r="L3019" t="str">
        <f>_xlfn.XLOOKUP(J3019,dFornecedor!$A$2:$A$6,dFornecedor!$B$2:$B$6)</f>
        <v>Minerva</v>
      </c>
      <c r="M3019" t="str">
        <f>_xlfn.XLOOKUP(G3019,dMateriaPrima!$A$2:$A$12,dMateriaPrima!$B$2:$B$12)</f>
        <v>Tecido</v>
      </c>
      <c r="N3019" s="2">
        <f>_xlfn.XLOOKUP(G3019,dMateriaPrima!$A$2:$A$12,dMateriaPrima!$C$2:$C$12)</f>
        <v>18</v>
      </c>
      <c r="O3019" s="3">
        <f t="shared" si="235"/>
        <v>54</v>
      </c>
      <c r="P3019" s="4">
        <f t="shared" si="236"/>
        <v>16.739999999999998</v>
      </c>
      <c r="Q3019" s="3">
        <f t="shared" si="237"/>
        <v>37.260000000000005</v>
      </c>
      <c r="R3019" t="str">
        <f t="shared" si="238"/>
        <v>No prazo</v>
      </c>
      <c r="S3019" s="5">
        <f t="shared" si="239"/>
        <v>0</v>
      </c>
    </row>
    <row r="3020" spans="1:19" x14ac:dyDescent="0.25">
      <c r="A3020">
        <v>3019</v>
      </c>
      <c r="B3020" s="1">
        <v>43880</v>
      </c>
      <c r="C3020" s="1">
        <v>43880</v>
      </c>
      <c r="D3020" s="1">
        <v>43887</v>
      </c>
      <c r="E3020" s="1">
        <v>43890</v>
      </c>
      <c r="F3020">
        <v>4</v>
      </c>
      <c r="G3020">
        <v>9</v>
      </c>
      <c r="H3020">
        <v>47</v>
      </c>
      <c r="I3020" s="6">
        <v>0</v>
      </c>
      <c r="J3020">
        <v>2</v>
      </c>
      <c r="K3020" t="str">
        <f>_xlfn.XLOOKUP(fCompras!F3020,dComprador!$A$2:$A$7,dComprador!$B$2:$B$7)</f>
        <v>Lira</v>
      </c>
      <c r="L3020" t="str">
        <f>_xlfn.XLOOKUP(J3020,dFornecedor!$A$2:$A$6,dFornecedor!$B$2:$B$6)</f>
        <v>Minerva</v>
      </c>
      <c r="M3020" t="str">
        <f>_xlfn.XLOOKUP(G3020,dMateriaPrima!$A$2:$A$12,dMateriaPrima!$B$2:$B$12)</f>
        <v>Couro</v>
      </c>
      <c r="N3020" s="2">
        <f>_xlfn.XLOOKUP(G3020,dMateriaPrima!$A$2:$A$12,dMateriaPrima!$C$2:$C$12)</f>
        <v>4.4000000000000004</v>
      </c>
      <c r="O3020" s="3">
        <f t="shared" si="235"/>
        <v>206.8</v>
      </c>
      <c r="P3020" s="4">
        <f t="shared" si="236"/>
        <v>0</v>
      </c>
      <c r="Q3020" s="3">
        <f t="shared" si="237"/>
        <v>206.8</v>
      </c>
      <c r="R3020" t="str">
        <f t="shared" si="238"/>
        <v>Em atraso</v>
      </c>
      <c r="S3020" s="5">
        <f t="shared" si="239"/>
        <v>3</v>
      </c>
    </row>
    <row r="3021" spans="1:19" x14ac:dyDescent="0.25">
      <c r="A3021">
        <v>3020</v>
      </c>
      <c r="B3021" s="1">
        <v>43880</v>
      </c>
      <c r="C3021" s="1">
        <v>43888</v>
      </c>
      <c r="D3021" s="1">
        <v>43892</v>
      </c>
      <c r="E3021" s="1">
        <v>43895</v>
      </c>
      <c r="F3021">
        <v>4</v>
      </c>
      <c r="G3021">
        <v>4</v>
      </c>
      <c r="H3021">
        <v>102</v>
      </c>
      <c r="I3021" s="6">
        <v>0</v>
      </c>
      <c r="J3021">
        <v>2</v>
      </c>
      <c r="K3021" t="str">
        <f>_xlfn.XLOOKUP(fCompras!F3021,dComprador!$A$2:$A$7,dComprador!$B$2:$B$7)</f>
        <v>Lira</v>
      </c>
      <c r="L3021" t="str">
        <f>_xlfn.XLOOKUP(J3021,dFornecedor!$A$2:$A$6,dFornecedor!$B$2:$B$6)</f>
        <v>Minerva</v>
      </c>
      <c r="M3021" t="str">
        <f>_xlfn.XLOOKUP(G3021,dMateriaPrima!$A$2:$A$12,dMateriaPrima!$B$2:$B$12)</f>
        <v>Madeira</v>
      </c>
      <c r="N3021" s="2">
        <f>_xlfn.XLOOKUP(G3021,dMateriaPrima!$A$2:$A$12,dMateriaPrima!$C$2:$C$12)</f>
        <v>168</v>
      </c>
      <c r="O3021" s="3">
        <f t="shared" si="235"/>
        <v>17136</v>
      </c>
      <c r="P3021" s="4">
        <f t="shared" si="236"/>
        <v>0</v>
      </c>
      <c r="Q3021" s="3">
        <f t="shared" si="237"/>
        <v>17136</v>
      </c>
      <c r="R3021" t="str">
        <f t="shared" si="238"/>
        <v>Em atraso</v>
      </c>
      <c r="S3021" s="5">
        <f t="shared" si="239"/>
        <v>3</v>
      </c>
    </row>
    <row r="3022" spans="1:19" x14ac:dyDescent="0.25">
      <c r="A3022">
        <v>3021</v>
      </c>
      <c r="B3022" s="1">
        <v>43880</v>
      </c>
      <c r="C3022" s="1">
        <v>43885</v>
      </c>
      <c r="D3022" s="1">
        <v>43889</v>
      </c>
      <c r="E3022" s="1">
        <v>43889</v>
      </c>
      <c r="F3022">
        <v>4</v>
      </c>
      <c r="G3022">
        <v>3</v>
      </c>
      <c r="H3022">
        <v>130</v>
      </c>
      <c r="I3022" s="6">
        <v>0</v>
      </c>
      <c r="J3022">
        <v>2</v>
      </c>
      <c r="K3022" t="str">
        <f>_xlfn.XLOOKUP(fCompras!F3022,dComprador!$A$2:$A$7,dComprador!$B$2:$B$7)</f>
        <v>Lira</v>
      </c>
      <c r="L3022" t="str">
        <f>_xlfn.XLOOKUP(J3022,dFornecedor!$A$2:$A$6,dFornecedor!$B$2:$B$6)</f>
        <v>Minerva</v>
      </c>
      <c r="M3022" t="str">
        <f>_xlfn.XLOOKUP(G3022,dMateriaPrima!$A$2:$A$12,dMateriaPrima!$B$2:$B$12)</f>
        <v>Barra Metal</v>
      </c>
      <c r="N3022" s="2">
        <f>_xlfn.XLOOKUP(G3022,dMateriaPrima!$A$2:$A$12,dMateriaPrima!$C$2:$C$12)</f>
        <v>565</v>
      </c>
      <c r="O3022" s="3">
        <f t="shared" si="235"/>
        <v>73450</v>
      </c>
      <c r="P3022" s="4">
        <f t="shared" si="236"/>
        <v>0</v>
      </c>
      <c r="Q3022" s="3">
        <f t="shared" si="237"/>
        <v>73450</v>
      </c>
      <c r="R3022" t="str">
        <f t="shared" si="238"/>
        <v>No prazo</v>
      </c>
      <c r="S3022" s="5">
        <f t="shared" si="239"/>
        <v>0</v>
      </c>
    </row>
    <row r="3023" spans="1:19" x14ac:dyDescent="0.25">
      <c r="A3023">
        <v>3022</v>
      </c>
      <c r="B3023" s="1">
        <v>43880</v>
      </c>
      <c r="C3023" s="1">
        <v>43889</v>
      </c>
      <c r="D3023" s="1">
        <v>43891</v>
      </c>
      <c r="E3023" s="1">
        <v>43896</v>
      </c>
      <c r="F3023">
        <v>4</v>
      </c>
      <c r="G3023">
        <v>7</v>
      </c>
      <c r="H3023">
        <v>40</v>
      </c>
      <c r="I3023" s="6">
        <v>0</v>
      </c>
      <c r="J3023">
        <v>2</v>
      </c>
      <c r="K3023" t="str">
        <f>_xlfn.XLOOKUP(fCompras!F3023,dComprador!$A$2:$A$7,dComprador!$B$2:$B$7)</f>
        <v>Lira</v>
      </c>
      <c r="L3023" t="str">
        <f>_xlfn.XLOOKUP(J3023,dFornecedor!$A$2:$A$6,dFornecedor!$B$2:$B$6)</f>
        <v>Minerva</v>
      </c>
      <c r="M3023" t="str">
        <f>_xlfn.XLOOKUP(G3023,dMateriaPrima!$A$2:$A$12,dMateriaPrima!$B$2:$B$12)</f>
        <v>Poliéster</v>
      </c>
      <c r="N3023" s="2">
        <f>_xlfn.XLOOKUP(G3023,dMateriaPrima!$A$2:$A$12,dMateriaPrima!$C$2:$C$12)</f>
        <v>8</v>
      </c>
      <c r="O3023" s="3">
        <f t="shared" si="235"/>
        <v>320</v>
      </c>
      <c r="P3023" s="4">
        <f t="shared" si="236"/>
        <v>0</v>
      </c>
      <c r="Q3023" s="3">
        <f t="shared" si="237"/>
        <v>320</v>
      </c>
      <c r="R3023" t="str">
        <f t="shared" si="238"/>
        <v>Em atraso</v>
      </c>
      <c r="S3023" s="5">
        <f t="shared" si="239"/>
        <v>5</v>
      </c>
    </row>
    <row r="3024" spans="1:19" x14ac:dyDescent="0.25">
      <c r="A3024">
        <v>3023</v>
      </c>
      <c r="B3024" s="1">
        <v>43880</v>
      </c>
      <c r="C3024" s="1">
        <v>43880</v>
      </c>
      <c r="D3024" s="1">
        <v>43888</v>
      </c>
      <c r="E3024" s="1">
        <v>43891</v>
      </c>
      <c r="F3024">
        <v>4</v>
      </c>
      <c r="G3024">
        <v>6</v>
      </c>
      <c r="H3024">
        <v>19</v>
      </c>
      <c r="I3024" s="6">
        <v>0</v>
      </c>
      <c r="J3024">
        <v>5</v>
      </c>
      <c r="K3024" t="str">
        <f>_xlfn.XLOOKUP(fCompras!F3024,dComprador!$A$2:$A$7,dComprador!$B$2:$B$7)</f>
        <v>Lira</v>
      </c>
      <c r="L3024" t="str">
        <f>_xlfn.XLOOKUP(J3024,dFornecedor!$A$2:$A$6,dFornecedor!$B$2:$B$6)</f>
        <v>Atlas</v>
      </c>
      <c r="M3024" t="str">
        <f>_xlfn.XLOOKUP(G3024,dMateriaPrima!$A$2:$A$12,dMateriaPrima!$B$2:$B$12)</f>
        <v>Fio Algodão</v>
      </c>
      <c r="N3024" s="2">
        <f>_xlfn.XLOOKUP(G3024,dMateriaPrima!$A$2:$A$12,dMateriaPrima!$C$2:$C$12)</f>
        <v>55.9</v>
      </c>
      <c r="O3024" s="3">
        <f t="shared" si="235"/>
        <v>1062.0999999999999</v>
      </c>
      <c r="P3024" s="4">
        <f t="shared" si="236"/>
        <v>0</v>
      </c>
      <c r="Q3024" s="3">
        <f t="shared" si="237"/>
        <v>1062.0999999999999</v>
      </c>
      <c r="R3024" t="str">
        <f t="shared" si="238"/>
        <v>Em atraso</v>
      </c>
      <c r="S3024" s="5">
        <f t="shared" si="239"/>
        <v>3</v>
      </c>
    </row>
    <row r="3025" spans="1:19" x14ac:dyDescent="0.25">
      <c r="A3025">
        <v>3024</v>
      </c>
      <c r="B3025" s="1">
        <v>43880</v>
      </c>
      <c r="C3025" s="1">
        <v>43888</v>
      </c>
      <c r="D3025" s="1">
        <v>43900</v>
      </c>
      <c r="E3025" s="1">
        <v>43902</v>
      </c>
      <c r="F3025">
        <v>1</v>
      </c>
      <c r="G3025">
        <v>11</v>
      </c>
      <c r="H3025">
        <v>88</v>
      </c>
      <c r="I3025" s="6">
        <v>0</v>
      </c>
      <c r="J3025">
        <v>2</v>
      </c>
      <c r="K3025" t="str">
        <f>_xlfn.XLOOKUP(fCompras!F3025,dComprador!$A$2:$A$7,dComprador!$B$2:$B$7)</f>
        <v>Alon</v>
      </c>
      <c r="L3025" t="str">
        <f>_xlfn.XLOOKUP(J3025,dFornecedor!$A$2:$A$6,dFornecedor!$B$2:$B$6)</f>
        <v>Minerva</v>
      </c>
      <c r="M3025" t="str">
        <f>_xlfn.XLOOKUP(G3025,dMateriaPrima!$A$2:$A$12,dMateriaPrima!$B$2:$B$12)</f>
        <v>Papel</v>
      </c>
      <c r="N3025" s="2">
        <f>_xlfn.XLOOKUP(G3025,dMateriaPrima!$A$2:$A$12,dMateriaPrima!$C$2:$C$12)</f>
        <v>9</v>
      </c>
      <c r="O3025" s="3">
        <f t="shared" si="235"/>
        <v>792</v>
      </c>
      <c r="P3025" s="4">
        <f t="shared" si="236"/>
        <v>0</v>
      </c>
      <c r="Q3025" s="3">
        <f t="shared" si="237"/>
        <v>792</v>
      </c>
      <c r="R3025" t="str">
        <f t="shared" si="238"/>
        <v>Em atraso</v>
      </c>
      <c r="S3025" s="5">
        <f t="shared" si="239"/>
        <v>2</v>
      </c>
    </row>
    <row r="3026" spans="1:19" x14ac:dyDescent="0.25">
      <c r="A3026">
        <v>3025</v>
      </c>
      <c r="B3026" s="1">
        <v>43880</v>
      </c>
      <c r="C3026" s="1">
        <v>43880</v>
      </c>
      <c r="D3026" s="1">
        <v>43898</v>
      </c>
      <c r="E3026" s="1">
        <v>43900</v>
      </c>
      <c r="F3026">
        <v>1</v>
      </c>
      <c r="G3026">
        <v>2</v>
      </c>
      <c r="H3026">
        <v>220</v>
      </c>
      <c r="I3026" s="6">
        <v>0</v>
      </c>
      <c r="J3026">
        <v>2</v>
      </c>
      <c r="K3026" t="str">
        <f>_xlfn.XLOOKUP(fCompras!F3026,dComprador!$A$2:$A$7,dComprador!$B$2:$B$7)</f>
        <v>Alon</v>
      </c>
      <c r="L3026" t="str">
        <f>_xlfn.XLOOKUP(J3026,dFornecedor!$A$2:$A$6,dFornecedor!$B$2:$B$6)</f>
        <v>Minerva</v>
      </c>
      <c r="M3026" t="str">
        <f>_xlfn.XLOOKUP(G3026,dMateriaPrima!$A$2:$A$12,dMateriaPrima!$B$2:$B$12)</f>
        <v>Chapa Metal</v>
      </c>
      <c r="N3026" s="2">
        <f>_xlfn.XLOOKUP(G3026,dMateriaPrima!$A$2:$A$12,dMateriaPrima!$C$2:$C$12)</f>
        <v>299.89999999999998</v>
      </c>
      <c r="O3026" s="3">
        <f t="shared" si="235"/>
        <v>65978</v>
      </c>
      <c r="P3026" s="4">
        <f t="shared" si="236"/>
        <v>0</v>
      </c>
      <c r="Q3026" s="3">
        <f t="shared" si="237"/>
        <v>65978</v>
      </c>
      <c r="R3026" t="str">
        <f t="shared" si="238"/>
        <v>Em atraso</v>
      </c>
      <c r="S3026" s="5">
        <f t="shared" si="239"/>
        <v>2</v>
      </c>
    </row>
    <row r="3027" spans="1:19" x14ac:dyDescent="0.25">
      <c r="A3027">
        <v>3026</v>
      </c>
      <c r="B3027" s="1">
        <v>43881</v>
      </c>
      <c r="C3027" s="1">
        <v>43888</v>
      </c>
      <c r="D3027" s="1">
        <v>43888</v>
      </c>
      <c r="E3027" s="1">
        <v>43893</v>
      </c>
      <c r="F3027">
        <v>4</v>
      </c>
      <c r="G3027">
        <v>5</v>
      </c>
      <c r="H3027">
        <v>153</v>
      </c>
      <c r="I3027" s="6">
        <v>0</v>
      </c>
      <c r="J3027">
        <v>1</v>
      </c>
      <c r="K3027" t="str">
        <f>_xlfn.XLOOKUP(fCompras!F3027,dComprador!$A$2:$A$7,dComprador!$B$2:$B$7)</f>
        <v>Lira</v>
      </c>
      <c r="L3027" t="str">
        <f>_xlfn.XLOOKUP(J3027,dFornecedor!$A$2:$A$6,dFornecedor!$B$2:$B$6)</f>
        <v>NorthShore</v>
      </c>
      <c r="M3027" t="str">
        <f>_xlfn.XLOOKUP(G3027,dMateriaPrima!$A$2:$A$12,dMateriaPrima!$B$2:$B$12)</f>
        <v>Areia</v>
      </c>
      <c r="N3027" s="2">
        <f>_xlfn.XLOOKUP(G3027,dMateriaPrima!$A$2:$A$12,dMateriaPrima!$C$2:$C$12)</f>
        <v>3.59</v>
      </c>
      <c r="O3027" s="3">
        <f t="shared" si="235"/>
        <v>549.27</v>
      </c>
      <c r="P3027" s="4">
        <f t="shared" si="236"/>
        <v>0</v>
      </c>
      <c r="Q3027" s="3">
        <f t="shared" si="237"/>
        <v>549.27</v>
      </c>
      <c r="R3027" t="str">
        <f t="shared" si="238"/>
        <v>Em atraso</v>
      </c>
      <c r="S3027" s="5">
        <f t="shared" si="239"/>
        <v>5</v>
      </c>
    </row>
    <row r="3028" spans="1:19" x14ac:dyDescent="0.25">
      <c r="A3028">
        <v>3027</v>
      </c>
      <c r="B3028" s="1">
        <v>43881</v>
      </c>
      <c r="C3028" s="1">
        <v>43881</v>
      </c>
      <c r="D3028" s="1">
        <v>43893</v>
      </c>
      <c r="E3028" s="1">
        <v>43895</v>
      </c>
      <c r="F3028">
        <v>4</v>
      </c>
      <c r="G3028">
        <v>4</v>
      </c>
      <c r="H3028">
        <v>83</v>
      </c>
      <c r="I3028" s="6">
        <v>0</v>
      </c>
      <c r="J3028">
        <v>4</v>
      </c>
      <c r="K3028" t="str">
        <f>_xlfn.XLOOKUP(fCompras!F3028,dComprador!$A$2:$A$7,dComprador!$B$2:$B$7)</f>
        <v>Lira</v>
      </c>
      <c r="L3028" t="str">
        <f>_xlfn.XLOOKUP(J3028,dFornecedor!$A$2:$A$6,dFornecedor!$B$2:$B$6)</f>
        <v>AlphaOmega</v>
      </c>
      <c r="M3028" t="str">
        <f>_xlfn.XLOOKUP(G3028,dMateriaPrima!$A$2:$A$12,dMateriaPrima!$B$2:$B$12)</f>
        <v>Madeira</v>
      </c>
      <c r="N3028" s="2">
        <f>_xlfn.XLOOKUP(G3028,dMateriaPrima!$A$2:$A$12,dMateriaPrima!$C$2:$C$12)</f>
        <v>168</v>
      </c>
      <c r="O3028" s="3">
        <f t="shared" si="235"/>
        <v>13944</v>
      </c>
      <c r="P3028" s="4">
        <f t="shared" si="236"/>
        <v>0</v>
      </c>
      <c r="Q3028" s="3">
        <f t="shared" si="237"/>
        <v>13944</v>
      </c>
      <c r="R3028" t="str">
        <f t="shared" si="238"/>
        <v>Em atraso</v>
      </c>
      <c r="S3028" s="5">
        <f t="shared" si="239"/>
        <v>2</v>
      </c>
    </row>
    <row r="3029" spans="1:19" x14ac:dyDescent="0.25">
      <c r="A3029">
        <v>3028</v>
      </c>
      <c r="B3029" s="1">
        <v>43881</v>
      </c>
      <c r="C3029" s="1">
        <v>43889</v>
      </c>
      <c r="D3029" s="1">
        <v>43889</v>
      </c>
      <c r="E3029" s="1">
        <v>43890</v>
      </c>
      <c r="F3029">
        <v>4</v>
      </c>
      <c r="G3029">
        <v>9</v>
      </c>
      <c r="H3029">
        <v>535</v>
      </c>
      <c r="I3029" s="6">
        <v>0</v>
      </c>
      <c r="J3029">
        <v>3</v>
      </c>
      <c r="K3029" t="str">
        <f>_xlfn.XLOOKUP(fCompras!F3029,dComprador!$A$2:$A$7,dComprador!$B$2:$B$7)</f>
        <v>Lira</v>
      </c>
      <c r="L3029" t="str">
        <f>_xlfn.XLOOKUP(J3029,dFornecedor!$A$2:$A$6,dFornecedor!$B$2:$B$6)</f>
        <v>StepUp</v>
      </c>
      <c r="M3029" t="str">
        <f>_xlfn.XLOOKUP(G3029,dMateriaPrima!$A$2:$A$12,dMateriaPrima!$B$2:$B$12)</f>
        <v>Couro</v>
      </c>
      <c r="N3029" s="2">
        <f>_xlfn.XLOOKUP(G3029,dMateriaPrima!$A$2:$A$12,dMateriaPrima!$C$2:$C$12)</f>
        <v>4.4000000000000004</v>
      </c>
      <c r="O3029" s="3">
        <f t="shared" si="235"/>
        <v>2354</v>
      </c>
      <c r="P3029" s="4">
        <f t="shared" si="236"/>
        <v>0</v>
      </c>
      <c r="Q3029" s="3">
        <f t="shared" si="237"/>
        <v>2354</v>
      </c>
      <c r="R3029" t="str">
        <f t="shared" si="238"/>
        <v>Em atraso</v>
      </c>
      <c r="S3029" s="5">
        <f t="shared" si="239"/>
        <v>1</v>
      </c>
    </row>
    <row r="3030" spans="1:19" x14ac:dyDescent="0.25">
      <c r="A3030">
        <v>3029</v>
      </c>
      <c r="B3030" s="1">
        <v>43881</v>
      </c>
      <c r="C3030" s="1">
        <v>43882</v>
      </c>
      <c r="D3030" s="1">
        <v>43888</v>
      </c>
      <c r="E3030" s="1">
        <v>43890</v>
      </c>
      <c r="F3030">
        <v>4</v>
      </c>
      <c r="G3030">
        <v>6</v>
      </c>
      <c r="H3030">
        <v>513</v>
      </c>
      <c r="I3030" s="6">
        <v>0</v>
      </c>
      <c r="J3030">
        <v>3</v>
      </c>
      <c r="K3030" t="str">
        <f>_xlfn.XLOOKUP(fCompras!F3030,dComprador!$A$2:$A$7,dComprador!$B$2:$B$7)</f>
        <v>Lira</v>
      </c>
      <c r="L3030" t="str">
        <f>_xlfn.XLOOKUP(J3030,dFornecedor!$A$2:$A$6,dFornecedor!$B$2:$B$6)</f>
        <v>StepUp</v>
      </c>
      <c r="M3030" t="str">
        <f>_xlfn.XLOOKUP(G3030,dMateriaPrima!$A$2:$A$12,dMateriaPrima!$B$2:$B$12)</f>
        <v>Fio Algodão</v>
      </c>
      <c r="N3030" s="2">
        <f>_xlfn.XLOOKUP(G3030,dMateriaPrima!$A$2:$A$12,dMateriaPrima!$C$2:$C$12)</f>
        <v>55.9</v>
      </c>
      <c r="O3030" s="3">
        <f t="shared" si="235"/>
        <v>28676.7</v>
      </c>
      <c r="P3030" s="4">
        <f t="shared" si="236"/>
        <v>0</v>
      </c>
      <c r="Q3030" s="3">
        <f t="shared" si="237"/>
        <v>28676.7</v>
      </c>
      <c r="R3030" t="str">
        <f t="shared" si="238"/>
        <v>Em atraso</v>
      </c>
      <c r="S3030" s="5">
        <f t="shared" si="239"/>
        <v>2</v>
      </c>
    </row>
    <row r="3031" spans="1:19" x14ac:dyDescent="0.25">
      <c r="A3031">
        <v>3030</v>
      </c>
      <c r="B3031" s="1">
        <v>43881</v>
      </c>
      <c r="C3031" s="1">
        <v>43890</v>
      </c>
      <c r="D3031" s="1">
        <v>43894</v>
      </c>
      <c r="E3031" s="1">
        <v>43897</v>
      </c>
      <c r="F3031">
        <v>4</v>
      </c>
      <c r="G3031">
        <v>1</v>
      </c>
      <c r="H3031">
        <v>279</v>
      </c>
      <c r="I3031" s="6">
        <v>0</v>
      </c>
      <c r="J3031">
        <v>2</v>
      </c>
      <c r="K3031" t="str">
        <f>_xlfn.XLOOKUP(fCompras!F3031,dComprador!$A$2:$A$7,dComprador!$B$2:$B$7)</f>
        <v>Lira</v>
      </c>
      <c r="L3031" t="str">
        <f>_xlfn.XLOOKUP(J3031,dFornecedor!$A$2:$A$6,dFornecedor!$B$2:$B$6)</f>
        <v>Minerva</v>
      </c>
      <c r="M3031" t="str">
        <f>_xlfn.XLOOKUP(G3031,dMateriaPrima!$A$2:$A$12,dMateriaPrima!$B$2:$B$12)</f>
        <v>Tecido</v>
      </c>
      <c r="N3031" s="2">
        <f>_xlfn.XLOOKUP(G3031,dMateriaPrima!$A$2:$A$12,dMateriaPrima!$C$2:$C$12)</f>
        <v>18</v>
      </c>
      <c r="O3031" s="3">
        <f t="shared" si="235"/>
        <v>5022</v>
      </c>
      <c r="P3031" s="4">
        <f t="shared" si="236"/>
        <v>0</v>
      </c>
      <c r="Q3031" s="3">
        <f t="shared" si="237"/>
        <v>5022</v>
      </c>
      <c r="R3031" t="str">
        <f t="shared" si="238"/>
        <v>Em atraso</v>
      </c>
      <c r="S3031" s="5">
        <f t="shared" si="239"/>
        <v>3</v>
      </c>
    </row>
    <row r="3032" spans="1:19" x14ac:dyDescent="0.25">
      <c r="A3032">
        <v>3031</v>
      </c>
      <c r="B3032" s="1">
        <v>43881</v>
      </c>
      <c r="C3032" s="1">
        <v>43887</v>
      </c>
      <c r="D3032" s="1">
        <v>43892</v>
      </c>
      <c r="E3032" s="1">
        <v>43893</v>
      </c>
      <c r="F3032">
        <v>4</v>
      </c>
      <c r="G3032">
        <v>8</v>
      </c>
      <c r="H3032">
        <v>417</v>
      </c>
      <c r="I3032" s="6">
        <v>0.12</v>
      </c>
      <c r="J3032">
        <v>5</v>
      </c>
      <c r="K3032" t="str">
        <f>_xlfn.XLOOKUP(fCompras!F3032,dComprador!$A$2:$A$7,dComprador!$B$2:$B$7)</f>
        <v>Lira</v>
      </c>
      <c r="L3032" t="str">
        <f>_xlfn.XLOOKUP(J3032,dFornecedor!$A$2:$A$6,dFornecedor!$B$2:$B$6)</f>
        <v>Atlas</v>
      </c>
      <c r="M3032" t="str">
        <f>_xlfn.XLOOKUP(G3032,dMateriaPrima!$A$2:$A$12,dMateriaPrima!$B$2:$B$12)</f>
        <v>Cimento</v>
      </c>
      <c r="N3032" s="2">
        <f>_xlfn.XLOOKUP(G3032,dMateriaPrima!$A$2:$A$12,dMateriaPrima!$C$2:$C$12)</f>
        <v>23</v>
      </c>
      <c r="O3032" s="3">
        <f t="shared" si="235"/>
        <v>9591</v>
      </c>
      <c r="P3032" s="4">
        <f t="shared" si="236"/>
        <v>1150.9199999999998</v>
      </c>
      <c r="Q3032" s="3">
        <f t="shared" si="237"/>
        <v>8440.08</v>
      </c>
      <c r="R3032" t="str">
        <f t="shared" si="238"/>
        <v>Em atraso</v>
      </c>
      <c r="S3032" s="5">
        <f t="shared" si="239"/>
        <v>1</v>
      </c>
    </row>
    <row r="3033" spans="1:19" x14ac:dyDescent="0.25">
      <c r="A3033">
        <v>3032</v>
      </c>
      <c r="B3033" s="1">
        <v>43881</v>
      </c>
      <c r="C3033" s="1">
        <v>43885</v>
      </c>
      <c r="D3033" s="1">
        <v>43888</v>
      </c>
      <c r="E3033" s="1">
        <v>43890</v>
      </c>
      <c r="F3033">
        <v>4</v>
      </c>
      <c r="G3033">
        <v>1</v>
      </c>
      <c r="H3033">
        <v>132</v>
      </c>
      <c r="I3033" s="6">
        <v>0</v>
      </c>
      <c r="J3033">
        <v>4</v>
      </c>
      <c r="K3033" t="str">
        <f>_xlfn.XLOOKUP(fCompras!F3033,dComprador!$A$2:$A$7,dComprador!$B$2:$B$7)</f>
        <v>Lira</v>
      </c>
      <c r="L3033" t="str">
        <f>_xlfn.XLOOKUP(J3033,dFornecedor!$A$2:$A$6,dFornecedor!$B$2:$B$6)</f>
        <v>AlphaOmega</v>
      </c>
      <c r="M3033" t="str">
        <f>_xlfn.XLOOKUP(G3033,dMateriaPrima!$A$2:$A$12,dMateriaPrima!$B$2:$B$12)</f>
        <v>Tecido</v>
      </c>
      <c r="N3033" s="2">
        <f>_xlfn.XLOOKUP(G3033,dMateriaPrima!$A$2:$A$12,dMateriaPrima!$C$2:$C$12)</f>
        <v>18</v>
      </c>
      <c r="O3033" s="3">
        <f t="shared" si="235"/>
        <v>2376</v>
      </c>
      <c r="P3033" s="4">
        <f t="shared" si="236"/>
        <v>0</v>
      </c>
      <c r="Q3033" s="3">
        <f t="shared" si="237"/>
        <v>2376</v>
      </c>
      <c r="R3033" t="str">
        <f t="shared" si="238"/>
        <v>Em atraso</v>
      </c>
      <c r="S3033" s="5">
        <f t="shared" si="239"/>
        <v>2</v>
      </c>
    </row>
    <row r="3034" spans="1:19" x14ac:dyDescent="0.25">
      <c r="A3034">
        <v>3033</v>
      </c>
      <c r="B3034" s="1">
        <v>43881</v>
      </c>
      <c r="C3034" s="1">
        <v>43882</v>
      </c>
      <c r="D3034" s="1">
        <v>43902</v>
      </c>
      <c r="E3034" s="1">
        <v>43906</v>
      </c>
      <c r="F3034">
        <v>1</v>
      </c>
      <c r="G3034">
        <v>9</v>
      </c>
      <c r="H3034">
        <v>289</v>
      </c>
      <c r="I3034" s="6">
        <v>0</v>
      </c>
      <c r="J3034">
        <v>5</v>
      </c>
      <c r="K3034" t="str">
        <f>_xlfn.XLOOKUP(fCompras!F3034,dComprador!$A$2:$A$7,dComprador!$B$2:$B$7)</f>
        <v>Alon</v>
      </c>
      <c r="L3034" t="str">
        <f>_xlfn.XLOOKUP(J3034,dFornecedor!$A$2:$A$6,dFornecedor!$B$2:$B$6)</f>
        <v>Atlas</v>
      </c>
      <c r="M3034" t="str">
        <f>_xlfn.XLOOKUP(G3034,dMateriaPrima!$A$2:$A$12,dMateriaPrima!$B$2:$B$12)</f>
        <v>Couro</v>
      </c>
      <c r="N3034" s="2">
        <f>_xlfn.XLOOKUP(G3034,dMateriaPrima!$A$2:$A$12,dMateriaPrima!$C$2:$C$12)</f>
        <v>4.4000000000000004</v>
      </c>
      <c r="O3034" s="3">
        <f t="shared" si="235"/>
        <v>1271.6000000000001</v>
      </c>
      <c r="P3034" s="4">
        <f t="shared" si="236"/>
        <v>0</v>
      </c>
      <c r="Q3034" s="3">
        <f t="shared" si="237"/>
        <v>1271.6000000000001</v>
      </c>
      <c r="R3034" t="str">
        <f t="shared" si="238"/>
        <v>Em atraso</v>
      </c>
      <c r="S3034" s="5">
        <f t="shared" si="239"/>
        <v>4</v>
      </c>
    </row>
    <row r="3035" spans="1:19" x14ac:dyDescent="0.25">
      <c r="A3035">
        <v>3034</v>
      </c>
      <c r="B3035" s="1">
        <v>43881</v>
      </c>
      <c r="C3035" s="1">
        <v>43889</v>
      </c>
      <c r="D3035" s="1">
        <v>43898</v>
      </c>
      <c r="E3035" s="1">
        <v>43898</v>
      </c>
      <c r="F3035">
        <v>3</v>
      </c>
      <c r="G3035">
        <v>6</v>
      </c>
      <c r="H3035">
        <v>132</v>
      </c>
      <c r="I3035" s="6">
        <v>0</v>
      </c>
      <c r="J3035">
        <v>2</v>
      </c>
      <c r="K3035" t="str">
        <f>_xlfn.XLOOKUP(fCompras!F3035,dComprador!$A$2:$A$7,dComprador!$B$2:$B$7)</f>
        <v>Diego</v>
      </c>
      <c r="L3035" t="str">
        <f>_xlfn.XLOOKUP(J3035,dFornecedor!$A$2:$A$6,dFornecedor!$B$2:$B$6)</f>
        <v>Minerva</v>
      </c>
      <c r="M3035" t="str">
        <f>_xlfn.XLOOKUP(G3035,dMateriaPrima!$A$2:$A$12,dMateriaPrima!$B$2:$B$12)</f>
        <v>Fio Algodão</v>
      </c>
      <c r="N3035" s="2">
        <f>_xlfn.XLOOKUP(G3035,dMateriaPrima!$A$2:$A$12,dMateriaPrima!$C$2:$C$12)</f>
        <v>55.9</v>
      </c>
      <c r="O3035" s="3">
        <f t="shared" si="235"/>
        <v>7378.8</v>
      </c>
      <c r="P3035" s="4">
        <f t="shared" si="236"/>
        <v>0</v>
      </c>
      <c r="Q3035" s="3">
        <f t="shared" si="237"/>
        <v>7378.8</v>
      </c>
      <c r="R3035" t="str">
        <f t="shared" si="238"/>
        <v>No prazo</v>
      </c>
      <c r="S3035" s="5">
        <f t="shared" si="239"/>
        <v>0</v>
      </c>
    </row>
    <row r="3036" spans="1:19" x14ac:dyDescent="0.25">
      <c r="A3036">
        <v>3035</v>
      </c>
      <c r="B3036" s="1">
        <v>43881</v>
      </c>
      <c r="C3036" s="1">
        <v>43891</v>
      </c>
      <c r="D3036" s="1">
        <v>43912</v>
      </c>
      <c r="E3036" s="1">
        <v>43915</v>
      </c>
      <c r="F3036">
        <v>1</v>
      </c>
      <c r="G3036">
        <v>8</v>
      </c>
      <c r="H3036">
        <v>162</v>
      </c>
      <c r="I3036" s="6">
        <v>0</v>
      </c>
      <c r="J3036">
        <v>3</v>
      </c>
      <c r="K3036" t="str">
        <f>_xlfn.XLOOKUP(fCompras!F3036,dComprador!$A$2:$A$7,dComprador!$B$2:$B$7)</f>
        <v>Alon</v>
      </c>
      <c r="L3036" t="str">
        <f>_xlfn.XLOOKUP(J3036,dFornecedor!$A$2:$A$6,dFornecedor!$B$2:$B$6)</f>
        <v>StepUp</v>
      </c>
      <c r="M3036" t="str">
        <f>_xlfn.XLOOKUP(G3036,dMateriaPrima!$A$2:$A$12,dMateriaPrima!$B$2:$B$12)</f>
        <v>Cimento</v>
      </c>
      <c r="N3036" s="2">
        <f>_xlfn.XLOOKUP(G3036,dMateriaPrima!$A$2:$A$12,dMateriaPrima!$C$2:$C$12)</f>
        <v>23</v>
      </c>
      <c r="O3036" s="3">
        <f t="shared" si="235"/>
        <v>3726</v>
      </c>
      <c r="P3036" s="4">
        <f t="shared" si="236"/>
        <v>0</v>
      </c>
      <c r="Q3036" s="3">
        <f t="shared" si="237"/>
        <v>3726</v>
      </c>
      <c r="R3036" t="str">
        <f t="shared" si="238"/>
        <v>Em atraso</v>
      </c>
      <c r="S3036" s="5">
        <f t="shared" si="239"/>
        <v>3</v>
      </c>
    </row>
    <row r="3037" spans="1:19" x14ac:dyDescent="0.25">
      <c r="A3037">
        <v>3036</v>
      </c>
      <c r="B3037" s="1">
        <v>43882</v>
      </c>
      <c r="C3037" s="1">
        <v>43890</v>
      </c>
      <c r="D3037" s="1">
        <v>43891</v>
      </c>
      <c r="E3037" s="1">
        <v>43891</v>
      </c>
      <c r="F3037">
        <v>4</v>
      </c>
      <c r="G3037">
        <v>6</v>
      </c>
      <c r="H3037">
        <v>48</v>
      </c>
      <c r="I3037" s="6">
        <v>0</v>
      </c>
      <c r="J3037">
        <v>3</v>
      </c>
      <c r="K3037" t="str">
        <f>_xlfn.XLOOKUP(fCompras!F3037,dComprador!$A$2:$A$7,dComprador!$B$2:$B$7)</f>
        <v>Lira</v>
      </c>
      <c r="L3037" t="str">
        <f>_xlfn.XLOOKUP(J3037,dFornecedor!$A$2:$A$6,dFornecedor!$B$2:$B$6)</f>
        <v>StepUp</v>
      </c>
      <c r="M3037" t="str">
        <f>_xlfn.XLOOKUP(G3037,dMateriaPrima!$A$2:$A$12,dMateriaPrima!$B$2:$B$12)</f>
        <v>Fio Algodão</v>
      </c>
      <c r="N3037" s="2">
        <f>_xlfn.XLOOKUP(G3037,dMateriaPrima!$A$2:$A$12,dMateriaPrima!$C$2:$C$12)</f>
        <v>55.9</v>
      </c>
      <c r="O3037" s="3">
        <f t="shared" si="235"/>
        <v>2683.2</v>
      </c>
      <c r="P3037" s="4">
        <f t="shared" si="236"/>
        <v>0</v>
      </c>
      <c r="Q3037" s="3">
        <f t="shared" si="237"/>
        <v>2683.2</v>
      </c>
      <c r="R3037" t="str">
        <f t="shared" si="238"/>
        <v>No prazo</v>
      </c>
      <c r="S3037" s="5">
        <f t="shared" si="239"/>
        <v>0</v>
      </c>
    </row>
    <row r="3038" spans="1:19" x14ac:dyDescent="0.25">
      <c r="A3038">
        <v>3037</v>
      </c>
      <c r="B3038" s="1">
        <v>43882</v>
      </c>
      <c r="C3038" s="1">
        <v>43886</v>
      </c>
      <c r="D3038" s="1">
        <v>43889</v>
      </c>
      <c r="E3038" s="1">
        <v>43891</v>
      </c>
      <c r="F3038">
        <v>4</v>
      </c>
      <c r="G3038">
        <v>11</v>
      </c>
      <c r="H3038">
        <v>22</v>
      </c>
      <c r="I3038" s="6">
        <v>0</v>
      </c>
      <c r="J3038">
        <v>4</v>
      </c>
      <c r="K3038" t="str">
        <f>_xlfn.XLOOKUP(fCompras!F3038,dComprador!$A$2:$A$7,dComprador!$B$2:$B$7)</f>
        <v>Lira</v>
      </c>
      <c r="L3038" t="str">
        <f>_xlfn.XLOOKUP(J3038,dFornecedor!$A$2:$A$6,dFornecedor!$B$2:$B$6)</f>
        <v>AlphaOmega</v>
      </c>
      <c r="M3038" t="str">
        <f>_xlfn.XLOOKUP(G3038,dMateriaPrima!$A$2:$A$12,dMateriaPrima!$B$2:$B$12)</f>
        <v>Papel</v>
      </c>
      <c r="N3038" s="2">
        <f>_xlfn.XLOOKUP(G3038,dMateriaPrima!$A$2:$A$12,dMateriaPrima!$C$2:$C$12)</f>
        <v>9</v>
      </c>
      <c r="O3038" s="3">
        <f t="shared" si="235"/>
        <v>198</v>
      </c>
      <c r="P3038" s="4">
        <f t="shared" si="236"/>
        <v>0</v>
      </c>
      <c r="Q3038" s="3">
        <f t="shared" si="237"/>
        <v>198</v>
      </c>
      <c r="R3038" t="str">
        <f t="shared" si="238"/>
        <v>Em atraso</v>
      </c>
      <c r="S3038" s="5">
        <f t="shared" si="239"/>
        <v>2</v>
      </c>
    </row>
    <row r="3039" spans="1:19" x14ac:dyDescent="0.25">
      <c r="A3039">
        <v>3038</v>
      </c>
      <c r="B3039" s="1">
        <v>43882</v>
      </c>
      <c r="C3039" s="1">
        <v>43887</v>
      </c>
      <c r="D3039" s="1">
        <v>43909</v>
      </c>
      <c r="E3039" s="1">
        <v>43912</v>
      </c>
      <c r="F3039">
        <v>1</v>
      </c>
      <c r="G3039">
        <v>8</v>
      </c>
      <c r="H3039">
        <v>99</v>
      </c>
      <c r="I3039" s="6">
        <v>0</v>
      </c>
      <c r="J3039">
        <v>1</v>
      </c>
      <c r="K3039" t="str">
        <f>_xlfn.XLOOKUP(fCompras!F3039,dComprador!$A$2:$A$7,dComprador!$B$2:$B$7)</f>
        <v>Alon</v>
      </c>
      <c r="L3039" t="str">
        <f>_xlfn.XLOOKUP(J3039,dFornecedor!$A$2:$A$6,dFornecedor!$B$2:$B$6)</f>
        <v>NorthShore</v>
      </c>
      <c r="M3039" t="str">
        <f>_xlfn.XLOOKUP(G3039,dMateriaPrima!$A$2:$A$12,dMateriaPrima!$B$2:$B$12)</f>
        <v>Cimento</v>
      </c>
      <c r="N3039" s="2">
        <f>_xlfn.XLOOKUP(G3039,dMateriaPrima!$A$2:$A$12,dMateriaPrima!$C$2:$C$12)</f>
        <v>23</v>
      </c>
      <c r="O3039" s="3">
        <f t="shared" si="235"/>
        <v>2277</v>
      </c>
      <c r="P3039" s="4">
        <f t="shared" si="236"/>
        <v>0</v>
      </c>
      <c r="Q3039" s="3">
        <f t="shared" si="237"/>
        <v>2277</v>
      </c>
      <c r="R3039" t="str">
        <f t="shared" si="238"/>
        <v>Em atraso</v>
      </c>
      <c r="S3039" s="5">
        <f t="shared" si="239"/>
        <v>3</v>
      </c>
    </row>
    <row r="3040" spans="1:19" x14ac:dyDescent="0.25">
      <c r="A3040">
        <v>3039</v>
      </c>
      <c r="B3040" s="1">
        <v>43882</v>
      </c>
      <c r="C3040" s="1">
        <v>43882</v>
      </c>
      <c r="D3040" s="1">
        <v>43912</v>
      </c>
      <c r="E3040" s="1">
        <v>43913</v>
      </c>
      <c r="F3040">
        <v>1</v>
      </c>
      <c r="G3040">
        <v>7</v>
      </c>
      <c r="H3040">
        <v>197</v>
      </c>
      <c r="I3040" s="6">
        <v>0</v>
      </c>
      <c r="J3040">
        <v>2</v>
      </c>
      <c r="K3040" t="str">
        <f>_xlfn.XLOOKUP(fCompras!F3040,dComprador!$A$2:$A$7,dComprador!$B$2:$B$7)</f>
        <v>Alon</v>
      </c>
      <c r="L3040" t="str">
        <f>_xlfn.XLOOKUP(J3040,dFornecedor!$A$2:$A$6,dFornecedor!$B$2:$B$6)</f>
        <v>Minerva</v>
      </c>
      <c r="M3040" t="str">
        <f>_xlfn.XLOOKUP(G3040,dMateriaPrima!$A$2:$A$12,dMateriaPrima!$B$2:$B$12)</f>
        <v>Poliéster</v>
      </c>
      <c r="N3040" s="2">
        <f>_xlfn.XLOOKUP(G3040,dMateriaPrima!$A$2:$A$12,dMateriaPrima!$C$2:$C$12)</f>
        <v>8</v>
      </c>
      <c r="O3040" s="3">
        <f t="shared" si="235"/>
        <v>1576</v>
      </c>
      <c r="P3040" s="4">
        <f t="shared" si="236"/>
        <v>0</v>
      </c>
      <c r="Q3040" s="3">
        <f t="shared" si="237"/>
        <v>1576</v>
      </c>
      <c r="R3040" t="str">
        <f t="shared" si="238"/>
        <v>Em atraso</v>
      </c>
      <c r="S3040" s="5">
        <f t="shared" si="239"/>
        <v>1</v>
      </c>
    </row>
    <row r="3041" spans="1:19" x14ac:dyDescent="0.25">
      <c r="A3041">
        <v>3040</v>
      </c>
      <c r="B3041" s="1">
        <v>43882</v>
      </c>
      <c r="C3041" s="1">
        <v>43890</v>
      </c>
      <c r="D3041" s="1">
        <v>43894</v>
      </c>
      <c r="E3041" s="1">
        <v>43894</v>
      </c>
      <c r="F3041">
        <v>4</v>
      </c>
      <c r="G3041">
        <v>10</v>
      </c>
      <c r="H3041">
        <v>574</v>
      </c>
      <c r="I3041" s="6">
        <v>0</v>
      </c>
      <c r="J3041">
        <v>2</v>
      </c>
      <c r="K3041" t="str">
        <f>_xlfn.XLOOKUP(fCompras!F3041,dComprador!$A$2:$A$7,dComprador!$B$2:$B$7)</f>
        <v>Lira</v>
      </c>
      <c r="L3041" t="str">
        <f>_xlfn.XLOOKUP(J3041,dFornecedor!$A$2:$A$6,dFornecedor!$B$2:$B$6)</f>
        <v>Minerva</v>
      </c>
      <c r="M3041" t="str">
        <f>_xlfn.XLOOKUP(G3041,dMateriaPrima!$A$2:$A$12,dMateriaPrima!$B$2:$B$12)</f>
        <v>Pedra Britada</v>
      </c>
      <c r="N3041" s="2">
        <f>_xlfn.XLOOKUP(G3041,dMateriaPrima!$A$2:$A$12,dMateriaPrima!$C$2:$C$12)</f>
        <v>56</v>
      </c>
      <c r="O3041" s="3">
        <f t="shared" si="235"/>
        <v>32144</v>
      </c>
      <c r="P3041" s="4">
        <f t="shared" si="236"/>
        <v>0</v>
      </c>
      <c r="Q3041" s="3">
        <f t="shared" si="237"/>
        <v>32144</v>
      </c>
      <c r="R3041" t="str">
        <f t="shared" si="238"/>
        <v>No prazo</v>
      </c>
      <c r="S3041" s="5">
        <f t="shared" si="239"/>
        <v>0</v>
      </c>
    </row>
    <row r="3042" spans="1:19" x14ac:dyDescent="0.25">
      <c r="A3042">
        <v>3041</v>
      </c>
      <c r="B3042" s="1">
        <v>43882</v>
      </c>
      <c r="C3042" s="1">
        <v>43890</v>
      </c>
      <c r="D3042" s="1">
        <v>43894</v>
      </c>
      <c r="E3042" s="1">
        <v>43897</v>
      </c>
      <c r="F3042">
        <v>4</v>
      </c>
      <c r="G3042">
        <v>9</v>
      </c>
      <c r="H3042">
        <v>6</v>
      </c>
      <c r="I3042" s="6">
        <v>0</v>
      </c>
      <c r="J3042">
        <v>2</v>
      </c>
      <c r="K3042" t="str">
        <f>_xlfn.XLOOKUP(fCompras!F3042,dComprador!$A$2:$A$7,dComprador!$B$2:$B$7)</f>
        <v>Lira</v>
      </c>
      <c r="L3042" t="str">
        <f>_xlfn.XLOOKUP(J3042,dFornecedor!$A$2:$A$6,dFornecedor!$B$2:$B$6)</f>
        <v>Minerva</v>
      </c>
      <c r="M3042" t="str">
        <f>_xlfn.XLOOKUP(G3042,dMateriaPrima!$A$2:$A$12,dMateriaPrima!$B$2:$B$12)</f>
        <v>Couro</v>
      </c>
      <c r="N3042" s="2">
        <f>_xlfn.XLOOKUP(G3042,dMateriaPrima!$A$2:$A$12,dMateriaPrima!$C$2:$C$12)</f>
        <v>4.4000000000000004</v>
      </c>
      <c r="O3042" s="3">
        <f t="shared" si="235"/>
        <v>26.400000000000002</v>
      </c>
      <c r="P3042" s="4">
        <f t="shared" si="236"/>
        <v>0</v>
      </c>
      <c r="Q3042" s="3">
        <f t="shared" si="237"/>
        <v>26.400000000000002</v>
      </c>
      <c r="R3042" t="str">
        <f t="shared" si="238"/>
        <v>Em atraso</v>
      </c>
      <c r="S3042" s="5">
        <f t="shared" si="239"/>
        <v>3</v>
      </c>
    </row>
    <row r="3043" spans="1:19" x14ac:dyDescent="0.25">
      <c r="A3043">
        <v>3042</v>
      </c>
      <c r="B3043" s="1">
        <v>43882</v>
      </c>
      <c r="C3043" s="1">
        <v>43882</v>
      </c>
      <c r="D3043" s="1">
        <v>43902</v>
      </c>
      <c r="E3043" s="1">
        <v>43903</v>
      </c>
      <c r="F3043">
        <v>1</v>
      </c>
      <c r="G3043">
        <v>9</v>
      </c>
      <c r="H3043">
        <v>339</v>
      </c>
      <c r="I3043" s="6">
        <v>0</v>
      </c>
      <c r="J3043">
        <v>4</v>
      </c>
      <c r="K3043" t="str">
        <f>_xlfn.XLOOKUP(fCompras!F3043,dComprador!$A$2:$A$7,dComprador!$B$2:$B$7)</f>
        <v>Alon</v>
      </c>
      <c r="L3043" t="str">
        <f>_xlfn.XLOOKUP(J3043,dFornecedor!$A$2:$A$6,dFornecedor!$B$2:$B$6)</f>
        <v>AlphaOmega</v>
      </c>
      <c r="M3043" t="str">
        <f>_xlfn.XLOOKUP(G3043,dMateriaPrima!$A$2:$A$12,dMateriaPrima!$B$2:$B$12)</f>
        <v>Couro</v>
      </c>
      <c r="N3043" s="2">
        <f>_xlfn.XLOOKUP(G3043,dMateriaPrima!$A$2:$A$12,dMateriaPrima!$C$2:$C$12)</f>
        <v>4.4000000000000004</v>
      </c>
      <c r="O3043" s="3">
        <f t="shared" si="235"/>
        <v>1491.6000000000001</v>
      </c>
      <c r="P3043" s="4">
        <f t="shared" si="236"/>
        <v>0</v>
      </c>
      <c r="Q3043" s="3">
        <f t="shared" si="237"/>
        <v>1491.6000000000001</v>
      </c>
      <c r="R3043" t="str">
        <f t="shared" si="238"/>
        <v>Em atraso</v>
      </c>
      <c r="S3043" s="5">
        <f t="shared" si="239"/>
        <v>1</v>
      </c>
    </row>
    <row r="3044" spans="1:19" x14ac:dyDescent="0.25">
      <c r="A3044">
        <v>3043</v>
      </c>
      <c r="B3044" s="1">
        <v>43882</v>
      </c>
      <c r="C3044" s="1">
        <v>43882</v>
      </c>
      <c r="D3044" s="1">
        <v>43901</v>
      </c>
      <c r="E3044" s="1">
        <v>43901</v>
      </c>
      <c r="F3044">
        <v>1</v>
      </c>
      <c r="G3044">
        <v>1</v>
      </c>
      <c r="H3044">
        <v>13</v>
      </c>
      <c r="I3044" s="6">
        <v>0</v>
      </c>
      <c r="J3044">
        <v>4</v>
      </c>
      <c r="K3044" t="str">
        <f>_xlfn.XLOOKUP(fCompras!F3044,dComprador!$A$2:$A$7,dComprador!$B$2:$B$7)</f>
        <v>Alon</v>
      </c>
      <c r="L3044" t="str">
        <f>_xlfn.XLOOKUP(J3044,dFornecedor!$A$2:$A$6,dFornecedor!$B$2:$B$6)</f>
        <v>AlphaOmega</v>
      </c>
      <c r="M3044" t="str">
        <f>_xlfn.XLOOKUP(G3044,dMateriaPrima!$A$2:$A$12,dMateriaPrima!$B$2:$B$12)</f>
        <v>Tecido</v>
      </c>
      <c r="N3044" s="2">
        <f>_xlfn.XLOOKUP(G3044,dMateriaPrima!$A$2:$A$12,dMateriaPrima!$C$2:$C$12)</f>
        <v>18</v>
      </c>
      <c r="O3044" s="3">
        <f t="shared" si="235"/>
        <v>234</v>
      </c>
      <c r="P3044" s="4">
        <f t="shared" si="236"/>
        <v>0</v>
      </c>
      <c r="Q3044" s="3">
        <f t="shared" si="237"/>
        <v>234</v>
      </c>
      <c r="R3044" t="str">
        <f t="shared" si="238"/>
        <v>No prazo</v>
      </c>
      <c r="S3044" s="5">
        <f t="shared" si="239"/>
        <v>0</v>
      </c>
    </row>
    <row r="3045" spans="1:19" x14ac:dyDescent="0.25">
      <c r="A3045">
        <v>3044</v>
      </c>
      <c r="B3045" s="1">
        <v>43882</v>
      </c>
      <c r="C3045" s="1">
        <v>43890</v>
      </c>
      <c r="D3045" s="1">
        <v>43895</v>
      </c>
      <c r="E3045" s="1">
        <v>43897</v>
      </c>
      <c r="F3045">
        <v>2</v>
      </c>
      <c r="G3045">
        <v>1</v>
      </c>
      <c r="H3045">
        <v>201</v>
      </c>
      <c r="I3045" s="6">
        <v>0</v>
      </c>
      <c r="J3045">
        <v>2</v>
      </c>
      <c r="K3045" t="str">
        <f>_xlfn.XLOOKUP(fCompras!F3045,dComprador!$A$2:$A$7,dComprador!$B$2:$B$7)</f>
        <v>João</v>
      </c>
      <c r="L3045" t="str">
        <f>_xlfn.XLOOKUP(J3045,dFornecedor!$A$2:$A$6,dFornecedor!$B$2:$B$6)</f>
        <v>Minerva</v>
      </c>
      <c r="M3045" t="str">
        <f>_xlfn.XLOOKUP(G3045,dMateriaPrima!$A$2:$A$12,dMateriaPrima!$B$2:$B$12)</f>
        <v>Tecido</v>
      </c>
      <c r="N3045" s="2">
        <f>_xlfn.XLOOKUP(G3045,dMateriaPrima!$A$2:$A$12,dMateriaPrima!$C$2:$C$12)</f>
        <v>18</v>
      </c>
      <c r="O3045" s="3">
        <f t="shared" si="235"/>
        <v>3618</v>
      </c>
      <c r="P3045" s="4">
        <f t="shared" si="236"/>
        <v>0</v>
      </c>
      <c r="Q3045" s="3">
        <f t="shared" si="237"/>
        <v>3618</v>
      </c>
      <c r="R3045" t="str">
        <f t="shared" si="238"/>
        <v>Em atraso</v>
      </c>
      <c r="S3045" s="5">
        <f t="shared" si="239"/>
        <v>2</v>
      </c>
    </row>
    <row r="3046" spans="1:19" x14ac:dyDescent="0.25">
      <c r="A3046">
        <v>3045</v>
      </c>
      <c r="B3046" s="1">
        <v>43882</v>
      </c>
      <c r="C3046" s="1">
        <v>43885</v>
      </c>
      <c r="D3046" s="1">
        <v>43897</v>
      </c>
      <c r="E3046" s="1">
        <v>43902</v>
      </c>
      <c r="F3046">
        <v>1</v>
      </c>
      <c r="G3046">
        <v>1</v>
      </c>
      <c r="H3046">
        <v>371</v>
      </c>
      <c r="I3046" s="6">
        <v>0</v>
      </c>
      <c r="J3046">
        <v>4</v>
      </c>
      <c r="K3046" t="str">
        <f>_xlfn.XLOOKUP(fCompras!F3046,dComprador!$A$2:$A$7,dComprador!$B$2:$B$7)</f>
        <v>Alon</v>
      </c>
      <c r="L3046" t="str">
        <f>_xlfn.XLOOKUP(J3046,dFornecedor!$A$2:$A$6,dFornecedor!$B$2:$B$6)</f>
        <v>AlphaOmega</v>
      </c>
      <c r="M3046" t="str">
        <f>_xlfn.XLOOKUP(G3046,dMateriaPrima!$A$2:$A$12,dMateriaPrima!$B$2:$B$12)</f>
        <v>Tecido</v>
      </c>
      <c r="N3046" s="2">
        <f>_xlfn.XLOOKUP(G3046,dMateriaPrima!$A$2:$A$12,dMateriaPrima!$C$2:$C$12)</f>
        <v>18</v>
      </c>
      <c r="O3046" s="3">
        <f t="shared" si="235"/>
        <v>6678</v>
      </c>
      <c r="P3046" s="4">
        <f t="shared" si="236"/>
        <v>0</v>
      </c>
      <c r="Q3046" s="3">
        <f t="shared" si="237"/>
        <v>6678</v>
      </c>
      <c r="R3046" t="str">
        <f t="shared" si="238"/>
        <v>Em atraso</v>
      </c>
      <c r="S3046" s="5">
        <f t="shared" si="239"/>
        <v>5</v>
      </c>
    </row>
    <row r="3047" spans="1:19" x14ac:dyDescent="0.25">
      <c r="A3047">
        <v>3046</v>
      </c>
      <c r="B3047" s="1">
        <v>43882</v>
      </c>
      <c r="C3047" s="1">
        <v>43884</v>
      </c>
      <c r="D3047" s="1">
        <v>43912</v>
      </c>
      <c r="E3047" s="1">
        <v>43912</v>
      </c>
      <c r="F3047">
        <v>1</v>
      </c>
      <c r="G3047">
        <v>9</v>
      </c>
      <c r="H3047">
        <v>197</v>
      </c>
      <c r="I3047" s="6">
        <v>0</v>
      </c>
      <c r="J3047">
        <v>2</v>
      </c>
      <c r="K3047" t="str">
        <f>_xlfn.XLOOKUP(fCompras!F3047,dComprador!$A$2:$A$7,dComprador!$B$2:$B$7)</f>
        <v>Alon</v>
      </c>
      <c r="L3047" t="str">
        <f>_xlfn.XLOOKUP(J3047,dFornecedor!$A$2:$A$6,dFornecedor!$B$2:$B$6)</f>
        <v>Minerva</v>
      </c>
      <c r="M3047" t="str">
        <f>_xlfn.XLOOKUP(G3047,dMateriaPrima!$A$2:$A$12,dMateriaPrima!$B$2:$B$12)</f>
        <v>Couro</v>
      </c>
      <c r="N3047" s="2">
        <f>_xlfn.XLOOKUP(G3047,dMateriaPrima!$A$2:$A$12,dMateriaPrima!$C$2:$C$12)</f>
        <v>4.4000000000000004</v>
      </c>
      <c r="O3047" s="3">
        <f t="shared" si="235"/>
        <v>866.80000000000007</v>
      </c>
      <c r="P3047" s="4">
        <f t="shared" si="236"/>
        <v>0</v>
      </c>
      <c r="Q3047" s="3">
        <f t="shared" si="237"/>
        <v>866.80000000000007</v>
      </c>
      <c r="R3047" t="str">
        <f t="shared" si="238"/>
        <v>No prazo</v>
      </c>
      <c r="S3047" s="5">
        <f t="shared" si="239"/>
        <v>0</v>
      </c>
    </row>
    <row r="3048" spans="1:19" x14ac:dyDescent="0.25">
      <c r="A3048">
        <v>3047</v>
      </c>
      <c r="B3048" s="1">
        <v>43882</v>
      </c>
      <c r="C3048" s="1">
        <v>43891</v>
      </c>
      <c r="D3048" s="1">
        <v>43905</v>
      </c>
      <c r="E3048" s="1">
        <v>43905</v>
      </c>
      <c r="F3048">
        <v>1</v>
      </c>
      <c r="G3048">
        <v>1</v>
      </c>
      <c r="H3048">
        <v>15</v>
      </c>
      <c r="I3048" s="6">
        <v>0.3</v>
      </c>
      <c r="J3048">
        <v>3</v>
      </c>
      <c r="K3048" t="str">
        <f>_xlfn.XLOOKUP(fCompras!F3048,dComprador!$A$2:$A$7,dComprador!$B$2:$B$7)</f>
        <v>Alon</v>
      </c>
      <c r="L3048" t="str">
        <f>_xlfn.XLOOKUP(J3048,dFornecedor!$A$2:$A$6,dFornecedor!$B$2:$B$6)</f>
        <v>StepUp</v>
      </c>
      <c r="M3048" t="str">
        <f>_xlfn.XLOOKUP(G3048,dMateriaPrima!$A$2:$A$12,dMateriaPrima!$B$2:$B$12)</f>
        <v>Tecido</v>
      </c>
      <c r="N3048" s="2">
        <f>_xlfn.XLOOKUP(G3048,dMateriaPrima!$A$2:$A$12,dMateriaPrima!$C$2:$C$12)</f>
        <v>18</v>
      </c>
      <c r="O3048" s="3">
        <f t="shared" si="235"/>
        <v>270</v>
      </c>
      <c r="P3048" s="4">
        <f t="shared" si="236"/>
        <v>81</v>
      </c>
      <c r="Q3048" s="3">
        <f t="shared" si="237"/>
        <v>189</v>
      </c>
      <c r="R3048" t="str">
        <f t="shared" si="238"/>
        <v>No prazo</v>
      </c>
      <c r="S3048" s="5">
        <f t="shared" si="239"/>
        <v>0</v>
      </c>
    </row>
    <row r="3049" spans="1:19" x14ac:dyDescent="0.25">
      <c r="A3049">
        <v>3048</v>
      </c>
      <c r="B3049" s="1">
        <v>43882</v>
      </c>
      <c r="C3049" s="1">
        <v>43882</v>
      </c>
      <c r="D3049" s="1">
        <v>43903</v>
      </c>
      <c r="E3049" s="1">
        <v>43905</v>
      </c>
      <c r="F3049">
        <v>1</v>
      </c>
      <c r="G3049">
        <v>7</v>
      </c>
      <c r="H3049">
        <v>318</v>
      </c>
      <c r="I3049" s="6">
        <v>0</v>
      </c>
      <c r="J3049">
        <v>5</v>
      </c>
      <c r="K3049" t="str">
        <f>_xlfn.XLOOKUP(fCompras!F3049,dComprador!$A$2:$A$7,dComprador!$B$2:$B$7)</f>
        <v>Alon</v>
      </c>
      <c r="L3049" t="str">
        <f>_xlfn.XLOOKUP(J3049,dFornecedor!$A$2:$A$6,dFornecedor!$B$2:$B$6)</f>
        <v>Atlas</v>
      </c>
      <c r="M3049" t="str">
        <f>_xlfn.XLOOKUP(G3049,dMateriaPrima!$A$2:$A$12,dMateriaPrima!$B$2:$B$12)</f>
        <v>Poliéster</v>
      </c>
      <c r="N3049" s="2">
        <f>_xlfn.XLOOKUP(G3049,dMateriaPrima!$A$2:$A$12,dMateriaPrima!$C$2:$C$12)</f>
        <v>8</v>
      </c>
      <c r="O3049" s="3">
        <f t="shared" si="235"/>
        <v>2544</v>
      </c>
      <c r="P3049" s="4">
        <f t="shared" si="236"/>
        <v>0</v>
      </c>
      <c r="Q3049" s="3">
        <f t="shared" si="237"/>
        <v>2544</v>
      </c>
      <c r="R3049" t="str">
        <f t="shared" si="238"/>
        <v>Em atraso</v>
      </c>
      <c r="S3049" s="5">
        <f t="shared" si="239"/>
        <v>2</v>
      </c>
    </row>
    <row r="3050" spans="1:19" x14ac:dyDescent="0.25">
      <c r="A3050">
        <v>3049</v>
      </c>
      <c r="B3050" s="1">
        <v>43883</v>
      </c>
      <c r="C3050" s="1">
        <v>43893</v>
      </c>
      <c r="D3050" s="1">
        <v>43896</v>
      </c>
      <c r="E3050" s="1">
        <v>43896</v>
      </c>
      <c r="F3050">
        <v>4</v>
      </c>
      <c r="G3050">
        <v>2</v>
      </c>
      <c r="H3050">
        <v>17</v>
      </c>
      <c r="I3050" s="6">
        <v>0.2</v>
      </c>
      <c r="J3050">
        <v>3</v>
      </c>
      <c r="K3050" t="str">
        <f>_xlfn.XLOOKUP(fCompras!F3050,dComprador!$A$2:$A$7,dComprador!$B$2:$B$7)</f>
        <v>Lira</v>
      </c>
      <c r="L3050" t="str">
        <f>_xlfn.XLOOKUP(J3050,dFornecedor!$A$2:$A$6,dFornecedor!$B$2:$B$6)</f>
        <v>StepUp</v>
      </c>
      <c r="M3050" t="str">
        <f>_xlfn.XLOOKUP(G3050,dMateriaPrima!$A$2:$A$12,dMateriaPrima!$B$2:$B$12)</f>
        <v>Chapa Metal</v>
      </c>
      <c r="N3050" s="2">
        <f>_xlfn.XLOOKUP(G3050,dMateriaPrima!$A$2:$A$12,dMateriaPrima!$C$2:$C$12)</f>
        <v>299.89999999999998</v>
      </c>
      <c r="O3050" s="3">
        <f t="shared" si="235"/>
        <v>5098.2999999999993</v>
      </c>
      <c r="P3050" s="4">
        <f t="shared" si="236"/>
        <v>1019.6599999999999</v>
      </c>
      <c r="Q3050" s="3">
        <f t="shared" si="237"/>
        <v>4078.6399999999994</v>
      </c>
      <c r="R3050" t="str">
        <f t="shared" si="238"/>
        <v>No prazo</v>
      </c>
      <c r="S3050" s="5">
        <f t="shared" si="239"/>
        <v>0</v>
      </c>
    </row>
    <row r="3051" spans="1:19" x14ac:dyDescent="0.25">
      <c r="A3051">
        <v>3050</v>
      </c>
      <c r="B3051" s="1">
        <v>43883</v>
      </c>
      <c r="C3051" s="1">
        <v>43891</v>
      </c>
      <c r="D3051" s="1">
        <v>43892</v>
      </c>
      <c r="E3051" s="1">
        <v>43892</v>
      </c>
      <c r="F3051">
        <v>4</v>
      </c>
      <c r="G3051">
        <v>9</v>
      </c>
      <c r="H3051">
        <v>32</v>
      </c>
      <c r="I3051" s="6">
        <v>0</v>
      </c>
      <c r="J3051">
        <v>3</v>
      </c>
      <c r="K3051" t="str">
        <f>_xlfn.XLOOKUP(fCompras!F3051,dComprador!$A$2:$A$7,dComprador!$B$2:$B$7)</f>
        <v>Lira</v>
      </c>
      <c r="L3051" t="str">
        <f>_xlfn.XLOOKUP(J3051,dFornecedor!$A$2:$A$6,dFornecedor!$B$2:$B$6)</f>
        <v>StepUp</v>
      </c>
      <c r="M3051" t="str">
        <f>_xlfn.XLOOKUP(G3051,dMateriaPrima!$A$2:$A$12,dMateriaPrima!$B$2:$B$12)</f>
        <v>Couro</v>
      </c>
      <c r="N3051" s="2">
        <f>_xlfn.XLOOKUP(G3051,dMateriaPrima!$A$2:$A$12,dMateriaPrima!$C$2:$C$12)</f>
        <v>4.4000000000000004</v>
      </c>
      <c r="O3051" s="3">
        <f t="shared" si="235"/>
        <v>140.80000000000001</v>
      </c>
      <c r="P3051" s="4">
        <f t="shared" si="236"/>
        <v>0</v>
      </c>
      <c r="Q3051" s="3">
        <f t="shared" si="237"/>
        <v>140.80000000000001</v>
      </c>
      <c r="R3051" t="str">
        <f t="shared" si="238"/>
        <v>No prazo</v>
      </c>
      <c r="S3051" s="5">
        <f t="shared" si="239"/>
        <v>0</v>
      </c>
    </row>
    <row r="3052" spans="1:19" x14ac:dyDescent="0.25">
      <c r="A3052">
        <v>3051</v>
      </c>
      <c r="B3052" s="1">
        <v>43883</v>
      </c>
      <c r="C3052" s="1">
        <v>43893</v>
      </c>
      <c r="D3052" s="1">
        <v>43896</v>
      </c>
      <c r="E3052" s="1">
        <v>43897</v>
      </c>
      <c r="F3052">
        <v>4</v>
      </c>
      <c r="G3052">
        <v>2</v>
      </c>
      <c r="H3052">
        <v>104</v>
      </c>
      <c r="I3052" s="6">
        <v>0</v>
      </c>
      <c r="J3052">
        <v>3</v>
      </c>
      <c r="K3052" t="str">
        <f>_xlfn.XLOOKUP(fCompras!F3052,dComprador!$A$2:$A$7,dComprador!$B$2:$B$7)</f>
        <v>Lira</v>
      </c>
      <c r="L3052" t="str">
        <f>_xlfn.XLOOKUP(J3052,dFornecedor!$A$2:$A$6,dFornecedor!$B$2:$B$6)</f>
        <v>StepUp</v>
      </c>
      <c r="M3052" t="str">
        <f>_xlfn.XLOOKUP(G3052,dMateriaPrima!$A$2:$A$12,dMateriaPrima!$B$2:$B$12)</f>
        <v>Chapa Metal</v>
      </c>
      <c r="N3052" s="2">
        <f>_xlfn.XLOOKUP(G3052,dMateriaPrima!$A$2:$A$12,dMateriaPrima!$C$2:$C$12)</f>
        <v>299.89999999999998</v>
      </c>
      <c r="O3052" s="3">
        <f t="shared" si="235"/>
        <v>31189.599999999999</v>
      </c>
      <c r="P3052" s="4">
        <f t="shared" si="236"/>
        <v>0</v>
      </c>
      <c r="Q3052" s="3">
        <f t="shared" si="237"/>
        <v>31189.599999999999</v>
      </c>
      <c r="R3052" t="str">
        <f t="shared" si="238"/>
        <v>Em atraso</v>
      </c>
      <c r="S3052" s="5">
        <f t="shared" si="239"/>
        <v>1</v>
      </c>
    </row>
    <row r="3053" spans="1:19" x14ac:dyDescent="0.25">
      <c r="A3053">
        <v>3052</v>
      </c>
      <c r="B3053" s="1">
        <v>43883</v>
      </c>
      <c r="C3053" s="1">
        <v>43884</v>
      </c>
      <c r="D3053" s="1">
        <v>43891</v>
      </c>
      <c r="E3053" s="1">
        <v>43894</v>
      </c>
      <c r="F3053">
        <v>4</v>
      </c>
      <c r="G3053">
        <v>11</v>
      </c>
      <c r="H3053">
        <v>18</v>
      </c>
      <c r="I3053" s="6">
        <v>0</v>
      </c>
      <c r="J3053">
        <v>3</v>
      </c>
      <c r="K3053" t="str">
        <f>_xlfn.XLOOKUP(fCompras!F3053,dComprador!$A$2:$A$7,dComprador!$B$2:$B$7)</f>
        <v>Lira</v>
      </c>
      <c r="L3053" t="str">
        <f>_xlfn.XLOOKUP(J3053,dFornecedor!$A$2:$A$6,dFornecedor!$B$2:$B$6)</f>
        <v>StepUp</v>
      </c>
      <c r="M3053" t="str">
        <f>_xlfn.XLOOKUP(G3053,dMateriaPrima!$A$2:$A$12,dMateriaPrima!$B$2:$B$12)</f>
        <v>Papel</v>
      </c>
      <c r="N3053" s="2">
        <f>_xlfn.XLOOKUP(G3053,dMateriaPrima!$A$2:$A$12,dMateriaPrima!$C$2:$C$12)</f>
        <v>9</v>
      </c>
      <c r="O3053" s="3">
        <f t="shared" si="235"/>
        <v>162</v>
      </c>
      <c r="P3053" s="4">
        <f t="shared" si="236"/>
        <v>0</v>
      </c>
      <c r="Q3053" s="3">
        <f t="shared" si="237"/>
        <v>162</v>
      </c>
      <c r="R3053" t="str">
        <f t="shared" si="238"/>
        <v>Em atraso</v>
      </c>
      <c r="S3053" s="5">
        <f t="shared" si="239"/>
        <v>3</v>
      </c>
    </row>
    <row r="3054" spans="1:19" x14ac:dyDescent="0.25">
      <c r="A3054">
        <v>3053</v>
      </c>
      <c r="B3054" s="1">
        <v>43883</v>
      </c>
      <c r="C3054" s="1">
        <v>43888</v>
      </c>
      <c r="D3054" s="1">
        <v>43889</v>
      </c>
      <c r="E3054" s="1">
        <v>43892</v>
      </c>
      <c r="F3054">
        <v>4</v>
      </c>
      <c r="G3054">
        <v>11</v>
      </c>
      <c r="H3054">
        <v>39</v>
      </c>
      <c r="I3054" s="6">
        <v>0.13</v>
      </c>
      <c r="J3054">
        <v>2</v>
      </c>
      <c r="K3054" t="str">
        <f>_xlfn.XLOOKUP(fCompras!F3054,dComprador!$A$2:$A$7,dComprador!$B$2:$B$7)</f>
        <v>Lira</v>
      </c>
      <c r="L3054" t="str">
        <f>_xlfn.XLOOKUP(J3054,dFornecedor!$A$2:$A$6,dFornecedor!$B$2:$B$6)</f>
        <v>Minerva</v>
      </c>
      <c r="M3054" t="str">
        <f>_xlfn.XLOOKUP(G3054,dMateriaPrima!$A$2:$A$12,dMateriaPrima!$B$2:$B$12)</f>
        <v>Papel</v>
      </c>
      <c r="N3054" s="2">
        <f>_xlfn.XLOOKUP(G3054,dMateriaPrima!$A$2:$A$12,dMateriaPrima!$C$2:$C$12)</f>
        <v>9</v>
      </c>
      <c r="O3054" s="3">
        <f t="shared" si="235"/>
        <v>351</v>
      </c>
      <c r="P3054" s="4">
        <f t="shared" si="236"/>
        <v>45.63</v>
      </c>
      <c r="Q3054" s="3">
        <f t="shared" si="237"/>
        <v>305.37</v>
      </c>
      <c r="R3054" t="str">
        <f t="shared" si="238"/>
        <v>Em atraso</v>
      </c>
      <c r="S3054" s="5">
        <f t="shared" si="239"/>
        <v>3</v>
      </c>
    </row>
    <row r="3055" spans="1:19" x14ac:dyDescent="0.25">
      <c r="A3055">
        <v>3054</v>
      </c>
      <c r="B3055" s="1">
        <v>43883</v>
      </c>
      <c r="C3055" s="1">
        <v>43892</v>
      </c>
      <c r="D3055" s="1">
        <v>43900</v>
      </c>
      <c r="E3055" s="1">
        <v>43901</v>
      </c>
      <c r="F3055">
        <v>1</v>
      </c>
      <c r="G3055">
        <v>11</v>
      </c>
      <c r="H3055">
        <v>299</v>
      </c>
      <c r="I3055" s="6">
        <v>0</v>
      </c>
      <c r="J3055">
        <v>3</v>
      </c>
      <c r="K3055" t="str">
        <f>_xlfn.XLOOKUP(fCompras!F3055,dComprador!$A$2:$A$7,dComprador!$B$2:$B$7)</f>
        <v>Alon</v>
      </c>
      <c r="L3055" t="str">
        <f>_xlfn.XLOOKUP(J3055,dFornecedor!$A$2:$A$6,dFornecedor!$B$2:$B$6)</f>
        <v>StepUp</v>
      </c>
      <c r="M3055" t="str">
        <f>_xlfn.XLOOKUP(G3055,dMateriaPrima!$A$2:$A$12,dMateriaPrima!$B$2:$B$12)</f>
        <v>Papel</v>
      </c>
      <c r="N3055" s="2">
        <f>_xlfn.XLOOKUP(G3055,dMateriaPrima!$A$2:$A$12,dMateriaPrima!$C$2:$C$12)</f>
        <v>9</v>
      </c>
      <c r="O3055" s="3">
        <f t="shared" si="235"/>
        <v>2691</v>
      </c>
      <c r="P3055" s="4">
        <f t="shared" si="236"/>
        <v>0</v>
      </c>
      <c r="Q3055" s="3">
        <f t="shared" si="237"/>
        <v>2691</v>
      </c>
      <c r="R3055" t="str">
        <f t="shared" si="238"/>
        <v>Em atraso</v>
      </c>
      <c r="S3055" s="5">
        <f t="shared" si="239"/>
        <v>1</v>
      </c>
    </row>
    <row r="3056" spans="1:19" x14ac:dyDescent="0.25">
      <c r="A3056">
        <v>3055</v>
      </c>
      <c r="B3056" s="1">
        <v>43883</v>
      </c>
      <c r="C3056" s="1">
        <v>43883</v>
      </c>
      <c r="D3056" s="1">
        <v>43903</v>
      </c>
      <c r="E3056" s="1">
        <v>43903</v>
      </c>
      <c r="F3056">
        <v>1</v>
      </c>
      <c r="G3056">
        <v>9</v>
      </c>
      <c r="H3056">
        <v>297</v>
      </c>
      <c r="I3056" s="6">
        <v>0</v>
      </c>
      <c r="J3056">
        <v>2</v>
      </c>
      <c r="K3056" t="str">
        <f>_xlfn.XLOOKUP(fCompras!F3056,dComprador!$A$2:$A$7,dComprador!$B$2:$B$7)</f>
        <v>Alon</v>
      </c>
      <c r="L3056" t="str">
        <f>_xlfn.XLOOKUP(J3056,dFornecedor!$A$2:$A$6,dFornecedor!$B$2:$B$6)</f>
        <v>Minerva</v>
      </c>
      <c r="M3056" t="str">
        <f>_xlfn.XLOOKUP(G3056,dMateriaPrima!$A$2:$A$12,dMateriaPrima!$B$2:$B$12)</f>
        <v>Couro</v>
      </c>
      <c r="N3056" s="2">
        <f>_xlfn.XLOOKUP(G3056,dMateriaPrima!$A$2:$A$12,dMateriaPrima!$C$2:$C$12)</f>
        <v>4.4000000000000004</v>
      </c>
      <c r="O3056" s="3">
        <f t="shared" si="235"/>
        <v>1306.8000000000002</v>
      </c>
      <c r="P3056" s="4">
        <f t="shared" si="236"/>
        <v>0</v>
      </c>
      <c r="Q3056" s="3">
        <f t="shared" si="237"/>
        <v>1306.8000000000002</v>
      </c>
      <c r="R3056" t="str">
        <f t="shared" si="238"/>
        <v>No prazo</v>
      </c>
      <c r="S3056" s="5">
        <f t="shared" si="239"/>
        <v>0</v>
      </c>
    </row>
    <row r="3057" spans="1:19" x14ac:dyDescent="0.25">
      <c r="A3057">
        <v>3056</v>
      </c>
      <c r="B3057" s="1">
        <v>43883</v>
      </c>
      <c r="C3057" s="1">
        <v>43883</v>
      </c>
      <c r="D3057" s="1">
        <v>43913</v>
      </c>
      <c r="E3057" s="1">
        <v>43917</v>
      </c>
      <c r="F3057">
        <v>1</v>
      </c>
      <c r="G3057">
        <v>7</v>
      </c>
      <c r="H3057">
        <v>77</v>
      </c>
      <c r="I3057" s="6">
        <v>0</v>
      </c>
      <c r="J3057">
        <v>2</v>
      </c>
      <c r="K3057" t="str">
        <f>_xlfn.XLOOKUP(fCompras!F3057,dComprador!$A$2:$A$7,dComprador!$B$2:$B$7)</f>
        <v>Alon</v>
      </c>
      <c r="L3057" t="str">
        <f>_xlfn.XLOOKUP(J3057,dFornecedor!$A$2:$A$6,dFornecedor!$B$2:$B$6)</f>
        <v>Minerva</v>
      </c>
      <c r="M3057" t="str">
        <f>_xlfn.XLOOKUP(G3057,dMateriaPrima!$A$2:$A$12,dMateriaPrima!$B$2:$B$12)</f>
        <v>Poliéster</v>
      </c>
      <c r="N3057" s="2">
        <f>_xlfn.XLOOKUP(G3057,dMateriaPrima!$A$2:$A$12,dMateriaPrima!$C$2:$C$12)</f>
        <v>8</v>
      </c>
      <c r="O3057" s="3">
        <f t="shared" si="235"/>
        <v>616</v>
      </c>
      <c r="P3057" s="4">
        <f t="shared" si="236"/>
        <v>0</v>
      </c>
      <c r="Q3057" s="3">
        <f t="shared" si="237"/>
        <v>616</v>
      </c>
      <c r="R3057" t="str">
        <f t="shared" si="238"/>
        <v>Em atraso</v>
      </c>
      <c r="S3057" s="5">
        <f t="shared" si="239"/>
        <v>4</v>
      </c>
    </row>
    <row r="3058" spans="1:19" x14ac:dyDescent="0.25">
      <c r="A3058">
        <v>3057</v>
      </c>
      <c r="B3058" s="1">
        <v>43883</v>
      </c>
      <c r="C3058" s="1">
        <v>43892</v>
      </c>
      <c r="D3058" s="1">
        <v>43915</v>
      </c>
      <c r="E3058" s="1">
        <v>43918</v>
      </c>
      <c r="F3058">
        <v>1</v>
      </c>
      <c r="G3058">
        <v>5</v>
      </c>
      <c r="H3058">
        <v>55</v>
      </c>
      <c r="I3058" s="6">
        <v>0</v>
      </c>
      <c r="J3058">
        <v>2</v>
      </c>
      <c r="K3058" t="str">
        <f>_xlfn.XLOOKUP(fCompras!F3058,dComprador!$A$2:$A$7,dComprador!$B$2:$B$7)</f>
        <v>Alon</v>
      </c>
      <c r="L3058" t="str">
        <f>_xlfn.XLOOKUP(J3058,dFornecedor!$A$2:$A$6,dFornecedor!$B$2:$B$6)</f>
        <v>Minerva</v>
      </c>
      <c r="M3058" t="str">
        <f>_xlfn.XLOOKUP(G3058,dMateriaPrima!$A$2:$A$12,dMateriaPrima!$B$2:$B$12)</f>
        <v>Areia</v>
      </c>
      <c r="N3058" s="2">
        <f>_xlfn.XLOOKUP(G3058,dMateriaPrima!$A$2:$A$12,dMateriaPrima!$C$2:$C$12)</f>
        <v>3.59</v>
      </c>
      <c r="O3058" s="3">
        <f t="shared" si="235"/>
        <v>197.45</v>
      </c>
      <c r="P3058" s="4">
        <f t="shared" si="236"/>
        <v>0</v>
      </c>
      <c r="Q3058" s="3">
        <f t="shared" si="237"/>
        <v>197.45</v>
      </c>
      <c r="R3058" t="str">
        <f t="shared" si="238"/>
        <v>Em atraso</v>
      </c>
      <c r="S3058" s="5">
        <f t="shared" si="239"/>
        <v>3</v>
      </c>
    </row>
    <row r="3059" spans="1:19" x14ac:dyDescent="0.25">
      <c r="A3059">
        <v>3058</v>
      </c>
      <c r="B3059" s="1">
        <v>43883</v>
      </c>
      <c r="C3059" s="1">
        <v>43889</v>
      </c>
      <c r="D3059" s="1">
        <v>43900</v>
      </c>
      <c r="E3059" s="1">
        <v>43905</v>
      </c>
      <c r="F3059">
        <v>1</v>
      </c>
      <c r="G3059">
        <v>8</v>
      </c>
      <c r="H3059">
        <v>277</v>
      </c>
      <c r="I3059" s="6">
        <v>0</v>
      </c>
      <c r="J3059">
        <v>5</v>
      </c>
      <c r="K3059" t="str">
        <f>_xlfn.XLOOKUP(fCompras!F3059,dComprador!$A$2:$A$7,dComprador!$B$2:$B$7)</f>
        <v>Alon</v>
      </c>
      <c r="L3059" t="str">
        <f>_xlfn.XLOOKUP(J3059,dFornecedor!$A$2:$A$6,dFornecedor!$B$2:$B$6)</f>
        <v>Atlas</v>
      </c>
      <c r="M3059" t="str">
        <f>_xlfn.XLOOKUP(G3059,dMateriaPrima!$A$2:$A$12,dMateriaPrima!$B$2:$B$12)</f>
        <v>Cimento</v>
      </c>
      <c r="N3059" s="2">
        <f>_xlfn.XLOOKUP(G3059,dMateriaPrima!$A$2:$A$12,dMateriaPrima!$C$2:$C$12)</f>
        <v>23</v>
      </c>
      <c r="O3059" s="3">
        <f t="shared" si="235"/>
        <v>6371</v>
      </c>
      <c r="P3059" s="4">
        <f t="shared" si="236"/>
        <v>0</v>
      </c>
      <c r="Q3059" s="3">
        <f t="shared" si="237"/>
        <v>6371</v>
      </c>
      <c r="R3059" t="str">
        <f t="shared" si="238"/>
        <v>Em atraso</v>
      </c>
      <c r="S3059" s="5">
        <f t="shared" si="239"/>
        <v>5</v>
      </c>
    </row>
    <row r="3060" spans="1:19" x14ac:dyDescent="0.25">
      <c r="A3060">
        <v>3059</v>
      </c>
      <c r="B3060" s="1">
        <v>43883</v>
      </c>
      <c r="C3060" s="1">
        <v>43892</v>
      </c>
      <c r="D3060" s="1">
        <v>43905</v>
      </c>
      <c r="E3060" s="1">
        <v>43908</v>
      </c>
      <c r="F3060">
        <v>1</v>
      </c>
      <c r="G3060">
        <v>7</v>
      </c>
      <c r="H3060">
        <v>207</v>
      </c>
      <c r="I3060" s="6">
        <v>0</v>
      </c>
      <c r="J3060">
        <v>3</v>
      </c>
      <c r="K3060" t="str">
        <f>_xlfn.XLOOKUP(fCompras!F3060,dComprador!$A$2:$A$7,dComprador!$B$2:$B$7)</f>
        <v>Alon</v>
      </c>
      <c r="L3060" t="str">
        <f>_xlfn.XLOOKUP(J3060,dFornecedor!$A$2:$A$6,dFornecedor!$B$2:$B$6)</f>
        <v>StepUp</v>
      </c>
      <c r="M3060" t="str">
        <f>_xlfn.XLOOKUP(G3060,dMateriaPrima!$A$2:$A$12,dMateriaPrima!$B$2:$B$12)</f>
        <v>Poliéster</v>
      </c>
      <c r="N3060" s="2">
        <f>_xlfn.XLOOKUP(G3060,dMateriaPrima!$A$2:$A$12,dMateriaPrima!$C$2:$C$12)</f>
        <v>8</v>
      </c>
      <c r="O3060" s="3">
        <f t="shared" si="235"/>
        <v>1656</v>
      </c>
      <c r="P3060" s="4">
        <f t="shared" si="236"/>
        <v>0</v>
      </c>
      <c r="Q3060" s="3">
        <f t="shared" si="237"/>
        <v>1656</v>
      </c>
      <c r="R3060" t="str">
        <f t="shared" si="238"/>
        <v>Em atraso</v>
      </c>
      <c r="S3060" s="5">
        <f t="shared" si="239"/>
        <v>3</v>
      </c>
    </row>
    <row r="3061" spans="1:19" x14ac:dyDescent="0.25">
      <c r="A3061">
        <v>3060</v>
      </c>
      <c r="B3061" s="1">
        <v>43884</v>
      </c>
      <c r="C3061" s="1">
        <v>43893</v>
      </c>
      <c r="D3061" s="1">
        <v>43895</v>
      </c>
      <c r="E3061" s="1">
        <v>43897</v>
      </c>
      <c r="F3061">
        <v>4</v>
      </c>
      <c r="G3061">
        <v>9</v>
      </c>
      <c r="H3061">
        <v>331</v>
      </c>
      <c r="I3061" s="6">
        <v>0</v>
      </c>
      <c r="J3061">
        <v>2</v>
      </c>
      <c r="K3061" t="str">
        <f>_xlfn.XLOOKUP(fCompras!F3061,dComprador!$A$2:$A$7,dComprador!$B$2:$B$7)</f>
        <v>Lira</v>
      </c>
      <c r="L3061" t="str">
        <f>_xlfn.XLOOKUP(J3061,dFornecedor!$A$2:$A$6,dFornecedor!$B$2:$B$6)</f>
        <v>Minerva</v>
      </c>
      <c r="M3061" t="str">
        <f>_xlfn.XLOOKUP(G3061,dMateriaPrima!$A$2:$A$12,dMateriaPrima!$B$2:$B$12)</f>
        <v>Couro</v>
      </c>
      <c r="N3061" s="2">
        <f>_xlfn.XLOOKUP(G3061,dMateriaPrima!$A$2:$A$12,dMateriaPrima!$C$2:$C$12)</f>
        <v>4.4000000000000004</v>
      </c>
      <c r="O3061" s="3">
        <f t="shared" si="235"/>
        <v>1456.4</v>
      </c>
      <c r="P3061" s="4">
        <f t="shared" si="236"/>
        <v>0</v>
      </c>
      <c r="Q3061" s="3">
        <f t="shared" si="237"/>
        <v>1456.4</v>
      </c>
      <c r="R3061" t="str">
        <f t="shared" si="238"/>
        <v>Em atraso</v>
      </c>
      <c r="S3061" s="5">
        <f t="shared" si="239"/>
        <v>2</v>
      </c>
    </row>
    <row r="3062" spans="1:19" x14ac:dyDescent="0.25">
      <c r="A3062">
        <v>3061</v>
      </c>
      <c r="B3062" s="1">
        <v>43884</v>
      </c>
      <c r="C3062" s="1">
        <v>43892</v>
      </c>
      <c r="D3062" s="1">
        <v>43898</v>
      </c>
      <c r="E3062" s="1">
        <v>43900</v>
      </c>
      <c r="F3062">
        <v>1</v>
      </c>
      <c r="G3062">
        <v>6</v>
      </c>
      <c r="H3062">
        <v>21</v>
      </c>
      <c r="I3062" s="6">
        <v>0</v>
      </c>
      <c r="J3062">
        <v>2</v>
      </c>
      <c r="K3062" t="str">
        <f>_xlfn.XLOOKUP(fCompras!F3062,dComprador!$A$2:$A$7,dComprador!$B$2:$B$7)</f>
        <v>Alon</v>
      </c>
      <c r="L3062" t="str">
        <f>_xlfn.XLOOKUP(J3062,dFornecedor!$A$2:$A$6,dFornecedor!$B$2:$B$6)</f>
        <v>Minerva</v>
      </c>
      <c r="M3062" t="str">
        <f>_xlfn.XLOOKUP(G3062,dMateriaPrima!$A$2:$A$12,dMateriaPrima!$B$2:$B$12)</f>
        <v>Fio Algodão</v>
      </c>
      <c r="N3062" s="2">
        <f>_xlfn.XLOOKUP(G3062,dMateriaPrima!$A$2:$A$12,dMateriaPrima!$C$2:$C$12)</f>
        <v>55.9</v>
      </c>
      <c r="O3062" s="3">
        <f t="shared" si="235"/>
        <v>1173.8999999999999</v>
      </c>
      <c r="P3062" s="4">
        <f t="shared" si="236"/>
        <v>0</v>
      </c>
      <c r="Q3062" s="3">
        <f t="shared" si="237"/>
        <v>1173.8999999999999</v>
      </c>
      <c r="R3062" t="str">
        <f t="shared" si="238"/>
        <v>Em atraso</v>
      </c>
      <c r="S3062" s="5">
        <f t="shared" si="239"/>
        <v>2</v>
      </c>
    </row>
    <row r="3063" spans="1:19" x14ac:dyDescent="0.25">
      <c r="A3063">
        <v>3062</v>
      </c>
      <c r="B3063" s="1">
        <v>43884</v>
      </c>
      <c r="C3063" s="1">
        <v>43888</v>
      </c>
      <c r="D3063" s="1">
        <v>43905</v>
      </c>
      <c r="E3063" s="1">
        <v>43905</v>
      </c>
      <c r="F3063">
        <v>1</v>
      </c>
      <c r="G3063">
        <v>10</v>
      </c>
      <c r="H3063">
        <v>354</v>
      </c>
      <c r="I3063" s="6">
        <v>0</v>
      </c>
      <c r="J3063">
        <v>3</v>
      </c>
      <c r="K3063" t="str">
        <f>_xlfn.XLOOKUP(fCompras!F3063,dComprador!$A$2:$A$7,dComprador!$B$2:$B$7)</f>
        <v>Alon</v>
      </c>
      <c r="L3063" t="str">
        <f>_xlfn.XLOOKUP(J3063,dFornecedor!$A$2:$A$6,dFornecedor!$B$2:$B$6)</f>
        <v>StepUp</v>
      </c>
      <c r="M3063" t="str">
        <f>_xlfn.XLOOKUP(G3063,dMateriaPrima!$A$2:$A$12,dMateriaPrima!$B$2:$B$12)</f>
        <v>Pedra Britada</v>
      </c>
      <c r="N3063" s="2">
        <f>_xlfn.XLOOKUP(G3063,dMateriaPrima!$A$2:$A$12,dMateriaPrima!$C$2:$C$12)</f>
        <v>56</v>
      </c>
      <c r="O3063" s="3">
        <f t="shared" si="235"/>
        <v>19824</v>
      </c>
      <c r="P3063" s="4">
        <f t="shared" si="236"/>
        <v>0</v>
      </c>
      <c r="Q3063" s="3">
        <f t="shared" si="237"/>
        <v>19824</v>
      </c>
      <c r="R3063" t="str">
        <f t="shared" si="238"/>
        <v>No prazo</v>
      </c>
      <c r="S3063" s="5">
        <f t="shared" si="239"/>
        <v>0</v>
      </c>
    </row>
    <row r="3064" spans="1:19" x14ac:dyDescent="0.25">
      <c r="A3064">
        <v>3063</v>
      </c>
      <c r="B3064" s="1">
        <v>43884</v>
      </c>
      <c r="C3064" s="1">
        <v>43886</v>
      </c>
      <c r="D3064" s="1">
        <v>43897</v>
      </c>
      <c r="E3064" s="1">
        <v>43898</v>
      </c>
      <c r="F3064">
        <v>2</v>
      </c>
      <c r="G3064">
        <v>11</v>
      </c>
      <c r="H3064">
        <v>505</v>
      </c>
      <c r="I3064" s="6">
        <v>0</v>
      </c>
      <c r="J3064">
        <v>2</v>
      </c>
      <c r="K3064" t="str">
        <f>_xlfn.XLOOKUP(fCompras!F3064,dComprador!$A$2:$A$7,dComprador!$B$2:$B$7)</f>
        <v>João</v>
      </c>
      <c r="L3064" t="str">
        <f>_xlfn.XLOOKUP(J3064,dFornecedor!$A$2:$A$6,dFornecedor!$B$2:$B$6)</f>
        <v>Minerva</v>
      </c>
      <c r="M3064" t="str">
        <f>_xlfn.XLOOKUP(G3064,dMateriaPrima!$A$2:$A$12,dMateriaPrima!$B$2:$B$12)</f>
        <v>Papel</v>
      </c>
      <c r="N3064" s="2">
        <f>_xlfn.XLOOKUP(G3064,dMateriaPrima!$A$2:$A$12,dMateriaPrima!$C$2:$C$12)</f>
        <v>9</v>
      </c>
      <c r="O3064" s="3">
        <f t="shared" si="235"/>
        <v>4545</v>
      </c>
      <c r="P3064" s="4">
        <f t="shared" si="236"/>
        <v>0</v>
      </c>
      <c r="Q3064" s="3">
        <f t="shared" si="237"/>
        <v>4545</v>
      </c>
      <c r="R3064" t="str">
        <f t="shared" si="238"/>
        <v>Em atraso</v>
      </c>
      <c r="S3064" s="5">
        <f t="shared" si="239"/>
        <v>1</v>
      </c>
    </row>
    <row r="3065" spans="1:19" x14ac:dyDescent="0.25">
      <c r="A3065">
        <v>3064</v>
      </c>
      <c r="B3065" s="1">
        <v>43884</v>
      </c>
      <c r="C3065" s="1">
        <v>43885</v>
      </c>
      <c r="D3065" s="1">
        <v>43903</v>
      </c>
      <c r="E3065" s="1">
        <v>43904</v>
      </c>
      <c r="F3065">
        <v>1</v>
      </c>
      <c r="G3065">
        <v>9</v>
      </c>
      <c r="H3065">
        <v>78</v>
      </c>
      <c r="I3065" s="6">
        <v>0</v>
      </c>
      <c r="J3065">
        <v>3</v>
      </c>
      <c r="K3065" t="str">
        <f>_xlfn.XLOOKUP(fCompras!F3065,dComprador!$A$2:$A$7,dComprador!$B$2:$B$7)</f>
        <v>Alon</v>
      </c>
      <c r="L3065" t="str">
        <f>_xlfn.XLOOKUP(J3065,dFornecedor!$A$2:$A$6,dFornecedor!$B$2:$B$6)</f>
        <v>StepUp</v>
      </c>
      <c r="M3065" t="str">
        <f>_xlfn.XLOOKUP(G3065,dMateriaPrima!$A$2:$A$12,dMateriaPrima!$B$2:$B$12)</f>
        <v>Couro</v>
      </c>
      <c r="N3065" s="2">
        <f>_xlfn.XLOOKUP(G3065,dMateriaPrima!$A$2:$A$12,dMateriaPrima!$C$2:$C$12)</f>
        <v>4.4000000000000004</v>
      </c>
      <c r="O3065" s="3">
        <f t="shared" si="235"/>
        <v>343.20000000000005</v>
      </c>
      <c r="P3065" s="4">
        <f t="shared" si="236"/>
        <v>0</v>
      </c>
      <c r="Q3065" s="3">
        <f t="shared" si="237"/>
        <v>343.20000000000005</v>
      </c>
      <c r="R3065" t="str">
        <f t="shared" si="238"/>
        <v>Em atraso</v>
      </c>
      <c r="S3065" s="5">
        <f t="shared" si="239"/>
        <v>1</v>
      </c>
    </row>
    <row r="3066" spans="1:19" x14ac:dyDescent="0.25">
      <c r="A3066">
        <v>3065</v>
      </c>
      <c r="B3066" s="1">
        <v>43884</v>
      </c>
      <c r="C3066" s="1">
        <v>43892</v>
      </c>
      <c r="D3066" s="1">
        <v>43910</v>
      </c>
      <c r="E3066" s="1">
        <v>43912</v>
      </c>
      <c r="F3066">
        <v>1</v>
      </c>
      <c r="G3066">
        <v>6</v>
      </c>
      <c r="H3066">
        <v>29</v>
      </c>
      <c r="I3066" s="6">
        <v>0</v>
      </c>
      <c r="J3066">
        <v>2</v>
      </c>
      <c r="K3066" t="str">
        <f>_xlfn.XLOOKUP(fCompras!F3066,dComprador!$A$2:$A$7,dComprador!$B$2:$B$7)</f>
        <v>Alon</v>
      </c>
      <c r="L3066" t="str">
        <f>_xlfn.XLOOKUP(J3066,dFornecedor!$A$2:$A$6,dFornecedor!$B$2:$B$6)</f>
        <v>Minerva</v>
      </c>
      <c r="M3066" t="str">
        <f>_xlfn.XLOOKUP(G3066,dMateriaPrima!$A$2:$A$12,dMateriaPrima!$B$2:$B$12)</f>
        <v>Fio Algodão</v>
      </c>
      <c r="N3066" s="2">
        <f>_xlfn.XLOOKUP(G3066,dMateriaPrima!$A$2:$A$12,dMateriaPrima!$C$2:$C$12)</f>
        <v>55.9</v>
      </c>
      <c r="O3066" s="3">
        <f t="shared" si="235"/>
        <v>1621.1</v>
      </c>
      <c r="P3066" s="4">
        <f t="shared" si="236"/>
        <v>0</v>
      </c>
      <c r="Q3066" s="3">
        <f t="shared" si="237"/>
        <v>1621.1</v>
      </c>
      <c r="R3066" t="str">
        <f t="shared" si="238"/>
        <v>Em atraso</v>
      </c>
      <c r="S3066" s="5">
        <f t="shared" si="239"/>
        <v>2</v>
      </c>
    </row>
    <row r="3067" spans="1:19" x14ac:dyDescent="0.25">
      <c r="A3067">
        <v>3066</v>
      </c>
      <c r="B3067" s="1">
        <v>43885</v>
      </c>
      <c r="C3067" s="1">
        <v>43893</v>
      </c>
      <c r="D3067" s="1">
        <v>43896</v>
      </c>
      <c r="E3067" s="1">
        <v>43900</v>
      </c>
      <c r="F3067">
        <v>4</v>
      </c>
      <c r="G3067">
        <v>11</v>
      </c>
      <c r="H3067">
        <v>506</v>
      </c>
      <c r="I3067" s="6">
        <v>0</v>
      </c>
      <c r="J3067">
        <v>2</v>
      </c>
      <c r="K3067" t="str">
        <f>_xlfn.XLOOKUP(fCompras!F3067,dComprador!$A$2:$A$7,dComprador!$B$2:$B$7)</f>
        <v>Lira</v>
      </c>
      <c r="L3067" t="str">
        <f>_xlfn.XLOOKUP(J3067,dFornecedor!$A$2:$A$6,dFornecedor!$B$2:$B$6)</f>
        <v>Minerva</v>
      </c>
      <c r="M3067" t="str">
        <f>_xlfn.XLOOKUP(G3067,dMateriaPrima!$A$2:$A$12,dMateriaPrima!$B$2:$B$12)</f>
        <v>Papel</v>
      </c>
      <c r="N3067" s="2">
        <f>_xlfn.XLOOKUP(G3067,dMateriaPrima!$A$2:$A$12,dMateriaPrima!$C$2:$C$12)</f>
        <v>9</v>
      </c>
      <c r="O3067" s="3">
        <f t="shared" si="235"/>
        <v>4554</v>
      </c>
      <c r="P3067" s="4">
        <f t="shared" si="236"/>
        <v>0</v>
      </c>
      <c r="Q3067" s="3">
        <f t="shared" si="237"/>
        <v>4554</v>
      </c>
      <c r="R3067" t="str">
        <f t="shared" si="238"/>
        <v>Em atraso</v>
      </c>
      <c r="S3067" s="5">
        <f t="shared" si="239"/>
        <v>4</v>
      </c>
    </row>
    <row r="3068" spans="1:19" x14ac:dyDescent="0.25">
      <c r="A3068">
        <v>3067</v>
      </c>
      <c r="B3068" s="1">
        <v>43885</v>
      </c>
      <c r="C3068" s="1">
        <v>43894</v>
      </c>
      <c r="D3068" s="1">
        <v>43895</v>
      </c>
      <c r="E3068" s="1">
        <v>43898</v>
      </c>
      <c r="F3068">
        <v>4</v>
      </c>
      <c r="G3068">
        <v>8</v>
      </c>
      <c r="H3068">
        <v>228</v>
      </c>
      <c r="I3068" s="6">
        <v>0</v>
      </c>
      <c r="J3068">
        <v>3</v>
      </c>
      <c r="K3068" t="str">
        <f>_xlfn.XLOOKUP(fCompras!F3068,dComprador!$A$2:$A$7,dComprador!$B$2:$B$7)</f>
        <v>Lira</v>
      </c>
      <c r="L3068" t="str">
        <f>_xlfn.XLOOKUP(J3068,dFornecedor!$A$2:$A$6,dFornecedor!$B$2:$B$6)</f>
        <v>StepUp</v>
      </c>
      <c r="M3068" t="str">
        <f>_xlfn.XLOOKUP(G3068,dMateriaPrima!$A$2:$A$12,dMateriaPrima!$B$2:$B$12)</f>
        <v>Cimento</v>
      </c>
      <c r="N3068" s="2">
        <f>_xlfn.XLOOKUP(G3068,dMateriaPrima!$A$2:$A$12,dMateriaPrima!$C$2:$C$12)</f>
        <v>23</v>
      </c>
      <c r="O3068" s="3">
        <f t="shared" si="235"/>
        <v>5244</v>
      </c>
      <c r="P3068" s="4">
        <f t="shared" si="236"/>
        <v>0</v>
      </c>
      <c r="Q3068" s="3">
        <f t="shared" si="237"/>
        <v>5244</v>
      </c>
      <c r="R3068" t="str">
        <f t="shared" si="238"/>
        <v>Em atraso</v>
      </c>
      <c r="S3068" s="5">
        <f t="shared" si="239"/>
        <v>3</v>
      </c>
    </row>
    <row r="3069" spans="1:19" x14ac:dyDescent="0.25">
      <c r="A3069">
        <v>3068</v>
      </c>
      <c r="B3069" s="1">
        <v>43885</v>
      </c>
      <c r="C3069" s="1">
        <v>43897</v>
      </c>
      <c r="D3069" s="1">
        <v>43897</v>
      </c>
      <c r="E3069" s="1">
        <v>43901</v>
      </c>
      <c r="F3069">
        <v>4</v>
      </c>
      <c r="G3069">
        <v>9</v>
      </c>
      <c r="H3069">
        <v>201</v>
      </c>
      <c r="I3069" s="6">
        <v>0</v>
      </c>
      <c r="J3069">
        <v>1</v>
      </c>
      <c r="K3069" t="str">
        <f>_xlfn.XLOOKUP(fCompras!F3069,dComprador!$A$2:$A$7,dComprador!$B$2:$B$7)</f>
        <v>Lira</v>
      </c>
      <c r="L3069" t="str">
        <f>_xlfn.XLOOKUP(J3069,dFornecedor!$A$2:$A$6,dFornecedor!$B$2:$B$6)</f>
        <v>NorthShore</v>
      </c>
      <c r="M3069" t="str">
        <f>_xlfn.XLOOKUP(G3069,dMateriaPrima!$A$2:$A$12,dMateriaPrima!$B$2:$B$12)</f>
        <v>Couro</v>
      </c>
      <c r="N3069" s="2">
        <f>_xlfn.XLOOKUP(G3069,dMateriaPrima!$A$2:$A$12,dMateriaPrima!$C$2:$C$12)</f>
        <v>4.4000000000000004</v>
      </c>
      <c r="O3069" s="3">
        <f t="shared" si="235"/>
        <v>884.40000000000009</v>
      </c>
      <c r="P3069" s="4">
        <f t="shared" si="236"/>
        <v>0</v>
      </c>
      <c r="Q3069" s="3">
        <f t="shared" si="237"/>
        <v>884.40000000000009</v>
      </c>
      <c r="R3069" t="str">
        <f t="shared" si="238"/>
        <v>Em atraso</v>
      </c>
      <c r="S3069" s="5">
        <f t="shared" si="239"/>
        <v>4</v>
      </c>
    </row>
    <row r="3070" spans="1:19" x14ac:dyDescent="0.25">
      <c r="A3070">
        <v>3069</v>
      </c>
      <c r="B3070" s="1">
        <v>43885</v>
      </c>
      <c r="C3070" s="1">
        <v>43885</v>
      </c>
      <c r="D3070" s="1">
        <v>43914</v>
      </c>
      <c r="E3070" s="1">
        <v>43916</v>
      </c>
      <c r="F3070">
        <v>1</v>
      </c>
      <c r="G3070">
        <v>8</v>
      </c>
      <c r="H3070">
        <v>457</v>
      </c>
      <c r="I3070" s="6">
        <v>0</v>
      </c>
      <c r="J3070">
        <v>2</v>
      </c>
      <c r="K3070" t="str">
        <f>_xlfn.XLOOKUP(fCompras!F3070,dComprador!$A$2:$A$7,dComprador!$B$2:$B$7)</f>
        <v>Alon</v>
      </c>
      <c r="L3070" t="str">
        <f>_xlfn.XLOOKUP(J3070,dFornecedor!$A$2:$A$6,dFornecedor!$B$2:$B$6)</f>
        <v>Minerva</v>
      </c>
      <c r="M3070" t="str">
        <f>_xlfn.XLOOKUP(G3070,dMateriaPrima!$A$2:$A$12,dMateriaPrima!$B$2:$B$12)</f>
        <v>Cimento</v>
      </c>
      <c r="N3070" s="2">
        <f>_xlfn.XLOOKUP(G3070,dMateriaPrima!$A$2:$A$12,dMateriaPrima!$C$2:$C$12)</f>
        <v>23</v>
      </c>
      <c r="O3070" s="3">
        <f t="shared" si="235"/>
        <v>10511</v>
      </c>
      <c r="P3070" s="4">
        <f t="shared" si="236"/>
        <v>0</v>
      </c>
      <c r="Q3070" s="3">
        <f t="shared" si="237"/>
        <v>10511</v>
      </c>
      <c r="R3070" t="str">
        <f t="shared" si="238"/>
        <v>Em atraso</v>
      </c>
      <c r="S3070" s="5">
        <f t="shared" si="239"/>
        <v>2</v>
      </c>
    </row>
    <row r="3071" spans="1:19" x14ac:dyDescent="0.25">
      <c r="A3071">
        <v>3070</v>
      </c>
      <c r="B3071" s="1">
        <v>43885</v>
      </c>
      <c r="C3071" s="1">
        <v>43893</v>
      </c>
      <c r="D3071" s="1">
        <v>43918</v>
      </c>
      <c r="E3071" s="1">
        <v>43918</v>
      </c>
      <c r="F3071">
        <v>1</v>
      </c>
      <c r="G3071">
        <v>5</v>
      </c>
      <c r="H3071">
        <v>331</v>
      </c>
      <c r="I3071" s="6">
        <v>0</v>
      </c>
      <c r="J3071">
        <v>2</v>
      </c>
      <c r="K3071" t="str">
        <f>_xlfn.XLOOKUP(fCompras!F3071,dComprador!$A$2:$A$7,dComprador!$B$2:$B$7)</f>
        <v>Alon</v>
      </c>
      <c r="L3071" t="str">
        <f>_xlfn.XLOOKUP(J3071,dFornecedor!$A$2:$A$6,dFornecedor!$B$2:$B$6)</f>
        <v>Minerva</v>
      </c>
      <c r="M3071" t="str">
        <f>_xlfn.XLOOKUP(G3071,dMateriaPrima!$A$2:$A$12,dMateriaPrima!$B$2:$B$12)</f>
        <v>Areia</v>
      </c>
      <c r="N3071" s="2">
        <f>_xlfn.XLOOKUP(G3071,dMateriaPrima!$A$2:$A$12,dMateriaPrima!$C$2:$C$12)</f>
        <v>3.59</v>
      </c>
      <c r="O3071" s="3">
        <f t="shared" si="235"/>
        <v>1188.29</v>
      </c>
      <c r="P3071" s="4">
        <f t="shared" si="236"/>
        <v>0</v>
      </c>
      <c r="Q3071" s="3">
        <f t="shared" si="237"/>
        <v>1188.29</v>
      </c>
      <c r="R3071" t="str">
        <f t="shared" si="238"/>
        <v>No prazo</v>
      </c>
      <c r="S3071" s="5">
        <f t="shared" si="239"/>
        <v>0</v>
      </c>
    </row>
    <row r="3072" spans="1:19" x14ac:dyDescent="0.25">
      <c r="A3072">
        <v>3071</v>
      </c>
      <c r="B3072" s="1">
        <v>43885</v>
      </c>
      <c r="C3072" s="1">
        <v>43885</v>
      </c>
      <c r="D3072" s="1">
        <v>43892</v>
      </c>
      <c r="E3072" s="1">
        <v>43894</v>
      </c>
      <c r="F3072">
        <v>4</v>
      </c>
      <c r="G3072">
        <v>6</v>
      </c>
      <c r="H3072">
        <v>236</v>
      </c>
      <c r="I3072" s="6">
        <v>0</v>
      </c>
      <c r="J3072">
        <v>5</v>
      </c>
      <c r="K3072" t="str">
        <f>_xlfn.XLOOKUP(fCompras!F3072,dComprador!$A$2:$A$7,dComprador!$B$2:$B$7)</f>
        <v>Lira</v>
      </c>
      <c r="L3072" t="str">
        <f>_xlfn.XLOOKUP(J3072,dFornecedor!$A$2:$A$6,dFornecedor!$B$2:$B$6)</f>
        <v>Atlas</v>
      </c>
      <c r="M3072" t="str">
        <f>_xlfn.XLOOKUP(G3072,dMateriaPrima!$A$2:$A$12,dMateriaPrima!$B$2:$B$12)</f>
        <v>Fio Algodão</v>
      </c>
      <c r="N3072" s="2">
        <f>_xlfn.XLOOKUP(G3072,dMateriaPrima!$A$2:$A$12,dMateriaPrima!$C$2:$C$12)</f>
        <v>55.9</v>
      </c>
      <c r="O3072" s="3">
        <f t="shared" si="235"/>
        <v>13192.4</v>
      </c>
      <c r="P3072" s="4">
        <f t="shared" si="236"/>
        <v>0</v>
      </c>
      <c r="Q3072" s="3">
        <f t="shared" si="237"/>
        <v>13192.4</v>
      </c>
      <c r="R3072" t="str">
        <f t="shared" si="238"/>
        <v>Em atraso</v>
      </c>
      <c r="S3072" s="5">
        <f t="shared" si="239"/>
        <v>2</v>
      </c>
    </row>
    <row r="3073" spans="1:19" x14ac:dyDescent="0.25">
      <c r="A3073">
        <v>3072</v>
      </c>
      <c r="B3073" s="1">
        <v>43885</v>
      </c>
      <c r="C3073" s="1">
        <v>43890</v>
      </c>
      <c r="D3073" s="1">
        <v>43896</v>
      </c>
      <c r="E3073" s="1">
        <v>43897</v>
      </c>
      <c r="F3073">
        <v>4</v>
      </c>
      <c r="G3073">
        <v>10</v>
      </c>
      <c r="H3073">
        <v>27</v>
      </c>
      <c r="I3073" s="6">
        <v>0</v>
      </c>
      <c r="J3073">
        <v>5</v>
      </c>
      <c r="K3073" t="str">
        <f>_xlfn.XLOOKUP(fCompras!F3073,dComprador!$A$2:$A$7,dComprador!$B$2:$B$7)</f>
        <v>Lira</v>
      </c>
      <c r="L3073" t="str">
        <f>_xlfn.XLOOKUP(J3073,dFornecedor!$A$2:$A$6,dFornecedor!$B$2:$B$6)</f>
        <v>Atlas</v>
      </c>
      <c r="M3073" t="str">
        <f>_xlfn.XLOOKUP(G3073,dMateriaPrima!$A$2:$A$12,dMateriaPrima!$B$2:$B$12)</f>
        <v>Pedra Britada</v>
      </c>
      <c r="N3073" s="2">
        <f>_xlfn.XLOOKUP(G3073,dMateriaPrima!$A$2:$A$12,dMateriaPrima!$C$2:$C$12)</f>
        <v>56</v>
      </c>
      <c r="O3073" s="3">
        <f t="shared" si="235"/>
        <v>1512</v>
      </c>
      <c r="P3073" s="4">
        <f t="shared" si="236"/>
        <v>0</v>
      </c>
      <c r="Q3073" s="3">
        <f t="shared" si="237"/>
        <v>1512</v>
      </c>
      <c r="R3073" t="str">
        <f t="shared" si="238"/>
        <v>Em atraso</v>
      </c>
      <c r="S3073" s="5">
        <f t="shared" si="239"/>
        <v>1</v>
      </c>
    </row>
    <row r="3074" spans="1:19" x14ac:dyDescent="0.25">
      <c r="A3074">
        <v>3073</v>
      </c>
      <c r="B3074" s="1">
        <v>43885</v>
      </c>
      <c r="C3074" s="1">
        <v>43885</v>
      </c>
      <c r="D3074" s="1">
        <v>43895</v>
      </c>
      <c r="E3074" s="1">
        <v>43898</v>
      </c>
      <c r="F3074">
        <v>4</v>
      </c>
      <c r="G3074">
        <v>8</v>
      </c>
      <c r="H3074">
        <v>127</v>
      </c>
      <c r="I3074" s="6">
        <v>0</v>
      </c>
      <c r="J3074">
        <v>4</v>
      </c>
      <c r="K3074" t="str">
        <f>_xlfn.XLOOKUP(fCompras!F3074,dComprador!$A$2:$A$7,dComprador!$B$2:$B$7)</f>
        <v>Lira</v>
      </c>
      <c r="L3074" t="str">
        <f>_xlfn.XLOOKUP(J3074,dFornecedor!$A$2:$A$6,dFornecedor!$B$2:$B$6)</f>
        <v>AlphaOmega</v>
      </c>
      <c r="M3074" t="str">
        <f>_xlfn.XLOOKUP(G3074,dMateriaPrima!$A$2:$A$12,dMateriaPrima!$B$2:$B$12)</f>
        <v>Cimento</v>
      </c>
      <c r="N3074" s="2">
        <f>_xlfn.XLOOKUP(G3074,dMateriaPrima!$A$2:$A$12,dMateriaPrima!$C$2:$C$12)</f>
        <v>23</v>
      </c>
      <c r="O3074" s="3">
        <f t="shared" si="235"/>
        <v>2921</v>
      </c>
      <c r="P3074" s="4">
        <f t="shared" si="236"/>
        <v>0</v>
      </c>
      <c r="Q3074" s="3">
        <f t="shared" si="237"/>
        <v>2921</v>
      </c>
      <c r="R3074" t="str">
        <f t="shared" si="238"/>
        <v>Em atraso</v>
      </c>
      <c r="S3074" s="5">
        <f t="shared" si="239"/>
        <v>3</v>
      </c>
    </row>
    <row r="3075" spans="1:19" x14ac:dyDescent="0.25">
      <c r="A3075">
        <v>3074</v>
      </c>
      <c r="B3075" s="1">
        <v>43885</v>
      </c>
      <c r="C3075" s="1">
        <v>43886</v>
      </c>
      <c r="D3075" s="1">
        <v>43890</v>
      </c>
      <c r="E3075" s="1">
        <v>43893</v>
      </c>
      <c r="F3075">
        <v>4</v>
      </c>
      <c r="G3075">
        <v>1</v>
      </c>
      <c r="H3075">
        <v>4</v>
      </c>
      <c r="I3075" s="6">
        <v>0</v>
      </c>
      <c r="J3075">
        <v>3</v>
      </c>
      <c r="K3075" t="str">
        <f>_xlfn.XLOOKUP(fCompras!F3075,dComprador!$A$2:$A$7,dComprador!$B$2:$B$7)</f>
        <v>Lira</v>
      </c>
      <c r="L3075" t="str">
        <f>_xlfn.XLOOKUP(J3075,dFornecedor!$A$2:$A$6,dFornecedor!$B$2:$B$6)</f>
        <v>StepUp</v>
      </c>
      <c r="M3075" t="str">
        <f>_xlfn.XLOOKUP(G3075,dMateriaPrima!$A$2:$A$12,dMateriaPrima!$B$2:$B$12)</f>
        <v>Tecido</v>
      </c>
      <c r="N3075" s="2">
        <f>_xlfn.XLOOKUP(G3075,dMateriaPrima!$A$2:$A$12,dMateriaPrima!$C$2:$C$12)</f>
        <v>18</v>
      </c>
      <c r="O3075" s="3">
        <f t="shared" ref="O3075:O3138" si="240">PRODUCT(H3075,N3075)</f>
        <v>72</v>
      </c>
      <c r="P3075" s="4">
        <f t="shared" ref="P3075:P3138" si="241">PRODUCT(O3075,I3075)</f>
        <v>0</v>
      </c>
      <c r="Q3075" s="3">
        <f t="shared" ref="Q3075:Q3138" si="242">O3075-P3075</f>
        <v>72</v>
      </c>
      <c r="R3075" t="str">
        <f t="shared" ref="R3075:R3138" si="243">IF(E3075&lt;=D3075,"No prazo",IF(E3075&gt;D3075,"Em atraso"))</f>
        <v>Em atraso</v>
      </c>
      <c r="S3075" s="5">
        <f t="shared" ref="S3075:S3138" si="244">IF(E3075 &gt;D3075, E3075-D3075,0)</f>
        <v>3</v>
      </c>
    </row>
    <row r="3076" spans="1:19" x14ac:dyDescent="0.25">
      <c r="A3076">
        <v>3075</v>
      </c>
      <c r="B3076" s="1">
        <v>43885</v>
      </c>
      <c r="C3076" s="1">
        <v>43885</v>
      </c>
      <c r="D3076" s="1">
        <v>43893</v>
      </c>
      <c r="E3076" s="1">
        <v>43892</v>
      </c>
      <c r="F3076">
        <v>4</v>
      </c>
      <c r="G3076">
        <v>8</v>
      </c>
      <c r="H3076">
        <v>45</v>
      </c>
      <c r="I3076" s="6">
        <v>0</v>
      </c>
      <c r="J3076">
        <v>2</v>
      </c>
      <c r="K3076" t="str">
        <f>_xlfn.XLOOKUP(fCompras!F3076,dComprador!$A$2:$A$7,dComprador!$B$2:$B$7)</f>
        <v>Lira</v>
      </c>
      <c r="L3076" t="str">
        <f>_xlfn.XLOOKUP(J3076,dFornecedor!$A$2:$A$6,dFornecedor!$B$2:$B$6)</f>
        <v>Minerva</v>
      </c>
      <c r="M3076" t="str">
        <f>_xlfn.XLOOKUP(G3076,dMateriaPrima!$A$2:$A$12,dMateriaPrima!$B$2:$B$12)</f>
        <v>Cimento</v>
      </c>
      <c r="N3076" s="2">
        <f>_xlfn.XLOOKUP(G3076,dMateriaPrima!$A$2:$A$12,dMateriaPrima!$C$2:$C$12)</f>
        <v>23</v>
      </c>
      <c r="O3076" s="3">
        <f t="shared" si="240"/>
        <v>1035</v>
      </c>
      <c r="P3076" s="4">
        <f t="shared" si="241"/>
        <v>0</v>
      </c>
      <c r="Q3076" s="3">
        <f t="shared" si="242"/>
        <v>1035</v>
      </c>
      <c r="R3076" t="str">
        <f t="shared" si="243"/>
        <v>No prazo</v>
      </c>
      <c r="S3076" s="5">
        <f t="shared" si="244"/>
        <v>0</v>
      </c>
    </row>
    <row r="3077" spans="1:19" x14ac:dyDescent="0.25">
      <c r="A3077">
        <v>3076</v>
      </c>
      <c r="B3077" s="1">
        <v>43885</v>
      </c>
      <c r="C3077" s="1">
        <v>43889</v>
      </c>
      <c r="D3077" s="1">
        <v>43906</v>
      </c>
      <c r="E3077" s="1">
        <v>43905</v>
      </c>
      <c r="F3077">
        <v>1</v>
      </c>
      <c r="G3077">
        <v>9</v>
      </c>
      <c r="H3077">
        <v>9</v>
      </c>
      <c r="I3077" s="6">
        <v>0</v>
      </c>
      <c r="J3077">
        <v>4</v>
      </c>
      <c r="K3077" t="str">
        <f>_xlfn.XLOOKUP(fCompras!F3077,dComprador!$A$2:$A$7,dComprador!$B$2:$B$7)</f>
        <v>Alon</v>
      </c>
      <c r="L3077" t="str">
        <f>_xlfn.XLOOKUP(J3077,dFornecedor!$A$2:$A$6,dFornecedor!$B$2:$B$6)</f>
        <v>AlphaOmega</v>
      </c>
      <c r="M3077" t="str">
        <f>_xlfn.XLOOKUP(G3077,dMateriaPrima!$A$2:$A$12,dMateriaPrima!$B$2:$B$12)</f>
        <v>Couro</v>
      </c>
      <c r="N3077" s="2">
        <f>_xlfn.XLOOKUP(G3077,dMateriaPrima!$A$2:$A$12,dMateriaPrima!$C$2:$C$12)</f>
        <v>4.4000000000000004</v>
      </c>
      <c r="O3077" s="3">
        <f t="shared" si="240"/>
        <v>39.6</v>
      </c>
      <c r="P3077" s="4">
        <f t="shared" si="241"/>
        <v>0</v>
      </c>
      <c r="Q3077" s="3">
        <f t="shared" si="242"/>
        <v>39.6</v>
      </c>
      <c r="R3077" t="str">
        <f t="shared" si="243"/>
        <v>No prazo</v>
      </c>
      <c r="S3077" s="5">
        <f t="shared" si="244"/>
        <v>0</v>
      </c>
    </row>
    <row r="3078" spans="1:19" x14ac:dyDescent="0.25">
      <c r="A3078">
        <v>3077</v>
      </c>
      <c r="B3078" s="1">
        <v>43885</v>
      </c>
      <c r="C3078" s="1">
        <v>43885</v>
      </c>
      <c r="D3078" s="1">
        <v>43905</v>
      </c>
      <c r="E3078" s="1">
        <v>43905</v>
      </c>
      <c r="F3078">
        <v>1</v>
      </c>
      <c r="G3078">
        <v>9</v>
      </c>
      <c r="H3078">
        <v>441</v>
      </c>
      <c r="I3078" s="6">
        <v>0.31</v>
      </c>
      <c r="J3078">
        <v>2</v>
      </c>
      <c r="K3078" t="str">
        <f>_xlfn.XLOOKUP(fCompras!F3078,dComprador!$A$2:$A$7,dComprador!$B$2:$B$7)</f>
        <v>Alon</v>
      </c>
      <c r="L3078" t="str">
        <f>_xlfn.XLOOKUP(J3078,dFornecedor!$A$2:$A$6,dFornecedor!$B$2:$B$6)</f>
        <v>Minerva</v>
      </c>
      <c r="M3078" t="str">
        <f>_xlfn.XLOOKUP(G3078,dMateriaPrima!$A$2:$A$12,dMateriaPrima!$B$2:$B$12)</f>
        <v>Couro</v>
      </c>
      <c r="N3078" s="2">
        <f>_xlfn.XLOOKUP(G3078,dMateriaPrima!$A$2:$A$12,dMateriaPrima!$C$2:$C$12)</f>
        <v>4.4000000000000004</v>
      </c>
      <c r="O3078" s="3">
        <f t="shared" si="240"/>
        <v>1940.4</v>
      </c>
      <c r="P3078" s="4">
        <f t="shared" si="241"/>
        <v>601.524</v>
      </c>
      <c r="Q3078" s="3">
        <f t="shared" si="242"/>
        <v>1338.8760000000002</v>
      </c>
      <c r="R3078" t="str">
        <f t="shared" si="243"/>
        <v>No prazo</v>
      </c>
      <c r="S3078" s="5">
        <f t="shared" si="244"/>
        <v>0</v>
      </c>
    </row>
    <row r="3079" spans="1:19" x14ac:dyDescent="0.25">
      <c r="A3079">
        <v>3078</v>
      </c>
      <c r="B3079" s="1">
        <v>43885</v>
      </c>
      <c r="C3079" s="1">
        <v>43889</v>
      </c>
      <c r="D3079" s="1">
        <v>43918</v>
      </c>
      <c r="E3079" s="1">
        <v>43917</v>
      </c>
      <c r="F3079">
        <v>1</v>
      </c>
      <c r="G3079">
        <v>9</v>
      </c>
      <c r="H3079">
        <v>381</v>
      </c>
      <c r="I3079" s="6">
        <v>0</v>
      </c>
      <c r="J3079">
        <v>3</v>
      </c>
      <c r="K3079" t="str">
        <f>_xlfn.XLOOKUP(fCompras!F3079,dComprador!$A$2:$A$7,dComprador!$B$2:$B$7)</f>
        <v>Alon</v>
      </c>
      <c r="L3079" t="str">
        <f>_xlfn.XLOOKUP(J3079,dFornecedor!$A$2:$A$6,dFornecedor!$B$2:$B$6)</f>
        <v>StepUp</v>
      </c>
      <c r="M3079" t="str">
        <f>_xlfn.XLOOKUP(G3079,dMateriaPrima!$A$2:$A$12,dMateriaPrima!$B$2:$B$12)</f>
        <v>Couro</v>
      </c>
      <c r="N3079" s="2">
        <f>_xlfn.XLOOKUP(G3079,dMateriaPrima!$A$2:$A$12,dMateriaPrima!$C$2:$C$12)</f>
        <v>4.4000000000000004</v>
      </c>
      <c r="O3079" s="3">
        <f t="shared" si="240"/>
        <v>1676.4</v>
      </c>
      <c r="P3079" s="4">
        <f t="shared" si="241"/>
        <v>0</v>
      </c>
      <c r="Q3079" s="3">
        <f t="shared" si="242"/>
        <v>1676.4</v>
      </c>
      <c r="R3079" t="str">
        <f t="shared" si="243"/>
        <v>No prazo</v>
      </c>
      <c r="S3079" s="5">
        <f t="shared" si="244"/>
        <v>0</v>
      </c>
    </row>
    <row r="3080" spans="1:19" x14ac:dyDescent="0.25">
      <c r="A3080">
        <v>3079</v>
      </c>
      <c r="B3080" s="1">
        <v>43885</v>
      </c>
      <c r="C3080" s="1">
        <v>43891</v>
      </c>
      <c r="D3080" s="1">
        <v>43907</v>
      </c>
      <c r="E3080" s="1">
        <v>43907</v>
      </c>
      <c r="F3080">
        <v>1</v>
      </c>
      <c r="G3080">
        <v>7</v>
      </c>
      <c r="H3080">
        <v>75</v>
      </c>
      <c r="I3080" s="6">
        <v>0</v>
      </c>
      <c r="J3080">
        <v>2</v>
      </c>
      <c r="K3080" t="str">
        <f>_xlfn.XLOOKUP(fCompras!F3080,dComprador!$A$2:$A$7,dComprador!$B$2:$B$7)</f>
        <v>Alon</v>
      </c>
      <c r="L3080" t="str">
        <f>_xlfn.XLOOKUP(J3080,dFornecedor!$A$2:$A$6,dFornecedor!$B$2:$B$6)</f>
        <v>Minerva</v>
      </c>
      <c r="M3080" t="str">
        <f>_xlfn.XLOOKUP(G3080,dMateriaPrima!$A$2:$A$12,dMateriaPrima!$B$2:$B$12)</f>
        <v>Poliéster</v>
      </c>
      <c r="N3080" s="2">
        <f>_xlfn.XLOOKUP(G3080,dMateriaPrima!$A$2:$A$12,dMateriaPrima!$C$2:$C$12)</f>
        <v>8</v>
      </c>
      <c r="O3080" s="3">
        <f t="shared" si="240"/>
        <v>600</v>
      </c>
      <c r="P3080" s="4">
        <f t="shared" si="241"/>
        <v>0</v>
      </c>
      <c r="Q3080" s="3">
        <f t="shared" si="242"/>
        <v>600</v>
      </c>
      <c r="R3080" t="str">
        <f t="shared" si="243"/>
        <v>No prazo</v>
      </c>
      <c r="S3080" s="5">
        <f t="shared" si="244"/>
        <v>0</v>
      </c>
    </row>
    <row r="3081" spans="1:19" x14ac:dyDescent="0.25">
      <c r="A3081">
        <v>3080</v>
      </c>
      <c r="B3081" s="1">
        <v>43886</v>
      </c>
      <c r="C3081" s="1">
        <v>43897</v>
      </c>
      <c r="D3081" s="1">
        <v>43915</v>
      </c>
      <c r="E3081" s="1">
        <v>43914</v>
      </c>
      <c r="F3081">
        <v>1</v>
      </c>
      <c r="G3081">
        <v>11</v>
      </c>
      <c r="H3081">
        <v>235</v>
      </c>
      <c r="I3081" s="6">
        <v>0</v>
      </c>
      <c r="J3081">
        <v>1</v>
      </c>
      <c r="K3081" t="str">
        <f>_xlfn.XLOOKUP(fCompras!F3081,dComprador!$A$2:$A$7,dComprador!$B$2:$B$7)</f>
        <v>Alon</v>
      </c>
      <c r="L3081" t="str">
        <f>_xlfn.XLOOKUP(J3081,dFornecedor!$A$2:$A$6,dFornecedor!$B$2:$B$6)</f>
        <v>NorthShore</v>
      </c>
      <c r="M3081" t="str">
        <f>_xlfn.XLOOKUP(G3081,dMateriaPrima!$A$2:$A$12,dMateriaPrima!$B$2:$B$12)</f>
        <v>Papel</v>
      </c>
      <c r="N3081" s="2">
        <f>_xlfn.XLOOKUP(G3081,dMateriaPrima!$A$2:$A$12,dMateriaPrima!$C$2:$C$12)</f>
        <v>9</v>
      </c>
      <c r="O3081" s="3">
        <f t="shared" si="240"/>
        <v>2115</v>
      </c>
      <c r="P3081" s="4">
        <f t="shared" si="241"/>
        <v>0</v>
      </c>
      <c r="Q3081" s="3">
        <f t="shared" si="242"/>
        <v>2115</v>
      </c>
      <c r="R3081" t="str">
        <f t="shared" si="243"/>
        <v>No prazo</v>
      </c>
      <c r="S3081" s="5">
        <f t="shared" si="244"/>
        <v>0</v>
      </c>
    </row>
    <row r="3082" spans="1:19" x14ac:dyDescent="0.25">
      <c r="A3082">
        <v>3081</v>
      </c>
      <c r="B3082" s="1">
        <v>43886</v>
      </c>
      <c r="C3082" s="1">
        <v>43898</v>
      </c>
      <c r="D3082" s="1">
        <v>43898</v>
      </c>
      <c r="E3082" s="1">
        <v>43900</v>
      </c>
      <c r="F3082">
        <v>4</v>
      </c>
      <c r="G3082">
        <v>11</v>
      </c>
      <c r="H3082">
        <v>27</v>
      </c>
      <c r="I3082" s="6">
        <v>0</v>
      </c>
      <c r="J3082">
        <v>1</v>
      </c>
      <c r="K3082" t="str">
        <f>_xlfn.XLOOKUP(fCompras!F3082,dComprador!$A$2:$A$7,dComprador!$B$2:$B$7)</f>
        <v>Lira</v>
      </c>
      <c r="L3082" t="str">
        <f>_xlfn.XLOOKUP(J3082,dFornecedor!$A$2:$A$6,dFornecedor!$B$2:$B$6)</f>
        <v>NorthShore</v>
      </c>
      <c r="M3082" t="str">
        <f>_xlfn.XLOOKUP(G3082,dMateriaPrima!$A$2:$A$12,dMateriaPrima!$B$2:$B$12)</f>
        <v>Papel</v>
      </c>
      <c r="N3082" s="2">
        <f>_xlfn.XLOOKUP(G3082,dMateriaPrima!$A$2:$A$12,dMateriaPrima!$C$2:$C$12)</f>
        <v>9</v>
      </c>
      <c r="O3082" s="3">
        <f t="shared" si="240"/>
        <v>243</v>
      </c>
      <c r="P3082" s="4">
        <f t="shared" si="241"/>
        <v>0</v>
      </c>
      <c r="Q3082" s="3">
        <f t="shared" si="242"/>
        <v>243</v>
      </c>
      <c r="R3082" t="str">
        <f t="shared" si="243"/>
        <v>Em atraso</v>
      </c>
      <c r="S3082" s="5">
        <f t="shared" si="244"/>
        <v>2</v>
      </c>
    </row>
    <row r="3083" spans="1:19" x14ac:dyDescent="0.25">
      <c r="A3083">
        <v>3082</v>
      </c>
      <c r="B3083" s="1">
        <v>43886</v>
      </c>
      <c r="C3083" s="1">
        <v>43891</v>
      </c>
      <c r="D3083" s="1">
        <v>43892</v>
      </c>
      <c r="E3083" s="1">
        <v>43893</v>
      </c>
      <c r="F3083">
        <v>4</v>
      </c>
      <c r="G3083">
        <v>7</v>
      </c>
      <c r="H3083">
        <v>60</v>
      </c>
      <c r="I3083" s="6">
        <v>0</v>
      </c>
      <c r="J3083">
        <v>1</v>
      </c>
      <c r="K3083" t="str">
        <f>_xlfn.XLOOKUP(fCompras!F3083,dComprador!$A$2:$A$7,dComprador!$B$2:$B$7)</f>
        <v>Lira</v>
      </c>
      <c r="L3083" t="str">
        <f>_xlfn.XLOOKUP(J3083,dFornecedor!$A$2:$A$6,dFornecedor!$B$2:$B$6)</f>
        <v>NorthShore</v>
      </c>
      <c r="M3083" t="str">
        <f>_xlfn.XLOOKUP(G3083,dMateriaPrima!$A$2:$A$12,dMateriaPrima!$B$2:$B$12)</f>
        <v>Poliéster</v>
      </c>
      <c r="N3083" s="2">
        <f>_xlfn.XLOOKUP(G3083,dMateriaPrima!$A$2:$A$12,dMateriaPrima!$C$2:$C$12)</f>
        <v>8</v>
      </c>
      <c r="O3083" s="3">
        <f t="shared" si="240"/>
        <v>480</v>
      </c>
      <c r="P3083" s="4">
        <f t="shared" si="241"/>
        <v>0</v>
      </c>
      <c r="Q3083" s="3">
        <f t="shared" si="242"/>
        <v>480</v>
      </c>
      <c r="R3083" t="str">
        <f t="shared" si="243"/>
        <v>Em atraso</v>
      </c>
      <c r="S3083" s="5">
        <f t="shared" si="244"/>
        <v>1</v>
      </c>
    </row>
    <row r="3084" spans="1:19" x14ac:dyDescent="0.25">
      <c r="A3084">
        <v>3083</v>
      </c>
      <c r="B3084" s="1">
        <v>43886</v>
      </c>
      <c r="C3084" s="1">
        <v>43887</v>
      </c>
      <c r="D3084" s="1">
        <v>43894</v>
      </c>
      <c r="E3084" s="1">
        <v>43893</v>
      </c>
      <c r="F3084">
        <v>4</v>
      </c>
      <c r="G3084">
        <v>9</v>
      </c>
      <c r="H3084">
        <v>14</v>
      </c>
      <c r="I3084" s="6">
        <v>0</v>
      </c>
      <c r="J3084">
        <v>3</v>
      </c>
      <c r="K3084" t="str">
        <f>_xlfn.XLOOKUP(fCompras!F3084,dComprador!$A$2:$A$7,dComprador!$B$2:$B$7)</f>
        <v>Lira</v>
      </c>
      <c r="L3084" t="str">
        <f>_xlfn.XLOOKUP(J3084,dFornecedor!$A$2:$A$6,dFornecedor!$B$2:$B$6)</f>
        <v>StepUp</v>
      </c>
      <c r="M3084" t="str">
        <f>_xlfn.XLOOKUP(G3084,dMateriaPrima!$A$2:$A$12,dMateriaPrima!$B$2:$B$12)</f>
        <v>Couro</v>
      </c>
      <c r="N3084" s="2">
        <f>_xlfn.XLOOKUP(G3084,dMateriaPrima!$A$2:$A$12,dMateriaPrima!$C$2:$C$12)</f>
        <v>4.4000000000000004</v>
      </c>
      <c r="O3084" s="3">
        <f t="shared" si="240"/>
        <v>61.600000000000009</v>
      </c>
      <c r="P3084" s="4">
        <f t="shared" si="241"/>
        <v>0</v>
      </c>
      <c r="Q3084" s="3">
        <f t="shared" si="242"/>
        <v>61.600000000000009</v>
      </c>
      <c r="R3084" t="str">
        <f t="shared" si="243"/>
        <v>No prazo</v>
      </c>
      <c r="S3084" s="5">
        <f t="shared" si="244"/>
        <v>0</v>
      </c>
    </row>
    <row r="3085" spans="1:19" x14ac:dyDescent="0.25">
      <c r="A3085">
        <v>3084</v>
      </c>
      <c r="B3085" s="1">
        <v>43886</v>
      </c>
      <c r="C3085" s="1">
        <v>43892</v>
      </c>
      <c r="D3085" s="1">
        <v>43896</v>
      </c>
      <c r="E3085" s="1">
        <v>43896</v>
      </c>
      <c r="F3085">
        <v>4</v>
      </c>
      <c r="G3085">
        <v>5</v>
      </c>
      <c r="H3085">
        <v>141</v>
      </c>
      <c r="I3085" s="6">
        <v>0</v>
      </c>
      <c r="J3085">
        <v>5</v>
      </c>
      <c r="K3085" t="str">
        <f>_xlfn.XLOOKUP(fCompras!F3085,dComprador!$A$2:$A$7,dComprador!$B$2:$B$7)</f>
        <v>Lira</v>
      </c>
      <c r="L3085" t="str">
        <f>_xlfn.XLOOKUP(J3085,dFornecedor!$A$2:$A$6,dFornecedor!$B$2:$B$6)</f>
        <v>Atlas</v>
      </c>
      <c r="M3085" t="str">
        <f>_xlfn.XLOOKUP(G3085,dMateriaPrima!$A$2:$A$12,dMateriaPrima!$B$2:$B$12)</f>
        <v>Areia</v>
      </c>
      <c r="N3085" s="2">
        <f>_xlfn.XLOOKUP(G3085,dMateriaPrima!$A$2:$A$12,dMateriaPrima!$C$2:$C$12)</f>
        <v>3.59</v>
      </c>
      <c r="O3085" s="3">
        <f t="shared" si="240"/>
        <v>506.19</v>
      </c>
      <c r="P3085" s="4">
        <f t="shared" si="241"/>
        <v>0</v>
      </c>
      <c r="Q3085" s="3">
        <f t="shared" si="242"/>
        <v>506.19</v>
      </c>
      <c r="R3085" t="str">
        <f t="shared" si="243"/>
        <v>No prazo</v>
      </c>
      <c r="S3085" s="5">
        <f t="shared" si="244"/>
        <v>0</v>
      </c>
    </row>
    <row r="3086" spans="1:19" x14ac:dyDescent="0.25">
      <c r="A3086">
        <v>3085</v>
      </c>
      <c r="B3086" s="1">
        <v>43886</v>
      </c>
      <c r="C3086" s="1">
        <v>43886</v>
      </c>
      <c r="D3086" s="1">
        <v>43893</v>
      </c>
      <c r="E3086" s="1">
        <v>43895</v>
      </c>
      <c r="F3086">
        <v>4</v>
      </c>
      <c r="G3086">
        <v>4</v>
      </c>
      <c r="H3086">
        <v>117</v>
      </c>
      <c r="I3086" s="6">
        <v>0</v>
      </c>
      <c r="J3086">
        <v>5</v>
      </c>
      <c r="K3086" t="str">
        <f>_xlfn.XLOOKUP(fCompras!F3086,dComprador!$A$2:$A$7,dComprador!$B$2:$B$7)</f>
        <v>Lira</v>
      </c>
      <c r="L3086" t="str">
        <f>_xlfn.XLOOKUP(J3086,dFornecedor!$A$2:$A$6,dFornecedor!$B$2:$B$6)</f>
        <v>Atlas</v>
      </c>
      <c r="M3086" t="str">
        <f>_xlfn.XLOOKUP(G3086,dMateriaPrima!$A$2:$A$12,dMateriaPrima!$B$2:$B$12)</f>
        <v>Madeira</v>
      </c>
      <c r="N3086" s="2">
        <f>_xlfn.XLOOKUP(G3086,dMateriaPrima!$A$2:$A$12,dMateriaPrima!$C$2:$C$12)</f>
        <v>168</v>
      </c>
      <c r="O3086" s="3">
        <f t="shared" si="240"/>
        <v>19656</v>
      </c>
      <c r="P3086" s="4">
        <f t="shared" si="241"/>
        <v>0</v>
      </c>
      <c r="Q3086" s="3">
        <f t="shared" si="242"/>
        <v>19656</v>
      </c>
      <c r="R3086" t="str">
        <f t="shared" si="243"/>
        <v>Em atraso</v>
      </c>
      <c r="S3086" s="5">
        <f t="shared" si="244"/>
        <v>2</v>
      </c>
    </row>
    <row r="3087" spans="1:19" x14ac:dyDescent="0.25">
      <c r="A3087">
        <v>3086</v>
      </c>
      <c r="B3087" s="1">
        <v>43886</v>
      </c>
      <c r="C3087" s="1">
        <v>43886</v>
      </c>
      <c r="D3087" s="1">
        <v>43906</v>
      </c>
      <c r="E3087" s="1">
        <v>43906</v>
      </c>
      <c r="F3087">
        <v>1</v>
      </c>
      <c r="G3087">
        <v>5</v>
      </c>
      <c r="H3087">
        <v>96</v>
      </c>
      <c r="I3087" s="6">
        <v>0</v>
      </c>
      <c r="J3087">
        <v>2</v>
      </c>
      <c r="K3087" t="str">
        <f>_xlfn.XLOOKUP(fCompras!F3087,dComprador!$A$2:$A$7,dComprador!$B$2:$B$7)</f>
        <v>Alon</v>
      </c>
      <c r="L3087" t="str">
        <f>_xlfn.XLOOKUP(J3087,dFornecedor!$A$2:$A$6,dFornecedor!$B$2:$B$6)</f>
        <v>Minerva</v>
      </c>
      <c r="M3087" t="str">
        <f>_xlfn.XLOOKUP(G3087,dMateriaPrima!$A$2:$A$12,dMateriaPrima!$B$2:$B$12)</f>
        <v>Areia</v>
      </c>
      <c r="N3087" s="2">
        <f>_xlfn.XLOOKUP(G3087,dMateriaPrima!$A$2:$A$12,dMateriaPrima!$C$2:$C$12)</f>
        <v>3.59</v>
      </c>
      <c r="O3087" s="3">
        <f t="shared" si="240"/>
        <v>344.64</v>
      </c>
      <c r="P3087" s="4">
        <f t="shared" si="241"/>
        <v>0</v>
      </c>
      <c r="Q3087" s="3">
        <f t="shared" si="242"/>
        <v>344.64</v>
      </c>
      <c r="R3087" t="str">
        <f t="shared" si="243"/>
        <v>No prazo</v>
      </c>
      <c r="S3087" s="5">
        <f t="shared" si="244"/>
        <v>0</v>
      </c>
    </row>
    <row r="3088" spans="1:19" x14ac:dyDescent="0.25">
      <c r="A3088">
        <v>3087</v>
      </c>
      <c r="B3088" s="1">
        <v>43886</v>
      </c>
      <c r="C3088" s="1">
        <v>43894</v>
      </c>
      <c r="D3088" s="1">
        <v>43905</v>
      </c>
      <c r="E3088" s="1">
        <v>43907</v>
      </c>
      <c r="F3088">
        <v>1</v>
      </c>
      <c r="G3088">
        <v>6</v>
      </c>
      <c r="H3088">
        <v>21</v>
      </c>
      <c r="I3088" s="6">
        <v>0</v>
      </c>
      <c r="J3088">
        <v>2</v>
      </c>
      <c r="K3088" t="str">
        <f>_xlfn.XLOOKUP(fCompras!F3088,dComprador!$A$2:$A$7,dComprador!$B$2:$B$7)</f>
        <v>Alon</v>
      </c>
      <c r="L3088" t="str">
        <f>_xlfn.XLOOKUP(J3088,dFornecedor!$A$2:$A$6,dFornecedor!$B$2:$B$6)</f>
        <v>Minerva</v>
      </c>
      <c r="M3088" t="str">
        <f>_xlfn.XLOOKUP(G3088,dMateriaPrima!$A$2:$A$12,dMateriaPrima!$B$2:$B$12)</f>
        <v>Fio Algodão</v>
      </c>
      <c r="N3088" s="2">
        <f>_xlfn.XLOOKUP(G3088,dMateriaPrima!$A$2:$A$12,dMateriaPrima!$C$2:$C$12)</f>
        <v>55.9</v>
      </c>
      <c r="O3088" s="3">
        <f t="shared" si="240"/>
        <v>1173.8999999999999</v>
      </c>
      <c r="P3088" s="4">
        <f t="shared" si="241"/>
        <v>0</v>
      </c>
      <c r="Q3088" s="3">
        <f t="shared" si="242"/>
        <v>1173.8999999999999</v>
      </c>
      <c r="R3088" t="str">
        <f t="shared" si="243"/>
        <v>Em atraso</v>
      </c>
      <c r="S3088" s="5">
        <f t="shared" si="244"/>
        <v>2</v>
      </c>
    </row>
    <row r="3089" spans="1:19" x14ac:dyDescent="0.25">
      <c r="A3089">
        <v>3088</v>
      </c>
      <c r="B3089" s="1">
        <v>43886</v>
      </c>
      <c r="C3089" s="1">
        <v>43888</v>
      </c>
      <c r="D3089" s="1">
        <v>43906</v>
      </c>
      <c r="E3089" s="1">
        <v>43907</v>
      </c>
      <c r="F3089">
        <v>1</v>
      </c>
      <c r="G3089">
        <v>8</v>
      </c>
      <c r="H3089">
        <v>155</v>
      </c>
      <c r="I3089" s="6">
        <v>0</v>
      </c>
      <c r="J3089">
        <v>5</v>
      </c>
      <c r="K3089" t="str">
        <f>_xlfn.XLOOKUP(fCompras!F3089,dComprador!$A$2:$A$7,dComprador!$B$2:$B$7)</f>
        <v>Alon</v>
      </c>
      <c r="L3089" t="str">
        <f>_xlfn.XLOOKUP(J3089,dFornecedor!$A$2:$A$6,dFornecedor!$B$2:$B$6)</f>
        <v>Atlas</v>
      </c>
      <c r="M3089" t="str">
        <f>_xlfn.XLOOKUP(G3089,dMateriaPrima!$A$2:$A$12,dMateriaPrima!$B$2:$B$12)</f>
        <v>Cimento</v>
      </c>
      <c r="N3089" s="2">
        <f>_xlfn.XLOOKUP(G3089,dMateriaPrima!$A$2:$A$12,dMateriaPrima!$C$2:$C$12)</f>
        <v>23</v>
      </c>
      <c r="O3089" s="3">
        <f t="shared" si="240"/>
        <v>3565</v>
      </c>
      <c r="P3089" s="4">
        <f t="shared" si="241"/>
        <v>0</v>
      </c>
      <c r="Q3089" s="3">
        <f t="shared" si="242"/>
        <v>3565</v>
      </c>
      <c r="R3089" t="str">
        <f t="shared" si="243"/>
        <v>Em atraso</v>
      </c>
      <c r="S3089" s="5">
        <f t="shared" si="244"/>
        <v>1</v>
      </c>
    </row>
    <row r="3090" spans="1:19" x14ac:dyDescent="0.25">
      <c r="A3090">
        <v>3089</v>
      </c>
      <c r="B3090" s="1">
        <v>43886</v>
      </c>
      <c r="C3090" s="1">
        <v>43890</v>
      </c>
      <c r="D3090" s="1">
        <v>43896</v>
      </c>
      <c r="E3090" s="1">
        <v>43897</v>
      </c>
      <c r="F3090">
        <v>3</v>
      </c>
      <c r="G3090">
        <v>1</v>
      </c>
      <c r="H3090">
        <v>219</v>
      </c>
      <c r="I3090" s="6">
        <v>0</v>
      </c>
      <c r="J3090">
        <v>2</v>
      </c>
      <c r="K3090" t="str">
        <f>_xlfn.XLOOKUP(fCompras!F3090,dComprador!$A$2:$A$7,dComprador!$B$2:$B$7)</f>
        <v>Diego</v>
      </c>
      <c r="L3090" t="str">
        <f>_xlfn.XLOOKUP(J3090,dFornecedor!$A$2:$A$6,dFornecedor!$B$2:$B$6)</f>
        <v>Minerva</v>
      </c>
      <c r="M3090" t="str">
        <f>_xlfn.XLOOKUP(G3090,dMateriaPrima!$A$2:$A$12,dMateriaPrima!$B$2:$B$12)</f>
        <v>Tecido</v>
      </c>
      <c r="N3090" s="2">
        <f>_xlfn.XLOOKUP(G3090,dMateriaPrima!$A$2:$A$12,dMateriaPrima!$C$2:$C$12)</f>
        <v>18</v>
      </c>
      <c r="O3090" s="3">
        <f t="shared" si="240"/>
        <v>3942</v>
      </c>
      <c r="P3090" s="4">
        <f t="shared" si="241"/>
        <v>0</v>
      </c>
      <c r="Q3090" s="3">
        <f t="shared" si="242"/>
        <v>3942</v>
      </c>
      <c r="R3090" t="str">
        <f t="shared" si="243"/>
        <v>Em atraso</v>
      </c>
      <c r="S3090" s="5">
        <f t="shared" si="244"/>
        <v>1</v>
      </c>
    </row>
    <row r="3091" spans="1:19" x14ac:dyDescent="0.25">
      <c r="A3091">
        <v>3090</v>
      </c>
      <c r="B3091" s="1">
        <v>43886</v>
      </c>
      <c r="C3091" s="1">
        <v>43888</v>
      </c>
      <c r="D3091" s="1">
        <v>43903</v>
      </c>
      <c r="E3091" s="1">
        <v>43904</v>
      </c>
      <c r="F3091">
        <v>1</v>
      </c>
      <c r="G3091">
        <v>1</v>
      </c>
      <c r="H3091">
        <v>321</v>
      </c>
      <c r="I3091" s="6">
        <v>0.23</v>
      </c>
      <c r="J3091">
        <v>2</v>
      </c>
      <c r="K3091" t="str">
        <f>_xlfn.XLOOKUP(fCompras!F3091,dComprador!$A$2:$A$7,dComprador!$B$2:$B$7)</f>
        <v>Alon</v>
      </c>
      <c r="L3091" t="str">
        <f>_xlfn.XLOOKUP(J3091,dFornecedor!$A$2:$A$6,dFornecedor!$B$2:$B$6)</f>
        <v>Minerva</v>
      </c>
      <c r="M3091" t="str">
        <f>_xlfn.XLOOKUP(G3091,dMateriaPrima!$A$2:$A$12,dMateriaPrima!$B$2:$B$12)</f>
        <v>Tecido</v>
      </c>
      <c r="N3091" s="2">
        <f>_xlfn.XLOOKUP(G3091,dMateriaPrima!$A$2:$A$12,dMateriaPrima!$C$2:$C$12)</f>
        <v>18</v>
      </c>
      <c r="O3091" s="3">
        <f t="shared" si="240"/>
        <v>5778</v>
      </c>
      <c r="P3091" s="4">
        <f t="shared" si="241"/>
        <v>1328.94</v>
      </c>
      <c r="Q3091" s="3">
        <f t="shared" si="242"/>
        <v>4449.0599999999995</v>
      </c>
      <c r="R3091" t="str">
        <f t="shared" si="243"/>
        <v>Em atraso</v>
      </c>
      <c r="S3091" s="5">
        <f t="shared" si="244"/>
        <v>1</v>
      </c>
    </row>
    <row r="3092" spans="1:19" x14ac:dyDescent="0.25">
      <c r="A3092">
        <v>3091</v>
      </c>
      <c r="B3092" s="1">
        <v>43886</v>
      </c>
      <c r="C3092" s="1">
        <v>43887</v>
      </c>
      <c r="D3092" s="1">
        <v>43902</v>
      </c>
      <c r="E3092" s="1">
        <v>43904</v>
      </c>
      <c r="F3092">
        <v>2</v>
      </c>
      <c r="G3092">
        <v>4</v>
      </c>
      <c r="H3092">
        <v>48</v>
      </c>
      <c r="I3092" s="6">
        <v>0</v>
      </c>
      <c r="J3092">
        <v>3</v>
      </c>
      <c r="K3092" t="str">
        <f>_xlfn.XLOOKUP(fCompras!F3092,dComprador!$A$2:$A$7,dComprador!$B$2:$B$7)</f>
        <v>João</v>
      </c>
      <c r="L3092" t="str">
        <f>_xlfn.XLOOKUP(J3092,dFornecedor!$A$2:$A$6,dFornecedor!$B$2:$B$6)</f>
        <v>StepUp</v>
      </c>
      <c r="M3092" t="str">
        <f>_xlfn.XLOOKUP(G3092,dMateriaPrima!$A$2:$A$12,dMateriaPrima!$B$2:$B$12)</f>
        <v>Madeira</v>
      </c>
      <c r="N3092" s="2">
        <f>_xlfn.XLOOKUP(G3092,dMateriaPrima!$A$2:$A$12,dMateriaPrima!$C$2:$C$12)</f>
        <v>168</v>
      </c>
      <c r="O3092" s="3">
        <f t="shared" si="240"/>
        <v>8064</v>
      </c>
      <c r="P3092" s="4">
        <f t="shared" si="241"/>
        <v>0</v>
      </c>
      <c r="Q3092" s="3">
        <f t="shared" si="242"/>
        <v>8064</v>
      </c>
      <c r="R3092" t="str">
        <f t="shared" si="243"/>
        <v>Em atraso</v>
      </c>
      <c r="S3092" s="5">
        <f t="shared" si="244"/>
        <v>2</v>
      </c>
    </row>
    <row r="3093" spans="1:19" x14ac:dyDescent="0.25">
      <c r="A3093">
        <v>3092</v>
      </c>
      <c r="B3093" s="1">
        <v>43886</v>
      </c>
      <c r="C3093" s="1">
        <v>43887</v>
      </c>
      <c r="D3093" s="1">
        <v>43916</v>
      </c>
      <c r="E3093" s="1">
        <v>43919</v>
      </c>
      <c r="F3093">
        <v>1</v>
      </c>
      <c r="G3093">
        <v>11</v>
      </c>
      <c r="H3093">
        <v>139</v>
      </c>
      <c r="I3093" s="6">
        <v>0</v>
      </c>
      <c r="J3093">
        <v>3</v>
      </c>
      <c r="K3093" t="str">
        <f>_xlfn.XLOOKUP(fCompras!F3093,dComprador!$A$2:$A$7,dComprador!$B$2:$B$7)</f>
        <v>Alon</v>
      </c>
      <c r="L3093" t="str">
        <f>_xlfn.XLOOKUP(J3093,dFornecedor!$A$2:$A$6,dFornecedor!$B$2:$B$6)</f>
        <v>StepUp</v>
      </c>
      <c r="M3093" t="str">
        <f>_xlfn.XLOOKUP(G3093,dMateriaPrima!$A$2:$A$12,dMateriaPrima!$B$2:$B$12)</f>
        <v>Papel</v>
      </c>
      <c r="N3093" s="2">
        <f>_xlfn.XLOOKUP(G3093,dMateriaPrima!$A$2:$A$12,dMateriaPrima!$C$2:$C$12)</f>
        <v>9</v>
      </c>
      <c r="O3093" s="3">
        <f t="shared" si="240"/>
        <v>1251</v>
      </c>
      <c r="P3093" s="4">
        <f t="shared" si="241"/>
        <v>0</v>
      </c>
      <c r="Q3093" s="3">
        <f t="shared" si="242"/>
        <v>1251</v>
      </c>
      <c r="R3093" t="str">
        <f t="shared" si="243"/>
        <v>Em atraso</v>
      </c>
      <c r="S3093" s="5">
        <f t="shared" si="244"/>
        <v>3</v>
      </c>
    </row>
    <row r="3094" spans="1:19" x14ac:dyDescent="0.25">
      <c r="A3094">
        <v>3093</v>
      </c>
      <c r="B3094" s="1">
        <v>43887</v>
      </c>
      <c r="C3094" s="1">
        <v>43894</v>
      </c>
      <c r="D3094" s="1">
        <v>43896</v>
      </c>
      <c r="E3094" s="1">
        <v>43897</v>
      </c>
      <c r="F3094">
        <v>4</v>
      </c>
      <c r="G3094">
        <v>5</v>
      </c>
      <c r="H3094">
        <v>212</v>
      </c>
      <c r="I3094" s="6">
        <v>0</v>
      </c>
      <c r="J3094">
        <v>2</v>
      </c>
      <c r="K3094" t="str">
        <f>_xlfn.XLOOKUP(fCompras!F3094,dComprador!$A$2:$A$7,dComprador!$B$2:$B$7)</f>
        <v>Lira</v>
      </c>
      <c r="L3094" t="str">
        <f>_xlfn.XLOOKUP(J3094,dFornecedor!$A$2:$A$6,dFornecedor!$B$2:$B$6)</f>
        <v>Minerva</v>
      </c>
      <c r="M3094" t="str">
        <f>_xlfn.XLOOKUP(G3094,dMateriaPrima!$A$2:$A$12,dMateriaPrima!$B$2:$B$12)</f>
        <v>Areia</v>
      </c>
      <c r="N3094" s="2">
        <f>_xlfn.XLOOKUP(G3094,dMateriaPrima!$A$2:$A$12,dMateriaPrima!$C$2:$C$12)</f>
        <v>3.59</v>
      </c>
      <c r="O3094" s="3">
        <f t="shared" si="240"/>
        <v>761.07999999999993</v>
      </c>
      <c r="P3094" s="4">
        <f t="shared" si="241"/>
        <v>0</v>
      </c>
      <c r="Q3094" s="3">
        <f t="shared" si="242"/>
        <v>761.07999999999993</v>
      </c>
      <c r="R3094" t="str">
        <f t="shared" si="243"/>
        <v>Em atraso</v>
      </c>
      <c r="S3094" s="5">
        <f t="shared" si="244"/>
        <v>1</v>
      </c>
    </row>
    <row r="3095" spans="1:19" x14ac:dyDescent="0.25">
      <c r="A3095">
        <v>3094</v>
      </c>
      <c r="B3095" s="1">
        <v>43887</v>
      </c>
      <c r="C3095" s="1">
        <v>43891</v>
      </c>
      <c r="D3095" s="1">
        <v>43920</v>
      </c>
      <c r="E3095" s="1">
        <v>43920</v>
      </c>
      <c r="F3095">
        <v>1</v>
      </c>
      <c r="G3095">
        <v>8</v>
      </c>
      <c r="H3095">
        <v>128</v>
      </c>
      <c r="I3095" s="6">
        <v>0</v>
      </c>
      <c r="J3095">
        <v>5</v>
      </c>
      <c r="K3095" t="str">
        <f>_xlfn.XLOOKUP(fCompras!F3095,dComprador!$A$2:$A$7,dComprador!$B$2:$B$7)</f>
        <v>Alon</v>
      </c>
      <c r="L3095" t="str">
        <f>_xlfn.XLOOKUP(J3095,dFornecedor!$A$2:$A$6,dFornecedor!$B$2:$B$6)</f>
        <v>Atlas</v>
      </c>
      <c r="M3095" t="str">
        <f>_xlfn.XLOOKUP(G3095,dMateriaPrima!$A$2:$A$12,dMateriaPrima!$B$2:$B$12)</f>
        <v>Cimento</v>
      </c>
      <c r="N3095" s="2">
        <f>_xlfn.XLOOKUP(G3095,dMateriaPrima!$A$2:$A$12,dMateriaPrima!$C$2:$C$12)</f>
        <v>23</v>
      </c>
      <c r="O3095" s="3">
        <f t="shared" si="240"/>
        <v>2944</v>
      </c>
      <c r="P3095" s="4">
        <f t="shared" si="241"/>
        <v>0</v>
      </c>
      <c r="Q3095" s="3">
        <f t="shared" si="242"/>
        <v>2944</v>
      </c>
      <c r="R3095" t="str">
        <f t="shared" si="243"/>
        <v>No prazo</v>
      </c>
      <c r="S3095" s="5">
        <f t="shared" si="244"/>
        <v>0</v>
      </c>
    </row>
    <row r="3096" spans="1:19" x14ac:dyDescent="0.25">
      <c r="A3096">
        <v>3095</v>
      </c>
      <c r="B3096" s="1">
        <v>43887</v>
      </c>
      <c r="C3096" s="1">
        <v>43894</v>
      </c>
      <c r="D3096" s="1">
        <v>43894</v>
      </c>
      <c r="E3096" s="1">
        <v>43895</v>
      </c>
      <c r="F3096">
        <v>4</v>
      </c>
      <c r="G3096">
        <v>6</v>
      </c>
      <c r="H3096">
        <v>29</v>
      </c>
      <c r="I3096" s="6">
        <v>0</v>
      </c>
      <c r="J3096">
        <v>3</v>
      </c>
      <c r="K3096" t="str">
        <f>_xlfn.XLOOKUP(fCompras!F3096,dComprador!$A$2:$A$7,dComprador!$B$2:$B$7)</f>
        <v>Lira</v>
      </c>
      <c r="L3096" t="str">
        <f>_xlfn.XLOOKUP(J3096,dFornecedor!$A$2:$A$6,dFornecedor!$B$2:$B$6)</f>
        <v>StepUp</v>
      </c>
      <c r="M3096" t="str">
        <f>_xlfn.XLOOKUP(G3096,dMateriaPrima!$A$2:$A$12,dMateriaPrima!$B$2:$B$12)</f>
        <v>Fio Algodão</v>
      </c>
      <c r="N3096" s="2">
        <f>_xlfn.XLOOKUP(G3096,dMateriaPrima!$A$2:$A$12,dMateriaPrima!$C$2:$C$12)</f>
        <v>55.9</v>
      </c>
      <c r="O3096" s="3">
        <f t="shared" si="240"/>
        <v>1621.1</v>
      </c>
      <c r="P3096" s="4">
        <f t="shared" si="241"/>
        <v>0</v>
      </c>
      <c r="Q3096" s="3">
        <f t="shared" si="242"/>
        <v>1621.1</v>
      </c>
      <c r="R3096" t="str">
        <f t="shared" si="243"/>
        <v>Em atraso</v>
      </c>
      <c r="S3096" s="5">
        <f t="shared" si="244"/>
        <v>1</v>
      </c>
    </row>
    <row r="3097" spans="1:19" x14ac:dyDescent="0.25">
      <c r="A3097">
        <v>3096</v>
      </c>
      <c r="B3097" s="1">
        <v>43887</v>
      </c>
      <c r="C3097" s="1">
        <v>43896</v>
      </c>
      <c r="D3097" s="1">
        <v>43898</v>
      </c>
      <c r="E3097" s="1">
        <v>43899</v>
      </c>
      <c r="F3097">
        <v>4</v>
      </c>
      <c r="G3097">
        <v>6</v>
      </c>
      <c r="H3097">
        <v>7</v>
      </c>
      <c r="I3097" s="6">
        <v>0</v>
      </c>
      <c r="J3097">
        <v>3</v>
      </c>
      <c r="K3097" t="str">
        <f>_xlfn.XLOOKUP(fCompras!F3097,dComprador!$A$2:$A$7,dComprador!$B$2:$B$7)</f>
        <v>Lira</v>
      </c>
      <c r="L3097" t="str">
        <f>_xlfn.XLOOKUP(J3097,dFornecedor!$A$2:$A$6,dFornecedor!$B$2:$B$6)</f>
        <v>StepUp</v>
      </c>
      <c r="M3097" t="str">
        <f>_xlfn.XLOOKUP(G3097,dMateriaPrima!$A$2:$A$12,dMateriaPrima!$B$2:$B$12)</f>
        <v>Fio Algodão</v>
      </c>
      <c r="N3097" s="2">
        <f>_xlfn.XLOOKUP(G3097,dMateriaPrima!$A$2:$A$12,dMateriaPrima!$C$2:$C$12)</f>
        <v>55.9</v>
      </c>
      <c r="O3097" s="3">
        <f t="shared" si="240"/>
        <v>391.3</v>
      </c>
      <c r="P3097" s="4">
        <f t="shared" si="241"/>
        <v>0</v>
      </c>
      <c r="Q3097" s="3">
        <f t="shared" si="242"/>
        <v>391.3</v>
      </c>
      <c r="R3097" t="str">
        <f t="shared" si="243"/>
        <v>Em atraso</v>
      </c>
      <c r="S3097" s="5">
        <f t="shared" si="244"/>
        <v>1</v>
      </c>
    </row>
    <row r="3098" spans="1:19" x14ac:dyDescent="0.25">
      <c r="A3098">
        <v>3097</v>
      </c>
      <c r="B3098" s="1">
        <v>43887</v>
      </c>
      <c r="C3098" s="1">
        <v>43895</v>
      </c>
      <c r="D3098" s="1">
        <v>43918</v>
      </c>
      <c r="E3098" s="1">
        <v>43921</v>
      </c>
      <c r="F3098">
        <v>1</v>
      </c>
      <c r="G3098">
        <v>7</v>
      </c>
      <c r="H3098">
        <v>19</v>
      </c>
      <c r="I3098" s="6">
        <v>0</v>
      </c>
      <c r="J3098">
        <v>2</v>
      </c>
      <c r="K3098" t="str">
        <f>_xlfn.XLOOKUP(fCompras!F3098,dComprador!$A$2:$A$7,dComprador!$B$2:$B$7)</f>
        <v>Alon</v>
      </c>
      <c r="L3098" t="str">
        <f>_xlfn.XLOOKUP(J3098,dFornecedor!$A$2:$A$6,dFornecedor!$B$2:$B$6)</f>
        <v>Minerva</v>
      </c>
      <c r="M3098" t="str">
        <f>_xlfn.XLOOKUP(G3098,dMateriaPrima!$A$2:$A$12,dMateriaPrima!$B$2:$B$12)</f>
        <v>Poliéster</v>
      </c>
      <c r="N3098" s="2">
        <f>_xlfn.XLOOKUP(G3098,dMateriaPrima!$A$2:$A$12,dMateriaPrima!$C$2:$C$12)</f>
        <v>8</v>
      </c>
      <c r="O3098" s="3">
        <f t="shared" si="240"/>
        <v>152</v>
      </c>
      <c r="P3098" s="4">
        <f t="shared" si="241"/>
        <v>0</v>
      </c>
      <c r="Q3098" s="3">
        <f t="shared" si="242"/>
        <v>152</v>
      </c>
      <c r="R3098" t="str">
        <f t="shared" si="243"/>
        <v>Em atraso</v>
      </c>
      <c r="S3098" s="5">
        <f t="shared" si="244"/>
        <v>3</v>
      </c>
    </row>
    <row r="3099" spans="1:19" x14ac:dyDescent="0.25">
      <c r="A3099">
        <v>3098</v>
      </c>
      <c r="B3099" s="1">
        <v>43887</v>
      </c>
      <c r="C3099" s="1">
        <v>43891</v>
      </c>
      <c r="D3099" s="1">
        <v>43904</v>
      </c>
      <c r="E3099" s="1">
        <v>43906</v>
      </c>
      <c r="F3099">
        <v>1</v>
      </c>
      <c r="G3099">
        <v>9</v>
      </c>
      <c r="H3099">
        <v>156</v>
      </c>
      <c r="I3099" s="6">
        <v>0</v>
      </c>
      <c r="J3099">
        <v>1</v>
      </c>
      <c r="K3099" t="str">
        <f>_xlfn.XLOOKUP(fCompras!F3099,dComprador!$A$2:$A$7,dComprador!$B$2:$B$7)</f>
        <v>Alon</v>
      </c>
      <c r="L3099" t="str">
        <f>_xlfn.XLOOKUP(J3099,dFornecedor!$A$2:$A$6,dFornecedor!$B$2:$B$6)</f>
        <v>NorthShore</v>
      </c>
      <c r="M3099" t="str">
        <f>_xlfn.XLOOKUP(G3099,dMateriaPrima!$A$2:$A$12,dMateriaPrima!$B$2:$B$12)</f>
        <v>Couro</v>
      </c>
      <c r="N3099" s="2">
        <f>_xlfn.XLOOKUP(G3099,dMateriaPrima!$A$2:$A$12,dMateriaPrima!$C$2:$C$12)</f>
        <v>4.4000000000000004</v>
      </c>
      <c r="O3099" s="3">
        <f t="shared" si="240"/>
        <v>686.40000000000009</v>
      </c>
      <c r="P3099" s="4">
        <f t="shared" si="241"/>
        <v>0</v>
      </c>
      <c r="Q3099" s="3">
        <f t="shared" si="242"/>
        <v>686.40000000000009</v>
      </c>
      <c r="R3099" t="str">
        <f t="shared" si="243"/>
        <v>Em atraso</v>
      </c>
      <c r="S3099" s="5">
        <f t="shared" si="244"/>
        <v>2</v>
      </c>
    </row>
    <row r="3100" spans="1:19" x14ac:dyDescent="0.25">
      <c r="A3100">
        <v>3099</v>
      </c>
      <c r="B3100" s="1">
        <v>43887</v>
      </c>
      <c r="C3100" s="1">
        <v>43896</v>
      </c>
      <c r="D3100" s="1">
        <v>43908</v>
      </c>
      <c r="E3100" s="1">
        <v>43910</v>
      </c>
      <c r="F3100">
        <v>1</v>
      </c>
      <c r="G3100">
        <v>5</v>
      </c>
      <c r="H3100">
        <v>12</v>
      </c>
      <c r="I3100" s="6">
        <v>0</v>
      </c>
      <c r="J3100">
        <v>1</v>
      </c>
      <c r="K3100" t="str">
        <f>_xlfn.XLOOKUP(fCompras!F3100,dComprador!$A$2:$A$7,dComprador!$B$2:$B$7)</f>
        <v>Alon</v>
      </c>
      <c r="L3100" t="str">
        <f>_xlfn.XLOOKUP(J3100,dFornecedor!$A$2:$A$6,dFornecedor!$B$2:$B$6)</f>
        <v>NorthShore</v>
      </c>
      <c r="M3100" t="str">
        <f>_xlfn.XLOOKUP(G3100,dMateriaPrima!$A$2:$A$12,dMateriaPrima!$B$2:$B$12)</f>
        <v>Areia</v>
      </c>
      <c r="N3100" s="2">
        <f>_xlfn.XLOOKUP(G3100,dMateriaPrima!$A$2:$A$12,dMateriaPrima!$C$2:$C$12)</f>
        <v>3.59</v>
      </c>
      <c r="O3100" s="3">
        <f t="shared" si="240"/>
        <v>43.08</v>
      </c>
      <c r="P3100" s="4">
        <f t="shared" si="241"/>
        <v>0</v>
      </c>
      <c r="Q3100" s="3">
        <f t="shared" si="242"/>
        <v>43.08</v>
      </c>
      <c r="R3100" t="str">
        <f t="shared" si="243"/>
        <v>Em atraso</v>
      </c>
      <c r="S3100" s="5">
        <f t="shared" si="244"/>
        <v>2</v>
      </c>
    </row>
    <row r="3101" spans="1:19" x14ac:dyDescent="0.25">
      <c r="A3101">
        <v>3100</v>
      </c>
      <c r="B3101" s="1">
        <v>43887</v>
      </c>
      <c r="C3101" s="1">
        <v>43887</v>
      </c>
      <c r="D3101" s="1">
        <v>43907</v>
      </c>
      <c r="E3101" s="1">
        <v>43910</v>
      </c>
      <c r="F3101">
        <v>1</v>
      </c>
      <c r="G3101">
        <v>1</v>
      </c>
      <c r="H3101">
        <v>9</v>
      </c>
      <c r="I3101" s="6">
        <v>0</v>
      </c>
      <c r="J3101">
        <v>5</v>
      </c>
      <c r="K3101" t="str">
        <f>_xlfn.XLOOKUP(fCompras!F3101,dComprador!$A$2:$A$7,dComprador!$B$2:$B$7)</f>
        <v>Alon</v>
      </c>
      <c r="L3101" t="str">
        <f>_xlfn.XLOOKUP(J3101,dFornecedor!$A$2:$A$6,dFornecedor!$B$2:$B$6)</f>
        <v>Atlas</v>
      </c>
      <c r="M3101" t="str">
        <f>_xlfn.XLOOKUP(G3101,dMateriaPrima!$A$2:$A$12,dMateriaPrima!$B$2:$B$12)</f>
        <v>Tecido</v>
      </c>
      <c r="N3101" s="2">
        <f>_xlfn.XLOOKUP(G3101,dMateriaPrima!$A$2:$A$12,dMateriaPrima!$C$2:$C$12)</f>
        <v>18</v>
      </c>
      <c r="O3101" s="3">
        <f t="shared" si="240"/>
        <v>162</v>
      </c>
      <c r="P3101" s="4">
        <f t="shared" si="241"/>
        <v>0</v>
      </c>
      <c r="Q3101" s="3">
        <f t="shared" si="242"/>
        <v>162</v>
      </c>
      <c r="R3101" t="str">
        <f t="shared" si="243"/>
        <v>Em atraso</v>
      </c>
      <c r="S3101" s="5">
        <f t="shared" si="244"/>
        <v>3</v>
      </c>
    </row>
    <row r="3102" spans="1:19" x14ac:dyDescent="0.25">
      <c r="A3102">
        <v>3101</v>
      </c>
      <c r="B3102" s="1">
        <v>43888</v>
      </c>
      <c r="C3102" s="1">
        <v>43889</v>
      </c>
      <c r="D3102" s="1">
        <v>43895</v>
      </c>
      <c r="E3102" s="1">
        <v>43897</v>
      </c>
      <c r="F3102">
        <v>4</v>
      </c>
      <c r="G3102">
        <v>9</v>
      </c>
      <c r="H3102">
        <v>106</v>
      </c>
      <c r="I3102" s="6">
        <v>0</v>
      </c>
      <c r="J3102">
        <v>4</v>
      </c>
      <c r="K3102" t="str">
        <f>_xlfn.XLOOKUP(fCompras!F3102,dComprador!$A$2:$A$7,dComprador!$B$2:$B$7)</f>
        <v>Lira</v>
      </c>
      <c r="L3102" t="str">
        <f>_xlfn.XLOOKUP(J3102,dFornecedor!$A$2:$A$6,dFornecedor!$B$2:$B$6)</f>
        <v>AlphaOmega</v>
      </c>
      <c r="M3102" t="str">
        <f>_xlfn.XLOOKUP(G3102,dMateriaPrima!$A$2:$A$12,dMateriaPrima!$B$2:$B$12)</f>
        <v>Couro</v>
      </c>
      <c r="N3102" s="2">
        <f>_xlfn.XLOOKUP(G3102,dMateriaPrima!$A$2:$A$12,dMateriaPrima!$C$2:$C$12)</f>
        <v>4.4000000000000004</v>
      </c>
      <c r="O3102" s="3">
        <f t="shared" si="240"/>
        <v>466.40000000000003</v>
      </c>
      <c r="P3102" s="4">
        <f t="shared" si="241"/>
        <v>0</v>
      </c>
      <c r="Q3102" s="3">
        <f t="shared" si="242"/>
        <v>466.40000000000003</v>
      </c>
      <c r="R3102" t="str">
        <f t="shared" si="243"/>
        <v>Em atraso</v>
      </c>
      <c r="S3102" s="5">
        <f t="shared" si="244"/>
        <v>2</v>
      </c>
    </row>
    <row r="3103" spans="1:19" x14ac:dyDescent="0.25">
      <c r="A3103">
        <v>3102</v>
      </c>
      <c r="B3103" s="1">
        <v>43888</v>
      </c>
      <c r="C3103" s="1">
        <v>43888</v>
      </c>
      <c r="D3103" s="1">
        <v>43919</v>
      </c>
      <c r="E3103" s="1">
        <v>43922</v>
      </c>
      <c r="F3103">
        <v>1</v>
      </c>
      <c r="G3103">
        <v>5</v>
      </c>
      <c r="H3103">
        <v>499</v>
      </c>
      <c r="I3103" s="6">
        <v>0</v>
      </c>
      <c r="J3103">
        <v>2</v>
      </c>
      <c r="K3103" t="str">
        <f>_xlfn.XLOOKUP(fCompras!F3103,dComprador!$A$2:$A$7,dComprador!$B$2:$B$7)</f>
        <v>Alon</v>
      </c>
      <c r="L3103" t="str">
        <f>_xlfn.XLOOKUP(J3103,dFornecedor!$A$2:$A$6,dFornecedor!$B$2:$B$6)</f>
        <v>Minerva</v>
      </c>
      <c r="M3103" t="str">
        <f>_xlfn.XLOOKUP(G3103,dMateriaPrima!$A$2:$A$12,dMateriaPrima!$B$2:$B$12)</f>
        <v>Areia</v>
      </c>
      <c r="N3103" s="2">
        <f>_xlfn.XLOOKUP(G3103,dMateriaPrima!$A$2:$A$12,dMateriaPrima!$C$2:$C$12)</f>
        <v>3.59</v>
      </c>
      <c r="O3103" s="3">
        <f t="shared" si="240"/>
        <v>1791.4099999999999</v>
      </c>
      <c r="P3103" s="4">
        <f t="shared" si="241"/>
        <v>0</v>
      </c>
      <c r="Q3103" s="3">
        <f t="shared" si="242"/>
        <v>1791.4099999999999</v>
      </c>
      <c r="R3103" t="str">
        <f t="shared" si="243"/>
        <v>Em atraso</v>
      </c>
      <c r="S3103" s="5">
        <f t="shared" si="244"/>
        <v>3</v>
      </c>
    </row>
    <row r="3104" spans="1:19" x14ac:dyDescent="0.25">
      <c r="A3104">
        <v>3103</v>
      </c>
      <c r="B3104" s="1">
        <v>43888</v>
      </c>
      <c r="C3104" s="1">
        <v>43888</v>
      </c>
      <c r="D3104" s="1">
        <v>43896</v>
      </c>
      <c r="E3104" s="1">
        <v>43896</v>
      </c>
      <c r="F3104">
        <v>4</v>
      </c>
      <c r="G3104">
        <v>6</v>
      </c>
      <c r="H3104">
        <v>390</v>
      </c>
      <c r="I3104" s="6">
        <v>0</v>
      </c>
      <c r="J3104">
        <v>2</v>
      </c>
      <c r="K3104" t="str">
        <f>_xlfn.XLOOKUP(fCompras!F3104,dComprador!$A$2:$A$7,dComprador!$B$2:$B$7)</f>
        <v>Lira</v>
      </c>
      <c r="L3104" t="str">
        <f>_xlfn.XLOOKUP(J3104,dFornecedor!$A$2:$A$6,dFornecedor!$B$2:$B$6)</f>
        <v>Minerva</v>
      </c>
      <c r="M3104" t="str">
        <f>_xlfn.XLOOKUP(G3104,dMateriaPrima!$A$2:$A$12,dMateriaPrima!$B$2:$B$12)</f>
        <v>Fio Algodão</v>
      </c>
      <c r="N3104" s="2">
        <f>_xlfn.XLOOKUP(G3104,dMateriaPrima!$A$2:$A$12,dMateriaPrima!$C$2:$C$12)</f>
        <v>55.9</v>
      </c>
      <c r="O3104" s="3">
        <f t="shared" si="240"/>
        <v>21801</v>
      </c>
      <c r="P3104" s="4">
        <f t="shared" si="241"/>
        <v>0</v>
      </c>
      <c r="Q3104" s="3">
        <f t="shared" si="242"/>
        <v>21801</v>
      </c>
      <c r="R3104" t="str">
        <f t="shared" si="243"/>
        <v>No prazo</v>
      </c>
      <c r="S3104" s="5">
        <f t="shared" si="244"/>
        <v>0</v>
      </c>
    </row>
    <row r="3105" spans="1:19" x14ac:dyDescent="0.25">
      <c r="A3105">
        <v>3104</v>
      </c>
      <c r="B3105" s="1">
        <v>43888</v>
      </c>
      <c r="C3105" s="1">
        <v>43895</v>
      </c>
      <c r="D3105" s="1">
        <v>43895</v>
      </c>
      <c r="E3105" s="1">
        <v>43898</v>
      </c>
      <c r="F3105">
        <v>4</v>
      </c>
      <c r="G3105">
        <v>11</v>
      </c>
      <c r="H3105">
        <v>133</v>
      </c>
      <c r="I3105" s="6">
        <v>0.37</v>
      </c>
      <c r="J3105">
        <v>3</v>
      </c>
      <c r="K3105" t="str">
        <f>_xlfn.XLOOKUP(fCompras!F3105,dComprador!$A$2:$A$7,dComprador!$B$2:$B$7)</f>
        <v>Lira</v>
      </c>
      <c r="L3105" t="str">
        <f>_xlfn.XLOOKUP(J3105,dFornecedor!$A$2:$A$6,dFornecedor!$B$2:$B$6)</f>
        <v>StepUp</v>
      </c>
      <c r="M3105" t="str">
        <f>_xlfn.XLOOKUP(G3105,dMateriaPrima!$A$2:$A$12,dMateriaPrima!$B$2:$B$12)</f>
        <v>Papel</v>
      </c>
      <c r="N3105" s="2">
        <f>_xlfn.XLOOKUP(G3105,dMateriaPrima!$A$2:$A$12,dMateriaPrima!$C$2:$C$12)</f>
        <v>9</v>
      </c>
      <c r="O3105" s="3">
        <f t="shared" si="240"/>
        <v>1197</v>
      </c>
      <c r="P3105" s="4">
        <f t="shared" si="241"/>
        <v>442.89</v>
      </c>
      <c r="Q3105" s="3">
        <f t="shared" si="242"/>
        <v>754.11</v>
      </c>
      <c r="R3105" t="str">
        <f t="shared" si="243"/>
        <v>Em atraso</v>
      </c>
      <c r="S3105" s="5">
        <f t="shared" si="244"/>
        <v>3</v>
      </c>
    </row>
    <row r="3106" spans="1:19" x14ac:dyDescent="0.25">
      <c r="A3106">
        <v>3105</v>
      </c>
      <c r="B3106" s="1">
        <v>43888</v>
      </c>
      <c r="C3106" s="1">
        <v>43888</v>
      </c>
      <c r="D3106" s="1">
        <v>43900</v>
      </c>
      <c r="E3106" s="1">
        <v>43903</v>
      </c>
      <c r="F3106">
        <v>2</v>
      </c>
      <c r="G3106">
        <v>6</v>
      </c>
      <c r="H3106">
        <v>512</v>
      </c>
      <c r="I3106" s="6">
        <v>0</v>
      </c>
      <c r="J3106">
        <v>2</v>
      </c>
      <c r="K3106" t="str">
        <f>_xlfn.XLOOKUP(fCompras!F3106,dComprador!$A$2:$A$7,dComprador!$B$2:$B$7)</f>
        <v>João</v>
      </c>
      <c r="L3106" t="str">
        <f>_xlfn.XLOOKUP(J3106,dFornecedor!$A$2:$A$6,dFornecedor!$B$2:$B$6)</f>
        <v>Minerva</v>
      </c>
      <c r="M3106" t="str">
        <f>_xlfn.XLOOKUP(G3106,dMateriaPrima!$A$2:$A$12,dMateriaPrima!$B$2:$B$12)</f>
        <v>Fio Algodão</v>
      </c>
      <c r="N3106" s="2">
        <f>_xlfn.XLOOKUP(G3106,dMateriaPrima!$A$2:$A$12,dMateriaPrima!$C$2:$C$12)</f>
        <v>55.9</v>
      </c>
      <c r="O3106" s="3">
        <f t="shared" si="240"/>
        <v>28620.799999999999</v>
      </c>
      <c r="P3106" s="4">
        <f t="shared" si="241"/>
        <v>0</v>
      </c>
      <c r="Q3106" s="3">
        <f t="shared" si="242"/>
        <v>28620.799999999999</v>
      </c>
      <c r="R3106" t="str">
        <f t="shared" si="243"/>
        <v>Em atraso</v>
      </c>
      <c r="S3106" s="5">
        <f t="shared" si="244"/>
        <v>3</v>
      </c>
    </row>
    <row r="3107" spans="1:19" x14ac:dyDescent="0.25">
      <c r="A3107">
        <v>3106</v>
      </c>
      <c r="B3107" s="1">
        <v>43888</v>
      </c>
      <c r="C3107" s="1">
        <v>43899</v>
      </c>
      <c r="D3107" s="1">
        <v>43900</v>
      </c>
      <c r="E3107" s="1">
        <v>43903</v>
      </c>
      <c r="F3107">
        <v>2</v>
      </c>
      <c r="G3107">
        <v>9</v>
      </c>
      <c r="H3107">
        <v>105</v>
      </c>
      <c r="I3107" s="6">
        <v>0</v>
      </c>
      <c r="J3107">
        <v>1</v>
      </c>
      <c r="K3107" t="str">
        <f>_xlfn.XLOOKUP(fCompras!F3107,dComprador!$A$2:$A$7,dComprador!$B$2:$B$7)</f>
        <v>João</v>
      </c>
      <c r="L3107" t="str">
        <f>_xlfn.XLOOKUP(J3107,dFornecedor!$A$2:$A$6,dFornecedor!$B$2:$B$6)</f>
        <v>NorthShore</v>
      </c>
      <c r="M3107" t="str">
        <f>_xlfn.XLOOKUP(G3107,dMateriaPrima!$A$2:$A$12,dMateriaPrima!$B$2:$B$12)</f>
        <v>Couro</v>
      </c>
      <c r="N3107" s="2">
        <f>_xlfn.XLOOKUP(G3107,dMateriaPrima!$A$2:$A$12,dMateriaPrima!$C$2:$C$12)</f>
        <v>4.4000000000000004</v>
      </c>
      <c r="O3107" s="3">
        <f t="shared" si="240"/>
        <v>462.00000000000006</v>
      </c>
      <c r="P3107" s="4">
        <f t="shared" si="241"/>
        <v>0</v>
      </c>
      <c r="Q3107" s="3">
        <f t="shared" si="242"/>
        <v>462.00000000000006</v>
      </c>
      <c r="R3107" t="str">
        <f t="shared" si="243"/>
        <v>Em atraso</v>
      </c>
      <c r="S3107" s="5">
        <f t="shared" si="244"/>
        <v>3</v>
      </c>
    </row>
    <row r="3108" spans="1:19" x14ac:dyDescent="0.25">
      <c r="A3108">
        <v>3107</v>
      </c>
      <c r="B3108" s="1">
        <v>43888</v>
      </c>
      <c r="C3108" s="1">
        <v>43888</v>
      </c>
      <c r="D3108" s="1">
        <v>43905</v>
      </c>
      <c r="E3108" s="1">
        <v>43909</v>
      </c>
      <c r="F3108">
        <v>1</v>
      </c>
      <c r="G3108">
        <v>8</v>
      </c>
      <c r="H3108">
        <v>31</v>
      </c>
      <c r="I3108" s="6">
        <v>0</v>
      </c>
      <c r="J3108">
        <v>2</v>
      </c>
      <c r="K3108" t="str">
        <f>_xlfn.XLOOKUP(fCompras!F3108,dComprador!$A$2:$A$7,dComprador!$B$2:$B$7)</f>
        <v>Alon</v>
      </c>
      <c r="L3108" t="str">
        <f>_xlfn.XLOOKUP(J3108,dFornecedor!$A$2:$A$6,dFornecedor!$B$2:$B$6)</f>
        <v>Minerva</v>
      </c>
      <c r="M3108" t="str">
        <f>_xlfn.XLOOKUP(G3108,dMateriaPrima!$A$2:$A$12,dMateriaPrima!$B$2:$B$12)</f>
        <v>Cimento</v>
      </c>
      <c r="N3108" s="2">
        <f>_xlfn.XLOOKUP(G3108,dMateriaPrima!$A$2:$A$12,dMateriaPrima!$C$2:$C$12)</f>
        <v>23</v>
      </c>
      <c r="O3108" s="3">
        <f t="shared" si="240"/>
        <v>713</v>
      </c>
      <c r="P3108" s="4">
        <f t="shared" si="241"/>
        <v>0</v>
      </c>
      <c r="Q3108" s="3">
        <f t="shared" si="242"/>
        <v>713</v>
      </c>
      <c r="R3108" t="str">
        <f t="shared" si="243"/>
        <v>Em atraso</v>
      </c>
      <c r="S3108" s="5">
        <f t="shared" si="244"/>
        <v>4</v>
      </c>
    </row>
    <row r="3109" spans="1:19" x14ac:dyDescent="0.25">
      <c r="A3109">
        <v>3108</v>
      </c>
      <c r="B3109" s="1">
        <v>43888</v>
      </c>
      <c r="C3109" s="1">
        <v>43889</v>
      </c>
      <c r="D3109" s="1">
        <v>43917</v>
      </c>
      <c r="E3109" s="1">
        <v>43919</v>
      </c>
      <c r="F3109">
        <v>1</v>
      </c>
      <c r="G3109">
        <v>2</v>
      </c>
      <c r="H3109">
        <v>524</v>
      </c>
      <c r="I3109" s="6">
        <v>0.38</v>
      </c>
      <c r="J3109">
        <v>4</v>
      </c>
      <c r="K3109" t="str">
        <f>_xlfn.XLOOKUP(fCompras!F3109,dComprador!$A$2:$A$7,dComprador!$B$2:$B$7)</f>
        <v>Alon</v>
      </c>
      <c r="L3109" t="str">
        <f>_xlfn.XLOOKUP(J3109,dFornecedor!$A$2:$A$6,dFornecedor!$B$2:$B$6)</f>
        <v>AlphaOmega</v>
      </c>
      <c r="M3109" t="str">
        <f>_xlfn.XLOOKUP(G3109,dMateriaPrima!$A$2:$A$12,dMateriaPrima!$B$2:$B$12)</f>
        <v>Chapa Metal</v>
      </c>
      <c r="N3109" s="2">
        <f>_xlfn.XLOOKUP(G3109,dMateriaPrima!$A$2:$A$12,dMateriaPrima!$C$2:$C$12)</f>
        <v>299.89999999999998</v>
      </c>
      <c r="O3109" s="3">
        <f t="shared" si="240"/>
        <v>157147.59999999998</v>
      </c>
      <c r="P3109" s="4">
        <f t="shared" si="241"/>
        <v>59716.087999999989</v>
      </c>
      <c r="Q3109" s="3">
        <f t="shared" si="242"/>
        <v>97431.511999999988</v>
      </c>
      <c r="R3109" t="str">
        <f t="shared" si="243"/>
        <v>Em atraso</v>
      </c>
      <c r="S3109" s="5">
        <f t="shared" si="244"/>
        <v>2</v>
      </c>
    </row>
    <row r="3110" spans="1:19" x14ac:dyDescent="0.25">
      <c r="A3110">
        <v>3109</v>
      </c>
      <c r="B3110" s="1">
        <v>43888</v>
      </c>
      <c r="C3110" s="1">
        <v>43899</v>
      </c>
      <c r="D3110" s="1">
        <v>43911</v>
      </c>
      <c r="E3110" s="1">
        <v>43914</v>
      </c>
      <c r="F3110">
        <v>1</v>
      </c>
      <c r="G3110">
        <v>6</v>
      </c>
      <c r="H3110">
        <v>43</v>
      </c>
      <c r="I3110" s="6">
        <v>0</v>
      </c>
      <c r="J3110">
        <v>1</v>
      </c>
      <c r="K3110" t="str">
        <f>_xlfn.XLOOKUP(fCompras!F3110,dComprador!$A$2:$A$7,dComprador!$B$2:$B$7)</f>
        <v>Alon</v>
      </c>
      <c r="L3110" t="str">
        <f>_xlfn.XLOOKUP(J3110,dFornecedor!$A$2:$A$6,dFornecedor!$B$2:$B$6)</f>
        <v>NorthShore</v>
      </c>
      <c r="M3110" t="str">
        <f>_xlfn.XLOOKUP(G3110,dMateriaPrima!$A$2:$A$12,dMateriaPrima!$B$2:$B$12)</f>
        <v>Fio Algodão</v>
      </c>
      <c r="N3110" s="2">
        <f>_xlfn.XLOOKUP(G3110,dMateriaPrima!$A$2:$A$12,dMateriaPrima!$C$2:$C$12)</f>
        <v>55.9</v>
      </c>
      <c r="O3110" s="3">
        <f t="shared" si="240"/>
        <v>2403.6999999999998</v>
      </c>
      <c r="P3110" s="4">
        <f t="shared" si="241"/>
        <v>0</v>
      </c>
      <c r="Q3110" s="3">
        <f t="shared" si="242"/>
        <v>2403.6999999999998</v>
      </c>
      <c r="R3110" t="str">
        <f t="shared" si="243"/>
        <v>Em atraso</v>
      </c>
      <c r="S3110" s="5">
        <f t="shared" si="244"/>
        <v>3</v>
      </c>
    </row>
    <row r="3111" spans="1:19" x14ac:dyDescent="0.25">
      <c r="A3111">
        <v>3110</v>
      </c>
      <c r="B3111" s="1">
        <v>43888</v>
      </c>
      <c r="C3111" s="1">
        <v>43888</v>
      </c>
      <c r="D3111" s="1">
        <v>43911</v>
      </c>
      <c r="E3111" s="1">
        <v>43913</v>
      </c>
      <c r="F3111">
        <v>1</v>
      </c>
      <c r="G3111">
        <v>6</v>
      </c>
      <c r="H3111">
        <v>94</v>
      </c>
      <c r="I3111" s="6">
        <v>0</v>
      </c>
      <c r="J3111">
        <v>2</v>
      </c>
      <c r="K3111" t="str">
        <f>_xlfn.XLOOKUP(fCompras!F3111,dComprador!$A$2:$A$7,dComprador!$B$2:$B$7)</f>
        <v>Alon</v>
      </c>
      <c r="L3111" t="str">
        <f>_xlfn.XLOOKUP(J3111,dFornecedor!$A$2:$A$6,dFornecedor!$B$2:$B$6)</f>
        <v>Minerva</v>
      </c>
      <c r="M3111" t="str">
        <f>_xlfn.XLOOKUP(G3111,dMateriaPrima!$A$2:$A$12,dMateriaPrima!$B$2:$B$12)</f>
        <v>Fio Algodão</v>
      </c>
      <c r="N3111" s="2">
        <f>_xlfn.XLOOKUP(G3111,dMateriaPrima!$A$2:$A$12,dMateriaPrima!$C$2:$C$12)</f>
        <v>55.9</v>
      </c>
      <c r="O3111" s="3">
        <f t="shared" si="240"/>
        <v>5254.5999999999995</v>
      </c>
      <c r="P3111" s="4">
        <f t="shared" si="241"/>
        <v>0</v>
      </c>
      <c r="Q3111" s="3">
        <f t="shared" si="242"/>
        <v>5254.5999999999995</v>
      </c>
      <c r="R3111" t="str">
        <f t="shared" si="243"/>
        <v>Em atraso</v>
      </c>
      <c r="S3111" s="5">
        <f t="shared" si="244"/>
        <v>2</v>
      </c>
    </row>
    <row r="3112" spans="1:19" x14ac:dyDescent="0.25">
      <c r="A3112">
        <v>3111</v>
      </c>
      <c r="B3112" s="1">
        <v>43889</v>
      </c>
      <c r="C3112" s="1">
        <v>43889</v>
      </c>
      <c r="D3112" s="1">
        <v>43896</v>
      </c>
      <c r="E3112" s="1">
        <v>43892</v>
      </c>
      <c r="F3112">
        <v>4</v>
      </c>
      <c r="G3112">
        <v>6</v>
      </c>
      <c r="H3112">
        <v>266</v>
      </c>
      <c r="I3112" s="6">
        <v>0</v>
      </c>
      <c r="J3112">
        <v>2</v>
      </c>
      <c r="K3112" t="str">
        <f>_xlfn.XLOOKUP(fCompras!F3112,dComprador!$A$2:$A$7,dComprador!$B$2:$B$7)</f>
        <v>Lira</v>
      </c>
      <c r="L3112" t="str">
        <f>_xlfn.XLOOKUP(J3112,dFornecedor!$A$2:$A$6,dFornecedor!$B$2:$B$6)</f>
        <v>Minerva</v>
      </c>
      <c r="M3112" t="str">
        <f>_xlfn.XLOOKUP(G3112,dMateriaPrima!$A$2:$A$12,dMateriaPrima!$B$2:$B$12)</f>
        <v>Fio Algodão</v>
      </c>
      <c r="N3112" s="2">
        <f>_xlfn.XLOOKUP(G3112,dMateriaPrima!$A$2:$A$12,dMateriaPrima!$C$2:$C$12)</f>
        <v>55.9</v>
      </c>
      <c r="O3112" s="3">
        <f t="shared" si="240"/>
        <v>14869.4</v>
      </c>
      <c r="P3112" s="4">
        <f t="shared" si="241"/>
        <v>0</v>
      </c>
      <c r="Q3112" s="3">
        <f t="shared" si="242"/>
        <v>14869.4</v>
      </c>
      <c r="R3112" t="str">
        <f t="shared" si="243"/>
        <v>No prazo</v>
      </c>
      <c r="S3112" s="5">
        <f t="shared" si="244"/>
        <v>0</v>
      </c>
    </row>
    <row r="3113" spans="1:19" x14ac:dyDescent="0.25">
      <c r="A3113">
        <v>3112</v>
      </c>
      <c r="B3113" s="1">
        <v>43889</v>
      </c>
      <c r="C3113" s="1">
        <v>43889</v>
      </c>
      <c r="D3113" s="1">
        <v>43896</v>
      </c>
      <c r="E3113" s="1">
        <v>43899</v>
      </c>
      <c r="F3113">
        <v>4</v>
      </c>
      <c r="G3113">
        <v>7</v>
      </c>
      <c r="H3113">
        <v>66</v>
      </c>
      <c r="I3113" s="6">
        <v>0</v>
      </c>
      <c r="J3113">
        <v>2</v>
      </c>
      <c r="K3113" t="str">
        <f>_xlfn.XLOOKUP(fCompras!F3113,dComprador!$A$2:$A$7,dComprador!$B$2:$B$7)</f>
        <v>Lira</v>
      </c>
      <c r="L3113" t="str">
        <f>_xlfn.XLOOKUP(J3113,dFornecedor!$A$2:$A$6,dFornecedor!$B$2:$B$6)</f>
        <v>Minerva</v>
      </c>
      <c r="M3113" t="str">
        <f>_xlfn.XLOOKUP(G3113,dMateriaPrima!$A$2:$A$12,dMateriaPrima!$B$2:$B$12)</f>
        <v>Poliéster</v>
      </c>
      <c r="N3113" s="2">
        <f>_xlfn.XLOOKUP(G3113,dMateriaPrima!$A$2:$A$12,dMateriaPrima!$C$2:$C$12)</f>
        <v>8</v>
      </c>
      <c r="O3113" s="3">
        <f t="shared" si="240"/>
        <v>528</v>
      </c>
      <c r="P3113" s="4">
        <f t="shared" si="241"/>
        <v>0</v>
      </c>
      <c r="Q3113" s="3">
        <f t="shared" si="242"/>
        <v>528</v>
      </c>
      <c r="R3113" t="str">
        <f t="shared" si="243"/>
        <v>Em atraso</v>
      </c>
      <c r="S3113" s="5">
        <f t="shared" si="244"/>
        <v>3</v>
      </c>
    </row>
    <row r="3114" spans="1:19" x14ac:dyDescent="0.25">
      <c r="A3114">
        <v>3113</v>
      </c>
      <c r="B3114" s="1">
        <v>43889</v>
      </c>
      <c r="C3114" s="1">
        <v>43889</v>
      </c>
      <c r="D3114" s="1">
        <v>43921</v>
      </c>
      <c r="E3114" s="1">
        <v>43923</v>
      </c>
      <c r="F3114">
        <v>1</v>
      </c>
      <c r="G3114">
        <v>5</v>
      </c>
      <c r="H3114">
        <v>43</v>
      </c>
      <c r="I3114" s="6">
        <v>0</v>
      </c>
      <c r="J3114">
        <v>2</v>
      </c>
      <c r="K3114" t="str">
        <f>_xlfn.XLOOKUP(fCompras!F3114,dComprador!$A$2:$A$7,dComprador!$B$2:$B$7)</f>
        <v>Alon</v>
      </c>
      <c r="L3114" t="str">
        <f>_xlfn.XLOOKUP(J3114,dFornecedor!$A$2:$A$6,dFornecedor!$B$2:$B$6)</f>
        <v>Minerva</v>
      </c>
      <c r="M3114" t="str">
        <f>_xlfn.XLOOKUP(G3114,dMateriaPrima!$A$2:$A$12,dMateriaPrima!$B$2:$B$12)</f>
        <v>Areia</v>
      </c>
      <c r="N3114" s="2">
        <f>_xlfn.XLOOKUP(G3114,dMateriaPrima!$A$2:$A$12,dMateriaPrima!$C$2:$C$12)</f>
        <v>3.59</v>
      </c>
      <c r="O3114" s="3">
        <f t="shared" si="240"/>
        <v>154.37</v>
      </c>
      <c r="P3114" s="4">
        <f t="shared" si="241"/>
        <v>0</v>
      </c>
      <c r="Q3114" s="3">
        <f t="shared" si="242"/>
        <v>154.37</v>
      </c>
      <c r="R3114" t="str">
        <f t="shared" si="243"/>
        <v>Em atraso</v>
      </c>
      <c r="S3114" s="5">
        <f t="shared" si="244"/>
        <v>2</v>
      </c>
    </row>
    <row r="3115" spans="1:19" x14ac:dyDescent="0.25">
      <c r="A3115">
        <v>3114</v>
      </c>
      <c r="B3115" s="1">
        <v>43889</v>
      </c>
      <c r="C3115" s="1">
        <v>43891</v>
      </c>
      <c r="D3115" s="1">
        <v>43895</v>
      </c>
      <c r="E3115" s="1">
        <v>43898</v>
      </c>
      <c r="F3115">
        <v>4</v>
      </c>
      <c r="G3115">
        <v>9</v>
      </c>
      <c r="H3115">
        <v>320</v>
      </c>
      <c r="I3115" s="6">
        <v>0</v>
      </c>
      <c r="J3115">
        <v>2</v>
      </c>
      <c r="K3115" t="str">
        <f>_xlfn.XLOOKUP(fCompras!F3115,dComprador!$A$2:$A$7,dComprador!$B$2:$B$7)</f>
        <v>Lira</v>
      </c>
      <c r="L3115" t="str">
        <f>_xlfn.XLOOKUP(J3115,dFornecedor!$A$2:$A$6,dFornecedor!$B$2:$B$6)</f>
        <v>Minerva</v>
      </c>
      <c r="M3115" t="str">
        <f>_xlfn.XLOOKUP(G3115,dMateriaPrima!$A$2:$A$12,dMateriaPrima!$B$2:$B$12)</f>
        <v>Couro</v>
      </c>
      <c r="N3115" s="2">
        <f>_xlfn.XLOOKUP(G3115,dMateriaPrima!$A$2:$A$12,dMateriaPrima!$C$2:$C$12)</f>
        <v>4.4000000000000004</v>
      </c>
      <c r="O3115" s="3">
        <f t="shared" si="240"/>
        <v>1408</v>
      </c>
      <c r="P3115" s="4">
        <f t="shared" si="241"/>
        <v>0</v>
      </c>
      <c r="Q3115" s="3">
        <f t="shared" si="242"/>
        <v>1408</v>
      </c>
      <c r="R3115" t="str">
        <f t="shared" si="243"/>
        <v>Em atraso</v>
      </c>
      <c r="S3115" s="5">
        <f t="shared" si="244"/>
        <v>3</v>
      </c>
    </row>
    <row r="3116" spans="1:19" x14ac:dyDescent="0.25">
      <c r="A3116">
        <v>3115</v>
      </c>
      <c r="B3116" s="1">
        <v>43889</v>
      </c>
      <c r="C3116" s="1">
        <v>43894</v>
      </c>
      <c r="D3116" s="1">
        <v>43901</v>
      </c>
      <c r="E3116" s="1">
        <v>43900</v>
      </c>
      <c r="F3116">
        <v>4</v>
      </c>
      <c r="G3116">
        <v>7</v>
      </c>
      <c r="H3116">
        <v>401</v>
      </c>
      <c r="I3116" s="6">
        <v>0</v>
      </c>
      <c r="J3116">
        <v>5</v>
      </c>
      <c r="K3116" t="str">
        <f>_xlfn.XLOOKUP(fCompras!F3116,dComprador!$A$2:$A$7,dComprador!$B$2:$B$7)</f>
        <v>Lira</v>
      </c>
      <c r="L3116" t="str">
        <f>_xlfn.XLOOKUP(J3116,dFornecedor!$A$2:$A$6,dFornecedor!$B$2:$B$6)</f>
        <v>Atlas</v>
      </c>
      <c r="M3116" t="str">
        <f>_xlfn.XLOOKUP(G3116,dMateriaPrima!$A$2:$A$12,dMateriaPrima!$B$2:$B$12)</f>
        <v>Poliéster</v>
      </c>
      <c r="N3116" s="2">
        <f>_xlfn.XLOOKUP(G3116,dMateriaPrima!$A$2:$A$12,dMateriaPrima!$C$2:$C$12)</f>
        <v>8</v>
      </c>
      <c r="O3116" s="3">
        <f t="shared" si="240"/>
        <v>3208</v>
      </c>
      <c r="P3116" s="4">
        <f t="shared" si="241"/>
        <v>0</v>
      </c>
      <c r="Q3116" s="3">
        <f t="shared" si="242"/>
        <v>3208</v>
      </c>
      <c r="R3116" t="str">
        <f t="shared" si="243"/>
        <v>No prazo</v>
      </c>
      <c r="S3116" s="5">
        <f t="shared" si="244"/>
        <v>0</v>
      </c>
    </row>
    <row r="3117" spans="1:19" x14ac:dyDescent="0.25">
      <c r="A3117">
        <v>3116</v>
      </c>
      <c r="B3117" s="1">
        <v>43889</v>
      </c>
      <c r="C3117" s="1">
        <v>43897</v>
      </c>
      <c r="D3117" s="1">
        <v>43904</v>
      </c>
      <c r="E3117" s="1">
        <v>43906</v>
      </c>
      <c r="F3117">
        <v>1</v>
      </c>
      <c r="G3117">
        <v>11</v>
      </c>
      <c r="H3117">
        <v>252</v>
      </c>
      <c r="I3117" s="6">
        <v>0</v>
      </c>
      <c r="J3117">
        <v>2</v>
      </c>
      <c r="K3117" t="str">
        <f>_xlfn.XLOOKUP(fCompras!F3117,dComprador!$A$2:$A$7,dComprador!$B$2:$B$7)</f>
        <v>Alon</v>
      </c>
      <c r="L3117" t="str">
        <f>_xlfn.XLOOKUP(J3117,dFornecedor!$A$2:$A$6,dFornecedor!$B$2:$B$6)</f>
        <v>Minerva</v>
      </c>
      <c r="M3117" t="str">
        <f>_xlfn.XLOOKUP(G3117,dMateriaPrima!$A$2:$A$12,dMateriaPrima!$B$2:$B$12)</f>
        <v>Papel</v>
      </c>
      <c r="N3117" s="2">
        <f>_xlfn.XLOOKUP(G3117,dMateriaPrima!$A$2:$A$12,dMateriaPrima!$C$2:$C$12)</f>
        <v>9</v>
      </c>
      <c r="O3117" s="3">
        <f t="shared" si="240"/>
        <v>2268</v>
      </c>
      <c r="P3117" s="4">
        <f t="shared" si="241"/>
        <v>0</v>
      </c>
      <c r="Q3117" s="3">
        <f t="shared" si="242"/>
        <v>2268</v>
      </c>
      <c r="R3117" t="str">
        <f t="shared" si="243"/>
        <v>Em atraso</v>
      </c>
      <c r="S3117" s="5">
        <f t="shared" si="244"/>
        <v>2</v>
      </c>
    </row>
    <row r="3118" spans="1:19" x14ac:dyDescent="0.25">
      <c r="A3118">
        <v>3117</v>
      </c>
      <c r="B3118" s="1">
        <v>43889</v>
      </c>
      <c r="C3118" s="1">
        <v>43902</v>
      </c>
      <c r="D3118" s="1">
        <v>43905</v>
      </c>
      <c r="E3118" s="1">
        <v>43910</v>
      </c>
      <c r="F3118">
        <v>1</v>
      </c>
      <c r="G3118">
        <v>1</v>
      </c>
      <c r="H3118">
        <v>91</v>
      </c>
      <c r="I3118" s="6">
        <v>0</v>
      </c>
      <c r="J3118">
        <v>1</v>
      </c>
      <c r="K3118" t="str">
        <f>_xlfn.XLOOKUP(fCompras!F3118,dComprador!$A$2:$A$7,dComprador!$B$2:$B$7)</f>
        <v>Alon</v>
      </c>
      <c r="L3118" t="str">
        <f>_xlfn.XLOOKUP(J3118,dFornecedor!$A$2:$A$6,dFornecedor!$B$2:$B$6)</f>
        <v>NorthShore</v>
      </c>
      <c r="M3118" t="str">
        <f>_xlfn.XLOOKUP(G3118,dMateriaPrima!$A$2:$A$12,dMateriaPrima!$B$2:$B$12)</f>
        <v>Tecido</v>
      </c>
      <c r="N3118" s="2">
        <f>_xlfn.XLOOKUP(G3118,dMateriaPrima!$A$2:$A$12,dMateriaPrima!$C$2:$C$12)</f>
        <v>18</v>
      </c>
      <c r="O3118" s="3">
        <f t="shared" si="240"/>
        <v>1638</v>
      </c>
      <c r="P3118" s="4">
        <f t="shared" si="241"/>
        <v>0</v>
      </c>
      <c r="Q3118" s="3">
        <f t="shared" si="242"/>
        <v>1638</v>
      </c>
      <c r="R3118" t="str">
        <f t="shared" si="243"/>
        <v>Em atraso</v>
      </c>
      <c r="S3118" s="5">
        <f t="shared" si="244"/>
        <v>5</v>
      </c>
    </row>
    <row r="3119" spans="1:19" x14ac:dyDescent="0.25">
      <c r="A3119">
        <v>3118</v>
      </c>
      <c r="B3119" s="1">
        <v>43889</v>
      </c>
      <c r="C3119" s="1">
        <v>43897</v>
      </c>
      <c r="D3119" s="1">
        <v>43898</v>
      </c>
      <c r="E3119" s="1">
        <v>43901</v>
      </c>
      <c r="F3119">
        <v>2</v>
      </c>
      <c r="G3119">
        <v>5</v>
      </c>
      <c r="H3119">
        <v>414</v>
      </c>
      <c r="I3119" s="6">
        <v>0</v>
      </c>
      <c r="J3119">
        <v>2</v>
      </c>
      <c r="K3119" t="str">
        <f>_xlfn.XLOOKUP(fCompras!F3119,dComprador!$A$2:$A$7,dComprador!$B$2:$B$7)</f>
        <v>João</v>
      </c>
      <c r="L3119" t="str">
        <f>_xlfn.XLOOKUP(J3119,dFornecedor!$A$2:$A$6,dFornecedor!$B$2:$B$6)</f>
        <v>Minerva</v>
      </c>
      <c r="M3119" t="str">
        <f>_xlfn.XLOOKUP(G3119,dMateriaPrima!$A$2:$A$12,dMateriaPrima!$B$2:$B$12)</f>
        <v>Areia</v>
      </c>
      <c r="N3119" s="2">
        <f>_xlfn.XLOOKUP(G3119,dMateriaPrima!$A$2:$A$12,dMateriaPrima!$C$2:$C$12)</f>
        <v>3.59</v>
      </c>
      <c r="O3119" s="3">
        <f t="shared" si="240"/>
        <v>1486.26</v>
      </c>
      <c r="P3119" s="4">
        <f t="shared" si="241"/>
        <v>0</v>
      </c>
      <c r="Q3119" s="3">
        <f t="shared" si="242"/>
        <v>1486.26</v>
      </c>
      <c r="R3119" t="str">
        <f t="shared" si="243"/>
        <v>Em atraso</v>
      </c>
      <c r="S3119" s="5">
        <f t="shared" si="244"/>
        <v>3</v>
      </c>
    </row>
    <row r="3120" spans="1:19" x14ac:dyDescent="0.25">
      <c r="A3120">
        <v>3119</v>
      </c>
      <c r="B3120" s="1">
        <v>43889</v>
      </c>
      <c r="C3120" s="1">
        <v>43898</v>
      </c>
      <c r="D3120" s="1">
        <v>43906</v>
      </c>
      <c r="E3120" s="1">
        <v>43908</v>
      </c>
      <c r="F3120">
        <v>1</v>
      </c>
      <c r="G3120">
        <v>10</v>
      </c>
      <c r="H3120">
        <v>8</v>
      </c>
      <c r="I3120" s="6">
        <v>0</v>
      </c>
      <c r="J3120">
        <v>1</v>
      </c>
      <c r="K3120" t="str">
        <f>_xlfn.XLOOKUP(fCompras!F3120,dComprador!$A$2:$A$7,dComprador!$B$2:$B$7)</f>
        <v>Alon</v>
      </c>
      <c r="L3120" t="str">
        <f>_xlfn.XLOOKUP(J3120,dFornecedor!$A$2:$A$6,dFornecedor!$B$2:$B$6)</f>
        <v>NorthShore</v>
      </c>
      <c r="M3120" t="str">
        <f>_xlfn.XLOOKUP(G3120,dMateriaPrima!$A$2:$A$12,dMateriaPrima!$B$2:$B$12)</f>
        <v>Pedra Britada</v>
      </c>
      <c r="N3120" s="2">
        <f>_xlfn.XLOOKUP(G3120,dMateriaPrima!$A$2:$A$12,dMateriaPrima!$C$2:$C$12)</f>
        <v>56</v>
      </c>
      <c r="O3120" s="3">
        <f t="shared" si="240"/>
        <v>448</v>
      </c>
      <c r="P3120" s="4">
        <f t="shared" si="241"/>
        <v>0</v>
      </c>
      <c r="Q3120" s="3">
        <f t="shared" si="242"/>
        <v>448</v>
      </c>
      <c r="R3120" t="str">
        <f t="shared" si="243"/>
        <v>Em atraso</v>
      </c>
      <c r="S3120" s="5">
        <f t="shared" si="244"/>
        <v>2</v>
      </c>
    </row>
    <row r="3121" spans="1:19" x14ac:dyDescent="0.25">
      <c r="A3121">
        <v>3120</v>
      </c>
      <c r="B3121" s="1">
        <v>43889</v>
      </c>
      <c r="C3121" s="1">
        <v>43902</v>
      </c>
      <c r="D3121" s="1">
        <v>43902</v>
      </c>
      <c r="E3121" s="1">
        <v>43907</v>
      </c>
      <c r="F3121">
        <v>3</v>
      </c>
      <c r="G3121">
        <v>9</v>
      </c>
      <c r="H3121">
        <v>13</v>
      </c>
      <c r="I3121" s="6">
        <v>0</v>
      </c>
      <c r="J3121">
        <v>1</v>
      </c>
      <c r="K3121" t="str">
        <f>_xlfn.XLOOKUP(fCompras!F3121,dComprador!$A$2:$A$7,dComprador!$B$2:$B$7)</f>
        <v>Diego</v>
      </c>
      <c r="L3121" t="str">
        <f>_xlfn.XLOOKUP(J3121,dFornecedor!$A$2:$A$6,dFornecedor!$B$2:$B$6)</f>
        <v>NorthShore</v>
      </c>
      <c r="M3121" t="str">
        <f>_xlfn.XLOOKUP(G3121,dMateriaPrima!$A$2:$A$12,dMateriaPrima!$B$2:$B$12)</f>
        <v>Couro</v>
      </c>
      <c r="N3121" s="2">
        <f>_xlfn.XLOOKUP(G3121,dMateriaPrima!$A$2:$A$12,dMateriaPrima!$C$2:$C$12)</f>
        <v>4.4000000000000004</v>
      </c>
      <c r="O3121" s="3">
        <f t="shared" si="240"/>
        <v>57.2</v>
      </c>
      <c r="P3121" s="4">
        <f t="shared" si="241"/>
        <v>0</v>
      </c>
      <c r="Q3121" s="3">
        <f t="shared" si="242"/>
        <v>57.2</v>
      </c>
      <c r="R3121" t="str">
        <f t="shared" si="243"/>
        <v>Em atraso</v>
      </c>
      <c r="S3121" s="5">
        <f t="shared" si="244"/>
        <v>5</v>
      </c>
    </row>
    <row r="3122" spans="1:19" x14ac:dyDescent="0.25">
      <c r="A3122">
        <v>3121</v>
      </c>
      <c r="B3122" s="1">
        <v>43889</v>
      </c>
      <c r="C3122" s="1">
        <v>43890</v>
      </c>
      <c r="D3122" s="1">
        <v>43919</v>
      </c>
      <c r="E3122" s="1">
        <v>43922</v>
      </c>
      <c r="F3122">
        <v>1</v>
      </c>
      <c r="G3122">
        <v>9</v>
      </c>
      <c r="H3122">
        <v>130</v>
      </c>
      <c r="I3122" s="6">
        <v>0</v>
      </c>
      <c r="J3122">
        <v>3</v>
      </c>
      <c r="K3122" t="str">
        <f>_xlfn.XLOOKUP(fCompras!F3122,dComprador!$A$2:$A$7,dComprador!$B$2:$B$7)</f>
        <v>Alon</v>
      </c>
      <c r="L3122" t="str">
        <f>_xlfn.XLOOKUP(J3122,dFornecedor!$A$2:$A$6,dFornecedor!$B$2:$B$6)</f>
        <v>StepUp</v>
      </c>
      <c r="M3122" t="str">
        <f>_xlfn.XLOOKUP(G3122,dMateriaPrima!$A$2:$A$12,dMateriaPrima!$B$2:$B$12)</f>
        <v>Couro</v>
      </c>
      <c r="N3122" s="2">
        <f>_xlfn.XLOOKUP(G3122,dMateriaPrima!$A$2:$A$12,dMateriaPrima!$C$2:$C$12)</f>
        <v>4.4000000000000004</v>
      </c>
      <c r="O3122" s="3">
        <f t="shared" si="240"/>
        <v>572</v>
      </c>
      <c r="P3122" s="4">
        <f t="shared" si="241"/>
        <v>0</v>
      </c>
      <c r="Q3122" s="3">
        <f t="shared" si="242"/>
        <v>572</v>
      </c>
      <c r="R3122" t="str">
        <f t="shared" si="243"/>
        <v>Em atraso</v>
      </c>
      <c r="S3122" s="5">
        <f t="shared" si="244"/>
        <v>3</v>
      </c>
    </row>
    <row r="3123" spans="1:19" x14ac:dyDescent="0.25">
      <c r="A3123">
        <v>3122</v>
      </c>
      <c r="B3123" s="1">
        <v>43890</v>
      </c>
      <c r="C3123" s="1">
        <v>43891</v>
      </c>
      <c r="D3123" s="1">
        <v>43917</v>
      </c>
      <c r="E3123" s="1">
        <v>43919</v>
      </c>
      <c r="F3123">
        <v>1</v>
      </c>
      <c r="G3123">
        <v>9</v>
      </c>
      <c r="H3123">
        <v>14</v>
      </c>
      <c r="I3123" s="6">
        <v>0</v>
      </c>
      <c r="J3123">
        <v>3</v>
      </c>
      <c r="K3123" t="str">
        <f>_xlfn.XLOOKUP(fCompras!F3123,dComprador!$A$2:$A$7,dComprador!$B$2:$B$7)</f>
        <v>Alon</v>
      </c>
      <c r="L3123" t="str">
        <f>_xlfn.XLOOKUP(J3123,dFornecedor!$A$2:$A$6,dFornecedor!$B$2:$B$6)</f>
        <v>StepUp</v>
      </c>
      <c r="M3123" t="str">
        <f>_xlfn.XLOOKUP(G3123,dMateriaPrima!$A$2:$A$12,dMateriaPrima!$B$2:$B$12)</f>
        <v>Couro</v>
      </c>
      <c r="N3123" s="2">
        <f>_xlfn.XLOOKUP(G3123,dMateriaPrima!$A$2:$A$12,dMateriaPrima!$C$2:$C$12)</f>
        <v>4.4000000000000004</v>
      </c>
      <c r="O3123" s="3">
        <f t="shared" si="240"/>
        <v>61.600000000000009</v>
      </c>
      <c r="P3123" s="4">
        <f t="shared" si="241"/>
        <v>0</v>
      </c>
      <c r="Q3123" s="3">
        <f t="shared" si="242"/>
        <v>61.600000000000009</v>
      </c>
      <c r="R3123" t="str">
        <f t="shared" si="243"/>
        <v>Em atraso</v>
      </c>
      <c r="S3123" s="5">
        <f t="shared" si="244"/>
        <v>2</v>
      </c>
    </row>
    <row r="3124" spans="1:19" x14ac:dyDescent="0.25">
      <c r="A3124">
        <v>3123</v>
      </c>
      <c r="B3124" s="1">
        <v>43890</v>
      </c>
      <c r="C3124" s="1">
        <v>43896</v>
      </c>
      <c r="D3124" s="1">
        <v>43920</v>
      </c>
      <c r="E3124" s="1">
        <v>43920</v>
      </c>
      <c r="F3124">
        <v>1</v>
      </c>
      <c r="G3124">
        <v>7</v>
      </c>
      <c r="H3124">
        <v>434</v>
      </c>
      <c r="I3124" s="6">
        <v>0</v>
      </c>
      <c r="J3124">
        <v>5</v>
      </c>
      <c r="K3124" t="str">
        <f>_xlfn.XLOOKUP(fCompras!F3124,dComprador!$A$2:$A$7,dComprador!$B$2:$B$7)</f>
        <v>Alon</v>
      </c>
      <c r="L3124" t="str">
        <f>_xlfn.XLOOKUP(J3124,dFornecedor!$A$2:$A$6,dFornecedor!$B$2:$B$6)</f>
        <v>Atlas</v>
      </c>
      <c r="M3124" t="str">
        <f>_xlfn.XLOOKUP(G3124,dMateriaPrima!$A$2:$A$12,dMateriaPrima!$B$2:$B$12)</f>
        <v>Poliéster</v>
      </c>
      <c r="N3124" s="2">
        <f>_xlfn.XLOOKUP(G3124,dMateriaPrima!$A$2:$A$12,dMateriaPrima!$C$2:$C$12)</f>
        <v>8</v>
      </c>
      <c r="O3124" s="3">
        <f t="shared" si="240"/>
        <v>3472</v>
      </c>
      <c r="P3124" s="4">
        <f t="shared" si="241"/>
        <v>0</v>
      </c>
      <c r="Q3124" s="3">
        <f t="shared" si="242"/>
        <v>3472</v>
      </c>
      <c r="R3124" t="str">
        <f t="shared" si="243"/>
        <v>No prazo</v>
      </c>
      <c r="S3124" s="5">
        <f t="shared" si="244"/>
        <v>0</v>
      </c>
    </row>
    <row r="3125" spans="1:19" x14ac:dyDescent="0.25">
      <c r="A3125">
        <v>3124</v>
      </c>
      <c r="B3125" s="1">
        <v>43890</v>
      </c>
      <c r="C3125" s="1">
        <v>43890</v>
      </c>
      <c r="D3125" s="1">
        <v>43897</v>
      </c>
      <c r="E3125" s="1">
        <v>43899</v>
      </c>
      <c r="F3125">
        <v>4</v>
      </c>
      <c r="G3125">
        <v>11</v>
      </c>
      <c r="H3125">
        <v>37</v>
      </c>
      <c r="I3125" s="6">
        <v>0</v>
      </c>
      <c r="J3125">
        <v>2</v>
      </c>
      <c r="K3125" t="str">
        <f>_xlfn.XLOOKUP(fCompras!F3125,dComprador!$A$2:$A$7,dComprador!$B$2:$B$7)</f>
        <v>Lira</v>
      </c>
      <c r="L3125" t="str">
        <f>_xlfn.XLOOKUP(J3125,dFornecedor!$A$2:$A$6,dFornecedor!$B$2:$B$6)</f>
        <v>Minerva</v>
      </c>
      <c r="M3125" t="str">
        <f>_xlfn.XLOOKUP(G3125,dMateriaPrima!$A$2:$A$12,dMateriaPrima!$B$2:$B$12)</f>
        <v>Papel</v>
      </c>
      <c r="N3125" s="2">
        <f>_xlfn.XLOOKUP(G3125,dMateriaPrima!$A$2:$A$12,dMateriaPrima!$C$2:$C$12)</f>
        <v>9</v>
      </c>
      <c r="O3125" s="3">
        <f t="shared" si="240"/>
        <v>333</v>
      </c>
      <c r="P3125" s="4">
        <f t="shared" si="241"/>
        <v>0</v>
      </c>
      <c r="Q3125" s="3">
        <f t="shared" si="242"/>
        <v>333</v>
      </c>
      <c r="R3125" t="str">
        <f t="shared" si="243"/>
        <v>Em atraso</v>
      </c>
      <c r="S3125" s="5">
        <f t="shared" si="244"/>
        <v>2</v>
      </c>
    </row>
    <row r="3126" spans="1:19" x14ac:dyDescent="0.25">
      <c r="A3126">
        <v>3125</v>
      </c>
      <c r="B3126" s="1">
        <v>43890</v>
      </c>
      <c r="C3126" s="1">
        <v>43897</v>
      </c>
      <c r="D3126" s="1">
        <v>43909</v>
      </c>
      <c r="E3126" s="1">
        <v>43912</v>
      </c>
      <c r="F3126">
        <v>1</v>
      </c>
      <c r="G3126">
        <v>6</v>
      </c>
      <c r="H3126">
        <v>221</v>
      </c>
      <c r="I3126" s="6">
        <v>0</v>
      </c>
      <c r="J3126">
        <v>2</v>
      </c>
      <c r="K3126" t="str">
        <f>_xlfn.XLOOKUP(fCompras!F3126,dComprador!$A$2:$A$7,dComprador!$B$2:$B$7)</f>
        <v>Alon</v>
      </c>
      <c r="L3126" t="str">
        <f>_xlfn.XLOOKUP(J3126,dFornecedor!$A$2:$A$6,dFornecedor!$B$2:$B$6)</f>
        <v>Minerva</v>
      </c>
      <c r="M3126" t="str">
        <f>_xlfn.XLOOKUP(G3126,dMateriaPrima!$A$2:$A$12,dMateriaPrima!$B$2:$B$12)</f>
        <v>Fio Algodão</v>
      </c>
      <c r="N3126" s="2">
        <f>_xlfn.XLOOKUP(G3126,dMateriaPrima!$A$2:$A$12,dMateriaPrima!$C$2:$C$12)</f>
        <v>55.9</v>
      </c>
      <c r="O3126" s="3">
        <f t="shared" si="240"/>
        <v>12353.9</v>
      </c>
      <c r="P3126" s="4">
        <f t="shared" si="241"/>
        <v>0</v>
      </c>
      <c r="Q3126" s="3">
        <f t="shared" si="242"/>
        <v>12353.9</v>
      </c>
      <c r="R3126" t="str">
        <f t="shared" si="243"/>
        <v>Em atraso</v>
      </c>
      <c r="S3126" s="5">
        <f t="shared" si="244"/>
        <v>3</v>
      </c>
    </row>
    <row r="3127" spans="1:19" x14ac:dyDescent="0.25">
      <c r="A3127">
        <v>3126</v>
      </c>
      <c r="B3127" s="1">
        <v>43890</v>
      </c>
      <c r="C3127" s="1">
        <v>43899</v>
      </c>
      <c r="D3127" s="1">
        <v>43905</v>
      </c>
      <c r="E3127" s="1">
        <v>43908</v>
      </c>
      <c r="F3127">
        <v>1</v>
      </c>
      <c r="G3127">
        <v>7</v>
      </c>
      <c r="H3127">
        <v>556</v>
      </c>
      <c r="I3127" s="6">
        <v>0</v>
      </c>
      <c r="J3127">
        <v>2</v>
      </c>
      <c r="K3127" t="str">
        <f>_xlfn.XLOOKUP(fCompras!F3127,dComprador!$A$2:$A$7,dComprador!$B$2:$B$7)</f>
        <v>Alon</v>
      </c>
      <c r="L3127" t="str">
        <f>_xlfn.XLOOKUP(J3127,dFornecedor!$A$2:$A$6,dFornecedor!$B$2:$B$6)</f>
        <v>Minerva</v>
      </c>
      <c r="M3127" t="str">
        <f>_xlfn.XLOOKUP(G3127,dMateriaPrima!$A$2:$A$12,dMateriaPrima!$B$2:$B$12)</f>
        <v>Poliéster</v>
      </c>
      <c r="N3127" s="2">
        <f>_xlfn.XLOOKUP(G3127,dMateriaPrima!$A$2:$A$12,dMateriaPrima!$C$2:$C$12)</f>
        <v>8</v>
      </c>
      <c r="O3127" s="3">
        <f t="shared" si="240"/>
        <v>4448</v>
      </c>
      <c r="P3127" s="4">
        <f t="shared" si="241"/>
        <v>0</v>
      </c>
      <c r="Q3127" s="3">
        <f t="shared" si="242"/>
        <v>4448</v>
      </c>
      <c r="R3127" t="str">
        <f t="shared" si="243"/>
        <v>Em atraso</v>
      </c>
      <c r="S3127" s="5">
        <f t="shared" si="244"/>
        <v>3</v>
      </c>
    </row>
    <row r="3128" spans="1:19" x14ac:dyDescent="0.25">
      <c r="A3128">
        <v>3127</v>
      </c>
      <c r="B3128" s="1">
        <v>43890</v>
      </c>
      <c r="C3128" s="1">
        <v>43899</v>
      </c>
      <c r="D3128" s="1">
        <v>43924</v>
      </c>
      <c r="E3128" s="1">
        <v>43926</v>
      </c>
      <c r="F3128">
        <v>1</v>
      </c>
      <c r="G3128">
        <v>1</v>
      </c>
      <c r="H3128">
        <v>248</v>
      </c>
      <c r="I3128" s="6">
        <v>0</v>
      </c>
      <c r="J3128">
        <v>2</v>
      </c>
      <c r="K3128" t="str">
        <f>_xlfn.XLOOKUP(fCompras!F3128,dComprador!$A$2:$A$7,dComprador!$B$2:$B$7)</f>
        <v>Alon</v>
      </c>
      <c r="L3128" t="str">
        <f>_xlfn.XLOOKUP(J3128,dFornecedor!$A$2:$A$6,dFornecedor!$B$2:$B$6)</f>
        <v>Minerva</v>
      </c>
      <c r="M3128" t="str">
        <f>_xlfn.XLOOKUP(G3128,dMateriaPrima!$A$2:$A$12,dMateriaPrima!$B$2:$B$12)</f>
        <v>Tecido</v>
      </c>
      <c r="N3128" s="2">
        <f>_xlfn.XLOOKUP(G3128,dMateriaPrima!$A$2:$A$12,dMateriaPrima!$C$2:$C$12)</f>
        <v>18</v>
      </c>
      <c r="O3128" s="3">
        <f t="shared" si="240"/>
        <v>4464</v>
      </c>
      <c r="P3128" s="4">
        <f t="shared" si="241"/>
        <v>0</v>
      </c>
      <c r="Q3128" s="3">
        <f t="shared" si="242"/>
        <v>4464</v>
      </c>
      <c r="R3128" t="str">
        <f t="shared" si="243"/>
        <v>Em atraso</v>
      </c>
      <c r="S3128" s="5">
        <f t="shared" si="244"/>
        <v>2</v>
      </c>
    </row>
    <row r="3129" spans="1:19" x14ac:dyDescent="0.25">
      <c r="A3129">
        <v>3128</v>
      </c>
      <c r="B3129" s="1">
        <v>43890</v>
      </c>
      <c r="C3129" s="1">
        <v>43891</v>
      </c>
      <c r="D3129" s="1">
        <v>43910</v>
      </c>
      <c r="E3129" s="1">
        <v>43914</v>
      </c>
      <c r="F3129">
        <v>1</v>
      </c>
      <c r="G3129">
        <v>1</v>
      </c>
      <c r="H3129">
        <v>138</v>
      </c>
      <c r="I3129" s="6">
        <v>0</v>
      </c>
      <c r="J3129">
        <v>3</v>
      </c>
      <c r="K3129" t="str">
        <f>_xlfn.XLOOKUP(fCompras!F3129,dComprador!$A$2:$A$7,dComprador!$B$2:$B$7)</f>
        <v>Alon</v>
      </c>
      <c r="L3129" t="str">
        <f>_xlfn.XLOOKUP(J3129,dFornecedor!$A$2:$A$6,dFornecedor!$B$2:$B$6)</f>
        <v>StepUp</v>
      </c>
      <c r="M3129" t="str">
        <f>_xlfn.XLOOKUP(G3129,dMateriaPrima!$A$2:$A$12,dMateriaPrima!$B$2:$B$12)</f>
        <v>Tecido</v>
      </c>
      <c r="N3129" s="2">
        <f>_xlfn.XLOOKUP(G3129,dMateriaPrima!$A$2:$A$12,dMateriaPrima!$C$2:$C$12)</f>
        <v>18</v>
      </c>
      <c r="O3129" s="3">
        <f t="shared" si="240"/>
        <v>2484</v>
      </c>
      <c r="P3129" s="4">
        <f t="shared" si="241"/>
        <v>0</v>
      </c>
      <c r="Q3129" s="3">
        <f t="shared" si="242"/>
        <v>2484</v>
      </c>
      <c r="R3129" t="str">
        <f t="shared" si="243"/>
        <v>Em atraso</v>
      </c>
      <c r="S3129" s="5">
        <f t="shared" si="244"/>
        <v>4</v>
      </c>
    </row>
    <row r="3130" spans="1:19" x14ac:dyDescent="0.25">
      <c r="A3130">
        <v>3129</v>
      </c>
      <c r="B3130" s="1">
        <v>43890</v>
      </c>
      <c r="C3130" s="1">
        <v>43890</v>
      </c>
      <c r="D3130" s="1">
        <v>43914</v>
      </c>
      <c r="E3130" s="1">
        <v>43917</v>
      </c>
      <c r="F3130">
        <v>1</v>
      </c>
      <c r="G3130">
        <v>8</v>
      </c>
      <c r="H3130">
        <v>439</v>
      </c>
      <c r="I3130" s="6">
        <v>0</v>
      </c>
      <c r="J3130">
        <v>2</v>
      </c>
      <c r="K3130" t="str">
        <f>_xlfn.XLOOKUP(fCompras!F3130,dComprador!$A$2:$A$7,dComprador!$B$2:$B$7)</f>
        <v>Alon</v>
      </c>
      <c r="L3130" t="str">
        <f>_xlfn.XLOOKUP(J3130,dFornecedor!$A$2:$A$6,dFornecedor!$B$2:$B$6)</f>
        <v>Minerva</v>
      </c>
      <c r="M3130" t="str">
        <f>_xlfn.XLOOKUP(G3130,dMateriaPrima!$A$2:$A$12,dMateriaPrima!$B$2:$B$12)</f>
        <v>Cimento</v>
      </c>
      <c r="N3130" s="2">
        <f>_xlfn.XLOOKUP(G3130,dMateriaPrima!$A$2:$A$12,dMateriaPrima!$C$2:$C$12)</f>
        <v>23</v>
      </c>
      <c r="O3130" s="3">
        <f t="shared" si="240"/>
        <v>10097</v>
      </c>
      <c r="P3130" s="4">
        <f t="shared" si="241"/>
        <v>0</v>
      </c>
      <c r="Q3130" s="3">
        <f t="shared" si="242"/>
        <v>10097</v>
      </c>
      <c r="R3130" t="str">
        <f t="shared" si="243"/>
        <v>Em atraso</v>
      </c>
      <c r="S3130" s="5">
        <f t="shared" si="244"/>
        <v>3</v>
      </c>
    </row>
    <row r="3131" spans="1:19" x14ac:dyDescent="0.25">
      <c r="A3131">
        <v>3130</v>
      </c>
      <c r="B3131" s="1">
        <v>43891</v>
      </c>
      <c r="C3131" s="1">
        <v>43892</v>
      </c>
      <c r="D3131" s="1">
        <v>43898</v>
      </c>
      <c r="E3131" s="1">
        <v>43903</v>
      </c>
      <c r="F3131">
        <v>4</v>
      </c>
      <c r="G3131">
        <v>11</v>
      </c>
      <c r="H3131">
        <v>99</v>
      </c>
      <c r="I3131" s="6">
        <v>0</v>
      </c>
      <c r="J3131">
        <v>5</v>
      </c>
      <c r="K3131" t="str">
        <f>_xlfn.XLOOKUP(fCompras!F3131,dComprador!$A$2:$A$7,dComprador!$B$2:$B$7)</f>
        <v>Lira</v>
      </c>
      <c r="L3131" t="str">
        <f>_xlfn.XLOOKUP(J3131,dFornecedor!$A$2:$A$6,dFornecedor!$B$2:$B$6)</f>
        <v>Atlas</v>
      </c>
      <c r="M3131" t="str">
        <f>_xlfn.XLOOKUP(G3131,dMateriaPrima!$A$2:$A$12,dMateriaPrima!$B$2:$B$12)</f>
        <v>Papel</v>
      </c>
      <c r="N3131" s="2">
        <f>_xlfn.XLOOKUP(G3131,dMateriaPrima!$A$2:$A$12,dMateriaPrima!$C$2:$C$12)</f>
        <v>9</v>
      </c>
      <c r="O3131" s="3">
        <f t="shared" si="240"/>
        <v>891</v>
      </c>
      <c r="P3131" s="4">
        <f t="shared" si="241"/>
        <v>0</v>
      </c>
      <c r="Q3131" s="3">
        <f t="shared" si="242"/>
        <v>891</v>
      </c>
      <c r="R3131" t="str">
        <f t="shared" si="243"/>
        <v>Em atraso</v>
      </c>
      <c r="S3131" s="5">
        <f t="shared" si="244"/>
        <v>5</v>
      </c>
    </row>
    <row r="3132" spans="1:19" x14ac:dyDescent="0.25">
      <c r="A3132">
        <v>3131</v>
      </c>
      <c r="B3132" s="1">
        <v>43891</v>
      </c>
      <c r="C3132" s="1">
        <v>43898</v>
      </c>
      <c r="D3132" s="1">
        <v>43900</v>
      </c>
      <c r="E3132" s="1">
        <v>43899</v>
      </c>
      <c r="F3132">
        <v>4</v>
      </c>
      <c r="G3132">
        <v>7</v>
      </c>
      <c r="H3132">
        <v>2</v>
      </c>
      <c r="I3132" s="6">
        <v>0</v>
      </c>
      <c r="J3132">
        <v>3</v>
      </c>
      <c r="K3132" t="str">
        <f>_xlfn.XLOOKUP(fCompras!F3132,dComprador!$A$2:$A$7,dComprador!$B$2:$B$7)</f>
        <v>Lira</v>
      </c>
      <c r="L3132" t="str">
        <f>_xlfn.XLOOKUP(J3132,dFornecedor!$A$2:$A$6,dFornecedor!$B$2:$B$6)</f>
        <v>StepUp</v>
      </c>
      <c r="M3132" t="str">
        <f>_xlfn.XLOOKUP(G3132,dMateriaPrima!$A$2:$A$12,dMateriaPrima!$B$2:$B$12)</f>
        <v>Poliéster</v>
      </c>
      <c r="N3132" s="2">
        <f>_xlfn.XLOOKUP(G3132,dMateriaPrima!$A$2:$A$12,dMateriaPrima!$C$2:$C$12)</f>
        <v>8</v>
      </c>
      <c r="O3132" s="3">
        <f t="shared" si="240"/>
        <v>16</v>
      </c>
      <c r="P3132" s="4">
        <f t="shared" si="241"/>
        <v>0</v>
      </c>
      <c r="Q3132" s="3">
        <f t="shared" si="242"/>
        <v>16</v>
      </c>
      <c r="R3132" t="str">
        <f t="shared" si="243"/>
        <v>No prazo</v>
      </c>
      <c r="S3132" s="5">
        <f t="shared" si="244"/>
        <v>0</v>
      </c>
    </row>
    <row r="3133" spans="1:19" x14ac:dyDescent="0.25">
      <c r="A3133">
        <v>3132</v>
      </c>
      <c r="B3133" s="1">
        <v>43891</v>
      </c>
      <c r="C3133" s="1">
        <v>43892</v>
      </c>
      <c r="D3133" s="1">
        <v>43900</v>
      </c>
      <c r="E3133" s="1">
        <v>43899</v>
      </c>
      <c r="F3133">
        <v>4</v>
      </c>
      <c r="G3133">
        <v>4</v>
      </c>
      <c r="H3133">
        <v>71</v>
      </c>
      <c r="I3133" s="6">
        <v>0</v>
      </c>
      <c r="J3133">
        <v>2</v>
      </c>
      <c r="K3133" t="str">
        <f>_xlfn.XLOOKUP(fCompras!F3133,dComprador!$A$2:$A$7,dComprador!$B$2:$B$7)</f>
        <v>Lira</v>
      </c>
      <c r="L3133" t="str">
        <f>_xlfn.XLOOKUP(J3133,dFornecedor!$A$2:$A$6,dFornecedor!$B$2:$B$6)</f>
        <v>Minerva</v>
      </c>
      <c r="M3133" t="str">
        <f>_xlfn.XLOOKUP(G3133,dMateriaPrima!$A$2:$A$12,dMateriaPrima!$B$2:$B$12)</f>
        <v>Madeira</v>
      </c>
      <c r="N3133" s="2">
        <f>_xlfn.XLOOKUP(G3133,dMateriaPrima!$A$2:$A$12,dMateriaPrima!$C$2:$C$12)</f>
        <v>168</v>
      </c>
      <c r="O3133" s="3">
        <f t="shared" si="240"/>
        <v>11928</v>
      </c>
      <c r="P3133" s="4">
        <f t="shared" si="241"/>
        <v>0</v>
      </c>
      <c r="Q3133" s="3">
        <f t="shared" si="242"/>
        <v>11928</v>
      </c>
      <c r="R3133" t="str">
        <f t="shared" si="243"/>
        <v>No prazo</v>
      </c>
      <c r="S3133" s="5">
        <f t="shared" si="244"/>
        <v>0</v>
      </c>
    </row>
    <row r="3134" spans="1:19" x14ac:dyDescent="0.25">
      <c r="A3134">
        <v>3133</v>
      </c>
      <c r="B3134" s="1">
        <v>43891</v>
      </c>
      <c r="C3134" s="1">
        <v>43900</v>
      </c>
      <c r="D3134" s="1">
        <v>43903</v>
      </c>
      <c r="E3134" s="1">
        <v>43901</v>
      </c>
      <c r="F3134">
        <v>4</v>
      </c>
      <c r="G3134">
        <v>4</v>
      </c>
      <c r="H3134">
        <v>98</v>
      </c>
      <c r="I3134" s="6">
        <v>0</v>
      </c>
      <c r="J3134">
        <v>2</v>
      </c>
      <c r="K3134" t="str">
        <f>_xlfn.XLOOKUP(fCompras!F3134,dComprador!$A$2:$A$7,dComprador!$B$2:$B$7)</f>
        <v>Lira</v>
      </c>
      <c r="L3134" t="str">
        <f>_xlfn.XLOOKUP(J3134,dFornecedor!$A$2:$A$6,dFornecedor!$B$2:$B$6)</f>
        <v>Minerva</v>
      </c>
      <c r="M3134" t="str">
        <f>_xlfn.XLOOKUP(G3134,dMateriaPrima!$A$2:$A$12,dMateriaPrima!$B$2:$B$12)</f>
        <v>Madeira</v>
      </c>
      <c r="N3134" s="2">
        <f>_xlfn.XLOOKUP(G3134,dMateriaPrima!$A$2:$A$12,dMateriaPrima!$C$2:$C$12)</f>
        <v>168</v>
      </c>
      <c r="O3134" s="3">
        <f t="shared" si="240"/>
        <v>16464</v>
      </c>
      <c r="P3134" s="4">
        <f t="shared" si="241"/>
        <v>0</v>
      </c>
      <c r="Q3134" s="3">
        <f t="shared" si="242"/>
        <v>16464</v>
      </c>
      <c r="R3134" t="str">
        <f t="shared" si="243"/>
        <v>No prazo</v>
      </c>
      <c r="S3134" s="5">
        <f t="shared" si="244"/>
        <v>0</v>
      </c>
    </row>
    <row r="3135" spans="1:19" x14ac:dyDescent="0.25">
      <c r="A3135">
        <v>3134</v>
      </c>
      <c r="B3135" s="1">
        <v>43891</v>
      </c>
      <c r="C3135" s="1">
        <v>43894</v>
      </c>
      <c r="D3135" s="1">
        <v>43900</v>
      </c>
      <c r="E3135" s="1">
        <v>43900</v>
      </c>
      <c r="F3135">
        <v>4</v>
      </c>
      <c r="G3135">
        <v>9</v>
      </c>
      <c r="H3135">
        <v>359</v>
      </c>
      <c r="I3135" s="6">
        <v>0</v>
      </c>
      <c r="J3135">
        <v>1</v>
      </c>
      <c r="K3135" t="str">
        <f>_xlfn.XLOOKUP(fCompras!F3135,dComprador!$A$2:$A$7,dComprador!$B$2:$B$7)</f>
        <v>Lira</v>
      </c>
      <c r="L3135" t="str">
        <f>_xlfn.XLOOKUP(J3135,dFornecedor!$A$2:$A$6,dFornecedor!$B$2:$B$6)</f>
        <v>NorthShore</v>
      </c>
      <c r="M3135" t="str">
        <f>_xlfn.XLOOKUP(G3135,dMateriaPrima!$A$2:$A$12,dMateriaPrima!$B$2:$B$12)</f>
        <v>Couro</v>
      </c>
      <c r="N3135" s="2">
        <f>_xlfn.XLOOKUP(G3135,dMateriaPrima!$A$2:$A$12,dMateriaPrima!$C$2:$C$12)</f>
        <v>4.4000000000000004</v>
      </c>
      <c r="O3135" s="3">
        <f t="shared" si="240"/>
        <v>1579.6000000000001</v>
      </c>
      <c r="P3135" s="4">
        <f t="shared" si="241"/>
        <v>0</v>
      </c>
      <c r="Q3135" s="3">
        <f t="shared" si="242"/>
        <v>1579.6000000000001</v>
      </c>
      <c r="R3135" t="str">
        <f t="shared" si="243"/>
        <v>No prazo</v>
      </c>
      <c r="S3135" s="5">
        <f t="shared" si="244"/>
        <v>0</v>
      </c>
    </row>
    <row r="3136" spans="1:19" x14ac:dyDescent="0.25">
      <c r="A3136">
        <v>3135</v>
      </c>
      <c r="B3136" s="1">
        <v>43891</v>
      </c>
      <c r="C3136" s="1">
        <v>43897</v>
      </c>
      <c r="D3136" s="1">
        <v>43902</v>
      </c>
      <c r="E3136" s="1">
        <v>43901</v>
      </c>
      <c r="F3136">
        <v>4</v>
      </c>
      <c r="G3136">
        <v>5</v>
      </c>
      <c r="H3136">
        <v>124</v>
      </c>
      <c r="I3136" s="6">
        <v>0</v>
      </c>
      <c r="J3136">
        <v>5</v>
      </c>
      <c r="K3136" t="str">
        <f>_xlfn.XLOOKUP(fCompras!F3136,dComprador!$A$2:$A$7,dComprador!$B$2:$B$7)</f>
        <v>Lira</v>
      </c>
      <c r="L3136" t="str">
        <f>_xlfn.XLOOKUP(J3136,dFornecedor!$A$2:$A$6,dFornecedor!$B$2:$B$6)</f>
        <v>Atlas</v>
      </c>
      <c r="M3136" t="str">
        <f>_xlfn.XLOOKUP(G3136,dMateriaPrima!$A$2:$A$12,dMateriaPrima!$B$2:$B$12)</f>
        <v>Areia</v>
      </c>
      <c r="N3136" s="2">
        <f>_xlfn.XLOOKUP(G3136,dMateriaPrima!$A$2:$A$12,dMateriaPrima!$C$2:$C$12)</f>
        <v>3.59</v>
      </c>
      <c r="O3136" s="3">
        <f t="shared" si="240"/>
        <v>445.15999999999997</v>
      </c>
      <c r="P3136" s="4">
        <f t="shared" si="241"/>
        <v>0</v>
      </c>
      <c r="Q3136" s="3">
        <f t="shared" si="242"/>
        <v>445.15999999999997</v>
      </c>
      <c r="R3136" t="str">
        <f t="shared" si="243"/>
        <v>No prazo</v>
      </c>
      <c r="S3136" s="5">
        <f t="shared" si="244"/>
        <v>0</v>
      </c>
    </row>
    <row r="3137" spans="1:19" x14ac:dyDescent="0.25">
      <c r="A3137">
        <v>3136</v>
      </c>
      <c r="B3137" s="1">
        <v>43891</v>
      </c>
      <c r="C3137" s="1">
        <v>43897</v>
      </c>
      <c r="D3137" s="1">
        <v>43898</v>
      </c>
      <c r="E3137" s="1">
        <v>43902</v>
      </c>
      <c r="F3137">
        <v>4</v>
      </c>
      <c r="G3137">
        <v>6</v>
      </c>
      <c r="H3137">
        <v>145</v>
      </c>
      <c r="I3137" s="6">
        <v>0</v>
      </c>
      <c r="J3137">
        <v>2</v>
      </c>
      <c r="K3137" t="str">
        <f>_xlfn.XLOOKUP(fCompras!F3137,dComprador!$A$2:$A$7,dComprador!$B$2:$B$7)</f>
        <v>Lira</v>
      </c>
      <c r="L3137" t="str">
        <f>_xlfn.XLOOKUP(J3137,dFornecedor!$A$2:$A$6,dFornecedor!$B$2:$B$6)</f>
        <v>Minerva</v>
      </c>
      <c r="M3137" t="str">
        <f>_xlfn.XLOOKUP(G3137,dMateriaPrima!$A$2:$A$12,dMateriaPrima!$B$2:$B$12)</f>
        <v>Fio Algodão</v>
      </c>
      <c r="N3137" s="2">
        <f>_xlfn.XLOOKUP(G3137,dMateriaPrima!$A$2:$A$12,dMateriaPrima!$C$2:$C$12)</f>
        <v>55.9</v>
      </c>
      <c r="O3137" s="3">
        <f t="shared" si="240"/>
        <v>8105.5</v>
      </c>
      <c r="P3137" s="4">
        <f t="shared" si="241"/>
        <v>0</v>
      </c>
      <c r="Q3137" s="3">
        <f t="shared" si="242"/>
        <v>8105.5</v>
      </c>
      <c r="R3137" t="str">
        <f t="shared" si="243"/>
        <v>Em atraso</v>
      </c>
      <c r="S3137" s="5">
        <f t="shared" si="244"/>
        <v>4</v>
      </c>
    </row>
    <row r="3138" spans="1:19" x14ac:dyDescent="0.25">
      <c r="A3138">
        <v>3137</v>
      </c>
      <c r="B3138" s="1">
        <v>43891</v>
      </c>
      <c r="C3138" s="1">
        <v>43902</v>
      </c>
      <c r="D3138" s="1">
        <v>43908</v>
      </c>
      <c r="E3138" s="1">
        <v>43912</v>
      </c>
      <c r="F3138">
        <v>1</v>
      </c>
      <c r="G3138">
        <v>11</v>
      </c>
      <c r="H3138">
        <v>120</v>
      </c>
      <c r="I3138" s="6">
        <v>0</v>
      </c>
      <c r="J3138">
        <v>1</v>
      </c>
      <c r="K3138" t="str">
        <f>_xlfn.XLOOKUP(fCompras!F3138,dComprador!$A$2:$A$7,dComprador!$B$2:$B$7)</f>
        <v>Alon</v>
      </c>
      <c r="L3138" t="str">
        <f>_xlfn.XLOOKUP(J3138,dFornecedor!$A$2:$A$6,dFornecedor!$B$2:$B$6)</f>
        <v>NorthShore</v>
      </c>
      <c r="M3138" t="str">
        <f>_xlfn.XLOOKUP(G3138,dMateriaPrima!$A$2:$A$12,dMateriaPrima!$B$2:$B$12)</f>
        <v>Papel</v>
      </c>
      <c r="N3138" s="2">
        <f>_xlfn.XLOOKUP(G3138,dMateriaPrima!$A$2:$A$12,dMateriaPrima!$C$2:$C$12)</f>
        <v>9</v>
      </c>
      <c r="O3138" s="3">
        <f t="shared" si="240"/>
        <v>1080</v>
      </c>
      <c r="P3138" s="4">
        <f t="shared" si="241"/>
        <v>0</v>
      </c>
      <c r="Q3138" s="3">
        <f t="shared" si="242"/>
        <v>1080</v>
      </c>
      <c r="R3138" t="str">
        <f t="shared" si="243"/>
        <v>Em atraso</v>
      </c>
      <c r="S3138" s="5">
        <f t="shared" si="244"/>
        <v>4</v>
      </c>
    </row>
    <row r="3139" spans="1:19" x14ac:dyDescent="0.25">
      <c r="A3139">
        <v>3138</v>
      </c>
      <c r="B3139" s="1">
        <v>43891</v>
      </c>
      <c r="C3139" s="1">
        <v>43891</v>
      </c>
      <c r="D3139" s="1">
        <v>43910</v>
      </c>
      <c r="E3139" s="1">
        <v>43912</v>
      </c>
      <c r="F3139">
        <v>1</v>
      </c>
      <c r="G3139">
        <v>8</v>
      </c>
      <c r="H3139">
        <v>52</v>
      </c>
      <c r="I3139" s="6">
        <v>0</v>
      </c>
      <c r="J3139">
        <v>5</v>
      </c>
      <c r="K3139" t="str">
        <f>_xlfn.XLOOKUP(fCompras!F3139,dComprador!$A$2:$A$7,dComprador!$B$2:$B$7)</f>
        <v>Alon</v>
      </c>
      <c r="L3139" t="str">
        <f>_xlfn.XLOOKUP(J3139,dFornecedor!$A$2:$A$6,dFornecedor!$B$2:$B$6)</f>
        <v>Atlas</v>
      </c>
      <c r="M3139" t="str">
        <f>_xlfn.XLOOKUP(G3139,dMateriaPrima!$A$2:$A$12,dMateriaPrima!$B$2:$B$12)</f>
        <v>Cimento</v>
      </c>
      <c r="N3139" s="2">
        <f>_xlfn.XLOOKUP(G3139,dMateriaPrima!$A$2:$A$12,dMateriaPrima!$C$2:$C$12)</f>
        <v>23</v>
      </c>
      <c r="O3139" s="3">
        <f t="shared" ref="O3139:O3202" si="245">PRODUCT(H3139,N3139)</f>
        <v>1196</v>
      </c>
      <c r="P3139" s="4">
        <f t="shared" ref="P3139:P3202" si="246">PRODUCT(O3139,I3139)</f>
        <v>0</v>
      </c>
      <c r="Q3139" s="3">
        <f t="shared" ref="Q3139:Q3202" si="247">O3139-P3139</f>
        <v>1196</v>
      </c>
      <c r="R3139" t="str">
        <f t="shared" ref="R3139:R3202" si="248">IF(E3139&lt;=D3139,"No prazo",IF(E3139&gt;D3139,"Em atraso"))</f>
        <v>Em atraso</v>
      </c>
      <c r="S3139" s="5">
        <f t="shared" ref="S3139:S3202" si="249">IF(E3139 &gt;D3139, E3139-D3139,0)</f>
        <v>2</v>
      </c>
    </row>
    <row r="3140" spans="1:19" x14ac:dyDescent="0.25">
      <c r="A3140">
        <v>3139</v>
      </c>
      <c r="B3140" s="1">
        <v>43891</v>
      </c>
      <c r="C3140" s="1">
        <v>43891</v>
      </c>
      <c r="D3140" s="1">
        <v>43913</v>
      </c>
      <c r="E3140" s="1">
        <v>43913</v>
      </c>
      <c r="F3140">
        <v>1</v>
      </c>
      <c r="G3140">
        <v>9</v>
      </c>
      <c r="H3140">
        <v>19</v>
      </c>
      <c r="I3140" s="6">
        <v>0</v>
      </c>
      <c r="J3140">
        <v>2</v>
      </c>
      <c r="K3140" t="str">
        <f>_xlfn.XLOOKUP(fCompras!F3140,dComprador!$A$2:$A$7,dComprador!$B$2:$B$7)</f>
        <v>Alon</v>
      </c>
      <c r="L3140" t="str">
        <f>_xlfn.XLOOKUP(J3140,dFornecedor!$A$2:$A$6,dFornecedor!$B$2:$B$6)</f>
        <v>Minerva</v>
      </c>
      <c r="M3140" t="str">
        <f>_xlfn.XLOOKUP(G3140,dMateriaPrima!$A$2:$A$12,dMateriaPrima!$B$2:$B$12)</f>
        <v>Couro</v>
      </c>
      <c r="N3140" s="2">
        <f>_xlfn.XLOOKUP(G3140,dMateriaPrima!$A$2:$A$12,dMateriaPrima!$C$2:$C$12)</f>
        <v>4.4000000000000004</v>
      </c>
      <c r="O3140" s="3">
        <f t="shared" si="245"/>
        <v>83.600000000000009</v>
      </c>
      <c r="P3140" s="4">
        <f t="shared" si="246"/>
        <v>0</v>
      </c>
      <c r="Q3140" s="3">
        <f t="shared" si="247"/>
        <v>83.600000000000009</v>
      </c>
      <c r="R3140" t="str">
        <f t="shared" si="248"/>
        <v>No prazo</v>
      </c>
      <c r="S3140" s="5">
        <f t="shared" si="249"/>
        <v>0</v>
      </c>
    </row>
    <row r="3141" spans="1:19" x14ac:dyDescent="0.25">
      <c r="A3141">
        <v>3140</v>
      </c>
      <c r="B3141" s="1">
        <v>43891</v>
      </c>
      <c r="C3141" s="1">
        <v>43891</v>
      </c>
      <c r="D3141" s="1">
        <v>43908</v>
      </c>
      <c r="E3141" s="1">
        <v>43912</v>
      </c>
      <c r="F3141">
        <v>1</v>
      </c>
      <c r="G3141">
        <v>8</v>
      </c>
      <c r="H3141">
        <v>295</v>
      </c>
      <c r="I3141" s="6">
        <v>0</v>
      </c>
      <c r="J3141">
        <v>2</v>
      </c>
      <c r="K3141" t="str">
        <f>_xlfn.XLOOKUP(fCompras!F3141,dComprador!$A$2:$A$7,dComprador!$B$2:$B$7)</f>
        <v>Alon</v>
      </c>
      <c r="L3141" t="str">
        <f>_xlfn.XLOOKUP(J3141,dFornecedor!$A$2:$A$6,dFornecedor!$B$2:$B$6)</f>
        <v>Minerva</v>
      </c>
      <c r="M3141" t="str">
        <f>_xlfn.XLOOKUP(G3141,dMateriaPrima!$A$2:$A$12,dMateriaPrima!$B$2:$B$12)</f>
        <v>Cimento</v>
      </c>
      <c r="N3141" s="2">
        <f>_xlfn.XLOOKUP(G3141,dMateriaPrima!$A$2:$A$12,dMateriaPrima!$C$2:$C$12)</f>
        <v>23</v>
      </c>
      <c r="O3141" s="3">
        <f t="shared" si="245"/>
        <v>6785</v>
      </c>
      <c r="P3141" s="4">
        <f t="shared" si="246"/>
        <v>0</v>
      </c>
      <c r="Q3141" s="3">
        <f t="shared" si="247"/>
        <v>6785</v>
      </c>
      <c r="R3141" t="str">
        <f t="shared" si="248"/>
        <v>Em atraso</v>
      </c>
      <c r="S3141" s="5">
        <f t="shared" si="249"/>
        <v>4</v>
      </c>
    </row>
    <row r="3142" spans="1:19" x14ac:dyDescent="0.25">
      <c r="A3142">
        <v>3141</v>
      </c>
      <c r="B3142" s="1">
        <v>43891</v>
      </c>
      <c r="C3142" s="1">
        <v>43900</v>
      </c>
      <c r="D3142" s="1">
        <v>43912</v>
      </c>
      <c r="E3142" s="1">
        <v>43912</v>
      </c>
      <c r="F3142">
        <v>1</v>
      </c>
      <c r="G3142">
        <v>9</v>
      </c>
      <c r="H3142">
        <v>200</v>
      </c>
      <c r="I3142" s="6">
        <v>0</v>
      </c>
      <c r="J3142">
        <v>3</v>
      </c>
      <c r="K3142" t="str">
        <f>_xlfn.XLOOKUP(fCompras!F3142,dComprador!$A$2:$A$7,dComprador!$B$2:$B$7)</f>
        <v>Alon</v>
      </c>
      <c r="L3142" t="str">
        <f>_xlfn.XLOOKUP(J3142,dFornecedor!$A$2:$A$6,dFornecedor!$B$2:$B$6)</f>
        <v>StepUp</v>
      </c>
      <c r="M3142" t="str">
        <f>_xlfn.XLOOKUP(G3142,dMateriaPrima!$A$2:$A$12,dMateriaPrima!$B$2:$B$12)</f>
        <v>Couro</v>
      </c>
      <c r="N3142" s="2">
        <f>_xlfn.XLOOKUP(G3142,dMateriaPrima!$A$2:$A$12,dMateriaPrima!$C$2:$C$12)</f>
        <v>4.4000000000000004</v>
      </c>
      <c r="O3142" s="3">
        <f t="shared" si="245"/>
        <v>880.00000000000011</v>
      </c>
      <c r="P3142" s="4">
        <f t="shared" si="246"/>
        <v>0</v>
      </c>
      <c r="Q3142" s="3">
        <f t="shared" si="247"/>
        <v>880.00000000000011</v>
      </c>
      <c r="R3142" t="str">
        <f t="shared" si="248"/>
        <v>No prazo</v>
      </c>
      <c r="S3142" s="5">
        <f t="shared" si="249"/>
        <v>0</v>
      </c>
    </row>
    <row r="3143" spans="1:19" x14ac:dyDescent="0.25">
      <c r="A3143">
        <v>3142</v>
      </c>
      <c r="B3143" s="1">
        <v>43891</v>
      </c>
      <c r="C3143" s="1">
        <v>43891</v>
      </c>
      <c r="D3143" s="1">
        <v>43920</v>
      </c>
      <c r="E3143" s="1">
        <v>43924</v>
      </c>
      <c r="F3143">
        <v>1</v>
      </c>
      <c r="G3143">
        <v>5</v>
      </c>
      <c r="H3143">
        <v>63</v>
      </c>
      <c r="I3143" s="6">
        <v>0</v>
      </c>
      <c r="J3143">
        <v>5</v>
      </c>
      <c r="K3143" t="str">
        <f>_xlfn.XLOOKUP(fCompras!F3143,dComprador!$A$2:$A$7,dComprador!$B$2:$B$7)</f>
        <v>Alon</v>
      </c>
      <c r="L3143" t="str">
        <f>_xlfn.XLOOKUP(J3143,dFornecedor!$A$2:$A$6,dFornecedor!$B$2:$B$6)</f>
        <v>Atlas</v>
      </c>
      <c r="M3143" t="str">
        <f>_xlfn.XLOOKUP(G3143,dMateriaPrima!$A$2:$A$12,dMateriaPrima!$B$2:$B$12)</f>
        <v>Areia</v>
      </c>
      <c r="N3143" s="2">
        <f>_xlfn.XLOOKUP(G3143,dMateriaPrima!$A$2:$A$12,dMateriaPrima!$C$2:$C$12)</f>
        <v>3.59</v>
      </c>
      <c r="O3143" s="3">
        <f t="shared" si="245"/>
        <v>226.17</v>
      </c>
      <c r="P3143" s="4">
        <f t="shared" si="246"/>
        <v>0</v>
      </c>
      <c r="Q3143" s="3">
        <f t="shared" si="247"/>
        <v>226.17</v>
      </c>
      <c r="R3143" t="str">
        <f t="shared" si="248"/>
        <v>Em atraso</v>
      </c>
      <c r="S3143" s="5">
        <f t="shared" si="249"/>
        <v>4</v>
      </c>
    </row>
    <row r="3144" spans="1:19" x14ac:dyDescent="0.25">
      <c r="A3144">
        <v>3143</v>
      </c>
      <c r="B3144" s="1">
        <v>43891</v>
      </c>
      <c r="C3144" s="1">
        <v>43892</v>
      </c>
      <c r="D3144" s="1">
        <v>43925</v>
      </c>
      <c r="E3144" s="1">
        <v>43924</v>
      </c>
      <c r="F3144">
        <v>1</v>
      </c>
      <c r="G3144">
        <v>7</v>
      </c>
      <c r="H3144">
        <v>73</v>
      </c>
      <c r="I3144" s="6">
        <v>0.31</v>
      </c>
      <c r="J3144">
        <v>3</v>
      </c>
      <c r="K3144" t="str">
        <f>_xlfn.XLOOKUP(fCompras!F3144,dComprador!$A$2:$A$7,dComprador!$B$2:$B$7)</f>
        <v>Alon</v>
      </c>
      <c r="L3144" t="str">
        <f>_xlfn.XLOOKUP(J3144,dFornecedor!$A$2:$A$6,dFornecedor!$B$2:$B$6)</f>
        <v>StepUp</v>
      </c>
      <c r="M3144" t="str">
        <f>_xlfn.XLOOKUP(G3144,dMateriaPrima!$A$2:$A$12,dMateriaPrima!$B$2:$B$12)</f>
        <v>Poliéster</v>
      </c>
      <c r="N3144" s="2">
        <f>_xlfn.XLOOKUP(G3144,dMateriaPrima!$A$2:$A$12,dMateriaPrima!$C$2:$C$12)</f>
        <v>8</v>
      </c>
      <c r="O3144" s="3">
        <f t="shared" si="245"/>
        <v>584</v>
      </c>
      <c r="P3144" s="4">
        <f t="shared" si="246"/>
        <v>181.04</v>
      </c>
      <c r="Q3144" s="3">
        <f t="shared" si="247"/>
        <v>402.96000000000004</v>
      </c>
      <c r="R3144" t="str">
        <f t="shared" si="248"/>
        <v>No prazo</v>
      </c>
      <c r="S3144" s="5">
        <f t="shared" si="249"/>
        <v>0</v>
      </c>
    </row>
    <row r="3145" spans="1:19" x14ac:dyDescent="0.25">
      <c r="A3145">
        <v>3144</v>
      </c>
      <c r="B3145" s="1">
        <v>43891</v>
      </c>
      <c r="C3145" s="1">
        <v>43891</v>
      </c>
      <c r="D3145" s="1">
        <v>43912</v>
      </c>
      <c r="E3145" s="1">
        <v>43915</v>
      </c>
      <c r="F3145">
        <v>1</v>
      </c>
      <c r="G3145">
        <v>11</v>
      </c>
      <c r="H3145">
        <v>316</v>
      </c>
      <c r="I3145" s="6">
        <v>0</v>
      </c>
      <c r="J3145">
        <v>2</v>
      </c>
      <c r="K3145" t="str">
        <f>_xlfn.XLOOKUP(fCompras!F3145,dComprador!$A$2:$A$7,dComprador!$B$2:$B$7)</f>
        <v>Alon</v>
      </c>
      <c r="L3145" t="str">
        <f>_xlfn.XLOOKUP(J3145,dFornecedor!$A$2:$A$6,dFornecedor!$B$2:$B$6)</f>
        <v>Minerva</v>
      </c>
      <c r="M3145" t="str">
        <f>_xlfn.XLOOKUP(G3145,dMateriaPrima!$A$2:$A$12,dMateriaPrima!$B$2:$B$12)</f>
        <v>Papel</v>
      </c>
      <c r="N3145" s="2">
        <f>_xlfn.XLOOKUP(G3145,dMateriaPrima!$A$2:$A$12,dMateriaPrima!$C$2:$C$12)</f>
        <v>9</v>
      </c>
      <c r="O3145" s="3">
        <f t="shared" si="245"/>
        <v>2844</v>
      </c>
      <c r="P3145" s="4">
        <f t="shared" si="246"/>
        <v>0</v>
      </c>
      <c r="Q3145" s="3">
        <f t="shared" si="247"/>
        <v>2844</v>
      </c>
      <c r="R3145" t="str">
        <f t="shared" si="248"/>
        <v>Em atraso</v>
      </c>
      <c r="S3145" s="5">
        <f t="shared" si="249"/>
        <v>3</v>
      </c>
    </row>
    <row r="3146" spans="1:19" x14ac:dyDescent="0.25">
      <c r="A3146">
        <v>3145</v>
      </c>
      <c r="B3146" s="1">
        <v>43892</v>
      </c>
      <c r="C3146" s="1">
        <v>43900</v>
      </c>
      <c r="D3146" s="1">
        <v>43904</v>
      </c>
      <c r="E3146" s="1">
        <v>43904</v>
      </c>
      <c r="F3146">
        <v>4</v>
      </c>
      <c r="G3146">
        <v>11</v>
      </c>
      <c r="H3146">
        <v>333</v>
      </c>
      <c r="I3146" s="6">
        <v>0</v>
      </c>
      <c r="J3146">
        <v>2</v>
      </c>
      <c r="K3146" t="str">
        <f>_xlfn.XLOOKUP(fCompras!F3146,dComprador!$A$2:$A$7,dComprador!$B$2:$B$7)</f>
        <v>Lira</v>
      </c>
      <c r="L3146" t="str">
        <f>_xlfn.XLOOKUP(J3146,dFornecedor!$A$2:$A$6,dFornecedor!$B$2:$B$6)</f>
        <v>Minerva</v>
      </c>
      <c r="M3146" t="str">
        <f>_xlfn.XLOOKUP(G3146,dMateriaPrima!$A$2:$A$12,dMateriaPrima!$B$2:$B$12)</f>
        <v>Papel</v>
      </c>
      <c r="N3146" s="2">
        <f>_xlfn.XLOOKUP(G3146,dMateriaPrima!$A$2:$A$12,dMateriaPrima!$C$2:$C$12)</f>
        <v>9</v>
      </c>
      <c r="O3146" s="3">
        <f t="shared" si="245"/>
        <v>2997</v>
      </c>
      <c r="P3146" s="4">
        <f t="shared" si="246"/>
        <v>0</v>
      </c>
      <c r="Q3146" s="3">
        <f t="shared" si="247"/>
        <v>2997</v>
      </c>
      <c r="R3146" t="str">
        <f t="shared" si="248"/>
        <v>No prazo</v>
      </c>
      <c r="S3146" s="5">
        <f t="shared" si="249"/>
        <v>0</v>
      </c>
    </row>
    <row r="3147" spans="1:19" x14ac:dyDescent="0.25">
      <c r="A3147">
        <v>3146</v>
      </c>
      <c r="B3147" s="1">
        <v>43892</v>
      </c>
      <c r="C3147" s="1">
        <v>43894</v>
      </c>
      <c r="D3147" s="1">
        <v>43899</v>
      </c>
      <c r="E3147" s="1">
        <v>43900</v>
      </c>
      <c r="F3147">
        <v>4</v>
      </c>
      <c r="G3147">
        <v>9</v>
      </c>
      <c r="H3147">
        <v>28</v>
      </c>
      <c r="I3147" s="6">
        <v>0</v>
      </c>
      <c r="J3147">
        <v>2</v>
      </c>
      <c r="K3147" t="str">
        <f>_xlfn.XLOOKUP(fCompras!F3147,dComprador!$A$2:$A$7,dComprador!$B$2:$B$7)</f>
        <v>Lira</v>
      </c>
      <c r="L3147" t="str">
        <f>_xlfn.XLOOKUP(J3147,dFornecedor!$A$2:$A$6,dFornecedor!$B$2:$B$6)</f>
        <v>Minerva</v>
      </c>
      <c r="M3147" t="str">
        <f>_xlfn.XLOOKUP(G3147,dMateriaPrima!$A$2:$A$12,dMateriaPrima!$B$2:$B$12)</f>
        <v>Couro</v>
      </c>
      <c r="N3147" s="2">
        <f>_xlfn.XLOOKUP(G3147,dMateriaPrima!$A$2:$A$12,dMateriaPrima!$C$2:$C$12)</f>
        <v>4.4000000000000004</v>
      </c>
      <c r="O3147" s="3">
        <f t="shared" si="245"/>
        <v>123.20000000000002</v>
      </c>
      <c r="P3147" s="4">
        <f t="shared" si="246"/>
        <v>0</v>
      </c>
      <c r="Q3147" s="3">
        <f t="shared" si="247"/>
        <v>123.20000000000002</v>
      </c>
      <c r="R3147" t="str">
        <f t="shared" si="248"/>
        <v>Em atraso</v>
      </c>
      <c r="S3147" s="5">
        <f t="shared" si="249"/>
        <v>1</v>
      </c>
    </row>
    <row r="3148" spans="1:19" x14ac:dyDescent="0.25">
      <c r="A3148">
        <v>3147</v>
      </c>
      <c r="B3148" s="1">
        <v>43892</v>
      </c>
      <c r="C3148" s="1">
        <v>43901</v>
      </c>
      <c r="D3148" s="1">
        <v>43911</v>
      </c>
      <c r="E3148" s="1">
        <v>43913</v>
      </c>
      <c r="F3148">
        <v>1</v>
      </c>
      <c r="G3148">
        <v>5</v>
      </c>
      <c r="H3148">
        <v>261</v>
      </c>
      <c r="I3148" s="6">
        <v>0</v>
      </c>
      <c r="J3148">
        <v>2</v>
      </c>
      <c r="K3148" t="str">
        <f>_xlfn.XLOOKUP(fCompras!F3148,dComprador!$A$2:$A$7,dComprador!$B$2:$B$7)</f>
        <v>Alon</v>
      </c>
      <c r="L3148" t="str">
        <f>_xlfn.XLOOKUP(J3148,dFornecedor!$A$2:$A$6,dFornecedor!$B$2:$B$6)</f>
        <v>Minerva</v>
      </c>
      <c r="M3148" t="str">
        <f>_xlfn.XLOOKUP(G3148,dMateriaPrima!$A$2:$A$12,dMateriaPrima!$B$2:$B$12)</f>
        <v>Areia</v>
      </c>
      <c r="N3148" s="2">
        <f>_xlfn.XLOOKUP(G3148,dMateriaPrima!$A$2:$A$12,dMateriaPrima!$C$2:$C$12)</f>
        <v>3.59</v>
      </c>
      <c r="O3148" s="3">
        <f t="shared" si="245"/>
        <v>936.99</v>
      </c>
      <c r="P3148" s="4">
        <f t="shared" si="246"/>
        <v>0</v>
      </c>
      <c r="Q3148" s="3">
        <f t="shared" si="247"/>
        <v>936.99</v>
      </c>
      <c r="R3148" t="str">
        <f t="shared" si="248"/>
        <v>Em atraso</v>
      </c>
      <c r="S3148" s="5">
        <f t="shared" si="249"/>
        <v>2</v>
      </c>
    </row>
    <row r="3149" spans="1:19" x14ac:dyDescent="0.25">
      <c r="A3149">
        <v>3148</v>
      </c>
      <c r="B3149" s="1">
        <v>43892</v>
      </c>
      <c r="C3149" s="1">
        <v>43892</v>
      </c>
      <c r="D3149" s="1">
        <v>43903</v>
      </c>
      <c r="E3149" s="1">
        <v>43909</v>
      </c>
      <c r="F3149">
        <v>2</v>
      </c>
      <c r="G3149">
        <v>6</v>
      </c>
      <c r="H3149">
        <v>565</v>
      </c>
      <c r="I3149" s="6">
        <v>0</v>
      </c>
      <c r="J3149">
        <v>4</v>
      </c>
      <c r="K3149" t="str">
        <f>_xlfn.XLOOKUP(fCompras!F3149,dComprador!$A$2:$A$7,dComprador!$B$2:$B$7)</f>
        <v>João</v>
      </c>
      <c r="L3149" t="str">
        <f>_xlfn.XLOOKUP(J3149,dFornecedor!$A$2:$A$6,dFornecedor!$B$2:$B$6)</f>
        <v>AlphaOmega</v>
      </c>
      <c r="M3149" t="str">
        <f>_xlfn.XLOOKUP(G3149,dMateriaPrima!$A$2:$A$12,dMateriaPrima!$B$2:$B$12)</f>
        <v>Fio Algodão</v>
      </c>
      <c r="N3149" s="2">
        <f>_xlfn.XLOOKUP(G3149,dMateriaPrima!$A$2:$A$12,dMateriaPrima!$C$2:$C$12)</f>
        <v>55.9</v>
      </c>
      <c r="O3149" s="3">
        <f t="shared" si="245"/>
        <v>31583.5</v>
      </c>
      <c r="P3149" s="4">
        <f t="shared" si="246"/>
        <v>0</v>
      </c>
      <c r="Q3149" s="3">
        <f t="shared" si="247"/>
        <v>31583.5</v>
      </c>
      <c r="R3149" t="str">
        <f t="shared" si="248"/>
        <v>Em atraso</v>
      </c>
      <c r="S3149" s="5">
        <f t="shared" si="249"/>
        <v>6</v>
      </c>
    </row>
    <row r="3150" spans="1:19" x14ac:dyDescent="0.25">
      <c r="A3150">
        <v>3149</v>
      </c>
      <c r="B3150" s="1">
        <v>43892</v>
      </c>
      <c r="C3150" s="1">
        <v>43901</v>
      </c>
      <c r="D3150" s="1">
        <v>43907</v>
      </c>
      <c r="E3150" s="1">
        <v>43908</v>
      </c>
      <c r="F3150">
        <v>1</v>
      </c>
      <c r="G3150">
        <v>8</v>
      </c>
      <c r="H3150">
        <v>57</v>
      </c>
      <c r="I3150" s="6">
        <v>0.38</v>
      </c>
      <c r="J3150">
        <v>3</v>
      </c>
      <c r="K3150" t="str">
        <f>_xlfn.XLOOKUP(fCompras!F3150,dComprador!$A$2:$A$7,dComprador!$B$2:$B$7)</f>
        <v>Alon</v>
      </c>
      <c r="L3150" t="str">
        <f>_xlfn.XLOOKUP(J3150,dFornecedor!$A$2:$A$6,dFornecedor!$B$2:$B$6)</f>
        <v>StepUp</v>
      </c>
      <c r="M3150" t="str">
        <f>_xlfn.XLOOKUP(G3150,dMateriaPrima!$A$2:$A$12,dMateriaPrima!$B$2:$B$12)</f>
        <v>Cimento</v>
      </c>
      <c r="N3150" s="2">
        <f>_xlfn.XLOOKUP(G3150,dMateriaPrima!$A$2:$A$12,dMateriaPrima!$C$2:$C$12)</f>
        <v>23</v>
      </c>
      <c r="O3150" s="3">
        <f t="shared" si="245"/>
        <v>1311</v>
      </c>
      <c r="P3150" s="4">
        <f t="shared" si="246"/>
        <v>498.18</v>
      </c>
      <c r="Q3150" s="3">
        <f t="shared" si="247"/>
        <v>812.81999999999994</v>
      </c>
      <c r="R3150" t="str">
        <f t="shared" si="248"/>
        <v>Em atraso</v>
      </c>
      <c r="S3150" s="5">
        <f t="shared" si="249"/>
        <v>1</v>
      </c>
    </row>
    <row r="3151" spans="1:19" x14ac:dyDescent="0.25">
      <c r="A3151">
        <v>3150</v>
      </c>
      <c r="B3151" s="1">
        <v>43892</v>
      </c>
      <c r="C3151" s="1">
        <v>43900</v>
      </c>
      <c r="D3151" s="1">
        <v>43923</v>
      </c>
      <c r="E3151" s="1">
        <v>43924</v>
      </c>
      <c r="F3151">
        <v>1</v>
      </c>
      <c r="G3151">
        <v>5</v>
      </c>
      <c r="H3151">
        <v>137</v>
      </c>
      <c r="I3151" s="6">
        <v>0</v>
      </c>
      <c r="J3151">
        <v>2</v>
      </c>
      <c r="K3151" t="str">
        <f>_xlfn.XLOOKUP(fCompras!F3151,dComprador!$A$2:$A$7,dComprador!$B$2:$B$7)</f>
        <v>Alon</v>
      </c>
      <c r="L3151" t="str">
        <f>_xlfn.XLOOKUP(J3151,dFornecedor!$A$2:$A$6,dFornecedor!$B$2:$B$6)</f>
        <v>Minerva</v>
      </c>
      <c r="M3151" t="str">
        <f>_xlfn.XLOOKUP(G3151,dMateriaPrima!$A$2:$A$12,dMateriaPrima!$B$2:$B$12)</f>
        <v>Areia</v>
      </c>
      <c r="N3151" s="2">
        <f>_xlfn.XLOOKUP(G3151,dMateriaPrima!$A$2:$A$12,dMateriaPrima!$C$2:$C$12)</f>
        <v>3.59</v>
      </c>
      <c r="O3151" s="3">
        <f t="shared" si="245"/>
        <v>491.83</v>
      </c>
      <c r="P3151" s="4">
        <f t="shared" si="246"/>
        <v>0</v>
      </c>
      <c r="Q3151" s="3">
        <f t="shared" si="247"/>
        <v>491.83</v>
      </c>
      <c r="R3151" t="str">
        <f t="shared" si="248"/>
        <v>Em atraso</v>
      </c>
      <c r="S3151" s="5">
        <f t="shared" si="249"/>
        <v>1</v>
      </c>
    </row>
    <row r="3152" spans="1:19" x14ac:dyDescent="0.25">
      <c r="A3152">
        <v>3151</v>
      </c>
      <c r="B3152" s="1">
        <v>43893</v>
      </c>
      <c r="C3152" s="1">
        <v>43895</v>
      </c>
      <c r="D3152" s="1">
        <v>43900</v>
      </c>
      <c r="E3152" s="1">
        <v>43899</v>
      </c>
      <c r="F3152">
        <v>4</v>
      </c>
      <c r="G3152">
        <v>1</v>
      </c>
      <c r="H3152">
        <v>232</v>
      </c>
      <c r="I3152" s="6">
        <v>0</v>
      </c>
      <c r="J3152">
        <v>2</v>
      </c>
      <c r="K3152" t="str">
        <f>_xlfn.XLOOKUP(fCompras!F3152,dComprador!$A$2:$A$7,dComprador!$B$2:$B$7)</f>
        <v>Lira</v>
      </c>
      <c r="L3152" t="str">
        <f>_xlfn.XLOOKUP(J3152,dFornecedor!$A$2:$A$6,dFornecedor!$B$2:$B$6)</f>
        <v>Minerva</v>
      </c>
      <c r="M3152" t="str">
        <f>_xlfn.XLOOKUP(G3152,dMateriaPrima!$A$2:$A$12,dMateriaPrima!$B$2:$B$12)</f>
        <v>Tecido</v>
      </c>
      <c r="N3152" s="2">
        <f>_xlfn.XLOOKUP(G3152,dMateriaPrima!$A$2:$A$12,dMateriaPrima!$C$2:$C$12)</f>
        <v>18</v>
      </c>
      <c r="O3152" s="3">
        <f t="shared" si="245"/>
        <v>4176</v>
      </c>
      <c r="P3152" s="4">
        <f t="shared" si="246"/>
        <v>0</v>
      </c>
      <c r="Q3152" s="3">
        <f t="shared" si="247"/>
        <v>4176</v>
      </c>
      <c r="R3152" t="str">
        <f t="shared" si="248"/>
        <v>No prazo</v>
      </c>
      <c r="S3152" s="5">
        <f t="shared" si="249"/>
        <v>0</v>
      </c>
    </row>
    <row r="3153" spans="1:19" x14ac:dyDescent="0.25">
      <c r="A3153">
        <v>3152</v>
      </c>
      <c r="B3153" s="1">
        <v>43893</v>
      </c>
      <c r="C3153" s="1">
        <v>43893</v>
      </c>
      <c r="D3153" s="1">
        <v>43901</v>
      </c>
      <c r="E3153" s="1">
        <v>43907</v>
      </c>
      <c r="F3153">
        <v>4</v>
      </c>
      <c r="G3153">
        <v>9</v>
      </c>
      <c r="H3153">
        <v>199</v>
      </c>
      <c r="I3153" s="6">
        <v>0</v>
      </c>
      <c r="J3153">
        <v>4</v>
      </c>
      <c r="K3153" t="str">
        <f>_xlfn.XLOOKUP(fCompras!F3153,dComprador!$A$2:$A$7,dComprador!$B$2:$B$7)</f>
        <v>Lira</v>
      </c>
      <c r="L3153" t="str">
        <f>_xlfn.XLOOKUP(J3153,dFornecedor!$A$2:$A$6,dFornecedor!$B$2:$B$6)</f>
        <v>AlphaOmega</v>
      </c>
      <c r="M3153" t="str">
        <f>_xlfn.XLOOKUP(G3153,dMateriaPrima!$A$2:$A$12,dMateriaPrima!$B$2:$B$12)</f>
        <v>Couro</v>
      </c>
      <c r="N3153" s="2">
        <f>_xlfn.XLOOKUP(G3153,dMateriaPrima!$A$2:$A$12,dMateriaPrima!$C$2:$C$12)</f>
        <v>4.4000000000000004</v>
      </c>
      <c r="O3153" s="3">
        <f t="shared" si="245"/>
        <v>875.6</v>
      </c>
      <c r="P3153" s="4">
        <f t="shared" si="246"/>
        <v>0</v>
      </c>
      <c r="Q3153" s="3">
        <f t="shared" si="247"/>
        <v>875.6</v>
      </c>
      <c r="R3153" t="str">
        <f t="shared" si="248"/>
        <v>Em atraso</v>
      </c>
      <c r="S3153" s="5">
        <f t="shared" si="249"/>
        <v>6</v>
      </c>
    </row>
    <row r="3154" spans="1:19" x14ac:dyDescent="0.25">
      <c r="A3154">
        <v>3153</v>
      </c>
      <c r="B3154" s="1">
        <v>43893</v>
      </c>
      <c r="C3154" s="1">
        <v>43899</v>
      </c>
      <c r="D3154" s="1">
        <v>43902</v>
      </c>
      <c r="E3154" s="1">
        <v>43903</v>
      </c>
      <c r="F3154">
        <v>4</v>
      </c>
      <c r="G3154">
        <v>5</v>
      </c>
      <c r="H3154">
        <v>15</v>
      </c>
      <c r="I3154" s="6">
        <v>0</v>
      </c>
      <c r="J3154">
        <v>2</v>
      </c>
      <c r="K3154" t="str">
        <f>_xlfn.XLOOKUP(fCompras!F3154,dComprador!$A$2:$A$7,dComprador!$B$2:$B$7)</f>
        <v>Lira</v>
      </c>
      <c r="L3154" t="str">
        <f>_xlfn.XLOOKUP(J3154,dFornecedor!$A$2:$A$6,dFornecedor!$B$2:$B$6)</f>
        <v>Minerva</v>
      </c>
      <c r="M3154" t="str">
        <f>_xlfn.XLOOKUP(G3154,dMateriaPrima!$A$2:$A$12,dMateriaPrima!$B$2:$B$12)</f>
        <v>Areia</v>
      </c>
      <c r="N3154" s="2">
        <f>_xlfn.XLOOKUP(G3154,dMateriaPrima!$A$2:$A$12,dMateriaPrima!$C$2:$C$12)</f>
        <v>3.59</v>
      </c>
      <c r="O3154" s="3">
        <f t="shared" si="245"/>
        <v>53.849999999999994</v>
      </c>
      <c r="P3154" s="4">
        <f t="shared" si="246"/>
        <v>0</v>
      </c>
      <c r="Q3154" s="3">
        <f t="shared" si="247"/>
        <v>53.849999999999994</v>
      </c>
      <c r="R3154" t="str">
        <f t="shared" si="248"/>
        <v>Em atraso</v>
      </c>
      <c r="S3154" s="5">
        <f t="shared" si="249"/>
        <v>1</v>
      </c>
    </row>
    <row r="3155" spans="1:19" x14ac:dyDescent="0.25">
      <c r="A3155">
        <v>3154</v>
      </c>
      <c r="B3155" s="1">
        <v>43893</v>
      </c>
      <c r="C3155" s="1">
        <v>43894</v>
      </c>
      <c r="D3155" s="1">
        <v>43899</v>
      </c>
      <c r="E3155" s="1">
        <v>43902</v>
      </c>
      <c r="F3155">
        <v>4</v>
      </c>
      <c r="G3155">
        <v>7</v>
      </c>
      <c r="H3155">
        <v>386</v>
      </c>
      <c r="I3155" s="6">
        <v>0</v>
      </c>
      <c r="J3155">
        <v>4</v>
      </c>
      <c r="K3155" t="str">
        <f>_xlfn.XLOOKUP(fCompras!F3155,dComprador!$A$2:$A$7,dComprador!$B$2:$B$7)</f>
        <v>Lira</v>
      </c>
      <c r="L3155" t="str">
        <f>_xlfn.XLOOKUP(J3155,dFornecedor!$A$2:$A$6,dFornecedor!$B$2:$B$6)</f>
        <v>AlphaOmega</v>
      </c>
      <c r="M3155" t="str">
        <f>_xlfn.XLOOKUP(G3155,dMateriaPrima!$A$2:$A$12,dMateriaPrima!$B$2:$B$12)</f>
        <v>Poliéster</v>
      </c>
      <c r="N3155" s="2">
        <f>_xlfn.XLOOKUP(G3155,dMateriaPrima!$A$2:$A$12,dMateriaPrima!$C$2:$C$12)</f>
        <v>8</v>
      </c>
      <c r="O3155" s="3">
        <f t="shared" si="245"/>
        <v>3088</v>
      </c>
      <c r="P3155" s="4">
        <f t="shared" si="246"/>
        <v>0</v>
      </c>
      <c r="Q3155" s="3">
        <f t="shared" si="247"/>
        <v>3088</v>
      </c>
      <c r="R3155" t="str">
        <f t="shared" si="248"/>
        <v>Em atraso</v>
      </c>
      <c r="S3155" s="5">
        <f t="shared" si="249"/>
        <v>3</v>
      </c>
    </row>
    <row r="3156" spans="1:19" x14ac:dyDescent="0.25">
      <c r="A3156">
        <v>3155</v>
      </c>
      <c r="B3156" s="1">
        <v>43893</v>
      </c>
      <c r="C3156" s="1">
        <v>43902</v>
      </c>
      <c r="D3156" s="1">
        <v>43906</v>
      </c>
      <c r="E3156" s="1">
        <v>43908</v>
      </c>
      <c r="F3156">
        <v>1</v>
      </c>
      <c r="G3156">
        <v>9</v>
      </c>
      <c r="H3156">
        <v>245</v>
      </c>
      <c r="I3156" s="6">
        <v>0</v>
      </c>
      <c r="J3156">
        <v>2</v>
      </c>
      <c r="K3156" t="str">
        <f>_xlfn.XLOOKUP(fCompras!F3156,dComprador!$A$2:$A$7,dComprador!$B$2:$B$7)</f>
        <v>Alon</v>
      </c>
      <c r="L3156" t="str">
        <f>_xlfn.XLOOKUP(J3156,dFornecedor!$A$2:$A$6,dFornecedor!$B$2:$B$6)</f>
        <v>Minerva</v>
      </c>
      <c r="M3156" t="str">
        <f>_xlfn.XLOOKUP(G3156,dMateriaPrima!$A$2:$A$12,dMateriaPrima!$B$2:$B$12)</f>
        <v>Couro</v>
      </c>
      <c r="N3156" s="2">
        <f>_xlfn.XLOOKUP(G3156,dMateriaPrima!$A$2:$A$12,dMateriaPrima!$C$2:$C$12)</f>
        <v>4.4000000000000004</v>
      </c>
      <c r="O3156" s="3">
        <f t="shared" si="245"/>
        <v>1078</v>
      </c>
      <c r="P3156" s="4">
        <f t="shared" si="246"/>
        <v>0</v>
      </c>
      <c r="Q3156" s="3">
        <f t="shared" si="247"/>
        <v>1078</v>
      </c>
      <c r="R3156" t="str">
        <f t="shared" si="248"/>
        <v>Em atraso</v>
      </c>
      <c r="S3156" s="5">
        <f t="shared" si="249"/>
        <v>2</v>
      </c>
    </row>
    <row r="3157" spans="1:19" x14ac:dyDescent="0.25">
      <c r="A3157">
        <v>3156</v>
      </c>
      <c r="B3157" s="1">
        <v>43893</v>
      </c>
      <c r="C3157" s="1">
        <v>43894</v>
      </c>
      <c r="D3157" s="1">
        <v>43913</v>
      </c>
      <c r="E3157" s="1">
        <v>43915</v>
      </c>
      <c r="F3157">
        <v>1</v>
      </c>
      <c r="G3157">
        <v>11</v>
      </c>
      <c r="H3157">
        <v>404</v>
      </c>
      <c r="I3157" s="6">
        <v>0</v>
      </c>
      <c r="J3157">
        <v>3</v>
      </c>
      <c r="K3157" t="str">
        <f>_xlfn.XLOOKUP(fCompras!F3157,dComprador!$A$2:$A$7,dComprador!$B$2:$B$7)</f>
        <v>Alon</v>
      </c>
      <c r="L3157" t="str">
        <f>_xlfn.XLOOKUP(J3157,dFornecedor!$A$2:$A$6,dFornecedor!$B$2:$B$6)</f>
        <v>StepUp</v>
      </c>
      <c r="M3157" t="str">
        <f>_xlfn.XLOOKUP(G3157,dMateriaPrima!$A$2:$A$12,dMateriaPrima!$B$2:$B$12)</f>
        <v>Papel</v>
      </c>
      <c r="N3157" s="2">
        <f>_xlfn.XLOOKUP(G3157,dMateriaPrima!$A$2:$A$12,dMateriaPrima!$C$2:$C$12)</f>
        <v>9</v>
      </c>
      <c r="O3157" s="3">
        <f t="shared" si="245"/>
        <v>3636</v>
      </c>
      <c r="P3157" s="4">
        <f t="shared" si="246"/>
        <v>0</v>
      </c>
      <c r="Q3157" s="3">
        <f t="shared" si="247"/>
        <v>3636</v>
      </c>
      <c r="R3157" t="str">
        <f t="shared" si="248"/>
        <v>Em atraso</v>
      </c>
      <c r="S3157" s="5">
        <f t="shared" si="249"/>
        <v>2</v>
      </c>
    </row>
    <row r="3158" spans="1:19" x14ac:dyDescent="0.25">
      <c r="A3158">
        <v>3157</v>
      </c>
      <c r="B3158" s="1">
        <v>43893</v>
      </c>
      <c r="C3158" s="1">
        <v>43900</v>
      </c>
      <c r="D3158" s="1">
        <v>43914</v>
      </c>
      <c r="E3158" s="1">
        <v>43915</v>
      </c>
      <c r="F3158">
        <v>1</v>
      </c>
      <c r="G3158">
        <v>9</v>
      </c>
      <c r="H3158">
        <v>163</v>
      </c>
      <c r="I3158" s="6">
        <v>0</v>
      </c>
      <c r="J3158">
        <v>2</v>
      </c>
      <c r="K3158" t="str">
        <f>_xlfn.XLOOKUP(fCompras!F3158,dComprador!$A$2:$A$7,dComprador!$B$2:$B$7)</f>
        <v>Alon</v>
      </c>
      <c r="L3158" t="str">
        <f>_xlfn.XLOOKUP(J3158,dFornecedor!$A$2:$A$6,dFornecedor!$B$2:$B$6)</f>
        <v>Minerva</v>
      </c>
      <c r="M3158" t="str">
        <f>_xlfn.XLOOKUP(G3158,dMateriaPrima!$A$2:$A$12,dMateriaPrima!$B$2:$B$12)</f>
        <v>Couro</v>
      </c>
      <c r="N3158" s="2">
        <f>_xlfn.XLOOKUP(G3158,dMateriaPrima!$A$2:$A$12,dMateriaPrima!$C$2:$C$12)</f>
        <v>4.4000000000000004</v>
      </c>
      <c r="O3158" s="3">
        <f t="shared" si="245"/>
        <v>717.2</v>
      </c>
      <c r="P3158" s="4">
        <f t="shared" si="246"/>
        <v>0</v>
      </c>
      <c r="Q3158" s="3">
        <f t="shared" si="247"/>
        <v>717.2</v>
      </c>
      <c r="R3158" t="str">
        <f t="shared" si="248"/>
        <v>Em atraso</v>
      </c>
      <c r="S3158" s="5">
        <f t="shared" si="249"/>
        <v>1</v>
      </c>
    </row>
    <row r="3159" spans="1:19" x14ac:dyDescent="0.25">
      <c r="A3159">
        <v>3158</v>
      </c>
      <c r="B3159" s="1">
        <v>43893</v>
      </c>
      <c r="C3159" s="1">
        <v>43894</v>
      </c>
      <c r="D3159" s="1">
        <v>43925</v>
      </c>
      <c r="E3159" s="1">
        <v>43926</v>
      </c>
      <c r="F3159">
        <v>1</v>
      </c>
      <c r="G3159">
        <v>5</v>
      </c>
      <c r="H3159">
        <v>64</v>
      </c>
      <c r="I3159" s="6">
        <v>0</v>
      </c>
      <c r="J3159">
        <v>3</v>
      </c>
      <c r="K3159" t="str">
        <f>_xlfn.XLOOKUP(fCompras!F3159,dComprador!$A$2:$A$7,dComprador!$B$2:$B$7)</f>
        <v>Alon</v>
      </c>
      <c r="L3159" t="str">
        <f>_xlfn.XLOOKUP(J3159,dFornecedor!$A$2:$A$6,dFornecedor!$B$2:$B$6)</f>
        <v>StepUp</v>
      </c>
      <c r="M3159" t="str">
        <f>_xlfn.XLOOKUP(G3159,dMateriaPrima!$A$2:$A$12,dMateriaPrima!$B$2:$B$12)</f>
        <v>Areia</v>
      </c>
      <c r="N3159" s="2">
        <f>_xlfn.XLOOKUP(G3159,dMateriaPrima!$A$2:$A$12,dMateriaPrima!$C$2:$C$12)</f>
        <v>3.59</v>
      </c>
      <c r="O3159" s="3">
        <f t="shared" si="245"/>
        <v>229.76</v>
      </c>
      <c r="P3159" s="4">
        <f t="shared" si="246"/>
        <v>0</v>
      </c>
      <c r="Q3159" s="3">
        <f t="shared" si="247"/>
        <v>229.76</v>
      </c>
      <c r="R3159" t="str">
        <f t="shared" si="248"/>
        <v>Em atraso</v>
      </c>
      <c r="S3159" s="5">
        <f t="shared" si="249"/>
        <v>1</v>
      </c>
    </row>
    <row r="3160" spans="1:19" x14ac:dyDescent="0.25">
      <c r="A3160">
        <v>3159</v>
      </c>
      <c r="B3160" s="1">
        <v>43893</v>
      </c>
      <c r="C3160" s="1">
        <v>43894</v>
      </c>
      <c r="D3160" s="1">
        <v>43916</v>
      </c>
      <c r="E3160" s="1">
        <v>43919</v>
      </c>
      <c r="F3160">
        <v>1</v>
      </c>
      <c r="G3160">
        <v>11</v>
      </c>
      <c r="H3160">
        <v>35</v>
      </c>
      <c r="I3160" s="6">
        <v>0</v>
      </c>
      <c r="J3160">
        <v>3</v>
      </c>
      <c r="K3160" t="str">
        <f>_xlfn.XLOOKUP(fCompras!F3160,dComprador!$A$2:$A$7,dComprador!$B$2:$B$7)</f>
        <v>Alon</v>
      </c>
      <c r="L3160" t="str">
        <f>_xlfn.XLOOKUP(J3160,dFornecedor!$A$2:$A$6,dFornecedor!$B$2:$B$6)</f>
        <v>StepUp</v>
      </c>
      <c r="M3160" t="str">
        <f>_xlfn.XLOOKUP(G3160,dMateriaPrima!$A$2:$A$12,dMateriaPrima!$B$2:$B$12)</f>
        <v>Papel</v>
      </c>
      <c r="N3160" s="2">
        <f>_xlfn.XLOOKUP(G3160,dMateriaPrima!$A$2:$A$12,dMateriaPrima!$C$2:$C$12)</f>
        <v>9</v>
      </c>
      <c r="O3160" s="3">
        <f t="shared" si="245"/>
        <v>315</v>
      </c>
      <c r="P3160" s="4">
        <f t="shared" si="246"/>
        <v>0</v>
      </c>
      <c r="Q3160" s="3">
        <f t="shared" si="247"/>
        <v>315</v>
      </c>
      <c r="R3160" t="str">
        <f t="shared" si="248"/>
        <v>Em atraso</v>
      </c>
      <c r="S3160" s="5">
        <f t="shared" si="249"/>
        <v>3</v>
      </c>
    </row>
    <row r="3161" spans="1:19" x14ac:dyDescent="0.25">
      <c r="A3161">
        <v>3160</v>
      </c>
      <c r="B3161" s="1">
        <v>43894</v>
      </c>
      <c r="C3161" s="1">
        <v>43896</v>
      </c>
      <c r="D3161" s="1">
        <v>43903</v>
      </c>
      <c r="E3161" s="1">
        <v>43902</v>
      </c>
      <c r="F3161">
        <v>4</v>
      </c>
      <c r="G3161">
        <v>10</v>
      </c>
      <c r="H3161">
        <v>47</v>
      </c>
      <c r="I3161" s="6">
        <v>0.1</v>
      </c>
      <c r="J3161">
        <v>5</v>
      </c>
      <c r="K3161" t="str">
        <f>_xlfn.XLOOKUP(fCompras!F3161,dComprador!$A$2:$A$7,dComprador!$B$2:$B$7)</f>
        <v>Lira</v>
      </c>
      <c r="L3161" t="str">
        <f>_xlfn.XLOOKUP(J3161,dFornecedor!$A$2:$A$6,dFornecedor!$B$2:$B$6)</f>
        <v>Atlas</v>
      </c>
      <c r="M3161" t="str">
        <f>_xlfn.XLOOKUP(G3161,dMateriaPrima!$A$2:$A$12,dMateriaPrima!$B$2:$B$12)</f>
        <v>Pedra Britada</v>
      </c>
      <c r="N3161" s="2">
        <f>_xlfn.XLOOKUP(G3161,dMateriaPrima!$A$2:$A$12,dMateriaPrima!$C$2:$C$12)</f>
        <v>56</v>
      </c>
      <c r="O3161" s="3">
        <f t="shared" si="245"/>
        <v>2632</v>
      </c>
      <c r="P3161" s="4">
        <f t="shared" si="246"/>
        <v>263.2</v>
      </c>
      <c r="Q3161" s="3">
        <f t="shared" si="247"/>
        <v>2368.8000000000002</v>
      </c>
      <c r="R3161" t="str">
        <f t="shared" si="248"/>
        <v>No prazo</v>
      </c>
      <c r="S3161" s="5">
        <f t="shared" si="249"/>
        <v>0</v>
      </c>
    </row>
    <row r="3162" spans="1:19" x14ac:dyDescent="0.25">
      <c r="A3162">
        <v>3161</v>
      </c>
      <c r="B3162" s="1">
        <v>43894</v>
      </c>
      <c r="C3162" s="1">
        <v>43898</v>
      </c>
      <c r="D3162" s="1">
        <v>43900</v>
      </c>
      <c r="E3162" s="1">
        <v>43904</v>
      </c>
      <c r="F3162">
        <v>4</v>
      </c>
      <c r="G3162">
        <v>1</v>
      </c>
      <c r="H3162">
        <v>22</v>
      </c>
      <c r="I3162" s="6">
        <v>0</v>
      </c>
      <c r="J3162">
        <v>1</v>
      </c>
      <c r="K3162" t="str">
        <f>_xlfn.XLOOKUP(fCompras!F3162,dComprador!$A$2:$A$7,dComprador!$B$2:$B$7)</f>
        <v>Lira</v>
      </c>
      <c r="L3162" t="str">
        <f>_xlfn.XLOOKUP(J3162,dFornecedor!$A$2:$A$6,dFornecedor!$B$2:$B$6)</f>
        <v>NorthShore</v>
      </c>
      <c r="M3162" t="str">
        <f>_xlfn.XLOOKUP(G3162,dMateriaPrima!$A$2:$A$12,dMateriaPrima!$B$2:$B$12)</f>
        <v>Tecido</v>
      </c>
      <c r="N3162" s="2">
        <f>_xlfn.XLOOKUP(G3162,dMateriaPrima!$A$2:$A$12,dMateriaPrima!$C$2:$C$12)</f>
        <v>18</v>
      </c>
      <c r="O3162" s="3">
        <f t="shared" si="245"/>
        <v>396</v>
      </c>
      <c r="P3162" s="4">
        <f t="shared" si="246"/>
        <v>0</v>
      </c>
      <c r="Q3162" s="3">
        <f t="shared" si="247"/>
        <v>396</v>
      </c>
      <c r="R3162" t="str">
        <f t="shared" si="248"/>
        <v>Em atraso</v>
      </c>
      <c r="S3162" s="5">
        <f t="shared" si="249"/>
        <v>4</v>
      </c>
    </row>
    <row r="3163" spans="1:19" x14ac:dyDescent="0.25">
      <c r="A3163">
        <v>3162</v>
      </c>
      <c r="B3163" s="1">
        <v>43894</v>
      </c>
      <c r="C3163" s="1">
        <v>43899</v>
      </c>
      <c r="D3163" s="1">
        <v>43902</v>
      </c>
      <c r="E3163" s="1">
        <v>43901</v>
      </c>
      <c r="F3163">
        <v>4</v>
      </c>
      <c r="G3163">
        <v>5</v>
      </c>
      <c r="H3163">
        <v>55</v>
      </c>
      <c r="I3163" s="6">
        <v>0.4</v>
      </c>
      <c r="J3163">
        <v>1</v>
      </c>
      <c r="K3163" t="str">
        <f>_xlfn.XLOOKUP(fCompras!F3163,dComprador!$A$2:$A$7,dComprador!$B$2:$B$7)</f>
        <v>Lira</v>
      </c>
      <c r="L3163" t="str">
        <f>_xlfn.XLOOKUP(J3163,dFornecedor!$A$2:$A$6,dFornecedor!$B$2:$B$6)</f>
        <v>NorthShore</v>
      </c>
      <c r="M3163" t="str">
        <f>_xlfn.XLOOKUP(G3163,dMateriaPrima!$A$2:$A$12,dMateriaPrima!$B$2:$B$12)</f>
        <v>Areia</v>
      </c>
      <c r="N3163" s="2">
        <f>_xlfn.XLOOKUP(G3163,dMateriaPrima!$A$2:$A$12,dMateriaPrima!$C$2:$C$12)</f>
        <v>3.59</v>
      </c>
      <c r="O3163" s="3">
        <f t="shared" si="245"/>
        <v>197.45</v>
      </c>
      <c r="P3163" s="4">
        <f t="shared" si="246"/>
        <v>78.98</v>
      </c>
      <c r="Q3163" s="3">
        <f t="shared" si="247"/>
        <v>118.46999999999998</v>
      </c>
      <c r="R3163" t="str">
        <f t="shared" si="248"/>
        <v>No prazo</v>
      </c>
      <c r="S3163" s="5">
        <f t="shared" si="249"/>
        <v>0</v>
      </c>
    </row>
    <row r="3164" spans="1:19" x14ac:dyDescent="0.25">
      <c r="A3164">
        <v>3163</v>
      </c>
      <c r="B3164" s="1">
        <v>43894</v>
      </c>
      <c r="C3164" s="1">
        <v>43902</v>
      </c>
      <c r="D3164" s="1">
        <v>43904</v>
      </c>
      <c r="E3164" s="1">
        <v>43909</v>
      </c>
      <c r="F3164">
        <v>4</v>
      </c>
      <c r="G3164">
        <v>10</v>
      </c>
      <c r="H3164">
        <v>55</v>
      </c>
      <c r="I3164" s="6">
        <v>0</v>
      </c>
      <c r="J3164">
        <v>2</v>
      </c>
      <c r="K3164" t="str">
        <f>_xlfn.XLOOKUP(fCompras!F3164,dComprador!$A$2:$A$7,dComprador!$B$2:$B$7)</f>
        <v>Lira</v>
      </c>
      <c r="L3164" t="str">
        <f>_xlfn.XLOOKUP(J3164,dFornecedor!$A$2:$A$6,dFornecedor!$B$2:$B$6)</f>
        <v>Minerva</v>
      </c>
      <c r="M3164" t="str">
        <f>_xlfn.XLOOKUP(G3164,dMateriaPrima!$A$2:$A$12,dMateriaPrima!$B$2:$B$12)</f>
        <v>Pedra Britada</v>
      </c>
      <c r="N3164" s="2">
        <f>_xlfn.XLOOKUP(G3164,dMateriaPrima!$A$2:$A$12,dMateriaPrima!$C$2:$C$12)</f>
        <v>56</v>
      </c>
      <c r="O3164" s="3">
        <f t="shared" si="245"/>
        <v>3080</v>
      </c>
      <c r="P3164" s="4">
        <f t="shared" si="246"/>
        <v>0</v>
      </c>
      <c r="Q3164" s="3">
        <f t="shared" si="247"/>
        <v>3080</v>
      </c>
      <c r="R3164" t="str">
        <f t="shared" si="248"/>
        <v>Em atraso</v>
      </c>
      <c r="S3164" s="5">
        <f t="shared" si="249"/>
        <v>5</v>
      </c>
    </row>
    <row r="3165" spans="1:19" x14ac:dyDescent="0.25">
      <c r="A3165">
        <v>3164</v>
      </c>
      <c r="B3165" s="1">
        <v>43894</v>
      </c>
      <c r="C3165" s="1">
        <v>43901</v>
      </c>
      <c r="D3165" s="1">
        <v>43901</v>
      </c>
      <c r="E3165" s="1">
        <v>43903</v>
      </c>
      <c r="F3165">
        <v>4</v>
      </c>
      <c r="G3165">
        <v>5</v>
      </c>
      <c r="H3165">
        <v>96</v>
      </c>
      <c r="I3165" s="6">
        <v>0</v>
      </c>
      <c r="J3165">
        <v>1</v>
      </c>
      <c r="K3165" t="str">
        <f>_xlfn.XLOOKUP(fCompras!F3165,dComprador!$A$2:$A$7,dComprador!$B$2:$B$7)</f>
        <v>Lira</v>
      </c>
      <c r="L3165" t="str">
        <f>_xlfn.XLOOKUP(J3165,dFornecedor!$A$2:$A$6,dFornecedor!$B$2:$B$6)</f>
        <v>NorthShore</v>
      </c>
      <c r="M3165" t="str">
        <f>_xlfn.XLOOKUP(G3165,dMateriaPrima!$A$2:$A$12,dMateriaPrima!$B$2:$B$12)</f>
        <v>Areia</v>
      </c>
      <c r="N3165" s="2">
        <f>_xlfn.XLOOKUP(G3165,dMateriaPrima!$A$2:$A$12,dMateriaPrima!$C$2:$C$12)</f>
        <v>3.59</v>
      </c>
      <c r="O3165" s="3">
        <f t="shared" si="245"/>
        <v>344.64</v>
      </c>
      <c r="P3165" s="4">
        <f t="shared" si="246"/>
        <v>0</v>
      </c>
      <c r="Q3165" s="3">
        <f t="shared" si="247"/>
        <v>344.64</v>
      </c>
      <c r="R3165" t="str">
        <f t="shared" si="248"/>
        <v>Em atraso</v>
      </c>
      <c r="S3165" s="5">
        <f t="shared" si="249"/>
        <v>2</v>
      </c>
    </row>
    <row r="3166" spans="1:19" x14ac:dyDescent="0.25">
      <c r="A3166">
        <v>3165</v>
      </c>
      <c r="B3166" s="1">
        <v>43894</v>
      </c>
      <c r="C3166" s="1">
        <v>43903</v>
      </c>
      <c r="D3166" s="1">
        <v>43905</v>
      </c>
      <c r="E3166" s="1">
        <v>43908</v>
      </c>
      <c r="F3166">
        <v>4</v>
      </c>
      <c r="G3166">
        <v>9</v>
      </c>
      <c r="H3166">
        <v>85</v>
      </c>
      <c r="I3166" s="6">
        <v>0</v>
      </c>
      <c r="J3166">
        <v>3</v>
      </c>
      <c r="K3166" t="str">
        <f>_xlfn.XLOOKUP(fCompras!F3166,dComprador!$A$2:$A$7,dComprador!$B$2:$B$7)</f>
        <v>Lira</v>
      </c>
      <c r="L3166" t="str">
        <f>_xlfn.XLOOKUP(J3166,dFornecedor!$A$2:$A$6,dFornecedor!$B$2:$B$6)</f>
        <v>StepUp</v>
      </c>
      <c r="M3166" t="str">
        <f>_xlfn.XLOOKUP(G3166,dMateriaPrima!$A$2:$A$12,dMateriaPrima!$B$2:$B$12)</f>
        <v>Couro</v>
      </c>
      <c r="N3166" s="2">
        <f>_xlfn.XLOOKUP(G3166,dMateriaPrima!$A$2:$A$12,dMateriaPrima!$C$2:$C$12)</f>
        <v>4.4000000000000004</v>
      </c>
      <c r="O3166" s="3">
        <f t="shared" si="245"/>
        <v>374.00000000000006</v>
      </c>
      <c r="P3166" s="4">
        <f t="shared" si="246"/>
        <v>0</v>
      </c>
      <c r="Q3166" s="3">
        <f t="shared" si="247"/>
        <v>374.00000000000006</v>
      </c>
      <c r="R3166" t="str">
        <f t="shared" si="248"/>
        <v>Em atraso</v>
      </c>
      <c r="S3166" s="5">
        <f t="shared" si="249"/>
        <v>3</v>
      </c>
    </row>
    <row r="3167" spans="1:19" x14ac:dyDescent="0.25">
      <c r="A3167">
        <v>3166</v>
      </c>
      <c r="B3167" s="1">
        <v>43894</v>
      </c>
      <c r="C3167" s="1">
        <v>43903</v>
      </c>
      <c r="D3167" s="1">
        <v>43914</v>
      </c>
      <c r="E3167" s="1">
        <v>43915</v>
      </c>
      <c r="F3167">
        <v>1</v>
      </c>
      <c r="G3167">
        <v>10</v>
      </c>
      <c r="H3167">
        <v>159</v>
      </c>
      <c r="I3167" s="6">
        <v>0</v>
      </c>
      <c r="J3167">
        <v>1</v>
      </c>
      <c r="K3167" t="str">
        <f>_xlfn.XLOOKUP(fCompras!F3167,dComprador!$A$2:$A$7,dComprador!$B$2:$B$7)</f>
        <v>Alon</v>
      </c>
      <c r="L3167" t="str">
        <f>_xlfn.XLOOKUP(J3167,dFornecedor!$A$2:$A$6,dFornecedor!$B$2:$B$6)</f>
        <v>NorthShore</v>
      </c>
      <c r="M3167" t="str">
        <f>_xlfn.XLOOKUP(G3167,dMateriaPrima!$A$2:$A$12,dMateriaPrima!$B$2:$B$12)</f>
        <v>Pedra Britada</v>
      </c>
      <c r="N3167" s="2">
        <f>_xlfn.XLOOKUP(G3167,dMateriaPrima!$A$2:$A$12,dMateriaPrima!$C$2:$C$12)</f>
        <v>56</v>
      </c>
      <c r="O3167" s="3">
        <f t="shared" si="245"/>
        <v>8904</v>
      </c>
      <c r="P3167" s="4">
        <f t="shared" si="246"/>
        <v>0</v>
      </c>
      <c r="Q3167" s="3">
        <f t="shared" si="247"/>
        <v>8904</v>
      </c>
      <c r="R3167" t="str">
        <f t="shared" si="248"/>
        <v>Em atraso</v>
      </c>
      <c r="S3167" s="5">
        <f t="shared" si="249"/>
        <v>1</v>
      </c>
    </row>
    <row r="3168" spans="1:19" x14ac:dyDescent="0.25">
      <c r="A3168">
        <v>3167</v>
      </c>
      <c r="B3168" s="1">
        <v>43894</v>
      </c>
      <c r="C3168" s="1">
        <v>43902</v>
      </c>
      <c r="D3168" s="1">
        <v>43913</v>
      </c>
      <c r="E3168" s="1">
        <v>43915</v>
      </c>
      <c r="F3168">
        <v>1</v>
      </c>
      <c r="G3168">
        <v>8</v>
      </c>
      <c r="H3168">
        <v>605</v>
      </c>
      <c r="I3168" s="6">
        <v>0</v>
      </c>
      <c r="J3168">
        <v>2</v>
      </c>
      <c r="K3168" t="str">
        <f>_xlfn.XLOOKUP(fCompras!F3168,dComprador!$A$2:$A$7,dComprador!$B$2:$B$7)</f>
        <v>Alon</v>
      </c>
      <c r="L3168" t="str">
        <f>_xlfn.XLOOKUP(J3168,dFornecedor!$A$2:$A$6,dFornecedor!$B$2:$B$6)</f>
        <v>Minerva</v>
      </c>
      <c r="M3168" t="str">
        <f>_xlfn.XLOOKUP(G3168,dMateriaPrima!$A$2:$A$12,dMateriaPrima!$B$2:$B$12)</f>
        <v>Cimento</v>
      </c>
      <c r="N3168" s="2">
        <f>_xlfn.XLOOKUP(G3168,dMateriaPrima!$A$2:$A$12,dMateriaPrima!$C$2:$C$12)</f>
        <v>23</v>
      </c>
      <c r="O3168" s="3">
        <f t="shared" si="245"/>
        <v>13915</v>
      </c>
      <c r="P3168" s="4">
        <f t="shared" si="246"/>
        <v>0</v>
      </c>
      <c r="Q3168" s="3">
        <f t="shared" si="247"/>
        <v>13915</v>
      </c>
      <c r="R3168" t="str">
        <f t="shared" si="248"/>
        <v>Em atraso</v>
      </c>
      <c r="S3168" s="5">
        <f t="shared" si="249"/>
        <v>2</v>
      </c>
    </row>
    <row r="3169" spans="1:19" x14ac:dyDescent="0.25">
      <c r="A3169">
        <v>3168</v>
      </c>
      <c r="B3169" s="1">
        <v>43894</v>
      </c>
      <c r="C3169" s="1">
        <v>43895</v>
      </c>
      <c r="D3169" s="1">
        <v>43926</v>
      </c>
      <c r="E3169" s="1">
        <v>43927</v>
      </c>
      <c r="F3169">
        <v>1</v>
      </c>
      <c r="G3169">
        <v>6</v>
      </c>
      <c r="H3169">
        <v>6</v>
      </c>
      <c r="I3169" s="6">
        <v>0</v>
      </c>
      <c r="J3169">
        <v>3</v>
      </c>
      <c r="K3169" t="str">
        <f>_xlfn.XLOOKUP(fCompras!F3169,dComprador!$A$2:$A$7,dComprador!$B$2:$B$7)</f>
        <v>Alon</v>
      </c>
      <c r="L3169" t="str">
        <f>_xlfn.XLOOKUP(J3169,dFornecedor!$A$2:$A$6,dFornecedor!$B$2:$B$6)</f>
        <v>StepUp</v>
      </c>
      <c r="M3169" t="str">
        <f>_xlfn.XLOOKUP(G3169,dMateriaPrima!$A$2:$A$12,dMateriaPrima!$B$2:$B$12)</f>
        <v>Fio Algodão</v>
      </c>
      <c r="N3169" s="2">
        <f>_xlfn.XLOOKUP(G3169,dMateriaPrima!$A$2:$A$12,dMateriaPrima!$C$2:$C$12)</f>
        <v>55.9</v>
      </c>
      <c r="O3169" s="3">
        <f t="shared" si="245"/>
        <v>335.4</v>
      </c>
      <c r="P3169" s="4">
        <f t="shared" si="246"/>
        <v>0</v>
      </c>
      <c r="Q3169" s="3">
        <f t="shared" si="247"/>
        <v>335.4</v>
      </c>
      <c r="R3169" t="str">
        <f t="shared" si="248"/>
        <v>Em atraso</v>
      </c>
      <c r="S3169" s="5">
        <f t="shared" si="249"/>
        <v>1</v>
      </c>
    </row>
    <row r="3170" spans="1:19" x14ac:dyDescent="0.25">
      <c r="A3170">
        <v>3169</v>
      </c>
      <c r="B3170" s="1">
        <v>43894</v>
      </c>
      <c r="C3170" s="1">
        <v>43905</v>
      </c>
      <c r="D3170" s="1">
        <v>43915</v>
      </c>
      <c r="E3170" s="1">
        <v>43916</v>
      </c>
      <c r="F3170">
        <v>1</v>
      </c>
      <c r="G3170">
        <v>7</v>
      </c>
      <c r="H3170">
        <v>98</v>
      </c>
      <c r="I3170" s="6">
        <v>0</v>
      </c>
      <c r="J3170">
        <v>1</v>
      </c>
      <c r="K3170" t="str">
        <f>_xlfn.XLOOKUP(fCompras!F3170,dComprador!$A$2:$A$7,dComprador!$B$2:$B$7)</f>
        <v>Alon</v>
      </c>
      <c r="L3170" t="str">
        <f>_xlfn.XLOOKUP(J3170,dFornecedor!$A$2:$A$6,dFornecedor!$B$2:$B$6)</f>
        <v>NorthShore</v>
      </c>
      <c r="M3170" t="str">
        <f>_xlfn.XLOOKUP(G3170,dMateriaPrima!$A$2:$A$12,dMateriaPrima!$B$2:$B$12)</f>
        <v>Poliéster</v>
      </c>
      <c r="N3170" s="2">
        <f>_xlfn.XLOOKUP(G3170,dMateriaPrima!$A$2:$A$12,dMateriaPrima!$C$2:$C$12)</f>
        <v>8</v>
      </c>
      <c r="O3170" s="3">
        <f t="shared" si="245"/>
        <v>784</v>
      </c>
      <c r="P3170" s="4">
        <f t="shared" si="246"/>
        <v>0</v>
      </c>
      <c r="Q3170" s="3">
        <f t="shared" si="247"/>
        <v>784</v>
      </c>
      <c r="R3170" t="str">
        <f t="shared" si="248"/>
        <v>Em atraso</v>
      </c>
      <c r="S3170" s="5">
        <f t="shared" si="249"/>
        <v>1</v>
      </c>
    </row>
    <row r="3171" spans="1:19" x14ac:dyDescent="0.25">
      <c r="A3171">
        <v>3170</v>
      </c>
      <c r="B3171" s="1">
        <v>43894</v>
      </c>
      <c r="C3171" s="1">
        <v>43902</v>
      </c>
      <c r="D3171" s="1">
        <v>43916</v>
      </c>
      <c r="E3171" s="1">
        <v>43919</v>
      </c>
      <c r="F3171">
        <v>1</v>
      </c>
      <c r="G3171">
        <v>9</v>
      </c>
      <c r="H3171">
        <v>235</v>
      </c>
      <c r="I3171" s="6">
        <v>0</v>
      </c>
      <c r="J3171">
        <v>1</v>
      </c>
      <c r="K3171" t="str">
        <f>_xlfn.XLOOKUP(fCompras!F3171,dComprador!$A$2:$A$7,dComprador!$B$2:$B$7)</f>
        <v>Alon</v>
      </c>
      <c r="L3171" t="str">
        <f>_xlfn.XLOOKUP(J3171,dFornecedor!$A$2:$A$6,dFornecedor!$B$2:$B$6)</f>
        <v>NorthShore</v>
      </c>
      <c r="M3171" t="str">
        <f>_xlfn.XLOOKUP(G3171,dMateriaPrima!$A$2:$A$12,dMateriaPrima!$B$2:$B$12)</f>
        <v>Couro</v>
      </c>
      <c r="N3171" s="2">
        <f>_xlfn.XLOOKUP(G3171,dMateriaPrima!$A$2:$A$12,dMateriaPrima!$C$2:$C$12)</f>
        <v>4.4000000000000004</v>
      </c>
      <c r="O3171" s="3">
        <f t="shared" si="245"/>
        <v>1034</v>
      </c>
      <c r="P3171" s="4">
        <f t="shared" si="246"/>
        <v>0</v>
      </c>
      <c r="Q3171" s="3">
        <f t="shared" si="247"/>
        <v>1034</v>
      </c>
      <c r="R3171" t="str">
        <f t="shared" si="248"/>
        <v>Em atraso</v>
      </c>
      <c r="S3171" s="5">
        <f t="shared" si="249"/>
        <v>3</v>
      </c>
    </row>
    <row r="3172" spans="1:19" x14ac:dyDescent="0.25">
      <c r="A3172">
        <v>3171</v>
      </c>
      <c r="B3172" s="1">
        <v>43895</v>
      </c>
      <c r="C3172" s="1">
        <v>43895</v>
      </c>
      <c r="D3172" s="1">
        <v>43902</v>
      </c>
      <c r="E3172" s="1">
        <v>43902</v>
      </c>
      <c r="F3172">
        <v>4</v>
      </c>
      <c r="G3172">
        <v>7</v>
      </c>
      <c r="H3172">
        <v>87</v>
      </c>
      <c r="I3172" s="6">
        <v>0</v>
      </c>
      <c r="J3172">
        <v>2</v>
      </c>
      <c r="K3172" t="str">
        <f>_xlfn.XLOOKUP(fCompras!F3172,dComprador!$A$2:$A$7,dComprador!$B$2:$B$7)</f>
        <v>Lira</v>
      </c>
      <c r="L3172" t="str">
        <f>_xlfn.XLOOKUP(J3172,dFornecedor!$A$2:$A$6,dFornecedor!$B$2:$B$6)</f>
        <v>Minerva</v>
      </c>
      <c r="M3172" t="str">
        <f>_xlfn.XLOOKUP(G3172,dMateriaPrima!$A$2:$A$12,dMateriaPrima!$B$2:$B$12)</f>
        <v>Poliéster</v>
      </c>
      <c r="N3172" s="2">
        <f>_xlfn.XLOOKUP(G3172,dMateriaPrima!$A$2:$A$12,dMateriaPrima!$C$2:$C$12)</f>
        <v>8</v>
      </c>
      <c r="O3172" s="3">
        <f t="shared" si="245"/>
        <v>696</v>
      </c>
      <c r="P3172" s="4">
        <f t="shared" si="246"/>
        <v>0</v>
      </c>
      <c r="Q3172" s="3">
        <f t="shared" si="247"/>
        <v>696</v>
      </c>
      <c r="R3172" t="str">
        <f t="shared" si="248"/>
        <v>No prazo</v>
      </c>
      <c r="S3172" s="5">
        <f t="shared" si="249"/>
        <v>0</v>
      </c>
    </row>
    <row r="3173" spans="1:19" x14ac:dyDescent="0.25">
      <c r="A3173">
        <v>3172</v>
      </c>
      <c r="B3173" s="1">
        <v>43895</v>
      </c>
      <c r="C3173" s="1">
        <v>43903</v>
      </c>
      <c r="D3173" s="1">
        <v>43905</v>
      </c>
      <c r="E3173" s="1">
        <v>43910</v>
      </c>
      <c r="F3173">
        <v>4</v>
      </c>
      <c r="G3173">
        <v>11</v>
      </c>
      <c r="H3173">
        <v>102</v>
      </c>
      <c r="I3173" s="6">
        <v>0</v>
      </c>
      <c r="J3173">
        <v>2</v>
      </c>
      <c r="K3173" t="str">
        <f>_xlfn.XLOOKUP(fCompras!F3173,dComprador!$A$2:$A$7,dComprador!$B$2:$B$7)</f>
        <v>Lira</v>
      </c>
      <c r="L3173" t="str">
        <f>_xlfn.XLOOKUP(J3173,dFornecedor!$A$2:$A$6,dFornecedor!$B$2:$B$6)</f>
        <v>Minerva</v>
      </c>
      <c r="M3173" t="str">
        <f>_xlfn.XLOOKUP(G3173,dMateriaPrima!$A$2:$A$12,dMateriaPrima!$B$2:$B$12)</f>
        <v>Papel</v>
      </c>
      <c r="N3173" s="2">
        <f>_xlfn.XLOOKUP(G3173,dMateriaPrima!$A$2:$A$12,dMateriaPrima!$C$2:$C$12)</f>
        <v>9</v>
      </c>
      <c r="O3173" s="3">
        <f t="shared" si="245"/>
        <v>918</v>
      </c>
      <c r="P3173" s="4">
        <f t="shared" si="246"/>
        <v>0</v>
      </c>
      <c r="Q3173" s="3">
        <f t="shared" si="247"/>
        <v>918</v>
      </c>
      <c r="R3173" t="str">
        <f t="shared" si="248"/>
        <v>Em atraso</v>
      </c>
      <c r="S3173" s="5">
        <f t="shared" si="249"/>
        <v>5</v>
      </c>
    </row>
    <row r="3174" spans="1:19" x14ac:dyDescent="0.25">
      <c r="A3174">
        <v>3173</v>
      </c>
      <c r="B3174" s="1">
        <v>43895</v>
      </c>
      <c r="C3174" s="1">
        <v>43904</v>
      </c>
      <c r="D3174" s="1">
        <v>43923</v>
      </c>
      <c r="E3174" s="1">
        <v>43923</v>
      </c>
      <c r="F3174">
        <v>1</v>
      </c>
      <c r="G3174">
        <v>7</v>
      </c>
      <c r="H3174">
        <v>102</v>
      </c>
      <c r="I3174" s="6">
        <v>0</v>
      </c>
      <c r="J3174">
        <v>2</v>
      </c>
      <c r="K3174" t="str">
        <f>_xlfn.XLOOKUP(fCompras!F3174,dComprador!$A$2:$A$7,dComprador!$B$2:$B$7)</f>
        <v>Alon</v>
      </c>
      <c r="L3174" t="str">
        <f>_xlfn.XLOOKUP(J3174,dFornecedor!$A$2:$A$6,dFornecedor!$B$2:$B$6)</f>
        <v>Minerva</v>
      </c>
      <c r="M3174" t="str">
        <f>_xlfn.XLOOKUP(G3174,dMateriaPrima!$A$2:$A$12,dMateriaPrima!$B$2:$B$12)</f>
        <v>Poliéster</v>
      </c>
      <c r="N3174" s="2">
        <f>_xlfn.XLOOKUP(G3174,dMateriaPrima!$A$2:$A$12,dMateriaPrima!$C$2:$C$12)</f>
        <v>8</v>
      </c>
      <c r="O3174" s="3">
        <f t="shared" si="245"/>
        <v>816</v>
      </c>
      <c r="P3174" s="4">
        <f t="shared" si="246"/>
        <v>0</v>
      </c>
      <c r="Q3174" s="3">
        <f t="shared" si="247"/>
        <v>816</v>
      </c>
      <c r="R3174" t="str">
        <f t="shared" si="248"/>
        <v>No prazo</v>
      </c>
      <c r="S3174" s="5">
        <f t="shared" si="249"/>
        <v>0</v>
      </c>
    </row>
    <row r="3175" spans="1:19" x14ac:dyDescent="0.25">
      <c r="A3175">
        <v>3174</v>
      </c>
      <c r="B3175" s="1">
        <v>43895</v>
      </c>
      <c r="C3175" s="1">
        <v>43904</v>
      </c>
      <c r="D3175" s="1">
        <v>43925</v>
      </c>
      <c r="E3175" s="1">
        <v>43926</v>
      </c>
      <c r="F3175">
        <v>1</v>
      </c>
      <c r="G3175">
        <v>5</v>
      </c>
      <c r="H3175">
        <v>176</v>
      </c>
      <c r="I3175" s="6">
        <v>0</v>
      </c>
      <c r="J3175">
        <v>2</v>
      </c>
      <c r="K3175" t="str">
        <f>_xlfn.XLOOKUP(fCompras!F3175,dComprador!$A$2:$A$7,dComprador!$B$2:$B$7)</f>
        <v>Alon</v>
      </c>
      <c r="L3175" t="str">
        <f>_xlfn.XLOOKUP(J3175,dFornecedor!$A$2:$A$6,dFornecedor!$B$2:$B$6)</f>
        <v>Minerva</v>
      </c>
      <c r="M3175" t="str">
        <f>_xlfn.XLOOKUP(G3175,dMateriaPrima!$A$2:$A$12,dMateriaPrima!$B$2:$B$12)</f>
        <v>Areia</v>
      </c>
      <c r="N3175" s="2">
        <f>_xlfn.XLOOKUP(G3175,dMateriaPrima!$A$2:$A$12,dMateriaPrima!$C$2:$C$12)</f>
        <v>3.59</v>
      </c>
      <c r="O3175" s="3">
        <f t="shared" si="245"/>
        <v>631.83999999999992</v>
      </c>
      <c r="P3175" s="4">
        <f t="shared" si="246"/>
        <v>0</v>
      </c>
      <c r="Q3175" s="3">
        <f t="shared" si="247"/>
        <v>631.83999999999992</v>
      </c>
      <c r="R3175" t="str">
        <f t="shared" si="248"/>
        <v>Em atraso</v>
      </c>
      <c r="S3175" s="5">
        <f t="shared" si="249"/>
        <v>1</v>
      </c>
    </row>
    <row r="3176" spans="1:19" x14ac:dyDescent="0.25">
      <c r="A3176">
        <v>3175</v>
      </c>
      <c r="B3176" s="1">
        <v>43895</v>
      </c>
      <c r="C3176" s="1">
        <v>43900</v>
      </c>
      <c r="D3176" s="1">
        <v>43901</v>
      </c>
      <c r="E3176" s="1">
        <v>43902</v>
      </c>
      <c r="F3176">
        <v>4</v>
      </c>
      <c r="G3176">
        <v>8</v>
      </c>
      <c r="H3176">
        <v>397</v>
      </c>
      <c r="I3176" s="6">
        <v>0</v>
      </c>
      <c r="J3176">
        <v>1</v>
      </c>
      <c r="K3176" t="str">
        <f>_xlfn.XLOOKUP(fCompras!F3176,dComprador!$A$2:$A$7,dComprador!$B$2:$B$7)</f>
        <v>Lira</v>
      </c>
      <c r="L3176" t="str">
        <f>_xlfn.XLOOKUP(J3176,dFornecedor!$A$2:$A$6,dFornecedor!$B$2:$B$6)</f>
        <v>NorthShore</v>
      </c>
      <c r="M3176" t="str">
        <f>_xlfn.XLOOKUP(G3176,dMateriaPrima!$A$2:$A$12,dMateriaPrima!$B$2:$B$12)</f>
        <v>Cimento</v>
      </c>
      <c r="N3176" s="2">
        <f>_xlfn.XLOOKUP(G3176,dMateriaPrima!$A$2:$A$12,dMateriaPrima!$C$2:$C$12)</f>
        <v>23</v>
      </c>
      <c r="O3176" s="3">
        <f t="shared" si="245"/>
        <v>9131</v>
      </c>
      <c r="P3176" s="4">
        <f t="shared" si="246"/>
        <v>0</v>
      </c>
      <c r="Q3176" s="3">
        <f t="shared" si="247"/>
        <v>9131</v>
      </c>
      <c r="R3176" t="str">
        <f t="shared" si="248"/>
        <v>Em atraso</v>
      </c>
      <c r="S3176" s="5">
        <f t="shared" si="249"/>
        <v>1</v>
      </c>
    </row>
    <row r="3177" spans="1:19" x14ac:dyDescent="0.25">
      <c r="A3177">
        <v>3176</v>
      </c>
      <c r="B3177" s="1">
        <v>43895</v>
      </c>
      <c r="C3177" s="1">
        <v>43895</v>
      </c>
      <c r="D3177" s="1">
        <v>43902</v>
      </c>
      <c r="E3177" s="1">
        <v>43904</v>
      </c>
      <c r="F3177">
        <v>4</v>
      </c>
      <c r="G3177">
        <v>5</v>
      </c>
      <c r="H3177">
        <v>33</v>
      </c>
      <c r="I3177" s="6">
        <v>0</v>
      </c>
      <c r="J3177">
        <v>2</v>
      </c>
      <c r="K3177" t="str">
        <f>_xlfn.XLOOKUP(fCompras!F3177,dComprador!$A$2:$A$7,dComprador!$B$2:$B$7)</f>
        <v>Lira</v>
      </c>
      <c r="L3177" t="str">
        <f>_xlfn.XLOOKUP(J3177,dFornecedor!$A$2:$A$6,dFornecedor!$B$2:$B$6)</f>
        <v>Minerva</v>
      </c>
      <c r="M3177" t="str">
        <f>_xlfn.XLOOKUP(G3177,dMateriaPrima!$A$2:$A$12,dMateriaPrima!$B$2:$B$12)</f>
        <v>Areia</v>
      </c>
      <c r="N3177" s="2">
        <f>_xlfn.XLOOKUP(G3177,dMateriaPrima!$A$2:$A$12,dMateriaPrima!$C$2:$C$12)</f>
        <v>3.59</v>
      </c>
      <c r="O3177" s="3">
        <f t="shared" si="245"/>
        <v>118.47</v>
      </c>
      <c r="P3177" s="4">
        <f t="shared" si="246"/>
        <v>0</v>
      </c>
      <c r="Q3177" s="3">
        <f t="shared" si="247"/>
        <v>118.47</v>
      </c>
      <c r="R3177" t="str">
        <f t="shared" si="248"/>
        <v>Em atraso</v>
      </c>
      <c r="S3177" s="5">
        <f t="shared" si="249"/>
        <v>2</v>
      </c>
    </row>
    <row r="3178" spans="1:19" x14ac:dyDescent="0.25">
      <c r="A3178">
        <v>3177</v>
      </c>
      <c r="B3178" s="1">
        <v>43895</v>
      </c>
      <c r="C3178" s="1">
        <v>43905</v>
      </c>
      <c r="D3178" s="1">
        <v>43907</v>
      </c>
      <c r="E3178" s="1">
        <v>43910</v>
      </c>
      <c r="F3178">
        <v>3</v>
      </c>
      <c r="G3178">
        <v>1</v>
      </c>
      <c r="H3178">
        <v>506</v>
      </c>
      <c r="I3178" s="6">
        <v>0</v>
      </c>
      <c r="J3178">
        <v>3</v>
      </c>
      <c r="K3178" t="str">
        <f>_xlfn.XLOOKUP(fCompras!F3178,dComprador!$A$2:$A$7,dComprador!$B$2:$B$7)</f>
        <v>Diego</v>
      </c>
      <c r="L3178" t="str">
        <f>_xlfn.XLOOKUP(J3178,dFornecedor!$A$2:$A$6,dFornecedor!$B$2:$B$6)</f>
        <v>StepUp</v>
      </c>
      <c r="M3178" t="str">
        <f>_xlfn.XLOOKUP(G3178,dMateriaPrima!$A$2:$A$12,dMateriaPrima!$B$2:$B$12)</f>
        <v>Tecido</v>
      </c>
      <c r="N3178" s="2">
        <f>_xlfn.XLOOKUP(G3178,dMateriaPrima!$A$2:$A$12,dMateriaPrima!$C$2:$C$12)</f>
        <v>18</v>
      </c>
      <c r="O3178" s="3">
        <f t="shared" si="245"/>
        <v>9108</v>
      </c>
      <c r="P3178" s="4">
        <f t="shared" si="246"/>
        <v>0</v>
      </c>
      <c r="Q3178" s="3">
        <f t="shared" si="247"/>
        <v>9108</v>
      </c>
      <c r="R3178" t="str">
        <f t="shared" si="248"/>
        <v>Em atraso</v>
      </c>
      <c r="S3178" s="5">
        <f t="shared" si="249"/>
        <v>3</v>
      </c>
    </row>
    <row r="3179" spans="1:19" x14ac:dyDescent="0.25">
      <c r="A3179">
        <v>3178</v>
      </c>
      <c r="B3179" s="1">
        <v>43895</v>
      </c>
      <c r="C3179" s="1">
        <v>43895</v>
      </c>
      <c r="D3179" s="1">
        <v>43907</v>
      </c>
      <c r="E3179" s="1">
        <v>43912</v>
      </c>
      <c r="F3179">
        <v>1</v>
      </c>
      <c r="G3179">
        <v>11</v>
      </c>
      <c r="H3179">
        <v>7</v>
      </c>
      <c r="I3179" s="6">
        <v>0</v>
      </c>
      <c r="J3179">
        <v>5</v>
      </c>
      <c r="K3179" t="str">
        <f>_xlfn.XLOOKUP(fCompras!F3179,dComprador!$A$2:$A$7,dComprador!$B$2:$B$7)</f>
        <v>Alon</v>
      </c>
      <c r="L3179" t="str">
        <f>_xlfn.XLOOKUP(J3179,dFornecedor!$A$2:$A$6,dFornecedor!$B$2:$B$6)</f>
        <v>Atlas</v>
      </c>
      <c r="M3179" t="str">
        <f>_xlfn.XLOOKUP(G3179,dMateriaPrima!$A$2:$A$12,dMateriaPrima!$B$2:$B$12)</f>
        <v>Papel</v>
      </c>
      <c r="N3179" s="2">
        <f>_xlfn.XLOOKUP(G3179,dMateriaPrima!$A$2:$A$12,dMateriaPrima!$C$2:$C$12)</f>
        <v>9</v>
      </c>
      <c r="O3179" s="3">
        <f t="shared" si="245"/>
        <v>63</v>
      </c>
      <c r="P3179" s="4">
        <f t="shared" si="246"/>
        <v>0</v>
      </c>
      <c r="Q3179" s="3">
        <f t="shared" si="247"/>
        <v>63</v>
      </c>
      <c r="R3179" t="str">
        <f t="shared" si="248"/>
        <v>Em atraso</v>
      </c>
      <c r="S3179" s="5">
        <f t="shared" si="249"/>
        <v>5</v>
      </c>
    </row>
    <row r="3180" spans="1:19" x14ac:dyDescent="0.25">
      <c r="A3180">
        <v>3179</v>
      </c>
      <c r="B3180" s="1">
        <v>43895</v>
      </c>
      <c r="C3180" s="1">
        <v>43902</v>
      </c>
      <c r="D3180" s="1">
        <v>43910</v>
      </c>
      <c r="E3180" s="1">
        <v>43911</v>
      </c>
      <c r="F3180">
        <v>1</v>
      </c>
      <c r="G3180">
        <v>5</v>
      </c>
      <c r="H3180">
        <v>18</v>
      </c>
      <c r="I3180" s="6">
        <v>0</v>
      </c>
      <c r="J3180">
        <v>5</v>
      </c>
      <c r="K3180" t="str">
        <f>_xlfn.XLOOKUP(fCompras!F3180,dComprador!$A$2:$A$7,dComprador!$B$2:$B$7)</f>
        <v>Alon</v>
      </c>
      <c r="L3180" t="str">
        <f>_xlfn.XLOOKUP(J3180,dFornecedor!$A$2:$A$6,dFornecedor!$B$2:$B$6)</f>
        <v>Atlas</v>
      </c>
      <c r="M3180" t="str">
        <f>_xlfn.XLOOKUP(G3180,dMateriaPrima!$A$2:$A$12,dMateriaPrima!$B$2:$B$12)</f>
        <v>Areia</v>
      </c>
      <c r="N3180" s="2">
        <f>_xlfn.XLOOKUP(G3180,dMateriaPrima!$A$2:$A$12,dMateriaPrima!$C$2:$C$12)</f>
        <v>3.59</v>
      </c>
      <c r="O3180" s="3">
        <f t="shared" si="245"/>
        <v>64.62</v>
      </c>
      <c r="P3180" s="4">
        <f t="shared" si="246"/>
        <v>0</v>
      </c>
      <c r="Q3180" s="3">
        <f t="shared" si="247"/>
        <v>64.62</v>
      </c>
      <c r="R3180" t="str">
        <f t="shared" si="248"/>
        <v>Em atraso</v>
      </c>
      <c r="S3180" s="5">
        <f t="shared" si="249"/>
        <v>1</v>
      </c>
    </row>
    <row r="3181" spans="1:19" x14ac:dyDescent="0.25">
      <c r="A3181">
        <v>3180</v>
      </c>
      <c r="B3181" s="1">
        <v>43895</v>
      </c>
      <c r="C3181" s="1">
        <v>43897</v>
      </c>
      <c r="D3181" s="1">
        <v>43913</v>
      </c>
      <c r="E3181" s="1">
        <v>43913</v>
      </c>
      <c r="F3181">
        <v>1</v>
      </c>
      <c r="G3181">
        <v>9</v>
      </c>
      <c r="H3181">
        <v>26</v>
      </c>
      <c r="I3181" s="6">
        <v>0</v>
      </c>
      <c r="J3181">
        <v>4</v>
      </c>
      <c r="K3181" t="str">
        <f>_xlfn.XLOOKUP(fCompras!F3181,dComprador!$A$2:$A$7,dComprador!$B$2:$B$7)</f>
        <v>Alon</v>
      </c>
      <c r="L3181" t="str">
        <f>_xlfn.XLOOKUP(J3181,dFornecedor!$A$2:$A$6,dFornecedor!$B$2:$B$6)</f>
        <v>AlphaOmega</v>
      </c>
      <c r="M3181" t="str">
        <f>_xlfn.XLOOKUP(G3181,dMateriaPrima!$A$2:$A$12,dMateriaPrima!$B$2:$B$12)</f>
        <v>Couro</v>
      </c>
      <c r="N3181" s="2">
        <f>_xlfn.XLOOKUP(G3181,dMateriaPrima!$A$2:$A$12,dMateriaPrima!$C$2:$C$12)</f>
        <v>4.4000000000000004</v>
      </c>
      <c r="O3181" s="3">
        <f t="shared" si="245"/>
        <v>114.4</v>
      </c>
      <c r="P3181" s="4">
        <f t="shared" si="246"/>
        <v>0</v>
      </c>
      <c r="Q3181" s="3">
        <f t="shared" si="247"/>
        <v>114.4</v>
      </c>
      <c r="R3181" t="str">
        <f t="shared" si="248"/>
        <v>No prazo</v>
      </c>
      <c r="S3181" s="5">
        <f t="shared" si="249"/>
        <v>0</v>
      </c>
    </row>
    <row r="3182" spans="1:19" x14ac:dyDescent="0.25">
      <c r="A3182">
        <v>3181</v>
      </c>
      <c r="B3182" s="1">
        <v>43895</v>
      </c>
      <c r="C3182" s="1">
        <v>43896</v>
      </c>
      <c r="D3182" s="1">
        <v>43913</v>
      </c>
      <c r="E3182" s="1">
        <v>43917</v>
      </c>
      <c r="F3182">
        <v>1</v>
      </c>
      <c r="G3182">
        <v>6</v>
      </c>
      <c r="H3182">
        <v>47</v>
      </c>
      <c r="I3182" s="6">
        <v>0</v>
      </c>
      <c r="J3182">
        <v>3</v>
      </c>
      <c r="K3182" t="str">
        <f>_xlfn.XLOOKUP(fCompras!F3182,dComprador!$A$2:$A$7,dComprador!$B$2:$B$7)</f>
        <v>Alon</v>
      </c>
      <c r="L3182" t="str">
        <f>_xlfn.XLOOKUP(J3182,dFornecedor!$A$2:$A$6,dFornecedor!$B$2:$B$6)</f>
        <v>StepUp</v>
      </c>
      <c r="M3182" t="str">
        <f>_xlfn.XLOOKUP(G3182,dMateriaPrima!$A$2:$A$12,dMateriaPrima!$B$2:$B$12)</f>
        <v>Fio Algodão</v>
      </c>
      <c r="N3182" s="2">
        <f>_xlfn.XLOOKUP(G3182,dMateriaPrima!$A$2:$A$12,dMateriaPrima!$C$2:$C$12)</f>
        <v>55.9</v>
      </c>
      <c r="O3182" s="3">
        <f t="shared" si="245"/>
        <v>2627.2999999999997</v>
      </c>
      <c r="P3182" s="4">
        <f t="shared" si="246"/>
        <v>0</v>
      </c>
      <c r="Q3182" s="3">
        <f t="shared" si="247"/>
        <v>2627.2999999999997</v>
      </c>
      <c r="R3182" t="str">
        <f t="shared" si="248"/>
        <v>Em atraso</v>
      </c>
      <c r="S3182" s="5">
        <f t="shared" si="249"/>
        <v>4</v>
      </c>
    </row>
    <row r="3183" spans="1:19" x14ac:dyDescent="0.25">
      <c r="A3183">
        <v>3182</v>
      </c>
      <c r="B3183" s="1">
        <v>43895</v>
      </c>
      <c r="C3183" s="1">
        <v>43896</v>
      </c>
      <c r="D3183" s="1">
        <v>43915</v>
      </c>
      <c r="E3183" s="1">
        <v>43916</v>
      </c>
      <c r="F3183">
        <v>1</v>
      </c>
      <c r="G3183">
        <v>4</v>
      </c>
      <c r="H3183">
        <v>343</v>
      </c>
      <c r="I3183" s="6">
        <v>0</v>
      </c>
      <c r="J3183">
        <v>3</v>
      </c>
      <c r="K3183" t="str">
        <f>_xlfn.XLOOKUP(fCompras!F3183,dComprador!$A$2:$A$7,dComprador!$B$2:$B$7)</f>
        <v>Alon</v>
      </c>
      <c r="L3183" t="str">
        <f>_xlfn.XLOOKUP(J3183,dFornecedor!$A$2:$A$6,dFornecedor!$B$2:$B$6)</f>
        <v>StepUp</v>
      </c>
      <c r="M3183" t="str">
        <f>_xlfn.XLOOKUP(G3183,dMateriaPrima!$A$2:$A$12,dMateriaPrima!$B$2:$B$12)</f>
        <v>Madeira</v>
      </c>
      <c r="N3183" s="2">
        <f>_xlfn.XLOOKUP(G3183,dMateriaPrima!$A$2:$A$12,dMateriaPrima!$C$2:$C$12)</f>
        <v>168</v>
      </c>
      <c r="O3183" s="3">
        <f t="shared" si="245"/>
        <v>57624</v>
      </c>
      <c r="P3183" s="4">
        <f t="shared" si="246"/>
        <v>0</v>
      </c>
      <c r="Q3183" s="3">
        <f t="shared" si="247"/>
        <v>57624</v>
      </c>
      <c r="R3183" t="str">
        <f t="shared" si="248"/>
        <v>Em atraso</v>
      </c>
      <c r="S3183" s="5">
        <f t="shared" si="249"/>
        <v>1</v>
      </c>
    </row>
    <row r="3184" spans="1:19" x14ac:dyDescent="0.25">
      <c r="A3184">
        <v>3183</v>
      </c>
      <c r="B3184" s="1">
        <v>43895</v>
      </c>
      <c r="C3184" s="1">
        <v>43900</v>
      </c>
      <c r="D3184" s="1">
        <v>43927</v>
      </c>
      <c r="E3184" s="1">
        <v>43928</v>
      </c>
      <c r="F3184">
        <v>1</v>
      </c>
      <c r="G3184">
        <v>6</v>
      </c>
      <c r="H3184">
        <v>4</v>
      </c>
      <c r="I3184" s="6">
        <v>0</v>
      </c>
      <c r="J3184">
        <v>1</v>
      </c>
      <c r="K3184" t="str">
        <f>_xlfn.XLOOKUP(fCompras!F3184,dComprador!$A$2:$A$7,dComprador!$B$2:$B$7)</f>
        <v>Alon</v>
      </c>
      <c r="L3184" t="str">
        <f>_xlfn.XLOOKUP(J3184,dFornecedor!$A$2:$A$6,dFornecedor!$B$2:$B$6)</f>
        <v>NorthShore</v>
      </c>
      <c r="M3184" t="str">
        <f>_xlfn.XLOOKUP(G3184,dMateriaPrima!$A$2:$A$12,dMateriaPrima!$B$2:$B$12)</f>
        <v>Fio Algodão</v>
      </c>
      <c r="N3184" s="2">
        <f>_xlfn.XLOOKUP(G3184,dMateriaPrima!$A$2:$A$12,dMateriaPrima!$C$2:$C$12)</f>
        <v>55.9</v>
      </c>
      <c r="O3184" s="3">
        <f t="shared" si="245"/>
        <v>223.6</v>
      </c>
      <c r="P3184" s="4">
        <f t="shared" si="246"/>
        <v>0</v>
      </c>
      <c r="Q3184" s="3">
        <f t="shared" si="247"/>
        <v>223.6</v>
      </c>
      <c r="R3184" t="str">
        <f t="shared" si="248"/>
        <v>Em atraso</v>
      </c>
      <c r="S3184" s="5">
        <f t="shared" si="249"/>
        <v>1</v>
      </c>
    </row>
    <row r="3185" spans="1:19" x14ac:dyDescent="0.25">
      <c r="A3185">
        <v>3184</v>
      </c>
      <c r="B3185" s="1">
        <v>43895</v>
      </c>
      <c r="C3185" s="1">
        <v>43896</v>
      </c>
      <c r="D3185" s="1">
        <v>43918</v>
      </c>
      <c r="E3185" s="1">
        <v>43920</v>
      </c>
      <c r="F3185">
        <v>1</v>
      </c>
      <c r="G3185">
        <v>4</v>
      </c>
      <c r="H3185">
        <v>25</v>
      </c>
      <c r="I3185" s="6">
        <v>0</v>
      </c>
      <c r="J3185">
        <v>3</v>
      </c>
      <c r="K3185" t="str">
        <f>_xlfn.XLOOKUP(fCompras!F3185,dComprador!$A$2:$A$7,dComprador!$B$2:$B$7)</f>
        <v>Alon</v>
      </c>
      <c r="L3185" t="str">
        <f>_xlfn.XLOOKUP(J3185,dFornecedor!$A$2:$A$6,dFornecedor!$B$2:$B$6)</f>
        <v>StepUp</v>
      </c>
      <c r="M3185" t="str">
        <f>_xlfn.XLOOKUP(G3185,dMateriaPrima!$A$2:$A$12,dMateriaPrima!$B$2:$B$12)</f>
        <v>Madeira</v>
      </c>
      <c r="N3185" s="2">
        <f>_xlfn.XLOOKUP(G3185,dMateriaPrima!$A$2:$A$12,dMateriaPrima!$C$2:$C$12)</f>
        <v>168</v>
      </c>
      <c r="O3185" s="3">
        <f t="shared" si="245"/>
        <v>4200</v>
      </c>
      <c r="P3185" s="4">
        <f t="shared" si="246"/>
        <v>0</v>
      </c>
      <c r="Q3185" s="3">
        <f t="shared" si="247"/>
        <v>4200</v>
      </c>
      <c r="R3185" t="str">
        <f t="shared" si="248"/>
        <v>Em atraso</v>
      </c>
      <c r="S3185" s="5">
        <f t="shared" si="249"/>
        <v>2</v>
      </c>
    </row>
    <row r="3186" spans="1:19" x14ac:dyDescent="0.25">
      <c r="A3186">
        <v>3185</v>
      </c>
      <c r="B3186" s="1">
        <v>43896</v>
      </c>
      <c r="C3186" s="1">
        <v>43896</v>
      </c>
      <c r="D3186" s="1">
        <v>43903</v>
      </c>
      <c r="E3186" s="1">
        <v>43902</v>
      </c>
      <c r="F3186">
        <v>4</v>
      </c>
      <c r="G3186">
        <v>4</v>
      </c>
      <c r="H3186">
        <v>67</v>
      </c>
      <c r="I3186" s="6">
        <v>0</v>
      </c>
      <c r="J3186">
        <v>5</v>
      </c>
      <c r="K3186" t="str">
        <f>_xlfn.XLOOKUP(fCompras!F3186,dComprador!$A$2:$A$7,dComprador!$B$2:$B$7)</f>
        <v>Lira</v>
      </c>
      <c r="L3186" t="str">
        <f>_xlfn.XLOOKUP(J3186,dFornecedor!$A$2:$A$6,dFornecedor!$B$2:$B$6)</f>
        <v>Atlas</v>
      </c>
      <c r="M3186" t="str">
        <f>_xlfn.XLOOKUP(G3186,dMateriaPrima!$A$2:$A$12,dMateriaPrima!$B$2:$B$12)</f>
        <v>Madeira</v>
      </c>
      <c r="N3186" s="2">
        <f>_xlfn.XLOOKUP(G3186,dMateriaPrima!$A$2:$A$12,dMateriaPrima!$C$2:$C$12)</f>
        <v>168</v>
      </c>
      <c r="O3186" s="3">
        <f t="shared" si="245"/>
        <v>11256</v>
      </c>
      <c r="P3186" s="4">
        <f t="shared" si="246"/>
        <v>0</v>
      </c>
      <c r="Q3186" s="3">
        <f t="shared" si="247"/>
        <v>11256</v>
      </c>
      <c r="R3186" t="str">
        <f t="shared" si="248"/>
        <v>No prazo</v>
      </c>
      <c r="S3186" s="5">
        <f t="shared" si="249"/>
        <v>0</v>
      </c>
    </row>
    <row r="3187" spans="1:19" x14ac:dyDescent="0.25">
      <c r="A3187">
        <v>3186</v>
      </c>
      <c r="B3187" s="1">
        <v>43896</v>
      </c>
      <c r="C3187" s="1">
        <v>43898</v>
      </c>
      <c r="D3187" s="1">
        <v>43922</v>
      </c>
      <c r="E3187" s="1">
        <v>43928</v>
      </c>
      <c r="F3187">
        <v>1</v>
      </c>
      <c r="G3187">
        <v>5</v>
      </c>
      <c r="H3187">
        <v>536</v>
      </c>
      <c r="I3187" s="6">
        <v>0</v>
      </c>
      <c r="J3187">
        <v>1</v>
      </c>
      <c r="K3187" t="str">
        <f>_xlfn.XLOOKUP(fCompras!F3187,dComprador!$A$2:$A$7,dComprador!$B$2:$B$7)</f>
        <v>Alon</v>
      </c>
      <c r="L3187" t="str">
        <f>_xlfn.XLOOKUP(J3187,dFornecedor!$A$2:$A$6,dFornecedor!$B$2:$B$6)</f>
        <v>NorthShore</v>
      </c>
      <c r="M3187" t="str">
        <f>_xlfn.XLOOKUP(G3187,dMateriaPrima!$A$2:$A$12,dMateriaPrima!$B$2:$B$12)</f>
        <v>Areia</v>
      </c>
      <c r="N3187" s="2">
        <f>_xlfn.XLOOKUP(G3187,dMateriaPrima!$A$2:$A$12,dMateriaPrima!$C$2:$C$12)</f>
        <v>3.59</v>
      </c>
      <c r="O3187" s="3">
        <f t="shared" si="245"/>
        <v>1924.24</v>
      </c>
      <c r="P3187" s="4">
        <f t="shared" si="246"/>
        <v>0</v>
      </c>
      <c r="Q3187" s="3">
        <f t="shared" si="247"/>
        <v>1924.24</v>
      </c>
      <c r="R3187" t="str">
        <f t="shared" si="248"/>
        <v>Em atraso</v>
      </c>
      <c r="S3187" s="5">
        <f t="shared" si="249"/>
        <v>6</v>
      </c>
    </row>
    <row r="3188" spans="1:19" x14ac:dyDescent="0.25">
      <c r="A3188">
        <v>3187</v>
      </c>
      <c r="B3188" s="1">
        <v>43896</v>
      </c>
      <c r="C3188" s="1">
        <v>43899</v>
      </c>
      <c r="D3188" s="1">
        <v>43906</v>
      </c>
      <c r="E3188" s="1">
        <v>43909</v>
      </c>
      <c r="F3188">
        <v>4</v>
      </c>
      <c r="G3188">
        <v>6</v>
      </c>
      <c r="H3188">
        <v>149</v>
      </c>
      <c r="I3188" s="6">
        <v>0</v>
      </c>
      <c r="J3188">
        <v>4</v>
      </c>
      <c r="K3188" t="str">
        <f>_xlfn.XLOOKUP(fCompras!F3188,dComprador!$A$2:$A$7,dComprador!$B$2:$B$7)</f>
        <v>Lira</v>
      </c>
      <c r="L3188" t="str">
        <f>_xlfn.XLOOKUP(J3188,dFornecedor!$A$2:$A$6,dFornecedor!$B$2:$B$6)</f>
        <v>AlphaOmega</v>
      </c>
      <c r="M3188" t="str">
        <f>_xlfn.XLOOKUP(G3188,dMateriaPrima!$A$2:$A$12,dMateriaPrima!$B$2:$B$12)</f>
        <v>Fio Algodão</v>
      </c>
      <c r="N3188" s="2">
        <f>_xlfn.XLOOKUP(G3188,dMateriaPrima!$A$2:$A$12,dMateriaPrima!$C$2:$C$12)</f>
        <v>55.9</v>
      </c>
      <c r="O3188" s="3">
        <f t="shared" si="245"/>
        <v>8329.1</v>
      </c>
      <c r="P3188" s="4">
        <f t="shared" si="246"/>
        <v>0</v>
      </c>
      <c r="Q3188" s="3">
        <f t="shared" si="247"/>
        <v>8329.1</v>
      </c>
      <c r="R3188" t="str">
        <f t="shared" si="248"/>
        <v>Em atraso</v>
      </c>
      <c r="S3188" s="5">
        <f t="shared" si="249"/>
        <v>3</v>
      </c>
    </row>
    <row r="3189" spans="1:19" x14ac:dyDescent="0.25">
      <c r="A3189">
        <v>3188</v>
      </c>
      <c r="B3189" s="1">
        <v>43896</v>
      </c>
      <c r="C3189" s="1">
        <v>43899</v>
      </c>
      <c r="D3189" s="1">
        <v>43916</v>
      </c>
      <c r="E3189" s="1">
        <v>43915</v>
      </c>
      <c r="F3189">
        <v>1</v>
      </c>
      <c r="G3189">
        <v>2</v>
      </c>
      <c r="H3189">
        <v>252</v>
      </c>
      <c r="I3189" s="6">
        <v>0</v>
      </c>
      <c r="J3189">
        <v>1</v>
      </c>
      <c r="K3189" t="str">
        <f>_xlfn.XLOOKUP(fCompras!F3189,dComprador!$A$2:$A$7,dComprador!$B$2:$B$7)</f>
        <v>Alon</v>
      </c>
      <c r="L3189" t="str">
        <f>_xlfn.XLOOKUP(J3189,dFornecedor!$A$2:$A$6,dFornecedor!$B$2:$B$6)</f>
        <v>NorthShore</v>
      </c>
      <c r="M3189" t="str">
        <f>_xlfn.XLOOKUP(G3189,dMateriaPrima!$A$2:$A$12,dMateriaPrima!$B$2:$B$12)</f>
        <v>Chapa Metal</v>
      </c>
      <c r="N3189" s="2">
        <f>_xlfn.XLOOKUP(G3189,dMateriaPrima!$A$2:$A$12,dMateriaPrima!$C$2:$C$12)</f>
        <v>299.89999999999998</v>
      </c>
      <c r="O3189" s="3">
        <f t="shared" si="245"/>
        <v>75574.799999999988</v>
      </c>
      <c r="P3189" s="4">
        <f t="shared" si="246"/>
        <v>0</v>
      </c>
      <c r="Q3189" s="3">
        <f t="shared" si="247"/>
        <v>75574.799999999988</v>
      </c>
      <c r="R3189" t="str">
        <f t="shared" si="248"/>
        <v>No prazo</v>
      </c>
      <c r="S3189" s="5">
        <f t="shared" si="249"/>
        <v>0</v>
      </c>
    </row>
    <row r="3190" spans="1:19" x14ac:dyDescent="0.25">
      <c r="A3190">
        <v>3189</v>
      </c>
      <c r="B3190" s="1">
        <v>43896</v>
      </c>
      <c r="C3190" s="1">
        <v>43904</v>
      </c>
      <c r="D3190" s="1">
        <v>43919</v>
      </c>
      <c r="E3190" s="1">
        <v>43921</v>
      </c>
      <c r="F3190">
        <v>1</v>
      </c>
      <c r="G3190">
        <v>6</v>
      </c>
      <c r="H3190">
        <v>347</v>
      </c>
      <c r="I3190" s="6">
        <v>0</v>
      </c>
      <c r="J3190">
        <v>2</v>
      </c>
      <c r="K3190" t="str">
        <f>_xlfn.XLOOKUP(fCompras!F3190,dComprador!$A$2:$A$7,dComprador!$B$2:$B$7)</f>
        <v>Alon</v>
      </c>
      <c r="L3190" t="str">
        <f>_xlfn.XLOOKUP(J3190,dFornecedor!$A$2:$A$6,dFornecedor!$B$2:$B$6)</f>
        <v>Minerva</v>
      </c>
      <c r="M3190" t="str">
        <f>_xlfn.XLOOKUP(G3190,dMateriaPrima!$A$2:$A$12,dMateriaPrima!$B$2:$B$12)</f>
        <v>Fio Algodão</v>
      </c>
      <c r="N3190" s="2">
        <f>_xlfn.XLOOKUP(G3190,dMateriaPrima!$A$2:$A$12,dMateriaPrima!$C$2:$C$12)</f>
        <v>55.9</v>
      </c>
      <c r="O3190" s="3">
        <f t="shared" si="245"/>
        <v>19397.3</v>
      </c>
      <c r="P3190" s="4">
        <f t="shared" si="246"/>
        <v>0</v>
      </c>
      <c r="Q3190" s="3">
        <f t="shared" si="247"/>
        <v>19397.3</v>
      </c>
      <c r="R3190" t="str">
        <f t="shared" si="248"/>
        <v>Em atraso</v>
      </c>
      <c r="S3190" s="5">
        <f t="shared" si="249"/>
        <v>2</v>
      </c>
    </row>
    <row r="3191" spans="1:19" x14ac:dyDescent="0.25">
      <c r="A3191">
        <v>3190</v>
      </c>
      <c r="B3191" s="1">
        <v>43897</v>
      </c>
      <c r="C3191" s="1">
        <v>43898</v>
      </c>
      <c r="D3191" s="1">
        <v>43904</v>
      </c>
      <c r="E3191" s="1">
        <v>43906</v>
      </c>
      <c r="F3191">
        <v>4</v>
      </c>
      <c r="G3191">
        <v>1</v>
      </c>
      <c r="H3191">
        <v>84</v>
      </c>
      <c r="I3191" s="6">
        <v>0</v>
      </c>
      <c r="J3191">
        <v>3</v>
      </c>
      <c r="K3191" t="str">
        <f>_xlfn.XLOOKUP(fCompras!F3191,dComprador!$A$2:$A$7,dComprador!$B$2:$B$7)</f>
        <v>Lira</v>
      </c>
      <c r="L3191" t="str">
        <f>_xlfn.XLOOKUP(J3191,dFornecedor!$A$2:$A$6,dFornecedor!$B$2:$B$6)</f>
        <v>StepUp</v>
      </c>
      <c r="M3191" t="str">
        <f>_xlfn.XLOOKUP(G3191,dMateriaPrima!$A$2:$A$12,dMateriaPrima!$B$2:$B$12)</f>
        <v>Tecido</v>
      </c>
      <c r="N3191" s="2">
        <f>_xlfn.XLOOKUP(G3191,dMateriaPrima!$A$2:$A$12,dMateriaPrima!$C$2:$C$12)</f>
        <v>18</v>
      </c>
      <c r="O3191" s="3">
        <f t="shared" si="245"/>
        <v>1512</v>
      </c>
      <c r="P3191" s="4">
        <f t="shared" si="246"/>
        <v>0</v>
      </c>
      <c r="Q3191" s="3">
        <f t="shared" si="247"/>
        <v>1512</v>
      </c>
      <c r="R3191" t="str">
        <f t="shared" si="248"/>
        <v>Em atraso</v>
      </c>
      <c r="S3191" s="5">
        <f t="shared" si="249"/>
        <v>2</v>
      </c>
    </row>
    <row r="3192" spans="1:19" x14ac:dyDescent="0.25">
      <c r="A3192">
        <v>3191</v>
      </c>
      <c r="B3192" s="1">
        <v>43897</v>
      </c>
      <c r="C3192" s="1">
        <v>43906</v>
      </c>
      <c r="D3192" s="1">
        <v>43909</v>
      </c>
      <c r="E3192" s="1">
        <v>43910</v>
      </c>
      <c r="F3192">
        <v>4</v>
      </c>
      <c r="G3192">
        <v>10</v>
      </c>
      <c r="H3192">
        <v>143</v>
      </c>
      <c r="I3192" s="6">
        <v>0</v>
      </c>
      <c r="J3192">
        <v>2</v>
      </c>
      <c r="K3192" t="str">
        <f>_xlfn.XLOOKUP(fCompras!F3192,dComprador!$A$2:$A$7,dComprador!$B$2:$B$7)</f>
        <v>Lira</v>
      </c>
      <c r="L3192" t="str">
        <f>_xlfn.XLOOKUP(J3192,dFornecedor!$A$2:$A$6,dFornecedor!$B$2:$B$6)</f>
        <v>Minerva</v>
      </c>
      <c r="M3192" t="str">
        <f>_xlfn.XLOOKUP(G3192,dMateriaPrima!$A$2:$A$12,dMateriaPrima!$B$2:$B$12)</f>
        <v>Pedra Britada</v>
      </c>
      <c r="N3192" s="2">
        <f>_xlfn.XLOOKUP(G3192,dMateriaPrima!$A$2:$A$12,dMateriaPrima!$C$2:$C$12)</f>
        <v>56</v>
      </c>
      <c r="O3192" s="3">
        <f t="shared" si="245"/>
        <v>8008</v>
      </c>
      <c r="P3192" s="4">
        <f t="shared" si="246"/>
        <v>0</v>
      </c>
      <c r="Q3192" s="3">
        <f t="shared" si="247"/>
        <v>8008</v>
      </c>
      <c r="R3192" t="str">
        <f t="shared" si="248"/>
        <v>Em atraso</v>
      </c>
      <c r="S3192" s="5">
        <f t="shared" si="249"/>
        <v>1</v>
      </c>
    </row>
    <row r="3193" spans="1:19" x14ac:dyDescent="0.25">
      <c r="A3193">
        <v>3192</v>
      </c>
      <c r="B3193" s="1">
        <v>43897</v>
      </c>
      <c r="C3193" s="1">
        <v>43906</v>
      </c>
      <c r="D3193" s="1">
        <v>43907</v>
      </c>
      <c r="E3193" s="1">
        <v>43911</v>
      </c>
      <c r="F3193">
        <v>4</v>
      </c>
      <c r="G3193">
        <v>4</v>
      </c>
      <c r="H3193">
        <v>224</v>
      </c>
      <c r="I3193" s="6">
        <v>0</v>
      </c>
      <c r="J3193">
        <v>3</v>
      </c>
      <c r="K3193" t="str">
        <f>_xlfn.XLOOKUP(fCompras!F3193,dComprador!$A$2:$A$7,dComprador!$B$2:$B$7)</f>
        <v>Lira</v>
      </c>
      <c r="L3193" t="str">
        <f>_xlfn.XLOOKUP(J3193,dFornecedor!$A$2:$A$6,dFornecedor!$B$2:$B$6)</f>
        <v>StepUp</v>
      </c>
      <c r="M3193" t="str">
        <f>_xlfn.XLOOKUP(G3193,dMateriaPrima!$A$2:$A$12,dMateriaPrima!$B$2:$B$12)</f>
        <v>Madeira</v>
      </c>
      <c r="N3193" s="2">
        <f>_xlfn.XLOOKUP(G3193,dMateriaPrima!$A$2:$A$12,dMateriaPrima!$C$2:$C$12)</f>
        <v>168</v>
      </c>
      <c r="O3193" s="3">
        <f t="shared" si="245"/>
        <v>37632</v>
      </c>
      <c r="P3193" s="4">
        <f t="shared" si="246"/>
        <v>0</v>
      </c>
      <c r="Q3193" s="3">
        <f t="shared" si="247"/>
        <v>37632</v>
      </c>
      <c r="R3193" t="str">
        <f t="shared" si="248"/>
        <v>Em atraso</v>
      </c>
      <c r="S3193" s="5">
        <f t="shared" si="249"/>
        <v>4</v>
      </c>
    </row>
    <row r="3194" spans="1:19" x14ac:dyDescent="0.25">
      <c r="A3194">
        <v>3193</v>
      </c>
      <c r="B3194" s="1">
        <v>43897</v>
      </c>
      <c r="C3194" s="1">
        <v>43897</v>
      </c>
      <c r="D3194" s="1">
        <v>43903</v>
      </c>
      <c r="E3194" s="1">
        <v>43906</v>
      </c>
      <c r="F3194">
        <v>4</v>
      </c>
      <c r="G3194">
        <v>8</v>
      </c>
      <c r="H3194">
        <v>37</v>
      </c>
      <c r="I3194" s="6">
        <v>0</v>
      </c>
      <c r="J3194">
        <v>5</v>
      </c>
      <c r="K3194" t="str">
        <f>_xlfn.XLOOKUP(fCompras!F3194,dComprador!$A$2:$A$7,dComprador!$B$2:$B$7)</f>
        <v>Lira</v>
      </c>
      <c r="L3194" t="str">
        <f>_xlfn.XLOOKUP(J3194,dFornecedor!$A$2:$A$6,dFornecedor!$B$2:$B$6)</f>
        <v>Atlas</v>
      </c>
      <c r="M3194" t="str">
        <f>_xlfn.XLOOKUP(G3194,dMateriaPrima!$A$2:$A$12,dMateriaPrima!$B$2:$B$12)</f>
        <v>Cimento</v>
      </c>
      <c r="N3194" s="2">
        <f>_xlfn.XLOOKUP(G3194,dMateriaPrima!$A$2:$A$12,dMateriaPrima!$C$2:$C$12)</f>
        <v>23</v>
      </c>
      <c r="O3194" s="3">
        <f t="shared" si="245"/>
        <v>851</v>
      </c>
      <c r="P3194" s="4">
        <f t="shared" si="246"/>
        <v>0</v>
      </c>
      <c r="Q3194" s="3">
        <f t="shared" si="247"/>
        <v>851</v>
      </c>
      <c r="R3194" t="str">
        <f t="shared" si="248"/>
        <v>Em atraso</v>
      </c>
      <c r="S3194" s="5">
        <f t="shared" si="249"/>
        <v>3</v>
      </c>
    </row>
    <row r="3195" spans="1:19" x14ac:dyDescent="0.25">
      <c r="A3195">
        <v>3194</v>
      </c>
      <c r="B3195" s="1">
        <v>43897</v>
      </c>
      <c r="C3195" s="1">
        <v>43899</v>
      </c>
      <c r="D3195" s="1">
        <v>43915</v>
      </c>
      <c r="E3195" s="1">
        <v>43917</v>
      </c>
      <c r="F3195">
        <v>1</v>
      </c>
      <c r="G3195">
        <v>3</v>
      </c>
      <c r="H3195">
        <v>226</v>
      </c>
      <c r="I3195" s="6">
        <v>0</v>
      </c>
      <c r="J3195">
        <v>1</v>
      </c>
      <c r="K3195" t="str">
        <f>_xlfn.XLOOKUP(fCompras!F3195,dComprador!$A$2:$A$7,dComprador!$B$2:$B$7)</f>
        <v>Alon</v>
      </c>
      <c r="L3195" t="str">
        <f>_xlfn.XLOOKUP(J3195,dFornecedor!$A$2:$A$6,dFornecedor!$B$2:$B$6)</f>
        <v>NorthShore</v>
      </c>
      <c r="M3195" t="str">
        <f>_xlfn.XLOOKUP(G3195,dMateriaPrima!$A$2:$A$12,dMateriaPrima!$B$2:$B$12)</f>
        <v>Barra Metal</v>
      </c>
      <c r="N3195" s="2">
        <f>_xlfn.XLOOKUP(G3195,dMateriaPrima!$A$2:$A$12,dMateriaPrima!$C$2:$C$12)</f>
        <v>565</v>
      </c>
      <c r="O3195" s="3">
        <f t="shared" si="245"/>
        <v>127690</v>
      </c>
      <c r="P3195" s="4">
        <f t="shared" si="246"/>
        <v>0</v>
      </c>
      <c r="Q3195" s="3">
        <f t="shared" si="247"/>
        <v>127690</v>
      </c>
      <c r="R3195" t="str">
        <f t="shared" si="248"/>
        <v>Em atraso</v>
      </c>
      <c r="S3195" s="5">
        <f t="shared" si="249"/>
        <v>2</v>
      </c>
    </row>
    <row r="3196" spans="1:19" x14ac:dyDescent="0.25">
      <c r="A3196">
        <v>3195</v>
      </c>
      <c r="B3196" s="1">
        <v>43897</v>
      </c>
      <c r="C3196" s="1">
        <v>43905</v>
      </c>
      <c r="D3196" s="1">
        <v>43915</v>
      </c>
      <c r="E3196" s="1">
        <v>43919</v>
      </c>
      <c r="F3196">
        <v>1</v>
      </c>
      <c r="G3196">
        <v>9</v>
      </c>
      <c r="H3196">
        <v>7</v>
      </c>
      <c r="I3196" s="6">
        <v>0</v>
      </c>
      <c r="J3196">
        <v>2</v>
      </c>
      <c r="K3196" t="str">
        <f>_xlfn.XLOOKUP(fCompras!F3196,dComprador!$A$2:$A$7,dComprador!$B$2:$B$7)</f>
        <v>Alon</v>
      </c>
      <c r="L3196" t="str">
        <f>_xlfn.XLOOKUP(J3196,dFornecedor!$A$2:$A$6,dFornecedor!$B$2:$B$6)</f>
        <v>Minerva</v>
      </c>
      <c r="M3196" t="str">
        <f>_xlfn.XLOOKUP(G3196,dMateriaPrima!$A$2:$A$12,dMateriaPrima!$B$2:$B$12)</f>
        <v>Couro</v>
      </c>
      <c r="N3196" s="2">
        <f>_xlfn.XLOOKUP(G3196,dMateriaPrima!$A$2:$A$12,dMateriaPrima!$C$2:$C$12)</f>
        <v>4.4000000000000004</v>
      </c>
      <c r="O3196" s="3">
        <f t="shared" si="245"/>
        <v>30.800000000000004</v>
      </c>
      <c r="P3196" s="4">
        <f t="shared" si="246"/>
        <v>0</v>
      </c>
      <c r="Q3196" s="3">
        <f t="shared" si="247"/>
        <v>30.800000000000004</v>
      </c>
      <c r="R3196" t="str">
        <f t="shared" si="248"/>
        <v>Em atraso</v>
      </c>
      <c r="S3196" s="5">
        <f t="shared" si="249"/>
        <v>4</v>
      </c>
    </row>
    <row r="3197" spans="1:19" x14ac:dyDescent="0.25">
      <c r="A3197">
        <v>3196</v>
      </c>
      <c r="B3197" s="1">
        <v>43897</v>
      </c>
      <c r="C3197" s="1">
        <v>43897</v>
      </c>
      <c r="D3197" s="1">
        <v>43916</v>
      </c>
      <c r="E3197" s="1">
        <v>43918</v>
      </c>
      <c r="F3197">
        <v>1</v>
      </c>
      <c r="G3197">
        <v>4</v>
      </c>
      <c r="H3197">
        <v>63</v>
      </c>
      <c r="I3197" s="6">
        <v>0</v>
      </c>
      <c r="J3197">
        <v>4</v>
      </c>
      <c r="K3197" t="str">
        <f>_xlfn.XLOOKUP(fCompras!F3197,dComprador!$A$2:$A$7,dComprador!$B$2:$B$7)</f>
        <v>Alon</v>
      </c>
      <c r="L3197" t="str">
        <f>_xlfn.XLOOKUP(J3197,dFornecedor!$A$2:$A$6,dFornecedor!$B$2:$B$6)</f>
        <v>AlphaOmega</v>
      </c>
      <c r="M3197" t="str">
        <f>_xlfn.XLOOKUP(G3197,dMateriaPrima!$A$2:$A$12,dMateriaPrima!$B$2:$B$12)</f>
        <v>Madeira</v>
      </c>
      <c r="N3197" s="2">
        <f>_xlfn.XLOOKUP(G3197,dMateriaPrima!$A$2:$A$12,dMateriaPrima!$C$2:$C$12)</f>
        <v>168</v>
      </c>
      <c r="O3197" s="3">
        <f t="shared" si="245"/>
        <v>10584</v>
      </c>
      <c r="P3197" s="4">
        <f t="shared" si="246"/>
        <v>0</v>
      </c>
      <c r="Q3197" s="3">
        <f t="shared" si="247"/>
        <v>10584</v>
      </c>
      <c r="R3197" t="str">
        <f t="shared" si="248"/>
        <v>Em atraso</v>
      </c>
      <c r="S3197" s="5">
        <f t="shared" si="249"/>
        <v>2</v>
      </c>
    </row>
    <row r="3198" spans="1:19" x14ac:dyDescent="0.25">
      <c r="A3198">
        <v>3197</v>
      </c>
      <c r="B3198" s="1">
        <v>43897</v>
      </c>
      <c r="C3198" s="1">
        <v>43902</v>
      </c>
      <c r="D3198" s="1">
        <v>43928</v>
      </c>
      <c r="E3198" s="1">
        <v>43930</v>
      </c>
      <c r="F3198">
        <v>1</v>
      </c>
      <c r="G3198">
        <v>5</v>
      </c>
      <c r="H3198">
        <v>131</v>
      </c>
      <c r="I3198" s="6">
        <v>0</v>
      </c>
      <c r="J3198">
        <v>1</v>
      </c>
      <c r="K3198" t="str">
        <f>_xlfn.XLOOKUP(fCompras!F3198,dComprador!$A$2:$A$7,dComprador!$B$2:$B$7)</f>
        <v>Alon</v>
      </c>
      <c r="L3198" t="str">
        <f>_xlfn.XLOOKUP(J3198,dFornecedor!$A$2:$A$6,dFornecedor!$B$2:$B$6)</f>
        <v>NorthShore</v>
      </c>
      <c r="M3198" t="str">
        <f>_xlfn.XLOOKUP(G3198,dMateriaPrima!$A$2:$A$12,dMateriaPrima!$B$2:$B$12)</f>
        <v>Areia</v>
      </c>
      <c r="N3198" s="2">
        <f>_xlfn.XLOOKUP(G3198,dMateriaPrima!$A$2:$A$12,dMateriaPrima!$C$2:$C$12)</f>
        <v>3.59</v>
      </c>
      <c r="O3198" s="3">
        <f t="shared" si="245"/>
        <v>470.28999999999996</v>
      </c>
      <c r="P3198" s="4">
        <f t="shared" si="246"/>
        <v>0</v>
      </c>
      <c r="Q3198" s="3">
        <f t="shared" si="247"/>
        <v>470.28999999999996</v>
      </c>
      <c r="R3198" t="str">
        <f t="shared" si="248"/>
        <v>Em atraso</v>
      </c>
      <c r="S3198" s="5">
        <f t="shared" si="249"/>
        <v>2</v>
      </c>
    </row>
    <row r="3199" spans="1:19" x14ac:dyDescent="0.25">
      <c r="A3199">
        <v>3198</v>
      </c>
      <c r="B3199" s="1">
        <v>43897</v>
      </c>
      <c r="C3199" s="1">
        <v>43901</v>
      </c>
      <c r="D3199" s="1">
        <v>43928</v>
      </c>
      <c r="E3199" s="1">
        <v>43931</v>
      </c>
      <c r="F3199">
        <v>1</v>
      </c>
      <c r="G3199">
        <v>7</v>
      </c>
      <c r="H3199">
        <v>5</v>
      </c>
      <c r="I3199" s="6">
        <v>0</v>
      </c>
      <c r="J3199">
        <v>1</v>
      </c>
      <c r="K3199" t="str">
        <f>_xlfn.XLOOKUP(fCompras!F3199,dComprador!$A$2:$A$7,dComprador!$B$2:$B$7)</f>
        <v>Alon</v>
      </c>
      <c r="L3199" t="str">
        <f>_xlfn.XLOOKUP(J3199,dFornecedor!$A$2:$A$6,dFornecedor!$B$2:$B$6)</f>
        <v>NorthShore</v>
      </c>
      <c r="M3199" t="str">
        <f>_xlfn.XLOOKUP(G3199,dMateriaPrima!$A$2:$A$12,dMateriaPrima!$B$2:$B$12)</f>
        <v>Poliéster</v>
      </c>
      <c r="N3199" s="2">
        <f>_xlfn.XLOOKUP(G3199,dMateriaPrima!$A$2:$A$12,dMateriaPrima!$C$2:$C$12)</f>
        <v>8</v>
      </c>
      <c r="O3199" s="3">
        <f t="shared" si="245"/>
        <v>40</v>
      </c>
      <c r="P3199" s="4">
        <f t="shared" si="246"/>
        <v>0</v>
      </c>
      <c r="Q3199" s="3">
        <f t="shared" si="247"/>
        <v>40</v>
      </c>
      <c r="R3199" t="str">
        <f t="shared" si="248"/>
        <v>Em atraso</v>
      </c>
      <c r="S3199" s="5">
        <f t="shared" si="249"/>
        <v>3</v>
      </c>
    </row>
    <row r="3200" spans="1:19" x14ac:dyDescent="0.25">
      <c r="A3200">
        <v>3199</v>
      </c>
      <c r="B3200" s="1">
        <v>43898</v>
      </c>
      <c r="C3200" s="1">
        <v>43898</v>
      </c>
      <c r="D3200" s="1">
        <v>43905</v>
      </c>
      <c r="E3200" s="1">
        <v>43908</v>
      </c>
      <c r="F3200">
        <v>4</v>
      </c>
      <c r="G3200">
        <v>11</v>
      </c>
      <c r="H3200">
        <v>237</v>
      </c>
      <c r="I3200" s="6">
        <v>0</v>
      </c>
      <c r="J3200">
        <v>2</v>
      </c>
      <c r="K3200" t="str">
        <f>_xlfn.XLOOKUP(fCompras!F3200,dComprador!$A$2:$A$7,dComprador!$B$2:$B$7)</f>
        <v>Lira</v>
      </c>
      <c r="L3200" t="str">
        <f>_xlfn.XLOOKUP(J3200,dFornecedor!$A$2:$A$6,dFornecedor!$B$2:$B$6)</f>
        <v>Minerva</v>
      </c>
      <c r="M3200" t="str">
        <f>_xlfn.XLOOKUP(G3200,dMateriaPrima!$A$2:$A$12,dMateriaPrima!$B$2:$B$12)</f>
        <v>Papel</v>
      </c>
      <c r="N3200" s="2">
        <f>_xlfn.XLOOKUP(G3200,dMateriaPrima!$A$2:$A$12,dMateriaPrima!$C$2:$C$12)</f>
        <v>9</v>
      </c>
      <c r="O3200" s="3">
        <f t="shared" si="245"/>
        <v>2133</v>
      </c>
      <c r="P3200" s="4">
        <f t="shared" si="246"/>
        <v>0</v>
      </c>
      <c r="Q3200" s="3">
        <f t="shared" si="247"/>
        <v>2133</v>
      </c>
      <c r="R3200" t="str">
        <f t="shared" si="248"/>
        <v>Em atraso</v>
      </c>
      <c r="S3200" s="5">
        <f t="shared" si="249"/>
        <v>3</v>
      </c>
    </row>
    <row r="3201" spans="1:19" x14ac:dyDescent="0.25">
      <c r="A3201">
        <v>3200</v>
      </c>
      <c r="B3201" s="1">
        <v>43898</v>
      </c>
      <c r="C3201" s="1">
        <v>43898</v>
      </c>
      <c r="D3201" s="1">
        <v>43929</v>
      </c>
      <c r="E3201" s="1">
        <v>43930</v>
      </c>
      <c r="F3201">
        <v>1</v>
      </c>
      <c r="G3201">
        <v>5</v>
      </c>
      <c r="H3201">
        <v>101</v>
      </c>
      <c r="I3201" s="6">
        <v>0</v>
      </c>
      <c r="J3201">
        <v>2</v>
      </c>
      <c r="K3201" t="str">
        <f>_xlfn.XLOOKUP(fCompras!F3201,dComprador!$A$2:$A$7,dComprador!$B$2:$B$7)</f>
        <v>Alon</v>
      </c>
      <c r="L3201" t="str">
        <f>_xlfn.XLOOKUP(J3201,dFornecedor!$A$2:$A$6,dFornecedor!$B$2:$B$6)</f>
        <v>Minerva</v>
      </c>
      <c r="M3201" t="str">
        <f>_xlfn.XLOOKUP(G3201,dMateriaPrima!$A$2:$A$12,dMateriaPrima!$B$2:$B$12)</f>
        <v>Areia</v>
      </c>
      <c r="N3201" s="2">
        <f>_xlfn.XLOOKUP(G3201,dMateriaPrima!$A$2:$A$12,dMateriaPrima!$C$2:$C$12)</f>
        <v>3.59</v>
      </c>
      <c r="O3201" s="3">
        <f t="shared" si="245"/>
        <v>362.59</v>
      </c>
      <c r="P3201" s="4">
        <f t="shared" si="246"/>
        <v>0</v>
      </c>
      <c r="Q3201" s="3">
        <f t="shared" si="247"/>
        <v>362.59</v>
      </c>
      <c r="R3201" t="str">
        <f t="shared" si="248"/>
        <v>Em atraso</v>
      </c>
      <c r="S3201" s="5">
        <f t="shared" si="249"/>
        <v>1</v>
      </c>
    </row>
    <row r="3202" spans="1:19" x14ac:dyDescent="0.25">
      <c r="A3202">
        <v>3201</v>
      </c>
      <c r="B3202" s="1">
        <v>43898</v>
      </c>
      <c r="C3202" s="1">
        <v>43906</v>
      </c>
      <c r="D3202" s="1">
        <v>43910</v>
      </c>
      <c r="E3202" s="1">
        <v>43910</v>
      </c>
      <c r="F3202">
        <v>4</v>
      </c>
      <c r="G3202">
        <v>8</v>
      </c>
      <c r="H3202">
        <v>221</v>
      </c>
      <c r="I3202" s="6">
        <v>0</v>
      </c>
      <c r="J3202">
        <v>2</v>
      </c>
      <c r="K3202" t="str">
        <f>_xlfn.XLOOKUP(fCompras!F3202,dComprador!$A$2:$A$7,dComprador!$B$2:$B$7)</f>
        <v>Lira</v>
      </c>
      <c r="L3202" t="str">
        <f>_xlfn.XLOOKUP(J3202,dFornecedor!$A$2:$A$6,dFornecedor!$B$2:$B$6)</f>
        <v>Minerva</v>
      </c>
      <c r="M3202" t="str">
        <f>_xlfn.XLOOKUP(G3202,dMateriaPrima!$A$2:$A$12,dMateriaPrima!$B$2:$B$12)</f>
        <v>Cimento</v>
      </c>
      <c r="N3202" s="2">
        <f>_xlfn.XLOOKUP(G3202,dMateriaPrima!$A$2:$A$12,dMateriaPrima!$C$2:$C$12)</f>
        <v>23</v>
      </c>
      <c r="O3202" s="3">
        <f t="shared" si="245"/>
        <v>5083</v>
      </c>
      <c r="P3202" s="4">
        <f t="shared" si="246"/>
        <v>0</v>
      </c>
      <c r="Q3202" s="3">
        <f t="shared" si="247"/>
        <v>5083</v>
      </c>
      <c r="R3202" t="str">
        <f t="shared" si="248"/>
        <v>No prazo</v>
      </c>
      <c r="S3202" s="5">
        <f t="shared" si="249"/>
        <v>0</v>
      </c>
    </row>
    <row r="3203" spans="1:19" x14ac:dyDescent="0.25">
      <c r="A3203">
        <v>3202</v>
      </c>
      <c r="B3203" s="1">
        <v>43898</v>
      </c>
      <c r="C3203" s="1">
        <v>43907</v>
      </c>
      <c r="D3203" s="1">
        <v>43914</v>
      </c>
      <c r="E3203" s="1">
        <v>43915</v>
      </c>
      <c r="F3203">
        <v>2</v>
      </c>
      <c r="G3203">
        <v>11</v>
      </c>
      <c r="H3203">
        <v>5</v>
      </c>
      <c r="I3203" s="6">
        <v>0</v>
      </c>
      <c r="J3203">
        <v>3</v>
      </c>
      <c r="K3203" t="str">
        <f>_xlfn.XLOOKUP(fCompras!F3203,dComprador!$A$2:$A$7,dComprador!$B$2:$B$7)</f>
        <v>João</v>
      </c>
      <c r="L3203" t="str">
        <f>_xlfn.XLOOKUP(J3203,dFornecedor!$A$2:$A$6,dFornecedor!$B$2:$B$6)</f>
        <v>StepUp</v>
      </c>
      <c r="M3203" t="str">
        <f>_xlfn.XLOOKUP(G3203,dMateriaPrima!$A$2:$A$12,dMateriaPrima!$B$2:$B$12)</f>
        <v>Papel</v>
      </c>
      <c r="N3203" s="2">
        <f>_xlfn.XLOOKUP(G3203,dMateriaPrima!$A$2:$A$12,dMateriaPrima!$C$2:$C$12)</f>
        <v>9</v>
      </c>
      <c r="O3203" s="3">
        <f t="shared" ref="O3203:O3266" si="250">PRODUCT(H3203,N3203)</f>
        <v>45</v>
      </c>
      <c r="P3203" s="4">
        <f t="shared" ref="P3203:P3266" si="251">PRODUCT(O3203,I3203)</f>
        <v>0</v>
      </c>
      <c r="Q3203" s="3">
        <f t="shared" ref="Q3203:Q3266" si="252">O3203-P3203</f>
        <v>45</v>
      </c>
      <c r="R3203" t="str">
        <f t="shared" ref="R3203:R3266" si="253">IF(E3203&lt;=D3203,"No prazo",IF(E3203&gt;D3203,"Em atraso"))</f>
        <v>Em atraso</v>
      </c>
      <c r="S3203" s="5">
        <f t="shared" ref="S3203:S3266" si="254">IF(E3203 &gt;D3203, E3203-D3203,0)</f>
        <v>1</v>
      </c>
    </row>
    <row r="3204" spans="1:19" x14ac:dyDescent="0.25">
      <c r="A3204">
        <v>3203</v>
      </c>
      <c r="B3204" s="1">
        <v>43898</v>
      </c>
      <c r="C3204" s="1">
        <v>43898</v>
      </c>
      <c r="D3204" s="1">
        <v>43920</v>
      </c>
      <c r="E3204" s="1">
        <v>43921</v>
      </c>
      <c r="F3204">
        <v>1</v>
      </c>
      <c r="G3204">
        <v>11</v>
      </c>
      <c r="H3204">
        <v>339</v>
      </c>
      <c r="I3204" s="6">
        <v>0</v>
      </c>
      <c r="J3204">
        <v>2</v>
      </c>
      <c r="K3204" t="str">
        <f>_xlfn.XLOOKUP(fCompras!F3204,dComprador!$A$2:$A$7,dComprador!$B$2:$B$7)</f>
        <v>Alon</v>
      </c>
      <c r="L3204" t="str">
        <f>_xlfn.XLOOKUP(J3204,dFornecedor!$A$2:$A$6,dFornecedor!$B$2:$B$6)</f>
        <v>Minerva</v>
      </c>
      <c r="M3204" t="str">
        <f>_xlfn.XLOOKUP(G3204,dMateriaPrima!$A$2:$A$12,dMateriaPrima!$B$2:$B$12)</f>
        <v>Papel</v>
      </c>
      <c r="N3204" s="2">
        <f>_xlfn.XLOOKUP(G3204,dMateriaPrima!$A$2:$A$12,dMateriaPrima!$C$2:$C$12)</f>
        <v>9</v>
      </c>
      <c r="O3204" s="3">
        <f t="shared" si="250"/>
        <v>3051</v>
      </c>
      <c r="P3204" s="4">
        <f t="shared" si="251"/>
        <v>0</v>
      </c>
      <c r="Q3204" s="3">
        <f t="shared" si="252"/>
        <v>3051</v>
      </c>
      <c r="R3204" t="str">
        <f t="shared" si="253"/>
        <v>Em atraso</v>
      </c>
      <c r="S3204" s="5">
        <f t="shared" si="254"/>
        <v>1</v>
      </c>
    </row>
    <row r="3205" spans="1:19" x14ac:dyDescent="0.25">
      <c r="A3205">
        <v>3204</v>
      </c>
      <c r="B3205" s="1">
        <v>43899</v>
      </c>
      <c r="C3205" s="1">
        <v>43899</v>
      </c>
      <c r="D3205" s="1">
        <v>43906</v>
      </c>
      <c r="E3205" s="1">
        <v>43905</v>
      </c>
      <c r="F3205">
        <v>4</v>
      </c>
      <c r="G3205">
        <v>9</v>
      </c>
      <c r="H3205">
        <v>420</v>
      </c>
      <c r="I3205" s="6">
        <v>0</v>
      </c>
      <c r="J3205">
        <v>5</v>
      </c>
      <c r="K3205" t="str">
        <f>_xlfn.XLOOKUP(fCompras!F3205,dComprador!$A$2:$A$7,dComprador!$B$2:$B$7)</f>
        <v>Lira</v>
      </c>
      <c r="L3205" t="str">
        <f>_xlfn.XLOOKUP(J3205,dFornecedor!$A$2:$A$6,dFornecedor!$B$2:$B$6)</f>
        <v>Atlas</v>
      </c>
      <c r="M3205" t="str">
        <f>_xlfn.XLOOKUP(G3205,dMateriaPrima!$A$2:$A$12,dMateriaPrima!$B$2:$B$12)</f>
        <v>Couro</v>
      </c>
      <c r="N3205" s="2">
        <f>_xlfn.XLOOKUP(G3205,dMateriaPrima!$A$2:$A$12,dMateriaPrima!$C$2:$C$12)</f>
        <v>4.4000000000000004</v>
      </c>
      <c r="O3205" s="3">
        <f t="shared" si="250"/>
        <v>1848.0000000000002</v>
      </c>
      <c r="P3205" s="4">
        <f t="shared" si="251"/>
        <v>0</v>
      </c>
      <c r="Q3205" s="3">
        <f t="shared" si="252"/>
        <v>1848.0000000000002</v>
      </c>
      <c r="R3205" t="str">
        <f t="shared" si="253"/>
        <v>No prazo</v>
      </c>
      <c r="S3205" s="5">
        <f t="shared" si="254"/>
        <v>0</v>
      </c>
    </row>
    <row r="3206" spans="1:19" x14ac:dyDescent="0.25">
      <c r="A3206">
        <v>3205</v>
      </c>
      <c r="B3206" s="1">
        <v>43899</v>
      </c>
      <c r="C3206" s="1">
        <v>43899</v>
      </c>
      <c r="D3206" s="1">
        <v>43906</v>
      </c>
      <c r="E3206" s="1">
        <v>43909</v>
      </c>
      <c r="F3206">
        <v>4</v>
      </c>
      <c r="G3206">
        <v>11</v>
      </c>
      <c r="H3206">
        <v>325</v>
      </c>
      <c r="I3206" s="6">
        <v>0</v>
      </c>
      <c r="J3206">
        <v>5</v>
      </c>
      <c r="K3206" t="str">
        <f>_xlfn.XLOOKUP(fCompras!F3206,dComprador!$A$2:$A$7,dComprador!$B$2:$B$7)</f>
        <v>Lira</v>
      </c>
      <c r="L3206" t="str">
        <f>_xlfn.XLOOKUP(J3206,dFornecedor!$A$2:$A$6,dFornecedor!$B$2:$B$6)</f>
        <v>Atlas</v>
      </c>
      <c r="M3206" t="str">
        <f>_xlfn.XLOOKUP(G3206,dMateriaPrima!$A$2:$A$12,dMateriaPrima!$B$2:$B$12)</f>
        <v>Papel</v>
      </c>
      <c r="N3206" s="2">
        <f>_xlfn.XLOOKUP(G3206,dMateriaPrima!$A$2:$A$12,dMateriaPrima!$C$2:$C$12)</f>
        <v>9</v>
      </c>
      <c r="O3206" s="3">
        <f t="shared" si="250"/>
        <v>2925</v>
      </c>
      <c r="P3206" s="4">
        <f t="shared" si="251"/>
        <v>0</v>
      </c>
      <c r="Q3206" s="3">
        <f t="shared" si="252"/>
        <v>2925</v>
      </c>
      <c r="R3206" t="str">
        <f t="shared" si="253"/>
        <v>Em atraso</v>
      </c>
      <c r="S3206" s="5">
        <f t="shared" si="254"/>
        <v>3</v>
      </c>
    </row>
    <row r="3207" spans="1:19" x14ac:dyDescent="0.25">
      <c r="A3207">
        <v>3206</v>
      </c>
      <c r="B3207" s="1">
        <v>43899</v>
      </c>
      <c r="C3207" s="1">
        <v>43909</v>
      </c>
      <c r="D3207" s="1">
        <v>43910</v>
      </c>
      <c r="E3207" s="1">
        <v>43916</v>
      </c>
      <c r="F3207">
        <v>4</v>
      </c>
      <c r="G3207">
        <v>4</v>
      </c>
      <c r="H3207">
        <v>62</v>
      </c>
      <c r="I3207" s="6">
        <v>0</v>
      </c>
      <c r="J3207">
        <v>3</v>
      </c>
      <c r="K3207" t="str">
        <f>_xlfn.XLOOKUP(fCompras!F3207,dComprador!$A$2:$A$7,dComprador!$B$2:$B$7)</f>
        <v>Lira</v>
      </c>
      <c r="L3207" t="str">
        <f>_xlfn.XLOOKUP(J3207,dFornecedor!$A$2:$A$6,dFornecedor!$B$2:$B$6)</f>
        <v>StepUp</v>
      </c>
      <c r="M3207" t="str">
        <f>_xlfn.XLOOKUP(G3207,dMateriaPrima!$A$2:$A$12,dMateriaPrima!$B$2:$B$12)</f>
        <v>Madeira</v>
      </c>
      <c r="N3207" s="2">
        <f>_xlfn.XLOOKUP(G3207,dMateriaPrima!$A$2:$A$12,dMateriaPrima!$C$2:$C$12)</f>
        <v>168</v>
      </c>
      <c r="O3207" s="3">
        <f t="shared" si="250"/>
        <v>10416</v>
      </c>
      <c r="P3207" s="4">
        <f t="shared" si="251"/>
        <v>0</v>
      </c>
      <c r="Q3207" s="3">
        <f t="shared" si="252"/>
        <v>10416</v>
      </c>
      <c r="R3207" t="str">
        <f t="shared" si="253"/>
        <v>Em atraso</v>
      </c>
      <c r="S3207" s="5">
        <f t="shared" si="254"/>
        <v>6</v>
      </c>
    </row>
    <row r="3208" spans="1:19" x14ac:dyDescent="0.25">
      <c r="A3208">
        <v>3207</v>
      </c>
      <c r="B3208" s="1">
        <v>43899</v>
      </c>
      <c r="C3208" s="1">
        <v>43899</v>
      </c>
      <c r="D3208" s="1">
        <v>43908</v>
      </c>
      <c r="E3208" s="1">
        <v>43909</v>
      </c>
      <c r="F3208">
        <v>4</v>
      </c>
      <c r="G3208">
        <v>10</v>
      </c>
      <c r="H3208">
        <v>106</v>
      </c>
      <c r="I3208" s="6">
        <v>0</v>
      </c>
      <c r="J3208">
        <v>2</v>
      </c>
      <c r="K3208" t="str">
        <f>_xlfn.XLOOKUP(fCompras!F3208,dComprador!$A$2:$A$7,dComprador!$B$2:$B$7)</f>
        <v>Lira</v>
      </c>
      <c r="L3208" t="str">
        <f>_xlfn.XLOOKUP(J3208,dFornecedor!$A$2:$A$6,dFornecedor!$B$2:$B$6)</f>
        <v>Minerva</v>
      </c>
      <c r="M3208" t="str">
        <f>_xlfn.XLOOKUP(G3208,dMateriaPrima!$A$2:$A$12,dMateriaPrima!$B$2:$B$12)</f>
        <v>Pedra Britada</v>
      </c>
      <c r="N3208" s="2">
        <f>_xlfn.XLOOKUP(G3208,dMateriaPrima!$A$2:$A$12,dMateriaPrima!$C$2:$C$12)</f>
        <v>56</v>
      </c>
      <c r="O3208" s="3">
        <f t="shared" si="250"/>
        <v>5936</v>
      </c>
      <c r="P3208" s="4">
        <f t="shared" si="251"/>
        <v>0</v>
      </c>
      <c r="Q3208" s="3">
        <f t="shared" si="252"/>
        <v>5936</v>
      </c>
      <c r="R3208" t="str">
        <f t="shared" si="253"/>
        <v>Em atraso</v>
      </c>
      <c r="S3208" s="5">
        <f t="shared" si="254"/>
        <v>1</v>
      </c>
    </row>
    <row r="3209" spans="1:19" x14ac:dyDescent="0.25">
      <c r="A3209">
        <v>3208</v>
      </c>
      <c r="B3209" s="1">
        <v>43899</v>
      </c>
      <c r="C3209" s="1">
        <v>43899</v>
      </c>
      <c r="D3209" s="1">
        <v>43907</v>
      </c>
      <c r="E3209" s="1">
        <v>43907</v>
      </c>
      <c r="F3209">
        <v>4</v>
      </c>
      <c r="G3209">
        <v>5</v>
      </c>
      <c r="H3209">
        <v>178</v>
      </c>
      <c r="I3209" s="6">
        <v>0</v>
      </c>
      <c r="J3209">
        <v>5</v>
      </c>
      <c r="K3209" t="str">
        <f>_xlfn.XLOOKUP(fCompras!F3209,dComprador!$A$2:$A$7,dComprador!$B$2:$B$7)</f>
        <v>Lira</v>
      </c>
      <c r="L3209" t="str">
        <f>_xlfn.XLOOKUP(J3209,dFornecedor!$A$2:$A$6,dFornecedor!$B$2:$B$6)</f>
        <v>Atlas</v>
      </c>
      <c r="M3209" t="str">
        <f>_xlfn.XLOOKUP(G3209,dMateriaPrima!$A$2:$A$12,dMateriaPrima!$B$2:$B$12)</f>
        <v>Areia</v>
      </c>
      <c r="N3209" s="2">
        <f>_xlfn.XLOOKUP(G3209,dMateriaPrima!$A$2:$A$12,dMateriaPrima!$C$2:$C$12)</f>
        <v>3.59</v>
      </c>
      <c r="O3209" s="3">
        <f t="shared" si="250"/>
        <v>639.02</v>
      </c>
      <c r="P3209" s="4">
        <f t="shared" si="251"/>
        <v>0</v>
      </c>
      <c r="Q3209" s="3">
        <f t="shared" si="252"/>
        <v>639.02</v>
      </c>
      <c r="R3209" t="str">
        <f t="shared" si="253"/>
        <v>No prazo</v>
      </c>
      <c r="S3209" s="5">
        <f t="shared" si="254"/>
        <v>0</v>
      </c>
    </row>
    <row r="3210" spans="1:19" x14ac:dyDescent="0.25">
      <c r="A3210">
        <v>3209</v>
      </c>
      <c r="B3210" s="1">
        <v>43899</v>
      </c>
      <c r="C3210" s="1">
        <v>43899</v>
      </c>
      <c r="D3210" s="1">
        <v>43912</v>
      </c>
      <c r="E3210" s="1">
        <v>43911</v>
      </c>
      <c r="F3210">
        <v>4</v>
      </c>
      <c r="G3210">
        <v>5</v>
      </c>
      <c r="H3210">
        <v>339</v>
      </c>
      <c r="I3210" s="6">
        <v>0</v>
      </c>
      <c r="J3210">
        <v>4</v>
      </c>
      <c r="K3210" t="str">
        <f>_xlfn.XLOOKUP(fCompras!F3210,dComprador!$A$2:$A$7,dComprador!$B$2:$B$7)</f>
        <v>Lira</v>
      </c>
      <c r="L3210" t="str">
        <f>_xlfn.XLOOKUP(J3210,dFornecedor!$A$2:$A$6,dFornecedor!$B$2:$B$6)</f>
        <v>AlphaOmega</v>
      </c>
      <c r="M3210" t="str">
        <f>_xlfn.XLOOKUP(G3210,dMateriaPrima!$A$2:$A$12,dMateriaPrima!$B$2:$B$12)</f>
        <v>Areia</v>
      </c>
      <c r="N3210" s="2">
        <f>_xlfn.XLOOKUP(G3210,dMateriaPrima!$A$2:$A$12,dMateriaPrima!$C$2:$C$12)</f>
        <v>3.59</v>
      </c>
      <c r="O3210" s="3">
        <f t="shared" si="250"/>
        <v>1217.01</v>
      </c>
      <c r="P3210" s="4">
        <f t="shared" si="251"/>
        <v>0</v>
      </c>
      <c r="Q3210" s="3">
        <f t="shared" si="252"/>
        <v>1217.01</v>
      </c>
      <c r="R3210" t="str">
        <f t="shared" si="253"/>
        <v>No prazo</v>
      </c>
      <c r="S3210" s="5">
        <f t="shared" si="254"/>
        <v>0</v>
      </c>
    </row>
    <row r="3211" spans="1:19" x14ac:dyDescent="0.25">
      <c r="A3211">
        <v>3210</v>
      </c>
      <c r="B3211" s="1">
        <v>43899</v>
      </c>
      <c r="C3211" s="1">
        <v>43908</v>
      </c>
      <c r="D3211" s="1">
        <v>43910</v>
      </c>
      <c r="E3211" s="1">
        <v>43913</v>
      </c>
      <c r="F3211">
        <v>4</v>
      </c>
      <c r="G3211">
        <v>7</v>
      </c>
      <c r="H3211">
        <v>35</v>
      </c>
      <c r="I3211" s="6">
        <v>0</v>
      </c>
      <c r="J3211">
        <v>2</v>
      </c>
      <c r="K3211" t="str">
        <f>_xlfn.XLOOKUP(fCompras!F3211,dComprador!$A$2:$A$7,dComprador!$B$2:$B$7)</f>
        <v>Lira</v>
      </c>
      <c r="L3211" t="str">
        <f>_xlfn.XLOOKUP(J3211,dFornecedor!$A$2:$A$6,dFornecedor!$B$2:$B$6)</f>
        <v>Minerva</v>
      </c>
      <c r="M3211" t="str">
        <f>_xlfn.XLOOKUP(G3211,dMateriaPrima!$A$2:$A$12,dMateriaPrima!$B$2:$B$12)</f>
        <v>Poliéster</v>
      </c>
      <c r="N3211" s="2">
        <f>_xlfn.XLOOKUP(G3211,dMateriaPrima!$A$2:$A$12,dMateriaPrima!$C$2:$C$12)</f>
        <v>8</v>
      </c>
      <c r="O3211" s="3">
        <f t="shared" si="250"/>
        <v>280</v>
      </c>
      <c r="P3211" s="4">
        <f t="shared" si="251"/>
        <v>0</v>
      </c>
      <c r="Q3211" s="3">
        <f t="shared" si="252"/>
        <v>280</v>
      </c>
      <c r="R3211" t="str">
        <f t="shared" si="253"/>
        <v>Em atraso</v>
      </c>
      <c r="S3211" s="5">
        <f t="shared" si="254"/>
        <v>3</v>
      </c>
    </row>
    <row r="3212" spans="1:19" x14ac:dyDescent="0.25">
      <c r="A3212">
        <v>3211</v>
      </c>
      <c r="B3212" s="1">
        <v>43899</v>
      </c>
      <c r="C3212" s="1">
        <v>43903</v>
      </c>
      <c r="D3212" s="1">
        <v>43905</v>
      </c>
      <c r="E3212" s="1">
        <v>43907</v>
      </c>
      <c r="F3212">
        <v>4</v>
      </c>
      <c r="G3212">
        <v>10</v>
      </c>
      <c r="H3212">
        <v>67</v>
      </c>
      <c r="I3212" s="6">
        <v>0</v>
      </c>
      <c r="J3212">
        <v>2</v>
      </c>
      <c r="K3212" t="str">
        <f>_xlfn.XLOOKUP(fCompras!F3212,dComprador!$A$2:$A$7,dComprador!$B$2:$B$7)</f>
        <v>Lira</v>
      </c>
      <c r="L3212" t="str">
        <f>_xlfn.XLOOKUP(J3212,dFornecedor!$A$2:$A$6,dFornecedor!$B$2:$B$6)</f>
        <v>Minerva</v>
      </c>
      <c r="M3212" t="str">
        <f>_xlfn.XLOOKUP(G3212,dMateriaPrima!$A$2:$A$12,dMateriaPrima!$B$2:$B$12)</f>
        <v>Pedra Britada</v>
      </c>
      <c r="N3212" s="2">
        <f>_xlfn.XLOOKUP(G3212,dMateriaPrima!$A$2:$A$12,dMateriaPrima!$C$2:$C$12)</f>
        <v>56</v>
      </c>
      <c r="O3212" s="3">
        <f t="shared" si="250"/>
        <v>3752</v>
      </c>
      <c r="P3212" s="4">
        <f t="shared" si="251"/>
        <v>0</v>
      </c>
      <c r="Q3212" s="3">
        <f t="shared" si="252"/>
        <v>3752</v>
      </c>
      <c r="R3212" t="str">
        <f t="shared" si="253"/>
        <v>Em atraso</v>
      </c>
      <c r="S3212" s="5">
        <f t="shared" si="254"/>
        <v>2</v>
      </c>
    </row>
    <row r="3213" spans="1:19" x14ac:dyDescent="0.25">
      <c r="A3213">
        <v>3212</v>
      </c>
      <c r="B3213" s="1">
        <v>43899</v>
      </c>
      <c r="C3213" s="1">
        <v>43905</v>
      </c>
      <c r="D3213" s="1">
        <v>43917</v>
      </c>
      <c r="E3213" s="1">
        <v>43918</v>
      </c>
      <c r="F3213">
        <v>1</v>
      </c>
      <c r="G3213">
        <v>11</v>
      </c>
      <c r="H3213">
        <v>474</v>
      </c>
      <c r="I3213" s="6">
        <v>0</v>
      </c>
      <c r="J3213">
        <v>2</v>
      </c>
      <c r="K3213" t="str">
        <f>_xlfn.XLOOKUP(fCompras!F3213,dComprador!$A$2:$A$7,dComprador!$B$2:$B$7)</f>
        <v>Alon</v>
      </c>
      <c r="L3213" t="str">
        <f>_xlfn.XLOOKUP(J3213,dFornecedor!$A$2:$A$6,dFornecedor!$B$2:$B$6)</f>
        <v>Minerva</v>
      </c>
      <c r="M3213" t="str">
        <f>_xlfn.XLOOKUP(G3213,dMateriaPrima!$A$2:$A$12,dMateriaPrima!$B$2:$B$12)</f>
        <v>Papel</v>
      </c>
      <c r="N3213" s="2">
        <f>_xlfn.XLOOKUP(G3213,dMateriaPrima!$A$2:$A$12,dMateriaPrima!$C$2:$C$12)</f>
        <v>9</v>
      </c>
      <c r="O3213" s="3">
        <f t="shared" si="250"/>
        <v>4266</v>
      </c>
      <c r="P3213" s="4">
        <f t="shared" si="251"/>
        <v>0</v>
      </c>
      <c r="Q3213" s="3">
        <f t="shared" si="252"/>
        <v>4266</v>
      </c>
      <c r="R3213" t="str">
        <f t="shared" si="253"/>
        <v>Em atraso</v>
      </c>
      <c r="S3213" s="5">
        <f t="shared" si="254"/>
        <v>1</v>
      </c>
    </row>
    <row r="3214" spans="1:19" x14ac:dyDescent="0.25">
      <c r="A3214">
        <v>3213</v>
      </c>
      <c r="B3214" s="1">
        <v>43899</v>
      </c>
      <c r="C3214" s="1">
        <v>43906</v>
      </c>
      <c r="D3214" s="1">
        <v>43930</v>
      </c>
      <c r="E3214" s="1">
        <v>43935</v>
      </c>
      <c r="F3214">
        <v>1</v>
      </c>
      <c r="G3214">
        <v>1</v>
      </c>
      <c r="H3214">
        <v>183</v>
      </c>
      <c r="I3214" s="6">
        <v>0</v>
      </c>
      <c r="J3214">
        <v>2</v>
      </c>
      <c r="K3214" t="str">
        <f>_xlfn.XLOOKUP(fCompras!F3214,dComprador!$A$2:$A$7,dComprador!$B$2:$B$7)</f>
        <v>Alon</v>
      </c>
      <c r="L3214" t="str">
        <f>_xlfn.XLOOKUP(J3214,dFornecedor!$A$2:$A$6,dFornecedor!$B$2:$B$6)</f>
        <v>Minerva</v>
      </c>
      <c r="M3214" t="str">
        <f>_xlfn.XLOOKUP(G3214,dMateriaPrima!$A$2:$A$12,dMateriaPrima!$B$2:$B$12)</f>
        <v>Tecido</v>
      </c>
      <c r="N3214" s="2">
        <f>_xlfn.XLOOKUP(G3214,dMateriaPrima!$A$2:$A$12,dMateriaPrima!$C$2:$C$12)</f>
        <v>18</v>
      </c>
      <c r="O3214" s="3">
        <f t="shared" si="250"/>
        <v>3294</v>
      </c>
      <c r="P3214" s="4">
        <f t="shared" si="251"/>
        <v>0</v>
      </c>
      <c r="Q3214" s="3">
        <f t="shared" si="252"/>
        <v>3294</v>
      </c>
      <c r="R3214" t="str">
        <f t="shared" si="253"/>
        <v>Em atraso</v>
      </c>
      <c r="S3214" s="5">
        <f t="shared" si="254"/>
        <v>5</v>
      </c>
    </row>
    <row r="3215" spans="1:19" x14ac:dyDescent="0.25">
      <c r="A3215">
        <v>3214</v>
      </c>
      <c r="B3215" s="1">
        <v>43900</v>
      </c>
      <c r="C3215" s="1">
        <v>43901</v>
      </c>
      <c r="D3215" s="1">
        <v>43907</v>
      </c>
      <c r="E3215" s="1">
        <v>43907</v>
      </c>
      <c r="F3215">
        <v>4</v>
      </c>
      <c r="G3215">
        <v>11</v>
      </c>
      <c r="H3215">
        <v>332</v>
      </c>
      <c r="I3215" s="6">
        <v>0</v>
      </c>
      <c r="J3215">
        <v>3</v>
      </c>
      <c r="K3215" t="str">
        <f>_xlfn.XLOOKUP(fCompras!F3215,dComprador!$A$2:$A$7,dComprador!$B$2:$B$7)</f>
        <v>Lira</v>
      </c>
      <c r="L3215" t="str">
        <f>_xlfn.XLOOKUP(J3215,dFornecedor!$A$2:$A$6,dFornecedor!$B$2:$B$6)</f>
        <v>StepUp</v>
      </c>
      <c r="M3215" t="str">
        <f>_xlfn.XLOOKUP(G3215,dMateriaPrima!$A$2:$A$12,dMateriaPrima!$B$2:$B$12)</f>
        <v>Papel</v>
      </c>
      <c r="N3215" s="2">
        <f>_xlfn.XLOOKUP(G3215,dMateriaPrima!$A$2:$A$12,dMateriaPrima!$C$2:$C$12)</f>
        <v>9</v>
      </c>
      <c r="O3215" s="3">
        <f t="shared" si="250"/>
        <v>2988</v>
      </c>
      <c r="P3215" s="4">
        <f t="shared" si="251"/>
        <v>0</v>
      </c>
      <c r="Q3215" s="3">
        <f t="shared" si="252"/>
        <v>2988</v>
      </c>
      <c r="R3215" t="str">
        <f t="shared" si="253"/>
        <v>No prazo</v>
      </c>
      <c r="S3215" s="5">
        <f t="shared" si="254"/>
        <v>0</v>
      </c>
    </row>
    <row r="3216" spans="1:19" x14ac:dyDescent="0.25">
      <c r="A3216">
        <v>3215</v>
      </c>
      <c r="B3216" s="1">
        <v>43900</v>
      </c>
      <c r="C3216" s="1">
        <v>43908</v>
      </c>
      <c r="D3216" s="1">
        <v>43912</v>
      </c>
      <c r="E3216" s="1">
        <v>43914</v>
      </c>
      <c r="F3216">
        <v>4</v>
      </c>
      <c r="G3216">
        <v>11</v>
      </c>
      <c r="H3216">
        <v>126</v>
      </c>
      <c r="I3216" s="6">
        <v>0</v>
      </c>
      <c r="J3216">
        <v>2</v>
      </c>
      <c r="K3216" t="str">
        <f>_xlfn.XLOOKUP(fCompras!F3216,dComprador!$A$2:$A$7,dComprador!$B$2:$B$7)</f>
        <v>Lira</v>
      </c>
      <c r="L3216" t="str">
        <f>_xlfn.XLOOKUP(J3216,dFornecedor!$A$2:$A$6,dFornecedor!$B$2:$B$6)</f>
        <v>Minerva</v>
      </c>
      <c r="M3216" t="str">
        <f>_xlfn.XLOOKUP(G3216,dMateriaPrima!$A$2:$A$12,dMateriaPrima!$B$2:$B$12)</f>
        <v>Papel</v>
      </c>
      <c r="N3216" s="2">
        <f>_xlfn.XLOOKUP(G3216,dMateriaPrima!$A$2:$A$12,dMateriaPrima!$C$2:$C$12)</f>
        <v>9</v>
      </c>
      <c r="O3216" s="3">
        <f t="shared" si="250"/>
        <v>1134</v>
      </c>
      <c r="P3216" s="4">
        <f t="shared" si="251"/>
        <v>0</v>
      </c>
      <c r="Q3216" s="3">
        <f t="shared" si="252"/>
        <v>1134</v>
      </c>
      <c r="R3216" t="str">
        <f t="shared" si="253"/>
        <v>Em atraso</v>
      </c>
      <c r="S3216" s="5">
        <f t="shared" si="254"/>
        <v>2</v>
      </c>
    </row>
    <row r="3217" spans="1:19" x14ac:dyDescent="0.25">
      <c r="A3217">
        <v>3216</v>
      </c>
      <c r="B3217" s="1">
        <v>43900</v>
      </c>
      <c r="C3217" s="1">
        <v>43900</v>
      </c>
      <c r="D3217" s="1">
        <v>43907</v>
      </c>
      <c r="E3217" s="1">
        <v>43910</v>
      </c>
      <c r="F3217">
        <v>4</v>
      </c>
      <c r="G3217">
        <v>6</v>
      </c>
      <c r="H3217">
        <v>216</v>
      </c>
      <c r="I3217" s="6">
        <v>0</v>
      </c>
      <c r="J3217">
        <v>2</v>
      </c>
      <c r="K3217" t="str">
        <f>_xlfn.XLOOKUP(fCompras!F3217,dComprador!$A$2:$A$7,dComprador!$B$2:$B$7)</f>
        <v>Lira</v>
      </c>
      <c r="L3217" t="str">
        <f>_xlfn.XLOOKUP(J3217,dFornecedor!$A$2:$A$6,dFornecedor!$B$2:$B$6)</f>
        <v>Minerva</v>
      </c>
      <c r="M3217" t="str">
        <f>_xlfn.XLOOKUP(G3217,dMateriaPrima!$A$2:$A$12,dMateriaPrima!$B$2:$B$12)</f>
        <v>Fio Algodão</v>
      </c>
      <c r="N3217" s="2">
        <f>_xlfn.XLOOKUP(G3217,dMateriaPrima!$A$2:$A$12,dMateriaPrima!$C$2:$C$12)</f>
        <v>55.9</v>
      </c>
      <c r="O3217" s="3">
        <f t="shared" si="250"/>
        <v>12074.4</v>
      </c>
      <c r="P3217" s="4">
        <f t="shared" si="251"/>
        <v>0</v>
      </c>
      <c r="Q3217" s="3">
        <f t="shared" si="252"/>
        <v>12074.4</v>
      </c>
      <c r="R3217" t="str">
        <f t="shared" si="253"/>
        <v>Em atraso</v>
      </c>
      <c r="S3217" s="5">
        <f t="shared" si="254"/>
        <v>3</v>
      </c>
    </row>
    <row r="3218" spans="1:19" x14ac:dyDescent="0.25">
      <c r="A3218">
        <v>3217</v>
      </c>
      <c r="B3218" s="1">
        <v>43901</v>
      </c>
      <c r="C3218" s="1">
        <v>43907</v>
      </c>
      <c r="D3218" s="1">
        <v>43928</v>
      </c>
      <c r="E3218" s="1">
        <v>43927</v>
      </c>
      <c r="F3218">
        <v>1</v>
      </c>
      <c r="G3218">
        <v>11</v>
      </c>
      <c r="H3218">
        <v>31</v>
      </c>
      <c r="I3218" s="6">
        <v>0</v>
      </c>
      <c r="J3218">
        <v>2</v>
      </c>
      <c r="K3218" t="str">
        <f>_xlfn.XLOOKUP(fCompras!F3218,dComprador!$A$2:$A$7,dComprador!$B$2:$B$7)</f>
        <v>Alon</v>
      </c>
      <c r="L3218" t="str">
        <f>_xlfn.XLOOKUP(J3218,dFornecedor!$A$2:$A$6,dFornecedor!$B$2:$B$6)</f>
        <v>Minerva</v>
      </c>
      <c r="M3218" t="str">
        <f>_xlfn.XLOOKUP(G3218,dMateriaPrima!$A$2:$A$12,dMateriaPrima!$B$2:$B$12)</f>
        <v>Papel</v>
      </c>
      <c r="N3218" s="2">
        <f>_xlfn.XLOOKUP(G3218,dMateriaPrima!$A$2:$A$12,dMateriaPrima!$C$2:$C$12)</f>
        <v>9</v>
      </c>
      <c r="O3218" s="3">
        <f t="shared" si="250"/>
        <v>279</v>
      </c>
      <c r="P3218" s="4">
        <f t="shared" si="251"/>
        <v>0</v>
      </c>
      <c r="Q3218" s="3">
        <f t="shared" si="252"/>
        <v>279</v>
      </c>
      <c r="R3218" t="str">
        <f t="shared" si="253"/>
        <v>No prazo</v>
      </c>
      <c r="S3218" s="5">
        <f t="shared" si="254"/>
        <v>0</v>
      </c>
    </row>
    <row r="3219" spans="1:19" x14ac:dyDescent="0.25">
      <c r="A3219">
        <v>3218</v>
      </c>
      <c r="B3219" s="1">
        <v>43901</v>
      </c>
      <c r="C3219" s="1">
        <v>43901</v>
      </c>
      <c r="D3219" s="1">
        <v>43931</v>
      </c>
      <c r="E3219" s="1">
        <v>43931</v>
      </c>
      <c r="F3219">
        <v>1</v>
      </c>
      <c r="G3219">
        <v>11</v>
      </c>
      <c r="H3219">
        <v>306</v>
      </c>
      <c r="I3219" s="6">
        <v>0</v>
      </c>
      <c r="J3219">
        <v>2</v>
      </c>
      <c r="K3219" t="str">
        <f>_xlfn.XLOOKUP(fCompras!F3219,dComprador!$A$2:$A$7,dComprador!$B$2:$B$7)</f>
        <v>Alon</v>
      </c>
      <c r="L3219" t="str">
        <f>_xlfn.XLOOKUP(J3219,dFornecedor!$A$2:$A$6,dFornecedor!$B$2:$B$6)</f>
        <v>Minerva</v>
      </c>
      <c r="M3219" t="str">
        <f>_xlfn.XLOOKUP(G3219,dMateriaPrima!$A$2:$A$12,dMateriaPrima!$B$2:$B$12)</f>
        <v>Papel</v>
      </c>
      <c r="N3219" s="2">
        <f>_xlfn.XLOOKUP(G3219,dMateriaPrima!$A$2:$A$12,dMateriaPrima!$C$2:$C$12)</f>
        <v>9</v>
      </c>
      <c r="O3219" s="3">
        <f t="shared" si="250"/>
        <v>2754</v>
      </c>
      <c r="P3219" s="4">
        <f t="shared" si="251"/>
        <v>0</v>
      </c>
      <c r="Q3219" s="3">
        <f t="shared" si="252"/>
        <v>2754</v>
      </c>
      <c r="R3219" t="str">
        <f t="shared" si="253"/>
        <v>No prazo</v>
      </c>
      <c r="S3219" s="5">
        <f t="shared" si="254"/>
        <v>0</v>
      </c>
    </row>
    <row r="3220" spans="1:19" x14ac:dyDescent="0.25">
      <c r="A3220">
        <v>3219</v>
      </c>
      <c r="B3220" s="1">
        <v>43901</v>
      </c>
      <c r="C3220" s="1">
        <v>43910</v>
      </c>
      <c r="D3220" s="1">
        <v>43931</v>
      </c>
      <c r="E3220" s="1">
        <v>43936</v>
      </c>
      <c r="F3220">
        <v>1</v>
      </c>
      <c r="G3220">
        <v>9</v>
      </c>
      <c r="H3220">
        <v>158</v>
      </c>
      <c r="I3220" s="6">
        <v>0</v>
      </c>
      <c r="J3220">
        <v>3</v>
      </c>
      <c r="K3220" t="str">
        <f>_xlfn.XLOOKUP(fCompras!F3220,dComprador!$A$2:$A$7,dComprador!$B$2:$B$7)</f>
        <v>Alon</v>
      </c>
      <c r="L3220" t="str">
        <f>_xlfn.XLOOKUP(J3220,dFornecedor!$A$2:$A$6,dFornecedor!$B$2:$B$6)</f>
        <v>StepUp</v>
      </c>
      <c r="M3220" t="str">
        <f>_xlfn.XLOOKUP(G3220,dMateriaPrima!$A$2:$A$12,dMateriaPrima!$B$2:$B$12)</f>
        <v>Couro</v>
      </c>
      <c r="N3220" s="2">
        <f>_xlfn.XLOOKUP(G3220,dMateriaPrima!$A$2:$A$12,dMateriaPrima!$C$2:$C$12)</f>
        <v>4.4000000000000004</v>
      </c>
      <c r="O3220" s="3">
        <f t="shared" si="250"/>
        <v>695.2</v>
      </c>
      <c r="P3220" s="4">
        <f t="shared" si="251"/>
        <v>0</v>
      </c>
      <c r="Q3220" s="3">
        <f t="shared" si="252"/>
        <v>695.2</v>
      </c>
      <c r="R3220" t="str">
        <f t="shared" si="253"/>
        <v>Em atraso</v>
      </c>
      <c r="S3220" s="5">
        <f t="shared" si="254"/>
        <v>5</v>
      </c>
    </row>
    <row r="3221" spans="1:19" x14ac:dyDescent="0.25">
      <c r="A3221">
        <v>3220</v>
      </c>
      <c r="B3221" s="1">
        <v>43901</v>
      </c>
      <c r="C3221" s="1">
        <v>43910</v>
      </c>
      <c r="D3221" s="1">
        <v>43911</v>
      </c>
      <c r="E3221" s="1">
        <v>43917</v>
      </c>
      <c r="F3221">
        <v>4</v>
      </c>
      <c r="G3221">
        <v>5</v>
      </c>
      <c r="H3221">
        <v>367</v>
      </c>
      <c r="I3221" s="6">
        <v>0</v>
      </c>
      <c r="J3221">
        <v>3</v>
      </c>
      <c r="K3221" t="str">
        <f>_xlfn.XLOOKUP(fCompras!F3221,dComprador!$A$2:$A$7,dComprador!$B$2:$B$7)</f>
        <v>Lira</v>
      </c>
      <c r="L3221" t="str">
        <f>_xlfn.XLOOKUP(J3221,dFornecedor!$A$2:$A$6,dFornecedor!$B$2:$B$6)</f>
        <v>StepUp</v>
      </c>
      <c r="M3221" t="str">
        <f>_xlfn.XLOOKUP(G3221,dMateriaPrima!$A$2:$A$12,dMateriaPrima!$B$2:$B$12)</f>
        <v>Areia</v>
      </c>
      <c r="N3221" s="2">
        <f>_xlfn.XLOOKUP(G3221,dMateriaPrima!$A$2:$A$12,dMateriaPrima!$C$2:$C$12)</f>
        <v>3.59</v>
      </c>
      <c r="O3221" s="3">
        <f t="shared" si="250"/>
        <v>1317.53</v>
      </c>
      <c r="P3221" s="4">
        <f t="shared" si="251"/>
        <v>0</v>
      </c>
      <c r="Q3221" s="3">
        <f t="shared" si="252"/>
        <v>1317.53</v>
      </c>
      <c r="R3221" t="str">
        <f t="shared" si="253"/>
        <v>Em atraso</v>
      </c>
      <c r="S3221" s="5">
        <f t="shared" si="254"/>
        <v>6</v>
      </c>
    </row>
    <row r="3222" spans="1:19" x14ac:dyDescent="0.25">
      <c r="A3222">
        <v>3221</v>
      </c>
      <c r="B3222" s="1">
        <v>43901</v>
      </c>
      <c r="C3222" s="1">
        <v>43910</v>
      </c>
      <c r="D3222" s="1">
        <v>43910</v>
      </c>
      <c r="E3222" s="1">
        <v>43913</v>
      </c>
      <c r="F3222">
        <v>4</v>
      </c>
      <c r="G3222">
        <v>1</v>
      </c>
      <c r="H3222">
        <v>31</v>
      </c>
      <c r="I3222" s="6">
        <v>0</v>
      </c>
      <c r="J3222">
        <v>1</v>
      </c>
      <c r="K3222" t="str">
        <f>_xlfn.XLOOKUP(fCompras!F3222,dComprador!$A$2:$A$7,dComprador!$B$2:$B$7)</f>
        <v>Lira</v>
      </c>
      <c r="L3222" t="str">
        <f>_xlfn.XLOOKUP(J3222,dFornecedor!$A$2:$A$6,dFornecedor!$B$2:$B$6)</f>
        <v>NorthShore</v>
      </c>
      <c r="M3222" t="str">
        <f>_xlfn.XLOOKUP(G3222,dMateriaPrima!$A$2:$A$12,dMateriaPrima!$B$2:$B$12)</f>
        <v>Tecido</v>
      </c>
      <c r="N3222" s="2">
        <f>_xlfn.XLOOKUP(G3222,dMateriaPrima!$A$2:$A$12,dMateriaPrima!$C$2:$C$12)</f>
        <v>18</v>
      </c>
      <c r="O3222" s="3">
        <f t="shared" si="250"/>
        <v>558</v>
      </c>
      <c r="P3222" s="4">
        <f t="shared" si="251"/>
        <v>0</v>
      </c>
      <c r="Q3222" s="3">
        <f t="shared" si="252"/>
        <v>558</v>
      </c>
      <c r="R3222" t="str">
        <f t="shared" si="253"/>
        <v>Em atraso</v>
      </c>
      <c r="S3222" s="5">
        <f t="shared" si="254"/>
        <v>3</v>
      </c>
    </row>
    <row r="3223" spans="1:19" x14ac:dyDescent="0.25">
      <c r="A3223">
        <v>3222</v>
      </c>
      <c r="B3223" s="1">
        <v>43901</v>
      </c>
      <c r="C3223" s="1">
        <v>43901</v>
      </c>
      <c r="D3223" s="1">
        <v>43907</v>
      </c>
      <c r="E3223" s="1">
        <v>43910</v>
      </c>
      <c r="F3223">
        <v>4</v>
      </c>
      <c r="G3223">
        <v>10</v>
      </c>
      <c r="H3223">
        <v>130</v>
      </c>
      <c r="I3223" s="6">
        <v>0</v>
      </c>
      <c r="J3223">
        <v>2</v>
      </c>
      <c r="K3223" t="str">
        <f>_xlfn.XLOOKUP(fCompras!F3223,dComprador!$A$2:$A$7,dComprador!$B$2:$B$7)</f>
        <v>Lira</v>
      </c>
      <c r="L3223" t="str">
        <f>_xlfn.XLOOKUP(J3223,dFornecedor!$A$2:$A$6,dFornecedor!$B$2:$B$6)</f>
        <v>Minerva</v>
      </c>
      <c r="M3223" t="str">
        <f>_xlfn.XLOOKUP(G3223,dMateriaPrima!$A$2:$A$12,dMateriaPrima!$B$2:$B$12)</f>
        <v>Pedra Britada</v>
      </c>
      <c r="N3223" s="2">
        <f>_xlfn.XLOOKUP(G3223,dMateriaPrima!$A$2:$A$12,dMateriaPrima!$C$2:$C$12)</f>
        <v>56</v>
      </c>
      <c r="O3223" s="3">
        <f t="shared" si="250"/>
        <v>7280</v>
      </c>
      <c r="P3223" s="4">
        <f t="shared" si="251"/>
        <v>0</v>
      </c>
      <c r="Q3223" s="3">
        <f t="shared" si="252"/>
        <v>7280</v>
      </c>
      <c r="R3223" t="str">
        <f t="shared" si="253"/>
        <v>Em atraso</v>
      </c>
      <c r="S3223" s="5">
        <f t="shared" si="254"/>
        <v>3</v>
      </c>
    </row>
    <row r="3224" spans="1:19" x14ac:dyDescent="0.25">
      <c r="A3224">
        <v>3223</v>
      </c>
      <c r="B3224" s="1">
        <v>43901</v>
      </c>
      <c r="C3224" s="1">
        <v>43903</v>
      </c>
      <c r="D3224" s="1">
        <v>43908</v>
      </c>
      <c r="E3224" s="1">
        <v>43911</v>
      </c>
      <c r="F3224">
        <v>4</v>
      </c>
      <c r="G3224">
        <v>3</v>
      </c>
      <c r="H3224">
        <v>504</v>
      </c>
      <c r="I3224" s="6">
        <v>0</v>
      </c>
      <c r="J3224">
        <v>2</v>
      </c>
      <c r="K3224" t="str">
        <f>_xlfn.XLOOKUP(fCompras!F3224,dComprador!$A$2:$A$7,dComprador!$B$2:$B$7)</f>
        <v>Lira</v>
      </c>
      <c r="L3224" t="str">
        <f>_xlfn.XLOOKUP(J3224,dFornecedor!$A$2:$A$6,dFornecedor!$B$2:$B$6)</f>
        <v>Minerva</v>
      </c>
      <c r="M3224" t="str">
        <f>_xlfn.XLOOKUP(G3224,dMateriaPrima!$A$2:$A$12,dMateriaPrima!$B$2:$B$12)</f>
        <v>Barra Metal</v>
      </c>
      <c r="N3224" s="2">
        <f>_xlfn.XLOOKUP(G3224,dMateriaPrima!$A$2:$A$12,dMateriaPrima!$C$2:$C$12)</f>
        <v>565</v>
      </c>
      <c r="O3224" s="3">
        <f t="shared" si="250"/>
        <v>284760</v>
      </c>
      <c r="P3224" s="4">
        <f t="shared" si="251"/>
        <v>0</v>
      </c>
      <c r="Q3224" s="3">
        <f t="shared" si="252"/>
        <v>284760</v>
      </c>
      <c r="R3224" t="str">
        <f t="shared" si="253"/>
        <v>Em atraso</v>
      </c>
      <c r="S3224" s="5">
        <f t="shared" si="254"/>
        <v>3</v>
      </c>
    </row>
    <row r="3225" spans="1:19" x14ac:dyDescent="0.25">
      <c r="A3225">
        <v>3224</v>
      </c>
      <c r="B3225" s="1">
        <v>43901</v>
      </c>
      <c r="C3225" s="1">
        <v>43902</v>
      </c>
      <c r="D3225" s="1">
        <v>43918</v>
      </c>
      <c r="E3225" s="1">
        <v>43920</v>
      </c>
      <c r="F3225">
        <v>1</v>
      </c>
      <c r="G3225">
        <v>6</v>
      </c>
      <c r="H3225">
        <v>377</v>
      </c>
      <c r="I3225" s="6">
        <v>0</v>
      </c>
      <c r="J3225">
        <v>3</v>
      </c>
      <c r="K3225" t="str">
        <f>_xlfn.XLOOKUP(fCompras!F3225,dComprador!$A$2:$A$7,dComprador!$B$2:$B$7)</f>
        <v>Alon</v>
      </c>
      <c r="L3225" t="str">
        <f>_xlfn.XLOOKUP(J3225,dFornecedor!$A$2:$A$6,dFornecedor!$B$2:$B$6)</f>
        <v>StepUp</v>
      </c>
      <c r="M3225" t="str">
        <f>_xlfn.XLOOKUP(G3225,dMateriaPrima!$A$2:$A$12,dMateriaPrima!$B$2:$B$12)</f>
        <v>Fio Algodão</v>
      </c>
      <c r="N3225" s="2">
        <f>_xlfn.XLOOKUP(G3225,dMateriaPrima!$A$2:$A$12,dMateriaPrima!$C$2:$C$12)</f>
        <v>55.9</v>
      </c>
      <c r="O3225" s="3">
        <f t="shared" si="250"/>
        <v>21074.3</v>
      </c>
      <c r="P3225" s="4">
        <f t="shared" si="251"/>
        <v>0</v>
      </c>
      <c r="Q3225" s="3">
        <f t="shared" si="252"/>
        <v>21074.3</v>
      </c>
      <c r="R3225" t="str">
        <f t="shared" si="253"/>
        <v>Em atraso</v>
      </c>
      <c r="S3225" s="5">
        <f t="shared" si="254"/>
        <v>2</v>
      </c>
    </row>
    <row r="3226" spans="1:19" x14ac:dyDescent="0.25">
      <c r="A3226">
        <v>3225</v>
      </c>
      <c r="B3226" s="1">
        <v>43901</v>
      </c>
      <c r="C3226" s="1">
        <v>43905</v>
      </c>
      <c r="D3226" s="1">
        <v>43920</v>
      </c>
      <c r="E3226" s="1">
        <v>43920</v>
      </c>
      <c r="F3226">
        <v>1</v>
      </c>
      <c r="G3226">
        <v>10</v>
      </c>
      <c r="H3226">
        <v>320</v>
      </c>
      <c r="I3226" s="6">
        <v>0</v>
      </c>
      <c r="J3226">
        <v>1</v>
      </c>
      <c r="K3226" t="str">
        <f>_xlfn.XLOOKUP(fCompras!F3226,dComprador!$A$2:$A$7,dComprador!$B$2:$B$7)</f>
        <v>Alon</v>
      </c>
      <c r="L3226" t="str">
        <f>_xlfn.XLOOKUP(J3226,dFornecedor!$A$2:$A$6,dFornecedor!$B$2:$B$6)</f>
        <v>NorthShore</v>
      </c>
      <c r="M3226" t="str">
        <f>_xlfn.XLOOKUP(G3226,dMateriaPrima!$A$2:$A$12,dMateriaPrima!$B$2:$B$12)</f>
        <v>Pedra Britada</v>
      </c>
      <c r="N3226" s="2">
        <f>_xlfn.XLOOKUP(G3226,dMateriaPrima!$A$2:$A$12,dMateriaPrima!$C$2:$C$12)</f>
        <v>56</v>
      </c>
      <c r="O3226" s="3">
        <f t="shared" si="250"/>
        <v>17920</v>
      </c>
      <c r="P3226" s="4">
        <f t="shared" si="251"/>
        <v>0</v>
      </c>
      <c r="Q3226" s="3">
        <f t="shared" si="252"/>
        <v>17920</v>
      </c>
      <c r="R3226" t="str">
        <f t="shared" si="253"/>
        <v>No prazo</v>
      </c>
      <c r="S3226" s="5">
        <f t="shared" si="254"/>
        <v>0</v>
      </c>
    </row>
    <row r="3227" spans="1:19" x14ac:dyDescent="0.25">
      <c r="A3227">
        <v>3226</v>
      </c>
      <c r="B3227" s="1">
        <v>43901</v>
      </c>
      <c r="C3227" s="1">
        <v>43910</v>
      </c>
      <c r="D3227" s="1">
        <v>43918</v>
      </c>
      <c r="E3227" s="1">
        <v>43918</v>
      </c>
      <c r="F3227">
        <v>1</v>
      </c>
      <c r="G3227">
        <v>11</v>
      </c>
      <c r="H3227">
        <v>124</v>
      </c>
      <c r="I3227" s="6">
        <v>0</v>
      </c>
      <c r="J3227">
        <v>3</v>
      </c>
      <c r="K3227" t="str">
        <f>_xlfn.XLOOKUP(fCompras!F3227,dComprador!$A$2:$A$7,dComprador!$B$2:$B$7)</f>
        <v>Alon</v>
      </c>
      <c r="L3227" t="str">
        <f>_xlfn.XLOOKUP(J3227,dFornecedor!$A$2:$A$6,dFornecedor!$B$2:$B$6)</f>
        <v>StepUp</v>
      </c>
      <c r="M3227" t="str">
        <f>_xlfn.XLOOKUP(G3227,dMateriaPrima!$A$2:$A$12,dMateriaPrima!$B$2:$B$12)</f>
        <v>Papel</v>
      </c>
      <c r="N3227" s="2">
        <f>_xlfn.XLOOKUP(G3227,dMateriaPrima!$A$2:$A$12,dMateriaPrima!$C$2:$C$12)</f>
        <v>9</v>
      </c>
      <c r="O3227" s="3">
        <f t="shared" si="250"/>
        <v>1116</v>
      </c>
      <c r="P3227" s="4">
        <f t="shared" si="251"/>
        <v>0</v>
      </c>
      <c r="Q3227" s="3">
        <f t="shared" si="252"/>
        <v>1116</v>
      </c>
      <c r="R3227" t="str">
        <f t="shared" si="253"/>
        <v>No prazo</v>
      </c>
      <c r="S3227" s="5">
        <f t="shared" si="254"/>
        <v>0</v>
      </c>
    </row>
    <row r="3228" spans="1:19" x14ac:dyDescent="0.25">
      <c r="A3228">
        <v>3227</v>
      </c>
      <c r="B3228" s="1">
        <v>43901</v>
      </c>
      <c r="C3228" s="1">
        <v>43901</v>
      </c>
      <c r="D3228" s="1">
        <v>43918</v>
      </c>
      <c r="E3228" s="1">
        <v>43922</v>
      </c>
      <c r="F3228">
        <v>3</v>
      </c>
      <c r="G3228">
        <v>8</v>
      </c>
      <c r="H3228">
        <v>53</v>
      </c>
      <c r="I3228" s="6">
        <v>0</v>
      </c>
      <c r="J3228">
        <v>2</v>
      </c>
      <c r="K3228" t="str">
        <f>_xlfn.XLOOKUP(fCompras!F3228,dComprador!$A$2:$A$7,dComprador!$B$2:$B$7)</f>
        <v>Diego</v>
      </c>
      <c r="L3228" t="str">
        <f>_xlfn.XLOOKUP(J3228,dFornecedor!$A$2:$A$6,dFornecedor!$B$2:$B$6)</f>
        <v>Minerva</v>
      </c>
      <c r="M3228" t="str">
        <f>_xlfn.XLOOKUP(G3228,dMateriaPrima!$A$2:$A$12,dMateriaPrima!$B$2:$B$12)</f>
        <v>Cimento</v>
      </c>
      <c r="N3228" s="2">
        <f>_xlfn.XLOOKUP(G3228,dMateriaPrima!$A$2:$A$12,dMateriaPrima!$C$2:$C$12)</f>
        <v>23</v>
      </c>
      <c r="O3228" s="3">
        <f t="shared" si="250"/>
        <v>1219</v>
      </c>
      <c r="P3228" s="4">
        <f t="shared" si="251"/>
        <v>0</v>
      </c>
      <c r="Q3228" s="3">
        <f t="shared" si="252"/>
        <v>1219</v>
      </c>
      <c r="R3228" t="str">
        <f t="shared" si="253"/>
        <v>Em atraso</v>
      </c>
      <c r="S3228" s="5">
        <f t="shared" si="254"/>
        <v>4</v>
      </c>
    </row>
    <row r="3229" spans="1:19" x14ac:dyDescent="0.25">
      <c r="A3229">
        <v>3228</v>
      </c>
      <c r="B3229" s="1">
        <v>43901</v>
      </c>
      <c r="C3229" s="1">
        <v>43908</v>
      </c>
      <c r="D3229" s="1">
        <v>43932</v>
      </c>
      <c r="E3229" s="1">
        <v>43935</v>
      </c>
      <c r="F3229">
        <v>1</v>
      </c>
      <c r="G3229">
        <v>5</v>
      </c>
      <c r="H3229">
        <v>194</v>
      </c>
      <c r="I3229" s="6">
        <v>0</v>
      </c>
      <c r="J3229">
        <v>1</v>
      </c>
      <c r="K3229" t="str">
        <f>_xlfn.XLOOKUP(fCompras!F3229,dComprador!$A$2:$A$7,dComprador!$B$2:$B$7)</f>
        <v>Alon</v>
      </c>
      <c r="L3229" t="str">
        <f>_xlfn.XLOOKUP(J3229,dFornecedor!$A$2:$A$6,dFornecedor!$B$2:$B$6)</f>
        <v>NorthShore</v>
      </c>
      <c r="M3229" t="str">
        <f>_xlfn.XLOOKUP(G3229,dMateriaPrima!$A$2:$A$12,dMateriaPrima!$B$2:$B$12)</f>
        <v>Areia</v>
      </c>
      <c r="N3229" s="2">
        <f>_xlfn.XLOOKUP(G3229,dMateriaPrima!$A$2:$A$12,dMateriaPrima!$C$2:$C$12)</f>
        <v>3.59</v>
      </c>
      <c r="O3229" s="3">
        <f t="shared" si="250"/>
        <v>696.45999999999992</v>
      </c>
      <c r="P3229" s="4">
        <f t="shared" si="251"/>
        <v>0</v>
      </c>
      <c r="Q3229" s="3">
        <f t="shared" si="252"/>
        <v>696.45999999999992</v>
      </c>
      <c r="R3229" t="str">
        <f t="shared" si="253"/>
        <v>Em atraso</v>
      </c>
      <c r="S3229" s="5">
        <f t="shared" si="254"/>
        <v>3</v>
      </c>
    </row>
    <row r="3230" spans="1:19" x14ac:dyDescent="0.25">
      <c r="A3230">
        <v>3229</v>
      </c>
      <c r="B3230" s="1">
        <v>43902</v>
      </c>
      <c r="C3230" s="1">
        <v>43910</v>
      </c>
      <c r="D3230" s="1">
        <v>43914</v>
      </c>
      <c r="E3230" s="1">
        <v>43916</v>
      </c>
      <c r="F3230">
        <v>4</v>
      </c>
      <c r="G3230">
        <v>2</v>
      </c>
      <c r="H3230">
        <v>123</v>
      </c>
      <c r="I3230" s="6">
        <v>0</v>
      </c>
      <c r="J3230">
        <v>2</v>
      </c>
      <c r="K3230" t="str">
        <f>_xlfn.XLOOKUP(fCompras!F3230,dComprador!$A$2:$A$7,dComprador!$B$2:$B$7)</f>
        <v>Lira</v>
      </c>
      <c r="L3230" t="str">
        <f>_xlfn.XLOOKUP(J3230,dFornecedor!$A$2:$A$6,dFornecedor!$B$2:$B$6)</f>
        <v>Minerva</v>
      </c>
      <c r="M3230" t="str">
        <f>_xlfn.XLOOKUP(G3230,dMateriaPrima!$A$2:$A$12,dMateriaPrima!$B$2:$B$12)</f>
        <v>Chapa Metal</v>
      </c>
      <c r="N3230" s="2">
        <f>_xlfn.XLOOKUP(G3230,dMateriaPrima!$A$2:$A$12,dMateriaPrima!$C$2:$C$12)</f>
        <v>299.89999999999998</v>
      </c>
      <c r="O3230" s="3">
        <f t="shared" si="250"/>
        <v>36887.699999999997</v>
      </c>
      <c r="P3230" s="4">
        <f t="shared" si="251"/>
        <v>0</v>
      </c>
      <c r="Q3230" s="3">
        <f t="shared" si="252"/>
        <v>36887.699999999997</v>
      </c>
      <c r="R3230" t="str">
        <f t="shared" si="253"/>
        <v>Em atraso</v>
      </c>
      <c r="S3230" s="5">
        <f t="shared" si="254"/>
        <v>2</v>
      </c>
    </row>
    <row r="3231" spans="1:19" x14ac:dyDescent="0.25">
      <c r="A3231">
        <v>3230</v>
      </c>
      <c r="B3231" s="1">
        <v>43902</v>
      </c>
      <c r="C3231" s="1">
        <v>43906</v>
      </c>
      <c r="D3231" s="1">
        <v>43922</v>
      </c>
      <c r="E3231" s="1">
        <v>43923</v>
      </c>
      <c r="F3231">
        <v>1</v>
      </c>
      <c r="G3231">
        <v>2</v>
      </c>
      <c r="H3231">
        <v>61</v>
      </c>
      <c r="I3231" s="6">
        <v>0</v>
      </c>
      <c r="J3231">
        <v>5</v>
      </c>
      <c r="K3231" t="str">
        <f>_xlfn.XLOOKUP(fCompras!F3231,dComprador!$A$2:$A$7,dComprador!$B$2:$B$7)</f>
        <v>Alon</v>
      </c>
      <c r="L3231" t="str">
        <f>_xlfn.XLOOKUP(J3231,dFornecedor!$A$2:$A$6,dFornecedor!$B$2:$B$6)</f>
        <v>Atlas</v>
      </c>
      <c r="M3231" t="str">
        <f>_xlfn.XLOOKUP(G3231,dMateriaPrima!$A$2:$A$12,dMateriaPrima!$B$2:$B$12)</f>
        <v>Chapa Metal</v>
      </c>
      <c r="N3231" s="2">
        <f>_xlfn.XLOOKUP(G3231,dMateriaPrima!$A$2:$A$12,dMateriaPrima!$C$2:$C$12)</f>
        <v>299.89999999999998</v>
      </c>
      <c r="O3231" s="3">
        <f t="shared" si="250"/>
        <v>18293.899999999998</v>
      </c>
      <c r="P3231" s="4">
        <f t="shared" si="251"/>
        <v>0</v>
      </c>
      <c r="Q3231" s="3">
        <f t="shared" si="252"/>
        <v>18293.899999999998</v>
      </c>
      <c r="R3231" t="str">
        <f t="shared" si="253"/>
        <v>Em atraso</v>
      </c>
      <c r="S3231" s="5">
        <f t="shared" si="254"/>
        <v>1</v>
      </c>
    </row>
    <row r="3232" spans="1:19" x14ac:dyDescent="0.25">
      <c r="A3232">
        <v>3231</v>
      </c>
      <c r="B3232" s="1">
        <v>43902</v>
      </c>
      <c r="C3232" s="1">
        <v>43912</v>
      </c>
      <c r="D3232" s="1">
        <v>43913</v>
      </c>
      <c r="E3232" s="1">
        <v>43917</v>
      </c>
      <c r="F3232">
        <v>2</v>
      </c>
      <c r="G3232">
        <v>11</v>
      </c>
      <c r="H3232">
        <v>86</v>
      </c>
      <c r="I3232" s="6">
        <v>0</v>
      </c>
      <c r="J3232">
        <v>3</v>
      </c>
      <c r="K3232" t="str">
        <f>_xlfn.XLOOKUP(fCompras!F3232,dComprador!$A$2:$A$7,dComprador!$B$2:$B$7)</f>
        <v>João</v>
      </c>
      <c r="L3232" t="str">
        <f>_xlfn.XLOOKUP(J3232,dFornecedor!$A$2:$A$6,dFornecedor!$B$2:$B$6)</f>
        <v>StepUp</v>
      </c>
      <c r="M3232" t="str">
        <f>_xlfn.XLOOKUP(G3232,dMateriaPrima!$A$2:$A$12,dMateriaPrima!$B$2:$B$12)</f>
        <v>Papel</v>
      </c>
      <c r="N3232" s="2">
        <f>_xlfn.XLOOKUP(G3232,dMateriaPrima!$A$2:$A$12,dMateriaPrima!$C$2:$C$12)</f>
        <v>9</v>
      </c>
      <c r="O3232" s="3">
        <f t="shared" si="250"/>
        <v>774</v>
      </c>
      <c r="P3232" s="4">
        <f t="shared" si="251"/>
        <v>0</v>
      </c>
      <c r="Q3232" s="3">
        <f t="shared" si="252"/>
        <v>774</v>
      </c>
      <c r="R3232" t="str">
        <f t="shared" si="253"/>
        <v>Em atraso</v>
      </c>
      <c r="S3232" s="5">
        <f t="shared" si="254"/>
        <v>4</v>
      </c>
    </row>
    <row r="3233" spans="1:19" x14ac:dyDescent="0.25">
      <c r="A3233">
        <v>3232</v>
      </c>
      <c r="B3233" s="1">
        <v>43902</v>
      </c>
      <c r="C3233" s="1">
        <v>43912</v>
      </c>
      <c r="D3233" s="1">
        <v>43919</v>
      </c>
      <c r="E3233" s="1">
        <v>43920</v>
      </c>
      <c r="F3233">
        <v>1</v>
      </c>
      <c r="G3233">
        <v>8</v>
      </c>
      <c r="H3233">
        <v>93</v>
      </c>
      <c r="I3233" s="6">
        <v>0</v>
      </c>
      <c r="J3233">
        <v>3</v>
      </c>
      <c r="K3233" t="str">
        <f>_xlfn.XLOOKUP(fCompras!F3233,dComprador!$A$2:$A$7,dComprador!$B$2:$B$7)</f>
        <v>Alon</v>
      </c>
      <c r="L3233" t="str">
        <f>_xlfn.XLOOKUP(J3233,dFornecedor!$A$2:$A$6,dFornecedor!$B$2:$B$6)</f>
        <v>StepUp</v>
      </c>
      <c r="M3233" t="str">
        <f>_xlfn.XLOOKUP(G3233,dMateriaPrima!$A$2:$A$12,dMateriaPrima!$B$2:$B$12)</f>
        <v>Cimento</v>
      </c>
      <c r="N3233" s="2">
        <f>_xlfn.XLOOKUP(G3233,dMateriaPrima!$A$2:$A$12,dMateriaPrima!$C$2:$C$12)</f>
        <v>23</v>
      </c>
      <c r="O3233" s="3">
        <f t="shared" si="250"/>
        <v>2139</v>
      </c>
      <c r="P3233" s="4">
        <f t="shared" si="251"/>
        <v>0</v>
      </c>
      <c r="Q3233" s="3">
        <f t="shared" si="252"/>
        <v>2139</v>
      </c>
      <c r="R3233" t="str">
        <f t="shared" si="253"/>
        <v>Em atraso</v>
      </c>
      <c r="S3233" s="5">
        <f t="shared" si="254"/>
        <v>1</v>
      </c>
    </row>
    <row r="3234" spans="1:19" x14ac:dyDescent="0.25">
      <c r="A3234">
        <v>3233</v>
      </c>
      <c r="B3234" s="1">
        <v>43902</v>
      </c>
      <c r="C3234" s="1">
        <v>43910</v>
      </c>
      <c r="D3234" s="1">
        <v>43920</v>
      </c>
      <c r="E3234" s="1">
        <v>43922</v>
      </c>
      <c r="F3234">
        <v>1</v>
      </c>
      <c r="G3234">
        <v>7</v>
      </c>
      <c r="H3234">
        <v>339</v>
      </c>
      <c r="I3234" s="6">
        <v>0</v>
      </c>
      <c r="J3234">
        <v>2</v>
      </c>
      <c r="K3234" t="str">
        <f>_xlfn.XLOOKUP(fCompras!F3234,dComprador!$A$2:$A$7,dComprador!$B$2:$B$7)</f>
        <v>Alon</v>
      </c>
      <c r="L3234" t="str">
        <f>_xlfn.XLOOKUP(J3234,dFornecedor!$A$2:$A$6,dFornecedor!$B$2:$B$6)</f>
        <v>Minerva</v>
      </c>
      <c r="M3234" t="str">
        <f>_xlfn.XLOOKUP(G3234,dMateriaPrima!$A$2:$A$12,dMateriaPrima!$B$2:$B$12)</f>
        <v>Poliéster</v>
      </c>
      <c r="N3234" s="2">
        <f>_xlfn.XLOOKUP(G3234,dMateriaPrima!$A$2:$A$12,dMateriaPrima!$C$2:$C$12)</f>
        <v>8</v>
      </c>
      <c r="O3234" s="3">
        <f t="shared" si="250"/>
        <v>2712</v>
      </c>
      <c r="P3234" s="4">
        <f t="shared" si="251"/>
        <v>0</v>
      </c>
      <c r="Q3234" s="3">
        <f t="shared" si="252"/>
        <v>2712</v>
      </c>
      <c r="R3234" t="str">
        <f t="shared" si="253"/>
        <v>Em atraso</v>
      </c>
      <c r="S3234" s="5">
        <f t="shared" si="254"/>
        <v>2</v>
      </c>
    </row>
    <row r="3235" spans="1:19" x14ac:dyDescent="0.25">
      <c r="A3235">
        <v>3234</v>
      </c>
      <c r="B3235" s="1">
        <v>43902</v>
      </c>
      <c r="C3235" s="1">
        <v>43904</v>
      </c>
      <c r="D3235" s="1">
        <v>43923</v>
      </c>
      <c r="E3235" s="1">
        <v>43923</v>
      </c>
      <c r="F3235">
        <v>1</v>
      </c>
      <c r="G3235">
        <v>5</v>
      </c>
      <c r="H3235">
        <v>57</v>
      </c>
      <c r="I3235" s="6">
        <v>0</v>
      </c>
      <c r="J3235">
        <v>2</v>
      </c>
      <c r="K3235" t="str">
        <f>_xlfn.XLOOKUP(fCompras!F3235,dComprador!$A$2:$A$7,dComprador!$B$2:$B$7)</f>
        <v>Alon</v>
      </c>
      <c r="L3235" t="str">
        <f>_xlfn.XLOOKUP(J3235,dFornecedor!$A$2:$A$6,dFornecedor!$B$2:$B$6)</f>
        <v>Minerva</v>
      </c>
      <c r="M3235" t="str">
        <f>_xlfn.XLOOKUP(G3235,dMateriaPrima!$A$2:$A$12,dMateriaPrima!$B$2:$B$12)</f>
        <v>Areia</v>
      </c>
      <c r="N3235" s="2">
        <f>_xlfn.XLOOKUP(G3235,dMateriaPrima!$A$2:$A$12,dMateriaPrima!$C$2:$C$12)</f>
        <v>3.59</v>
      </c>
      <c r="O3235" s="3">
        <f t="shared" si="250"/>
        <v>204.63</v>
      </c>
      <c r="P3235" s="4">
        <f t="shared" si="251"/>
        <v>0</v>
      </c>
      <c r="Q3235" s="3">
        <f t="shared" si="252"/>
        <v>204.63</v>
      </c>
      <c r="R3235" t="str">
        <f t="shared" si="253"/>
        <v>No prazo</v>
      </c>
      <c r="S3235" s="5">
        <f t="shared" si="254"/>
        <v>0</v>
      </c>
    </row>
    <row r="3236" spans="1:19" x14ac:dyDescent="0.25">
      <c r="A3236">
        <v>3235</v>
      </c>
      <c r="B3236" s="1">
        <v>43902</v>
      </c>
      <c r="C3236" s="1">
        <v>43910</v>
      </c>
      <c r="D3236" s="1">
        <v>43924</v>
      </c>
      <c r="E3236" s="1">
        <v>43926</v>
      </c>
      <c r="F3236">
        <v>1</v>
      </c>
      <c r="G3236">
        <v>7</v>
      </c>
      <c r="H3236">
        <v>426</v>
      </c>
      <c r="I3236" s="6">
        <v>0</v>
      </c>
      <c r="J3236">
        <v>2</v>
      </c>
      <c r="K3236" t="str">
        <f>_xlfn.XLOOKUP(fCompras!F3236,dComprador!$A$2:$A$7,dComprador!$B$2:$B$7)</f>
        <v>Alon</v>
      </c>
      <c r="L3236" t="str">
        <f>_xlfn.XLOOKUP(J3236,dFornecedor!$A$2:$A$6,dFornecedor!$B$2:$B$6)</f>
        <v>Minerva</v>
      </c>
      <c r="M3236" t="str">
        <f>_xlfn.XLOOKUP(G3236,dMateriaPrima!$A$2:$A$12,dMateriaPrima!$B$2:$B$12)</f>
        <v>Poliéster</v>
      </c>
      <c r="N3236" s="2">
        <f>_xlfn.XLOOKUP(G3236,dMateriaPrima!$A$2:$A$12,dMateriaPrima!$C$2:$C$12)</f>
        <v>8</v>
      </c>
      <c r="O3236" s="3">
        <f t="shared" si="250"/>
        <v>3408</v>
      </c>
      <c r="P3236" s="4">
        <f t="shared" si="251"/>
        <v>0</v>
      </c>
      <c r="Q3236" s="3">
        <f t="shared" si="252"/>
        <v>3408</v>
      </c>
      <c r="R3236" t="str">
        <f t="shared" si="253"/>
        <v>Em atraso</v>
      </c>
      <c r="S3236" s="5">
        <f t="shared" si="254"/>
        <v>2</v>
      </c>
    </row>
    <row r="3237" spans="1:19" x14ac:dyDescent="0.25">
      <c r="A3237">
        <v>3236</v>
      </c>
      <c r="B3237" s="1">
        <v>43903</v>
      </c>
      <c r="C3237" s="1">
        <v>43903</v>
      </c>
      <c r="D3237" s="1">
        <v>43910</v>
      </c>
      <c r="E3237" s="1">
        <v>43909</v>
      </c>
      <c r="F3237">
        <v>4</v>
      </c>
      <c r="G3237">
        <v>7</v>
      </c>
      <c r="H3237">
        <v>182</v>
      </c>
      <c r="I3237" s="6">
        <v>0</v>
      </c>
      <c r="J3237">
        <v>2</v>
      </c>
      <c r="K3237" t="str">
        <f>_xlfn.XLOOKUP(fCompras!F3237,dComprador!$A$2:$A$7,dComprador!$B$2:$B$7)</f>
        <v>Lira</v>
      </c>
      <c r="L3237" t="str">
        <f>_xlfn.XLOOKUP(J3237,dFornecedor!$A$2:$A$6,dFornecedor!$B$2:$B$6)</f>
        <v>Minerva</v>
      </c>
      <c r="M3237" t="str">
        <f>_xlfn.XLOOKUP(G3237,dMateriaPrima!$A$2:$A$12,dMateriaPrima!$B$2:$B$12)</f>
        <v>Poliéster</v>
      </c>
      <c r="N3237" s="2">
        <f>_xlfn.XLOOKUP(G3237,dMateriaPrima!$A$2:$A$12,dMateriaPrima!$C$2:$C$12)</f>
        <v>8</v>
      </c>
      <c r="O3237" s="3">
        <f t="shared" si="250"/>
        <v>1456</v>
      </c>
      <c r="P3237" s="4">
        <f t="shared" si="251"/>
        <v>0</v>
      </c>
      <c r="Q3237" s="3">
        <f t="shared" si="252"/>
        <v>1456</v>
      </c>
      <c r="R3237" t="str">
        <f t="shared" si="253"/>
        <v>No prazo</v>
      </c>
      <c r="S3237" s="5">
        <f t="shared" si="254"/>
        <v>0</v>
      </c>
    </row>
    <row r="3238" spans="1:19" x14ac:dyDescent="0.25">
      <c r="A3238">
        <v>3237</v>
      </c>
      <c r="B3238" s="1">
        <v>43903</v>
      </c>
      <c r="C3238" s="1">
        <v>43914</v>
      </c>
      <c r="D3238" s="1">
        <v>43924</v>
      </c>
      <c r="E3238" s="1">
        <v>43922</v>
      </c>
      <c r="F3238">
        <v>1</v>
      </c>
      <c r="G3238">
        <v>7</v>
      </c>
      <c r="H3238">
        <v>330</v>
      </c>
      <c r="I3238" s="6">
        <v>0</v>
      </c>
      <c r="J3238">
        <v>1</v>
      </c>
      <c r="K3238" t="str">
        <f>_xlfn.XLOOKUP(fCompras!F3238,dComprador!$A$2:$A$7,dComprador!$B$2:$B$7)</f>
        <v>Alon</v>
      </c>
      <c r="L3238" t="str">
        <f>_xlfn.XLOOKUP(J3238,dFornecedor!$A$2:$A$6,dFornecedor!$B$2:$B$6)</f>
        <v>NorthShore</v>
      </c>
      <c r="M3238" t="str">
        <f>_xlfn.XLOOKUP(G3238,dMateriaPrima!$A$2:$A$12,dMateriaPrima!$B$2:$B$12)</f>
        <v>Poliéster</v>
      </c>
      <c r="N3238" s="2">
        <f>_xlfn.XLOOKUP(G3238,dMateriaPrima!$A$2:$A$12,dMateriaPrima!$C$2:$C$12)</f>
        <v>8</v>
      </c>
      <c r="O3238" s="3">
        <f t="shared" si="250"/>
        <v>2640</v>
      </c>
      <c r="P3238" s="4">
        <f t="shared" si="251"/>
        <v>0</v>
      </c>
      <c r="Q3238" s="3">
        <f t="shared" si="252"/>
        <v>2640</v>
      </c>
      <c r="R3238" t="str">
        <f t="shared" si="253"/>
        <v>No prazo</v>
      </c>
      <c r="S3238" s="5">
        <f t="shared" si="254"/>
        <v>0</v>
      </c>
    </row>
    <row r="3239" spans="1:19" x14ac:dyDescent="0.25">
      <c r="A3239">
        <v>3238</v>
      </c>
      <c r="B3239" s="1">
        <v>43903</v>
      </c>
      <c r="C3239" s="1">
        <v>43908</v>
      </c>
      <c r="D3239" s="1">
        <v>43932</v>
      </c>
      <c r="E3239" s="1">
        <v>43935</v>
      </c>
      <c r="F3239">
        <v>1</v>
      </c>
      <c r="G3239">
        <v>10</v>
      </c>
      <c r="H3239">
        <v>258</v>
      </c>
      <c r="I3239" s="6">
        <v>0</v>
      </c>
      <c r="J3239">
        <v>2</v>
      </c>
      <c r="K3239" t="str">
        <f>_xlfn.XLOOKUP(fCompras!F3239,dComprador!$A$2:$A$7,dComprador!$B$2:$B$7)</f>
        <v>Alon</v>
      </c>
      <c r="L3239" t="str">
        <f>_xlfn.XLOOKUP(J3239,dFornecedor!$A$2:$A$6,dFornecedor!$B$2:$B$6)</f>
        <v>Minerva</v>
      </c>
      <c r="M3239" t="str">
        <f>_xlfn.XLOOKUP(G3239,dMateriaPrima!$A$2:$A$12,dMateriaPrima!$B$2:$B$12)</f>
        <v>Pedra Britada</v>
      </c>
      <c r="N3239" s="2">
        <f>_xlfn.XLOOKUP(G3239,dMateriaPrima!$A$2:$A$12,dMateriaPrima!$C$2:$C$12)</f>
        <v>56</v>
      </c>
      <c r="O3239" s="3">
        <f t="shared" si="250"/>
        <v>14448</v>
      </c>
      <c r="P3239" s="4">
        <f t="shared" si="251"/>
        <v>0</v>
      </c>
      <c r="Q3239" s="3">
        <f t="shared" si="252"/>
        <v>14448</v>
      </c>
      <c r="R3239" t="str">
        <f t="shared" si="253"/>
        <v>Em atraso</v>
      </c>
      <c r="S3239" s="5">
        <f t="shared" si="254"/>
        <v>3</v>
      </c>
    </row>
    <row r="3240" spans="1:19" x14ac:dyDescent="0.25">
      <c r="A3240">
        <v>3239</v>
      </c>
      <c r="B3240" s="1">
        <v>43903</v>
      </c>
      <c r="C3240" s="1">
        <v>43911</v>
      </c>
      <c r="D3240" s="1">
        <v>43930</v>
      </c>
      <c r="E3240" s="1">
        <v>43932</v>
      </c>
      <c r="F3240">
        <v>1</v>
      </c>
      <c r="G3240">
        <v>9</v>
      </c>
      <c r="H3240">
        <v>111</v>
      </c>
      <c r="I3240" s="6">
        <v>0</v>
      </c>
      <c r="J3240">
        <v>2</v>
      </c>
      <c r="K3240" t="str">
        <f>_xlfn.XLOOKUP(fCompras!F3240,dComprador!$A$2:$A$7,dComprador!$B$2:$B$7)</f>
        <v>Alon</v>
      </c>
      <c r="L3240" t="str">
        <f>_xlfn.XLOOKUP(J3240,dFornecedor!$A$2:$A$6,dFornecedor!$B$2:$B$6)</f>
        <v>Minerva</v>
      </c>
      <c r="M3240" t="str">
        <f>_xlfn.XLOOKUP(G3240,dMateriaPrima!$A$2:$A$12,dMateriaPrima!$B$2:$B$12)</f>
        <v>Couro</v>
      </c>
      <c r="N3240" s="2">
        <f>_xlfn.XLOOKUP(G3240,dMateriaPrima!$A$2:$A$12,dMateriaPrima!$C$2:$C$12)</f>
        <v>4.4000000000000004</v>
      </c>
      <c r="O3240" s="3">
        <f t="shared" si="250"/>
        <v>488.40000000000003</v>
      </c>
      <c r="P3240" s="4">
        <f t="shared" si="251"/>
        <v>0</v>
      </c>
      <c r="Q3240" s="3">
        <f t="shared" si="252"/>
        <v>488.40000000000003</v>
      </c>
      <c r="R3240" t="str">
        <f t="shared" si="253"/>
        <v>Em atraso</v>
      </c>
      <c r="S3240" s="5">
        <f t="shared" si="254"/>
        <v>2</v>
      </c>
    </row>
    <row r="3241" spans="1:19" x14ac:dyDescent="0.25">
      <c r="A3241">
        <v>3240</v>
      </c>
      <c r="B3241" s="1">
        <v>43903</v>
      </c>
      <c r="C3241" s="1">
        <v>43903</v>
      </c>
      <c r="D3241" s="1">
        <v>43934</v>
      </c>
      <c r="E3241" s="1">
        <v>43936</v>
      </c>
      <c r="F3241">
        <v>1</v>
      </c>
      <c r="G3241">
        <v>6</v>
      </c>
      <c r="H3241">
        <v>5</v>
      </c>
      <c r="I3241" s="6">
        <v>0</v>
      </c>
      <c r="J3241">
        <v>5</v>
      </c>
      <c r="K3241" t="str">
        <f>_xlfn.XLOOKUP(fCompras!F3241,dComprador!$A$2:$A$7,dComprador!$B$2:$B$7)</f>
        <v>Alon</v>
      </c>
      <c r="L3241" t="str">
        <f>_xlfn.XLOOKUP(J3241,dFornecedor!$A$2:$A$6,dFornecedor!$B$2:$B$6)</f>
        <v>Atlas</v>
      </c>
      <c r="M3241" t="str">
        <f>_xlfn.XLOOKUP(G3241,dMateriaPrima!$A$2:$A$12,dMateriaPrima!$B$2:$B$12)</f>
        <v>Fio Algodão</v>
      </c>
      <c r="N3241" s="2">
        <f>_xlfn.XLOOKUP(G3241,dMateriaPrima!$A$2:$A$12,dMateriaPrima!$C$2:$C$12)</f>
        <v>55.9</v>
      </c>
      <c r="O3241" s="3">
        <f t="shared" si="250"/>
        <v>279.5</v>
      </c>
      <c r="P3241" s="4">
        <f t="shared" si="251"/>
        <v>0</v>
      </c>
      <c r="Q3241" s="3">
        <f t="shared" si="252"/>
        <v>279.5</v>
      </c>
      <c r="R3241" t="str">
        <f t="shared" si="253"/>
        <v>Em atraso</v>
      </c>
      <c r="S3241" s="5">
        <f t="shared" si="254"/>
        <v>2</v>
      </c>
    </row>
    <row r="3242" spans="1:19" x14ac:dyDescent="0.25">
      <c r="A3242">
        <v>3241</v>
      </c>
      <c r="B3242" s="1">
        <v>43903</v>
      </c>
      <c r="C3242" s="1">
        <v>43903</v>
      </c>
      <c r="D3242" s="1">
        <v>43923</v>
      </c>
      <c r="E3242" s="1">
        <v>43925</v>
      </c>
      <c r="F3242">
        <v>1</v>
      </c>
      <c r="G3242">
        <v>7</v>
      </c>
      <c r="H3242">
        <v>4</v>
      </c>
      <c r="I3242" s="6">
        <v>0</v>
      </c>
      <c r="J3242">
        <v>2</v>
      </c>
      <c r="K3242" t="str">
        <f>_xlfn.XLOOKUP(fCompras!F3242,dComprador!$A$2:$A$7,dComprador!$B$2:$B$7)</f>
        <v>Alon</v>
      </c>
      <c r="L3242" t="str">
        <f>_xlfn.XLOOKUP(J3242,dFornecedor!$A$2:$A$6,dFornecedor!$B$2:$B$6)</f>
        <v>Minerva</v>
      </c>
      <c r="M3242" t="str">
        <f>_xlfn.XLOOKUP(G3242,dMateriaPrima!$A$2:$A$12,dMateriaPrima!$B$2:$B$12)</f>
        <v>Poliéster</v>
      </c>
      <c r="N3242" s="2">
        <f>_xlfn.XLOOKUP(G3242,dMateriaPrima!$A$2:$A$12,dMateriaPrima!$C$2:$C$12)</f>
        <v>8</v>
      </c>
      <c r="O3242" s="3">
        <f t="shared" si="250"/>
        <v>32</v>
      </c>
      <c r="P3242" s="4">
        <f t="shared" si="251"/>
        <v>0</v>
      </c>
      <c r="Q3242" s="3">
        <f t="shared" si="252"/>
        <v>32</v>
      </c>
      <c r="R3242" t="str">
        <f t="shared" si="253"/>
        <v>Em atraso</v>
      </c>
      <c r="S3242" s="5">
        <f t="shared" si="254"/>
        <v>2</v>
      </c>
    </row>
    <row r="3243" spans="1:19" x14ac:dyDescent="0.25">
      <c r="A3243">
        <v>3242</v>
      </c>
      <c r="B3243" s="1">
        <v>43903</v>
      </c>
      <c r="C3243" s="1">
        <v>43904</v>
      </c>
      <c r="D3243" s="1">
        <v>43926</v>
      </c>
      <c r="E3243" s="1">
        <v>43926</v>
      </c>
      <c r="F3243">
        <v>1</v>
      </c>
      <c r="G3243">
        <v>7</v>
      </c>
      <c r="H3243">
        <v>274</v>
      </c>
      <c r="I3243" s="6">
        <v>0</v>
      </c>
      <c r="J3243">
        <v>3</v>
      </c>
      <c r="K3243" t="str">
        <f>_xlfn.XLOOKUP(fCompras!F3243,dComprador!$A$2:$A$7,dComprador!$B$2:$B$7)</f>
        <v>Alon</v>
      </c>
      <c r="L3243" t="str">
        <f>_xlfn.XLOOKUP(J3243,dFornecedor!$A$2:$A$6,dFornecedor!$B$2:$B$6)</f>
        <v>StepUp</v>
      </c>
      <c r="M3243" t="str">
        <f>_xlfn.XLOOKUP(G3243,dMateriaPrima!$A$2:$A$12,dMateriaPrima!$B$2:$B$12)</f>
        <v>Poliéster</v>
      </c>
      <c r="N3243" s="2">
        <f>_xlfn.XLOOKUP(G3243,dMateriaPrima!$A$2:$A$12,dMateriaPrima!$C$2:$C$12)</f>
        <v>8</v>
      </c>
      <c r="O3243" s="3">
        <f t="shared" si="250"/>
        <v>2192</v>
      </c>
      <c r="P3243" s="4">
        <f t="shared" si="251"/>
        <v>0</v>
      </c>
      <c r="Q3243" s="3">
        <f t="shared" si="252"/>
        <v>2192</v>
      </c>
      <c r="R3243" t="str">
        <f t="shared" si="253"/>
        <v>No prazo</v>
      </c>
      <c r="S3243" s="5">
        <f t="shared" si="254"/>
        <v>0</v>
      </c>
    </row>
    <row r="3244" spans="1:19" x14ac:dyDescent="0.25">
      <c r="A3244">
        <v>3243</v>
      </c>
      <c r="B3244" s="1">
        <v>43904</v>
      </c>
      <c r="C3244" s="1">
        <v>43912</v>
      </c>
      <c r="D3244" s="1">
        <v>43914</v>
      </c>
      <c r="E3244" s="1">
        <v>43919</v>
      </c>
      <c r="F3244">
        <v>4</v>
      </c>
      <c r="G3244">
        <v>5</v>
      </c>
      <c r="H3244">
        <v>140</v>
      </c>
      <c r="I3244" s="6">
        <v>0</v>
      </c>
      <c r="J3244">
        <v>2</v>
      </c>
      <c r="K3244" t="str">
        <f>_xlfn.XLOOKUP(fCompras!F3244,dComprador!$A$2:$A$7,dComprador!$B$2:$B$7)</f>
        <v>Lira</v>
      </c>
      <c r="L3244" t="str">
        <f>_xlfn.XLOOKUP(J3244,dFornecedor!$A$2:$A$6,dFornecedor!$B$2:$B$6)</f>
        <v>Minerva</v>
      </c>
      <c r="M3244" t="str">
        <f>_xlfn.XLOOKUP(G3244,dMateriaPrima!$A$2:$A$12,dMateriaPrima!$B$2:$B$12)</f>
        <v>Areia</v>
      </c>
      <c r="N3244" s="2">
        <f>_xlfn.XLOOKUP(G3244,dMateriaPrima!$A$2:$A$12,dMateriaPrima!$C$2:$C$12)</f>
        <v>3.59</v>
      </c>
      <c r="O3244" s="3">
        <f t="shared" si="250"/>
        <v>502.59999999999997</v>
      </c>
      <c r="P3244" s="4">
        <f t="shared" si="251"/>
        <v>0</v>
      </c>
      <c r="Q3244" s="3">
        <f t="shared" si="252"/>
        <v>502.59999999999997</v>
      </c>
      <c r="R3244" t="str">
        <f t="shared" si="253"/>
        <v>Em atraso</v>
      </c>
      <c r="S3244" s="5">
        <f t="shared" si="254"/>
        <v>5</v>
      </c>
    </row>
    <row r="3245" spans="1:19" x14ac:dyDescent="0.25">
      <c r="A3245">
        <v>3244</v>
      </c>
      <c r="B3245" s="1">
        <v>43904</v>
      </c>
      <c r="C3245" s="1">
        <v>43906</v>
      </c>
      <c r="D3245" s="1">
        <v>43912</v>
      </c>
      <c r="E3245" s="1">
        <v>43913</v>
      </c>
      <c r="F3245">
        <v>4</v>
      </c>
      <c r="G3245">
        <v>1</v>
      </c>
      <c r="H3245">
        <v>181</v>
      </c>
      <c r="I3245" s="6">
        <v>0</v>
      </c>
      <c r="J3245">
        <v>1</v>
      </c>
      <c r="K3245" t="str">
        <f>_xlfn.XLOOKUP(fCompras!F3245,dComprador!$A$2:$A$7,dComprador!$B$2:$B$7)</f>
        <v>Lira</v>
      </c>
      <c r="L3245" t="str">
        <f>_xlfn.XLOOKUP(J3245,dFornecedor!$A$2:$A$6,dFornecedor!$B$2:$B$6)</f>
        <v>NorthShore</v>
      </c>
      <c r="M3245" t="str">
        <f>_xlfn.XLOOKUP(G3245,dMateriaPrima!$A$2:$A$12,dMateriaPrima!$B$2:$B$12)</f>
        <v>Tecido</v>
      </c>
      <c r="N3245" s="2">
        <f>_xlfn.XLOOKUP(G3245,dMateriaPrima!$A$2:$A$12,dMateriaPrima!$C$2:$C$12)</f>
        <v>18</v>
      </c>
      <c r="O3245" s="3">
        <f t="shared" si="250"/>
        <v>3258</v>
      </c>
      <c r="P3245" s="4">
        <f t="shared" si="251"/>
        <v>0</v>
      </c>
      <c r="Q3245" s="3">
        <f t="shared" si="252"/>
        <v>3258</v>
      </c>
      <c r="R3245" t="str">
        <f t="shared" si="253"/>
        <v>Em atraso</v>
      </c>
      <c r="S3245" s="5">
        <f t="shared" si="254"/>
        <v>1</v>
      </c>
    </row>
    <row r="3246" spans="1:19" x14ac:dyDescent="0.25">
      <c r="A3246">
        <v>3245</v>
      </c>
      <c r="B3246" s="1">
        <v>43904</v>
      </c>
      <c r="C3246" s="1">
        <v>43905</v>
      </c>
      <c r="D3246" s="1">
        <v>43911</v>
      </c>
      <c r="E3246" s="1">
        <v>43912</v>
      </c>
      <c r="F3246">
        <v>4</v>
      </c>
      <c r="G3246">
        <v>10</v>
      </c>
      <c r="H3246">
        <v>58</v>
      </c>
      <c r="I3246" s="6">
        <v>0.21</v>
      </c>
      <c r="J3246">
        <v>3</v>
      </c>
      <c r="K3246" t="str">
        <f>_xlfn.XLOOKUP(fCompras!F3246,dComprador!$A$2:$A$7,dComprador!$B$2:$B$7)</f>
        <v>Lira</v>
      </c>
      <c r="L3246" t="str">
        <f>_xlfn.XLOOKUP(J3246,dFornecedor!$A$2:$A$6,dFornecedor!$B$2:$B$6)</f>
        <v>StepUp</v>
      </c>
      <c r="M3246" t="str">
        <f>_xlfn.XLOOKUP(G3246,dMateriaPrima!$A$2:$A$12,dMateriaPrima!$B$2:$B$12)</f>
        <v>Pedra Britada</v>
      </c>
      <c r="N3246" s="2">
        <f>_xlfn.XLOOKUP(G3246,dMateriaPrima!$A$2:$A$12,dMateriaPrima!$C$2:$C$12)</f>
        <v>56</v>
      </c>
      <c r="O3246" s="3">
        <f t="shared" si="250"/>
        <v>3248</v>
      </c>
      <c r="P3246" s="4">
        <f t="shared" si="251"/>
        <v>682.07999999999993</v>
      </c>
      <c r="Q3246" s="3">
        <f t="shared" si="252"/>
        <v>2565.92</v>
      </c>
      <c r="R3246" t="str">
        <f t="shared" si="253"/>
        <v>Em atraso</v>
      </c>
      <c r="S3246" s="5">
        <f t="shared" si="254"/>
        <v>1</v>
      </c>
    </row>
    <row r="3247" spans="1:19" x14ac:dyDescent="0.25">
      <c r="A3247">
        <v>3246</v>
      </c>
      <c r="B3247" s="1">
        <v>43904</v>
      </c>
      <c r="C3247" s="1">
        <v>43908</v>
      </c>
      <c r="D3247" s="1">
        <v>43919</v>
      </c>
      <c r="E3247" s="1">
        <v>43921</v>
      </c>
      <c r="F3247">
        <v>1</v>
      </c>
      <c r="G3247">
        <v>6</v>
      </c>
      <c r="H3247">
        <v>13</v>
      </c>
      <c r="I3247" s="6">
        <v>0</v>
      </c>
      <c r="J3247">
        <v>1</v>
      </c>
      <c r="K3247" t="str">
        <f>_xlfn.XLOOKUP(fCompras!F3247,dComprador!$A$2:$A$7,dComprador!$B$2:$B$7)</f>
        <v>Alon</v>
      </c>
      <c r="L3247" t="str">
        <f>_xlfn.XLOOKUP(J3247,dFornecedor!$A$2:$A$6,dFornecedor!$B$2:$B$6)</f>
        <v>NorthShore</v>
      </c>
      <c r="M3247" t="str">
        <f>_xlfn.XLOOKUP(G3247,dMateriaPrima!$A$2:$A$12,dMateriaPrima!$B$2:$B$12)</f>
        <v>Fio Algodão</v>
      </c>
      <c r="N3247" s="2">
        <f>_xlfn.XLOOKUP(G3247,dMateriaPrima!$A$2:$A$12,dMateriaPrima!$C$2:$C$12)</f>
        <v>55.9</v>
      </c>
      <c r="O3247" s="3">
        <f t="shared" si="250"/>
        <v>726.69999999999993</v>
      </c>
      <c r="P3247" s="4">
        <f t="shared" si="251"/>
        <v>0</v>
      </c>
      <c r="Q3247" s="3">
        <f t="shared" si="252"/>
        <v>726.69999999999993</v>
      </c>
      <c r="R3247" t="str">
        <f t="shared" si="253"/>
        <v>Em atraso</v>
      </c>
      <c r="S3247" s="5">
        <f t="shared" si="254"/>
        <v>2</v>
      </c>
    </row>
    <row r="3248" spans="1:19" x14ac:dyDescent="0.25">
      <c r="A3248">
        <v>3247</v>
      </c>
      <c r="B3248" s="1">
        <v>43904</v>
      </c>
      <c r="C3248" s="1">
        <v>43905</v>
      </c>
      <c r="D3248" s="1">
        <v>43921</v>
      </c>
      <c r="E3248" s="1">
        <v>43924</v>
      </c>
      <c r="F3248">
        <v>1</v>
      </c>
      <c r="G3248">
        <v>11</v>
      </c>
      <c r="H3248">
        <v>77</v>
      </c>
      <c r="I3248" s="6">
        <v>0</v>
      </c>
      <c r="J3248">
        <v>3</v>
      </c>
      <c r="K3248" t="str">
        <f>_xlfn.XLOOKUP(fCompras!F3248,dComprador!$A$2:$A$7,dComprador!$B$2:$B$7)</f>
        <v>Alon</v>
      </c>
      <c r="L3248" t="str">
        <f>_xlfn.XLOOKUP(J3248,dFornecedor!$A$2:$A$6,dFornecedor!$B$2:$B$6)</f>
        <v>StepUp</v>
      </c>
      <c r="M3248" t="str">
        <f>_xlfn.XLOOKUP(G3248,dMateriaPrima!$A$2:$A$12,dMateriaPrima!$B$2:$B$12)</f>
        <v>Papel</v>
      </c>
      <c r="N3248" s="2">
        <f>_xlfn.XLOOKUP(G3248,dMateriaPrima!$A$2:$A$12,dMateriaPrima!$C$2:$C$12)</f>
        <v>9</v>
      </c>
      <c r="O3248" s="3">
        <f t="shared" si="250"/>
        <v>693</v>
      </c>
      <c r="P3248" s="4">
        <f t="shared" si="251"/>
        <v>0</v>
      </c>
      <c r="Q3248" s="3">
        <f t="shared" si="252"/>
        <v>693</v>
      </c>
      <c r="R3248" t="str">
        <f t="shared" si="253"/>
        <v>Em atraso</v>
      </c>
      <c r="S3248" s="5">
        <f t="shared" si="254"/>
        <v>3</v>
      </c>
    </row>
    <row r="3249" spans="1:19" x14ac:dyDescent="0.25">
      <c r="A3249">
        <v>3248</v>
      </c>
      <c r="B3249" s="1">
        <v>43904</v>
      </c>
      <c r="C3249" s="1">
        <v>43909</v>
      </c>
      <c r="D3249" s="1">
        <v>43916</v>
      </c>
      <c r="E3249" s="1">
        <v>43919</v>
      </c>
      <c r="F3249">
        <v>2</v>
      </c>
      <c r="G3249">
        <v>8</v>
      </c>
      <c r="H3249">
        <v>271</v>
      </c>
      <c r="I3249" s="6">
        <v>0</v>
      </c>
      <c r="J3249">
        <v>1</v>
      </c>
      <c r="K3249" t="str">
        <f>_xlfn.XLOOKUP(fCompras!F3249,dComprador!$A$2:$A$7,dComprador!$B$2:$B$7)</f>
        <v>João</v>
      </c>
      <c r="L3249" t="str">
        <f>_xlfn.XLOOKUP(J3249,dFornecedor!$A$2:$A$6,dFornecedor!$B$2:$B$6)</f>
        <v>NorthShore</v>
      </c>
      <c r="M3249" t="str">
        <f>_xlfn.XLOOKUP(G3249,dMateriaPrima!$A$2:$A$12,dMateriaPrima!$B$2:$B$12)</f>
        <v>Cimento</v>
      </c>
      <c r="N3249" s="2">
        <f>_xlfn.XLOOKUP(G3249,dMateriaPrima!$A$2:$A$12,dMateriaPrima!$C$2:$C$12)</f>
        <v>23</v>
      </c>
      <c r="O3249" s="3">
        <f t="shared" si="250"/>
        <v>6233</v>
      </c>
      <c r="P3249" s="4">
        <f t="shared" si="251"/>
        <v>0</v>
      </c>
      <c r="Q3249" s="3">
        <f t="shared" si="252"/>
        <v>6233</v>
      </c>
      <c r="R3249" t="str">
        <f t="shared" si="253"/>
        <v>Em atraso</v>
      </c>
      <c r="S3249" s="5">
        <f t="shared" si="254"/>
        <v>3</v>
      </c>
    </row>
    <row r="3250" spans="1:19" x14ac:dyDescent="0.25">
      <c r="A3250">
        <v>3249</v>
      </c>
      <c r="B3250" s="1">
        <v>43904</v>
      </c>
      <c r="C3250" s="1">
        <v>43912</v>
      </c>
      <c r="D3250" s="1">
        <v>43937</v>
      </c>
      <c r="E3250" s="1">
        <v>43937</v>
      </c>
      <c r="F3250">
        <v>1</v>
      </c>
      <c r="G3250">
        <v>5</v>
      </c>
      <c r="H3250">
        <v>25</v>
      </c>
      <c r="I3250" s="6">
        <v>0</v>
      </c>
      <c r="J3250">
        <v>2</v>
      </c>
      <c r="K3250" t="str">
        <f>_xlfn.XLOOKUP(fCompras!F3250,dComprador!$A$2:$A$7,dComprador!$B$2:$B$7)</f>
        <v>Alon</v>
      </c>
      <c r="L3250" t="str">
        <f>_xlfn.XLOOKUP(J3250,dFornecedor!$A$2:$A$6,dFornecedor!$B$2:$B$6)</f>
        <v>Minerva</v>
      </c>
      <c r="M3250" t="str">
        <f>_xlfn.XLOOKUP(G3250,dMateriaPrima!$A$2:$A$12,dMateriaPrima!$B$2:$B$12)</f>
        <v>Areia</v>
      </c>
      <c r="N3250" s="2">
        <f>_xlfn.XLOOKUP(G3250,dMateriaPrima!$A$2:$A$12,dMateriaPrima!$C$2:$C$12)</f>
        <v>3.59</v>
      </c>
      <c r="O3250" s="3">
        <f t="shared" si="250"/>
        <v>89.75</v>
      </c>
      <c r="P3250" s="4">
        <f t="shared" si="251"/>
        <v>0</v>
      </c>
      <c r="Q3250" s="3">
        <f t="shared" si="252"/>
        <v>89.75</v>
      </c>
      <c r="R3250" t="str">
        <f t="shared" si="253"/>
        <v>No prazo</v>
      </c>
      <c r="S3250" s="5">
        <f t="shared" si="254"/>
        <v>0</v>
      </c>
    </row>
    <row r="3251" spans="1:19" x14ac:dyDescent="0.25">
      <c r="A3251">
        <v>3250</v>
      </c>
      <c r="B3251" s="1">
        <v>43904</v>
      </c>
      <c r="C3251" s="1">
        <v>43907</v>
      </c>
      <c r="D3251" s="1">
        <v>43928</v>
      </c>
      <c r="E3251" s="1">
        <v>43929</v>
      </c>
      <c r="F3251">
        <v>1</v>
      </c>
      <c r="G3251">
        <v>7</v>
      </c>
      <c r="H3251">
        <v>1</v>
      </c>
      <c r="I3251" s="6">
        <v>0</v>
      </c>
      <c r="J3251">
        <v>1</v>
      </c>
      <c r="K3251" t="str">
        <f>_xlfn.XLOOKUP(fCompras!F3251,dComprador!$A$2:$A$7,dComprador!$B$2:$B$7)</f>
        <v>Alon</v>
      </c>
      <c r="L3251" t="str">
        <f>_xlfn.XLOOKUP(J3251,dFornecedor!$A$2:$A$6,dFornecedor!$B$2:$B$6)</f>
        <v>NorthShore</v>
      </c>
      <c r="M3251" t="str">
        <f>_xlfn.XLOOKUP(G3251,dMateriaPrima!$A$2:$A$12,dMateriaPrima!$B$2:$B$12)</f>
        <v>Poliéster</v>
      </c>
      <c r="N3251" s="2">
        <f>_xlfn.XLOOKUP(G3251,dMateriaPrima!$A$2:$A$12,dMateriaPrima!$C$2:$C$12)</f>
        <v>8</v>
      </c>
      <c r="O3251" s="3">
        <f t="shared" si="250"/>
        <v>8</v>
      </c>
      <c r="P3251" s="4">
        <f t="shared" si="251"/>
        <v>0</v>
      </c>
      <c r="Q3251" s="3">
        <f t="shared" si="252"/>
        <v>8</v>
      </c>
      <c r="R3251" t="str">
        <f t="shared" si="253"/>
        <v>Em atraso</v>
      </c>
      <c r="S3251" s="5">
        <f t="shared" si="254"/>
        <v>1</v>
      </c>
    </row>
    <row r="3252" spans="1:19" x14ac:dyDescent="0.25">
      <c r="A3252">
        <v>3251</v>
      </c>
      <c r="B3252" s="1">
        <v>43905</v>
      </c>
      <c r="C3252" s="1">
        <v>43912</v>
      </c>
      <c r="D3252" s="1">
        <v>43916</v>
      </c>
      <c r="E3252" s="1">
        <v>43913</v>
      </c>
      <c r="F3252">
        <v>4</v>
      </c>
      <c r="G3252">
        <v>11</v>
      </c>
      <c r="H3252">
        <v>291</v>
      </c>
      <c r="I3252" s="6">
        <v>0</v>
      </c>
      <c r="J3252">
        <v>2</v>
      </c>
      <c r="K3252" t="str">
        <f>_xlfn.XLOOKUP(fCompras!F3252,dComprador!$A$2:$A$7,dComprador!$B$2:$B$7)</f>
        <v>Lira</v>
      </c>
      <c r="L3252" t="str">
        <f>_xlfn.XLOOKUP(J3252,dFornecedor!$A$2:$A$6,dFornecedor!$B$2:$B$6)</f>
        <v>Minerva</v>
      </c>
      <c r="M3252" t="str">
        <f>_xlfn.XLOOKUP(G3252,dMateriaPrima!$A$2:$A$12,dMateriaPrima!$B$2:$B$12)</f>
        <v>Papel</v>
      </c>
      <c r="N3252" s="2">
        <f>_xlfn.XLOOKUP(G3252,dMateriaPrima!$A$2:$A$12,dMateriaPrima!$C$2:$C$12)</f>
        <v>9</v>
      </c>
      <c r="O3252" s="3">
        <f t="shared" si="250"/>
        <v>2619</v>
      </c>
      <c r="P3252" s="4">
        <f t="shared" si="251"/>
        <v>0</v>
      </c>
      <c r="Q3252" s="3">
        <f t="shared" si="252"/>
        <v>2619</v>
      </c>
      <c r="R3252" t="str">
        <f t="shared" si="253"/>
        <v>No prazo</v>
      </c>
      <c r="S3252" s="5">
        <f t="shared" si="254"/>
        <v>0</v>
      </c>
    </row>
    <row r="3253" spans="1:19" x14ac:dyDescent="0.25">
      <c r="A3253">
        <v>3252</v>
      </c>
      <c r="B3253" s="1">
        <v>43905</v>
      </c>
      <c r="C3253" s="1">
        <v>43914</v>
      </c>
      <c r="D3253" s="1">
        <v>43917</v>
      </c>
      <c r="E3253" s="1">
        <v>43916</v>
      </c>
      <c r="F3253">
        <v>4</v>
      </c>
      <c r="G3253">
        <v>1</v>
      </c>
      <c r="H3253">
        <v>346</v>
      </c>
      <c r="I3253" s="6">
        <v>0</v>
      </c>
      <c r="J3253">
        <v>1</v>
      </c>
      <c r="K3253" t="str">
        <f>_xlfn.XLOOKUP(fCompras!F3253,dComprador!$A$2:$A$7,dComprador!$B$2:$B$7)</f>
        <v>Lira</v>
      </c>
      <c r="L3253" t="str">
        <f>_xlfn.XLOOKUP(J3253,dFornecedor!$A$2:$A$6,dFornecedor!$B$2:$B$6)</f>
        <v>NorthShore</v>
      </c>
      <c r="M3253" t="str">
        <f>_xlfn.XLOOKUP(G3253,dMateriaPrima!$A$2:$A$12,dMateriaPrima!$B$2:$B$12)</f>
        <v>Tecido</v>
      </c>
      <c r="N3253" s="2">
        <f>_xlfn.XLOOKUP(G3253,dMateriaPrima!$A$2:$A$12,dMateriaPrima!$C$2:$C$12)</f>
        <v>18</v>
      </c>
      <c r="O3253" s="3">
        <f t="shared" si="250"/>
        <v>6228</v>
      </c>
      <c r="P3253" s="4">
        <f t="shared" si="251"/>
        <v>0</v>
      </c>
      <c r="Q3253" s="3">
        <f t="shared" si="252"/>
        <v>6228</v>
      </c>
      <c r="R3253" t="str">
        <f t="shared" si="253"/>
        <v>No prazo</v>
      </c>
      <c r="S3253" s="5">
        <f t="shared" si="254"/>
        <v>0</v>
      </c>
    </row>
    <row r="3254" spans="1:19" x14ac:dyDescent="0.25">
      <c r="A3254">
        <v>3253</v>
      </c>
      <c r="B3254" s="1">
        <v>43905</v>
      </c>
      <c r="C3254" s="1">
        <v>43909</v>
      </c>
      <c r="D3254" s="1">
        <v>43912</v>
      </c>
      <c r="E3254" s="1">
        <v>43914</v>
      </c>
      <c r="F3254">
        <v>4</v>
      </c>
      <c r="G3254">
        <v>6</v>
      </c>
      <c r="H3254">
        <v>534</v>
      </c>
      <c r="I3254" s="6">
        <v>0</v>
      </c>
      <c r="J3254">
        <v>1</v>
      </c>
      <c r="K3254" t="str">
        <f>_xlfn.XLOOKUP(fCompras!F3254,dComprador!$A$2:$A$7,dComprador!$B$2:$B$7)</f>
        <v>Lira</v>
      </c>
      <c r="L3254" t="str">
        <f>_xlfn.XLOOKUP(J3254,dFornecedor!$A$2:$A$6,dFornecedor!$B$2:$B$6)</f>
        <v>NorthShore</v>
      </c>
      <c r="M3254" t="str">
        <f>_xlfn.XLOOKUP(G3254,dMateriaPrima!$A$2:$A$12,dMateriaPrima!$B$2:$B$12)</f>
        <v>Fio Algodão</v>
      </c>
      <c r="N3254" s="2">
        <f>_xlfn.XLOOKUP(G3254,dMateriaPrima!$A$2:$A$12,dMateriaPrima!$C$2:$C$12)</f>
        <v>55.9</v>
      </c>
      <c r="O3254" s="3">
        <f t="shared" si="250"/>
        <v>29850.6</v>
      </c>
      <c r="P3254" s="4">
        <f t="shared" si="251"/>
        <v>0</v>
      </c>
      <c r="Q3254" s="3">
        <f t="shared" si="252"/>
        <v>29850.6</v>
      </c>
      <c r="R3254" t="str">
        <f t="shared" si="253"/>
        <v>Em atraso</v>
      </c>
      <c r="S3254" s="5">
        <f t="shared" si="254"/>
        <v>2</v>
      </c>
    </row>
    <row r="3255" spans="1:19" x14ac:dyDescent="0.25">
      <c r="A3255">
        <v>3254</v>
      </c>
      <c r="B3255" s="1">
        <v>43905</v>
      </c>
      <c r="C3255" s="1">
        <v>43915</v>
      </c>
      <c r="D3255" s="1">
        <v>43917</v>
      </c>
      <c r="E3255" s="1">
        <v>43920</v>
      </c>
      <c r="F3255">
        <v>4</v>
      </c>
      <c r="G3255">
        <v>9</v>
      </c>
      <c r="H3255">
        <v>66</v>
      </c>
      <c r="I3255" s="6">
        <v>0.16</v>
      </c>
      <c r="J3255">
        <v>3</v>
      </c>
      <c r="K3255" t="str">
        <f>_xlfn.XLOOKUP(fCompras!F3255,dComprador!$A$2:$A$7,dComprador!$B$2:$B$7)</f>
        <v>Lira</v>
      </c>
      <c r="L3255" t="str">
        <f>_xlfn.XLOOKUP(J3255,dFornecedor!$A$2:$A$6,dFornecedor!$B$2:$B$6)</f>
        <v>StepUp</v>
      </c>
      <c r="M3255" t="str">
        <f>_xlfn.XLOOKUP(G3255,dMateriaPrima!$A$2:$A$12,dMateriaPrima!$B$2:$B$12)</f>
        <v>Couro</v>
      </c>
      <c r="N3255" s="2">
        <f>_xlfn.XLOOKUP(G3255,dMateriaPrima!$A$2:$A$12,dMateriaPrima!$C$2:$C$12)</f>
        <v>4.4000000000000004</v>
      </c>
      <c r="O3255" s="3">
        <f t="shared" si="250"/>
        <v>290.40000000000003</v>
      </c>
      <c r="P3255" s="4">
        <f t="shared" si="251"/>
        <v>46.464000000000006</v>
      </c>
      <c r="Q3255" s="3">
        <f t="shared" si="252"/>
        <v>243.93600000000004</v>
      </c>
      <c r="R3255" t="str">
        <f t="shared" si="253"/>
        <v>Em atraso</v>
      </c>
      <c r="S3255" s="5">
        <f t="shared" si="254"/>
        <v>3</v>
      </c>
    </row>
    <row r="3256" spans="1:19" x14ac:dyDescent="0.25">
      <c r="A3256">
        <v>3255</v>
      </c>
      <c r="B3256" s="1">
        <v>43905</v>
      </c>
      <c r="C3256" s="1">
        <v>43906</v>
      </c>
      <c r="D3256" s="1">
        <v>43911</v>
      </c>
      <c r="E3256" s="1">
        <v>43914</v>
      </c>
      <c r="F3256">
        <v>4</v>
      </c>
      <c r="G3256">
        <v>4</v>
      </c>
      <c r="H3256">
        <v>183</v>
      </c>
      <c r="I3256" s="6">
        <v>0</v>
      </c>
      <c r="J3256">
        <v>3</v>
      </c>
      <c r="K3256" t="str">
        <f>_xlfn.XLOOKUP(fCompras!F3256,dComprador!$A$2:$A$7,dComprador!$B$2:$B$7)</f>
        <v>Lira</v>
      </c>
      <c r="L3256" t="str">
        <f>_xlfn.XLOOKUP(J3256,dFornecedor!$A$2:$A$6,dFornecedor!$B$2:$B$6)</f>
        <v>StepUp</v>
      </c>
      <c r="M3256" t="str">
        <f>_xlfn.XLOOKUP(G3256,dMateriaPrima!$A$2:$A$12,dMateriaPrima!$B$2:$B$12)</f>
        <v>Madeira</v>
      </c>
      <c r="N3256" s="2">
        <f>_xlfn.XLOOKUP(G3256,dMateriaPrima!$A$2:$A$12,dMateriaPrima!$C$2:$C$12)</f>
        <v>168</v>
      </c>
      <c r="O3256" s="3">
        <f t="shared" si="250"/>
        <v>30744</v>
      </c>
      <c r="P3256" s="4">
        <f t="shared" si="251"/>
        <v>0</v>
      </c>
      <c r="Q3256" s="3">
        <f t="shared" si="252"/>
        <v>30744</v>
      </c>
      <c r="R3256" t="str">
        <f t="shared" si="253"/>
        <v>Em atraso</v>
      </c>
      <c r="S3256" s="5">
        <f t="shared" si="254"/>
        <v>3</v>
      </c>
    </row>
    <row r="3257" spans="1:19" x14ac:dyDescent="0.25">
      <c r="A3257">
        <v>3256</v>
      </c>
      <c r="B3257" s="1">
        <v>43905</v>
      </c>
      <c r="C3257" s="1">
        <v>43914</v>
      </c>
      <c r="D3257" s="1">
        <v>43934</v>
      </c>
      <c r="E3257" s="1">
        <v>43938</v>
      </c>
      <c r="F3257">
        <v>1</v>
      </c>
      <c r="G3257">
        <v>7</v>
      </c>
      <c r="H3257">
        <v>57</v>
      </c>
      <c r="I3257" s="6">
        <v>0</v>
      </c>
      <c r="J3257">
        <v>2</v>
      </c>
      <c r="K3257" t="str">
        <f>_xlfn.XLOOKUP(fCompras!F3257,dComprador!$A$2:$A$7,dComprador!$B$2:$B$7)</f>
        <v>Alon</v>
      </c>
      <c r="L3257" t="str">
        <f>_xlfn.XLOOKUP(J3257,dFornecedor!$A$2:$A$6,dFornecedor!$B$2:$B$6)</f>
        <v>Minerva</v>
      </c>
      <c r="M3257" t="str">
        <f>_xlfn.XLOOKUP(G3257,dMateriaPrima!$A$2:$A$12,dMateriaPrima!$B$2:$B$12)</f>
        <v>Poliéster</v>
      </c>
      <c r="N3257" s="2">
        <f>_xlfn.XLOOKUP(G3257,dMateriaPrima!$A$2:$A$12,dMateriaPrima!$C$2:$C$12)</f>
        <v>8</v>
      </c>
      <c r="O3257" s="3">
        <f t="shared" si="250"/>
        <v>456</v>
      </c>
      <c r="P3257" s="4">
        <f t="shared" si="251"/>
        <v>0</v>
      </c>
      <c r="Q3257" s="3">
        <f t="shared" si="252"/>
        <v>456</v>
      </c>
      <c r="R3257" t="str">
        <f t="shared" si="253"/>
        <v>Em atraso</v>
      </c>
      <c r="S3257" s="5">
        <f t="shared" si="254"/>
        <v>4</v>
      </c>
    </row>
    <row r="3258" spans="1:19" x14ac:dyDescent="0.25">
      <c r="A3258">
        <v>3257</v>
      </c>
      <c r="B3258" s="1">
        <v>43906</v>
      </c>
      <c r="C3258" s="1">
        <v>43908</v>
      </c>
      <c r="D3258" s="1">
        <v>43912</v>
      </c>
      <c r="E3258" s="1">
        <v>43916</v>
      </c>
      <c r="F3258">
        <v>4</v>
      </c>
      <c r="G3258">
        <v>5</v>
      </c>
      <c r="H3258">
        <v>5</v>
      </c>
      <c r="I3258" s="6">
        <v>0</v>
      </c>
      <c r="J3258">
        <v>2</v>
      </c>
      <c r="K3258" t="str">
        <f>_xlfn.XLOOKUP(fCompras!F3258,dComprador!$A$2:$A$7,dComprador!$B$2:$B$7)</f>
        <v>Lira</v>
      </c>
      <c r="L3258" t="str">
        <f>_xlfn.XLOOKUP(J3258,dFornecedor!$A$2:$A$6,dFornecedor!$B$2:$B$6)</f>
        <v>Minerva</v>
      </c>
      <c r="M3258" t="str">
        <f>_xlfn.XLOOKUP(G3258,dMateriaPrima!$A$2:$A$12,dMateriaPrima!$B$2:$B$12)</f>
        <v>Areia</v>
      </c>
      <c r="N3258" s="2">
        <f>_xlfn.XLOOKUP(G3258,dMateriaPrima!$A$2:$A$12,dMateriaPrima!$C$2:$C$12)</f>
        <v>3.59</v>
      </c>
      <c r="O3258" s="3">
        <f t="shared" si="250"/>
        <v>17.95</v>
      </c>
      <c r="P3258" s="4">
        <f t="shared" si="251"/>
        <v>0</v>
      </c>
      <c r="Q3258" s="3">
        <f t="shared" si="252"/>
        <v>17.95</v>
      </c>
      <c r="R3258" t="str">
        <f t="shared" si="253"/>
        <v>Em atraso</v>
      </c>
      <c r="S3258" s="5">
        <f t="shared" si="254"/>
        <v>4</v>
      </c>
    </row>
    <row r="3259" spans="1:19" x14ac:dyDescent="0.25">
      <c r="A3259">
        <v>3258</v>
      </c>
      <c r="B3259" s="1">
        <v>43906</v>
      </c>
      <c r="C3259" s="1">
        <v>43907</v>
      </c>
      <c r="D3259" s="1">
        <v>43914</v>
      </c>
      <c r="E3259" s="1">
        <v>43915</v>
      </c>
      <c r="F3259">
        <v>4</v>
      </c>
      <c r="G3259">
        <v>5</v>
      </c>
      <c r="H3259">
        <v>9</v>
      </c>
      <c r="I3259" s="6">
        <v>0</v>
      </c>
      <c r="J3259">
        <v>3</v>
      </c>
      <c r="K3259" t="str">
        <f>_xlfn.XLOOKUP(fCompras!F3259,dComprador!$A$2:$A$7,dComprador!$B$2:$B$7)</f>
        <v>Lira</v>
      </c>
      <c r="L3259" t="str">
        <f>_xlfn.XLOOKUP(J3259,dFornecedor!$A$2:$A$6,dFornecedor!$B$2:$B$6)</f>
        <v>StepUp</v>
      </c>
      <c r="M3259" t="str">
        <f>_xlfn.XLOOKUP(G3259,dMateriaPrima!$A$2:$A$12,dMateriaPrima!$B$2:$B$12)</f>
        <v>Areia</v>
      </c>
      <c r="N3259" s="2">
        <f>_xlfn.XLOOKUP(G3259,dMateriaPrima!$A$2:$A$12,dMateriaPrima!$C$2:$C$12)</f>
        <v>3.59</v>
      </c>
      <c r="O3259" s="3">
        <f t="shared" si="250"/>
        <v>32.31</v>
      </c>
      <c r="P3259" s="4">
        <f t="shared" si="251"/>
        <v>0</v>
      </c>
      <c r="Q3259" s="3">
        <f t="shared" si="252"/>
        <v>32.31</v>
      </c>
      <c r="R3259" t="str">
        <f t="shared" si="253"/>
        <v>Em atraso</v>
      </c>
      <c r="S3259" s="5">
        <f t="shared" si="254"/>
        <v>1</v>
      </c>
    </row>
    <row r="3260" spans="1:19" x14ac:dyDescent="0.25">
      <c r="A3260">
        <v>3259</v>
      </c>
      <c r="B3260" s="1">
        <v>43906</v>
      </c>
      <c r="C3260" s="1">
        <v>43908</v>
      </c>
      <c r="D3260" s="1">
        <v>43923</v>
      </c>
      <c r="E3260" s="1">
        <v>43924</v>
      </c>
      <c r="F3260">
        <v>1</v>
      </c>
      <c r="G3260">
        <v>2</v>
      </c>
      <c r="H3260">
        <v>70</v>
      </c>
      <c r="I3260" s="6">
        <v>0</v>
      </c>
      <c r="J3260">
        <v>4</v>
      </c>
      <c r="K3260" t="str">
        <f>_xlfn.XLOOKUP(fCompras!F3260,dComprador!$A$2:$A$7,dComprador!$B$2:$B$7)</f>
        <v>Alon</v>
      </c>
      <c r="L3260" t="str">
        <f>_xlfn.XLOOKUP(J3260,dFornecedor!$A$2:$A$6,dFornecedor!$B$2:$B$6)</f>
        <v>AlphaOmega</v>
      </c>
      <c r="M3260" t="str">
        <f>_xlfn.XLOOKUP(G3260,dMateriaPrima!$A$2:$A$12,dMateriaPrima!$B$2:$B$12)</f>
        <v>Chapa Metal</v>
      </c>
      <c r="N3260" s="2">
        <f>_xlfn.XLOOKUP(G3260,dMateriaPrima!$A$2:$A$12,dMateriaPrima!$C$2:$C$12)</f>
        <v>299.89999999999998</v>
      </c>
      <c r="O3260" s="3">
        <f t="shared" si="250"/>
        <v>20993</v>
      </c>
      <c r="P3260" s="4">
        <f t="shared" si="251"/>
        <v>0</v>
      </c>
      <c r="Q3260" s="3">
        <f t="shared" si="252"/>
        <v>20993</v>
      </c>
      <c r="R3260" t="str">
        <f t="shared" si="253"/>
        <v>Em atraso</v>
      </c>
      <c r="S3260" s="5">
        <f t="shared" si="254"/>
        <v>1</v>
      </c>
    </row>
    <row r="3261" spans="1:19" x14ac:dyDescent="0.25">
      <c r="A3261">
        <v>3260</v>
      </c>
      <c r="B3261" s="1">
        <v>43906</v>
      </c>
      <c r="C3261" s="1">
        <v>43911</v>
      </c>
      <c r="D3261" s="1">
        <v>43924</v>
      </c>
      <c r="E3261" s="1">
        <v>43928</v>
      </c>
      <c r="F3261">
        <v>1</v>
      </c>
      <c r="G3261">
        <v>10</v>
      </c>
      <c r="H3261">
        <v>107</v>
      </c>
      <c r="I3261" s="6">
        <v>0</v>
      </c>
      <c r="J3261">
        <v>1</v>
      </c>
      <c r="K3261" t="str">
        <f>_xlfn.XLOOKUP(fCompras!F3261,dComprador!$A$2:$A$7,dComprador!$B$2:$B$7)</f>
        <v>Alon</v>
      </c>
      <c r="L3261" t="str">
        <f>_xlfn.XLOOKUP(J3261,dFornecedor!$A$2:$A$6,dFornecedor!$B$2:$B$6)</f>
        <v>NorthShore</v>
      </c>
      <c r="M3261" t="str">
        <f>_xlfn.XLOOKUP(G3261,dMateriaPrima!$A$2:$A$12,dMateriaPrima!$B$2:$B$12)</f>
        <v>Pedra Britada</v>
      </c>
      <c r="N3261" s="2">
        <f>_xlfn.XLOOKUP(G3261,dMateriaPrima!$A$2:$A$12,dMateriaPrima!$C$2:$C$12)</f>
        <v>56</v>
      </c>
      <c r="O3261" s="3">
        <f t="shared" si="250"/>
        <v>5992</v>
      </c>
      <c r="P3261" s="4">
        <f t="shared" si="251"/>
        <v>0</v>
      </c>
      <c r="Q3261" s="3">
        <f t="shared" si="252"/>
        <v>5992</v>
      </c>
      <c r="R3261" t="str">
        <f t="shared" si="253"/>
        <v>Em atraso</v>
      </c>
      <c r="S3261" s="5">
        <f t="shared" si="254"/>
        <v>4</v>
      </c>
    </row>
    <row r="3262" spans="1:19" x14ac:dyDescent="0.25">
      <c r="A3262">
        <v>3261</v>
      </c>
      <c r="B3262" s="1">
        <v>43906</v>
      </c>
      <c r="C3262" s="1">
        <v>43914</v>
      </c>
      <c r="D3262" s="1">
        <v>43927</v>
      </c>
      <c r="E3262" s="1">
        <v>43929</v>
      </c>
      <c r="F3262">
        <v>1</v>
      </c>
      <c r="G3262">
        <v>9</v>
      </c>
      <c r="H3262">
        <v>83</v>
      </c>
      <c r="I3262" s="6">
        <v>0</v>
      </c>
      <c r="J3262">
        <v>2</v>
      </c>
      <c r="K3262" t="str">
        <f>_xlfn.XLOOKUP(fCompras!F3262,dComprador!$A$2:$A$7,dComprador!$B$2:$B$7)</f>
        <v>Alon</v>
      </c>
      <c r="L3262" t="str">
        <f>_xlfn.XLOOKUP(J3262,dFornecedor!$A$2:$A$6,dFornecedor!$B$2:$B$6)</f>
        <v>Minerva</v>
      </c>
      <c r="M3262" t="str">
        <f>_xlfn.XLOOKUP(G3262,dMateriaPrima!$A$2:$A$12,dMateriaPrima!$B$2:$B$12)</f>
        <v>Couro</v>
      </c>
      <c r="N3262" s="2">
        <f>_xlfn.XLOOKUP(G3262,dMateriaPrima!$A$2:$A$12,dMateriaPrima!$C$2:$C$12)</f>
        <v>4.4000000000000004</v>
      </c>
      <c r="O3262" s="3">
        <f t="shared" si="250"/>
        <v>365.20000000000005</v>
      </c>
      <c r="P3262" s="4">
        <f t="shared" si="251"/>
        <v>0</v>
      </c>
      <c r="Q3262" s="3">
        <f t="shared" si="252"/>
        <v>365.20000000000005</v>
      </c>
      <c r="R3262" t="str">
        <f t="shared" si="253"/>
        <v>Em atraso</v>
      </c>
      <c r="S3262" s="5">
        <f t="shared" si="254"/>
        <v>2</v>
      </c>
    </row>
    <row r="3263" spans="1:19" x14ac:dyDescent="0.25">
      <c r="A3263">
        <v>3262</v>
      </c>
      <c r="B3263" s="1">
        <v>43906</v>
      </c>
      <c r="C3263" s="1">
        <v>43908</v>
      </c>
      <c r="D3263" s="1">
        <v>43920</v>
      </c>
      <c r="E3263" s="1">
        <v>43924</v>
      </c>
      <c r="F3263">
        <v>3</v>
      </c>
      <c r="G3263">
        <v>9</v>
      </c>
      <c r="H3263">
        <v>258</v>
      </c>
      <c r="I3263" s="6">
        <v>0</v>
      </c>
      <c r="J3263">
        <v>2</v>
      </c>
      <c r="K3263" t="str">
        <f>_xlfn.XLOOKUP(fCompras!F3263,dComprador!$A$2:$A$7,dComprador!$B$2:$B$7)</f>
        <v>Diego</v>
      </c>
      <c r="L3263" t="str">
        <f>_xlfn.XLOOKUP(J3263,dFornecedor!$A$2:$A$6,dFornecedor!$B$2:$B$6)</f>
        <v>Minerva</v>
      </c>
      <c r="M3263" t="str">
        <f>_xlfn.XLOOKUP(G3263,dMateriaPrima!$A$2:$A$12,dMateriaPrima!$B$2:$B$12)</f>
        <v>Couro</v>
      </c>
      <c r="N3263" s="2">
        <f>_xlfn.XLOOKUP(G3263,dMateriaPrima!$A$2:$A$12,dMateriaPrima!$C$2:$C$12)</f>
        <v>4.4000000000000004</v>
      </c>
      <c r="O3263" s="3">
        <f t="shared" si="250"/>
        <v>1135.2</v>
      </c>
      <c r="P3263" s="4">
        <f t="shared" si="251"/>
        <v>0</v>
      </c>
      <c r="Q3263" s="3">
        <f t="shared" si="252"/>
        <v>1135.2</v>
      </c>
      <c r="R3263" t="str">
        <f t="shared" si="253"/>
        <v>Em atraso</v>
      </c>
      <c r="S3263" s="5">
        <f t="shared" si="254"/>
        <v>4</v>
      </c>
    </row>
    <row r="3264" spans="1:19" x14ac:dyDescent="0.25">
      <c r="A3264">
        <v>3263</v>
      </c>
      <c r="B3264" s="1">
        <v>43907</v>
      </c>
      <c r="C3264" s="1">
        <v>43910</v>
      </c>
      <c r="D3264" s="1">
        <v>43914</v>
      </c>
      <c r="E3264" s="1">
        <v>43916</v>
      </c>
      <c r="F3264">
        <v>4</v>
      </c>
      <c r="G3264">
        <v>7</v>
      </c>
      <c r="H3264">
        <v>342</v>
      </c>
      <c r="I3264" s="6">
        <v>0</v>
      </c>
      <c r="J3264">
        <v>2</v>
      </c>
      <c r="K3264" t="str">
        <f>_xlfn.XLOOKUP(fCompras!F3264,dComprador!$A$2:$A$7,dComprador!$B$2:$B$7)</f>
        <v>Lira</v>
      </c>
      <c r="L3264" t="str">
        <f>_xlfn.XLOOKUP(J3264,dFornecedor!$A$2:$A$6,dFornecedor!$B$2:$B$6)</f>
        <v>Minerva</v>
      </c>
      <c r="M3264" t="str">
        <f>_xlfn.XLOOKUP(G3264,dMateriaPrima!$A$2:$A$12,dMateriaPrima!$B$2:$B$12)</f>
        <v>Poliéster</v>
      </c>
      <c r="N3264" s="2">
        <f>_xlfn.XLOOKUP(G3264,dMateriaPrima!$A$2:$A$12,dMateriaPrima!$C$2:$C$12)</f>
        <v>8</v>
      </c>
      <c r="O3264" s="3">
        <f t="shared" si="250"/>
        <v>2736</v>
      </c>
      <c r="P3264" s="4">
        <f t="shared" si="251"/>
        <v>0</v>
      </c>
      <c r="Q3264" s="3">
        <f t="shared" si="252"/>
        <v>2736</v>
      </c>
      <c r="R3264" t="str">
        <f t="shared" si="253"/>
        <v>Em atraso</v>
      </c>
      <c r="S3264" s="5">
        <f t="shared" si="254"/>
        <v>2</v>
      </c>
    </row>
    <row r="3265" spans="1:19" x14ac:dyDescent="0.25">
      <c r="A3265">
        <v>3264</v>
      </c>
      <c r="B3265" s="1">
        <v>43907</v>
      </c>
      <c r="C3265" s="1">
        <v>43907</v>
      </c>
      <c r="D3265" s="1">
        <v>43914</v>
      </c>
      <c r="E3265" s="1">
        <v>43911</v>
      </c>
      <c r="F3265">
        <v>4</v>
      </c>
      <c r="G3265">
        <v>7</v>
      </c>
      <c r="H3265">
        <v>77</v>
      </c>
      <c r="I3265" s="6">
        <v>0.26</v>
      </c>
      <c r="J3265">
        <v>5</v>
      </c>
      <c r="K3265" t="str">
        <f>_xlfn.XLOOKUP(fCompras!F3265,dComprador!$A$2:$A$7,dComprador!$B$2:$B$7)</f>
        <v>Lira</v>
      </c>
      <c r="L3265" t="str">
        <f>_xlfn.XLOOKUP(J3265,dFornecedor!$A$2:$A$6,dFornecedor!$B$2:$B$6)</f>
        <v>Atlas</v>
      </c>
      <c r="M3265" t="str">
        <f>_xlfn.XLOOKUP(G3265,dMateriaPrima!$A$2:$A$12,dMateriaPrima!$B$2:$B$12)</f>
        <v>Poliéster</v>
      </c>
      <c r="N3265" s="2">
        <f>_xlfn.XLOOKUP(G3265,dMateriaPrima!$A$2:$A$12,dMateriaPrima!$C$2:$C$12)</f>
        <v>8</v>
      </c>
      <c r="O3265" s="3">
        <f t="shared" si="250"/>
        <v>616</v>
      </c>
      <c r="P3265" s="4">
        <f t="shared" si="251"/>
        <v>160.16</v>
      </c>
      <c r="Q3265" s="3">
        <f t="shared" si="252"/>
        <v>455.84000000000003</v>
      </c>
      <c r="R3265" t="str">
        <f t="shared" si="253"/>
        <v>No prazo</v>
      </c>
      <c r="S3265" s="5">
        <f t="shared" si="254"/>
        <v>0</v>
      </c>
    </row>
    <row r="3266" spans="1:19" x14ac:dyDescent="0.25">
      <c r="A3266">
        <v>3265</v>
      </c>
      <c r="B3266" s="1">
        <v>43907</v>
      </c>
      <c r="C3266" s="1">
        <v>43918</v>
      </c>
      <c r="D3266" s="1">
        <v>43918</v>
      </c>
      <c r="E3266" s="1">
        <v>43924</v>
      </c>
      <c r="F3266">
        <v>4</v>
      </c>
      <c r="G3266">
        <v>7</v>
      </c>
      <c r="H3266">
        <v>337</v>
      </c>
      <c r="I3266" s="6">
        <v>0</v>
      </c>
      <c r="J3266">
        <v>1</v>
      </c>
      <c r="K3266" t="str">
        <f>_xlfn.XLOOKUP(fCompras!F3266,dComprador!$A$2:$A$7,dComprador!$B$2:$B$7)</f>
        <v>Lira</v>
      </c>
      <c r="L3266" t="str">
        <f>_xlfn.XLOOKUP(J3266,dFornecedor!$A$2:$A$6,dFornecedor!$B$2:$B$6)</f>
        <v>NorthShore</v>
      </c>
      <c r="M3266" t="str">
        <f>_xlfn.XLOOKUP(G3266,dMateriaPrima!$A$2:$A$12,dMateriaPrima!$B$2:$B$12)</f>
        <v>Poliéster</v>
      </c>
      <c r="N3266" s="2">
        <f>_xlfn.XLOOKUP(G3266,dMateriaPrima!$A$2:$A$12,dMateriaPrima!$C$2:$C$12)</f>
        <v>8</v>
      </c>
      <c r="O3266" s="3">
        <f t="shared" si="250"/>
        <v>2696</v>
      </c>
      <c r="P3266" s="4">
        <f t="shared" si="251"/>
        <v>0</v>
      </c>
      <c r="Q3266" s="3">
        <f t="shared" si="252"/>
        <v>2696</v>
      </c>
      <c r="R3266" t="str">
        <f t="shared" si="253"/>
        <v>Em atraso</v>
      </c>
      <c r="S3266" s="5">
        <f t="shared" si="254"/>
        <v>6</v>
      </c>
    </row>
    <row r="3267" spans="1:19" x14ac:dyDescent="0.25">
      <c r="A3267">
        <v>3266</v>
      </c>
      <c r="B3267" s="1">
        <v>43907</v>
      </c>
      <c r="C3267" s="1">
        <v>43911</v>
      </c>
      <c r="D3267" s="1">
        <v>43913</v>
      </c>
      <c r="E3267" s="1">
        <v>43916</v>
      </c>
      <c r="F3267">
        <v>4</v>
      </c>
      <c r="G3267">
        <v>4</v>
      </c>
      <c r="H3267">
        <v>431</v>
      </c>
      <c r="I3267" s="6">
        <v>0</v>
      </c>
      <c r="J3267">
        <v>1</v>
      </c>
      <c r="K3267" t="str">
        <f>_xlfn.XLOOKUP(fCompras!F3267,dComprador!$A$2:$A$7,dComprador!$B$2:$B$7)</f>
        <v>Lira</v>
      </c>
      <c r="L3267" t="str">
        <f>_xlfn.XLOOKUP(J3267,dFornecedor!$A$2:$A$6,dFornecedor!$B$2:$B$6)</f>
        <v>NorthShore</v>
      </c>
      <c r="M3267" t="str">
        <f>_xlfn.XLOOKUP(G3267,dMateriaPrima!$A$2:$A$12,dMateriaPrima!$B$2:$B$12)</f>
        <v>Madeira</v>
      </c>
      <c r="N3267" s="2">
        <f>_xlfn.XLOOKUP(G3267,dMateriaPrima!$A$2:$A$12,dMateriaPrima!$C$2:$C$12)</f>
        <v>168</v>
      </c>
      <c r="O3267" s="3">
        <f t="shared" ref="O3267:O3330" si="255">PRODUCT(H3267,N3267)</f>
        <v>72408</v>
      </c>
      <c r="P3267" s="4">
        <f t="shared" ref="P3267:P3330" si="256">PRODUCT(O3267,I3267)</f>
        <v>0</v>
      </c>
      <c r="Q3267" s="3">
        <f t="shared" ref="Q3267:Q3330" si="257">O3267-P3267</f>
        <v>72408</v>
      </c>
      <c r="R3267" t="str">
        <f t="shared" ref="R3267:R3330" si="258">IF(E3267&lt;=D3267,"No prazo",IF(E3267&gt;D3267,"Em atraso"))</f>
        <v>Em atraso</v>
      </c>
      <c r="S3267" s="5">
        <f t="shared" ref="S3267:S3330" si="259">IF(E3267 &gt;D3267, E3267-D3267,0)</f>
        <v>3</v>
      </c>
    </row>
    <row r="3268" spans="1:19" x14ac:dyDescent="0.25">
      <c r="A3268">
        <v>3267</v>
      </c>
      <c r="B3268" s="1">
        <v>43907</v>
      </c>
      <c r="C3268" s="1">
        <v>43908</v>
      </c>
      <c r="D3268" s="1">
        <v>43914</v>
      </c>
      <c r="E3268" s="1">
        <v>43915</v>
      </c>
      <c r="F3268">
        <v>4</v>
      </c>
      <c r="G3268">
        <v>1</v>
      </c>
      <c r="H3268">
        <v>249</v>
      </c>
      <c r="I3268" s="6">
        <v>0</v>
      </c>
      <c r="J3268">
        <v>3</v>
      </c>
      <c r="K3268" t="str">
        <f>_xlfn.XLOOKUP(fCompras!F3268,dComprador!$A$2:$A$7,dComprador!$B$2:$B$7)</f>
        <v>Lira</v>
      </c>
      <c r="L3268" t="str">
        <f>_xlfn.XLOOKUP(J3268,dFornecedor!$A$2:$A$6,dFornecedor!$B$2:$B$6)</f>
        <v>StepUp</v>
      </c>
      <c r="M3268" t="str">
        <f>_xlfn.XLOOKUP(G3268,dMateriaPrima!$A$2:$A$12,dMateriaPrima!$B$2:$B$12)</f>
        <v>Tecido</v>
      </c>
      <c r="N3268" s="2">
        <f>_xlfn.XLOOKUP(G3268,dMateriaPrima!$A$2:$A$12,dMateriaPrima!$C$2:$C$12)</f>
        <v>18</v>
      </c>
      <c r="O3268" s="3">
        <f t="shared" si="255"/>
        <v>4482</v>
      </c>
      <c r="P3268" s="4">
        <f t="shared" si="256"/>
        <v>0</v>
      </c>
      <c r="Q3268" s="3">
        <f t="shared" si="257"/>
        <v>4482</v>
      </c>
      <c r="R3268" t="str">
        <f t="shared" si="258"/>
        <v>Em atraso</v>
      </c>
      <c r="S3268" s="5">
        <f t="shared" si="259"/>
        <v>1</v>
      </c>
    </row>
    <row r="3269" spans="1:19" x14ac:dyDescent="0.25">
      <c r="A3269">
        <v>3268</v>
      </c>
      <c r="B3269" s="1">
        <v>43907</v>
      </c>
      <c r="C3269" s="1">
        <v>43907</v>
      </c>
      <c r="D3269" s="1">
        <v>43915</v>
      </c>
      <c r="E3269" s="1">
        <v>43916</v>
      </c>
      <c r="F3269">
        <v>4</v>
      </c>
      <c r="G3269">
        <v>7</v>
      </c>
      <c r="H3269">
        <v>519</v>
      </c>
      <c r="I3269" s="6">
        <v>0</v>
      </c>
      <c r="J3269">
        <v>4</v>
      </c>
      <c r="K3269" t="str">
        <f>_xlfn.XLOOKUP(fCompras!F3269,dComprador!$A$2:$A$7,dComprador!$B$2:$B$7)</f>
        <v>Lira</v>
      </c>
      <c r="L3269" t="str">
        <f>_xlfn.XLOOKUP(J3269,dFornecedor!$A$2:$A$6,dFornecedor!$B$2:$B$6)</f>
        <v>AlphaOmega</v>
      </c>
      <c r="M3269" t="str">
        <f>_xlfn.XLOOKUP(G3269,dMateriaPrima!$A$2:$A$12,dMateriaPrima!$B$2:$B$12)</f>
        <v>Poliéster</v>
      </c>
      <c r="N3269" s="2">
        <f>_xlfn.XLOOKUP(G3269,dMateriaPrima!$A$2:$A$12,dMateriaPrima!$C$2:$C$12)</f>
        <v>8</v>
      </c>
      <c r="O3269" s="3">
        <f t="shared" si="255"/>
        <v>4152</v>
      </c>
      <c r="P3269" s="4">
        <f t="shared" si="256"/>
        <v>0</v>
      </c>
      <c r="Q3269" s="3">
        <f t="shared" si="257"/>
        <v>4152</v>
      </c>
      <c r="R3269" t="str">
        <f t="shared" si="258"/>
        <v>Em atraso</v>
      </c>
      <c r="S3269" s="5">
        <f t="shared" si="259"/>
        <v>1</v>
      </c>
    </row>
    <row r="3270" spans="1:19" x14ac:dyDescent="0.25">
      <c r="A3270">
        <v>3269</v>
      </c>
      <c r="B3270" s="1">
        <v>43907</v>
      </c>
      <c r="C3270" s="1">
        <v>43910</v>
      </c>
      <c r="D3270" s="1">
        <v>43912</v>
      </c>
      <c r="E3270" s="1">
        <v>43914</v>
      </c>
      <c r="F3270">
        <v>4</v>
      </c>
      <c r="G3270">
        <v>7</v>
      </c>
      <c r="H3270">
        <v>263</v>
      </c>
      <c r="I3270" s="6">
        <v>0</v>
      </c>
      <c r="J3270">
        <v>1</v>
      </c>
      <c r="K3270" t="str">
        <f>_xlfn.XLOOKUP(fCompras!F3270,dComprador!$A$2:$A$7,dComprador!$B$2:$B$7)</f>
        <v>Lira</v>
      </c>
      <c r="L3270" t="str">
        <f>_xlfn.XLOOKUP(J3270,dFornecedor!$A$2:$A$6,dFornecedor!$B$2:$B$6)</f>
        <v>NorthShore</v>
      </c>
      <c r="M3270" t="str">
        <f>_xlfn.XLOOKUP(G3270,dMateriaPrima!$A$2:$A$12,dMateriaPrima!$B$2:$B$12)</f>
        <v>Poliéster</v>
      </c>
      <c r="N3270" s="2">
        <f>_xlfn.XLOOKUP(G3270,dMateriaPrima!$A$2:$A$12,dMateriaPrima!$C$2:$C$12)</f>
        <v>8</v>
      </c>
      <c r="O3270" s="3">
        <f t="shared" si="255"/>
        <v>2104</v>
      </c>
      <c r="P3270" s="4">
        <f t="shared" si="256"/>
        <v>0</v>
      </c>
      <c r="Q3270" s="3">
        <f t="shared" si="257"/>
        <v>2104</v>
      </c>
      <c r="R3270" t="str">
        <f t="shared" si="258"/>
        <v>Em atraso</v>
      </c>
      <c r="S3270" s="5">
        <f t="shared" si="259"/>
        <v>2</v>
      </c>
    </row>
    <row r="3271" spans="1:19" x14ac:dyDescent="0.25">
      <c r="A3271">
        <v>3270</v>
      </c>
      <c r="B3271" s="1">
        <v>43907</v>
      </c>
      <c r="C3271" s="1">
        <v>43908</v>
      </c>
      <c r="D3271" s="1">
        <v>43920</v>
      </c>
      <c r="E3271" s="1">
        <v>43921</v>
      </c>
      <c r="F3271">
        <v>2</v>
      </c>
      <c r="G3271">
        <v>6</v>
      </c>
      <c r="H3271">
        <v>80</v>
      </c>
      <c r="I3271" s="6">
        <v>0</v>
      </c>
      <c r="J3271">
        <v>4</v>
      </c>
      <c r="K3271" t="str">
        <f>_xlfn.XLOOKUP(fCompras!F3271,dComprador!$A$2:$A$7,dComprador!$B$2:$B$7)</f>
        <v>João</v>
      </c>
      <c r="L3271" t="str">
        <f>_xlfn.XLOOKUP(J3271,dFornecedor!$A$2:$A$6,dFornecedor!$B$2:$B$6)</f>
        <v>AlphaOmega</v>
      </c>
      <c r="M3271" t="str">
        <f>_xlfn.XLOOKUP(G3271,dMateriaPrima!$A$2:$A$12,dMateriaPrima!$B$2:$B$12)</f>
        <v>Fio Algodão</v>
      </c>
      <c r="N3271" s="2">
        <f>_xlfn.XLOOKUP(G3271,dMateriaPrima!$A$2:$A$12,dMateriaPrima!$C$2:$C$12)</f>
        <v>55.9</v>
      </c>
      <c r="O3271" s="3">
        <f t="shared" si="255"/>
        <v>4472</v>
      </c>
      <c r="P3271" s="4">
        <f t="shared" si="256"/>
        <v>0</v>
      </c>
      <c r="Q3271" s="3">
        <f t="shared" si="257"/>
        <v>4472</v>
      </c>
      <c r="R3271" t="str">
        <f t="shared" si="258"/>
        <v>Em atraso</v>
      </c>
      <c r="S3271" s="5">
        <f t="shared" si="259"/>
        <v>1</v>
      </c>
    </row>
    <row r="3272" spans="1:19" x14ac:dyDescent="0.25">
      <c r="A3272">
        <v>3271</v>
      </c>
      <c r="B3272" s="1">
        <v>43907</v>
      </c>
      <c r="C3272" s="1">
        <v>43907</v>
      </c>
      <c r="D3272" s="1">
        <v>43921</v>
      </c>
      <c r="E3272" s="1">
        <v>43922</v>
      </c>
      <c r="F3272">
        <v>2</v>
      </c>
      <c r="G3272">
        <v>9</v>
      </c>
      <c r="H3272">
        <v>121</v>
      </c>
      <c r="I3272" s="6">
        <v>0</v>
      </c>
      <c r="J3272">
        <v>5</v>
      </c>
      <c r="K3272" t="str">
        <f>_xlfn.XLOOKUP(fCompras!F3272,dComprador!$A$2:$A$7,dComprador!$B$2:$B$7)</f>
        <v>João</v>
      </c>
      <c r="L3272" t="str">
        <f>_xlfn.XLOOKUP(J3272,dFornecedor!$A$2:$A$6,dFornecedor!$B$2:$B$6)</f>
        <v>Atlas</v>
      </c>
      <c r="M3272" t="str">
        <f>_xlfn.XLOOKUP(G3272,dMateriaPrima!$A$2:$A$12,dMateriaPrima!$B$2:$B$12)</f>
        <v>Couro</v>
      </c>
      <c r="N3272" s="2">
        <f>_xlfn.XLOOKUP(G3272,dMateriaPrima!$A$2:$A$12,dMateriaPrima!$C$2:$C$12)</f>
        <v>4.4000000000000004</v>
      </c>
      <c r="O3272" s="3">
        <f t="shared" si="255"/>
        <v>532.40000000000009</v>
      </c>
      <c r="P3272" s="4">
        <f t="shared" si="256"/>
        <v>0</v>
      </c>
      <c r="Q3272" s="3">
        <f t="shared" si="257"/>
        <v>532.40000000000009</v>
      </c>
      <c r="R3272" t="str">
        <f t="shared" si="258"/>
        <v>Em atraso</v>
      </c>
      <c r="S3272" s="5">
        <f t="shared" si="259"/>
        <v>1</v>
      </c>
    </row>
    <row r="3273" spans="1:19" x14ac:dyDescent="0.25">
      <c r="A3273">
        <v>3272</v>
      </c>
      <c r="B3273" s="1">
        <v>43907</v>
      </c>
      <c r="C3273" s="1">
        <v>43916</v>
      </c>
      <c r="D3273" s="1">
        <v>43932</v>
      </c>
      <c r="E3273" s="1">
        <v>43937</v>
      </c>
      <c r="F3273">
        <v>2</v>
      </c>
      <c r="G3273">
        <v>9</v>
      </c>
      <c r="H3273">
        <v>200</v>
      </c>
      <c r="I3273" s="6">
        <v>0</v>
      </c>
      <c r="J3273">
        <v>3</v>
      </c>
      <c r="K3273" t="str">
        <f>_xlfn.XLOOKUP(fCompras!F3273,dComprador!$A$2:$A$7,dComprador!$B$2:$B$7)</f>
        <v>João</v>
      </c>
      <c r="L3273" t="str">
        <f>_xlfn.XLOOKUP(J3273,dFornecedor!$A$2:$A$6,dFornecedor!$B$2:$B$6)</f>
        <v>StepUp</v>
      </c>
      <c r="M3273" t="str">
        <f>_xlfn.XLOOKUP(G3273,dMateriaPrima!$A$2:$A$12,dMateriaPrima!$B$2:$B$12)</f>
        <v>Couro</v>
      </c>
      <c r="N3273" s="2">
        <f>_xlfn.XLOOKUP(G3273,dMateriaPrima!$A$2:$A$12,dMateriaPrima!$C$2:$C$12)</f>
        <v>4.4000000000000004</v>
      </c>
      <c r="O3273" s="3">
        <f t="shared" si="255"/>
        <v>880.00000000000011</v>
      </c>
      <c r="P3273" s="4">
        <f t="shared" si="256"/>
        <v>0</v>
      </c>
      <c r="Q3273" s="3">
        <f t="shared" si="257"/>
        <v>880.00000000000011</v>
      </c>
      <c r="R3273" t="str">
        <f t="shared" si="258"/>
        <v>Em atraso</v>
      </c>
      <c r="S3273" s="5">
        <f t="shared" si="259"/>
        <v>5</v>
      </c>
    </row>
    <row r="3274" spans="1:19" x14ac:dyDescent="0.25">
      <c r="A3274">
        <v>3273</v>
      </c>
      <c r="B3274" s="1">
        <v>43907</v>
      </c>
      <c r="C3274" s="1">
        <v>43908</v>
      </c>
      <c r="D3274" s="1">
        <v>43937</v>
      </c>
      <c r="E3274" s="1">
        <v>43938</v>
      </c>
      <c r="F3274">
        <v>1</v>
      </c>
      <c r="G3274">
        <v>9</v>
      </c>
      <c r="H3274">
        <v>247</v>
      </c>
      <c r="I3274" s="6">
        <v>0.3</v>
      </c>
      <c r="J3274">
        <v>3</v>
      </c>
      <c r="K3274" t="str">
        <f>_xlfn.XLOOKUP(fCompras!F3274,dComprador!$A$2:$A$7,dComprador!$B$2:$B$7)</f>
        <v>Alon</v>
      </c>
      <c r="L3274" t="str">
        <f>_xlfn.XLOOKUP(J3274,dFornecedor!$A$2:$A$6,dFornecedor!$B$2:$B$6)</f>
        <v>StepUp</v>
      </c>
      <c r="M3274" t="str">
        <f>_xlfn.XLOOKUP(G3274,dMateriaPrima!$A$2:$A$12,dMateriaPrima!$B$2:$B$12)</f>
        <v>Couro</v>
      </c>
      <c r="N3274" s="2">
        <f>_xlfn.XLOOKUP(G3274,dMateriaPrima!$A$2:$A$12,dMateriaPrima!$C$2:$C$12)</f>
        <v>4.4000000000000004</v>
      </c>
      <c r="O3274" s="3">
        <f t="shared" si="255"/>
        <v>1086.8000000000002</v>
      </c>
      <c r="P3274" s="4">
        <f t="shared" si="256"/>
        <v>326.04000000000002</v>
      </c>
      <c r="Q3274" s="3">
        <f t="shared" si="257"/>
        <v>760.76000000000022</v>
      </c>
      <c r="R3274" t="str">
        <f t="shared" si="258"/>
        <v>Em atraso</v>
      </c>
      <c r="S3274" s="5">
        <f t="shared" si="259"/>
        <v>1</v>
      </c>
    </row>
    <row r="3275" spans="1:19" x14ac:dyDescent="0.25">
      <c r="A3275">
        <v>3274</v>
      </c>
      <c r="B3275" s="1">
        <v>43907</v>
      </c>
      <c r="C3275" s="1">
        <v>43915</v>
      </c>
      <c r="D3275" s="1">
        <v>43930</v>
      </c>
      <c r="E3275" s="1">
        <v>43928</v>
      </c>
      <c r="F3275">
        <v>1</v>
      </c>
      <c r="G3275">
        <v>11</v>
      </c>
      <c r="H3275">
        <v>363</v>
      </c>
      <c r="I3275" s="6">
        <v>0</v>
      </c>
      <c r="J3275">
        <v>3</v>
      </c>
      <c r="K3275" t="str">
        <f>_xlfn.XLOOKUP(fCompras!F3275,dComprador!$A$2:$A$7,dComprador!$B$2:$B$7)</f>
        <v>Alon</v>
      </c>
      <c r="L3275" t="str">
        <f>_xlfn.XLOOKUP(J3275,dFornecedor!$A$2:$A$6,dFornecedor!$B$2:$B$6)</f>
        <v>StepUp</v>
      </c>
      <c r="M3275" t="str">
        <f>_xlfn.XLOOKUP(G3275,dMateriaPrima!$A$2:$A$12,dMateriaPrima!$B$2:$B$12)</f>
        <v>Papel</v>
      </c>
      <c r="N3275" s="2">
        <f>_xlfn.XLOOKUP(G3275,dMateriaPrima!$A$2:$A$12,dMateriaPrima!$C$2:$C$12)</f>
        <v>9</v>
      </c>
      <c r="O3275" s="3">
        <f t="shared" si="255"/>
        <v>3267</v>
      </c>
      <c r="P3275" s="4">
        <f t="shared" si="256"/>
        <v>0</v>
      </c>
      <c r="Q3275" s="3">
        <f t="shared" si="257"/>
        <v>3267</v>
      </c>
      <c r="R3275" t="str">
        <f t="shared" si="258"/>
        <v>No prazo</v>
      </c>
      <c r="S3275" s="5">
        <f t="shared" si="259"/>
        <v>0</v>
      </c>
    </row>
    <row r="3276" spans="1:19" x14ac:dyDescent="0.25">
      <c r="A3276">
        <v>3275</v>
      </c>
      <c r="B3276" s="1">
        <v>43908</v>
      </c>
      <c r="C3276" s="1">
        <v>43917</v>
      </c>
      <c r="D3276" s="1">
        <v>43919</v>
      </c>
      <c r="E3276" s="1">
        <v>43918</v>
      </c>
      <c r="F3276">
        <v>4</v>
      </c>
      <c r="G3276">
        <v>9</v>
      </c>
      <c r="H3276">
        <v>37</v>
      </c>
      <c r="I3276" s="6">
        <v>0</v>
      </c>
      <c r="J3276">
        <v>1</v>
      </c>
      <c r="K3276" t="str">
        <f>_xlfn.XLOOKUP(fCompras!F3276,dComprador!$A$2:$A$7,dComprador!$B$2:$B$7)</f>
        <v>Lira</v>
      </c>
      <c r="L3276" t="str">
        <f>_xlfn.XLOOKUP(J3276,dFornecedor!$A$2:$A$6,dFornecedor!$B$2:$B$6)</f>
        <v>NorthShore</v>
      </c>
      <c r="M3276" t="str">
        <f>_xlfn.XLOOKUP(G3276,dMateriaPrima!$A$2:$A$12,dMateriaPrima!$B$2:$B$12)</f>
        <v>Couro</v>
      </c>
      <c r="N3276" s="2">
        <f>_xlfn.XLOOKUP(G3276,dMateriaPrima!$A$2:$A$12,dMateriaPrima!$C$2:$C$12)</f>
        <v>4.4000000000000004</v>
      </c>
      <c r="O3276" s="3">
        <f t="shared" si="255"/>
        <v>162.80000000000001</v>
      </c>
      <c r="P3276" s="4">
        <f t="shared" si="256"/>
        <v>0</v>
      </c>
      <c r="Q3276" s="3">
        <f t="shared" si="257"/>
        <v>162.80000000000001</v>
      </c>
      <c r="R3276" t="str">
        <f t="shared" si="258"/>
        <v>No prazo</v>
      </c>
      <c r="S3276" s="5">
        <f t="shared" si="259"/>
        <v>0</v>
      </c>
    </row>
    <row r="3277" spans="1:19" x14ac:dyDescent="0.25">
      <c r="A3277">
        <v>3276</v>
      </c>
      <c r="B3277" s="1">
        <v>43908</v>
      </c>
      <c r="C3277" s="1">
        <v>43916</v>
      </c>
      <c r="D3277" s="1">
        <v>43917</v>
      </c>
      <c r="E3277" s="1">
        <v>43924</v>
      </c>
      <c r="F3277">
        <v>4</v>
      </c>
      <c r="G3277">
        <v>8</v>
      </c>
      <c r="H3277">
        <v>21</v>
      </c>
      <c r="I3277" s="6">
        <v>0</v>
      </c>
      <c r="J3277">
        <v>2</v>
      </c>
      <c r="K3277" t="str">
        <f>_xlfn.XLOOKUP(fCompras!F3277,dComprador!$A$2:$A$7,dComprador!$B$2:$B$7)</f>
        <v>Lira</v>
      </c>
      <c r="L3277" t="str">
        <f>_xlfn.XLOOKUP(J3277,dFornecedor!$A$2:$A$6,dFornecedor!$B$2:$B$6)</f>
        <v>Minerva</v>
      </c>
      <c r="M3277" t="str">
        <f>_xlfn.XLOOKUP(G3277,dMateriaPrima!$A$2:$A$12,dMateriaPrima!$B$2:$B$12)</f>
        <v>Cimento</v>
      </c>
      <c r="N3277" s="2">
        <f>_xlfn.XLOOKUP(G3277,dMateriaPrima!$A$2:$A$12,dMateriaPrima!$C$2:$C$12)</f>
        <v>23</v>
      </c>
      <c r="O3277" s="3">
        <f t="shared" si="255"/>
        <v>483</v>
      </c>
      <c r="P3277" s="4">
        <f t="shared" si="256"/>
        <v>0</v>
      </c>
      <c r="Q3277" s="3">
        <f t="shared" si="257"/>
        <v>483</v>
      </c>
      <c r="R3277" t="str">
        <f t="shared" si="258"/>
        <v>Em atraso</v>
      </c>
      <c r="S3277" s="5">
        <f t="shared" si="259"/>
        <v>7</v>
      </c>
    </row>
    <row r="3278" spans="1:19" x14ac:dyDescent="0.25">
      <c r="A3278">
        <v>3277</v>
      </c>
      <c r="B3278" s="1">
        <v>43908</v>
      </c>
      <c r="C3278" s="1">
        <v>43909</v>
      </c>
      <c r="D3278" s="1">
        <v>43916</v>
      </c>
      <c r="E3278" s="1">
        <v>43916</v>
      </c>
      <c r="F3278">
        <v>4</v>
      </c>
      <c r="G3278">
        <v>7</v>
      </c>
      <c r="H3278">
        <v>55</v>
      </c>
      <c r="I3278" s="6">
        <v>0</v>
      </c>
      <c r="J3278">
        <v>3</v>
      </c>
      <c r="K3278" t="str">
        <f>_xlfn.XLOOKUP(fCompras!F3278,dComprador!$A$2:$A$7,dComprador!$B$2:$B$7)</f>
        <v>Lira</v>
      </c>
      <c r="L3278" t="str">
        <f>_xlfn.XLOOKUP(J3278,dFornecedor!$A$2:$A$6,dFornecedor!$B$2:$B$6)</f>
        <v>StepUp</v>
      </c>
      <c r="M3278" t="str">
        <f>_xlfn.XLOOKUP(G3278,dMateriaPrima!$A$2:$A$12,dMateriaPrima!$B$2:$B$12)</f>
        <v>Poliéster</v>
      </c>
      <c r="N3278" s="2">
        <f>_xlfn.XLOOKUP(G3278,dMateriaPrima!$A$2:$A$12,dMateriaPrima!$C$2:$C$12)</f>
        <v>8</v>
      </c>
      <c r="O3278" s="3">
        <f t="shared" si="255"/>
        <v>440</v>
      </c>
      <c r="P3278" s="4">
        <f t="shared" si="256"/>
        <v>0</v>
      </c>
      <c r="Q3278" s="3">
        <f t="shared" si="257"/>
        <v>440</v>
      </c>
      <c r="R3278" t="str">
        <f t="shared" si="258"/>
        <v>No prazo</v>
      </c>
      <c r="S3278" s="5">
        <f t="shared" si="259"/>
        <v>0</v>
      </c>
    </row>
    <row r="3279" spans="1:19" x14ac:dyDescent="0.25">
      <c r="A3279">
        <v>3278</v>
      </c>
      <c r="B3279" s="1">
        <v>43908</v>
      </c>
      <c r="C3279" s="1">
        <v>43916</v>
      </c>
      <c r="D3279" s="1">
        <v>43920</v>
      </c>
      <c r="E3279" s="1">
        <v>43925</v>
      </c>
      <c r="F3279">
        <v>2</v>
      </c>
      <c r="G3279">
        <v>8</v>
      </c>
      <c r="H3279">
        <v>85</v>
      </c>
      <c r="I3279" s="6">
        <v>0</v>
      </c>
      <c r="J3279">
        <v>2</v>
      </c>
      <c r="K3279" t="str">
        <f>_xlfn.XLOOKUP(fCompras!F3279,dComprador!$A$2:$A$7,dComprador!$B$2:$B$7)</f>
        <v>João</v>
      </c>
      <c r="L3279" t="str">
        <f>_xlfn.XLOOKUP(J3279,dFornecedor!$A$2:$A$6,dFornecedor!$B$2:$B$6)</f>
        <v>Minerva</v>
      </c>
      <c r="M3279" t="str">
        <f>_xlfn.XLOOKUP(G3279,dMateriaPrima!$A$2:$A$12,dMateriaPrima!$B$2:$B$12)</f>
        <v>Cimento</v>
      </c>
      <c r="N3279" s="2">
        <f>_xlfn.XLOOKUP(G3279,dMateriaPrima!$A$2:$A$12,dMateriaPrima!$C$2:$C$12)</f>
        <v>23</v>
      </c>
      <c r="O3279" s="3">
        <f t="shared" si="255"/>
        <v>1955</v>
      </c>
      <c r="P3279" s="4">
        <f t="shared" si="256"/>
        <v>0</v>
      </c>
      <c r="Q3279" s="3">
        <f t="shared" si="257"/>
        <v>1955</v>
      </c>
      <c r="R3279" t="str">
        <f t="shared" si="258"/>
        <v>Em atraso</v>
      </c>
      <c r="S3279" s="5">
        <f t="shared" si="259"/>
        <v>5</v>
      </c>
    </row>
    <row r="3280" spans="1:19" x14ac:dyDescent="0.25">
      <c r="A3280">
        <v>3279</v>
      </c>
      <c r="B3280" s="1">
        <v>43908</v>
      </c>
      <c r="C3280" s="1">
        <v>43911</v>
      </c>
      <c r="D3280" s="1">
        <v>43926</v>
      </c>
      <c r="E3280" s="1">
        <v>43925</v>
      </c>
      <c r="F3280">
        <v>3</v>
      </c>
      <c r="G3280">
        <v>11</v>
      </c>
      <c r="H3280">
        <v>34</v>
      </c>
      <c r="I3280" s="6">
        <v>0</v>
      </c>
      <c r="J3280">
        <v>1</v>
      </c>
      <c r="K3280" t="str">
        <f>_xlfn.XLOOKUP(fCompras!F3280,dComprador!$A$2:$A$7,dComprador!$B$2:$B$7)</f>
        <v>Diego</v>
      </c>
      <c r="L3280" t="str">
        <f>_xlfn.XLOOKUP(J3280,dFornecedor!$A$2:$A$6,dFornecedor!$B$2:$B$6)</f>
        <v>NorthShore</v>
      </c>
      <c r="M3280" t="str">
        <f>_xlfn.XLOOKUP(G3280,dMateriaPrima!$A$2:$A$12,dMateriaPrima!$B$2:$B$12)</f>
        <v>Papel</v>
      </c>
      <c r="N3280" s="2">
        <f>_xlfn.XLOOKUP(G3280,dMateriaPrima!$A$2:$A$12,dMateriaPrima!$C$2:$C$12)</f>
        <v>9</v>
      </c>
      <c r="O3280" s="3">
        <f t="shared" si="255"/>
        <v>306</v>
      </c>
      <c r="P3280" s="4">
        <f t="shared" si="256"/>
        <v>0</v>
      </c>
      <c r="Q3280" s="3">
        <f t="shared" si="257"/>
        <v>306</v>
      </c>
      <c r="R3280" t="str">
        <f t="shared" si="258"/>
        <v>No prazo</v>
      </c>
      <c r="S3280" s="5">
        <f t="shared" si="259"/>
        <v>0</v>
      </c>
    </row>
    <row r="3281" spans="1:19" x14ac:dyDescent="0.25">
      <c r="A3281">
        <v>3280</v>
      </c>
      <c r="B3281" s="1">
        <v>43908</v>
      </c>
      <c r="C3281" s="1">
        <v>43913</v>
      </c>
      <c r="D3281" s="1">
        <v>43930</v>
      </c>
      <c r="E3281" s="1">
        <v>43932</v>
      </c>
      <c r="F3281">
        <v>1</v>
      </c>
      <c r="G3281">
        <v>11</v>
      </c>
      <c r="H3281">
        <v>526</v>
      </c>
      <c r="I3281" s="6">
        <v>0</v>
      </c>
      <c r="J3281">
        <v>1</v>
      </c>
      <c r="K3281" t="str">
        <f>_xlfn.XLOOKUP(fCompras!F3281,dComprador!$A$2:$A$7,dComprador!$B$2:$B$7)</f>
        <v>Alon</v>
      </c>
      <c r="L3281" t="str">
        <f>_xlfn.XLOOKUP(J3281,dFornecedor!$A$2:$A$6,dFornecedor!$B$2:$B$6)</f>
        <v>NorthShore</v>
      </c>
      <c r="M3281" t="str">
        <f>_xlfn.XLOOKUP(G3281,dMateriaPrima!$A$2:$A$12,dMateriaPrima!$B$2:$B$12)</f>
        <v>Papel</v>
      </c>
      <c r="N3281" s="2">
        <f>_xlfn.XLOOKUP(G3281,dMateriaPrima!$A$2:$A$12,dMateriaPrima!$C$2:$C$12)</f>
        <v>9</v>
      </c>
      <c r="O3281" s="3">
        <f t="shared" si="255"/>
        <v>4734</v>
      </c>
      <c r="P3281" s="4">
        <f t="shared" si="256"/>
        <v>0</v>
      </c>
      <c r="Q3281" s="3">
        <f t="shared" si="257"/>
        <v>4734</v>
      </c>
      <c r="R3281" t="str">
        <f t="shared" si="258"/>
        <v>Em atraso</v>
      </c>
      <c r="S3281" s="5">
        <f t="shared" si="259"/>
        <v>2</v>
      </c>
    </row>
    <row r="3282" spans="1:19" x14ac:dyDescent="0.25">
      <c r="A3282">
        <v>3281</v>
      </c>
      <c r="B3282" s="1">
        <v>43909</v>
      </c>
      <c r="C3282" s="1">
        <v>43922</v>
      </c>
      <c r="D3282" s="1">
        <v>43922</v>
      </c>
      <c r="E3282" s="1">
        <v>43925</v>
      </c>
      <c r="F3282">
        <v>4</v>
      </c>
      <c r="G3282">
        <v>11</v>
      </c>
      <c r="H3282">
        <v>105</v>
      </c>
      <c r="I3282" s="6">
        <v>0</v>
      </c>
      <c r="J3282">
        <v>1</v>
      </c>
      <c r="K3282" t="str">
        <f>_xlfn.XLOOKUP(fCompras!F3282,dComprador!$A$2:$A$7,dComprador!$B$2:$B$7)</f>
        <v>Lira</v>
      </c>
      <c r="L3282" t="str">
        <f>_xlfn.XLOOKUP(J3282,dFornecedor!$A$2:$A$6,dFornecedor!$B$2:$B$6)</f>
        <v>NorthShore</v>
      </c>
      <c r="M3282" t="str">
        <f>_xlfn.XLOOKUP(G3282,dMateriaPrima!$A$2:$A$12,dMateriaPrima!$B$2:$B$12)</f>
        <v>Papel</v>
      </c>
      <c r="N3282" s="2">
        <f>_xlfn.XLOOKUP(G3282,dMateriaPrima!$A$2:$A$12,dMateriaPrima!$C$2:$C$12)</f>
        <v>9</v>
      </c>
      <c r="O3282" s="3">
        <f t="shared" si="255"/>
        <v>945</v>
      </c>
      <c r="P3282" s="4">
        <f t="shared" si="256"/>
        <v>0</v>
      </c>
      <c r="Q3282" s="3">
        <f t="shared" si="257"/>
        <v>945</v>
      </c>
      <c r="R3282" t="str">
        <f t="shared" si="258"/>
        <v>Em atraso</v>
      </c>
      <c r="S3282" s="5">
        <f t="shared" si="259"/>
        <v>3</v>
      </c>
    </row>
    <row r="3283" spans="1:19" x14ac:dyDescent="0.25">
      <c r="A3283">
        <v>3282</v>
      </c>
      <c r="B3283" s="1">
        <v>43909</v>
      </c>
      <c r="C3283" s="1">
        <v>43910</v>
      </c>
      <c r="D3283" s="1">
        <v>43916</v>
      </c>
      <c r="E3283" s="1">
        <v>43912</v>
      </c>
      <c r="F3283">
        <v>4</v>
      </c>
      <c r="G3283">
        <v>10</v>
      </c>
      <c r="H3283">
        <v>44</v>
      </c>
      <c r="I3283" s="6">
        <v>0</v>
      </c>
      <c r="J3283">
        <v>3</v>
      </c>
      <c r="K3283" t="str">
        <f>_xlfn.XLOOKUP(fCompras!F3283,dComprador!$A$2:$A$7,dComprador!$B$2:$B$7)</f>
        <v>Lira</v>
      </c>
      <c r="L3283" t="str">
        <f>_xlfn.XLOOKUP(J3283,dFornecedor!$A$2:$A$6,dFornecedor!$B$2:$B$6)</f>
        <v>StepUp</v>
      </c>
      <c r="M3283" t="str">
        <f>_xlfn.XLOOKUP(G3283,dMateriaPrima!$A$2:$A$12,dMateriaPrima!$B$2:$B$12)</f>
        <v>Pedra Britada</v>
      </c>
      <c r="N3283" s="2">
        <f>_xlfn.XLOOKUP(G3283,dMateriaPrima!$A$2:$A$12,dMateriaPrima!$C$2:$C$12)</f>
        <v>56</v>
      </c>
      <c r="O3283" s="3">
        <f t="shared" si="255"/>
        <v>2464</v>
      </c>
      <c r="P3283" s="4">
        <f t="shared" si="256"/>
        <v>0</v>
      </c>
      <c r="Q3283" s="3">
        <f t="shared" si="257"/>
        <v>2464</v>
      </c>
      <c r="R3283" t="str">
        <f t="shared" si="258"/>
        <v>No prazo</v>
      </c>
      <c r="S3283" s="5">
        <f t="shared" si="259"/>
        <v>0</v>
      </c>
    </row>
    <row r="3284" spans="1:19" x14ac:dyDescent="0.25">
      <c r="A3284">
        <v>3283</v>
      </c>
      <c r="B3284" s="1">
        <v>43909</v>
      </c>
      <c r="C3284" s="1">
        <v>43909</v>
      </c>
      <c r="D3284" s="1">
        <v>43915</v>
      </c>
      <c r="E3284" s="1">
        <v>43917</v>
      </c>
      <c r="F3284">
        <v>4</v>
      </c>
      <c r="G3284">
        <v>11</v>
      </c>
      <c r="H3284">
        <v>89</v>
      </c>
      <c r="I3284" s="6">
        <v>0.26</v>
      </c>
      <c r="J3284">
        <v>2</v>
      </c>
      <c r="K3284" t="str">
        <f>_xlfn.XLOOKUP(fCompras!F3284,dComprador!$A$2:$A$7,dComprador!$B$2:$B$7)</f>
        <v>Lira</v>
      </c>
      <c r="L3284" t="str">
        <f>_xlfn.XLOOKUP(J3284,dFornecedor!$A$2:$A$6,dFornecedor!$B$2:$B$6)</f>
        <v>Minerva</v>
      </c>
      <c r="M3284" t="str">
        <f>_xlfn.XLOOKUP(G3284,dMateriaPrima!$A$2:$A$12,dMateriaPrima!$B$2:$B$12)</f>
        <v>Papel</v>
      </c>
      <c r="N3284" s="2">
        <f>_xlfn.XLOOKUP(G3284,dMateriaPrima!$A$2:$A$12,dMateriaPrima!$C$2:$C$12)</f>
        <v>9</v>
      </c>
      <c r="O3284" s="3">
        <f t="shared" si="255"/>
        <v>801</v>
      </c>
      <c r="P3284" s="4">
        <f t="shared" si="256"/>
        <v>208.26000000000002</v>
      </c>
      <c r="Q3284" s="3">
        <f t="shared" si="257"/>
        <v>592.74</v>
      </c>
      <c r="R3284" t="str">
        <f t="shared" si="258"/>
        <v>Em atraso</v>
      </c>
      <c r="S3284" s="5">
        <f t="shared" si="259"/>
        <v>2</v>
      </c>
    </row>
    <row r="3285" spans="1:19" x14ac:dyDescent="0.25">
      <c r="A3285">
        <v>3284</v>
      </c>
      <c r="B3285" s="1">
        <v>43909</v>
      </c>
      <c r="C3285" s="1">
        <v>43911</v>
      </c>
      <c r="D3285" s="1">
        <v>43915</v>
      </c>
      <c r="E3285" s="1">
        <v>43919</v>
      </c>
      <c r="F3285">
        <v>4</v>
      </c>
      <c r="G3285">
        <v>5</v>
      </c>
      <c r="H3285">
        <v>144</v>
      </c>
      <c r="I3285" s="6">
        <v>0</v>
      </c>
      <c r="J3285">
        <v>2</v>
      </c>
      <c r="K3285" t="str">
        <f>_xlfn.XLOOKUP(fCompras!F3285,dComprador!$A$2:$A$7,dComprador!$B$2:$B$7)</f>
        <v>Lira</v>
      </c>
      <c r="L3285" t="str">
        <f>_xlfn.XLOOKUP(J3285,dFornecedor!$A$2:$A$6,dFornecedor!$B$2:$B$6)</f>
        <v>Minerva</v>
      </c>
      <c r="M3285" t="str">
        <f>_xlfn.XLOOKUP(G3285,dMateriaPrima!$A$2:$A$12,dMateriaPrima!$B$2:$B$12)</f>
        <v>Areia</v>
      </c>
      <c r="N3285" s="2">
        <f>_xlfn.XLOOKUP(G3285,dMateriaPrima!$A$2:$A$12,dMateriaPrima!$C$2:$C$12)</f>
        <v>3.59</v>
      </c>
      <c r="O3285" s="3">
        <f t="shared" si="255"/>
        <v>516.96</v>
      </c>
      <c r="P3285" s="4">
        <f t="shared" si="256"/>
        <v>0</v>
      </c>
      <c r="Q3285" s="3">
        <f t="shared" si="257"/>
        <v>516.96</v>
      </c>
      <c r="R3285" t="str">
        <f t="shared" si="258"/>
        <v>Em atraso</v>
      </c>
      <c r="S3285" s="5">
        <f t="shared" si="259"/>
        <v>4</v>
      </c>
    </row>
    <row r="3286" spans="1:19" x14ac:dyDescent="0.25">
      <c r="A3286">
        <v>3285</v>
      </c>
      <c r="B3286" s="1">
        <v>43909</v>
      </c>
      <c r="C3286" s="1">
        <v>43915</v>
      </c>
      <c r="D3286" s="1">
        <v>43924</v>
      </c>
      <c r="E3286" s="1">
        <v>43926</v>
      </c>
      <c r="F3286">
        <v>1</v>
      </c>
      <c r="G3286">
        <v>5</v>
      </c>
      <c r="H3286">
        <v>85</v>
      </c>
      <c r="I3286" s="6">
        <v>0</v>
      </c>
      <c r="J3286">
        <v>3</v>
      </c>
      <c r="K3286" t="str">
        <f>_xlfn.XLOOKUP(fCompras!F3286,dComprador!$A$2:$A$7,dComprador!$B$2:$B$7)</f>
        <v>Alon</v>
      </c>
      <c r="L3286" t="str">
        <f>_xlfn.XLOOKUP(J3286,dFornecedor!$A$2:$A$6,dFornecedor!$B$2:$B$6)</f>
        <v>StepUp</v>
      </c>
      <c r="M3286" t="str">
        <f>_xlfn.XLOOKUP(G3286,dMateriaPrima!$A$2:$A$12,dMateriaPrima!$B$2:$B$12)</f>
        <v>Areia</v>
      </c>
      <c r="N3286" s="2">
        <f>_xlfn.XLOOKUP(G3286,dMateriaPrima!$A$2:$A$12,dMateriaPrima!$C$2:$C$12)</f>
        <v>3.59</v>
      </c>
      <c r="O3286" s="3">
        <f t="shared" si="255"/>
        <v>305.14999999999998</v>
      </c>
      <c r="P3286" s="4">
        <f t="shared" si="256"/>
        <v>0</v>
      </c>
      <c r="Q3286" s="3">
        <f t="shared" si="257"/>
        <v>305.14999999999998</v>
      </c>
      <c r="R3286" t="str">
        <f t="shared" si="258"/>
        <v>Em atraso</v>
      </c>
      <c r="S3286" s="5">
        <f t="shared" si="259"/>
        <v>2</v>
      </c>
    </row>
    <row r="3287" spans="1:19" x14ac:dyDescent="0.25">
      <c r="A3287">
        <v>3286</v>
      </c>
      <c r="B3287" s="1">
        <v>43909</v>
      </c>
      <c r="C3287" s="1">
        <v>43909</v>
      </c>
      <c r="D3287" s="1">
        <v>43926</v>
      </c>
      <c r="E3287" s="1">
        <v>43927</v>
      </c>
      <c r="F3287">
        <v>1</v>
      </c>
      <c r="G3287">
        <v>4</v>
      </c>
      <c r="H3287">
        <v>105</v>
      </c>
      <c r="I3287" s="6">
        <v>0</v>
      </c>
      <c r="J3287">
        <v>2</v>
      </c>
      <c r="K3287" t="str">
        <f>_xlfn.XLOOKUP(fCompras!F3287,dComprador!$A$2:$A$7,dComprador!$B$2:$B$7)</f>
        <v>Alon</v>
      </c>
      <c r="L3287" t="str">
        <f>_xlfn.XLOOKUP(J3287,dFornecedor!$A$2:$A$6,dFornecedor!$B$2:$B$6)</f>
        <v>Minerva</v>
      </c>
      <c r="M3287" t="str">
        <f>_xlfn.XLOOKUP(G3287,dMateriaPrima!$A$2:$A$12,dMateriaPrima!$B$2:$B$12)</f>
        <v>Madeira</v>
      </c>
      <c r="N3287" s="2">
        <f>_xlfn.XLOOKUP(G3287,dMateriaPrima!$A$2:$A$12,dMateriaPrima!$C$2:$C$12)</f>
        <v>168</v>
      </c>
      <c r="O3287" s="3">
        <f t="shared" si="255"/>
        <v>17640</v>
      </c>
      <c r="P3287" s="4">
        <f t="shared" si="256"/>
        <v>0</v>
      </c>
      <c r="Q3287" s="3">
        <f t="shared" si="257"/>
        <v>17640</v>
      </c>
      <c r="R3287" t="str">
        <f t="shared" si="258"/>
        <v>Em atraso</v>
      </c>
      <c r="S3287" s="5">
        <f t="shared" si="259"/>
        <v>1</v>
      </c>
    </row>
    <row r="3288" spans="1:19" x14ac:dyDescent="0.25">
      <c r="A3288">
        <v>3287</v>
      </c>
      <c r="B3288" s="1">
        <v>43909</v>
      </c>
      <c r="C3288" s="1">
        <v>43910</v>
      </c>
      <c r="D3288" s="1">
        <v>43922</v>
      </c>
      <c r="E3288" s="1">
        <v>43925</v>
      </c>
      <c r="F3288">
        <v>2</v>
      </c>
      <c r="G3288">
        <v>1</v>
      </c>
      <c r="H3288">
        <v>116</v>
      </c>
      <c r="I3288" s="6">
        <v>0</v>
      </c>
      <c r="J3288">
        <v>3</v>
      </c>
      <c r="K3288" t="str">
        <f>_xlfn.XLOOKUP(fCompras!F3288,dComprador!$A$2:$A$7,dComprador!$B$2:$B$7)</f>
        <v>João</v>
      </c>
      <c r="L3288" t="str">
        <f>_xlfn.XLOOKUP(J3288,dFornecedor!$A$2:$A$6,dFornecedor!$B$2:$B$6)</f>
        <v>StepUp</v>
      </c>
      <c r="M3288" t="str">
        <f>_xlfn.XLOOKUP(G3288,dMateriaPrima!$A$2:$A$12,dMateriaPrima!$B$2:$B$12)</f>
        <v>Tecido</v>
      </c>
      <c r="N3288" s="2">
        <f>_xlfn.XLOOKUP(G3288,dMateriaPrima!$A$2:$A$12,dMateriaPrima!$C$2:$C$12)</f>
        <v>18</v>
      </c>
      <c r="O3288" s="3">
        <f t="shared" si="255"/>
        <v>2088</v>
      </c>
      <c r="P3288" s="4">
        <f t="shared" si="256"/>
        <v>0</v>
      </c>
      <c r="Q3288" s="3">
        <f t="shared" si="257"/>
        <v>2088</v>
      </c>
      <c r="R3288" t="str">
        <f t="shared" si="258"/>
        <v>Em atraso</v>
      </c>
      <c r="S3288" s="5">
        <f t="shared" si="259"/>
        <v>3</v>
      </c>
    </row>
    <row r="3289" spans="1:19" x14ac:dyDescent="0.25">
      <c r="A3289">
        <v>3288</v>
      </c>
      <c r="B3289" s="1">
        <v>43909</v>
      </c>
      <c r="C3289" s="1">
        <v>43909</v>
      </c>
      <c r="D3289" s="1">
        <v>43922</v>
      </c>
      <c r="E3289" s="1">
        <v>43925</v>
      </c>
      <c r="F3289">
        <v>2</v>
      </c>
      <c r="G3289">
        <v>1</v>
      </c>
      <c r="H3289">
        <v>251</v>
      </c>
      <c r="I3289" s="6">
        <v>0</v>
      </c>
      <c r="J3289">
        <v>2</v>
      </c>
      <c r="K3289" t="str">
        <f>_xlfn.XLOOKUP(fCompras!F3289,dComprador!$A$2:$A$7,dComprador!$B$2:$B$7)</f>
        <v>João</v>
      </c>
      <c r="L3289" t="str">
        <f>_xlfn.XLOOKUP(J3289,dFornecedor!$A$2:$A$6,dFornecedor!$B$2:$B$6)</f>
        <v>Minerva</v>
      </c>
      <c r="M3289" t="str">
        <f>_xlfn.XLOOKUP(G3289,dMateriaPrima!$A$2:$A$12,dMateriaPrima!$B$2:$B$12)</f>
        <v>Tecido</v>
      </c>
      <c r="N3289" s="2">
        <f>_xlfn.XLOOKUP(G3289,dMateriaPrima!$A$2:$A$12,dMateriaPrima!$C$2:$C$12)</f>
        <v>18</v>
      </c>
      <c r="O3289" s="3">
        <f t="shared" si="255"/>
        <v>4518</v>
      </c>
      <c r="P3289" s="4">
        <f t="shared" si="256"/>
        <v>0</v>
      </c>
      <c r="Q3289" s="3">
        <f t="shared" si="257"/>
        <v>4518</v>
      </c>
      <c r="R3289" t="str">
        <f t="shared" si="258"/>
        <v>Em atraso</v>
      </c>
      <c r="S3289" s="5">
        <f t="shared" si="259"/>
        <v>3</v>
      </c>
    </row>
    <row r="3290" spans="1:19" x14ac:dyDescent="0.25">
      <c r="A3290">
        <v>3289</v>
      </c>
      <c r="B3290" s="1">
        <v>43910</v>
      </c>
      <c r="C3290" s="1">
        <v>43919</v>
      </c>
      <c r="D3290" s="1">
        <v>43920</v>
      </c>
      <c r="E3290" s="1">
        <v>43922</v>
      </c>
      <c r="F3290">
        <v>4</v>
      </c>
      <c r="G3290">
        <v>1</v>
      </c>
      <c r="H3290">
        <v>22</v>
      </c>
      <c r="I3290" s="6">
        <v>0</v>
      </c>
      <c r="J3290">
        <v>3</v>
      </c>
      <c r="K3290" t="str">
        <f>_xlfn.XLOOKUP(fCompras!F3290,dComprador!$A$2:$A$7,dComprador!$B$2:$B$7)</f>
        <v>Lira</v>
      </c>
      <c r="L3290" t="str">
        <f>_xlfn.XLOOKUP(J3290,dFornecedor!$A$2:$A$6,dFornecedor!$B$2:$B$6)</f>
        <v>StepUp</v>
      </c>
      <c r="M3290" t="str">
        <f>_xlfn.XLOOKUP(G3290,dMateriaPrima!$A$2:$A$12,dMateriaPrima!$B$2:$B$12)</f>
        <v>Tecido</v>
      </c>
      <c r="N3290" s="2">
        <f>_xlfn.XLOOKUP(G3290,dMateriaPrima!$A$2:$A$12,dMateriaPrima!$C$2:$C$12)</f>
        <v>18</v>
      </c>
      <c r="O3290" s="3">
        <f t="shared" si="255"/>
        <v>396</v>
      </c>
      <c r="P3290" s="4">
        <f t="shared" si="256"/>
        <v>0</v>
      </c>
      <c r="Q3290" s="3">
        <f t="shared" si="257"/>
        <v>396</v>
      </c>
      <c r="R3290" t="str">
        <f t="shared" si="258"/>
        <v>Em atraso</v>
      </c>
      <c r="S3290" s="5">
        <f t="shared" si="259"/>
        <v>2</v>
      </c>
    </row>
    <row r="3291" spans="1:19" x14ac:dyDescent="0.25">
      <c r="A3291">
        <v>3290</v>
      </c>
      <c r="B3291" s="1">
        <v>43910</v>
      </c>
      <c r="C3291" s="1">
        <v>43910</v>
      </c>
      <c r="D3291" s="1">
        <v>43916</v>
      </c>
      <c r="E3291" s="1">
        <v>43919</v>
      </c>
      <c r="F3291">
        <v>4</v>
      </c>
      <c r="G3291">
        <v>5</v>
      </c>
      <c r="H3291">
        <v>87</v>
      </c>
      <c r="I3291" s="6">
        <v>0</v>
      </c>
      <c r="J3291">
        <v>2</v>
      </c>
      <c r="K3291" t="str">
        <f>_xlfn.XLOOKUP(fCompras!F3291,dComprador!$A$2:$A$7,dComprador!$B$2:$B$7)</f>
        <v>Lira</v>
      </c>
      <c r="L3291" t="str">
        <f>_xlfn.XLOOKUP(J3291,dFornecedor!$A$2:$A$6,dFornecedor!$B$2:$B$6)</f>
        <v>Minerva</v>
      </c>
      <c r="M3291" t="str">
        <f>_xlfn.XLOOKUP(G3291,dMateriaPrima!$A$2:$A$12,dMateriaPrima!$B$2:$B$12)</f>
        <v>Areia</v>
      </c>
      <c r="N3291" s="2">
        <f>_xlfn.XLOOKUP(G3291,dMateriaPrima!$A$2:$A$12,dMateriaPrima!$C$2:$C$12)</f>
        <v>3.59</v>
      </c>
      <c r="O3291" s="3">
        <f t="shared" si="255"/>
        <v>312.33</v>
      </c>
      <c r="P3291" s="4">
        <f t="shared" si="256"/>
        <v>0</v>
      </c>
      <c r="Q3291" s="3">
        <f t="shared" si="257"/>
        <v>312.33</v>
      </c>
      <c r="R3291" t="str">
        <f t="shared" si="258"/>
        <v>Em atraso</v>
      </c>
      <c r="S3291" s="5">
        <f t="shared" si="259"/>
        <v>3</v>
      </c>
    </row>
    <row r="3292" spans="1:19" x14ac:dyDescent="0.25">
      <c r="A3292">
        <v>3291</v>
      </c>
      <c r="B3292" s="1">
        <v>43910</v>
      </c>
      <c r="C3292" s="1">
        <v>43911</v>
      </c>
      <c r="D3292" s="1">
        <v>43915</v>
      </c>
      <c r="E3292" s="1">
        <v>43919</v>
      </c>
      <c r="F3292">
        <v>4</v>
      </c>
      <c r="G3292">
        <v>6</v>
      </c>
      <c r="H3292">
        <v>235</v>
      </c>
      <c r="I3292" s="6">
        <v>0</v>
      </c>
      <c r="J3292">
        <v>3</v>
      </c>
      <c r="K3292" t="str">
        <f>_xlfn.XLOOKUP(fCompras!F3292,dComprador!$A$2:$A$7,dComprador!$B$2:$B$7)</f>
        <v>Lira</v>
      </c>
      <c r="L3292" t="str">
        <f>_xlfn.XLOOKUP(J3292,dFornecedor!$A$2:$A$6,dFornecedor!$B$2:$B$6)</f>
        <v>StepUp</v>
      </c>
      <c r="M3292" t="str">
        <f>_xlfn.XLOOKUP(G3292,dMateriaPrima!$A$2:$A$12,dMateriaPrima!$B$2:$B$12)</f>
        <v>Fio Algodão</v>
      </c>
      <c r="N3292" s="2">
        <f>_xlfn.XLOOKUP(G3292,dMateriaPrima!$A$2:$A$12,dMateriaPrima!$C$2:$C$12)</f>
        <v>55.9</v>
      </c>
      <c r="O3292" s="3">
        <f t="shared" si="255"/>
        <v>13136.5</v>
      </c>
      <c r="P3292" s="4">
        <f t="shared" si="256"/>
        <v>0</v>
      </c>
      <c r="Q3292" s="3">
        <f t="shared" si="257"/>
        <v>13136.5</v>
      </c>
      <c r="R3292" t="str">
        <f t="shared" si="258"/>
        <v>Em atraso</v>
      </c>
      <c r="S3292" s="5">
        <f t="shared" si="259"/>
        <v>4</v>
      </c>
    </row>
    <row r="3293" spans="1:19" x14ac:dyDescent="0.25">
      <c r="A3293">
        <v>3292</v>
      </c>
      <c r="B3293" s="1">
        <v>43910</v>
      </c>
      <c r="C3293" s="1">
        <v>43910</v>
      </c>
      <c r="D3293" s="1">
        <v>43916</v>
      </c>
      <c r="E3293" s="1">
        <v>43919</v>
      </c>
      <c r="F3293">
        <v>4</v>
      </c>
      <c r="G3293">
        <v>1</v>
      </c>
      <c r="H3293">
        <v>135</v>
      </c>
      <c r="I3293" s="6">
        <v>0</v>
      </c>
      <c r="J3293">
        <v>2</v>
      </c>
      <c r="K3293" t="str">
        <f>_xlfn.XLOOKUP(fCompras!F3293,dComprador!$A$2:$A$7,dComprador!$B$2:$B$7)</f>
        <v>Lira</v>
      </c>
      <c r="L3293" t="str">
        <f>_xlfn.XLOOKUP(J3293,dFornecedor!$A$2:$A$6,dFornecedor!$B$2:$B$6)</f>
        <v>Minerva</v>
      </c>
      <c r="M3293" t="str">
        <f>_xlfn.XLOOKUP(G3293,dMateriaPrima!$A$2:$A$12,dMateriaPrima!$B$2:$B$12)</f>
        <v>Tecido</v>
      </c>
      <c r="N3293" s="2">
        <f>_xlfn.XLOOKUP(G3293,dMateriaPrima!$A$2:$A$12,dMateriaPrima!$C$2:$C$12)</f>
        <v>18</v>
      </c>
      <c r="O3293" s="3">
        <f t="shared" si="255"/>
        <v>2430</v>
      </c>
      <c r="P3293" s="4">
        <f t="shared" si="256"/>
        <v>0</v>
      </c>
      <c r="Q3293" s="3">
        <f t="shared" si="257"/>
        <v>2430</v>
      </c>
      <c r="R3293" t="str">
        <f t="shared" si="258"/>
        <v>Em atraso</v>
      </c>
      <c r="S3293" s="5">
        <f t="shared" si="259"/>
        <v>3</v>
      </c>
    </row>
    <row r="3294" spans="1:19" x14ac:dyDescent="0.25">
      <c r="A3294">
        <v>3293</v>
      </c>
      <c r="B3294" s="1">
        <v>43910</v>
      </c>
      <c r="C3294" s="1">
        <v>43916</v>
      </c>
      <c r="D3294" s="1">
        <v>43916</v>
      </c>
      <c r="E3294" s="1">
        <v>43917</v>
      </c>
      <c r="F3294">
        <v>4</v>
      </c>
      <c r="G3294">
        <v>8</v>
      </c>
      <c r="H3294">
        <v>343</v>
      </c>
      <c r="I3294" s="6">
        <v>0</v>
      </c>
      <c r="J3294">
        <v>3</v>
      </c>
      <c r="K3294" t="str">
        <f>_xlfn.XLOOKUP(fCompras!F3294,dComprador!$A$2:$A$7,dComprador!$B$2:$B$7)</f>
        <v>Lira</v>
      </c>
      <c r="L3294" t="str">
        <f>_xlfn.XLOOKUP(J3294,dFornecedor!$A$2:$A$6,dFornecedor!$B$2:$B$6)</f>
        <v>StepUp</v>
      </c>
      <c r="M3294" t="str">
        <f>_xlfn.XLOOKUP(G3294,dMateriaPrima!$A$2:$A$12,dMateriaPrima!$B$2:$B$12)</f>
        <v>Cimento</v>
      </c>
      <c r="N3294" s="2">
        <f>_xlfn.XLOOKUP(G3294,dMateriaPrima!$A$2:$A$12,dMateriaPrima!$C$2:$C$12)</f>
        <v>23</v>
      </c>
      <c r="O3294" s="3">
        <f t="shared" si="255"/>
        <v>7889</v>
      </c>
      <c r="P3294" s="4">
        <f t="shared" si="256"/>
        <v>0</v>
      </c>
      <c r="Q3294" s="3">
        <f t="shared" si="257"/>
        <v>7889</v>
      </c>
      <c r="R3294" t="str">
        <f t="shared" si="258"/>
        <v>Em atraso</v>
      </c>
      <c r="S3294" s="5">
        <f t="shared" si="259"/>
        <v>1</v>
      </c>
    </row>
    <row r="3295" spans="1:19" x14ac:dyDescent="0.25">
      <c r="A3295">
        <v>3294</v>
      </c>
      <c r="B3295" s="1">
        <v>43910</v>
      </c>
      <c r="C3295" s="1">
        <v>43910</v>
      </c>
      <c r="D3295" s="1">
        <v>43925</v>
      </c>
      <c r="E3295" s="1">
        <v>43928</v>
      </c>
      <c r="F3295">
        <v>1</v>
      </c>
      <c r="G3295">
        <v>11</v>
      </c>
      <c r="H3295">
        <v>243</v>
      </c>
      <c r="I3295" s="6">
        <v>0</v>
      </c>
      <c r="J3295">
        <v>4</v>
      </c>
      <c r="K3295" t="str">
        <f>_xlfn.XLOOKUP(fCompras!F3295,dComprador!$A$2:$A$7,dComprador!$B$2:$B$7)</f>
        <v>Alon</v>
      </c>
      <c r="L3295" t="str">
        <f>_xlfn.XLOOKUP(J3295,dFornecedor!$A$2:$A$6,dFornecedor!$B$2:$B$6)</f>
        <v>AlphaOmega</v>
      </c>
      <c r="M3295" t="str">
        <f>_xlfn.XLOOKUP(G3295,dMateriaPrima!$A$2:$A$12,dMateriaPrima!$B$2:$B$12)</f>
        <v>Papel</v>
      </c>
      <c r="N3295" s="2">
        <f>_xlfn.XLOOKUP(G3295,dMateriaPrima!$A$2:$A$12,dMateriaPrima!$C$2:$C$12)</f>
        <v>9</v>
      </c>
      <c r="O3295" s="3">
        <f t="shared" si="255"/>
        <v>2187</v>
      </c>
      <c r="P3295" s="4">
        <f t="shared" si="256"/>
        <v>0</v>
      </c>
      <c r="Q3295" s="3">
        <f t="shared" si="257"/>
        <v>2187</v>
      </c>
      <c r="R3295" t="str">
        <f t="shared" si="258"/>
        <v>Em atraso</v>
      </c>
      <c r="S3295" s="5">
        <f t="shared" si="259"/>
        <v>3</v>
      </c>
    </row>
    <row r="3296" spans="1:19" x14ac:dyDescent="0.25">
      <c r="A3296">
        <v>3295</v>
      </c>
      <c r="B3296" s="1">
        <v>43910</v>
      </c>
      <c r="C3296" s="1">
        <v>43918</v>
      </c>
      <c r="D3296" s="1">
        <v>43928</v>
      </c>
      <c r="E3296" s="1">
        <v>43928</v>
      </c>
      <c r="F3296">
        <v>1</v>
      </c>
      <c r="G3296">
        <v>11</v>
      </c>
      <c r="H3296">
        <v>187</v>
      </c>
      <c r="I3296" s="6">
        <v>0</v>
      </c>
      <c r="J3296">
        <v>2</v>
      </c>
      <c r="K3296" t="str">
        <f>_xlfn.XLOOKUP(fCompras!F3296,dComprador!$A$2:$A$7,dComprador!$B$2:$B$7)</f>
        <v>Alon</v>
      </c>
      <c r="L3296" t="str">
        <f>_xlfn.XLOOKUP(J3296,dFornecedor!$A$2:$A$6,dFornecedor!$B$2:$B$6)</f>
        <v>Minerva</v>
      </c>
      <c r="M3296" t="str">
        <f>_xlfn.XLOOKUP(G3296,dMateriaPrima!$A$2:$A$12,dMateriaPrima!$B$2:$B$12)</f>
        <v>Papel</v>
      </c>
      <c r="N3296" s="2">
        <f>_xlfn.XLOOKUP(G3296,dMateriaPrima!$A$2:$A$12,dMateriaPrima!$C$2:$C$12)</f>
        <v>9</v>
      </c>
      <c r="O3296" s="3">
        <f t="shared" si="255"/>
        <v>1683</v>
      </c>
      <c r="P3296" s="4">
        <f t="shared" si="256"/>
        <v>0</v>
      </c>
      <c r="Q3296" s="3">
        <f t="shared" si="257"/>
        <v>1683</v>
      </c>
      <c r="R3296" t="str">
        <f t="shared" si="258"/>
        <v>No prazo</v>
      </c>
      <c r="S3296" s="5">
        <f t="shared" si="259"/>
        <v>0</v>
      </c>
    </row>
    <row r="3297" spans="1:19" x14ac:dyDescent="0.25">
      <c r="A3297">
        <v>3296</v>
      </c>
      <c r="B3297" s="1">
        <v>43910</v>
      </c>
      <c r="C3297" s="1">
        <v>43911</v>
      </c>
      <c r="D3297" s="1">
        <v>43927</v>
      </c>
      <c r="E3297" s="1">
        <v>43928</v>
      </c>
      <c r="F3297">
        <v>2</v>
      </c>
      <c r="G3297">
        <v>10</v>
      </c>
      <c r="H3297">
        <v>261</v>
      </c>
      <c r="I3297" s="6">
        <v>0</v>
      </c>
      <c r="J3297">
        <v>3</v>
      </c>
      <c r="K3297" t="str">
        <f>_xlfn.XLOOKUP(fCompras!F3297,dComprador!$A$2:$A$7,dComprador!$B$2:$B$7)</f>
        <v>João</v>
      </c>
      <c r="L3297" t="str">
        <f>_xlfn.XLOOKUP(J3297,dFornecedor!$A$2:$A$6,dFornecedor!$B$2:$B$6)</f>
        <v>StepUp</v>
      </c>
      <c r="M3297" t="str">
        <f>_xlfn.XLOOKUP(G3297,dMateriaPrima!$A$2:$A$12,dMateriaPrima!$B$2:$B$12)</f>
        <v>Pedra Britada</v>
      </c>
      <c r="N3297" s="2">
        <f>_xlfn.XLOOKUP(G3297,dMateriaPrima!$A$2:$A$12,dMateriaPrima!$C$2:$C$12)</f>
        <v>56</v>
      </c>
      <c r="O3297" s="3">
        <f t="shared" si="255"/>
        <v>14616</v>
      </c>
      <c r="P3297" s="4">
        <f t="shared" si="256"/>
        <v>0</v>
      </c>
      <c r="Q3297" s="3">
        <f t="shared" si="257"/>
        <v>14616</v>
      </c>
      <c r="R3297" t="str">
        <f t="shared" si="258"/>
        <v>Em atraso</v>
      </c>
      <c r="S3297" s="5">
        <f t="shared" si="259"/>
        <v>1</v>
      </c>
    </row>
    <row r="3298" spans="1:19" x14ac:dyDescent="0.25">
      <c r="A3298">
        <v>3297</v>
      </c>
      <c r="B3298" s="1">
        <v>43910</v>
      </c>
      <c r="C3298" s="1">
        <v>43918</v>
      </c>
      <c r="D3298" s="1">
        <v>43925</v>
      </c>
      <c r="E3298" s="1">
        <v>43926</v>
      </c>
      <c r="F3298">
        <v>2</v>
      </c>
      <c r="G3298">
        <v>11</v>
      </c>
      <c r="H3298">
        <v>471</v>
      </c>
      <c r="I3298" s="6">
        <v>0</v>
      </c>
      <c r="J3298">
        <v>5</v>
      </c>
      <c r="K3298" t="str">
        <f>_xlfn.XLOOKUP(fCompras!F3298,dComprador!$A$2:$A$7,dComprador!$B$2:$B$7)</f>
        <v>João</v>
      </c>
      <c r="L3298" t="str">
        <f>_xlfn.XLOOKUP(J3298,dFornecedor!$A$2:$A$6,dFornecedor!$B$2:$B$6)</f>
        <v>Atlas</v>
      </c>
      <c r="M3298" t="str">
        <f>_xlfn.XLOOKUP(G3298,dMateriaPrima!$A$2:$A$12,dMateriaPrima!$B$2:$B$12)</f>
        <v>Papel</v>
      </c>
      <c r="N3298" s="2">
        <f>_xlfn.XLOOKUP(G3298,dMateriaPrima!$A$2:$A$12,dMateriaPrima!$C$2:$C$12)</f>
        <v>9</v>
      </c>
      <c r="O3298" s="3">
        <f t="shared" si="255"/>
        <v>4239</v>
      </c>
      <c r="P3298" s="4">
        <f t="shared" si="256"/>
        <v>0</v>
      </c>
      <c r="Q3298" s="3">
        <f t="shared" si="257"/>
        <v>4239</v>
      </c>
      <c r="R3298" t="str">
        <f t="shared" si="258"/>
        <v>Em atraso</v>
      </c>
      <c r="S3298" s="5">
        <f t="shared" si="259"/>
        <v>1</v>
      </c>
    </row>
    <row r="3299" spans="1:19" x14ac:dyDescent="0.25">
      <c r="A3299">
        <v>3298</v>
      </c>
      <c r="B3299" s="1">
        <v>43910</v>
      </c>
      <c r="C3299" s="1">
        <v>43918</v>
      </c>
      <c r="D3299" s="1">
        <v>43939</v>
      </c>
      <c r="E3299" s="1">
        <v>43941</v>
      </c>
      <c r="F3299">
        <v>1</v>
      </c>
      <c r="G3299">
        <v>5</v>
      </c>
      <c r="H3299">
        <v>43</v>
      </c>
      <c r="I3299" s="6">
        <v>0</v>
      </c>
      <c r="J3299">
        <v>2</v>
      </c>
      <c r="K3299" t="str">
        <f>_xlfn.XLOOKUP(fCompras!F3299,dComprador!$A$2:$A$7,dComprador!$B$2:$B$7)</f>
        <v>Alon</v>
      </c>
      <c r="L3299" t="str">
        <f>_xlfn.XLOOKUP(J3299,dFornecedor!$A$2:$A$6,dFornecedor!$B$2:$B$6)</f>
        <v>Minerva</v>
      </c>
      <c r="M3299" t="str">
        <f>_xlfn.XLOOKUP(G3299,dMateriaPrima!$A$2:$A$12,dMateriaPrima!$B$2:$B$12)</f>
        <v>Areia</v>
      </c>
      <c r="N3299" s="2">
        <f>_xlfn.XLOOKUP(G3299,dMateriaPrima!$A$2:$A$12,dMateriaPrima!$C$2:$C$12)</f>
        <v>3.59</v>
      </c>
      <c r="O3299" s="3">
        <f t="shared" si="255"/>
        <v>154.37</v>
      </c>
      <c r="P3299" s="4">
        <f t="shared" si="256"/>
        <v>0</v>
      </c>
      <c r="Q3299" s="3">
        <f t="shared" si="257"/>
        <v>154.37</v>
      </c>
      <c r="R3299" t="str">
        <f t="shared" si="258"/>
        <v>Em atraso</v>
      </c>
      <c r="S3299" s="5">
        <f t="shared" si="259"/>
        <v>2</v>
      </c>
    </row>
    <row r="3300" spans="1:19" x14ac:dyDescent="0.25">
      <c r="A3300">
        <v>3299</v>
      </c>
      <c r="B3300" s="1">
        <v>43910</v>
      </c>
      <c r="C3300" s="1">
        <v>43911</v>
      </c>
      <c r="D3300" s="1">
        <v>43938</v>
      </c>
      <c r="E3300" s="1">
        <v>43943</v>
      </c>
      <c r="F3300">
        <v>1</v>
      </c>
      <c r="G3300">
        <v>11</v>
      </c>
      <c r="H3300">
        <v>47</v>
      </c>
      <c r="I3300" s="6">
        <v>0</v>
      </c>
      <c r="J3300">
        <v>3</v>
      </c>
      <c r="K3300" t="str">
        <f>_xlfn.XLOOKUP(fCompras!F3300,dComprador!$A$2:$A$7,dComprador!$B$2:$B$7)</f>
        <v>Alon</v>
      </c>
      <c r="L3300" t="str">
        <f>_xlfn.XLOOKUP(J3300,dFornecedor!$A$2:$A$6,dFornecedor!$B$2:$B$6)</f>
        <v>StepUp</v>
      </c>
      <c r="M3300" t="str">
        <f>_xlfn.XLOOKUP(G3300,dMateriaPrima!$A$2:$A$12,dMateriaPrima!$B$2:$B$12)</f>
        <v>Papel</v>
      </c>
      <c r="N3300" s="2">
        <f>_xlfn.XLOOKUP(G3300,dMateriaPrima!$A$2:$A$12,dMateriaPrima!$C$2:$C$12)</f>
        <v>9</v>
      </c>
      <c r="O3300" s="3">
        <f t="shared" si="255"/>
        <v>423</v>
      </c>
      <c r="P3300" s="4">
        <f t="shared" si="256"/>
        <v>0</v>
      </c>
      <c r="Q3300" s="3">
        <f t="shared" si="257"/>
        <v>423</v>
      </c>
      <c r="R3300" t="str">
        <f t="shared" si="258"/>
        <v>Em atraso</v>
      </c>
      <c r="S3300" s="5">
        <f t="shared" si="259"/>
        <v>5</v>
      </c>
    </row>
    <row r="3301" spans="1:19" x14ac:dyDescent="0.25">
      <c r="A3301">
        <v>3300</v>
      </c>
      <c r="B3301" s="1">
        <v>43911</v>
      </c>
      <c r="C3301" s="1">
        <v>43915</v>
      </c>
      <c r="D3301" s="1">
        <v>43918</v>
      </c>
      <c r="E3301" s="1">
        <v>43921</v>
      </c>
      <c r="F3301">
        <v>4</v>
      </c>
      <c r="G3301">
        <v>7</v>
      </c>
      <c r="H3301">
        <v>31</v>
      </c>
      <c r="I3301" s="6">
        <v>0.28999999999999998</v>
      </c>
      <c r="J3301">
        <v>3</v>
      </c>
      <c r="K3301" t="str">
        <f>_xlfn.XLOOKUP(fCompras!F3301,dComprador!$A$2:$A$7,dComprador!$B$2:$B$7)</f>
        <v>Lira</v>
      </c>
      <c r="L3301" t="str">
        <f>_xlfn.XLOOKUP(J3301,dFornecedor!$A$2:$A$6,dFornecedor!$B$2:$B$6)</f>
        <v>StepUp</v>
      </c>
      <c r="M3301" t="str">
        <f>_xlfn.XLOOKUP(G3301,dMateriaPrima!$A$2:$A$12,dMateriaPrima!$B$2:$B$12)</f>
        <v>Poliéster</v>
      </c>
      <c r="N3301" s="2">
        <f>_xlfn.XLOOKUP(G3301,dMateriaPrima!$A$2:$A$12,dMateriaPrima!$C$2:$C$12)</f>
        <v>8</v>
      </c>
      <c r="O3301" s="3">
        <f t="shared" si="255"/>
        <v>248</v>
      </c>
      <c r="P3301" s="4">
        <f t="shared" si="256"/>
        <v>71.92</v>
      </c>
      <c r="Q3301" s="3">
        <f t="shared" si="257"/>
        <v>176.07999999999998</v>
      </c>
      <c r="R3301" t="str">
        <f t="shared" si="258"/>
        <v>Em atraso</v>
      </c>
      <c r="S3301" s="5">
        <f t="shared" si="259"/>
        <v>3</v>
      </c>
    </row>
    <row r="3302" spans="1:19" x14ac:dyDescent="0.25">
      <c r="A3302">
        <v>3301</v>
      </c>
      <c r="B3302" s="1">
        <v>43911</v>
      </c>
      <c r="C3302" s="1">
        <v>43918</v>
      </c>
      <c r="D3302" s="1">
        <v>43922</v>
      </c>
      <c r="E3302" s="1">
        <v>43923</v>
      </c>
      <c r="F3302">
        <v>4</v>
      </c>
      <c r="G3302">
        <v>2</v>
      </c>
      <c r="H3302">
        <v>24</v>
      </c>
      <c r="I3302" s="6">
        <v>0</v>
      </c>
      <c r="J3302">
        <v>2</v>
      </c>
      <c r="K3302" t="str">
        <f>_xlfn.XLOOKUP(fCompras!F3302,dComprador!$A$2:$A$7,dComprador!$B$2:$B$7)</f>
        <v>Lira</v>
      </c>
      <c r="L3302" t="str">
        <f>_xlfn.XLOOKUP(J3302,dFornecedor!$A$2:$A$6,dFornecedor!$B$2:$B$6)</f>
        <v>Minerva</v>
      </c>
      <c r="M3302" t="str">
        <f>_xlfn.XLOOKUP(G3302,dMateriaPrima!$A$2:$A$12,dMateriaPrima!$B$2:$B$12)</f>
        <v>Chapa Metal</v>
      </c>
      <c r="N3302" s="2">
        <f>_xlfn.XLOOKUP(G3302,dMateriaPrima!$A$2:$A$12,dMateriaPrima!$C$2:$C$12)</f>
        <v>299.89999999999998</v>
      </c>
      <c r="O3302" s="3">
        <f t="shared" si="255"/>
        <v>7197.5999999999995</v>
      </c>
      <c r="P3302" s="4">
        <f t="shared" si="256"/>
        <v>0</v>
      </c>
      <c r="Q3302" s="3">
        <f t="shared" si="257"/>
        <v>7197.5999999999995</v>
      </c>
      <c r="R3302" t="str">
        <f t="shared" si="258"/>
        <v>Em atraso</v>
      </c>
      <c r="S3302" s="5">
        <f t="shared" si="259"/>
        <v>1</v>
      </c>
    </row>
    <row r="3303" spans="1:19" x14ac:dyDescent="0.25">
      <c r="A3303">
        <v>3302</v>
      </c>
      <c r="B3303" s="1">
        <v>43911</v>
      </c>
      <c r="C3303" s="1">
        <v>43919</v>
      </c>
      <c r="D3303" s="1">
        <v>43922</v>
      </c>
      <c r="E3303" s="1">
        <v>43924</v>
      </c>
      <c r="F3303">
        <v>4</v>
      </c>
      <c r="G3303">
        <v>9</v>
      </c>
      <c r="H3303">
        <v>259</v>
      </c>
      <c r="I3303" s="6">
        <v>0</v>
      </c>
      <c r="J3303">
        <v>2</v>
      </c>
      <c r="K3303" t="str">
        <f>_xlfn.XLOOKUP(fCompras!F3303,dComprador!$A$2:$A$7,dComprador!$B$2:$B$7)</f>
        <v>Lira</v>
      </c>
      <c r="L3303" t="str">
        <f>_xlfn.XLOOKUP(J3303,dFornecedor!$A$2:$A$6,dFornecedor!$B$2:$B$6)</f>
        <v>Minerva</v>
      </c>
      <c r="M3303" t="str">
        <f>_xlfn.XLOOKUP(G3303,dMateriaPrima!$A$2:$A$12,dMateriaPrima!$B$2:$B$12)</f>
        <v>Couro</v>
      </c>
      <c r="N3303" s="2">
        <f>_xlfn.XLOOKUP(G3303,dMateriaPrima!$A$2:$A$12,dMateriaPrima!$C$2:$C$12)</f>
        <v>4.4000000000000004</v>
      </c>
      <c r="O3303" s="3">
        <f t="shared" si="255"/>
        <v>1139.6000000000001</v>
      </c>
      <c r="P3303" s="4">
        <f t="shared" si="256"/>
        <v>0</v>
      </c>
      <c r="Q3303" s="3">
        <f t="shared" si="257"/>
        <v>1139.6000000000001</v>
      </c>
      <c r="R3303" t="str">
        <f t="shared" si="258"/>
        <v>Em atraso</v>
      </c>
      <c r="S3303" s="5">
        <f t="shared" si="259"/>
        <v>2</v>
      </c>
    </row>
    <row r="3304" spans="1:19" x14ac:dyDescent="0.25">
      <c r="A3304">
        <v>3303</v>
      </c>
      <c r="B3304" s="1">
        <v>43911</v>
      </c>
      <c r="C3304" s="1">
        <v>43911</v>
      </c>
      <c r="D3304" s="1">
        <v>43919</v>
      </c>
      <c r="E3304" s="1">
        <v>43919</v>
      </c>
      <c r="F3304">
        <v>4</v>
      </c>
      <c r="G3304">
        <v>8</v>
      </c>
      <c r="H3304">
        <v>374</v>
      </c>
      <c r="I3304" s="6">
        <v>0</v>
      </c>
      <c r="J3304">
        <v>2</v>
      </c>
      <c r="K3304" t="str">
        <f>_xlfn.XLOOKUP(fCompras!F3304,dComprador!$A$2:$A$7,dComprador!$B$2:$B$7)</f>
        <v>Lira</v>
      </c>
      <c r="L3304" t="str">
        <f>_xlfn.XLOOKUP(J3304,dFornecedor!$A$2:$A$6,dFornecedor!$B$2:$B$6)</f>
        <v>Minerva</v>
      </c>
      <c r="M3304" t="str">
        <f>_xlfn.XLOOKUP(G3304,dMateriaPrima!$A$2:$A$12,dMateriaPrima!$B$2:$B$12)</f>
        <v>Cimento</v>
      </c>
      <c r="N3304" s="2">
        <f>_xlfn.XLOOKUP(G3304,dMateriaPrima!$A$2:$A$12,dMateriaPrima!$C$2:$C$12)</f>
        <v>23</v>
      </c>
      <c r="O3304" s="3">
        <f t="shared" si="255"/>
        <v>8602</v>
      </c>
      <c r="P3304" s="4">
        <f t="shared" si="256"/>
        <v>0</v>
      </c>
      <c r="Q3304" s="3">
        <f t="shared" si="257"/>
        <v>8602</v>
      </c>
      <c r="R3304" t="str">
        <f t="shared" si="258"/>
        <v>No prazo</v>
      </c>
      <c r="S3304" s="5">
        <f t="shared" si="259"/>
        <v>0</v>
      </c>
    </row>
    <row r="3305" spans="1:19" x14ac:dyDescent="0.25">
      <c r="A3305">
        <v>3304</v>
      </c>
      <c r="B3305" s="1">
        <v>43911</v>
      </c>
      <c r="C3305" s="1">
        <v>43911</v>
      </c>
      <c r="D3305" s="1">
        <v>43918</v>
      </c>
      <c r="E3305" s="1">
        <v>43919</v>
      </c>
      <c r="F3305">
        <v>4</v>
      </c>
      <c r="G3305">
        <v>6</v>
      </c>
      <c r="H3305">
        <v>54</v>
      </c>
      <c r="I3305" s="6">
        <v>0</v>
      </c>
      <c r="J3305">
        <v>2</v>
      </c>
      <c r="K3305" t="str">
        <f>_xlfn.XLOOKUP(fCompras!F3305,dComprador!$A$2:$A$7,dComprador!$B$2:$B$7)</f>
        <v>Lira</v>
      </c>
      <c r="L3305" t="str">
        <f>_xlfn.XLOOKUP(J3305,dFornecedor!$A$2:$A$6,dFornecedor!$B$2:$B$6)</f>
        <v>Minerva</v>
      </c>
      <c r="M3305" t="str">
        <f>_xlfn.XLOOKUP(G3305,dMateriaPrima!$A$2:$A$12,dMateriaPrima!$B$2:$B$12)</f>
        <v>Fio Algodão</v>
      </c>
      <c r="N3305" s="2">
        <f>_xlfn.XLOOKUP(G3305,dMateriaPrima!$A$2:$A$12,dMateriaPrima!$C$2:$C$12)</f>
        <v>55.9</v>
      </c>
      <c r="O3305" s="3">
        <f t="shared" si="255"/>
        <v>3018.6</v>
      </c>
      <c r="P3305" s="4">
        <f t="shared" si="256"/>
        <v>0</v>
      </c>
      <c r="Q3305" s="3">
        <f t="shared" si="257"/>
        <v>3018.6</v>
      </c>
      <c r="R3305" t="str">
        <f t="shared" si="258"/>
        <v>Em atraso</v>
      </c>
      <c r="S3305" s="5">
        <f t="shared" si="259"/>
        <v>1</v>
      </c>
    </row>
    <row r="3306" spans="1:19" x14ac:dyDescent="0.25">
      <c r="A3306">
        <v>3305</v>
      </c>
      <c r="B3306" s="1">
        <v>43911</v>
      </c>
      <c r="C3306" s="1">
        <v>43913</v>
      </c>
      <c r="D3306" s="1">
        <v>43921</v>
      </c>
      <c r="E3306" s="1">
        <v>43923</v>
      </c>
      <c r="F3306">
        <v>1</v>
      </c>
      <c r="G3306">
        <v>1</v>
      </c>
      <c r="H3306">
        <v>415</v>
      </c>
      <c r="I3306" s="6">
        <v>0</v>
      </c>
      <c r="J3306">
        <v>4</v>
      </c>
      <c r="K3306" t="str">
        <f>_xlfn.XLOOKUP(fCompras!F3306,dComprador!$A$2:$A$7,dComprador!$B$2:$B$7)</f>
        <v>Alon</v>
      </c>
      <c r="L3306" t="str">
        <f>_xlfn.XLOOKUP(J3306,dFornecedor!$A$2:$A$6,dFornecedor!$B$2:$B$6)</f>
        <v>AlphaOmega</v>
      </c>
      <c r="M3306" t="str">
        <f>_xlfn.XLOOKUP(G3306,dMateriaPrima!$A$2:$A$12,dMateriaPrima!$B$2:$B$12)</f>
        <v>Tecido</v>
      </c>
      <c r="N3306" s="2">
        <f>_xlfn.XLOOKUP(G3306,dMateriaPrima!$A$2:$A$12,dMateriaPrima!$C$2:$C$12)</f>
        <v>18</v>
      </c>
      <c r="O3306" s="3">
        <f t="shared" si="255"/>
        <v>7470</v>
      </c>
      <c r="P3306" s="4">
        <f t="shared" si="256"/>
        <v>0</v>
      </c>
      <c r="Q3306" s="3">
        <f t="shared" si="257"/>
        <v>7470</v>
      </c>
      <c r="R3306" t="str">
        <f t="shared" si="258"/>
        <v>Em atraso</v>
      </c>
      <c r="S3306" s="5">
        <f t="shared" si="259"/>
        <v>2</v>
      </c>
    </row>
    <row r="3307" spans="1:19" x14ac:dyDescent="0.25">
      <c r="A3307">
        <v>3306</v>
      </c>
      <c r="B3307" s="1">
        <v>43911</v>
      </c>
      <c r="C3307" s="1">
        <v>43917</v>
      </c>
      <c r="D3307" s="1">
        <v>43929</v>
      </c>
      <c r="E3307" s="1">
        <v>43932</v>
      </c>
      <c r="F3307">
        <v>1</v>
      </c>
      <c r="G3307">
        <v>6</v>
      </c>
      <c r="H3307">
        <v>45</v>
      </c>
      <c r="I3307" s="6">
        <v>0</v>
      </c>
      <c r="J3307">
        <v>2</v>
      </c>
      <c r="K3307" t="str">
        <f>_xlfn.XLOOKUP(fCompras!F3307,dComprador!$A$2:$A$7,dComprador!$B$2:$B$7)</f>
        <v>Alon</v>
      </c>
      <c r="L3307" t="str">
        <f>_xlfn.XLOOKUP(J3307,dFornecedor!$A$2:$A$6,dFornecedor!$B$2:$B$6)</f>
        <v>Minerva</v>
      </c>
      <c r="M3307" t="str">
        <f>_xlfn.XLOOKUP(G3307,dMateriaPrima!$A$2:$A$12,dMateriaPrima!$B$2:$B$12)</f>
        <v>Fio Algodão</v>
      </c>
      <c r="N3307" s="2">
        <f>_xlfn.XLOOKUP(G3307,dMateriaPrima!$A$2:$A$12,dMateriaPrima!$C$2:$C$12)</f>
        <v>55.9</v>
      </c>
      <c r="O3307" s="3">
        <f t="shared" si="255"/>
        <v>2515.5</v>
      </c>
      <c r="P3307" s="4">
        <f t="shared" si="256"/>
        <v>0</v>
      </c>
      <c r="Q3307" s="3">
        <f t="shared" si="257"/>
        <v>2515.5</v>
      </c>
      <c r="R3307" t="str">
        <f t="shared" si="258"/>
        <v>Em atraso</v>
      </c>
      <c r="S3307" s="5">
        <f t="shared" si="259"/>
        <v>3</v>
      </c>
    </row>
    <row r="3308" spans="1:19" x14ac:dyDescent="0.25">
      <c r="A3308">
        <v>3307</v>
      </c>
      <c r="B3308" s="1">
        <v>43911</v>
      </c>
      <c r="C3308" s="1">
        <v>43919</v>
      </c>
      <c r="D3308" s="1">
        <v>43921</v>
      </c>
      <c r="E3308" s="1">
        <v>43924</v>
      </c>
      <c r="F3308">
        <v>3</v>
      </c>
      <c r="G3308">
        <v>1</v>
      </c>
      <c r="H3308">
        <v>164</v>
      </c>
      <c r="I3308" s="6">
        <v>0</v>
      </c>
      <c r="J3308">
        <v>2</v>
      </c>
      <c r="K3308" t="str">
        <f>_xlfn.XLOOKUP(fCompras!F3308,dComprador!$A$2:$A$7,dComprador!$B$2:$B$7)</f>
        <v>Diego</v>
      </c>
      <c r="L3308" t="str">
        <f>_xlfn.XLOOKUP(J3308,dFornecedor!$A$2:$A$6,dFornecedor!$B$2:$B$6)</f>
        <v>Minerva</v>
      </c>
      <c r="M3308" t="str">
        <f>_xlfn.XLOOKUP(G3308,dMateriaPrima!$A$2:$A$12,dMateriaPrima!$B$2:$B$12)</f>
        <v>Tecido</v>
      </c>
      <c r="N3308" s="2">
        <f>_xlfn.XLOOKUP(G3308,dMateriaPrima!$A$2:$A$12,dMateriaPrima!$C$2:$C$12)</f>
        <v>18</v>
      </c>
      <c r="O3308" s="3">
        <f t="shared" si="255"/>
        <v>2952</v>
      </c>
      <c r="P3308" s="4">
        <f t="shared" si="256"/>
        <v>0</v>
      </c>
      <c r="Q3308" s="3">
        <f t="shared" si="257"/>
        <v>2952</v>
      </c>
      <c r="R3308" t="str">
        <f t="shared" si="258"/>
        <v>Em atraso</v>
      </c>
      <c r="S3308" s="5">
        <f t="shared" si="259"/>
        <v>3</v>
      </c>
    </row>
    <row r="3309" spans="1:19" x14ac:dyDescent="0.25">
      <c r="A3309">
        <v>3308</v>
      </c>
      <c r="B3309" s="1">
        <v>43911</v>
      </c>
      <c r="C3309" s="1">
        <v>43914</v>
      </c>
      <c r="D3309" s="1">
        <v>43930</v>
      </c>
      <c r="E3309" s="1">
        <v>43931</v>
      </c>
      <c r="F3309">
        <v>1</v>
      </c>
      <c r="G3309">
        <v>6</v>
      </c>
      <c r="H3309">
        <v>61</v>
      </c>
      <c r="I3309" s="6">
        <v>0</v>
      </c>
      <c r="J3309">
        <v>5</v>
      </c>
      <c r="K3309" t="str">
        <f>_xlfn.XLOOKUP(fCompras!F3309,dComprador!$A$2:$A$7,dComprador!$B$2:$B$7)</f>
        <v>Alon</v>
      </c>
      <c r="L3309" t="str">
        <f>_xlfn.XLOOKUP(J3309,dFornecedor!$A$2:$A$6,dFornecedor!$B$2:$B$6)</f>
        <v>Atlas</v>
      </c>
      <c r="M3309" t="str">
        <f>_xlfn.XLOOKUP(G3309,dMateriaPrima!$A$2:$A$12,dMateriaPrima!$B$2:$B$12)</f>
        <v>Fio Algodão</v>
      </c>
      <c r="N3309" s="2">
        <f>_xlfn.XLOOKUP(G3309,dMateriaPrima!$A$2:$A$12,dMateriaPrima!$C$2:$C$12)</f>
        <v>55.9</v>
      </c>
      <c r="O3309" s="3">
        <f t="shared" si="255"/>
        <v>3409.9</v>
      </c>
      <c r="P3309" s="4">
        <f t="shared" si="256"/>
        <v>0</v>
      </c>
      <c r="Q3309" s="3">
        <f t="shared" si="257"/>
        <v>3409.9</v>
      </c>
      <c r="R3309" t="str">
        <f t="shared" si="258"/>
        <v>Em atraso</v>
      </c>
      <c r="S3309" s="5">
        <f t="shared" si="259"/>
        <v>1</v>
      </c>
    </row>
    <row r="3310" spans="1:19" x14ac:dyDescent="0.25">
      <c r="A3310">
        <v>3309</v>
      </c>
      <c r="B3310" s="1">
        <v>43911</v>
      </c>
      <c r="C3310" s="1">
        <v>43919</v>
      </c>
      <c r="D3310" s="1">
        <v>43940</v>
      </c>
      <c r="E3310" s="1">
        <v>43940</v>
      </c>
      <c r="F3310">
        <v>1</v>
      </c>
      <c r="G3310">
        <v>11</v>
      </c>
      <c r="H3310">
        <v>319</v>
      </c>
      <c r="I3310" s="6">
        <v>0</v>
      </c>
      <c r="J3310">
        <v>2</v>
      </c>
      <c r="K3310" t="str">
        <f>_xlfn.XLOOKUP(fCompras!F3310,dComprador!$A$2:$A$7,dComprador!$B$2:$B$7)</f>
        <v>Alon</v>
      </c>
      <c r="L3310" t="str">
        <f>_xlfn.XLOOKUP(J3310,dFornecedor!$A$2:$A$6,dFornecedor!$B$2:$B$6)</f>
        <v>Minerva</v>
      </c>
      <c r="M3310" t="str">
        <f>_xlfn.XLOOKUP(G3310,dMateriaPrima!$A$2:$A$12,dMateriaPrima!$B$2:$B$12)</f>
        <v>Papel</v>
      </c>
      <c r="N3310" s="2">
        <f>_xlfn.XLOOKUP(G3310,dMateriaPrima!$A$2:$A$12,dMateriaPrima!$C$2:$C$12)</f>
        <v>9</v>
      </c>
      <c r="O3310" s="3">
        <f t="shared" si="255"/>
        <v>2871</v>
      </c>
      <c r="P3310" s="4">
        <f t="shared" si="256"/>
        <v>0</v>
      </c>
      <c r="Q3310" s="3">
        <f t="shared" si="257"/>
        <v>2871</v>
      </c>
      <c r="R3310" t="str">
        <f t="shared" si="258"/>
        <v>No prazo</v>
      </c>
      <c r="S3310" s="5">
        <f t="shared" si="259"/>
        <v>0</v>
      </c>
    </row>
    <row r="3311" spans="1:19" x14ac:dyDescent="0.25">
      <c r="A3311">
        <v>3310</v>
      </c>
      <c r="B3311" s="1">
        <v>43912</v>
      </c>
      <c r="C3311" s="1">
        <v>43913</v>
      </c>
      <c r="D3311" s="1">
        <v>43919</v>
      </c>
      <c r="E3311" s="1">
        <v>43916</v>
      </c>
      <c r="F3311">
        <v>4</v>
      </c>
      <c r="G3311">
        <v>7</v>
      </c>
      <c r="H3311">
        <v>305</v>
      </c>
      <c r="I3311" s="6">
        <v>0</v>
      </c>
      <c r="J3311">
        <v>3</v>
      </c>
      <c r="K3311" t="str">
        <f>_xlfn.XLOOKUP(fCompras!F3311,dComprador!$A$2:$A$7,dComprador!$B$2:$B$7)</f>
        <v>Lira</v>
      </c>
      <c r="L3311" t="str">
        <f>_xlfn.XLOOKUP(J3311,dFornecedor!$A$2:$A$6,dFornecedor!$B$2:$B$6)</f>
        <v>StepUp</v>
      </c>
      <c r="M3311" t="str">
        <f>_xlfn.XLOOKUP(G3311,dMateriaPrima!$A$2:$A$12,dMateriaPrima!$B$2:$B$12)</f>
        <v>Poliéster</v>
      </c>
      <c r="N3311" s="2">
        <f>_xlfn.XLOOKUP(G3311,dMateriaPrima!$A$2:$A$12,dMateriaPrima!$C$2:$C$12)</f>
        <v>8</v>
      </c>
      <c r="O3311" s="3">
        <f t="shared" si="255"/>
        <v>2440</v>
      </c>
      <c r="P3311" s="4">
        <f t="shared" si="256"/>
        <v>0</v>
      </c>
      <c r="Q3311" s="3">
        <f t="shared" si="257"/>
        <v>2440</v>
      </c>
      <c r="R3311" t="str">
        <f t="shared" si="258"/>
        <v>No prazo</v>
      </c>
      <c r="S3311" s="5">
        <f t="shared" si="259"/>
        <v>0</v>
      </c>
    </row>
    <row r="3312" spans="1:19" x14ac:dyDescent="0.25">
      <c r="A3312">
        <v>3311</v>
      </c>
      <c r="B3312" s="1">
        <v>43912</v>
      </c>
      <c r="C3312" s="1">
        <v>43918</v>
      </c>
      <c r="D3312" s="1">
        <v>43919</v>
      </c>
      <c r="E3312" s="1">
        <v>43919</v>
      </c>
      <c r="F3312">
        <v>4</v>
      </c>
      <c r="G3312">
        <v>9</v>
      </c>
      <c r="H3312">
        <v>1</v>
      </c>
      <c r="I3312" s="6">
        <v>0</v>
      </c>
      <c r="J3312">
        <v>1</v>
      </c>
      <c r="K3312" t="str">
        <f>_xlfn.XLOOKUP(fCompras!F3312,dComprador!$A$2:$A$7,dComprador!$B$2:$B$7)</f>
        <v>Lira</v>
      </c>
      <c r="L3312" t="str">
        <f>_xlfn.XLOOKUP(J3312,dFornecedor!$A$2:$A$6,dFornecedor!$B$2:$B$6)</f>
        <v>NorthShore</v>
      </c>
      <c r="M3312" t="str">
        <f>_xlfn.XLOOKUP(G3312,dMateriaPrima!$A$2:$A$12,dMateriaPrima!$B$2:$B$12)</f>
        <v>Couro</v>
      </c>
      <c r="N3312" s="2">
        <f>_xlfn.XLOOKUP(G3312,dMateriaPrima!$A$2:$A$12,dMateriaPrima!$C$2:$C$12)</f>
        <v>4.4000000000000004</v>
      </c>
      <c r="O3312" s="3">
        <f t="shared" si="255"/>
        <v>4.4000000000000004</v>
      </c>
      <c r="P3312" s="4">
        <f t="shared" si="256"/>
        <v>0</v>
      </c>
      <c r="Q3312" s="3">
        <f t="shared" si="257"/>
        <v>4.4000000000000004</v>
      </c>
      <c r="R3312" t="str">
        <f t="shared" si="258"/>
        <v>No prazo</v>
      </c>
      <c r="S3312" s="5">
        <f t="shared" si="259"/>
        <v>0</v>
      </c>
    </row>
    <row r="3313" spans="1:19" x14ac:dyDescent="0.25">
      <c r="A3313">
        <v>3312</v>
      </c>
      <c r="B3313" s="1">
        <v>43912</v>
      </c>
      <c r="C3313" s="1">
        <v>43913</v>
      </c>
      <c r="D3313" s="1">
        <v>43920</v>
      </c>
      <c r="E3313" s="1">
        <v>43921</v>
      </c>
      <c r="F3313">
        <v>4</v>
      </c>
      <c r="G3313">
        <v>5</v>
      </c>
      <c r="H3313">
        <v>148</v>
      </c>
      <c r="I3313" s="6">
        <v>0</v>
      </c>
      <c r="J3313">
        <v>3</v>
      </c>
      <c r="K3313" t="str">
        <f>_xlfn.XLOOKUP(fCompras!F3313,dComprador!$A$2:$A$7,dComprador!$B$2:$B$7)</f>
        <v>Lira</v>
      </c>
      <c r="L3313" t="str">
        <f>_xlfn.XLOOKUP(J3313,dFornecedor!$A$2:$A$6,dFornecedor!$B$2:$B$6)</f>
        <v>StepUp</v>
      </c>
      <c r="M3313" t="str">
        <f>_xlfn.XLOOKUP(G3313,dMateriaPrima!$A$2:$A$12,dMateriaPrima!$B$2:$B$12)</f>
        <v>Areia</v>
      </c>
      <c r="N3313" s="2">
        <f>_xlfn.XLOOKUP(G3313,dMateriaPrima!$A$2:$A$12,dMateriaPrima!$C$2:$C$12)</f>
        <v>3.59</v>
      </c>
      <c r="O3313" s="3">
        <f t="shared" si="255"/>
        <v>531.31999999999994</v>
      </c>
      <c r="P3313" s="4">
        <f t="shared" si="256"/>
        <v>0</v>
      </c>
      <c r="Q3313" s="3">
        <f t="shared" si="257"/>
        <v>531.31999999999994</v>
      </c>
      <c r="R3313" t="str">
        <f t="shared" si="258"/>
        <v>Em atraso</v>
      </c>
      <c r="S3313" s="5">
        <f t="shared" si="259"/>
        <v>1</v>
      </c>
    </row>
    <row r="3314" spans="1:19" x14ac:dyDescent="0.25">
      <c r="A3314">
        <v>3313</v>
      </c>
      <c r="B3314" s="1">
        <v>43912</v>
      </c>
      <c r="C3314" s="1">
        <v>43925</v>
      </c>
      <c r="D3314" s="1">
        <v>43925</v>
      </c>
      <c r="E3314" s="1">
        <v>43927</v>
      </c>
      <c r="F3314">
        <v>4</v>
      </c>
      <c r="G3314">
        <v>1</v>
      </c>
      <c r="H3314">
        <v>213</v>
      </c>
      <c r="I3314" s="6">
        <v>0</v>
      </c>
      <c r="J3314">
        <v>1</v>
      </c>
      <c r="K3314" t="str">
        <f>_xlfn.XLOOKUP(fCompras!F3314,dComprador!$A$2:$A$7,dComprador!$B$2:$B$7)</f>
        <v>Lira</v>
      </c>
      <c r="L3314" t="str">
        <f>_xlfn.XLOOKUP(J3314,dFornecedor!$A$2:$A$6,dFornecedor!$B$2:$B$6)</f>
        <v>NorthShore</v>
      </c>
      <c r="M3314" t="str">
        <f>_xlfn.XLOOKUP(G3314,dMateriaPrima!$A$2:$A$12,dMateriaPrima!$B$2:$B$12)</f>
        <v>Tecido</v>
      </c>
      <c r="N3314" s="2">
        <f>_xlfn.XLOOKUP(G3314,dMateriaPrima!$A$2:$A$12,dMateriaPrima!$C$2:$C$12)</f>
        <v>18</v>
      </c>
      <c r="O3314" s="3">
        <f t="shared" si="255"/>
        <v>3834</v>
      </c>
      <c r="P3314" s="4">
        <f t="shared" si="256"/>
        <v>0</v>
      </c>
      <c r="Q3314" s="3">
        <f t="shared" si="257"/>
        <v>3834</v>
      </c>
      <c r="R3314" t="str">
        <f t="shared" si="258"/>
        <v>Em atraso</v>
      </c>
      <c r="S3314" s="5">
        <f t="shared" si="259"/>
        <v>2</v>
      </c>
    </row>
    <row r="3315" spans="1:19" x14ac:dyDescent="0.25">
      <c r="A3315">
        <v>3314</v>
      </c>
      <c r="B3315" s="1">
        <v>43912</v>
      </c>
      <c r="C3315" s="1">
        <v>43923</v>
      </c>
      <c r="D3315" s="1">
        <v>43923</v>
      </c>
      <c r="E3315" s="1">
        <v>43930</v>
      </c>
      <c r="F3315">
        <v>4</v>
      </c>
      <c r="G3315">
        <v>6</v>
      </c>
      <c r="H3315">
        <v>51</v>
      </c>
      <c r="I3315" s="6">
        <v>0</v>
      </c>
      <c r="J3315">
        <v>1</v>
      </c>
      <c r="K3315" t="str">
        <f>_xlfn.XLOOKUP(fCompras!F3315,dComprador!$A$2:$A$7,dComprador!$B$2:$B$7)</f>
        <v>Lira</v>
      </c>
      <c r="L3315" t="str">
        <f>_xlfn.XLOOKUP(J3315,dFornecedor!$A$2:$A$6,dFornecedor!$B$2:$B$6)</f>
        <v>NorthShore</v>
      </c>
      <c r="M3315" t="str">
        <f>_xlfn.XLOOKUP(G3315,dMateriaPrima!$A$2:$A$12,dMateriaPrima!$B$2:$B$12)</f>
        <v>Fio Algodão</v>
      </c>
      <c r="N3315" s="2">
        <f>_xlfn.XLOOKUP(G3315,dMateriaPrima!$A$2:$A$12,dMateriaPrima!$C$2:$C$12)</f>
        <v>55.9</v>
      </c>
      <c r="O3315" s="3">
        <f t="shared" si="255"/>
        <v>2850.9</v>
      </c>
      <c r="P3315" s="4">
        <f t="shared" si="256"/>
        <v>0</v>
      </c>
      <c r="Q3315" s="3">
        <f t="shared" si="257"/>
        <v>2850.9</v>
      </c>
      <c r="R3315" t="str">
        <f t="shared" si="258"/>
        <v>Em atraso</v>
      </c>
      <c r="S3315" s="5">
        <f t="shared" si="259"/>
        <v>7</v>
      </c>
    </row>
    <row r="3316" spans="1:19" x14ac:dyDescent="0.25">
      <c r="A3316">
        <v>3315</v>
      </c>
      <c r="B3316" s="1">
        <v>43912</v>
      </c>
      <c r="C3316" s="1">
        <v>43921</v>
      </c>
      <c r="D3316" s="1">
        <v>43931</v>
      </c>
      <c r="E3316" s="1">
        <v>43933</v>
      </c>
      <c r="F3316">
        <v>1</v>
      </c>
      <c r="G3316">
        <v>7</v>
      </c>
      <c r="H3316">
        <v>429</v>
      </c>
      <c r="I3316" s="6">
        <v>0.2</v>
      </c>
      <c r="J3316">
        <v>3</v>
      </c>
      <c r="K3316" t="str">
        <f>_xlfn.XLOOKUP(fCompras!F3316,dComprador!$A$2:$A$7,dComprador!$B$2:$B$7)</f>
        <v>Alon</v>
      </c>
      <c r="L3316" t="str">
        <f>_xlfn.XLOOKUP(J3316,dFornecedor!$A$2:$A$6,dFornecedor!$B$2:$B$6)</f>
        <v>StepUp</v>
      </c>
      <c r="M3316" t="str">
        <f>_xlfn.XLOOKUP(G3316,dMateriaPrima!$A$2:$A$12,dMateriaPrima!$B$2:$B$12)</f>
        <v>Poliéster</v>
      </c>
      <c r="N3316" s="2">
        <f>_xlfn.XLOOKUP(G3316,dMateriaPrima!$A$2:$A$12,dMateriaPrima!$C$2:$C$12)</f>
        <v>8</v>
      </c>
      <c r="O3316" s="3">
        <f t="shared" si="255"/>
        <v>3432</v>
      </c>
      <c r="P3316" s="4">
        <f t="shared" si="256"/>
        <v>686.40000000000009</v>
      </c>
      <c r="Q3316" s="3">
        <f t="shared" si="257"/>
        <v>2745.6</v>
      </c>
      <c r="R3316" t="str">
        <f t="shared" si="258"/>
        <v>Em atraso</v>
      </c>
      <c r="S3316" s="5">
        <f t="shared" si="259"/>
        <v>2</v>
      </c>
    </row>
    <row r="3317" spans="1:19" x14ac:dyDescent="0.25">
      <c r="A3317">
        <v>3316</v>
      </c>
      <c r="B3317" s="1">
        <v>43912</v>
      </c>
      <c r="C3317" s="1">
        <v>43912</v>
      </c>
      <c r="D3317" s="1">
        <v>43930</v>
      </c>
      <c r="E3317" s="1">
        <v>43933</v>
      </c>
      <c r="F3317">
        <v>1</v>
      </c>
      <c r="G3317">
        <v>5</v>
      </c>
      <c r="H3317">
        <v>7</v>
      </c>
      <c r="I3317" s="6">
        <v>0</v>
      </c>
      <c r="J3317">
        <v>4</v>
      </c>
      <c r="K3317" t="str">
        <f>_xlfn.XLOOKUP(fCompras!F3317,dComprador!$A$2:$A$7,dComprador!$B$2:$B$7)</f>
        <v>Alon</v>
      </c>
      <c r="L3317" t="str">
        <f>_xlfn.XLOOKUP(J3317,dFornecedor!$A$2:$A$6,dFornecedor!$B$2:$B$6)</f>
        <v>AlphaOmega</v>
      </c>
      <c r="M3317" t="str">
        <f>_xlfn.XLOOKUP(G3317,dMateriaPrima!$A$2:$A$12,dMateriaPrima!$B$2:$B$12)</f>
        <v>Areia</v>
      </c>
      <c r="N3317" s="2">
        <f>_xlfn.XLOOKUP(G3317,dMateriaPrima!$A$2:$A$12,dMateriaPrima!$C$2:$C$12)</f>
        <v>3.59</v>
      </c>
      <c r="O3317" s="3">
        <f t="shared" si="255"/>
        <v>25.13</v>
      </c>
      <c r="P3317" s="4">
        <f t="shared" si="256"/>
        <v>0</v>
      </c>
      <c r="Q3317" s="3">
        <f t="shared" si="257"/>
        <v>25.13</v>
      </c>
      <c r="R3317" t="str">
        <f t="shared" si="258"/>
        <v>Em atraso</v>
      </c>
      <c r="S3317" s="5">
        <f t="shared" si="259"/>
        <v>3</v>
      </c>
    </row>
    <row r="3318" spans="1:19" x14ac:dyDescent="0.25">
      <c r="A3318">
        <v>3317</v>
      </c>
      <c r="B3318" s="1">
        <v>43912</v>
      </c>
      <c r="C3318" s="1">
        <v>43915</v>
      </c>
      <c r="D3318" s="1">
        <v>43924</v>
      </c>
      <c r="E3318" s="1">
        <v>43925</v>
      </c>
      <c r="F3318">
        <v>2</v>
      </c>
      <c r="G3318">
        <v>5</v>
      </c>
      <c r="H3318">
        <v>9</v>
      </c>
      <c r="I3318" s="6">
        <v>0</v>
      </c>
      <c r="J3318">
        <v>4</v>
      </c>
      <c r="K3318" t="str">
        <f>_xlfn.XLOOKUP(fCompras!F3318,dComprador!$A$2:$A$7,dComprador!$B$2:$B$7)</f>
        <v>João</v>
      </c>
      <c r="L3318" t="str">
        <f>_xlfn.XLOOKUP(J3318,dFornecedor!$A$2:$A$6,dFornecedor!$B$2:$B$6)</f>
        <v>AlphaOmega</v>
      </c>
      <c r="M3318" t="str">
        <f>_xlfn.XLOOKUP(G3318,dMateriaPrima!$A$2:$A$12,dMateriaPrima!$B$2:$B$12)</f>
        <v>Areia</v>
      </c>
      <c r="N3318" s="2">
        <f>_xlfn.XLOOKUP(G3318,dMateriaPrima!$A$2:$A$12,dMateriaPrima!$C$2:$C$12)</f>
        <v>3.59</v>
      </c>
      <c r="O3318" s="3">
        <f t="shared" si="255"/>
        <v>32.31</v>
      </c>
      <c r="P3318" s="4">
        <f t="shared" si="256"/>
        <v>0</v>
      </c>
      <c r="Q3318" s="3">
        <f t="shared" si="257"/>
        <v>32.31</v>
      </c>
      <c r="R3318" t="str">
        <f t="shared" si="258"/>
        <v>Em atraso</v>
      </c>
      <c r="S3318" s="5">
        <f t="shared" si="259"/>
        <v>1</v>
      </c>
    </row>
    <row r="3319" spans="1:19" x14ac:dyDescent="0.25">
      <c r="A3319">
        <v>3318</v>
      </c>
      <c r="B3319" s="1">
        <v>43912</v>
      </c>
      <c r="C3319" s="1">
        <v>43922</v>
      </c>
      <c r="D3319" s="1">
        <v>43925</v>
      </c>
      <c r="E3319" s="1">
        <v>43926</v>
      </c>
      <c r="F3319">
        <v>3</v>
      </c>
      <c r="G3319">
        <v>11</v>
      </c>
      <c r="H3319">
        <v>107</v>
      </c>
      <c r="I3319" s="6">
        <v>0</v>
      </c>
      <c r="J3319">
        <v>3</v>
      </c>
      <c r="K3319" t="str">
        <f>_xlfn.XLOOKUP(fCompras!F3319,dComprador!$A$2:$A$7,dComprador!$B$2:$B$7)</f>
        <v>Diego</v>
      </c>
      <c r="L3319" t="str">
        <f>_xlfn.XLOOKUP(J3319,dFornecedor!$A$2:$A$6,dFornecedor!$B$2:$B$6)</f>
        <v>StepUp</v>
      </c>
      <c r="M3319" t="str">
        <f>_xlfn.XLOOKUP(G3319,dMateriaPrima!$A$2:$A$12,dMateriaPrima!$B$2:$B$12)</f>
        <v>Papel</v>
      </c>
      <c r="N3319" s="2">
        <f>_xlfn.XLOOKUP(G3319,dMateriaPrima!$A$2:$A$12,dMateriaPrima!$C$2:$C$12)</f>
        <v>9</v>
      </c>
      <c r="O3319" s="3">
        <f t="shared" si="255"/>
        <v>963</v>
      </c>
      <c r="P3319" s="4">
        <f t="shared" si="256"/>
        <v>0</v>
      </c>
      <c r="Q3319" s="3">
        <f t="shared" si="257"/>
        <v>963</v>
      </c>
      <c r="R3319" t="str">
        <f t="shared" si="258"/>
        <v>Em atraso</v>
      </c>
      <c r="S3319" s="5">
        <f t="shared" si="259"/>
        <v>1</v>
      </c>
    </row>
    <row r="3320" spans="1:19" x14ac:dyDescent="0.25">
      <c r="A3320">
        <v>3319</v>
      </c>
      <c r="B3320" s="1">
        <v>43912</v>
      </c>
      <c r="C3320" s="1">
        <v>43921</v>
      </c>
      <c r="D3320" s="1">
        <v>43927</v>
      </c>
      <c r="E3320" s="1">
        <v>43926</v>
      </c>
      <c r="F3320">
        <v>2</v>
      </c>
      <c r="G3320">
        <v>8</v>
      </c>
      <c r="H3320">
        <v>240</v>
      </c>
      <c r="I3320" s="6">
        <v>0</v>
      </c>
      <c r="J3320">
        <v>3</v>
      </c>
      <c r="K3320" t="str">
        <f>_xlfn.XLOOKUP(fCompras!F3320,dComprador!$A$2:$A$7,dComprador!$B$2:$B$7)</f>
        <v>João</v>
      </c>
      <c r="L3320" t="str">
        <f>_xlfn.XLOOKUP(J3320,dFornecedor!$A$2:$A$6,dFornecedor!$B$2:$B$6)</f>
        <v>StepUp</v>
      </c>
      <c r="M3320" t="str">
        <f>_xlfn.XLOOKUP(G3320,dMateriaPrima!$A$2:$A$12,dMateriaPrima!$B$2:$B$12)</f>
        <v>Cimento</v>
      </c>
      <c r="N3320" s="2">
        <f>_xlfn.XLOOKUP(G3320,dMateriaPrima!$A$2:$A$12,dMateriaPrima!$C$2:$C$12)</f>
        <v>23</v>
      </c>
      <c r="O3320" s="3">
        <f t="shared" si="255"/>
        <v>5520</v>
      </c>
      <c r="P3320" s="4">
        <f t="shared" si="256"/>
        <v>0</v>
      </c>
      <c r="Q3320" s="3">
        <f t="shared" si="257"/>
        <v>5520</v>
      </c>
      <c r="R3320" t="str">
        <f t="shared" si="258"/>
        <v>No prazo</v>
      </c>
      <c r="S3320" s="5">
        <f t="shared" si="259"/>
        <v>0</v>
      </c>
    </row>
    <row r="3321" spans="1:19" x14ac:dyDescent="0.25">
      <c r="A3321">
        <v>3320</v>
      </c>
      <c r="B3321" s="1">
        <v>43912</v>
      </c>
      <c r="C3321" s="1">
        <v>43912</v>
      </c>
      <c r="D3321" s="1">
        <v>43923</v>
      </c>
      <c r="E3321" s="1">
        <v>43925</v>
      </c>
      <c r="F3321">
        <v>1</v>
      </c>
      <c r="G3321">
        <v>1</v>
      </c>
      <c r="H3321">
        <v>178</v>
      </c>
      <c r="I3321" s="6">
        <v>0.2</v>
      </c>
      <c r="J3321">
        <v>2</v>
      </c>
      <c r="K3321" t="str">
        <f>_xlfn.XLOOKUP(fCompras!F3321,dComprador!$A$2:$A$7,dComprador!$B$2:$B$7)</f>
        <v>Alon</v>
      </c>
      <c r="L3321" t="str">
        <f>_xlfn.XLOOKUP(J3321,dFornecedor!$A$2:$A$6,dFornecedor!$B$2:$B$6)</f>
        <v>Minerva</v>
      </c>
      <c r="M3321" t="str">
        <f>_xlfn.XLOOKUP(G3321,dMateriaPrima!$A$2:$A$12,dMateriaPrima!$B$2:$B$12)</f>
        <v>Tecido</v>
      </c>
      <c r="N3321" s="2">
        <f>_xlfn.XLOOKUP(G3321,dMateriaPrima!$A$2:$A$12,dMateriaPrima!$C$2:$C$12)</f>
        <v>18</v>
      </c>
      <c r="O3321" s="3">
        <f t="shared" si="255"/>
        <v>3204</v>
      </c>
      <c r="P3321" s="4">
        <f t="shared" si="256"/>
        <v>640.80000000000007</v>
      </c>
      <c r="Q3321" s="3">
        <f t="shared" si="257"/>
        <v>2563.1999999999998</v>
      </c>
      <c r="R3321" t="str">
        <f t="shared" si="258"/>
        <v>Em atraso</v>
      </c>
      <c r="S3321" s="5">
        <f t="shared" si="259"/>
        <v>2</v>
      </c>
    </row>
    <row r="3322" spans="1:19" x14ac:dyDescent="0.25">
      <c r="A3322">
        <v>3321</v>
      </c>
      <c r="B3322" s="1">
        <v>43912</v>
      </c>
      <c r="C3322" s="1">
        <v>43919</v>
      </c>
      <c r="D3322" s="1">
        <v>43929</v>
      </c>
      <c r="E3322" s="1">
        <v>43933</v>
      </c>
      <c r="F3322">
        <v>3</v>
      </c>
      <c r="G3322">
        <v>11</v>
      </c>
      <c r="H3322">
        <v>9</v>
      </c>
      <c r="I3322" s="6">
        <v>0.27</v>
      </c>
      <c r="J3322">
        <v>3</v>
      </c>
      <c r="K3322" t="str">
        <f>_xlfn.XLOOKUP(fCompras!F3322,dComprador!$A$2:$A$7,dComprador!$B$2:$B$7)</f>
        <v>Diego</v>
      </c>
      <c r="L3322" t="str">
        <f>_xlfn.XLOOKUP(J3322,dFornecedor!$A$2:$A$6,dFornecedor!$B$2:$B$6)</f>
        <v>StepUp</v>
      </c>
      <c r="M3322" t="str">
        <f>_xlfn.XLOOKUP(G3322,dMateriaPrima!$A$2:$A$12,dMateriaPrima!$B$2:$B$12)</f>
        <v>Papel</v>
      </c>
      <c r="N3322" s="2">
        <f>_xlfn.XLOOKUP(G3322,dMateriaPrima!$A$2:$A$12,dMateriaPrima!$C$2:$C$12)</f>
        <v>9</v>
      </c>
      <c r="O3322" s="3">
        <f t="shared" si="255"/>
        <v>81</v>
      </c>
      <c r="P3322" s="4">
        <f t="shared" si="256"/>
        <v>21.87</v>
      </c>
      <c r="Q3322" s="3">
        <f t="shared" si="257"/>
        <v>59.129999999999995</v>
      </c>
      <c r="R3322" t="str">
        <f t="shared" si="258"/>
        <v>Em atraso</v>
      </c>
      <c r="S3322" s="5">
        <f t="shared" si="259"/>
        <v>4</v>
      </c>
    </row>
    <row r="3323" spans="1:19" x14ac:dyDescent="0.25">
      <c r="A3323">
        <v>3322</v>
      </c>
      <c r="B3323" s="1">
        <v>43912</v>
      </c>
      <c r="C3323" s="1">
        <v>43920</v>
      </c>
      <c r="D3323" s="1">
        <v>43927</v>
      </c>
      <c r="E3323" s="1">
        <v>43929</v>
      </c>
      <c r="F3323">
        <v>2</v>
      </c>
      <c r="G3323">
        <v>9</v>
      </c>
      <c r="H3323">
        <v>1</v>
      </c>
      <c r="I3323" s="6">
        <v>0.17</v>
      </c>
      <c r="J3323">
        <v>2</v>
      </c>
      <c r="K3323" t="str">
        <f>_xlfn.XLOOKUP(fCompras!F3323,dComprador!$A$2:$A$7,dComprador!$B$2:$B$7)</f>
        <v>João</v>
      </c>
      <c r="L3323" t="str">
        <f>_xlfn.XLOOKUP(J3323,dFornecedor!$A$2:$A$6,dFornecedor!$B$2:$B$6)</f>
        <v>Minerva</v>
      </c>
      <c r="M3323" t="str">
        <f>_xlfn.XLOOKUP(G3323,dMateriaPrima!$A$2:$A$12,dMateriaPrima!$B$2:$B$12)</f>
        <v>Couro</v>
      </c>
      <c r="N3323" s="2">
        <f>_xlfn.XLOOKUP(G3323,dMateriaPrima!$A$2:$A$12,dMateriaPrima!$C$2:$C$12)</f>
        <v>4.4000000000000004</v>
      </c>
      <c r="O3323" s="3">
        <f t="shared" si="255"/>
        <v>4.4000000000000004</v>
      </c>
      <c r="P3323" s="4">
        <f t="shared" si="256"/>
        <v>0.74800000000000011</v>
      </c>
      <c r="Q3323" s="3">
        <f t="shared" si="257"/>
        <v>3.6520000000000001</v>
      </c>
      <c r="R3323" t="str">
        <f t="shared" si="258"/>
        <v>Em atraso</v>
      </c>
      <c r="S3323" s="5">
        <f t="shared" si="259"/>
        <v>2</v>
      </c>
    </row>
    <row r="3324" spans="1:19" x14ac:dyDescent="0.25">
      <c r="A3324">
        <v>3323</v>
      </c>
      <c r="B3324" s="1">
        <v>43912</v>
      </c>
      <c r="C3324" s="1">
        <v>43917</v>
      </c>
      <c r="D3324" s="1">
        <v>43929</v>
      </c>
      <c r="E3324" s="1">
        <v>43930</v>
      </c>
      <c r="F3324">
        <v>2</v>
      </c>
      <c r="G3324">
        <v>7</v>
      </c>
      <c r="H3324">
        <v>10</v>
      </c>
      <c r="I3324" s="6">
        <v>0</v>
      </c>
      <c r="J3324">
        <v>1</v>
      </c>
      <c r="K3324" t="str">
        <f>_xlfn.XLOOKUP(fCompras!F3324,dComprador!$A$2:$A$7,dComprador!$B$2:$B$7)</f>
        <v>João</v>
      </c>
      <c r="L3324" t="str">
        <f>_xlfn.XLOOKUP(J3324,dFornecedor!$A$2:$A$6,dFornecedor!$B$2:$B$6)</f>
        <v>NorthShore</v>
      </c>
      <c r="M3324" t="str">
        <f>_xlfn.XLOOKUP(G3324,dMateriaPrima!$A$2:$A$12,dMateriaPrima!$B$2:$B$12)</f>
        <v>Poliéster</v>
      </c>
      <c r="N3324" s="2">
        <f>_xlfn.XLOOKUP(G3324,dMateriaPrima!$A$2:$A$12,dMateriaPrima!$C$2:$C$12)</f>
        <v>8</v>
      </c>
      <c r="O3324" s="3">
        <f t="shared" si="255"/>
        <v>80</v>
      </c>
      <c r="P3324" s="4">
        <f t="shared" si="256"/>
        <v>0</v>
      </c>
      <c r="Q3324" s="3">
        <f t="shared" si="257"/>
        <v>80</v>
      </c>
      <c r="R3324" t="str">
        <f t="shared" si="258"/>
        <v>Em atraso</v>
      </c>
      <c r="S3324" s="5">
        <f t="shared" si="259"/>
        <v>1</v>
      </c>
    </row>
    <row r="3325" spans="1:19" x14ac:dyDescent="0.25">
      <c r="A3325">
        <v>3324</v>
      </c>
      <c r="B3325" s="1">
        <v>43912</v>
      </c>
      <c r="C3325" s="1">
        <v>43924</v>
      </c>
      <c r="D3325" s="1">
        <v>43931</v>
      </c>
      <c r="E3325" s="1">
        <v>43933</v>
      </c>
      <c r="F3325">
        <v>1</v>
      </c>
      <c r="G3325">
        <v>6</v>
      </c>
      <c r="H3325">
        <v>65</v>
      </c>
      <c r="I3325" s="6">
        <v>0</v>
      </c>
      <c r="J3325">
        <v>1</v>
      </c>
      <c r="K3325" t="str">
        <f>_xlfn.XLOOKUP(fCompras!F3325,dComprador!$A$2:$A$7,dComprador!$B$2:$B$7)</f>
        <v>Alon</v>
      </c>
      <c r="L3325" t="str">
        <f>_xlfn.XLOOKUP(J3325,dFornecedor!$A$2:$A$6,dFornecedor!$B$2:$B$6)</f>
        <v>NorthShore</v>
      </c>
      <c r="M3325" t="str">
        <f>_xlfn.XLOOKUP(G3325,dMateriaPrima!$A$2:$A$12,dMateriaPrima!$B$2:$B$12)</f>
        <v>Fio Algodão</v>
      </c>
      <c r="N3325" s="2">
        <f>_xlfn.XLOOKUP(G3325,dMateriaPrima!$A$2:$A$12,dMateriaPrima!$C$2:$C$12)</f>
        <v>55.9</v>
      </c>
      <c r="O3325" s="3">
        <f t="shared" si="255"/>
        <v>3633.5</v>
      </c>
      <c r="P3325" s="4">
        <f t="shared" si="256"/>
        <v>0</v>
      </c>
      <c r="Q3325" s="3">
        <f t="shared" si="257"/>
        <v>3633.5</v>
      </c>
      <c r="R3325" t="str">
        <f t="shared" si="258"/>
        <v>Em atraso</v>
      </c>
      <c r="S3325" s="5">
        <f t="shared" si="259"/>
        <v>2</v>
      </c>
    </row>
    <row r="3326" spans="1:19" x14ac:dyDescent="0.25">
      <c r="A3326">
        <v>3325</v>
      </c>
      <c r="B3326" s="1">
        <v>43912</v>
      </c>
      <c r="C3326" s="1">
        <v>43920</v>
      </c>
      <c r="D3326" s="1">
        <v>43934</v>
      </c>
      <c r="E3326" s="1">
        <v>43935</v>
      </c>
      <c r="F3326">
        <v>1</v>
      </c>
      <c r="G3326">
        <v>11</v>
      </c>
      <c r="H3326">
        <v>7</v>
      </c>
      <c r="I3326" s="6">
        <v>0</v>
      </c>
      <c r="J3326">
        <v>2</v>
      </c>
      <c r="K3326" t="str">
        <f>_xlfn.XLOOKUP(fCompras!F3326,dComprador!$A$2:$A$7,dComprador!$B$2:$B$7)</f>
        <v>Alon</v>
      </c>
      <c r="L3326" t="str">
        <f>_xlfn.XLOOKUP(J3326,dFornecedor!$A$2:$A$6,dFornecedor!$B$2:$B$6)</f>
        <v>Minerva</v>
      </c>
      <c r="M3326" t="str">
        <f>_xlfn.XLOOKUP(G3326,dMateriaPrima!$A$2:$A$12,dMateriaPrima!$B$2:$B$12)</f>
        <v>Papel</v>
      </c>
      <c r="N3326" s="2">
        <f>_xlfn.XLOOKUP(G3326,dMateriaPrima!$A$2:$A$12,dMateriaPrima!$C$2:$C$12)</f>
        <v>9</v>
      </c>
      <c r="O3326" s="3">
        <f t="shared" si="255"/>
        <v>63</v>
      </c>
      <c r="P3326" s="4">
        <f t="shared" si="256"/>
        <v>0</v>
      </c>
      <c r="Q3326" s="3">
        <f t="shared" si="257"/>
        <v>63</v>
      </c>
      <c r="R3326" t="str">
        <f t="shared" si="258"/>
        <v>Em atraso</v>
      </c>
      <c r="S3326" s="5">
        <f t="shared" si="259"/>
        <v>1</v>
      </c>
    </row>
    <row r="3327" spans="1:19" x14ac:dyDescent="0.25">
      <c r="A3327">
        <v>3326</v>
      </c>
      <c r="B3327" s="1">
        <v>43913</v>
      </c>
      <c r="C3327" s="1">
        <v>43914</v>
      </c>
      <c r="D3327" s="1">
        <v>43943</v>
      </c>
      <c r="E3327" s="1">
        <v>43946</v>
      </c>
      <c r="F3327">
        <v>1</v>
      </c>
      <c r="G3327">
        <v>5</v>
      </c>
      <c r="H3327">
        <v>25</v>
      </c>
      <c r="I3327" s="6">
        <v>0</v>
      </c>
      <c r="J3327">
        <v>3</v>
      </c>
      <c r="K3327" t="str">
        <f>_xlfn.XLOOKUP(fCompras!F3327,dComprador!$A$2:$A$7,dComprador!$B$2:$B$7)</f>
        <v>Alon</v>
      </c>
      <c r="L3327" t="str">
        <f>_xlfn.XLOOKUP(J3327,dFornecedor!$A$2:$A$6,dFornecedor!$B$2:$B$6)</f>
        <v>StepUp</v>
      </c>
      <c r="M3327" t="str">
        <f>_xlfn.XLOOKUP(G3327,dMateriaPrima!$A$2:$A$12,dMateriaPrima!$B$2:$B$12)</f>
        <v>Areia</v>
      </c>
      <c r="N3327" s="2">
        <f>_xlfn.XLOOKUP(G3327,dMateriaPrima!$A$2:$A$12,dMateriaPrima!$C$2:$C$12)</f>
        <v>3.59</v>
      </c>
      <c r="O3327" s="3">
        <f t="shared" si="255"/>
        <v>89.75</v>
      </c>
      <c r="P3327" s="4">
        <f t="shared" si="256"/>
        <v>0</v>
      </c>
      <c r="Q3327" s="3">
        <f t="shared" si="257"/>
        <v>89.75</v>
      </c>
      <c r="R3327" t="str">
        <f t="shared" si="258"/>
        <v>Em atraso</v>
      </c>
      <c r="S3327" s="5">
        <f t="shared" si="259"/>
        <v>3</v>
      </c>
    </row>
    <row r="3328" spans="1:19" x14ac:dyDescent="0.25">
      <c r="A3328">
        <v>3327</v>
      </c>
      <c r="B3328" s="1">
        <v>43913</v>
      </c>
      <c r="C3328" s="1">
        <v>43916</v>
      </c>
      <c r="D3328" s="1">
        <v>43924</v>
      </c>
      <c r="E3328" s="1">
        <v>43929</v>
      </c>
      <c r="F3328">
        <v>4</v>
      </c>
      <c r="G3328">
        <v>5</v>
      </c>
      <c r="H3328">
        <v>12</v>
      </c>
      <c r="I3328" s="6">
        <v>0</v>
      </c>
      <c r="J3328">
        <v>4</v>
      </c>
      <c r="K3328" t="str">
        <f>_xlfn.XLOOKUP(fCompras!F3328,dComprador!$A$2:$A$7,dComprador!$B$2:$B$7)</f>
        <v>Lira</v>
      </c>
      <c r="L3328" t="str">
        <f>_xlfn.XLOOKUP(J3328,dFornecedor!$A$2:$A$6,dFornecedor!$B$2:$B$6)</f>
        <v>AlphaOmega</v>
      </c>
      <c r="M3328" t="str">
        <f>_xlfn.XLOOKUP(G3328,dMateriaPrima!$A$2:$A$12,dMateriaPrima!$B$2:$B$12)</f>
        <v>Areia</v>
      </c>
      <c r="N3328" s="2">
        <f>_xlfn.XLOOKUP(G3328,dMateriaPrima!$A$2:$A$12,dMateriaPrima!$C$2:$C$12)</f>
        <v>3.59</v>
      </c>
      <c r="O3328" s="3">
        <f t="shared" si="255"/>
        <v>43.08</v>
      </c>
      <c r="P3328" s="4">
        <f t="shared" si="256"/>
        <v>0</v>
      </c>
      <c r="Q3328" s="3">
        <f t="shared" si="257"/>
        <v>43.08</v>
      </c>
      <c r="R3328" t="str">
        <f t="shared" si="258"/>
        <v>Em atraso</v>
      </c>
      <c r="S3328" s="5">
        <f t="shared" si="259"/>
        <v>5</v>
      </c>
    </row>
    <row r="3329" spans="1:19" x14ac:dyDescent="0.25">
      <c r="A3329">
        <v>3328</v>
      </c>
      <c r="B3329" s="1">
        <v>43913</v>
      </c>
      <c r="C3329" s="1">
        <v>43917</v>
      </c>
      <c r="D3329" s="1">
        <v>43920</v>
      </c>
      <c r="E3329" s="1">
        <v>43924</v>
      </c>
      <c r="F3329">
        <v>4</v>
      </c>
      <c r="G3329">
        <v>7</v>
      </c>
      <c r="H3329">
        <v>25</v>
      </c>
      <c r="I3329" s="6">
        <v>0</v>
      </c>
      <c r="J3329">
        <v>4</v>
      </c>
      <c r="K3329" t="str">
        <f>_xlfn.XLOOKUP(fCompras!F3329,dComprador!$A$2:$A$7,dComprador!$B$2:$B$7)</f>
        <v>Lira</v>
      </c>
      <c r="L3329" t="str">
        <f>_xlfn.XLOOKUP(J3329,dFornecedor!$A$2:$A$6,dFornecedor!$B$2:$B$6)</f>
        <v>AlphaOmega</v>
      </c>
      <c r="M3329" t="str">
        <f>_xlfn.XLOOKUP(G3329,dMateriaPrima!$A$2:$A$12,dMateriaPrima!$B$2:$B$12)</f>
        <v>Poliéster</v>
      </c>
      <c r="N3329" s="2">
        <f>_xlfn.XLOOKUP(G3329,dMateriaPrima!$A$2:$A$12,dMateriaPrima!$C$2:$C$12)</f>
        <v>8</v>
      </c>
      <c r="O3329" s="3">
        <f t="shared" si="255"/>
        <v>200</v>
      </c>
      <c r="P3329" s="4">
        <f t="shared" si="256"/>
        <v>0</v>
      </c>
      <c r="Q3329" s="3">
        <f t="shared" si="257"/>
        <v>200</v>
      </c>
      <c r="R3329" t="str">
        <f t="shared" si="258"/>
        <v>Em atraso</v>
      </c>
      <c r="S3329" s="5">
        <f t="shared" si="259"/>
        <v>4</v>
      </c>
    </row>
    <row r="3330" spans="1:19" x14ac:dyDescent="0.25">
      <c r="A3330">
        <v>3329</v>
      </c>
      <c r="B3330" s="1">
        <v>43913</v>
      </c>
      <c r="C3330" s="1">
        <v>43913</v>
      </c>
      <c r="D3330" s="1">
        <v>43922</v>
      </c>
      <c r="E3330" s="1">
        <v>43920</v>
      </c>
      <c r="F3330">
        <v>4</v>
      </c>
      <c r="G3330">
        <v>8</v>
      </c>
      <c r="H3330">
        <v>76</v>
      </c>
      <c r="I3330" s="6">
        <v>0</v>
      </c>
      <c r="J3330">
        <v>2</v>
      </c>
      <c r="K3330" t="str">
        <f>_xlfn.XLOOKUP(fCompras!F3330,dComprador!$A$2:$A$7,dComprador!$B$2:$B$7)</f>
        <v>Lira</v>
      </c>
      <c r="L3330" t="str">
        <f>_xlfn.XLOOKUP(J3330,dFornecedor!$A$2:$A$6,dFornecedor!$B$2:$B$6)</f>
        <v>Minerva</v>
      </c>
      <c r="M3330" t="str">
        <f>_xlfn.XLOOKUP(G3330,dMateriaPrima!$A$2:$A$12,dMateriaPrima!$B$2:$B$12)</f>
        <v>Cimento</v>
      </c>
      <c r="N3330" s="2">
        <f>_xlfn.XLOOKUP(G3330,dMateriaPrima!$A$2:$A$12,dMateriaPrima!$C$2:$C$12)</f>
        <v>23</v>
      </c>
      <c r="O3330" s="3">
        <f t="shared" si="255"/>
        <v>1748</v>
      </c>
      <c r="P3330" s="4">
        <f t="shared" si="256"/>
        <v>0</v>
      </c>
      <c r="Q3330" s="3">
        <f t="shared" si="257"/>
        <v>1748</v>
      </c>
      <c r="R3330" t="str">
        <f t="shared" si="258"/>
        <v>No prazo</v>
      </c>
      <c r="S3330" s="5">
        <f t="shared" si="259"/>
        <v>0</v>
      </c>
    </row>
    <row r="3331" spans="1:19" x14ac:dyDescent="0.25">
      <c r="A3331">
        <v>3330</v>
      </c>
      <c r="B3331" s="1">
        <v>43913</v>
      </c>
      <c r="C3331" s="1">
        <v>43918</v>
      </c>
      <c r="D3331" s="1">
        <v>43921</v>
      </c>
      <c r="E3331" s="1">
        <v>43920</v>
      </c>
      <c r="F3331">
        <v>4</v>
      </c>
      <c r="G3331">
        <v>1</v>
      </c>
      <c r="H3331">
        <v>4</v>
      </c>
      <c r="I3331" s="6">
        <v>0.34</v>
      </c>
      <c r="J3331">
        <v>1</v>
      </c>
      <c r="K3331" t="str">
        <f>_xlfn.XLOOKUP(fCompras!F3331,dComprador!$A$2:$A$7,dComprador!$B$2:$B$7)</f>
        <v>Lira</v>
      </c>
      <c r="L3331" t="str">
        <f>_xlfn.XLOOKUP(J3331,dFornecedor!$A$2:$A$6,dFornecedor!$B$2:$B$6)</f>
        <v>NorthShore</v>
      </c>
      <c r="M3331" t="str">
        <f>_xlfn.XLOOKUP(G3331,dMateriaPrima!$A$2:$A$12,dMateriaPrima!$B$2:$B$12)</f>
        <v>Tecido</v>
      </c>
      <c r="N3331" s="2">
        <f>_xlfn.XLOOKUP(G3331,dMateriaPrima!$A$2:$A$12,dMateriaPrima!$C$2:$C$12)</f>
        <v>18</v>
      </c>
      <c r="O3331" s="3">
        <f t="shared" ref="O3331:O3394" si="260">PRODUCT(H3331,N3331)</f>
        <v>72</v>
      </c>
      <c r="P3331" s="4">
        <f t="shared" ref="P3331:P3394" si="261">PRODUCT(O3331,I3331)</f>
        <v>24.48</v>
      </c>
      <c r="Q3331" s="3">
        <f t="shared" ref="Q3331:Q3394" si="262">O3331-P3331</f>
        <v>47.519999999999996</v>
      </c>
      <c r="R3331" t="str">
        <f t="shared" ref="R3331:R3394" si="263">IF(E3331&lt;=D3331,"No prazo",IF(E3331&gt;D3331,"Em atraso"))</f>
        <v>No prazo</v>
      </c>
      <c r="S3331" s="5">
        <f t="shared" ref="S3331:S3394" si="264">IF(E3331 &gt;D3331, E3331-D3331,0)</f>
        <v>0</v>
      </c>
    </row>
    <row r="3332" spans="1:19" x14ac:dyDescent="0.25">
      <c r="A3332">
        <v>3331</v>
      </c>
      <c r="B3332" s="1">
        <v>43913</v>
      </c>
      <c r="C3332" s="1">
        <v>43920</v>
      </c>
      <c r="D3332" s="1">
        <v>43922</v>
      </c>
      <c r="E3332" s="1">
        <v>43926</v>
      </c>
      <c r="F3332">
        <v>4</v>
      </c>
      <c r="G3332">
        <v>8</v>
      </c>
      <c r="H3332">
        <v>133</v>
      </c>
      <c r="I3332" s="6">
        <v>0</v>
      </c>
      <c r="J3332">
        <v>2</v>
      </c>
      <c r="K3332" t="str">
        <f>_xlfn.XLOOKUP(fCompras!F3332,dComprador!$A$2:$A$7,dComprador!$B$2:$B$7)</f>
        <v>Lira</v>
      </c>
      <c r="L3332" t="str">
        <f>_xlfn.XLOOKUP(J3332,dFornecedor!$A$2:$A$6,dFornecedor!$B$2:$B$6)</f>
        <v>Minerva</v>
      </c>
      <c r="M3332" t="str">
        <f>_xlfn.XLOOKUP(G3332,dMateriaPrima!$A$2:$A$12,dMateriaPrima!$B$2:$B$12)</f>
        <v>Cimento</v>
      </c>
      <c r="N3332" s="2">
        <f>_xlfn.XLOOKUP(G3332,dMateriaPrima!$A$2:$A$12,dMateriaPrima!$C$2:$C$12)</f>
        <v>23</v>
      </c>
      <c r="O3332" s="3">
        <f t="shared" si="260"/>
        <v>3059</v>
      </c>
      <c r="P3332" s="4">
        <f t="shared" si="261"/>
        <v>0</v>
      </c>
      <c r="Q3332" s="3">
        <f t="shared" si="262"/>
        <v>3059</v>
      </c>
      <c r="R3332" t="str">
        <f t="shared" si="263"/>
        <v>Em atraso</v>
      </c>
      <c r="S3332" s="5">
        <f t="shared" si="264"/>
        <v>4</v>
      </c>
    </row>
    <row r="3333" spans="1:19" x14ac:dyDescent="0.25">
      <c r="A3333">
        <v>3332</v>
      </c>
      <c r="B3333" s="1">
        <v>43913</v>
      </c>
      <c r="C3333" s="1">
        <v>43914</v>
      </c>
      <c r="D3333" s="1">
        <v>43927</v>
      </c>
      <c r="E3333" s="1">
        <v>43932</v>
      </c>
      <c r="F3333">
        <v>3</v>
      </c>
      <c r="G3333">
        <v>1</v>
      </c>
      <c r="H3333">
        <v>19</v>
      </c>
      <c r="I3333" s="6">
        <v>0</v>
      </c>
      <c r="J3333">
        <v>3</v>
      </c>
      <c r="K3333" t="str">
        <f>_xlfn.XLOOKUP(fCompras!F3333,dComprador!$A$2:$A$7,dComprador!$B$2:$B$7)</f>
        <v>Diego</v>
      </c>
      <c r="L3333" t="str">
        <f>_xlfn.XLOOKUP(J3333,dFornecedor!$A$2:$A$6,dFornecedor!$B$2:$B$6)</f>
        <v>StepUp</v>
      </c>
      <c r="M3333" t="str">
        <f>_xlfn.XLOOKUP(G3333,dMateriaPrima!$A$2:$A$12,dMateriaPrima!$B$2:$B$12)</f>
        <v>Tecido</v>
      </c>
      <c r="N3333" s="2">
        <f>_xlfn.XLOOKUP(G3333,dMateriaPrima!$A$2:$A$12,dMateriaPrima!$C$2:$C$12)</f>
        <v>18</v>
      </c>
      <c r="O3333" s="3">
        <f t="shared" si="260"/>
        <v>342</v>
      </c>
      <c r="P3333" s="4">
        <f t="shared" si="261"/>
        <v>0</v>
      </c>
      <c r="Q3333" s="3">
        <f t="shared" si="262"/>
        <v>342</v>
      </c>
      <c r="R3333" t="str">
        <f t="shared" si="263"/>
        <v>Em atraso</v>
      </c>
      <c r="S3333" s="5">
        <f t="shared" si="264"/>
        <v>5</v>
      </c>
    </row>
    <row r="3334" spans="1:19" x14ac:dyDescent="0.25">
      <c r="A3334">
        <v>3333</v>
      </c>
      <c r="B3334" s="1">
        <v>43913</v>
      </c>
      <c r="C3334" s="1">
        <v>43923</v>
      </c>
      <c r="D3334" s="1">
        <v>43942</v>
      </c>
      <c r="E3334" s="1">
        <v>43944</v>
      </c>
      <c r="F3334">
        <v>1</v>
      </c>
      <c r="G3334">
        <v>10</v>
      </c>
      <c r="H3334">
        <v>41</v>
      </c>
      <c r="I3334" s="6">
        <v>0</v>
      </c>
      <c r="J3334">
        <v>3</v>
      </c>
      <c r="K3334" t="str">
        <f>_xlfn.XLOOKUP(fCompras!F3334,dComprador!$A$2:$A$7,dComprador!$B$2:$B$7)</f>
        <v>Alon</v>
      </c>
      <c r="L3334" t="str">
        <f>_xlfn.XLOOKUP(J3334,dFornecedor!$A$2:$A$6,dFornecedor!$B$2:$B$6)</f>
        <v>StepUp</v>
      </c>
      <c r="M3334" t="str">
        <f>_xlfn.XLOOKUP(G3334,dMateriaPrima!$A$2:$A$12,dMateriaPrima!$B$2:$B$12)</f>
        <v>Pedra Britada</v>
      </c>
      <c r="N3334" s="2">
        <f>_xlfn.XLOOKUP(G3334,dMateriaPrima!$A$2:$A$12,dMateriaPrima!$C$2:$C$12)</f>
        <v>56</v>
      </c>
      <c r="O3334" s="3">
        <f t="shared" si="260"/>
        <v>2296</v>
      </c>
      <c r="P3334" s="4">
        <f t="shared" si="261"/>
        <v>0</v>
      </c>
      <c r="Q3334" s="3">
        <f t="shared" si="262"/>
        <v>2296</v>
      </c>
      <c r="R3334" t="str">
        <f t="shared" si="263"/>
        <v>Em atraso</v>
      </c>
      <c r="S3334" s="5">
        <f t="shared" si="264"/>
        <v>2</v>
      </c>
    </row>
    <row r="3335" spans="1:19" x14ac:dyDescent="0.25">
      <c r="A3335">
        <v>3334</v>
      </c>
      <c r="B3335" s="1">
        <v>43913</v>
      </c>
      <c r="C3335" s="1">
        <v>43920</v>
      </c>
      <c r="D3335" s="1">
        <v>43943</v>
      </c>
      <c r="E3335" s="1">
        <v>43945</v>
      </c>
      <c r="F3335">
        <v>1</v>
      </c>
      <c r="G3335">
        <v>7</v>
      </c>
      <c r="H3335">
        <v>200</v>
      </c>
      <c r="I3335" s="6">
        <v>0</v>
      </c>
      <c r="J3335">
        <v>2</v>
      </c>
      <c r="K3335" t="str">
        <f>_xlfn.XLOOKUP(fCompras!F3335,dComprador!$A$2:$A$7,dComprador!$B$2:$B$7)</f>
        <v>Alon</v>
      </c>
      <c r="L3335" t="str">
        <f>_xlfn.XLOOKUP(J3335,dFornecedor!$A$2:$A$6,dFornecedor!$B$2:$B$6)</f>
        <v>Minerva</v>
      </c>
      <c r="M3335" t="str">
        <f>_xlfn.XLOOKUP(G3335,dMateriaPrima!$A$2:$A$12,dMateriaPrima!$B$2:$B$12)</f>
        <v>Poliéster</v>
      </c>
      <c r="N3335" s="2">
        <f>_xlfn.XLOOKUP(G3335,dMateriaPrima!$A$2:$A$12,dMateriaPrima!$C$2:$C$12)</f>
        <v>8</v>
      </c>
      <c r="O3335" s="3">
        <f t="shared" si="260"/>
        <v>1600</v>
      </c>
      <c r="P3335" s="4">
        <f t="shared" si="261"/>
        <v>0</v>
      </c>
      <c r="Q3335" s="3">
        <f t="shared" si="262"/>
        <v>1600</v>
      </c>
      <c r="R3335" t="str">
        <f t="shared" si="263"/>
        <v>Em atraso</v>
      </c>
      <c r="S3335" s="5">
        <f t="shared" si="264"/>
        <v>2</v>
      </c>
    </row>
    <row r="3336" spans="1:19" x14ac:dyDescent="0.25">
      <c r="A3336">
        <v>3335</v>
      </c>
      <c r="B3336" s="1">
        <v>43913</v>
      </c>
      <c r="C3336" s="1">
        <v>43916</v>
      </c>
      <c r="D3336" s="1">
        <v>43945</v>
      </c>
      <c r="E3336" s="1">
        <v>43946</v>
      </c>
      <c r="F3336">
        <v>1</v>
      </c>
      <c r="G3336">
        <v>5</v>
      </c>
      <c r="H3336">
        <v>78</v>
      </c>
      <c r="I3336" s="6">
        <v>0</v>
      </c>
      <c r="J3336">
        <v>4</v>
      </c>
      <c r="K3336" t="str">
        <f>_xlfn.XLOOKUP(fCompras!F3336,dComprador!$A$2:$A$7,dComprador!$B$2:$B$7)</f>
        <v>Alon</v>
      </c>
      <c r="L3336" t="str">
        <f>_xlfn.XLOOKUP(J3336,dFornecedor!$A$2:$A$6,dFornecedor!$B$2:$B$6)</f>
        <v>AlphaOmega</v>
      </c>
      <c r="M3336" t="str">
        <f>_xlfn.XLOOKUP(G3336,dMateriaPrima!$A$2:$A$12,dMateriaPrima!$B$2:$B$12)</f>
        <v>Areia</v>
      </c>
      <c r="N3336" s="2">
        <f>_xlfn.XLOOKUP(G3336,dMateriaPrima!$A$2:$A$12,dMateriaPrima!$C$2:$C$12)</f>
        <v>3.59</v>
      </c>
      <c r="O3336" s="3">
        <f t="shared" si="260"/>
        <v>280.02</v>
      </c>
      <c r="P3336" s="4">
        <f t="shared" si="261"/>
        <v>0</v>
      </c>
      <c r="Q3336" s="3">
        <f t="shared" si="262"/>
        <v>280.02</v>
      </c>
      <c r="R3336" t="str">
        <f t="shared" si="263"/>
        <v>Em atraso</v>
      </c>
      <c r="S3336" s="5">
        <f t="shared" si="264"/>
        <v>1</v>
      </c>
    </row>
    <row r="3337" spans="1:19" x14ac:dyDescent="0.25">
      <c r="A3337">
        <v>3336</v>
      </c>
      <c r="B3337" s="1">
        <v>43913</v>
      </c>
      <c r="C3337" s="1">
        <v>43913</v>
      </c>
      <c r="D3337" s="1">
        <v>43934</v>
      </c>
      <c r="E3337" s="1">
        <v>43938</v>
      </c>
      <c r="F3337">
        <v>1</v>
      </c>
      <c r="G3337">
        <v>2</v>
      </c>
      <c r="H3337">
        <v>119</v>
      </c>
      <c r="I3337" s="6">
        <v>0</v>
      </c>
      <c r="J3337">
        <v>4</v>
      </c>
      <c r="K3337" t="str">
        <f>_xlfn.XLOOKUP(fCompras!F3337,dComprador!$A$2:$A$7,dComprador!$B$2:$B$7)</f>
        <v>Alon</v>
      </c>
      <c r="L3337" t="str">
        <f>_xlfn.XLOOKUP(J3337,dFornecedor!$A$2:$A$6,dFornecedor!$B$2:$B$6)</f>
        <v>AlphaOmega</v>
      </c>
      <c r="M3337" t="str">
        <f>_xlfn.XLOOKUP(G3337,dMateriaPrima!$A$2:$A$12,dMateriaPrima!$B$2:$B$12)</f>
        <v>Chapa Metal</v>
      </c>
      <c r="N3337" s="2">
        <f>_xlfn.XLOOKUP(G3337,dMateriaPrima!$A$2:$A$12,dMateriaPrima!$C$2:$C$12)</f>
        <v>299.89999999999998</v>
      </c>
      <c r="O3337" s="3">
        <f t="shared" si="260"/>
        <v>35688.1</v>
      </c>
      <c r="P3337" s="4">
        <f t="shared" si="261"/>
        <v>0</v>
      </c>
      <c r="Q3337" s="3">
        <f t="shared" si="262"/>
        <v>35688.1</v>
      </c>
      <c r="R3337" t="str">
        <f t="shared" si="263"/>
        <v>Em atraso</v>
      </c>
      <c r="S3337" s="5">
        <f t="shared" si="264"/>
        <v>4</v>
      </c>
    </row>
    <row r="3338" spans="1:19" x14ac:dyDescent="0.25">
      <c r="A3338">
        <v>3337</v>
      </c>
      <c r="B3338" s="1">
        <v>43913</v>
      </c>
      <c r="C3338" s="1">
        <v>43914</v>
      </c>
      <c r="D3338" s="1">
        <v>43937</v>
      </c>
      <c r="E3338" s="1">
        <v>43938</v>
      </c>
      <c r="F3338">
        <v>1</v>
      </c>
      <c r="G3338">
        <v>8</v>
      </c>
      <c r="H3338">
        <v>476</v>
      </c>
      <c r="I3338" s="6">
        <v>0</v>
      </c>
      <c r="J3338">
        <v>3</v>
      </c>
      <c r="K3338" t="str">
        <f>_xlfn.XLOOKUP(fCompras!F3338,dComprador!$A$2:$A$7,dComprador!$B$2:$B$7)</f>
        <v>Alon</v>
      </c>
      <c r="L3338" t="str">
        <f>_xlfn.XLOOKUP(J3338,dFornecedor!$A$2:$A$6,dFornecedor!$B$2:$B$6)</f>
        <v>StepUp</v>
      </c>
      <c r="M3338" t="str">
        <f>_xlfn.XLOOKUP(G3338,dMateriaPrima!$A$2:$A$12,dMateriaPrima!$B$2:$B$12)</f>
        <v>Cimento</v>
      </c>
      <c r="N3338" s="2">
        <f>_xlfn.XLOOKUP(G3338,dMateriaPrima!$A$2:$A$12,dMateriaPrima!$C$2:$C$12)</f>
        <v>23</v>
      </c>
      <c r="O3338" s="3">
        <f t="shared" si="260"/>
        <v>10948</v>
      </c>
      <c r="P3338" s="4">
        <f t="shared" si="261"/>
        <v>0</v>
      </c>
      <c r="Q3338" s="3">
        <f t="shared" si="262"/>
        <v>10948</v>
      </c>
      <c r="R3338" t="str">
        <f t="shared" si="263"/>
        <v>Em atraso</v>
      </c>
      <c r="S3338" s="5">
        <f t="shared" si="264"/>
        <v>1</v>
      </c>
    </row>
    <row r="3339" spans="1:19" x14ac:dyDescent="0.25">
      <c r="A3339">
        <v>3338</v>
      </c>
      <c r="B3339" s="1">
        <v>43914</v>
      </c>
      <c r="C3339" s="1">
        <v>43915</v>
      </c>
      <c r="D3339" s="1">
        <v>43921</v>
      </c>
      <c r="E3339" s="1">
        <v>43922</v>
      </c>
      <c r="F3339">
        <v>4</v>
      </c>
      <c r="G3339">
        <v>6</v>
      </c>
      <c r="H3339">
        <v>186</v>
      </c>
      <c r="I3339" s="6">
        <v>0</v>
      </c>
      <c r="J3339">
        <v>1</v>
      </c>
      <c r="K3339" t="str">
        <f>_xlfn.XLOOKUP(fCompras!F3339,dComprador!$A$2:$A$7,dComprador!$B$2:$B$7)</f>
        <v>Lira</v>
      </c>
      <c r="L3339" t="str">
        <f>_xlfn.XLOOKUP(J3339,dFornecedor!$A$2:$A$6,dFornecedor!$B$2:$B$6)</f>
        <v>NorthShore</v>
      </c>
      <c r="M3339" t="str">
        <f>_xlfn.XLOOKUP(G3339,dMateriaPrima!$A$2:$A$12,dMateriaPrima!$B$2:$B$12)</f>
        <v>Fio Algodão</v>
      </c>
      <c r="N3339" s="2">
        <f>_xlfn.XLOOKUP(G3339,dMateriaPrima!$A$2:$A$12,dMateriaPrima!$C$2:$C$12)</f>
        <v>55.9</v>
      </c>
      <c r="O3339" s="3">
        <f t="shared" si="260"/>
        <v>10397.4</v>
      </c>
      <c r="P3339" s="4">
        <f t="shared" si="261"/>
        <v>0</v>
      </c>
      <c r="Q3339" s="3">
        <f t="shared" si="262"/>
        <v>10397.4</v>
      </c>
      <c r="R3339" t="str">
        <f t="shared" si="263"/>
        <v>Em atraso</v>
      </c>
      <c r="S3339" s="5">
        <f t="shared" si="264"/>
        <v>1</v>
      </c>
    </row>
    <row r="3340" spans="1:19" x14ac:dyDescent="0.25">
      <c r="A3340">
        <v>3339</v>
      </c>
      <c r="B3340" s="1">
        <v>43914</v>
      </c>
      <c r="C3340" s="1">
        <v>43915</v>
      </c>
      <c r="D3340" s="1">
        <v>43921</v>
      </c>
      <c r="E3340" s="1">
        <v>43918</v>
      </c>
      <c r="F3340">
        <v>4</v>
      </c>
      <c r="G3340">
        <v>6</v>
      </c>
      <c r="H3340">
        <v>550</v>
      </c>
      <c r="I3340" s="6">
        <v>0</v>
      </c>
      <c r="J3340">
        <v>3</v>
      </c>
      <c r="K3340" t="str">
        <f>_xlfn.XLOOKUP(fCompras!F3340,dComprador!$A$2:$A$7,dComprador!$B$2:$B$7)</f>
        <v>Lira</v>
      </c>
      <c r="L3340" t="str">
        <f>_xlfn.XLOOKUP(J3340,dFornecedor!$A$2:$A$6,dFornecedor!$B$2:$B$6)</f>
        <v>StepUp</v>
      </c>
      <c r="M3340" t="str">
        <f>_xlfn.XLOOKUP(G3340,dMateriaPrima!$A$2:$A$12,dMateriaPrima!$B$2:$B$12)</f>
        <v>Fio Algodão</v>
      </c>
      <c r="N3340" s="2">
        <f>_xlfn.XLOOKUP(G3340,dMateriaPrima!$A$2:$A$12,dMateriaPrima!$C$2:$C$12)</f>
        <v>55.9</v>
      </c>
      <c r="O3340" s="3">
        <f t="shared" si="260"/>
        <v>30745</v>
      </c>
      <c r="P3340" s="4">
        <f t="shared" si="261"/>
        <v>0</v>
      </c>
      <c r="Q3340" s="3">
        <f t="shared" si="262"/>
        <v>30745</v>
      </c>
      <c r="R3340" t="str">
        <f t="shared" si="263"/>
        <v>No prazo</v>
      </c>
      <c r="S3340" s="5">
        <f t="shared" si="264"/>
        <v>0</v>
      </c>
    </row>
    <row r="3341" spans="1:19" x14ac:dyDescent="0.25">
      <c r="A3341">
        <v>3340</v>
      </c>
      <c r="B3341" s="1">
        <v>43914</v>
      </c>
      <c r="C3341" s="1">
        <v>43914</v>
      </c>
      <c r="D3341" s="1">
        <v>43944</v>
      </c>
      <c r="E3341" s="1">
        <v>43947</v>
      </c>
      <c r="F3341">
        <v>1</v>
      </c>
      <c r="G3341">
        <v>5</v>
      </c>
      <c r="H3341">
        <v>189</v>
      </c>
      <c r="I3341" s="6">
        <v>0</v>
      </c>
      <c r="J3341">
        <v>2</v>
      </c>
      <c r="K3341" t="str">
        <f>_xlfn.XLOOKUP(fCompras!F3341,dComprador!$A$2:$A$7,dComprador!$B$2:$B$7)</f>
        <v>Alon</v>
      </c>
      <c r="L3341" t="str">
        <f>_xlfn.XLOOKUP(J3341,dFornecedor!$A$2:$A$6,dFornecedor!$B$2:$B$6)</f>
        <v>Minerva</v>
      </c>
      <c r="M3341" t="str">
        <f>_xlfn.XLOOKUP(G3341,dMateriaPrima!$A$2:$A$12,dMateriaPrima!$B$2:$B$12)</f>
        <v>Areia</v>
      </c>
      <c r="N3341" s="2">
        <f>_xlfn.XLOOKUP(G3341,dMateriaPrima!$A$2:$A$12,dMateriaPrima!$C$2:$C$12)</f>
        <v>3.59</v>
      </c>
      <c r="O3341" s="3">
        <f t="shared" si="260"/>
        <v>678.51</v>
      </c>
      <c r="P3341" s="4">
        <f t="shared" si="261"/>
        <v>0</v>
      </c>
      <c r="Q3341" s="3">
        <f t="shared" si="262"/>
        <v>678.51</v>
      </c>
      <c r="R3341" t="str">
        <f t="shared" si="263"/>
        <v>Em atraso</v>
      </c>
      <c r="S3341" s="5">
        <f t="shared" si="264"/>
        <v>3</v>
      </c>
    </row>
    <row r="3342" spans="1:19" x14ac:dyDescent="0.25">
      <c r="A3342">
        <v>3341</v>
      </c>
      <c r="B3342" s="1">
        <v>43914</v>
      </c>
      <c r="C3342" s="1">
        <v>43917</v>
      </c>
      <c r="D3342" s="1">
        <v>43921</v>
      </c>
      <c r="E3342" s="1">
        <v>43924</v>
      </c>
      <c r="F3342">
        <v>4</v>
      </c>
      <c r="G3342">
        <v>5</v>
      </c>
      <c r="H3342">
        <v>107</v>
      </c>
      <c r="I3342" s="6">
        <v>0</v>
      </c>
      <c r="J3342">
        <v>1</v>
      </c>
      <c r="K3342" t="str">
        <f>_xlfn.XLOOKUP(fCompras!F3342,dComprador!$A$2:$A$7,dComprador!$B$2:$B$7)</f>
        <v>Lira</v>
      </c>
      <c r="L3342" t="str">
        <f>_xlfn.XLOOKUP(J3342,dFornecedor!$A$2:$A$6,dFornecedor!$B$2:$B$6)</f>
        <v>NorthShore</v>
      </c>
      <c r="M3342" t="str">
        <f>_xlfn.XLOOKUP(G3342,dMateriaPrima!$A$2:$A$12,dMateriaPrima!$B$2:$B$12)</f>
        <v>Areia</v>
      </c>
      <c r="N3342" s="2">
        <f>_xlfn.XLOOKUP(G3342,dMateriaPrima!$A$2:$A$12,dMateriaPrima!$C$2:$C$12)</f>
        <v>3.59</v>
      </c>
      <c r="O3342" s="3">
        <f t="shared" si="260"/>
        <v>384.13</v>
      </c>
      <c r="P3342" s="4">
        <f t="shared" si="261"/>
        <v>0</v>
      </c>
      <c r="Q3342" s="3">
        <f t="shared" si="262"/>
        <v>384.13</v>
      </c>
      <c r="R3342" t="str">
        <f t="shared" si="263"/>
        <v>Em atraso</v>
      </c>
      <c r="S3342" s="5">
        <f t="shared" si="264"/>
        <v>3</v>
      </c>
    </row>
    <row r="3343" spans="1:19" x14ac:dyDescent="0.25">
      <c r="A3343">
        <v>3342</v>
      </c>
      <c r="B3343" s="1">
        <v>43914</v>
      </c>
      <c r="C3343" s="1">
        <v>43923</v>
      </c>
      <c r="D3343" s="1">
        <v>43924</v>
      </c>
      <c r="E3343" s="1">
        <v>43925</v>
      </c>
      <c r="F3343">
        <v>4</v>
      </c>
      <c r="G3343">
        <v>6</v>
      </c>
      <c r="H3343">
        <v>233</v>
      </c>
      <c r="I3343" s="6">
        <v>0</v>
      </c>
      <c r="J3343">
        <v>3</v>
      </c>
      <c r="K3343" t="str">
        <f>_xlfn.XLOOKUP(fCompras!F3343,dComprador!$A$2:$A$7,dComprador!$B$2:$B$7)</f>
        <v>Lira</v>
      </c>
      <c r="L3343" t="str">
        <f>_xlfn.XLOOKUP(J3343,dFornecedor!$A$2:$A$6,dFornecedor!$B$2:$B$6)</f>
        <v>StepUp</v>
      </c>
      <c r="M3343" t="str">
        <f>_xlfn.XLOOKUP(G3343,dMateriaPrima!$A$2:$A$12,dMateriaPrima!$B$2:$B$12)</f>
        <v>Fio Algodão</v>
      </c>
      <c r="N3343" s="2">
        <f>_xlfn.XLOOKUP(G3343,dMateriaPrima!$A$2:$A$12,dMateriaPrima!$C$2:$C$12)</f>
        <v>55.9</v>
      </c>
      <c r="O3343" s="3">
        <f t="shared" si="260"/>
        <v>13024.699999999999</v>
      </c>
      <c r="P3343" s="4">
        <f t="shared" si="261"/>
        <v>0</v>
      </c>
      <c r="Q3343" s="3">
        <f t="shared" si="262"/>
        <v>13024.699999999999</v>
      </c>
      <c r="R3343" t="str">
        <f t="shared" si="263"/>
        <v>Em atraso</v>
      </c>
      <c r="S3343" s="5">
        <f t="shared" si="264"/>
        <v>1</v>
      </c>
    </row>
    <row r="3344" spans="1:19" x14ac:dyDescent="0.25">
      <c r="A3344">
        <v>3343</v>
      </c>
      <c r="B3344" s="1">
        <v>43914</v>
      </c>
      <c r="C3344" s="1">
        <v>43918</v>
      </c>
      <c r="D3344" s="1">
        <v>43920</v>
      </c>
      <c r="E3344" s="1">
        <v>43922</v>
      </c>
      <c r="F3344">
        <v>4</v>
      </c>
      <c r="G3344">
        <v>1</v>
      </c>
      <c r="H3344">
        <v>229</v>
      </c>
      <c r="I3344" s="6">
        <v>0</v>
      </c>
      <c r="J3344">
        <v>1</v>
      </c>
      <c r="K3344" t="str">
        <f>_xlfn.XLOOKUP(fCompras!F3344,dComprador!$A$2:$A$7,dComprador!$B$2:$B$7)</f>
        <v>Lira</v>
      </c>
      <c r="L3344" t="str">
        <f>_xlfn.XLOOKUP(J3344,dFornecedor!$A$2:$A$6,dFornecedor!$B$2:$B$6)</f>
        <v>NorthShore</v>
      </c>
      <c r="M3344" t="str">
        <f>_xlfn.XLOOKUP(G3344,dMateriaPrima!$A$2:$A$12,dMateriaPrima!$B$2:$B$12)</f>
        <v>Tecido</v>
      </c>
      <c r="N3344" s="2">
        <f>_xlfn.XLOOKUP(G3344,dMateriaPrima!$A$2:$A$12,dMateriaPrima!$C$2:$C$12)</f>
        <v>18</v>
      </c>
      <c r="O3344" s="3">
        <f t="shared" si="260"/>
        <v>4122</v>
      </c>
      <c r="P3344" s="4">
        <f t="shared" si="261"/>
        <v>0</v>
      </c>
      <c r="Q3344" s="3">
        <f t="shared" si="262"/>
        <v>4122</v>
      </c>
      <c r="R3344" t="str">
        <f t="shared" si="263"/>
        <v>Em atraso</v>
      </c>
      <c r="S3344" s="5">
        <f t="shared" si="264"/>
        <v>2</v>
      </c>
    </row>
    <row r="3345" spans="1:19" x14ac:dyDescent="0.25">
      <c r="A3345">
        <v>3344</v>
      </c>
      <c r="B3345" s="1">
        <v>43914</v>
      </c>
      <c r="C3345" s="1">
        <v>43916</v>
      </c>
      <c r="D3345" s="1">
        <v>43921</v>
      </c>
      <c r="E3345" s="1">
        <v>43924</v>
      </c>
      <c r="F3345">
        <v>4</v>
      </c>
      <c r="G3345">
        <v>5</v>
      </c>
      <c r="H3345">
        <v>186</v>
      </c>
      <c r="I3345" s="6">
        <v>0</v>
      </c>
      <c r="J3345">
        <v>4</v>
      </c>
      <c r="K3345" t="str">
        <f>_xlfn.XLOOKUP(fCompras!F3345,dComprador!$A$2:$A$7,dComprador!$B$2:$B$7)</f>
        <v>Lira</v>
      </c>
      <c r="L3345" t="str">
        <f>_xlfn.XLOOKUP(J3345,dFornecedor!$A$2:$A$6,dFornecedor!$B$2:$B$6)</f>
        <v>AlphaOmega</v>
      </c>
      <c r="M3345" t="str">
        <f>_xlfn.XLOOKUP(G3345,dMateriaPrima!$A$2:$A$12,dMateriaPrima!$B$2:$B$12)</f>
        <v>Areia</v>
      </c>
      <c r="N3345" s="2">
        <f>_xlfn.XLOOKUP(G3345,dMateriaPrima!$A$2:$A$12,dMateriaPrima!$C$2:$C$12)</f>
        <v>3.59</v>
      </c>
      <c r="O3345" s="3">
        <f t="shared" si="260"/>
        <v>667.74</v>
      </c>
      <c r="P3345" s="4">
        <f t="shared" si="261"/>
        <v>0</v>
      </c>
      <c r="Q3345" s="3">
        <f t="shared" si="262"/>
        <v>667.74</v>
      </c>
      <c r="R3345" t="str">
        <f t="shared" si="263"/>
        <v>Em atraso</v>
      </c>
      <c r="S3345" s="5">
        <f t="shared" si="264"/>
        <v>3</v>
      </c>
    </row>
    <row r="3346" spans="1:19" x14ac:dyDescent="0.25">
      <c r="A3346">
        <v>3345</v>
      </c>
      <c r="B3346" s="1">
        <v>43914</v>
      </c>
      <c r="C3346" s="1">
        <v>43921</v>
      </c>
      <c r="D3346" s="1">
        <v>43929</v>
      </c>
      <c r="E3346" s="1">
        <v>43933</v>
      </c>
      <c r="F3346">
        <v>1</v>
      </c>
      <c r="G3346">
        <v>6</v>
      </c>
      <c r="H3346">
        <v>57</v>
      </c>
      <c r="I3346" s="6">
        <v>0</v>
      </c>
      <c r="J3346">
        <v>2</v>
      </c>
      <c r="K3346" t="str">
        <f>_xlfn.XLOOKUP(fCompras!F3346,dComprador!$A$2:$A$7,dComprador!$B$2:$B$7)</f>
        <v>Alon</v>
      </c>
      <c r="L3346" t="str">
        <f>_xlfn.XLOOKUP(J3346,dFornecedor!$A$2:$A$6,dFornecedor!$B$2:$B$6)</f>
        <v>Minerva</v>
      </c>
      <c r="M3346" t="str">
        <f>_xlfn.XLOOKUP(G3346,dMateriaPrima!$A$2:$A$12,dMateriaPrima!$B$2:$B$12)</f>
        <v>Fio Algodão</v>
      </c>
      <c r="N3346" s="2">
        <f>_xlfn.XLOOKUP(G3346,dMateriaPrima!$A$2:$A$12,dMateriaPrima!$C$2:$C$12)</f>
        <v>55.9</v>
      </c>
      <c r="O3346" s="3">
        <f t="shared" si="260"/>
        <v>3186.2999999999997</v>
      </c>
      <c r="P3346" s="4">
        <f t="shared" si="261"/>
        <v>0</v>
      </c>
      <c r="Q3346" s="3">
        <f t="shared" si="262"/>
        <v>3186.2999999999997</v>
      </c>
      <c r="R3346" t="str">
        <f t="shared" si="263"/>
        <v>Em atraso</v>
      </c>
      <c r="S3346" s="5">
        <f t="shared" si="264"/>
        <v>4</v>
      </c>
    </row>
    <row r="3347" spans="1:19" x14ac:dyDescent="0.25">
      <c r="A3347">
        <v>3346</v>
      </c>
      <c r="B3347" s="1">
        <v>43914</v>
      </c>
      <c r="C3347" s="1">
        <v>43921</v>
      </c>
      <c r="D3347" s="1">
        <v>43933</v>
      </c>
      <c r="E3347" s="1">
        <v>43934</v>
      </c>
      <c r="F3347">
        <v>1</v>
      </c>
      <c r="G3347">
        <v>6</v>
      </c>
      <c r="H3347">
        <v>559</v>
      </c>
      <c r="I3347" s="6">
        <v>0</v>
      </c>
      <c r="J3347">
        <v>5</v>
      </c>
      <c r="K3347" t="str">
        <f>_xlfn.XLOOKUP(fCompras!F3347,dComprador!$A$2:$A$7,dComprador!$B$2:$B$7)</f>
        <v>Alon</v>
      </c>
      <c r="L3347" t="str">
        <f>_xlfn.XLOOKUP(J3347,dFornecedor!$A$2:$A$6,dFornecedor!$B$2:$B$6)</f>
        <v>Atlas</v>
      </c>
      <c r="M3347" t="str">
        <f>_xlfn.XLOOKUP(G3347,dMateriaPrima!$A$2:$A$12,dMateriaPrima!$B$2:$B$12)</f>
        <v>Fio Algodão</v>
      </c>
      <c r="N3347" s="2">
        <f>_xlfn.XLOOKUP(G3347,dMateriaPrima!$A$2:$A$12,dMateriaPrima!$C$2:$C$12)</f>
        <v>55.9</v>
      </c>
      <c r="O3347" s="3">
        <f t="shared" si="260"/>
        <v>31248.1</v>
      </c>
      <c r="P3347" s="4">
        <f t="shared" si="261"/>
        <v>0</v>
      </c>
      <c r="Q3347" s="3">
        <f t="shared" si="262"/>
        <v>31248.1</v>
      </c>
      <c r="R3347" t="str">
        <f t="shared" si="263"/>
        <v>Em atraso</v>
      </c>
      <c r="S3347" s="5">
        <f t="shared" si="264"/>
        <v>1</v>
      </c>
    </row>
    <row r="3348" spans="1:19" x14ac:dyDescent="0.25">
      <c r="A3348">
        <v>3347</v>
      </c>
      <c r="B3348" s="1">
        <v>43914</v>
      </c>
      <c r="C3348" s="1">
        <v>43915</v>
      </c>
      <c r="D3348" s="1">
        <v>43935</v>
      </c>
      <c r="E3348" s="1">
        <v>43937</v>
      </c>
      <c r="F3348">
        <v>1</v>
      </c>
      <c r="G3348">
        <v>6</v>
      </c>
      <c r="H3348">
        <v>96</v>
      </c>
      <c r="I3348" s="6">
        <v>0</v>
      </c>
      <c r="J3348">
        <v>3</v>
      </c>
      <c r="K3348" t="str">
        <f>_xlfn.XLOOKUP(fCompras!F3348,dComprador!$A$2:$A$7,dComprador!$B$2:$B$7)</f>
        <v>Alon</v>
      </c>
      <c r="L3348" t="str">
        <f>_xlfn.XLOOKUP(J3348,dFornecedor!$A$2:$A$6,dFornecedor!$B$2:$B$6)</f>
        <v>StepUp</v>
      </c>
      <c r="M3348" t="str">
        <f>_xlfn.XLOOKUP(G3348,dMateriaPrima!$A$2:$A$12,dMateriaPrima!$B$2:$B$12)</f>
        <v>Fio Algodão</v>
      </c>
      <c r="N3348" s="2">
        <f>_xlfn.XLOOKUP(G3348,dMateriaPrima!$A$2:$A$12,dMateriaPrima!$C$2:$C$12)</f>
        <v>55.9</v>
      </c>
      <c r="O3348" s="3">
        <f t="shared" si="260"/>
        <v>5366.4</v>
      </c>
      <c r="P3348" s="4">
        <f t="shared" si="261"/>
        <v>0</v>
      </c>
      <c r="Q3348" s="3">
        <f t="shared" si="262"/>
        <v>5366.4</v>
      </c>
      <c r="R3348" t="str">
        <f t="shared" si="263"/>
        <v>Em atraso</v>
      </c>
      <c r="S3348" s="5">
        <f t="shared" si="264"/>
        <v>2</v>
      </c>
    </row>
    <row r="3349" spans="1:19" x14ac:dyDescent="0.25">
      <c r="A3349">
        <v>3348</v>
      </c>
      <c r="B3349" s="1">
        <v>43914</v>
      </c>
      <c r="C3349" s="1">
        <v>43916</v>
      </c>
      <c r="D3349" s="1">
        <v>43929</v>
      </c>
      <c r="E3349" s="1">
        <v>43929</v>
      </c>
      <c r="F3349">
        <v>2</v>
      </c>
      <c r="G3349">
        <v>5</v>
      </c>
      <c r="H3349">
        <v>124</v>
      </c>
      <c r="I3349" s="6">
        <v>0</v>
      </c>
      <c r="J3349">
        <v>1</v>
      </c>
      <c r="K3349" t="str">
        <f>_xlfn.XLOOKUP(fCompras!F3349,dComprador!$A$2:$A$7,dComprador!$B$2:$B$7)</f>
        <v>João</v>
      </c>
      <c r="L3349" t="str">
        <f>_xlfn.XLOOKUP(J3349,dFornecedor!$A$2:$A$6,dFornecedor!$B$2:$B$6)</f>
        <v>NorthShore</v>
      </c>
      <c r="M3349" t="str">
        <f>_xlfn.XLOOKUP(G3349,dMateriaPrima!$A$2:$A$12,dMateriaPrima!$B$2:$B$12)</f>
        <v>Areia</v>
      </c>
      <c r="N3349" s="2">
        <f>_xlfn.XLOOKUP(G3349,dMateriaPrima!$A$2:$A$12,dMateriaPrima!$C$2:$C$12)</f>
        <v>3.59</v>
      </c>
      <c r="O3349" s="3">
        <f t="shared" si="260"/>
        <v>445.15999999999997</v>
      </c>
      <c r="P3349" s="4">
        <f t="shared" si="261"/>
        <v>0</v>
      </c>
      <c r="Q3349" s="3">
        <f t="shared" si="262"/>
        <v>445.15999999999997</v>
      </c>
      <c r="R3349" t="str">
        <f t="shared" si="263"/>
        <v>No prazo</v>
      </c>
      <c r="S3349" s="5">
        <f t="shared" si="264"/>
        <v>0</v>
      </c>
    </row>
    <row r="3350" spans="1:19" x14ac:dyDescent="0.25">
      <c r="A3350">
        <v>3349</v>
      </c>
      <c r="B3350" s="1">
        <v>43914</v>
      </c>
      <c r="C3350" s="1">
        <v>43927</v>
      </c>
      <c r="D3350" s="1">
        <v>43934</v>
      </c>
      <c r="E3350" s="1">
        <v>43935</v>
      </c>
      <c r="F3350">
        <v>1</v>
      </c>
      <c r="G3350">
        <v>7</v>
      </c>
      <c r="H3350">
        <v>194</v>
      </c>
      <c r="I3350" s="6">
        <v>0</v>
      </c>
      <c r="J3350">
        <v>1</v>
      </c>
      <c r="K3350" t="str">
        <f>_xlfn.XLOOKUP(fCompras!F3350,dComprador!$A$2:$A$7,dComprador!$B$2:$B$7)</f>
        <v>Alon</v>
      </c>
      <c r="L3350" t="str">
        <f>_xlfn.XLOOKUP(J3350,dFornecedor!$A$2:$A$6,dFornecedor!$B$2:$B$6)</f>
        <v>NorthShore</v>
      </c>
      <c r="M3350" t="str">
        <f>_xlfn.XLOOKUP(G3350,dMateriaPrima!$A$2:$A$12,dMateriaPrima!$B$2:$B$12)</f>
        <v>Poliéster</v>
      </c>
      <c r="N3350" s="2">
        <f>_xlfn.XLOOKUP(G3350,dMateriaPrima!$A$2:$A$12,dMateriaPrima!$C$2:$C$12)</f>
        <v>8</v>
      </c>
      <c r="O3350" s="3">
        <f t="shared" si="260"/>
        <v>1552</v>
      </c>
      <c r="P3350" s="4">
        <f t="shared" si="261"/>
        <v>0</v>
      </c>
      <c r="Q3350" s="3">
        <f t="shared" si="262"/>
        <v>1552</v>
      </c>
      <c r="R3350" t="str">
        <f t="shared" si="263"/>
        <v>Em atraso</v>
      </c>
      <c r="S3350" s="5">
        <f t="shared" si="264"/>
        <v>1</v>
      </c>
    </row>
    <row r="3351" spans="1:19" x14ac:dyDescent="0.25">
      <c r="A3351">
        <v>3350</v>
      </c>
      <c r="B3351" s="1">
        <v>43914</v>
      </c>
      <c r="C3351" s="1">
        <v>43922</v>
      </c>
      <c r="D3351" s="1">
        <v>43929</v>
      </c>
      <c r="E3351" s="1">
        <v>43933</v>
      </c>
      <c r="F3351">
        <v>2</v>
      </c>
      <c r="G3351">
        <v>8</v>
      </c>
      <c r="H3351">
        <v>110</v>
      </c>
      <c r="I3351" s="6">
        <v>0</v>
      </c>
      <c r="J3351">
        <v>2</v>
      </c>
      <c r="K3351" t="str">
        <f>_xlfn.XLOOKUP(fCompras!F3351,dComprador!$A$2:$A$7,dComprador!$B$2:$B$7)</f>
        <v>João</v>
      </c>
      <c r="L3351" t="str">
        <f>_xlfn.XLOOKUP(J3351,dFornecedor!$A$2:$A$6,dFornecedor!$B$2:$B$6)</f>
        <v>Minerva</v>
      </c>
      <c r="M3351" t="str">
        <f>_xlfn.XLOOKUP(G3351,dMateriaPrima!$A$2:$A$12,dMateriaPrima!$B$2:$B$12)</f>
        <v>Cimento</v>
      </c>
      <c r="N3351" s="2">
        <f>_xlfn.XLOOKUP(G3351,dMateriaPrima!$A$2:$A$12,dMateriaPrima!$C$2:$C$12)</f>
        <v>23</v>
      </c>
      <c r="O3351" s="3">
        <f t="shared" si="260"/>
        <v>2530</v>
      </c>
      <c r="P3351" s="4">
        <f t="shared" si="261"/>
        <v>0</v>
      </c>
      <c r="Q3351" s="3">
        <f t="shared" si="262"/>
        <v>2530</v>
      </c>
      <c r="R3351" t="str">
        <f t="shared" si="263"/>
        <v>Em atraso</v>
      </c>
      <c r="S3351" s="5">
        <f t="shared" si="264"/>
        <v>4</v>
      </c>
    </row>
    <row r="3352" spans="1:19" x14ac:dyDescent="0.25">
      <c r="A3352">
        <v>3351</v>
      </c>
      <c r="B3352" s="1">
        <v>43915</v>
      </c>
      <c r="C3352" s="1">
        <v>43923</v>
      </c>
      <c r="D3352" s="1">
        <v>43925</v>
      </c>
      <c r="E3352" s="1">
        <v>43930</v>
      </c>
      <c r="F3352">
        <v>4</v>
      </c>
      <c r="G3352">
        <v>11</v>
      </c>
      <c r="H3352">
        <v>459</v>
      </c>
      <c r="I3352" s="6">
        <v>0</v>
      </c>
      <c r="J3352">
        <v>2</v>
      </c>
      <c r="K3352" t="str">
        <f>_xlfn.XLOOKUP(fCompras!F3352,dComprador!$A$2:$A$7,dComprador!$B$2:$B$7)</f>
        <v>Lira</v>
      </c>
      <c r="L3352" t="str">
        <f>_xlfn.XLOOKUP(J3352,dFornecedor!$A$2:$A$6,dFornecedor!$B$2:$B$6)</f>
        <v>Minerva</v>
      </c>
      <c r="M3352" t="str">
        <f>_xlfn.XLOOKUP(G3352,dMateriaPrima!$A$2:$A$12,dMateriaPrima!$B$2:$B$12)</f>
        <v>Papel</v>
      </c>
      <c r="N3352" s="2">
        <f>_xlfn.XLOOKUP(G3352,dMateriaPrima!$A$2:$A$12,dMateriaPrima!$C$2:$C$12)</f>
        <v>9</v>
      </c>
      <c r="O3352" s="3">
        <f t="shared" si="260"/>
        <v>4131</v>
      </c>
      <c r="P3352" s="4">
        <f t="shared" si="261"/>
        <v>0</v>
      </c>
      <c r="Q3352" s="3">
        <f t="shared" si="262"/>
        <v>4131</v>
      </c>
      <c r="R3352" t="str">
        <f t="shared" si="263"/>
        <v>Em atraso</v>
      </c>
      <c r="S3352" s="5">
        <f t="shared" si="264"/>
        <v>5</v>
      </c>
    </row>
    <row r="3353" spans="1:19" x14ac:dyDescent="0.25">
      <c r="A3353">
        <v>3352</v>
      </c>
      <c r="B3353" s="1">
        <v>43915</v>
      </c>
      <c r="C3353" s="1">
        <v>43915</v>
      </c>
      <c r="D3353" s="1">
        <v>43924</v>
      </c>
      <c r="E3353" s="1">
        <v>43924</v>
      </c>
      <c r="F3353">
        <v>4</v>
      </c>
      <c r="G3353">
        <v>9</v>
      </c>
      <c r="H3353">
        <v>322</v>
      </c>
      <c r="I3353" s="6">
        <v>0.1</v>
      </c>
      <c r="J3353">
        <v>2</v>
      </c>
      <c r="K3353" t="str">
        <f>_xlfn.XLOOKUP(fCompras!F3353,dComprador!$A$2:$A$7,dComprador!$B$2:$B$7)</f>
        <v>Lira</v>
      </c>
      <c r="L3353" t="str">
        <f>_xlfn.XLOOKUP(J3353,dFornecedor!$A$2:$A$6,dFornecedor!$B$2:$B$6)</f>
        <v>Minerva</v>
      </c>
      <c r="M3353" t="str">
        <f>_xlfn.XLOOKUP(G3353,dMateriaPrima!$A$2:$A$12,dMateriaPrima!$B$2:$B$12)</f>
        <v>Couro</v>
      </c>
      <c r="N3353" s="2">
        <f>_xlfn.XLOOKUP(G3353,dMateriaPrima!$A$2:$A$12,dMateriaPrima!$C$2:$C$12)</f>
        <v>4.4000000000000004</v>
      </c>
      <c r="O3353" s="3">
        <f t="shared" si="260"/>
        <v>1416.8000000000002</v>
      </c>
      <c r="P3353" s="4">
        <f t="shared" si="261"/>
        <v>141.68000000000004</v>
      </c>
      <c r="Q3353" s="3">
        <f t="shared" si="262"/>
        <v>1275.1200000000001</v>
      </c>
      <c r="R3353" t="str">
        <f t="shared" si="263"/>
        <v>No prazo</v>
      </c>
      <c r="S3353" s="5">
        <f t="shared" si="264"/>
        <v>0</v>
      </c>
    </row>
    <row r="3354" spans="1:19" x14ac:dyDescent="0.25">
      <c r="A3354">
        <v>3353</v>
      </c>
      <c r="B3354" s="1">
        <v>43915</v>
      </c>
      <c r="C3354" s="1">
        <v>43916</v>
      </c>
      <c r="D3354" s="1">
        <v>43924</v>
      </c>
      <c r="E3354" s="1">
        <v>43924</v>
      </c>
      <c r="F3354">
        <v>4</v>
      </c>
      <c r="G3354">
        <v>9</v>
      </c>
      <c r="H3354">
        <v>245</v>
      </c>
      <c r="I3354" s="6">
        <v>0</v>
      </c>
      <c r="J3354">
        <v>3</v>
      </c>
      <c r="K3354" t="str">
        <f>_xlfn.XLOOKUP(fCompras!F3354,dComprador!$A$2:$A$7,dComprador!$B$2:$B$7)</f>
        <v>Lira</v>
      </c>
      <c r="L3354" t="str">
        <f>_xlfn.XLOOKUP(J3354,dFornecedor!$A$2:$A$6,dFornecedor!$B$2:$B$6)</f>
        <v>StepUp</v>
      </c>
      <c r="M3354" t="str">
        <f>_xlfn.XLOOKUP(G3354,dMateriaPrima!$A$2:$A$12,dMateriaPrima!$B$2:$B$12)</f>
        <v>Couro</v>
      </c>
      <c r="N3354" s="2">
        <f>_xlfn.XLOOKUP(G3354,dMateriaPrima!$A$2:$A$12,dMateriaPrima!$C$2:$C$12)</f>
        <v>4.4000000000000004</v>
      </c>
      <c r="O3354" s="3">
        <f t="shared" si="260"/>
        <v>1078</v>
      </c>
      <c r="P3354" s="4">
        <f t="shared" si="261"/>
        <v>0</v>
      </c>
      <c r="Q3354" s="3">
        <f t="shared" si="262"/>
        <v>1078</v>
      </c>
      <c r="R3354" t="str">
        <f t="shared" si="263"/>
        <v>No prazo</v>
      </c>
      <c r="S3354" s="5">
        <f t="shared" si="264"/>
        <v>0</v>
      </c>
    </row>
    <row r="3355" spans="1:19" x14ac:dyDescent="0.25">
      <c r="A3355">
        <v>3354</v>
      </c>
      <c r="B3355" s="1">
        <v>43915</v>
      </c>
      <c r="C3355" s="1">
        <v>43921</v>
      </c>
      <c r="D3355" s="1">
        <v>43923</v>
      </c>
      <c r="E3355" s="1">
        <v>43925</v>
      </c>
      <c r="F3355">
        <v>4</v>
      </c>
      <c r="G3355">
        <v>5</v>
      </c>
      <c r="H3355">
        <v>161</v>
      </c>
      <c r="I3355" s="6">
        <v>0</v>
      </c>
      <c r="J3355">
        <v>1</v>
      </c>
      <c r="K3355" t="str">
        <f>_xlfn.XLOOKUP(fCompras!F3355,dComprador!$A$2:$A$7,dComprador!$B$2:$B$7)</f>
        <v>Lira</v>
      </c>
      <c r="L3355" t="str">
        <f>_xlfn.XLOOKUP(J3355,dFornecedor!$A$2:$A$6,dFornecedor!$B$2:$B$6)</f>
        <v>NorthShore</v>
      </c>
      <c r="M3355" t="str">
        <f>_xlfn.XLOOKUP(G3355,dMateriaPrima!$A$2:$A$12,dMateriaPrima!$B$2:$B$12)</f>
        <v>Areia</v>
      </c>
      <c r="N3355" s="2">
        <f>_xlfn.XLOOKUP(G3355,dMateriaPrima!$A$2:$A$12,dMateriaPrima!$C$2:$C$12)</f>
        <v>3.59</v>
      </c>
      <c r="O3355" s="3">
        <f t="shared" si="260"/>
        <v>577.99</v>
      </c>
      <c r="P3355" s="4">
        <f t="shared" si="261"/>
        <v>0</v>
      </c>
      <c r="Q3355" s="3">
        <f t="shared" si="262"/>
        <v>577.99</v>
      </c>
      <c r="R3355" t="str">
        <f t="shared" si="263"/>
        <v>Em atraso</v>
      </c>
      <c r="S3355" s="5">
        <f t="shared" si="264"/>
        <v>2</v>
      </c>
    </row>
    <row r="3356" spans="1:19" x14ac:dyDescent="0.25">
      <c r="A3356">
        <v>3355</v>
      </c>
      <c r="B3356" s="1">
        <v>43915</v>
      </c>
      <c r="C3356" s="1">
        <v>43915</v>
      </c>
      <c r="D3356" s="1">
        <v>43922</v>
      </c>
      <c r="E3356" s="1">
        <v>43927</v>
      </c>
      <c r="F3356">
        <v>4</v>
      </c>
      <c r="G3356">
        <v>11</v>
      </c>
      <c r="H3356">
        <v>31</v>
      </c>
      <c r="I3356" s="6">
        <v>0</v>
      </c>
      <c r="J3356">
        <v>2</v>
      </c>
      <c r="K3356" t="str">
        <f>_xlfn.XLOOKUP(fCompras!F3356,dComprador!$A$2:$A$7,dComprador!$B$2:$B$7)</f>
        <v>Lira</v>
      </c>
      <c r="L3356" t="str">
        <f>_xlfn.XLOOKUP(J3356,dFornecedor!$A$2:$A$6,dFornecedor!$B$2:$B$6)</f>
        <v>Minerva</v>
      </c>
      <c r="M3356" t="str">
        <f>_xlfn.XLOOKUP(G3356,dMateriaPrima!$A$2:$A$12,dMateriaPrima!$B$2:$B$12)</f>
        <v>Papel</v>
      </c>
      <c r="N3356" s="2">
        <f>_xlfn.XLOOKUP(G3356,dMateriaPrima!$A$2:$A$12,dMateriaPrima!$C$2:$C$12)</f>
        <v>9</v>
      </c>
      <c r="O3356" s="3">
        <f t="shared" si="260"/>
        <v>279</v>
      </c>
      <c r="P3356" s="4">
        <f t="shared" si="261"/>
        <v>0</v>
      </c>
      <c r="Q3356" s="3">
        <f t="shared" si="262"/>
        <v>279</v>
      </c>
      <c r="R3356" t="str">
        <f t="shared" si="263"/>
        <v>Em atraso</v>
      </c>
      <c r="S3356" s="5">
        <f t="shared" si="264"/>
        <v>5</v>
      </c>
    </row>
    <row r="3357" spans="1:19" x14ac:dyDescent="0.25">
      <c r="A3357">
        <v>3356</v>
      </c>
      <c r="B3357" s="1">
        <v>43915</v>
      </c>
      <c r="C3357" s="1">
        <v>43922</v>
      </c>
      <c r="D3357" s="1">
        <v>43923</v>
      </c>
      <c r="E3357" s="1">
        <v>43924</v>
      </c>
      <c r="F3357">
        <v>4</v>
      </c>
      <c r="G3357">
        <v>9</v>
      </c>
      <c r="H3357">
        <v>116</v>
      </c>
      <c r="I3357" s="6">
        <v>0</v>
      </c>
      <c r="J3357">
        <v>3</v>
      </c>
      <c r="K3357" t="str">
        <f>_xlfn.XLOOKUP(fCompras!F3357,dComprador!$A$2:$A$7,dComprador!$B$2:$B$7)</f>
        <v>Lira</v>
      </c>
      <c r="L3357" t="str">
        <f>_xlfn.XLOOKUP(J3357,dFornecedor!$A$2:$A$6,dFornecedor!$B$2:$B$6)</f>
        <v>StepUp</v>
      </c>
      <c r="M3357" t="str">
        <f>_xlfn.XLOOKUP(G3357,dMateriaPrima!$A$2:$A$12,dMateriaPrima!$B$2:$B$12)</f>
        <v>Couro</v>
      </c>
      <c r="N3357" s="2">
        <f>_xlfn.XLOOKUP(G3357,dMateriaPrima!$A$2:$A$12,dMateriaPrima!$C$2:$C$12)</f>
        <v>4.4000000000000004</v>
      </c>
      <c r="O3357" s="3">
        <f t="shared" si="260"/>
        <v>510.40000000000003</v>
      </c>
      <c r="P3357" s="4">
        <f t="shared" si="261"/>
        <v>0</v>
      </c>
      <c r="Q3357" s="3">
        <f t="shared" si="262"/>
        <v>510.40000000000003</v>
      </c>
      <c r="R3357" t="str">
        <f t="shared" si="263"/>
        <v>Em atraso</v>
      </c>
      <c r="S3357" s="5">
        <f t="shared" si="264"/>
        <v>1</v>
      </c>
    </row>
    <row r="3358" spans="1:19" x14ac:dyDescent="0.25">
      <c r="A3358">
        <v>3357</v>
      </c>
      <c r="B3358" s="1">
        <v>43915</v>
      </c>
      <c r="C3358" s="1">
        <v>43927</v>
      </c>
      <c r="D3358" s="1">
        <v>43927</v>
      </c>
      <c r="E3358" s="1">
        <v>43931</v>
      </c>
      <c r="F3358">
        <v>2</v>
      </c>
      <c r="G3358">
        <v>5</v>
      </c>
      <c r="H3358">
        <v>154</v>
      </c>
      <c r="I3358" s="6">
        <v>0</v>
      </c>
      <c r="J3358">
        <v>1</v>
      </c>
      <c r="K3358" t="str">
        <f>_xlfn.XLOOKUP(fCompras!F3358,dComprador!$A$2:$A$7,dComprador!$B$2:$B$7)</f>
        <v>João</v>
      </c>
      <c r="L3358" t="str">
        <f>_xlfn.XLOOKUP(J3358,dFornecedor!$A$2:$A$6,dFornecedor!$B$2:$B$6)</f>
        <v>NorthShore</v>
      </c>
      <c r="M3358" t="str">
        <f>_xlfn.XLOOKUP(G3358,dMateriaPrima!$A$2:$A$12,dMateriaPrima!$B$2:$B$12)</f>
        <v>Areia</v>
      </c>
      <c r="N3358" s="2">
        <f>_xlfn.XLOOKUP(G3358,dMateriaPrima!$A$2:$A$12,dMateriaPrima!$C$2:$C$12)</f>
        <v>3.59</v>
      </c>
      <c r="O3358" s="3">
        <f t="shared" si="260"/>
        <v>552.86</v>
      </c>
      <c r="P3358" s="4">
        <f t="shared" si="261"/>
        <v>0</v>
      </c>
      <c r="Q3358" s="3">
        <f t="shared" si="262"/>
        <v>552.86</v>
      </c>
      <c r="R3358" t="str">
        <f t="shared" si="263"/>
        <v>Em atraso</v>
      </c>
      <c r="S3358" s="5">
        <f t="shared" si="264"/>
        <v>4</v>
      </c>
    </row>
    <row r="3359" spans="1:19" x14ac:dyDescent="0.25">
      <c r="A3359">
        <v>3358</v>
      </c>
      <c r="B3359" s="1">
        <v>43915</v>
      </c>
      <c r="C3359" s="1">
        <v>43924</v>
      </c>
      <c r="D3359" s="1">
        <v>43925</v>
      </c>
      <c r="E3359" s="1">
        <v>43926</v>
      </c>
      <c r="F3359">
        <v>3</v>
      </c>
      <c r="G3359">
        <v>7</v>
      </c>
      <c r="H3359">
        <v>132</v>
      </c>
      <c r="I3359" s="6">
        <v>0</v>
      </c>
      <c r="J3359">
        <v>2</v>
      </c>
      <c r="K3359" t="str">
        <f>_xlfn.XLOOKUP(fCompras!F3359,dComprador!$A$2:$A$7,dComprador!$B$2:$B$7)</f>
        <v>Diego</v>
      </c>
      <c r="L3359" t="str">
        <f>_xlfn.XLOOKUP(J3359,dFornecedor!$A$2:$A$6,dFornecedor!$B$2:$B$6)</f>
        <v>Minerva</v>
      </c>
      <c r="M3359" t="str">
        <f>_xlfn.XLOOKUP(G3359,dMateriaPrima!$A$2:$A$12,dMateriaPrima!$B$2:$B$12)</f>
        <v>Poliéster</v>
      </c>
      <c r="N3359" s="2">
        <f>_xlfn.XLOOKUP(G3359,dMateriaPrima!$A$2:$A$12,dMateriaPrima!$C$2:$C$12)</f>
        <v>8</v>
      </c>
      <c r="O3359" s="3">
        <f t="shared" si="260"/>
        <v>1056</v>
      </c>
      <c r="P3359" s="4">
        <f t="shared" si="261"/>
        <v>0</v>
      </c>
      <c r="Q3359" s="3">
        <f t="shared" si="262"/>
        <v>1056</v>
      </c>
      <c r="R3359" t="str">
        <f t="shared" si="263"/>
        <v>Em atraso</v>
      </c>
      <c r="S3359" s="5">
        <f t="shared" si="264"/>
        <v>1</v>
      </c>
    </row>
    <row r="3360" spans="1:19" x14ac:dyDescent="0.25">
      <c r="A3360">
        <v>3359</v>
      </c>
      <c r="B3360" s="1">
        <v>43915</v>
      </c>
      <c r="C3360" s="1">
        <v>43923</v>
      </c>
      <c r="D3360" s="1">
        <v>43934</v>
      </c>
      <c r="E3360" s="1">
        <v>43935</v>
      </c>
      <c r="F3360">
        <v>1</v>
      </c>
      <c r="G3360">
        <v>5</v>
      </c>
      <c r="H3360">
        <v>62</v>
      </c>
      <c r="I3360" s="6">
        <v>0</v>
      </c>
      <c r="J3360">
        <v>2</v>
      </c>
      <c r="K3360" t="str">
        <f>_xlfn.XLOOKUP(fCompras!F3360,dComprador!$A$2:$A$7,dComprador!$B$2:$B$7)</f>
        <v>Alon</v>
      </c>
      <c r="L3360" t="str">
        <f>_xlfn.XLOOKUP(J3360,dFornecedor!$A$2:$A$6,dFornecedor!$B$2:$B$6)</f>
        <v>Minerva</v>
      </c>
      <c r="M3360" t="str">
        <f>_xlfn.XLOOKUP(G3360,dMateriaPrima!$A$2:$A$12,dMateriaPrima!$B$2:$B$12)</f>
        <v>Areia</v>
      </c>
      <c r="N3360" s="2">
        <f>_xlfn.XLOOKUP(G3360,dMateriaPrima!$A$2:$A$12,dMateriaPrima!$C$2:$C$12)</f>
        <v>3.59</v>
      </c>
      <c r="O3360" s="3">
        <f t="shared" si="260"/>
        <v>222.57999999999998</v>
      </c>
      <c r="P3360" s="4">
        <f t="shared" si="261"/>
        <v>0</v>
      </c>
      <c r="Q3360" s="3">
        <f t="shared" si="262"/>
        <v>222.57999999999998</v>
      </c>
      <c r="R3360" t="str">
        <f t="shared" si="263"/>
        <v>Em atraso</v>
      </c>
      <c r="S3360" s="5">
        <f t="shared" si="264"/>
        <v>1</v>
      </c>
    </row>
    <row r="3361" spans="1:19" x14ac:dyDescent="0.25">
      <c r="A3361">
        <v>3360</v>
      </c>
      <c r="B3361" s="1">
        <v>43915</v>
      </c>
      <c r="C3361" s="1">
        <v>43916</v>
      </c>
      <c r="D3361" s="1">
        <v>43929</v>
      </c>
      <c r="E3361" s="1">
        <v>43932</v>
      </c>
      <c r="F3361">
        <v>3</v>
      </c>
      <c r="G3361">
        <v>8</v>
      </c>
      <c r="H3361">
        <v>131</v>
      </c>
      <c r="I3361" s="6">
        <v>0</v>
      </c>
      <c r="J3361">
        <v>3</v>
      </c>
      <c r="K3361" t="str">
        <f>_xlfn.XLOOKUP(fCompras!F3361,dComprador!$A$2:$A$7,dComprador!$B$2:$B$7)</f>
        <v>Diego</v>
      </c>
      <c r="L3361" t="str">
        <f>_xlfn.XLOOKUP(J3361,dFornecedor!$A$2:$A$6,dFornecedor!$B$2:$B$6)</f>
        <v>StepUp</v>
      </c>
      <c r="M3361" t="str">
        <f>_xlfn.XLOOKUP(G3361,dMateriaPrima!$A$2:$A$12,dMateriaPrima!$B$2:$B$12)</f>
        <v>Cimento</v>
      </c>
      <c r="N3361" s="2">
        <f>_xlfn.XLOOKUP(G3361,dMateriaPrima!$A$2:$A$12,dMateriaPrima!$C$2:$C$12)</f>
        <v>23</v>
      </c>
      <c r="O3361" s="3">
        <f t="shared" si="260"/>
        <v>3013</v>
      </c>
      <c r="P3361" s="4">
        <f t="shared" si="261"/>
        <v>0</v>
      </c>
      <c r="Q3361" s="3">
        <f t="shared" si="262"/>
        <v>3013</v>
      </c>
      <c r="R3361" t="str">
        <f t="shared" si="263"/>
        <v>Em atraso</v>
      </c>
      <c r="S3361" s="5">
        <f t="shared" si="264"/>
        <v>3</v>
      </c>
    </row>
    <row r="3362" spans="1:19" x14ac:dyDescent="0.25">
      <c r="A3362">
        <v>3361</v>
      </c>
      <c r="B3362" s="1">
        <v>43915</v>
      </c>
      <c r="C3362" s="1">
        <v>43929</v>
      </c>
      <c r="D3362" s="1">
        <v>43947</v>
      </c>
      <c r="E3362" s="1">
        <v>43949</v>
      </c>
      <c r="F3362">
        <v>1</v>
      </c>
      <c r="G3362">
        <v>5</v>
      </c>
      <c r="H3362">
        <v>428</v>
      </c>
      <c r="I3362" s="6">
        <v>0</v>
      </c>
      <c r="J3362">
        <v>1</v>
      </c>
      <c r="K3362" t="str">
        <f>_xlfn.XLOOKUP(fCompras!F3362,dComprador!$A$2:$A$7,dComprador!$B$2:$B$7)</f>
        <v>Alon</v>
      </c>
      <c r="L3362" t="str">
        <f>_xlfn.XLOOKUP(J3362,dFornecedor!$A$2:$A$6,dFornecedor!$B$2:$B$6)</f>
        <v>NorthShore</v>
      </c>
      <c r="M3362" t="str">
        <f>_xlfn.XLOOKUP(G3362,dMateriaPrima!$A$2:$A$12,dMateriaPrima!$B$2:$B$12)</f>
        <v>Areia</v>
      </c>
      <c r="N3362" s="2">
        <f>_xlfn.XLOOKUP(G3362,dMateriaPrima!$A$2:$A$12,dMateriaPrima!$C$2:$C$12)</f>
        <v>3.59</v>
      </c>
      <c r="O3362" s="3">
        <f t="shared" si="260"/>
        <v>1536.52</v>
      </c>
      <c r="P3362" s="4">
        <f t="shared" si="261"/>
        <v>0</v>
      </c>
      <c r="Q3362" s="3">
        <f t="shared" si="262"/>
        <v>1536.52</v>
      </c>
      <c r="R3362" t="str">
        <f t="shared" si="263"/>
        <v>Em atraso</v>
      </c>
      <c r="S3362" s="5">
        <f t="shared" si="264"/>
        <v>2</v>
      </c>
    </row>
    <row r="3363" spans="1:19" x14ac:dyDescent="0.25">
      <c r="A3363">
        <v>3362</v>
      </c>
      <c r="B3363" s="1">
        <v>43916</v>
      </c>
      <c r="C3363" s="1">
        <v>43917</v>
      </c>
      <c r="D3363" s="1">
        <v>43923</v>
      </c>
      <c r="E3363" s="1">
        <v>43925</v>
      </c>
      <c r="F3363">
        <v>4</v>
      </c>
      <c r="G3363">
        <v>8</v>
      </c>
      <c r="H3363">
        <v>590</v>
      </c>
      <c r="I3363" s="6">
        <v>0</v>
      </c>
      <c r="J3363">
        <v>3</v>
      </c>
      <c r="K3363" t="str">
        <f>_xlfn.XLOOKUP(fCompras!F3363,dComprador!$A$2:$A$7,dComprador!$B$2:$B$7)</f>
        <v>Lira</v>
      </c>
      <c r="L3363" t="str">
        <f>_xlfn.XLOOKUP(J3363,dFornecedor!$A$2:$A$6,dFornecedor!$B$2:$B$6)</f>
        <v>StepUp</v>
      </c>
      <c r="M3363" t="str">
        <f>_xlfn.XLOOKUP(G3363,dMateriaPrima!$A$2:$A$12,dMateriaPrima!$B$2:$B$12)</f>
        <v>Cimento</v>
      </c>
      <c r="N3363" s="2">
        <f>_xlfn.XLOOKUP(G3363,dMateriaPrima!$A$2:$A$12,dMateriaPrima!$C$2:$C$12)</f>
        <v>23</v>
      </c>
      <c r="O3363" s="3">
        <f t="shared" si="260"/>
        <v>13570</v>
      </c>
      <c r="P3363" s="4">
        <f t="shared" si="261"/>
        <v>0</v>
      </c>
      <c r="Q3363" s="3">
        <f t="shared" si="262"/>
        <v>13570</v>
      </c>
      <c r="R3363" t="str">
        <f t="shared" si="263"/>
        <v>Em atraso</v>
      </c>
      <c r="S3363" s="5">
        <f t="shared" si="264"/>
        <v>2</v>
      </c>
    </row>
    <row r="3364" spans="1:19" x14ac:dyDescent="0.25">
      <c r="A3364">
        <v>3363</v>
      </c>
      <c r="B3364" s="1">
        <v>43916</v>
      </c>
      <c r="C3364" s="1">
        <v>43920</v>
      </c>
      <c r="D3364" s="1">
        <v>43923</v>
      </c>
      <c r="E3364" s="1">
        <v>43924</v>
      </c>
      <c r="F3364">
        <v>4</v>
      </c>
      <c r="G3364">
        <v>2</v>
      </c>
      <c r="H3364">
        <v>175</v>
      </c>
      <c r="I3364" s="6">
        <v>0</v>
      </c>
      <c r="J3364">
        <v>3</v>
      </c>
      <c r="K3364" t="str">
        <f>_xlfn.XLOOKUP(fCompras!F3364,dComprador!$A$2:$A$7,dComprador!$B$2:$B$7)</f>
        <v>Lira</v>
      </c>
      <c r="L3364" t="str">
        <f>_xlfn.XLOOKUP(J3364,dFornecedor!$A$2:$A$6,dFornecedor!$B$2:$B$6)</f>
        <v>StepUp</v>
      </c>
      <c r="M3364" t="str">
        <f>_xlfn.XLOOKUP(G3364,dMateriaPrima!$A$2:$A$12,dMateriaPrima!$B$2:$B$12)</f>
        <v>Chapa Metal</v>
      </c>
      <c r="N3364" s="2">
        <f>_xlfn.XLOOKUP(G3364,dMateriaPrima!$A$2:$A$12,dMateriaPrima!$C$2:$C$12)</f>
        <v>299.89999999999998</v>
      </c>
      <c r="O3364" s="3">
        <f t="shared" si="260"/>
        <v>52482.499999999993</v>
      </c>
      <c r="P3364" s="4">
        <f t="shared" si="261"/>
        <v>0</v>
      </c>
      <c r="Q3364" s="3">
        <f t="shared" si="262"/>
        <v>52482.499999999993</v>
      </c>
      <c r="R3364" t="str">
        <f t="shared" si="263"/>
        <v>Em atraso</v>
      </c>
      <c r="S3364" s="5">
        <f t="shared" si="264"/>
        <v>1</v>
      </c>
    </row>
    <row r="3365" spans="1:19" x14ac:dyDescent="0.25">
      <c r="A3365">
        <v>3364</v>
      </c>
      <c r="B3365" s="1">
        <v>43916</v>
      </c>
      <c r="C3365" s="1">
        <v>43916</v>
      </c>
      <c r="D3365" s="1">
        <v>43923</v>
      </c>
      <c r="E3365" s="1">
        <v>43925</v>
      </c>
      <c r="F3365">
        <v>4</v>
      </c>
      <c r="G3365">
        <v>7</v>
      </c>
      <c r="H3365">
        <v>107</v>
      </c>
      <c r="I3365" s="6">
        <v>0</v>
      </c>
      <c r="J3365">
        <v>2</v>
      </c>
      <c r="K3365" t="str">
        <f>_xlfn.XLOOKUP(fCompras!F3365,dComprador!$A$2:$A$7,dComprador!$B$2:$B$7)</f>
        <v>Lira</v>
      </c>
      <c r="L3365" t="str">
        <f>_xlfn.XLOOKUP(J3365,dFornecedor!$A$2:$A$6,dFornecedor!$B$2:$B$6)</f>
        <v>Minerva</v>
      </c>
      <c r="M3365" t="str">
        <f>_xlfn.XLOOKUP(G3365,dMateriaPrima!$A$2:$A$12,dMateriaPrima!$B$2:$B$12)</f>
        <v>Poliéster</v>
      </c>
      <c r="N3365" s="2">
        <f>_xlfn.XLOOKUP(G3365,dMateriaPrima!$A$2:$A$12,dMateriaPrima!$C$2:$C$12)</f>
        <v>8</v>
      </c>
      <c r="O3365" s="3">
        <f t="shared" si="260"/>
        <v>856</v>
      </c>
      <c r="P3365" s="4">
        <f t="shared" si="261"/>
        <v>0</v>
      </c>
      <c r="Q3365" s="3">
        <f t="shared" si="262"/>
        <v>856</v>
      </c>
      <c r="R3365" t="str">
        <f t="shared" si="263"/>
        <v>Em atraso</v>
      </c>
      <c r="S3365" s="5">
        <f t="shared" si="264"/>
        <v>2</v>
      </c>
    </row>
    <row r="3366" spans="1:19" x14ac:dyDescent="0.25">
      <c r="A3366">
        <v>3365</v>
      </c>
      <c r="B3366" s="1">
        <v>43916</v>
      </c>
      <c r="C3366" s="1">
        <v>43916</v>
      </c>
      <c r="D3366" s="1">
        <v>43923</v>
      </c>
      <c r="E3366" s="1">
        <v>43923</v>
      </c>
      <c r="F3366">
        <v>4</v>
      </c>
      <c r="G3366">
        <v>9</v>
      </c>
      <c r="H3366">
        <v>46</v>
      </c>
      <c r="I3366" s="6">
        <v>0</v>
      </c>
      <c r="J3366">
        <v>2</v>
      </c>
      <c r="K3366" t="str">
        <f>_xlfn.XLOOKUP(fCompras!F3366,dComprador!$A$2:$A$7,dComprador!$B$2:$B$7)</f>
        <v>Lira</v>
      </c>
      <c r="L3366" t="str">
        <f>_xlfn.XLOOKUP(J3366,dFornecedor!$A$2:$A$6,dFornecedor!$B$2:$B$6)</f>
        <v>Minerva</v>
      </c>
      <c r="M3366" t="str">
        <f>_xlfn.XLOOKUP(G3366,dMateriaPrima!$A$2:$A$12,dMateriaPrima!$B$2:$B$12)</f>
        <v>Couro</v>
      </c>
      <c r="N3366" s="2">
        <f>_xlfn.XLOOKUP(G3366,dMateriaPrima!$A$2:$A$12,dMateriaPrima!$C$2:$C$12)</f>
        <v>4.4000000000000004</v>
      </c>
      <c r="O3366" s="3">
        <f t="shared" si="260"/>
        <v>202.4</v>
      </c>
      <c r="P3366" s="4">
        <f t="shared" si="261"/>
        <v>0</v>
      </c>
      <c r="Q3366" s="3">
        <f t="shared" si="262"/>
        <v>202.4</v>
      </c>
      <c r="R3366" t="str">
        <f t="shared" si="263"/>
        <v>No prazo</v>
      </c>
      <c r="S3366" s="5">
        <f t="shared" si="264"/>
        <v>0</v>
      </c>
    </row>
    <row r="3367" spans="1:19" x14ac:dyDescent="0.25">
      <c r="A3367">
        <v>3366</v>
      </c>
      <c r="B3367" s="1">
        <v>43916</v>
      </c>
      <c r="C3367" s="1">
        <v>43916</v>
      </c>
      <c r="D3367" s="1">
        <v>43930</v>
      </c>
      <c r="E3367" s="1">
        <v>43930</v>
      </c>
      <c r="F3367">
        <v>2</v>
      </c>
      <c r="G3367">
        <v>7</v>
      </c>
      <c r="H3367">
        <v>65</v>
      </c>
      <c r="I3367" s="6">
        <v>0</v>
      </c>
      <c r="J3367">
        <v>2</v>
      </c>
      <c r="K3367" t="str">
        <f>_xlfn.XLOOKUP(fCompras!F3367,dComprador!$A$2:$A$7,dComprador!$B$2:$B$7)</f>
        <v>João</v>
      </c>
      <c r="L3367" t="str">
        <f>_xlfn.XLOOKUP(J3367,dFornecedor!$A$2:$A$6,dFornecedor!$B$2:$B$6)</f>
        <v>Minerva</v>
      </c>
      <c r="M3367" t="str">
        <f>_xlfn.XLOOKUP(G3367,dMateriaPrima!$A$2:$A$12,dMateriaPrima!$B$2:$B$12)</f>
        <v>Poliéster</v>
      </c>
      <c r="N3367" s="2">
        <f>_xlfn.XLOOKUP(G3367,dMateriaPrima!$A$2:$A$12,dMateriaPrima!$C$2:$C$12)</f>
        <v>8</v>
      </c>
      <c r="O3367" s="3">
        <f t="shared" si="260"/>
        <v>520</v>
      </c>
      <c r="P3367" s="4">
        <f t="shared" si="261"/>
        <v>0</v>
      </c>
      <c r="Q3367" s="3">
        <f t="shared" si="262"/>
        <v>520</v>
      </c>
      <c r="R3367" t="str">
        <f t="shared" si="263"/>
        <v>No prazo</v>
      </c>
      <c r="S3367" s="5">
        <f t="shared" si="264"/>
        <v>0</v>
      </c>
    </row>
    <row r="3368" spans="1:19" x14ac:dyDescent="0.25">
      <c r="A3368">
        <v>3367</v>
      </c>
      <c r="B3368" s="1">
        <v>43916</v>
      </c>
      <c r="C3368" s="1">
        <v>43926</v>
      </c>
      <c r="D3368" s="1">
        <v>43937</v>
      </c>
      <c r="E3368" s="1">
        <v>43938</v>
      </c>
      <c r="F3368">
        <v>1</v>
      </c>
      <c r="G3368">
        <v>2</v>
      </c>
      <c r="H3368">
        <v>24</v>
      </c>
      <c r="I3368" s="6">
        <v>0</v>
      </c>
      <c r="J3368">
        <v>1</v>
      </c>
      <c r="K3368" t="str">
        <f>_xlfn.XLOOKUP(fCompras!F3368,dComprador!$A$2:$A$7,dComprador!$B$2:$B$7)</f>
        <v>Alon</v>
      </c>
      <c r="L3368" t="str">
        <f>_xlfn.XLOOKUP(J3368,dFornecedor!$A$2:$A$6,dFornecedor!$B$2:$B$6)</f>
        <v>NorthShore</v>
      </c>
      <c r="M3368" t="str">
        <f>_xlfn.XLOOKUP(G3368,dMateriaPrima!$A$2:$A$12,dMateriaPrima!$B$2:$B$12)</f>
        <v>Chapa Metal</v>
      </c>
      <c r="N3368" s="2">
        <f>_xlfn.XLOOKUP(G3368,dMateriaPrima!$A$2:$A$12,dMateriaPrima!$C$2:$C$12)</f>
        <v>299.89999999999998</v>
      </c>
      <c r="O3368" s="3">
        <f t="shared" si="260"/>
        <v>7197.5999999999995</v>
      </c>
      <c r="P3368" s="4">
        <f t="shared" si="261"/>
        <v>0</v>
      </c>
      <c r="Q3368" s="3">
        <f t="shared" si="262"/>
        <v>7197.5999999999995</v>
      </c>
      <c r="R3368" t="str">
        <f t="shared" si="263"/>
        <v>Em atraso</v>
      </c>
      <c r="S3368" s="5">
        <f t="shared" si="264"/>
        <v>1</v>
      </c>
    </row>
    <row r="3369" spans="1:19" x14ac:dyDescent="0.25">
      <c r="A3369">
        <v>3368</v>
      </c>
      <c r="B3369" s="1">
        <v>43916</v>
      </c>
      <c r="C3369" s="1">
        <v>43925</v>
      </c>
      <c r="D3369" s="1">
        <v>43929</v>
      </c>
      <c r="E3369" s="1">
        <v>43933</v>
      </c>
      <c r="F3369">
        <v>3</v>
      </c>
      <c r="G3369">
        <v>1</v>
      </c>
      <c r="H3369">
        <v>206</v>
      </c>
      <c r="I3369" s="6">
        <v>0</v>
      </c>
      <c r="J3369">
        <v>3</v>
      </c>
      <c r="K3369" t="str">
        <f>_xlfn.XLOOKUP(fCompras!F3369,dComprador!$A$2:$A$7,dComprador!$B$2:$B$7)</f>
        <v>Diego</v>
      </c>
      <c r="L3369" t="str">
        <f>_xlfn.XLOOKUP(J3369,dFornecedor!$A$2:$A$6,dFornecedor!$B$2:$B$6)</f>
        <v>StepUp</v>
      </c>
      <c r="M3369" t="str">
        <f>_xlfn.XLOOKUP(G3369,dMateriaPrima!$A$2:$A$12,dMateriaPrima!$B$2:$B$12)</f>
        <v>Tecido</v>
      </c>
      <c r="N3369" s="2">
        <f>_xlfn.XLOOKUP(G3369,dMateriaPrima!$A$2:$A$12,dMateriaPrima!$C$2:$C$12)</f>
        <v>18</v>
      </c>
      <c r="O3369" s="3">
        <f t="shared" si="260"/>
        <v>3708</v>
      </c>
      <c r="P3369" s="4">
        <f t="shared" si="261"/>
        <v>0</v>
      </c>
      <c r="Q3369" s="3">
        <f t="shared" si="262"/>
        <v>3708</v>
      </c>
      <c r="R3369" t="str">
        <f t="shared" si="263"/>
        <v>Em atraso</v>
      </c>
      <c r="S3369" s="5">
        <f t="shared" si="264"/>
        <v>4</v>
      </c>
    </row>
    <row r="3370" spans="1:19" x14ac:dyDescent="0.25">
      <c r="A3370">
        <v>3369</v>
      </c>
      <c r="B3370" s="1">
        <v>43916</v>
      </c>
      <c r="C3370" s="1">
        <v>43920</v>
      </c>
      <c r="D3370" s="1">
        <v>43937</v>
      </c>
      <c r="E3370" s="1">
        <v>43941</v>
      </c>
      <c r="F3370">
        <v>1</v>
      </c>
      <c r="G3370">
        <v>7</v>
      </c>
      <c r="H3370">
        <v>316</v>
      </c>
      <c r="I3370" s="6">
        <v>0</v>
      </c>
      <c r="J3370">
        <v>1</v>
      </c>
      <c r="K3370" t="str">
        <f>_xlfn.XLOOKUP(fCompras!F3370,dComprador!$A$2:$A$7,dComprador!$B$2:$B$7)</f>
        <v>Alon</v>
      </c>
      <c r="L3370" t="str">
        <f>_xlfn.XLOOKUP(J3370,dFornecedor!$A$2:$A$6,dFornecedor!$B$2:$B$6)</f>
        <v>NorthShore</v>
      </c>
      <c r="M3370" t="str">
        <f>_xlfn.XLOOKUP(G3370,dMateriaPrima!$A$2:$A$12,dMateriaPrima!$B$2:$B$12)</f>
        <v>Poliéster</v>
      </c>
      <c r="N3370" s="2">
        <f>_xlfn.XLOOKUP(G3370,dMateriaPrima!$A$2:$A$12,dMateriaPrima!$C$2:$C$12)</f>
        <v>8</v>
      </c>
      <c r="O3370" s="3">
        <f t="shared" si="260"/>
        <v>2528</v>
      </c>
      <c r="P3370" s="4">
        <f t="shared" si="261"/>
        <v>0</v>
      </c>
      <c r="Q3370" s="3">
        <f t="shared" si="262"/>
        <v>2528</v>
      </c>
      <c r="R3370" t="str">
        <f t="shared" si="263"/>
        <v>Em atraso</v>
      </c>
      <c r="S3370" s="5">
        <f t="shared" si="264"/>
        <v>4</v>
      </c>
    </row>
    <row r="3371" spans="1:19" x14ac:dyDescent="0.25">
      <c r="A3371">
        <v>3370</v>
      </c>
      <c r="B3371" s="1">
        <v>43917</v>
      </c>
      <c r="C3371" s="1">
        <v>43924</v>
      </c>
      <c r="D3371" s="1">
        <v>43926</v>
      </c>
      <c r="E3371" s="1">
        <v>43929</v>
      </c>
      <c r="F3371">
        <v>4</v>
      </c>
      <c r="G3371">
        <v>11</v>
      </c>
      <c r="H3371">
        <v>168</v>
      </c>
      <c r="I3371" s="6">
        <v>0</v>
      </c>
      <c r="J3371">
        <v>2</v>
      </c>
      <c r="K3371" t="str">
        <f>_xlfn.XLOOKUP(fCompras!F3371,dComprador!$A$2:$A$7,dComprador!$B$2:$B$7)</f>
        <v>Lira</v>
      </c>
      <c r="L3371" t="str">
        <f>_xlfn.XLOOKUP(J3371,dFornecedor!$A$2:$A$6,dFornecedor!$B$2:$B$6)</f>
        <v>Minerva</v>
      </c>
      <c r="M3371" t="str">
        <f>_xlfn.XLOOKUP(G3371,dMateriaPrima!$A$2:$A$12,dMateriaPrima!$B$2:$B$12)</f>
        <v>Papel</v>
      </c>
      <c r="N3371" s="2">
        <f>_xlfn.XLOOKUP(G3371,dMateriaPrima!$A$2:$A$12,dMateriaPrima!$C$2:$C$12)</f>
        <v>9</v>
      </c>
      <c r="O3371" s="3">
        <f t="shared" si="260"/>
        <v>1512</v>
      </c>
      <c r="P3371" s="4">
        <f t="shared" si="261"/>
        <v>0</v>
      </c>
      <c r="Q3371" s="3">
        <f t="shared" si="262"/>
        <v>1512</v>
      </c>
      <c r="R3371" t="str">
        <f t="shared" si="263"/>
        <v>Em atraso</v>
      </c>
      <c r="S3371" s="5">
        <f t="shared" si="264"/>
        <v>3</v>
      </c>
    </row>
    <row r="3372" spans="1:19" x14ac:dyDescent="0.25">
      <c r="A3372">
        <v>3371</v>
      </c>
      <c r="B3372" s="1">
        <v>43917</v>
      </c>
      <c r="C3372" s="1">
        <v>43923</v>
      </c>
      <c r="D3372" s="1">
        <v>43924</v>
      </c>
      <c r="E3372" s="1">
        <v>43928</v>
      </c>
      <c r="F3372">
        <v>4</v>
      </c>
      <c r="G3372">
        <v>7</v>
      </c>
      <c r="H3372">
        <v>15</v>
      </c>
      <c r="I3372" s="6">
        <v>0</v>
      </c>
      <c r="J3372">
        <v>2</v>
      </c>
      <c r="K3372" t="str">
        <f>_xlfn.XLOOKUP(fCompras!F3372,dComprador!$A$2:$A$7,dComprador!$B$2:$B$7)</f>
        <v>Lira</v>
      </c>
      <c r="L3372" t="str">
        <f>_xlfn.XLOOKUP(J3372,dFornecedor!$A$2:$A$6,dFornecedor!$B$2:$B$6)</f>
        <v>Minerva</v>
      </c>
      <c r="M3372" t="str">
        <f>_xlfn.XLOOKUP(G3372,dMateriaPrima!$A$2:$A$12,dMateriaPrima!$B$2:$B$12)</f>
        <v>Poliéster</v>
      </c>
      <c r="N3372" s="2">
        <f>_xlfn.XLOOKUP(G3372,dMateriaPrima!$A$2:$A$12,dMateriaPrima!$C$2:$C$12)</f>
        <v>8</v>
      </c>
      <c r="O3372" s="3">
        <f t="shared" si="260"/>
        <v>120</v>
      </c>
      <c r="P3372" s="4">
        <f t="shared" si="261"/>
        <v>0</v>
      </c>
      <c r="Q3372" s="3">
        <f t="shared" si="262"/>
        <v>120</v>
      </c>
      <c r="R3372" t="str">
        <f t="shared" si="263"/>
        <v>Em atraso</v>
      </c>
      <c r="S3372" s="5">
        <f t="shared" si="264"/>
        <v>4</v>
      </c>
    </row>
    <row r="3373" spans="1:19" x14ac:dyDescent="0.25">
      <c r="A3373">
        <v>3372</v>
      </c>
      <c r="B3373" s="1">
        <v>43917</v>
      </c>
      <c r="C3373" s="1">
        <v>43922</v>
      </c>
      <c r="D3373" s="1">
        <v>43944</v>
      </c>
      <c r="E3373" s="1">
        <v>43947</v>
      </c>
      <c r="F3373">
        <v>1</v>
      </c>
      <c r="G3373">
        <v>7</v>
      </c>
      <c r="H3373">
        <v>368</v>
      </c>
      <c r="I3373" s="6">
        <v>0</v>
      </c>
      <c r="J3373">
        <v>5</v>
      </c>
      <c r="K3373" t="str">
        <f>_xlfn.XLOOKUP(fCompras!F3373,dComprador!$A$2:$A$7,dComprador!$B$2:$B$7)</f>
        <v>Alon</v>
      </c>
      <c r="L3373" t="str">
        <f>_xlfn.XLOOKUP(J3373,dFornecedor!$A$2:$A$6,dFornecedor!$B$2:$B$6)</f>
        <v>Atlas</v>
      </c>
      <c r="M3373" t="str">
        <f>_xlfn.XLOOKUP(G3373,dMateriaPrima!$A$2:$A$12,dMateriaPrima!$B$2:$B$12)</f>
        <v>Poliéster</v>
      </c>
      <c r="N3373" s="2">
        <f>_xlfn.XLOOKUP(G3373,dMateriaPrima!$A$2:$A$12,dMateriaPrima!$C$2:$C$12)</f>
        <v>8</v>
      </c>
      <c r="O3373" s="3">
        <f t="shared" si="260"/>
        <v>2944</v>
      </c>
      <c r="P3373" s="4">
        <f t="shared" si="261"/>
        <v>0</v>
      </c>
      <c r="Q3373" s="3">
        <f t="shared" si="262"/>
        <v>2944</v>
      </c>
      <c r="R3373" t="str">
        <f t="shared" si="263"/>
        <v>Em atraso</v>
      </c>
      <c r="S3373" s="5">
        <f t="shared" si="264"/>
        <v>3</v>
      </c>
    </row>
    <row r="3374" spans="1:19" x14ac:dyDescent="0.25">
      <c r="A3374">
        <v>3373</v>
      </c>
      <c r="B3374" s="1">
        <v>43917</v>
      </c>
      <c r="C3374" s="1">
        <v>43917</v>
      </c>
      <c r="D3374" s="1">
        <v>43922</v>
      </c>
      <c r="E3374" s="1">
        <v>43926</v>
      </c>
      <c r="F3374">
        <v>4</v>
      </c>
      <c r="G3374">
        <v>11</v>
      </c>
      <c r="H3374">
        <v>135</v>
      </c>
      <c r="I3374" s="6">
        <v>0</v>
      </c>
      <c r="J3374">
        <v>2</v>
      </c>
      <c r="K3374" t="str">
        <f>_xlfn.XLOOKUP(fCompras!F3374,dComprador!$A$2:$A$7,dComprador!$B$2:$B$7)</f>
        <v>Lira</v>
      </c>
      <c r="L3374" t="str">
        <f>_xlfn.XLOOKUP(J3374,dFornecedor!$A$2:$A$6,dFornecedor!$B$2:$B$6)</f>
        <v>Minerva</v>
      </c>
      <c r="M3374" t="str">
        <f>_xlfn.XLOOKUP(G3374,dMateriaPrima!$A$2:$A$12,dMateriaPrima!$B$2:$B$12)</f>
        <v>Papel</v>
      </c>
      <c r="N3374" s="2">
        <f>_xlfn.XLOOKUP(G3374,dMateriaPrima!$A$2:$A$12,dMateriaPrima!$C$2:$C$12)</f>
        <v>9</v>
      </c>
      <c r="O3374" s="3">
        <f t="shared" si="260"/>
        <v>1215</v>
      </c>
      <c r="P3374" s="4">
        <f t="shared" si="261"/>
        <v>0</v>
      </c>
      <c r="Q3374" s="3">
        <f t="shared" si="262"/>
        <v>1215</v>
      </c>
      <c r="R3374" t="str">
        <f t="shared" si="263"/>
        <v>Em atraso</v>
      </c>
      <c r="S3374" s="5">
        <f t="shared" si="264"/>
        <v>4</v>
      </c>
    </row>
    <row r="3375" spans="1:19" x14ac:dyDescent="0.25">
      <c r="A3375">
        <v>3374</v>
      </c>
      <c r="B3375" s="1">
        <v>43917</v>
      </c>
      <c r="C3375" s="1">
        <v>43927</v>
      </c>
      <c r="D3375" s="1">
        <v>43936</v>
      </c>
      <c r="E3375" s="1">
        <v>43935</v>
      </c>
      <c r="F3375">
        <v>1</v>
      </c>
      <c r="G3375">
        <v>5</v>
      </c>
      <c r="H3375">
        <v>71</v>
      </c>
      <c r="I3375" s="6">
        <v>0</v>
      </c>
      <c r="J3375">
        <v>3</v>
      </c>
      <c r="K3375" t="str">
        <f>_xlfn.XLOOKUP(fCompras!F3375,dComprador!$A$2:$A$7,dComprador!$B$2:$B$7)</f>
        <v>Alon</v>
      </c>
      <c r="L3375" t="str">
        <f>_xlfn.XLOOKUP(J3375,dFornecedor!$A$2:$A$6,dFornecedor!$B$2:$B$6)</f>
        <v>StepUp</v>
      </c>
      <c r="M3375" t="str">
        <f>_xlfn.XLOOKUP(G3375,dMateriaPrima!$A$2:$A$12,dMateriaPrima!$B$2:$B$12)</f>
        <v>Areia</v>
      </c>
      <c r="N3375" s="2">
        <f>_xlfn.XLOOKUP(G3375,dMateriaPrima!$A$2:$A$12,dMateriaPrima!$C$2:$C$12)</f>
        <v>3.59</v>
      </c>
      <c r="O3375" s="3">
        <f t="shared" si="260"/>
        <v>254.89</v>
      </c>
      <c r="P3375" s="4">
        <f t="shared" si="261"/>
        <v>0</v>
      </c>
      <c r="Q3375" s="3">
        <f t="shared" si="262"/>
        <v>254.89</v>
      </c>
      <c r="R3375" t="str">
        <f t="shared" si="263"/>
        <v>No prazo</v>
      </c>
      <c r="S3375" s="5">
        <f t="shared" si="264"/>
        <v>0</v>
      </c>
    </row>
    <row r="3376" spans="1:19" x14ac:dyDescent="0.25">
      <c r="A3376">
        <v>3375</v>
      </c>
      <c r="B3376" s="1">
        <v>43917</v>
      </c>
      <c r="C3376" s="1">
        <v>43917</v>
      </c>
      <c r="D3376" s="1">
        <v>43935</v>
      </c>
      <c r="E3376" s="1">
        <v>43936</v>
      </c>
      <c r="F3376">
        <v>1</v>
      </c>
      <c r="G3376">
        <v>1</v>
      </c>
      <c r="H3376">
        <v>58</v>
      </c>
      <c r="I3376" s="6">
        <v>0</v>
      </c>
      <c r="J3376">
        <v>4</v>
      </c>
      <c r="K3376" t="str">
        <f>_xlfn.XLOOKUP(fCompras!F3376,dComprador!$A$2:$A$7,dComprador!$B$2:$B$7)</f>
        <v>Alon</v>
      </c>
      <c r="L3376" t="str">
        <f>_xlfn.XLOOKUP(J3376,dFornecedor!$A$2:$A$6,dFornecedor!$B$2:$B$6)</f>
        <v>AlphaOmega</v>
      </c>
      <c r="M3376" t="str">
        <f>_xlfn.XLOOKUP(G3376,dMateriaPrima!$A$2:$A$12,dMateriaPrima!$B$2:$B$12)</f>
        <v>Tecido</v>
      </c>
      <c r="N3376" s="2">
        <f>_xlfn.XLOOKUP(G3376,dMateriaPrima!$A$2:$A$12,dMateriaPrima!$C$2:$C$12)</f>
        <v>18</v>
      </c>
      <c r="O3376" s="3">
        <f t="shared" si="260"/>
        <v>1044</v>
      </c>
      <c r="P3376" s="4">
        <f t="shared" si="261"/>
        <v>0</v>
      </c>
      <c r="Q3376" s="3">
        <f t="shared" si="262"/>
        <v>1044</v>
      </c>
      <c r="R3376" t="str">
        <f t="shared" si="263"/>
        <v>Em atraso</v>
      </c>
      <c r="S3376" s="5">
        <f t="shared" si="264"/>
        <v>1</v>
      </c>
    </row>
    <row r="3377" spans="1:19" x14ac:dyDescent="0.25">
      <c r="A3377">
        <v>3376</v>
      </c>
      <c r="B3377" s="1">
        <v>43917</v>
      </c>
      <c r="C3377" s="1">
        <v>43926</v>
      </c>
      <c r="D3377" s="1">
        <v>43930</v>
      </c>
      <c r="E3377" s="1">
        <v>43931</v>
      </c>
      <c r="F3377">
        <v>1</v>
      </c>
      <c r="G3377">
        <v>10</v>
      </c>
      <c r="H3377">
        <v>156</v>
      </c>
      <c r="I3377" s="6">
        <v>0</v>
      </c>
      <c r="J3377">
        <v>3</v>
      </c>
      <c r="K3377" t="str">
        <f>_xlfn.XLOOKUP(fCompras!F3377,dComprador!$A$2:$A$7,dComprador!$B$2:$B$7)</f>
        <v>Alon</v>
      </c>
      <c r="L3377" t="str">
        <f>_xlfn.XLOOKUP(J3377,dFornecedor!$A$2:$A$6,dFornecedor!$B$2:$B$6)</f>
        <v>StepUp</v>
      </c>
      <c r="M3377" t="str">
        <f>_xlfn.XLOOKUP(G3377,dMateriaPrima!$A$2:$A$12,dMateriaPrima!$B$2:$B$12)</f>
        <v>Pedra Britada</v>
      </c>
      <c r="N3377" s="2">
        <f>_xlfn.XLOOKUP(G3377,dMateriaPrima!$A$2:$A$12,dMateriaPrima!$C$2:$C$12)</f>
        <v>56</v>
      </c>
      <c r="O3377" s="3">
        <f t="shared" si="260"/>
        <v>8736</v>
      </c>
      <c r="P3377" s="4">
        <f t="shared" si="261"/>
        <v>0</v>
      </c>
      <c r="Q3377" s="3">
        <f t="shared" si="262"/>
        <v>8736</v>
      </c>
      <c r="R3377" t="str">
        <f t="shared" si="263"/>
        <v>Em atraso</v>
      </c>
      <c r="S3377" s="5">
        <f t="shared" si="264"/>
        <v>1</v>
      </c>
    </row>
    <row r="3378" spans="1:19" x14ac:dyDescent="0.25">
      <c r="A3378">
        <v>3377</v>
      </c>
      <c r="B3378" s="1">
        <v>43917</v>
      </c>
      <c r="C3378" s="1">
        <v>43918</v>
      </c>
      <c r="D3378" s="1">
        <v>43948</v>
      </c>
      <c r="E3378" s="1">
        <v>43949</v>
      </c>
      <c r="F3378">
        <v>1</v>
      </c>
      <c r="G3378">
        <v>1</v>
      </c>
      <c r="H3378">
        <v>320</v>
      </c>
      <c r="I3378" s="6">
        <v>0</v>
      </c>
      <c r="J3378">
        <v>3</v>
      </c>
      <c r="K3378" t="str">
        <f>_xlfn.XLOOKUP(fCompras!F3378,dComprador!$A$2:$A$7,dComprador!$B$2:$B$7)</f>
        <v>Alon</v>
      </c>
      <c r="L3378" t="str">
        <f>_xlfn.XLOOKUP(J3378,dFornecedor!$A$2:$A$6,dFornecedor!$B$2:$B$6)</f>
        <v>StepUp</v>
      </c>
      <c r="M3378" t="str">
        <f>_xlfn.XLOOKUP(G3378,dMateriaPrima!$A$2:$A$12,dMateriaPrima!$B$2:$B$12)</f>
        <v>Tecido</v>
      </c>
      <c r="N3378" s="2">
        <f>_xlfn.XLOOKUP(G3378,dMateriaPrima!$A$2:$A$12,dMateriaPrima!$C$2:$C$12)</f>
        <v>18</v>
      </c>
      <c r="O3378" s="3">
        <f t="shared" si="260"/>
        <v>5760</v>
      </c>
      <c r="P3378" s="4">
        <f t="shared" si="261"/>
        <v>0</v>
      </c>
      <c r="Q3378" s="3">
        <f t="shared" si="262"/>
        <v>5760</v>
      </c>
      <c r="R3378" t="str">
        <f t="shared" si="263"/>
        <v>Em atraso</v>
      </c>
      <c r="S3378" s="5">
        <f t="shared" si="264"/>
        <v>1</v>
      </c>
    </row>
    <row r="3379" spans="1:19" x14ac:dyDescent="0.25">
      <c r="A3379">
        <v>3378</v>
      </c>
      <c r="B3379" s="1">
        <v>43918</v>
      </c>
      <c r="C3379" s="1">
        <v>43919</v>
      </c>
      <c r="D3379" s="1">
        <v>43949</v>
      </c>
      <c r="E3379" s="1">
        <v>43948</v>
      </c>
      <c r="F3379">
        <v>1</v>
      </c>
      <c r="G3379">
        <v>7</v>
      </c>
      <c r="H3379">
        <v>47</v>
      </c>
      <c r="I3379" s="6">
        <v>0</v>
      </c>
      <c r="J3379">
        <v>3</v>
      </c>
      <c r="K3379" t="str">
        <f>_xlfn.XLOOKUP(fCompras!F3379,dComprador!$A$2:$A$7,dComprador!$B$2:$B$7)</f>
        <v>Alon</v>
      </c>
      <c r="L3379" t="str">
        <f>_xlfn.XLOOKUP(J3379,dFornecedor!$A$2:$A$6,dFornecedor!$B$2:$B$6)</f>
        <v>StepUp</v>
      </c>
      <c r="M3379" t="str">
        <f>_xlfn.XLOOKUP(G3379,dMateriaPrima!$A$2:$A$12,dMateriaPrima!$B$2:$B$12)</f>
        <v>Poliéster</v>
      </c>
      <c r="N3379" s="2">
        <f>_xlfn.XLOOKUP(G3379,dMateriaPrima!$A$2:$A$12,dMateriaPrima!$C$2:$C$12)</f>
        <v>8</v>
      </c>
      <c r="O3379" s="3">
        <f t="shared" si="260"/>
        <v>376</v>
      </c>
      <c r="P3379" s="4">
        <f t="shared" si="261"/>
        <v>0</v>
      </c>
      <c r="Q3379" s="3">
        <f t="shared" si="262"/>
        <v>376</v>
      </c>
      <c r="R3379" t="str">
        <f t="shared" si="263"/>
        <v>No prazo</v>
      </c>
      <c r="S3379" s="5">
        <f t="shared" si="264"/>
        <v>0</v>
      </c>
    </row>
    <row r="3380" spans="1:19" x14ac:dyDescent="0.25">
      <c r="A3380">
        <v>3379</v>
      </c>
      <c r="B3380" s="1">
        <v>43918</v>
      </c>
      <c r="C3380" s="1">
        <v>43922</v>
      </c>
      <c r="D3380" s="1">
        <v>43928</v>
      </c>
      <c r="E3380" s="1">
        <v>43932</v>
      </c>
      <c r="F3380">
        <v>4</v>
      </c>
      <c r="G3380">
        <v>5</v>
      </c>
      <c r="H3380">
        <v>79</v>
      </c>
      <c r="I3380" s="6">
        <v>0</v>
      </c>
      <c r="J3380">
        <v>5</v>
      </c>
      <c r="K3380" t="str">
        <f>_xlfn.XLOOKUP(fCompras!F3380,dComprador!$A$2:$A$7,dComprador!$B$2:$B$7)</f>
        <v>Lira</v>
      </c>
      <c r="L3380" t="str">
        <f>_xlfn.XLOOKUP(J3380,dFornecedor!$A$2:$A$6,dFornecedor!$B$2:$B$6)</f>
        <v>Atlas</v>
      </c>
      <c r="M3380" t="str">
        <f>_xlfn.XLOOKUP(G3380,dMateriaPrima!$A$2:$A$12,dMateriaPrima!$B$2:$B$12)</f>
        <v>Areia</v>
      </c>
      <c r="N3380" s="2">
        <f>_xlfn.XLOOKUP(G3380,dMateriaPrima!$A$2:$A$12,dMateriaPrima!$C$2:$C$12)</f>
        <v>3.59</v>
      </c>
      <c r="O3380" s="3">
        <f t="shared" si="260"/>
        <v>283.61</v>
      </c>
      <c r="P3380" s="4">
        <f t="shared" si="261"/>
        <v>0</v>
      </c>
      <c r="Q3380" s="3">
        <f t="shared" si="262"/>
        <v>283.61</v>
      </c>
      <c r="R3380" t="str">
        <f t="shared" si="263"/>
        <v>Em atraso</v>
      </c>
      <c r="S3380" s="5">
        <f t="shared" si="264"/>
        <v>4</v>
      </c>
    </row>
    <row r="3381" spans="1:19" x14ac:dyDescent="0.25">
      <c r="A3381">
        <v>3380</v>
      </c>
      <c r="B3381" s="1">
        <v>43918</v>
      </c>
      <c r="C3381" s="1">
        <v>43918</v>
      </c>
      <c r="D3381" s="1">
        <v>43925</v>
      </c>
      <c r="E3381" s="1">
        <v>43925</v>
      </c>
      <c r="F3381">
        <v>4</v>
      </c>
      <c r="G3381">
        <v>8</v>
      </c>
      <c r="H3381">
        <v>59</v>
      </c>
      <c r="I3381" s="6">
        <v>0</v>
      </c>
      <c r="J3381">
        <v>2</v>
      </c>
      <c r="K3381" t="str">
        <f>_xlfn.XLOOKUP(fCompras!F3381,dComprador!$A$2:$A$7,dComprador!$B$2:$B$7)</f>
        <v>Lira</v>
      </c>
      <c r="L3381" t="str">
        <f>_xlfn.XLOOKUP(J3381,dFornecedor!$A$2:$A$6,dFornecedor!$B$2:$B$6)</f>
        <v>Minerva</v>
      </c>
      <c r="M3381" t="str">
        <f>_xlfn.XLOOKUP(G3381,dMateriaPrima!$A$2:$A$12,dMateriaPrima!$B$2:$B$12)</f>
        <v>Cimento</v>
      </c>
      <c r="N3381" s="2">
        <f>_xlfn.XLOOKUP(G3381,dMateriaPrima!$A$2:$A$12,dMateriaPrima!$C$2:$C$12)</f>
        <v>23</v>
      </c>
      <c r="O3381" s="3">
        <f t="shared" si="260"/>
        <v>1357</v>
      </c>
      <c r="P3381" s="4">
        <f t="shared" si="261"/>
        <v>0</v>
      </c>
      <c r="Q3381" s="3">
        <f t="shared" si="262"/>
        <v>1357</v>
      </c>
      <c r="R3381" t="str">
        <f t="shared" si="263"/>
        <v>No prazo</v>
      </c>
      <c r="S3381" s="5">
        <f t="shared" si="264"/>
        <v>0</v>
      </c>
    </row>
    <row r="3382" spans="1:19" x14ac:dyDescent="0.25">
      <c r="A3382">
        <v>3381</v>
      </c>
      <c r="B3382" s="1">
        <v>43918</v>
      </c>
      <c r="C3382" s="1">
        <v>43919</v>
      </c>
      <c r="D3382" s="1">
        <v>43937</v>
      </c>
      <c r="E3382" s="1">
        <v>43941</v>
      </c>
      <c r="F3382">
        <v>1</v>
      </c>
      <c r="G3382">
        <v>10</v>
      </c>
      <c r="H3382">
        <v>39</v>
      </c>
      <c r="I3382" s="6">
        <v>0</v>
      </c>
      <c r="J3382">
        <v>4</v>
      </c>
      <c r="K3382" t="str">
        <f>_xlfn.XLOOKUP(fCompras!F3382,dComprador!$A$2:$A$7,dComprador!$B$2:$B$7)</f>
        <v>Alon</v>
      </c>
      <c r="L3382" t="str">
        <f>_xlfn.XLOOKUP(J3382,dFornecedor!$A$2:$A$6,dFornecedor!$B$2:$B$6)</f>
        <v>AlphaOmega</v>
      </c>
      <c r="M3382" t="str">
        <f>_xlfn.XLOOKUP(G3382,dMateriaPrima!$A$2:$A$12,dMateriaPrima!$B$2:$B$12)</f>
        <v>Pedra Britada</v>
      </c>
      <c r="N3382" s="2">
        <f>_xlfn.XLOOKUP(G3382,dMateriaPrima!$A$2:$A$12,dMateriaPrima!$C$2:$C$12)</f>
        <v>56</v>
      </c>
      <c r="O3382" s="3">
        <f t="shared" si="260"/>
        <v>2184</v>
      </c>
      <c r="P3382" s="4">
        <f t="shared" si="261"/>
        <v>0</v>
      </c>
      <c r="Q3382" s="3">
        <f t="shared" si="262"/>
        <v>2184</v>
      </c>
      <c r="R3382" t="str">
        <f t="shared" si="263"/>
        <v>Em atraso</v>
      </c>
      <c r="S3382" s="5">
        <f t="shared" si="264"/>
        <v>4</v>
      </c>
    </row>
    <row r="3383" spans="1:19" x14ac:dyDescent="0.25">
      <c r="A3383">
        <v>3382</v>
      </c>
      <c r="B3383" s="1">
        <v>43918</v>
      </c>
      <c r="C3383" s="1">
        <v>43918</v>
      </c>
      <c r="D3383" s="1">
        <v>43929</v>
      </c>
      <c r="E3383" s="1">
        <v>43933</v>
      </c>
      <c r="F3383">
        <v>2</v>
      </c>
      <c r="G3383">
        <v>5</v>
      </c>
      <c r="H3383">
        <v>42</v>
      </c>
      <c r="I3383" s="6">
        <v>0</v>
      </c>
      <c r="J3383">
        <v>2</v>
      </c>
      <c r="K3383" t="str">
        <f>_xlfn.XLOOKUP(fCompras!F3383,dComprador!$A$2:$A$7,dComprador!$B$2:$B$7)</f>
        <v>João</v>
      </c>
      <c r="L3383" t="str">
        <f>_xlfn.XLOOKUP(J3383,dFornecedor!$A$2:$A$6,dFornecedor!$B$2:$B$6)</f>
        <v>Minerva</v>
      </c>
      <c r="M3383" t="str">
        <f>_xlfn.XLOOKUP(G3383,dMateriaPrima!$A$2:$A$12,dMateriaPrima!$B$2:$B$12)</f>
        <v>Areia</v>
      </c>
      <c r="N3383" s="2">
        <f>_xlfn.XLOOKUP(G3383,dMateriaPrima!$A$2:$A$12,dMateriaPrima!$C$2:$C$12)</f>
        <v>3.59</v>
      </c>
      <c r="O3383" s="3">
        <f t="shared" si="260"/>
        <v>150.78</v>
      </c>
      <c r="P3383" s="4">
        <f t="shared" si="261"/>
        <v>0</v>
      </c>
      <c r="Q3383" s="3">
        <f t="shared" si="262"/>
        <v>150.78</v>
      </c>
      <c r="R3383" t="str">
        <f t="shared" si="263"/>
        <v>Em atraso</v>
      </c>
      <c r="S3383" s="5">
        <f t="shared" si="264"/>
        <v>4</v>
      </c>
    </row>
    <row r="3384" spans="1:19" x14ac:dyDescent="0.25">
      <c r="A3384">
        <v>3383</v>
      </c>
      <c r="B3384" s="1">
        <v>43918</v>
      </c>
      <c r="C3384" s="1">
        <v>43934</v>
      </c>
      <c r="D3384" s="1">
        <v>43938</v>
      </c>
      <c r="E3384" s="1">
        <v>43941</v>
      </c>
      <c r="F3384">
        <v>1</v>
      </c>
      <c r="G3384">
        <v>1</v>
      </c>
      <c r="H3384">
        <v>10</v>
      </c>
      <c r="I3384" s="6">
        <v>0.28000000000000003</v>
      </c>
      <c r="J3384">
        <v>1</v>
      </c>
      <c r="K3384" t="str">
        <f>_xlfn.XLOOKUP(fCompras!F3384,dComprador!$A$2:$A$7,dComprador!$B$2:$B$7)</f>
        <v>Alon</v>
      </c>
      <c r="L3384" t="str">
        <f>_xlfn.XLOOKUP(J3384,dFornecedor!$A$2:$A$6,dFornecedor!$B$2:$B$6)</f>
        <v>NorthShore</v>
      </c>
      <c r="M3384" t="str">
        <f>_xlfn.XLOOKUP(G3384,dMateriaPrima!$A$2:$A$12,dMateriaPrima!$B$2:$B$12)</f>
        <v>Tecido</v>
      </c>
      <c r="N3384" s="2">
        <f>_xlfn.XLOOKUP(G3384,dMateriaPrima!$A$2:$A$12,dMateriaPrima!$C$2:$C$12)</f>
        <v>18</v>
      </c>
      <c r="O3384" s="3">
        <f t="shared" si="260"/>
        <v>180</v>
      </c>
      <c r="P3384" s="4">
        <f t="shared" si="261"/>
        <v>50.400000000000006</v>
      </c>
      <c r="Q3384" s="3">
        <f t="shared" si="262"/>
        <v>129.6</v>
      </c>
      <c r="R3384" t="str">
        <f t="shared" si="263"/>
        <v>Em atraso</v>
      </c>
      <c r="S3384" s="5">
        <f t="shared" si="264"/>
        <v>3</v>
      </c>
    </row>
    <row r="3385" spans="1:19" x14ac:dyDescent="0.25">
      <c r="A3385">
        <v>3384</v>
      </c>
      <c r="B3385" s="1">
        <v>43918</v>
      </c>
      <c r="C3385" s="1">
        <v>43919</v>
      </c>
      <c r="D3385" s="1">
        <v>43951</v>
      </c>
      <c r="E3385" s="1">
        <v>43950</v>
      </c>
      <c r="F3385">
        <v>1</v>
      </c>
      <c r="G3385">
        <v>1</v>
      </c>
      <c r="H3385">
        <v>75</v>
      </c>
      <c r="I3385" s="6">
        <v>0</v>
      </c>
      <c r="J3385">
        <v>3</v>
      </c>
      <c r="K3385" t="str">
        <f>_xlfn.XLOOKUP(fCompras!F3385,dComprador!$A$2:$A$7,dComprador!$B$2:$B$7)</f>
        <v>Alon</v>
      </c>
      <c r="L3385" t="str">
        <f>_xlfn.XLOOKUP(J3385,dFornecedor!$A$2:$A$6,dFornecedor!$B$2:$B$6)</f>
        <v>StepUp</v>
      </c>
      <c r="M3385" t="str">
        <f>_xlfn.XLOOKUP(G3385,dMateriaPrima!$A$2:$A$12,dMateriaPrima!$B$2:$B$12)</f>
        <v>Tecido</v>
      </c>
      <c r="N3385" s="2">
        <f>_xlfn.XLOOKUP(G3385,dMateriaPrima!$A$2:$A$12,dMateriaPrima!$C$2:$C$12)</f>
        <v>18</v>
      </c>
      <c r="O3385" s="3">
        <f t="shared" si="260"/>
        <v>1350</v>
      </c>
      <c r="P3385" s="4">
        <f t="shared" si="261"/>
        <v>0</v>
      </c>
      <c r="Q3385" s="3">
        <f t="shared" si="262"/>
        <v>1350</v>
      </c>
      <c r="R3385" t="str">
        <f t="shared" si="263"/>
        <v>No prazo</v>
      </c>
      <c r="S3385" s="5">
        <f t="shared" si="264"/>
        <v>0</v>
      </c>
    </row>
    <row r="3386" spans="1:19" x14ac:dyDescent="0.25">
      <c r="A3386">
        <v>3385</v>
      </c>
      <c r="B3386" s="1">
        <v>43918</v>
      </c>
      <c r="C3386" s="1">
        <v>43925</v>
      </c>
      <c r="D3386" s="1">
        <v>43949</v>
      </c>
      <c r="E3386" s="1">
        <v>43954</v>
      </c>
      <c r="F3386">
        <v>1</v>
      </c>
      <c r="G3386">
        <v>5</v>
      </c>
      <c r="H3386">
        <v>258</v>
      </c>
      <c r="I3386" s="6">
        <v>0</v>
      </c>
      <c r="J3386">
        <v>3</v>
      </c>
      <c r="K3386" t="str">
        <f>_xlfn.XLOOKUP(fCompras!F3386,dComprador!$A$2:$A$7,dComprador!$B$2:$B$7)</f>
        <v>Alon</v>
      </c>
      <c r="L3386" t="str">
        <f>_xlfn.XLOOKUP(J3386,dFornecedor!$A$2:$A$6,dFornecedor!$B$2:$B$6)</f>
        <v>StepUp</v>
      </c>
      <c r="M3386" t="str">
        <f>_xlfn.XLOOKUP(G3386,dMateriaPrima!$A$2:$A$12,dMateriaPrima!$B$2:$B$12)</f>
        <v>Areia</v>
      </c>
      <c r="N3386" s="2">
        <f>_xlfn.XLOOKUP(G3386,dMateriaPrima!$A$2:$A$12,dMateriaPrima!$C$2:$C$12)</f>
        <v>3.59</v>
      </c>
      <c r="O3386" s="3">
        <f t="shared" si="260"/>
        <v>926.21999999999991</v>
      </c>
      <c r="P3386" s="4">
        <f t="shared" si="261"/>
        <v>0</v>
      </c>
      <c r="Q3386" s="3">
        <f t="shared" si="262"/>
        <v>926.21999999999991</v>
      </c>
      <c r="R3386" t="str">
        <f t="shared" si="263"/>
        <v>Em atraso</v>
      </c>
      <c r="S3386" s="5">
        <f t="shared" si="264"/>
        <v>5</v>
      </c>
    </row>
    <row r="3387" spans="1:19" x14ac:dyDescent="0.25">
      <c r="A3387">
        <v>3386</v>
      </c>
      <c r="B3387" s="1">
        <v>43919</v>
      </c>
      <c r="C3387" s="1">
        <v>43919</v>
      </c>
      <c r="D3387" s="1">
        <v>43926</v>
      </c>
      <c r="E3387" s="1">
        <v>43923</v>
      </c>
      <c r="F3387">
        <v>4</v>
      </c>
      <c r="G3387">
        <v>11</v>
      </c>
      <c r="H3387">
        <v>183</v>
      </c>
      <c r="I3387" s="6">
        <v>0</v>
      </c>
      <c r="J3387">
        <v>2</v>
      </c>
      <c r="K3387" t="str">
        <f>_xlfn.XLOOKUP(fCompras!F3387,dComprador!$A$2:$A$7,dComprador!$B$2:$B$7)</f>
        <v>Lira</v>
      </c>
      <c r="L3387" t="str">
        <f>_xlfn.XLOOKUP(J3387,dFornecedor!$A$2:$A$6,dFornecedor!$B$2:$B$6)</f>
        <v>Minerva</v>
      </c>
      <c r="M3387" t="str">
        <f>_xlfn.XLOOKUP(G3387,dMateriaPrima!$A$2:$A$12,dMateriaPrima!$B$2:$B$12)</f>
        <v>Papel</v>
      </c>
      <c r="N3387" s="2">
        <f>_xlfn.XLOOKUP(G3387,dMateriaPrima!$A$2:$A$12,dMateriaPrima!$C$2:$C$12)</f>
        <v>9</v>
      </c>
      <c r="O3387" s="3">
        <f t="shared" si="260"/>
        <v>1647</v>
      </c>
      <c r="P3387" s="4">
        <f t="shared" si="261"/>
        <v>0</v>
      </c>
      <c r="Q3387" s="3">
        <f t="shared" si="262"/>
        <v>1647</v>
      </c>
      <c r="R3387" t="str">
        <f t="shared" si="263"/>
        <v>No prazo</v>
      </c>
      <c r="S3387" s="5">
        <f t="shared" si="264"/>
        <v>0</v>
      </c>
    </row>
    <row r="3388" spans="1:19" x14ac:dyDescent="0.25">
      <c r="A3388">
        <v>3387</v>
      </c>
      <c r="B3388" s="1">
        <v>43919</v>
      </c>
      <c r="C3388" s="1">
        <v>43927</v>
      </c>
      <c r="D3388" s="1">
        <v>43927</v>
      </c>
      <c r="E3388" s="1">
        <v>43933</v>
      </c>
      <c r="F3388">
        <v>4</v>
      </c>
      <c r="G3388">
        <v>5</v>
      </c>
      <c r="H3388">
        <v>34</v>
      </c>
      <c r="I3388" s="6">
        <v>0</v>
      </c>
      <c r="J3388">
        <v>3</v>
      </c>
      <c r="K3388" t="str">
        <f>_xlfn.XLOOKUP(fCompras!F3388,dComprador!$A$2:$A$7,dComprador!$B$2:$B$7)</f>
        <v>Lira</v>
      </c>
      <c r="L3388" t="str">
        <f>_xlfn.XLOOKUP(J3388,dFornecedor!$A$2:$A$6,dFornecedor!$B$2:$B$6)</f>
        <v>StepUp</v>
      </c>
      <c r="M3388" t="str">
        <f>_xlfn.XLOOKUP(G3388,dMateriaPrima!$A$2:$A$12,dMateriaPrima!$B$2:$B$12)</f>
        <v>Areia</v>
      </c>
      <c r="N3388" s="2">
        <f>_xlfn.XLOOKUP(G3388,dMateriaPrima!$A$2:$A$12,dMateriaPrima!$C$2:$C$12)</f>
        <v>3.59</v>
      </c>
      <c r="O3388" s="3">
        <f t="shared" si="260"/>
        <v>122.06</v>
      </c>
      <c r="P3388" s="4">
        <f t="shared" si="261"/>
        <v>0</v>
      </c>
      <c r="Q3388" s="3">
        <f t="shared" si="262"/>
        <v>122.06</v>
      </c>
      <c r="R3388" t="str">
        <f t="shared" si="263"/>
        <v>Em atraso</v>
      </c>
      <c r="S3388" s="5">
        <f t="shared" si="264"/>
        <v>6</v>
      </c>
    </row>
    <row r="3389" spans="1:19" x14ac:dyDescent="0.25">
      <c r="A3389">
        <v>3388</v>
      </c>
      <c r="B3389" s="1">
        <v>43919</v>
      </c>
      <c r="C3389" s="1">
        <v>43919</v>
      </c>
      <c r="D3389" s="1">
        <v>43927</v>
      </c>
      <c r="E3389" s="1">
        <v>43929</v>
      </c>
      <c r="F3389">
        <v>4</v>
      </c>
      <c r="G3389">
        <v>10</v>
      </c>
      <c r="H3389">
        <v>38</v>
      </c>
      <c r="I3389" s="6">
        <v>0</v>
      </c>
      <c r="J3389">
        <v>2</v>
      </c>
      <c r="K3389" t="str">
        <f>_xlfn.XLOOKUP(fCompras!F3389,dComprador!$A$2:$A$7,dComprador!$B$2:$B$7)</f>
        <v>Lira</v>
      </c>
      <c r="L3389" t="str">
        <f>_xlfn.XLOOKUP(J3389,dFornecedor!$A$2:$A$6,dFornecedor!$B$2:$B$6)</f>
        <v>Minerva</v>
      </c>
      <c r="M3389" t="str">
        <f>_xlfn.XLOOKUP(G3389,dMateriaPrima!$A$2:$A$12,dMateriaPrima!$B$2:$B$12)</f>
        <v>Pedra Britada</v>
      </c>
      <c r="N3389" s="2">
        <f>_xlfn.XLOOKUP(G3389,dMateriaPrima!$A$2:$A$12,dMateriaPrima!$C$2:$C$12)</f>
        <v>56</v>
      </c>
      <c r="O3389" s="3">
        <f t="shared" si="260"/>
        <v>2128</v>
      </c>
      <c r="P3389" s="4">
        <f t="shared" si="261"/>
        <v>0</v>
      </c>
      <c r="Q3389" s="3">
        <f t="shared" si="262"/>
        <v>2128</v>
      </c>
      <c r="R3389" t="str">
        <f t="shared" si="263"/>
        <v>Em atraso</v>
      </c>
      <c r="S3389" s="5">
        <f t="shared" si="264"/>
        <v>2</v>
      </c>
    </row>
    <row r="3390" spans="1:19" x14ac:dyDescent="0.25">
      <c r="A3390">
        <v>3389</v>
      </c>
      <c r="B3390" s="1">
        <v>43919</v>
      </c>
      <c r="C3390" s="1">
        <v>43926</v>
      </c>
      <c r="D3390" s="1">
        <v>43927</v>
      </c>
      <c r="E3390" s="1">
        <v>43931</v>
      </c>
      <c r="F3390">
        <v>4</v>
      </c>
      <c r="G3390">
        <v>10</v>
      </c>
      <c r="H3390">
        <v>370</v>
      </c>
      <c r="I3390" s="6">
        <v>0</v>
      </c>
      <c r="J3390">
        <v>2</v>
      </c>
      <c r="K3390" t="str">
        <f>_xlfn.XLOOKUP(fCompras!F3390,dComprador!$A$2:$A$7,dComprador!$B$2:$B$7)</f>
        <v>Lira</v>
      </c>
      <c r="L3390" t="str">
        <f>_xlfn.XLOOKUP(J3390,dFornecedor!$A$2:$A$6,dFornecedor!$B$2:$B$6)</f>
        <v>Minerva</v>
      </c>
      <c r="M3390" t="str">
        <f>_xlfn.XLOOKUP(G3390,dMateriaPrima!$A$2:$A$12,dMateriaPrima!$B$2:$B$12)</f>
        <v>Pedra Britada</v>
      </c>
      <c r="N3390" s="2">
        <f>_xlfn.XLOOKUP(G3390,dMateriaPrima!$A$2:$A$12,dMateriaPrima!$C$2:$C$12)</f>
        <v>56</v>
      </c>
      <c r="O3390" s="3">
        <f t="shared" si="260"/>
        <v>20720</v>
      </c>
      <c r="P3390" s="4">
        <f t="shared" si="261"/>
        <v>0</v>
      </c>
      <c r="Q3390" s="3">
        <f t="shared" si="262"/>
        <v>20720</v>
      </c>
      <c r="R3390" t="str">
        <f t="shared" si="263"/>
        <v>Em atraso</v>
      </c>
      <c r="S3390" s="5">
        <f t="shared" si="264"/>
        <v>4</v>
      </c>
    </row>
    <row r="3391" spans="1:19" x14ac:dyDescent="0.25">
      <c r="A3391">
        <v>3390</v>
      </c>
      <c r="B3391" s="1">
        <v>43919</v>
      </c>
      <c r="C3391" s="1">
        <v>43928</v>
      </c>
      <c r="D3391" s="1">
        <v>43932</v>
      </c>
      <c r="E3391" s="1">
        <v>43931</v>
      </c>
      <c r="F3391">
        <v>4</v>
      </c>
      <c r="G3391">
        <v>7</v>
      </c>
      <c r="H3391">
        <v>130</v>
      </c>
      <c r="I3391" s="6">
        <v>0</v>
      </c>
      <c r="J3391">
        <v>2</v>
      </c>
      <c r="K3391" t="str">
        <f>_xlfn.XLOOKUP(fCompras!F3391,dComprador!$A$2:$A$7,dComprador!$B$2:$B$7)</f>
        <v>Lira</v>
      </c>
      <c r="L3391" t="str">
        <f>_xlfn.XLOOKUP(J3391,dFornecedor!$A$2:$A$6,dFornecedor!$B$2:$B$6)</f>
        <v>Minerva</v>
      </c>
      <c r="M3391" t="str">
        <f>_xlfn.XLOOKUP(G3391,dMateriaPrima!$A$2:$A$12,dMateriaPrima!$B$2:$B$12)</f>
        <v>Poliéster</v>
      </c>
      <c r="N3391" s="2">
        <f>_xlfn.XLOOKUP(G3391,dMateriaPrima!$A$2:$A$12,dMateriaPrima!$C$2:$C$12)</f>
        <v>8</v>
      </c>
      <c r="O3391" s="3">
        <f t="shared" si="260"/>
        <v>1040</v>
      </c>
      <c r="P3391" s="4">
        <f t="shared" si="261"/>
        <v>0</v>
      </c>
      <c r="Q3391" s="3">
        <f t="shared" si="262"/>
        <v>1040</v>
      </c>
      <c r="R3391" t="str">
        <f t="shared" si="263"/>
        <v>No prazo</v>
      </c>
      <c r="S3391" s="5">
        <f t="shared" si="264"/>
        <v>0</v>
      </c>
    </row>
    <row r="3392" spans="1:19" x14ac:dyDescent="0.25">
      <c r="A3392">
        <v>3391</v>
      </c>
      <c r="B3392" s="1">
        <v>43919</v>
      </c>
      <c r="C3392" s="1">
        <v>43920</v>
      </c>
      <c r="D3392" s="1">
        <v>43936</v>
      </c>
      <c r="E3392" s="1">
        <v>43939</v>
      </c>
      <c r="F3392">
        <v>1</v>
      </c>
      <c r="G3392">
        <v>5</v>
      </c>
      <c r="H3392">
        <v>562</v>
      </c>
      <c r="I3392" s="6">
        <v>0</v>
      </c>
      <c r="J3392">
        <v>3</v>
      </c>
      <c r="K3392" t="str">
        <f>_xlfn.XLOOKUP(fCompras!F3392,dComprador!$A$2:$A$7,dComprador!$B$2:$B$7)</f>
        <v>Alon</v>
      </c>
      <c r="L3392" t="str">
        <f>_xlfn.XLOOKUP(J3392,dFornecedor!$A$2:$A$6,dFornecedor!$B$2:$B$6)</f>
        <v>StepUp</v>
      </c>
      <c r="M3392" t="str">
        <f>_xlfn.XLOOKUP(G3392,dMateriaPrima!$A$2:$A$12,dMateriaPrima!$B$2:$B$12)</f>
        <v>Areia</v>
      </c>
      <c r="N3392" s="2">
        <f>_xlfn.XLOOKUP(G3392,dMateriaPrima!$A$2:$A$12,dMateriaPrima!$C$2:$C$12)</f>
        <v>3.59</v>
      </c>
      <c r="O3392" s="3">
        <f t="shared" si="260"/>
        <v>2017.58</v>
      </c>
      <c r="P3392" s="4">
        <f t="shared" si="261"/>
        <v>0</v>
      </c>
      <c r="Q3392" s="3">
        <f t="shared" si="262"/>
        <v>2017.58</v>
      </c>
      <c r="R3392" t="str">
        <f t="shared" si="263"/>
        <v>Em atraso</v>
      </c>
      <c r="S3392" s="5">
        <f t="shared" si="264"/>
        <v>3</v>
      </c>
    </row>
    <row r="3393" spans="1:19" x14ac:dyDescent="0.25">
      <c r="A3393">
        <v>3392</v>
      </c>
      <c r="B3393" s="1">
        <v>43919</v>
      </c>
      <c r="C3393" s="1">
        <v>43926</v>
      </c>
      <c r="D3393" s="1">
        <v>43937</v>
      </c>
      <c r="E3393" s="1">
        <v>43940</v>
      </c>
      <c r="F3393">
        <v>1</v>
      </c>
      <c r="G3393">
        <v>11</v>
      </c>
      <c r="H3393">
        <v>9</v>
      </c>
      <c r="I3393" s="6">
        <v>0</v>
      </c>
      <c r="J3393">
        <v>5</v>
      </c>
      <c r="K3393" t="str">
        <f>_xlfn.XLOOKUP(fCompras!F3393,dComprador!$A$2:$A$7,dComprador!$B$2:$B$7)</f>
        <v>Alon</v>
      </c>
      <c r="L3393" t="str">
        <f>_xlfn.XLOOKUP(J3393,dFornecedor!$A$2:$A$6,dFornecedor!$B$2:$B$6)</f>
        <v>Atlas</v>
      </c>
      <c r="M3393" t="str">
        <f>_xlfn.XLOOKUP(G3393,dMateriaPrima!$A$2:$A$12,dMateriaPrima!$B$2:$B$12)</f>
        <v>Papel</v>
      </c>
      <c r="N3393" s="2">
        <f>_xlfn.XLOOKUP(G3393,dMateriaPrima!$A$2:$A$12,dMateriaPrima!$C$2:$C$12)</f>
        <v>9</v>
      </c>
      <c r="O3393" s="3">
        <f t="shared" si="260"/>
        <v>81</v>
      </c>
      <c r="P3393" s="4">
        <f t="shared" si="261"/>
        <v>0</v>
      </c>
      <c r="Q3393" s="3">
        <f t="shared" si="262"/>
        <v>81</v>
      </c>
      <c r="R3393" t="str">
        <f t="shared" si="263"/>
        <v>Em atraso</v>
      </c>
      <c r="S3393" s="5">
        <f t="shared" si="264"/>
        <v>3</v>
      </c>
    </row>
    <row r="3394" spans="1:19" x14ac:dyDescent="0.25">
      <c r="A3394">
        <v>3393</v>
      </c>
      <c r="B3394" s="1">
        <v>43919</v>
      </c>
      <c r="C3394" s="1">
        <v>43922</v>
      </c>
      <c r="D3394" s="1">
        <v>43932</v>
      </c>
      <c r="E3394" s="1">
        <v>43936</v>
      </c>
      <c r="F3394">
        <v>3</v>
      </c>
      <c r="G3394">
        <v>5</v>
      </c>
      <c r="H3394">
        <v>578</v>
      </c>
      <c r="I3394" s="6">
        <v>0</v>
      </c>
      <c r="J3394">
        <v>2</v>
      </c>
      <c r="K3394" t="str">
        <f>_xlfn.XLOOKUP(fCompras!F3394,dComprador!$A$2:$A$7,dComprador!$B$2:$B$7)</f>
        <v>Diego</v>
      </c>
      <c r="L3394" t="str">
        <f>_xlfn.XLOOKUP(J3394,dFornecedor!$A$2:$A$6,dFornecedor!$B$2:$B$6)</f>
        <v>Minerva</v>
      </c>
      <c r="M3394" t="str">
        <f>_xlfn.XLOOKUP(G3394,dMateriaPrima!$A$2:$A$12,dMateriaPrima!$B$2:$B$12)</f>
        <v>Areia</v>
      </c>
      <c r="N3394" s="2">
        <f>_xlfn.XLOOKUP(G3394,dMateriaPrima!$A$2:$A$12,dMateriaPrima!$C$2:$C$12)</f>
        <v>3.59</v>
      </c>
      <c r="O3394" s="3">
        <f t="shared" si="260"/>
        <v>2075.02</v>
      </c>
      <c r="P3394" s="4">
        <f t="shared" si="261"/>
        <v>0</v>
      </c>
      <c r="Q3394" s="3">
        <f t="shared" si="262"/>
        <v>2075.02</v>
      </c>
      <c r="R3394" t="str">
        <f t="shared" si="263"/>
        <v>Em atraso</v>
      </c>
      <c r="S3394" s="5">
        <f t="shared" si="264"/>
        <v>4</v>
      </c>
    </row>
    <row r="3395" spans="1:19" x14ac:dyDescent="0.25">
      <c r="A3395">
        <v>3394</v>
      </c>
      <c r="B3395" s="1">
        <v>43919</v>
      </c>
      <c r="C3395" s="1">
        <v>43928</v>
      </c>
      <c r="D3395" s="1">
        <v>43932</v>
      </c>
      <c r="E3395" s="1">
        <v>43934</v>
      </c>
      <c r="F3395">
        <v>2</v>
      </c>
      <c r="G3395">
        <v>6</v>
      </c>
      <c r="H3395">
        <v>15</v>
      </c>
      <c r="I3395" s="6">
        <v>0.32</v>
      </c>
      <c r="J3395">
        <v>2</v>
      </c>
      <c r="K3395" t="str">
        <f>_xlfn.XLOOKUP(fCompras!F3395,dComprador!$A$2:$A$7,dComprador!$B$2:$B$7)</f>
        <v>João</v>
      </c>
      <c r="L3395" t="str">
        <f>_xlfn.XLOOKUP(J3395,dFornecedor!$A$2:$A$6,dFornecedor!$B$2:$B$6)</f>
        <v>Minerva</v>
      </c>
      <c r="M3395" t="str">
        <f>_xlfn.XLOOKUP(G3395,dMateriaPrima!$A$2:$A$12,dMateriaPrima!$B$2:$B$12)</f>
        <v>Fio Algodão</v>
      </c>
      <c r="N3395" s="2">
        <f>_xlfn.XLOOKUP(G3395,dMateriaPrima!$A$2:$A$12,dMateriaPrima!$C$2:$C$12)</f>
        <v>55.9</v>
      </c>
      <c r="O3395" s="3">
        <f t="shared" ref="O3395:O3458" si="265">PRODUCT(H3395,N3395)</f>
        <v>838.5</v>
      </c>
      <c r="P3395" s="4">
        <f t="shared" ref="P3395:P3458" si="266">PRODUCT(O3395,I3395)</f>
        <v>268.32</v>
      </c>
      <c r="Q3395" s="3">
        <f t="shared" ref="Q3395:Q3458" si="267">O3395-P3395</f>
        <v>570.18000000000006</v>
      </c>
      <c r="R3395" t="str">
        <f t="shared" ref="R3395:R3458" si="268">IF(E3395&lt;=D3395,"No prazo",IF(E3395&gt;D3395,"Em atraso"))</f>
        <v>Em atraso</v>
      </c>
      <c r="S3395" s="5">
        <f t="shared" ref="S3395:S3458" si="269">IF(E3395 &gt;D3395, E3395-D3395,0)</f>
        <v>2</v>
      </c>
    </row>
    <row r="3396" spans="1:19" x14ac:dyDescent="0.25">
      <c r="A3396">
        <v>3395</v>
      </c>
      <c r="B3396" s="1">
        <v>43919</v>
      </c>
      <c r="C3396" s="1">
        <v>43924</v>
      </c>
      <c r="D3396" s="1">
        <v>43944</v>
      </c>
      <c r="E3396" s="1">
        <v>43947</v>
      </c>
      <c r="F3396">
        <v>2</v>
      </c>
      <c r="G3396">
        <v>5</v>
      </c>
      <c r="H3396">
        <v>108</v>
      </c>
      <c r="I3396" s="6">
        <v>0</v>
      </c>
      <c r="J3396">
        <v>1</v>
      </c>
      <c r="K3396" t="str">
        <f>_xlfn.XLOOKUP(fCompras!F3396,dComprador!$A$2:$A$7,dComprador!$B$2:$B$7)</f>
        <v>João</v>
      </c>
      <c r="L3396" t="str">
        <f>_xlfn.XLOOKUP(J3396,dFornecedor!$A$2:$A$6,dFornecedor!$B$2:$B$6)</f>
        <v>NorthShore</v>
      </c>
      <c r="M3396" t="str">
        <f>_xlfn.XLOOKUP(G3396,dMateriaPrima!$A$2:$A$12,dMateriaPrima!$B$2:$B$12)</f>
        <v>Areia</v>
      </c>
      <c r="N3396" s="2">
        <f>_xlfn.XLOOKUP(G3396,dMateriaPrima!$A$2:$A$12,dMateriaPrima!$C$2:$C$12)</f>
        <v>3.59</v>
      </c>
      <c r="O3396" s="3">
        <f t="shared" si="265"/>
        <v>387.71999999999997</v>
      </c>
      <c r="P3396" s="4">
        <f t="shared" si="266"/>
        <v>0</v>
      </c>
      <c r="Q3396" s="3">
        <f t="shared" si="267"/>
        <v>387.71999999999997</v>
      </c>
      <c r="R3396" t="str">
        <f t="shared" si="268"/>
        <v>Em atraso</v>
      </c>
      <c r="S3396" s="5">
        <f t="shared" si="269"/>
        <v>3</v>
      </c>
    </row>
    <row r="3397" spans="1:19" x14ac:dyDescent="0.25">
      <c r="A3397">
        <v>3396</v>
      </c>
      <c r="B3397" s="1">
        <v>43920</v>
      </c>
      <c r="C3397" s="1">
        <v>43920</v>
      </c>
      <c r="D3397" s="1">
        <v>43927</v>
      </c>
      <c r="E3397" s="1">
        <v>43925</v>
      </c>
      <c r="F3397">
        <v>4</v>
      </c>
      <c r="G3397">
        <v>1</v>
      </c>
      <c r="H3397">
        <v>399</v>
      </c>
      <c r="I3397" s="6">
        <v>0</v>
      </c>
      <c r="J3397">
        <v>4</v>
      </c>
      <c r="K3397" t="str">
        <f>_xlfn.XLOOKUP(fCompras!F3397,dComprador!$A$2:$A$7,dComprador!$B$2:$B$7)</f>
        <v>Lira</v>
      </c>
      <c r="L3397" t="str">
        <f>_xlfn.XLOOKUP(J3397,dFornecedor!$A$2:$A$6,dFornecedor!$B$2:$B$6)</f>
        <v>AlphaOmega</v>
      </c>
      <c r="M3397" t="str">
        <f>_xlfn.XLOOKUP(G3397,dMateriaPrima!$A$2:$A$12,dMateriaPrima!$B$2:$B$12)</f>
        <v>Tecido</v>
      </c>
      <c r="N3397" s="2">
        <f>_xlfn.XLOOKUP(G3397,dMateriaPrima!$A$2:$A$12,dMateriaPrima!$C$2:$C$12)</f>
        <v>18</v>
      </c>
      <c r="O3397" s="3">
        <f t="shared" si="265"/>
        <v>7182</v>
      </c>
      <c r="P3397" s="4">
        <f t="shared" si="266"/>
        <v>0</v>
      </c>
      <c r="Q3397" s="3">
        <f t="shared" si="267"/>
        <v>7182</v>
      </c>
      <c r="R3397" t="str">
        <f t="shared" si="268"/>
        <v>No prazo</v>
      </c>
      <c r="S3397" s="5">
        <f t="shared" si="269"/>
        <v>0</v>
      </c>
    </row>
    <row r="3398" spans="1:19" x14ac:dyDescent="0.25">
      <c r="A3398">
        <v>3397</v>
      </c>
      <c r="B3398" s="1">
        <v>43920</v>
      </c>
      <c r="C3398" s="1">
        <v>43921</v>
      </c>
      <c r="D3398" s="1">
        <v>43928</v>
      </c>
      <c r="E3398" s="1">
        <v>43929</v>
      </c>
      <c r="F3398">
        <v>4</v>
      </c>
      <c r="G3398">
        <v>5</v>
      </c>
      <c r="H3398">
        <v>322</v>
      </c>
      <c r="I3398" s="6">
        <v>0</v>
      </c>
      <c r="J3398">
        <v>2</v>
      </c>
      <c r="K3398" t="str">
        <f>_xlfn.XLOOKUP(fCompras!F3398,dComprador!$A$2:$A$7,dComprador!$B$2:$B$7)</f>
        <v>Lira</v>
      </c>
      <c r="L3398" t="str">
        <f>_xlfn.XLOOKUP(J3398,dFornecedor!$A$2:$A$6,dFornecedor!$B$2:$B$6)</f>
        <v>Minerva</v>
      </c>
      <c r="M3398" t="str">
        <f>_xlfn.XLOOKUP(G3398,dMateriaPrima!$A$2:$A$12,dMateriaPrima!$B$2:$B$12)</f>
        <v>Areia</v>
      </c>
      <c r="N3398" s="2">
        <f>_xlfn.XLOOKUP(G3398,dMateriaPrima!$A$2:$A$12,dMateriaPrima!$C$2:$C$12)</f>
        <v>3.59</v>
      </c>
      <c r="O3398" s="3">
        <f t="shared" si="265"/>
        <v>1155.98</v>
      </c>
      <c r="P3398" s="4">
        <f t="shared" si="266"/>
        <v>0</v>
      </c>
      <c r="Q3398" s="3">
        <f t="shared" si="267"/>
        <v>1155.98</v>
      </c>
      <c r="R3398" t="str">
        <f t="shared" si="268"/>
        <v>Em atraso</v>
      </c>
      <c r="S3398" s="5">
        <f t="shared" si="269"/>
        <v>1</v>
      </c>
    </row>
    <row r="3399" spans="1:19" x14ac:dyDescent="0.25">
      <c r="A3399">
        <v>3398</v>
      </c>
      <c r="B3399" s="1">
        <v>43920</v>
      </c>
      <c r="C3399" s="1">
        <v>43921</v>
      </c>
      <c r="D3399" s="1">
        <v>43928</v>
      </c>
      <c r="E3399" s="1">
        <v>43929</v>
      </c>
      <c r="F3399">
        <v>4</v>
      </c>
      <c r="G3399">
        <v>5</v>
      </c>
      <c r="H3399">
        <v>34</v>
      </c>
      <c r="I3399" s="6">
        <v>0</v>
      </c>
      <c r="J3399">
        <v>3</v>
      </c>
      <c r="K3399" t="str">
        <f>_xlfn.XLOOKUP(fCompras!F3399,dComprador!$A$2:$A$7,dComprador!$B$2:$B$7)</f>
        <v>Lira</v>
      </c>
      <c r="L3399" t="str">
        <f>_xlfn.XLOOKUP(J3399,dFornecedor!$A$2:$A$6,dFornecedor!$B$2:$B$6)</f>
        <v>StepUp</v>
      </c>
      <c r="M3399" t="str">
        <f>_xlfn.XLOOKUP(G3399,dMateriaPrima!$A$2:$A$12,dMateriaPrima!$B$2:$B$12)</f>
        <v>Areia</v>
      </c>
      <c r="N3399" s="2">
        <f>_xlfn.XLOOKUP(G3399,dMateriaPrima!$A$2:$A$12,dMateriaPrima!$C$2:$C$12)</f>
        <v>3.59</v>
      </c>
      <c r="O3399" s="3">
        <f t="shared" si="265"/>
        <v>122.06</v>
      </c>
      <c r="P3399" s="4">
        <f t="shared" si="266"/>
        <v>0</v>
      </c>
      <c r="Q3399" s="3">
        <f t="shared" si="267"/>
        <v>122.06</v>
      </c>
      <c r="R3399" t="str">
        <f t="shared" si="268"/>
        <v>Em atraso</v>
      </c>
      <c r="S3399" s="5">
        <f t="shared" si="269"/>
        <v>1</v>
      </c>
    </row>
    <row r="3400" spans="1:19" x14ac:dyDescent="0.25">
      <c r="A3400">
        <v>3399</v>
      </c>
      <c r="B3400" s="1">
        <v>43920</v>
      </c>
      <c r="C3400" s="1">
        <v>43920</v>
      </c>
      <c r="D3400" s="1">
        <v>43926</v>
      </c>
      <c r="E3400" s="1">
        <v>43930</v>
      </c>
      <c r="F3400">
        <v>4</v>
      </c>
      <c r="G3400">
        <v>9</v>
      </c>
      <c r="H3400">
        <v>193</v>
      </c>
      <c r="I3400" s="6">
        <v>0</v>
      </c>
      <c r="J3400">
        <v>2</v>
      </c>
      <c r="K3400" t="str">
        <f>_xlfn.XLOOKUP(fCompras!F3400,dComprador!$A$2:$A$7,dComprador!$B$2:$B$7)</f>
        <v>Lira</v>
      </c>
      <c r="L3400" t="str">
        <f>_xlfn.XLOOKUP(J3400,dFornecedor!$A$2:$A$6,dFornecedor!$B$2:$B$6)</f>
        <v>Minerva</v>
      </c>
      <c r="M3400" t="str">
        <f>_xlfn.XLOOKUP(G3400,dMateriaPrima!$A$2:$A$12,dMateriaPrima!$B$2:$B$12)</f>
        <v>Couro</v>
      </c>
      <c r="N3400" s="2">
        <f>_xlfn.XLOOKUP(G3400,dMateriaPrima!$A$2:$A$12,dMateriaPrima!$C$2:$C$12)</f>
        <v>4.4000000000000004</v>
      </c>
      <c r="O3400" s="3">
        <f t="shared" si="265"/>
        <v>849.2</v>
      </c>
      <c r="P3400" s="4">
        <f t="shared" si="266"/>
        <v>0</v>
      </c>
      <c r="Q3400" s="3">
        <f t="shared" si="267"/>
        <v>849.2</v>
      </c>
      <c r="R3400" t="str">
        <f t="shared" si="268"/>
        <v>Em atraso</v>
      </c>
      <c r="S3400" s="5">
        <f t="shared" si="269"/>
        <v>4</v>
      </c>
    </row>
    <row r="3401" spans="1:19" x14ac:dyDescent="0.25">
      <c r="A3401">
        <v>3400</v>
      </c>
      <c r="B3401" s="1">
        <v>43920</v>
      </c>
      <c r="C3401" s="1">
        <v>43920</v>
      </c>
      <c r="D3401" s="1">
        <v>43927</v>
      </c>
      <c r="E3401" s="1">
        <v>43930</v>
      </c>
      <c r="F3401">
        <v>4</v>
      </c>
      <c r="G3401">
        <v>1</v>
      </c>
      <c r="H3401">
        <v>84</v>
      </c>
      <c r="I3401" s="6">
        <v>0</v>
      </c>
      <c r="J3401">
        <v>2</v>
      </c>
      <c r="K3401" t="str">
        <f>_xlfn.XLOOKUP(fCompras!F3401,dComprador!$A$2:$A$7,dComprador!$B$2:$B$7)</f>
        <v>Lira</v>
      </c>
      <c r="L3401" t="str">
        <f>_xlfn.XLOOKUP(J3401,dFornecedor!$A$2:$A$6,dFornecedor!$B$2:$B$6)</f>
        <v>Minerva</v>
      </c>
      <c r="M3401" t="str">
        <f>_xlfn.XLOOKUP(G3401,dMateriaPrima!$A$2:$A$12,dMateriaPrima!$B$2:$B$12)</f>
        <v>Tecido</v>
      </c>
      <c r="N3401" s="2">
        <f>_xlfn.XLOOKUP(G3401,dMateriaPrima!$A$2:$A$12,dMateriaPrima!$C$2:$C$12)</f>
        <v>18</v>
      </c>
      <c r="O3401" s="3">
        <f t="shared" si="265"/>
        <v>1512</v>
      </c>
      <c r="P3401" s="4">
        <f t="shared" si="266"/>
        <v>0</v>
      </c>
      <c r="Q3401" s="3">
        <f t="shared" si="267"/>
        <v>1512</v>
      </c>
      <c r="R3401" t="str">
        <f t="shared" si="268"/>
        <v>Em atraso</v>
      </c>
      <c r="S3401" s="5">
        <f t="shared" si="269"/>
        <v>3</v>
      </c>
    </row>
    <row r="3402" spans="1:19" x14ac:dyDescent="0.25">
      <c r="A3402">
        <v>3401</v>
      </c>
      <c r="B3402" s="1">
        <v>43920</v>
      </c>
      <c r="C3402" s="1">
        <v>43928</v>
      </c>
      <c r="D3402" s="1">
        <v>43933</v>
      </c>
      <c r="E3402" s="1">
        <v>43936</v>
      </c>
      <c r="F3402">
        <v>2</v>
      </c>
      <c r="G3402">
        <v>9</v>
      </c>
      <c r="H3402">
        <v>194</v>
      </c>
      <c r="I3402" s="6">
        <v>0</v>
      </c>
      <c r="J3402">
        <v>2</v>
      </c>
      <c r="K3402" t="str">
        <f>_xlfn.XLOOKUP(fCompras!F3402,dComprador!$A$2:$A$7,dComprador!$B$2:$B$7)</f>
        <v>João</v>
      </c>
      <c r="L3402" t="str">
        <f>_xlfn.XLOOKUP(J3402,dFornecedor!$A$2:$A$6,dFornecedor!$B$2:$B$6)</f>
        <v>Minerva</v>
      </c>
      <c r="M3402" t="str">
        <f>_xlfn.XLOOKUP(G3402,dMateriaPrima!$A$2:$A$12,dMateriaPrima!$B$2:$B$12)</f>
        <v>Couro</v>
      </c>
      <c r="N3402" s="2">
        <f>_xlfn.XLOOKUP(G3402,dMateriaPrima!$A$2:$A$12,dMateriaPrima!$C$2:$C$12)</f>
        <v>4.4000000000000004</v>
      </c>
      <c r="O3402" s="3">
        <f t="shared" si="265"/>
        <v>853.6</v>
      </c>
      <c r="P3402" s="4">
        <f t="shared" si="266"/>
        <v>0</v>
      </c>
      <c r="Q3402" s="3">
        <f t="shared" si="267"/>
        <v>853.6</v>
      </c>
      <c r="R3402" t="str">
        <f t="shared" si="268"/>
        <v>Em atraso</v>
      </c>
      <c r="S3402" s="5">
        <f t="shared" si="269"/>
        <v>3</v>
      </c>
    </row>
    <row r="3403" spans="1:19" x14ac:dyDescent="0.25">
      <c r="A3403">
        <v>3402</v>
      </c>
      <c r="B3403" s="1">
        <v>43920</v>
      </c>
      <c r="C3403" s="1">
        <v>43929</v>
      </c>
      <c r="D3403" s="1">
        <v>43948</v>
      </c>
      <c r="E3403" s="1">
        <v>43948</v>
      </c>
      <c r="F3403">
        <v>1</v>
      </c>
      <c r="G3403">
        <v>7</v>
      </c>
      <c r="H3403">
        <v>9</v>
      </c>
      <c r="I3403" s="6">
        <v>0</v>
      </c>
      <c r="J3403">
        <v>3</v>
      </c>
      <c r="K3403" t="str">
        <f>_xlfn.XLOOKUP(fCompras!F3403,dComprador!$A$2:$A$7,dComprador!$B$2:$B$7)</f>
        <v>Alon</v>
      </c>
      <c r="L3403" t="str">
        <f>_xlfn.XLOOKUP(J3403,dFornecedor!$A$2:$A$6,dFornecedor!$B$2:$B$6)</f>
        <v>StepUp</v>
      </c>
      <c r="M3403" t="str">
        <f>_xlfn.XLOOKUP(G3403,dMateriaPrima!$A$2:$A$12,dMateriaPrima!$B$2:$B$12)</f>
        <v>Poliéster</v>
      </c>
      <c r="N3403" s="2">
        <f>_xlfn.XLOOKUP(G3403,dMateriaPrima!$A$2:$A$12,dMateriaPrima!$C$2:$C$12)</f>
        <v>8</v>
      </c>
      <c r="O3403" s="3">
        <f t="shared" si="265"/>
        <v>72</v>
      </c>
      <c r="P3403" s="4">
        <f t="shared" si="266"/>
        <v>0</v>
      </c>
      <c r="Q3403" s="3">
        <f t="shared" si="267"/>
        <v>72</v>
      </c>
      <c r="R3403" t="str">
        <f t="shared" si="268"/>
        <v>No prazo</v>
      </c>
      <c r="S3403" s="5">
        <f t="shared" si="269"/>
        <v>0</v>
      </c>
    </row>
    <row r="3404" spans="1:19" x14ac:dyDescent="0.25">
      <c r="A3404">
        <v>3403</v>
      </c>
      <c r="B3404" s="1">
        <v>43920</v>
      </c>
      <c r="C3404" s="1">
        <v>43920</v>
      </c>
      <c r="D3404" s="1">
        <v>43953</v>
      </c>
      <c r="E3404" s="1">
        <v>43953</v>
      </c>
      <c r="F3404">
        <v>1</v>
      </c>
      <c r="G3404">
        <v>11</v>
      </c>
      <c r="H3404">
        <v>144</v>
      </c>
      <c r="I3404" s="6">
        <v>0</v>
      </c>
      <c r="J3404">
        <v>5</v>
      </c>
      <c r="K3404" t="str">
        <f>_xlfn.XLOOKUP(fCompras!F3404,dComprador!$A$2:$A$7,dComprador!$B$2:$B$7)</f>
        <v>Alon</v>
      </c>
      <c r="L3404" t="str">
        <f>_xlfn.XLOOKUP(J3404,dFornecedor!$A$2:$A$6,dFornecedor!$B$2:$B$6)</f>
        <v>Atlas</v>
      </c>
      <c r="M3404" t="str">
        <f>_xlfn.XLOOKUP(G3404,dMateriaPrima!$A$2:$A$12,dMateriaPrima!$B$2:$B$12)</f>
        <v>Papel</v>
      </c>
      <c r="N3404" s="2">
        <f>_xlfn.XLOOKUP(G3404,dMateriaPrima!$A$2:$A$12,dMateriaPrima!$C$2:$C$12)</f>
        <v>9</v>
      </c>
      <c r="O3404" s="3">
        <f t="shared" si="265"/>
        <v>1296</v>
      </c>
      <c r="P3404" s="4">
        <f t="shared" si="266"/>
        <v>0</v>
      </c>
      <c r="Q3404" s="3">
        <f t="shared" si="267"/>
        <v>1296</v>
      </c>
      <c r="R3404" t="str">
        <f t="shared" si="268"/>
        <v>No prazo</v>
      </c>
      <c r="S3404" s="5">
        <f t="shared" si="269"/>
        <v>0</v>
      </c>
    </row>
    <row r="3405" spans="1:19" x14ac:dyDescent="0.25">
      <c r="A3405">
        <v>3404</v>
      </c>
      <c r="B3405" s="1">
        <v>43920</v>
      </c>
      <c r="C3405" s="1">
        <v>43921</v>
      </c>
      <c r="D3405" s="1">
        <v>43946</v>
      </c>
      <c r="E3405" s="1">
        <v>43949</v>
      </c>
      <c r="F3405">
        <v>1</v>
      </c>
      <c r="G3405">
        <v>11</v>
      </c>
      <c r="H3405">
        <v>135</v>
      </c>
      <c r="I3405" s="6">
        <v>0</v>
      </c>
      <c r="J3405">
        <v>3</v>
      </c>
      <c r="K3405" t="str">
        <f>_xlfn.XLOOKUP(fCompras!F3405,dComprador!$A$2:$A$7,dComprador!$B$2:$B$7)</f>
        <v>Alon</v>
      </c>
      <c r="L3405" t="str">
        <f>_xlfn.XLOOKUP(J3405,dFornecedor!$A$2:$A$6,dFornecedor!$B$2:$B$6)</f>
        <v>StepUp</v>
      </c>
      <c r="M3405" t="str">
        <f>_xlfn.XLOOKUP(G3405,dMateriaPrima!$A$2:$A$12,dMateriaPrima!$B$2:$B$12)</f>
        <v>Papel</v>
      </c>
      <c r="N3405" s="2">
        <f>_xlfn.XLOOKUP(G3405,dMateriaPrima!$A$2:$A$12,dMateriaPrima!$C$2:$C$12)</f>
        <v>9</v>
      </c>
      <c r="O3405" s="3">
        <f t="shared" si="265"/>
        <v>1215</v>
      </c>
      <c r="P3405" s="4">
        <f t="shared" si="266"/>
        <v>0</v>
      </c>
      <c r="Q3405" s="3">
        <f t="shared" si="267"/>
        <v>1215</v>
      </c>
      <c r="R3405" t="str">
        <f t="shared" si="268"/>
        <v>Em atraso</v>
      </c>
      <c r="S3405" s="5">
        <f t="shared" si="269"/>
        <v>3</v>
      </c>
    </row>
    <row r="3406" spans="1:19" x14ac:dyDescent="0.25">
      <c r="A3406">
        <v>3405</v>
      </c>
      <c r="B3406" s="1">
        <v>43920</v>
      </c>
      <c r="C3406" s="1">
        <v>43920</v>
      </c>
      <c r="D3406" s="1">
        <v>43949</v>
      </c>
      <c r="E3406" s="1">
        <v>43954</v>
      </c>
      <c r="F3406">
        <v>1</v>
      </c>
      <c r="G3406">
        <v>2</v>
      </c>
      <c r="H3406">
        <v>561</v>
      </c>
      <c r="I3406" s="6">
        <v>0</v>
      </c>
      <c r="J3406">
        <v>4</v>
      </c>
      <c r="K3406" t="str">
        <f>_xlfn.XLOOKUP(fCompras!F3406,dComprador!$A$2:$A$7,dComprador!$B$2:$B$7)</f>
        <v>Alon</v>
      </c>
      <c r="L3406" t="str">
        <f>_xlfn.XLOOKUP(J3406,dFornecedor!$A$2:$A$6,dFornecedor!$B$2:$B$6)</f>
        <v>AlphaOmega</v>
      </c>
      <c r="M3406" t="str">
        <f>_xlfn.XLOOKUP(G3406,dMateriaPrima!$A$2:$A$12,dMateriaPrima!$B$2:$B$12)</f>
        <v>Chapa Metal</v>
      </c>
      <c r="N3406" s="2">
        <f>_xlfn.XLOOKUP(G3406,dMateriaPrima!$A$2:$A$12,dMateriaPrima!$C$2:$C$12)</f>
        <v>299.89999999999998</v>
      </c>
      <c r="O3406" s="3">
        <f t="shared" si="265"/>
        <v>168243.9</v>
      </c>
      <c r="P3406" s="4">
        <f t="shared" si="266"/>
        <v>0</v>
      </c>
      <c r="Q3406" s="3">
        <f t="shared" si="267"/>
        <v>168243.9</v>
      </c>
      <c r="R3406" t="str">
        <f t="shared" si="268"/>
        <v>Em atraso</v>
      </c>
      <c r="S3406" s="5">
        <f t="shared" si="269"/>
        <v>5</v>
      </c>
    </row>
    <row r="3407" spans="1:19" x14ac:dyDescent="0.25">
      <c r="A3407">
        <v>3406</v>
      </c>
      <c r="B3407" s="1">
        <v>43920</v>
      </c>
      <c r="C3407" s="1">
        <v>43921</v>
      </c>
      <c r="D3407" s="1">
        <v>43941</v>
      </c>
      <c r="E3407" s="1">
        <v>43941</v>
      </c>
      <c r="F3407">
        <v>1</v>
      </c>
      <c r="G3407">
        <v>7</v>
      </c>
      <c r="H3407">
        <v>23</v>
      </c>
      <c r="I3407" s="6">
        <v>0</v>
      </c>
      <c r="J3407">
        <v>3</v>
      </c>
      <c r="K3407" t="str">
        <f>_xlfn.XLOOKUP(fCompras!F3407,dComprador!$A$2:$A$7,dComprador!$B$2:$B$7)</f>
        <v>Alon</v>
      </c>
      <c r="L3407" t="str">
        <f>_xlfn.XLOOKUP(J3407,dFornecedor!$A$2:$A$6,dFornecedor!$B$2:$B$6)</f>
        <v>StepUp</v>
      </c>
      <c r="M3407" t="str">
        <f>_xlfn.XLOOKUP(G3407,dMateriaPrima!$A$2:$A$12,dMateriaPrima!$B$2:$B$12)</f>
        <v>Poliéster</v>
      </c>
      <c r="N3407" s="2">
        <f>_xlfn.XLOOKUP(G3407,dMateriaPrima!$A$2:$A$12,dMateriaPrima!$C$2:$C$12)</f>
        <v>8</v>
      </c>
      <c r="O3407" s="3">
        <f t="shared" si="265"/>
        <v>184</v>
      </c>
      <c r="P3407" s="4">
        <f t="shared" si="266"/>
        <v>0</v>
      </c>
      <c r="Q3407" s="3">
        <f t="shared" si="267"/>
        <v>184</v>
      </c>
      <c r="R3407" t="str">
        <f t="shared" si="268"/>
        <v>No prazo</v>
      </c>
      <c r="S3407" s="5">
        <f t="shared" si="269"/>
        <v>0</v>
      </c>
    </row>
    <row r="3408" spans="1:19" x14ac:dyDescent="0.25">
      <c r="A3408">
        <v>3407</v>
      </c>
      <c r="B3408" s="1">
        <v>43921</v>
      </c>
      <c r="C3408" s="1">
        <v>43929</v>
      </c>
      <c r="D3408" s="1">
        <v>43934</v>
      </c>
      <c r="E3408" s="1">
        <v>43935</v>
      </c>
      <c r="F3408">
        <v>4</v>
      </c>
      <c r="G3408">
        <v>6</v>
      </c>
      <c r="H3408">
        <v>209</v>
      </c>
      <c r="I3408" s="6">
        <v>0</v>
      </c>
      <c r="J3408">
        <v>5</v>
      </c>
      <c r="K3408" t="str">
        <f>_xlfn.XLOOKUP(fCompras!F3408,dComprador!$A$2:$A$7,dComprador!$B$2:$B$7)</f>
        <v>Lira</v>
      </c>
      <c r="L3408" t="str">
        <f>_xlfn.XLOOKUP(J3408,dFornecedor!$A$2:$A$6,dFornecedor!$B$2:$B$6)</f>
        <v>Atlas</v>
      </c>
      <c r="M3408" t="str">
        <f>_xlfn.XLOOKUP(G3408,dMateriaPrima!$A$2:$A$12,dMateriaPrima!$B$2:$B$12)</f>
        <v>Fio Algodão</v>
      </c>
      <c r="N3408" s="2">
        <f>_xlfn.XLOOKUP(G3408,dMateriaPrima!$A$2:$A$12,dMateriaPrima!$C$2:$C$12)</f>
        <v>55.9</v>
      </c>
      <c r="O3408" s="3">
        <f t="shared" si="265"/>
        <v>11683.1</v>
      </c>
      <c r="P3408" s="4">
        <f t="shared" si="266"/>
        <v>0</v>
      </c>
      <c r="Q3408" s="3">
        <f t="shared" si="267"/>
        <v>11683.1</v>
      </c>
      <c r="R3408" t="str">
        <f t="shared" si="268"/>
        <v>Em atraso</v>
      </c>
      <c r="S3408" s="5">
        <f t="shared" si="269"/>
        <v>1</v>
      </c>
    </row>
    <row r="3409" spans="1:19" x14ac:dyDescent="0.25">
      <c r="A3409">
        <v>3408</v>
      </c>
      <c r="B3409" s="1">
        <v>43921</v>
      </c>
      <c r="C3409" s="1">
        <v>43922</v>
      </c>
      <c r="D3409" s="1">
        <v>43928</v>
      </c>
      <c r="E3409" s="1">
        <v>43931</v>
      </c>
      <c r="F3409">
        <v>4</v>
      </c>
      <c r="G3409">
        <v>8</v>
      </c>
      <c r="H3409">
        <v>8</v>
      </c>
      <c r="I3409" s="6">
        <v>0</v>
      </c>
      <c r="J3409">
        <v>3</v>
      </c>
      <c r="K3409" t="str">
        <f>_xlfn.XLOOKUP(fCompras!F3409,dComprador!$A$2:$A$7,dComprador!$B$2:$B$7)</f>
        <v>Lira</v>
      </c>
      <c r="L3409" t="str">
        <f>_xlfn.XLOOKUP(J3409,dFornecedor!$A$2:$A$6,dFornecedor!$B$2:$B$6)</f>
        <v>StepUp</v>
      </c>
      <c r="M3409" t="str">
        <f>_xlfn.XLOOKUP(G3409,dMateriaPrima!$A$2:$A$12,dMateriaPrima!$B$2:$B$12)</f>
        <v>Cimento</v>
      </c>
      <c r="N3409" s="2">
        <f>_xlfn.XLOOKUP(G3409,dMateriaPrima!$A$2:$A$12,dMateriaPrima!$C$2:$C$12)</f>
        <v>23</v>
      </c>
      <c r="O3409" s="3">
        <f t="shared" si="265"/>
        <v>184</v>
      </c>
      <c r="P3409" s="4">
        <f t="shared" si="266"/>
        <v>0</v>
      </c>
      <c r="Q3409" s="3">
        <f t="shared" si="267"/>
        <v>184</v>
      </c>
      <c r="R3409" t="str">
        <f t="shared" si="268"/>
        <v>Em atraso</v>
      </c>
      <c r="S3409" s="5">
        <f t="shared" si="269"/>
        <v>3</v>
      </c>
    </row>
    <row r="3410" spans="1:19" x14ac:dyDescent="0.25">
      <c r="A3410">
        <v>3409</v>
      </c>
      <c r="B3410" s="1">
        <v>43921</v>
      </c>
      <c r="C3410" s="1">
        <v>43928</v>
      </c>
      <c r="D3410" s="1">
        <v>43928</v>
      </c>
      <c r="E3410" s="1">
        <v>43931</v>
      </c>
      <c r="F3410">
        <v>4</v>
      </c>
      <c r="G3410">
        <v>5</v>
      </c>
      <c r="H3410">
        <v>129</v>
      </c>
      <c r="I3410" s="6">
        <v>0</v>
      </c>
      <c r="J3410">
        <v>1</v>
      </c>
      <c r="K3410" t="str">
        <f>_xlfn.XLOOKUP(fCompras!F3410,dComprador!$A$2:$A$7,dComprador!$B$2:$B$7)</f>
        <v>Lira</v>
      </c>
      <c r="L3410" t="str">
        <f>_xlfn.XLOOKUP(J3410,dFornecedor!$A$2:$A$6,dFornecedor!$B$2:$B$6)</f>
        <v>NorthShore</v>
      </c>
      <c r="M3410" t="str">
        <f>_xlfn.XLOOKUP(G3410,dMateriaPrima!$A$2:$A$12,dMateriaPrima!$B$2:$B$12)</f>
        <v>Areia</v>
      </c>
      <c r="N3410" s="2">
        <f>_xlfn.XLOOKUP(G3410,dMateriaPrima!$A$2:$A$12,dMateriaPrima!$C$2:$C$12)</f>
        <v>3.59</v>
      </c>
      <c r="O3410" s="3">
        <f t="shared" si="265"/>
        <v>463.10999999999996</v>
      </c>
      <c r="P3410" s="4">
        <f t="shared" si="266"/>
        <v>0</v>
      </c>
      <c r="Q3410" s="3">
        <f t="shared" si="267"/>
        <v>463.10999999999996</v>
      </c>
      <c r="R3410" t="str">
        <f t="shared" si="268"/>
        <v>Em atraso</v>
      </c>
      <c r="S3410" s="5">
        <f t="shared" si="269"/>
        <v>3</v>
      </c>
    </row>
    <row r="3411" spans="1:19" x14ac:dyDescent="0.25">
      <c r="A3411">
        <v>3410</v>
      </c>
      <c r="B3411" s="1">
        <v>43921</v>
      </c>
      <c r="C3411" s="1">
        <v>43922</v>
      </c>
      <c r="D3411" s="1">
        <v>43928</v>
      </c>
      <c r="E3411" s="1">
        <v>43930</v>
      </c>
      <c r="F3411">
        <v>4</v>
      </c>
      <c r="G3411">
        <v>9</v>
      </c>
      <c r="H3411">
        <v>22</v>
      </c>
      <c r="I3411" s="6">
        <v>0</v>
      </c>
      <c r="J3411">
        <v>3</v>
      </c>
      <c r="K3411" t="str">
        <f>_xlfn.XLOOKUP(fCompras!F3411,dComprador!$A$2:$A$7,dComprador!$B$2:$B$7)</f>
        <v>Lira</v>
      </c>
      <c r="L3411" t="str">
        <f>_xlfn.XLOOKUP(J3411,dFornecedor!$A$2:$A$6,dFornecedor!$B$2:$B$6)</f>
        <v>StepUp</v>
      </c>
      <c r="M3411" t="str">
        <f>_xlfn.XLOOKUP(G3411,dMateriaPrima!$A$2:$A$12,dMateriaPrima!$B$2:$B$12)</f>
        <v>Couro</v>
      </c>
      <c r="N3411" s="2">
        <f>_xlfn.XLOOKUP(G3411,dMateriaPrima!$A$2:$A$12,dMateriaPrima!$C$2:$C$12)</f>
        <v>4.4000000000000004</v>
      </c>
      <c r="O3411" s="3">
        <f t="shared" si="265"/>
        <v>96.800000000000011</v>
      </c>
      <c r="P3411" s="4">
        <f t="shared" si="266"/>
        <v>0</v>
      </c>
      <c r="Q3411" s="3">
        <f t="shared" si="267"/>
        <v>96.800000000000011</v>
      </c>
      <c r="R3411" t="str">
        <f t="shared" si="268"/>
        <v>Em atraso</v>
      </c>
      <c r="S3411" s="5">
        <f t="shared" si="269"/>
        <v>2</v>
      </c>
    </row>
    <row r="3412" spans="1:19" x14ac:dyDescent="0.25">
      <c r="A3412">
        <v>3411</v>
      </c>
      <c r="B3412" s="1">
        <v>43921</v>
      </c>
      <c r="C3412" s="1">
        <v>43926</v>
      </c>
      <c r="D3412" s="1">
        <v>43930</v>
      </c>
      <c r="E3412" s="1">
        <v>43928</v>
      </c>
      <c r="F3412">
        <v>4</v>
      </c>
      <c r="G3412">
        <v>8</v>
      </c>
      <c r="H3412">
        <v>43</v>
      </c>
      <c r="I3412" s="6">
        <v>0</v>
      </c>
      <c r="J3412">
        <v>2</v>
      </c>
      <c r="K3412" t="str">
        <f>_xlfn.XLOOKUP(fCompras!F3412,dComprador!$A$2:$A$7,dComprador!$B$2:$B$7)</f>
        <v>Lira</v>
      </c>
      <c r="L3412" t="str">
        <f>_xlfn.XLOOKUP(J3412,dFornecedor!$A$2:$A$6,dFornecedor!$B$2:$B$6)</f>
        <v>Minerva</v>
      </c>
      <c r="M3412" t="str">
        <f>_xlfn.XLOOKUP(G3412,dMateriaPrima!$A$2:$A$12,dMateriaPrima!$B$2:$B$12)</f>
        <v>Cimento</v>
      </c>
      <c r="N3412" s="2">
        <f>_xlfn.XLOOKUP(G3412,dMateriaPrima!$A$2:$A$12,dMateriaPrima!$C$2:$C$12)</f>
        <v>23</v>
      </c>
      <c r="O3412" s="3">
        <f t="shared" si="265"/>
        <v>989</v>
      </c>
      <c r="P3412" s="4">
        <f t="shared" si="266"/>
        <v>0</v>
      </c>
      <c r="Q3412" s="3">
        <f t="shared" si="267"/>
        <v>989</v>
      </c>
      <c r="R3412" t="str">
        <f t="shared" si="268"/>
        <v>No prazo</v>
      </c>
      <c r="S3412" s="5">
        <f t="shared" si="269"/>
        <v>0</v>
      </c>
    </row>
    <row r="3413" spans="1:19" x14ac:dyDescent="0.25">
      <c r="A3413">
        <v>3412</v>
      </c>
      <c r="B3413" s="1">
        <v>43921</v>
      </c>
      <c r="C3413" s="1">
        <v>43931</v>
      </c>
      <c r="D3413" s="1">
        <v>43933</v>
      </c>
      <c r="E3413" s="1">
        <v>43933</v>
      </c>
      <c r="F3413">
        <v>4</v>
      </c>
      <c r="G3413">
        <v>8</v>
      </c>
      <c r="H3413">
        <v>299</v>
      </c>
      <c r="I3413" s="6">
        <v>0</v>
      </c>
      <c r="J3413">
        <v>3</v>
      </c>
      <c r="K3413" t="str">
        <f>_xlfn.XLOOKUP(fCompras!F3413,dComprador!$A$2:$A$7,dComprador!$B$2:$B$7)</f>
        <v>Lira</v>
      </c>
      <c r="L3413" t="str">
        <f>_xlfn.XLOOKUP(J3413,dFornecedor!$A$2:$A$6,dFornecedor!$B$2:$B$6)</f>
        <v>StepUp</v>
      </c>
      <c r="M3413" t="str">
        <f>_xlfn.XLOOKUP(G3413,dMateriaPrima!$A$2:$A$12,dMateriaPrima!$B$2:$B$12)</f>
        <v>Cimento</v>
      </c>
      <c r="N3413" s="2">
        <f>_xlfn.XLOOKUP(G3413,dMateriaPrima!$A$2:$A$12,dMateriaPrima!$C$2:$C$12)</f>
        <v>23</v>
      </c>
      <c r="O3413" s="3">
        <f t="shared" si="265"/>
        <v>6877</v>
      </c>
      <c r="P3413" s="4">
        <f t="shared" si="266"/>
        <v>0</v>
      </c>
      <c r="Q3413" s="3">
        <f t="shared" si="267"/>
        <v>6877</v>
      </c>
      <c r="R3413" t="str">
        <f t="shared" si="268"/>
        <v>No prazo</v>
      </c>
      <c r="S3413" s="5">
        <f t="shared" si="269"/>
        <v>0</v>
      </c>
    </row>
    <row r="3414" spans="1:19" x14ac:dyDescent="0.25">
      <c r="A3414">
        <v>3413</v>
      </c>
      <c r="B3414" s="1">
        <v>43921</v>
      </c>
      <c r="C3414" s="1">
        <v>43925</v>
      </c>
      <c r="D3414" s="1">
        <v>43940</v>
      </c>
      <c r="E3414" s="1">
        <v>43939</v>
      </c>
      <c r="F3414">
        <v>1</v>
      </c>
      <c r="G3414">
        <v>10</v>
      </c>
      <c r="H3414">
        <v>272</v>
      </c>
      <c r="I3414" s="6">
        <v>0</v>
      </c>
      <c r="J3414">
        <v>1</v>
      </c>
      <c r="K3414" t="str">
        <f>_xlfn.XLOOKUP(fCompras!F3414,dComprador!$A$2:$A$7,dComprador!$B$2:$B$7)</f>
        <v>Alon</v>
      </c>
      <c r="L3414" t="str">
        <f>_xlfn.XLOOKUP(J3414,dFornecedor!$A$2:$A$6,dFornecedor!$B$2:$B$6)</f>
        <v>NorthShore</v>
      </c>
      <c r="M3414" t="str">
        <f>_xlfn.XLOOKUP(G3414,dMateriaPrima!$A$2:$A$12,dMateriaPrima!$B$2:$B$12)</f>
        <v>Pedra Britada</v>
      </c>
      <c r="N3414" s="2">
        <f>_xlfn.XLOOKUP(G3414,dMateriaPrima!$A$2:$A$12,dMateriaPrima!$C$2:$C$12)</f>
        <v>56</v>
      </c>
      <c r="O3414" s="3">
        <f t="shared" si="265"/>
        <v>15232</v>
      </c>
      <c r="P3414" s="4">
        <f t="shared" si="266"/>
        <v>0</v>
      </c>
      <c r="Q3414" s="3">
        <f t="shared" si="267"/>
        <v>15232</v>
      </c>
      <c r="R3414" t="str">
        <f t="shared" si="268"/>
        <v>No prazo</v>
      </c>
      <c r="S3414" s="5">
        <f t="shared" si="269"/>
        <v>0</v>
      </c>
    </row>
    <row r="3415" spans="1:19" x14ac:dyDescent="0.25">
      <c r="A3415">
        <v>3414</v>
      </c>
      <c r="B3415" s="1">
        <v>43921</v>
      </c>
      <c r="C3415" s="1">
        <v>43930</v>
      </c>
      <c r="D3415" s="1">
        <v>43938</v>
      </c>
      <c r="E3415" s="1">
        <v>43941</v>
      </c>
      <c r="F3415">
        <v>1</v>
      </c>
      <c r="G3415">
        <v>6</v>
      </c>
      <c r="H3415">
        <v>39</v>
      </c>
      <c r="I3415" s="6">
        <v>0</v>
      </c>
      <c r="J3415">
        <v>2</v>
      </c>
      <c r="K3415" t="str">
        <f>_xlfn.XLOOKUP(fCompras!F3415,dComprador!$A$2:$A$7,dComprador!$B$2:$B$7)</f>
        <v>Alon</v>
      </c>
      <c r="L3415" t="str">
        <f>_xlfn.XLOOKUP(J3415,dFornecedor!$A$2:$A$6,dFornecedor!$B$2:$B$6)</f>
        <v>Minerva</v>
      </c>
      <c r="M3415" t="str">
        <f>_xlfn.XLOOKUP(G3415,dMateriaPrima!$A$2:$A$12,dMateriaPrima!$B$2:$B$12)</f>
        <v>Fio Algodão</v>
      </c>
      <c r="N3415" s="2">
        <f>_xlfn.XLOOKUP(G3415,dMateriaPrima!$A$2:$A$12,dMateriaPrima!$C$2:$C$12)</f>
        <v>55.9</v>
      </c>
      <c r="O3415" s="3">
        <f t="shared" si="265"/>
        <v>2180.1</v>
      </c>
      <c r="P3415" s="4">
        <f t="shared" si="266"/>
        <v>0</v>
      </c>
      <c r="Q3415" s="3">
        <f t="shared" si="267"/>
        <v>2180.1</v>
      </c>
      <c r="R3415" t="str">
        <f t="shared" si="268"/>
        <v>Em atraso</v>
      </c>
      <c r="S3415" s="5">
        <f t="shared" si="269"/>
        <v>3</v>
      </c>
    </row>
    <row r="3416" spans="1:19" x14ac:dyDescent="0.25">
      <c r="A3416">
        <v>3415</v>
      </c>
      <c r="B3416" s="1">
        <v>43921</v>
      </c>
      <c r="C3416" s="1">
        <v>43929</v>
      </c>
      <c r="D3416" s="1">
        <v>43937</v>
      </c>
      <c r="E3416" s="1">
        <v>43937</v>
      </c>
      <c r="F3416">
        <v>2</v>
      </c>
      <c r="G3416">
        <v>4</v>
      </c>
      <c r="H3416">
        <v>118</v>
      </c>
      <c r="I3416" s="6">
        <v>0</v>
      </c>
      <c r="J3416">
        <v>3</v>
      </c>
      <c r="K3416" t="str">
        <f>_xlfn.XLOOKUP(fCompras!F3416,dComprador!$A$2:$A$7,dComprador!$B$2:$B$7)</f>
        <v>João</v>
      </c>
      <c r="L3416" t="str">
        <f>_xlfn.XLOOKUP(J3416,dFornecedor!$A$2:$A$6,dFornecedor!$B$2:$B$6)</f>
        <v>StepUp</v>
      </c>
      <c r="M3416" t="str">
        <f>_xlfn.XLOOKUP(G3416,dMateriaPrima!$A$2:$A$12,dMateriaPrima!$B$2:$B$12)</f>
        <v>Madeira</v>
      </c>
      <c r="N3416" s="2">
        <f>_xlfn.XLOOKUP(G3416,dMateriaPrima!$A$2:$A$12,dMateriaPrima!$C$2:$C$12)</f>
        <v>168</v>
      </c>
      <c r="O3416" s="3">
        <f t="shared" si="265"/>
        <v>19824</v>
      </c>
      <c r="P3416" s="4">
        <f t="shared" si="266"/>
        <v>0</v>
      </c>
      <c r="Q3416" s="3">
        <f t="shared" si="267"/>
        <v>19824</v>
      </c>
      <c r="R3416" t="str">
        <f t="shared" si="268"/>
        <v>No prazo</v>
      </c>
      <c r="S3416" s="5">
        <f t="shared" si="269"/>
        <v>0</v>
      </c>
    </row>
    <row r="3417" spans="1:19" x14ac:dyDescent="0.25">
      <c r="A3417">
        <v>3416</v>
      </c>
      <c r="B3417" s="1">
        <v>43922</v>
      </c>
      <c r="C3417" s="1">
        <v>43923</v>
      </c>
      <c r="D3417" s="1">
        <v>43930</v>
      </c>
      <c r="E3417" s="1">
        <v>43929</v>
      </c>
      <c r="F3417">
        <v>4</v>
      </c>
      <c r="G3417">
        <v>4</v>
      </c>
      <c r="H3417">
        <v>168</v>
      </c>
      <c r="I3417" s="6">
        <v>0</v>
      </c>
      <c r="J3417">
        <v>3</v>
      </c>
      <c r="K3417" t="str">
        <f>_xlfn.XLOOKUP(fCompras!F3417,dComprador!$A$2:$A$7,dComprador!$B$2:$B$7)</f>
        <v>Lira</v>
      </c>
      <c r="L3417" t="str">
        <f>_xlfn.XLOOKUP(J3417,dFornecedor!$A$2:$A$6,dFornecedor!$B$2:$B$6)</f>
        <v>StepUp</v>
      </c>
      <c r="M3417" t="str">
        <f>_xlfn.XLOOKUP(G3417,dMateriaPrima!$A$2:$A$12,dMateriaPrima!$B$2:$B$12)</f>
        <v>Madeira</v>
      </c>
      <c r="N3417" s="2">
        <f>_xlfn.XLOOKUP(G3417,dMateriaPrima!$A$2:$A$12,dMateriaPrima!$C$2:$C$12)</f>
        <v>168</v>
      </c>
      <c r="O3417" s="3">
        <f t="shared" si="265"/>
        <v>28224</v>
      </c>
      <c r="P3417" s="4">
        <f t="shared" si="266"/>
        <v>0</v>
      </c>
      <c r="Q3417" s="3">
        <f t="shared" si="267"/>
        <v>28224</v>
      </c>
      <c r="R3417" t="str">
        <f t="shared" si="268"/>
        <v>No prazo</v>
      </c>
      <c r="S3417" s="5">
        <f t="shared" si="269"/>
        <v>0</v>
      </c>
    </row>
    <row r="3418" spans="1:19" x14ac:dyDescent="0.25">
      <c r="A3418">
        <v>3417</v>
      </c>
      <c r="B3418" s="1">
        <v>43922</v>
      </c>
      <c r="C3418" s="1">
        <v>43922</v>
      </c>
      <c r="D3418" s="1">
        <v>43943</v>
      </c>
      <c r="E3418" s="1">
        <v>43944</v>
      </c>
      <c r="F3418">
        <v>1</v>
      </c>
      <c r="G3418">
        <v>9</v>
      </c>
      <c r="H3418">
        <v>318</v>
      </c>
      <c r="I3418" s="6">
        <v>0</v>
      </c>
      <c r="J3418">
        <v>2</v>
      </c>
      <c r="K3418" t="str">
        <f>_xlfn.XLOOKUP(fCompras!F3418,dComprador!$A$2:$A$7,dComprador!$B$2:$B$7)</f>
        <v>Alon</v>
      </c>
      <c r="L3418" t="str">
        <f>_xlfn.XLOOKUP(J3418,dFornecedor!$A$2:$A$6,dFornecedor!$B$2:$B$6)</f>
        <v>Minerva</v>
      </c>
      <c r="M3418" t="str">
        <f>_xlfn.XLOOKUP(G3418,dMateriaPrima!$A$2:$A$12,dMateriaPrima!$B$2:$B$12)</f>
        <v>Couro</v>
      </c>
      <c r="N3418" s="2">
        <f>_xlfn.XLOOKUP(G3418,dMateriaPrima!$A$2:$A$12,dMateriaPrima!$C$2:$C$12)</f>
        <v>4.4000000000000004</v>
      </c>
      <c r="O3418" s="3">
        <f t="shared" si="265"/>
        <v>1399.2</v>
      </c>
      <c r="P3418" s="4">
        <f t="shared" si="266"/>
        <v>0</v>
      </c>
      <c r="Q3418" s="3">
        <f t="shared" si="267"/>
        <v>1399.2</v>
      </c>
      <c r="R3418" t="str">
        <f t="shared" si="268"/>
        <v>Em atraso</v>
      </c>
      <c r="S3418" s="5">
        <f t="shared" si="269"/>
        <v>1</v>
      </c>
    </row>
    <row r="3419" spans="1:19" x14ac:dyDescent="0.25">
      <c r="A3419">
        <v>3418</v>
      </c>
      <c r="B3419" s="1">
        <v>43922</v>
      </c>
      <c r="C3419" s="1">
        <v>43928</v>
      </c>
      <c r="D3419" s="1">
        <v>43938</v>
      </c>
      <c r="E3419" s="1">
        <v>43938</v>
      </c>
      <c r="F3419">
        <v>1</v>
      </c>
      <c r="G3419">
        <v>7</v>
      </c>
      <c r="H3419">
        <v>523</v>
      </c>
      <c r="I3419" s="6">
        <v>0</v>
      </c>
      <c r="J3419">
        <v>2</v>
      </c>
      <c r="K3419" t="str">
        <f>_xlfn.XLOOKUP(fCompras!F3419,dComprador!$A$2:$A$7,dComprador!$B$2:$B$7)</f>
        <v>Alon</v>
      </c>
      <c r="L3419" t="str">
        <f>_xlfn.XLOOKUP(J3419,dFornecedor!$A$2:$A$6,dFornecedor!$B$2:$B$6)</f>
        <v>Minerva</v>
      </c>
      <c r="M3419" t="str">
        <f>_xlfn.XLOOKUP(G3419,dMateriaPrima!$A$2:$A$12,dMateriaPrima!$B$2:$B$12)</f>
        <v>Poliéster</v>
      </c>
      <c r="N3419" s="2">
        <f>_xlfn.XLOOKUP(G3419,dMateriaPrima!$A$2:$A$12,dMateriaPrima!$C$2:$C$12)</f>
        <v>8</v>
      </c>
      <c r="O3419" s="3">
        <f t="shared" si="265"/>
        <v>4184</v>
      </c>
      <c r="P3419" s="4">
        <f t="shared" si="266"/>
        <v>0</v>
      </c>
      <c r="Q3419" s="3">
        <f t="shared" si="267"/>
        <v>4184</v>
      </c>
      <c r="R3419" t="str">
        <f t="shared" si="268"/>
        <v>No prazo</v>
      </c>
      <c r="S3419" s="5">
        <f t="shared" si="269"/>
        <v>0</v>
      </c>
    </row>
    <row r="3420" spans="1:19" x14ac:dyDescent="0.25">
      <c r="A3420">
        <v>3419</v>
      </c>
      <c r="B3420" s="1">
        <v>43922</v>
      </c>
      <c r="C3420" s="1">
        <v>43923</v>
      </c>
      <c r="D3420" s="1">
        <v>43936</v>
      </c>
      <c r="E3420" s="1">
        <v>43937</v>
      </c>
      <c r="F3420">
        <v>2</v>
      </c>
      <c r="G3420">
        <v>9</v>
      </c>
      <c r="H3420">
        <v>415</v>
      </c>
      <c r="I3420" s="6">
        <v>0</v>
      </c>
      <c r="J3420">
        <v>3</v>
      </c>
      <c r="K3420" t="str">
        <f>_xlfn.XLOOKUP(fCompras!F3420,dComprador!$A$2:$A$7,dComprador!$B$2:$B$7)</f>
        <v>João</v>
      </c>
      <c r="L3420" t="str">
        <f>_xlfn.XLOOKUP(J3420,dFornecedor!$A$2:$A$6,dFornecedor!$B$2:$B$6)</f>
        <v>StepUp</v>
      </c>
      <c r="M3420" t="str">
        <f>_xlfn.XLOOKUP(G3420,dMateriaPrima!$A$2:$A$12,dMateriaPrima!$B$2:$B$12)</f>
        <v>Couro</v>
      </c>
      <c r="N3420" s="2">
        <f>_xlfn.XLOOKUP(G3420,dMateriaPrima!$A$2:$A$12,dMateriaPrima!$C$2:$C$12)</f>
        <v>4.4000000000000004</v>
      </c>
      <c r="O3420" s="3">
        <f t="shared" si="265"/>
        <v>1826.0000000000002</v>
      </c>
      <c r="P3420" s="4">
        <f t="shared" si="266"/>
        <v>0</v>
      </c>
      <c r="Q3420" s="3">
        <f t="shared" si="267"/>
        <v>1826.0000000000002</v>
      </c>
      <c r="R3420" t="str">
        <f t="shared" si="268"/>
        <v>Em atraso</v>
      </c>
      <c r="S3420" s="5">
        <f t="shared" si="269"/>
        <v>1</v>
      </c>
    </row>
    <row r="3421" spans="1:19" x14ac:dyDescent="0.25">
      <c r="A3421">
        <v>3420</v>
      </c>
      <c r="B3421" s="1">
        <v>43922</v>
      </c>
      <c r="C3421" s="1">
        <v>43925</v>
      </c>
      <c r="D3421" s="1">
        <v>43937</v>
      </c>
      <c r="E3421" s="1">
        <v>43939</v>
      </c>
      <c r="F3421">
        <v>2</v>
      </c>
      <c r="G3421">
        <v>7</v>
      </c>
      <c r="H3421">
        <v>400</v>
      </c>
      <c r="I3421" s="6">
        <v>0</v>
      </c>
      <c r="J3421">
        <v>1</v>
      </c>
      <c r="K3421" t="str">
        <f>_xlfn.XLOOKUP(fCompras!F3421,dComprador!$A$2:$A$7,dComprador!$B$2:$B$7)</f>
        <v>João</v>
      </c>
      <c r="L3421" t="str">
        <f>_xlfn.XLOOKUP(J3421,dFornecedor!$A$2:$A$6,dFornecedor!$B$2:$B$6)</f>
        <v>NorthShore</v>
      </c>
      <c r="M3421" t="str">
        <f>_xlfn.XLOOKUP(G3421,dMateriaPrima!$A$2:$A$12,dMateriaPrima!$B$2:$B$12)</f>
        <v>Poliéster</v>
      </c>
      <c r="N3421" s="2">
        <f>_xlfn.XLOOKUP(G3421,dMateriaPrima!$A$2:$A$12,dMateriaPrima!$C$2:$C$12)</f>
        <v>8</v>
      </c>
      <c r="O3421" s="3">
        <f t="shared" si="265"/>
        <v>3200</v>
      </c>
      <c r="P3421" s="4">
        <f t="shared" si="266"/>
        <v>0</v>
      </c>
      <c r="Q3421" s="3">
        <f t="shared" si="267"/>
        <v>3200</v>
      </c>
      <c r="R3421" t="str">
        <f t="shared" si="268"/>
        <v>Em atraso</v>
      </c>
      <c r="S3421" s="5">
        <f t="shared" si="269"/>
        <v>2</v>
      </c>
    </row>
    <row r="3422" spans="1:19" x14ac:dyDescent="0.25">
      <c r="A3422">
        <v>3421</v>
      </c>
      <c r="B3422" s="1">
        <v>43922</v>
      </c>
      <c r="C3422" s="1">
        <v>43930</v>
      </c>
      <c r="D3422" s="1">
        <v>43938</v>
      </c>
      <c r="E3422" s="1">
        <v>43938</v>
      </c>
      <c r="F3422">
        <v>2</v>
      </c>
      <c r="G3422">
        <v>1</v>
      </c>
      <c r="H3422">
        <v>368</v>
      </c>
      <c r="I3422" s="6">
        <v>0</v>
      </c>
      <c r="J3422">
        <v>2</v>
      </c>
      <c r="K3422" t="str">
        <f>_xlfn.XLOOKUP(fCompras!F3422,dComprador!$A$2:$A$7,dComprador!$B$2:$B$7)</f>
        <v>João</v>
      </c>
      <c r="L3422" t="str">
        <f>_xlfn.XLOOKUP(J3422,dFornecedor!$A$2:$A$6,dFornecedor!$B$2:$B$6)</f>
        <v>Minerva</v>
      </c>
      <c r="M3422" t="str">
        <f>_xlfn.XLOOKUP(G3422,dMateriaPrima!$A$2:$A$12,dMateriaPrima!$B$2:$B$12)</f>
        <v>Tecido</v>
      </c>
      <c r="N3422" s="2">
        <f>_xlfn.XLOOKUP(G3422,dMateriaPrima!$A$2:$A$12,dMateriaPrima!$C$2:$C$12)</f>
        <v>18</v>
      </c>
      <c r="O3422" s="3">
        <f t="shared" si="265"/>
        <v>6624</v>
      </c>
      <c r="P3422" s="4">
        <f t="shared" si="266"/>
        <v>0</v>
      </c>
      <c r="Q3422" s="3">
        <f t="shared" si="267"/>
        <v>6624</v>
      </c>
      <c r="R3422" t="str">
        <f t="shared" si="268"/>
        <v>No prazo</v>
      </c>
      <c r="S3422" s="5">
        <f t="shared" si="269"/>
        <v>0</v>
      </c>
    </row>
    <row r="3423" spans="1:19" x14ac:dyDescent="0.25">
      <c r="A3423">
        <v>3422</v>
      </c>
      <c r="B3423" s="1">
        <v>43922</v>
      </c>
      <c r="C3423" s="1">
        <v>43926</v>
      </c>
      <c r="D3423" s="1">
        <v>43955</v>
      </c>
      <c r="E3423" s="1">
        <v>43955</v>
      </c>
      <c r="F3423">
        <v>1</v>
      </c>
      <c r="G3423">
        <v>1</v>
      </c>
      <c r="H3423">
        <v>319</v>
      </c>
      <c r="I3423" s="6">
        <v>0</v>
      </c>
      <c r="J3423">
        <v>4</v>
      </c>
      <c r="K3423" t="str">
        <f>_xlfn.XLOOKUP(fCompras!F3423,dComprador!$A$2:$A$7,dComprador!$B$2:$B$7)</f>
        <v>Alon</v>
      </c>
      <c r="L3423" t="str">
        <f>_xlfn.XLOOKUP(J3423,dFornecedor!$A$2:$A$6,dFornecedor!$B$2:$B$6)</f>
        <v>AlphaOmega</v>
      </c>
      <c r="M3423" t="str">
        <f>_xlfn.XLOOKUP(G3423,dMateriaPrima!$A$2:$A$12,dMateriaPrima!$B$2:$B$12)</f>
        <v>Tecido</v>
      </c>
      <c r="N3423" s="2">
        <f>_xlfn.XLOOKUP(G3423,dMateriaPrima!$A$2:$A$12,dMateriaPrima!$C$2:$C$12)</f>
        <v>18</v>
      </c>
      <c r="O3423" s="3">
        <f t="shared" si="265"/>
        <v>5742</v>
      </c>
      <c r="P3423" s="4">
        <f t="shared" si="266"/>
        <v>0</v>
      </c>
      <c r="Q3423" s="3">
        <f t="shared" si="267"/>
        <v>5742</v>
      </c>
      <c r="R3423" t="str">
        <f t="shared" si="268"/>
        <v>No prazo</v>
      </c>
      <c r="S3423" s="5">
        <f t="shared" si="269"/>
        <v>0</v>
      </c>
    </row>
    <row r="3424" spans="1:19" x14ac:dyDescent="0.25">
      <c r="A3424">
        <v>3423</v>
      </c>
      <c r="B3424" s="1">
        <v>43922</v>
      </c>
      <c r="C3424" s="1">
        <v>43931</v>
      </c>
      <c r="D3424" s="1">
        <v>43947</v>
      </c>
      <c r="E3424" s="1">
        <v>43949</v>
      </c>
      <c r="F3424">
        <v>1</v>
      </c>
      <c r="G3424">
        <v>9</v>
      </c>
      <c r="H3424">
        <v>195</v>
      </c>
      <c r="I3424" s="6">
        <v>0</v>
      </c>
      <c r="J3424">
        <v>3</v>
      </c>
      <c r="K3424" t="str">
        <f>_xlfn.XLOOKUP(fCompras!F3424,dComprador!$A$2:$A$7,dComprador!$B$2:$B$7)</f>
        <v>Alon</v>
      </c>
      <c r="L3424" t="str">
        <f>_xlfn.XLOOKUP(J3424,dFornecedor!$A$2:$A$6,dFornecedor!$B$2:$B$6)</f>
        <v>StepUp</v>
      </c>
      <c r="M3424" t="str">
        <f>_xlfn.XLOOKUP(G3424,dMateriaPrima!$A$2:$A$12,dMateriaPrima!$B$2:$B$12)</f>
        <v>Couro</v>
      </c>
      <c r="N3424" s="2">
        <f>_xlfn.XLOOKUP(G3424,dMateriaPrima!$A$2:$A$12,dMateriaPrima!$C$2:$C$12)</f>
        <v>4.4000000000000004</v>
      </c>
      <c r="O3424" s="3">
        <f t="shared" si="265"/>
        <v>858.00000000000011</v>
      </c>
      <c r="P3424" s="4">
        <f t="shared" si="266"/>
        <v>0</v>
      </c>
      <c r="Q3424" s="3">
        <f t="shared" si="267"/>
        <v>858.00000000000011</v>
      </c>
      <c r="R3424" t="str">
        <f t="shared" si="268"/>
        <v>Em atraso</v>
      </c>
      <c r="S3424" s="5">
        <f t="shared" si="269"/>
        <v>2</v>
      </c>
    </row>
    <row r="3425" spans="1:19" x14ac:dyDescent="0.25">
      <c r="A3425">
        <v>3424</v>
      </c>
      <c r="B3425" s="1">
        <v>43923</v>
      </c>
      <c r="C3425" s="1">
        <v>43925</v>
      </c>
      <c r="D3425" s="1">
        <v>43930</v>
      </c>
      <c r="E3425" s="1">
        <v>43935</v>
      </c>
      <c r="F3425">
        <v>4</v>
      </c>
      <c r="G3425">
        <v>9</v>
      </c>
      <c r="H3425">
        <v>460</v>
      </c>
      <c r="I3425" s="6">
        <v>0</v>
      </c>
      <c r="J3425">
        <v>1</v>
      </c>
      <c r="K3425" t="str">
        <f>_xlfn.XLOOKUP(fCompras!F3425,dComprador!$A$2:$A$7,dComprador!$B$2:$B$7)</f>
        <v>Lira</v>
      </c>
      <c r="L3425" t="str">
        <f>_xlfn.XLOOKUP(J3425,dFornecedor!$A$2:$A$6,dFornecedor!$B$2:$B$6)</f>
        <v>NorthShore</v>
      </c>
      <c r="M3425" t="str">
        <f>_xlfn.XLOOKUP(G3425,dMateriaPrima!$A$2:$A$12,dMateriaPrima!$B$2:$B$12)</f>
        <v>Couro</v>
      </c>
      <c r="N3425" s="2">
        <f>_xlfn.XLOOKUP(G3425,dMateriaPrima!$A$2:$A$12,dMateriaPrima!$C$2:$C$12)</f>
        <v>4.4000000000000004</v>
      </c>
      <c r="O3425" s="3">
        <f t="shared" si="265"/>
        <v>2024.0000000000002</v>
      </c>
      <c r="P3425" s="4">
        <f t="shared" si="266"/>
        <v>0</v>
      </c>
      <c r="Q3425" s="3">
        <f t="shared" si="267"/>
        <v>2024.0000000000002</v>
      </c>
      <c r="R3425" t="str">
        <f t="shared" si="268"/>
        <v>Em atraso</v>
      </c>
      <c r="S3425" s="5">
        <f t="shared" si="269"/>
        <v>5</v>
      </c>
    </row>
    <row r="3426" spans="1:19" x14ac:dyDescent="0.25">
      <c r="A3426">
        <v>3425</v>
      </c>
      <c r="B3426" s="1">
        <v>43923</v>
      </c>
      <c r="C3426" s="1">
        <v>43932</v>
      </c>
      <c r="D3426" s="1">
        <v>43935</v>
      </c>
      <c r="E3426" s="1">
        <v>43933</v>
      </c>
      <c r="F3426">
        <v>4</v>
      </c>
      <c r="G3426">
        <v>5</v>
      </c>
      <c r="H3426">
        <v>515</v>
      </c>
      <c r="I3426" s="6">
        <v>0</v>
      </c>
      <c r="J3426">
        <v>3</v>
      </c>
      <c r="K3426" t="str">
        <f>_xlfn.XLOOKUP(fCompras!F3426,dComprador!$A$2:$A$7,dComprador!$B$2:$B$7)</f>
        <v>Lira</v>
      </c>
      <c r="L3426" t="str">
        <f>_xlfn.XLOOKUP(J3426,dFornecedor!$A$2:$A$6,dFornecedor!$B$2:$B$6)</f>
        <v>StepUp</v>
      </c>
      <c r="M3426" t="str">
        <f>_xlfn.XLOOKUP(G3426,dMateriaPrima!$A$2:$A$12,dMateriaPrima!$B$2:$B$12)</f>
        <v>Areia</v>
      </c>
      <c r="N3426" s="2">
        <f>_xlfn.XLOOKUP(G3426,dMateriaPrima!$A$2:$A$12,dMateriaPrima!$C$2:$C$12)</f>
        <v>3.59</v>
      </c>
      <c r="O3426" s="3">
        <f t="shared" si="265"/>
        <v>1848.85</v>
      </c>
      <c r="P3426" s="4">
        <f t="shared" si="266"/>
        <v>0</v>
      </c>
      <c r="Q3426" s="3">
        <f t="shared" si="267"/>
        <v>1848.85</v>
      </c>
      <c r="R3426" t="str">
        <f t="shared" si="268"/>
        <v>No prazo</v>
      </c>
      <c r="S3426" s="5">
        <f t="shared" si="269"/>
        <v>0</v>
      </c>
    </row>
    <row r="3427" spans="1:19" x14ac:dyDescent="0.25">
      <c r="A3427">
        <v>3426</v>
      </c>
      <c r="B3427" s="1">
        <v>43923</v>
      </c>
      <c r="C3427" s="1">
        <v>43923</v>
      </c>
      <c r="D3427" s="1">
        <v>43930</v>
      </c>
      <c r="E3427" s="1">
        <v>43932</v>
      </c>
      <c r="F3427">
        <v>4</v>
      </c>
      <c r="G3427">
        <v>8</v>
      </c>
      <c r="H3427">
        <v>184</v>
      </c>
      <c r="I3427" s="6">
        <v>0</v>
      </c>
      <c r="J3427">
        <v>2</v>
      </c>
      <c r="K3427" t="str">
        <f>_xlfn.XLOOKUP(fCompras!F3427,dComprador!$A$2:$A$7,dComprador!$B$2:$B$7)</f>
        <v>Lira</v>
      </c>
      <c r="L3427" t="str">
        <f>_xlfn.XLOOKUP(J3427,dFornecedor!$A$2:$A$6,dFornecedor!$B$2:$B$6)</f>
        <v>Minerva</v>
      </c>
      <c r="M3427" t="str">
        <f>_xlfn.XLOOKUP(G3427,dMateriaPrima!$A$2:$A$12,dMateriaPrima!$B$2:$B$12)</f>
        <v>Cimento</v>
      </c>
      <c r="N3427" s="2">
        <f>_xlfn.XLOOKUP(G3427,dMateriaPrima!$A$2:$A$12,dMateriaPrima!$C$2:$C$12)</f>
        <v>23</v>
      </c>
      <c r="O3427" s="3">
        <f t="shared" si="265"/>
        <v>4232</v>
      </c>
      <c r="P3427" s="4">
        <f t="shared" si="266"/>
        <v>0</v>
      </c>
      <c r="Q3427" s="3">
        <f t="shared" si="267"/>
        <v>4232</v>
      </c>
      <c r="R3427" t="str">
        <f t="shared" si="268"/>
        <v>Em atraso</v>
      </c>
      <c r="S3427" s="5">
        <f t="shared" si="269"/>
        <v>2</v>
      </c>
    </row>
    <row r="3428" spans="1:19" x14ac:dyDescent="0.25">
      <c r="A3428">
        <v>3427</v>
      </c>
      <c r="B3428" s="1">
        <v>43923</v>
      </c>
      <c r="C3428" s="1">
        <v>43931</v>
      </c>
      <c r="D3428" s="1">
        <v>43953</v>
      </c>
      <c r="E3428" s="1">
        <v>43956</v>
      </c>
      <c r="F3428">
        <v>1</v>
      </c>
      <c r="G3428">
        <v>4</v>
      </c>
      <c r="H3428">
        <v>40</v>
      </c>
      <c r="I3428" s="6">
        <v>0</v>
      </c>
      <c r="J3428">
        <v>2</v>
      </c>
      <c r="K3428" t="str">
        <f>_xlfn.XLOOKUP(fCompras!F3428,dComprador!$A$2:$A$7,dComprador!$B$2:$B$7)</f>
        <v>Alon</v>
      </c>
      <c r="L3428" t="str">
        <f>_xlfn.XLOOKUP(J3428,dFornecedor!$A$2:$A$6,dFornecedor!$B$2:$B$6)</f>
        <v>Minerva</v>
      </c>
      <c r="M3428" t="str">
        <f>_xlfn.XLOOKUP(G3428,dMateriaPrima!$A$2:$A$12,dMateriaPrima!$B$2:$B$12)</f>
        <v>Madeira</v>
      </c>
      <c r="N3428" s="2">
        <f>_xlfn.XLOOKUP(G3428,dMateriaPrima!$A$2:$A$12,dMateriaPrima!$C$2:$C$12)</f>
        <v>168</v>
      </c>
      <c r="O3428" s="3">
        <f t="shared" si="265"/>
        <v>6720</v>
      </c>
      <c r="P3428" s="4">
        <f t="shared" si="266"/>
        <v>0</v>
      </c>
      <c r="Q3428" s="3">
        <f t="shared" si="267"/>
        <v>6720</v>
      </c>
      <c r="R3428" t="str">
        <f t="shared" si="268"/>
        <v>Em atraso</v>
      </c>
      <c r="S3428" s="5">
        <f t="shared" si="269"/>
        <v>3</v>
      </c>
    </row>
    <row r="3429" spans="1:19" x14ac:dyDescent="0.25">
      <c r="A3429">
        <v>3428</v>
      </c>
      <c r="B3429" s="1">
        <v>43923</v>
      </c>
      <c r="C3429" s="1">
        <v>43931</v>
      </c>
      <c r="D3429" s="1">
        <v>43944</v>
      </c>
      <c r="E3429" s="1">
        <v>43946</v>
      </c>
      <c r="F3429">
        <v>1</v>
      </c>
      <c r="G3429">
        <v>7</v>
      </c>
      <c r="H3429">
        <v>140</v>
      </c>
      <c r="I3429" s="6">
        <v>0</v>
      </c>
      <c r="J3429">
        <v>2</v>
      </c>
      <c r="K3429" t="str">
        <f>_xlfn.XLOOKUP(fCompras!F3429,dComprador!$A$2:$A$7,dComprador!$B$2:$B$7)</f>
        <v>Alon</v>
      </c>
      <c r="L3429" t="str">
        <f>_xlfn.XLOOKUP(J3429,dFornecedor!$A$2:$A$6,dFornecedor!$B$2:$B$6)</f>
        <v>Minerva</v>
      </c>
      <c r="M3429" t="str">
        <f>_xlfn.XLOOKUP(G3429,dMateriaPrima!$A$2:$A$12,dMateriaPrima!$B$2:$B$12)</f>
        <v>Poliéster</v>
      </c>
      <c r="N3429" s="2">
        <f>_xlfn.XLOOKUP(G3429,dMateriaPrima!$A$2:$A$12,dMateriaPrima!$C$2:$C$12)</f>
        <v>8</v>
      </c>
      <c r="O3429" s="3">
        <f t="shared" si="265"/>
        <v>1120</v>
      </c>
      <c r="P3429" s="4">
        <f t="shared" si="266"/>
        <v>0</v>
      </c>
      <c r="Q3429" s="3">
        <f t="shared" si="267"/>
        <v>1120</v>
      </c>
      <c r="R3429" t="str">
        <f t="shared" si="268"/>
        <v>Em atraso</v>
      </c>
      <c r="S3429" s="5">
        <f t="shared" si="269"/>
        <v>2</v>
      </c>
    </row>
    <row r="3430" spans="1:19" x14ac:dyDescent="0.25">
      <c r="A3430">
        <v>3429</v>
      </c>
      <c r="B3430" s="1">
        <v>43923</v>
      </c>
      <c r="C3430" s="1">
        <v>43923</v>
      </c>
      <c r="D3430" s="1">
        <v>43937</v>
      </c>
      <c r="E3430" s="1">
        <v>43937</v>
      </c>
      <c r="F3430">
        <v>1</v>
      </c>
      <c r="G3430">
        <v>5</v>
      </c>
      <c r="H3430">
        <v>119</v>
      </c>
      <c r="I3430" s="6">
        <v>0</v>
      </c>
      <c r="J3430">
        <v>2</v>
      </c>
      <c r="K3430" t="str">
        <f>_xlfn.XLOOKUP(fCompras!F3430,dComprador!$A$2:$A$7,dComprador!$B$2:$B$7)</f>
        <v>Alon</v>
      </c>
      <c r="L3430" t="str">
        <f>_xlfn.XLOOKUP(J3430,dFornecedor!$A$2:$A$6,dFornecedor!$B$2:$B$6)</f>
        <v>Minerva</v>
      </c>
      <c r="M3430" t="str">
        <f>_xlfn.XLOOKUP(G3430,dMateriaPrima!$A$2:$A$12,dMateriaPrima!$B$2:$B$12)</f>
        <v>Areia</v>
      </c>
      <c r="N3430" s="2">
        <f>_xlfn.XLOOKUP(G3430,dMateriaPrima!$A$2:$A$12,dMateriaPrima!$C$2:$C$12)</f>
        <v>3.59</v>
      </c>
      <c r="O3430" s="3">
        <f t="shared" si="265"/>
        <v>427.21</v>
      </c>
      <c r="P3430" s="4">
        <f t="shared" si="266"/>
        <v>0</v>
      </c>
      <c r="Q3430" s="3">
        <f t="shared" si="267"/>
        <v>427.21</v>
      </c>
      <c r="R3430" t="str">
        <f t="shared" si="268"/>
        <v>No prazo</v>
      </c>
      <c r="S3430" s="5">
        <f t="shared" si="269"/>
        <v>0</v>
      </c>
    </row>
    <row r="3431" spans="1:19" x14ac:dyDescent="0.25">
      <c r="A3431">
        <v>3430</v>
      </c>
      <c r="B3431" s="1">
        <v>43923</v>
      </c>
      <c r="C3431" s="1">
        <v>43931</v>
      </c>
      <c r="D3431" s="1">
        <v>43952</v>
      </c>
      <c r="E3431" s="1">
        <v>43955</v>
      </c>
      <c r="F3431">
        <v>1</v>
      </c>
      <c r="G3431">
        <v>3</v>
      </c>
      <c r="H3431">
        <v>332</v>
      </c>
      <c r="I3431" s="6">
        <v>0</v>
      </c>
      <c r="J3431">
        <v>2</v>
      </c>
      <c r="K3431" t="str">
        <f>_xlfn.XLOOKUP(fCompras!F3431,dComprador!$A$2:$A$7,dComprador!$B$2:$B$7)</f>
        <v>Alon</v>
      </c>
      <c r="L3431" t="str">
        <f>_xlfn.XLOOKUP(J3431,dFornecedor!$A$2:$A$6,dFornecedor!$B$2:$B$6)</f>
        <v>Minerva</v>
      </c>
      <c r="M3431" t="str">
        <f>_xlfn.XLOOKUP(G3431,dMateriaPrima!$A$2:$A$12,dMateriaPrima!$B$2:$B$12)</f>
        <v>Barra Metal</v>
      </c>
      <c r="N3431" s="2">
        <f>_xlfn.XLOOKUP(G3431,dMateriaPrima!$A$2:$A$12,dMateriaPrima!$C$2:$C$12)</f>
        <v>565</v>
      </c>
      <c r="O3431" s="3">
        <f t="shared" si="265"/>
        <v>187580</v>
      </c>
      <c r="P3431" s="4">
        <f t="shared" si="266"/>
        <v>0</v>
      </c>
      <c r="Q3431" s="3">
        <f t="shared" si="267"/>
        <v>187580</v>
      </c>
      <c r="R3431" t="str">
        <f t="shared" si="268"/>
        <v>Em atraso</v>
      </c>
      <c r="S3431" s="5">
        <f t="shared" si="269"/>
        <v>3</v>
      </c>
    </row>
    <row r="3432" spans="1:19" x14ac:dyDescent="0.25">
      <c r="A3432">
        <v>3431</v>
      </c>
      <c r="B3432" s="1">
        <v>43923</v>
      </c>
      <c r="C3432" s="1">
        <v>43930</v>
      </c>
      <c r="D3432" s="1">
        <v>43953</v>
      </c>
      <c r="E3432" s="1">
        <v>43955</v>
      </c>
      <c r="F3432">
        <v>1</v>
      </c>
      <c r="G3432">
        <v>7</v>
      </c>
      <c r="H3432">
        <v>20</v>
      </c>
      <c r="I3432" s="6">
        <v>0</v>
      </c>
      <c r="J3432">
        <v>3</v>
      </c>
      <c r="K3432" t="str">
        <f>_xlfn.XLOOKUP(fCompras!F3432,dComprador!$A$2:$A$7,dComprador!$B$2:$B$7)</f>
        <v>Alon</v>
      </c>
      <c r="L3432" t="str">
        <f>_xlfn.XLOOKUP(J3432,dFornecedor!$A$2:$A$6,dFornecedor!$B$2:$B$6)</f>
        <v>StepUp</v>
      </c>
      <c r="M3432" t="str">
        <f>_xlfn.XLOOKUP(G3432,dMateriaPrima!$A$2:$A$12,dMateriaPrima!$B$2:$B$12)</f>
        <v>Poliéster</v>
      </c>
      <c r="N3432" s="2">
        <f>_xlfn.XLOOKUP(G3432,dMateriaPrima!$A$2:$A$12,dMateriaPrima!$C$2:$C$12)</f>
        <v>8</v>
      </c>
      <c r="O3432" s="3">
        <f t="shared" si="265"/>
        <v>160</v>
      </c>
      <c r="P3432" s="4">
        <f t="shared" si="266"/>
        <v>0</v>
      </c>
      <c r="Q3432" s="3">
        <f t="shared" si="267"/>
        <v>160</v>
      </c>
      <c r="R3432" t="str">
        <f t="shared" si="268"/>
        <v>Em atraso</v>
      </c>
      <c r="S3432" s="5">
        <f t="shared" si="269"/>
        <v>2</v>
      </c>
    </row>
    <row r="3433" spans="1:19" x14ac:dyDescent="0.25">
      <c r="A3433">
        <v>3432</v>
      </c>
      <c r="B3433" s="1">
        <v>43923</v>
      </c>
      <c r="C3433" s="1">
        <v>43932</v>
      </c>
      <c r="D3433" s="1">
        <v>43940</v>
      </c>
      <c r="E3433" s="1">
        <v>43941</v>
      </c>
      <c r="F3433">
        <v>1</v>
      </c>
      <c r="G3433">
        <v>1</v>
      </c>
      <c r="H3433">
        <v>163</v>
      </c>
      <c r="I3433" s="6">
        <v>0</v>
      </c>
      <c r="J3433">
        <v>2</v>
      </c>
      <c r="K3433" t="str">
        <f>_xlfn.XLOOKUP(fCompras!F3433,dComprador!$A$2:$A$7,dComprador!$B$2:$B$7)</f>
        <v>Alon</v>
      </c>
      <c r="L3433" t="str">
        <f>_xlfn.XLOOKUP(J3433,dFornecedor!$A$2:$A$6,dFornecedor!$B$2:$B$6)</f>
        <v>Minerva</v>
      </c>
      <c r="M3433" t="str">
        <f>_xlfn.XLOOKUP(G3433,dMateriaPrima!$A$2:$A$12,dMateriaPrima!$B$2:$B$12)</f>
        <v>Tecido</v>
      </c>
      <c r="N3433" s="2">
        <f>_xlfn.XLOOKUP(G3433,dMateriaPrima!$A$2:$A$12,dMateriaPrima!$C$2:$C$12)</f>
        <v>18</v>
      </c>
      <c r="O3433" s="3">
        <f t="shared" si="265"/>
        <v>2934</v>
      </c>
      <c r="P3433" s="4">
        <f t="shared" si="266"/>
        <v>0</v>
      </c>
      <c r="Q3433" s="3">
        <f t="shared" si="267"/>
        <v>2934</v>
      </c>
      <c r="R3433" t="str">
        <f t="shared" si="268"/>
        <v>Em atraso</v>
      </c>
      <c r="S3433" s="5">
        <f t="shared" si="269"/>
        <v>1</v>
      </c>
    </row>
    <row r="3434" spans="1:19" x14ac:dyDescent="0.25">
      <c r="A3434">
        <v>3433</v>
      </c>
      <c r="B3434" s="1">
        <v>43923</v>
      </c>
      <c r="C3434" s="1">
        <v>43924</v>
      </c>
      <c r="D3434" s="1">
        <v>43946</v>
      </c>
      <c r="E3434" s="1">
        <v>43948</v>
      </c>
      <c r="F3434">
        <v>1</v>
      </c>
      <c r="G3434">
        <v>5</v>
      </c>
      <c r="H3434">
        <v>243</v>
      </c>
      <c r="I3434" s="6">
        <v>0</v>
      </c>
      <c r="J3434">
        <v>3</v>
      </c>
      <c r="K3434" t="str">
        <f>_xlfn.XLOOKUP(fCompras!F3434,dComprador!$A$2:$A$7,dComprador!$B$2:$B$7)</f>
        <v>Alon</v>
      </c>
      <c r="L3434" t="str">
        <f>_xlfn.XLOOKUP(J3434,dFornecedor!$A$2:$A$6,dFornecedor!$B$2:$B$6)</f>
        <v>StepUp</v>
      </c>
      <c r="M3434" t="str">
        <f>_xlfn.XLOOKUP(G3434,dMateriaPrima!$A$2:$A$12,dMateriaPrima!$B$2:$B$12)</f>
        <v>Areia</v>
      </c>
      <c r="N3434" s="2">
        <f>_xlfn.XLOOKUP(G3434,dMateriaPrima!$A$2:$A$12,dMateriaPrima!$C$2:$C$12)</f>
        <v>3.59</v>
      </c>
      <c r="O3434" s="3">
        <f t="shared" si="265"/>
        <v>872.37</v>
      </c>
      <c r="P3434" s="4">
        <f t="shared" si="266"/>
        <v>0</v>
      </c>
      <c r="Q3434" s="3">
        <f t="shared" si="267"/>
        <v>872.37</v>
      </c>
      <c r="R3434" t="str">
        <f t="shared" si="268"/>
        <v>Em atraso</v>
      </c>
      <c r="S3434" s="5">
        <f t="shared" si="269"/>
        <v>2</v>
      </c>
    </row>
    <row r="3435" spans="1:19" x14ac:dyDescent="0.25">
      <c r="A3435">
        <v>3434</v>
      </c>
      <c r="B3435" s="1">
        <v>43924</v>
      </c>
      <c r="C3435" s="1">
        <v>43924</v>
      </c>
      <c r="D3435" s="1">
        <v>43931</v>
      </c>
      <c r="E3435" s="1">
        <v>43935</v>
      </c>
      <c r="F3435">
        <v>4</v>
      </c>
      <c r="G3435">
        <v>7</v>
      </c>
      <c r="H3435">
        <v>7</v>
      </c>
      <c r="I3435" s="6">
        <v>0</v>
      </c>
      <c r="J3435">
        <v>2</v>
      </c>
      <c r="K3435" t="str">
        <f>_xlfn.XLOOKUP(fCompras!F3435,dComprador!$A$2:$A$7,dComprador!$B$2:$B$7)</f>
        <v>Lira</v>
      </c>
      <c r="L3435" t="str">
        <f>_xlfn.XLOOKUP(J3435,dFornecedor!$A$2:$A$6,dFornecedor!$B$2:$B$6)</f>
        <v>Minerva</v>
      </c>
      <c r="M3435" t="str">
        <f>_xlfn.XLOOKUP(G3435,dMateriaPrima!$A$2:$A$12,dMateriaPrima!$B$2:$B$12)</f>
        <v>Poliéster</v>
      </c>
      <c r="N3435" s="2">
        <f>_xlfn.XLOOKUP(G3435,dMateriaPrima!$A$2:$A$12,dMateriaPrima!$C$2:$C$12)</f>
        <v>8</v>
      </c>
      <c r="O3435" s="3">
        <f t="shared" si="265"/>
        <v>56</v>
      </c>
      <c r="P3435" s="4">
        <f t="shared" si="266"/>
        <v>0</v>
      </c>
      <c r="Q3435" s="3">
        <f t="shared" si="267"/>
        <v>56</v>
      </c>
      <c r="R3435" t="str">
        <f t="shared" si="268"/>
        <v>Em atraso</v>
      </c>
      <c r="S3435" s="5">
        <f t="shared" si="269"/>
        <v>4</v>
      </c>
    </row>
    <row r="3436" spans="1:19" x14ac:dyDescent="0.25">
      <c r="A3436">
        <v>3435</v>
      </c>
      <c r="B3436" s="1">
        <v>43924</v>
      </c>
      <c r="C3436" s="1">
        <v>43927</v>
      </c>
      <c r="D3436" s="1">
        <v>43929</v>
      </c>
      <c r="E3436" s="1">
        <v>43935</v>
      </c>
      <c r="F3436">
        <v>4</v>
      </c>
      <c r="G3436">
        <v>6</v>
      </c>
      <c r="H3436">
        <v>69</v>
      </c>
      <c r="I3436" s="6">
        <v>0.15</v>
      </c>
      <c r="J3436">
        <v>4</v>
      </c>
      <c r="K3436" t="str">
        <f>_xlfn.XLOOKUP(fCompras!F3436,dComprador!$A$2:$A$7,dComprador!$B$2:$B$7)</f>
        <v>Lira</v>
      </c>
      <c r="L3436" t="str">
        <f>_xlfn.XLOOKUP(J3436,dFornecedor!$A$2:$A$6,dFornecedor!$B$2:$B$6)</f>
        <v>AlphaOmega</v>
      </c>
      <c r="M3436" t="str">
        <f>_xlfn.XLOOKUP(G3436,dMateriaPrima!$A$2:$A$12,dMateriaPrima!$B$2:$B$12)</f>
        <v>Fio Algodão</v>
      </c>
      <c r="N3436" s="2">
        <f>_xlfn.XLOOKUP(G3436,dMateriaPrima!$A$2:$A$12,dMateriaPrima!$C$2:$C$12)</f>
        <v>55.9</v>
      </c>
      <c r="O3436" s="3">
        <f t="shared" si="265"/>
        <v>3857.1</v>
      </c>
      <c r="P3436" s="4">
        <f t="shared" si="266"/>
        <v>578.56499999999994</v>
      </c>
      <c r="Q3436" s="3">
        <f t="shared" si="267"/>
        <v>3278.5349999999999</v>
      </c>
      <c r="R3436" t="str">
        <f t="shared" si="268"/>
        <v>Em atraso</v>
      </c>
      <c r="S3436" s="5">
        <f t="shared" si="269"/>
        <v>6</v>
      </c>
    </row>
    <row r="3437" spans="1:19" x14ac:dyDescent="0.25">
      <c r="A3437">
        <v>3436</v>
      </c>
      <c r="B3437" s="1">
        <v>43924</v>
      </c>
      <c r="C3437" s="1">
        <v>43933</v>
      </c>
      <c r="D3437" s="1">
        <v>43933</v>
      </c>
      <c r="E3437" s="1">
        <v>43934</v>
      </c>
      <c r="F3437">
        <v>4</v>
      </c>
      <c r="G3437">
        <v>11</v>
      </c>
      <c r="H3437">
        <v>111</v>
      </c>
      <c r="I3437" s="6">
        <v>0</v>
      </c>
      <c r="J3437">
        <v>1</v>
      </c>
      <c r="K3437" t="str">
        <f>_xlfn.XLOOKUP(fCompras!F3437,dComprador!$A$2:$A$7,dComprador!$B$2:$B$7)</f>
        <v>Lira</v>
      </c>
      <c r="L3437" t="str">
        <f>_xlfn.XLOOKUP(J3437,dFornecedor!$A$2:$A$6,dFornecedor!$B$2:$B$6)</f>
        <v>NorthShore</v>
      </c>
      <c r="M3437" t="str">
        <f>_xlfn.XLOOKUP(G3437,dMateriaPrima!$A$2:$A$12,dMateriaPrima!$B$2:$B$12)</f>
        <v>Papel</v>
      </c>
      <c r="N3437" s="2">
        <f>_xlfn.XLOOKUP(G3437,dMateriaPrima!$A$2:$A$12,dMateriaPrima!$C$2:$C$12)</f>
        <v>9</v>
      </c>
      <c r="O3437" s="3">
        <f t="shared" si="265"/>
        <v>999</v>
      </c>
      <c r="P3437" s="4">
        <f t="shared" si="266"/>
        <v>0</v>
      </c>
      <c r="Q3437" s="3">
        <f t="shared" si="267"/>
        <v>999</v>
      </c>
      <c r="R3437" t="str">
        <f t="shared" si="268"/>
        <v>Em atraso</v>
      </c>
      <c r="S3437" s="5">
        <f t="shared" si="269"/>
        <v>1</v>
      </c>
    </row>
    <row r="3438" spans="1:19" x14ac:dyDescent="0.25">
      <c r="A3438">
        <v>3437</v>
      </c>
      <c r="B3438" s="1">
        <v>43924</v>
      </c>
      <c r="C3438" s="1">
        <v>43924</v>
      </c>
      <c r="D3438" s="1">
        <v>43931</v>
      </c>
      <c r="E3438" s="1">
        <v>43933</v>
      </c>
      <c r="F3438">
        <v>4</v>
      </c>
      <c r="G3438">
        <v>8</v>
      </c>
      <c r="H3438">
        <v>83</v>
      </c>
      <c r="I3438" s="6">
        <v>0</v>
      </c>
      <c r="J3438">
        <v>5</v>
      </c>
      <c r="K3438" t="str">
        <f>_xlfn.XLOOKUP(fCompras!F3438,dComprador!$A$2:$A$7,dComprador!$B$2:$B$7)</f>
        <v>Lira</v>
      </c>
      <c r="L3438" t="str">
        <f>_xlfn.XLOOKUP(J3438,dFornecedor!$A$2:$A$6,dFornecedor!$B$2:$B$6)</f>
        <v>Atlas</v>
      </c>
      <c r="M3438" t="str">
        <f>_xlfn.XLOOKUP(G3438,dMateriaPrima!$A$2:$A$12,dMateriaPrima!$B$2:$B$12)</f>
        <v>Cimento</v>
      </c>
      <c r="N3438" s="2">
        <f>_xlfn.XLOOKUP(G3438,dMateriaPrima!$A$2:$A$12,dMateriaPrima!$C$2:$C$12)</f>
        <v>23</v>
      </c>
      <c r="O3438" s="3">
        <f t="shared" si="265"/>
        <v>1909</v>
      </c>
      <c r="P3438" s="4">
        <f t="shared" si="266"/>
        <v>0</v>
      </c>
      <c r="Q3438" s="3">
        <f t="shared" si="267"/>
        <v>1909</v>
      </c>
      <c r="R3438" t="str">
        <f t="shared" si="268"/>
        <v>Em atraso</v>
      </c>
      <c r="S3438" s="5">
        <f t="shared" si="269"/>
        <v>2</v>
      </c>
    </row>
    <row r="3439" spans="1:19" x14ac:dyDescent="0.25">
      <c r="A3439">
        <v>3438</v>
      </c>
      <c r="B3439" s="1">
        <v>43924</v>
      </c>
      <c r="C3439" s="1">
        <v>43925</v>
      </c>
      <c r="D3439" s="1">
        <v>43929</v>
      </c>
      <c r="E3439" s="1">
        <v>43931</v>
      </c>
      <c r="F3439">
        <v>4</v>
      </c>
      <c r="G3439">
        <v>1</v>
      </c>
      <c r="H3439">
        <v>241</v>
      </c>
      <c r="I3439" s="6">
        <v>0</v>
      </c>
      <c r="J3439">
        <v>3</v>
      </c>
      <c r="K3439" t="str">
        <f>_xlfn.XLOOKUP(fCompras!F3439,dComprador!$A$2:$A$7,dComprador!$B$2:$B$7)</f>
        <v>Lira</v>
      </c>
      <c r="L3439" t="str">
        <f>_xlfn.XLOOKUP(J3439,dFornecedor!$A$2:$A$6,dFornecedor!$B$2:$B$6)</f>
        <v>StepUp</v>
      </c>
      <c r="M3439" t="str">
        <f>_xlfn.XLOOKUP(G3439,dMateriaPrima!$A$2:$A$12,dMateriaPrima!$B$2:$B$12)</f>
        <v>Tecido</v>
      </c>
      <c r="N3439" s="2">
        <f>_xlfn.XLOOKUP(G3439,dMateriaPrima!$A$2:$A$12,dMateriaPrima!$C$2:$C$12)</f>
        <v>18</v>
      </c>
      <c r="O3439" s="3">
        <f t="shared" si="265"/>
        <v>4338</v>
      </c>
      <c r="P3439" s="4">
        <f t="shared" si="266"/>
        <v>0</v>
      </c>
      <c r="Q3439" s="3">
        <f t="shared" si="267"/>
        <v>4338</v>
      </c>
      <c r="R3439" t="str">
        <f t="shared" si="268"/>
        <v>Em atraso</v>
      </c>
      <c r="S3439" s="5">
        <f t="shared" si="269"/>
        <v>2</v>
      </c>
    </row>
    <row r="3440" spans="1:19" x14ac:dyDescent="0.25">
      <c r="A3440">
        <v>3439</v>
      </c>
      <c r="B3440" s="1">
        <v>43924</v>
      </c>
      <c r="C3440" s="1">
        <v>43928</v>
      </c>
      <c r="D3440" s="1">
        <v>43931</v>
      </c>
      <c r="E3440" s="1">
        <v>43935</v>
      </c>
      <c r="F3440">
        <v>4</v>
      </c>
      <c r="G3440">
        <v>9</v>
      </c>
      <c r="H3440">
        <v>166</v>
      </c>
      <c r="I3440" s="6">
        <v>0</v>
      </c>
      <c r="J3440">
        <v>1</v>
      </c>
      <c r="K3440" t="str">
        <f>_xlfn.XLOOKUP(fCompras!F3440,dComprador!$A$2:$A$7,dComprador!$B$2:$B$7)</f>
        <v>Lira</v>
      </c>
      <c r="L3440" t="str">
        <f>_xlfn.XLOOKUP(J3440,dFornecedor!$A$2:$A$6,dFornecedor!$B$2:$B$6)</f>
        <v>NorthShore</v>
      </c>
      <c r="M3440" t="str">
        <f>_xlfn.XLOOKUP(G3440,dMateriaPrima!$A$2:$A$12,dMateriaPrima!$B$2:$B$12)</f>
        <v>Couro</v>
      </c>
      <c r="N3440" s="2">
        <f>_xlfn.XLOOKUP(G3440,dMateriaPrima!$A$2:$A$12,dMateriaPrima!$C$2:$C$12)</f>
        <v>4.4000000000000004</v>
      </c>
      <c r="O3440" s="3">
        <f t="shared" si="265"/>
        <v>730.40000000000009</v>
      </c>
      <c r="P3440" s="4">
        <f t="shared" si="266"/>
        <v>0</v>
      </c>
      <c r="Q3440" s="3">
        <f t="shared" si="267"/>
        <v>730.40000000000009</v>
      </c>
      <c r="R3440" t="str">
        <f t="shared" si="268"/>
        <v>Em atraso</v>
      </c>
      <c r="S3440" s="5">
        <f t="shared" si="269"/>
        <v>4</v>
      </c>
    </row>
    <row r="3441" spans="1:19" x14ac:dyDescent="0.25">
      <c r="A3441">
        <v>3440</v>
      </c>
      <c r="B3441" s="1">
        <v>43924</v>
      </c>
      <c r="C3441" s="1">
        <v>43926</v>
      </c>
      <c r="D3441" s="1">
        <v>43935</v>
      </c>
      <c r="E3441" s="1">
        <v>43936</v>
      </c>
      <c r="F3441">
        <v>2</v>
      </c>
      <c r="G3441">
        <v>11</v>
      </c>
      <c r="H3441">
        <v>14</v>
      </c>
      <c r="I3441" s="6">
        <v>0</v>
      </c>
      <c r="J3441">
        <v>4</v>
      </c>
      <c r="K3441" t="str">
        <f>_xlfn.XLOOKUP(fCompras!F3441,dComprador!$A$2:$A$7,dComprador!$B$2:$B$7)</f>
        <v>João</v>
      </c>
      <c r="L3441" t="str">
        <f>_xlfn.XLOOKUP(J3441,dFornecedor!$A$2:$A$6,dFornecedor!$B$2:$B$6)</f>
        <v>AlphaOmega</v>
      </c>
      <c r="M3441" t="str">
        <f>_xlfn.XLOOKUP(G3441,dMateriaPrima!$A$2:$A$12,dMateriaPrima!$B$2:$B$12)</f>
        <v>Papel</v>
      </c>
      <c r="N3441" s="2">
        <f>_xlfn.XLOOKUP(G3441,dMateriaPrima!$A$2:$A$12,dMateriaPrima!$C$2:$C$12)</f>
        <v>9</v>
      </c>
      <c r="O3441" s="3">
        <f t="shared" si="265"/>
        <v>126</v>
      </c>
      <c r="P3441" s="4">
        <f t="shared" si="266"/>
        <v>0</v>
      </c>
      <c r="Q3441" s="3">
        <f t="shared" si="267"/>
        <v>126</v>
      </c>
      <c r="R3441" t="str">
        <f t="shared" si="268"/>
        <v>Em atraso</v>
      </c>
      <c r="S3441" s="5">
        <f t="shared" si="269"/>
        <v>1</v>
      </c>
    </row>
    <row r="3442" spans="1:19" x14ac:dyDescent="0.25">
      <c r="A3442">
        <v>3441</v>
      </c>
      <c r="B3442" s="1">
        <v>43924</v>
      </c>
      <c r="C3442" s="1">
        <v>43931</v>
      </c>
      <c r="D3442" s="1">
        <v>43941</v>
      </c>
      <c r="E3442" s="1">
        <v>43941</v>
      </c>
      <c r="F3442">
        <v>1</v>
      </c>
      <c r="G3442">
        <v>1</v>
      </c>
      <c r="H3442">
        <v>468</v>
      </c>
      <c r="I3442" s="6">
        <v>0</v>
      </c>
      <c r="J3442">
        <v>3</v>
      </c>
      <c r="K3442" t="str">
        <f>_xlfn.XLOOKUP(fCompras!F3442,dComprador!$A$2:$A$7,dComprador!$B$2:$B$7)</f>
        <v>Alon</v>
      </c>
      <c r="L3442" t="str">
        <f>_xlfn.XLOOKUP(J3442,dFornecedor!$A$2:$A$6,dFornecedor!$B$2:$B$6)</f>
        <v>StepUp</v>
      </c>
      <c r="M3442" t="str">
        <f>_xlfn.XLOOKUP(G3442,dMateriaPrima!$A$2:$A$12,dMateriaPrima!$B$2:$B$12)</f>
        <v>Tecido</v>
      </c>
      <c r="N3442" s="2">
        <f>_xlfn.XLOOKUP(G3442,dMateriaPrima!$A$2:$A$12,dMateriaPrima!$C$2:$C$12)</f>
        <v>18</v>
      </c>
      <c r="O3442" s="3">
        <f t="shared" si="265"/>
        <v>8424</v>
      </c>
      <c r="P3442" s="4">
        <f t="shared" si="266"/>
        <v>0</v>
      </c>
      <c r="Q3442" s="3">
        <f t="shared" si="267"/>
        <v>8424</v>
      </c>
      <c r="R3442" t="str">
        <f t="shared" si="268"/>
        <v>No prazo</v>
      </c>
      <c r="S3442" s="5">
        <f t="shared" si="269"/>
        <v>0</v>
      </c>
    </row>
    <row r="3443" spans="1:19" x14ac:dyDescent="0.25">
      <c r="A3443">
        <v>3442</v>
      </c>
      <c r="B3443" s="1">
        <v>43924</v>
      </c>
      <c r="C3443" s="1">
        <v>43925</v>
      </c>
      <c r="D3443" s="1">
        <v>43956</v>
      </c>
      <c r="E3443" s="1">
        <v>43958</v>
      </c>
      <c r="F3443">
        <v>1</v>
      </c>
      <c r="G3443">
        <v>1</v>
      </c>
      <c r="H3443">
        <v>404</v>
      </c>
      <c r="I3443" s="6">
        <v>0</v>
      </c>
      <c r="J3443">
        <v>3</v>
      </c>
      <c r="K3443" t="str">
        <f>_xlfn.XLOOKUP(fCompras!F3443,dComprador!$A$2:$A$7,dComprador!$B$2:$B$7)</f>
        <v>Alon</v>
      </c>
      <c r="L3443" t="str">
        <f>_xlfn.XLOOKUP(J3443,dFornecedor!$A$2:$A$6,dFornecedor!$B$2:$B$6)</f>
        <v>StepUp</v>
      </c>
      <c r="M3443" t="str">
        <f>_xlfn.XLOOKUP(G3443,dMateriaPrima!$A$2:$A$12,dMateriaPrima!$B$2:$B$12)</f>
        <v>Tecido</v>
      </c>
      <c r="N3443" s="2">
        <f>_xlfn.XLOOKUP(G3443,dMateriaPrima!$A$2:$A$12,dMateriaPrima!$C$2:$C$12)</f>
        <v>18</v>
      </c>
      <c r="O3443" s="3">
        <f t="shared" si="265"/>
        <v>7272</v>
      </c>
      <c r="P3443" s="4">
        <f t="shared" si="266"/>
        <v>0</v>
      </c>
      <c r="Q3443" s="3">
        <f t="shared" si="267"/>
        <v>7272</v>
      </c>
      <c r="R3443" t="str">
        <f t="shared" si="268"/>
        <v>Em atraso</v>
      </c>
      <c r="S3443" s="5">
        <f t="shared" si="269"/>
        <v>2</v>
      </c>
    </row>
    <row r="3444" spans="1:19" x14ac:dyDescent="0.25">
      <c r="A3444">
        <v>3443</v>
      </c>
      <c r="B3444" s="1">
        <v>43924</v>
      </c>
      <c r="C3444" s="1">
        <v>43933</v>
      </c>
      <c r="D3444" s="1">
        <v>43945</v>
      </c>
      <c r="E3444" s="1">
        <v>43946</v>
      </c>
      <c r="F3444">
        <v>1</v>
      </c>
      <c r="G3444">
        <v>11</v>
      </c>
      <c r="H3444">
        <v>117</v>
      </c>
      <c r="I3444" s="6">
        <v>0</v>
      </c>
      <c r="J3444">
        <v>1</v>
      </c>
      <c r="K3444" t="str">
        <f>_xlfn.XLOOKUP(fCompras!F3444,dComprador!$A$2:$A$7,dComprador!$B$2:$B$7)</f>
        <v>Alon</v>
      </c>
      <c r="L3444" t="str">
        <f>_xlfn.XLOOKUP(J3444,dFornecedor!$A$2:$A$6,dFornecedor!$B$2:$B$6)</f>
        <v>NorthShore</v>
      </c>
      <c r="M3444" t="str">
        <f>_xlfn.XLOOKUP(G3444,dMateriaPrima!$A$2:$A$12,dMateriaPrima!$B$2:$B$12)</f>
        <v>Papel</v>
      </c>
      <c r="N3444" s="2">
        <f>_xlfn.XLOOKUP(G3444,dMateriaPrima!$A$2:$A$12,dMateriaPrima!$C$2:$C$12)</f>
        <v>9</v>
      </c>
      <c r="O3444" s="3">
        <f t="shared" si="265"/>
        <v>1053</v>
      </c>
      <c r="P3444" s="4">
        <f t="shared" si="266"/>
        <v>0</v>
      </c>
      <c r="Q3444" s="3">
        <f t="shared" si="267"/>
        <v>1053</v>
      </c>
      <c r="R3444" t="str">
        <f t="shared" si="268"/>
        <v>Em atraso</v>
      </c>
      <c r="S3444" s="5">
        <f t="shared" si="269"/>
        <v>1</v>
      </c>
    </row>
    <row r="3445" spans="1:19" x14ac:dyDescent="0.25">
      <c r="A3445">
        <v>3444</v>
      </c>
      <c r="B3445" s="1">
        <v>43925</v>
      </c>
      <c r="C3445" s="1">
        <v>43934</v>
      </c>
      <c r="D3445" s="1">
        <v>43934</v>
      </c>
      <c r="E3445" s="1">
        <v>43935</v>
      </c>
      <c r="F3445">
        <v>4</v>
      </c>
      <c r="G3445">
        <v>10</v>
      </c>
      <c r="H3445">
        <v>179</v>
      </c>
      <c r="I3445" s="6">
        <v>0</v>
      </c>
      <c r="J3445">
        <v>1</v>
      </c>
      <c r="K3445" t="str">
        <f>_xlfn.XLOOKUP(fCompras!F3445,dComprador!$A$2:$A$7,dComprador!$B$2:$B$7)</f>
        <v>Lira</v>
      </c>
      <c r="L3445" t="str">
        <f>_xlfn.XLOOKUP(J3445,dFornecedor!$A$2:$A$6,dFornecedor!$B$2:$B$6)</f>
        <v>NorthShore</v>
      </c>
      <c r="M3445" t="str">
        <f>_xlfn.XLOOKUP(G3445,dMateriaPrima!$A$2:$A$12,dMateriaPrima!$B$2:$B$12)</f>
        <v>Pedra Britada</v>
      </c>
      <c r="N3445" s="2">
        <f>_xlfn.XLOOKUP(G3445,dMateriaPrima!$A$2:$A$12,dMateriaPrima!$C$2:$C$12)</f>
        <v>56</v>
      </c>
      <c r="O3445" s="3">
        <f t="shared" si="265"/>
        <v>10024</v>
      </c>
      <c r="P3445" s="4">
        <f t="shared" si="266"/>
        <v>0</v>
      </c>
      <c r="Q3445" s="3">
        <f t="shared" si="267"/>
        <v>10024</v>
      </c>
      <c r="R3445" t="str">
        <f t="shared" si="268"/>
        <v>Em atraso</v>
      </c>
      <c r="S3445" s="5">
        <f t="shared" si="269"/>
        <v>1</v>
      </c>
    </row>
    <row r="3446" spans="1:19" x14ac:dyDescent="0.25">
      <c r="A3446">
        <v>3445</v>
      </c>
      <c r="B3446" s="1">
        <v>43925</v>
      </c>
      <c r="C3446" s="1">
        <v>43931</v>
      </c>
      <c r="D3446" s="1">
        <v>43932</v>
      </c>
      <c r="E3446" s="1">
        <v>43935</v>
      </c>
      <c r="F3446">
        <v>4</v>
      </c>
      <c r="G3446">
        <v>7</v>
      </c>
      <c r="H3446">
        <v>420</v>
      </c>
      <c r="I3446" s="6">
        <v>0</v>
      </c>
      <c r="J3446">
        <v>2</v>
      </c>
      <c r="K3446" t="str">
        <f>_xlfn.XLOOKUP(fCompras!F3446,dComprador!$A$2:$A$7,dComprador!$B$2:$B$7)</f>
        <v>Lira</v>
      </c>
      <c r="L3446" t="str">
        <f>_xlfn.XLOOKUP(J3446,dFornecedor!$A$2:$A$6,dFornecedor!$B$2:$B$6)</f>
        <v>Minerva</v>
      </c>
      <c r="M3446" t="str">
        <f>_xlfn.XLOOKUP(G3446,dMateriaPrima!$A$2:$A$12,dMateriaPrima!$B$2:$B$12)</f>
        <v>Poliéster</v>
      </c>
      <c r="N3446" s="2">
        <f>_xlfn.XLOOKUP(G3446,dMateriaPrima!$A$2:$A$12,dMateriaPrima!$C$2:$C$12)</f>
        <v>8</v>
      </c>
      <c r="O3446" s="3">
        <f t="shared" si="265"/>
        <v>3360</v>
      </c>
      <c r="P3446" s="4">
        <f t="shared" si="266"/>
        <v>0</v>
      </c>
      <c r="Q3446" s="3">
        <f t="shared" si="267"/>
        <v>3360</v>
      </c>
      <c r="R3446" t="str">
        <f t="shared" si="268"/>
        <v>Em atraso</v>
      </c>
      <c r="S3446" s="5">
        <f t="shared" si="269"/>
        <v>3</v>
      </c>
    </row>
    <row r="3447" spans="1:19" x14ac:dyDescent="0.25">
      <c r="A3447">
        <v>3446</v>
      </c>
      <c r="B3447" s="1">
        <v>43925</v>
      </c>
      <c r="C3447" s="1">
        <v>43934</v>
      </c>
      <c r="D3447" s="1">
        <v>43936</v>
      </c>
      <c r="E3447" s="1">
        <v>43941</v>
      </c>
      <c r="F3447">
        <v>4</v>
      </c>
      <c r="G3447">
        <v>2</v>
      </c>
      <c r="H3447">
        <v>501</v>
      </c>
      <c r="I3447" s="6">
        <v>0</v>
      </c>
      <c r="J3447">
        <v>2</v>
      </c>
      <c r="K3447" t="str">
        <f>_xlfn.XLOOKUP(fCompras!F3447,dComprador!$A$2:$A$7,dComprador!$B$2:$B$7)</f>
        <v>Lira</v>
      </c>
      <c r="L3447" t="str">
        <f>_xlfn.XLOOKUP(J3447,dFornecedor!$A$2:$A$6,dFornecedor!$B$2:$B$6)</f>
        <v>Minerva</v>
      </c>
      <c r="M3447" t="str">
        <f>_xlfn.XLOOKUP(G3447,dMateriaPrima!$A$2:$A$12,dMateriaPrima!$B$2:$B$12)</f>
        <v>Chapa Metal</v>
      </c>
      <c r="N3447" s="2">
        <f>_xlfn.XLOOKUP(G3447,dMateriaPrima!$A$2:$A$12,dMateriaPrima!$C$2:$C$12)</f>
        <v>299.89999999999998</v>
      </c>
      <c r="O3447" s="3">
        <f t="shared" si="265"/>
        <v>150249.9</v>
      </c>
      <c r="P3447" s="4">
        <f t="shared" si="266"/>
        <v>0</v>
      </c>
      <c r="Q3447" s="3">
        <f t="shared" si="267"/>
        <v>150249.9</v>
      </c>
      <c r="R3447" t="str">
        <f t="shared" si="268"/>
        <v>Em atraso</v>
      </c>
      <c r="S3447" s="5">
        <f t="shared" si="269"/>
        <v>5</v>
      </c>
    </row>
    <row r="3448" spans="1:19" x14ac:dyDescent="0.25">
      <c r="A3448">
        <v>3447</v>
      </c>
      <c r="B3448" s="1">
        <v>43925</v>
      </c>
      <c r="C3448" s="1">
        <v>43936</v>
      </c>
      <c r="D3448" s="1">
        <v>43936</v>
      </c>
      <c r="E3448" s="1">
        <v>43938</v>
      </c>
      <c r="F3448">
        <v>4</v>
      </c>
      <c r="G3448">
        <v>8</v>
      </c>
      <c r="H3448">
        <v>109</v>
      </c>
      <c r="I3448" s="6">
        <v>0</v>
      </c>
      <c r="J3448">
        <v>1</v>
      </c>
      <c r="K3448" t="str">
        <f>_xlfn.XLOOKUP(fCompras!F3448,dComprador!$A$2:$A$7,dComprador!$B$2:$B$7)</f>
        <v>Lira</v>
      </c>
      <c r="L3448" t="str">
        <f>_xlfn.XLOOKUP(J3448,dFornecedor!$A$2:$A$6,dFornecedor!$B$2:$B$6)</f>
        <v>NorthShore</v>
      </c>
      <c r="M3448" t="str">
        <f>_xlfn.XLOOKUP(G3448,dMateriaPrima!$A$2:$A$12,dMateriaPrima!$B$2:$B$12)</f>
        <v>Cimento</v>
      </c>
      <c r="N3448" s="2">
        <f>_xlfn.XLOOKUP(G3448,dMateriaPrima!$A$2:$A$12,dMateriaPrima!$C$2:$C$12)</f>
        <v>23</v>
      </c>
      <c r="O3448" s="3">
        <f t="shared" si="265"/>
        <v>2507</v>
      </c>
      <c r="P3448" s="4">
        <f t="shared" si="266"/>
        <v>0</v>
      </c>
      <c r="Q3448" s="3">
        <f t="shared" si="267"/>
        <v>2507</v>
      </c>
      <c r="R3448" t="str">
        <f t="shared" si="268"/>
        <v>Em atraso</v>
      </c>
      <c r="S3448" s="5">
        <f t="shared" si="269"/>
        <v>2</v>
      </c>
    </row>
    <row r="3449" spans="1:19" x14ac:dyDescent="0.25">
      <c r="A3449">
        <v>3448</v>
      </c>
      <c r="B3449" s="1">
        <v>43925</v>
      </c>
      <c r="C3449" s="1">
        <v>43932</v>
      </c>
      <c r="D3449" s="1">
        <v>43932</v>
      </c>
      <c r="E3449" s="1">
        <v>43932</v>
      </c>
      <c r="F3449">
        <v>4</v>
      </c>
      <c r="G3449">
        <v>4</v>
      </c>
      <c r="H3449">
        <v>292</v>
      </c>
      <c r="I3449" s="6">
        <v>0</v>
      </c>
      <c r="J3449">
        <v>3</v>
      </c>
      <c r="K3449" t="str">
        <f>_xlfn.XLOOKUP(fCompras!F3449,dComprador!$A$2:$A$7,dComprador!$B$2:$B$7)</f>
        <v>Lira</v>
      </c>
      <c r="L3449" t="str">
        <f>_xlfn.XLOOKUP(J3449,dFornecedor!$A$2:$A$6,dFornecedor!$B$2:$B$6)</f>
        <v>StepUp</v>
      </c>
      <c r="M3449" t="str">
        <f>_xlfn.XLOOKUP(G3449,dMateriaPrima!$A$2:$A$12,dMateriaPrima!$B$2:$B$12)</f>
        <v>Madeira</v>
      </c>
      <c r="N3449" s="2">
        <f>_xlfn.XLOOKUP(G3449,dMateriaPrima!$A$2:$A$12,dMateriaPrima!$C$2:$C$12)</f>
        <v>168</v>
      </c>
      <c r="O3449" s="3">
        <f t="shared" si="265"/>
        <v>49056</v>
      </c>
      <c r="P3449" s="4">
        <f t="shared" si="266"/>
        <v>0</v>
      </c>
      <c r="Q3449" s="3">
        <f t="shared" si="267"/>
        <v>49056</v>
      </c>
      <c r="R3449" t="str">
        <f t="shared" si="268"/>
        <v>No prazo</v>
      </c>
      <c r="S3449" s="5">
        <f t="shared" si="269"/>
        <v>0</v>
      </c>
    </row>
    <row r="3450" spans="1:19" x14ac:dyDescent="0.25">
      <c r="A3450">
        <v>3449</v>
      </c>
      <c r="B3450" s="1">
        <v>43925</v>
      </c>
      <c r="C3450" s="1">
        <v>43933</v>
      </c>
      <c r="D3450" s="1">
        <v>43936</v>
      </c>
      <c r="E3450" s="1">
        <v>43938</v>
      </c>
      <c r="F3450">
        <v>4</v>
      </c>
      <c r="G3450">
        <v>5</v>
      </c>
      <c r="H3450">
        <v>67</v>
      </c>
      <c r="I3450" s="6">
        <v>0</v>
      </c>
      <c r="J3450">
        <v>2</v>
      </c>
      <c r="K3450" t="str">
        <f>_xlfn.XLOOKUP(fCompras!F3450,dComprador!$A$2:$A$7,dComprador!$B$2:$B$7)</f>
        <v>Lira</v>
      </c>
      <c r="L3450" t="str">
        <f>_xlfn.XLOOKUP(J3450,dFornecedor!$A$2:$A$6,dFornecedor!$B$2:$B$6)</f>
        <v>Minerva</v>
      </c>
      <c r="M3450" t="str">
        <f>_xlfn.XLOOKUP(G3450,dMateriaPrima!$A$2:$A$12,dMateriaPrima!$B$2:$B$12)</f>
        <v>Areia</v>
      </c>
      <c r="N3450" s="2">
        <f>_xlfn.XLOOKUP(G3450,dMateriaPrima!$A$2:$A$12,dMateriaPrima!$C$2:$C$12)</f>
        <v>3.59</v>
      </c>
      <c r="O3450" s="3">
        <f t="shared" si="265"/>
        <v>240.53</v>
      </c>
      <c r="P3450" s="4">
        <f t="shared" si="266"/>
        <v>0</v>
      </c>
      <c r="Q3450" s="3">
        <f t="shared" si="267"/>
        <v>240.53</v>
      </c>
      <c r="R3450" t="str">
        <f t="shared" si="268"/>
        <v>Em atraso</v>
      </c>
      <c r="S3450" s="5">
        <f t="shared" si="269"/>
        <v>2</v>
      </c>
    </row>
    <row r="3451" spans="1:19" x14ac:dyDescent="0.25">
      <c r="A3451">
        <v>3450</v>
      </c>
      <c r="B3451" s="1">
        <v>43925</v>
      </c>
      <c r="C3451" s="1">
        <v>43933</v>
      </c>
      <c r="D3451" s="1">
        <v>43936</v>
      </c>
      <c r="E3451" s="1">
        <v>43941</v>
      </c>
      <c r="F3451">
        <v>4</v>
      </c>
      <c r="G3451">
        <v>8</v>
      </c>
      <c r="H3451">
        <v>275</v>
      </c>
      <c r="I3451" s="6">
        <v>0</v>
      </c>
      <c r="J3451">
        <v>2</v>
      </c>
      <c r="K3451" t="str">
        <f>_xlfn.XLOOKUP(fCompras!F3451,dComprador!$A$2:$A$7,dComprador!$B$2:$B$7)</f>
        <v>Lira</v>
      </c>
      <c r="L3451" t="str">
        <f>_xlfn.XLOOKUP(J3451,dFornecedor!$A$2:$A$6,dFornecedor!$B$2:$B$6)</f>
        <v>Minerva</v>
      </c>
      <c r="M3451" t="str">
        <f>_xlfn.XLOOKUP(G3451,dMateriaPrima!$A$2:$A$12,dMateriaPrima!$B$2:$B$12)</f>
        <v>Cimento</v>
      </c>
      <c r="N3451" s="2">
        <f>_xlfn.XLOOKUP(G3451,dMateriaPrima!$A$2:$A$12,dMateriaPrima!$C$2:$C$12)</f>
        <v>23</v>
      </c>
      <c r="O3451" s="3">
        <f t="shared" si="265"/>
        <v>6325</v>
      </c>
      <c r="P3451" s="4">
        <f t="shared" si="266"/>
        <v>0</v>
      </c>
      <c r="Q3451" s="3">
        <f t="shared" si="267"/>
        <v>6325</v>
      </c>
      <c r="R3451" t="str">
        <f t="shared" si="268"/>
        <v>Em atraso</v>
      </c>
      <c r="S3451" s="5">
        <f t="shared" si="269"/>
        <v>5</v>
      </c>
    </row>
    <row r="3452" spans="1:19" x14ac:dyDescent="0.25">
      <c r="A3452">
        <v>3451</v>
      </c>
      <c r="B3452" s="1">
        <v>43925</v>
      </c>
      <c r="C3452" s="1">
        <v>43925</v>
      </c>
      <c r="D3452" s="1">
        <v>43937</v>
      </c>
      <c r="E3452" s="1">
        <v>43941</v>
      </c>
      <c r="F3452">
        <v>1</v>
      </c>
      <c r="G3452">
        <v>7</v>
      </c>
      <c r="H3452">
        <v>1</v>
      </c>
      <c r="I3452" s="6">
        <v>0</v>
      </c>
      <c r="J3452">
        <v>2</v>
      </c>
      <c r="K3452" t="str">
        <f>_xlfn.XLOOKUP(fCompras!F3452,dComprador!$A$2:$A$7,dComprador!$B$2:$B$7)</f>
        <v>Alon</v>
      </c>
      <c r="L3452" t="str">
        <f>_xlfn.XLOOKUP(J3452,dFornecedor!$A$2:$A$6,dFornecedor!$B$2:$B$6)</f>
        <v>Minerva</v>
      </c>
      <c r="M3452" t="str">
        <f>_xlfn.XLOOKUP(G3452,dMateriaPrima!$A$2:$A$12,dMateriaPrima!$B$2:$B$12)</f>
        <v>Poliéster</v>
      </c>
      <c r="N3452" s="2">
        <f>_xlfn.XLOOKUP(G3452,dMateriaPrima!$A$2:$A$12,dMateriaPrima!$C$2:$C$12)</f>
        <v>8</v>
      </c>
      <c r="O3452" s="3">
        <f t="shared" si="265"/>
        <v>8</v>
      </c>
      <c r="P3452" s="4">
        <f t="shared" si="266"/>
        <v>0</v>
      </c>
      <c r="Q3452" s="3">
        <f t="shared" si="267"/>
        <v>8</v>
      </c>
      <c r="R3452" t="str">
        <f t="shared" si="268"/>
        <v>Em atraso</v>
      </c>
      <c r="S3452" s="5">
        <f t="shared" si="269"/>
        <v>4</v>
      </c>
    </row>
    <row r="3453" spans="1:19" x14ac:dyDescent="0.25">
      <c r="A3453">
        <v>3452</v>
      </c>
      <c r="B3453" s="1">
        <v>43925</v>
      </c>
      <c r="C3453" s="1">
        <v>43925</v>
      </c>
      <c r="D3453" s="1">
        <v>43942</v>
      </c>
      <c r="E3453" s="1">
        <v>43941</v>
      </c>
      <c r="F3453">
        <v>1</v>
      </c>
      <c r="G3453">
        <v>11</v>
      </c>
      <c r="H3453">
        <v>5</v>
      </c>
      <c r="I3453" s="6">
        <v>0.31</v>
      </c>
      <c r="J3453">
        <v>4</v>
      </c>
      <c r="K3453" t="str">
        <f>_xlfn.XLOOKUP(fCompras!F3453,dComprador!$A$2:$A$7,dComprador!$B$2:$B$7)</f>
        <v>Alon</v>
      </c>
      <c r="L3453" t="str">
        <f>_xlfn.XLOOKUP(J3453,dFornecedor!$A$2:$A$6,dFornecedor!$B$2:$B$6)</f>
        <v>AlphaOmega</v>
      </c>
      <c r="M3453" t="str">
        <f>_xlfn.XLOOKUP(G3453,dMateriaPrima!$A$2:$A$12,dMateriaPrima!$B$2:$B$12)</f>
        <v>Papel</v>
      </c>
      <c r="N3453" s="2">
        <f>_xlfn.XLOOKUP(G3453,dMateriaPrima!$A$2:$A$12,dMateriaPrima!$C$2:$C$12)</f>
        <v>9</v>
      </c>
      <c r="O3453" s="3">
        <f t="shared" si="265"/>
        <v>45</v>
      </c>
      <c r="P3453" s="4">
        <f t="shared" si="266"/>
        <v>13.95</v>
      </c>
      <c r="Q3453" s="3">
        <f t="shared" si="267"/>
        <v>31.05</v>
      </c>
      <c r="R3453" t="str">
        <f t="shared" si="268"/>
        <v>No prazo</v>
      </c>
      <c r="S3453" s="5">
        <f t="shared" si="269"/>
        <v>0</v>
      </c>
    </row>
    <row r="3454" spans="1:19" x14ac:dyDescent="0.25">
      <c r="A3454">
        <v>3453</v>
      </c>
      <c r="B3454" s="1">
        <v>43925</v>
      </c>
      <c r="C3454" s="1">
        <v>43930</v>
      </c>
      <c r="D3454" s="1">
        <v>43944</v>
      </c>
      <c r="E3454" s="1">
        <v>43945</v>
      </c>
      <c r="F3454">
        <v>1</v>
      </c>
      <c r="G3454">
        <v>9</v>
      </c>
      <c r="H3454">
        <v>87</v>
      </c>
      <c r="I3454" s="6">
        <v>0</v>
      </c>
      <c r="J3454">
        <v>2</v>
      </c>
      <c r="K3454" t="str">
        <f>_xlfn.XLOOKUP(fCompras!F3454,dComprador!$A$2:$A$7,dComprador!$B$2:$B$7)</f>
        <v>Alon</v>
      </c>
      <c r="L3454" t="str">
        <f>_xlfn.XLOOKUP(J3454,dFornecedor!$A$2:$A$6,dFornecedor!$B$2:$B$6)</f>
        <v>Minerva</v>
      </c>
      <c r="M3454" t="str">
        <f>_xlfn.XLOOKUP(G3454,dMateriaPrima!$A$2:$A$12,dMateriaPrima!$B$2:$B$12)</f>
        <v>Couro</v>
      </c>
      <c r="N3454" s="2">
        <f>_xlfn.XLOOKUP(G3454,dMateriaPrima!$A$2:$A$12,dMateriaPrima!$C$2:$C$12)</f>
        <v>4.4000000000000004</v>
      </c>
      <c r="O3454" s="3">
        <f t="shared" si="265"/>
        <v>382.8</v>
      </c>
      <c r="P3454" s="4">
        <f t="shared" si="266"/>
        <v>0</v>
      </c>
      <c r="Q3454" s="3">
        <f t="shared" si="267"/>
        <v>382.8</v>
      </c>
      <c r="R3454" t="str">
        <f t="shared" si="268"/>
        <v>Em atraso</v>
      </c>
      <c r="S3454" s="5">
        <f t="shared" si="269"/>
        <v>1</v>
      </c>
    </row>
    <row r="3455" spans="1:19" x14ac:dyDescent="0.25">
      <c r="A3455">
        <v>3454</v>
      </c>
      <c r="B3455" s="1">
        <v>43925</v>
      </c>
      <c r="C3455" s="1">
        <v>43937</v>
      </c>
      <c r="D3455" s="1">
        <v>43937</v>
      </c>
      <c r="E3455" s="1">
        <v>43938</v>
      </c>
      <c r="F3455">
        <v>2</v>
      </c>
      <c r="G3455">
        <v>11</v>
      </c>
      <c r="H3455">
        <v>252</v>
      </c>
      <c r="I3455" s="6">
        <v>0</v>
      </c>
      <c r="J3455">
        <v>1</v>
      </c>
      <c r="K3455" t="str">
        <f>_xlfn.XLOOKUP(fCompras!F3455,dComprador!$A$2:$A$7,dComprador!$B$2:$B$7)</f>
        <v>João</v>
      </c>
      <c r="L3455" t="str">
        <f>_xlfn.XLOOKUP(J3455,dFornecedor!$A$2:$A$6,dFornecedor!$B$2:$B$6)</f>
        <v>NorthShore</v>
      </c>
      <c r="M3455" t="str">
        <f>_xlfn.XLOOKUP(G3455,dMateriaPrima!$A$2:$A$12,dMateriaPrima!$B$2:$B$12)</f>
        <v>Papel</v>
      </c>
      <c r="N3455" s="2">
        <f>_xlfn.XLOOKUP(G3455,dMateriaPrima!$A$2:$A$12,dMateriaPrima!$C$2:$C$12)</f>
        <v>9</v>
      </c>
      <c r="O3455" s="3">
        <f t="shared" si="265"/>
        <v>2268</v>
      </c>
      <c r="P3455" s="4">
        <f t="shared" si="266"/>
        <v>0</v>
      </c>
      <c r="Q3455" s="3">
        <f t="shared" si="267"/>
        <v>2268</v>
      </c>
      <c r="R3455" t="str">
        <f t="shared" si="268"/>
        <v>Em atraso</v>
      </c>
      <c r="S3455" s="5">
        <f t="shared" si="269"/>
        <v>1</v>
      </c>
    </row>
    <row r="3456" spans="1:19" x14ac:dyDescent="0.25">
      <c r="A3456">
        <v>3455</v>
      </c>
      <c r="B3456" s="1">
        <v>43925</v>
      </c>
      <c r="C3456" s="1">
        <v>43926</v>
      </c>
      <c r="D3456" s="1">
        <v>43942</v>
      </c>
      <c r="E3456" s="1">
        <v>43943</v>
      </c>
      <c r="F3456">
        <v>3</v>
      </c>
      <c r="G3456">
        <v>11</v>
      </c>
      <c r="H3456">
        <v>282</v>
      </c>
      <c r="I3456" s="6">
        <v>0</v>
      </c>
      <c r="J3456">
        <v>4</v>
      </c>
      <c r="K3456" t="str">
        <f>_xlfn.XLOOKUP(fCompras!F3456,dComprador!$A$2:$A$7,dComprador!$B$2:$B$7)</f>
        <v>Diego</v>
      </c>
      <c r="L3456" t="str">
        <f>_xlfn.XLOOKUP(J3456,dFornecedor!$A$2:$A$6,dFornecedor!$B$2:$B$6)</f>
        <v>AlphaOmega</v>
      </c>
      <c r="M3456" t="str">
        <f>_xlfn.XLOOKUP(G3456,dMateriaPrima!$A$2:$A$12,dMateriaPrima!$B$2:$B$12)</f>
        <v>Papel</v>
      </c>
      <c r="N3456" s="2">
        <f>_xlfn.XLOOKUP(G3456,dMateriaPrima!$A$2:$A$12,dMateriaPrima!$C$2:$C$12)</f>
        <v>9</v>
      </c>
      <c r="O3456" s="3">
        <f t="shared" si="265"/>
        <v>2538</v>
      </c>
      <c r="P3456" s="4">
        <f t="shared" si="266"/>
        <v>0</v>
      </c>
      <c r="Q3456" s="3">
        <f t="shared" si="267"/>
        <v>2538</v>
      </c>
      <c r="R3456" t="str">
        <f t="shared" si="268"/>
        <v>Em atraso</v>
      </c>
      <c r="S3456" s="5">
        <f t="shared" si="269"/>
        <v>1</v>
      </c>
    </row>
    <row r="3457" spans="1:19" x14ac:dyDescent="0.25">
      <c r="A3457">
        <v>3456</v>
      </c>
      <c r="B3457" s="1">
        <v>43925</v>
      </c>
      <c r="C3457" s="1">
        <v>43927</v>
      </c>
      <c r="D3457" s="1">
        <v>43941</v>
      </c>
      <c r="E3457" s="1">
        <v>43943</v>
      </c>
      <c r="F3457">
        <v>2</v>
      </c>
      <c r="G3457">
        <v>11</v>
      </c>
      <c r="H3457">
        <v>356</v>
      </c>
      <c r="I3457" s="6">
        <v>0</v>
      </c>
      <c r="J3457">
        <v>1</v>
      </c>
      <c r="K3457" t="str">
        <f>_xlfn.XLOOKUP(fCompras!F3457,dComprador!$A$2:$A$7,dComprador!$B$2:$B$7)</f>
        <v>João</v>
      </c>
      <c r="L3457" t="str">
        <f>_xlfn.XLOOKUP(J3457,dFornecedor!$A$2:$A$6,dFornecedor!$B$2:$B$6)</f>
        <v>NorthShore</v>
      </c>
      <c r="M3457" t="str">
        <f>_xlfn.XLOOKUP(G3457,dMateriaPrima!$A$2:$A$12,dMateriaPrima!$B$2:$B$12)</f>
        <v>Papel</v>
      </c>
      <c r="N3457" s="2">
        <f>_xlfn.XLOOKUP(G3457,dMateriaPrima!$A$2:$A$12,dMateriaPrima!$C$2:$C$12)</f>
        <v>9</v>
      </c>
      <c r="O3457" s="3">
        <f t="shared" si="265"/>
        <v>3204</v>
      </c>
      <c r="P3457" s="4">
        <f t="shared" si="266"/>
        <v>0</v>
      </c>
      <c r="Q3457" s="3">
        <f t="shared" si="267"/>
        <v>3204</v>
      </c>
      <c r="R3457" t="str">
        <f t="shared" si="268"/>
        <v>Em atraso</v>
      </c>
      <c r="S3457" s="5">
        <f t="shared" si="269"/>
        <v>2</v>
      </c>
    </row>
    <row r="3458" spans="1:19" x14ac:dyDescent="0.25">
      <c r="A3458">
        <v>3457</v>
      </c>
      <c r="B3458" s="1">
        <v>43925</v>
      </c>
      <c r="C3458" s="1">
        <v>43938</v>
      </c>
      <c r="D3458" s="1">
        <v>43944</v>
      </c>
      <c r="E3458" s="1">
        <v>43947</v>
      </c>
      <c r="F3458">
        <v>1</v>
      </c>
      <c r="G3458">
        <v>6</v>
      </c>
      <c r="H3458">
        <v>428</v>
      </c>
      <c r="I3458" s="6">
        <v>0</v>
      </c>
      <c r="J3458">
        <v>1</v>
      </c>
      <c r="K3458" t="str">
        <f>_xlfn.XLOOKUP(fCompras!F3458,dComprador!$A$2:$A$7,dComprador!$B$2:$B$7)</f>
        <v>Alon</v>
      </c>
      <c r="L3458" t="str">
        <f>_xlfn.XLOOKUP(J3458,dFornecedor!$A$2:$A$6,dFornecedor!$B$2:$B$6)</f>
        <v>NorthShore</v>
      </c>
      <c r="M3458" t="str">
        <f>_xlfn.XLOOKUP(G3458,dMateriaPrima!$A$2:$A$12,dMateriaPrima!$B$2:$B$12)</f>
        <v>Fio Algodão</v>
      </c>
      <c r="N3458" s="2">
        <f>_xlfn.XLOOKUP(G3458,dMateriaPrima!$A$2:$A$12,dMateriaPrima!$C$2:$C$12)</f>
        <v>55.9</v>
      </c>
      <c r="O3458" s="3">
        <f t="shared" si="265"/>
        <v>23925.200000000001</v>
      </c>
      <c r="P3458" s="4">
        <f t="shared" si="266"/>
        <v>0</v>
      </c>
      <c r="Q3458" s="3">
        <f t="shared" si="267"/>
        <v>23925.200000000001</v>
      </c>
      <c r="R3458" t="str">
        <f t="shared" si="268"/>
        <v>Em atraso</v>
      </c>
      <c r="S3458" s="5">
        <f t="shared" si="269"/>
        <v>3</v>
      </c>
    </row>
    <row r="3459" spans="1:19" x14ac:dyDescent="0.25">
      <c r="A3459">
        <v>3458</v>
      </c>
      <c r="B3459" s="1">
        <v>43926</v>
      </c>
      <c r="C3459" s="1">
        <v>43926</v>
      </c>
      <c r="D3459" s="1">
        <v>43933</v>
      </c>
      <c r="E3459" s="1">
        <v>43935</v>
      </c>
      <c r="F3459">
        <v>4</v>
      </c>
      <c r="G3459">
        <v>5</v>
      </c>
      <c r="H3459">
        <v>74</v>
      </c>
      <c r="I3459" s="6">
        <v>0</v>
      </c>
      <c r="J3459">
        <v>2</v>
      </c>
      <c r="K3459" t="str">
        <f>_xlfn.XLOOKUP(fCompras!F3459,dComprador!$A$2:$A$7,dComprador!$B$2:$B$7)</f>
        <v>Lira</v>
      </c>
      <c r="L3459" t="str">
        <f>_xlfn.XLOOKUP(J3459,dFornecedor!$A$2:$A$6,dFornecedor!$B$2:$B$6)</f>
        <v>Minerva</v>
      </c>
      <c r="M3459" t="str">
        <f>_xlfn.XLOOKUP(G3459,dMateriaPrima!$A$2:$A$12,dMateriaPrima!$B$2:$B$12)</f>
        <v>Areia</v>
      </c>
      <c r="N3459" s="2">
        <f>_xlfn.XLOOKUP(G3459,dMateriaPrima!$A$2:$A$12,dMateriaPrima!$C$2:$C$12)</f>
        <v>3.59</v>
      </c>
      <c r="O3459" s="3">
        <f t="shared" ref="O3459:O3522" si="270">PRODUCT(H3459,N3459)</f>
        <v>265.65999999999997</v>
      </c>
      <c r="P3459" s="4">
        <f t="shared" ref="P3459:P3522" si="271">PRODUCT(O3459,I3459)</f>
        <v>0</v>
      </c>
      <c r="Q3459" s="3">
        <f t="shared" ref="Q3459:Q3522" si="272">O3459-P3459</f>
        <v>265.65999999999997</v>
      </c>
      <c r="R3459" t="str">
        <f t="shared" ref="R3459:R3522" si="273">IF(E3459&lt;=D3459,"No prazo",IF(E3459&gt;D3459,"Em atraso"))</f>
        <v>Em atraso</v>
      </c>
      <c r="S3459" s="5">
        <f t="shared" ref="S3459:S3522" si="274">IF(E3459 &gt;D3459, E3459-D3459,0)</f>
        <v>2</v>
      </c>
    </row>
    <row r="3460" spans="1:19" x14ac:dyDescent="0.25">
      <c r="A3460">
        <v>3459</v>
      </c>
      <c r="B3460" s="1">
        <v>43926</v>
      </c>
      <c r="C3460" s="1">
        <v>43930</v>
      </c>
      <c r="D3460" s="1">
        <v>43937</v>
      </c>
      <c r="E3460" s="1">
        <v>43936</v>
      </c>
      <c r="F3460">
        <v>4</v>
      </c>
      <c r="G3460">
        <v>1</v>
      </c>
      <c r="H3460">
        <v>152</v>
      </c>
      <c r="I3460" s="6">
        <v>0</v>
      </c>
      <c r="J3460">
        <v>5</v>
      </c>
      <c r="K3460" t="str">
        <f>_xlfn.XLOOKUP(fCompras!F3460,dComprador!$A$2:$A$7,dComprador!$B$2:$B$7)</f>
        <v>Lira</v>
      </c>
      <c r="L3460" t="str">
        <f>_xlfn.XLOOKUP(J3460,dFornecedor!$A$2:$A$6,dFornecedor!$B$2:$B$6)</f>
        <v>Atlas</v>
      </c>
      <c r="M3460" t="str">
        <f>_xlfn.XLOOKUP(G3460,dMateriaPrima!$A$2:$A$12,dMateriaPrima!$B$2:$B$12)</f>
        <v>Tecido</v>
      </c>
      <c r="N3460" s="2">
        <f>_xlfn.XLOOKUP(G3460,dMateriaPrima!$A$2:$A$12,dMateriaPrima!$C$2:$C$12)</f>
        <v>18</v>
      </c>
      <c r="O3460" s="3">
        <f t="shared" si="270"/>
        <v>2736</v>
      </c>
      <c r="P3460" s="4">
        <f t="shared" si="271"/>
        <v>0</v>
      </c>
      <c r="Q3460" s="3">
        <f t="shared" si="272"/>
        <v>2736</v>
      </c>
      <c r="R3460" t="str">
        <f t="shared" si="273"/>
        <v>No prazo</v>
      </c>
      <c r="S3460" s="5">
        <f t="shared" si="274"/>
        <v>0</v>
      </c>
    </row>
    <row r="3461" spans="1:19" x14ac:dyDescent="0.25">
      <c r="A3461">
        <v>3460</v>
      </c>
      <c r="B3461" s="1">
        <v>43926</v>
      </c>
      <c r="C3461" s="1">
        <v>43934</v>
      </c>
      <c r="D3461" s="1">
        <v>43935</v>
      </c>
      <c r="E3461" s="1">
        <v>43936</v>
      </c>
      <c r="F3461">
        <v>4</v>
      </c>
      <c r="G3461">
        <v>9</v>
      </c>
      <c r="H3461">
        <v>311</v>
      </c>
      <c r="I3461" s="6">
        <v>0</v>
      </c>
      <c r="J3461">
        <v>3</v>
      </c>
      <c r="K3461" t="str">
        <f>_xlfn.XLOOKUP(fCompras!F3461,dComprador!$A$2:$A$7,dComprador!$B$2:$B$7)</f>
        <v>Lira</v>
      </c>
      <c r="L3461" t="str">
        <f>_xlfn.XLOOKUP(J3461,dFornecedor!$A$2:$A$6,dFornecedor!$B$2:$B$6)</f>
        <v>StepUp</v>
      </c>
      <c r="M3461" t="str">
        <f>_xlfn.XLOOKUP(G3461,dMateriaPrima!$A$2:$A$12,dMateriaPrima!$B$2:$B$12)</f>
        <v>Couro</v>
      </c>
      <c r="N3461" s="2">
        <f>_xlfn.XLOOKUP(G3461,dMateriaPrima!$A$2:$A$12,dMateriaPrima!$C$2:$C$12)</f>
        <v>4.4000000000000004</v>
      </c>
      <c r="O3461" s="3">
        <f t="shared" si="270"/>
        <v>1368.4</v>
      </c>
      <c r="P3461" s="4">
        <f t="shared" si="271"/>
        <v>0</v>
      </c>
      <c r="Q3461" s="3">
        <f t="shared" si="272"/>
        <v>1368.4</v>
      </c>
      <c r="R3461" t="str">
        <f t="shared" si="273"/>
        <v>Em atraso</v>
      </c>
      <c r="S3461" s="5">
        <f t="shared" si="274"/>
        <v>1</v>
      </c>
    </row>
    <row r="3462" spans="1:19" x14ac:dyDescent="0.25">
      <c r="A3462">
        <v>3461</v>
      </c>
      <c r="B3462" s="1">
        <v>43926</v>
      </c>
      <c r="C3462" s="1">
        <v>43935</v>
      </c>
      <c r="D3462" s="1">
        <v>43936</v>
      </c>
      <c r="E3462" s="1">
        <v>43939</v>
      </c>
      <c r="F3462">
        <v>4</v>
      </c>
      <c r="G3462">
        <v>1</v>
      </c>
      <c r="H3462">
        <v>29</v>
      </c>
      <c r="I3462" s="6">
        <v>0</v>
      </c>
      <c r="J3462">
        <v>3</v>
      </c>
      <c r="K3462" t="str">
        <f>_xlfn.XLOOKUP(fCompras!F3462,dComprador!$A$2:$A$7,dComprador!$B$2:$B$7)</f>
        <v>Lira</v>
      </c>
      <c r="L3462" t="str">
        <f>_xlfn.XLOOKUP(J3462,dFornecedor!$A$2:$A$6,dFornecedor!$B$2:$B$6)</f>
        <v>StepUp</v>
      </c>
      <c r="M3462" t="str">
        <f>_xlfn.XLOOKUP(G3462,dMateriaPrima!$A$2:$A$12,dMateriaPrima!$B$2:$B$12)</f>
        <v>Tecido</v>
      </c>
      <c r="N3462" s="2">
        <f>_xlfn.XLOOKUP(G3462,dMateriaPrima!$A$2:$A$12,dMateriaPrima!$C$2:$C$12)</f>
        <v>18</v>
      </c>
      <c r="O3462" s="3">
        <f t="shared" si="270"/>
        <v>522</v>
      </c>
      <c r="P3462" s="4">
        <f t="shared" si="271"/>
        <v>0</v>
      </c>
      <c r="Q3462" s="3">
        <f t="shared" si="272"/>
        <v>522</v>
      </c>
      <c r="R3462" t="str">
        <f t="shared" si="273"/>
        <v>Em atraso</v>
      </c>
      <c r="S3462" s="5">
        <f t="shared" si="274"/>
        <v>3</v>
      </c>
    </row>
    <row r="3463" spans="1:19" x14ac:dyDescent="0.25">
      <c r="A3463">
        <v>3462</v>
      </c>
      <c r="B3463" s="1">
        <v>43926</v>
      </c>
      <c r="C3463" s="1">
        <v>43936</v>
      </c>
      <c r="D3463" s="1">
        <v>43938</v>
      </c>
      <c r="E3463" s="1">
        <v>43943</v>
      </c>
      <c r="F3463">
        <v>4</v>
      </c>
      <c r="G3463">
        <v>5</v>
      </c>
      <c r="H3463">
        <v>13</v>
      </c>
      <c r="I3463" s="6">
        <v>0</v>
      </c>
      <c r="J3463">
        <v>3</v>
      </c>
      <c r="K3463" t="str">
        <f>_xlfn.XLOOKUP(fCompras!F3463,dComprador!$A$2:$A$7,dComprador!$B$2:$B$7)</f>
        <v>Lira</v>
      </c>
      <c r="L3463" t="str">
        <f>_xlfn.XLOOKUP(J3463,dFornecedor!$A$2:$A$6,dFornecedor!$B$2:$B$6)</f>
        <v>StepUp</v>
      </c>
      <c r="M3463" t="str">
        <f>_xlfn.XLOOKUP(G3463,dMateriaPrima!$A$2:$A$12,dMateriaPrima!$B$2:$B$12)</f>
        <v>Areia</v>
      </c>
      <c r="N3463" s="2">
        <f>_xlfn.XLOOKUP(G3463,dMateriaPrima!$A$2:$A$12,dMateriaPrima!$C$2:$C$12)</f>
        <v>3.59</v>
      </c>
      <c r="O3463" s="3">
        <f t="shared" si="270"/>
        <v>46.67</v>
      </c>
      <c r="P3463" s="4">
        <f t="shared" si="271"/>
        <v>0</v>
      </c>
      <c r="Q3463" s="3">
        <f t="shared" si="272"/>
        <v>46.67</v>
      </c>
      <c r="R3463" t="str">
        <f t="shared" si="273"/>
        <v>Em atraso</v>
      </c>
      <c r="S3463" s="5">
        <f t="shared" si="274"/>
        <v>5</v>
      </c>
    </row>
    <row r="3464" spans="1:19" x14ac:dyDescent="0.25">
      <c r="A3464">
        <v>3463</v>
      </c>
      <c r="B3464" s="1">
        <v>43926</v>
      </c>
      <c r="C3464" s="1">
        <v>43929</v>
      </c>
      <c r="D3464" s="1">
        <v>43932</v>
      </c>
      <c r="E3464" s="1">
        <v>43936</v>
      </c>
      <c r="F3464">
        <v>4</v>
      </c>
      <c r="G3464">
        <v>9</v>
      </c>
      <c r="H3464">
        <v>575</v>
      </c>
      <c r="I3464" s="6">
        <v>0</v>
      </c>
      <c r="J3464">
        <v>1</v>
      </c>
      <c r="K3464" t="str">
        <f>_xlfn.XLOOKUP(fCompras!F3464,dComprador!$A$2:$A$7,dComprador!$B$2:$B$7)</f>
        <v>Lira</v>
      </c>
      <c r="L3464" t="str">
        <f>_xlfn.XLOOKUP(J3464,dFornecedor!$A$2:$A$6,dFornecedor!$B$2:$B$6)</f>
        <v>NorthShore</v>
      </c>
      <c r="M3464" t="str">
        <f>_xlfn.XLOOKUP(G3464,dMateriaPrima!$A$2:$A$12,dMateriaPrima!$B$2:$B$12)</f>
        <v>Couro</v>
      </c>
      <c r="N3464" s="2">
        <f>_xlfn.XLOOKUP(G3464,dMateriaPrima!$A$2:$A$12,dMateriaPrima!$C$2:$C$12)</f>
        <v>4.4000000000000004</v>
      </c>
      <c r="O3464" s="3">
        <f t="shared" si="270"/>
        <v>2530</v>
      </c>
      <c r="P3464" s="4">
        <f t="shared" si="271"/>
        <v>0</v>
      </c>
      <c r="Q3464" s="3">
        <f t="shared" si="272"/>
        <v>2530</v>
      </c>
      <c r="R3464" t="str">
        <f t="shared" si="273"/>
        <v>Em atraso</v>
      </c>
      <c r="S3464" s="5">
        <f t="shared" si="274"/>
        <v>4</v>
      </c>
    </row>
    <row r="3465" spans="1:19" x14ac:dyDescent="0.25">
      <c r="A3465">
        <v>3464</v>
      </c>
      <c r="B3465" s="1">
        <v>43926</v>
      </c>
      <c r="C3465" s="1">
        <v>43930</v>
      </c>
      <c r="D3465" s="1">
        <v>43933</v>
      </c>
      <c r="E3465" s="1">
        <v>43934</v>
      </c>
      <c r="F3465">
        <v>4</v>
      </c>
      <c r="G3465">
        <v>5</v>
      </c>
      <c r="H3465">
        <v>227</v>
      </c>
      <c r="I3465" s="6">
        <v>0</v>
      </c>
      <c r="J3465">
        <v>1</v>
      </c>
      <c r="K3465" t="str">
        <f>_xlfn.XLOOKUP(fCompras!F3465,dComprador!$A$2:$A$7,dComprador!$B$2:$B$7)</f>
        <v>Lira</v>
      </c>
      <c r="L3465" t="str">
        <f>_xlfn.XLOOKUP(J3465,dFornecedor!$A$2:$A$6,dFornecedor!$B$2:$B$6)</f>
        <v>NorthShore</v>
      </c>
      <c r="M3465" t="str">
        <f>_xlfn.XLOOKUP(G3465,dMateriaPrima!$A$2:$A$12,dMateriaPrima!$B$2:$B$12)</f>
        <v>Areia</v>
      </c>
      <c r="N3465" s="2">
        <f>_xlfn.XLOOKUP(G3465,dMateriaPrima!$A$2:$A$12,dMateriaPrima!$C$2:$C$12)</f>
        <v>3.59</v>
      </c>
      <c r="O3465" s="3">
        <f t="shared" si="270"/>
        <v>814.93</v>
      </c>
      <c r="P3465" s="4">
        <f t="shared" si="271"/>
        <v>0</v>
      </c>
      <c r="Q3465" s="3">
        <f t="shared" si="272"/>
        <v>814.93</v>
      </c>
      <c r="R3465" t="str">
        <f t="shared" si="273"/>
        <v>Em atraso</v>
      </c>
      <c r="S3465" s="5">
        <f t="shared" si="274"/>
        <v>1</v>
      </c>
    </row>
    <row r="3466" spans="1:19" x14ac:dyDescent="0.25">
      <c r="A3466">
        <v>3465</v>
      </c>
      <c r="B3466" s="1">
        <v>43926</v>
      </c>
      <c r="C3466" s="1">
        <v>43927</v>
      </c>
      <c r="D3466" s="1">
        <v>43934</v>
      </c>
      <c r="E3466" s="1">
        <v>43939</v>
      </c>
      <c r="F3466">
        <v>4</v>
      </c>
      <c r="G3466">
        <v>9</v>
      </c>
      <c r="H3466">
        <v>24</v>
      </c>
      <c r="I3466" s="6">
        <v>0</v>
      </c>
      <c r="J3466">
        <v>4</v>
      </c>
      <c r="K3466" t="str">
        <f>_xlfn.XLOOKUP(fCompras!F3466,dComprador!$A$2:$A$7,dComprador!$B$2:$B$7)</f>
        <v>Lira</v>
      </c>
      <c r="L3466" t="str">
        <f>_xlfn.XLOOKUP(J3466,dFornecedor!$A$2:$A$6,dFornecedor!$B$2:$B$6)</f>
        <v>AlphaOmega</v>
      </c>
      <c r="M3466" t="str">
        <f>_xlfn.XLOOKUP(G3466,dMateriaPrima!$A$2:$A$12,dMateriaPrima!$B$2:$B$12)</f>
        <v>Couro</v>
      </c>
      <c r="N3466" s="2">
        <f>_xlfn.XLOOKUP(G3466,dMateriaPrima!$A$2:$A$12,dMateriaPrima!$C$2:$C$12)</f>
        <v>4.4000000000000004</v>
      </c>
      <c r="O3466" s="3">
        <f t="shared" si="270"/>
        <v>105.60000000000001</v>
      </c>
      <c r="P3466" s="4">
        <f t="shared" si="271"/>
        <v>0</v>
      </c>
      <c r="Q3466" s="3">
        <f t="shared" si="272"/>
        <v>105.60000000000001</v>
      </c>
      <c r="R3466" t="str">
        <f t="shared" si="273"/>
        <v>Em atraso</v>
      </c>
      <c r="S3466" s="5">
        <f t="shared" si="274"/>
        <v>5</v>
      </c>
    </row>
    <row r="3467" spans="1:19" x14ac:dyDescent="0.25">
      <c r="A3467">
        <v>3466</v>
      </c>
      <c r="B3467" s="1">
        <v>43926</v>
      </c>
      <c r="C3467" s="1">
        <v>43926</v>
      </c>
      <c r="D3467" s="1">
        <v>43943</v>
      </c>
      <c r="E3467" s="1">
        <v>43942</v>
      </c>
      <c r="F3467">
        <v>1</v>
      </c>
      <c r="G3467">
        <v>8</v>
      </c>
      <c r="H3467">
        <v>524</v>
      </c>
      <c r="I3467" s="6">
        <v>0</v>
      </c>
      <c r="J3467">
        <v>4</v>
      </c>
      <c r="K3467" t="str">
        <f>_xlfn.XLOOKUP(fCompras!F3467,dComprador!$A$2:$A$7,dComprador!$B$2:$B$7)</f>
        <v>Alon</v>
      </c>
      <c r="L3467" t="str">
        <f>_xlfn.XLOOKUP(J3467,dFornecedor!$A$2:$A$6,dFornecedor!$B$2:$B$6)</f>
        <v>AlphaOmega</v>
      </c>
      <c r="M3467" t="str">
        <f>_xlfn.XLOOKUP(G3467,dMateriaPrima!$A$2:$A$12,dMateriaPrima!$B$2:$B$12)</f>
        <v>Cimento</v>
      </c>
      <c r="N3467" s="2">
        <f>_xlfn.XLOOKUP(G3467,dMateriaPrima!$A$2:$A$12,dMateriaPrima!$C$2:$C$12)</f>
        <v>23</v>
      </c>
      <c r="O3467" s="3">
        <f t="shared" si="270"/>
        <v>12052</v>
      </c>
      <c r="P3467" s="4">
        <f t="shared" si="271"/>
        <v>0</v>
      </c>
      <c r="Q3467" s="3">
        <f t="shared" si="272"/>
        <v>12052</v>
      </c>
      <c r="R3467" t="str">
        <f t="shared" si="273"/>
        <v>No prazo</v>
      </c>
      <c r="S3467" s="5">
        <f t="shared" si="274"/>
        <v>0</v>
      </c>
    </row>
    <row r="3468" spans="1:19" x14ac:dyDescent="0.25">
      <c r="A3468">
        <v>3467</v>
      </c>
      <c r="B3468" s="1">
        <v>43926</v>
      </c>
      <c r="C3468" s="1">
        <v>43933</v>
      </c>
      <c r="D3468" s="1">
        <v>43947</v>
      </c>
      <c r="E3468" s="1">
        <v>43947</v>
      </c>
      <c r="F3468">
        <v>1</v>
      </c>
      <c r="G3468">
        <v>5</v>
      </c>
      <c r="H3468">
        <v>402</v>
      </c>
      <c r="I3468" s="6">
        <v>0</v>
      </c>
      <c r="J3468">
        <v>4</v>
      </c>
      <c r="K3468" t="str">
        <f>_xlfn.XLOOKUP(fCompras!F3468,dComprador!$A$2:$A$7,dComprador!$B$2:$B$7)</f>
        <v>Alon</v>
      </c>
      <c r="L3468" t="str">
        <f>_xlfn.XLOOKUP(J3468,dFornecedor!$A$2:$A$6,dFornecedor!$B$2:$B$6)</f>
        <v>AlphaOmega</v>
      </c>
      <c r="M3468" t="str">
        <f>_xlfn.XLOOKUP(G3468,dMateriaPrima!$A$2:$A$12,dMateriaPrima!$B$2:$B$12)</f>
        <v>Areia</v>
      </c>
      <c r="N3468" s="2">
        <f>_xlfn.XLOOKUP(G3468,dMateriaPrima!$A$2:$A$12,dMateriaPrima!$C$2:$C$12)</f>
        <v>3.59</v>
      </c>
      <c r="O3468" s="3">
        <f t="shared" si="270"/>
        <v>1443.1799999999998</v>
      </c>
      <c r="P3468" s="4">
        <f t="shared" si="271"/>
        <v>0</v>
      </c>
      <c r="Q3468" s="3">
        <f t="shared" si="272"/>
        <v>1443.1799999999998</v>
      </c>
      <c r="R3468" t="str">
        <f t="shared" si="273"/>
        <v>No prazo</v>
      </c>
      <c r="S3468" s="5">
        <f t="shared" si="274"/>
        <v>0</v>
      </c>
    </row>
    <row r="3469" spans="1:19" x14ac:dyDescent="0.25">
      <c r="A3469">
        <v>3468</v>
      </c>
      <c r="B3469" s="1">
        <v>43926</v>
      </c>
      <c r="C3469" s="1">
        <v>43926</v>
      </c>
      <c r="D3469" s="1">
        <v>43939</v>
      </c>
      <c r="E3469" s="1">
        <v>43942</v>
      </c>
      <c r="F3469">
        <v>1</v>
      </c>
      <c r="G3469">
        <v>7</v>
      </c>
      <c r="H3469">
        <v>41</v>
      </c>
      <c r="I3469" s="6">
        <v>0</v>
      </c>
      <c r="J3469">
        <v>2</v>
      </c>
      <c r="K3469" t="str">
        <f>_xlfn.XLOOKUP(fCompras!F3469,dComprador!$A$2:$A$7,dComprador!$B$2:$B$7)</f>
        <v>Alon</v>
      </c>
      <c r="L3469" t="str">
        <f>_xlfn.XLOOKUP(J3469,dFornecedor!$A$2:$A$6,dFornecedor!$B$2:$B$6)</f>
        <v>Minerva</v>
      </c>
      <c r="M3469" t="str">
        <f>_xlfn.XLOOKUP(G3469,dMateriaPrima!$A$2:$A$12,dMateriaPrima!$B$2:$B$12)</f>
        <v>Poliéster</v>
      </c>
      <c r="N3469" s="2">
        <f>_xlfn.XLOOKUP(G3469,dMateriaPrima!$A$2:$A$12,dMateriaPrima!$C$2:$C$12)</f>
        <v>8</v>
      </c>
      <c r="O3469" s="3">
        <f t="shared" si="270"/>
        <v>328</v>
      </c>
      <c r="P3469" s="4">
        <f t="shared" si="271"/>
        <v>0</v>
      </c>
      <c r="Q3469" s="3">
        <f t="shared" si="272"/>
        <v>328</v>
      </c>
      <c r="R3469" t="str">
        <f t="shared" si="273"/>
        <v>Em atraso</v>
      </c>
      <c r="S3469" s="5">
        <f t="shared" si="274"/>
        <v>3</v>
      </c>
    </row>
    <row r="3470" spans="1:19" x14ac:dyDescent="0.25">
      <c r="A3470">
        <v>3469</v>
      </c>
      <c r="B3470" s="1">
        <v>43926</v>
      </c>
      <c r="C3470" s="1">
        <v>43926</v>
      </c>
      <c r="D3470" s="1">
        <v>43943</v>
      </c>
      <c r="E3470" s="1">
        <v>43946</v>
      </c>
      <c r="F3470">
        <v>2</v>
      </c>
      <c r="G3470">
        <v>11</v>
      </c>
      <c r="H3470">
        <v>36</v>
      </c>
      <c r="I3470" s="6">
        <v>0</v>
      </c>
      <c r="J3470">
        <v>2</v>
      </c>
      <c r="K3470" t="str">
        <f>_xlfn.XLOOKUP(fCompras!F3470,dComprador!$A$2:$A$7,dComprador!$B$2:$B$7)</f>
        <v>João</v>
      </c>
      <c r="L3470" t="str">
        <f>_xlfn.XLOOKUP(J3470,dFornecedor!$A$2:$A$6,dFornecedor!$B$2:$B$6)</f>
        <v>Minerva</v>
      </c>
      <c r="M3470" t="str">
        <f>_xlfn.XLOOKUP(G3470,dMateriaPrima!$A$2:$A$12,dMateriaPrima!$B$2:$B$12)</f>
        <v>Papel</v>
      </c>
      <c r="N3470" s="2">
        <f>_xlfn.XLOOKUP(G3470,dMateriaPrima!$A$2:$A$12,dMateriaPrima!$C$2:$C$12)</f>
        <v>9</v>
      </c>
      <c r="O3470" s="3">
        <f t="shared" si="270"/>
        <v>324</v>
      </c>
      <c r="P3470" s="4">
        <f t="shared" si="271"/>
        <v>0</v>
      </c>
      <c r="Q3470" s="3">
        <f t="shared" si="272"/>
        <v>324</v>
      </c>
      <c r="R3470" t="str">
        <f t="shared" si="273"/>
        <v>Em atraso</v>
      </c>
      <c r="S3470" s="5">
        <f t="shared" si="274"/>
        <v>3</v>
      </c>
    </row>
    <row r="3471" spans="1:19" x14ac:dyDescent="0.25">
      <c r="A3471">
        <v>3470</v>
      </c>
      <c r="B3471" s="1">
        <v>43926</v>
      </c>
      <c r="C3471" s="1">
        <v>43926</v>
      </c>
      <c r="D3471" s="1">
        <v>43954</v>
      </c>
      <c r="E3471" s="1">
        <v>43956</v>
      </c>
      <c r="F3471">
        <v>1</v>
      </c>
      <c r="G3471">
        <v>9</v>
      </c>
      <c r="H3471">
        <v>428</v>
      </c>
      <c r="I3471" s="6">
        <v>0</v>
      </c>
      <c r="J3471">
        <v>2</v>
      </c>
      <c r="K3471" t="str">
        <f>_xlfn.XLOOKUP(fCompras!F3471,dComprador!$A$2:$A$7,dComprador!$B$2:$B$7)</f>
        <v>Alon</v>
      </c>
      <c r="L3471" t="str">
        <f>_xlfn.XLOOKUP(J3471,dFornecedor!$A$2:$A$6,dFornecedor!$B$2:$B$6)</f>
        <v>Minerva</v>
      </c>
      <c r="M3471" t="str">
        <f>_xlfn.XLOOKUP(G3471,dMateriaPrima!$A$2:$A$12,dMateriaPrima!$B$2:$B$12)</f>
        <v>Couro</v>
      </c>
      <c r="N3471" s="2">
        <f>_xlfn.XLOOKUP(G3471,dMateriaPrima!$A$2:$A$12,dMateriaPrima!$C$2:$C$12)</f>
        <v>4.4000000000000004</v>
      </c>
      <c r="O3471" s="3">
        <f t="shared" si="270"/>
        <v>1883.2</v>
      </c>
      <c r="P3471" s="4">
        <f t="shared" si="271"/>
        <v>0</v>
      </c>
      <c r="Q3471" s="3">
        <f t="shared" si="272"/>
        <v>1883.2</v>
      </c>
      <c r="R3471" t="str">
        <f t="shared" si="273"/>
        <v>Em atraso</v>
      </c>
      <c r="S3471" s="5">
        <f t="shared" si="274"/>
        <v>2</v>
      </c>
    </row>
    <row r="3472" spans="1:19" x14ac:dyDescent="0.25">
      <c r="A3472">
        <v>3471</v>
      </c>
      <c r="B3472" s="1">
        <v>43926</v>
      </c>
      <c r="C3472" s="1">
        <v>43927</v>
      </c>
      <c r="D3472" s="1">
        <v>43955</v>
      </c>
      <c r="E3472" s="1">
        <v>43958</v>
      </c>
      <c r="F3472">
        <v>1</v>
      </c>
      <c r="G3472">
        <v>9</v>
      </c>
      <c r="H3472">
        <v>330</v>
      </c>
      <c r="I3472" s="6">
        <v>0</v>
      </c>
      <c r="J3472">
        <v>3</v>
      </c>
      <c r="K3472" t="str">
        <f>_xlfn.XLOOKUP(fCompras!F3472,dComprador!$A$2:$A$7,dComprador!$B$2:$B$7)</f>
        <v>Alon</v>
      </c>
      <c r="L3472" t="str">
        <f>_xlfn.XLOOKUP(J3472,dFornecedor!$A$2:$A$6,dFornecedor!$B$2:$B$6)</f>
        <v>StepUp</v>
      </c>
      <c r="M3472" t="str">
        <f>_xlfn.XLOOKUP(G3472,dMateriaPrima!$A$2:$A$12,dMateriaPrima!$B$2:$B$12)</f>
        <v>Couro</v>
      </c>
      <c r="N3472" s="2">
        <f>_xlfn.XLOOKUP(G3472,dMateriaPrima!$A$2:$A$12,dMateriaPrima!$C$2:$C$12)</f>
        <v>4.4000000000000004</v>
      </c>
      <c r="O3472" s="3">
        <f t="shared" si="270"/>
        <v>1452.0000000000002</v>
      </c>
      <c r="P3472" s="4">
        <f t="shared" si="271"/>
        <v>0</v>
      </c>
      <c r="Q3472" s="3">
        <f t="shared" si="272"/>
        <v>1452.0000000000002</v>
      </c>
      <c r="R3472" t="str">
        <f t="shared" si="273"/>
        <v>Em atraso</v>
      </c>
      <c r="S3472" s="5">
        <f t="shared" si="274"/>
        <v>3</v>
      </c>
    </row>
    <row r="3473" spans="1:19" x14ac:dyDescent="0.25">
      <c r="A3473">
        <v>3472</v>
      </c>
      <c r="B3473" s="1">
        <v>43927</v>
      </c>
      <c r="C3473" s="1">
        <v>43936</v>
      </c>
      <c r="D3473" s="1">
        <v>43938</v>
      </c>
      <c r="E3473" s="1">
        <v>43941</v>
      </c>
      <c r="F3473">
        <v>4</v>
      </c>
      <c r="G3473">
        <v>7</v>
      </c>
      <c r="H3473">
        <v>190</v>
      </c>
      <c r="I3473" s="6">
        <v>0</v>
      </c>
      <c r="J3473">
        <v>3</v>
      </c>
      <c r="K3473" t="str">
        <f>_xlfn.XLOOKUP(fCompras!F3473,dComprador!$A$2:$A$7,dComprador!$B$2:$B$7)</f>
        <v>Lira</v>
      </c>
      <c r="L3473" t="str">
        <f>_xlfn.XLOOKUP(J3473,dFornecedor!$A$2:$A$6,dFornecedor!$B$2:$B$6)</f>
        <v>StepUp</v>
      </c>
      <c r="M3473" t="str">
        <f>_xlfn.XLOOKUP(G3473,dMateriaPrima!$A$2:$A$12,dMateriaPrima!$B$2:$B$12)</f>
        <v>Poliéster</v>
      </c>
      <c r="N3473" s="2">
        <f>_xlfn.XLOOKUP(G3473,dMateriaPrima!$A$2:$A$12,dMateriaPrima!$C$2:$C$12)</f>
        <v>8</v>
      </c>
      <c r="O3473" s="3">
        <f t="shared" si="270"/>
        <v>1520</v>
      </c>
      <c r="P3473" s="4">
        <f t="shared" si="271"/>
        <v>0</v>
      </c>
      <c r="Q3473" s="3">
        <f t="shared" si="272"/>
        <v>1520</v>
      </c>
      <c r="R3473" t="str">
        <f t="shared" si="273"/>
        <v>Em atraso</v>
      </c>
      <c r="S3473" s="5">
        <f t="shared" si="274"/>
        <v>3</v>
      </c>
    </row>
    <row r="3474" spans="1:19" x14ac:dyDescent="0.25">
      <c r="A3474">
        <v>3473</v>
      </c>
      <c r="B3474" s="1">
        <v>43927</v>
      </c>
      <c r="C3474" s="1">
        <v>43939</v>
      </c>
      <c r="D3474" s="1">
        <v>43939</v>
      </c>
      <c r="E3474" s="1">
        <v>43939</v>
      </c>
      <c r="F3474">
        <v>4</v>
      </c>
      <c r="G3474">
        <v>8</v>
      </c>
      <c r="H3474">
        <v>203</v>
      </c>
      <c r="I3474" s="6">
        <v>0</v>
      </c>
      <c r="J3474">
        <v>1</v>
      </c>
      <c r="K3474" t="str">
        <f>_xlfn.XLOOKUP(fCompras!F3474,dComprador!$A$2:$A$7,dComprador!$B$2:$B$7)</f>
        <v>Lira</v>
      </c>
      <c r="L3474" t="str">
        <f>_xlfn.XLOOKUP(J3474,dFornecedor!$A$2:$A$6,dFornecedor!$B$2:$B$6)</f>
        <v>NorthShore</v>
      </c>
      <c r="M3474" t="str">
        <f>_xlfn.XLOOKUP(G3474,dMateriaPrima!$A$2:$A$12,dMateriaPrima!$B$2:$B$12)</f>
        <v>Cimento</v>
      </c>
      <c r="N3474" s="2">
        <f>_xlfn.XLOOKUP(G3474,dMateriaPrima!$A$2:$A$12,dMateriaPrima!$C$2:$C$12)</f>
        <v>23</v>
      </c>
      <c r="O3474" s="3">
        <f t="shared" si="270"/>
        <v>4669</v>
      </c>
      <c r="P3474" s="4">
        <f t="shared" si="271"/>
        <v>0</v>
      </c>
      <c r="Q3474" s="3">
        <f t="shared" si="272"/>
        <v>4669</v>
      </c>
      <c r="R3474" t="str">
        <f t="shared" si="273"/>
        <v>No prazo</v>
      </c>
      <c r="S3474" s="5">
        <f t="shared" si="274"/>
        <v>0</v>
      </c>
    </row>
    <row r="3475" spans="1:19" x14ac:dyDescent="0.25">
      <c r="A3475">
        <v>3474</v>
      </c>
      <c r="B3475" s="1">
        <v>43927</v>
      </c>
      <c r="C3475" s="1">
        <v>43927</v>
      </c>
      <c r="D3475" s="1">
        <v>43936</v>
      </c>
      <c r="E3475" s="1">
        <v>43938</v>
      </c>
      <c r="F3475">
        <v>4</v>
      </c>
      <c r="G3475">
        <v>8</v>
      </c>
      <c r="H3475">
        <v>56</v>
      </c>
      <c r="I3475" s="6">
        <v>0</v>
      </c>
      <c r="J3475">
        <v>4</v>
      </c>
      <c r="K3475" t="str">
        <f>_xlfn.XLOOKUP(fCompras!F3475,dComprador!$A$2:$A$7,dComprador!$B$2:$B$7)</f>
        <v>Lira</v>
      </c>
      <c r="L3475" t="str">
        <f>_xlfn.XLOOKUP(J3475,dFornecedor!$A$2:$A$6,dFornecedor!$B$2:$B$6)</f>
        <v>AlphaOmega</v>
      </c>
      <c r="M3475" t="str">
        <f>_xlfn.XLOOKUP(G3475,dMateriaPrima!$A$2:$A$12,dMateriaPrima!$B$2:$B$12)</f>
        <v>Cimento</v>
      </c>
      <c r="N3475" s="2">
        <f>_xlfn.XLOOKUP(G3475,dMateriaPrima!$A$2:$A$12,dMateriaPrima!$C$2:$C$12)</f>
        <v>23</v>
      </c>
      <c r="O3475" s="3">
        <f t="shared" si="270"/>
        <v>1288</v>
      </c>
      <c r="P3475" s="4">
        <f t="shared" si="271"/>
        <v>0</v>
      </c>
      <c r="Q3475" s="3">
        <f t="shared" si="272"/>
        <v>1288</v>
      </c>
      <c r="R3475" t="str">
        <f t="shared" si="273"/>
        <v>Em atraso</v>
      </c>
      <c r="S3475" s="5">
        <f t="shared" si="274"/>
        <v>2</v>
      </c>
    </row>
    <row r="3476" spans="1:19" x14ac:dyDescent="0.25">
      <c r="A3476">
        <v>3475</v>
      </c>
      <c r="B3476" s="1">
        <v>43927</v>
      </c>
      <c r="C3476" s="1">
        <v>43927</v>
      </c>
      <c r="D3476" s="1">
        <v>43932</v>
      </c>
      <c r="E3476" s="1">
        <v>43936</v>
      </c>
      <c r="F3476">
        <v>4</v>
      </c>
      <c r="G3476">
        <v>5</v>
      </c>
      <c r="H3476">
        <v>25</v>
      </c>
      <c r="I3476" s="6">
        <v>0</v>
      </c>
      <c r="J3476">
        <v>2</v>
      </c>
      <c r="K3476" t="str">
        <f>_xlfn.XLOOKUP(fCompras!F3476,dComprador!$A$2:$A$7,dComprador!$B$2:$B$7)</f>
        <v>Lira</v>
      </c>
      <c r="L3476" t="str">
        <f>_xlfn.XLOOKUP(J3476,dFornecedor!$A$2:$A$6,dFornecedor!$B$2:$B$6)</f>
        <v>Minerva</v>
      </c>
      <c r="M3476" t="str">
        <f>_xlfn.XLOOKUP(G3476,dMateriaPrima!$A$2:$A$12,dMateriaPrima!$B$2:$B$12)</f>
        <v>Areia</v>
      </c>
      <c r="N3476" s="2">
        <f>_xlfn.XLOOKUP(G3476,dMateriaPrima!$A$2:$A$12,dMateriaPrima!$C$2:$C$12)</f>
        <v>3.59</v>
      </c>
      <c r="O3476" s="3">
        <f t="shared" si="270"/>
        <v>89.75</v>
      </c>
      <c r="P3476" s="4">
        <f t="shared" si="271"/>
        <v>0</v>
      </c>
      <c r="Q3476" s="3">
        <f t="shared" si="272"/>
        <v>89.75</v>
      </c>
      <c r="R3476" t="str">
        <f t="shared" si="273"/>
        <v>Em atraso</v>
      </c>
      <c r="S3476" s="5">
        <f t="shared" si="274"/>
        <v>4</v>
      </c>
    </row>
    <row r="3477" spans="1:19" x14ac:dyDescent="0.25">
      <c r="A3477">
        <v>3476</v>
      </c>
      <c r="B3477" s="1">
        <v>43927</v>
      </c>
      <c r="C3477" s="1">
        <v>43934</v>
      </c>
      <c r="D3477" s="1">
        <v>43938</v>
      </c>
      <c r="E3477" s="1">
        <v>43942</v>
      </c>
      <c r="F3477">
        <v>4</v>
      </c>
      <c r="G3477">
        <v>8</v>
      </c>
      <c r="H3477">
        <v>26</v>
      </c>
      <c r="I3477" s="6">
        <v>0</v>
      </c>
      <c r="J3477">
        <v>2</v>
      </c>
      <c r="K3477" t="str">
        <f>_xlfn.XLOOKUP(fCompras!F3477,dComprador!$A$2:$A$7,dComprador!$B$2:$B$7)</f>
        <v>Lira</v>
      </c>
      <c r="L3477" t="str">
        <f>_xlfn.XLOOKUP(J3477,dFornecedor!$A$2:$A$6,dFornecedor!$B$2:$B$6)</f>
        <v>Minerva</v>
      </c>
      <c r="M3477" t="str">
        <f>_xlfn.XLOOKUP(G3477,dMateriaPrima!$A$2:$A$12,dMateriaPrima!$B$2:$B$12)</f>
        <v>Cimento</v>
      </c>
      <c r="N3477" s="2">
        <f>_xlfn.XLOOKUP(G3477,dMateriaPrima!$A$2:$A$12,dMateriaPrima!$C$2:$C$12)</f>
        <v>23</v>
      </c>
      <c r="O3477" s="3">
        <f t="shared" si="270"/>
        <v>598</v>
      </c>
      <c r="P3477" s="4">
        <f t="shared" si="271"/>
        <v>0</v>
      </c>
      <c r="Q3477" s="3">
        <f t="shared" si="272"/>
        <v>598</v>
      </c>
      <c r="R3477" t="str">
        <f t="shared" si="273"/>
        <v>Em atraso</v>
      </c>
      <c r="S3477" s="5">
        <f t="shared" si="274"/>
        <v>4</v>
      </c>
    </row>
    <row r="3478" spans="1:19" x14ac:dyDescent="0.25">
      <c r="A3478">
        <v>3477</v>
      </c>
      <c r="B3478" s="1">
        <v>43927</v>
      </c>
      <c r="C3478" s="1">
        <v>43936</v>
      </c>
      <c r="D3478" s="1">
        <v>43944</v>
      </c>
      <c r="E3478" s="1">
        <v>43947</v>
      </c>
      <c r="F3478">
        <v>1</v>
      </c>
      <c r="G3478">
        <v>2</v>
      </c>
      <c r="H3478">
        <v>581</v>
      </c>
      <c r="I3478" s="6">
        <v>0</v>
      </c>
      <c r="J3478">
        <v>2</v>
      </c>
      <c r="K3478" t="str">
        <f>_xlfn.XLOOKUP(fCompras!F3478,dComprador!$A$2:$A$7,dComprador!$B$2:$B$7)</f>
        <v>Alon</v>
      </c>
      <c r="L3478" t="str">
        <f>_xlfn.XLOOKUP(J3478,dFornecedor!$A$2:$A$6,dFornecedor!$B$2:$B$6)</f>
        <v>Minerva</v>
      </c>
      <c r="M3478" t="str">
        <f>_xlfn.XLOOKUP(G3478,dMateriaPrima!$A$2:$A$12,dMateriaPrima!$B$2:$B$12)</f>
        <v>Chapa Metal</v>
      </c>
      <c r="N3478" s="2">
        <f>_xlfn.XLOOKUP(G3478,dMateriaPrima!$A$2:$A$12,dMateriaPrima!$C$2:$C$12)</f>
        <v>299.89999999999998</v>
      </c>
      <c r="O3478" s="3">
        <f t="shared" si="270"/>
        <v>174241.9</v>
      </c>
      <c r="P3478" s="4">
        <f t="shared" si="271"/>
        <v>0</v>
      </c>
      <c r="Q3478" s="3">
        <f t="shared" si="272"/>
        <v>174241.9</v>
      </c>
      <c r="R3478" t="str">
        <f t="shared" si="273"/>
        <v>Em atraso</v>
      </c>
      <c r="S3478" s="5">
        <f t="shared" si="274"/>
        <v>3</v>
      </c>
    </row>
    <row r="3479" spans="1:19" x14ac:dyDescent="0.25">
      <c r="A3479">
        <v>3478</v>
      </c>
      <c r="B3479" s="1">
        <v>43927</v>
      </c>
      <c r="C3479" s="1">
        <v>43929</v>
      </c>
      <c r="D3479" s="1">
        <v>43944</v>
      </c>
      <c r="E3479" s="1">
        <v>43943</v>
      </c>
      <c r="F3479">
        <v>1</v>
      </c>
      <c r="G3479">
        <v>11</v>
      </c>
      <c r="H3479">
        <v>139</v>
      </c>
      <c r="I3479" s="6">
        <v>0</v>
      </c>
      <c r="J3479">
        <v>2</v>
      </c>
      <c r="K3479" t="str">
        <f>_xlfn.XLOOKUP(fCompras!F3479,dComprador!$A$2:$A$7,dComprador!$B$2:$B$7)</f>
        <v>Alon</v>
      </c>
      <c r="L3479" t="str">
        <f>_xlfn.XLOOKUP(J3479,dFornecedor!$A$2:$A$6,dFornecedor!$B$2:$B$6)</f>
        <v>Minerva</v>
      </c>
      <c r="M3479" t="str">
        <f>_xlfn.XLOOKUP(G3479,dMateriaPrima!$A$2:$A$12,dMateriaPrima!$B$2:$B$12)</f>
        <v>Papel</v>
      </c>
      <c r="N3479" s="2">
        <f>_xlfn.XLOOKUP(G3479,dMateriaPrima!$A$2:$A$12,dMateriaPrima!$C$2:$C$12)</f>
        <v>9</v>
      </c>
      <c r="O3479" s="3">
        <f t="shared" si="270"/>
        <v>1251</v>
      </c>
      <c r="P3479" s="4">
        <f t="shared" si="271"/>
        <v>0</v>
      </c>
      <c r="Q3479" s="3">
        <f t="shared" si="272"/>
        <v>1251</v>
      </c>
      <c r="R3479" t="str">
        <f t="shared" si="273"/>
        <v>No prazo</v>
      </c>
      <c r="S3479" s="5">
        <f t="shared" si="274"/>
        <v>0</v>
      </c>
    </row>
    <row r="3480" spans="1:19" x14ac:dyDescent="0.25">
      <c r="A3480">
        <v>3479</v>
      </c>
      <c r="B3480" s="1">
        <v>43927</v>
      </c>
      <c r="C3480" s="1">
        <v>43938</v>
      </c>
      <c r="D3480" s="1">
        <v>43944</v>
      </c>
      <c r="E3480" s="1">
        <v>43943</v>
      </c>
      <c r="F3480">
        <v>2</v>
      </c>
      <c r="G3480">
        <v>7</v>
      </c>
      <c r="H3480">
        <v>273</v>
      </c>
      <c r="I3480" s="6">
        <v>0</v>
      </c>
      <c r="J3480">
        <v>1</v>
      </c>
      <c r="K3480" t="str">
        <f>_xlfn.XLOOKUP(fCompras!F3480,dComprador!$A$2:$A$7,dComprador!$B$2:$B$7)</f>
        <v>João</v>
      </c>
      <c r="L3480" t="str">
        <f>_xlfn.XLOOKUP(J3480,dFornecedor!$A$2:$A$6,dFornecedor!$B$2:$B$6)</f>
        <v>NorthShore</v>
      </c>
      <c r="M3480" t="str">
        <f>_xlfn.XLOOKUP(G3480,dMateriaPrima!$A$2:$A$12,dMateriaPrima!$B$2:$B$12)</f>
        <v>Poliéster</v>
      </c>
      <c r="N3480" s="2">
        <f>_xlfn.XLOOKUP(G3480,dMateriaPrima!$A$2:$A$12,dMateriaPrima!$C$2:$C$12)</f>
        <v>8</v>
      </c>
      <c r="O3480" s="3">
        <f t="shared" si="270"/>
        <v>2184</v>
      </c>
      <c r="P3480" s="4">
        <f t="shared" si="271"/>
        <v>0</v>
      </c>
      <c r="Q3480" s="3">
        <f t="shared" si="272"/>
        <v>2184</v>
      </c>
      <c r="R3480" t="str">
        <f t="shared" si="273"/>
        <v>No prazo</v>
      </c>
      <c r="S3480" s="5">
        <f t="shared" si="274"/>
        <v>0</v>
      </c>
    </row>
    <row r="3481" spans="1:19" x14ac:dyDescent="0.25">
      <c r="A3481">
        <v>3480</v>
      </c>
      <c r="B3481" s="1">
        <v>43927</v>
      </c>
      <c r="C3481" s="1">
        <v>43935</v>
      </c>
      <c r="D3481" s="1">
        <v>43957</v>
      </c>
      <c r="E3481" s="1">
        <v>43962</v>
      </c>
      <c r="F3481">
        <v>1</v>
      </c>
      <c r="G3481">
        <v>1</v>
      </c>
      <c r="H3481">
        <v>58</v>
      </c>
      <c r="I3481" s="6">
        <v>0</v>
      </c>
      <c r="J3481">
        <v>5</v>
      </c>
      <c r="K3481" t="str">
        <f>_xlfn.XLOOKUP(fCompras!F3481,dComprador!$A$2:$A$7,dComprador!$B$2:$B$7)</f>
        <v>Alon</v>
      </c>
      <c r="L3481" t="str">
        <f>_xlfn.XLOOKUP(J3481,dFornecedor!$A$2:$A$6,dFornecedor!$B$2:$B$6)</f>
        <v>Atlas</v>
      </c>
      <c r="M3481" t="str">
        <f>_xlfn.XLOOKUP(G3481,dMateriaPrima!$A$2:$A$12,dMateriaPrima!$B$2:$B$12)</f>
        <v>Tecido</v>
      </c>
      <c r="N3481" s="2">
        <f>_xlfn.XLOOKUP(G3481,dMateriaPrima!$A$2:$A$12,dMateriaPrima!$C$2:$C$12)</f>
        <v>18</v>
      </c>
      <c r="O3481" s="3">
        <f t="shared" si="270"/>
        <v>1044</v>
      </c>
      <c r="P3481" s="4">
        <f t="shared" si="271"/>
        <v>0</v>
      </c>
      <c r="Q3481" s="3">
        <f t="shared" si="272"/>
        <v>1044</v>
      </c>
      <c r="R3481" t="str">
        <f t="shared" si="273"/>
        <v>Em atraso</v>
      </c>
      <c r="S3481" s="5">
        <f t="shared" si="274"/>
        <v>5</v>
      </c>
    </row>
    <row r="3482" spans="1:19" x14ac:dyDescent="0.25">
      <c r="A3482">
        <v>3481</v>
      </c>
      <c r="B3482" s="1">
        <v>43927</v>
      </c>
      <c r="C3482" s="1">
        <v>43933</v>
      </c>
      <c r="D3482" s="1">
        <v>43957</v>
      </c>
      <c r="E3482" s="1">
        <v>43961</v>
      </c>
      <c r="F3482">
        <v>1</v>
      </c>
      <c r="G3482">
        <v>6</v>
      </c>
      <c r="H3482">
        <v>87</v>
      </c>
      <c r="I3482" s="6">
        <v>0</v>
      </c>
      <c r="J3482">
        <v>2</v>
      </c>
      <c r="K3482" t="str">
        <f>_xlfn.XLOOKUP(fCompras!F3482,dComprador!$A$2:$A$7,dComprador!$B$2:$B$7)</f>
        <v>Alon</v>
      </c>
      <c r="L3482" t="str">
        <f>_xlfn.XLOOKUP(J3482,dFornecedor!$A$2:$A$6,dFornecedor!$B$2:$B$6)</f>
        <v>Minerva</v>
      </c>
      <c r="M3482" t="str">
        <f>_xlfn.XLOOKUP(G3482,dMateriaPrima!$A$2:$A$12,dMateriaPrima!$B$2:$B$12)</f>
        <v>Fio Algodão</v>
      </c>
      <c r="N3482" s="2">
        <f>_xlfn.XLOOKUP(G3482,dMateriaPrima!$A$2:$A$12,dMateriaPrima!$C$2:$C$12)</f>
        <v>55.9</v>
      </c>
      <c r="O3482" s="3">
        <f t="shared" si="270"/>
        <v>4863.3</v>
      </c>
      <c r="P3482" s="4">
        <f t="shared" si="271"/>
        <v>0</v>
      </c>
      <c r="Q3482" s="3">
        <f t="shared" si="272"/>
        <v>4863.3</v>
      </c>
      <c r="R3482" t="str">
        <f t="shared" si="273"/>
        <v>Em atraso</v>
      </c>
      <c r="S3482" s="5">
        <f t="shared" si="274"/>
        <v>4</v>
      </c>
    </row>
    <row r="3483" spans="1:19" x14ac:dyDescent="0.25">
      <c r="A3483">
        <v>3482</v>
      </c>
      <c r="B3483" s="1">
        <v>43927</v>
      </c>
      <c r="C3483" s="1">
        <v>43930</v>
      </c>
      <c r="D3483" s="1">
        <v>43960</v>
      </c>
      <c r="E3483" s="1">
        <v>43960</v>
      </c>
      <c r="F3483">
        <v>1</v>
      </c>
      <c r="G3483">
        <v>9</v>
      </c>
      <c r="H3483">
        <v>476</v>
      </c>
      <c r="I3483" s="6">
        <v>0</v>
      </c>
      <c r="J3483">
        <v>3</v>
      </c>
      <c r="K3483" t="str">
        <f>_xlfn.XLOOKUP(fCompras!F3483,dComprador!$A$2:$A$7,dComprador!$B$2:$B$7)</f>
        <v>Alon</v>
      </c>
      <c r="L3483" t="str">
        <f>_xlfn.XLOOKUP(J3483,dFornecedor!$A$2:$A$6,dFornecedor!$B$2:$B$6)</f>
        <v>StepUp</v>
      </c>
      <c r="M3483" t="str">
        <f>_xlfn.XLOOKUP(G3483,dMateriaPrima!$A$2:$A$12,dMateriaPrima!$B$2:$B$12)</f>
        <v>Couro</v>
      </c>
      <c r="N3483" s="2">
        <f>_xlfn.XLOOKUP(G3483,dMateriaPrima!$A$2:$A$12,dMateriaPrima!$C$2:$C$12)</f>
        <v>4.4000000000000004</v>
      </c>
      <c r="O3483" s="3">
        <f t="shared" si="270"/>
        <v>2094.4</v>
      </c>
      <c r="P3483" s="4">
        <f t="shared" si="271"/>
        <v>0</v>
      </c>
      <c r="Q3483" s="3">
        <f t="shared" si="272"/>
        <v>2094.4</v>
      </c>
      <c r="R3483" t="str">
        <f t="shared" si="273"/>
        <v>No prazo</v>
      </c>
      <c r="S3483" s="5">
        <f t="shared" si="274"/>
        <v>0</v>
      </c>
    </row>
    <row r="3484" spans="1:19" x14ac:dyDescent="0.25">
      <c r="A3484">
        <v>3483</v>
      </c>
      <c r="B3484" s="1">
        <v>43927</v>
      </c>
      <c r="C3484" s="1">
        <v>43927</v>
      </c>
      <c r="D3484" s="1">
        <v>43958</v>
      </c>
      <c r="E3484" s="1">
        <v>43959</v>
      </c>
      <c r="F3484">
        <v>1</v>
      </c>
      <c r="G3484">
        <v>1</v>
      </c>
      <c r="H3484">
        <v>123</v>
      </c>
      <c r="I3484" s="6">
        <v>0</v>
      </c>
      <c r="J3484">
        <v>2</v>
      </c>
      <c r="K3484" t="str">
        <f>_xlfn.XLOOKUP(fCompras!F3484,dComprador!$A$2:$A$7,dComprador!$B$2:$B$7)</f>
        <v>Alon</v>
      </c>
      <c r="L3484" t="str">
        <f>_xlfn.XLOOKUP(J3484,dFornecedor!$A$2:$A$6,dFornecedor!$B$2:$B$6)</f>
        <v>Minerva</v>
      </c>
      <c r="M3484" t="str">
        <f>_xlfn.XLOOKUP(G3484,dMateriaPrima!$A$2:$A$12,dMateriaPrima!$B$2:$B$12)</f>
        <v>Tecido</v>
      </c>
      <c r="N3484" s="2">
        <f>_xlfn.XLOOKUP(G3484,dMateriaPrima!$A$2:$A$12,dMateriaPrima!$C$2:$C$12)</f>
        <v>18</v>
      </c>
      <c r="O3484" s="3">
        <f t="shared" si="270"/>
        <v>2214</v>
      </c>
      <c r="P3484" s="4">
        <f t="shared" si="271"/>
        <v>0</v>
      </c>
      <c r="Q3484" s="3">
        <f t="shared" si="272"/>
        <v>2214</v>
      </c>
      <c r="R3484" t="str">
        <f t="shared" si="273"/>
        <v>Em atraso</v>
      </c>
      <c r="S3484" s="5">
        <f t="shared" si="274"/>
        <v>1</v>
      </c>
    </row>
    <row r="3485" spans="1:19" x14ac:dyDescent="0.25">
      <c r="A3485">
        <v>3484</v>
      </c>
      <c r="B3485" s="1">
        <v>43927</v>
      </c>
      <c r="C3485" s="1">
        <v>43936</v>
      </c>
      <c r="D3485" s="1">
        <v>43946</v>
      </c>
      <c r="E3485" s="1">
        <v>43949</v>
      </c>
      <c r="F3485">
        <v>1</v>
      </c>
      <c r="G3485">
        <v>7</v>
      </c>
      <c r="H3485">
        <v>242</v>
      </c>
      <c r="I3485" s="6">
        <v>0</v>
      </c>
      <c r="J3485">
        <v>1</v>
      </c>
      <c r="K3485" t="str">
        <f>_xlfn.XLOOKUP(fCompras!F3485,dComprador!$A$2:$A$7,dComprador!$B$2:$B$7)</f>
        <v>Alon</v>
      </c>
      <c r="L3485" t="str">
        <f>_xlfn.XLOOKUP(J3485,dFornecedor!$A$2:$A$6,dFornecedor!$B$2:$B$6)</f>
        <v>NorthShore</v>
      </c>
      <c r="M3485" t="str">
        <f>_xlfn.XLOOKUP(G3485,dMateriaPrima!$A$2:$A$12,dMateriaPrima!$B$2:$B$12)</f>
        <v>Poliéster</v>
      </c>
      <c r="N3485" s="2">
        <f>_xlfn.XLOOKUP(G3485,dMateriaPrima!$A$2:$A$12,dMateriaPrima!$C$2:$C$12)</f>
        <v>8</v>
      </c>
      <c r="O3485" s="3">
        <f t="shared" si="270"/>
        <v>1936</v>
      </c>
      <c r="P3485" s="4">
        <f t="shared" si="271"/>
        <v>0</v>
      </c>
      <c r="Q3485" s="3">
        <f t="shared" si="272"/>
        <v>1936</v>
      </c>
      <c r="R3485" t="str">
        <f t="shared" si="273"/>
        <v>Em atraso</v>
      </c>
      <c r="S3485" s="5">
        <f t="shared" si="274"/>
        <v>3</v>
      </c>
    </row>
    <row r="3486" spans="1:19" x14ac:dyDescent="0.25">
      <c r="A3486">
        <v>3485</v>
      </c>
      <c r="B3486" s="1">
        <v>43928</v>
      </c>
      <c r="C3486" s="1">
        <v>43939</v>
      </c>
      <c r="D3486" s="1">
        <v>43939</v>
      </c>
      <c r="E3486" s="1">
        <v>43942</v>
      </c>
      <c r="F3486">
        <v>4</v>
      </c>
      <c r="G3486">
        <v>7</v>
      </c>
      <c r="H3486">
        <v>41</v>
      </c>
      <c r="I3486" s="6">
        <v>0</v>
      </c>
      <c r="J3486">
        <v>1</v>
      </c>
      <c r="K3486" t="str">
        <f>_xlfn.XLOOKUP(fCompras!F3486,dComprador!$A$2:$A$7,dComprador!$B$2:$B$7)</f>
        <v>Lira</v>
      </c>
      <c r="L3486" t="str">
        <f>_xlfn.XLOOKUP(J3486,dFornecedor!$A$2:$A$6,dFornecedor!$B$2:$B$6)</f>
        <v>NorthShore</v>
      </c>
      <c r="M3486" t="str">
        <f>_xlfn.XLOOKUP(G3486,dMateriaPrima!$A$2:$A$12,dMateriaPrima!$B$2:$B$12)</f>
        <v>Poliéster</v>
      </c>
      <c r="N3486" s="2">
        <f>_xlfn.XLOOKUP(G3486,dMateriaPrima!$A$2:$A$12,dMateriaPrima!$C$2:$C$12)</f>
        <v>8</v>
      </c>
      <c r="O3486" s="3">
        <f t="shared" si="270"/>
        <v>328</v>
      </c>
      <c r="P3486" s="4">
        <f t="shared" si="271"/>
        <v>0</v>
      </c>
      <c r="Q3486" s="3">
        <f t="shared" si="272"/>
        <v>328</v>
      </c>
      <c r="R3486" t="str">
        <f t="shared" si="273"/>
        <v>Em atraso</v>
      </c>
      <c r="S3486" s="5">
        <f t="shared" si="274"/>
        <v>3</v>
      </c>
    </row>
    <row r="3487" spans="1:19" x14ac:dyDescent="0.25">
      <c r="A3487">
        <v>3486</v>
      </c>
      <c r="B3487" s="1">
        <v>43928</v>
      </c>
      <c r="C3487" s="1">
        <v>43938</v>
      </c>
      <c r="D3487" s="1">
        <v>43940</v>
      </c>
      <c r="E3487" s="1">
        <v>43942</v>
      </c>
      <c r="F3487">
        <v>4</v>
      </c>
      <c r="G3487">
        <v>1</v>
      </c>
      <c r="H3487">
        <v>188</v>
      </c>
      <c r="I3487" s="6">
        <v>0</v>
      </c>
      <c r="J3487">
        <v>3</v>
      </c>
      <c r="K3487" t="str">
        <f>_xlfn.XLOOKUP(fCompras!F3487,dComprador!$A$2:$A$7,dComprador!$B$2:$B$7)</f>
        <v>Lira</v>
      </c>
      <c r="L3487" t="str">
        <f>_xlfn.XLOOKUP(J3487,dFornecedor!$A$2:$A$6,dFornecedor!$B$2:$B$6)</f>
        <v>StepUp</v>
      </c>
      <c r="M3487" t="str">
        <f>_xlfn.XLOOKUP(G3487,dMateriaPrima!$A$2:$A$12,dMateriaPrima!$B$2:$B$12)</f>
        <v>Tecido</v>
      </c>
      <c r="N3487" s="2">
        <f>_xlfn.XLOOKUP(G3487,dMateriaPrima!$A$2:$A$12,dMateriaPrima!$C$2:$C$12)</f>
        <v>18</v>
      </c>
      <c r="O3487" s="3">
        <f t="shared" si="270"/>
        <v>3384</v>
      </c>
      <c r="P3487" s="4">
        <f t="shared" si="271"/>
        <v>0</v>
      </c>
      <c r="Q3487" s="3">
        <f t="shared" si="272"/>
        <v>3384</v>
      </c>
      <c r="R3487" t="str">
        <f t="shared" si="273"/>
        <v>Em atraso</v>
      </c>
      <c r="S3487" s="5">
        <f t="shared" si="274"/>
        <v>2</v>
      </c>
    </row>
    <row r="3488" spans="1:19" x14ac:dyDescent="0.25">
      <c r="A3488">
        <v>3487</v>
      </c>
      <c r="B3488" s="1">
        <v>43928</v>
      </c>
      <c r="C3488" s="1">
        <v>43936</v>
      </c>
      <c r="D3488" s="1">
        <v>43940</v>
      </c>
      <c r="E3488" s="1">
        <v>43940</v>
      </c>
      <c r="F3488">
        <v>4</v>
      </c>
      <c r="G3488">
        <v>5</v>
      </c>
      <c r="H3488">
        <v>82</v>
      </c>
      <c r="I3488" s="6">
        <v>0</v>
      </c>
      <c r="J3488">
        <v>2</v>
      </c>
      <c r="K3488" t="str">
        <f>_xlfn.XLOOKUP(fCompras!F3488,dComprador!$A$2:$A$7,dComprador!$B$2:$B$7)</f>
        <v>Lira</v>
      </c>
      <c r="L3488" t="str">
        <f>_xlfn.XLOOKUP(J3488,dFornecedor!$A$2:$A$6,dFornecedor!$B$2:$B$6)</f>
        <v>Minerva</v>
      </c>
      <c r="M3488" t="str">
        <f>_xlfn.XLOOKUP(G3488,dMateriaPrima!$A$2:$A$12,dMateriaPrima!$B$2:$B$12)</f>
        <v>Areia</v>
      </c>
      <c r="N3488" s="2">
        <f>_xlfn.XLOOKUP(G3488,dMateriaPrima!$A$2:$A$12,dMateriaPrima!$C$2:$C$12)</f>
        <v>3.59</v>
      </c>
      <c r="O3488" s="3">
        <f t="shared" si="270"/>
        <v>294.38</v>
      </c>
      <c r="P3488" s="4">
        <f t="shared" si="271"/>
        <v>0</v>
      </c>
      <c r="Q3488" s="3">
        <f t="shared" si="272"/>
        <v>294.38</v>
      </c>
      <c r="R3488" t="str">
        <f t="shared" si="273"/>
        <v>No prazo</v>
      </c>
      <c r="S3488" s="5">
        <f t="shared" si="274"/>
        <v>0</v>
      </c>
    </row>
    <row r="3489" spans="1:19" x14ac:dyDescent="0.25">
      <c r="A3489">
        <v>3488</v>
      </c>
      <c r="B3489" s="1">
        <v>43928</v>
      </c>
      <c r="C3489" s="1">
        <v>43936</v>
      </c>
      <c r="D3489" s="1">
        <v>43944</v>
      </c>
      <c r="E3489" s="1">
        <v>43945</v>
      </c>
      <c r="F3489">
        <v>1</v>
      </c>
      <c r="G3489">
        <v>5</v>
      </c>
      <c r="H3489">
        <v>203</v>
      </c>
      <c r="I3489" s="6">
        <v>0</v>
      </c>
      <c r="J3489">
        <v>3</v>
      </c>
      <c r="K3489" t="str">
        <f>_xlfn.XLOOKUP(fCompras!F3489,dComprador!$A$2:$A$7,dComprador!$B$2:$B$7)</f>
        <v>Alon</v>
      </c>
      <c r="L3489" t="str">
        <f>_xlfn.XLOOKUP(J3489,dFornecedor!$A$2:$A$6,dFornecedor!$B$2:$B$6)</f>
        <v>StepUp</v>
      </c>
      <c r="M3489" t="str">
        <f>_xlfn.XLOOKUP(G3489,dMateriaPrima!$A$2:$A$12,dMateriaPrima!$B$2:$B$12)</f>
        <v>Areia</v>
      </c>
      <c r="N3489" s="2">
        <f>_xlfn.XLOOKUP(G3489,dMateriaPrima!$A$2:$A$12,dMateriaPrima!$C$2:$C$12)</f>
        <v>3.59</v>
      </c>
      <c r="O3489" s="3">
        <f t="shared" si="270"/>
        <v>728.77</v>
      </c>
      <c r="P3489" s="4">
        <f t="shared" si="271"/>
        <v>0</v>
      </c>
      <c r="Q3489" s="3">
        <f t="shared" si="272"/>
        <v>728.77</v>
      </c>
      <c r="R3489" t="str">
        <f t="shared" si="273"/>
        <v>Em atraso</v>
      </c>
      <c r="S3489" s="5">
        <f t="shared" si="274"/>
        <v>1</v>
      </c>
    </row>
    <row r="3490" spans="1:19" x14ac:dyDescent="0.25">
      <c r="A3490">
        <v>3489</v>
      </c>
      <c r="B3490" s="1">
        <v>43928</v>
      </c>
      <c r="C3490" s="1">
        <v>43931</v>
      </c>
      <c r="D3490" s="1">
        <v>43944</v>
      </c>
      <c r="E3490" s="1">
        <v>43943</v>
      </c>
      <c r="F3490">
        <v>2</v>
      </c>
      <c r="G3490">
        <v>11</v>
      </c>
      <c r="H3490">
        <v>54</v>
      </c>
      <c r="I3490" s="6">
        <v>0</v>
      </c>
      <c r="J3490">
        <v>1</v>
      </c>
      <c r="K3490" t="str">
        <f>_xlfn.XLOOKUP(fCompras!F3490,dComprador!$A$2:$A$7,dComprador!$B$2:$B$7)</f>
        <v>João</v>
      </c>
      <c r="L3490" t="str">
        <f>_xlfn.XLOOKUP(J3490,dFornecedor!$A$2:$A$6,dFornecedor!$B$2:$B$6)</f>
        <v>NorthShore</v>
      </c>
      <c r="M3490" t="str">
        <f>_xlfn.XLOOKUP(G3490,dMateriaPrima!$A$2:$A$12,dMateriaPrima!$B$2:$B$12)</f>
        <v>Papel</v>
      </c>
      <c r="N3490" s="2">
        <f>_xlfn.XLOOKUP(G3490,dMateriaPrima!$A$2:$A$12,dMateriaPrima!$C$2:$C$12)</f>
        <v>9</v>
      </c>
      <c r="O3490" s="3">
        <f t="shared" si="270"/>
        <v>486</v>
      </c>
      <c r="P3490" s="4">
        <f t="shared" si="271"/>
        <v>0</v>
      </c>
      <c r="Q3490" s="3">
        <f t="shared" si="272"/>
        <v>486</v>
      </c>
      <c r="R3490" t="str">
        <f t="shared" si="273"/>
        <v>No prazo</v>
      </c>
      <c r="S3490" s="5">
        <f t="shared" si="274"/>
        <v>0</v>
      </c>
    </row>
    <row r="3491" spans="1:19" x14ac:dyDescent="0.25">
      <c r="A3491">
        <v>3490</v>
      </c>
      <c r="B3491" s="1">
        <v>43928</v>
      </c>
      <c r="C3491" s="1">
        <v>43932</v>
      </c>
      <c r="D3491" s="1">
        <v>43941</v>
      </c>
      <c r="E3491" s="1">
        <v>43942</v>
      </c>
      <c r="F3491">
        <v>3</v>
      </c>
      <c r="G3491">
        <v>1</v>
      </c>
      <c r="H3491">
        <v>72</v>
      </c>
      <c r="I3491" s="6">
        <v>0</v>
      </c>
      <c r="J3491">
        <v>4</v>
      </c>
      <c r="K3491" t="str">
        <f>_xlfn.XLOOKUP(fCompras!F3491,dComprador!$A$2:$A$7,dComprador!$B$2:$B$7)</f>
        <v>Diego</v>
      </c>
      <c r="L3491" t="str">
        <f>_xlfn.XLOOKUP(J3491,dFornecedor!$A$2:$A$6,dFornecedor!$B$2:$B$6)</f>
        <v>AlphaOmega</v>
      </c>
      <c r="M3491" t="str">
        <f>_xlfn.XLOOKUP(G3491,dMateriaPrima!$A$2:$A$12,dMateriaPrima!$B$2:$B$12)</f>
        <v>Tecido</v>
      </c>
      <c r="N3491" s="2">
        <f>_xlfn.XLOOKUP(G3491,dMateriaPrima!$A$2:$A$12,dMateriaPrima!$C$2:$C$12)</f>
        <v>18</v>
      </c>
      <c r="O3491" s="3">
        <f t="shared" si="270"/>
        <v>1296</v>
      </c>
      <c r="P3491" s="4">
        <f t="shared" si="271"/>
        <v>0</v>
      </c>
      <c r="Q3491" s="3">
        <f t="shared" si="272"/>
        <v>1296</v>
      </c>
      <c r="R3491" t="str">
        <f t="shared" si="273"/>
        <v>Em atraso</v>
      </c>
      <c r="S3491" s="5">
        <f t="shared" si="274"/>
        <v>1</v>
      </c>
    </row>
    <row r="3492" spans="1:19" x14ac:dyDescent="0.25">
      <c r="A3492">
        <v>3491</v>
      </c>
      <c r="B3492" s="1">
        <v>43928</v>
      </c>
      <c r="C3492" s="1">
        <v>43935</v>
      </c>
      <c r="D3492" s="1">
        <v>43947</v>
      </c>
      <c r="E3492" s="1">
        <v>43950</v>
      </c>
      <c r="F3492">
        <v>1</v>
      </c>
      <c r="G3492">
        <v>11</v>
      </c>
      <c r="H3492">
        <v>47</v>
      </c>
      <c r="I3492" s="6">
        <v>0</v>
      </c>
      <c r="J3492">
        <v>2</v>
      </c>
      <c r="K3492" t="str">
        <f>_xlfn.XLOOKUP(fCompras!F3492,dComprador!$A$2:$A$7,dComprador!$B$2:$B$7)</f>
        <v>Alon</v>
      </c>
      <c r="L3492" t="str">
        <f>_xlfn.XLOOKUP(J3492,dFornecedor!$A$2:$A$6,dFornecedor!$B$2:$B$6)</f>
        <v>Minerva</v>
      </c>
      <c r="M3492" t="str">
        <f>_xlfn.XLOOKUP(G3492,dMateriaPrima!$A$2:$A$12,dMateriaPrima!$B$2:$B$12)</f>
        <v>Papel</v>
      </c>
      <c r="N3492" s="2">
        <f>_xlfn.XLOOKUP(G3492,dMateriaPrima!$A$2:$A$12,dMateriaPrima!$C$2:$C$12)</f>
        <v>9</v>
      </c>
      <c r="O3492" s="3">
        <f t="shared" si="270"/>
        <v>423</v>
      </c>
      <c r="P3492" s="4">
        <f t="shared" si="271"/>
        <v>0</v>
      </c>
      <c r="Q3492" s="3">
        <f t="shared" si="272"/>
        <v>423</v>
      </c>
      <c r="R3492" t="str">
        <f t="shared" si="273"/>
        <v>Em atraso</v>
      </c>
      <c r="S3492" s="5">
        <f t="shared" si="274"/>
        <v>3</v>
      </c>
    </row>
    <row r="3493" spans="1:19" x14ac:dyDescent="0.25">
      <c r="A3493">
        <v>3492</v>
      </c>
      <c r="B3493" s="1">
        <v>43928</v>
      </c>
      <c r="C3493" s="1">
        <v>43928</v>
      </c>
      <c r="D3493" s="1">
        <v>43953</v>
      </c>
      <c r="E3493" s="1">
        <v>43957</v>
      </c>
      <c r="F3493">
        <v>1</v>
      </c>
      <c r="G3493">
        <v>5</v>
      </c>
      <c r="H3493">
        <v>76</v>
      </c>
      <c r="I3493" s="6">
        <v>0</v>
      </c>
      <c r="J3493">
        <v>2</v>
      </c>
      <c r="K3493" t="str">
        <f>_xlfn.XLOOKUP(fCompras!F3493,dComprador!$A$2:$A$7,dComprador!$B$2:$B$7)</f>
        <v>Alon</v>
      </c>
      <c r="L3493" t="str">
        <f>_xlfn.XLOOKUP(J3493,dFornecedor!$A$2:$A$6,dFornecedor!$B$2:$B$6)</f>
        <v>Minerva</v>
      </c>
      <c r="M3493" t="str">
        <f>_xlfn.XLOOKUP(G3493,dMateriaPrima!$A$2:$A$12,dMateriaPrima!$B$2:$B$12)</f>
        <v>Areia</v>
      </c>
      <c r="N3493" s="2">
        <f>_xlfn.XLOOKUP(G3493,dMateriaPrima!$A$2:$A$12,dMateriaPrima!$C$2:$C$12)</f>
        <v>3.59</v>
      </c>
      <c r="O3493" s="3">
        <f t="shared" si="270"/>
        <v>272.83999999999997</v>
      </c>
      <c r="P3493" s="4">
        <f t="shared" si="271"/>
        <v>0</v>
      </c>
      <c r="Q3493" s="3">
        <f t="shared" si="272"/>
        <v>272.83999999999997</v>
      </c>
      <c r="R3493" t="str">
        <f t="shared" si="273"/>
        <v>Em atraso</v>
      </c>
      <c r="S3493" s="5">
        <f t="shared" si="274"/>
        <v>4</v>
      </c>
    </row>
    <row r="3494" spans="1:19" x14ac:dyDescent="0.25">
      <c r="A3494">
        <v>3493</v>
      </c>
      <c r="B3494" s="1">
        <v>43929</v>
      </c>
      <c r="C3494" s="1">
        <v>43936</v>
      </c>
      <c r="D3494" s="1">
        <v>43936</v>
      </c>
      <c r="E3494" s="1">
        <v>43942</v>
      </c>
      <c r="F3494">
        <v>4</v>
      </c>
      <c r="G3494">
        <v>1</v>
      </c>
      <c r="H3494">
        <v>63</v>
      </c>
      <c r="I3494" s="6">
        <v>0</v>
      </c>
      <c r="J3494">
        <v>1</v>
      </c>
      <c r="K3494" t="str">
        <f>_xlfn.XLOOKUP(fCompras!F3494,dComprador!$A$2:$A$7,dComprador!$B$2:$B$7)</f>
        <v>Lira</v>
      </c>
      <c r="L3494" t="str">
        <f>_xlfn.XLOOKUP(J3494,dFornecedor!$A$2:$A$6,dFornecedor!$B$2:$B$6)</f>
        <v>NorthShore</v>
      </c>
      <c r="M3494" t="str">
        <f>_xlfn.XLOOKUP(G3494,dMateriaPrima!$A$2:$A$12,dMateriaPrima!$B$2:$B$12)</f>
        <v>Tecido</v>
      </c>
      <c r="N3494" s="2">
        <f>_xlfn.XLOOKUP(G3494,dMateriaPrima!$A$2:$A$12,dMateriaPrima!$C$2:$C$12)</f>
        <v>18</v>
      </c>
      <c r="O3494" s="3">
        <f t="shared" si="270"/>
        <v>1134</v>
      </c>
      <c r="P3494" s="4">
        <f t="shared" si="271"/>
        <v>0</v>
      </c>
      <c r="Q3494" s="3">
        <f t="shared" si="272"/>
        <v>1134</v>
      </c>
      <c r="R3494" t="str">
        <f t="shared" si="273"/>
        <v>Em atraso</v>
      </c>
      <c r="S3494" s="5">
        <f t="shared" si="274"/>
        <v>6</v>
      </c>
    </row>
    <row r="3495" spans="1:19" x14ac:dyDescent="0.25">
      <c r="A3495">
        <v>3494</v>
      </c>
      <c r="B3495" s="1">
        <v>43929</v>
      </c>
      <c r="C3495" s="1">
        <v>43929</v>
      </c>
      <c r="D3495" s="1">
        <v>43936</v>
      </c>
      <c r="E3495" s="1">
        <v>43935</v>
      </c>
      <c r="F3495">
        <v>4</v>
      </c>
      <c r="G3495">
        <v>11</v>
      </c>
      <c r="H3495">
        <v>199</v>
      </c>
      <c r="I3495" s="6">
        <v>0</v>
      </c>
      <c r="J3495">
        <v>2</v>
      </c>
      <c r="K3495" t="str">
        <f>_xlfn.XLOOKUP(fCompras!F3495,dComprador!$A$2:$A$7,dComprador!$B$2:$B$7)</f>
        <v>Lira</v>
      </c>
      <c r="L3495" t="str">
        <f>_xlfn.XLOOKUP(J3495,dFornecedor!$A$2:$A$6,dFornecedor!$B$2:$B$6)</f>
        <v>Minerva</v>
      </c>
      <c r="M3495" t="str">
        <f>_xlfn.XLOOKUP(G3495,dMateriaPrima!$A$2:$A$12,dMateriaPrima!$B$2:$B$12)</f>
        <v>Papel</v>
      </c>
      <c r="N3495" s="2">
        <f>_xlfn.XLOOKUP(G3495,dMateriaPrima!$A$2:$A$12,dMateriaPrima!$C$2:$C$12)</f>
        <v>9</v>
      </c>
      <c r="O3495" s="3">
        <f t="shared" si="270"/>
        <v>1791</v>
      </c>
      <c r="P3495" s="4">
        <f t="shared" si="271"/>
        <v>0</v>
      </c>
      <c r="Q3495" s="3">
        <f t="shared" si="272"/>
        <v>1791</v>
      </c>
      <c r="R3495" t="str">
        <f t="shared" si="273"/>
        <v>No prazo</v>
      </c>
      <c r="S3495" s="5">
        <f t="shared" si="274"/>
        <v>0</v>
      </c>
    </row>
    <row r="3496" spans="1:19" x14ac:dyDescent="0.25">
      <c r="A3496">
        <v>3495</v>
      </c>
      <c r="B3496" s="1">
        <v>43929</v>
      </c>
      <c r="C3496" s="1">
        <v>43932</v>
      </c>
      <c r="D3496" s="1">
        <v>43936</v>
      </c>
      <c r="E3496" s="1">
        <v>43938</v>
      </c>
      <c r="F3496">
        <v>4</v>
      </c>
      <c r="G3496">
        <v>11</v>
      </c>
      <c r="H3496">
        <v>261</v>
      </c>
      <c r="I3496" s="6">
        <v>0.2</v>
      </c>
      <c r="J3496">
        <v>1</v>
      </c>
      <c r="K3496" t="str">
        <f>_xlfn.XLOOKUP(fCompras!F3496,dComprador!$A$2:$A$7,dComprador!$B$2:$B$7)</f>
        <v>Lira</v>
      </c>
      <c r="L3496" t="str">
        <f>_xlfn.XLOOKUP(J3496,dFornecedor!$A$2:$A$6,dFornecedor!$B$2:$B$6)</f>
        <v>NorthShore</v>
      </c>
      <c r="M3496" t="str">
        <f>_xlfn.XLOOKUP(G3496,dMateriaPrima!$A$2:$A$12,dMateriaPrima!$B$2:$B$12)</f>
        <v>Papel</v>
      </c>
      <c r="N3496" s="2">
        <f>_xlfn.XLOOKUP(G3496,dMateriaPrima!$A$2:$A$12,dMateriaPrima!$C$2:$C$12)</f>
        <v>9</v>
      </c>
      <c r="O3496" s="3">
        <f t="shared" si="270"/>
        <v>2349</v>
      </c>
      <c r="P3496" s="4">
        <f t="shared" si="271"/>
        <v>469.8</v>
      </c>
      <c r="Q3496" s="3">
        <f t="shared" si="272"/>
        <v>1879.2</v>
      </c>
      <c r="R3496" t="str">
        <f t="shared" si="273"/>
        <v>Em atraso</v>
      </c>
      <c r="S3496" s="5">
        <f t="shared" si="274"/>
        <v>2</v>
      </c>
    </row>
    <row r="3497" spans="1:19" x14ac:dyDescent="0.25">
      <c r="A3497">
        <v>3496</v>
      </c>
      <c r="B3497" s="1">
        <v>43929</v>
      </c>
      <c r="C3497" s="1">
        <v>43930</v>
      </c>
      <c r="D3497" s="1">
        <v>43936</v>
      </c>
      <c r="E3497" s="1">
        <v>43937</v>
      </c>
      <c r="F3497">
        <v>4</v>
      </c>
      <c r="G3497">
        <v>7</v>
      </c>
      <c r="H3497">
        <v>18</v>
      </c>
      <c r="I3497" s="6">
        <v>0</v>
      </c>
      <c r="J3497">
        <v>3</v>
      </c>
      <c r="K3497" t="str">
        <f>_xlfn.XLOOKUP(fCompras!F3497,dComprador!$A$2:$A$7,dComprador!$B$2:$B$7)</f>
        <v>Lira</v>
      </c>
      <c r="L3497" t="str">
        <f>_xlfn.XLOOKUP(J3497,dFornecedor!$A$2:$A$6,dFornecedor!$B$2:$B$6)</f>
        <v>StepUp</v>
      </c>
      <c r="M3497" t="str">
        <f>_xlfn.XLOOKUP(G3497,dMateriaPrima!$A$2:$A$12,dMateriaPrima!$B$2:$B$12)</f>
        <v>Poliéster</v>
      </c>
      <c r="N3497" s="2">
        <f>_xlfn.XLOOKUP(G3497,dMateriaPrima!$A$2:$A$12,dMateriaPrima!$C$2:$C$12)</f>
        <v>8</v>
      </c>
      <c r="O3497" s="3">
        <f t="shared" si="270"/>
        <v>144</v>
      </c>
      <c r="P3497" s="4">
        <f t="shared" si="271"/>
        <v>0</v>
      </c>
      <c r="Q3497" s="3">
        <f t="shared" si="272"/>
        <v>144</v>
      </c>
      <c r="R3497" t="str">
        <f t="shared" si="273"/>
        <v>Em atraso</v>
      </c>
      <c r="S3497" s="5">
        <f t="shared" si="274"/>
        <v>1</v>
      </c>
    </row>
    <row r="3498" spans="1:19" x14ac:dyDescent="0.25">
      <c r="A3498">
        <v>3497</v>
      </c>
      <c r="B3498" s="1">
        <v>43929</v>
      </c>
      <c r="C3498" s="1">
        <v>43934</v>
      </c>
      <c r="D3498" s="1">
        <v>43934</v>
      </c>
      <c r="E3498" s="1">
        <v>43937</v>
      </c>
      <c r="F3498">
        <v>4</v>
      </c>
      <c r="G3498">
        <v>7</v>
      </c>
      <c r="H3498">
        <v>29</v>
      </c>
      <c r="I3498" s="6">
        <v>0</v>
      </c>
      <c r="J3498">
        <v>1</v>
      </c>
      <c r="K3498" t="str">
        <f>_xlfn.XLOOKUP(fCompras!F3498,dComprador!$A$2:$A$7,dComprador!$B$2:$B$7)</f>
        <v>Lira</v>
      </c>
      <c r="L3498" t="str">
        <f>_xlfn.XLOOKUP(J3498,dFornecedor!$A$2:$A$6,dFornecedor!$B$2:$B$6)</f>
        <v>NorthShore</v>
      </c>
      <c r="M3498" t="str">
        <f>_xlfn.XLOOKUP(G3498,dMateriaPrima!$A$2:$A$12,dMateriaPrima!$B$2:$B$12)</f>
        <v>Poliéster</v>
      </c>
      <c r="N3498" s="2">
        <f>_xlfn.XLOOKUP(G3498,dMateriaPrima!$A$2:$A$12,dMateriaPrima!$C$2:$C$12)</f>
        <v>8</v>
      </c>
      <c r="O3498" s="3">
        <f t="shared" si="270"/>
        <v>232</v>
      </c>
      <c r="P3498" s="4">
        <f t="shared" si="271"/>
        <v>0</v>
      </c>
      <c r="Q3498" s="3">
        <f t="shared" si="272"/>
        <v>232</v>
      </c>
      <c r="R3498" t="str">
        <f t="shared" si="273"/>
        <v>Em atraso</v>
      </c>
      <c r="S3498" s="5">
        <f t="shared" si="274"/>
        <v>3</v>
      </c>
    </row>
    <row r="3499" spans="1:19" x14ac:dyDescent="0.25">
      <c r="A3499">
        <v>3498</v>
      </c>
      <c r="B3499" s="1">
        <v>43929</v>
      </c>
      <c r="C3499" s="1">
        <v>43932</v>
      </c>
      <c r="D3499" s="1">
        <v>43940</v>
      </c>
      <c r="E3499" s="1">
        <v>43945</v>
      </c>
      <c r="F3499">
        <v>2</v>
      </c>
      <c r="G3499">
        <v>7</v>
      </c>
      <c r="H3499">
        <v>243</v>
      </c>
      <c r="I3499" s="6">
        <v>0.22</v>
      </c>
      <c r="J3499">
        <v>1</v>
      </c>
      <c r="K3499" t="str">
        <f>_xlfn.XLOOKUP(fCompras!F3499,dComprador!$A$2:$A$7,dComprador!$B$2:$B$7)</f>
        <v>João</v>
      </c>
      <c r="L3499" t="str">
        <f>_xlfn.XLOOKUP(J3499,dFornecedor!$A$2:$A$6,dFornecedor!$B$2:$B$6)</f>
        <v>NorthShore</v>
      </c>
      <c r="M3499" t="str">
        <f>_xlfn.XLOOKUP(G3499,dMateriaPrima!$A$2:$A$12,dMateriaPrima!$B$2:$B$12)</f>
        <v>Poliéster</v>
      </c>
      <c r="N3499" s="2">
        <f>_xlfn.XLOOKUP(G3499,dMateriaPrima!$A$2:$A$12,dMateriaPrima!$C$2:$C$12)</f>
        <v>8</v>
      </c>
      <c r="O3499" s="3">
        <f t="shared" si="270"/>
        <v>1944</v>
      </c>
      <c r="P3499" s="4">
        <f t="shared" si="271"/>
        <v>427.68</v>
      </c>
      <c r="Q3499" s="3">
        <f t="shared" si="272"/>
        <v>1516.32</v>
      </c>
      <c r="R3499" t="str">
        <f t="shared" si="273"/>
        <v>Em atraso</v>
      </c>
      <c r="S3499" s="5">
        <f t="shared" si="274"/>
        <v>5</v>
      </c>
    </row>
    <row r="3500" spans="1:19" x14ac:dyDescent="0.25">
      <c r="A3500">
        <v>3499</v>
      </c>
      <c r="B3500" s="1">
        <v>43929</v>
      </c>
      <c r="C3500" s="1">
        <v>43930</v>
      </c>
      <c r="D3500" s="1">
        <v>43960</v>
      </c>
      <c r="E3500" s="1">
        <v>43960</v>
      </c>
      <c r="F3500">
        <v>1</v>
      </c>
      <c r="G3500">
        <v>7</v>
      </c>
      <c r="H3500">
        <v>16</v>
      </c>
      <c r="I3500" s="6">
        <v>0</v>
      </c>
      <c r="J3500">
        <v>3</v>
      </c>
      <c r="K3500" t="str">
        <f>_xlfn.XLOOKUP(fCompras!F3500,dComprador!$A$2:$A$7,dComprador!$B$2:$B$7)</f>
        <v>Alon</v>
      </c>
      <c r="L3500" t="str">
        <f>_xlfn.XLOOKUP(J3500,dFornecedor!$A$2:$A$6,dFornecedor!$B$2:$B$6)</f>
        <v>StepUp</v>
      </c>
      <c r="M3500" t="str">
        <f>_xlfn.XLOOKUP(G3500,dMateriaPrima!$A$2:$A$12,dMateriaPrima!$B$2:$B$12)</f>
        <v>Poliéster</v>
      </c>
      <c r="N3500" s="2">
        <f>_xlfn.XLOOKUP(G3500,dMateriaPrima!$A$2:$A$12,dMateriaPrima!$C$2:$C$12)</f>
        <v>8</v>
      </c>
      <c r="O3500" s="3">
        <f t="shared" si="270"/>
        <v>128</v>
      </c>
      <c r="P3500" s="4">
        <f t="shared" si="271"/>
        <v>0</v>
      </c>
      <c r="Q3500" s="3">
        <f t="shared" si="272"/>
        <v>128</v>
      </c>
      <c r="R3500" t="str">
        <f t="shared" si="273"/>
        <v>No prazo</v>
      </c>
      <c r="S3500" s="5">
        <f t="shared" si="274"/>
        <v>0</v>
      </c>
    </row>
    <row r="3501" spans="1:19" x14ac:dyDescent="0.25">
      <c r="A3501">
        <v>3500</v>
      </c>
      <c r="B3501" s="1">
        <v>43929</v>
      </c>
      <c r="C3501" s="1">
        <v>43937</v>
      </c>
      <c r="D3501" s="1">
        <v>43961</v>
      </c>
      <c r="E3501" s="1">
        <v>43964</v>
      </c>
      <c r="F3501">
        <v>1</v>
      </c>
      <c r="G3501">
        <v>11</v>
      </c>
      <c r="H3501">
        <v>43</v>
      </c>
      <c r="I3501" s="6">
        <v>0</v>
      </c>
      <c r="J3501">
        <v>2</v>
      </c>
      <c r="K3501" t="str">
        <f>_xlfn.XLOOKUP(fCompras!F3501,dComprador!$A$2:$A$7,dComprador!$B$2:$B$7)</f>
        <v>Alon</v>
      </c>
      <c r="L3501" t="str">
        <f>_xlfn.XLOOKUP(J3501,dFornecedor!$A$2:$A$6,dFornecedor!$B$2:$B$6)</f>
        <v>Minerva</v>
      </c>
      <c r="M3501" t="str">
        <f>_xlfn.XLOOKUP(G3501,dMateriaPrima!$A$2:$A$12,dMateriaPrima!$B$2:$B$12)</f>
        <v>Papel</v>
      </c>
      <c r="N3501" s="2">
        <f>_xlfn.XLOOKUP(G3501,dMateriaPrima!$A$2:$A$12,dMateriaPrima!$C$2:$C$12)</f>
        <v>9</v>
      </c>
      <c r="O3501" s="3">
        <f t="shared" si="270"/>
        <v>387</v>
      </c>
      <c r="P3501" s="4">
        <f t="shared" si="271"/>
        <v>0</v>
      </c>
      <c r="Q3501" s="3">
        <f t="shared" si="272"/>
        <v>387</v>
      </c>
      <c r="R3501" t="str">
        <f t="shared" si="273"/>
        <v>Em atraso</v>
      </c>
      <c r="S3501" s="5">
        <f t="shared" si="274"/>
        <v>3</v>
      </c>
    </row>
    <row r="3502" spans="1:19" x14ac:dyDescent="0.25">
      <c r="A3502">
        <v>3501</v>
      </c>
      <c r="B3502" s="1">
        <v>43929</v>
      </c>
      <c r="C3502" s="1">
        <v>43937</v>
      </c>
      <c r="D3502" s="1">
        <v>43950</v>
      </c>
      <c r="E3502" s="1">
        <v>43953</v>
      </c>
      <c r="F3502">
        <v>1</v>
      </c>
      <c r="G3502">
        <v>9</v>
      </c>
      <c r="H3502">
        <v>325</v>
      </c>
      <c r="I3502" s="6">
        <v>0</v>
      </c>
      <c r="J3502">
        <v>2</v>
      </c>
      <c r="K3502" t="str">
        <f>_xlfn.XLOOKUP(fCompras!F3502,dComprador!$A$2:$A$7,dComprador!$B$2:$B$7)</f>
        <v>Alon</v>
      </c>
      <c r="L3502" t="str">
        <f>_xlfn.XLOOKUP(J3502,dFornecedor!$A$2:$A$6,dFornecedor!$B$2:$B$6)</f>
        <v>Minerva</v>
      </c>
      <c r="M3502" t="str">
        <f>_xlfn.XLOOKUP(G3502,dMateriaPrima!$A$2:$A$12,dMateriaPrima!$B$2:$B$12)</f>
        <v>Couro</v>
      </c>
      <c r="N3502" s="2">
        <f>_xlfn.XLOOKUP(G3502,dMateriaPrima!$A$2:$A$12,dMateriaPrima!$C$2:$C$12)</f>
        <v>4.4000000000000004</v>
      </c>
      <c r="O3502" s="3">
        <f t="shared" si="270"/>
        <v>1430.0000000000002</v>
      </c>
      <c r="P3502" s="4">
        <f t="shared" si="271"/>
        <v>0</v>
      </c>
      <c r="Q3502" s="3">
        <f t="shared" si="272"/>
        <v>1430.0000000000002</v>
      </c>
      <c r="R3502" t="str">
        <f t="shared" si="273"/>
        <v>Em atraso</v>
      </c>
      <c r="S3502" s="5">
        <f t="shared" si="274"/>
        <v>3</v>
      </c>
    </row>
    <row r="3503" spans="1:19" x14ac:dyDescent="0.25">
      <c r="A3503">
        <v>3502</v>
      </c>
      <c r="B3503" s="1">
        <v>43930</v>
      </c>
      <c r="C3503" s="1">
        <v>43931</v>
      </c>
      <c r="D3503" s="1">
        <v>43937</v>
      </c>
      <c r="E3503" s="1">
        <v>43935</v>
      </c>
      <c r="F3503">
        <v>4</v>
      </c>
      <c r="G3503">
        <v>8</v>
      </c>
      <c r="H3503">
        <v>327</v>
      </c>
      <c r="I3503" s="6">
        <v>0</v>
      </c>
      <c r="J3503">
        <v>2</v>
      </c>
      <c r="K3503" t="str">
        <f>_xlfn.XLOOKUP(fCompras!F3503,dComprador!$A$2:$A$7,dComprador!$B$2:$B$7)</f>
        <v>Lira</v>
      </c>
      <c r="L3503" t="str">
        <f>_xlfn.XLOOKUP(J3503,dFornecedor!$A$2:$A$6,dFornecedor!$B$2:$B$6)</f>
        <v>Minerva</v>
      </c>
      <c r="M3503" t="str">
        <f>_xlfn.XLOOKUP(G3503,dMateriaPrima!$A$2:$A$12,dMateriaPrima!$B$2:$B$12)</f>
        <v>Cimento</v>
      </c>
      <c r="N3503" s="2">
        <f>_xlfn.XLOOKUP(G3503,dMateriaPrima!$A$2:$A$12,dMateriaPrima!$C$2:$C$12)</f>
        <v>23</v>
      </c>
      <c r="O3503" s="3">
        <f t="shared" si="270"/>
        <v>7521</v>
      </c>
      <c r="P3503" s="4">
        <f t="shared" si="271"/>
        <v>0</v>
      </c>
      <c r="Q3503" s="3">
        <f t="shared" si="272"/>
        <v>7521</v>
      </c>
      <c r="R3503" t="str">
        <f t="shared" si="273"/>
        <v>No prazo</v>
      </c>
      <c r="S3503" s="5">
        <f t="shared" si="274"/>
        <v>0</v>
      </c>
    </row>
    <row r="3504" spans="1:19" x14ac:dyDescent="0.25">
      <c r="A3504">
        <v>3503</v>
      </c>
      <c r="B3504" s="1">
        <v>43930</v>
      </c>
      <c r="C3504" s="1">
        <v>43934</v>
      </c>
      <c r="D3504" s="1">
        <v>43958</v>
      </c>
      <c r="E3504" s="1">
        <v>43959</v>
      </c>
      <c r="F3504">
        <v>1</v>
      </c>
      <c r="G3504">
        <v>10</v>
      </c>
      <c r="H3504">
        <v>47</v>
      </c>
      <c r="I3504" s="6">
        <v>0</v>
      </c>
      <c r="J3504">
        <v>2</v>
      </c>
      <c r="K3504" t="str">
        <f>_xlfn.XLOOKUP(fCompras!F3504,dComprador!$A$2:$A$7,dComprador!$B$2:$B$7)</f>
        <v>Alon</v>
      </c>
      <c r="L3504" t="str">
        <f>_xlfn.XLOOKUP(J3504,dFornecedor!$A$2:$A$6,dFornecedor!$B$2:$B$6)</f>
        <v>Minerva</v>
      </c>
      <c r="M3504" t="str">
        <f>_xlfn.XLOOKUP(G3504,dMateriaPrima!$A$2:$A$12,dMateriaPrima!$B$2:$B$12)</f>
        <v>Pedra Britada</v>
      </c>
      <c r="N3504" s="2">
        <f>_xlfn.XLOOKUP(G3504,dMateriaPrima!$A$2:$A$12,dMateriaPrima!$C$2:$C$12)</f>
        <v>56</v>
      </c>
      <c r="O3504" s="3">
        <f t="shared" si="270"/>
        <v>2632</v>
      </c>
      <c r="P3504" s="4">
        <f t="shared" si="271"/>
        <v>0</v>
      </c>
      <c r="Q3504" s="3">
        <f t="shared" si="272"/>
        <v>2632</v>
      </c>
      <c r="R3504" t="str">
        <f t="shared" si="273"/>
        <v>Em atraso</v>
      </c>
      <c r="S3504" s="5">
        <f t="shared" si="274"/>
        <v>1</v>
      </c>
    </row>
    <row r="3505" spans="1:19" x14ac:dyDescent="0.25">
      <c r="A3505">
        <v>3504</v>
      </c>
      <c r="B3505" s="1">
        <v>43930</v>
      </c>
      <c r="C3505" s="1">
        <v>43933</v>
      </c>
      <c r="D3505" s="1">
        <v>43938</v>
      </c>
      <c r="E3505" s="1">
        <v>43940</v>
      </c>
      <c r="F3505">
        <v>4</v>
      </c>
      <c r="G3505">
        <v>2</v>
      </c>
      <c r="H3505">
        <v>348</v>
      </c>
      <c r="I3505" s="6">
        <v>0</v>
      </c>
      <c r="J3505">
        <v>2</v>
      </c>
      <c r="K3505" t="str">
        <f>_xlfn.XLOOKUP(fCompras!F3505,dComprador!$A$2:$A$7,dComprador!$B$2:$B$7)</f>
        <v>Lira</v>
      </c>
      <c r="L3505" t="str">
        <f>_xlfn.XLOOKUP(J3505,dFornecedor!$A$2:$A$6,dFornecedor!$B$2:$B$6)</f>
        <v>Minerva</v>
      </c>
      <c r="M3505" t="str">
        <f>_xlfn.XLOOKUP(G3505,dMateriaPrima!$A$2:$A$12,dMateriaPrima!$B$2:$B$12)</f>
        <v>Chapa Metal</v>
      </c>
      <c r="N3505" s="2">
        <f>_xlfn.XLOOKUP(G3505,dMateriaPrima!$A$2:$A$12,dMateriaPrima!$C$2:$C$12)</f>
        <v>299.89999999999998</v>
      </c>
      <c r="O3505" s="3">
        <f t="shared" si="270"/>
        <v>104365.2</v>
      </c>
      <c r="P3505" s="4">
        <f t="shared" si="271"/>
        <v>0</v>
      </c>
      <c r="Q3505" s="3">
        <f t="shared" si="272"/>
        <v>104365.2</v>
      </c>
      <c r="R3505" t="str">
        <f t="shared" si="273"/>
        <v>Em atraso</v>
      </c>
      <c r="S3505" s="5">
        <f t="shared" si="274"/>
        <v>2</v>
      </c>
    </row>
    <row r="3506" spans="1:19" x14ac:dyDescent="0.25">
      <c r="A3506">
        <v>3505</v>
      </c>
      <c r="B3506" s="1">
        <v>43930</v>
      </c>
      <c r="C3506" s="1">
        <v>43938</v>
      </c>
      <c r="D3506" s="1">
        <v>43939</v>
      </c>
      <c r="E3506" s="1">
        <v>43942</v>
      </c>
      <c r="F3506">
        <v>4</v>
      </c>
      <c r="G3506">
        <v>9</v>
      </c>
      <c r="H3506">
        <v>428</v>
      </c>
      <c r="I3506" s="6">
        <v>0</v>
      </c>
      <c r="J3506">
        <v>2</v>
      </c>
      <c r="K3506" t="str">
        <f>_xlfn.XLOOKUP(fCompras!F3506,dComprador!$A$2:$A$7,dComprador!$B$2:$B$7)</f>
        <v>Lira</v>
      </c>
      <c r="L3506" t="str">
        <f>_xlfn.XLOOKUP(J3506,dFornecedor!$A$2:$A$6,dFornecedor!$B$2:$B$6)</f>
        <v>Minerva</v>
      </c>
      <c r="M3506" t="str">
        <f>_xlfn.XLOOKUP(G3506,dMateriaPrima!$A$2:$A$12,dMateriaPrima!$B$2:$B$12)</f>
        <v>Couro</v>
      </c>
      <c r="N3506" s="2">
        <f>_xlfn.XLOOKUP(G3506,dMateriaPrima!$A$2:$A$12,dMateriaPrima!$C$2:$C$12)</f>
        <v>4.4000000000000004</v>
      </c>
      <c r="O3506" s="3">
        <f t="shared" si="270"/>
        <v>1883.2</v>
      </c>
      <c r="P3506" s="4">
        <f t="shared" si="271"/>
        <v>0</v>
      </c>
      <c r="Q3506" s="3">
        <f t="shared" si="272"/>
        <v>1883.2</v>
      </c>
      <c r="R3506" t="str">
        <f t="shared" si="273"/>
        <v>Em atraso</v>
      </c>
      <c r="S3506" s="5">
        <f t="shared" si="274"/>
        <v>3</v>
      </c>
    </row>
    <row r="3507" spans="1:19" x14ac:dyDescent="0.25">
      <c r="A3507">
        <v>3506</v>
      </c>
      <c r="B3507" s="1">
        <v>43930</v>
      </c>
      <c r="C3507" s="1">
        <v>43930</v>
      </c>
      <c r="D3507" s="1">
        <v>43937</v>
      </c>
      <c r="E3507" s="1">
        <v>43941</v>
      </c>
      <c r="F3507">
        <v>4</v>
      </c>
      <c r="G3507">
        <v>10</v>
      </c>
      <c r="H3507">
        <v>13</v>
      </c>
      <c r="I3507" s="6">
        <v>0</v>
      </c>
      <c r="J3507">
        <v>2</v>
      </c>
      <c r="K3507" t="str">
        <f>_xlfn.XLOOKUP(fCompras!F3507,dComprador!$A$2:$A$7,dComprador!$B$2:$B$7)</f>
        <v>Lira</v>
      </c>
      <c r="L3507" t="str">
        <f>_xlfn.XLOOKUP(J3507,dFornecedor!$A$2:$A$6,dFornecedor!$B$2:$B$6)</f>
        <v>Minerva</v>
      </c>
      <c r="M3507" t="str">
        <f>_xlfn.XLOOKUP(G3507,dMateriaPrima!$A$2:$A$12,dMateriaPrima!$B$2:$B$12)</f>
        <v>Pedra Britada</v>
      </c>
      <c r="N3507" s="2">
        <f>_xlfn.XLOOKUP(G3507,dMateriaPrima!$A$2:$A$12,dMateriaPrima!$C$2:$C$12)</f>
        <v>56</v>
      </c>
      <c r="O3507" s="3">
        <f t="shared" si="270"/>
        <v>728</v>
      </c>
      <c r="P3507" s="4">
        <f t="shared" si="271"/>
        <v>0</v>
      </c>
      <c r="Q3507" s="3">
        <f t="shared" si="272"/>
        <v>728</v>
      </c>
      <c r="R3507" t="str">
        <f t="shared" si="273"/>
        <v>Em atraso</v>
      </c>
      <c r="S3507" s="5">
        <f t="shared" si="274"/>
        <v>4</v>
      </c>
    </row>
    <row r="3508" spans="1:19" x14ac:dyDescent="0.25">
      <c r="A3508">
        <v>3507</v>
      </c>
      <c r="B3508" s="1">
        <v>43930</v>
      </c>
      <c r="C3508" s="1">
        <v>43930</v>
      </c>
      <c r="D3508" s="1">
        <v>43936</v>
      </c>
      <c r="E3508" s="1">
        <v>43937</v>
      </c>
      <c r="F3508">
        <v>4</v>
      </c>
      <c r="G3508">
        <v>11</v>
      </c>
      <c r="H3508">
        <v>52</v>
      </c>
      <c r="I3508" s="6">
        <v>0</v>
      </c>
      <c r="J3508">
        <v>2</v>
      </c>
      <c r="K3508" t="str">
        <f>_xlfn.XLOOKUP(fCompras!F3508,dComprador!$A$2:$A$7,dComprador!$B$2:$B$7)</f>
        <v>Lira</v>
      </c>
      <c r="L3508" t="str">
        <f>_xlfn.XLOOKUP(J3508,dFornecedor!$A$2:$A$6,dFornecedor!$B$2:$B$6)</f>
        <v>Minerva</v>
      </c>
      <c r="M3508" t="str">
        <f>_xlfn.XLOOKUP(G3508,dMateriaPrima!$A$2:$A$12,dMateriaPrima!$B$2:$B$12)</f>
        <v>Papel</v>
      </c>
      <c r="N3508" s="2">
        <f>_xlfn.XLOOKUP(G3508,dMateriaPrima!$A$2:$A$12,dMateriaPrima!$C$2:$C$12)</f>
        <v>9</v>
      </c>
      <c r="O3508" s="3">
        <f t="shared" si="270"/>
        <v>468</v>
      </c>
      <c r="P3508" s="4">
        <f t="shared" si="271"/>
        <v>0</v>
      </c>
      <c r="Q3508" s="3">
        <f t="shared" si="272"/>
        <v>468</v>
      </c>
      <c r="R3508" t="str">
        <f t="shared" si="273"/>
        <v>Em atraso</v>
      </c>
      <c r="S3508" s="5">
        <f t="shared" si="274"/>
        <v>1</v>
      </c>
    </row>
    <row r="3509" spans="1:19" x14ac:dyDescent="0.25">
      <c r="A3509">
        <v>3508</v>
      </c>
      <c r="B3509" s="1">
        <v>43930</v>
      </c>
      <c r="C3509" s="1">
        <v>43938</v>
      </c>
      <c r="D3509" s="1">
        <v>43941</v>
      </c>
      <c r="E3509" s="1">
        <v>43945</v>
      </c>
      <c r="F3509">
        <v>4</v>
      </c>
      <c r="G3509">
        <v>3</v>
      </c>
      <c r="H3509">
        <v>7</v>
      </c>
      <c r="I3509" s="6">
        <v>0</v>
      </c>
      <c r="J3509">
        <v>2</v>
      </c>
      <c r="K3509" t="str">
        <f>_xlfn.XLOOKUP(fCompras!F3509,dComprador!$A$2:$A$7,dComprador!$B$2:$B$7)</f>
        <v>Lira</v>
      </c>
      <c r="L3509" t="str">
        <f>_xlfn.XLOOKUP(J3509,dFornecedor!$A$2:$A$6,dFornecedor!$B$2:$B$6)</f>
        <v>Minerva</v>
      </c>
      <c r="M3509" t="str">
        <f>_xlfn.XLOOKUP(G3509,dMateriaPrima!$A$2:$A$12,dMateriaPrima!$B$2:$B$12)</f>
        <v>Barra Metal</v>
      </c>
      <c r="N3509" s="2">
        <f>_xlfn.XLOOKUP(G3509,dMateriaPrima!$A$2:$A$12,dMateriaPrima!$C$2:$C$12)</f>
        <v>565</v>
      </c>
      <c r="O3509" s="3">
        <f t="shared" si="270"/>
        <v>3955</v>
      </c>
      <c r="P3509" s="4">
        <f t="shared" si="271"/>
        <v>0</v>
      </c>
      <c r="Q3509" s="3">
        <f t="shared" si="272"/>
        <v>3955</v>
      </c>
      <c r="R3509" t="str">
        <f t="shared" si="273"/>
        <v>Em atraso</v>
      </c>
      <c r="S3509" s="5">
        <f t="shared" si="274"/>
        <v>4</v>
      </c>
    </row>
    <row r="3510" spans="1:19" x14ac:dyDescent="0.25">
      <c r="A3510">
        <v>3509</v>
      </c>
      <c r="B3510" s="1">
        <v>43930</v>
      </c>
      <c r="C3510" s="1">
        <v>43931</v>
      </c>
      <c r="D3510" s="1">
        <v>43937</v>
      </c>
      <c r="E3510" s="1">
        <v>43938</v>
      </c>
      <c r="F3510">
        <v>4</v>
      </c>
      <c r="G3510">
        <v>6</v>
      </c>
      <c r="H3510">
        <v>181</v>
      </c>
      <c r="I3510" s="6">
        <v>0</v>
      </c>
      <c r="J3510">
        <v>3</v>
      </c>
      <c r="K3510" t="str">
        <f>_xlfn.XLOOKUP(fCompras!F3510,dComprador!$A$2:$A$7,dComprador!$B$2:$B$7)</f>
        <v>Lira</v>
      </c>
      <c r="L3510" t="str">
        <f>_xlfn.XLOOKUP(J3510,dFornecedor!$A$2:$A$6,dFornecedor!$B$2:$B$6)</f>
        <v>StepUp</v>
      </c>
      <c r="M3510" t="str">
        <f>_xlfn.XLOOKUP(G3510,dMateriaPrima!$A$2:$A$12,dMateriaPrima!$B$2:$B$12)</f>
        <v>Fio Algodão</v>
      </c>
      <c r="N3510" s="2">
        <f>_xlfn.XLOOKUP(G3510,dMateriaPrima!$A$2:$A$12,dMateriaPrima!$C$2:$C$12)</f>
        <v>55.9</v>
      </c>
      <c r="O3510" s="3">
        <f t="shared" si="270"/>
        <v>10117.9</v>
      </c>
      <c r="P3510" s="4">
        <f t="shared" si="271"/>
        <v>0</v>
      </c>
      <c r="Q3510" s="3">
        <f t="shared" si="272"/>
        <v>10117.9</v>
      </c>
      <c r="R3510" t="str">
        <f t="shared" si="273"/>
        <v>Em atraso</v>
      </c>
      <c r="S3510" s="5">
        <f t="shared" si="274"/>
        <v>1</v>
      </c>
    </row>
    <row r="3511" spans="1:19" x14ac:dyDescent="0.25">
      <c r="A3511">
        <v>3510</v>
      </c>
      <c r="B3511" s="1">
        <v>43930</v>
      </c>
      <c r="C3511" s="1">
        <v>43935</v>
      </c>
      <c r="D3511" s="1">
        <v>43937</v>
      </c>
      <c r="E3511" s="1">
        <v>43938</v>
      </c>
      <c r="F3511">
        <v>4</v>
      </c>
      <c r="G3511">
        <v>8</v>
      </c>
      <c r="H3511">
        <v>176</v>
      </c>
      <c r="I3511" s="6">
        <v>0</v>
      </c>
      <c r="J3511">
        <v>2</v>
      </c>
      <c r="K3511" t="str">
        <f>_xlfn.XLOOKUP(fCompras!F3511,dComprador!$A$2:$A$7,dComprador!$B$2:$B$7)</f>
        <v>Lira</v>
      </c>
      <c r="L3511" t="str">
        <f>_xlfn.XLOOKUP(J3511,dFornecedor!$A$2:$A$6,dFornecedor!$B$2:$B$6)</f>
        <v>Minerva</v>
      </c>
      <c r="M3511" t="str">
        <f>_xlfn.XLOOKUP(G3511,dMateriaPrima!$A$2:$A$12,dMateriaPrima!$B$2:$B$12)</f>
        <v>Cimento</v>
      </c>
      <c r="N3511" s="2">
        <f>_xlfn.XLOOKUP(G3511,dMateriaPrima!$A$2:$A$12,dMateriaPrima!$C$2:$C$12)</f>
        <v>23</v>
      </c>
      <c r="O3511" s="3">
        <f t="shared" si="270"/>
        <v>4048</v>
      </c>
      <c r="P3511" s="4">
        <f t="shared" si="271"/>
        <v>0</v>
      </c>
      <c r="Q3511" s="3">
        <f t="shared" si="272"/>
        <v>4048</v>
      </c>
      <c r="R3511" t="str">
        <f t="shared" si="273"/>
        <v>Em atraso</v>
      </c>
      <c r="S3511" s="5">
        <f t="shared" si="274"/>
        <v>1</v>
      </c>
    </row>
    <row r="3512" spans="1:19" x14ac:dyDescent="0.25">
      <c r="A3512">
        <v>3511</v>
      </c>
      <c r="B3512" s="1">
        <v>43930</v>
      </c>
      <c r="C3512" s="1">
        <v>43931</v>
      </c>
      <c r="D3512" s="1">
        <v>43949</v>
      </c>
      <c r="E3512" s="1">
        <v>43949</v>
      </c>
      <c r="F3512">
        <v>1</v>
      </c>
      <c r="G3512">
        <v>1</v>
      </c>
      <c r="H3512">
        <v>285</v>
      </c>
      <c r="I3512" s="6">
        <v>0</v>
      </c>
      <c r="J3512">
        <v>3</v>
      </c>
      <c r="K3512" t="str">
        <f>_xlfn.XLOOKUP(fCompras!F3512,dComprador!$A$2:$A$7,dComprador!$B$2:$B$7)</f>
        <v>Alon</v>
      </c>
      <c r="L3512" t="str">
        <f>_xlfn.XLOOKUP(J3512,dFornecedor!$A$2:$A$6,dFornecedor!$B$2:$B$6)</f>
        <v>StepUp</v>
      </c>
      <c r="M3512" t="str">
        <f>_xlfn.XLOOKUP(G3512,dMateriaPrima!$A$2:$A$12,dMateriaPrima!$B$2:$B$12)</f>
        <v>Tecido</v>
      </c>
      <c r="N3512" s="2">
        <f>_xlfn.XLOOKUP(G3512,dMateriaPrima!$A$2:$A$12,dMateriaPrima!$C$2:$C$12)</f>
        <v>18</v>
      </c>
      <c r="O3512" s="3">
        <f t="shared" si="270"/>
        <v>5130</v>
      </c>
      <c r="P3512" s="4">
        <f t="shared" si="271"/>
        <v>0</v>
      </c>
      <c r="Q3512" s="3">
        <f t="shared" si="272"/>
        <v>5130</v>
      </c>
      <c r="R3512" t="str">
        <f t="shared" si="273"/>
        <v>No prazo</v>
      </c>
      <c r="S3512" s="5">
        <f t="shared" si="274"/>
        <v>0</v>
      </c>
    </row>
    <row r="3513" spans="1:19" x14ac:dyDescent="0.25">
      <c r="A3513">
        <v>3512</v>
      </c>
      <c r="B3513" s="1">
        <v>43930</v>
      </c>
      <c r="C3513" s="1">
        <v>43942</v>
      </c>
      <c r="D3513" s="1">
        <v>43943</v>
      </c>
      <c r="E3513" s="1">
        <v>43944</v>
      </c>
      <c r="F3513">
        <v>2</v>
      </c>
      <c r="G3513">
        <v>11</v>
      </c>
      <c r="H3513">
        <v>348</v>
      </c>
      <c r="I3513" s="6">
        <v>0</v>
      </c>
      <c r="J3513">
        <v>1</v>
      </c>
      <c r="K3513" t="str">
        <f>_xlfn.XLOOKUP(fCompras!F3513,dComprador!$A$2:$A$7,dComprador!$B$2:$B$7)</f>
        <v>João</v>
      </c>
      <c r="L3513" t="str">
        <f>_xlfn.XLOOKUP(J3513,dFornecedor!$A$2:$A$6,dFornecedor!$B$2:$B$6)</f>
        <v>NorthShore</v>
      </c>
      <c r="M3513" t="str">
        <f>_xlfn.XLOOKUP(G3513,dMateriaPrima!$A$2:$A$12,dMateriaPrima!$B$2:$B$12)</f>
        <v>Papel</v>
      </c>
      <c r="N3513" s="2">
        <f>_xlfn.XLOOKUP(G3513,dMateriaPrima!$A$2:$A$12,dMateriaPrima!$C$2:$C$12)</f>
        <v>9</v>
      </c>
      <c r="O3513" s="3">
        <f t="shared" si="270"/>
        <v>3132</v>
      </c>
      <c r="P3513" s="4">
        <f t="shared" si="271"/>
        <v>0</v>
      </c>
      <c r="Q3513" s="3">
        <f t="shared" si="272"/>
        <v>3132</v>
      </c>
      <c r="R3513" t="str">
        <f t="shared" si="273"/>
        <v>Em atraso</v>
      </c>
      <c r="S3513" s="5">
        <f t="shared" si="274"/>
        <v>1</v>
      </c>
    </row>
    <row r="3514" spans="1:19" x14ac:dyDescent="0.25">
      <c r="A3514">
        <v>3513</v>
      </c>
      <c r="B3514" s="1">
        <v>43930</v>
      </c>
      <c r="C3514" s="1">
        <v>43930</v>
      </c>
      <c r="D3514" s="1">
        <v>43944</v>
      </c>
      <c r="E3514" s="1">
        <v>43944</v>
      </c>
      <c r="F3514">
        <v>1</v>
      </c>
      <c r="G3514">
        <v>10</v>
      </c>
      <c r="H3514">
        <v>16</v>
      </c>
      <c r="I3514" s="6">
        <v>0</v>
      </c>
      <c r="J3514">
        <v>2</v>
      </c>
      <c r="K3514" t="str">
        <f>_xlfn.XLOOKUP(fCompras!F3514,dComprador!$A$2:$A$7,dComprador!$B$2:$B$7)</f>
        <v>Alon</v>
      </c>
      <c r="L3514" t="str">
        <f>_xlfn.XLOOKUP(J3514,dFornecedor!$A$2:$A$6,dFornecedor!$B$2:$B$6)</f>
        <v>Minerva</v>
      </c>
      <c r="M3514" t="str">
        <f>_xlfn.XLOOKUP(G3514,dMateriaPrima!$A$2:$A$12,dMateriaPrima!$B$2:$B$12)</f>
        <v>Pedra Britada</v>
      </c>
      <c r="N3514" s="2">
        <f>_xlfn.XLOOKUP(G3514,dMateriaPrima!$A$2:$A$12,dMateriaPrima!$C$2:$C$12)</f>
        <v>56</v>
      </c>
      <c r="O3514" s="3">
        <f t="shared" si="270"/>
        <v>896</v>
      </c>
      <c r="P3514" s="4">
        <f t="shared" si="271"/>
        <v>0</v>
      </c>
      <c r="Q3514" s="3">
        <f t="shared" si="272"/>
        <v>896</v>
      </c>
      <c r="R3514" t="str">
        <f t="shared" si="273"/>
        <v>No prazo</v>
      </c>
      <c r="S3514" s="5">
        <f t="shared" si="274"/>
        <v>0</v>
      </c>
    </row>
    <row r="3515" spans="1:19" x14ac:dyDescent="0.25">
      <c r="A3515">
        <v>3514</v>
      </c>
      <c r="B3515" s="1">
        <v>43930</v>
      </c>
      <c r="C3515" s="1">
        <v>43930</v>
      </c>
      <c r="D3515" s="1">
        <v>43960</v>
      </c>
      <c r="E3515" s="1">
        <v>43960</v>
      </c>
      <c r="F3515">
        <v>1</v>
      </c>
      <c r="G3515">
        <v>11</v>
      </c>
      <c r="H3515">
        <v>197</v>
      </c>
      <c r="I3515" s="6">
        <v>0</v>
      </c>
      <c r="J3515">
        <v>4</v>
      </c>
      <c r="K3515" t="str">
        <f>_xlfn.XLOOKUP(fCompras!F3515,dComprador!$A$2:$A$7,dComprador!$B$2:$B$7)</f>
        <v>Alon</v>
      </c>
      <c r="L3515" t="str">
        <f>_xlfn.XLOOKUP(J3515,dFornecedor!$A$2:$A$6,dFornecedor!$B$2:$B$6)</f>
        <v>AlphaOmega</v>
      </c>
      <c r="M3515" t="str">
        <f>_xlfn.XLOOKUP(G3515,dMateriaPrima!$A$2:$A$12,dMateriaPrima!$B$2:$B$12)</f>
        <v>Papel</v>
      </c>
      <c r="N3515" s="2">
        <f>_xlfn.XLOOKUP(G3515,dMateriaPrima!$A$2:$A$12,dMateriaPrima!$C$2:$C$12)</f>
        <v>9</v>
      </c>
      <c r="O3515" s="3">
        <f t="shared" si="270"/>
        <v>1773</v>
      </c>
      <c r="P3515" s="4">
        <f t="shared" si="271"/>
        <v>0</v>
      </c>
      <c r="Q3515" s="3">
        <f t="shared" si="272"/>
        <v>1773</v>
      </c>
      <c r="R3515" t="str">
        <f t="shared" si="273"/>
        <v>No prazo</v>
      </c>
      <c r="S3515" s="5">
        <f t="shared" si="274"/>
        <v>0</v>
      </c>
    </row>
    <row r="3516" spans="1:19" x14ac:dyDescent="0.25">
      <c r="A3516">
        <v>3515</v>
      </c>
      <c r="B3516" s="1">
        <v>43930</v>
      </c>
      <c r="C3516" s="1">
        <v>43940</v>
      </c>
      <c r="D3516" s="1">
        <v>43952</v>
      </c>
      <c r="E3516" s="1">
        <v>43953</v>
      </c>
      <c r="F3516">
        <v>1</v>
      </c>
      <c r="G3516">
        <v>6</v>
      </c>
      <c r="H3516">
        <v>34</v>
      </c>
      <c r="I3516" s="6">
        <v>0</v>
      </c>
      <c r="J3516">
        <v>3</v>
      </c>
      <c r="K3516" t="str">
        <f>_xlfn.XLOOKUP(fCompras!F3516,dComprador!$A$2:$A$7,dComprador!$B$2:$B$7)</f>
        <v>Alon</v>
      </c>
      <c r="L3516" t="str">
        <f>_xlfn.XLOOKUP(J3516,dFornecedor!$A$2:$A$6,dFornecedor!$B$2:$B$6)</f>
        <v>StepUp</v>
      </c>
      <c r="M3516" t="str">
        <f>_xlfn.XLOOKUP(G3516,dMateriaPrima!$A$2:$A$12,dMateriaPrima!$B$2:$B$12)</f>
        <v>Fio Algodão</v>
      </c>
      <c r="N3516" s="2">
        <f>_xlfn.XLOOKUP(G3516,dMateriaPrima!$A$2:$A$12,dMateriaPrima!$C$2:$C$12)</f>
        <v>55.9</v>
      </c>
      <c r="O3516" s="3">
        <f t="shared" si="270"/>
        <v>1900.6</v>
      </c>
      <c r="P3516" s="4">
        <f t="shared" si="271"/>
        <v>0</v>
      </c>
      <c r="Q3516" s="3">
        <f t="shared" si="272"/>
        <v>1900.6</v>
      </c>
      <c r="R3516" t="str">
        <f t="shared" si="273"/>
        <v>Em atraso</v>
      </c>
      <c r="S3516" s="5">
        <f t="shared" si="274"/>
        <v>1</v>
      </c>
    </row>
    <row r="3517" spans="1:19" x14ac:dyDescent="0.25">
      <c r="A3517">
        <v>3516</v>
      </c>
      <c r="B3517" s="1">
        <v>43930</v>
      </c>
      <c r="C3517" s="1">
        <v>43937</v>
      </c>
      <c r="D3517" s="1">
        <v>43948</v>
      </c>
      <c r="E3517" s="1">
        <v>43949</v>
      </c>
      <c r="F3517">
        <v>1</v>
      </c>
      <c r="G3517">
        <v>9</v>
      </c>
      <c r="H3517">
        <v>90</v>
      </c>
      <c r="I3517" s="6">
        <v>0</v>
      </c>
      <c r="J3517">
        <v>3</v>
      </c>
      <c r="K3517" t="str">
        <f>_xlfn.XLOOKUP(fCompras!F3517,dComprador!$A$2:$A$7,dComprador!$B$2:$B$7)</f>
        <v>Alon</v>
      </c>
      <c r="L3517" t="str">
        <f>_xlfn.XLOOKUP(J3517,dFornecedor!$A$2:$A$6,dFornecedor!$B$2:$B$6)</f>
        <v>StepUp</v>
      </c>
      <c r="M3517" t="str">
        <f>_xlfn.XLOOKUP(G3517,dMateriaPrima!$A$2:$A$12,dMateriaPrima!$B$2:$B$12)</f>
        <v>Couro</v>
      </c>
      <c r="N3517" s="2">
        <f>_xlfn.XLOOKUP(G3517,dMateriaPrima!$A$2:$A$12,dMateriaPrima!$C$2:$C$12)</f>
        <v>4.4000000000000004</v>
      </c>
      <c r="O3517" s="3">
        <f t="shared" si="270"/>
        <v>396.00000000000006</v>
      </c>
      <c r="P3517" s="4">
        <f t="shared" si="271"/>
        <v>0</v>
      </c>
      <c r="Q3517" s="3">
        <f t="shared" si="272"/>
        <v>396.00000000000006</v>
      </c>
      <c r="R3517" t="str">
        <f t="shared" si="273"/>
        <v>Em atraso</v>
      </c>
      <c r="S3517" s="5">
        <f t="shared" si="274"/>
        <v>1</v>
      </c>
    </row>
    <row r="3518" spans="1:19" x14ac:dyDescent="0.25">
      <c r="A3518">
        <v>3517</v>
      </c>
      <c r="B3518" s="1">
        <v>43930</v>
      </c>
      <c r="C3518" s="1">
        <v>43930</v>
      </c>
      <c r="D3518" s="1">
        <v>43952</v>
      </c>
      <c r="E3518" s="1">
        <v>43953</v>
      </c>
      <c r="F3518">
        <v>1</v>
      </c>
      <c r="G3518">
        <v>5</v>
      </c>
      <c r="H3518">
        <v>226</v>
      </c>
      <c r="I3518" s="6">
        <v>0</v>
      </c>
      <c r="J3518">
        <v>2</v>
      </c>
      <c r="K3518" t="str">
        <f>_xlfn.XLOOKUP(fCompras!F3518,dComprador!$A$2:$A$7,dComprador!$B$2:$B$7)</f>
        <v>Alon</v>
      </c>
      <c r="L3518" t="str">
        <f>_xlfn.XLOOKUP(J3518,dFornecedor!$A$2:$A$6,dFornecedor!$B$2:$B$6)</f>
        <v>Minerva</v>
      </c>
      <c r="M3518" t="str">
        <f>_xlfn.XLOOKUP(G3518,dMateriaPrima!$A$2:$A$12,dMateriaPrima!$B$2:$B$12)</f>
        <v>Areia</v>
      </c>
      <c r="N3518" s="2">
        <f>_xlfn.XLOOKUP(G3518,dMateriaPrima!$A$2:$A$12,dMateriaPrima!$C$2:$C$12)</f>
        <v>3.59</v>
      </c>
      <c r="O3518" s="3">
        <f t="shared" si="270"/>
        <v>811.33999999999992</v>
      </c>
      <c r="P3518" s="4">
        <f t="shared" si="271"/>
        <v>0</v>
      </c>
      <c r="Q3518" s="3">
        <f t="shared" si="272"/>
        <v>811.33999999999992</v>
      </c>
      <c r="R3518" t="str">
        <f t="shared" si="273"/>
        <v>Em atraso</v>
      </c>
      <c r="S3518" s="5">
        <f t="shared" si="274"/>
        <v>1</v>
      </c>
    </row>
    <row r="3519" spans="1:19" x14ac:dyDescent="0.25">
      <c r="A3519">
        <v>3518</v>
      </c>
      <c r="B3519" s="1">
        <v>43931</v>
      </c>
      <c r="C3519" s="1">
        <v>43936</v>
      </c>
      <c r="D3519" s="1">
        <v>43939</v>
      </c>
      <c r="E3519" s="1">
        <v>43941</v>
      </c>
      <c r="F3519">
        <v>4</v>
      </c>
      <c r="G3519">
        <v>8</v>
      </c>
      <c r="H3519">
        <v>421</v>
      </c>
      <c r="I3519" s="6">
        <v>0</v>
      </c>
      <c r="J3519">
        <v>2</v>
      </c>
      <c r="K3519" t="str">
        <f>_xlfn.XLOOKUP(fCompras!F3519,dComprador!$A$2:$A$7,dComprador!$B$2:$B$7)</f>
        <v>Lira</v>
      </c>
      <c r="L3519" t="str">
        <f>_xlfn.XLOOKUP(J3519,dFornecedor!$A$2:$A$6,dFornecedor!$B$2:$B$6)</f>
        <v>Minerva</v>
      </c>
      <c r="M3519" t="str">
        <f>_xlfn.XLOOKUP(G3519,dMateriaPrima!$A$2:$A$12,dMateriaPrima!$B$2:$B$12)</f>
        <v>Cimento</v>
      </c>
      <c r="N3519" s="2">
        <f>_xlfn.XLOOKUP(G3519,dMateriaPrima!$A$2:$A$12,dMateriaPrima!$C$2:$C$12)</f>
        <v>23</v>
      </c>
      <c r="O3519" s="3">
        <f t="shared" si="270"/>
        <v>9683</v>
      </c>
      <c r="P3519" s="4">
        <f t="shared" si="271"/>
        <v>0</v>
      </c>
      <c r="Q3519" s="3">
        <f t="shared" si="272"/>
        <v>9683</v>
      </c>
      <c r="R3519" t="str">
        <f t="shared" si="273"/>
        <v>Em atraso</v>
      </c>
      <c r="S3519" s="5">
        <f t="shared" si="274"/>
        <v>2</v>
      </c>
    </row>
    <row r="3520" spans="1:19" x14ac:dyDescent="0.25">
      <c r="A3520">
        <v>3519</v>
      </c>
      <c r="B3520" s="1">
        <v>43931</v>
      </c>
      <c r="C3520" s="1">
        <v>43931</v>
      </c>
      <c r="D3520" s="1">
        <v>43943</v>
      </c>
      <c r="E3520" s="1">
        <v>43942</v>
      </c>
      <c r="F3520">
        <v>4</v>
      </c>
      <c r="G3520">
        <v>9</v>
      </c>
      <c r="H3520">
        <v>101</v>
      </c>
      <c r="I3520" s="6">
        <v>0</v>
      </c>
      <c r="J3520">
        <v>4</v>
      </c>
      <c r="K3520" t="str">
        <f>_xlfn.XLOOKUP(fCompras!F3520,dComprador!$A$2:$A$7,dComprador!$B$2:$B$7)</f>
        <v>Lira</v>
      </c>
      <c r="L3520" t="str">
        <f>_xlfn.XLOOKUP(J3520,dFornecedor!$A$2:$A$6,dFornecedor!$B$2:$B$6)</f>
        <v>AlphaOmega</v>
      </c>
      <c r="M3520" t="str">
        <f>_xlfn.XLOOKUP(G3520,dMateriaPrima!$A$2:$A$12,dMateriaPrima!$B$2:$B$12)</f>
        <v>Couro</v>
      </c>
      <c r="N3520" s="2">
        <f>_xlfn.XLOOKUP(G3520,dMateriaPrima!$A$2:$A$12,dMateriaPrima!$C$2:$C$12)</f>
        <v>4.4000000000000004</v>
      </c>
      <c r="O3520" s="3">
        <f t="shared" si="270"/>
        <v>444.40000000000003</v>
      </c>
      <c r="P3520" s="4">
        <f t="shared" si="271"/>
        <v>0</v>
      </c>
      <c r="Q3520" s="3">
        <f t="shared" si="272"/>
        <v>444.40000000000003</v>
      </c>
      <c r="R3520" t="str">
        <f t="shared" si="273"/>
        <v>No prazo</v>
      </c>
      <c r="S3520" s="5">
        <f t="shared" si="274"/>
        <v>0</v>
      </c>
    </row>
    <row r="3521" spans="1:19" x14ac:dyDescent="0.25">
      <c r="A3521">
        <v>3520</v>
      </c>
      <c r="B3521" s="1">
        <v>43931</v>
      </c>
      <c r="C3521" s="1">
        <v>43935</v>
      </c>
      <c r="D3521" s="1">
        <v>43938</v>
      </c>
      <c r="E3521" s="1">
        <v>43938</v>
      </c>
      <c r="F3521">
        <v>4</v>
      </c>
      <c r="G3521">
        <v>9</v>
      </c>
      <c r="H3521">
        <v>126</v>
      </c>
      <c r="I3521" s="6">
        <v>0</v>
      </c>
      <c r="J3521">
        <v>2</v>
      </c>
      <c r="K3521" t="str">
        <f>_xlfn.XLOOKUP(fCompras!F3521,dComprador!$A$2:$A$7,dComprador!$B$2:$B$7)</f>
        <v>Lira</v>
      </c>
      <c r="L3521" t="str">
        <f>_xlfn.XLOOKUP(J3521,dFornecedor!$A$2:$A$6,dFornecedor!$B$2:$B$6)</f>
        <v>Minerva</v>
      </c>
      <c r="M3521" t="str">
        <f>_xlfn.XLOOKUP(G3521,dMateriaPrima!$A$2:$A$12,dMateriaPrima!$B$2:$B$12)</f>
        <v>Couro</v>
      </c>
      <c r="N3521" s="2">
        <f>_xlfn.XLOOKUP(G3521,dMateriaPrima!$A$2:$A$12,dMateriaPrima!$C$2:$C$12)</f>
        <v>4.4000000000000004</v>
      </c>
      <c r="O3521" s="3">
        <f t="shared" si="270"/>
        <v>554.40000000000009</v>
      </c>
      <c r="P3521" s="4">
        <f t="shared" si="271"/>
        <v>0</v>
      </c>
      <c r="Q3521" s="3">
        <f t="shared" si="272"/>
        <v>554.40000000000009</v>
      </c>
      <c r="R3521" t="str">
        <f t="shared" si="273"/>
        <v>No prazo</v>
      </c>
      <c r="S3521" s="5">
        <f t="shared" si="274"/>
        <v>0</v>
      </c>
    </row>
    <row r="3522" spans="1:19" x14ac:dyDescent="0.25">
      <c r="A3522">
        <v>3521</v>
      </c>
      <c r="B3522" s="1">
        <v>43931</v>
      </c>
      <c r="C3522" s="1">
        <v>43934</v>
      </c>
      <c r="D3522" s="1">
        <v>43949</v>
      </c>
      <c r="E3522" s="1">
        <v>43953</v>
      </c>
      <c r="F3522">
        <v>1</v>
      </c>
      <c r="G3522">
        <v>8</v>
      </c>
      <c r="H3522">
        <v>48</v>
      </c>
      <c r="I3522" s="6">
        <v>0</v>
      </c>
      <c r="J3522">
        <v>1</v>
      </c>
      <c r="K3522" t="str">
        <f>_xlfn.XLOOKUP(fCompras!F3522,dComprador!$A$2:$A$7,dComprador!$B$2:$B$7)</f>
        <v>Alon</v>
      </c>
      <c r="L3522" t="str">
        <f>_xlfn.XLOOKUP(J3522,dFornecedor!$A$2:$A$6,dFornecedor!$B$2:$B$6)</f>
        <v>NorthShore</v>
      </c>
      <c r="M3522" t="str">
        <f>_xlfn.XLOOKUP(G3522,dMateriaPrima!$A$2:$A$12,dMateriaPrima!$B$2:$B$12)</f>
        <v>Cimento</v>
      </c>
      <c r="N3522" s="2">
        <f>_xlfn.XLOOKUP(G3522,dMateriaPrima!$A$2:$A$12,dMateriaPrima!$C$2:$C$12)</f>
        <v>23</v>
      </c>
      <c r="O3522" s="3">
        <f t="shared" si="270"/>
        <v>1104</v>
      </c>
      <c r="P3522" s="4">
        <f t="shared" si="271"/>
        <v>0</v>
      </c>
      <c r="Q3522" s="3">
        <f t="shared" si="272"/>
        <v>1104</v>
      </c>
      <c r="R3522" t="str">
        <f t="shared" si="273"/>
        <v>Em atraso</v>
      </c>
      <c r="S3522" s="5">
        <f t="shared" si="274"/>
        <v>4</v>
      </c>
    </row>
    <row r="3523" spans="1:19" x14ac:dyDescent="0.25">
      <c r="A3523">
        <v>3522</v>
      </c>
      <c r="B3523" s="1">
        <v>43931</v>
      </c>
      <c r="C3523" s="1">
        <v>43936</v>
      </c>
      <c r="D3523" s="1">
        <v>43950</v>
      </c>
      <c r="E3523" s="1">
        <v>43950</v>
      </c>
      <c r="F3523">
        <v>1</v>
      </c>
      <c r="G3523">
        <v>11</v>
      </c>
      <c r="H3523">
        <v>196</v>
      </c>
      <c r="I3523" s="6">
        <v>0</v>
      </c>
      <c r="J3523">
        <v>3</v>
      </c>
      <c r="K3523" t="str">
        <f>_xlfn.XLOOKUP(fCompras!F3523,dComprador!$A$2:$A$7,dComprador!$B$2:$B$7)</f>
        <v>Alon</v>
      </c>
      <c r="L3523" t="str">
        <f>_xlfn.XLOOKUP(J3523,dFornecedor!$A$2:$A$6,dFornecedor!$B$2:$B$6)</f>
        <v>StepUp</v>
      </c>
      <c r="M3523" t="str">
        <f>_xlfn.XLOOKUP(G3523,dMateriaPrima!$A$2:$A$12,dMateriaPrima!$B$2:$B$12)</f>
        <v>Papel</v>
      </c>
      <c r="N3523" s="2">
        <f>_xlfn.XLOOKUP(G3523,dMateriaPrima!$A$2:$A$12,dMateriaPrima!$C$2:$C$12)</f>
        <v>9</v>
      </c>
      <c r="O3523" s="3">
        <f t="shared" ref="O3523:O3586" si="275">PRODUCT(H3523,N3523)</f>
        <v>1764</v>
      </c>
      <c r="P3523" s="4">
        <f t="shared" ref="P3523:P3586" si="276">PRODUCT(O3523,I3523)</f>
        <v>0</v>
      </c>
      <c r="Q3523" s="3">
        <f t="shared" ref="Q3523:Q3586" si="277">O3523-P3523</f>
        <v>1764</v>
      </c>
      <c r="R3523" t="str">
        <f t="shared" ref="R3523:R3586" si="278">IF(E3523&lt;=D3523,"No prazo",IF(E3523&gt;D3523,"Em atraso"))</f>
        <v>No prazo</v>
      </c>
      <c r="S3523" s="5">
        <f t="shared" ref="S3523:S3586" si="279">IF(E3523 &gt;D3523, E3523-D3523,0)</f>
        <v>0</v>
      </c>
    </row>
    <row r="3524" spans="1:19" x14ac:dyDescent="0.25">
      <c r="A3524">
        <v>3523</v>
      </c>
      <c r="B3524" s="1">
        <v>43931</v>
      </c>
      <c r="C3524" s="1">
        <v>43931</v>
      </c>
      <c r="D3524" s="1">
        <v>43944</v>
      </c>
      <c r="E3524" s="1">
        <v>43945</v>
      </c>
      <c r="F3524">
        <v>2</v>
      </c>
      <c r="G3524">
        <v>5</v>
      </c>
      <c r="H3524">
        <v>9</v>
      </c>
      <c r="I3524" s="6">
        <v>0</v>
      </c>
      <c r="J3524">
        <v>5</v>
      </c>
      <c r="K3524" t="str">
        <f>_xlfn.XLOOKUP(fCompras!F3524,dComprador!$A$2:$A$7,dComprador!$B$2:$B$7)</f>
        <v>João</v>
      </c>
      <c r="L3524" t="str">
        <f>_xlfn.XLOOKUP(J3524,dFornecedor!$A$2:$A$6,dFornecedor!$B$2:$B$6)</f>
        <v>Atlas</v>
      </c>
      <c r="M3524" t="str">
        <f>_xlfn.XLOOKUP(G3524,dMateriaPrima!$A$2:$A$12,dMateriaPrima!$B$2:$B$12)</f>
        <v>Areia</v>
      </c>
      <c r="N3524" s="2">
        <f>_xlfn.XLOOKUP(G3524,dMateriaPrima!$A$2:$A$12,dMateriaPrima!$C$2:$C$12)</f>
        <v>3.59</v>
      </c>
      <c r="O3524" s="3">
        <f t="shared" si="275"/>
        <v>32.31</v>
      </c>
      <c r="P3524" s="4">
        <f t="shared" si="276"/>
        <v>0</v>
      </c>
      <c r="Q3524" s="3">
        <f t="shared" si="277"/>
        <v>32.31</v>
      </c>
      <c r="R3524" t="str">
        <f t="shared" si="278"/>
        <v>Em atraso</v>
      </c>
      <c r="S3524" s="5">
        <f t="shared" si="279"/>
        <v>1</v>
      </c>
    </row>
    <row r="3525" spans="1:19" x14ac:dyDescent="0.25">
      <c r="A3525">
        <v>3524</v>
      </c>
      <c r="B3525" s="1">
        <v>43931</v>
      </c>
      <c r="C3525" s="1">
        <v>43932</v>
      </c>
      <c r="D3525" s="1">
        <v>43943</v>
      </c>
      <c r="E3525" s="1">
        <v>43946</v>
      </c>
      <c r="F3525">
        <v>2</v>
      </c>
      <c r="G3525">
        <v>6</v>
      </c>
      <c r="H3525">
        <v>386</v>
      </c>
      <c r="I3525" s="6">
        <v>0</v>
      </c>
      <c r="J3525">
        <v>3</v>
      </c>
      <c r="K3525" t="str">
        <f>_xlfn.XLOOKUP(fCompras!F3525,dComprador!$A$2:$A$7,dComprador!$B$2:$B$7)</f>
        <v>João</v>
      </c>
      <c r="L3525" t="str">
        <f>_xlfn.XLOOKUP(J3525,dFornecedor!$A$2:$A$6,dFornecedor!$B$2:$B$6)</f>
        <v>StepUp</v>
      </c>
      <c r="M3525" t="str">
        <f>_xlfn.XLOOKUP(G3525,dMateriaPrima!$A$2:$A$12,dMateriaPrima!$B$2:$B$12)</f>
        <v>Fio Algodão</v>
      </c>
      <c r="N3525" s="2">
        <f>_xlfn.XLOOKUP(G3525,dMateriaPrima!$A$2:$A$12,dMateriaPrima!$C$2:$C$12)</f>
        <v>55.9</v>
      </c>
      <c r="O3525" s="3">
        <f t="shared" si="275"/>
        <v>21577.399999999998</v>
      </c>
      <c r="P3525" s="4">
        <f t="shared" si="276"/>
        <v>0</v>
      </c>
      <c r="Q3525" s="3">
        <f t="shared" si="277"/>
        <v>21577.399999999998</v>
      </c>
      <c r="R3525" t="str">
        <f t="shared" si="278"/>
        <v>Em atraso</v>
      </c>
      <c r="S3525" s="5">
        <f t="shared" si="279"/>
        <v>3</v>
      </c>
    </row>
    <row r="3526" spans="1:19" x14ac:dyDescent="0.25">
      <c r="A3526">
        <v>3525</v>
      </c>
      <c r="B3526" s="1">
        <v>43931</v>
      </c>
      <c r="C3526" s="1">
        <v>43932</v>
      </c>
      <c r="D3526" s="1">
        <v>43964</v>
      </c>
      <c r="E3526" s="1">
        <v>43965</v>
      </c>
      <c r="F3526">
        <v>1</v>
      </c>
      <c r="G3526">
        <v>11</v>
      </c>
      <c r="H3526">
        <v>5</v>
      </c>
      <c r="I3526" s="6">
        <v>0</v>
      </c>
      <c r="J3526">
        <v>3</v>
      </c>
      <c r="K3526" t="str">
        <f>_xlfn.XLOOKUP(fCompras!F3526,dComprador!$A$2:$A$7,dComprador!$B$2:$B$7)</f>
        <v>Alon</v>
      </c>
      <c r="L3526" t="str">
        <f>_xlfn.XLOOKUP(J3526,dFornecedor!$A$2:$A$6,dFornecedor!$B$2:$B$6)</f>
        <v>StepUp</v>
      </c>
      <c r="M3526" t="str">
        <f>_xlfn.XLOOKUP(G3526,dMateriaPrima!$A$2:$A$12,dMateriaPrima!$B$2:$B$12)</f>
        <v>Papel</v>
      </c>
      <c r="N3526" s="2">
        <f>_xlfn.XLOOKUP(G3526,dMateriaPrima!$A$2:$A$12,dMateriaPrima!$C$2:$C$12)</f>
        <v>9</v>
      </c>
      <c r="O3526" s="3">
        <f t="shared" si="275"/>
        <v>45</v>
      </c>
      <c r="P3526" s="4">
        <f t="shared" si="276"/>
        <v>0</v>
      </c>
      <c r="Q3526" s="3">
        <f t="shared" si="277"/>
        <v>45</v>
      </c>
      <c r="R3526" t="str">
        <f t="shared" si="278"/>
        <v>Em atraso</v>
      </c>
      <c r="S3526" s="5">
        <f t="shared" si="279"/>
        <v>1</v>
      </c>
    </row>
    <row r="3527" spans="1:19" x14ac:dyDescent="0.25">
      <c r="A3527">
        <v>3526</v>
      </c>
      <c r="B3527" s="1">
        <v>43931</v>
      </c>
      <c r="C3527" s="1">
        <v>43938</v>
      </c>
      <c r="D3527" s="1">
        <v>43953</v>
      </c>
      <c r="E3527" s="1">
        <v>43956</v>
      </c>
      <c r="F3527">
        <v>1</v>
      </c>
      <c r="G3527">
        <v>11</v>
      </c>
      <c r="H3527">
        <v>139</v>
      </c>
      <c r="I3527" s="6">
        <v>0</v>
      </c>
      <c r="J3527">
        <v>3</v>
      </c>
      <c r="K3527" t="str">
        <f>_xlfn.XLOOKUP(fCompras!F3527,dComprador!$A$2:$A$7,dComprador!$B$2:$B$7)</f>
        <v>Alon</v>
      </c>
      <c r="L3527" t="str">
        <f>_xlfn.XLOOKUP(J3527,dFornecedor!$A$2:$A$6,dFornecedor!$B$2:$B$6)</f>
        <v>StepUp</v>
      </c>
      <c r="M3527" t="str">
        <f>_xlfn.XLOOKUP(G3527,dMateriaPrima!$A$2:$A$12,dMateriaPrima!$B$2:$B$12)</f>
        <v>Papel</v>
      </c>
      <c r="N3527" s="2">
        <f>_xlfn.XLOOKUP(G3527,dMateriaPrima!$A$2:$A$12,dMateriaPrima!$C$2:$C$12)</f>
        <v>9</v>
      </c>
      <c r="O3527" s="3">
        <f t="shared" si="275"/>
        <v>1251</v>
      </c>
      <c r="P3527" s="4">
        <f t="shared" si="276"/>
        <v>0</v>
      </c>
      <c r="Q3527" s="3">
        <f t="shared" si="277"/>
        <v>1251</v>
      </c>
      <c r="R3527" t="str">
        <f t="shared" si="278"/>
        <v>Em atraso</v>
      </c>
      <c r="S3527" s="5">
        <f t="shared" si="279"/>
        <v>3</v>
      </c>
    </row>
    <row r="3528" spans="1:19" x14ac:dyDescent="0.25">
      <c r="A3528">
        <v>3527</v>
      </c>
      <c r="B3528" s="1">
        <v>43932</v>
      </c>
      <c r="C3528" s="1">
        <v>43934</v>
      </c>
      <c r="D3528" s="1">
        <v>43958</v>
      </c>
      <c r="E3528" s="1">
        <v>43961</v>
      </c>
      <c r="F3528">
        <v>1</v>
      </c>
      <c r="G3528">
        <v>5</v>
      </c>
      <c r="H3528">
        <v>148</v>
      </c>
      <c r="I3528" s="6">
        <v>0</v>
      </c>
      <c r="J3528">
        <v>1</v>
      </c>
      <c r="K3528" t="str">
        <f>_xlfn.XLOOKUP(fCompras!F3528,dComprador!$A$2:$A$7,dComprador!$B$2:$B$7)</f>
        <v>Alon</v>
      </c>
      <c r="L3528" t="str">
        <f>_xlfn.XLOOKUP(J3528,dFornecedor!$A$2:$A$6,dFornecedor!$B$2:$B$6)</f>
        <v>NorthShore</v>
      </c>
      <c r="M3528" t="str">
        <f>_xlfn.XLOOKUP(G3528,dMateriaPrima!$A$2:$A$12,dMateriaPrima!$B$2:$B$12)</f>
        <v>Areia</v>
      </c>
      <c r="N3528" s="2">
        <f>_xlfn.XLOOKUP(G3528,dMateriaPrima!$A$2:$A$12,dMateriaPrima!$C$2:$C$12)</f>
        <v>3.59</v>
      </c>
      <c r="O3528" s="3">
        <f t="shared" si="275"/>
        <v>531.31999999999994</v>
      </c>
      <c r="P3528" s="4">
        <f t="shared" si="276"/>
        <v>0</v>
      </c>
      <c r="Q3528" s="3">
        <f t="shared" si="277"/>
        <v>531.31999999999994</v>
      </c>
      <c r="R3528" t="str">
        <f t="shared" si="278"/>
        <v>Em atraso</v>
      </c>
      <c r="S3528" s="5">
        <f t="shared" si="279"/>
        <v>3</v>
      </c>
    </row>
    <row r="3529" spans="1:19" x14ac:dyDescent="0.25">
      <c r="A3529">
        <v>3528</v>
      </c>
      <c r="B3529" s="1">
        <v>43932</v>
      </c>
      <c r="C3529" s="1">
        <v>43932</v>
      </c>
      <c r="D3529" s="1">
        <v>43961</v>
      </c>
      <c r="E3529" s="1">
        <v>43963</v>
      </c>
      <c r="F3529">
        <v>1</v>
      </c>
      <c r="G3529">
        <v>9</v>
      </c>
      <c r="H3529">
        <v>523</v>
      </c>
      <c r="I3529" s="6">
        <v>0</v>
      </c>
      <c r="J3529">
        <v>2</v>
      </c>
      <c r="K3529" t="str">
        <f>_xlfn.XLOOKUP(fCompras!F3529,dComprador!$A$2:$A$7,dComprador!$B$2:$B$7)</f>
        <v>Alon</v>
      </c>
      <c r="L3529" t="str">
        <f>_xlfn.XLOOKUP(J3529,dFornecedor!$A$2:$A$6,dFornecedor!$B$2:$B$6)</f>
        <v>Minerva</v>
      </c>
      <c r="M3529" t="str">
        <f>_xlfn.XLOOKUP(G3529,dMateriaPrima!$A$2:$A$12,dMateriaPrima!$B$2:$B$12)</f>
        <v>Couro</v>
      </c>
      <c r="N3529" s="2">
        <f>_xlfn.XLOOKUP(G3529,dMateriaPrima!$A$2:$A$12,dMateriaPrima!$C$2:$C$12)</f>
        <v>4.4000000000000004</v>
      </c>
      <c r="O3529" s="3">
        <f t="shared" si="275"/>
        <v>2301.2000000000003</v>
      </c>
      <c r="P3529" s="4">
        <f t="shared" si="276"/>
        <v>0</v>
      </c>
      <c r="Q3529" s="3">
        <f t="shared" si="277"/>
        <v>2301.2000000000003</v>
      </c>
      <c r="R3529" t="str">
        <f t="shared" si="278"/>
        <v>Em atraso</v>
      </c>
      <c r="S3529" s="5">
        <f t="shared" si="279"/>
        <v>2</v>
      </c>
    </row>
    <row r="3530" spans="1:19" x14ac:dyDescent="0.25">
      <c r="A3530">
        <v>3529</v>
      </c>
      <c r="B3530" s="1">
        <v>43932</v>
      </c>
      <c r="C3530" s="1">
        <v>43941</v>
      </c>
      <c r="D3530" s="1">
        <v>43944</v>
      </c>
      <c r="E3530" s="1">
        <v>43947</v>
      </c>
      <c r="F3530">
        <v>4</v>
      </c>
      <c r="G3530">
        <v>6</v>
      </c>
      <c r="H3530">
        <v>574</v>
      </c>
      <c r="I3530" s="6">
        <v>0</v>
      </c>
      <c r="J3530">
        <v>3</v>
      </c>
      <c r="K3530" t="str">
        <f>_xlfn.XLOOKUP(fCompras!F3530,dComprador!$A$2:$A$7,dComprador!$B$2:$B$7)</f>
        <v>Lira</v>
      </c>
      <c r="L3530" t="str">
        <f>_xlfn.XLOOKUP(J3530,dFornecedor!$A$2:$A$6,dFornecedor!$B$2:$B$6)</f>
        <v>StepUp</v>
      </c>
      <c r="M3530" t="str">
        <f>_xlfn.XLOOKUP(G3530,dMateriaPrima!$A$2:$A$12,dMateriaPrima!$B$2:$B$12)</f>
        <v>Fio Algodão</v>
      </c>
      <c r="N3530" s="2">
        <f>_xlfn.XLOOKUP(G3530,dMateriaPrima!$A$2:$A$12,dMateriaPrima!$C$2:$C$12)</f>
        <v>55.9</v>
      </c>
      <c r="O3530" s="3">
        <f t="shared" si="275"/>
        <v>32086.6</v>
      </c>
      <c r="P3530" s="4">
        <f t="shared" si="276"/>
        <v>0</v>
      </c>
      <c r="Q3530" s="3">
        <f t="shared" si="277"/>
        <v>32086.6</v>
      </c>
      <c r="R3530" t="str">
        <f t="shared" si="278"/>
        <v>Em atraso</v>
      </c>
      <c r="S3530" s="5">
        <f t="shared" si="279"/>
        <v>3</v>
      </c>
    </row>
    <row r="3531" spans="1:19" x14ac:dyDescent="0.25">
      <c r="A3531">
        <v>3530</v>
      </c>
      <c r="B3531" s="1">
        <v>43932</v>
      </c>
      <c r="C3531" s="1">
        <v>43937</v>
      </c>
      <c r="D3531" s="1">
        <v>43948</v>
      </c>
      <c r="E3531" s="1">
        <v>43950</v>
      </c>
      <c r="F3531">
        <v>1</v>
      </c>
      <c r="G3531">
        <v>11</v>
      </c>
      <c r="H3531">
        <v>140</v>
      </c>
      <c r="I3531" s="6">
        <v>0</v>
      </c>
      <c r="J3531">
        <v>2</v>
      </c>
      <c r="K3531" t="str">
        <f>_xlfn.XLOOKUP(fCompras!F3531,dComprador!$A$2:$A$7,dComprador!$B$2:$B$7)</f>
        <v>Alon</v>
      </c>
      <c r="L3531" t="str">
        <f>_xlfn.XLOOKUP(J3531,dFornecedor!$A$2:$A$6,dFornecedor!$B$2:$B$6)</f>
        <v>Minerva</v>
      </c>
      <c r="M3531" t="str">
        <f>_xlfn.XLOOKUP(G3531,dMateriaPrima!$A$2:$A$12,dMateriaPrima!$B$2:$B$12)</f>
        <v>Papel</v>
      </c>
      <c r="N3531" s="2">
        <f>_xlfn.XLOOKUP(G3531,dMateriaPrima!$A$2:$A$12,dMateriaPrima!$C$2:$C$12)</f>
        <v>9</v>
      </c>
      <c r="O3531" s="3">
        <f t="shared" si="275"/>
        <v>1260</v>
      </c>
      <c r="P3531" s="4">
        <f t="shared" si="276"/>
        <v>0</v>
      </c>
      <c r="Q3531" s="3">
        <f t="shared" si="277"/>
        <v>1260</v>
      </c>
      <c r="R3531" t="str">
        <f t="shared" si="278"/>
        <v>Em atraso</v>
      </c>
      <c r="S3531" s="5">
        <f t="shared" si="279"/>
        <v>2</v>
      </c>
    </row>
    <row r="3532" spans="1:19" x14ac:dyDescent="0.25">
      <c r="A3532">
        <v>3531</v>
      </c>
      <c r="B3532" s="1">
        <v>43932</v>
      </c>
      <c r="C3532" s="1">
        <v>43934</v>
      </c>
      <c r="D3532" s="1">
        <v>43948</v>
      </c>
      <c r="E3532" s="1">
        <v>43951</v>
      </c>
      <c r="F3532">
        <v>1</v>
      </c>
      <c r="G3532">
        <v>9</v>
      </c>
      <c r="H3532">
        <v>247</v>
      </c>
      <c r="I3532" s="6">
        <v>0</v>
      </c>
      <c r="J3532">
        <v>1</v>
      </c>
      <c r="K3532" t="str">
        <f>_xlfn.XLOOKUP(fCompras!F3532,dComprador!$A$2:$A$7,dComprador!$B$2:$B$7)</f>
        <v>Alon</v>
      </c>
      <c r="L3532" t="str">
        <f>_xlfn.XLOOKUP(J3532,dFornecedor!$A$2:$A$6,dFornecedor!$B$2:$B$6)</f>
        <v>NorthShore</v>
      </c>
      <c r="M3532" t="str">
        <f>_xlfn.XLOOKUP(G3532,dMateriaPrima!$A$2:$A$12,dMateriaPrima!$B$2:$B$12)</f>
        <v>Couro</v>
      </c>
      <c r="N3532" s="2">
        <f>_xlfn.XLOOKUP(G3532,dMateriaPrima!$A$2:$A$12,dMateriaPrima!$C$2:$C$12)</f>
        <v>4.4000000000000004</v>
      </c>
      <c r="O3532" s="3">
        <f t="shared" si="275"/>
        <v>1086.8000000000002</v>
      </c>
      <c r="P3532" s="4">
        <f t="shared" si="276"/>
        <v>0</v>
      </c>
      <c r="Q3532" s="3">
        <f t="shared" si="277"/>
        <v>1086.8000000000002</v>
      </c>
      <c r="R3532" t="str">
        <f t="shared" si="278"/>
        <v>Em atraso</v>
      </c>
      <c r="S3532" s="5">
        <f t="shared" si="279"/>
        <v>3</v>
      </c>
    </row>
    <row r="3533" spans="1:19" x14ac:dyDescent="0.25">
      <c r="A3533">
        <v>3532</v>
      </c>
      <c r="B3533" s="1">
        <v>43932</v>
      </c>
      <c r="C3533" s="1">
        <v>43932</v>
      </c>
      <c r="D3533" s="1">
        <v>43946</v>
      </c>
      <c r="E3533" s="1">
        <v>43945</v>
      </c>
      <c r="F3533">
        <v>2</v>
      </c>
      <c r="G3533">
        <v>1</v>
      </c>
      <c r="H3533">
        <v>198</v>
      </c>
      <c r="I3533" s="6">
        <v>0</v>
      </c>
      <c r="J3533">
        <v>4</v>
      </c>
      <c r="K3533" t="str">
        <f>_xlfn.XLOOKUP(fCompras!F3533,dComprador!$A$2:$A$7,dComprador!$B$2:$B$7)</f>
        <v>João</v>
      </c>
      <c r="L3533" t="str">
        <f>_xlfn.XLOOKUP(J3533,dFornecedor!$A$2:$A$6,dFornecedor!$B$2:$B$6)</f>
        <v>AlphaOmega</v>
      </c>
      <c r="M3533" t="str">
        <f>_xlfn.XLOOKUP(G3533,dMateriaPrima!$A$2:$A$12,dMateriaPrima!$B$2:$B$12)</f>
        <v>Tecido</v>
      </c>
      <c r="N3533" s="2">
        <f>_xlfn.XLOOKUP(G3533,dMateriaPrima!$A$2:$A$12,dMateriaPrima!$C$2:$C$12)</f>
        <v>18</v>
      </c>
      <c r="O3533" s="3">
        <f t="shared" si="275"/>
        <v>3564</v>
      </c>
      <c r="P3533" s="4">
        <f t="shared" si="276"/>
        <v>0</v>
      </c>
      <c r="Q3533" s="3">
        <f t="shared" si="277"/>
        <v>3564</v>
      </c>
      <c r="R3533" t="str">
        <f t="shared" si="278"/>
        <v>No prazo</v>
      </c>
      <c r="S3533" s="5">
        <f t="shared" si="279"/>
        <v>0</v>
      </c>
    </row>
    <row r="3534" spans="1:19" x14ac:dyDescent="0.25">
      <c r="A3534">
        <v>3533</v>
      </c>
      <c r="B3534" s="1">
        <v>43932</v>
      </c>
      <c r="C3534" s="1">
        <v>43944</v>
      </c>
      <c r="D3534" s="1">
        <v>43946</v>
      </c>
      <c r="E3534" s="1">
        <v>43949</v>
      </c>
      <c r="F3534">
        <v>2</v>
      </c>
      <c r="G3534">
        <v>5</v>
      </c>
      <c r="H3534">
        <v>26</v>
      </c>
      <c r="I3534" s="6">
        <v>0</v>
      </c>
      <c r="J3534">
        <v>1</v>
      </c>
      <c r="K3534" t="str">
        <f>_xlfn.XLOOKUP(fCompras!F3534,dComprador!$A$2:$A$7,dComprador!$B$2:$B$7)</f>
        <v>João</v>
      </c>
      <c r="L3534" t="str">
        <f>_xlfn.XLOOKUP(J3534,dFornecedor!$A$2:$A$6,dFornecedor!$B$2:$B$6)</f>
        <v>NorthShore</v>
      </c>
      <c r="M3534" t="str">
        <f>_xlfn.XLOOKUP(G3534,dMateriaPrima!$A$2:$A$12,dMateriaPrima!$B$2:$B$12)</f>
        <v>Areia</v>
      </c>
      <c r="N3534" s="2">
        <f>_xlfn.XLOOKUP(G3534,dMateriaPrima!$A$2:$A$12,dMateriaPrima!$C$2:$C$12)</f>
        <v>3.59</v>
      </c>
      <c r="O3534" s="3">
        <f t="shared" si="275"/>
        <v>93.34</v>
      </c>
      <c r="P3534" s="4">
        <f t="shared" si="276"/>
        <v>0</v>
      </c>
      <c r="Q3534" s="3">
        <f t="shared" si="277"/>
        <v>93.34</v>
      </c>
      <c r="R3534" t="str">
        <f t="shared" si="278"/>
        <v>Em atraso</v>
      </c>
      <c r="S3534" s="5">
        <f t="shared" si="279"/>
        <v>3</v>
      </c>
    </row>
    <row r="3535" spans="1:19" x14ac:dyDescent="0.25">
      <c r="A3535">
        <v>3534</v>
      </c>
      <c r="B3535" s="1">
        <v>43932</v>
      </c>
      <c r="C3535" s="1">
        <v>43933</v>
      </c>
      <c r="D3535" s="1">
        <v>43953</v>
      </c>
      <c r="E3535" s="1">
        <v>43955</v>
      </c>
      <c r="F3535">
        <v>1</v>
      </c>
      <c r="G3535">
        <v>9</v>
      </c>
      <c r="H3535">
        <v>26</v>
      </c>
      <c r="I3535" s="6">
        <v>0</v>
      </c>
      <c r="J3535">
        <v>3</v>
      </c>
      <c r="K3535" t="str">
        <f>_xlfn.XLOOKUP(fCompras!F3535,dComprador!$A$2:$A$7,dComprador!$B$2:$B$7)</f>
        <v>Alon</v>
      </c>
      <c r="L3535" t="str">
        <f>_xlfn.XLOOKUP(J3535,dFornecedor!$A$2:$A$6,dFornecedor!$B$2:$B$6)</f>
        <v>StepUp</v>
      </c>
      <c r="M3535" t="str">
        <f>_xlfn.XLOOKUP(G3535,dMateriaPrima!$A$2:$A$12,dMateriaPrima!$B$2:$B$12)</f>
        <v>Couro</v>
      </c>
      <c r="N3535" s="2">
        <f>_xlfn.XLOOKUP(G3535,dMateriaPrima!$A$2:$A$12,dMateriaPrima!$C$2:$C$12)</f>
        <v>4.4000000000000004</v>
      </c>
      <c r="O3535" s="3">
        <f t="shared" si="275"/>
        <v>114.4</v>
      </c>
      <c r="P3535" s="4">
        <f t="shared" si="276"/>
        <v>0</v>
      </c>
      <c r="Q3535" s="3">
        <f t="shared" si="277"/>
        <v>114.4</v>
      </c>
      <c r="R3535" t="str">
        <f t="shared" si="278"/>
        <v>Em atraso</v>
      </c>
      <c r="S3535" s="5">
        <f t="shared" si="279"/>
        <v>2</v>
      </c>
    </row>
    <row r="3536" spans="1:19" x14ac:dyDescent="0.25">
      <c r="A3536">
        <v>3535</v>
      </c>
      <c r="B3536" s="1">
        <v>43933</v>
      </c>
      <c r="C3536" s="1">
        <v>43941</v>
      </c>
      <c r="D3536" s="1">
        <v>43942</v>
      </c>
      <c r="E3536" s="1">
        <v>43946</v>
      </c>
      <c r="F3536">
        <v>4</v>
      </c>
      <c r="G3536">
        <v>9</v>
      </c>
      <c r="H3536">
        <v>556</v>
      </c>
      <c r="I3536" s="6">
        <v>0</v>
      </c>
      <c r="J3536">
        <v>3</v>
      </c>
      <c r="K3536" t="str">
        <f>_xlfn.XLOOKUP(fCompras!F3536,dComprador!$A$2:$A$7,dComprador!$B$2:$B$7)</f>
        <v>Lira</v>
      </c>
      <c r="L3536" t="str">
        <f>_xlfn.XLOOKUP(J3536,dFornecedor!$A$2:$A$6,dFornecedor!$B$2:$B$6)</f>
        <v>StepUp</v>
      </c>
      <c r="M3536" t="str">
        <f>_xlfn.XLOOKUP(G3536,dMateriaPrima!$A$2:$A$12,dMateriaPrima!$B$2:$B$12)</f>
        <v>Couro</v>
      </c>
      <c r="N3536" s="2">
        <f>_xlfn.XLOOKUP(G3536,dMateriaPrima!$A$2:$A$12,dMateriaPrima!$C$2:$C$12)</f>
        <v>4.4000000000000004</v>
      </c>
      <c r="O3536" s="3">
        <f t="shared" si="275"/>
        <v>2446.4</v>
      </c>
      <c r="P3536" s="4">
        <f t="shared" si="276"/>
        <v>0</v>
      </c>
      <c r="Q3536" s="3">
        <f t="shared" si="277"/>
        <v>2446.4</v>
      </c>
      <c r="R3536" t="str">
        <f t="shared" si="278"/>
        <v>Em atraso</v>
      </c>
      <c r="S3536" s="5">
        <f t="shared" si="279"/>
        <v>4</v>
      </c>
    </row>
    <row r="3537" spans="1:19" x14ac:dyDescent="0.25">
      <c r="A3537">
        <v>3536</v>
      </c>
      <c r="B3537" s="1">
        <v>43933</v>
      </c>
      <c r="C3537" s="1">
        <v>43935</v>
      </c>
      <c r="D3537" s="1">
        <v>43942</v>
      </c>
      <c r="E3537" s="1">
        <v>43944</v>
      </c>
      <c r="F3537">
        <v>4</v>
      </c>
      <c r="G3537">
        <v>11</v>
      </c>
      <c r="H3537">
        <v>534</v>
      </c>
      <c r="I3537" s="6">
        <v>0</v>
      </c>
      <c r="J3537">
        <v>3</v>
      </c>
      <c r="K3537" t="str">
        <f>_xlfn.XLOOKUP(fCompras!F3537,dComprador!$A$2:$A$7,dComprador!$B$2:$B$7)</f>
        <v>Lira</v>
      </c>
      <c r="L3537" t="str">
        <f>_xlfn.XLOOKUP(J3537,dFornecedor!$A$2:$A$6,dFornecedor!$B$2:$B$6)</f>
        <v>StepUp</v>
      </c>
      <c r="M3537" t="str">
        <f>_xlfn.XLOOKUP(G3537,dMateriaPrima!$A$2:$A$12,dMateriaPrima!$B$2:$B$12)</f>
        <v>Papel</v>
      </c>
      <c r="N3537" s="2">
        <f>_xlfn.XLOOKUP(G3537,dMateriaPrima!$A$2:$A$12,dMateriaPrima!$C$2:$C$12)</f>
        <v>9</v>
      </c>
      <c r="O3537" s="3">
        <f t="shared" si="275"/>
        <v>4806</v>
      </c>
      <c r="P3537" s="4">
        <f t="shared" si="276"/>
        <v>0</v>
      </c>
      <c r="Q3537" s="3">
        <f t="shared" si="277"/>
        <v>4806</v>
      </c>
      <c r="R3537" t="str">
        <f t="shared" si="278"/>
        <v>Em atraso</v>
      </c>
      <c r="S3537" s="5">
        <f t="shared" si="279"/>
        <v>2</v>
      </c>
    </row>
    <row r="3538" spans="1:19" x14ac:dyDescent="0.25">
      <c r="A3538">
        <v>3537</v>
      </c>
      <c r="B3538" s="1">
        <v>43933</v>
      </c>
      <c r="C3538" s="1">
        <v>43933</v>
      </c>
      <c r="D3538" s="1">
        <v>43939</v>
      </c>
      <c r="E3538" s="1">
        <v>43943</v>
      </c>
      <c r="F3538">
        <v>4</v>
      </c>
      <c r="G3538">
        <v>2</v>
      </c>
      <c r="H3538">
        <v>131</v>
      </c>
      <c r="I3538" s="6">
        <v>0</v>
      </c>
      <c r="J3538">
        <v>2</v>
      </c>
      <c r="K3538" t="str">
        <f>_xlfn.XLOOKUP(fCompras!F3538,dComprador!$A$2:$A$7,dComprador!$B$2:$B$7)</f>
        <v>Lira</v>
      </c>
      <c r="L3538" t="str">
        <f>_xlfn.XLOOKUP(J3538,dFornecedor!$A$2:$A$6,dFornecedor!$B$2:$B$6)</f>
        <v>Minerva</v>
      </c>
      <c r="M3538" t="str">
        <f>_xlfn.XLOOKUP(G3538,dMateriaPrima!$A$2:$A$12,dMateriaPrima!$B$2:$B$12)</f>
        <v>Chapa Metal</v>
      </c>
      <c r="N3538" s="2">
        <f>_xlfn.XLOOKUP(G3538,dMateriaPrima!$A$2:$A$12,dMateriaPrima!$C$2:$C$12)</f>
        <v>299.89999999999998</v>
      </c>
      <c r="O3538" s="3">
        <f t="shared" si="275"/>
        <v>39286.899999999994</v>
      </c>
      <c r="P3538" s="4">
        <f t="shared" si="276"/>
        <v>0</v>
      </c>
      <c r="Q3538" s="3">
        <f t="shared" si="277"/>
        <v>39286.899999999994</v>
      </c>
      <c r="R3538" t="str">
        <f t="shared" si="278"/>
        <v>Em atraso</v>
      </c>
      <c r="S3538" s="5">
        <f t="shared" si="279"/>
        <v>4</v>
      </c>
    </row>
    <row r="3539" spans="1:19" x14ac:dyDescent="0.25">
      <c r="A3539">
        <v>3538</v>
      </c>
      <c r="B3539" s="1">
        <v>43933</v>
      </c>
      <c r="C3539" s="1">
        <v>43933</v>
      </c>
      <c r="D3539" s="1">
        <v>43952</v>
      </c>
      <c r="E3539" s="1">
        <v>43955</v>
      </c>
      <c r="F3539">
        <v>1</v>
      </c>
      <c r="G3539">
        <v>9</v>
      </c>
      <c r="H3539">
        <v>25</v>
      </c>
      <c r="I3539" s="6">
        <v>0</v>
      </c>
      <c r="J3539">
        <v>4</v>
      </c>
      <c r="K3539" t="str">
        <f>_xlfn.XLOOKUP(fCompras!F3539,dComprador!$A$2:$A$7,dComprador!$B$2:$B$7)</f>
        <v>Alon</v>
      </c>
      <c r="L3539" t="str">
        <f>_xlfn.XLOOKUP(J3539,dFornecedor!$A$2:$A$6,dFornecedor!$B$2:$B$6)</f>
        <v>AlphaOmega</v>
      </c>
      <c r="M3539" t="str">
        <f>_xlfn.XLOOKUP(G3539,dMateriaPrima!$A$2:$A$12,dMateriaPrima!$B$2:$B$12)</f>
        <v>Couro</v>
      </c>
      <c r="N3539" s="2">
        <f>_xlfn.XLOOKUP(G3539,dMateriaPrima!$A$2:$A$12,dMateriaPrima!$C$2:$C$12)</f>
        <v>4.4000000000000004</v>
      </c>
      <c r="O3539" s="3">
        <f t="shared" si="275"/>
        <v>110.00000000000001</v>
      </c>
      <c r="P3539" s="4">
        <f t="shared" si="276"/>
        <v>0</v>
      </c>
      <c r="Q3539" s="3">
        <f t="shared" si="277"/>
        <v>110.00000000000001</v>
      </c>
      <c r="R3539" t="str">
        <f t="shared" si="278"/>
        <v>Em atraso</v>
      </c>
      <c r="S3539" s="5">
        <f t="shared" si="279"/>
        <v>3</v>
      </c>
    </row>
    <row r="3540" spans="1:19" x14ac:dyDescent="0.25">
      <c r="A3540">
        <v>3539</v>
      </c>
      <c r="B3540" s="1">
        <v>43933</v>
      </c>
      <c r="C3540" s="1">
        <v>43938</v>
      </c>
      <c r="D3540" s="1">
        <v>43946</v>
      </c>
      <c r="E3540" s="1">
        <v>43946</v>
      </c>
      <c r="F3540">
        <v>2</v>
      </c>
      <c r="G3540">
        <v>10</v>
      </c>
      <c r="H3540">
        <v>94</v>
      </c>
      <c r="I3540" s="6">
        <v>0</v>
      </c>
      <c r="J3540">
        <v>1</v>
      </c>
      <c r="K3540" t="str">
        <f>_xlfn.XLOOKUP(fCompras!F3540,dComprador!$A$2:$A$7,dComprador!$B$2:$B$7)</f>
        <v>João</v>
      </c>
      <c r="L3540" t="str">
        <f>_xlfn.XLOOKUP(J3540,dFornecedor!$A$2:$A$6,dFornecedor!$B$2:$B$6)</f>
        <v>NorthShore</v>
      </c>
      <c r="M3540" t="str">
        <f>_xlfn.XLOOKUP(G3540,dMateriaPrima!$A$2:$A$12,dMateriaPrima!$B$2:$B$12)</f>
        <v>Pedra Britada</v>
      </c>
      <c r="N3540" s="2">
        <f>_xlfn.XLOOKUP(G3540,dMateriaPrima!$A$2:$A$12,dMateriaPrima!$C$2:$C$12)</f>
        <v>56</v>
      </c>
      <c r="O3540" s="3">
        <f t="shared" si="275"/>
        <v>5264</v>
      </c>
      <c r="P3540" s="4">
        <f t="shared" si="276"/>
        <v>0</v>
      </c>
      <c r="Q3540" s="3">
        <f t="shared" si="277"/>
        <v>5264</v>
      </c>
      <c r="R3540" t="str">
        <f t="shared" si="278"/>
        <v>No prazo</v>
      </c>
      <c r="S3540" s="5">
        <f t="shared" si="279"/>
        <v>0</v>
      </c>
    </row>
    <row r="3541" spans="1:19" x14ac:dyDescent="0.25">
      <c r="A3541">
        <v>3540</v>
      </c>
      <c r="B3541" s="1">
        <v>43933</v>
      </c>
      <c r="C3541" s="1">
        <v>43942</v>
      </c>
      <c r="D3541" s="1">
        <v>43949</v>
      </c>
      <c r="E3541" s="1">
        <v>43949</v>
      </c>
      <c r="F3541">
        <v>1</v>
      </c>
      <c r="G3541">
        <v>9</v>
      </c>
      <c r="H3541">
        <v>400</v>
      </c>
      <c r="I3541" s="6">
        <v>0</v>
      </c>
      <c r="J3541">
        <v>1</v>
      </c>
      <c r="K3541" t="str">
        <f>_xlfn.XLOOKUP(fCompras!F3541,dComprador!$A$2:$A$7,dComprador!$B$2:$B$7)</f>
        <v>Alon</v>
      </c>
      <c r="L3541" t="str">
        <f>_xlfn.XLOOKUP(J3541,dFornecedor!$A$2:$A$6,dFornecedor!$B$2:$B$6)</f>
        <v>NorthShore</v>
      </c>
      <c r="M3541" t="str">
        <f>_xlfn.XLOOKUP(G3541,dMateriaPrima!$A$2:$A$12,dMateriaPrima!$B$2:$B$12)</f>
        <v>Couro</v>
      </c>
      <c r="N3541" s="2">
        <f>_xlfn.XLOOKUP(G3541,dMateriaPrima!$A$2:$A$12,dMateriaPrima!$C$2:$C$12)</f>
        <v>4.4000000000000004</v>
      </c>
      <c r="O3541" s="3">
        <f t="shared" si="275"/>
        <v>1760.0000000000002</v>
      </c>
      <c r="P3541" s="4">
        <f t="shared" si="276"/>
        <v>0</v>
      </c>
      <c r="Q3541" s="3">
        <f t="shared" si="277"/>
        <v>1760.0000000000002</v>
      </c>
      <c r="R3541" t="str">
        <f t="shared" si="278"/>
        <v>No prazo</v>
      </c>
      <c r="S3541" s="5">
        <f t="shared" si="279"/>
        <v>0</v>
      </c>
    </row>
    <row r="3542" spans="1:19" x14ac:dyDescent="0.25">
      <c r="A3542">
        <v>3541</v>
      </c>
      <c r="B3542" s="1">
        <v>43933</v>
      </c>
      <c r="C3542" s="1">
        <v>43934</v>
      </c>
      <c r="D3542" s="1">
        <v>43951</v>
      </c>
      <c r="E3542" s="1">
        <v>43955</v>
      </c>
      <c r="F3542">
        <v>1</v>
      </c>
      <c r="G3542">
        <v>4</v>
      </c>
      <c r="H3542">
        <v>68</v>
      </c>
      <c r="I3542" s="6">
        <v>0</v>
      </c>
      <c r="J3542">
        <v>3</v>
      </c>
      <c r="K3542" t="str">
        <f>_xlfn.XLOOKUP(fCompras!F3542,dComprador!$A$2:$A$7,dComprador!$B$2:$B$7)</f>
        <v>Alon</v>
      </c>
      <c r="L3542" t="str">
        <f>_xlfn.XLOOKUP(J3542,dFornecedor!$A$2:$A$6,dFornecedor!$B$2:$B$6)</f>
        <v>StepUp</v>
      </c>
      <c r="M3542" t="str">
        <f>_xlfn.XLOOKUP(G3542,dMateriaPrima!$A$2:$A$12,dMateriaPrima!$B$2:$B$12)</f>
        <v>Madeira</v>
      </c>
      <c r="N3542" s="2">
        <f>_xlfn.XLOOKUP(G3542,dMateriaPrima!$A$2:$A$12,dMateriaPrima!$C$2:$C$12)</f>
        <v>168</v>
      </c>
      <c r="O3542" s="3">
        <f t="shared" si="275"/>
        <v>11424</v>
      </c>
      <c r="P3542" s="4">
        <f t="shared" si="276"/>
        <v>0</v>
      </c>
      <c r="Q3542" s="3">
        <f t="shared" si="277"/>
        <v>11424</v>
      </c>
      <c r="R3542" t="str">
        <f t="shared" si="278"/>
        <v>Em atraso</v>
      </c>
      <c r="S3542" s="5">
        <f t="shared" si="279"/>
        <v>4</v>
      </c>
    </row>
    <row r="3543" spans="1:19" x14ac:dyDescent="0.25">
      <c r="A3543">
        <v>3542</v>
      </c>
      <c r="B3543" s="1">
        <v>43934</v>
      </c>
      <c r="C3543" s="1">
        <v>43942</v>
      </c>
      <c r="D3543" s="1">
        <v>43944</v>
      </c>
      <c r="E3543" s="1">
        <v>43950</v>
      </c>
      <c r="F3543">
        <v>4</v>
      </c>
      <c r="G3543">
        <v>11</v>
      </c>
      <c r="H3543">
        <v>213</v>
      </c>
      <c r="I3543" s="6">
        <v>0</v>
      </c>
      <c r="J3543">
        <v>2</v>
      </c>
      <c r="K3543" t="str">
        <f>_xlfn.XLOOKUP(fCompras!F3543,dComprador!$A$2:$A$7,dComprador!$B$2:$B$7)</f>
        <v>Lira</v>
      </c>
      <c r="L3543" t="str">
        <f>_xlfn.XLOOKUP(J3543,dFornecedor!$A$2:$A$6,dFornecedor!$B$2:$B$6)</f>
        <v>Minerva</v>
      </c>
      <c r="M3543" t="str">
        <f>_xlfn.XLOOKUP(G3543,dMateriaPrima!$A$2:$A$12,dMateriaPrima!$B$2:$B$12)</f>
        <v>Papel</v>
      </c>
      <c r="N3543" s="2">
        <f>_xlfn.XLOOKUP(G3543,dMateriaPrima!$A$2:$A$12,dMateriaPrima!$C$2:$C$12)</f>
        <v>9</v>
      </c>
      <c r="O3543" s="3">
        <f t="shared" si="275"/>
        <v>1917</v>
      </c>
      <c r="P3543" s="4">
        <f t="shared" si="276"/>
        <v>0</v>
      </c>
      <c r="Q3543" s="3">
        <f t="shared" si="277"/>
        <v>1917</v>
      </c>
      <c r="R3543" t="str">
        <f t="shared" si="278"/>
        <v>Em atraso</v>
      </c>
      <c r="S3543" s="5">
        <f t="shared" si="279"/>
        <v>6</v>
      </c>
    </row>
    <row r="3544" spans="1:19" x14ac:dyDescent="0.25">
      <c r="A3544">
        <v>3543</v>
      </c>
      <c r="B3544" s="1">
        <v>43934</v>
      </c>
      <c r="C3544" s="1">
        <v>43939</v>
      </c>
      <c r="D3544" s="1">
        <v>43942</v>
      </c>
      <c r="E3544" s="1">
        <v>43944</v>
      </c>
      <c r="F3544">
        <v>4</v>
      </c>
      <c r="G3544">
        <v>5</v>
      </c>
      <c r="H3544">
        <v>341</v>
      </c>
      <c r="I3544" s="6">
        <v>0</v>
      </c>
      <c r="J3544">
        <v>4</v>
      </c>
      <c r="K3544" t="str">
        <f>_xlfn.XLOOKUP(fCompras!F3544,dComprador!$A$2:$A$7,dComprador!$B$2:$B$7)</f>
        <v>Lira</v>
      </c>
      <c r="L3544" t="str">
        <f>_xlfn.XLOOKUP(J3544,dFornecedor!$A$2:$A$6,dFornecedor!$B$2:$B$6)</f>
        <v>AlphaOmega</v>
      </c>
      <c r="M3544" t="str">
        <f>_xlfn.XLOOKUP(G3544,dMateriaPrima!$A$2:$A$12,dMateriaPrima!$B$2:$B$12)</f>
        <v>Areia</v>
      </c>
      <c r="N3544" s="2">
        <f>_xlfn.XLOOKUP(G3544,dMateriaPrima!$A$2:$A$12,dMateriaPrima!$C$2:$C$12)</f>
        <v>3.59</v>
      </c>
      <c r="O3544" s="3">
        <f t="shared" si="275"/>
        <v>1224.19</v>
      </c>
      <c r="P3544" s="4">
        <f t="shared" si="276"/>
        <v>0</v>
      </c>
      <c r="Q3544" s="3">
        <f t="shared" si="277"/>
        <v>1224.19</v>
      </c>
      <c r="R3544" t="str">
        <f t="shared" si="278"/>
        <v>Em atraso</v>
      </c>
      <c r="S3544" s="5">
        <f t="shared" si="279"/>
        <v>2</v>
      </c>
    </row>
    <row r="3545" spans="1:19" x14ac:dyDescent="0.25">
      <c r="A3545">
        <v>3544</v>
      </c>
      <c r="B3545" s="1">
        <v>43934</v>
      </c>
      <c r="C3545" s="1">
        <v>43943</v>
      </c>
      <c r="D3545" s="1">
        <v>43945</v>
      </c>
      <c r="E3545" s="1">
        <v>43947</v>
      </c>
      <c r="F3545">
        <v>4</v>
      </c>
      <c r="G3545">
        <v>5</v>
      </c>
      <c r="H3545">
        <v>239</v>
      </c>
      <c r="I3545" s="6">
        <v>0</v>
      </c>
      <c r="J3545">
        <v>2</v>
      </c>
      <c r="K3545" t="str">
        <f>_xlfn.XLOOKUP(fCompras!F3545,dComprador!$A$2:$A$7,dComprador!$B$2:$B$7)</f>
        <v>Lira</v>
      </c>
      <c r="L3545" t="str">
        <f>_xlfn.XLOOKUP(J3545,dFornecedor!$A$2:$A$6,dFornecedor!$B$2:$B$6)</f>
        <v>Minerva</v>
      </c>
      <c r="M3545" t="str">
        <f>_xlfn.XLOOKUP(G3545,dMateriaPrima!$A$2:$A$12,dMateriaPrima!$B$2:$B$12)</f>
        <v>Areia</v>
      </c>
      <c r="N3545" s="2">
        <f>_xlfn.XLOOKUP(G3545,dMateriaPrima!$A$2:$A$12,dMateriaPrima!$C$2:$C$12)</f>
        <v>3.59</v>
      </c>
      <c r="O3545" s="3">
        <f t="shared" si="275"/>
        <v>858.01</v>
      </c>
      <c r="P3545" s="4">
        <f t="shared" si="276"/>
        <v>0</v>
      </c>
      <c r="Q3545" s="3">
        <f t="shared" si="277"/>
        <v>858.01</v>
      </c>
      <c r="R3545" t="str">
        <f t="shared" si="278"/>
        <v>Em atraso</v>
      </c>
      <c r="S3545" s="5">
        <f t="shared" si="279"/>
        <v>2</v>
      </c>
    </row>
    <row r="3546" spans="1:19" x14ac:dyDescent="0.25">
      <c r="A3546">
        <v>3545</v>
      </c>
      <c r="B3546" s="1">
        <v>43934</v>
      </c>
      <c r="C3546" s="1">
        <v>43935</v>
      </c>
      <c r="D3546" s="1">
        <v>43941</v>
      </c>
      <c r="E3546" s="1">
        <v>43943</v>
      </c>
      <c r="F3546">
        <v>4</v>
      </c>
      <c r="G3546">
        <v>6</v>
      </c>
      <c r="H3546">
        <v>311</v>
      </c>
      <c r="I3546" s="6">
        <v>0.14000000000000001</v>
      </c>
      <c r="J3546">
        <v>3</v>
      </c>
      <c r="K3546" t="str">
        <f>_xlfn.XLOOKUP(fCompras!F3546,dComprador!$A$2:$A$7,dComprador!$B$2:$B$7)</f>
        <v>Lira</v>
      </c>
      <c r="L3546" t="str">
        <f>_xlfn.XLOOKUP(J3546,dFornecedor!$A$2:$A$6,dFornecedor!$B$2:$B$6)</f>
        <v>StepUp</v>
      </c>
      <c r="M3546" t="str">
        <f>_xlfn.XLOOKUP(G3546,dMateriaPrima!$A$2:$A$12,dMateriaPrima!$B$2:$B$12)</f>
        <v>Fio Algodão</v>
      </c>
      <c r="N3546" s="2">
        <f>_xlfn.XLOOKUP(G3546,dMateriaPrima!$A$2:$A$12,dMateriaPrima!$C$2:$C$12)</f>
        <v>55.9</v>
      </c>
      <c r="O3546" s="3">
        <f t="shared" si="275"/>
        <v>17384.899999999998</v>
      </c>
      <c r="P3546" s="4">
        <f t="shared" si="276"/>
        <v>2433.886</v>
      </c>
      <c r="Q3546" s="3">
        <f t="shared" si="277"/>
        <v>14951.013999999997</v>
      </c>
      <c r="R3546" t="str">
        <f t="shared" si="278"/>
        <v>Em atraso</v>
      </c>
      <c r="S3546" s="5">
        <f t="shared" si="279"/>
        <v>2</v>
      </c>
    </row>
    <row r="3547" spans="1:19" x14ac:dyDescent="0.25">
      <c r="A3547">
        <v>3546</v>
      </c>
      <c r="B3547" s="1">
        <v>43934</v>
      </c>
      <c r="C3547" s="1">
        <v>43940</v>
      </c>
      <c r="D3547" s="1">
        <v>43941</v>
      </c>
      <c r="E3547" s="1">
        <v>43943</v>
      </c>
      <c r="F3547">
        <v>4</v>
      </c>
      <c r="G3547">
        <v>11</v>
      </c>
      <c r="H3547">
        <v>3</v>
      </c>
      <c r="I3547" s="6">
        <v>0</v>
      </c>
      <c r="J3547">
        <v>1</v>
      </c>
      <c r="K3547" t="str">
        <f>_xlfn.XLOOKUP(fCompras!F3547,dComprador!$A$2:$A$7,dComprador!$B$2:$B$7)</f>
        <v>Lira</v>
      </c>
      <c r="L3547" t="str">
        <f>_xlfn.XLOOKUP(J3547,dFornecedor!$A$2:$A$6,dFornecedor!$B$2:$B$6)</f>
        <v>NorthShore</v>
      </c>
      <c r="M3547" t="str">
        <f>_xlfn.XLOOKUP(G3547,dMateriaPrima!$A$2:$A$12,dMateriaPrima!$B$2:$B$12)</f>
        <v>Papel</v>
      </c>
      <c r="N3547" s="2">
        <f>_xlfn.XLOOKUP(G3547,dMateriaPrima!$A$2:$A$12,dMateriaPrima!$C$2:$C$12)</f>
        <v>9</v>
      </c>
      <c r="O3547" s="3">
        <f t="shared" si="275"/>
        <v>27</v>
      </c>
      <c r="P3547" s="4">
        <f t="shared" si="276"/>
        <v>0</v>
      </c>
      <c r="Q3547" s="3">
        <f t="shared" si="277"/>
        <v>27</v>
      </c>
      <c r="R3547" t="str">
        <f t="shared" si="278"/>
        <v>Em atraso</v>
      </c>
      <c r="S3547" s="5">
        <f t="shared" si="279"/>
        <v>2</v>
      </c>
    </row>
    <row r="3548" spans="1:19" x14ac:dyDescent="0.25">
      <c r="A3548">
        <v>3547</v>
      </c>
      <c r="B3548" s="1">
        <v>43934</v>
      </c>
      <c r="C3548" s="1">
        <v>43938</v>
      </c>
      <c r="D3548" s="1">
        <v>43948</v>
      </c>
      <c r="E3548" s="1">
        <v>43952</v>
      </c>
      <c r="F3548">
        <v>1</v>
      </c>
      <c r="G3548">
        <v>8</v>
      </c>
      <c r="H3548">
        <v>31</v>
      </c>
      <c r="I3548" s="6">
        <v>0</v>
      </c>
      <c r="J3548">
        <v>2</v>
      </c>
      <c r="K3548" t="str">
        <f>_xlfn.XLOOKUP(fCompras!F3548,dComprador!$A$2:$A$7,dComprador!$B$2:$B$7)</f>
        <v>Alon</v>
      </c>
      <c r="L3548" t="str">
        <f>_xlfn.XLOOKUP(J3548,dFornecedor!$A$2:$A$6,dFornecedor!$B$2:$B$6)</f>
        <v>Minerva</v>
      </c>
      <c r="M3548" t="str">
        <f>_xlfn.XLOOKUP(G3548,dMateriaPrima!$A$2:$A$12,dMateriaPrima!$B$2:$B$12)</f>
        <v>Cimento</v>
      </c>
      <c r="N3548" s="2">
        <f>_xlfn.XLOOKUP(G3548,dMateriaPrima!$A$2:$A$12,dMateriaPrima!$C$2:$C$12)</f>
        <v>23</v>
      </c>
      <c r="O3548" s="3">
        <f t="shared" si="275"/>
        <v>713</v>
      </c>
      <c r="P3548" s="4">
        <f t="shared" si="276"/>
        <v>0</v>
      </c>
      <c r="Q3548" s="3">
        <f t="shared" si="277"/>
        <v>713</v>
      </c>
      <c r="R3548" t="str">
        <f t="shared" si="278"/>
        <v>Em atraso</v>
      </c>
      <c r="S3548" s="5">
        <f t="shared" si="279"/>
        <v>4</v>
      </c>
    </row>
    <row r="3549" spans="1:19" x14ac:dyDescent="0.25">
      <c r="A3549">
        <v>3548</v>
      </c>
      <c r="B3549" s="1">
        <v>43934</v>
      </c>
      <c r="C3549" s="1">
        <v>43935</v>
      </c>
      <c r="D3549" s="1">
        <v>43946</v>
      </c>
      <c r="E3549" s="1">
        <v>43950</v>
      </c>
      <c r="F3549">
        <v>2</v>
      </c>
      <c r="G3549">
        <v>8</v>
      </c>
      <c r="H3549">
        <v>144</v>
      </c>
      <c r="I3549" s="6">
        <v>0</v>
      </c>
      <c r="J3549">
        <v>3</v>
      </c>
      <c r="K3549" t="str">
        <f>_xlfn.XLOOKUP(fCompras!F3549,dComprador!$A$2:$A$7,dComprador!$B$2:$B$7)</f>
        <v>João</v>
      </c>
      <c r="L3549" t="str">
        <f>_xlfn.XLOOKUP(J3549,dFornecedor!$A$2:$A$6,dFornecedor!$B$2:$B$6)</f>
        <v>StepUp</v>
      </c>
      <c r="M3549" t="str">
        <f>_xlfn.XLOOKUP(G3549,dMateriaPrima!$A$2:$A$12,dMateriaPrima!$B$2:$B$12)</f>
        <v>Cimento</v>
      </c>
      <c r="N3549" s="2">
        <f>_xlfn.XLOOKUP(G3549,dMateriaPrima!$A$2:$A$12,dMateriaPrima!$C$2:$C$12)</f>
        <v>23</v>
      </c>
      <c r="O3549" s="3">
        <f t="shared" si="275"/>
        <v>3312</v>
      </c>
      <c r="P3549" s="4">
        <f t="shared" si="276"/>
        <v>0</v>
      </c>
      <c r="Q3549" s="3">
        <f t="shared" si="277"/>
        <v>3312</v>
      </c>
      <c r="R3549" t="str">
        <f t="shared" si="278"/>
        <v>Em atraso</v>
      </c>
      <c r="S3549" s="5">
        <f t="shared" si="279"/>
        <v>4</v>
      </c>
    </row>
    <row r="3550" spans="1:19" x14ac:dyDescent="0.25">
      <c r="A3550">
        <v>3549</v>
      </c>
      <c r="B3550" s="1">
        <v>43934</v>
      </c>
      <c r="C3550" s="1">
        <v>43937</v>
      </c>
      <c r="D3550" s="1">
        <v>43965</v>
      </c>
      <c r="E3550" s="1">
        <v>43968</v>
      </c>
      <c r="F3550">
        <v>1</v>
      </c>
      <c r="G3550">
        <v>7</v>
      </c>
      <c r="H3550">
        <v>72</v>
      </c>
      <c r="I3550" s="6">
        <v>0</v>
      </c>
      <c r="J3550">
        <v>3</v>
      </c>
      <c r="K3550" t="str">
        <f>_xlfn.XLOOKUP(fCompras!F3550,dComprador!$A$2:$A$7,dComprador!$B$2:$B$7)</f>
        <v>Alon</v>
      </c>
      <c r="L3550" t="str">
        <f>_xlfn.XLOOKUP(J3550,dFornecedor!$A$2:$A$6,dFornecedor!$B$2:$B$6)</f>
        <v>StepUp</v>
      </c>
      <c r="M3550" t="str">
        <f>_xlfn.XLOOKUP(G3550,dMateriaPrima!$A$2:$A$12,dMateriaPrima!$B$2:$B$12)</f>
        <v>Poliéster</v>
      </c>
      <c r="N3550" s="2">
        <f>_xlfn.XLOOKUP(G3550,dMateriaPrima!$A$2:$A$12,dMateriaPrima!$C$2:$C$12)</f>
        <v>8</v>
      </c>
      <c r="O3550" s="3">
        <f t="shared" si="275"/>
        <v>576</v>
      </c>
      <c r="P3550" s="4">
        <f t="shared" si="276"/>
        <v>0</v>
      </c>
      <c r="Q3550" s="3">
        <f t="shared" si="277"/>
        <v>576</v>
      </c>
      <c r="R3550" t="str">
        <f t="shared" si="278"/>
        <v>Em atraso</v>
      </c>
      <c r="S3550" s="5">
        <f t="shared" si="279"/>
        <v>3</v>
      </c>
    </row>
    <row r="3551" spans="1:19" x14ac:dyDescent="0.25">
      <c r="A3551">
        <v>3550</v>
      </c>
      <c r="B3551" s="1">
        <v>43934</v>
      </c>
      <c r="C3551" s="1">
        <v>43942</v>
      </c>
      <c r="D3551" s="1">
        <v>43963</v>
      </c>
      <c r="E3551" s="1">
        <v>43965</v>
      </c>
      <c r="F3551">
        <v>1</v>
      </c>
      <c r="G3551">
        <v>5</v>
      </c>
      <c r="H3551">
        <v>22</v>
      </c>
      <c r="I3551" s="6">
        <v>0</v>
      </c>
      <c r="J3551">
        <v>2</v>
      </c>
      <c r="K3551" t="str">
        <f>_xlfn.XLOOKUP(fCompras!F3551,dComprador!$A$2:$A$7,dComprador!$B$2:$B$7)</f>
        <v>Alon</v>
      </c>
      <c r="L3551" t="str">
        <f>_xlfn.XLOOKUP(J3551,dFornecedor!$A$2:$A$6,dFornecedor!$B$2:$B$6)</f>
        <v>Minerva</v>
      </c>
      <c r="M3551" t="str">
        <f>_xlfn.XLOOKUP(G3551,dMateriaPrima!$A$2:$A$12,dMateriaPrima!$B$2:$B$12)</f>
        <v>Areia</v>
      </c>
      <c r="N3551" s="2">
        <f>_xlfn.XLOOKUP(G3551,dMateriaPrima!$A$2:$A$12,dMateriaPrima!$C$2:$C$12)</f>
        <v>3.59</v>
      </c>
      <c r="O3551" s="3">
        <f t="shared" si="275"/>
        <v>78.97999999999999</v>
      </c>
      <c r="P3551" s="4">
        <f t="shared" si="276"/>
        <v>0</v>
      </c>
      <c r="Q3551" s="3">
        <f t="shared" si="277"/>
        <v>78.97999999999999</v>
      </c>
      <c r="R3551" t="str">
        <f t="shared" si="278"/>
        <v>Em atraso</v>
      </c>
      <c r="S3551" s="5">
        <f t="shared" si="279"/>
        <v>2</v>
      </c>
    </row>
    <row r="3552" spans="1:19" x14ac:dyDescent="0.25">
      <c r="A3552">
        <v>3551</v>
      </c>
      <c r="B3552" s="1">
        <v>43934</v>
      </c>
      <c r="C3552" s="1">
        <v>43934</v>
      </c>
      <c r="D3552" s="1">
        <v>43957</v>
      </c>
      <c r="E3552" s="1">
        <v>43958</v>
      </c>
      <c r="F3552">
        <v>1</v>
      </c>
      <c r="G3552">
        <v>9</v>
      </c>
      <c r="H3552">
        <v>87</v>
      </c>
      <c r="I3552" s="6">
        <v>0</v>
      </c>
      <c r="J3552">
        <v>2</v>
      </c>
      <c r="K3552" t="str">
        <f>_xlfn.XLOOKUP(fCompras!F3552,dComprador!$A$2:$A$7,dComprador!$B$2:$B$7)</f>
        <v>Alon</v>
      </c>
      <c r="L3552" t="str">
        <f>_xlfn.XLOOKUP(J3552,dFornecedor!$A$2:$A$6,dFornecedor!$B$2:$B$6)</f>
        <v>Minerva</v>
      </c>
      <c r="M3552" t="str">
        <f>_xlfn.XLOOKUP(G3552,dMateriaPrima!$A$2:$A$12,dMateriaPrima!$B$2:$B$12)</f>
        <v>Couro</v>
      </c>
      <c r="N3552" s="2">
        <f>_xlfn.XLOOKUP(G3552,dMateriaPrima!$A$2:$A$12,dMateriaPrima!$C$2:$C$12)</f>
        <v>4.4000000000000004</v>
      </c>
      <c r="O3552" s="3">
        <f t="shared" si="275"/>
        <v>382.8</v>
      </c>
      <c r="P3552" s="4">
        <f t="shared" si="276"/>
        <v>0</v>
      </c>
      <c r="Q3552" s="3">
        <f t="shared" si="277"/>
        <v>382.8</v>
      </c>
      <c r="R3552" t="str">
        <f t="shared" si="278"/>
        <v>Em atraso</v>
      </c>
      <c r="S3552" s="5">
        <f t="shared" si="279"/>
        <v>1</v>
      </c>
    </row>
    <row r="3553" spans="1:19" x14ac:dyDescent="0.25">
      <c r="A3553">
        <v>3552</v>
      </c>
      <c r="B3553" s="1">
        <v>43935</v>
      </c>
      <c r="C3553" s="1">
        <v>43936</v>
      </c>
      <c r="D3553" s="1">
        <v>43944</v>
      </c>
      <c r="E3553" s="1">
        <v>43945</v>
      </c>
      <c r="F3553">
        <v>4</v>
      </c>
      <c r="G3553">
        <v>9</v>
      </c>
      <c r="H3553">
        <v>135</v>
      </c>
      <c r="I3553" s="6">
        <v>0</v>
      </c>
      <c r="J3553">
        <v>3</v>
      </c>
      <c r="K3553" t="str">
        <f>_xlfn.XLOOKUP(fCompras!F3553,dComprador!$A$2:$A$7,dComprador!$B$2:$B$7)</f>
        <v>Lira</v>
      </c>
      <c r="L3553" t="str">
        <f>_xlfn.XLOOKUP(J3553,dFornecedor!$A$2:$A$6,dFornecedor!$B$2:$B$6)</f>
        <v>StepUp</v>
      </c>
      <c r="M3553" t="str">
        <f>_xlfn.XLOOKUP(G3553,dMateriaPrima!$A$2:$A$12,dMateriaPrima!$B$2:$B$12)</f>
        <v>Couro</v>
      </c>
      <c r="N3553" s="2">
        <f>_xlfn.XLOOKUP(G3553,dMateriaPrima!$A$2:$A$12,dMateriaPrima!$C$2:$C$12)</f>
        <v>4.4000000000000004</v>
      </c>
      <c r="O3553" s="3">
        <f t="shared" si="275"/>
        <v>594</v>
      </c>
      <c r="P3553" s="4">
        <f t="shared" si="276"/>
        <v>0</v>
      </c>
      <c r="Q3553" s="3">
        <f t="shared" si="277"/>
        <v>594</v>
      </c>
      <c r="R3553" t="str">
        <f t="shared" si="278"/>
        <v>Em atraso</v>
      </c>
      <c r="S3553" s="5">
        <f t="shared" si="279"/>
        <v>1</v>
      </c>
    </row>
    <row r="3554" spans="1:19" x14ac:dyDescent="0.25">
      <c r="A3554">
        <v>3553</v>
      </c>
      <c r="B3554" s="1">
        <v>43935</v>
      </c>
      <c r="C3554" s="1">
        <v>43945</v>
      </c>
      <c r="D3554" s="1">
        <v>43947</v>
      </c>
      <c r="E3554" s="1">
        <v>43949</v>
      </c>
      <c r="F3554">
        <v>4</v>
      </c>
      <c r="G3554">
        <v>1</v>
      </c>
      <c r="H3554">
        <v>81</v>
      </c>
      <c r="I3554" s="6">
        <v>0.23</v>
      </c>
      <c r="J3554">
        <v>3</v>
      </c>
      <c r="K3554" t="str">
        <f>_xlfn.XLOOKUP(fCompras!F3554,dComprador!$A$2:$A$7,dComprador!$B$2:$B$7)</f>
        <v>Lira</v>
      </c>
      <c r="L3554" t="str">
        <f>_xlfn.XLOOKUP(J3554,dFornecedor!$A$2:$A$6,dFornecedor!$B$2:$B$6)</f>
        <v>StepUp</v>
      </c>
      <c r="M3554" t="str">
        <f>_xlfn.XLOOKUP(G3554,dMateriaPrima!$A$2:$A$12,dMateriaPrima!$B$2:$B$12)</f>
        <v>Tecido</v>
      </c>
      <c r="N3554" s="2">
        <f>_xlfn.XLOOKUP(G3554,dMateriaPrima!$A$2:$A$12,dMateriaPrima!$C$2:$C$12)</f>
        <v>18</v>
      </c>
      <c r="O3554" s="3">
        <f t="shared" si="275"/>
        <v>1458</v>
      </c>
      <c r="P3554" s="4">
        <f t="shared" si="276"/>
        <v>335.34000000000003</v>
      </c>
      <c r="Q3554" s="3">
        <f t="shared" si="277"/>
        <v>1122.6599999999999</v>
      </c>
      <c r="R3554" t="str">
        <f t="shared" si="278"/>
        <v>Em atraso</v>
      </c>
      <c r="S3554" s="5">
        <f t="shared" si="279"/>
        <v>2</v>
      </c>
    </row>
    <row r="3555" spans="1:19" x14ac:dyDescent="0.25">
      <c r="A3555">
        <v>3554</v>
      </c>
      <c r="B3555" s="1">
        <v>43935</v>
      </c>
      <c r="C3555" s="1">
        <v>43936</v>
      </c>
      <c r="D3555" s="1">
        <v>43942</v>
      </c>
      <c r="E3555" s="1">
        <v>43943</v>
      </c>
      <c r="F3555">
        <v>4</v>
      </c>
      <c r="G3555">
        <v>4</v>
      </c>
      <c r="H3555">
        <v>82</v>
      </c>
      <c r="I3555" s="6">
        <v>0</v>
      </c>
      <c r="J3555">
        <v>3</v>
      </c>
      <c r="K3555" t="str">
        <f>_xlfn.XLOOKUP(fCompras!F3555,dComprador!$A$2:$A$7,dComprador!$B$2:$B$7)</f>
        <v>Lira</v>
      </c>
      <c r="L3555" t="str">
        <f>_xlfn.XLOOKUP(J3555,dFornecedor!$A$2:$A$6,dFornecedor!$B$2:$B$6)</f>
        <v>StepUp</v>
      </c>
      <c r="M3555" t="str">
        <f>_xlfn.XLOOKUP(G3555,dMateriaPrima!$A$2:$A$12,dMateriaPrima!$B$2:$B$12)</f>
        <v>Madeira</v>
      </c>
      <c r="N3555" s="2">
        <f>_xlfn.XLOOKUP(G3555,dMateriaPrima!$A$2:$A$12,dMateriaPrima!$C$2:$C$12)</f>
        <v>168</v>
      </c>
      <c r="O3555" s="3">
        <f t="shared" si="275"/>
        <v>13776</v>
      </c>
      <c r="P3555" s="4">
        <f t="shared" si="276"/>
        <v>0</v>
      </c>
      <c r="Q3555" s="3">
        <f t="shared" si="277"/>
        <v>13776</v>
      </c>
      <c r="R3555" t="str">
        <f t="shared" si="278"/>
        <v>Em atraso</v>
      </c>
      <c r="S3555" s="5">
        <f t="shared" si="279"/>
        <v>1</v>
      </c>
    </row>
    <row r="3556" spans="1:19" x14ac:dyDescent="0.25">
      <c r="A3556">
        <v>3555</v>
      </c>
      <c r="B3556" s="1">
        <v>43935</v>
      </c>
      <c r="C3556" s="1">
        <v>43936</v>
      </c>
      <c r="D3556" s="1">
        <v>43949</v>
      </c>
      <c r="E3556" s="1">
        <v>43953</v>
      </c>
      <c r="F3556">
        <v>1</v>
      </c>
      <c r="G3556">
        <v>5</v>
      </c>
      <c r="H3556">
        <v>122</v>
      </c>
      <c r="I3556" s="6">
        <v>0</v>
      </c>
      <c r="J3556">
        <v>3</v>
      </c>
      <c r="K3556" t="str">
        <f>_xlfn.XLOOKUP(fCompras!F3556,dComprador!$A$2:$A$7,dComprador!$B$2:$B$7)</f>
        <v>Alon</v>
      </c>
      <c r="L3556" t="str">
        <f>_xlfn.XLOOKUP(J3556,dFornecedor!$A$2:$A$6,dFornecedor!$B$2:$B$6)</f>
        <v>StepUp</v>
      </c>
      <c r="M3556" t="str">
        <f>_xlfn.XLOOKUP(G3556,dMateriaPrima!$A$2:$A$12,dMateriaPrima!$B$2:$B$12)</f>
        <v>Areia</v>
      </c>
      <c r="N3556" s="2">
        <f>_xlfn.XLOOKUP(G3556,dMateriaPrima!$A$2:$A$12,dMateriaPrima!$C$2:$C$12)</f>
        <v>3.59</v>
      </c>
      <c r="O3556" s="3">
        <f t="shared" si="275"/>
        <v>437.97999999999996</v>
      </c>
      <c r="P3556" s="4">
        <f t="shared" si="276"/>
        <v>0</v>
      </c>
      <c r="Q3556" s="3">
        <f t="shared" si="277"/>
        <v>437.97999999999996</v>
      </c>
      <c r="R3556" t="str">
        <f t="shared" si="278"/>
        <v>Em atraso</v>
      </c>
      <c r="S3556" s="5">
        <f t="shared" si="279"/>
        <v>4</v>
      </c>
    </row>
    <row r="3557" spans="1:19" x14ac:dyDescent="0.25">
      <c r="A3557">
        <v>3556</v>
      </c>
      <c r="B3557" s="1">
        <v>43935</v>
      </c>
      <c r="C3557" s="1">
        <v>43936</v>
      </c>
      <c r="D3557" s="1">
        <v>43946</v>
      </c>
      <c r="E3557" s="1">
        <v>43950</v>
      </c>
      <c r="F3557">
        <v>3</v>
      </c>
      <c r="G3557">
        <v>5</v>
      </c>
      <c r="H3557">
        <v>26</v>
      </c>
      <c r="I3557" s="6">
        <v>0</v>
      </c>
      <c r="J3557">
        <v>3</v>
      </c>
      <c r="K3557" t="str">
        <f>_xlfn.XLOOKUP(fCompras!F3557,dComprador!$A$2:$A$7,dComprador!$B$2:$B$7)</f>
        <v>Diego</v>
      </c>
      <c r="L3557" t="str">
        <f>_xlfn.XLOOKUP(J3557,dFornecedor!$A$2:$A$6,dFornecedor!$B$2:$B$6)</f>
        <v>StepUp</v>
      </c>
      <c r="M3557" t="str">
        <f>_xlfn.XLOOKUP(G3557,dMateriaPrima!$A$2:$A$12,dMateriaPrima!$B$2:$B$12)</f>
        <v>Areia</v>
      </c>
      <c r="N3557" s="2">
        <f>_xlfn.XLOOKUP(G3557,dMateriaPrima!$A$2:$A$12,dMateriaPrima!$C$2:$C$12)</f>
        <v>3.59</v>
      </c>
      <c r="O3557" s="3">
        <f t="shared" si="275"/>
        <v>93.34</v>
      </c>
      <c r="P3557" s="4">
        <f t="shared" si="276"/>
        <v>0</v>
      </c>
      <c r="Q3557" s="3">
        <f t="shared" si="277"/>
        <v>93.34</v>
      </c>
      <c r="R3557" t="str">
        <f t="shared" si="278"/>
        <v>Em atraso</v>
      </c>
      <c r="S3557" s="5">
        <f t="shared" si="279"/>
        <v>4</v>
      </c>
    </row>
    <row r="3558" spans="1:19" x14ac:dyDescent="0.25">
      <c r="A3558">
        <v>3557</v>
      </c>
      <c r="B3558" s="1">
        <v>43935</v>
      </c>
      <c r="C3558" s="1">
        <v>43936</v>
      </c>
      <c r="D3558" s="1">
        <v>43950</v>
      </c>
      <c r="E3558" s="1">
        <v>43949</v>
      </c>
      <c r="F3558">
        <v>2</v>
      </c>
      <c r="G3558">
        <v>4</v>
      </c>
      <c r="H3558">
        <v>203</v>
      </c>
      <c r="I3558" s="6">
        <v>0</v>
      </c>
      <c r="J3558">
        <v>3</v>
      </c>
      <c r="K3558" t="str">
        <f>_xlfn.XLOOKUP(fCompras!F3558,dComprador!$A$2:$A$7,dComprador!$B$2:$B$7)</f>
        <v>João</v>
      </c>
      <c r="L3558" t="str">
        <f>_xlfn.XLOOKUP(J3558,dFornecedor!$A$2:$A$6,dFornecedor!$B$2:$B$6)</f>
        <v>StepUp</v>
      </c>
      <c r="M3558" t="str">
        <f>_xlfn.XLOOKUP(G3558,dMateriaPrima!$A$2:$A$12,dMateriaPrima!$B$2:$B$12)</f>
        <v>Madeira</v>
      </c>
      <c r="N3558" s="2">
        <f>_xlfn.XLOOKUP(G3558,dMateriaPrima!$A$2:$A$12,dMateriaPrima!$C$2:$C$12)</f>
        <v>168</v>
      </c>
      <c r="O3558" s="3">
        <f t="shared" si="275"/>
        <v>34104</v>
      </c>
      <c r="P3558" s="4">
        <f t="shared" si="276"/>
        <v>0</v>
      </c>
      <c r="Q3558" s="3">
        <f t="shared" si="277"/>
        <v>34104</v>
      </c>
      <c r="R3558" t="str">
        <f t="shared" si="278"/>
        <v>No prazo</v>
      </c>
      <c r="S3558" s="5">
        <f t="shared" si="279"/>
        <v>0</v>
      </c>
    </row>
    <row r="3559" spans="1:19" x14ac:dyDescent="0.25">
      <c r="A3559">
        <v>3558</v>
      </c>
      <c r="B3559" s="1">
        <v>43935</v>
      </c>
      <c r="C3559" s="1">
        <v>43945</v>
      </c>
      <c r="D3559" s="1">
        <v>43965</v>
      </c>
      <c r="E3559" s="1">
        <v>43964</v>
      </c>
      <c r="F3559">
        <v>1</v>
      </c>
      <c r="G3559">
        <v>11</v>
      </c>
      <c r="H3559">
        <v>65</v>
      </c>
      <c r="I3559" s="6">
        <v>0</v>
      </c>
      <c r="J3559">
        <v>3</v>
      </c>
      <c r="K3559" t="str">
        <f>_xlfn.XLOOKUP(fCompras!F3559,dComprador!$A$2:$A$7,dComprador!$B$2:$B$7)</f>
        <v>Alon</v>
      </c>
      <c r="L3559" t="str">
        <f>_xlfn.XLOOKUP(J3559,dFornecedor!$A$2:$A$6,dFornecedor!$B$2:$B$6)</f>
        <v>StepUp</v>
      </c>
      <c r="M3559" t="str">
        <f>_xlfn.XLOOKUP(G3559,dMateriaPrima!$A$2:$A$12,dMateriaPrima!$B$2:$B$12)</f>
        <v>Papel</v>
      </c>
      <c r="N3559" s="2">
        <f>_xlfn.XLOOKUP(G3559,dMateriaPrima!$A$2:$A$12,dMateriaPrima!$C$2:$C$12)</f>
        <v>9</v>
      </c>
      <c r="O3559" s="3">
        <f t="shared" si="275"/>
        <v>585</v>
      </c>
      <c r="P3559" s="4">
        <f t="shared" si="276"/>
        <v>0</v>
      </c>
      <c r="Q3559" s="3">
        <f t="shared" si="277"/>
        <v>585</v>
      </c>
      <c r="R3559" t="str">
        <f t="shared" si="278"/>
        <v>No prazo</v>
      </c>
      <c r="S3559" s="5">
        <f t="shared" si="279"/>
        <v>0</v>
      </c>
    </row>
    <row r="3560" spans="1:19" x14ac:dyDescent="0.25">
      <c r="A3560">
        <v>3559</v>
      </c>
      <c r="B3560" s="1">
        <v>43935</v>
      </c>
      <c r="C3560" s="1">
        <v>43935</v>
      </c>
      <c r="D3560" s="1">
        <v>43955</v>
      </c>
      <c r="E3560" s="1">
        <v>43956</v>
      </c>
      <c r="F3560">
        <v>1</v>
      </c>
      <c r="G3560">
        <v>7</v>
      </c>
      <c r="H3560">
        <v>88</v>
      </c>
      <c r="I3560" s="6">
        <v>0</v>
      </c>
      <c r="J3560">
        <v>4</v>
      </c>
      <c r="K3560" t="str">
        <f>_xlfn.XLOOKUP(fCompras!F3560,dComprador!$A$2:$A$7,dComprador!$B$2:$B$7)</f>
        <v>Alon</v>
      </c>
      <c r="L3560" t="str">
        <f>_xlfn.XLOOKUP(J3560,dFornecedor!$A$2:$A$6,dFornecedor!$B$2:$B$6)</f>
        <v>AlphaOmega</v>
      </c>
      <c r="M3560" t="str">
        <f>_xlfn.XLOOKUP(G3560,dMateriaPrima!$A$2:$A$12,dMateriaPrima!$B$2:$B$12)</f>
        <v>Poliéster</v>
      </c>
      <c r="N3560" s="2">
        <f>_xlfn.XLOOKUP(G3560,dMateriaPrima!$A$2:$A$12,dMateriaPrima!$C$2:$C$12)</f>
        <v>8</v>
      </c>
      <c r="O3560" s="3">
        <f t="shared" si="275"/>
        <v>704</v>
      </c>
      <c r="P3560" s="4">
        <f t="shared" si="276"/>
        <v>0</v>
      </c>
      <c r="Q3560" s="3">
        <f t="shared" si="277"/>
        <v>704</v>
      </c>
      <c r="R3560" t="str">
        <f t="shared" si="278"/>
        <v>Em atraso</v>
      </c>
      <c r="S3560" s="5">
        <f t="shared" si="279"/>
        <v>1</v>
      </c>
    </row>
    <row r="3561" spans="1:19" x14ac:dyDescent="0.25">
      <c r="A3561">
        <v>3560</v>
      </c>
      <c r="B3561" s="1">
        <v>43935</v>
      </c>
      <c r="C3561" s="1">
        <v>43935</v>
      </c>
      <c r="D3561" s="1">
        <v>43957</v>
      </c>
      <c r="E3561" s="1">
        <v>43958</v>
      </c>
      <c r="F3561">
        <v>1</v>
      </c>
      <c r="G3561">
        <v>8</v>
      </c>
      <c r="H3561">
        <v>108</v>
      </c>
      <c r="I3561" s="6">
        <v>0.11</v>
      </c>
      <c r="J3561">
        <v>2</v>
      </c>
      <c r="K3561" t="str">
        <f>_xlfn.XLOOKUP(fCompras!F3561,dComprador!$A$2:$A$7,dComprador!$B$2:$B$7)</f>
        <v>Alon</v>
      </c>
      <c r="L3561" t="str">
        <f>_xlfn.XLOOKUP(J3561,dFornecedor!$A$2:$A$6,dFornecedor!$B$2:$B$6)</f>
        <v>Minerva</v>
      </c>
      <c r="M3561" t="str">
        <f>_xlfn.XLOOKUP(G3561,dMateriaPrima!$A$2:$A$12,dMateriaPrima!$B$2:$B$12)</f>
        <v>Cimento</v>
      </c>
      <c r="N3561" s="2">
        <f>_xlfn.XLOOKUP(G3561,dMateriaPrima!$A$2:$A$12,dMateriaPrima!$C$2:$C$12)</f>
        <v>23</v>
      </c>
      <c r="O3561" s="3">
        <f t="shared" si="275"/>
        <v>2484</v>
      </c>
      <c r="P3561" s="4">
        <f t="shared" si="276"/>
        <v>273.24</v>
      </c>
      <c r="Q3561" s="3">
        <f t="shared" si="277"/>
        <v>2210.7600000000002</v>
      </c>
      <c r="R3561" t="str">
        <f t="shared" si="278"/>
        <v>Em atraso</v>
      </c>
      <c r="S3561" s="5">
        <f t="shared" si="279"/>
        <v>1</v>
      </c>
    </row>
    <row r="3562" spans="1:19" x14ac:dyDescent="0.25">
      <c r="A3562">
        <v>3561</v>
      </c>
      <c r="B3562" s="1">
        <v>43936</v>
      </c>
      <c r="C3562" s="1">
        <v>43937</v>
      </c>
      <c r="D3562" s="1">
        <v>43942</v>
      </c>
      <c r="E3562" s="1">
        <v>43945</v>
      </c>
      <c r="F3562">
        <v>4</v>
      </c>
      <c r="G3562">
        <v>10</v>
      </c>
      <c r="H3562">
        <v>19</v>
      </c>
      <c r="I3562" s="6">
        <v>0</v>
      </c>
      <c r="J3562">
        <v>3</v>
      </c>
      <c r="K3562" t="str">
        <f>_xlfn.XLOOKUP(fCompras!F3562,dComprador!$A$2:$A$7,dComprador!$B$2:$B$7)</f>
        <v>Lira</v>
      </c>
      <c r="L3562" t="str">
        <f>_xlfn.XLOOKUP(J3562,dFornecedor!$A$2:$A$6,dFornecedor!$B$2:$B$6)</f>
        <v>StepUp</v>
      </c>
      <c r="M3562" t="str">
        <f>_xlfn.XLOOKUP(G3562,dMateriaPrima!$A$2:$A$12,dMateriaPrima!$B$2:$B$12)</f>
        <v>Pedra Britada</v>
      </c>
      <c r="N3562" s="2">
        <f>_xlfn.XLOOKUP(G3562,dMateriaPrima!$A$2:$A$12,dMateriaPrima!$C$2:$C$12)</f>
        <v>56</v>
      </c>
      <c r="O3562" s="3">
        <f t="shared" si="275"/>
        <v>1064</v>
      </c>
      <c r="P3562" s="4">
        <f t="shared" si="276"/>
        <v>0</v>
      </c>
      <c r="Q3562" s="3">
        <f t="shared" si="277"/>
        <v>1064</v>
      </c>
      <c r="R3562" t="str">
        <f t="shared" si="278"/>
        <v>Em atraso</v>
      </c>
      <c r="S3562" s="5">
        <f t="shared" si="279"/>
        <v>3</v>
      </c>
    </row>
    <row r="3563" spans="1:19" x14ac:dyDescent="0.25">
      <c r="A3563">
        <v>3562</v>
      </c>
      <c r="B3563" s="1">
        <v>43936</v>
      </c>
      <c r="C3563" s="1">
        <v>43938</v>
      </c>
      <c r="D3563" s="1">
        <v>43953</v>
      </c>
      <c r="E3563" s="1">
        <v>43957</v>
      </c>
      <c r="F3563">
        <v>1</v>
      </c>
      <c r="G3563">
        <v>9</v>
      </c>
      <c r="H3563">
        <v>212</v>
      </c>
      <c r="I3563" s="6">
        <v>0</v>
      </c>
      <c r="J3563">
        <v>2</v>
      </c>
      <c r="K3563" t="str">
        <f>_xlfn.XLOOKUP(fCompras!F3563,dComprador!$A$2:$A$7,dComprador!$B$2:$B$7)</f>
        <v>Alon</v>
      </c>
      <c r="L3563" t="str">
        <f>_xlfn.XLOOKUP(J3563,dFornecedor!$A$2:$A$6,dFornecedor!$B$2:$B$6)</f>
        <v>Minerva</v>
      </c>
      <c r="M3563" t="str">
        <f>_xlfn.XLOOKUP(G3563,dMateriaPrima!$A$2:$A$12,dMateriaPrima!$B$2:$B$12)</f>
        <v>Couro</v>
      </c>
      <c r="N3563" s="2">
        <f>_xlfn.XLOOKUP(G3563,dMateriaPrima!$A$2:$A$12,dMateriaPrima!$C$2:$C$12)</f>
        <v>4.4000000000000004</v>
      </c>
      <c r="O3563" s="3">
        <f t="shared" si="275"/>
        <v>932.80000000000007</v>
      </c>
      <c r="P3563" s="4">
        <f t="shared" si="276"/>
        <v>0</v>
      </c>
      <c r="Q3563" s="3">
        <f t="shared" si="277"/>
        <v>932.80000000000007</v>
      </c>
      <c r="R3563" t="str">
        <f t="shared" si="278"/>
        <v>Em atraso</v>
      </c>
      <c r="S3563" s="5">
        <f t="shared" si="279"/>
        <v>4</v>
      </c>
    </row>
    <row r="3564" spans="1:19" x14ac:dyDescent="0.25">
      <c r="A3564">
        <v>3563</v>
      </c>
      <c r="B3564" s="1">
        <v>43936</v>
      </c>
      <c r="C3564" s="1">
        <v>43939</v>
      </c>
      <c r="D3564" s="1">
        <v>43957</v>
      </c>
      <c r="E3564" s="1">
        <v>43958</v>
      </c>
      <c r="F3564">
        <v>1</v>
      </c>
      <c r="G3564">
        <v>9</v>
      </c>
      <c r="H3564">
        <v>192</v>
      </c>
      <c r="I3564" s="6">
        <v>0</v>
      </c>
      <c r="J3564">
        <v>3</v>
      </c>
      <c r="K3564" t="str">
        <f>_xlfn.XLOOKUP(fCompras!F3564,dComprador!$A$2:$A$7,dComprador!$B$2:$B$7)</f>
        <v>Alon</v>
      </c>
      <c r="L3564" t="str">
        <f>_xlfn.XLOOKUP(J3564,dFornecedor!$A$2:$A$6,dFornecedor!$B$2:$B$6)</f>
        <v>StepUp</v>
      </c>
      <c r="M3564" t="str">
        <f>_xlfn.XLOOKUP(G3564,dMateriaPrima!$A$2:$A$12,dMateriaPrima!$B$2:$B$12)</f>
        <v>Couro</v>
      </c>
      <c r="N3564" s="2">
        <f>_xlfn.XLOOKUP(G3564,dMateriaPrima!$A$2:$A$12,dMateriaPrima!$C$2:$C$12)</f>
        <v>4.4000000000000004</v>
      </c>
      <c r="O3564" s="3">
        <f t="shared" si="275"/>
        <v>844.80000000000007</v>
      </c>
      <c r="P3564" s="4">
        <f t="shared" si="276"/>
        <v>0</v>
      </c>
      <c r="Q3564" s="3">
        <f t="shared" si="277"/>
        <v>844.80000000000007</v>
      </c>
      <c r="R3564" t="str">
        <f t="shared" si="278"/>
        <v>Em atraso</v>
      </c>
      <c r="S3564" s="5">
        <f t="shared" si="279"/>
        <v>1</v>
      </c>
    </row>
    <row r="3565" spans="1:19" x14ac:dyDescent="0.25">
      <c r="A3565">
        <v>3564</v>
      </c>
      <c r="B3565" s="1">
        <v>43936</v>
      </c>
      <c r="C3565" s="1">
        <v>43943</v>
      </c>
      <c r="D3565" s="1">
        <v>43954</v>
      </c>
      <c r="E3565" s="1">
        <v>43955</v>
      </c>
      <c r="F3565">
        <v>1</v>
      </c>
      <c r="G3565">
        <v>1</v>
      </c>
      <c r="H3565">
        <v>54</v>
      </c>
      <c r="I3565" s="6">
        <v>0</v>
      </c>
      <c r="J3565">
        <v>1</v>
      </c>
      <c r="K3565" t="str">
        <f>_xlfn.XLOOKUP(fCompras!F3565,dComprador!$A$2:$A$7,dComprador!$B$2:$B$7)</f>
        <v>Alon</v>
      </c>
      <c r="L3565" t="str">
        <f>_xlfn.XLOOKUP(J3565,dFornecedor!$A$2:$A$6,dFornecedor!$B$2:$B$6)</f>
        <v>NorthShore</v>
      </c>
      <c r="M3565" t="str">
        <f>_xlfn.XLOOKUP(G3565,dMateriaPrima!$A$2:$A$12,dMateriaPrima!$B$2:$B$12)</f>
        <v>Tecido</v>
      </c>
      <c r="N3565" s="2">
        <f>_xlfn.XLOOKUP(G3565,dMateriaPrima!$A$2:$A$12,dMateriaPrima!$C$2:$C$12)</f>
        <v>18</v>
      </c>
      <c r="O3565" s="3">
        <f t="shared" si="275"/>
        <v>972</v>
      </c>
      <c r="P3565" s="4">
        <f t="shared" si="276"/>
        <v>0</v>
      </c>
      <c r="Q3565" s="3">
        <f t="shared" si="277"/>
        <v>972</v>
      </c>
      <c r="R3565" t="str">
        <f t="shared" si="278"/>
        <v>Em atraso</v>
      </c>
      <c r="S3565" s="5">
        <f t="shared" si="279"/>
        <v>1</v>
      </c>
    </row>
    <row r="3566" spans="1:19" x14ac:dyDescent="0.25">
      <c r="A3566">
        <v>3565</v>
      </c>
      <c r="B3566" s="1">
        <v>43936</v>
      </c>
      <c r="C3566" s="1">
        <v>43939</v>
      </c>
      <c r="D3566" s="1">
        <v>43950</v>
      </c>
      <c r="E3566" s="1">
        <v>43953</v>
      </c>
      <c r="F3566">
        <v>2</v>
      </c>
      <c r="G3566">
        <v>8</v>
      </c>
      <c r="H3566">
        <v>643</v>
      </c>
      <c r="I3566" s="6">
        <v>0</v>
      </c>
      <c r="J3566">
        <v>1</v>
      </c>
      <c r="K3566" t="str">
        <f>_xlfn.XLOOKUP(fCompras!F3566,dComprador!$A$2:$A$7,dComprador!$B$2:$B$7)</f>
        <v>João</v>
      </c>
      <c r="L3566" t="str">
        <f>_xlfn.XLOOKUP(J3566,dFornecedor!$A$2:$A$6,dFornecedor!$B$2:$B$6)</f>
        <v>NorthShore</v>
      </c>
      <c r="M3566" t="str">
        <f>_xlfn.XLOOKUP(G3566,dMateriaPrima!$A$2:$A$12,dMateriaPrima!$B$2:$B$12)</f>
        <v>Cimento</v>
      </c>
      <c r="N3566" s="2">
        <f>_xlfn.XLOOKUP(G3566,dMateriaPrima!$A$2:$A$12,dMateriaPrima!$C$2:$C$12)</f>
        <v>23</v>
      </c>
      <c r="O3566" s="3">
        <f t="shared" si="275"/>
        <v>14789</v>
      </c>
      <c r="P3566" s="4">
        <f t="shared" si="276"/>
        <v>0</v>
      </c>
      <c r="Q3566" s="3">
        <f t="shared" si="277"/>
        <v>14789</v>
      </c>
      <c r="R3566" t="str">
        <f t="shared" si="278"/>
        <v>Em atraso</v>
      </c>
      <c r="S3566" s="5">
        <f t="shared" si="279"/>
        <v>3</v>
      </c>
    </row>
    <row r="3567" spans="1:19" x14ac:dyDescent="0.25">
      <c r="A3567">
        <v>3566</v>
      </c>
      <c r="B3567" s="1">
        <v>43936</v>
      </c>
      <c r="C3567" s="1">
        <v>43945</v>
      </c>
      <c r="D3567" s="1">
        <v>43951</v>
      </c>
      <c r="E3567" s="1">
        <v>43950</v>
      </c>
      <c r="F3567">
        <v>2</v>
      </c>
      <c r="G3567">
        <v>11</v>
      </c>
      <c r="H3567">
        <v>33</v>
      </c>
      <c r="I3567" s="6">
        <v>0</v>
      </c>
      <c r="J3567">
        <v>3</v>
      </c>
      <c r="K3567" t="str">
        <f>_xlfn.XLOOKUP(fCompras!F3567,dComprador!$A$2:$A$7,dComprador!$B$2:$B$7)</f>
        <v>João</v>
      </c>
      <c r="L3567" t="str">
        <f>_xlfn.XLOOKUP(J3567,dFornecedor!$A$2:$A$6,dFornecedor!$B$2:$B$6)</f>
        <v>StepUp</v>
      </c>
      <c r="M3567" t="str">
        <f>_xlfn.XLOOKUP(G3567,dMateriaPrima!$A$2:$A$12,dMateriaPrima!$B$2:$B$12)</f>
        <v>Papel</v>
      </c>
      <c r="N3567" s="2">
        <f>_xlfn.XLOOKUP(G3567,dMateriaPrima!$A$2:$A$12,dMateriaPrima!$C$2:$C$12)</f>
        <v>9</v>
      </c>
      <c r="O3567" s="3">
        <f t="shared" si="275"/>
        <v>297</v>
      </c>
      <c r="P3567" s="4">
        <f t="shared" si="276"/>
        <v>0</v>
      </c>
      <c r="Q3567" s="3">
        <f t="shared" si="277"/>
        <v>297</v>
      </c>
      <c r="R3567" t="str">
        <f t="shared" si="278"/>
        <v>No prazo</v>
      </c>
      <c r="S3567" s="5">
        <f t="shared" si="279"/>
        <v>0</v>
      </c>
    </row>
    <row r="3568" spans="1:19" x14ac:dyDescent="0.25">
      <c r="A3568">
        <v>3567</v>
      </c>
      <c r="B3568" s="1">
        <v>43936</v>
      </c>
      <c r="C3568" s="1">
        <v>43942</v>
      </c>
      <c r="D3568" s="1">
        <v>43955</v>
      </c>
      <c r="E3568" s="1">
        <v>43958</v>
      </c>
      <c r="F3568">
        <v>1</v>
      </c>
      <c r="G3568">
        <v>2</v>
      </c>
      <c r="H3568">
        <v>575</v>
      </c>
      <c r="I3568" s="6">
        <v>0</v>
      </c>
      <c r="J3568">
        <v>2</v>
      </c>
      <c r="K3568" t="str">
        <f>_xlfn.XLOOKUP(fCompras!F3568,dComprador!$A$2:$A$7,dComprador!$B$2:$B$7)</f>
        <v>Alon</v>
      </c>
      <c r="L3568" t="str">
        <f>_xlfn.XLOOKUP(J3568,dFornecedor!$A$2:$A$6,dFornecedor!$B$2:$B$6)</f>
        <v>Minerva</v>
      </c>
      <c r="M3568" t="str">
        <f>_xlfn.XLOOKUP(G3568,dMateriaPrima!$A$2:$A$12,dMateriaPrima!$B$2:$B$12)</f>
        <v>Chapa Metal</v>
      </c>
      <c r="N3568" s="2">
        <f>_xlfn.XLOOKUP(G3568,dMateriaPrima!$A$2:$A$12,dMateriaPrima!$C$2:$C$12)</f>
        <v>299.89999999999998</v>
      </c>
      <c r="O3568" s="3">
        <f t="shared" si="275"/>
        <v>172442.5</v>
      </c>
      <c r="P3568" s="4">
        <f t="shared" si="276"/>
        <v>0</v>
      </c>
      <c r="Q3568" s="3">
        <f t="shared" si="277"/>
        <v>172442.5</v>
      </c>
      <c r="R3568" t="str">
        <f t="shared" si="278"/>
        <v>Em atraso</v>
      </c>
      <c r="S3568" s="5">
        <f t="shared" si="279"/>
        <v>3</v>
      </c>
    </row>
    <row r="3569" spans="1:19" x14ac:dyDescent="0.25">
      <c r="A3569">
        <v>3568</v>
      </c>
      <c r="B3569" s="1">
        <v>43936</v>
      </c>
      <c r="C3569" s="1">
        <v>43942</v>
      </c>
      <c r="D3569" s="1">
        <v>43968</v>
      </c>
      <c r="E3569" s="1">
        <v>43968</v>
      </c>
      <c r="F3569">
        <v>1</v>
      </c>
      <c r="G3569">
        <v>5</v>
      </c>
      <c r="H3569">
        <v>475</v>
      </c>
      <c r="I3569" s="6">
        <v>0</v>
      </c>
      <c r="J3569">
        <v>1</v>
      </c>
      <c r="K3569" t="str">
        <f>_xlfn.XLOOKUP(fCompras!F3569,dComprador!$A$2:$A$7,dComprador!$B$2:$B$7)</f>
        <v>Alon</v>
      </c>
      <c r="L3569" t="str">
        <f>_xlfn.XLOOKUP(J3569,dFornecedor!$A$2:$A$6,dFornecedor!$B$2:$B$6)</f>
        <v>NorthShore</v>
      </c>
      <c r="M3569" t="str">
        <f>_xlfn.XLOOKUP(G3569,dMateriaPrima!$A$2:$A$12,dMateriaPrima!$B$2:$B$12)</f>
        <v>Areia</v>
      </c>
      <c r="N3569" s="2">
        <f>_xlfn.XLOOKUP(G3569,dMateriaPrima!$A$2:$A$12,dMateriaPrima!$C$2:$C$12)</f>
        <v>3.59</v>
      </c>
      <c r="O3569" s="3">
        <f t="shared" si="275"/>
        <v>1705.25</v>
      </c>
      <c r="P3569" s="4">
        <f t="shared" si="276"/>
        <v>0</v>
      </c>
      <c r="Q3569" s="3">
        <f t="shared" si="277"/>
        <v>1705.25</v>
      </c>
      <c r="R3569" t="str">
        <f t="shared" si="278"/>
        <v>No prazo</v>
      </c>
      <c r="S3569" s="5">
        <f t="shared" si="279"/>
        <v>0</v>
      </c>
    </row>
    <row r="3570" spans="1:19" x14ac:dyDescent="0.25">
      <c r="A3570">
        <v>3569</v>
      </c>
      <c r="B3570" s="1">
        <v>43937</v>
      </c>
      <c r="C3570" s="1">
        <v>43937</v>
      </c>
      <c r="D3570" s="1">
        <v>43943</v>
      </c>
      <c r="E3570" s="1">
        <v>43947</v>
      </c>
      <c r="F3570">
        <v>4</v>
      </c>
      <c r="G3570">
        <v>7</v>
      </c>
      <c r="H3570">
        <v>495</v>
      </c>
      <c r="I3570" s="6">
        <v>0</v>
      </c>
      <c r="J3570">
        <v>2</v>
      </c>
      <c r="K3570" t="str">
        <f>_xlfn.XLOOKUP(fCompras!F3570,dComprador!$A$2:$A$7,dComprador!$B$2:$B$7)</f>
        <v>Lira</v>
      </c>
      <c r="L3570" t="str">
        <f>_xlfn.XLOOKUP(J3570,dFornecedor!$A$2:$A$6,dFornecedor!$B$2:$B$6)</f>
        <v>Minerva</v>
      </c>
      <c r="M3570" t="str">
        <f>_xlfn.XLOOKUP(G3570,dMateriaPrima!$A$2:$A$12,dMateriaPrima!$B$2:$B$12)</f>
        <v>Poliéster</v>
      </c>
      <c r="N3570" s="2">
        <f>_xlfn.XLOOKUP(G3570,dMateriaPrima!$A$2:$A$12,dMateriaPrima!$C$2:$C$12)</f>
        <v>8</v>
      </c>
      <c r="O3570" s="3">
        <f t="shared" si="275"/>
        <v>3960</v>
      </c>
      <c r="P3570" s="4">
        <f t="shared" si="276"/>
        <v>0</v>
      </c>
      <c r="Q3570" s="3">
        <f t="shared" si="277"/>
        <v>3960</v>
      </c>
      <c r="R3570" t="str">
        <f t="shared" si="278"/>
        <v>Em atraso</v>
      </c>
      <c r="S3570" s="5">
        <f t="shared" si="279"/>
        <v>4</v>
      </c>
    </row>
    <row r="3571" spans="1:19" x14ac:dyDescent="0.25">
      <c r="A3571">
        <v>3570</v>
      </c>
      <c r="B3571" s="1">
        <v>43937</v>
      </c>
      <c r="C3571" s="1">
        <v>43938</v>
      </c>
      <c r="D3571" s="1">
        <v>43944</v>
      </c>
      <c r="E3571" s="1">
        <v>43948</v>
      </c>
      <c r="F3571">
        <v>4</v>
      </c>
      <c r="G3571">
        <v>8</v>
      </c>
      <c r="H3571">
        <v>258</v>
      </c>
      <c r="I3571" s="6">
        <v>0</v>
      </c>
      <c r="J3571">
        <v>1</v>
      </c>
      <c r="K3571" t="str">
        <f>_xlfn.XLOOKUP(fCompras!F3571,dComprador!$A$2:$A$7,dComprador!$B$2:$B$7)</f>
        <v>Lira</v>
      </c>
      <c r="L3571" t="str">
        <f>_xlfn.XLOOKUP(J3571,dFornecedor!$A$2:$A$6,dFornecedor!$B$2:$B$6)</f>
        <v>NorthShore</v>
      </c>
      <c r="M3571" t="str">
        <f>_xlfn.XLOOKUP(G3571,dMateriaPrima!$A$2:$A$12,dMateriaPrima!$B$2:$B$12)</f>
        <v>Cimento</v>
      </c>
      <c r="N3571" s="2">
        <f>_xlfn.XLOOKUP(G3571,dMateriaPrima!$A$2:$A$12,dMateriaPrima!$C$2:$C$12)</f>
        <v>23</v>
      </c>
      <c r="O3571" s="3">
        <f t="shared" si="275"/>
        <v>5934</v>
      </c>
      <c r="P3571" s="4">
        <f t="shared" si="276"/>
        <v>0</v>
      </c>
      <c r="Q3571" s="3">
        <f t="shared" si="277"/>
        <v>5934</v>
      </c>
      <c r="R3571" t="str">
        <f t="shared" si="278"/>
        <v>Em atraso</v>
      </c>
      <c r="S3571" s="5">
        <f t="shared" si="279"/>
        <v>4</v>
      </c>
    </row>
    <row r="3572" spans="1:19" x14ac:dyDescent="0.25">
      <c r="A3572">
        <v>3571</v>
      </c>
      <c r="B3572" s="1">
        <v>43937</v>
      </c>
      <c r="C3572" s="1">
        <v>43942</v>
      </c>
      <c r="D3572" s="1">
        <v>43943</v>
      </c>
      <c r="E3572" s="1">
        <v>43945</v>
      </c>
      <c r="F3572">
        <v>4</v>
      </c>
      <c r="G3572">
        <v>7</v>
      </c>
      <c r="H3572">
        <v>350</v>
      </c>
      <c r="I3572" s="6">
        <v>0</v>
      </c>
      <c r="J3572">
        <v>1</v>
      </c>
      <c r="K3572" t="str">
        <f>_xlfn.XLOOKUP(fCompras!F3572,dComprador!$A$2:$A$7,dComprador!$B$2:$B$7)</f>
        <v>Lira</v>
      </c>
      <c r="L3572" t="str">
        <f>_xlfn.XLOOKUP(J3572,dFornecedor!$A$2:$A$6,dFornecedor!$B$2:$B$6)</f>
        <v>NorthShore</v>
      </c>
      <c r="M3572" t="str">
        <f>_xlfn.XLOOKUP(G3572,dMateriaPrima!$A$2:$A$12,dMateriaPrima!$B$2:$B$12)</f>
        <v>Poliéster</v>
      </c>
      <c r="N3572" s="2">
        <f>_xlfn.XLOOKUP(G3572,dMateriaPrima!$A$2:$A$12,dMateriaPrima!$C$2:$C$12)</f>
        <v>8</v>
      </c>
      <c r="O3572" s="3">
        <f t="shared" si="275"/>
        <v>2800</v>
      </c>
      <c r="P3572" s="4">
        <f t="shared" si="276"/>
        <v>0</v>
      </c>
      <c r="Q3572" s="3">
        <f t="shared" si="277"/>
        <v>2800</v>
      </c>
      <c r="R3572" t="str">
        <f t="shared" si="278"/>
        <v>Em atraso</v>
      </c>
      <c r="S3572" s="5">
        <f t="shared" si="279"/>
        <v>2</v>
      </c>
    </row>
    <row r="3573" spans="1:19" x14ac:dyDescent="0.25">
      <c r="A3573">
        <v>3572</v>
      </c>
      <c r="B3573" s="1">
        <v>43937</v>
      </c>
      <c r="C3573" s="1">
        <v>43938</v>
      </c>
      <c r="D3573" s="1">
        <v>43944</v>
      </c>
      <c r="E3573" s="1">
        <v>43944</v>
      </c>
      <c r="F3573">
        <v>4</v>
      </c>
      <c r="G3573">
        <v>10</v>
      </c>
      <c r="H3573">
        <v>188</v>
      </c>
      <c r="I3573" s="6">
        <v>0</v>
      </c>
      <c r="J3573">
        <v>3</v>
      </c>
      <c r="K3573" t="str">
        <f>_xlfn.XLOOKUP(fCompras!F3573,dComprador!$A$2:$A$7,dComprador!$B$2:$B$7)</f>
        <v>Lira</v>
      </c>
      <c r="L3573" t="str">
        <f>_xlfn.XLOOKUP(J3573,dFornecedor!$A$2:$A$6,dFornecedor!$B$2:$B$6)</f>
        <v>StepUp</v>
      </c>
      <c r="M3573" t="str">
        <f>_xlfn.XLOOKUP(G3573,dMateriaPrima!$A$2:$A$12,dMateriaPrima!$B$2:$B$12)</f>
        <v>Pedra Britada</v>
      </c>
      <c r="N3573" s="2">
        <f>_xlfn.XLOOKUP(G3573,dMateriaPrima!$A$2:$A$12,dMateriaPrima!$C$2:$C$12)</f>
        <v>56</v>
      </c>
      <c r="O3573" s="3">
        <f t="shared" si="275"/>
        <v>10528</v>
      </c>
      <c r="P3573" s="4">
        <f t="shared" si="276"/>
        <v>0</v>
      </c>
      <c r="Q3573" s="3">
        <f t="shared" si="277"/>
        <v>10528</v>
      </c>
      <c r="R3573" t="str">
        <f t="shared" si="278"/>
        <v>No prazo</v>
      </c>
      <c r="S3573" s="5">
        <f t="shared" si="279"/>
        <v>0</v>
      </c>
    </row>
    <row r="3574" spans="1:19" x14ac:dyDescent="0.25">
      <c r="A3574">
        <v>3573</v>
      </c>
      <c r="B3574" s="1">
        <v>43937</v>
      </c>
      <c r="C3574" s="1">
        <v>43938</v>
      </c>
      <c r="D3574" s="1">
        <v>43956</v>
      </c>
      <c r="E3574" s="1">
        <v>43957</v>
      </c>
      <c r="F3574">
        <v>1</v>
      </c>
      <c r="G3574">
        <v>5</v>
      </c>
      <c r="H3574">
        <v>208</v>
      </c>
      <c r="I3574" s="6">
        <v>0</v>
      </c>
      <c r="J3574">
        <v>3</v>
      </c>
      <c r="K3574" t="str">
        <f>_xlfn.XLOOKUP(fCompras!F3574,dComprador!$A$2:$A$7,dComprador!$B$2:$B$7)</f>
        <v>Alon</v>
      </c>
      <c r="L3574" t="str">
        <f>_xlfn.XLOOKUP(J3574,dFornecedor!$A$2:$A$6,dFornecedor!$B$2:$B$6)</f>
        <v>StepUp</v>
      </c>
      <c r="M3574" t="str">
        <f>_xlfn.XLOOKUP(G3574,dMateriaPrima!$A$2:$A$12,dMateriaPrima!$B$2:$B$12)</f>
        <v>Areia</v>
      </c>
      <c r="N3574" s="2">
        <f>_xlfn.XLOOKUP(G3574,dMateriaPrima!$A$2:$A$12,dMateriaPrima!$C$2:$C$12)</f>
        <v>3.59</v>
      </c>
      <c r="O3574" s="3">
        <f t="shared" si="275"/>
        <v>746.72</v>
      </c>
      <c r="P3574" s="4">
        <f t="shared" si="276"/>
        <v>0</v>
      </c>
      <c r="Q3574" s="3">
        <f t="shared" si="277"/>
        <v>746.72</v>
      </c>
      <c r="R3574" t="str">
        <f t="shared" si="278"/>
        <v>Em atraso</v>
      </c>
      <c r="S3574" s="5">
        <f t="shared" si="279"/>
        <v>1</v>
      </c>
    </row>
    <row r="3575" spans="1:19" x14ac:dyDescent="0.25">
      <c r="A3575">
        <v>3574</v>
      </c>
      <c r="B3575" s="1">
        <v>43937</v>
      </c>
      <c r="C3575" s="1">
        <v>43937</v>
      </c>
      <c r="D3575" s="1">
        <v>43957</v>
      </c>
      <c r="E3575" s="1">
        <v>43959</v>
      </c>
      <c r="F3575">
        <v>1</v>
      </c>
      <c r="G3575">
        <v>11</v>
      </c>
      <c r="H3575">
        <v>151</v>
      </c>
      <c r="I3575" s="6">
        <v>0</v>
      </c>
      <c r="J3575">
        <v>5</v>
      </c>
      <c r="K3575" t="str">
        <f>_xlfn.XLOOKUP(fCompras!F3575,dComprador!$A$2:$A$7,dComprador!$B$2:$B$7)</f>
        <v>Alon</v>
      </c>
      <c r="L3575" t="str">
        <f>_xlfn.XLOOKUP(J3575,dFornecedor!$A$2:$A$6,dFornecedor!$B$2:$B$6)</f>
        <v>Atlas</v>
      </c>
      <c r="M3575" t="str">
        <f>_xlfn.XLOOKUP(G3575,dMateriaPrima!$A$2:$A$12,dMateriaPrima!$B$2:$B$12)</f>
        <v>Papel</v>
      </c>
      <c r="N3575" s="2">
        <f>_xlfn.XLOOKUP(G3575,dMateriaPrima!$A$2:$A$12,dMateriaPrima!$C$2:$C$12)</f>
        <v>9</v>
      </c>
      <c r="O3575" s="3">
        <f t="shared" si="275"/>
        <v>1359</v>
      </c>
      <c r="P3575" s="4">
        <f t="shared" si="276"/>
        <v>0</v>
      </c>
      <c r="Q3575" s="3">
        <f t="shared" si="277"/>
        <v>1359</v>
      </c>
      <c r="R3575" t="str">
        <f t="shared" si="278"/>
        <v>Em atraso</v>
      </c>
      <c r="S3575" s="5">
        <f t="shared" si="279"/>
        <v>2</v>
      </c>
    </row>
    <row r="3576" spans="1:19" x14ac:dyDescent="0.25">
      <c r="A3576">
        <v>3575</v>
      </c>
      <c r="B3576" s="1">
        <v>43937</v>
      </c>
      <c r="C3576" s="1">
        <v>43945</v>
      </c>
      <c r="D3576" s="1">
        <v>43956</v>
      </c>
      <c r="E3576" s="1">
        <v>43958</v>
      </c>
      <c r="F3576">
        <v>1</v>
      </c>
      <c r="G3576">
        <v>5</v>
      </c>
      <c r="H3576">
        <v>172</v>
      </c>
      <c r="I3576" s="6">
        <v>0</v>
      </c>
      <c r="J3576">
        <v>2</v>
      </c>
      <c r="K3576" t="str">
        <f>_xlfn.XLOOKUP(fCompras!F3576,dComprador!$A$2:$A$7,dComprador!$B$2:$B$7)</f>
        <v>Alon</v>
      </c>
      <c r="L3576" t="str">
        <f>_xlfn.XLOOKUP(J3576,dFornecedor!$A$2:$A$6,dFornecedor!$B$2:$B$6)</f>
        <v>Minerva</v>
      </c>
      <c r="M3576" t="str">
        <f>_xlfn.XLOOKUP(G3576,dMateriaPrima!$A$2:$A$12,dMateriaPrima!$B$2:$B$12)</f>
        <v>Areia</v>
      </c>
      <c r="N3576" s="2">
        <f>_xlfn.XLOOKUP(G3576,dMateriaPrima!$A$2:$A$12,dMateriaPrima!$C$2:$C$12)</f>
        <v>3.59</v>
      </c>
      <c r="O3576" s="3">
        <f t="shared" si="275"/>
        <v>617.48</v>
      </c>
      <c r="P3576" s="4">
        <f t="shared" si="276"/>
        <v>0</v>
      </c>
      <c r="Q3576" s="3">
        <f t="shared" si="277"/>
        <v>617.48</v>
      </c>
      <c r="R3576" t="str">
        <f t="shared" si="278"/>
        <v>Em atraso</v>
      </c>
      <c r="S3576" s="5">
        <f t="shared" si="279"/>
        <v>2</v>
      </c>
    </row>
    <row r="3577" spans="1:19" x14ac:dyDescent="0.25">
      <c r="A3577">
        <v>3576</v>
      </c>
      <c r="B3577" s="1">
        <v>43937</v>
      </c>
      <c r="C3577" s="1">
        <v>43944</v>
      </c>
      <c r="D3577" s="1">
        <v>43953</v>
      </c>
      <c r="E3577" s="1">
        <v>43953</v>
      </c>
      <c r="F3577">
        <v>2</v>
      </c>
      <c r="G3577">
        <v>1</v>
      </c>
      <c r="H3577">
        <v>89</v>
      </c>
      <c r="I3577" s="6">
        <v>0</v>
      </c>
      <c r="J3577">
        <v>2</v>
      </c>
      <c r="K3577" t="str">
        <f>_xlfn.XLOOKUP(fCompras!F3577,dComprador!$A$2:$A$7,dComprador!$B$2:$B$7)</f>
        <v>João</v>
      </c>
      <c r="L3577" t="str">
        <f>_xlfn.XLOOKUP(J3577,dFornecedor!$A$2:$A$6,dFornecedor!$B$2:$B$6)</f>
        <v>Minerva</v>
      </c>
      <c r="M3577" t="str">
        <f>_xlfn.XLOOKUP(G3577,dMateriaPrima!$A$2:$A$12,dMateriaPrima!$B$2:$B$12)</f>
        <v>Tecido</v>
      </c>
      <c r="N3577" s="2">
        <f>_xlfn.XLOOKUP(G3577,dMateriaPrima!$A$2:$A$12,dMateriaPrima!$C$2:$C$12)</f>
        <v>18</v>
      </c>
      <c r="O3577" s="3">
        <f t="shared" si="275"/>
        <v>1602</v>
      </c>
      <c r="P3577" s="4">
        <f t="shared" si="276"/>
        <v>0</v>
      </c>
      <c r="Q3577" s="3">
        <f t="shared" si="277"/>
        <v>1602</v>
      </c>
      <c r="R3577" t="str">
        <f t="shared" si="278"/>
        <v>No prazo</v>
      </c>
      <c r="S3577" s="5">
        <f t="shared" si="279"/>
        <v>0</v>
      </c>
    </row>
    <row r="3578" spans="1:19" x14ac:dyDescent="0.25">
      <c r="A3578">
        <v>3577</v>
      </c>
      <c r="B3578" s="1">
        <v>43937</v>
      </c>
      <c r="C3578" s="1">
        <v>43937</v>
      </c>
      <c r="D3578" s="1">
        <v>43964</v>
      </c>
      <c r="E3578" s="1">
        <v>43963</v>
      </c>
      <c r="F3578">
        <v>2</v>
      </c>
      <c r="G3578">
        <v>11</v>
      </c>
      <c r="H3578">
        <v>167</v>
      </c>
      <c r="I3578" s="6">
        <v>0</v>
      </c>
      <c r="J3578">
        <v>5</v>
      </c>
      <c r="K3578" t="str">
        <f>_xlfn.XLOOKUP(fCompras!F3578,dComprador!$A$2:$A$7,dComprador!$B$2:$B$7)</f>
        <v>João</v>
      </c>
      <c r="L3578" t="str">
        <f>_xlfn.XLOOKUP(J3578,dFornecedor!$A$2:$A$6,dFornecedor!$B$2:$B$6)</f>
        <v>Atlas</v>
      </c>
      <c r="M3578" t="str">
        <f>_xlfn.XLOOKUP(G3578,dMateriaPrima!$A$2:$A$12,dMateriaPrima!$B$2:$B$12)</f>
        <v>Papel</v>
      </c>
      <c r="N3578" s="2">
        <f>_xlfn.XLOOKUP(G3578,dMateriaPrima!$A$2:$A$12,dMateriaPrima!$C$2:$C$12)</f>
        <v>9</v>
      </c>
      <c r="O3578" s="3">
        <f t="shared" si="275"/>
        <v>1503</v>
      </c>
      <c r="P3578" s="4">
        <f t="shared" si="276"/>
        <v>0</v>
      </c>
      <c r="Q3578" s="3">
        <f t="shared" si="277"/>
        <v>1503</v>
      </c>
      <c r="R3578" t="str">
        <f t="shared" si="278"/>
        <v>No prazo</v>
      </c>
      <c r="S3578" s="5">
        <f t="shared" si="279"/>
        <v>0</v>
      </c>
    </row>
    <row r="3579" spans="1:19" x14ac:dyDescent="0.25">
      <c r="A3579">
        <v>3578</v>
      </c>
      <c r="B3579" s="1">
        <v>43937</v>
      </c>
      <c r="C3579" s="1">
        <v>43938</v>
      </c>
      <c r="D3579" s="1">
        <v>43965</v>
      </c>
      <c r="E3579" s="1">
        <v>43969</v>
      </c>
      <c r="F3579">
        <v>1</v>
      </c>
      <c r="G3579">
        <v>5</v>
      </c>
      <c r="H3579">
        <v>112</v>
      </c>
      <c r="I3579" s="6">
        <v>0</v>
      </c>
      <c r="J3579">
        <v>3</v>
      </c>
      <c r="K3579" t="str">
        <f>_xlfn.XLOOKUP(fCompras!F3579,dComprador!$A$2:$A$7,dComprador!$B$2:$B$7)</f>
        <v>Alon</v>
      </c>
      <c r="L3579" t="str">
        <f>_xlfn.XLOOKUP(J3579,dFornecedor!$A$2:$A$6,dFornecedor!$B$2:$B$6)</f>
        <v>StepUp</v>
      </c>
      <c r="M3579" t="str">
        <f>_xlfn.XLOOKUP(G3579,dMateriaPrima!$A$2:$A$12,dMateriaPrima!$B$2:$B$12)</f>
        <v>Areia</v>
      </c>
      <c r="N3579" s="2">
        <f>_xlfn.XLOOKUP(G3579,dMateriaPrima!$A$2:$A$12,dMateriaPrima!$C$2:$C$12)</f>
        <v>3.59</v>
      </c>
      <c r="O3579" s="3">
        <f t="shared" si="275"/>
        <v>402.08</v>
      </c>
      <c r="P3579" s="4">
        <f t="shared" si="276"/>
        <v>0</v>
      </c>
      <c r="Q3579" s="3">
        <f t="shared" si="277"/>
        <v>402.08</v>
      </c>
      <c r="R3579" t="str">
        <f t="shared" si="278"/>
        <v>Em atraso</v>
      </c>
      <c r="S3579" s="5">
        <f t="shared" si="279"/>
        <v>4</v>
      </c>
    </row>
    <row r="3580" spans="1:19" x14ac:dyDescent="0.25">
      <c r="A3580">
        <v>3579</v>
      </c>
      <c r="B3580" s="1">
        <v>43937</v>
      </c>
      <c r="C3580" s="1">
        <v>43937</v>
      </c>
      <c r="D3580" s="1">
        <v>43957</v>
      </c>
      <c r="E3580" s="1">
        <v>43959</v>
      </c>
      <c r="F3580">
        <v>1</v>
      </c>
      <c r="G3580">
        <v>9</v>
      </c>
      <c r="H3580">
        <v>13</v>
      </c>
      <c r="I3580" s="6">
        <v>0</v>
      </c>
      <c r="J3580">
        <v>2</v>
      </c>
      <c r="K3580" t="str">
        <f>_xlfn.XLOOKUP(fCompras!F3580,dComprador!$A$2:$A$7,dComprador!$B$2:$B$7)</f>
        <v>Alon</v>
      </c>
      <c r="L3580" t="str">
        <f>_xlfn.XLOOKUP(J3580,dFornecedor!$A$2:$A$6,dFornecedor!$B$2:$B$6)</f>
        <v>Minerva</v>
      </c>
      <c r="M3580" t="str">
        <f>_xlfn.XLOOKUP(G3580,dMateriaPrima!$A$2:$A$12,dMateriaPrima!$B$2:$B$12)</f>
        <v>Couro</v>
      </c>
      <c r="N3580" s="2">
        <f>_xlfn.XLOOKUP(G3580,dMateriaPrima!$A$2:$A$12,dMateriaPrima!$C$2:$C$12)</f>
        <v>4.4000000000000004</v>
      </c>
      <c r="O3580" s="3">
        <f t="shared" si="275"/>
        <v>57.2</v>
      </c>
      <c r="P3580" s="4">
        <f t="shared" si="276"/>
        <v>0</v>
      </c>
      <c r="Q3580" s="3">
        <f t="shared" si="277"/>
        <v>57.2</v>
      </c>
      <c r="R3580" t="str">
        <f t="shared" si="278"/>
        <v>Em atraso</v>
      </c>
      <c r="S3580" s="5">
        <f t="shared" si="279"/>
        <v>2</v>
      </c>
    </row>
    <row r="3581" spans="1:19" x14ac:dyDescent="0.25">
      <c r="A3581">
        <v>3580</v>
      </c>
      <c r="B3581" s="1">
        <v>43937</v>
      </c>
      <c r="C3581" s="1">
        <v>43940</v>
      </c>
      <c r="D3581" s="1">
        <v>43959</v>
      </c>
      <c r="E3581" s="1">
        <v>43961</v>
      </c>
      <c r="F3581">
        <v>1</v>
      </c>
      <c r="G3581">
        <v>5</v>
      </c>
      <c r="H3581">
        <v>102</v>
      </c>
      <c r="I3581" s="6">
        <v>0</v>
      </c>
      <c r="J3581">
        <v>1</v>
      </c>
      <c r="K3581" t="str">
        <f>_xlfn.XLOOKUP(fCompras!F3581,dComprador!$A$2:$A$7,dComprador!$B$2:$B$7)</f>
        <v>Alon</v>
      </c>
      <c r="L3581" t="str">
        <f>_xlfn.XLOOKUP(J3581,dFornecedor!$A$2:$A$6,dFornecedor!$B$2:$B$6)</f>
        <v>NorthShore</v>
      </c>
      <c r="M3581" t="str">
        <f>_xlfn.XLOOKUP(G3581,dMateriaPrima!$A$2:$A$12,dMateriaPrima!$B$2:$B$12)</f>
        <v>Areia</v>
      </c>
      <c r="N3581" s="2">
        <f>_xlfn.XLOOKUP(G3581,dMateriaPrima!$A$2:$A$12,dMateriaPrima!$C$2:$C$12)</f>
        <v>3.59</v>
      </c>
      <c r="O3581" s="3">
        <f t="shared" si="275"/>
        <v>366.18</v>
      </c>
      <c r="P3581" s="4">
        <f t="shared" si="276"/>
        <v>0</v>
      </c>
      <c r="Q3581" s="3">
        <f t="shared" si="277"/>
        <v>366.18</v>
      </c>
      <c r="R3581" t="str">
        <f t="shared" si="278"/>
        <v>Em atraso</v>
      </c>
      <c r="S3581" s="5">
        <f t="shared" si="279"/>
        <v>2</v>
      </c>
    </row>
    <row r="3582" spans="1:19" x14ac:dyDescent="0.25">
      <c r="A3582">
        <v>3581</v>
      </c>
      <c r="B3582" s="1">
        <v>43938</v>
      </c>
      <c r="C3582" s="1">
        <v>43939</v>
      </c>
      <c r="D3582" s="1">
        <v>43945</v>
      </c>
      <c r="E3582" s="1">
        <v>43945</v>
      </c>
      <c r="F3582">
        <v>4</v>
      </c>
      <c r="G3582">
        <v>8</v>
      </c>
      <c r="H3582">
        <v>250</v>
      </c>
      <c r="I3582" s="6">
        <v>0</v>
      </c>
      <c r="J3582">
        <v>3</v>
      </c>
      <c r="K3582" t="str">
        <f>_xlfn.XLOOKUP(fCompras!F3582,dComprador!$A$2:$A$7,dComprador!$B$2:$B$7)</f>
        <v>Lira</v>
      </c>
      <c r="L3582" t="str">
        <f>_xlfn.XLOOKUP(J3582,dFornecedor!$A$2:$A$6,dFornecedor!$B$2:$B$6)</f>
        <v>StepUp</v>
      </c>
      <c r="M3582" t="str">
        <f>_xlfn.XLOOKUP(G3582,dMateriaPrima!$A$2:$A$12,dMateriaPrima!$B$2:$B$12)</f>
        <v>Cimento</v>
      </c>
      <c r="N3582" s="2">
        <f>_xlfn.XLOOKUP(G3582,dMateriaPrima!$A$2:$A$12,dMateriaPrima!$C$2:$C$12)</f>
        <v>23</v>
      </c>
      <c r="O3582" s="3">
        <f t="shared" si="275"/>
        <v>5750</v>
      </c>
      <c r="P3582" s="4">
        <f t="shared" si="276"/>
        <v>0</v>
      </c>
      <c r="Q3582" s="3">
        <f t="shared" si="277"/>
        <v>5750</v>
      </c>
      <c r="R3582" t="str">
        <f t="shared" si="278"/>
        <v>No prazo</v>
      </c>
      <c r="S3582" s="5">
        <f t="shared" si="279"/>
        <v>0</v>
      </c>
    </row>
    <row r="3583" spans="1:19" x14ac:dyDescent="0.25">
      <c r="A3583">
        <v>3582</v>
      </c>
      <c r="B3583" s="1">
        <v>43938</v>
      </c>
      <c r="C3583" s="1">
        <v>43946</v>
      </c>
      <c r="D3583" s="1">
        <v>43950</v>
      </c>
      <c r="E3583" s="1">
        <v>43955</v>
      </c>
      <c r="F3583">
        <v>4</v>
      </c>
      <c r="G3583">
        <v>1</v>
      </c>
      <c r="H3583">
        <v>290</v>
      </c>
      <c r="I3583" s="6">
        <v>0</v>
      </c>
      <c r="J3583">
        <v>2</v>
      </c>
      <c r="K3583" t="str">
        <f>_xlfn.XLOOKUP(fCompras!F3583,dComprador!$A$2:$A$7,dComprador!$B$2:$B$7)</f>
        <v>Lira</v>
      </c>
      <c r="L3583" t="str">
        <f>_xlfn.XLOOKUP(J3583,dFornecedor!$A$2:$A$6,dFornecedor!$B$2:$B$6)</f>
        <v>Minerva</v>
      </c>
      <c r="M3583" t="str">
        <f>_xlfn.XLOOKUP(G3583,dMateriaPrima!$A$2:$A$12,dMateriaPrima!$B$2:$B$12)</f>
        <v>Tecido</v>
      </c>
      <c r="N3583" s="2">
        <f>_xlfn.XLOOKUP(G3583,dMateriaPrima!$A$2:$A$12,dMateriaPrima!$C$2:$C$12)</f>
        <v>18</v>
      </c>
      <c r="O3583" s="3">
        <f t="shared" si="275"/>
        <v>5220</v>
      </c>
      <c r="P3583" s="4">
        <f t="shared" si="276"/>
        <v>0</v>
      </c>
      <c r="Q3583" s="3">
        <f t="shared" si="277"/>
        <v>5220</v>
      </c>
      <c r="R3583" t="str">
        <f t="shared" si="278"/>
        <v>Em atraso</v>
      </c>
      <c r="S3583" s="5">
        <f t="shared" si="279"/>
        <v>5</v>
      </c>
    </row>
    <row r="3584" spans="1:19" x14ac:dyDescent="0.25">
      <c r="A3584">
        <v>3583</v>
      </c>
      <c r="B3584" s="1">
        <v>43938</v>
      </c>
      <c r="C3584" s="1">
        <v>43939</v>
      </c>
      <c r="D3584" s="1">
        <v>43944</v>
      </c>
      <c r="E3584" s="1">
        <v>43950</v>
      </c>
      <c r="F3584">
        <v>4</v>
      </c>
      <c r="G3584">
        <v>11</v>
      </c>
      <c r="H3584">
        <v>331</v>
      </c>
      <c r="I3584" s="6">
        <v>0</v>
      </c>
      <c r="J3584">
        <v>5</v>
      </c>
      <c r="K3584" t="str">
        <f>_xlfn.XLOOKUP(fCompras!F3584,dComprador!$A$2:$A$7,dComprador!$B$2:$B$7)</f>
        <v>Lira</v>
      </c>
      <c r="L3584" t="str">
        <f>_xlfn.XLOOKUP(J3584,dFornecedor!$A$2:$A$6,dFornecedor!$B$2:$B$6)</f>
        <v>Atlas</v>
      </c>
      <c r="M3584" t="str">
        <f>_xlfn.XLOOKUP(G3584,dMateriaPrima!$A$2:$A$12,dMateriaPrima!$B$2:$B$12)</f>
        <v>Papel</v>
      </c>
      <c r="N3584" s="2">
        <f>_xlfn.XLOOKUP(G3584,dMateriaPrima!$A$2:$A$12,dMateriaPrima!$C$2:$C$12)</f>
        <v>9</v>
      </c>
      <c r="O3584" s="3">
        <f t="shared" si="275"/>
        <v>2979</v>
      </c>
      <c r="P3584" s="4">
        <f t="shared" si="276"/>
        <v>0</v>
      </c>
      <c r="Q3584" s="3">
        <f t="shared" si="277"/>
        <v>2979</v>
      </c>
      <c r="R3584" t="str">
        <f t="shared" si="278"/>
        <v>Em atraso</v>
      </c>
      <c r="S3584" s="5">
        <f t="shared" si="279"/>
        <v>6</v>
      </c>
    </row>
    <row r="3585" spans="1:19" x14ac:dyDescent="0.25">
      <c r="A3585">
        <v>3584</v>
      </c>
      <c r="B3585" s="1">
        <v>43938</v>
      </c>
      <c r="C3585" s="1">
        <v>43948</v>
      </c>
      <c r="D3585" s="1">
        <v>43951</v>
      </c>
      <c r="E3585" s="1">
        <v>43954</v>
      </c>
      <c r="F3585">
        <v>4</v>
      </c>
      <c r="G3585">
        <v>9</v>
      </c>
      <c r="H3585">
        <v>249</v>
      </c>
      <c r="I3585" s="6">
        <v>0</v>
      </c>
      <c r="J3585">
        <v>3</v>
      </c>
      <c r="K3585" t="str">
        <f>_xlfn.XLOOKUP(fCompras!F3585,dComprador!$A$2:$A$7,dComprador!$B$2:$B$7)</f>
        <v>Lira</v>
      </c>
      <c r="L3585" t="str">
        <f>_xlfn.XLOOKUP(J3585,dFornecedor!$A$2:$A$6,dFornecedor!$B$2:$B$6)</f>
        <v>StepUp</v>
      </c>
      <c r="M3585" t="str">
        <f>_xlfn.XLOOKUP(G3585,dMateriaPrima!$A$2:$A$12,dMateriaPrima!$B$2:$B$12)</f>
        <v>Couro</v>
      </c>
      <c r="N3585" s="2">
        <f>_xlfn.XLOOKUP(G3585,dMateriaPrima!$A$2:$A$12,dMateriaPrima!$C$2:$C$12)</f>
        <v>4.4000000000000004</v>
      </c>
      <c r="O3585" s="3">
        <f t="shared" si="275"/>
        <v>1095.6000000000001</v>
      </c>
      <c r="P3585" s="4">
        <f t="shared" si="276"/>
        <v>0</v>
      </c>
      <c r="Q3585" s="3">
        <f t="shared" si="277"/>
        <v>1095.6000000000001</v>
      </c>
      <c r="R3585" t="str">
        <f t="shared" si="278"/>
        <v>Em atraso</v>
      </c>
      <c r="S3585" s="5">
        <f t="shared" si="279"/>
        <v>3</v>
      </c>
    </row>
    <row r="3586" spans="1:19" x14ac:dyDescent="0.25">
      <c r="A3586">
        <v>3585</v>
      </c>
      <c r="B3586" s="1">
        <v>43938</v>
      </c>
      <c r="C3586" s="1">
        <v>43941</v>
      </c>
      <c r="D3586" s="1">
        <v>43944</v>
      </c>
      <c r="E3586" s="1">
        <v>43949</v>
      </c>
      <c r="F3586">
        <v>4</v>
      </c>
      <c r="G3586">
        <v>9</v>
      </c>
      <c r="H3586">
        <v>236</v>
      </c>
      <c r="I3586" s="6">
        <v>0</v>
      </c>
      <c r="J3586">
        <v>4</v>
      </c>
      <c r="K3586" t="str">
        <f>_xlfn.XLOOKUP(fCompras!F3586,dComprador!$A$2:$A$7,dComprador!$B$2:$B$7)</f>
        <v>Lira</v>
      </c>
      <c r="L3586" t="str">
        <f>_xlfn.XLOOKUP(J3586,dFornecedor!$A$2:$A$6,dFornecedor!$B$2:$B$6)</f>
        <v>AlphaOmega</v>
      </c>
      <c r="M3586" t="str">
        <f>_xlfn.XLOOKUP(G3586,dMateriaPrima!$A$2:$A$12,dMateriaPrima!$B$2:$B$12)</f>
        <v>Couro</v>
      </c>
      <c r="N3586" s="2">
        <f>_xlfn.XLOOKUP(G3586,dMateriaPrima!$A$2:$A$12,dMateriaPrima!$C$2:$C$12)</f>
        <v>4.4000000000000004</v>
      </c>
      <c r="O3586" s="3">
        <f t="shared" si="275"/>
        <v>1038.4000000000001</v>
      </c>
      <c r="P3586" s="4">
        <f t="shared" si="276"/>
        <v>0</v>
      </c>
      <c r="Q3586" s="3">
        <f t="shared" si="277"/>
        <v>1038.4000000000001</v>
      </c>
      <c r="R3586" t="str">
        <f t="shared" si="278"/>
        <v>Em atraso</v>
      </c>
      <c r="S3586" s="5">
        <f t="shared" si="279"/>
        <v>5</v>
      </c>
    </row>
    <row r="3587" spans="1:19" x14ac:dyDescent="0.25">
      <c r="A3587">
        <v>3586</v>
      </c>
      <c r="B3587" s="1">
        <v>43938</v>
      </c>
      <c r="C3587" s="1">
        <v>43947</v>
      </c>
      <c r="D3587" s="1">
        <v>43954</v>
      </c>
      <c r="E3587" s="1">
        <v>43954</v>
      </c>
      <c r="F3587">
        <v>1</v>
      </c>
      <c r="G3587">
        <v>9</v>
      </c>
      <c r="H3587">
        <v>69</v>
      </c>
      <c r="I3587" s="6">
        <v>0</v>
      </c>
      <c r="J3587">
        <v>3</v>
      </c>
      <c r="K3587" t="str">
        <f>_xlfn.XLOOKUP(fCompras!F3587,dComprador!$A$2:$A$7,dComprador!$B$2:$B$7)</f>
        <v>Alon</v>
      </c>
      <c r="L3587" t="str">
        <f>_xlfn.XLOOKUP(J3587,dFornecedor!$A$2:$A$6,dFornecedor!$B$2:$B$6)</f>
        <v>StepUp</v>
      </c>
      <c r="M3587" t="str">
        <f>_xlfn.XLOOKUP(G3587,dMateriaPrima!$A$2:$A$12,dMateriaPrima!$B$2:$B$12)</f>
        <v>Couro</v>
      </c>
      <c r="N3587" s="2">
        <f>_xlfn.XLOOKUP(G3587,dMateriaPrima!$A$2:$A$12,dMateriaPrima!$C$2:$C$12)</f>
        <v>4.4000000000000004</v>
      </c>
      <c r="O3587" s="3">
        <f t="shared" ref="O3587:O3650" si="280">PRODUCT(H3587,N3587)</f>
        <v>303.60000000000002</v>
      </c>
      <c r="P3587" s="4">
        <f t="shared" ref="P3587:P3650" si="281">PRODUCT(O3587,I3587)</f>
        <v>0</v>
      </c>
      <c r="Q3587" s="3">
        <f t="shared" ref="Q3587:Q3650" si="282">O3587-P3587</f>
        <v>303.60000000000002</v>
      </c>
      <c r="R3587" t="str">
        <f t="shared" ref="R3587:R3650" si="283">IF(E3587&lt;=D3587,"No prazo",IF(E3587&gt;D3587,"Em atraso"))</f>
        <v>No prazo</v>
      </c>
      <c r="S3587" s="5">
        <f t="shared" ref="S3587:S3650" si="284">IF(E3587 &gt;D3587, E3587-D3587,0)</f>
        <v>0</v>
      </c>
    </row>
    <row r="3588" spans="1:19" x14ac:dyDescent="0.25">
      <c r="A3588">
        <v>3587</v>
      </c>
      <c r="B3588" s="1">
        <v>43938</v>
      </c>
      <c r="C3588" s="1">
        <v>43939</v>
      </c>
      <c r="D3588" s="1">
        <v>43958</v>
      </c>
      <c r="E3588" s="1">
        <v>43960</v>
      </c>
      <c r="F3588">
        <v>1</v>
      </c>
      <c r="G3588">
        <v>9</v>
      </c>
      <c r="H3588">
        <v>4</v>
      </c>
      <c r="I3588" s="6">
        <v>0</v>
      </c>
      <c r="J3588">
        <v>3</v>
      </c>
      <c r="K3588" t="str">
        <f>_xlfn.XLOOKUP(fCompras!F3588,dComprador!$A$2:$A$7,dComprador!$B$2:$B$7)</f>
        <v>Alon</v>
      </c>
      <c r="L3588" t="str">
        <f>_xlfn.XLOOKUP(J3588,dFornecedor!$A$2:$A$6,dFornecedor!$B$2:$B$6)</f>
        <v>StepUp</v>
      </c>
      <c r="M3588" t="str">
        <f>_xlfn.XLOOKUP(G3588,dMateriaPrima!$A$2:$A$12,dMateriaPrima!$B$2:$B$12)</f>
        <v>Couro</v>
      </c>
      <c r="N3588" s="2">
        <f>_xlfn.XLOOKUP(G3588,dMateriaPrima!$A$2:$A$12,dMateriaPrima!$C$2:$C$12)</f>
        <v>4.4000000000000004</v>
      </c>
      <c r="O3588" s="3">
        <f t="shared" si="280"/>
        <v>17.600000000000001</v>
      </c>
      <c r="P3588" s="4">
        <f t="shared" si="281"/>
        <v>0</v>
      </c>
      <c r="Q3588" s="3">
        <f t="shared" si="282"/>
        <v>17.600000000000001</v>
      </c>
      <c r="R3588" t="str">
        <f t="shared" si="283"/>
        <v>Em atraso</v>
      </c>
      <c r="S3588" s="5">
        <f t="shared" si="284"/>
        <v>2</v>
      </c>
    </row>
    <row r="3589" spans="1:19" x14ac:dyDescent="0.25">
      <c r="A3589">
        <v>3588</v>
      </c>
      <c r="B3589" s="1">
        <v>43938</v>
      </c>
      <c r="C3589" s="1">
        <v>43939</v>
      </c>
      <c r="D3589" s="1">
        <v>43950</v>
      </c>
      <c r="E3589" s="1">
        <v>43953</v>
      </c>
      <c r="F3589">
        <v>1</v>
      </c>
      <c r="G3589">
        <v>11</v>
      </c>
      <c r="H3589">
        <v>14</v>
      </c>
      <c r="I3589" s="6">
        <v>0</v>
      </c>
      <c r="J3589">
        <v>2</v>
      </c>
      <c r="K3589" t="str">
        <f>_xlfn.XLOOKUP(fCompras!F3589,dComprador!$A$2:$A$7,dComprador!$B$2:$B$7)</f>
        <v>Alon</v>
      </c>
      <c r="L3589" t="str">
        <f>_xlfn.XLOOKUP(J3589,dFornecedor!$A$2:$A$6,dFornecedor!$B$2:$B$6)</f>
        <v>Minerva</v>
      </c>
      <c r="M3589" t="str">
        <f>_xlfn.XLOOKUP(G3589,dMateriaPrima!$A$2:$A$12,dMateriaPrima!$B$2:$B$12)</f>
        <v>Papel</v>
      </c>
      <c r="N3589" s="2">
        <f>_xlfn.XLOOKUP(G3589,dMateriaPrima!$A$2:$A$12,dMateriaPrima!$C$2:$C$12)</f>
        <v>9</v>
      </c>
      <c r="O3589" s="3">
        <f t="shared" si="280"/>
        <v>126</v>
      </c>
      <c r="P3589" s="4">
        <f t="shared" si="281"/>
        <v>0</v>
      </c>
      <c r="Q3589" s="3">
        <f t="shared" si="282"/>
        <v>126</v>
      </c>
      <c r="R3589" t="str">
        <f t="shared" si="283"/>
        <v>Em atraso</v>
      </c>
      <c r="S3589" s="5">
        <f t="shared" si="284"/>
        <v>3</v>
      </c>
    </row>
    <row r="3590" spans="1:19" x14ac:dyDescent="0.25">
      <c r="A3590">
        <v>3589</v>
      </c>
      <c r="B3590" s="1">
        <v>43938</v>
      </c>
      <c r="C3590" s="1">
        <v>43938</v>
      </c>
      <c r="D3590" s="1">
        <v>43956</v>
      </c>
      <c r="E3590" s="1">
        <v>43958</v>
      </c>
      <c r="F3590">
        <v>1</v>
      </c>
      <c r="G3590">
        <v>6</v>
      </c>
      <c r="H3590">
        <v>85</v>
      </c>
      <c r="I3590" s="6">
        <v>0</v>
      </c>
      <c r="J3590">
        <v>4</v>
      </c>
      <c r="K3590" t="str">
        <f>_xlfn.XLOOKUP(fCompras!F3590,dComprador!$A$2:$A$7,dComprador!$B$2:$B$7)</f>
        <v>Alon</v>
      </c>
      <c r="L3590" t="str">
        <f>_xlfn.XLOOKUP(J3590,dFornecedor!$A$2:$A$6,dFornecedor!$B$2:$B$6)</f>
        <v>AlphaOmega</v>
      </c>
      <c r="M3590" t="str">
        <f>_xlfn.XLOOKUP(G3590,dMateriaPrima!$A$2:$A$12,dMateriaPrima!$B$2:$B$12)</f>
        <v>Fio Algodão</v>
      </c>
      <c r="N3590" s="2">
        <f>_xlfn.XLOOKUP(G3590,dMateriaPrima!$A$2:$A$12,dMateriaPrima!$C$2:$C$12)</f>
        <v>55.9</v>
      </c>
      <c r="O3590" s="3">
        <f t="shared" si="280"/>
        <v>4751.5</v>
      </c>
      <c r="P3590" s="4">
        <f t="shared" si="281"/>
        <v>0</v>
      </c>
      <c r="Q3590" s="3">
        <f t="shared" si="282"/>
        <v>4751.5</v>
      </c>
      <c r="R3590" t="str">
        <f t="shared" si="283"/>
        <v>Em atraso</v>
      </c>
      <c r="S3590" s="5">
        <f t="shared" si="284"/>
        <v>2</v>
      </c>
    </row>
    <row r="3591" spans="1:19" x14ac:dyDescent="0.25">
      <c r="A3591">
        <v>3590</v>
      </c>
      <c r="B3591" s="1">
        <v>43938</v>
      </c>
      <c r="C3591" s="1">
        <v>43947</v>
      </c>
      <c r="D3591" s="1">
        <v>43967</v>
      </c>
      <c r="E3591" s="1">
        <v>43969</v>
      </c>
      <c r="F3591">
        <v>1</v>
      </c>
      <c r="G3591">
        <v>10</v>
      </c>
      <c r="H3591">
        <v>439</v>
      </c>
      <c r="I3591" s="6">
        <v>0</v>
      </c>
      <c r="J3591">
        <v>2</v>
      </c>
      <c r="K3591" t="str">
        <f>_xlfn.XLOOKUP(fCompras!F3591,dComprador!$A$2:$A$7,dComprador!$B$2:$B$7)</f>
        <v>Alon</v>
      </c>
      <c r="L3591" t="str">
        <f>_xlfn.XLOOKUP(J3591,dFornecedor!$A$2:$A$6,dFornecedor!$B$2:$B$6)</f>
        <v>Minerva</v>
      </c>
      <c r="M3591" t="str">
        <f>_xlfn.XLOOKUP(G3591,dMateriaPrima!$A$2:$A$12,dMateriaPrima!$B$2:$B$12)</f>
        <v>Pedra Britada</v>
      </c>
      <c r="N3591" s="2">
        <f>_xlfn.XLOOKUP(G3591,dMateriaPrima!$A$2:$A$12,dMateriaPrima!$C$2:$C$12)</f>
        <v>56</v>
      </c>
      <c r="O3591" s="3">
        <f t="shared" si="280"/>
        <v>24584</v>
      </c>
      <c r="P3591" s="4">
        <f t="shared" si="281"/>
        <v>0</v>
      </c>
      <c r="Q3591" s="3">
        <f t="shared" si="282"/>
        <v>24584</v>
      </c>
      <c r="R3591" t="str">
        <f t="shared" si="283"/>
        <v>Em atraso</v>
      </c>
      <c r="S3591" s="5">
        <f t="shared" si="284"/>
        <v>2</v>
      </c>
    </row>
    <row r="3592" spans="1:19" x14ac:dyDescent="0.25">
      <c r="A3592">
        <v>3591</v>
      </c>
      <c r="B3592" s="1">
        <v>43939</v>
      </c>
      <c r="C3592" s="1">
        <v>43947</v>
      </c>
      <c r="D3592" s="1">
        <v>43966</v>
      </c>
      <c r="E3592" s="1">
        <v>43967</v>
      </c>
      <c r="F3592">
        <v>1</v>
      </c>
      <c r="G3592">
        <v>5</v>
      </c>
      <c r="H3592">
        <v>227</v>
      </c>
      <c r="I3592" s="6">
        <v>0</v>
      </c>
      <c r="J3592">
        <v>2</v>
      </c>
      <c r="K3592" t="str">
        <f>_xlfn.XLOOKUP(fCompras!F3592,dComprador!$A$2:$A$7,dComprador!$B$2:$B$7)</f>
        <v>Alon</v>
      </c>
      <c r="L3592" t="str">
        <f>_xlfn.XLOOKUP(J3592,dFornecedor!$A$2:$A$6,dFornecedor!$B$2:$B$6)</f>
        <v>Minerva</v>
      </c>
      <c r="M3592" t="str">
        <f>_xlfn.XLOOKUP(G3592,dMateriaPrima!$A$2:$A$12,dMateriaPrima!$B$2:$B$12)</f>
        <v>Areia</v>
      </c>
      <c r="N3592" s="2">
        <f>_xlfn.XLOOKUP(G3592,dMateriaPrima!$A$2:$A$12,dMateriaPrima!$C$2:$C$12)</f>
        <v>3.59</v>
      </c>
      <c r="O3592" s="3">
        <f t="shared" si="280"/>
        <v>814.93</v>
      </c>
      <c r="P3592" s="4">
        <f t="shared" si="281"/>
        <v>0</v>
      </c>
      <c r="Q3592" s="3">
        <f t="shared" si="282"/>
        <v>814.93</v>
      </c>
      <c r="R3592" t="str">
        <f t="shared" si="283"/>
        <v>Em atraso</v>
      </c>
      <c r="S3592" s="5">
        <f t="shared" si="284"/>
        <v>1</v>
      </c>
    </row>
    <row r="3593" spans="1:19" x14ac:dyDescent="0.25">
      <c r="A3593">
        <v>3592</v>
      </c>
      <c r="B3593" s="1">
        <v>43939</v>
      </c>
      <c r="C3593" s="1">
        <v>43940</v>
      </c>
      <c r="D3593" s="1">
        <v>43946</v>
      </c>
      <c r="E3593" s="1">
        <v>43947</v>
      </c>
      <c r="F3593">
        <v>4</v>
      </c>
      <c r="G3593">
        <v>6</v>
      </c>
      <c r="H3593">
        <v>644</v>
      </c>
      <c r="I3593" s="6">
        <v>0</v>
      </c>
      <c r="J3593">
        <v>3</v>
      </c>
      <c r="K3593" t="str">
        <f>_xlfn.XLOOKUP(fCompras!F3593,dComprador!$A$2:$A$7,dComprador!$B$2:$B$7)</f>
        <v>Lira</v>
      </c>
      <c r="L3593" t="str">
        <f>_xlfn.XLOOKUP(J3593,dFornecedor!$A$2:$A$6,dFornecedor!$B$2:$B$6)</f>
        <v>StepUp</v>
      </c>
      <c r="M3593" t="str">
        <f>_xlfn.XLOOKUP(G3593,dMateriaPrima!$A$2:$A$12,dMateriaPrima!$B$2:$B$12)</f>
        <v>Fio Algodão</v>
      </c>
      <c r="N3593" s="2">
        <f>_xlfn.XLOOKUP(G3593,dMateriaPrima!$A$2:$A$12,dMateriaPrima!$C$2:$C$12)</f>
        <v>55.9</v>
      </c>
      <c r="O3593" s="3">
        <f t="shared" si="280"/>
        <v>35999.599999999999</v>
      </c>
      <c r="P3593" s="4">
        <f t="shared" si="281"/>
        <v>0</v>
      </c>
      <c r="Q3593" s="3">
        <f t="shared" si="282"/>
        <v>35999.599999999999</v>
      </c>
      <c r="R3593" t="str">
        <f t="shared" si="283"/>
        <v>Em atraso</v>
      </c>
      <c r="S3593" s="5">
        <f t="shared" si="284"/>
        <v>1</v>
      </c>
    </row>
    <row r="3594" spans="1:19" x14ac:dyDescent="0.25">
      <c r="A3594">
        <v>3593</v>
      </c>
      <c r="B3594" s="1">
        <v>43939</v>
      </c>
      <c r="C3594" s="1">
        <v>43939</v>
      </c>
      <c r="D3594" s="1">
        <v>43944</v>
      </c>
      <c r="E3594" s="1">
        <v>43949</v>
      </c>
      <c r="F3594">
        <v>4</v>
      </c>
      <c r="G3594">
        <v>11</v>
      </c>
      <c r="H3594">
        <v>247</v>
      </c>
      <c r="I3594" s="6">
        <v>0</v>
      </c>
      <c r="J3594">
        <v>2</v>
      </c>
      <c r="K3594" t="str">
        <f>_xlfn.XLOOKUP(fCompras!F3594,dComprador!$A$2:$A$7,dComprador!$B$2:$B$7)</f>
        <v>Lira</v>
      </c>
      <c r="L3594" t="str">
        <f>_xlfn.XLOOKUP(J3594,dFornecedor!$A$2:$A$6,dFornecedor!$B$2:$B$6)</f>
        <v>Minerva</v>
      </c>
      <c r="M3594" t="str">
        <f>_xlfn.XLOOKUP(G3594,dMateriaPrima!$A$2:$A$12,dMateriaPrima!$B$2:$B$12)</f>
        <v>Papel</v>
      </c>
      <c r="N3594" s="2">
        <f>_xlfn.XLOOKUP(G3594,dMateriaPrima!$A$2:$A$12,dMateriaPrima!$C$2:$C$12)</f>
        <v>9</v>
      </c>
      <c r="O3594" s="3">
        <f t="shared" si="280"/>
        <v>2223</v>
      </c>
      <c r="P3594" s="4">
        <f t="shared" si="281"/>
        <v>0</v>
      </c>
      <c r="Q3594" s="3">
        <f t="shared" si="282"/>
        <v>2223</v>
      </c>
      <c r="R3594" t="str">
        <f t="shared" si="283"/>
        <v>Em atraso</v>
      </c>
      <c r="S3594" s="5">
        <f t="shared" si="284"/>
        <v>5</v>
      </c>
    </row>
    <row r="3595" spans="1:19" x14ac:dyDescent="0.25">
      <c r="A3595">
        <v>3594</v>
      </c>
      <c r="B3595" s="1">
        <v>43939</v>
      </c>
      <c r="C3595" s="1">
        <v>43939</v>
      </c>
      <c r="D3595" s="1">
        <v>43946</v>
      </c>
      <c r="E3595" s="1">
        <v>43947</v>
      </c>
      <c r="F3595">
        <v>4</v>
      </c>
      <c r="G3595">
        <v>6</v>
      </c>
      <c r="H3595">
        <v>296</v>
      </c>
      <c r="I3595" s="6">
        <v>0</v>
      </c>
      <c r="J3595">
        <v>2</v>
      </c>
      <c r="K3595" t="str">
        <f>_xlfn.XLOOKUP(fCompras!F3595,dComprador!$A$2:$A$7,dComprador!$B$2:$B$7)</f>
        <v>Lira</v>
      </c>
      <c r="L3595" t="str">
        <f>_xlfn.XLOOKUP(J3595,dFornecedor!$A$2:$A$6,dFornecedor!$B$2:$B$6)</f>
        <v>Minerva</v>
      </c>
      <c r="M3595" t="str">
        <f>_xlfn.XLOOKUP(G3595,dMateriaPrima!$A$2:$A$12,dMateriaPrima!$B$2:$B$12)</f>
        <v>Fio Algodão</v>
      </c>
      <c r="N3595" s="2">
        <f>_xlfn.XLOOKUP(G3595,dMateriaPrima!$A$2:$A$12,dMateriaPrima!$C$2:$C$12)</f>
        <v>55.9</v>
      </c>
      <c r="O3595" s="3">
        <f t="shared" si="280"/>
        <v>16546.399999999998</v>
      </c>
      <c r="P3595" s="4">
        <f t="shared" si="281"/>
        <v>0</v>
      </c>
      <c r="Q3595" s="3">
        <f t="shared" si="282"/>
        <v>16546.399999999998</v>
      </c>
      <c r="R3595" t="str">
        <f t="shared" si="283"/>
        <v>Em atraso</v>
      </c>
      <c r="S3595" s="5">
        <f t="shared" si="284"/>
        <v>1</v>
      </c>
    </row>
    <row r="3596" spans="1:19" x14ac:dyDescent="0.25">
      <c r="A3596">
        <v>3595</v>
      </c>
      <c r="B3596" s="1">
        <v>43939</v>
      </c>
      <c r="C3596" s="1">
        <v>43940</v>
      </c>
      <c r="D3596" s="1">
        <v>43945</v>
      </c>
      <c r="E3596" s="1">
        <v>43947</v>
      </c>
      <c r="F3596">
        <v>4</v>
      </c>
      <c r="G3596">
        <v>5</v>
      </c>
      <c r="H3596">
        <v>126</v>
      </c>
      <c r="I3596" s="6">
        <v>0</v>
      </c>
      <c r="J3596">
        <v>3</v>
      </c>
      <c r="K3596" t="str">
        <f>_xlfn.XLOOKUP(fCompras!F3596,dComprador!$A$2:$A$7,dComprador!$B$2:$B$7)</f>
        <v>Lira</v>
      </c>
      <c r="L3596" t="str">
        <f>_xlfn.XLOOKUP(J3596,dFornecedor!$A$2:$A$6,dFornecedor!$B$2:$B$6)</f>
        <v>StepUp</v>
      </c>
      <c r="M3596" t="str">
        <f>_xlfn.XLOOKUP(G3596,dMateriaPrima!$A$2:$A$12,dMateriaPrima!$B$2:$B$12)</f>
        <v>Areia</v>
      </c>
      <c r="N3596" s="2">
        <f>_xlfn.XLOOKUP(G3596,dMateriaPrima!$A$2:$A$12,dMateriaPrima!$C$2:$C$12)</f>
        <v>3.59</v>
      </c>
      <c r="O3596" s="3">
        <f t="shared" si="280"/>
        <v>452.34</v>
      </c>
      <c r="P3596" s="4">
        <f t="shared" si="281"/>
        <v>0</v>
      </c>
      <c r="Q3596" s="3">
        <f t="shared" si="282"/>
        <v>452.34</v>
      </c>
      <c r="R3596" t="str">
        <f t="shared" si="283"/>
        <v>Em atraso</v>
      </c>
      <c r="S3596" s="5">
        <f t="shared" si="284"/>
        <v>2</v>
      </c>
    </row>
    <row r="3597" spans="1:19" x14ac:dyDescent="0.25">
      <c r="A3597">
        <v>3596</v>
      </c>
      <c r="B3597" s="1">
        <v>43939</v>
      </c>
      <c r="C3597" s="1">
        <v>43942</v>
      </c>
      <c r="D3597" s="1">
        <v>43957</v>
      </c>
      <c r="E3597" s="1">
        <v>43961</v>
      </c>
      <c r="F3597">
        <v>1</v>
      </c>
      <c r="G3597">
        <v>7</v>
      </c>
      <c r="H3597">
        <v>530</v>
      </c>
      <c r="I3597" s="6">
        <v>0</v>
      </c>
      <c r="J3597">
        <v>2</v>
      </c>
      <c r="K3597" t="str">
        <f>_xlfn.XLOOKUP(fCompras!F3597,dComprador!$A$2:$A$7,dComprador!$B$2:$B$7)</f>
        <v>Alon</v>
      </c>
      <c r="L3597" t="str">
        <f>_xlfn.XLOOKUP(J3597,dFornecedor!$A$2:$A$6,dFornecedor!$B$2:$B$6)</f>
        <v>Minerva</v>
      </c>
      <c r="M3597" t="str">
        <f>_xlfn.XLOOKUP(G3597,dMateriaPrima!$A$2:$A$12,dMateriaPrima!$B$2:$B$12)</f>
        <v>Poliéster</v>
      </c>
      <c r="N3597" s="2">
        <f>_xlfn.XLOOKUP(G3597,dMateriaPrima!$A$2:$A$12,dMateriaPrima!$C$2:$C$12)</f>
        <v>8</v>
      </c>
      <c r="O3597" s="3">
        <f t="shared" si="280"/>
        <v>4240</v>
      </c>
      <c r="P3597" s="4">
        <f t="shared" si="281"/>
        <v>0</v>
      </c>
      <c r="Q3597" s="3">
        <f t="shared" si="282"/>
        <v>4240</v>
      </c>
      <c r="R3597" t="str">
        <f t="shared" si="283"/>
        <v>Em atraso</v>
      </c>
      <c r="S3597" s="5">
        <f t="shared" si="284"/>
        <v>4</v>
      </c>
    </row>
    <row r="3598" spans="1:19" x14ac:dyDescent="0.25">
      <c r="A3598">
        <v>3597</v>
      </c>
      <c r="B3598" s="1">
        <v>43939</v>
      </c>
      <c r="C3598" s="1">
        <v>43939</v>
      </c>
      <c r="D3598" s="1">
        <v>43952</v>
      </c>
      <c r="E3598" s="1">
        <v>43954</v>
      </c>
      <c r="F3598">
        <v>1</v>
      </c>
      <c r="G3598">
        <v>9</v>
      </c>
      <c r="H3598">
        <v>234</v>
      </c>
      <c r="I3598" s="6">
        <v>0</v>
      </c>
      <c r="J3598">
        <v>2</v>
      </c>
      <c r="K3598" t="str">
        <f>_xlfn.XLOOKUP(fCompras!F3598,dComprador!$A$2:$A$7,dComprador!$B$2:$B$7)</f>
        <v>Alon</v>
      </c>
      <c r="L3598" t="str">
        <f>_xlfn.XLOOKUP(J3598,dFornecedor!$A$2:$A$6,dFornecedor!$B$2:$B$6)</f>
        <v>Minerva</v>
      </c>
      <c r="M3598" t="str">
        <f>_xlfn.XLOOKUP(G3598,dMateriaPrima!$A$2:$A$12,dMateriaPrima!$B$2:$B$12)</f>
        <v>Couro</v>
      </c>
      <c r="N3598" s="2">
        <f>_xlfn.XLOOKUP(G3598,dMateriaPrima!$A$2:$A$12,dMateriaPrima!$C$2:$C$12)</f>
        <v>4.4000000000000004</v>
      </c>
      <c r="O3598" s="3">
        <f t="shared" si="280"/>
        <v>1029.6000000000001</v>
      </c>
      <c r="P3598" s="4">
        <f t="shared" si="281"/>
        <v>0</v>
      </c>
      <c r="Q3598" s="3">
        <f t="shared" si="282"/>
        <v>1029.6000000000001</v>
      </c>
      <c r="R3598" t="str">
        <f t="shared" si="283"/>
        <v>Em atraso</v>
      </c>
      <c r="S3598" s="5">
        <f t="shared" si="284"/>
        <v>2</v>
      </c>
    </row>
    <row r="3599" spans="1:19" x14ac:dyDescent="0.25">
      <c r="A3599">
        <v>3598</v>
      </c>
      <c r="B3599" s="1">
        <v>43939</v>
      </c>
      <c r="C3599" s="1">
        <v>43939</v>
      </c>
      <c r="D3599" s="1">
        <v>43954</v>
      </c>
      <c r="E3599" s="1">
        <v>43954</v>
      </c>
      <c r="F3599">
        <v>1</v>
      </c>
      <c r="G3599">
        <v>11</v>
      </c>
      <c r="H3599">
        <v>32</v>
      </c>
      <c r="I3599" s="6">
        <v>0</v>
      </c>
      <c r="J3599">
        <v>4</v>
      </c>
      <c r="K3599" t="str">
        <f>_xlfn.XLOOKUP(fCompras!F3599,dComprador!$A$2:$A$7,dComprador!$B$2:$B$7)</f>
        <v>Alon</v>
      </c>
      <c r="L3599" t="str">
        <f>_xlfn.XLOOKUP(J3599,dFornecedor!$A$2:$A$6,dFornecedor!$B$2:$B$6)</f>
        <v>AlphaOmega</v>
      </c>
      <c r="M3599" t="str">
        <f>_xlfn.XLOOKUP(G3599,dMateriaPrima!$A$2:$A$12,dMateriaPrima!$B$2:$B$12)</f>
        <v>Papel</v>
      </c>
      <c r="N3599" s="2">
        <f>_xlfn.XLOOKUP(G3599,dMateriaPrima!$A$2:$A$12,dMateriaPrima!$C$2:$C$12)</f>
        <v>9</v>
      </c>
      <c r="O3599" s="3">
        <f t="shared" si="280"/>
        <v>288</v>
      </c>
      <c r="P3599" s="4">
        <f t="shared" si="281"/>
        <v>0</v>
      </c>
      <c r="Q3599" s="3">
        <f t="shared" si="282"/>
        <v>288</v>
      </c>
      <c r="R3599" t="str">
        <f t="shared" si="283"/>
        <v>No prazo</v>
      </c>
      <c r="S3599" s="5">
        <f t="shared" si="284"/>
        <v>0</v>
      </c>
    </row>
    <row r="3600" spans="1:19" x14ac:dyDescent="0.25">
      <c r="A3600">
        <v>3599</v>
      </c>
      <c r="B3600" s="1">
        <v>43939</v>
      </c>
      <c r="C3600" s="1">
        <v>43947</v>
      </c>
      <c r="D3600" s="1">
        <v>43952</v>
      </c>
      <c r="E3600" s="1">
        <v>43957</v>
      </c>
      <c r="F3600">
        <v>3</v>
      </c>
      <c r="G3600">
        <v>6</v>
      </c>
      <c r="H3600">
        <v>209</v>
      </c>
      <c r="I3600" s="6">
        <v>0</v>
      </c>
      <c r="J3600">
        <v>2</v>
      </c>
      <c r="K3600" t="str">
        <f>_xlfn.XLOOKUP(fCompras!F3600,dComprador!$A$2:$A$7,dComprador!$B$2:$B$7)</f>
        <v>Diego</v>
      </c>
      <c r="L3600" t="str">
        <f>_xlfn.XLOOKUP(J3600,dFornecedor!$A$2:$A$6,dFornecedor!$B$2:$B$6)</f>
        <v>Minerva</v>
      </c>
      <c r="M3600" t="str">
        <f>_xlfn.XLOOKUP(G3600,dMateriaPrima!$A$2:$A$12,dMateriaPrima!$B$2:$B$12)</f>
        <v>Fio Algodão</v>
      </c>
      <c r="N3600" s="2">
        <f>_xlfn.XLOOKUP(G3600,dMateriaPrima!$A$2:$A$12,dMateriaPrima!$C$2:$C$12)</f>
        <v>55.9</v>
      </c>
      <c r="O3600" s="3">
        <f t="shared" si="280"/>
        <v>11683.1</v>
      </c>
      <c r="P3600" s="4">
        <f t="shared" si="281"/>
        <v>0</v>
      </c>
      <c r="Q3600" s="3">
        <f t="shared" si="282"/>
        <v>11683.1</v>
      </c>
      <c r="R3600" t="str">
        <f t="shared" si="283"/>
        <v>Em atraso</v>
      </c>
      <c r="S3600" s="5">
        <f t="shared" si="284"/>
        <v>5</v>
      </c>
    </row>
    <row r="3601" spans="1:19" x14ac:dyDescent="0.25">
      <c r="A3601">
        <v>3600</v>
      </c>
      <c r="B3601" s="1">
        <v>43939</v>
      </c>
      <c r="C3601" s="1">
        <v>43944</v>
      </c>
      <c r="D3601" s="1">
        <v>43955</v>
      </c>
      <c r="E3601" s="1">
        <v>43955</v>
      </c>
      <c r="F3601">
        <v>2</v>
      </c>
      <c r="G3601">
        <v>6</v>
      </c>
      <c r="H3601">
        <v>5</v>
      </c>
      <c r="I3601" s="6">
        <v>0</v>
      </c>
      <c r="J3601">
        <v>5</v>
      </c>
      <c r="K3601" t="str">
        <f>_xlfn.XLOOKUP(fCompras!F3601,dComprador!$A$2:$A$7,dComprador!$B$2:$B$7)</f>
        <v>João</v>
      </c>
      <c r="L3601" t="str">
        <f>_xlfn.XLOOKUP(J3601,dFornecedor!$A$2:$A$6,dFornecedor!$B$2:$B$6)</f>
        <v>Atlas</v>
      </c>
      <c r="M3601" t="str">
        <f>_xlfn.XLOOKUP(G3601,dMateriaPrima!$A$2:$A$12,dMateriaPrima!$B$2:$B$12)</f>
        <v>Fio Algodão</v>
      </c>
      <c r="N3601" s="2">
        <f>_xlfn.XLOOKUP(G3601,dMateriaPrima!$A$2:$A$12,dMateriaPrima!$C$2:$C$12)</f>
        <v>55.9</v>
      </c>
      <c r="O3601" s="3">
        <f t="shared" si="280"/>
        <v>279.5</v>
      </c>
      <c r="P3601" s="4">
        <f t="shared" si="281"/>
        <v>0</v>
      </c>
      <c r="Q3601" s="3">
        <f t="shared" si="282"/>
        <v>279.5</v>
      </c>
      <c r="R3601" t="str">
        <f t="shared" si="283"/>
        <v>No prazo</v>
      </c>
      <c r="S3601" s="5">
        <f t="shared" si="284"/>
        <v>0</v>
      </c>
    </row>
    <row r="3602" spans="1:19" x14ac:dyDescent="0.25">
      <c r="A3602">
        <v>3601</v>
      </c>
      <c r="B3602" s="1">
        <v>43939</v>
      </c>
      <c r="C3602" s="1">
        <v>43948</v>
      </c>
      <c r="D3602" s="1">
        <v>43970</v>
      </c>
      <c r="E3602" s="1">
        <v>43970</v>
      </c>
      <c r="F3602">
        <v>1</v>
      </c>
      <c r="G3602">
        <v>9</v>
      </c>
      <c r="H3602">
        <v>511</v>
      </c>
      <c r="I3602" s="6">
        <v>0</v>
      </c>
      <c r="J3602">
        <v>3</v>
      </c>
      <c r="K3602" t="str">
        <f>_xlfn.XLOOKUP(fCompras!F3602,dComprador!$A$2:$A$7,dComprador!$B$2:$B$7)</f>
        <v>Alon</v>
      </c>
      <c r="L3602" t="str">
        <f>_xlfn.XLOOKUP(J3602,dFornecedor!$A$2:$A$6,dFornecedor!$B$2:$B$6)</f>
        <v>StepUp</v>
      </c>
      <c r="M3602" t="str">
        <f>_xlfn.XLOOKUP(G3602,dMateriaPrima!$A$2:$A$12,dMateriaPrima!$B$2:$B$12)</f>
        <v>Couro</v>
      </c>
      <c r="N3602" s="2">
        <f>_xlfn.XLOOKUP(G3602,dMateriaPrima!$A$2:$A$12,dMateriaPrima!$C$2:$C$12)</f>
        <v>4.4000000000000004</v>
      </c>
      <c r="O3602" s="3">
        <f t="shared" si="280"/>
        <v>2248.4</v>
      </c>
      <c r="P3602" s="4">
        <f t="shared" si="281"/>
        <v>0</v>
      </c>
      <c r="Q3602" s="3">
        <f t="shared" si="282"/>
        <v>2248.4</v>
      </c>
      <c r="R3602" t="str">
        <f t="shared" si="283"/>
        <v>No prazo</v>
      </c>
      <c r="S3602" s="5">
        <f t="shared" si="284"/>
        <v>0</v>
      </c>
    </row>
    <row r="3603" spans="1:19" x14ac:dyDescent="0.25">
      <c r="A3603">
        <v>3602</v>
      </c>
      <c r="B3603" s="1">
        <v>43939</v>
      </c>
      <c r="C3603" s="1">
        <v>43939</v>
      </c>
      <c r="D3603" s="1">
        <v>43971</v>
      </c>
      <c r="E3603" s="1">
        <v>43974</v>
      </c>
      <c r="F3603">
        <v>1</v>
      </c>
      <c r="G3603">
        <v>9</v>
      </c>
      <c r="H3603">
        <v>280</v>
      </c>
      <c r="I3603" s="6">
        <v>0</v>
      </c>
      <c r="J3603">
        <v>2</v>
      </c>
      <c r="K3603" t="str">
        <f>_xlfn.XLOOKUP(fCompras!F3603,dComprador!$A$2:$A$7,dComprador!$B$2:$B$7)</f>
        <v>Alon</v>
      </c>
      <c r="L3603" t="str">
        <f>_xlfn.XLOOKUP(J3603,dFornecedor!$A$2:$A$6,dFornecedor!$B$2:$B$6)</f>
        <v>Minerva</v>
      </c>
      <c r="M3603" t="str">
        <f>_xlfn.XLOOKUP(G3603,dMateriaPrima!$A$2:$A$12,dMateriaPrima!$B$2:$B$12)</f>
        <v>Couro</v>
      </c>
      <c r="N3603" s="2">
        <f>_xlfn.XLOOKUP(G3603,dMateriaPrima!$A$2:$A$12,dMateriaPrima!$C$2:$C$12)</f>
        <v>4.4000000000000004</v>
      </c>
      <c r="O3603" s="3">
        <f t="shared" si="280"/>
        <v>1232</v>
      </c>
      <c r="P3603" s="4">
        <f t="shared" si="281"/>
        <v>0</v>
      </c>
      <c r="Q3603" s="3">
        <f t="shared" si="282"/>
        <v>1232</v>
      </c>
      <c r="R3603" t="str">
        <f t="shared" si="283"/>
        <v>Em atraso</v>
      </c>
      <c r="S3603" s="5">
        <f t="shared" si="284"/>
        <v>3</v>
      </c>
    </row>
    <row r="3604" spans="1:19" x14ac:dyDescent="0.25">
      <c r="A3604">
        <v>3603</v>
      </c>
      <c r="B3604" s="1">
        <v>43940</v>
      </c>
      <c r="C3604" s="1">
        <v>43940</v>
      </c>
      <c r="D3604" s="1">
        <v>43948</v>
      </c>
      <c r="E3604" s="1">
        <v>43946</v>
      </c>
      <c r="F3604">
        <v>4</v>
      </c>
      <c r="G3604">
        <v>10</v>
      </c>
      <c r="H3604">
        <v>93</v>
      </c>
      <c r="I3604" s="6">
        <v>0</v>
      </c>
      <c r="J3604">
        <v>4</v>
      </c>
      <c r="K3604" t="str">
        <f>_xlfn.XLOOKUP(fCompras!F3604,dComprador!$A$2:$A$7,dComprador!$B$2:$B$7)</f>
        <v>Lira</v>
      </c>
      <c r="L3604" t="str">
        <f>_xlfn.XLOOKUP(J3604,dFornecedor!$A$2:$A$6,dFornecedor!$B$2:$B$6)</f>
        <v>AlphaOmega</v>
      </c>
      <c r="M3604" t="str">
        <f>_xlfn.XLOOKUP(G3604,dMateriaPrima!$A$2:$A$12,dMateriaPrima!$B$2:$B$12)</f>
        <v>Pedra Britada</v>
      </c>
      <c r="N3604" s="2">
        <f>_xlfn.XLOOKUP(G3604,dMateriaPrima!$A$2:$A$12,dMateriaPrima!$C$2:$C$12)</f>
        <v>56</v>
      </c>
      <c r="O3604" s="3">
        <f t="shared" si="280"/>
        <v>5208</v>
      </c>
      <c r="P3604" s="4">
        <f t="shared" si="281"/>
        <v>0</v>
      </c>
      <c r="Q3604" s="3">
        <f t="shared" si="282"/>
        <v>5208</v>
      </c>
      <c r="R3604" t="str">
        <f t="shared" si="283"/>
        <v>No prazo</v>
      </c>
      <c r="S3604" s="5">
        <f t="shared" si="284"/>
        <v>0</v>
      </c>
    </row>
    <row r="3605" spans="1:19" x14ac:dyDescent="0.25">
      <c r="A3605">
        <v>3604</v>
      </c>
      <c r="B3605" s="1">
        <v>43940</v>
      </c>
      <c r="C3605" s="1">
        <v>43951</v>
      </c>
      <c r="D3605" s="1">
        <v>43951</v>
      </c>
      <c r="E3605" s="1">
        <v>43955</v>
      </c>
      <c r="F3605">
        <v>4</v>
      </c>
      <c r="G3605">
        <v>7</v>
      </c>
      <c r="H3605">
        <v>401</v>
      </c>
      <c r="I3605" s="6">
        <v>0</v>
      </c>
      <c r="J3605">
        <v>1</v>
      </c>
      <c r="K3605" t="str">
        <f>_xlfn.XLOOKUP(fCompras!F3605,dComprador!$A$2:$A$7,dComprador!$B$2:$B$7)</f>
        <v>Lira</v>
      </c>
      <c r="L3605" t="str">
        <f>_xlfn.XLOOKUP(J3605,dFornecedor!$A$2:$A$6,dFornecedor!$B$2:$B$6)</f>
        <v>NorthShore</v>
      </c>
      <c r="M3605" t="str">
        <f>_xlfn.XLOOKUP(G3605,dMateriaPrima!$A$2:$A$12,dMateriaPrima!$B$2:$B$12)</f>
        <v>Poliéster</v>
      </c>
      <c r="N3605" s="2">
        <f>_xlfn.XLOOKUP(G3605,dMateriaPrima!$A$2:$A$12,dMateriaPrima!$C$2:$C$12)</f>
        <v>8</v>
      </c>
      <c r="O3605" s="3">
        <f t="shared" si="280"/>
        <v>3208</v>
      </c>
      <c r="P3605" s="4">
        <f t="shared" si="281"/>
        <v>0</v>
      </c>
      <c r="Q3605" s="3">
        <f t="shared" si="282"/>
        <v>3208</v>
      </c>
      <c r="R3605" t="str">
        <f t="shared" si="283"/>
        <v>Em atraso</v>
      </c>
      <c r="S3605" s="5">
        <f t="shared" si="284"/>
        <v>4</v>
      </c>
    </row>
    <row r="3606" spans="1:19" x14ac:dyDescent="0.25">
      <c r="A3606">
        <v>3605</v>
      </c>
      <c r="B3606" s="1">
        <v>43940</v>
      </c>
      <c r="C3606" s="1">
        <v>43941</v>
      </c>
      <c r="D3606" s="1">
        <v>43959</v>
      </c>
      <c r="E3606" s="1">
        <v>43963</v>
      </c>
      <c r="F3606">
        <v>1</v>
      </c>
      <c r="G3606">
        <v>11</v>
      </c>
      <c r="H3606">
        <v>322</v>
      </c>
      <c r="I3606" s="6">
        <v>0</v>
      </c>
      <c r="J3606">
        <v>4</v>
      </c>
      <c r="K3606" t="str">
        <f>_xlfn.XLOOKUP(fCompras!F3606,dComprador!$A$2:$A$7,dComprador!$B$2:$B$7)</f>
        <v>Alon</v>
      </c>
      <c r="L3606" t="str">
        <f>_xlfn.XLOOKUP(J3606,dFornecedor!$A$2:$A$6,dFornecedor!$B$2:$B$6)</f>
        <v>AlphaOmega</v>
      </c>
      <c r="M3606" t="str">
        <f>_xlfn.XLOOKUP(G3606,dMateriaPrima!$A$2:$A$12,dMateriaPrima!$B$2:$B$12)</f>
        <v>Papel</v>
      </c>
      <c r="N3606" s="2">
        <f>_xlfn.XLOOKUP(G3606,dMateriaPrima!$A$2:$A$12,dMateriaPrima!$C$2:$C$12)</f>
        <v>9</v>
      </c>
      <c r="O3606" s="3">
        <f t="shared" si="280"/>
        <v>2898</v>
      </c>
      <c r="P3606" s="4">
        <f t="shared" si="281"/>
        <v>0</v>
      </c>
      <c r="Q3606" s="3">
        <f t="shared" si="282"/>
        <v>2898</v>
      </c>
      <c r="R3606" t="str">
        <f t="shared" si="283"/>
        <v>Em atraso</v>
      </c>
      <c r="S3606" s="5">
        <f t="shared" si="284"/>
        <v>4</v>
      </c>
    </row>
    <row r="3607" spans="1:19" x14ac:dyDescent="0.25">
      <c r="A3607">
        <v>3606</v>
      </c>
      <c r="B3607" s="1">
        <v>43940</v>
      </c>
      <c r="C3607" s="1">
        <v>43940</v>
      </c>
      <c r="D3607" s="1">
        <v>43959</v>
      </c>
      <c r="E3607" s="1">
        <v>43963</v>
      </c>
      <c r="F3607">
        <v>1</v>
      </c>
      <c r="G3607">
        <v>9</v>
      </c>
      <c r="H3607">
        <v>483</v>
      </c>
      <c r="I3607" s="6">
        <v>0</v>
      </c>
      <c r="J3607">
        <v>2</v>
      </c>
      <c r="K3607" t="str">
        <f>_xlfn.XLOOKUP(fCompras!F3607,dComprador!$A$2:$A$7,dComprador!$B$2:$B$7)</f>
        <v>Alon</v>
      </c>
      <c r="L3607" t="str">
        <f>_xlfn.XLOOKUP(J3607,dFornecedor!$A$2:$A$6,dFornecedor!$B$2:$B$6)</f>
        <v>Minerva</v>
      </c>
      <c r="M3607" t="str">
        <f>_xlfn.XLOOKUP(G3607,dMateriaPrima!$A$2:$A$12,dMateriaPrima!$B$2:$B$12)</f>
        <v>Couro</v>
      </c>
      <c r="N3607" s="2">
        <f>_xlfn.XLOOKUP(G3607,dMateriaPrima!$A$2:$A$12,dMateriaPrima!$C$2:$C$12)</f>
        <v>4.4000000000000004</v>
      </c>
      <c r="O3607" s="3">
        <f t="shared" si="280"/>
        <v>2125.2000000000003</v>
      </c>
      <c r="P3607" s="4">
        <f t="shared" si="281"/>
        <v>0</v>
      </c>
      <c r="Q3607" s="3">
        <f t="shared" si="282"/>
        <v>2125.2000000000003</v>
      </c>
      <c r="R3607" t="str">
        <f t="shared" si="283"/>
        <v>Em atraso</v>
      </c>
      <c r="S3607" s="5">
        <f t="shared" si="284"/>
        <v>4</v>
      </c>
    </row>
    <row r="3608" spans="1:19" x14ac:dyDescent="0.25">
      <c r="A3608">
        <v>3607</v>
      </c>
      <c r="B3608" s="1">
        <v>43940</v>
      </c>
      <c r="C3608" s="1">
        <v>43948</v>
      </c>
      <c r="D3608" s="1">
        <v>43951</v>
      </c>
      <c r="E3608" s="1">
        <v>43953</v>
      </c>
      <c r="F3608">
        <v>2</v>
      </c>
      <c r="G3608">
        <v>8</v>
      </c>
      <c r="H3608">
        <v>126</v>
      </c>
      <c r="I3608" s="6">
        <v>0</v>
      </c>
      <c r="J3608">
        <v>2</v>
      </c>
      <c r="K3608" t="str">
        <f>_xlfn.XLOOKUP(fCompras!F3608,dComprador!$A$2:$A$7,dComprador!$B$2:$B$7)</f>
        <v>João</v>
      </c>
      <c r="L3608" t="str">
        <f>_xlfn.XLOOKUP(J3608,dFornecedor!$A$2:$A$6,dFornecedor!$B$2:$B$6)</f>
        <v>Minerva</v>
      </c>
      <c r="M3608" t="str">
        <f>_xlfn.XLOOKUP(G3608,dMateriaPrima!$A$2:$A$12,dMateriaPrima!$B$2:$B$12)</f>
        <v>Cimento</v>
      </c>
      <c r="N3608" s="2">
        <f>_xlfn.XLOOKUP(G3608,dMateriaPrima!$A$2:$A$12,dMateriaPrima!$C$2:$C$12)</f>
        <v>23</v>
      </c>
      <c r="O3608" s="3">
        <f t="shared" si="280"/>
        <v>2898</v>
      </c>
      <c r="P3608" s="4">
        <f t="shared" si="281"/>
        <v>0</v>
      </c>
      <c r="Q3608" s="3">
        <f t="shared" si="282"/>
        <v>2898</v>
      </c>
      <c r="R3608" t="str">
        <f t="shared" si="283"/>
        <v>Em atraso</v>
      </c>
      <c r="S3608" s="5">
        <f t="shared" si="284"/>
        <v>2</v>
      </c>
    </row>
    <row r="3609" spans="1:19" x14ac:dyDescent="0.25">
      <c r="A3609">
        <v>3608</v>
      </c>
      <c r="B3609" s="1">
        <v>43940</v>
      </c>
      <c r="C3609" s="1">
        <v>43941</v>
      </c>
      <c r="D3609" s="1">
        <v>43951</v>
      </c>
      <c r="E3609" s="1">
        <v>43952</v>
      </c>
      <c r="F3609">
        <v>1</v>
      </c>
      <c r="G3609">
        <v>11</v>
      </c>
      <c r="H3609">
        <v>442</v>
      </c>
      <c r="I3609" s="6">
        <v>0</v>
      </c>
      <c r="J3609">
        <v>3</v>
      </c>
      <c r="K3609" t="str">
        <f>_xlfn.XLOOKUP(fCompras!F3609,dComprador!$A$2:$A$7,dComprador!$B$2:$B$7)</f>
        <v>Alon</v>
      </c>
      <c r="L3609" t="str">
        <f>_xlfn.XLOOKUP(J3609,dFornecedor!$A$2:$A$6,dFornecedor!$B$2:$B$6)</f>
        <v>StepUp</v>
      </c>
      <c r="M3609" t="str">
        <f>_xlfn.XLOOKUP(G3609,dMateriaPrima!$A$2:$A$12,dMateriaPrima!$B$2:$B$12)</f>
        <v>Papel</v>
      </c>
      <c r="N3609" s="2">
        <f>_xlfn.XLOOKUP(G3609,dMateriaPrima!$A$2:$A$12,dMateriaPrima!$C$2:$C$12)</f>
        <v>9</v>
      </c>
      <c r="O3609" s="3">
        <f t="shared" si="280"/>
        <v>3978</v>
      </c>
      <c r="P3609" s="4">
        <f t="shared" si="281"/>
        <v>0</v>
      </c>
      <c r="Q3609" s="3">
        <f t="shared" si="282"/>
        <v>3978</v>
      </c>
      <c r="R3609" t="str">
        <f t="shared" si="283"/>
        <v>Em atraso</v>
      </c>
      <c r="S3609" s="5">
        <f t="shared" si="284"/>
        <v>1</v>
      </c>
    </row>
    <row r="3610" spans="1:19" x14ac:dyDescent="0.25">
      <c r="A3610">
        <v>3609</v>
      </c>
      <c r="B3610" s="1">
        <v>43940</v>
      </c>
      <c r="C3610" s="1">
        <v>43948</v>
      </c>
      <c r="D3610" s="1">
        <v>43963</v>
      </c>
      <c r="E3610" s="1">
        <v>43965</v>
      </c>
      <c r="F3610">
        <v>1</v>
      </c>
      <c r="G3610">
        <v>11</v>
      </c>
      <c r="H3610">
        <v>264</v>
      </c>
      <c r="I3610" s="6">
        <v>0</v>
      </c>
      <c r="J3610">
        <v>2</v>
      </c>
      <c r="K3610" t="str">
        <f>_xlfn.XLOOKUP(fCompras!F3610,dComprador!$A$2:$A$7,dComprador!$B$2:$B$7)</f>
        <v>Alon</v>
      </c>
      <c r="L3610" t="str">
        <f>_xlfn.XLOOKUP(J3610,dFornecedor!$A$2:$A$6,dFornecedor!$B$2:$B$6)</f>
        <v>Minerva</v>
      </c>
      <c r="M3610" t="str">
        <f>_xlfn.XLOOKUP(G3610,dMateriaPrima!$A$2:$A$12,dMateriaPrima!$B$2:$B$12)</f>
        <v>Papel</v>
      </c>
      <c r="N3610" s="2">
        <f>_xlfn.XLOOKUP(G3610,dMateriaPrima!$A$2:$A$12,dMateriaPrima!$C$2:$C$12)</f>
        <v>9</v>
      </c>
      <c r="O3610" s="3">
        <f t="shared" si="280"/>
        <v>2376</v>
      </c>
      <c r="P3610" s="4">
        <f t="shared" si="281"/>
        <v>0</v>
      </c>
      <c r="Q3610" s="3">
        <f t="shared" si="282"/>
        <v>2376</v>
      </c>
      <c r="R3610" t="str">
        <f t="shared" si="283"/>
        <v>Em atraso</v>
      </c>
      <c r="S3610" s="5">
        <f t="shared" si="284"/>
        <v>2</v>
      </c>
    </row>
    <row r="3611" spans="1:19" x14ac:dyDescent="0.25">
      <c r="A3611">
        <v>3610</v>
      </c>
      <c r="B3611" s="1">
        <v>43941</v>
      </c>
      <c r="C3611" s="1">
        <v>43949</v>
      </c>
      <c r="D3611" s="1">
        <v>43972</v>
      </c>
      <c r="E3611" s="1">
        <v>43973</v>
      </c>
      <c r="F3611">
        <v>1</v>
      </c>
      <c r="G3611">
        <v>7</v>
      </c>
      <c r="H3611">
        <v>309</v>
      </c>
      <c r="I3611" s="6">
        <v>0</v>
      </c>
      <c r="J3611">
        <v>2</v>
      </c>
      <c r="K3611" t="str">
        <f>_xlfn.XLOOKUP(fCompras!F3611,dComprador!$A$2:$A$7,dComprador!$B$2:$B$7)</f>
        <v>Alon</v>
      </c>
      <c r="L3611" t="str">
        <f>_xlfn.XLOOKUP(J3611,dFornecedor!$A$2:$A$6,dFornecedor!$B$2:$B$6)</f>
        <v>Minerva</v>
      </c>
      <c r="M3611" t="str">
        <f>_xlfn.XLOOKUP(G3611,dMateriaPrima!$A$2:$A$12,dMateriaPrima!$B$2:$B$12)</f>
        <v>Poliéster</v>
      </c>
      <c r="N3611" s="2">
        <f>_xlfn.XLOOKUP(G3611,dMateriaPrima!$A$2:$A$12,dMateriaPrima!$C$2:$C$12)</f>
        <v>8</v>
      </c>
      <c r="O3611" s="3">
        <f t="shared" si="280"/>
        <v>2472</v>
      </c>
      <c r="P3611" s="4">
        <f t="shared" si="281"/>
        <v>0</v>
      </c>
      <c r="Q3611" s="3">
        <f t="shared" si="282"/>
        <v>2472</v>
      </c>
      <c r="R3611" t="str">
        <f t="shared" si="283"/>
        <v>Em atraso</v>
      </c>
      <c r="S3611" s="5">
        <f t="shared" si="284"/>
        <v>1</v>
      </c>
    </row>
    <row r="3612" spans="1:19" x14ac:dyDescent="0.25">
      <c r="A3612">
        <v>3611</v>
      </c>
      <c r="B3612" s="1">
        <v>43941</v>
      </c>
      <c r="C3612" s="1">
        <v>43949</v>
      </c>
      <c r="D3612" s="1">
        <v>43954</v>
      </c>
      <c r="E3612" s="1">
        <v>43956</v>
      </c>
      <c r="F3612">
        <v>4</v>
      </c>
      <c r="G3612">
        <v>11</v>
      </c>
      <c r="H3612">
        <v>31</v>
      </c>
      <c r="I3612" s="6">
        <v>0</v>
      </c>
      <c r="J3612">
        <v>5</v>
      </c>
      <c r="K3612" t="str">
        <f>_xlfn.XLOOKUP(fCompras!F3612,dComprador!$A$2:$A$7,dComprador!$B$2:$B$7)</f>
        <v>Lira</v>
      </c>
      <c r="L3612" t="str">
        <f>_xlfn.XLOOKUP(J3612,dFornecedor!$A$2:$A$6,dFornecedor!$B$2:$B$6)</f>
        <v>Atlas</v>
      </c>
      <c r="M3612" t="str">
        <f>_xlfn.XLOOKUP(G3612,dMateriaPrima!$A$2:$A$12,dMateriaPrima!$B$2:$B$12)</f>
        <v>Papel</v>
      </c>
      <c r="N3612" s="2">
        <f>_xlfn.XLOOKUP(G3612,dMateriaPrima!$A$2:$A$12,dMateriaPrima!$C$2:$C$12)</f>
        <v>9</v>
      </c>
      <c r="O3612" s="3">
        <f t="shared" si="280"/>
        <v>279</v>
      </c>
      <c r="P3612" s="4">
        <f t="shared" si="281"/>
        <v>0</v>
      </c>
      <c r="Q3612" s="3">
        <f t="shared" si="282"/>
        <v>279</v>
      </c>
      <c r="R3612" t="str">
        <f t="shared" si="283"/>
        <v>Em atraso</v>
      </c>
      <c r="S3612" s="5">
        <f t="shared" si="284"/>
        <v>2</v>
      </c>
    </row>
    <row r="3613" spans="1:19" x14ac:dyDescent="0.25">
      <c r="A3613">
        <v>3612</v>
      </c>
      <c r="B3613" s="1">
        <v>43941</v>
      </c>
      <c r="C3613" s="1">
        <v>43945</v>
      </c>
      <c r="D3613" s="1">
        <v>43952</v>
      </c>
      <c r="E3613" s="1">
        <v>43954</v>
      </c>
      <c r="F3613">
        <v>4</v>
      </c>
      <c r="G3613">
        <v>1</v>
      </c>
      <c r="H3613">
        <v>167</v>
      </c>
      <c r="I3613" s="6">
        <v>0</v>
      </c>
      <c r="J3613">
        <v>5</v>
      </c>
      <c r="K3613" t="str">
        <f>_xlfn.XLOOKUP(fCompras!F3613,dComprador!$A$2:$A$7,dComprador!$B$2:$B$7)</f>
        <v>Lira</v>
      </c>
      <c r="L3613" t="str">
        <f>_xlfn.XLOOKUP(J3613,dFornecedor!$A$2:$A$6,dFornecedor!$B$2:$B$6)</f>
        <v>Atlas</v>
      </c>
      <c r="M3613" t="str">
        <f>_xlfn.XLOOKUP(G3613,dMateriaPrima!$A$2:$A$12,dMateriaPrima!$B$2:$B$12)</f>
        <v>Tecido</v>
      </c>
      <c r="N3613" s="2">
        <f>_xlfn.XLOOKUP(G3613,dMateriaPrima!$A$2:$A$12,dMateriaPrima!$C$2:$C$12)</f>
        <v>18</v>
      </c>
      <c r="O3613" s="3">
        <f t="shared" si="280"/>
        <v>3006</v>
      </c>
      <c r="P3613" s="4">
        <f t="shared" si="281"/>
        <v>0</v>
      </c>
      <c r="Q3613" s="3">
        <f t="shared" si="282"/>
        <v>3006</v>
      </c>
      <c r="R3613" t="str">
        <f t="shared" si="283"/>
        <v>Em atraso</v>
      </c>
      <c r="S3613" s="5">
        <f t="shared" si="284"/>
        <v>2</v>
      </c>
    </row>
    <row r="3614" spans="1:19" x14ac:dyDescent="0.25">
      <c r="A3614">
        <v>3613</v>
      </c>
      <c r="B3614" s="1">
        <v>43941</v>
      </c>
      <c r="C3614" s="1">
        <v>43947</v>
      </c>
      <c r="D3614" s="1">
        <v>43950</v>
      </c>
      <c r="E3614" s="1">
        <v>43948</v>
      </c>
      <c r="F3614">
        <v>4</v>
      </c>
      <c r="G3614">
        <v>9</v>
      </c>
      <c r="H3614">
        <v>56</v>
      </c>
      <c r="I3614" s="6">
        <v>0</v>
      </c>
      <c r="J3614">
        <v>3</v>
      </c>
      <c r="K3614" t="str">
        <f>_xlfn.XLOOKUP(fCompras!F3614,dComprador!$A$2:$A$7,dComprador!$B$2:$B$7)</f>
        <v>Lira</v>
      </c>
      <c r="L3614" t="str">
        <f>_xlfn.XLOOKUP(J3614,dFornecedor!$A$2:$A$6,dFornecedor!$B$2:$B$6)</f>
        <v>StepUp</v>
      </c>
      <c r="M3614" t="str">
        <f>_xlfn.XLOOKUP(G3614,dMateriaPrima!$A$2:$A$12,dMateriaPrima!$B$2:$B$12)</f>
        <v>Couro</v>
      </c>
      <c r="N3614" s="2">
        <f>_xlfn.XLOOKUP(G3614,dMateriaPrima!$A$2:$A$12,dMateriaPrima!$C$2:$C$12)</f>
        <v>4.4000000000000004</v>
      </c>
      <c r="O3614" s="3">
        <f t="shared" si="280"/>
        <v>246.40000000000003</v>
      </c>
      <c r="P3614" s="4">
        <f t="shared" si="281"/>
        <v>0</v>
      </c>
      <c r="Q3614" s="3">
        <f t="shared" si="282"/>
        <v>246.40000000000003</v>
      </c>
      <c r="R3614" t="str">
        <f t="shared" si="283"/>
        <v>No prazo</v>
      </c>
      <c r="S3614" s="5">
        <f t="shared" si="284"/>
        <v>0</v>
      </c>
    </row>
    <row r="3615" spans="1:19" x14ac:dyDescent="0.25">
      <c r="A3615">
        <v>3614</v>
      </c>
      <c r="B3615" s="1">
        <v>43941</v>
      </c>
      <c r="C3615" s="1">
        <v>43942</v>
      </c>
      <c r="D3615" s="1">
        <v>43958</v>
      </c>
      <c r="E3615" s="1">
        <v>43960</v>
      </c>
      <c r="F3615">
        <v>1</v>
      </c>
      <c r="G3615">
        <v>9</v>
      </c>
      <c r="H3615">
        <v>35</v>
      </c>
      <c r="I3615" s="6">
        <v>0</v>
      </c>
      <c r="J3615">
        <v>3</v>
      </c>
      <c r="K3615" t="str">
        <f>_xlfn.XLOOKUP(fCompras!F3615,dComprador!$A$2:$A$7,dComprador!$B$2:$B$7)</f>
        <v>Alon</v>
      </c>
      <c r="L3615" t="str">
        <f>_xlfn.XLOOKUP(J3615,dFornecedor!$A$2:$A$6,dFornecedor!$B$2:$B$6)</f>
        <v>StepUp</v>
      </c>
      <c r="M3615" t="str">
        <f>_xlfn.XLOOKUP(G3615,dMateriaPrima!$A$2:$A$12,dMateriaPrima!$B$2:$B$12)</f>
        <v>Couro</v>
      </c>
      <c r="N3615" s="2">
        <f>_xlfn.XLOOKUP(G3615,dMateriaPrima!$A$2:$A$12,dMateriaPrima!$C$2:$C$12)</f>
        <v>4.4000000000000004</v>
      </c>
      <c r="O3615" s="3">
        <f t="shared" si="280"/>
        <v>154</v>
      </c>
      <c r="P3615" s="4">
        <f t="shared" si="281"/>
        <v>0</v>
      </c>
      <c r="Q3615" s="3">
        <f t="shared" si="282"/>
        <v>154</v>
      </c>
      <c r="R3615" t="str">
        <f t="shared" si="283"/>
        <v>Em atraso</v>
      </c>
      <c r="S3615" s="5">
        <f t="shared" si="284"/>
        <v>2</v>
      </c>
    </row>
    <row r="3616" spans="1:19" x14ac:dyDescent="0.25">
      <c r="A3616">
        <v>3615</v>
      </c>
      <c r="B3616" s="1">
        <v>43941</v>
      </c>
      <c r="C3616" s="1">
        <v>43943</v>
      </c>
      <c r="D3616" s="1">
        <v>43963</v>
      </c>
      <c r="E3616" s="1">
        <v>43963</v>
      </c>
      <c r="F3616">
        <v>1</v>
      </c>
      <c r="G3616">
        <v>6</v>
      </c>
      <c r="H3616">
        <v>169</v>
      </c>
      <c r="I3616" s="6">
        <v>0</v>
      </c>
      <c r="J3616">
        <v>2</v>
      </c>
      <c r="K3616" t="str">
        <f>_xlfn.XLOOKUP(fCompras!F3616,dComprador!$A$2:$A$7,dComprador!$B$2:$B$7)</f>
        <v>Alon</v>
      </c>
      <c r="L3616" t="str">
        <f>_xlfn.XLOOKUP(J3616,dFornecedor!$A$2:$A$6,dFornecedor!$B$2:$B$6)</f>
        <v>Minerva</v>
      </c>
      <c r="M3616" t="str">
        <f>_xlfn.XLOOKUP(G3616,dMateriaPrima!$A$2:$A$12,dMateriaPrima!$B$2:$B$12)</f>
        <v>Fio Algodão</v>
      </c>
      <c r="N3616" s="2">
        <f>_xlfn.XLOOKUP(G3616,dMateriaPrima!$A$2:$A$12,dMateriaPrima!$C$2:$C$12)</f>
        <v>55.9</v>
      </c>
      <c r="O3616" s="3">
        <f t="shared" si="280"/>
        <v>9447.1</v>
      </c>
      <c r="P3616" s="4">
        <f t="shared" si="281"/>
        <v>0</v>
      </c>
      <c r="Q3616" s="3">
        <f t="shared" si="282"/>
        <v>9447.1</v>
      </c>
      <c r="R3616" t="str">
        <f t="shared" si="283"/>
        <v>No prazo</v>
      </c>
      <c r="S3616" s="5">
        <f t="shared" si="284"/>
        <v>0</v>
      </c>
    </row>
    <row r="3617" spans="1:19" x14ac:dyDescent="0.25">
      <c r="A3617">
        <v>3616</v>
      </c>
      <c r="B3617" s="1">
        <v>43941</v>
      </c>
      <c r="C3617" s="1">
        <v>43942</v>
      </c>
      <c r="D3617" s="1">
        <v>43951</v>
      </c>
      <c r="E3617" s="1">
        <v>43955</v>
      </c>
      <c r="F3617">
        <v>2</v>
      </c>
      <c r="G3617">
        <v>8</v>
      </c>
      <c r="H3617">
        <v>271</v>
      </c>
      <c r="I3617" s="6">
        <v>0</v>
      </c>
      <c r="J3617">
        <v>3</v>
      </c>
      <c r="K3617" t="str">
        <f>_xlfn.XLOOKUP(fCompras!F3617,dComprador!$A$2:$A$7,dComprador!$B$2:$B$7)</f>
        <v>João</v>
      </c>
      <c r="L3617" t="str">
        <f>_xlfn.XLOOKUP(J3617,dFornecedor!$A$2:$A$6,dFornecedor!$B$2:$B$6)</f>
        <v>StepUp</v>
      </c>
      <c r="M3617" t="str">
        <f>_xlfn.XLOOKUP(G3617,dMateriaPrima!$A$2:$A$12,dMateriaPrima!$B$2:$B$12)</f>
        <v>Cimento</v>
      </c>
      <c r="N3617" s="2">
        <f>_xlfn.XLOOKUP(G3617,dMateriaPrima!$A$2:$A$12,dMateriaPrima!$C$2:$C$12)</f>
        <v>23</v>
      </c>
      <c r="O3617" s="3">
        <f t="shared" si="280"/>
        <v>6233</v>
      </c>
      <c r="P3617" s="4">
        <f t="shared" si="281"/>
        <v>0</v>
      </c>
      <c r="Q3617" s="3">
        <f t="shared" si="282"/>
        <v>6233</v>
      </c>
      <c r="R3617" t="str">
        <f t="shared" si="283"/>
        <v>Em atraso</v>
      </c>
      <c r="S3617" s="5">
        <f t="shared" si="284"/>
        <v>4</v>
      </c>
    </row>
    <row r="3618" spans="1:19" x14ac:dyDescent="0.25">
      <c r="A3618">
        <v>3617</v>
      </c>
      <c r="B3618" s="1">
        <v>43942</v>
      </c>
      <c r="C3618" s="1">
        <v>43942</v>
      </c>
      <c r="D3618" s="1">
        <v>43949</v>
      </c>
      <c r="E3618" s="1">
        <v>43950</v>
      </c>
      <c r="F3618">
        <v>4</v>
      </c>
      <c r="G3618">
        <v>5</v>
      </c>
      <c r="H3618">
        <v>263</v>
      </c>
      <c r="I3618" s="6">
        <v>0</v>
      </c>
      <c r="J3618">
        <v>2</v>
      </c>
      <c r="K3618" t="str">
        <f>_xlfn.XLOOKUP(fCompras!F3618,dComprador!$A$2:$A$7,dComprador!$B$2:$B$7)</f>
        <v>Lira</v>
      </c>
      <c r="L3618" t="str">
        <f>_xlfn.XLOOKUP(J3618,dFornecedor!$A$2:$A$6,dFornecedor!$B$2:$B$6)</f>
        <v>Minerva</v>
      </c>
      <c r="M3618" t="str">
        <f>_xlfn.XLOOKUP(G3618,dMateriaPrima!$A$2:$A$12,dMateriaPrima!$B$2:$B$12)</f>
        <v>Areia</v>
      </c>
      <c r="N3618" s="2">
        <f>_xlfn.XLOOKUP(G3618,dMateriaPrima!$A$2:$A$12,dMateriaPrima!$C$2:$C$12)</f>
        <v>3.59</v>
      </c>
      <c r="O3618" s="3">
        <f t="shared" si="280"/>
        <v>944.17</v>
      </c>
      <c r="P3618" s="4">
        <f t="shared" si="281"/>
        <v>0</v>
      </c>
      <c r="Q3618" s="3">
        <f t="shared" si="282"/>
        <v>944.17</v>
      </c>
      <c r="R3618" t="str">
        <f t="shared" si="283"/>
        <v>Em atraso</v>
      </c>
      <c r="S3618" s="5">
        <f t="shared" si="284"/>
        <v>1</v>
      </c>
    </row>
    <row r="3619" spans="1:19" x14ac:dyDescent="0.25">
      <c r="A3619">
        <v>3618</v>
      </c>
      <c r="B3619" s="1">
        <v>43942</v>
      </c>
      <c r="C3619" s="1">
        <v>43951</v>
      </c>
      <c r="D3619" s="1">
        <v>43952</v>
      </c>
      <c r="E3619" s="1">
        <v>43953</v>
      </c>
      <c r="F3619">
        <v>4</v>
      </c>
      <c r="G3619">
        <v>11</v>
      </c>
      <c r="H3619">
        <v>24</v>
      </c>
      <c r="I3619" s="6">
        <v>0</v>
      </c>
      <c r="J3619">
        <v>3</v>
      </c>
      <c r="K3619" t="str">
        <f>_xlfn.XLOOKUP(fCompras!F3619,dComprador!$A$2:$A$7,dComprador!$B$2:$B$7)</f>
        <v>Lira</v>
      </c>
      <c r="L3619" t="str">
        <f>_xlfn.XLOOKUP(J3619,dFornecedor!$A$2:$A$6,dFornecedor!$B$2:$B$6)</f>
        <v>StepUp</v>
      </c>
      <c r="M3619" t="str">
        <f>_xlfn.XLOOKUP(G3619,dMateriaPrima!$A$2:$A$12,dMateriaPrima!$B$2:$B$12)</f>
        <v>Papel</v>
      </c>
      <c r="N3619" s="2">
        <f>_xlfn.XLOOKUP(G3619,dMateriaPrima!$A$2:$A$12,dMateriaPrima!$C$2:$C$12)</f>
        <v>9</v>
      </c>
      <c r="O3619" s="3">
        <f t="shared" si="280"/>
        <v>216</v>
      </c>
      <c r="P3619" s="4">
        <f t="shared" si="281"/>
        <v>0</v>
      </c>
      <c r="Q3619" s="3">
        <f t="shared" si="282"/>
        <v>216</v>
      </c>
      <c r="R3619" t="str">
        <f t="shared" si="283"/>
        <v>Em atraso</v>
      </c>
      <c r="S3619" s="5">
        <f t="shared" si="284"/>
        <v>1</v>
      </c>
    </row>
    <row r="3620" spans="1:19" x14ac:dyDescent="0.25">
      <c r="A3620">
        <v>3619</v>
      </c>
      <c r="B3620" s="1">
        <v>43942</v>
      </c>
      <c r="C3620" s="1">
        <v>43946</v>
      </c>
      <c r="D3620" s="1">
        <v>43948</v>
      </c>
      <c r="E3620" s="1">
        <v>43951</v>
      </c>
      <c r="F3620">
        <v>4</v>
      </c>
      <c r="G3620">
        <v>7</v>
      </c>
      <c r="H3620">
        <v>108</v>
      </c>
      <c r="I3620" s="6">
        <v>0</v>
      </c>
      <c r="J3620">
        <v>3</v>
      </c>
      <c r="K3620" t="str">
        <f>_xlfn.XLOOKUP(fCompras!F3620,dComprador!$A$2:$A$7,dComprador!$B$2:$B$7)</f>
        <v>Lira</v>
      </c>
      <c r="L3620" t="str">
        <f>_xlfn.XLOOKUP(J3620,dFornecedor!$A$2:$A$6,dFornecedor!$B$2:$B$6)</f>
        <v>StepUp</v>
      </c>
      <c r="M3620" t="str">
        <f>_xlfn.XLOOKUP(G3620,dMateriaPrima!$A$2:$A$12,dMateriaPrima!$B$2:$B$12)</f>
        <v>Poliéster</v>
      </c>
      <c r="N3620" s="2">
        <f>_xlfn.XLOOKUP(G3620,dMateriaPrima!$A$2:$A$12,dMateriaPrima!$C$2:$C$12)</f>
        <v>8</v>
      </c>
      <c r="O3620" s="3">
        <f t="shared" si="280"/>
        <v>864</v>
      </c>
      <c r="P3620" s="4">
        <f t="shared" si="281"/>
        <v>0</v>
      </c>
      <c r="Q3620" s="3">
        <f t="shared" si="282"/>
        <v>864</v>
      </c>
      <c r="R3620" t="str">
        <f t="shared" si="283"/>
        <v>Em atraso</v>
      </c>
      <c r="S3620" s="5">
        <f t="shared" si="284"/>
        <v>3</v>
      </c>
    </row>
    <row r="3621" spans="1:19" x14ac:dyDescent="0.25">
      <c r="A3621">
        <v>3620</v>
      </c>
      <c r="B3621" s="1">
        <v>43942</v>
      </c>
      <c r="C3621" s="1">
        <v>43942</v>
      </c>
      <c r="D3621" s="1">
        <v>43963</v>
      </c>
      <c r="E3621" s="1">
        <v>43964</v>
      </c>
      <c r="F3621">
        <v>1</v>
      </c>
      <c r="G3621">
        <v>6</v>
      </c>
      <c r="H3621">
        <v>2</v>
      </c>
      <c r="I3621" s="6">
        <v>0</v>
      </c>
      <c r="J3621">
        <v>2</v>
      </c>
      <c r="K3621" t="str">
        <f>_xlfn.XLOOKUP(fCompras!F3621,dComprador!$A$2:$A$7,dComprador!$B$2:$B$7)</f>
        <v>Alon</v>
      </c>
      <c r="L3621" t="str">
        <f>_xlfn.XLOOKUP(J3621,dFornecedor!$A$2:$A$6,dFornecedor!$B$2:$B$6)</f>
        <v>Minerva</v>
      </c>
      <c r="M3621" t="str">
        <f>_xlfn.XLOOKUP(G3621,dMateriaPrima!$A$2:$A$12,dMateriaPrima!$B$2:$B$12)</f>
        <v>Fio Algodão</v>
      </c>
      <c r="N3621" s="2">
        <f>_xlfn.XLOOKUP(G3621,dMateriaPrima!$A$2:$A$12,dMateriaPrima!$C$2:$C$12)</f>
        <v>55.9</v>
      </c>
      <c r="O3621" s="3">
        <f t="shared" si="280"/>
        <v>111.8</v>
      </c>
      <c r="P3621" s="4">
        <f t="shared" si="281"/>
        <v>0</v>
      </c>
      <c r="Q3621" s="3">
        <f t="shared" si="282"/>
        <v>111.8</v>
      </c>
      <c r="R3621" t="str">
        <f t="shared" si="283"/>
        <v>Em atraso</v>
      </c>
      <c r="S3621" s="5">
        <f t="shared" si="284"/>
        <v>1</v>
      </c>
    </row>
    <row r="3622" spans="1:19" x14ac:dyDescent="0.25">
      <c r="A3622">
        <v>3621</v>
      </c>
      <c r="B3622" s="1">
        <v>43942</v>
      </c>
      <c r="C3622" s="1">
        <v>43950</v>
      </c>
      <c r="D3622" s="1">
        <v>43956</v>
      </c>
      <c r="E3622" s="1">
        <v>43959</v>
      </c>
      <c r="F3622">
        <v>3</v>
      </c>
      <c r="G3622">
        <v>1</v>
      </c>
      <c r="H3622">
        <v>88</v>
      </c>
      <c r="I3622" s="6">
        <v>0</v>
      </c>
      <c r="J3622">
        <v>2</v>
      </c>
      <c r="K3622" t="str">
        <f>_xlfn.XLOOKUP(fCompras!F3622,dComprador!$A$2:$A$7,dComprador!$B$2:$B$7)</f>
        <v>Diego</v>
      </c>
      <c r="L3622" t="str">
        <f>_xlfn.XLOOKUP(J3622,dFornecedor!$A$2:$A$6,dFornecedor!$B$2:$B$6)</f>
        <v>Minerva</v>
      </c>
      <c r="M3622" t="str">
        <f>_xlfn.XLOOKUP(G3622,dMateriaPrima!$A$2:$A$12,dMateriaPrima!$B$2:$B$12)</f>
        <v>Tecido</v>
      </c>
      <c r="N3622" s="2">
        <f>_xlfn.XLOOKUP(G3622,dMateriaPrima!$A$2:$A$12,dMateriaPrima!$C$2:$C$12)</f>
        <v>18</v>
      </c>
      <c r="O3622" s="3">
        <f t="shared" si="280"/>
        <v>1584</v>
      </c>
      <c r="P3622" s="4">
        <f t="shared" si="281"/>
        <v>0</v>
      </c>
      <c r="Q3622" s="3">
        <f t="shared" si="282"/>
        <v>1584</v>
      </c>
      <c r="R3622" t="str">
        <f t="shared" si="283"/>
        <v>Em atraso</v>
      </c>
      <c r="S3622" s="5">
        <f t="shared" si="284"/>
        <v>3</v>
      </c>
    </row>
    <row r="3623" spans="1:19" x14ac:dyDescent="0.25">
      <c r="A3623">
        <v>3622</v>
      </c>
      <c r="B3623" s="1">
        <v>43942</v>
      </c>
      <c r="C3623" s="1">
        <v>43944</v>
      </c>
      <c r="D3623" s="1">
        <v>43958</v>
      </c>
      <c r="E3623" s="1">
        <v>43962</v>
      </c>
      <c r="F3623">
        <v>2</v>
      </c>
      <c r="G3623">
        <v>7</v>
      </c>
      <c r="H3623">
        <v>79</v>
      </c>
      <c r="I3623" s="6">
        <v>0</v>
      </c>
      <c r="J3623">
        <v>4</v>
      </c>
      <c r="K3623" t="str">
        <f>_xlfn.XLOOKUP(fCompras!F3623,dComprador!$A$2:$A$7,dComprador!$B$2:$B$7)</f>
        <v>João</v>
      </c>
      <c r="L3623" t="str">
        <f>_xlfn.XLOOKUP(J3623,dFornecedor!$A$2:$A$6,dFornecedor!$B$2:$B$6)</f>
        <v>AlphaOmega</v>
      </c>
      <c r="M3623" t="str">
        <f>_xlfn.XLOOKUP(G3623,dMateriaPrima!$A$2:$A$12,dMateriaPrima!$B$2:$B$12)</f>
        <v>Poliéster</v>
      </c>
      <c r="N3623" s="2">
        <f>_xlfn.XLOOKUP(G3623,dMateriaPrima!$A$2:$A$12,dMateriaPrima!$C$2:$C$12)</f>
        <v>8</v>
      </c>
      <c r="O3623" s="3">
        <f t="shared" si="280"/>
        <v>632</v>
      </c>
      <c r="P3623" s="4">
        <f t="shared" si="281"/>
        <v>0</v>
      </c>
      <c r="Q3623" s="3">
        <f t="shared" si="282"/>
        <v>632</v>
      </c>
      <c r="R3623" t="str">
        <f t="shared" si="283"/>
        <v>Em atraso</v>
      </c>
      <c r="S3623" s="5">
        <f t="shared" si="284"/>
        <v>4</v>
      </c>
    </row>
    <row r="3624" spans="1:19" x14ac:dyDescent="0.25">
      <c r="A3624">
        <v>3623</v>
      </c>
      <c r="B3624" s="1">
        <v>43942</v>
      </c>
      <c r="C3624" s="1">
        <v>43951</v>
      </c>
      <c r="D3624" s="1">
        <v>43960</v>
      </c>
      <c r="E3624" s="1">
        <v>43961</v>
      </c>
      <c r="F3624">
        <v>2</v>
      </c>
      <c r="G3624">
        <v>10</v>
      </c>
      <c r="H3624">
        <v>28</v>
      </c>
      <c r="I3624" s="6">
        <v>0</v>
      </c>
      <c r="J3624">
        <v>3</v>
      </c>
      <c r="K3624" t="str">
        <f>_xlfn.XLOOKUP(fCompras!F3624,dComprador!$A$2:$A$7,dComprador!$B$2:$B$7)</f>
        <v>João</v>
      </c>
      <c r="L3624" t="str">
        <f>_xlfn.XLOOKUP(J3624,dFornecedor!$A$2:$A$6,dFornecedor!$B$2:$B$6)</f>
        <v>StepUp</v>
      </c>
      <c r="M3624" t="str">
        <f>_xlfn.XLOOKUP(G3624,dMateriaPrima!$A$2:$A$12,dMateriaPrima!$B$2:$B$12)</f>
        <v>Pedra Britada</v>
      </c>
      <c r="N3624" s="2">
        <f>_xlfn.XLOOKUP(G3624,dMateriaPrima!$A$2:$A$12,dMateriaPrima!$C$2:$C$12)</f>
        <v>56</v>
      </c>
      <c r="O3624" s="3">
        <f t="shared" si="280"/>
        <v>1568</v>
      </c>
      <c r="P3624" s="4">
        <f t="shared" si="281"/>
        <v>0</v>
      </c>
      <c r="Q3624" s="3">
        <f t="shared" si="282"/>
        <v>1568</v>
      </c>
      <c r="R3624" t="str">
        <f t="shared" si="283"/>
        <v>Em atraso</v>
      </c>
      <c r="S3624" s="5">
        <f t="shared" si="284"/>
        <v>1</v>
      </c>
    </row>
    <row r="3625" spans="1:19" x14ac:dyDescent="0.25">
      <c r="A3625">
        <v>3624</v>
      </c>
      <c r="B3625" s="1">
        <v>43942</v>
      </c>
      <c r="C3625" s="1">
        <v>43950</v>
      </c>
      <c r="D3625" s="1">
        <v>43969</v>
      </c>
      <c r="E3625" s="1">
        <v>43970</v>
      </c>
      <c r="F3625">
        <v>1</v>
      </c>
      <c r="G3625">
        <v>7</v>
      </c>
      <c r="H3625">
        <v>95</v>
      </c>
      <c r="I3625" s="6">
        <v>0</v>
      </c>
      <c r="J3625">
        <v>2</v>
      </c>
      <c r="K3625" t="str">
        <f>_xlfn.XLOOKUP(fCompras!F3625,dComprador!$A$2:$A$7,dComprador!$B$2:$B$7)</f>
        <v>Alon</v>
      </c>
      <c r="L3625" t="str">
        <f>_xlfn.XLOOKUP(J3625,dFornecedor!$A$2:$A$6,dFornecedor!$B$2:$B$6)</f>
        <v>Minerva</v>
      </c>
      <c r="M3625" t="str">
        <f>_xlfn.XLOOKUP(G3625,dMateriaPrima!$A$2:$A$12,dMateriaPrima!$B$2:$B$12)</f>
        <v>Poliéster</v>
      </c>
      <c r="N3625" s="2">
        <f>_xlfn.XLOOKUP(G3625,dMateriaPrima!$A$2:$A$12,dMateriaPrima!$C$2:$C$12)</f>
        <v>8</v>
      </c>
      <c r="O3625" s="3">
        <f t="shared" si="280"/>
        <v>760</v>
      </c>
      <c r="P3625" s="4">
        <f t="shared" si="281"/>
        <v>0</v>
      </c>
      <c r="Q3625" s="3">
        <f t="shared" si="282"/>
        <v>760</v>
      </c>
      <c r="R3625" t="str">
        <f t="shared" si="283"/>
        <v>Em atraso</v>
      </c>
      <c r="S3625" s="5">
        <f t="shared" si="284"/>
        <v>1</v>
      </c>
    </row>
    <row r="3626" spans="1:19" x14ac:dyDescent="0.25">
      <c r="A3626">
        <v>3625</v>
      </c>
      <c r="B3626" s="1">
        <v>43942</v>
      </c>
      <c r="C3626" s="1">
        <v>43951</v>
      </c>
      <c r="D3626" s="1">
        <v>43973</v>
      </c>
      <c r="E3626" s="1">
        <v>43977</v>
      </c>
      <c r="F3626">
        <v>1</v>
      </c>
      <c r="G3626">
        <v>11</v>
      </c>
      <c r="H3626">
        <v>370</v>
      </c>
      <c r="I3626" s="6">
        <v>0</v>
      </c>
      <c r="J3626">
        <v>2</v>
      </c>
      <c r="K3626" t="str">
        <f>_xlfn.XLOOKUP(fCompras!F3626,dComprador!$A$2:$A$7,dComprador!$B$2:$B$7)</f>
        <v>Alon</v>
      </c>
      <c r="L3626" t="str">
        <f>_xlfn.XLOOKUP(J3626,dFornecedor!$A$2:$A$6,dFornecedor!$B$2:$B$6)</f>
        <v>Minerva</v>
      </c>
      <c r="M3626" t="str">
        <f>_xlfn.XLOOKUP(G3626,dMateriaPrima!$A$2:$A$12,dMateriaPrima!$B$2:$B$12)</f>
        <v>Papel</v>
      </c>
      <c r="N3626" s="2">
        <f>_xlfn.XLOOKUP(G3626,dMateriaPrima!$A$2:$A$12,dMateriaPrima!$C$2:$C$12)</f>
        <v>9</v>
      </c>
      <c r="O3626" s="3">
        <f t="shared" si="280"/>
        <v>3330</v>
      </c>
      <c r="P3626" s="4">
        <f t="shared" si="281"/>
        <v>0</v>
      </c>
      <c r="Q3626" s="3">
        <f t="shared" si="282"/>
        <v>3330</v>
      </c>
      <c r="R3626" t="str">
        <f t="shared" si="283"/>
        <v>Em atraso</v>
      </c>
      <c r="S3626" s="5">
        <f t="shared" si="284"/>
        <v>4</v>
      </c>
    </row>
    <row r="3627" spans="1:19" x14ac:dyDescent="0.25">
      <c r="A3627">
        <v>3626</v>
      </c>
      <c r="B3627" s="1">
        <v>43942</v>
      </c>
      <c r="C3627" s="1">
        <v>43949</v>
      </c>
      <c r="D3627" s="1">
        <v>43973</v>
      </c>
      <c r="E3627" s="1">
        <v>43974</v>
      </c>
      <c r="F3627">
        <v>1</v>
      </c>
      <c r="G3627">
        <v>10</v>
      </c>
      <c r="H3627">
        <v>142</v>
      </c>
      <c r="I3627" s="6">
        <v>0</v>
      </c>
      <c r="J3627">
        <v>1</v>
      </c>
      <c r="K3627" t="str">
        <f>_xlfn.XLOOKUP(fCompras!F3627,dComprador!$A$2:$A$7,dComprador!$B$2:$B$7)</f>
        <v>Alon</v>
      </c>
      <c r="L3627" t="str">
        <f>_xlfn.XLOOKUP(J3627,dFornecedor!$A$2:$A$6,dFornecedor!$B$2:$B$6)</f>
        <v>NorthShore</v>
      </c>
      <c r="M3627" t="str">
        <f>_xlfn.XLOOKUP(G3627,dMateriaPrima!$A$2:$A$12,dMateriaPrima!$B$2:$B$12)</f>
        <v>Pedra Britada</v>
      </c>
      <c r="N3627" s="2">
        <f>_xlfn.XLOOKUP(G3627,dMateriaPrima!$A$2:$A$12,dMateriaPrima!$C$2:$C$12)</f>
        <v>56</v>
      </c>
      <c r="O3627" s="3">
        <f t="shared" si="280"/>
        <v>7952</v>
      </c>
      <c r="P3627" s="4">
        <f t="shared" si="281"/>
        <v>0</v>
      </c>
      <c r="Q3627" s="3">
        <f t="shared" si="282"/>
        <v>7952</v>
      </c>
      <c r="R3627" t="str">
        <f t="shared" si="283"/>
        <v>Em atraso</v>
      </c>
      <c r="S3627" s="5">
        <f t="shared" si="284"/>
        <v>1</v>
      </c>
    </row>
    <row r="3628" spans="1:19" x14ac:dyDescent="0.25">
      <c r="A3628">
        <v>3627</v>
      </c>
      <c r="B3628" s="1">
        <v>43942</v>
      </c>
      <c r="C3628" s="1">
        <v>43945</v>
      </c>
      <c r="D3628" s="1">
        <v>43965</v>
      </c>
      <c r="E3628" s="1">
        <v>43965</v>
      </c>
      <c r="F3628">
        <v>1</v>
      </c>
      <c r="G3628">
        <v>1</v>
      </c>
      <c r="H3628">
        <v>417</v>
      </c>
      <c r="I3628" s="6">
        <v>0</v>
      </c>
      <c r="J3628">
        <v>2</v>
      </c>
      <c r="K3628" t="str">
        <f>_xlfn.XLOOKUP(fCompras!F3628,dComprador!$A$2:$A$7,dComprador!$B$2:$B$7)</f>
        <v>Alon</v>
      </c>
      <c r="L3628" t="str">
        <f>_xlfn.XLOOKUP(J3628,dFornecedor!$A$2:$A$6,dFornecedor!$B$2:$B$6)</f>
        <v>Minerva</v>
      </c>
      <c r="M3628" t="str">
        <f>_xlfn.XLOOKUP(G3628,dMateriaPrima!$A$2:$A$12,dMateriaPrima!$B$2:$B$12)</f>
        <v>Tecido</v>
      </c>
      <c r="N3628" s="2">
        <f>_xlfn.XLOOKUP(G3628,dMateriaPrima!$A$2:$A$12,dMateriaPrima!$C$2:$C$12)</f>
        <v>18</v>
      </c>
      <c r="O3628" s="3">
        <f t="shared" si="280"/>
        <v>7506</v>
      </c>
      <c r="P3628" s="4">
        <f t="shared" si="281"/>
        <v>0</v>
      </c>
      <c r="Q3628" s="3">
        <f t="shared" si="282"/>
        <v>7506</v>
      </c>
      <c r="R3628" t="str">
        <f t="shared" si="283"/>
        <v>No prazo</v>
      </c>
      <c r="S3628" s="5">
        <f t="shared" si="284"/>
        <v>0</v>
      </c>
    </row>
    <row r="3629" spans="1:19" x14ac:dyDescent="0.25">
      <c r="A3629">
        <v>3628</v>
      </c>
      <c r="B3629" s="1">
        <v>43943</v>
      </c>
      <c r="C3629" s="1">
        <v>43952</v>
      </c>
      <c r="D3629" s="1">
        <v>43955</v>
      </c>
      <c r="E3629" s="1">
        <v>43957</v>
      </c>
      <c r="F3629">
        <v>4</v>
      </c>
      <c r="G3629">
        <v>5</v>
      </c>
      <c r="H3629">
        <v>43</v>
      </c>
      <c r="I3629" s="6">
        <v>0.18</v>
      </c>
      <c r="J3629">
        <v>2</v>
      </c>
      <c r="K3629" t="str">
        <f>_xlfn.XLOOKUP(fCompras!F3629,dComprador!$A$2:$A$7,dComprador!$B$2:$B$7)</f>
        <v>Lira</v>
      </c>
      <c r="L3629" t="str">
        <f>_xlfn.XLOOKUP(J3629,dFornecedor!$A$2:$A$6,dFornecedor!$B$2:$B$6)</f>
        <v>Minerva</v>
      </c>
      <c r="M3629" t="str">
        <f>_xlfn.XLOOKUP(G3629,dMateriaPrima!$A$2:$A$12,dMateriaPrima!$B$2:$B$12)</f>
        <v>Areia</v>
      </c>
      <c r="N3629" s="2">
        <f>_xlfn.XLOOKUP(G3629,dMateriaPrima!$A$2:$A$12,dMateriaPrima!$C$2:$C$12)</f>
        <v>3.59</v>
      </c>
      <c r="O3629" s="3">
        <f t="shared" si="280"/>
        <v>154.37</v>
      </c>
      <c r="P3629" s="4">
        <f t="shared" si="281"/>
        <v>27.7866</v>
      </c>
      <c r="Q3629" s="3">
        <f t="shared" si="282"/>
        <v>126.58340000000001</v>
      </c>
      <c r="R3629" t="str">
        <f t="shared" si="283"/>
        <v>Em atraso</v>
      </c>
      <c r="S3629" s="5">
        <f t="shared" si="284"/>
        <v>2</v>
      </c>
    </row>
    <row r="3630" spans="1:19" x14ac:dyDescent="0.25">
      <c r="A3630">
        <v>3629</v>
      </c>
      <c r="B3630" s="1">
        <v>43943</v>
      </c>
      <c r="C3630" s="1">
        <v>43955</v>
      </c>
      <c r="D3630" s="1">
        <v>43977</v>
      </c>
      <c r="E3630" s="1">
        <v>43977</v>
      </c>
      <c r="F3630">
        <v>1</v>
      </c>
      <c r="G3630">
        <v>5</v>
      </c>
      <c r="H3630">
        <v>8</v>
      </c>
      <c r="I3630" s="6">
        <v>0</v>
      </c>
      <c r="J3630">
        <v>1</v>
      </c>
      <c r="K3630" t="str">
        <f>_xlfn.XLOOKUP(fCompras!F3630,dComprador!$A$2:$A$7,dComprador!$B$2:$B$7)</f>
        <v>Alon</v>
      </c>
      <c r="L3630" t="str">
        <f>_xlfn.XLOOKUP(J3630,dFornecedor!$A$2:$A$6,dFornecedor!$B$2:$B$6)</f>
        <v>NorthShore</v>
      </c>
      <c r="M3630" t="str">
        <f>_xlfn.XLOOKUP(G3630,dMateriaPrima!$A$2:$A$12,dMateriaPrima!$B$2:$B$12)</f>
        <v>Areia</v>
      </c>
      <c r="N3630" s="2">
        <f>_xlfn.XLOOKUP(G3630,dMateriaPrima!$A$2:$A$12,dMateriaPrima!$C$2:$C$12)</f>
        <v>3.59</v>
      </c>
      <c r="O3630" s="3">
        <f t="shared" si="280"/>
        <v>28.72</v>
      </c>
      <c r="P3630" s="4">
        <f t="shared" si="281"/>
        <v>0</v>
      </c>
      <c r="Q3630" s="3">
        <f t="shared" si="282"/>
        <v>28.72</v>
      </c>
      <c r="R3630" t="str">
        <f t="shared" si="283"/>
        <v>No prazo</v>
      </c>
      <c r="S3630" s="5">
        <f t="shared" si="284"/>
        <v>0</v>
      </c>
    </row>
    <row r="3631" spans="1:19" x14ac:dyDescent="0.25">
      <c r="A3631">
        <v>3630</v>
      </c>
      <c r="B3631" s="1">
        <v>43943</v>
      </c>
      <c r="C3631" s="1">
        <v>43950</v>
      </c>
      <c r="D3631" s="1">
        <v>43951</v>
      </c>
      <c r="E3631" s="1">
        <v>43957</v>
      </c>
      <c r="F3631">
        <v>4</v>
      </c>
      <c r="G3631">
        <v>7</v>
      </c>
      <c r="H3631">
        <v>196</v>
      </c>
      <c r="I3631" s="6">
        <v>0</v>
      </c>
      <c r="J3631">
        <v>2</v>
      </c>
      <c r="K3631" t="str">
        <f>_xlfn.XLOOKUP(fCompras!F3631,dComprador!$A$2:$A$7,dComprador!$B$2:$B$7)</f>
        <v>Lira</v>
      </c>
      <c r="L3631" t="str">
        <f>_xlfn.XLOOKUP(J3631,dFornecedor!$A$2:$A$6,dFornecedor!$B$2:$B$6)</f>
        <v>Minerva</v>
      </c>
      <c r="M3631" t="str">
        <f>_xlfn.XLOOKUP(G3631,dMateriaPrima!$A$2:$A$12,dMateriaPrima!$B$2:$B$12)</f>
        <v>Poliéster</v>
      </c>
      <c r="N3631" s="2">
        <f>_xlfn.XLOOKUP(G3631,dMateriaPrima!$A$2:$A$12,dMateriaPrima!$C$2:$C$12)</f>
        <v>8</v>
      </c>
      <c r="O3631" s="3">
        <f t="shared" si="280"/>
        <v>1568</v>
      </c>
      <c r="P3631" s="4">
        <f t="shared" si="281"/>
        <v>0</v>
      </c>
      <c r="Q3631" s="3">
        <f t="shared" si="282"/>
        <v>1568</v>
      </c>
      <c r="R3631" t="str">
        <f t="shared" si="283"/>
        <v>Em atraso</v>
      </c>
      <c r="S3631" s="5">
        <f t="shared" si="284"/>
        <v>6</v>
      </c>
    </row>
    <row r="3632" spans="1:19" x14ac:dyDescent="0.25">
      <c r="A3632">
        <v>3631</v>
      </c>
      <c r="B3632" s="1">
        <v>43943</v>
      </c>
      <c r="C3632" s="1">
        <v>43944</v>
      </c>
      <c r="D3632" s="1">
        <v>43949</v>
      </c>
      <c r="E3632" s="1">
        <v>43951</v>
      </c>
      <c r="F3632">
        <v>4</v>
      </c>
      <c r="G3632">
        <v>9</v>
      </c>
      <c r="H3632">
        <v>386</v>
      </c>
      <c r="I3632" s="6">
        <v>0</v>
      </c>
      <c r="J3632">
        <v>3</v>
      </c>
      <c r="K3632" t="str">
        <f>_xlfn.XLOOKUP(fCompras!F3632,dComprador!$A$2:$A$7,dComprador!$B$2:$B$7)</f>
        <v>Lira</v>
      </c>
      <c r="L3632" t="str">
        <f>_xlfn.XLOOKUP(J3632,dFornecedor!$A$2:$A$6,dFornecedor!$B$2:$B$6)</f>
        <v>StepUp</v>
      </c>
      <c r="M3632" t="str">
        <f>_xlfn.XLOOKUP(G3632,dMateriaPrima!$A$2:$A$12,dMateriaPrima!$B$2:$B$12)</f>
        <v>Couro</v>
      </c>
      <c r="N3632" s="2">
        <f>_xlfn.XLOOKUP(G3632,dMateriaPrima!$A$2:$A$12,dMateriaPrima!$C$2:$C$12)</f>
        <v>4.4000000000000004</v>
      </c>
      <c r="O3632" s="3">
        <f t="shared" si="280"/>
        <v>1698.4</v>
      </c>
      <c r="P3632" s="4">
        <f t="shared" si="281"/>
        <v>0</v>
      </c>
      <c r="Q3632" s="3">
        <f t="shared" si="282"/>
        <v>1698.4</v>
      </c>
      <c r="R3632" t="str">
        <f t="shared" si="283"/>
        <v>Em atraso</v>
      </c>
      <c r="S3632" s="5">
        <f t="shared" si="284"/>
        <v>2</v>
      </c>
    </row>
    <row r="3633" spans="1:19" x14ac:dyDescent="0.25">
      <c r="A3633">
        <v>3632</v>
      </c>
      <c r="B3633" s="1">
        <v>43943</v>
      </c>
      <c r="C3633" s="1">
        <v>43956</v>
      </c>
      <c r="D3633" s="1">
        <v>43956</v>
      </c>
      <c r="E3633" s="1">
        <v>43958</v>
      </c>
      <c r="F3633">
        <v>4</v>
      </c>
      <c r="G3633">
        <v>5</v>
      </c>
      <c r="H3633">
        <v>53</v>
      </c>
      <c r="I3633" s="6">
        <v>0.24</v>
      </c>
      <c r="J3633">
        <v>1</v>
      </c>
      <c r="K3633" t="str">
        <f>_xlfn.XLOOKUP(fCompras!F3633,dComprador!$A$2:$A$7,dComprador!$B$2:$B$7)</f>
        <v>Lira</v>
      </c>
      <c r="L3633" t="str">
        <f>_xlfn.XLOOKUP(J3633,dFornecedor!$A$2:$A$6,dFornecedor!$B$2:$B$6)</f>
        <v>NorthShore</v>
      </c>
      <c r="M3633" t="str">
        <f>_xlfn.XLOOKUP(G3633,dMateriaPrima!$A$2:$A$12,dMateriaPrima!$B$2:$B$12)</f>
        <v>Areia</v>
      </c>
      <c r="N3633" s="2">
        <f>_xlfn.XLOOKUP(G3633,dMateriaPrima!$A$2:$A$12,dMateriaPrima!$C$2:$C$12)</f>
        <v>3.59</v>
      </c>
      <c r="O3633" s="3">
        <f t="shared" si="280"/>
        <v>190.26999999999998</v>
      </c>
      <c r="P3633" s="4">
        <f t="shared" si="281"/>
        <v>45.664799999999993</v>
      </c>
      <c r="Q3633" s="3">
        <f t="shared" si="282"/>
        <v>144.6052</v>
      </c>
      <c r="R3633" t="str">
        <f t="shared" si="283"/>
        <v>Em atraso</v>
      </c>
      <c r="S3633" s="5">
        <f t="shared" si="284"/>
        <v>2</v>
      </c>
    </row>
    <row r="3634" spans="1:19" x14ac:dyDescent="0.25">
      <c r="A3634">
        <v>3633</v>
      </c>
      <c r="B3634" s="1">
        <v>43943</v>
      </c>
      <c r="C3634" s="1">
        <v>43949</v>
      </c>
      <c r="D3634" s="1">
        <v>43951</v>
      </c>
      <c r="E3634" s="1">
        <v>43951</v>
      </c>
      <c r="F3634">
        <v>4</v>
      </c>
      <c r="G3634">
        <v>10</v>
      </c>
      <c r="H3634">
        <v>493</v>
      </c>
      <c r="I3634" s="6">
        <v>0</v>
      </c>
      <c r="J3634">
        <v>1</v>
      </c>
      <c r="K3634" t="str">
        <f>_xlfn.XLOOKUP(fCompras!F3634,dComprador!$A$2:$A$7,dComprador!$B$2:$B$7)</f>
        <v>Lira</v>
      </c>
      <c r="L3634" t="str">
        <f>_xlfn.XLOOKUP(J3634,dFornecedor!$A$2:$A$6,dFornecedor!$B$2:$B$6)</f>
        <v>NorthShore</v>
      </c>
      <c r="M3634" t="str">
        <f>_xlfn.XLOOKUP(G3634,dMateriaPrima!$A$2:$A$12,dMateriaPrima!$B$2:$B$12)</f>
        <v>Pedra Britada</v>
      </c>
      <c r="N3634" s="2">
        <f>_xlfn.XLOOKUP(G3634,dMateriaPrima!$A$2:$A$12,dMateriaPrima!$C$2:$C$12)</f>
        <v>56</v>
      </c>
      <c r="O3634" s="3">
        <f t="shared" si="280"/>
        <v>27608</v>
      </c>
      <c r="P3634" s="4">
        <f t="shared" si="281"/>
        <v>0</v>
      </c>
      <c r="Q3634" s="3">
        <f t="shared" si="282"/>
        <v>27608</v>
      </c>
      <c r="R3634" t="str">
        <f t="shared" si="283"/>
        <v>No prazo</v>
      </c>
      <c r="S3634" s="5">
        <f t="shared" si="284"/>
        <v>0</v>
      </c>
    </row>
    <row r="3635" spans="1:19" x14ac:dyDescent="0.25">
      <c r="A3635">
        <v>3634</v>
      </c>
      <c r="B3635" s="1">
        <v>43943</v>
      </c>
      <c r="C3635" s="1">
        <v>43943</v>
      </c>
      <c r="D3635" s="1">
        <v>43960</v>
      </c>
      <c r="E3635" s="1">
        <v>43960</v>
      </c>
      <c r="F3635">
        <v>2</v>
      </c>
      <c r="G3635">
        <v>10</v>
      </c>
      <c r="H3635">
        <v>182</v>
      </c>
      <c r="I3635" s="6">
        <v>0</v>
      </c>
      <c r="J3635">
        <v>5</v>
      </c>
      <c r="K3635" t="str">
        <f>_xlfn.XLOOKUP(fCompras!F3635,dComprador!$A$2:$A$7,dComprador!$B$2:$B$7)</f>
        <v>João</v>
      </c>
      <c r="L3635" t="str">
        <f>_xlfn.XLOOKUP(J3635,dFornecedor!$A$2:$A$6,dFornecedor!$B$2:$B$6)</f>
        <v>Atlas</v>
      </c>
      <c r="M3635" t="str">
        <f>_xlfn.XLOOKUP(G3635,dMateriaPrima!$A$2:$A$12,dMateriaPrima!$B$2:$B$12)</f>
        <v>Pedra Britada</v>
      </c>
      <c r="N3635" s="2">
        <f>_xlfn.XLOOKUP(G3635,dMateriaPrima!$A$2:$A$12,dMateriaPrima!$C$2:$C$12)</f>
        <v>56</v>
      </c>
      <c r="O3635" s="3">
        <f t="shared" si="280"/>
        <v>10192</v>
      </c>
      <c r="P3635" s="4">
        <f t="shared" si="281"/>
        <v>0</v>
      </c>
      <c r="Q3635" s="3">
        <f t="shared" si="282"/>
        <v>10192</v>
      </c>
      <c r="R3635" t="str">
        <f t="shared" si="283"/>
        <v>No prazo</v>
      </c>
      <c r="S3635" s="5">
        <f t="shared" si="284"/>
        <v>0</v>
      </c>
    </row>
    <row r="3636" spans="1:19" x14ac:dyDescent="0.25">
      <c r="A3636">
        <v>3635</v>
      </c>
      <c r="B3636" s="1">
        <v>43943</v>
      </c>
      <c r="C3636" s="1">
        <v>43945</v>
      </c>
      <c r="D3636" s="1">
        <v>43960</v>
      </c>
      <c r="E3636" s="1">
        <v>43962</v>
      </c>
      <c r="F3636">
        <v>1</v>
      </c>
      <c r="G3636">
        <v>5</v>
      </c>
      <c r="H3636">
        <v>39</v>
      </c>
      <c r="I3636" s="6">
        <v>0.23</v>
      </c>
      <c r="J3636">
        <v>2</v>
      </c>
      <c r="K3636" t="str">
        <f>_xlfn.XLOOKUP(fCompras!F3636,dComprador!$A$2:$A$7,dComprador!$B$2:$B$7)</f>
        <v>Alon</v>
      </c>
      <c r="L3636" t="str">
        <f>_xlfn.XLOOKUP(J3636,dFornecedor!$A$2:$A$6,dFornecedor!$B$2:$B$6)</f>
        <v>Minerva</v>
      </c>
      <c r="M3636" t="str">
        <f>_xlfn.XLOOKUP(G3636,dMateriaPrima!$A$2:$A$12,dMateriaPrima!$B$2:$B$12)</f>
        <v>Areia</v>
      </c>
      <c r="N3636" s="2">
        <f>_xlfn.XLOOKUP(G3636,dMateriaPrima!$A$2:$A$12,dMateriaPrima!$C$2:$C$12)</f>
        <v>3.59</v>
      </c>
      <c r="O3636" s="3">
        <f t="shared" si="280"/>
        <v>140.01</v>
      </c>
      <c r="P3636" s="4">
        <f t="shared" si="281"/>
        <v>32.202300000000001</v>
      </c>
      <c r="Q3636" s="3">
        <f t="shared" si="282"/>
        <v>107.80769999999998</v>
      </c>
      <c r="R3636" t="str">
        <f t="shared" si="283"/>
        <v>Em atraso</v>
      </c>
      <c r="S3636" s="5">
        <f t="shared" si="284"/>
        <v>2</v>
      </c>
    </row>
    <row r="3637" spans="1:19" x14ac:dyDescent="0.25">
      <c r="A3637">
        <v>3636</v>
      </c>
      <c r="B3637" s="1">
        <v>43943</v>
      </c>
      <c r="C3637" s="1">
        <v>43951</v>
      </c>
      <c r="D3637" s="1">
        <v>43965</v>
      </c>
      <c r="E3637" s="1">
        <v>43968</v>
      </c>
      <c r="F3637">
        <v>1</v>
      </c>
      <c r="G3637">
        <v>8</v>
      </c>
      <c r="H3637">
        <v>178</v>
      </c>
      <c r="I3637" s="6">
        <v>0.22</v>
      </c>
      <c r="J3637">
        <v>5</v>
      </c>
      <c r="K3637" t="str">
        <f>_xlfn.XLOOKUP(fCompras!F3637,dComprador!$A$2:$A$7,dComprador!$B$2:$B$7)</f>
        <v>Alon</v>
      </c>
      <c r="L3637" t="str">
        <f>_xlfn.XLOOKUP(J3637,dFornecedor!$A$2:$A$6,dFornecedor!$B$2:$B$6)</f>
        <v>Atlas</v>
      </c>
      <c r="M3637" t="str">
        <f>_xlfn.XLOOKUP(G3637,dMateriaPrima!$A$2:$A$12,dMateriaPrima!$B$2:$B$12)</f>
        <v>Cimento</v>
      </c>
      <c r="N3637" s="2">
        <f>_xlfn.XLOOKUP(G3637,dMateriaPrima!$A$2:$A$12,dMateriaPrima!$C$2:$C$12)</f>
        <v>23</v>
      </c>
      <c r="O3637" s="3">
        <f t="shared" si="280"/>
        <v>4094</v>
      </c>
      <c r="P3637" s="4">
        <f t="shared" si="281"/>
        <v>900.68</v>
      </c>
      <c r="Q3637" s="3">
        <f t="shared" si="282"/>
        <v>3193.32</v>
      </c>
      <c r="R3637" t="str">
        <f t="shared" si="283"/>
        <v>Em atraso</v>
      </c>
      <c r="S3637" s="5">
        <f t="shared" si="284"/>
        <v>3</v>
      </c>
    </row>
    <row r="3638" spans="1:19" x14ac:dyDescent="0.25">
      <c r="A3638">
        <v>3637</v>
      </c>
      <c r="B3638" s="1">
        <v>43944</v>
      </c>
      <c r="C3638" s="1">
        <v>43944</v>
      </c>
      <c r="D3638" s="1">
        <v>43951</v>
      </c>
      <c r="E3638" s="1">
        <v>43951</v>
      </c>
      <c r="F3638">
        <v>4</v>
      </c>
      <c r="G3638">
        <v>8</v>
      </c>
      <c r="H3638">
        <v>66</v>
      </c>
      <c r="I3638" s="6">
        <v>0</v>
      </c>
      <c r="J3638">
        <v>2</v>
      </c>
      <c r="K3638" t="str">
        <f>_xlfn.XLOOKUP(fCompras!F3638,dComprador!$A$2:$A$7,dComprador!$B$2:$B$7)</f>
        <v>Lira</v>
      </c>
      <c r="L3638" t="str">
        <f>_xlfn.XLOOKUP(J3638,dFornecedor!$A$2:$A$6,dFornecedor!$B$2:$B$6)</f>
        <v>Minerva</v>
      </c>
      <c r="M3638" t="str">
        <f>_xlfn.XLOOKUP(G3638,dMateriaPrima!$A$2:$A$12,dMateriaPrima!$B$2:$B$12)</f>
        <v>Cimento</v>
      </c>
      <c r="N3638" s="2">
        <f>_xlfn.XLOOKUP(G3638,dMateriaPrima!$A$2:$A$12,dMateriaPrima!$C$2:$C$12)</f>
        <v>23</v>
      </c>
      <c r="O3638" s="3">
        <f t="shared" si="280"/>
        <v>1518</v>
      </c>
      <c r="P3638" s="4">
        <f t="shared" si="281"/>
        <v>0</v>
      </c>
      <c r="Q3638" s="3">
        <f t="shared" si="282"/>
        <v>1518</v>
      </c>
      <c r="R3638" t="str">
        <f t="shared" si="283"/>
        <v>No prazo</v>
      </c>
      <c r="S3638" s="5">
        <f t="shared" si="284"/>
        <v>0</v>
      </c>
    </row>
    <row r="3639" spans="1:19" x14ac:dyDescent="0.25">
      <c r="A3639">
        <v>3638</v>
      </c>
      <c r="B3639" s="1">
        <v>43944</v>
      </c>
      <c r="C3639" s="1">
        <v>43947</v>
      </c>
      <c r="D3639" s="1">
        <v>43956</v>
      </c>
      <c r="E3639" s="1">
        <v>43958</v>
      </c>
      <c r="F3639">
        <v>4</v>
      </c>
      <c r="G3639">
        <v>9</v>
      </c>
      <c r="H3639">
        <v>600</v>
      </c>
      <c r="I3639" s="6">
        <v>0</v>
      </c>
      <c r="J3639">
        <v>4</v>
      </c>
      <c r="K3639" t="str">
        <f>_xlfn.XLOOKUP(fCompras!F3639,dComprador!$A$2:$A$7,dComprador!$B$2:$B$7)</f>
        <v>Lira</v>
      </c>
      <c r="L3639" t="str">
        <f>_xlfn.XLOOKUP(J3639,dFornecedor!$A$2:$A$6,dFornecedor!$B$2:$B$6)</f>
        <v>AlphaOmega</v>
      </c>
      <c r="M3639" t="str">
        <f>_xlfn.XLOOKUP(G3639,dMateriaPrima!$A$2:$A$12,dMateriaPrima!$B$2:$B$12)</f>
        <v>Couro</v>
      </c>
      <c r="N3639" s="2">
        <f>_xlfn.XLOOKUP(G3639,dMateriaPrima!$A$2:$A$12,dMateriaPrima!$C$2:$C$12)</f>
        <v>4.4000000000000004</v>
      </c>
      <c r="O3639" s="3">
        <f t="shared" si="280"/>
        <v>2640</v>
      </c>
      <c r="P3639" s="4">
        <f t="shared" si="281"/>
        <v>0</v>
      </c>
      <c r="Q3639" s="3">
        <f t="shared" si="282"/>
        <v>2640</v>
      </c>
      <c r="R3639" t="str">
        <f t="shared" si="283"/>
        <v>Em atraso</v>
      </c>
      <c r="S3639" s="5">
        <f t="shared" si="284"/>
        <v>2</v>
      </c>
    </row>
    <row r="3640" spans="1:19" x14ac:dyDescent="0.25">
      <c r="A3640">
        <v>3639</v>
      </c>
      <c r="B3640" s="1">
        <v>43944</v>
      </c>
      <c r="C3640" s="1">
        <v>43944</v>
      </c>
      <c r="D3640" s="1">
        <v>43950</v>
      </c>
      <c r="E3640" s="1">
        <v>43952</v>
      </c>
      <c r="F3640">
        <v>4</v>
      </c>
      <c r="G3640">
        <v>7</v>
      </c>
      <c r="H3640">
        <v>375</v>
      </c>
      <c r="I3640" s="6">
        <v>0</v>
      </c>
      <c r="J3640">
        <v>2</v>
      </c>
      <c r="K3640" t="str">
        <f>_xlfn.XLOOKUP(fCompras!F3640,dComprador!$A$2:$A$7,dComprador!$B$2:$B$7)</f>
        <v>Lira</v>
      </c>
      <c r="L3640" t="str">
        <f>_xlfn.XLOOKUP(J3640,dFornecedor!$A$2:$A$6,dFornecedor!$B$2:$B$6)</f>
        <v>Minerva</v>
      </c>
      <c r="M3640" t="str">
        <f>_xlfn.XLOOKUP(G3640,dMateriaPrima!$A$2:$A$12,dMateriaPrima!$B$2:$B$12)</f>
        <v>Poliéster</v>
      </c>
      <c r="N3640" s="2">
        <f>_xlfn.XLOOKUP(G3640,dMateriaPrima!$A$2:$A$12,dMateriaPrima!$C$2:$C$12)</f>
        <v>8</v>
      </c>
      <c r="O3640" s="3">
        <f t="shared" si="280"/>
        <v>3000</v>
      </c>
      <c r="P3640" s="4">
        <f t="shared" si="281"/>
        <v>0</v>
      </c>
      <c r="Q3640" s="3">
        <f t="shared" si="282"/>
        <v>3000</v>
      </c>
      <c r="R3640" t="str">
        <f t="shared" si="283"/>
        <v>Em atraso</v>
      </c>
      <c r="S3640" s="5">
        <f t="shared" si="284"/>
        <v>2</v>
      </c>
    </row>
    <row r="3641" spans="1:19" x14ac:dyDescent="0.25">
      <c r="A3641">
        <v>3640</v>
      </c>
      <c r="B3641" s="1">
        <v>43944</v>
      </c>
      <c r="C3641" s="1">
        <v>43944</v>
      </c>
      <c r="D3641" s="1">
        <v>43964</v>
      </c>
      <c r="E3641" s="1">
        <v>43964</v>
      </c>
      <c r="F3641">
        <v>1</v>
      </c>
      <c r="G3641">
        <v>4</v>
      </c>
      <c r="H3641">
        <v>156</v>
      </c>
      <c r="I3641" s="6">
        <v>0</v>
      </c>
      <c r="J3641">
        <v>2</v>
      </c>
      <c r="K3641" t="str">
        <f>_xlfn.XLOOKUP(fCompras!F3641,dComprador!$A$2:$A$7,dComprador!$B$2:$B$7)</f>
        <v>Alon</v>
      </c>
      <c r="L3641" t="str">
        <f>_xlfn.XLOOKUP(J3641,dFornecedor!$A$2:$A$6,dFornecedor!$B$2:$B$6)</f>
        <v>Minerva</v>
      </c>
      <c r="M3641" t="str">
        <f>_xlfn.XLOOKUP(G3641,dMateriaPrima!$A$2:$A$12,dMateriaPrima!$B$2:$B$12)</f>
        <v>Madeira</v>
      </c>
      <c r="N3641" s="2">
        <f>_xlfn.XLOOKUP(G3641,dMateriaPrima!$A$2:$A$12,dMateriaPrima!$C$2:$C$12)</f>
        <v>168</v>
      </c>
      <c r="O3641" s="3">
        <f t="shared" si="280"/>
        <v>26208</v>
      </c>
      <c r="P3641" s="4">
        <f t="shared" si="281"/>
        <v>0</v>
      </c>
      <c r="Q3641" s="3">
        <f t="shared" si="282"/>
        <v>26208</v>
      </c>
      <c r="R3641" t="str">
        <f t="shared" si="283"/>
        <v>No prazo</v>
      </c>
      <c r="S3641" s="5">
        <f t="shared" si="284"/>
        <v>0</v>
      </c>
    </row>
    <row r="3642" spans="1:19" x14ac:dyDescent="0.25">
      <c r="A3642">
        <v>3641</v>
      </c>
      <c r="B3642" s="1">
        <v>43944</v>
      </c>
      <c r="C3642" s="1">
        <v>43953</v>
      </c>
      <c r="D3642" s="1">
        <v>43955</v>
      </c>
      <c r="E3642" s="1">
        <v>43956</v>
      </c>
      <c r="F3642">
        <v>2</v>
      </c>
      <c r="G3642">
        <v>8</v>
      </c>
      <c r="H3642">
        <v>222</v>
      </c>
      <c r="I3642" s="6">
        <v>0</v>
      </c>
      <c r="J3642">
        <v>3</v>
      </c>
      <c r="K3642" t="str">
        <f>_xlfn.XLOOKUP(fCompras!F3642,dComprador!$A$2:$A$7,dComprador!$B$2:$B$7)</f>
        <v>João</v>
      </c>
      <c r="L3642" t="str">
        <f>_xlfn.XLOOKUP(J3642,dFornecedor!$A$2:$A$6,dFornecedor!$B$2:$B$6)</f>
        <v>StepUp</v>
      </c>
      <c r="M3642" t="str">
        <f>_xlfn.XLOOKUP(G3642,dMateriaPrima!$A$2:$A$12,dMateriaPrima!$B$2:$B$12)</f>
        <v>Cimento</v>
      </c>
      <c r="N3642" s="2">
        <f>_xlfn.XLOOKUP(G3642,dMateriaPrima!$A$2:$A$12,dMateriaPrima!$C$2:$C$12)</f>
        <v>23</v>
      </c>
      <c r="O3642" s="3">
        <f t="shared" si="280"/>
        <v>5106</v>
      </c>
      <c r="P3642" s="4">
        <f t="shared" si="281"/>
        <v>0</v>
      </c>
      <c r="Q3642" s="3">
        <f t="shared" si="282"/>
        <v>5106</v>
      </c>
      <c r="R3642" t="str">
        <f t="shared" si="283"/>
        <v>Em atraso</v>
      </c>
      <c r="S3642" s="5">
        <f t="shared" si="284"/>
        <v>1</v>
      </c>
    </row>
    <row r="3643" spans="1:19" x14ac:dyDescent="0.25">
      <c r="A3643">
        <v>3642</v>
      </c>
      <c r="B3643" s="1">
        <v>43944</v>
      </c>
      <c r="C3643" s="1">
        <v>43945</v>
      </c>
      <c r="D3643" s="1">
        <v>43956</v>
      </c>
      <c r="E3643" s="1">
        <v>43960</v>
      </c>
      <c r="F3643">
        <v>3</v>
      </c>
      <c r="G3643">
        <v>10</v>
      </c>
      <c r="H3643">
        <v>11</v>
      </c>
      <c r="I3643" s="6">
        <v>0</v>
      </c>
      <c r="J3643">
        <v>3</v>
      </c>
      <c r="K3643" t="str">
        <f>_xlfn.XLOOKUP(fCompras!F3643,dComprador!$A$2:$A$7,dComprador!$B$2:$B$7)</f>
        <v>Diego</v>
      </c>
      <c r="L3643" t="str">
        <f>_xlfn.XLOOKUP(J3643,dFornecedor!$A$2:$A$6,dFornecedor!$B$2:$B$6)</f>
        <v>StepUp</v>
      </c>
      <c r="M3643" t="str">
        <f>_xlfn.XLOOKUP(G3643,dMateriaPrima!$A$2:$A$12,dMateriaPrima!$B$2:$B$12)</f>
        <v>Pedra Britada</v>
      </c>
      <c r="N3643" s="2">
        <f>_xlfn.XLOOKUP(G3643,dMateriaPrima!$A$2:$A$12,dMateriaPrima!$C$2:$C$12)</f>
        <v>56</v>
      </c>
      <c r="O3643" s="3">
        <f t="shared" si="280"/>
        <v>616</v>
      </c>
      <c r="P3643" s="4">
        <f t="shared" si="281"/>
        <v>0</v>
      </c>
      <c r="Q3643" s="3">
        <f t="shared" si="282"/>
        <v>616</v>
      </c>
      <c r="R3643" t="str">
        <f t="shared" si="283"/>
        <v>Em atraso</v>
      </c>
      <c r="S3643" s="5">
        <f t="shared" si="284"/>
        <v>4</v>
      </c>
    </row>
    <row r="3644" spans="1:19" x14ac:dyDescent="0.25">
      <c r="A3644">
        <v>3643</v>
      </c>
      <c r="B3644" s="1">
        <v>43944</v>
      </c>
      <c r="C3644" s="1">
        <v>43944</v>
      </c>
      <c r="D3644" s="1">
        <v>43960</v>
      </c>
      <c r="E3644" s="1">
        <v>43959</v>
      </c>
      <c r="F3644">
        <v>1</v>
      </c>
      <c r="G3644">
        <v>7</v>
      </c>
      <c r="H3644">
        <v>173</v>
      </c>
      <c r="I3644" s="6">
        <v>0</v>
      </c>
      <c r="J3644">
        <v>2</v>
      </c>
      <c r="K3644" t="str">
        <f>_xlfn.XLOOKUP(fCompras!F3644,dComprador!$A$2:$A$7,dComprador!$B$2:$B$7)</f>
        <v>Alon</v>
      </c>
      <c r="L3644" t="str">
        <f>_xlfn.XLOOKUP(J3644,dFornecedor!$A$2:$A$6,dFornecedor!$B$2:$B$6)</f>
        <v>Minerva</v>
      </c>
      <c r="M3644" t="str">
        <f>_xlfn.XLOOKUP(G3644,dMateriaPrima!$A$2:$A$12,dMateriaPrima!$B$2:$B$12)</f>
        <v>Poliéster</v>
      </c>
      <c r="N3644" s="2">
        <f>_xlfn.XLOOKUP(G3644,dMateriaPrima!$A$2:$A$12,dMateriaPrima!$C$2:$C$12)</f>
        <v>8</v>
      </c>
      <c r="O3644" s="3">
        <f t="shared" si="280"/>
        <v>1384</v>
      </c>
      <c r="P3644" s="4">
        <f t="shared" si="281"/>
        <v>0</v>
      </c>
      <c r="Q3644" s="3">
        <f t="shared" si="282"/>
        <v>1384</v>
      </c>
      <c r="R3644" t="str">
        <f t="shared" si="283"/>
        <v>No prazo</v>
      </c>
      <c r="S3644" s="5">
        <f t="shared" si="284"/>
        <v>0</v>
      </c>
    </row>
    <row r="3645" spans="1:19" x14ac:dyDescent="0.25">
      <c r="A3645">
        <v>3644</v>
      </c>
      <c r="B3645" s="1">
        <v>43944</v>
      </c>
      <c r="C3645" s="1">
        <v>43944</v>
      </c>
      <c r="D3645" s="1">
        <v>43971</v>
      </c>
      <c r="E3645" s="1">
        <v>43972</v>
      </c>
      <c r="F3645">
        <v>1</v>
      </c>
      <c r="G3645">
        <v>6</v>
      </c>
      <c r="H3645">
        <v>148</v>
      </c>
      <c r="I3645" s="6">
        <v>0</v>
      </c>
      <c r="J3645">
        <v>4</v>
      </c>
      <c r="K3645" t="str">
        <f>_xlfn.XLOOKUP(fCompras!F3645,dComprador!$A$2:$A$7,dComprador!$B$2:$B$7)</f>
        <v>Alon</v>
      </c>
      <c r="L3645" t="str">
        <f>_xlfn.XLOOKUP(J3645,dFornecedor!$A$2:$A$6,dFornecedor!$B$2:$B$6)</f>
        <v>AlphaOmega</v>
      </c>
      <c r="M3645" t="str">
        <f>_xlfn.XLOOKUP(G3645,dMateriaPrima!$A$2:$A$12,dMateriaPrima!$B$2:$B$12)</f>
        <v>Fio Algodão</v>
      </c>
      <c r="N3645" s="2">
        <f>_xlfn.XLOOKUP(G3645,dMateriaPrima!$A$2:$A$12,dMateriaPrima!$C$2:$C$12)</f>
        <v>55.9</v>
      </c>
      <c r="O3645" s="3">
        <f t="shared" si="280"/>
        <v>8273.1999999999989</v>
      </c>
      <c r="P3645" s="4">
        <f t="shared" si="281"/>
        <v>0</v>
      </c>
      <c r="Q3645" s="3">
        <f t="shared" si="282"/>
        <v>8273.1999999999989</v>
      </c>
      <c r="R3645" t="str">
        <f t="shared" si="283"/>
        <v>Em atraso</v>
      </c>
      <c r="S3645" s="5">
        <f t="shared" si="284"/>
        <v>1</v>
      </c>
    </row>
    <row r="3646" spans="1:19" x14ac:dyDescent="0.25">
      <c r="A3646">
        <v>3645</v>
      </c>
      <c r="B3646" s="1">
        <v>43944</v>
      </c>
      <c r="C3646" s="1">
        <v>43951</v>
      </c>
      <c r="D3646" s="1">
        <v>43975</v>
      </c>
      <c r="E3646" s="1">
        <v>43977</v>
      </c>
      <c r="F3646">
        <v>1</v>
      </c>
      <c r="G3646">
        <v>8</v>
      </c>
      <c r="H3646">
        <v>17</v>
      </c>
      <c r="I3646" s="6">
        <v>0</v>
      </c>
      <c r="J3646">
        <v>2</v>
      </c>
      <c r="K3646" t="str">
        <f>_xlfn.XLOOKUP(fCompras!F3646,dComprador!$A$2:$A$7,dComprador!$B$2:$B$7)</f>
        <v>Alon</v>
      </c>
      <c r="L3646" t="str">
        <f>_xlfn.XLOOKUP(J3646,dFornecedor!$A$2:$A$6,dFornecedor!$B$2:$B$6)</f>
        <v>Minerva</v>
      </c>
      <c r="M3646" t="str">
        <f>_xlfn.XLOOKUP(G3646,dMateriaPrima!$A$2:$A$12,dMateriaPrima!$B$2:$B$12)</f>
        <v>Cimento</v>
      </c>
      <c r="N3646" s="2">
        <f>_xlfn.XLOOKUP(G3646,dMateriaPrima!$A$2:$A$12,dMateriaPrima!$C$2:$C$12)</f>
        <v>23</v>
      </c>
      <c r="O3646" s="3">
        <f t="shared" si="280"/>
        <v>391</v>
      </c>
      <c r="P3646" s="4">
        <f t="shared" si="281"/>
        <v>0</v>
      </c>
      <c r="Q3646" s="3">
        <f t="shared" si="282"/>
        <v>391</v>
      </c>
      <c r="R3646" t="str">
        <f t="shared" si="283"/>
        <v>Em atraso</v>
      </c>
      <c r="S3646" s="5">
        <f t="shared" si="284"/>
        <v>2</v>
      </c>
    </row>
    <row r="3647" spans="1:19" x14ac:dyDescent="0.25">
      <c r="A3647">
        <v>3646</v>
      </c>
      <c r="B3647" s="1">
        <v>43944</v>
      </c>
      <c r="C3647" s="1">
        <v>43944</v>
      </c>
      <c r="D3647" s="1">
        <v>43966</v>
      </c>
      <c r="E3647" s="1">
        <v>43967</v>
      </c>
      <c r="F3647">
        <v>1</v>
      </c>
      <c r="G3647">
        <v>11</v>
      </c>
      <c r="H3647">
        <v>297</v>
      </c>
      <c r="I3647" s="6">
        <v>0</v>
      </c>
      <c r="J3647">
        <v>2</v>
      </c>
      <c r="K3647" t="str">
        <f>_xlfn.XLOOKUP(fCompras!F3647,dComprador!$A$2:$A$7,dComprador!$B$2:$B$7)</f>
        <v>Alon</v>
      </c>
      <c r="L3647" t="str">
        <f>_xlfn.XLOOKUP(J3647,dFornecedor!$A$2:$A$6,dFornecedor!$B$2:$B$6)</f>
        <v>Minerva</v>
      </c>
      <c r="M3647" t="str">
        <f>_xlfn.XLOOKUP(G3647,dMateriaPrima!$A$2:$A$12,dMateriaPrima!$B$2:$B$12)</f>
        <v>Papel</v>
      </c>
      <c r="N3647" s="2">
        <f>_xlfn.XLOOKUP(G3647,dMateriaPrima!$A$2:$A$12,dMateriaPrima!$C$2:$C$12)</f>
        <v>9</v>
      </c>
      <c r="O3647" s="3">
        <f t="shared" si="280"/>
        <v>2673</v>
      </c>
      <c r="P3647" s="4">
        <f t="shared" si="281"/>
        <v>0</v>
      </c>
      <c r="Q3647" s="3">
        <f t="shared" si="282"/>
        <v>2673</v>
      </c>
      <c r="R3647" t="str">
        <f t="shared" si="283"/>
        <v>Em atraso</v>
      </c>
      <c r="S3647" s="5">
        <f t="shared" si="284"/>
        <v>1</v>
      </c>
    </row>
    <row r="3648" spans="1:19" x14ac:dyDescent="0.25">
      <c r="A3648">
        <v>3647</v>
      </c>
      <c r="B3648" s="1">
        <v>43944</v>
      </c>
      <c r="C3648" s="1">
        <v>43945</v>
      </c>
      <c r="D3648" s="1">
        <v>43968</v>
      </c>
      <c r="E3648" s="1">
        <v>43970</v>
      </c>
      <c r="F3648">
        <v>1</v>
      </c>
      <c r="G3648">
        <v>7</v>
      </c>
      <c r="H3648">
        <v>230</v>
      </c>
      <c r="I3648" s="6">
        <v>0</v>
      </c>
      <c r="J3648">
        <v>3</v>
      </c>
      <c r="K3648" t="str">
        <f>_xlfn.XLOOKUP(fCompras!F3648,dComprador!$A$2:$A$7,dComprador!$B$2:$B$7)</f>
        <v>Alon</v>
      </c>
      <c r="L3648" t="str">
        <f>_xlfn.XLOOKUP(J3648,dFornecedor!$A$2:$A$6,dFornecedor!$B$2:$B$6)</f>
        <v>StepUp</v>
      </c>
      <c r="M3648" t="str">
        <f>_xlfn.XLOOKUP(G3648,dMateriaPrima!$A$2:$A$12,dMateriaPrima!$B$2:$B$12)</f>
        <v>Poliéster</v>
      </c>
      <c r="N3648" s="2">
        <f>_xlfn.XLOOKUP(G3648,dMateriaPrima!$A$2:$A$12,dMateriaPrima!$C$2:$C$12)</f>
        <v>8</v>
      </c>
      <c r="O3648" s="3">
        <f t="shared" si="280"/>
        <v>1840</v>
      </c>
      <c r="P3648" s="4">
        <f t="shared" si="281"/>
        <v>0</v>
      </c>
      <c r="Q3648" s="3">
        <f t="shared" si="282"/>
        <v>1840</v>
      </c>
      <c r="R3648" t="str">
        <f t="shared" si="283"/>
        <v>Em atraso</v>
      </c>
      <c r="S3648" s="5">
        <f t="shared" si="284"/>
        <v>2</v>
      </c>
    </row>
    <row r="3649" spans="1:19" x14ac:dyDescent="0.25">
      <c r="A3649">
        <v>3648</v>
      </c>
      <c r="B3649" s="1">
        <v>43945</v>
      </c>
      <c r="C3649" s="1">
        <v>43946</v>
      </c>
      <c r="D3649" s="1">
        <v>43978</v>
      </c>
      <c r="E3649" s="1">
        <v>43979</v>
      </c>
      <c r="F3649">
        <v>1</v>
      </c>
      <c r="G3649">
        <v>11</v>
      </c>
      <c r="H3649">
        <v>148</v>
      </c>
      <c r="I3649" s="6">
        <v>0</v>
      </c>
      <c r="J3649">
        <v>3</v>
      </c>
      <c r="K3649" t="str">
        <f>_xlfn.XLOOKUP(fCompras!F3649,dComprador!$A$2:$A$7,dComprador!$B$2:$B$7)</f>
        <v>Alon</v>
      </c>
      <c r="L3649" t="str">
        <f>_xlfn.XLOOKUP(J3649,dFornecedor!$A$2:$A$6,dFornecedor!$B$2:$B$6)</f>
        <v>StepUp</v>
      </c>
      <c r="M3649" t="str">
        <f>_xlfn.XLOOKUP(G3649,dMateriaPrima!$A$2:$A$12,dMateriaPrima!$B$2:$B$12)</f>
        <v>Papel</v>
      </c>
      <c r="N3649" s="2">
        <f>_xlfn.XLOOKUP(G3649,dMateriaPrima!$A$2:$A$12,dMateriaPrima!$C$2:$C$12)</f>
        <v>9</v>
      </c>
      <c r="O3649" s="3">
        <f t="shared" si="280"/>
        <v>1332</v>
      </c>
      <c r="P3649" s="4">
        <f t="shared" si="281"/>
        <v>0</v>
      </c>
      <c r="Q3649" s="3">
        <f t="shared" si="282"/>
        <v>1332</v>
      </c>
      <c r="R3649" t="str">
        <f t="shared" si="283"/>
        <v>Em atraso</v>
      </c>
      <c r="S3649" s="5">
        <f t="shared" si="284"/>
        <v>1</v>
      </c>
    </row>
    <row r="3650" spans="1:19" x14ac:dyDescent="0.25">
      <c r="A3650">
        <v>3649</v>
      </c>
      <c r="B3650" s="1">
        <v>43945</v>
      </c>
      <c r="C3650" s="1">
        <v>43946</v>
      </c>
      <c r="D3650" s="1">
        <v>43952</v>
      </c>
      <c r="E3650" s="1">
        <v>43955</v>
      </c>
      <c r="F3650">
        <v>4</v>
      </c>
      <c r="G3650">
        <v>9</v>
      </c>
      <c r="H3650">
        <v>139</v>
      </c>
      <c r="I3650" s="6">
        <v>0</v>
      </c>
      <c r="J3650">
        <v>3</v>
      </c>
      <c r="K3650" t="str">
        <f>_xlfn.XLOOKUP(fCompras!F3650,dComprador!$A$2:$A$7,dComprador!$B$2:$B$7)</f>
        <v>Lira</v>
      </c>
      <c r="L3650" t="str">
        <f>_xlfn.XLOOKUP(J3650,dFornecedor!$A$2:$A$6,dFornecedor!$B$2:$B$6)</f>
        <v>StepUp</v>
      </c>
      <c r="M3650" t="str">
        <f>_xlfn.XLOOKUP(G3650,dMateriaPrima!$A$2:$A$12,dMateriaPrima!$B$2:$B$12)</f>
        <v>Couro</v>
      </c>
      <c r="N3650" s="2">
        <f>_xlfn.XLOOKUP(G3650,dMateriaPrima!$A$2:$A$12,dMateriaPrima!$C$2:$C$12)</f>
        <v>4.4000000000000004</v>
      </c>
      <c r="O3650" s="3">
        <f t="shared" si="280"/>
        <v>611.6</v>
      </c>
      <c r="P3650" s="4">
        <f t="shared" si="281"/>
        <v>0</v>
      </c>
      <c r="Q3650" s="3">
        <f t="shared" si="282"/>
        <v>611.6</v>
      </c>
      <c r="R3650" t="str">
        <f t="shared" si="283"/>
        <v>Em atraso</v>
      </c>
      <c r="S3650" s="5">
        <f t="shared" si="284"/>
        <v>3</v>
      </c>
    </row>
    <row r="3651" spans="1:19" x14ac:dyDescent="0.25">
      <c r="A3651">
        <v>3650</v>
      </c>
      <c r="B3651" s="1">
        <v>43945</v>
      </c>
      <c r="C3651" s="1">
        <v>43945</v>
      </c>
      <c r="D3651" s="1">
        <v>43952</v>
      </c>
      <c r="E3651" s="1">
        <v>43952</v>
      </c>
      <c r="F3651">
        <v>4</v>
      </c>
      <c r="G3651">
        <v>8</v>
      </c>
      <c r="H3651">
        <v>135</v>
      </c>
      <c r="I3651" s="6">
        <v>0</v>
      </c>
      <c r="J3651">
        <v>2</v>
      </c>
      <c r="K3651" t="str">
        <f>_xlfn.XLOOKUP(fCompras!F3651,dComprador!$A$2:$A$7,dComprador!$B$2:$B$7)</f>
        <v>Lira</v>
      </c>
      <c r="L3651" t="str">
        <f>_xlfn.XLOOKUP(J3651,dFornecedor!$A$2:$A$6,dFornecedor!$B$2:$B$6)</f>
        <v>Minerva</v>
      </c>
      <c r="M3651" t="str">
        <f>_xlfn.XLOOKUP(G3651,dMateriaPrima!$A$2:$A$12,dMateriaPrima!$B$2:$B$12)</f>
        <v>Cimento</v>
      </c>
      <c r="N3651" s="2">
        <f>_xlfn.XLOOKUP(G3651,dMateriaPrima!$A$2:$A$12,dMateriaPrima!$C$2:$C$12)</f>
        <v>23</v>
      </c>
      <c r="O3651" s="3">
        <f t="shared" ref="O3651:O3714" si="285">PRODUCT(H3651,N3651)</f>
        <v>3105</v>
      </c>
      <c r="P3651" s="4">
        <f t="shared" ref="P3651:P3714" si="286">PRODUCT(O3651,I3651)</f>
        <v>0</v>
      </c>
      <c r="Q3651" s="3">
        <f t="shared" ref="Q3651:Q3714" si="287">O3651-P3651</f>
        <v>3105</v>
      </c>
      <c r="R3651" t="str">
        <f t="shared" ref="R3651:R3714" si="288">IF(E3651&lt;=D3651,"No prazo",IF(E3651&gt;D3651,"Em atraso"))</f>
        <v>No prazo</v>
      </c>
      <c r="S3651" s="5">
        <f t="shared" ref="S3651:S3714" si="289">IF(E3651 &gt;D3651, E3651-D3651,0)</f>
        <v>0</v>
      </c>
    </row>
    <row r="3652" spans="1:19" x14ac:dyDescent="0.25">
      <c r="A3652">
        <v>3651</v>
      </c>
      <c r="B3652" s="1">
        <v>43945</v>
      </c>
      <c r="C3652" s="1">
        <v>43945</v>
      </c>
      <c r="D3652" s="1">
        <v>43951</v>
      </c>
      <c r="E3652" s="1">
        <v>43954</v>
      </c>
      <c r="F3652">
        <v>4</v>
      </c>
      <c r="G3652">
        <v>4</v>
      </c>
      <c r="H3652">
        <v>474</v>
      </c>
      <c r="I3652" s="6">
        <v>0</v>
      </c>
      <c r="J3652">
        <v>2</v>
      </c>
      <c r="K3652" t="str">
        <f>_xlfn.XLOOKUP(fCompras!F3652,dComprador!$A$2:$A$7,dComprador!$B$2:$B$7)</f>
        <v>Lira</v>
      </c>
      <c r="L3652" t="str">
        <f>_xlfn.XLOOKUP(J3652,dFornecedor!$A$2:$A$6,dFornecedor!$B$2:$B$6)</f>
        <v>Minerva</v>
      </c>
      <c r="M3652" t="str">
        <f>_xlfn.XLOOKUP(G3652,dMateriaPrima!$A$2:$A$12,dMateriaPrima!$B$2:$B$12)</f>
        <v>Madeira</v>
      </c>
      <c r="N3652" s="2">
        <f>_xlfn.XLOOKUP(G3652,dMateriaPrima!$A$2:$A$12,dMateriaPrima!$C$2:$C$12)</f>
        <v>168</v>
      </c>
      <c r="O3652" s="3">
        <f t="shared" si="285"/>
        <v>79632</v>
      </c>
      <c r="P3652" s="4">
        <f t="shared" si="286"/>
        <v>0</v>
      </c>
      <c r="Q3652" s="3">
        <f t="shared" si="287"/>
        <v>79632</v>
      </c>
      <c r="R3652" t="str">
        <f t="shared" si="288"/>
        <v>Em atraso</v>
      </c>
      <c r="S3652" s="5">
        <f t="shared" si="289"/>
        <v>3</v>
      </c>
    </row>
    <row r="3653" spans="1:19" x14ac:dyDescent="0.25">
      <c r="A3653">
        <v>3652</v>
      </c>
      <c r="B3653" s="1">
        <v>43945</v>
      </c>
      <c r="C3653" s="1">
        <v>43952</v>
      </c>
      <c r="D3653" s="1">
        <v>43955</v>
      </c>
      <c r="E3653" s="1">
        <v>43960</v>
      </c>
      <c r="F3653">
        <v>4</v>
      </c>
      <c r="G3653">
        <v>5</v>
      </c>
      <c r="H3653">
        <v>153</v>
      </c>
      <c r="I3653" s="6">
        <v>0</v>
      </c>
      <c r="J3653">
        <v>5</v>
      </c>
      <c r="K3653" t="str">
        <f>_xlfn.XLOOKUP(fCompras!F3653,dComprador!$A$2:$A$7,dComprador!$B$2:$B$7)</f>
        <v>Lira</v>
      </c>
      <c r="L3653" t="str">
        <f>_xlfn.XLOOKUP(J3653,dFornecedor!$A$2:$A$6,dFornecedor!$B$2:$B$6)</f>
        <v>Atlas</v>
      </c>
      <c r="M3653" t="str">
        <f>_xlfn.XLOOKUP(G3653,dMateriaPrima!$A$2:$A$12,dMateriaPrima!$B$2:$B$12)</f>
        <v>Areia</v>
      </c>
      <c r="N3653" s="2">
        <f>_xlfn.XLOOKUP(G3653,dMateriaPrima!$A$2:$A$12,dMateriaPrima!$C$2:$C$12)</f>
        <v>3.59</v>
      </c>
      <c r="O3653" s="3">
        <f t="shared" si="285"/>
        <v>549.27</v>
      </c>
      <c r="P3653" s="4">
        <f t="shared" si="286"/>
        <v>0</v>
      </c>
      <c r="Q3653" s="3">
        <f t="shared" si="287"/>
        <v>549.27</v>
      </c>
      <c r="R3653" t="str">
        <f t="shared" si="288"/>
        <v>Em atraso</v>
      </c>
      <c r="S3653" s="5">
        <f t="shared" si="289"/>
        <v>5</v>
      </c>
    </row>
    <row r="3654" spans="1:19" x14ac:dyDescent="0.25">
      <c r="A3654">
        <v>3653</v>
      </c>
      <c r="B3654" s="1">
        <v>43945</v>
      </c>
      <c r="C3654" s="1">
        <v>43952</v>
      </c>
      <c r="D3654" s="1">
        <v>43957</v>
      </c>
      <c r="E3654" s="1">
        <v>43961</v>
      </c>
      <c r="F3654">
        <v>1</v>
      </c>
      <c r="G3654">
        <v>9</v>
      </c>
      <c r="H3654">
        <v>38</v>
      </c>
      <c r="I3654" s="6">
        <v>0</v>
      </c>
      <c r="J3654">
        <v>1</v>
      </c>
      <c r="K3654" t="str">
        <f>_xlfn.XLOOKUP(fCompras!F3654,dComprador!$A$2:$A$7,dComprador!$B$2:$B$7)</f>
        <v>Alon</v>
      </c>
      <c r="L3654" t="str">
        <f>_xlfn.XLOOKUP(J3654,dFornecedor!$A$2:$A$6,dFornecedor!$B$2:$B$6)</f>
        <v>NorthShore</v>
      </c>
      <c r="M3654" t="str">
        <f>_xlfn.XLOOKUP(G3654,dMateriaPrima!$A$2:$A$12,dMateriaPrima!$B$2:$B$12)</f>
        <v>Couro</v>
      </c>
      <c r="N3654" s="2">
        <f>_xlfn.XLOOKUP(G3654,dMateriaPrima!$A$2:$A$12,dMateriaPrima!$C$2:$C$12)</f>
        <v>4.4000000000000004</v>
      </c>
      <c r="O3654" s="3">
        <f t="shared" si="285"/>
        <v>167.20000000000002</v>
      </c>
      <c r="P3654" s="4">
        <f t="shared" si="286"/>
        <v>0</v>
      </c>
      <c r="Q3654" s="3">
        <f t="shared" si="287"/>
        <v>167.20000000000002</v>
      </c>
      <c r="R3654" t="str">
        <f t="shared" si="288"/>
        <v>Em atraso</v>
      </c>
      <c r="S3654" s="5">
        <f t="shared" si="289"/>
        <v>4</v>
      </c>
    </row>
    <row r="3655" spans="1:19" x14ac:dyDescent="0.25">
      <c r="A3655">
        <v>3654</v>
      </c>
      <c r="B3655" s="1">
        <v>43945</v>
      </c>
      <c r="C3655" s="1">
        <v>43949</v>
      </c>
      <c r="D3655" s="1">
        <v>43964</v>
      </c>
      <c r="E3655" s="1">
        <v>43964</v>
      </c>
      <c r="F3655">
        <v>1</v>
      </c>
      <c r="G3655">
        <v>1</v>
      </c>
      <c r="H3655">
        <v>128</v>
      </c>
      <c r="I3655" s="6">
        <v>0</v>
      </c>
      <c r="J3655">
        <v>3</v>
      </c>
      <c r="K3655" t="str">
        <f>_xlfn.XLOOKUP(fCompras!F3655,dComprador!$A$2:$A$7,dComprador!$B$2:$B$7)</f>
        <v>Alon</v>
      </c>
      <c r="L3655" t="str">
        <f>_xlfn.XLOOKUP(J3655,dFornecedor!$A$2:$A$6,dFornecedor!$B$2:$B$6)</f>
        <v>StepUp</v>
      </c>
      <c r="M3655" t="str">
        <f>_xlfn.XLOOKUP(G3655,dMateriaPrima!$A$2:$A$12,dMateriaPrima!$B$2:$B$12)</f>
        <v>Tecido</v>
      </c>
      <c r="N3655" s="2">
        <f>_xlfn.XLOOKUP(G3655,dMateriaPrima!$A$2:$A$12,dMateriaPrima!$C$2:$C$12)</f>
        <v>18</v>
      </c>
      <c r="O3655" s="3">
        <f t="shared" si="285"/>
        <v>2304</v>
      </c>
      <c r="P3655" s="4">
        <f t="shared" si="286"/>
        <v>0</v>
      </c>
      <c r="Q3655" s="3">
        <f t="shared" si="287"/>
        <v>2304</v>
      </c>
      <c r="R3655" t="str">
        <f t="shared" si="288"/>
        <v>No prazo</v>
      </c>
      <c r="S3655" s="5">
        <f t="shared" si="289"/>
        <v>0</v>
      </c>
    </row>
    <row r="3656" spans="1:19" x14ac:dyDescent="0.25">
      <c r="A3656">
        <v>3655</v>
      </c>
      <c r="B3656" s="1">
        <v>43945</v>
      </c>
      <c r="C3656" s="1">
        <v>43953</v>
      </c>
      <c r="D3656" s="1">
        <v>43957</v>
      </c>
      <c r="E3656" s="1">
        <v>43961</v>
      </c>
      <c r="F3656">
        <v>2</v>
      </c>
      <c r="G3656">
        <v>7</v>
      </c>
      <c r="H3656">
        <v>19</v>
      </c>
      <c r="I3656" s="6">
        <v>0</v>
      </c>
      <c r="J3656">
        <v>2</v>
      </c>
      <c r="K3656" t="str">
        <f>_xlfn.XLOOKUP(fCompras!F3656,dComprador!$A$2:$A$7,dComprador!$B$2:$B$7)</f>
        <v>João</v>
      </c>
      <c r="L3656" t="str">
        <f>_xlfn.XLOOKUP(J3656,dFornecedor!$A$2:$A$6,dFornecedor!$B$2:$B$6)</f>
        <v>Minerva</v>
      </c>
      <c r="M3656" t="str">
        <f>_xlfn.XLOOKUP(G3656,dMateriaPrima!$A$2:$A$12,dMateriaPrima!$B$2:$B$12)</f>
        <v>Poliéster</v>
      </c>
      <c r="N3656" s="2">
        <f>_xlfn.XLOOKUP(G3656,dMateriaPrima!$A$2:$A$12,dMateriaPrima!$C$2:$C$12)</f>
        <v>8</v>
      </c>
      <c r="O3656" s="3">
        <f t="shared" si="285"/>
        <v>152</v>
      </c>
      <c r="P3656" s="4">
        <f t="shared" si="286"/>
        <v>0</v>
      </c>
      <c r="Q3656" s="3">
        <f t="shared" si="287"/>
        <v>152</v>
      </c>
      <c r="R3656" t="str">
        <f t="shared" si="288"/>
        <v>Em atraso</v>
      </c>
      <c r="S3656" s="5">
        <f t="shared" si="289"/>
        <v>4</v>
      </c>
    </row>
    <row r="3657" spans="1:19" x14ac:dyDescent="0.25">
      <c r="A3657">
        <v>3656</v>
      </c>
      <c r="B3657" s="1">
        <v>43945</v>
      </c>
      <c r="C3657" s="1">
        <v>43955</v>
      </c>
      <c r="D3657" s="1">
        <v>43969</v>
      </c>
      <c r="E3657" s="1">
        <v>43971</v>
      </c>
      <c r="F3657">
        <v>2</v>
      </c>
      <c r="G3657">
        <v>1</v>
      </c>
      <c r="H3657">
        <v>329</v>
      </c>
      <c r="I3657" s="6">
        <v>0</v>
      </c>
      <c r="J3657">
        <v>1</v>
      </c>
      <c r="K3657" t="str">
        <f>_xlfn.XLOOKUP(fCompras!F3657,dComprador!$A$2:$A$7,dComprador!$B$2:$B$7)</f>
        <v>João</v>
      </c>
      <c r="L3657" t="str">
        <f>_xlfn.XLOOKUP(J3657,dFornecedor!$A$2:$A$6,dFornecedor!$B$2:$B$6)</f>
        <v>NorthShore</v>
      </c>
      <c r="M3657" t="str">
        <f>_xlfn.XLOOKUP(G3657,dMateriaPrima!$A$2:$A$12,dMateriaPrima!$B$2:$B$12)</f>
        <v>Tecido</v>
      </c>
      <c r="N3657" s="2">
        <f>_xlfn.XLOOKUP(G3657,dMateriaPrima!$A$2:$A$12,dMateriaPrima!$C$2:$C$12)</f>
        <v>18</v>
      </c>
      <c r="O3657" s="3">
        <f t="shared" si="285"/>
        <v>5922</v>
      </c>
      <c r="P3657" s="4">
        <f t="shared" si="286"/>
        <v>0</v>
      </c>
      <c r="Q3657" s="3">
        <f t="shared" si="287"/>
        <v>5922</v>
      </c>
      <c r="R3657" t="str">
        <f t="shared" si="288"/>
        <v>Em atraso</v>
      </c>
      <c r="S3657" s="5">
        <f t="shared" si="289"/>
        <v>2</v>
      </c>
    </row>
    <row r="3658" spans="1:19" x14ac:dyDescent="0.25">
      <c r="A3658">
        <v>3657</v>
      </c>
      <c r="B3658" s="1">
        <v>43945</v>
      </c>
      <c r="C3658" s="1">
        <v>43954</v>
      </c>
      <c r="D3658" s="1">
        <v>43960</v>
      </c>
      <c r="E3658" s="1">
        <v>43964</v>
      </c>
      <c r="F3658">
        <v>1</v>
      </c>
      <c r="G3658">
        <v>8</v>
      </c>
      <c r="H3658">
        <v>275</v>
      </c>
      <c r="I3658" s="6">
        <v>0</v>
      </c>
      <c r="J3658">
        <v>3</v>
      </c>
      <c r="K3658" t="str">
        <f>_xlfn.XLOOKUP(fCompras!F3658,dComprador!$A$2:$A$7,dComprador!$B$2:$B$7)</f>
        <v>Alon</v>
      </c>
      <c r="L3658" t="str">
        <f>_xlfn.XLOOKUP(J3658,dFornecedor!$A$2:$A$6,dFornecedor!$B$2:$B$6)</f>
        <v>StepUp</v>
      </c>
      <c r="M3658" t="str">
        <f>_xlfn.XLOOKUP(G3658,dMateriaPrima!$A$2:$A$12,dMateriaPrima!$B$2:$B$12)</f>
        <v>Cimento</v>
      </c>
      <c r="N3658" s="2">
        <f>_xlfn.XLOOKUP(G3658,dMateriaPrima!$A$2:$A$12,dMateriaPrima!$C$2:$C$12)</f>
        <v>23</v>
      </c>
      <c r="O3658" s="3">
        <f t="shared" si="285"/>
        <v>6325</v>
      </c>
      <c r="P3658" s="4">
        <f t="shared" si="286"/>
        <v>0</v>
      </c>
      <c r="Q3658" s="3">
        <f t="shared" si="287"/>
        <v>6325</v>
      </c>
      <c r="R3658" t="str">
        <f t="shared" si="288"/>
        <v>Em atraso</v>
      </c>
      <c r="S3658" s="5">
        <f t="shared" si="289"/>
        <v>4</v>
      </c>
    </row>
    <row r="3659" spans="1:19" x14ac:dyDescent="0.25">
      <c r="A3659">
        <v>3658</v>
      </c>
      <c r="B3659" s="1">
        <v>43945</v>
      </c>
      <c r="C3659" s="1">
        <v>43953</v>
      </c>
      <c r="D3659" s="1">
        <v>43974</v>
      </c>
      <c r="E3659" s="1">
        <v>43977</v>
      </c>
      <c r="F3659">
        <v>1</v>
      </c>
      <c r="G3659">
        <v>1</v>
      </c>
      <c r="H3659">
        <v>29</v>
      </c>
      <c r="I3659" s="6">
        <v>0</v>
      </c>
      <c r="J3659">
        <v>2</v>
      </c>
      <c r="K3659" t="str">
        <f>_xlfn.XLOOKUP(fCompras!F3659,dComprador!$A$2:$A$7,dComprador!$B$2:$B$7)</f>
        <v>Alon</v>
      </c>
      <c r="L3659" t="str">
        <f>_xlfn.XLOOKUP(J3659,dFornecedor!$A$2:$A$6,dFornecedor!$B$2:$B$6)</f>
        <v>Minerva</v>
      </c>
      <c r="M3659" t="str">
        <f>_xlfn.XLOOKUP(G3659,dMateriaPrima!$A$2:$A$12,dMateriaPrima!$B$2:$B$12)</f>
        <v>Tecido</v>
      </c>
      <c r="N3659" s="2">
        <f>_xlfn.XLOOKUP(G3659,dMateriaPrima!$A$2:$A$12,dMateriaPrima!$C$2:$C$12)</f>
        <v>18</v>
      </c>
      <c r="O3659" s="3">
        <f t="shared" si="285"/>
        <v>522</v>
      </c>
      <c r="P3659" s="4">
        <f t="shared" si="286"/>
        <v>0</v>
      </c>
      <c r="Q3659" s="3">
        <f t="shared" si="287"/>
        <v>522</v>
      </c>
      <c r="R3659" t="str">
        <f t="shared" si="288"/>
        <v>Em atraso</v>
      </c>
      <c r="S3659" s="5">
        <f t="shared" si="289"/>
        <v>3</v>
      </c>
    </row>
    <row r="3660" spans="1:19" x14ac:dyDescent="0.25">
      <c r="A3660">
        <v>3659</v>
      </c>
      <c r="B3660" s="1">
        <v>43945</v>
      </c>
      <c r="C3660" s="1">
        <v>43955</v>
      </c>
      <c r="D3660" s="1">
        <v>43977</v>
      </c>
      <c r="E3660" s="1">
        <v>43978</v>
      </c>
      <c r="F3660">
        <v>1</v>
      </c>
      <c r="G3660">
        <v>11</v>
      </c>
      <c r="H3660">
        <v>5</v>
      </c>
      <c r="I3660" s="6">
        <v>0</v>
      </c>
      <c r="J3660">
        <v>3</v>
      </c>
      <c r="K3660" t="str">
        <f>_xlfn.XLOOKUP(fCompras!F3660,dComprador!$A$2:$A$7,dComprador!$B$2:$B$7)</f>
        <v>Alon</v>
      </c>
      <c r="L3660" t="str">
        <f>_xlfn.XLOOKUP(J3660,dFornecedor!$A$2:$A$6,dFornecedor!$B$2:$B$6)</f>
        <v>StepUp</v>
      </c>
      <c r="M3660" t="str">
        <f>_xlfn.XLOOKUP(G3660,dMateriaPrima!$A$2:$A$12,dMateriaPrima!$B$2:$B$12)</f>
        <v>Papel</v>
      </c>
      <c r="N3660" s="2">
        <f>_xlfn.XLOOKUP(G3660,dMateriaPrima!$A$2:$A$12,dMateriaPrima!$C$2:$C$12)</f>
        <v>9</v>
      </c>
      <c r="O3660" s="3">
        <f t="shared" si="285"/>
        <v>45</v>
      </c>
      <c r="P3660" s="4">
        <f t="shared" si="286"/>
        <v>0</v>
      </c>
      <c r="Q3660" s="3">
        <f t="shared" si="287"/>
        <v>45</v>
      </c>
      <c r="R3660" t="str">
        <f t="shared" si="288"/>
        <v>Em atraso</v>
      </c>
      <c r="S3660" s="5">
        <f t="shared" si="289"/>
        <v>1</v>
      </c>
    </row>
    <row r="3661" spans="1:19" x14ac:dyDescent="0.25">
      <c r="A3661">
        <v>3660</v>
      </c>
      <c r="B3661" s="1">
        <v>43946</v>
      </c>
      <c r="C3661" s="1">
        <v>43947</v>
      </c>
      <c r="D3661" s="1">
        <v>43953</v>
      </c>
      <c r="E3661" s="1">
        <v>43949</v>
      </c>
      <c r="F3661">
        <v>4</v>
      </c>
      <c r="G3661">
        <v>6</v>
      </c>
      <c r="H3661">
        <v>40</v>
      </c>
      <c r="I3661" s="6">
        <v>0</v>
      </c>
      <c r="J3661">
        <v>5</v>
      </c>
      <c r="K3661" t="str">
        <f>_xlfn.XLOOKUP(fCompras!F3661,dComprador!$A$2:$A$7,dComprador!$B$2:$B$7)</f>
        <v>Lira</v>
      </c>
      <c r="L3661" t="str">
        <f>_xlfn.XLOOKUP(J3661,dFornecedor!$A$2:$A$6,dFornecedor!$B$2:$B$6)</f>
        <v>Atlas</v>
      </c>
      <c r="M3661" t="str">
        <f>_xlfn.XLOOKUP(G3661,dMateriaPrima!$A$2:$A$12,dMateriaPrima!$B$2:$B$12)</f>
        <v>Fio Algodão</v>
      </c>
      <c r="N3661" s="2">
        <f>_xlfn.XLOOKUP(G3661,dMateriaPrima!$A$2:$A$12,dMateriaPrima!$C$2:$C$12)</f>
        <v>55.9</v>
      </c>
      <c r="O3661" s="3">
        <f t="shared" si="285"/>
        <v>2236</v>
      </c>
      <c r="P3661" s="4">
        <f t="shared" si="286"/>
        <v>0</v>
      </c>
      <c r="Q3661" s="3">
        <f t="shared" si="287"/>
        <v>2236</v>
      </c>
      <c r="R3661" t="str">
        <f t="shared" si="288"/>
        <v>No prazo</v>
      </c>
      <c r="S3661" s="5">
        <f t="shared" si="289"/>
        <v>0</v>
      </c>
    </row>
    <row r="3662" spans="1:19" x14ac:dyDescent="0.25">
      <c r="A3662">
        <v>3661</v>
      </c>
      <c r="B3662" s="1">
        <v>43946</v>
      </c>
      <c r="C3662" s="1">
        <v>43955</v>
      </c>
      <c r="D3662" s="1">
        <v>43955</v>
      </c>
      <c r="E3662" s="1">
        <v>43959</v>
      </c>
      <c r="F3662">
        <v>4</v>
      </c>
      <c r="G3662">
        <v>7</v>
      </c>
      <c r="H3662">
        <v>231</v>
      </c>
      <c r="I3662" s="6">
        <v>0</v>
      </c>
      <c r="J3662">
        <v>3</v>
      </c>
      <c r="K3662" t="str">
        <f>_xlfn.XLOOKUP(fCompras!F3662,dComprador!$A$2:$A$7,dComprador!$B$2:$B$7)</f>
        <v>Lira</v>
      </c>
      <c r="L3662" t="str">
        <f>_xlfn.XLOOKUP(J3662,dFornecedor!$A$2:$A$6,dFornecedor!$B$2:$B$6)</f>
        <v>StepUp</v>
      </c>
      <c r="M3662" t="str">
        <f>_xlfn.XLOOKUP(G3662,dMateriaPrima!$A$2:$A$12,dMateriaPrima!$B$2:$B$12)</f>
        <v>Poliéster</v>
      </c>
      <c r="N3662" s="2">
        <f>_xlfn.XLOOKUP(G3662,dMateriaPrima!$A$2:$A$12,dMateriaPrima!$C$2:$C$12)</f>
        <v>8</v>
      </c>
      <c r="O3662" s="3">
        <f t="shared" si="285"/>
        <v>1848</v>
      </c>
      <c r="P3662" s="4">
        <f t="shared" si="286"/>
        <v>0</v>
      </c>
      <c r="Q3662" s="3">
        <f t="shared" si="287"/>
        <v>1848</v>
      </c>
      <c r="R3662" t="str">
        <f t="shared" si="288"/>
        <v>Em atraso</v>
      </c>
      <c r="S3662" s="5">
        <f t="shared" si="289"/>
        <v>4</v>
      </c>
    </row>
    <row r="3663" spans="1:19" x14ac:dyDescent="0.25">
      <c r="A3663">
        <v>3662</v>
      </c>
      <c r="B3663" s="1">
        <v>43946</v>
      </c>
      <c r="C3663" s="1">
        <v>43946</v>
      </c>
      <c r="D3663" s="1">
        <v>43965</v>
      </c>
      <c r="E3663" s="1">
        <v>43966</v>
      </c>
      <c r="F3663">
        <v>1</v>
      </c>
      <c r="G3663">
        <v>7</v>
      </c>
      <c r="H3663">
        <v>247</v>
      </c>
      <c r="I3663" s="6">
        <v>0</v>
      </c>
      <c r="J3663">
        <v>2</v>
      </c>
      <c r="K3663" t="str">
        <f>_xlfn.XLOOKUP(fCompras!F3663,dComprador!$A$2:$A$7,dComprador!$B$2:$B$7)</f>
        <v>Alon</v>
      </c>
      <c r="L3663" t="str">
        <f>_xlfn.XLOOKUP(J3663,dFornecedor!$A$2:$A$6,dFornecedor!$B$2:$B$6)</f>
        <v>Minerva</v>
      </c>
      <c r="M3663" t="str">
        <f>_xlfn.XLOOKUP(G3663,dMateriaPrima!$A$2:$A$12,dMateriaPrima!$B$2:$B$12)</f>
        <v>Poliéster</v>
      </c>
      <c r="N3663" s="2">
        <f>_xlfn.XLOOKUP(G3663,dMateriaPrima!$A$2:$A$12,dMateriaPrima!$C$2:$C$12)</f>
        <v>8</v>
      </c>
      <c r="O3663" s="3">
        <f t="shared" si="285"/>
        <v>1976</v>
      </c>
      <c r="P3663" s="4">
        <f t="shared" si="286"/>
        <v>0</v>
      </c>
      <c r="Q3663" s="3">
        <f t="shared" si="287"/>
        <v>1976</v>
      </c>
      <c r="R3663" t="str">
        <f t="shared" si="288"/>
        <v>Em atraso</v>
      </c>
      <c r="S3663" s="5">
        <f t="shared" si="289"/>
        <v>1</v>
      </c>
    </row>
    <row r="3664" spans="1:19" x14ac:dyDescent="0.25">
      <c r="A3664">
        <v>3663</v>
      </c>
      <c r="B3664" s="1">
        <v>43946</v>
      </c>
      <c r="C3664" s="1">
        <v>43950</v>
      </c>
      <c r="D3664" s="1">
        <v>43964</v>
      </c>
      <c r="E3664" s="1">
        <v>43967</v>
      </c>
      <c r="F3664">
        <v>1</v>
      </c>
      <c r="G3664">
        <v>9</v>
      </c>
      <c r="H3664">
        <v>174</v>
      </c>
      <c r="I3664" s="6">
        <v>0</v>
      </c>
      <c r="J3664">
        <v>5</v>
      </c>
      <c r="K3664" t="str">
        <f>_xlfn.XLOOKUP(fCompras!F3664,dComprador!$A$2:$A$7,dComprador!$B$2:$B$7)</f>
        <v>Alon</v>
      </c>
      <c r="L3664" t="str">
        <f>_xlfn.XLOOKUP(J3664,dFornecedor!$A$2:$A$6,dFornecedor!$B$2:$B$6)</f>
        <v>Atlas</v>
      </c>
      <c r="M3664" t="str">
        <f>_xlfn.XLOOKUP(G3664,dMateriaPrima!$A$2:$A$12,dMateriaPrima!$B$2:$B$12)</f>
        <v>Couro</v>
      </c>
      <c r="N3664" s="2">
        <f>_xlfn.XLOOKUP(G3664,dMateriaPrima!$A$2:$A$12,dMateriaPrima!$C$2:$C$12)</f>
        <v>4.4000000000000004</v>
      </c>
      <c r="O3664" s="3">
        <f t="shared" si="285"/>
        <v>765.6</v>
      </c>
      <c r="P3664" s="4">
        <f t="shared" si="286"/>
        <v>0</v>
      </c>
      <c r="Q3664" s="3">
        <f t="shared" si="287"/>
        <v>765.6</v>
      </c>
      <c r="R3664" t="str">
        <f t="shared" si="288"/>
        <v>Em atraso</v>
      </c>
      <c r="S3664" s="5">
        <f t="shared" si="289"/>
        <v>3</v>
      </c>
    </row>
    <row r="3665" spans="1:19" x14ac:dyDescent="0.25">
      <c r="A3665">
        <v>3664</v>
      </c>
      <c r="B3665" s="1">
        <v>43946</v>
      </c>
      <c r="C3665" s="1">
        <v>43954</v>
      </c>
      <c r="D3665" s="1">
        <v>43961</v>
      </c>
      <c r="E3665" s="1">
        <v>43962</v>
      </c>
      <c r="F3665">
        <v>3</v>
      </c>
      <c r="G3665">
        <v>5</v>
      </c>
      <c r="H3665">
        <v>13</v>
      </c>
      <c r="I3665" s="6">
        <v>0</v>
      </c>
      <c r="J3665">
        <v>2</v>
      </c>
      <c r="K3665" t="str">
        <f>_xlfn.XLOOKUP(fCompras!F3665,dComprador!$A$2:$A$7,dComprador!$B$2:$B$7)</f>
        <v>Diego</v>
      </c>
      <c r="L3665" t="str">
        <f>_xlfn.XLOOKUP(J3665,dFornecedor!$A$2:$A$6,dFornecedor!$B$2:$B$6)</f>
        <v>Minerva</v>
      </c>
      <c r="M3665" t="str">
        <f>_xlfn.XLOOKUP(G3665,dMateriaPrima!$A$2:$A$12,dMateriaPrima!$B$2:$B$12)</f>
        <v>Areia</v>
      </c>
      <c r="N3665" s="2">
        <f>_xlfn.XLOOKUP(G3665,dMateriaPrima!$A$2:$A$12,dMateriaPrima!$C$2:$C$12)</f>
        <v>3.59</v>
      </c>
      <c r="O3665" s="3">
        <f t="shared" si="285"/>
        <v>46.67</v>
      </c>
      <c r="P3665" s="4">
        <f t="shared" si="286"/>
        <v>0</v>
      </c>
      <c r="Q3665" s="3">
        <f t="shared" si="287"/>
        <v>46.67</v>
      </c>
      <c r="R3665" t="str">
        <f t="shared" si="288"/>
        <v>Em atraso</v>
      </c>
      <c r="S3665" s="5">
        <f t="shared" si="289"/>
        <v>1</v>
      </c>
    </row>
    <row r="3666" spans="1:19" x14ac:dyDescent="0.25">
      <c r="A3666">
        <v>3665</v>
      </c>
      <c r="B3666" s="1">
        <v>43946</v>
      </c>
      <c r="C3666" s="1">
        <v>43956</v>
      </c>
      <c r="D3666" s="1">
        <v>43976</v>
      </c>
      <c r="E3666" s="1">
        <v>43980</v>
      </c>
      <c r="F3666">
        <v>1</v>
      </c>
      <c r="G3666">
        <v>9</v>
      </c>
      <c r="H3666">
        <v>59</v>
      </c>
      <c r="I3666" s="6">
        <v>0</v>
      </c>
      <c r="J3666">
        <v>3</v>
      </c>
      <c r="K3666" t="str">
        <f>_xlfn.XLOOKUP(fCompras!F3666,dComprador!$A$2:$A$7,dComprador!$B$2:$B$7)</f>
        <v>Alon</v>
      </c>
      <c r="L3666" t="str">
        <f>_xlfn.XLOOKUP(J3666,dFornecedor!$A$2:$A$6,dFornecedor!$B$2:$B$6)</f>
        <v>StepUp</v>
      </c>
      <c r="M3666" t="str">
        <f>_xlfn.XLOOKUP(G3666,dMateriaPrima!$A$2:$A$12,dMateriaPrima!$B$2:$B$12)</f>
        <v>Couro</v>
      </c>
      <c r="N3666" s="2">
        <f>_xlfn.XLOOKUP(G3666,dMateriaPrima!$A$2:$A$12,dMateriaPrima!$C$2:$C$12)</f>
        <v>4.4000000000000004</v>
      </c>
      <c r="O3666" s="3">
        <f t="shared" si="285"/>
        <v>259.60000000000002</v>
      </c>
      <c r="P3666" s="4">
        <f t="shared" si="286"/>
        <v>0</v>
      </c>
      <c r="Q3666" s="3">
        <f t="shared" si="287"/>
        <v>259.60000000000002</v>
      </c>
      <c r="R3666" t="str">
        <f t="shared" si="288"/>
        <v>Em atraso</v>
      </c>
      <c r="S3666" s="5">
        <f t="shared" si="289"/>
        <v>4</v>
      </c>
    </row>
    <row r="3667" spans="1:19" x14ac:dyDescent="0.25">
      <c r="A3667">
        <v>3666</v>
      </c>
      <c r="B3667" s="1">
        <v>43946</v>
      </c>
      <c r="C3667" s="1">
        <v>43949</v>
      </c>
      <c r="D3667" s="1">
        <v>43968</v>
      </c>
      <c r="E3667" s="1">
        <v>43970</v>
      </c>
      <c r="F3667">
        <v>1</v>
      </c>
      <c r="G3667">
        <v>8</v>
      </c>
      <c r="H3667">
        <v>161</v>
      </c>
      <c r="I3667" s="6">
        <v>0</v>
      </c>
      <c r="J3667">
        <v>4</v>
      </c>
      <c r="K3667" t="str">
        <f>_xlfn.XLOOKUP(fCompras!F3667,dComprador!$A$2:$A$7,dComprador!$B$2:$B$7)</f>
        <v>Alon</v>
      </c>
      <c r="L3667" t="str">
        <f>_xlfn.XLOOKUP(J3667,dFornecedor!$A$2:$A$6,dFornecedor!$B$2:$B$6)</f>
        <v>AlphaOmega</v>
      </c>
      <c r="M3667" t="str">
        <f>_xlfn.XLOOKUP(G3667,dMateriaPrima!$A$2:$A$12,dMateriaPrima!$B$2:$B$12)</f>
        <v>Cimento</v>
      </c>
      <c r="N3667" s="2">
        <f>_xlfn.XLOOKUP(G3667,dMateriaPrima!$A$2:$A$12,dMateriaPrima!$C$2:$C$12)</f>
        <v>23</v>
      </c>
      <c r="O3667" s="3">
        <f t="shared" si="285"/>
        <v>3703</v>
      </c>
      <c r="P3667" s="4">
        <f t="shared" si="286"/>
        <v>0</v>
      </c>
      <c r="Q3667" s="3">
        <f t="shared" si="287"/>
        <v>3703</v>
      </c>
      <c r="R3667" t="str">
        <f t="shared" si="288"/>
        <v>Em atraso</v>
      </c>
      <c r="S3667" s="5">
        <f t="shared" si="289"/>
        <v>2</v>
      </c>
    </row>
    <row r="3668" spans="1:19" x14ac:dyDescent="0.25">
      <c r="A3668">
        <v>3667</v>
      </c>
      <c r="B3668" s="1">
        <v>43946</v>
      </c>
      <c r="C3668" s="1">
        <v>43949</v>
      </c>
      <c r="D3668" s="1">
        <v>43969</v>
      </c>
      <c r="E3668" s="1">
        <v>43972</v>
      </c>
      <c r="F3668">
        <v>1</v>
      </c>
      <c r="G3668">
        <v>6</v>
      </c>
      <c r="H3668">
        <v>118</v>
      </c>
      <c r="I3668" s="6">
        <v>0</v>
      </c>
      <c r="J3668">
        <v>3</v>
      </c>
      <c r="K3668" t="str">
        <f>_xlfn.XLOOKUP(fCompras!F3668,dComprador!$A$2:$A$7,dComprador!$B$2:$B$7)</f>
        <v>Alon</v>
      </c>
      <c r="L3668" t="str">
        <f>_xlfn.XLOOKUP(J3668,dFornecedor!$A$2:$A$6,dFornecedor!$B$2:$B$6)</f>
        <v>StepUp</v>
      </c>
      <c r="M3668" t="str">
        <f>_xlfn.XLOOKUP(G3668,dMateriaPrima!$A$2:$A$12,dMateriaPrima!$B$2:$B$12)</f>
        <v>Fio Algodão</v>
      </c>
      <c r="N3668" s="2">
        <f>_xlfn.XLOOKUP(G3668,dMateriaPrima!$A$2:$A$12,dMateriaPrima!$C$2:$C$12)</f>
        <v>55.9</v>
      </c>
      <c r="O3668" s="3">
        <f t="shared" si="285"/>
        <v>6596.2</v>
      </c>
      <c r="P3668" s="4">
        <f t="shared" si="286"/>
        <v>0</v>
      </c>
      <c r="Q3668" s="3">
        <f t="shared" si="287"/>
        <v>6596.2</v>
      </c>
      <c r="R3668" t="str">
        <f t="shared" si="288"/>
        <v>Em atraso</v>
      </c>
      <c r="S3668" s="5">
        <f t="shared" si="289"/>
        <v>3</v>
      </c>
    </row>
    <row r="3669" spans="1:19" x14ac:dyDescent="0.25">
      <c r="A3669">
        <v>3668</v>
      </c>
      <c r="B3669" s="1">
        <v>43947</v>
      </c>
      <c r="C3669" s="1">
        <v>43955</v>
      </c>
      <c r="D3669" s="1">
        <v>43957</v>
      </c>
      <c r="E3669" s="1">
        <v>43961</v>
      </c>
      <c r="F3669">
        <v>4</v>
      </c>
      <c r="G3669">
        <v>10</v>
      </c>
      <c r="H3669">
        <v>226</v>
      </c>
      <c r="I3669" s="6">
        <v>0</v>
      </c>
      <c r="J3669">
        <v>2</v>
      </c>
      <c r="K3669" t="str">
        <f>_xlfn.XLOOKUP(fCompras!F3669,dComprador!$A$2:$A$7,dComprador!$B$2:$B$7)</f>
        <v>Lira</v>
      </c>
      <c r="L3669" t="str">
        <f>_xlfn.XLOOKUP(J3669,dFornecedor!$A$2:$A$6,dFornecedor!$B$2:$B$6)</f>
        <v>Minerva</v>
      </c>
      <c r="M3669" t="str">
        <f>_xlfn.XLOOKUP(G3669,dMateriaPrima!$A$2:$A$12,dMateriaPrima!$B$2:$B$12)</f>
        <v>Pedra Britada</v>
      </c>
      <c r="N3669" s="2">
        <f>_xlfn.XLOOKUP(G3669,dMateriaPrima!$A$2:$A$12,dMateriaPrima!$C$2:$C$12)</f>
        <v>56</v>
      </c>
      <c r="O3669" s="3">
        <f t="shared" si="285"/>
        <v>12656</v>
      </c>
      <c r="P3669" s="4">
        <f t="shared" si="286"/>
        <v>0</v>
      </c>
      <c r="Q3669" s="3">
        <f t="shared" si="287"/>
        <v>12656</v>
      </c>
      <c r="R3669" t="str">
        <f t="shared" si="288"/>
        <v>Em atraso</v>
      </c>
      <c r="S3669" s="5">
        <f t="shared" si="289"/>
        <v>4</v>
      </c>
    </row>
    <row r="3670" spans="1:19" x14ac:dyDescent="0.25">
      <c r="A3670">
        <v>3669</v>
      </c>
      <c r="B3670" s="1">
        <v>43947</v>
      </c>
      <c r="C3670" s="1">
        <v>43948</v>
      </c>
      <c r="D3670" s="1">
        <v>43955</v>
      </c>
      <c r="E3670" s="1">
        <v>43956</v>
      </c>
      <c r="F3670">
        <v>4</v>
      </c>
      <c r="G3670">
        <v>2</v>
      </c>
      <c r="H3670">
        <v>57</v>
      </c>
      <c r="I3670" s="6">
        <v>0</v>
      </c>
      <c r="J3670">
        <v>3</v>
      </c>
      <c r="K3670" t="str">
        <f>_xlfn.XLOOKUP(fCompras!F3670,dComprador!$A$2:$A$7,dComprador!$B$2:$B$7)</f>
        <v>Lira</v>
      </c>
      <c r="L3670" t="str">
        <f>_xlfn.XLOOKUP(J3670,dFornecedor!$A$2:$A$6,dFornecedor!$B$2:$B$6)</f>
        <v>StepUp</v>
      </c>
      <c r="M3670" t="str">
        <f>_xlfn.XLOOKUP(G3670,dMateriaPrima!$A$2:$A$12,dMateriaPrima!$B$2:$B$12)</f>
        <v>Chapa Metal</v>
      </c>
      <c r="N3670" s="2">
        <f>_xlfn.XLOOKUP(G3670,dMateriaPrima!$A$2:$A$12,dMateriaPrima!$C$2:$C$12)</f>
        <v>299.89999999999998</v>
      </c>
      <c r="O3670" s="3">
        <f t="shared" si="285"/>
        <v>17094.3</v>
      </c>
      <c r="P3670" s="4">
        <f t="shared" si="286"/>
        <v>0</v>
      </c>
      <c r="Q3670" s="3">
        <f t="shared" si="287"/>
        <v>17094.3</v>
      </c>
      <c r="R3670" t="str">
        <f t="shared" si="288"/>
        <v>Em atraso</v>
      </c>
      <c r="S3670" s="5">
        <f t="shared" si="289"/>
        <v>1</v>
      </c>
    </row>
    <row r="3671" spans="1:19" x14ac:dyDescent="0.25">
      <c r="A3671">
        <v>3670</v>
      </c>
      <c r="B3671" s="1">
        <v>43947</v>
      </c>
      <c r="C3671" s="1">
        <v>43947</v>
      </c>
      <c r="D3671" s="1">
        <v>43952</v>
      </c>
      <c r="E3671" s="1">
        <v>43955</v>
      </c>
      <c r="F3671">
        <v>4</v>
      </c>
      <c r="G3671">
        <v>1</v>
      </c>
      <c r="H3671">
        <v>296</v>
      </c>
      <c r="I3671" s="6">
        <v>0</v>
      </c>
      <c r="J3671">
        <v>2</v>
      </c>
      <c r="K3671" t="str">
        <f>_xlfn.XLOOKUP(fCompras!F3671,dComprador!$A$2:$A$7,dComprador!$B$2:$B$7)</f>
        <v>Lira</v>
      </c>
      <c r="L3671" t="str">
        <f>_xlfn.XLOOKUP(J3671,dFornecedor!$A$2:$A$6,dFornecedor!$B$2:$B$6)</f>
        <v>Minerva</v>
      </c>
      <c r="M3671" t="str">
        <f>_xlfn.XLOOKUP(G3671,dMateriaPrima!$A$2:$A$12,dMateriaPrima!$B$2:$B$12)</f>
        <v>Tecido</v>
      </c>
      <c r="N3671" s="2">
        <f>_xlfn.XLOOKUP(G3671,dMateriaPrima!$A$2:$A$12,dMateriaPrima!$C$2:$C$12)</f>
        <v>18</v>
      </c>
      <c r="O3671" s="3">
        <f t="shared" si="285"/>
        <v>5328</v>
      </c>
      <c r="P3671" s="4">
        <f t="shared" si="286"/>
        <v>0</v>
      </c>
      <c r="Q3671" s="3">
        <f t="shared" si="287"/>
        <v>5328</v>
      </c>
      <c r="R3671" t="str">
        <f t="shared" si="288"/>
        <v>Em atraso</v>
      </c>
      <c r="S3671" s="5">
        <f t="shared" si="289"/>
        <v>3</v>
      </c>
    </row>
    <row r="3672" spans="1:19" x14ac:dyDescent="0.25">
      <c r="A3672">
        <v>3671</v>
      </c>
      <c r="B3672" s="1">
        <v>43947</v>
      </c>
      <c r="C3672" s="1">
        <v>43953</v>
      </c>
      <c r="D3672" s="1">
        <v>43954</v>
      </c>
      <c r="E3672" s="1">
        <v>43953</v>
      </c>
      <c r="F3672">
        <v>4</v>
      </c>
      <c r="G3672">
        <v>5</v>
      </c>
      <c r="H3672">
        <v>32</v>
      </c>
      <c r="I3672" s="6">
        <v>0</v>
      </c>
      <c r="J3672">
        <v>2</v>
      </c>
      <c r="K3672" t="str">
        <f>_xlfn.XLOOKUP(fCompras!F3672,dComprador!$A$2:$A$7,dComprador!$B$2:$B$7)</f>
        <v>Lira</v>
      </c>
      <c r="L3672" t="str">
        <f>_xlfn.XLOOKUP(J3672,dFornecedor!$A$2:$A$6,dFornecedor!$B$2:$B$6)</f>
        <v>Minerva</v>
      </c>
      <c r="M3672" t="str">
        <f>_xlfn.XLOOKUP(G3672,dMateriaPrima!$A$2:$A$12,dMateriaPrima!$B$2:$B$12)</f>
        <v>Areia</v>
      </c>
      <c r="N3672" s="2">
        <f>_xlfn.XLOOKUP(G3672,dMateriaPrima!$A$2:$A$12,dMateriaPrima!$C$2:$C$12)</f>
        <v>3.59</v>
      </c>
      <c r="O3672" s="3">
        <f t="shared" si="285"/>
        <v>114.88</v>
      </c>
      <c r="P3672" s="4">
        <f t="shared" si="286"/>
        <v>0</v>
      </c>
      <c r="Q3672" s="3">
        <f t="shared" si="287"/>
        <v>114.88</v>
      </c>
      <c r="R3672" t="str">
        <f t="shared" si="288"/>
        <v>No prazo</v>
      </c>
      <c r="S3672" s="5">
        <f t="shared" si="289"/>
        <v>0</v>
      </c>
    </row>
    <row r="3673" spans="1:19" x14ac:dyDescent="0.25">
      <c r="A3673">
        <v>3672</v>
      </c>
      <c r="B3673" s="1">
        <v>43947</v>
      </c>
      <c r="C3673" s="1">
        <v>43955</v>
      </c>
      <c r="D3673" s="1">
        <v>43955</v>
      </c>
      <c r="E3673" s="1">
        <v>43959</v>
      </c>
      <c r="F3673">
        <v>4</v>
      </c>
      <c r="G3673">
        <v>2</v>
      </c>
      <c r="H3673">
        <v>36</v>
      </c>
      <c r="I3673" s="6">
        <v>0</v>
      </c>
      <c r="J3673">
        <v>3</v>
      </c>
      <c r="K3673" t="str">
        <f>_xlfn.XLOOKUP(fCompras!F3673,dComprador!$A$2:$A$7,dComprador!$B$2:$B$7)</f>
        <v>Lira</v>
      </c>
      <c r="L3673" t="str">
        <f>_xlfn.XLOOKUP(J3673,dFornecedor!$A$2:$A$6,dFornecedor!$B$2:$B$6)</f>
        <v>StepUp</v>
      </c>
      <c r="M3673" t="str">
        <f>_xlfn.XLOOKUP(G3673,dMateriaPrima!$A$2:$A$12,dMateriaPrima!$B$2:$B$12)</f>
        <v>Chapa Metal</v>
      </c>
      <c r="N3673" s="2">
        <f>_xlfn.XLOOKUP(G3673,dMateriaPrima!$A$2:$A$12,dMateriaPrima!$C$2:$C$12)</f>
        <v>299.89999999999998</v>
      </c>
      <c r="O3673" s="3">
        <f t="shared" si="285"/>
        <v>10796.4</v>
      </c>
      <c r="P3673" s="4">
        <f t="shared" si="286"/>
        <v>0</v>
      </c>
      <c r="Q3673" s="3">
        <f t="shared" si="287"/>
        <v>10796.4</v>
      </c>
      <c r="R3673" t="str">
        <f t="shared" si="288"/>
        <v>Em atraso</v>
      </c>
      <c r="S3673" s="5">
        <f t="shared" si="289"/>
        <v>4</v>
      </c>
    </row>
    <row r="3674" spans="1:19" x14ac:dyDescent="0.25">
      <c r="A3674">
        <v>3673</v>
      </c>
      <c r="B3674" s="1">
        <v>43947</v>
      </c>
      <c r="C3674" s="1">
        <v>43954</v>
      </c>
      <c r="D3674" s="1">
        <v>43956</v>
      </c>
      <c r="E3674" s="1">
        <v>43955</v>
      </c>
      <c r="F3674">
        <v>4</v>
      </c>
      <c r="G3674">
        <v>8</v>
      </c>
      <c r="H3674">
        <v>217</v>
      </c>
      <c r="I3674" s="6">
        <v>0</v>
      </c>
      <c r="J3674">
        <v>1</v>
      </c>
      <c r="K3674" t="str">
        <f>_xlfn.XLOOKUP(fCompras!F3674,dComprador!$A$2:$A$7,dComprador!$B$2:$B$7)</f>
        <v>Lira</v>
      </c>
      <c r="L3674" t="str">
        <f>_xlfn.XLOOKUP(J3674,dFornecedor!$A$2:$A$6,dFornecedor!$B$2:$B$6)</f>
        <v>NorthShore</v>
      </c>
      <c r="M3674" t="str">
        <f>_xlfn.XLOOKUP(G3674,dMateriaPrima!$A$2:$A$12,dMateriaPrima!$B$2:$B$12)</f>
        <v>Cimento</v>
      </c>
      <c r="N3674" s="2">
        <f>_xlfn.XLOOKUP(G3674,dMateriaPrima!$A$2:$A$12,dMateriaPrima!$C$2:$C$12)</f>
        <v>23</v>
      </c>
      <c r="O3674" s="3">
        <f t="shared" si="285"/>
        <v>4991</v>
      </c>
      <c r="P3674" s="4">
        <f t="shared" si="286"/>
        <v>0</v>
      </c>
      <c r="Q3674" s="3">
        <f t="shared" si="287"/>
        <v>4991</v>
      </c>
      <c r="R3674" t="str">
        <f t="shared" si="288"/>
        <v>No prazo</v>
      </c>
      <c r="S3674" s="5">
        <f t="shared" si="289"/>
        <v>0</v>
      </c>
    </row>
    <row r="3675" spans="1:19" x14ac:dyDescent="0.25">
      <c r="A3675">
        <v>3674</v>
      </c>
      <c r="B3675" s="1">
        <v>43947</v>
      </c>
      <c r="C3675" s="1">
        <v>43948</v>
      </c>
      <c r="D3675" s="1">
        <v>43964</v>
      </c>
      <c r="E3675" s="1">
        <v>43968</v>
      </c>
      <c r="F3675">
        <v>1</v>
      </c>
      <c r="G3675">
        <v>6</v>
      </c>
      <c r="H3675">
        <v>55</v>
      </c>
      <c r="I3675" s="6">
        <v>0</v>
      </c>
      <c r="J3675">
        <v>3</v>
      </c>
      <c r="K3675" t="str">
        <f>_xlfn.XLOOKUP(fCompras!F3675,dComprador!$A$2:$A$7,dComprador!$B$2:$B$7)</f>
        <v>Alon</v>
      </c>
      <c r="L3675" t="str">
        <f>_xlfn.XLOOKUP(J3675,dFornecedor!$A$2:$A$6,dFornecedor!$B$2:$B$6)</f>
        <v>StepUp</v>
      </c>
      <c r="M3675" t="str">
        <f>_xlfn.XLOOKUP(G3675,dMateriaPrima!$A$2:$A$12,dMateriaPrima!$B$2:$B$12)</f>
        <v>Fio Algodão</v>
      </c>
      <c r="N3675" s="2">
        <f>_xlfn.XLOOKUP(G3675,dMateriaPrima!$A$2:$A$12,dMateriaPrima!$C$2:$C$12)</f>
        <v>55.9</v>
      </c>
      <c r="O3675" s="3">
        <f t="shared" si="285"/>
        <v>3074.5</v>
      </c>
      <c r="P3675" s="4">
        <f t="shared" si="286"/>
        <v>0</v>
      </c>
      <c r="Q3675" s="3">
        <f t="shared" si="287"/>
        <v>3074.5</v>
      </c>
      <c r="R3675" t="str">
        <f t="shared" si="288"/>
        <v>Em atraso</v>
      </c>
      <c r="S3675" s="5">
        <f t="shared" si="289"/>
        <v>4</v>
      </c>
    </row>
    <row r="3676" spans="1:19" x14ac:dyDescent="0.25">
      <c r="A3676">
        <v>3675</v>
      </c>
      <c r="B3676" s="1">
        <v>43947</v>
      </c>
      <c r="C3676" s="1">
        <v>43958</v>
      </c>
      <c r="D3676" s="1">
        <v>43960</v>
      </c>
      <c r="E3676" s="1">
        <v>43963</v>
      </c>
      <c r="F3676">
        <v>1</v>
      </c>
      <c r="G3676">
        <v>1</v>
      </c>
      <c r="H3676">
        <v>409</v>
      </c>
      <c r="I3676" s="6">
        <v>0</v>
      </c>
      <c r="J3676">
        <v>1</v>
      </c>
      <c r="K3676" t="str">
        <f>_xlfn.XLOOKUP(fCompras!F3676,dComprador!$A$2:$A$7,dComprador!$B$2:$B$7)</f>
        <v>Alon</v>
      </c>
      <c r="L3676" t="str">
        <f>_xlfn.XLOOKUP(J3676,dFornecedor!$A$2:$A$6,dFornecedor!$B$2:$B$6)</f>
        <v>NorthShore</v>
      </c>
      <c r="M3676" t="str">
        <f>_xlfn.XLOOKUP(G3676,dMateriaPrima!$A$2:$A$12,dMateriaPrima!$B$2:$B$12)</f>
        <v>Tecido</v>
      </c>
      <c r="N3676" s="2">
        <f>_xlfn.XLOOKUP(G3676,dMateriaPrima!$A$2:$A$12,dMateriaPrima!$C$2:$C$12)</f>
        <v>18</v>
      </c>
      <c r="O3676" s="3">
        <f t="shared" si="285"/>
        <v>7362</v>
      </c>
      <c r="P3676" s="4">
        <f t="shared" si="286"/>
        <v>0</v>
      </c>
      <c r="Q3676" s="3">
        <f t="shared" si="287"/>
        <v>7362</v>
      </c>
      <c r="R3676" t="str">
        <f t="shared" si="288"/>
        <v>Em atraso</v>
      </c>
      <c r="S3676" s="5">
        <f t="shared" si="289"/>
        <v>3</v>
      </c>
    </row>
    <row r="3677" spans="1:19" x14ac:dyDescent="0.25">
      <c r="A3677">
        <v>3676</v>
      </c>
      <c r="B3677" s="1">
        <v>43947</v>
      </c>
      <c r="C3677" s="1">
        <v>43947</v>
      </c>
      <c r="D3677" s="1">
        <v>43966</v>
      </c>
      <c r="E3677" s="1">
        <v>43967</v>
      </c>
      <c r="F3677">
        <v>1</v>
      </c>
      <c r="G3677">
        <v>9</v>
      </c>
      <c r="H3677">
        <v>337</v>
      </c>
      <c r="I3677" s="6">
        <v>0</v>
      </c>
      <c r="J3677">
        <v>5</v>
      </c>
      <c r="K3677" t="str">
        <f>_xlfn.XLOOKUP(fCompras!F3677,dComprador!$A$2:$A$7,dComprador!$B$2:$B$7)</f>
        <v>Alon</v>
      </c>
      <c r="L3677" t="str">
        <f>_xlfn.XLOOKUP(J3677,dFornecedor!$A$2:$A$6,dFornecedor!$B$2:$B$6)</f>
        <v>Atlas</v>
      </c>
      <c r="M3677" t="str">
        <f>_xlfn.XLOOKUP(G3677,dMateriaPrima!$A$2:$A$12,dMateriaPrima!$B$2:$B$12)</f>
        <v>Couro</v>
      </c>
      <c r="N3677" s="2">
        <f>_xlfn.XLOOKUP(G3677,dMateriaPrima!$A$2:$A$12,dMateriaPrima!$C$2:$C$12)</f>
        <v>4.4000000000000004</v>
      </c>
      <c r="O3677" s="3">
        <f t="shared" si="285"/>
        <v>1482.8000000000002</v>
      </c>
      <c r="P3677" s="4">
        <f t="shared" si="286"/>
        <v>0</v>
      </c>
      <c r="Q3677" s="3">
        <f t="shared" si="287"/>
        <v>1482.8000000000002</v>
      </c>
      <c r="R3677" t="str">
        <f t="shared" si="288"/>
        <v>Em atraso</v>
      </c>
      <c r="S3677" s="5">
        <f t="shared" si="289"/>
        <v>1</v>
      </c>
    </row>
    <row r="3678" spans="1:19" x14ac:dyDescent="0.25">
      <c r="A3678">
        <v>3677</v>
      </c>
      <c r="B3678" s="1">
        <v>43947</v>
      </c>
      <c r="C3678" s="1">
        <v>43951</v>
      </c>
      <c r="D3678" s="1">
        <v>43968</v>
      </c>
      <c r="E3678" s="1">
        <v>43967</v>
      </c>
      <c r="F3678">
        <v>1</v>
      </c>
      <c r="G3678">
        <v>6</v>
      </c>
      <c r="H3678">
        <v>37</v>
      </c>
      <c r="I3678" s="6">
        <v>0</v>
      </c>
      <c r="J3678">
        <v>1</v>
      </c>
      <c r="K3678" t="str">
        <f>_xlfn.XLOOKUP(fCompras!F3678,dComprador!$A$2:$A$7,dComprador!$B$2:$B$7)</f>
        <v>Alon</v>
      </c>
      <c r="L3678" t="str">
        <f>_xlfn.XLOOKUP(J3678,dFornecedor!$A$2:$A$6,dFornecedor!$B$2:$B$6)</f>
        <v>NorthShore</v>
      </c>
      <c r="M3678" t="str">
        <f>_xlfn.XLOOKUP(G3678,dMateriaPrima!$A$2:$A$12,dMateriaPrima!$B$2:$B$12)</f>
        <v>Fio Algodão</v>
      </c>
      <c r="N3678" s="2">
        <f>_xlfn.XLOOKUP(G3678,dMateriaPrima!$A$2:$A$12,dMateriaPrima!$C$2:$C$12)</f>
        <v>55.9</v>
      </c>
      <c r="O3678" s="3">
        <f t="shared" si="285"/>
        <v>2068.2999999999997</v>
      </c>
      <c r="P3678" s="4">
        <f t="shared" si="286"/>
        <v>0</v>
      </c>
      <c r="Q3678" s="3">
        <f t="shared" si="287"/>
        <v>2068.2999999999997</v>
      </c>
      <c r="R3678" t="str">
        <f t="shared" si="288"/>
        <v>No prazo</v>
      </c>
      <c r="S3678" s="5">
        <f t="shared" si="289"/>
        <v>0</v>
      </c>
    </row>
    <row r="3679" spans="1:19" x14ac:dyDescent="0.25">
      <c r="A3679">
        <v>3678</v>
      </c>
      <c r="B3679" s="1">
        <v>43947</v>
      </c>
      <c r="C3679" s="1">
        <v>43950</v>
      </c>
      <c r="D3679" s="1">
        <v>43963</v>
      </c>
      <c r="E3679" s="1">
        <v>43963</v>
      </c>
      <c r="F3679">
        <v>3</v>
      </c>
      <c r="G3679">
        <v>9</v>
      </c>
      <c r="H3679">
        <v>36</v>
      </c>
      <c r="I3679" s="6">
        <v>0</v>
      </c>
      <c r="J3679">
        <v>3</v>
      </c>
      <c r="K3679" t="str">
        <f>_xlfn.XLOOKUP(fCompras!F3679,dComprador!$A$2:$A$7,dComprador!$B$2:$B$7)</f>
        <v>Diego</v>
      </c>
      <c r="L3679" t="str">
        <f>_xlfn.XLOOKUP(J3679,dFornecedor!$A$2:$A$6,dFornecedor!$B$2:$B$6)</f>
        <v>StepUp</v>
      </c>
      <c r="M3679" t="str">
        <f>_xlfn.XLOOKUP(G3679,dMateriaPrima!$A$2:$A$12,dMateriaPrima!$B$2:$B$12)</f>
        <v>Couro</v>
      </c>
      <c r="N3679" s="2">
        <f>_xlfn.XLOOKUP(G3679,dMateriaPrima!$A$2:$A$12,dMateriaPrima!$C$2:$C$12)</f>
        <v>4.4000000000000004</v>
      </c>
      <c r="O3679" s="3">
        <f t="shared" si="285"/>
        <v>158.4</v>
      </c>
      <c r="P3679" s="4">
        <f t="shared" si="286"/>
        <v>0</v>
      </c>
      <c r="Q3679" s="3">
        <f t="shared" si="287"/>
        <v>158.4</v>
      </c>
      <c r="R3679" t="str">
        <f t="shared" si="288"/>
        <v>No prazo</v>
      </c>
      <c r="S3679" s="5">
        <f t="shared" si="289"/>
        <v>0</v>
      </c>
    </row>
    <row r="3680" spans="1:19" x14ac:dyDescent="0.25">
      <c r="A3680">
        <v>3679</v>
      </c>
      <c r="B3680" s="1">
        <v>43947</v>
      </c>
      <c r="C3680" s="1">
        <v>43951</v>
      </c>
      <c r="D3680" s="1">
        <v>43959</v>
      </c>
      <c r="E3680" s="1">
        <v>43962</v>
      </c>
      <c r="F3680">
        <v>3</v>
      </c>
      <c r="G3680">
        <v>7</v>
      </c>
      <c r="H3680">
        <v>395</v>
      </c>
      <c r="I3680" s="6">
        <v>0</v>
      </c>
      <c r="J3680">
        <v>3</v>
      </c>
      <c r="K3680" t="str">
        <f>_xlfn.XLOOKUP(fCompras!F3680,dComprador!$A$2:$A$7,dComprador!$B$2:$B$7)</f>
        <v>Diego</v>
      </c>
      <c r="L3680" t="str">
        <f>_xlfn.XLOOKUP(J3680,dFornecedor!$A$2:$A$6,dFornecedor!$B$2:$B$6)</f>
        <v>StepUp</v>
      </c>
      <c r="M3680" t="str">
        <f>_xlfn.XLOOKUP(G3680,dMateriaPrima!$A$2:$A$12,dMateriaPrima!$B$2:$B$12)</f>
        <v>Poliéster</v>
      </c>
      <c r="N3680" s="2">
        <f>_xlfn.XLOOKUP(G3680,dMateriaPrima!$A$2:$A$12,dMateriaPrima!$C$2:$C$12)</f>
        <v>8</v>
      </c>
      <c r="O3680" s="3">
        <f t="shared" si="285"/>
        <v>3160</v>
      </c>
      <c r="P3680" s="4">
        <f t="shared" si="286"/>
        <v>0</v>
      </c>
      <c r="Q3680" s="3">
        <f t="shared" si="287"/>
        <v>3160</v>
      </c>
      <c r="R3680" t="str">
        <f t="shared" si="288"/>
        <v>Em atraso</v>
      </c>
      <c r="S3680" s="5">
        <f t="shared" si="289"/>
        <v>3</v>
      </c>
    </row>
    <row r="3681" spans="1:19" x14ac:dyDescent="0.25">
      <c r="A3681">
        <v>3680</v>
      </c>
      <c r="B3681" s="1">
        <v>43947</v>
      </c>
      <c r="C3681" s="1">
        <v>43947</v>
      </c>
      <c r="D3681" s="1">
        <v>43969</v>
      </c>
      <c r="E3681" s="1">
        <v>43968</v>
      </c>
      <c r="F3681">
        <v>1</v>
      </c>
      <c r="G3681">
        <v>11</v>
      </c>
      <c r="H3681">
        <v>142</v>
      </c>
      <c r="I3681" s="6">
        <v>0</v>
      </c>
      <c r="J3681">
        <v>2</v>
      </c>
      <c r="K3681" t="str">
        <f>_xlfn.XLOOKUP(fCompras!F3681,dComprador!$A$2:$A$7,dComprador!$B$2:$B$7)</f>
        <v>Alon</v>
      </c>
      <c r="L3681" t="str">
        <f>_xlfn.XLOOKUP(J3681,dFornecedor!$A$2:$A$6,dFornecedor!$B$2:$B$6)</f>
        <v>Minerva</v>
      </c>
      <c r="M3681" t="str">
        <f>_xlfn.XLOOKUP(G3681,dMateriaPrima!$A$2:$A$12,dMateriaPrima!$B$2:$B$12)</f>
        <v>Papel</v>
      </c>
      <c r="N3681" s="2">
        <f>_xlfn.XLOOKUP(G3681,dMateriaPrima!$A$2:$A$12,dMateriaPrima!$C$2:$C$12)</f>
        <v>9</v>
      </c>
      <c r="O3681" s="3">
        <f t="shared" si="285"/>
        <v>1278</v>
      </c>
      <c r="P3681" s="4">
        <f t="shared" si="286"/>
        <v>0</v>
      </c>
      <c r="Q3681" s="3">
        <f t="shared" si="287"/>
        <v>1278</v>
      </c>
      <c r="R3681" t="str">
        <f t="shared" si="288"/>
        <v>No prazo</v>
      </c>
      <c r="S3681" s="5">
        <f t="shared" si="289"/>
        <v>0</v>
      </c>
    </row>
    <row r="3682" spans="1:19" x14ac:dyDescent="0.25">
      <c r="A3682">
        <v>3681</v>
      </c>
      <c r="B3682" s="1">
        <v>43947</v>
      </c>
      <c r="C3682" s="1">
        <v>43952</v>
      </c>
      <c r="D3682" s="1">
        <v>43979</v>
      </c>
      <c r="E3682" s="1">
        <v>43981</v>
      </c>
      <c r="F3682">
        <v>1</v>
      </c>
      <c r="G3682">
        <v>5</v>
      </c>
      <c r="H3682">
        <v>228</v>
      </c>
      <c r="I3682" s="6">
        <v>0</v>
      </c>
      <c r="J3682">
        <v>2</v>
      </c>
      <c r="K3682" t="str">
        <f>_xlfn.XLOOKUP(fCompras!F3682,dComprador!$A$2:$A$7,dComprador!$B$2:$B$7)</f>
        <v>Alon</v>
      </c>
      <c r="L3682" t="str">
        <f>_xlfn.XLOOKUP(J3682,dFornecedor!$A$2:$A$6,dFornecedor!$B$2:$B$6)</f>
        <v>Minerva</v>
      </c>
      <c r="M3682" t="str">
        <f>_xlfn.XLOOKUP(G3682,dMateriaPrima!$A$2:$A$12,dMateriaPrima!$B$2:$B$12)</f>
        <v>Areia</v>
      </c>
      <c r="N3682" s="2">
        <f>_xlfn.XLOOKUP(G3682,dMateriaPrima!$A$2:$A$12,dMateriaPrima!$C$2:$C$12)</f>
        <v>3.59</v>
      </c>
      <c r="O3682" s="3">
        <f t="shared" si="285"/>
        <v>818.52</v>
      </c>
      <c r="P3682" s="4">
        <f t="shared" si="286"/>
        <v>0</v>
      </c>
      <c r="Q3682" s="3">
        <f t="shared" si="287"/>
        <v>818.52</v>
      </c>
      <c r="R3682" t="str">
        <f t="shared" si="288"/>
        <v>Em atraso</v>
      </c>
      <c r="S3682" s="5">
        <f t="shared" si="289"/>
        <v>2</v>
      </c>
    </row>
    <row r="3683" spans="1:19" x14ac:dyDescent="0.25">
      <c r="A3683">
        <v>3682</v>
      </c>
      <c r="B3683" s="1">
        <v>43947</v>
      </c>
      <c r="C3683" s="1">
        <v>43947</v>
      </c>
      <c r="D3683" s="1">
        <v>43967</v>
      </c>
      <c r="E3683" s="1">
        <v>43969</v>
      </c>
      <c r="F3683">
        <v>1</v>
      </c>
      <c r="G3683">
        <v>9</v>
      </c>
      <c r="H3683">
        <v>12</v>
      </c>
      <c r="I3683" s="6">
        <v>0</v>
      </c>
      <c r="J3683">
        <v>5</v>
      </c>
      <c r="K3683" t="str">
        <f>_xlfn.XLOOKUP(fCompras!F3683,dComprador!$A$2:$A$7,dComprador!$B$2:$B$7)</f>
        <v>Alon</v>
      </c>
      <c r="L3683" t="str">
        <f>_xlfn.XLOOKUP(J3683,dFornecedor!$A$2:$A$6,dFornecedor!$B$2:$B$6)</f>
        <v>Atlas</v>
      </c>
      <c r="M3683" t="str">
        <f>_xlfn.XLOOKUP(G3683,dMateriaPrima!$A$2:$A$12,dMateriaPrima!$B$2:$B$12)</f>
        <v>Couro</v>
      </c>
      <c r="N3683" s="2">
        <f>_xlfn.XLOOKUP(G3683,dMateriaPrima!$A$2:$A$12,dMateriaPrima!$C$2:$C$12)</f>
        <v>4.4000000000000004</v>
      </c>
      <c r="O3683" s="3">
        <f t="shared" si="285"/>
        <v>52.800000000000004</v>
      </c>
      <c r="P3683" s="4">
        <f t="shared" si="286"/>
        <v>0</v>
      </c>
      <c r="Q3683" s="3">
        <f t="shared" si="287"/>
        <v>52.800000000000004</v>
      </c>
      <c r="R3683" t="str">
        <f t="shared" si="288"/>
        <v>Em atraso</v>
      </c>
      <c r="S3683" s="5">
        <f t="shared" si="289"/>
        <v>2</v>
      </c>
    </row>
    <row r="3684" spans="1:19" x14ac:dyDescent="0.25">
      <c r="A3684">
        <v>3683</v>
      </c>
      <c r="B3684" s="1">
        <v>43948</v>
      </c>
      <c r="C3684" s="1">
        <v>43957</v>
      </c>
      <c r="D3684" s="1">
        <v>43960</v>
      </c>
      <c r="E3684" s="1">
        <v>43963</v>
      </c>
      <c r="F3684">
        <v>4</v>
      </c>
      <c r="G3684">
        <v>6</v>
      </c>
      <c r="H3684">
        <v>294</v>
      </c>
      <c r="I3684" s="6">
        <v>0</v>
      </c>
      <c r="J3684">
        <v>2</v>
      </c>
      <c r="K3684" t="str">
        <f>_xlfn.XLOOKUP(fCompras!F3684,dComprador!$A$2:$A$7,dComprador!$B$2:$B$7)</f>
        <v>Lira</v>
      </c>
      <c r="L3684" t="str">
        <f>_xlfn.XLOOKUP(J3684,dFornecedor!$A$2:$A$6,dFornecedor!$B$2:$B$6)</f>
        <v>Minerva</v>
      </c>
      <c r="M3684" t="str">
        <f>_xlfn.XLOOKUP(G3684,dMateriaPrima!$A$2:$A$12,dMateriaPrima!$B$2:$B$12)</f>
        <v>Fio Algodão</v>
      </c>
      <c r="N3684" s="2">
        <f>_xlfn.XLOOKUP(G3684,dMateriaPrima!$A$2:$A$12,dMateriaPrima!$C$2:$C$12)</f>
        <v>55.9</v>
      </c>
      <c r="O3684" s="3">
        <f t="shared" si="285"/>
        <v>16434.599999999999</v>
      </c>
      <c r="P3684" s="4">
        <f t="shared" si="286"/>
        <v>0</v>
      </c>
      <c r="Q3684" s="3">
        <f t="shared" si="287"/>
        <v>16434.599999999999</v>
      </c>
      <c r="R3684" t="str">
        <f t="shared" si="288"/>
        <v>Em atraso</v>
      </c>
      <c r="S3684" s="5">
        <f t="shared" si="289"/>
        <v>3</v>
      </c>
    </row>
    <row r="3685" spans="1:19" x14ac:dyDescent="0.25">
      <c r="A3685">
        <v>3684</v>
      </c>
      <c r="B3685" s="1">
        <v>43948</v>
      </c>
      <c r="C3685" s="1">
        <v>43948</v>
      </c>
      <c r="D3685" s="1">
        <v>43979</v>
      </c>
      <c r="E3685" s="1">
        <v>43981</v>
      </c>
      <c r="F3685">
        <v>1</v>
      </c>
      <c r="G3685">
        <v>8</v>
      </c>
      <c r="H3685">
        <v>245</v>
      </c>
      <c r="I3685" s="6">
        <v>0.4</v>
      </c>
      <c r="J3685">
        <v>5</v>
      </c>
      <c r="K3685" t="str">
        <f>_xlfn.XLOOKUP(fCompras!F3685,dComprador!$A$2:$A$7,dComprador!$B$2:$B$7)</f>
        <v>Alon</v>
      </c>
      <c r="L3685" t="str">
        <f>_xlfn.XLOOKUP(J3685,dFornecedor!$A$2:$A$6,dFornecedor!$B$2:$B$6)</f>
        <v>Atlas</v>
      </c>
      <c r="M3685" t="str">
        <f>_xlfn.XLOOKUP(G3685,dMateriaPrima!$A$2:$A$12,dMateriaPrima!$B$2:$B$12)</f>
        <v>Cimento</v>
      </c>
      <c r="N3685" s="2">
        <f>_xlfn.XLOOKUP(G3685,dMateriaPrima!$A$2:$A$12,dMateriaPrima!$C$2:$C$12)</f>
        <v>23</v>
      </c>
      <c r="O3685" s="3">
        <f t="shared" si="285"/>
        <v>5635</v>
      </c>
      <c r="P3685" s="4">
        <f t="shared" si="286"/>
        <v>2254</v>
      </c>
      <c r="Q3685" s="3">
        <f t="shared" si="287"/>
        <v>3381</v>
      </c>
      <c r="R3685" t="str">
        <f t="shared" si="288"/>
        <v>Em atraso</v>
      </c>
      <c r="S3685" s="5">
        <f t="shared" si="289"/>
        <v>2</v>
      </c>
    </row>
    <row r="3686" spans="1:19" x14ac:dyDescent="0.25">
      <c r="A3686">
        <v>3685</v>
      </c>
      <c r="B3686" s="1">
        <v>43948</v>
      </c>
      <c r="C3686" s="1">
        <v>43952</v>
      </c>
      <c r="D3686" s="1">
        <v>43956</v>
      </c>
      <c r="E3686" s="1">
        <v>43957</v>
      </c>
      <c r="F3686">
        <v>4</v>
      </c>
      <c r="G3686">
        <v>9</v>
      </c>
      <c r="H3686">
        <v>18</v>
      </c>
      <c r="I3686" s="6">
        <v>0</v>
      </c>
      <c r="J3686">
        <v>5</v>
      </c>
      <c r="K3686" t="str">
        <f>_xlfn.XLOOKUP(fCompras!F3686,dComprador!$A$2:$A$7,dComprador!$B$2:$B$7)</f>
        <v>Lira</v>
      </c>
      <c r="L3686" t="str">
        <f>_xlfn.XLOOKUP(J3686,dFornecedor!$A$2:$A$6,dFornecedor!$B$2:$B$6)</f>
        <v>Atlas</v>
      </c>
      <c r="M3686" t="str">
        <f>_xlfn.XLOOKUP(G3686,dMateriaPrima!$A$2:$A$12,dMateriaPrima!$B$2:$B$12)</f>
        <v>Couro</v>
      </c>
      <c r="N3686" s="2">
        <f>_xlfn.XLOOKUP(G3686,dMateriaPrima!$A$2:$A$12,dMateriaPrima!$C$2:$C$12)</f>
        <v>4.4000000000000004</v>
      </c>
      <c r="O3686" s="3">
        <f t="shared" si="285"/>
        <v>79.2</v>
      </c>
      <c r="P3686" s="4">
        <f t="shared" si="286"/>
        <v>0</v>
      </c>
      <c r="Q3686" s="3">
        <f t="shared" si="287"/>
        <v>79.2</v>
      </c>
      <c r="R3686" t="str">
        <f t="shared" si="288"/>
        <v>Em atraso</v>
      </c>
      <c r="S3686" s="5">
        <f t="shared" si="289"/>
        <v>1</v>
      </c>
    </row>
    <row r="3687" spans="1:19" x14ac:dyDescent="0.25">
      <c r="A3687">
        <v>3686</v>
      </c>
      <c r="B3687" s="1">
        <v>43948</v>
      </c>
      <c r="C3687" s="1">
        <v>43949</v>
      </c>
      <c r="D3687" s="1">
        <v>43955</v>
      </c>
      <c r="E3687" s="1">
        <v>43957</v>
      </c>
      <c r="F3687">
        <v>4</v>
      </c>
      <c r="G3687">
        <v>7</v>
      </c>
      <c r="H3687">
        <v>187</v>
      </c>
      <c r="I3687" s="6">
        <v>0</v>
      </c>
      <c r="J3687">
        <v>3</v>
      </c>
      <c r="K3687" t="str">
        <f>_xlfn.XLOOKUP(fCompras!F3687,dComprador!$A$2:$A$7,dComprador!$B$2:$B$7)</f>
        <v>Lira</v>
      </c>
      <c r="L3687" t="str">
        <f>_xlfn.XLOOKUP(J3687,dFornecedor!$A$2:$A$6,dFornecedor!$B$2:$B$6)</f>
        <v>StepUp</v>
      </c>
      <c r="M3687" t="str">
        <f>_xlfn.XLOOKUP(G3687,dMateriaPrima!$A$2:$A$12,dMateriaPrima!$B$2:$B$12)</f>
        <v>Poliéster</v>
      </c>
      <c r="N3687" s="2">
        <f>_xlfn.XLOOKUP(G3687,dMateriaPrima!$A$2:$A$12,dMateriaPrima!$C$2:$C$12)</f>
        <v>8</v>
      </c>
      <c r="O3687" s="3">
        <f t="shared" si="285"/>
        <v>1496</v>
      </c>
      <c r="P3687" s="4">
        <f t="shared" si="286"/>
        <v>0</v>
      </c>
      <c r="Q3687" s="3">
        <f t="shared" si="287"/>
        <v>1496</v>
      </c>
      <c r="R3687" t="str">
        <f t="shared" si="288"/>
        <v>Em atraso</v>
      </c>
      <c r="S3687" s="5">
        <f t="shared" si="289"/>
        <v>2</v>
      </c>
    </row>
    <row r="3688" spans="1:19" x14ac:dyDescent="0.25">
      <c r="A3688">
        <v>3687</v>
      </c>
      <c r="B3688" s="1">
        <v>43948</v>
      </c>
      <c r="C3688" s="1">
        <v>43949</v>
      </c>
      <c r="D3688" s="1">
        <v>43956</v>
      </c>
      <c r="E3688" s="1">
        <v>43955</v>
      </c>
      <c r="F3688">
        <v>4</v>
      </c>
      <c r="G3688">
        <v>10</v>
      </c>
      <c r="H3688">
        <v>233</v>
      </c>
      <c r="I3688" s="6">
        <v>0</v>
      </c>
      <c r="J3688">
        <v>3</v>
      </c>
      <c r="K3688" t="str">
        <f>_xlfn.XLOOKUP(fCompras!F3688,dComprador!$A$2:$A$7,dComprador!$B$2:$B$7)</f>
        <v>Lira</v>
      </c>
      <c r="L3688" t="str">
        <f>_xlfn.XLOOKUP(J3688,dFornecedor!$A$2:$A$6,dFornecedor!$B$2:$B$6)</f>
        <v>StepUp</v>
      </c>
      <c r="M3688" t="str">
        <f>_xlfn.XLOOKUP(G3688,dMateriaPrima!$A$2:$A$12,dMateriaPrima!$B$2:$B$12)</f>
        <v>Pedra Britada</v>
      </c>
      <c r="N3688" s="2">
        <f>_xlfn.XLOOKUP(G3688,dMateriaPrima!$A$2:$A$12,dMateriaPrima!$C$2:$C$12)</f>
        <v>56</v>
      </c>
      <c r="O3688" s="3">
        <f t="shared" si="285"/>
        <v>13048</v>
      </c>
      <c r="P3688" s="4">
        <f t="shared" si="286"/>
        <v>0</v>
      </c>
      <c r="Q3688" s="3">
        <f t="shared" si="287"/>
        <v>13048</v>
      </c>
      <c r="R3688" t="str">
        <f t="shared" si="288"/>
        <v>No prazo</v>
      </c>
      <c r="S3688" s="5">
        <f t="shared" si="289"/>
        <v>0</v>
      </c>
    </row>
    <row r="3689" spans="1:19" x14ac:dyDescent="0.25">
      <c r="A3689">
        <v>3688</v>
      </c>
      <c r="B3689" s="1">
        <v>43948</v>
      </c>
      <c r="C3689" s="1">
        <v>43954</v>
      </c>
      <c r="D3689" s="1">
        <v>43967</v>
      </c>
      <c r="E3689" s="1">
        <v>43968</v>
      </c>
      <c r="F3689">
        <v>1</v>
      </c>
      <c r="G3689">
        <v>7</v>
      </c>
      <c r="H3689">
        <v>147</v>
      </c>
      <c r="I3689" s="6">
        <v>0</v>
      </c>
      <c r="J3689">
        <v>5</v>
      </c>
      <c r="K3689" t="str">
        <f>_xlfn.XLOOKUP(fCompras!F3689,dComprador!$A$2:$A$7,dComprador!$B$2:$B$7)</f>
        <v>Alon</v>
      </c>
      <c r="L3689" t="str">
        <f>_xlfn.XLOOKUP(J3689,dFornecedor!$A$2:$A$6,dFornecedor!$B$2:$B$6)</f>
        <v>Atlas</v>
      </c>
      <c r="M3689" t="str">
        <f>_xlfn.XLOOKUP(G3689,dMateriaPrima!$A$2:$A$12,dMateriaPrima!$B$2:$B$12)</f>
        <v>Poliéster</v>
      </c>
      <c r="N3689" s="2">
        <f>_xlfn.XLOOKUP(G3689,dMateriaPrima!$A$2:$A$12,dMateriaPrima!$C$2:$C$12)</f>
        <v>8</v>
      </c>
      <c r="O3689" s="3">
        <f t="shared" si="285"/>
        <v>1176</v>
      </c>
      <c r="P3689" s="4">
        <f t="shared" si="286"/>
        <v>0</v>
      </c>
      <c r="Q3689" s="3">
        <f t="shared" si="287"/>
        <v>1176</v>
      </c>
      <c r="R3689" t="str">
        <f t="shared" si="288"/>
        <v>Em atraso</v>
      </c>
      <c r="S3689" s="5">
        <f t="shared" si="289"/>
        <v>1</v>
      </c>
    </row>
    <row r="3690" spans="1:19" x14ac:dyDescent="0.25">
      <c r="A3690">
        <v>3689</v>
      </c>
      <c r="B3690" s="1">
        <v>43948</v>
      </c>
      <c r="C3690" s="1">
        <v>43953</v>
      </c>
      <c r="D3690" s="1">
        <v>43965</v>
      </c>
      <c r="E3690" s="1">
        <v>43966</v>
      </c>
      <c r="F3690">
        <v>1</v>
      </c>
      <c r="G3690">
        <v>9</v>
      </c>
      <c r="H3690">
        <v>50</v>
      </c>
      <c r="I3690" s="6">
        <v>0</v>
      </c>
      <c r="J3690">
        <v>1</v>
      </c>
      <c r="K3690" t="str">
        <f>_xlfn.XLOOKUP(fCompras!F3690,dComprador!$A$2:$A$7,dComprador!$B$2:$B$7)</f>
        <v>Alon</v>
      </c>
      <c r="L3690" t="str">
        <f>_xlfn.XLOOKUP(J3690,dFornecedor!$A$2:$A$6,dFornecedor!$B$2:$B$6)</f>
        <v>NorthShore</v>
      </c>
      <c r="M3690" t="str">
        <f>_xlfn.XLOOKUP(G3690,dMateriaPrima!$A$2:$A$12,dMateriaPrima!$B$2:$B$12)</f>
        <v>Couro</v>
      </c>
      <c r="N3690" s="2">
        <f>_xlfn.XLOOKUP(G3690,dMateriaPrima!$A$2:$A$12,dMateriaPrima!$C$2:$C$12)</f>
        <v>4.4000000000000004</v>
      </c>
      <c r="O3690" s="3">
        <f t="shared" si="285"/>
        <v>220.00000000000003</v>
      </c>
      <c r="P3690" s="4">
        <f t="shared" si="286"/>
        <v>0</v>
      </c>
      <c r="Q3690" s="3">
        <f t="shared" si="287"/>
        <v>220.00000000000003</v>
      </c>
      <c r="R3690" t="str">
        <f t="shared" si="288"/>
        <v>Em atraso</v>
      </c>
      <c r="S3690" s="5">
        <f t="shared" si="289"/>
        <v>1</v>
      </c>
    </row>
    <row r="3691" spans="1:19" x14ac:dyDescent="0.25">
      <c r="A3691">
        <v>3690</v>
      </c>
      <c r="B3691" s="1">
        <v>43948</v>
      </c>
      <c r="C3691" s="1">
        <v>43951</v>
      </c>
      <c r="D3691" s="1">
        <v>43961</v>
      </c>
      <c r="E3691" s="1">
        <v>43961</v>
      </c>
      <c r="F3691">
        <v>2</v>
      </c>
      <c r="G3691">
        <v>7</v>
      </c>
      <c r="H3691">
        <v>9</v>
      </c>
      <c r="I3691" s="6">
        <v>0</v>
      </c>
      <c r="J3691">
        <v>3</v>
      </c>
      <c r="K3691" t="str">
        <f>_xlfn.XLOOKUP(fCompras!F3691,dComprador!$A$2:$A$7,dComprador!$B$2:$B$7)</f>
        <v>João</v>
      </c>
      <c r="L3691" t="str">
        <f>_xlfn.XLOOKUP(J3691,dFornecedor!$A$2:$A$6,dFornecedor!$B$2:$B$6)</f>
        <v>StepUp</v>
      </c>
      <c r="M3691" t="str">
        <f>_xlfn.XLOOKUP(G3691,dMateriaPrima!$A$2:$A$12,dMateriaPrima!$B$2:$B$12)</f>
        <v>Poliéster</v>
      </c>
      <c r="N3691" s="2">
        <f>_xlfn.XLOOKUP(G3691,dMateriaPrima!$A$2:$A$12,dMateriaPrima!$C$2:$C$12)</f>
        <v>8</v>
      </c>
      <c r="O3691" s="3">
        <f t="shared" si="285"/>
        <v>72</v>
      </c>
      <c r="P3691" s="4">
        <f t="shared" si="286"/>
        <v>0</v>
      </c>
      <c r="Q3691" s="3">
        <f t="shared" si="287"/>
        <v>72</v>
      </c>
      <c r="R3691" t="str">
        <f t="shared" si="288"/>
        <v>No prazo</v>
      </c>
      <c r="S3691" s="5">
        <f t="shared" si="289"/>
        <v>0</v>
      </c>
    </row>
    <row r="3692" spans="1:19" x14ac:dyDescent="0.25">
      <c r="A3692">
        <v>3691</v>
      </c>
      <c r="B3692" s="1">
        <v>43948</v>
      </c>
      <c r="C3692" s="1">
        <v>43948</v>
      </c>
      <c r="D3692" s="1">
        <v>43974</v>
      </c>
      <c r="E3692" s="1">
        <v>43979</v>
      </c>
      <c r="F3692">
        <v>1</v>
      </c>
      <c r="G3692">
        <v>10</v>
      </c>
      <c r="H3692">
        <v>389</v>
      </c>
      <c r="I3692" s="6">
        <v>0</v>
      </c>
      <c r="J3692">
        <v>5</v>
      </c>
      <c r="K3692" t="str">
        <f>_xlfn.XLOOKUP(fCompras!F3692,dComprador!$A$2:$A$7,dComprador!$B$2:$B$7)</f>
        <v>Alon</v>
      </c>
      <c r="L3692" t="str">
        <f>_xlfn.XLOOKUP(J3692,dFornecedor!$A$2:$A$6,dFornecedor!$B$2:$B$6)</f>
        <v>Atlas</v>
      </c>
      <c r="M3692" t="str">
        <f>_xlfn.XLOOKUP(G3692,dMateriaPrima!$A$2:$A$12,dMateriaPrima!$B$2:$B$12)</f>
        <v>Pedra Britada</v>
      </c>
      <c r="N3692" s="2">
        <f>_xlfn.XLOOKUP(G3692,dMateriaPrima!$A$2:$A$12,dMateriaPrima!$C$2:$C$12)</f>
        <v>56</v>
      </c>
      <c r="O3692" s="3">
        <f t="shared" si="285"/>
        <v>21784</v>
      </c>
      <c r="P3692" s="4">
        <f t="shared" si="286"/>
        <v>0</v>
      </c>
      <c r="Q3692" s="3">
        <f t="shared" si="287"/>
        <v>21784</v>
      </c>
      <c r="R3692" t="str">
        <f t="shared" si="288"/>
        <v>Em atraso</v>
      </c>
      <c r="S3692" s="5">
        <f t="shared" si="289"/>
        <v>5</v>
      </c>
    </row>
    <row r="3693" spans="1:19" x14ac:dyDescent="0.25">
      <c r="A3693">
        <v>3692</v>
      </c>
      <c r="B3693" s="1">
        <v>43948</v>
      </c>
      <c r="C3693" s="1">
        <v>43954</v>
      </c>
      <c r="D3693" s="1">
        <v>43970</v>
      </c>
      <c r="E3693" s="1">
        <v>43973</v>
      </c>
      <c r="F3693">
        <v>1</v>
      </c>
      <c r="G3693">
        <v>5</v>
      </c>
      <c r="H3693">
        <v>252</v>
      </c>
      <c r="I3693" s="6">
        <v>0</v>
      </c>
      <c r="J3693">
        <v>3</v>
      </c>
      <c r="K3693" t="str">
        <f>_xlfn.XLOOKUP(fCompras!F3693,dComprador!$A$2:$A$7,dComprador!$B$2:$B$7)</f>
        <v>Alon</v>
      </c>
      <c r="L3693" t="str">
        <f>_xlfn.XLOOKUP(J3693,dFornecedor!$A$2:$A$6,dFornecedor!$B$2:$B$6)</f>
        <v>StepUp</v>
      </c>
      <c r="M3693" t="str">
        <f>_xlfn.XLOOKUP(G3693,dMateriaPrima!$A$2:$A$12,dMateriaPrima!$B$2:$B$12)</f>
        <v>Areia</v>
      </c>
      <c r="N3693" s="2">
        <f>_xlfn.XLOOKUP(G3693,dMateriaPrima!$A$2:$A$12,dMateriaPrima!$C$2:$C$12)</f>
        <v>3.59</v>
      </c>
      <c r="O3693" s="3">
        <f t="shared" si="285"/>
        <v>904.68</v>
      </c>
      <c r="P3693" s="4">
        <f t="shared" si="286"/>
        <v>0</v>
      </c>
      <c r="Q3693" s="3">
        <f t="shared" si="287"/>
        <v>904.68</v>
      </c>
      <c r="R3693" t="str">
        <f t="shared" si="288"/>
        <v>Em atraso</v>
      </c>
      <c r="S3693" s="5">
        <f t="shared" si="289"/>
        <v>3</v>
      </c>
    </row>
    <row r="3694" spans="1:19" x14ac:dyDescent="0.25">
      <c r="A3694">
        <v>3693</v>
      </c>
      <c r="B3694" s="1">
        <v>43948</v>
      </c>
      <c r="C3694" s="1">
        <v>43951</v>
      </c>
      <c r="D3694" s="1">
        <v>43971</v>
      </c>
      <c r="E3694" s="1">
        <v>43973</v>
      </c>
      <c r="F3694">
        <v>1</v>
      </c>
      <c r="G3694">
        <v>11</v>
      </c>
      <c r="H3694">
        <v>324</v>
      </c>
      <c r="I3694" s="6">
        <v>0</v>
      </c>
      <c r="J3694">
        <v>3</v>
      </c>
      <c r="K3694" t="str">
        <f>_xlfn.XLOOKUP(fCompras!F3694,dComprador!$A$2:$A$7,dComprador!$B$2:$B$7)</f>
        <v>Alon</v>
      </c>
      <c r="L3694" t="str">
        <f>_xlfn.XLOOKUP(J3694,dFornecedor!$A$2:$A$6,dFornecedor!$B$2:$B$6)</f>
        <v>StepUp</v>
      </c>
      <c r="M3694" t="str">
        <f>_xlfn.XLOOKUP(G3694,dMateriaPrima!$A$2:$A$12,dMateriaPrima!$B$2:$B$12)</f>
        <v>Papel</v>
      </c>
      <c r="N3694" s="2">
        <f>_xlfn.XLOOKUP(G3694,dMateriaPrima!$A$2:$A$12,dMateriaPrima!$C$2:$C$12)</f>
        <v>9</v>
      </c>
      <c r="O3694" s="3">
        <f t="shared" si="285"/>
        <v>2916</v>
      </c>
      <c r="P3694" s="4">
        <f t="shared" si="286"/>
        <v>0</v>
      </c>
      <c r="Q3694" s="3">
        <f t="shared" si="287"/>
        <v>2916</v>
      </c>
      <c r="R3694" t="str">
        <f t="shared" si="288"/>
        <v>Em atraso</v>
      </c>
      <c r="S3694" s="5">
        <f t="shared" si="289"/>
        <v>2</v>
      </c>
    </row>
    <row r="3695" spans="1:19" x14ac:dyDescent="0.25">
      <c r="A3695">
        <v>3694</v>
      </c>
      <c r="B3695" s="1">
        <v>43949</v>
      </c>
      <c r="C3695" s="1">
        <v>43957</v>
      </c>
      <c r="D3695" s="1">
        <v>43960</v>
      </c>
      <c r="E3695" s="1">
        <v>43961</v>
      </c>
      <c r="F3695">
        <v>4</v>
      </c>
      <c r="G3695">
        <v>9</v>
      </c>
      <c r="H3695">
        <v>110</v>
      </c>
      <c r="I3695" s="6">
        <v>0</v>
      </c>
      <c r="J3695">
        <v>3</v>
      </c>
      <c r="K3695" t="str">
        <f>_xlfn.XLOOKUP(fCompras!F3695,dComprador!$A$2:$A$7,dComprador!$B$2:$B$7)</f>
        <v>Lira</v>
      </c>
      <c r="L3695" t="str">
        <f>_xlfn.XLOOKUP(J3695,dFornecedor!$A$2:$A$6,dFornecedor!$B$2:$B$6)</f>
        <v>StepUp</v>
      </c>
      <c r="M3695" t="str">
        <f>_xlfn.XLOOKUP(G3695,dMateriaPrima!$A$2:$A$12,dMateriaPrima!$B$2:$B$12)</f>
        <v>Couro</v>
      </c>
      <c r="N3695" s="2">
        <f>_xlfn.XLOOKUP(G3695,dMateriaPrima!$A$2:$A$12,dMateriaPrima!$C$2:$C$12)</f>
        <v>4.4000000000000004</v>
      </c>
      <c r="O3695" s="3">
        <f t="shared" si="285"/>
        <v>484.00000000000006</v>
      </c>
      <c r="P3695" s="4">
        <f t="shared" si="286"/>
        <v>0</v>
      </c>
      <c r="Q3695" s="3">
        <f t="shared" si="287"/>
        <v>484.00000000000006</v>
      </c>
      <c r="R3695" t="str">
        <f t="shared" si="288"/>
        <v>Em atraso</v>
      </c>
      <c r="S3695" s="5">
        <f t="shared" si="289"/>
        <v>1</v>
      </c>
    </row>
    <row r="3696" spans="1:19" x14ac:dyDescent="0.25">
      <c r="A3696">
        <v>3695</v>
      </c>
      <c r="B3696" s="1">
        <v>43949</v>
      </c>
      <c r="C3696" s="1">
        <v>43952</v>
      </c>
      <c r="D3696" s="1">
        <v>43958</v>
      </c>
      <c r="E3696" s="1">
        <v>43959</v>
      </c>
      <c r="F3696">
        <v>4</v>
      </c>
      <c r="G3696">
        <v>4</v>
      </c>
      <c r="H3696">
        <v>81</v>
      </c>
      <c r="I3696" s="6">
        <v>0</v>
      </c>
      <c r="J3696">
        <v>3</v>
      </c>
      <c r="K3696" t="str">
        <f>_xlfn.XLOOKUP(fCompras!F3696,dComprador!$A$2:$A$7,dComprador!$B$2:$B$7)</f>
        <v>Lira</v>
      </c>
      <c r="L3696" t="str">
        <f>_xlfn.XLOOKUP(J3696,dFornecedor!$A$2:$A$6,dFornecedor!$B$2:$B$6)</f>
        <v>StepUp</v>
      </c>
      <c r="M3696" t="str">
        <f>_xlfn.XLOOKUP(G3696,dMateriaPrima!$A$2:$A$12,dMateriaPrima!$B$2:$B$12)</f>
        <v>Madeira</v>
      </c>
      <c r="N3696" s="2">
        <f>_xlfn.XLOOKUP(G3696,dMateriaPrima!$A$2:$A$12,dMateriaPrima!$C$2:$C$12)</f>
        <v>168</v>
      </c>
      <c r="O3696" s="3">
        <f t="shared" si="285"/>
        <v>13608</v>
      </c>
      <c r="P3696" s="4">
        <f t="shared" si="286"/>
        <v>0</v>
      </c>
      <c r="Q3696" s="3">
        <f t="shared" si="287"/>
        <v>13608</v>
      </c>
      <c r="R3696" t="str">
        <f t="shared" si="288"/>
        <v>Em atraso</v>
      </c>
      <c r="S3696" s="5">
        <f t="shared" si="289"/>
        <v>1</v>
      </c>
    </row>
    <row r="3697" spans="1:19" x14ac:dyDescent="0.25">
      <c r="A3697">
        <v>3696</v>
      </c>
      <c r="B3697" s="1">
        <v>43949</v>
      </c>
      <c r="C3697" s="1">
        <v>43955</v>
      </c>
      <c r="D3697" s="1">
        <v>43960</v>
      </c>
      <c r="E3697" s="1">
        <v>43962</v>
      </c>
      <c r="F3697">
        <v>4</v>
      </c>
      <c r="G3697">
        <v>1</v>
      </c>
      <c r="H3697">
        <v>105</v>
      </c>
      <c r="I3697" s="6">
        <v>0</v>
      </c>
      <c r="J3697">
        <v>5</v>
      </c>
      <c r="K3697" t="str">
        <f>_xlfn.XLOOKUP(fCompras!F3697,dComprador!$A$2:$A$7,dComprador!$B$2:$B$7)</f>
        <v>Lira</v>
      </c>
      <c r="L3697" t="str">
        <f>_xlfn.XLOOKUP(J3697,dFornecedor!$A$2:$A$6,dFornecedor!$B$2:$B$6)</f>
        <v>Atlas</v>
      </c>
      <c r="M3697" t="str">
        <f>_xlfn.XLOOKUP(G3697,dMateriaPrima!$A$2:$A$12,dMateriaPrima!$B$2:$B$12)</f>
        <v>Tecido</v>
      </c>
      <c r="N3697" s="2">
        <f>_xlfn.XLOOKUP(G3697,dMateriaPrima!$A$2:$A$12,dMateriaPrima!$C$2:$C$12)</f>
        <v>18</v>
      </c>
      <c r="O3697" s="3">
        <f t="shared" si="285"/>
        <v>1890</v>
      </c>
      <c r="P3697" s="4">
        <f t="shared" si="286"/>
        <v>0</v>
      </c>
      <c r="Q3697" s="3">
        <f t="shared" si="287"/>
        <v>1890</v>
      </c>
      <c r="R3697" t="str">
        <f t="shared" si="288"/>
        <v>Em atraso</v>
      </c>
      <c r="S3697" s="5">
        <f t="shared" si="289"/>
        <v>2</v>
      </c>
    </row>
    <row r="3698" spans="1:19" x14ac:dyDescent="0.25">
      <c r="A3698">
        <v>3697</v>
      </c>
      <c r="B3698" s="1">
        <v>43949</v>
      </c>
      <c r="C3698" s="1">
        <v>43954</v>
      </c>
      <c r="D3698" s="1">
        <v>43966</v>
      </c>
      <c r="E3698" s="1">
        <v>43966</v>
      </c>
      <c r="F3698">
        <v>1</v>
      </c>
      <c r="G3698">
        <v>8</v>
      </c>
      <c r="H3698">
        <v>214</v>
      </c>
      <c r="I3698" s="6">
        <v>0</v>
      </c>
      <c r="J3698">
        <v>5</v>
      </c>
      <c r="K3698" t="str">
        <f>_xlfn.XLOOKUP(fCompras!F3698,dComprador!$A$2:$A$7,dComprador!$B$2:$B$7)</f>
        <v>Alon</v>
      </c>
      <c r="L3698" t="str">
        <f>_xlfn.XLOOKUP(J3698,dFornecedor!$A$2:$A$6,dFornecedor!$B$2:$B$6)</f>
        <v>Atlas</v>
      </c>
      <c r="M3698" t="str">
        <f>_xlfn.XLOOKUP(G3698,dMateriaPrima!$A$2:$A$12,dMateriaPrima!$B$2:$B$12)</f>
        <v>Cimento</v>
      </c>
      <c r="N3698" s="2">
        <f>_xlfn.XLOOKUP(G3698,dMateriaPrima!$A$2:$A$12,dMateriaPrima!$C$2:$C$12)</f>
        <v>23</v>
      </c>
      <c r="O3698" s="3">
        <f t="shared" si="285"/>
        <v>4922</v>
      </c>
      <c r="P3698" s="4">
        <f t="shared" si="286"/>
        <v>0</v>
      </c>
      <c r="Q3698" s="3">
        <f t="shared" si="287"/>
        <v>4922</v>
      </c>
      <c r="R3698" t="str">
        <f t="shared" si="288"/>
        <v>No prazo</v>
      </c>
      <c r="S3698" s="5">
        <f t="shared" si="289"/>
        <v>0</v>
      </c>
    </row>
    <row r="3699" spans="1:19" x14ac:dyDescent="0.25">
      <c r="A3699">
        <v>3698</v>
      </c>
      <c r="B3699" s="1">
        <v>43949</v>
      </c>
      <c r="C3699" s="1">
        <v>43952</v>
      </c>
      <c r="D3699" s="1">
        <v>43964</v>
      </c>
      <c r="E3699" s="1">
        <v>43966</v>
      </c>
      <c r="F3699">
        <v>2</v>
      </c>
      <c r="G3699">
        <v>9</v>
      </c>
      <c r="H3699">
        <v>277</v>
      </c>
      <c r="I3699" s="6">
        <v>0</v>
      </c>
      <c r="J3699">
        <v>5</v>
      </c>
      <c r="K3699" t="str">
        <f>_xlfn.XLOOKUP(fCompras!F3699,dComprador!$A$2:$A$7,dComprador!$B$2:$B$7)</f>
        <v>João</v>
      </c>
      <c r="L3699" t="str">
        <f>_xlfn.XLOOKUP(J3699,dFornecedor!$A$2:$A$6,dFornecedor!$B$2:$B$6)</f>
        <v>Atlas</v>
      </c>
      <c r="M3699" t="str">
        <f>_xlfn.XLOOKUP(G3699,dMateriaPrima!$A$2:$A$12,dMateriaPrima!$B$2:$B$12)</f>
        <v>Couro</v>
      </c>
      <c r="N3699" s="2">
        <f>_xlfn.XLOOKUP(G3699,dMateriaPrima!$A$2:$A$12,dMateriaPrima!$C$2:$C$12)</f>
        <v>4.4000000000000004</v>
      </c>
      <c r="O3699" s="3">
        <f t="shared" si="285"/>
        <v>1218.8000000000002</v>
      </c>
      <c r="P3699" s="4">
        <f t="shared" si="286"/>
        <v>0</v>
      </c>
      <c r="Q3699" s="3">
        <f t="shared" si="287"/>
        <v>1218.8000000000002</v>
      </c>
      <c r="R3699" t="str">
        <f t="shared" si="288"/>
        <v>Em atraso</v>
      </c>
      <c r="S3699" s="5">
        <f t="shared" si="289"/>
        <v>2</v>
      </c>
    </row>
    <row r="3700" spans="1:19" x14ac:dyDescent="0.25">
      <c r="A3700">
        <v>3699</v>
      </c>
      <c r="B3700" s="1">
        <v>43950</v>
      </c>
      <c r="C3700" s="1">
        <v>43950</v>
      </c>
      <c r="D3700" s="1">
        <v>43957</v>
      </c>
      <c r="E3700" s="1">
        <v>43961</v>
      </c>
      <c r="F3700">
        <v>4</v>
      </c>
      <c r="G3700">
        <v>5</v>
      </c>
      <c r="H3700">
        <v>312</v>
      </c>
      <c r="I3700" s="6">
        <v>0</v>
      </c>
      <c r="J3700">
        <v>2</v>
      </c>
      <c r="K3700" t="str">
        <f>_xlfn.XLOOKUP(fCompras!F3700,dComprador!$A$2:$A$7,dComprador!$B$2:$B$7)</f>
        <v>Lira</v>
      </c>
      <c r="L3700" t="str">
        <f>_xlfn.XLOOKUP(J3700,dFornecedor!$A$2:$A$6,dFornecedor!$B$2:$B$6)</f>
        <v>Minerva</v>
      </c>
      <c r="M3700" t="str">
        <f>_xlfn.XLOOKUP(G3700,dMateriaPrima!$A$2:$A$12,dMateriaPrima!$B$2:$B$12)</f>
        <v>Areia</v>
      </c>
      <c r="N3700" s="2">
        <f>_xlfn.XLOOKUP(G3700,dMateriaPrima!$A$2:$A$12,dMateriaPrima!$C$2:$C$12)</f>
        <v>3.59</v>
      </c>
      <c r="O3700" s="3">
        <f t="shared" si="285"/>
        <v>1120.08</v>
      </c>
      <c r="P3700" s="4">
        <f t="shared" si="286"/>
        <v>0</v>
      </c>
      <c r="Q3700" s="3">
        <f t="shared" si="287"/>
        <v>1120.08</v>
      </c>
      <c r="R3700" t="str">
        <f t="shared" si="288"/>
        <v>Em atraso</v>
      </c>
      <c r="S3700" s="5">
        <f t="shared" si="289"/>
        <v>4</v>
      </c>
    </row>
    <row r="3701" spans="1:19" x14ac:dyDescent="0.25">
      <c r="A3701">
        <v>3700</v>
      </c>
      <c r="B3701" s="1">
        <v>43950</v>
      </c>
      <c r="C3701" s="1">
        <v>43950</v>
      </c>
      <c r="D3701" s="1">
        <v>43957</v>
      </c>
      <c r="E3701" s="1">
        <v>43959</v>
      </c>
      <c r="F3701">
        <v>4</v>
      </c>
      <c r="G3701">
        <v>7</v>
      </c>
      <c r="H3701">
        <v>13</v>
      </c>
      <c r="I3701" s="6">
        <v>0</v>
      </c>
      <c r="J3701">
        <v>2</v>
      </c>
      <c r="K3701" t="str">
        <f>_xlfn.XLOOKUP(fCompras!F3701,dComprador!$A$2:$A$7,dComprador!$B$2:$B$7)</f>
        <v>Lira</v>
      </c>
      <c r="L3701" t="str">
        <f>_xlfn.XLOOKUP(J3701,dFornecedor!$A$2:$A$6,dFornecedor!$B$2:$B$6)</f>
        <v>Minerva</v>
      </c>
      <c r="M3701" t="str">
        <f>_xlfn.XLOOKUP(G3701,dMateriaPrima!$A$2:$A$12,dMateriaPrima!$B$2:$B$12)</f>
        <v>Poliéster</v>
      </c>
      <c r="N3701" s="2">
        <f>_xlfn.XLOOKUP(G3701,dMateriaPrima!$A$2:$A$12,dMateriaPrima!$C$2:$C$12)</f>
        <v>8</v>
      </c>
      <c r="O3701" s="3">
        <f t="shared" si="285"/>
        <v>104</v>
      </c>
      <c r="P3701" s="4">
        <f t="shared" si="286"/>
        <v>0</v>
      </c>
      <c r="Q3701" s="3">
        <f t="shared" si="287"/>
        <v>104</v>
      </c>
      <c r="R3701" t="str">
        <f t="shared" si="288"/>
        <v>Em atraso</v>
      </c>
      <c r="S3701" s="5">
        <f t="shared" si="289"/>
        <v>2</v>
      </c>
    </row>
    <row r="3702" spans="1:19" x14ac:dyDescent="0.25">
      <c r="A3702">
        <v>3701</v>
      </c>
      <c r="B3702" s="1">
        <v>43950</v>
      </c>
      <c r="C3702" s="1">
        <v>43951</v>
      </c>
      <c r="D3702" s="1">
        <v>43957</v>
      </c>
      <c r="E3702" s="1">
        <v>43960</v>
      </c>
      <c r="F3702">
        <v>4</v>
      </c>
      <c r="G3702">
        <v>7</v>
      </c>
      <c r="H3702">
        <v>131</v>
      </c>
      <c r="I3702" s="6">
        <v>0</v>
      </c>
      <c r="J3702">
        <v>3</v>
      </c>
      <c r="K3702" t="str">
        <f>_xlfn.XLOOKUP(fCompras!F3702,dComprador!$A$2:$A$7,dComprador!$B$2:$B$7)</f>
        <v>Lira</v>
      </c>
      <c r="L3702" t="str">
        <f>_xlfn.XLOOKUP(J3702,dFornecedor!$A$2:$A$6,dFornecedor!$B$2:$B$6)</f>
        <v>StepUp</v>
      </c>
      <c r="M3702" t="str">
        <f>_xlfn.XLOOKUP(G3702,dMateriaPrima!$A$2:$A$12,dMateriaPrima!$B$2:$B$12)</f>
        <v>Poliéster</v>
      </c>
      <c r="N3702" s="2">
        <f>_xlfn.XLOOKUP(G3702,dMateriaPrima!$A$2:$A$12,dMateriaPrima!$C$2:$C$12)</f>
        <v>8</v>
      </c>
      <c r="O3702" s="3">
        <f t="shared" si="285"/>
        <v>1048</v>
      </c>
      <c r="P3702" s="4">
        <f t="shared" si="286"/>
        <v>0</v>
      </c>
      <c r="Q3702" s="3">
        <f t="shared" si="287"/>
        <v>1048</v>
      </c>
      <c r="R3702" t="str">
        <f t="shared" si="288"/>
        <v>Em atraso</v>
      </c>
      <c r="S3702" s="5">
        <f t="shared" si="289"/>
        <v>3</v>
      </c>
    </row>
    <row r="3703" spans="1:19" x14ac:dyDescent="0.25">
      <c r="A3703">
        <v>3702</v>
      </c>
      <c r="B3703" s="1">
        <v>43950</v>
      </c>
      <c r="C3703" s="1">
        <v>43954</v>
      </c>
      <c r="D3703" s="1">
        <v>43962</v>
      </c>
      <c r="E3703" s="1">
        <v>43961</v>
      </c>
      <c r="F3703">
        <v>4</v>
      </c>
      <c r="G3703">
        <v>8</v>
      </c>
      <c r="H3703">
        <v>508</v>
      </c>
      <c r="I3703" s="6">
        <v>0</v>
      </c>
      <c r="J3703">
        <v>5</v>
      </c>
      <c r="K3703" t="str">
        <f>_xlfn.XLOOKUP(fCompras!F3703,dComprador!$A$2:$A$7,dComprador!$B$2:$B$7)</f>
        <v>Lira</v>
      </c>
      <c r="L3703" t="str">
        <f>_xlfn.XLOOKUP(J3703,dFornecedor!$A$2:$A$6,dFornecedor!$B$2:$B$6)</f>
        <v>Atlas</v>
      </c>
      <c r="M3703" t="str">
        <f>_xlfn.XLOOKUP(G3703,dMateriaPrima!$A$2:$A$12,dMateriaPrima!$B$2:$B$12)</f>
        <v>Cimento</v>
      </c>
      <c r="N3703" s="2">
        <f>_xlfn.XLOOKUP(G3703,dMateriaPrima!$A$2:$A$12,dMateriaPrima!$C$2:$C$12)</f>
        <v>23</v>
      </c>
      <c r="O3703" s="3">
        <f t="shared" si="285"/>
        <v>11684</v>
      </c>
      <c r="P3703" s="4">
        <f t="shared" si="286"/>
        <v>0</v>
      </c>
      <c r="Q3703" s="3">
        <f t="shared" si="287"/>
        <v>11684</v>
      </c>
      <c r="R3703" t="str">
        <f t="shared" si="288"/>
        <v>No prazo</v>
      </c>
      <c r="S3703" s="5">
        <f t="shared" si="289"/>
        <v>0</v>
      </c>
    </row>
    <row r="3704" spans="1:19" x14ac:dyDescent="0.25">
      <c r="A3704">
        <v>3703</v>
      </c>
      <c r="B3704" s="1">
        <v>43950</v>
      </c>
      <c r="C3704" s="1">
        <v>43950</v>
      </c>
      <c r="D3704" s="1">
        <v>43959</v>
      </c>
      <c r="E3704" s="1">
        <v>43960</v>
      </c>
      <c r="F3704">
        <v>4</v>
      </c>
      <c r="G3704">
        <v>5</v>
      </c>
      <c r="H3704">
        <v>453</v>
      </c>
      <c r="I3704" s="6">
        <v>0</v>
      </c>
      <c r="J3704">
        <v>4</v>
      </c>
      <c r="K3704" t="str">
        <f>_xlfn.XLOOKUP(fCompras!F3704,dComprador!$A$2:$A$7,dComprador!$B$2:$B$7)</f>
        <v>Lira</v>
      </c>
      <c r="L3704" t="str">
        <f>_xlfn.XLOOKUP(J3704,dFornecedor!$A$2:$A$6,dFornecedor!$B$2:$B$6)</f>
        <v>AlphaOmega</v>
      </c>
      <c r="M3704" t="str">
        <f>_xlfn.XLOOKUP(G3704,dMateriaPrima!$A$2:$A$12,dMateriaPrima!$B$2:$B$12)</f>
        <v>Areia</v>
      </c>
      <c r="N3704" s="2">
        <f>_xlfn.XLOOKUP(G3704,dMateriaPrima!$A$2:$A$12,dMateriaPrima!$C$2:$C$12)</f>
        <v>3.59</v>
      </c>
      <c r="O3704" s="3">
        <f t="shared" si="285"/>
        <v>1626.27</v>
      </c>
      <c r="P3704" s="4">
        <f t="shared" si="286"/>
        <v>0</v>
      </c>
      <c r="Q3704" s="3">
        <f t="shared" si="287"/>
        <v>1626.27</v>
      </c>
      <c r="R3704" t="str">
        <f t="shared" si="288"/>
        <v>Em atraso</v>
      </c>
      <c r="S3704" s="5">
        <f t="shared" si="289"/>
        <v>1</v>
      </c>
    </row>
    <row r="3705" spans="1:19" x14ac:dyDescent="0.25">
      <c r="A3705">
        <v>3704</v>
      </c>
      <c r="B3705" s="1">
        <v>43950</v>
      </c>
      <c r="C3705" s="1">
        <v>43952</v>
      </c>
      <c r="D3705" s="1">
        <v>43957</v>
      </c>
      <c r="E3705" s="1">
        <v>43958</v>
      </c>
      <c r="F3705">
        <v>4</v>
      </c>
      <c r="G3705">
        <v>11</v>
      </c>
      <c r="H3705">
        <v>39</v>
      </c>
      <c r="I3705" s="6">
        <v>0</v>
      </c>
      <c r="J3705">
        <v>1</v>
      </c>
      <c r="K3705" t="str">
        <f>_xlfn.XLOOKUP(fCompras!F3705,dComprador!$A$2:$A$7,dComprador!$B$2:$B$7)</f>
        <v>Lira</v>
      </c>
      <c r="L3705" t="str">
        <f>_xlfn.XLOOKUP(J3705,dFornecedor!$A$2:$A$6,dFornecedor!$B$2:$B$6)</f>
        <v>NorthShore</v>
      </c>
      <c r="M3705" t="str">
        <f>_xlfn.XLOOKUP(G3705,dMateriaPrima!$A$2:$A$12,dMateriaPrima!$B$2:$B$12)</f>
        <v>Papel</v>
      </c>
      <c r="N3705" s="2">
        <f>_xlfn.XLOOKUP(G3705,dMateriaPrima!$A$2:$A$12,dMateriaPrima!$C$2:$C$12)</f>
        <v>9</v>
      </c>
      <c r="O3705" s="3">
        <f t="shared" si="285"/>
        <v>351</v>
      </c>
      <c r="P3705" s="4">
        <f t="shared" si="286"/>
        <v>0</v>
      </c>
      <c r="Q3705" s="3">
        <f t="shared" si="287"/>
        <v>351</v>
      </c>
      <c r="R3705" t="str">
        <f t="shared" si="288"/>
        <v>Em atraso</v>
      </c>
      <c r="S3705" s="5">
        <f t="shared" si="289"/>
        <v>1</v>
      </c>
    </row>
    <row r="3706" spans="1:19" x14ac:dyDescent="0.25">
      <c r="A3706">
        <v>3705</v>
      </c>
      <c r="B3706" s="1">
        <v>43950</v>
      </c>
      <c r="C3706" s="1">
        <v>43950</v>
      </c>
      <c r="D3706" s="1">
        <v>43965</v>
      </c>
      <c r="E3706" s="1">
        <v>43967</v>
      </c>
      <c r="F3706">
        <v>1</v>
      </c>
      <c r="G3706">
        <v>8</v>
      </c>
      <c r="H3706">
        <v>361</v>
      </c>
      <c r="I3706" s="6">
        <v>0</v>
      </c>
      <c r="J3706">
        <v>2</v>
      </c>
      <c r="K3706" t="str">
        <f>_xlfn.XLOOKUP(fCompras!F3706,dComprador!$A$2:$A$7,dComprador!$B$2:$B$7)</f>
        <v>Alon</v>
      </c>
      <c r="L3706" t="str">
        <f>_xlfn.XLOOKUP(J3706,dFornecedor!$A$2:$A$6,dFornecedor!$B$2:$B$6)</f>
        <v>Minerva</v>
      </c>
      <c r="M3706" t="str">
        <f>_xlfn.XLOOKUP(G3706,dMateriaPrima!$A$2:$A$12,dMateriaPrima!$B$2:$B$12)</f>
        <v>Cimento</v>
      </c>
      <c r="N3706" s="2">
        <f>_xlfn.XLOOKUP(G3706,dMateriaPrima!$A$2:$A$12,dMateriaPrima!$C$2:$C$12)</f>
        <v>23</v>
      </c>
      <c r="O3706" s="3">
        <f t="shared" si="285"/>
        <v>8303</v>
      </c>
      <c r="P3706" s="4">
        <f t="shared" si="286"/>
        <v>0</v>
      </c>
      <c r="Q3706" s="3">
        <f t="shared" si="287"/>
        <v>8303</v>
      </c>
      <c r="R3706" t="str">
        <f t="shared" si="288"/>
        <v>Em atraso</v>
      </c>
      <c r="S3706" s="5">
        <f t="shared" si="289"/>
        <v>2</v>
      </c>
    </row>
    <row r="3707" spans="1:19" x14ac:dyDescent="0.25">
      <c r="A3707">
        <v>3706</v>
      </c>
      <c r="B3707" s="1">
        <v>43950</v>
      </c>
      <c r="C3707" s="1">
        <v>43955</v>
      </c>
      <c r="D3707" s="1">
        <v>43970</v>
      </c>
      <c r="E3707" s="1">
        <v>43973</v>
      </c>
      <c r="F3707">
        <v>1</v>
      </c>
      <c r="G3707">
        <v>7</v>
      </c>
      <c r="H3707">
        <v>333</v>
      </c>
      <c r="I3707" s="6">
        <v>0</v>
      </c>
      <c r="J3707">
        <v>3</v>
      </c>
      <c r="K3707" t="str">
        <f>_xlfn.XLOOKUP(fCompras!F3707,dComprador!$A$2:$A$7,dComprador!$B$2:$B$7)</f>
        <v>Alon</v>
      </c>
      <c r="L3707" t="str">
        <f>_xlfn.XLOOKUP(J3707,dFornecedor!$A$2:$A$6,dFornecedor!$B$2:$B$6)</f>
        <v>StepUp</v>
      </c>
      <c r="M3707" t="str">
        <f>_xlfn.XLOOKUP(G3707,dMateriaPrima!$A$2:$A$12,dMateriaPrima!$B$2:$B$12)</f>
        <v>Poliéster</v>
      </c>
      <c r="N3707" s="2">
        <f>_xlfn.XLOOKUP(G3707,dMateriaPrima!$A$2:$A$12,dMateriaPrima!$C$2:$C$12)</f>
        <v>8</v>
      </c>
      <c r="O3707" s="3">
        <f t="shared" si="285"/>
        <v>2664</v>
      </c>
      <c r="P3707" s="4">
        <f t="shared" si="286"/>
        <v>0</v>
      </c>
      <c r="Q3707" s="3">
        <f t="shared" si="287"/>
        <v>2664</v>
      </c>
      <c r="R3707" t="str">
        <f t="shared" si="288"/>
        <v>Em atraso</v>
      </c>
      <c r="S3707" s="5">
        <f t="shared" si="289"/>
        <v>3</v>
      </c>
    </row>
    <row r="3708" spans="1:19" x14ac:dyDescent="0.25">
      <c r="A3708">
        <v>3707</v>
      </c>
      <c r="B3708" s="1">
        <v>43950</v>
      </c>
      <c r="C3708" s="1">
        <v>43951</v>
      </c>
      <c r="D3708" s="1">
        <v>43972</v>
      </c>
      <c r="E3708" s="1">
        <v>43974</v>
      </c>
      <c r="F3708">
        <v>1</v>
      </c>
      <c r="G3708">
        <v>9</v>
      </c>
      <c r="H3708">
        <v>456</v>
      </c>
      <c r="I3708" s="6">
        <v>0</v>
      </c>
      <c r="J3708">
        <v>3</v>
      </c>
      <c r="K3708" t="str">
        <f>_xlfn.XLOOKUP(fCompras!F3708,dComprador!$A$2:$A$7,dComprador!$B$2:$B$7)</f>
        <v>Alon</v>
      </c>
      <c r="L3708" t="str">
        <f>_xlfn.XLOOKUP(J3708,dFornecedor!$A$2:$A$6,dFornecedor!$B$2:$B$6)</f>
        <v>StepUp</v>
      </c>
      <c r="M3708" t="str">
        <f>_xlfn.XLOOKUP(G3708,dMateriaPrima!$A$2:$A$12,dMateriaPrima!$B$2:$B$12)</f>
        <v>Couro</v>
      </c>
      <c r="N3708" s="2">
        <f>_xlfn.XLOOKUP(G3708,dMateriaPrima!$A$2:$A$12,dMateriaPrima!$C$2:$C$12)</f>
        <v>4.4000000000000004</v>
      </c>
      <c r="O3708" s="3">
        <f t="shared" si="285"/>
        <v>2006.4</v>
      </c>
      <c r="P3708" s="4">
        <f t="shared" si="286"/>
        <v>0</v>
      </c>
      <c r="Q3708" s="3">
        <f t="shared" si="287"/>
        <v>2006.4</v>
      </c>
      <c r="R3708" t="str">
        <f t="shared" si="288"/>
        <v>Em atraso</v>
      </c>
      <c r="S3708" s="5">
        <f t="shared" si="289"/>
        <v>2</v>
      </c>
    </row>
    <row r="3709" spans="1:19" x14ac:dyDescent="0.25">
      <c r="A3709">
        <v>3708</v>
      </c>
      <c r="B3709" s="1">
        <v>43951</v>
      </c>
      <c r="C3709" s="1">
        <v>43956</v>
      </c>
      <c r="D3709" s="1">
        <v>43981</v>
      </c>
      <c r="E3709" s="1">
        <v>43985</v>
      </c>
      <c r="F3709">
        <v>1</v>
      </c>
      <c r="G3709">
        <v>5</v>
      </c>
      <c r="H3709">
        <v>154</v>
      </c>
      <c r="I3709" s="6">
        <v>0</v>
      </c>
      <c r="J3709">
        <v>1</v>
      </c>
      <c r="K3709" t="str">
        <f>_xlfn.XLOOKUP(fCompras!F3709,dComprador!$A$2:$A$7,dComprador!$B$2:$B$7)</f>
        <v>Alon</v>
      </c>
      <c r="L3709" t="str">
        <f>_xlfn.XLOOKUP(J3709,dFornecedor!$A$2:$A$6,dFornecedor!$B$2:$B$6)</f>
        <v>NorthShore</v>
      </c>
      <c r="M3709" t="str">
        <f>_xlfn.XLOOKUP(G3709,dMateriaPrima!$A$2:$A$12,dMateriaPrima!$B$2:$B$12)</f>
        <v>Areia</v>
      </c>
      <c r="N3709" s="2">
        <f>_xlfn.XLOOKUP(G3709,dMateriaPrima!$A$2:$A$12,dMateriaPrima!$C$2:$C$12)</f>
        <v>3.59</v>
      </c>
      <c r="O3709" s="3">
        <f t="shared" si="285"/>
        <v>552.86</v>
      </c>
      <c r="P3709" s="4">
        <f t="shared" si="286"/>
        <v>0</v>
      </c>
      <c r="Q3709" s="3">
        <f t="shared" si="287"/>
        <v>552.86</v>
      </c>
      <c r="R3709" t="str">
        <f t="shared" si="288"/>
        <v>Em atraso</v>
      </c>
      <c r="S3709" s="5">
        <f t="shared" si="289"/>
        <v>4</v>
      </c>
    </row>
    <row r="3710" spans="1:19" x14ac:dyDescent="0.25">
      <c r="A3710">
        <v>3709</v>
      </c>
      <c r="B3710" s="1">
        <v>43951</v>
      </c>
      <c r="C3710" s="1">
        <v>43951</v>
      </c>
      <c r="D3710" s="1">
        <v>43958</v>
      </c>
      <c r="E3710" s="1">
        <v>43959</v>
      </c>
      <c r="F3710">
        <v>4</v>
      </c>
      <c r="G3710">
        <v>8</v>
      </c>
      <c r="H3710">
        <v>231</v>
      </c>
      <c r="I3710" s="6">
        <v>0</v>
      </c>
      <c r="J3710">
        <v>2</v>
      </c>
      <c r="K3710" t="str">
        <f>_xlfn.XLOOKUP(fCompras!F3710,dComprador!$A$2:$A$7,dComprador!$B$2:$B$7)</f>
        <v>Lira</v>
      </c>
      <c r="L3710" t="str">
        <f>_xlfn.XLOOKUP(J3710,dFornecedor!$A$2:$A$6,dFornecedor!$B$2:$B$6)</f>
        <v>Minerva</v>
      </c>
      <c r="M3710" t="str">
        <f>_xlfn.XLOOKUP(G3710,dMateriaPrima!$A$2:$A$12,dMateriaPrima!$B$2:$B$12)</f>
        <v>Cimento</v>
      </c>
      <c r="N3710" s="2">
        <f>_xlfn.XLOOKUP(G3710,dMateriaPrima!$A$2:$A$12,dMateriaPrima!$C$2:$C$12)</f>
        <v>23</v>
      </c>
      <c r="O3710" s="3">
        <f t="shared" si="285"/>
        <v>5313</v>
      </c>
      <c r="P3710" s="4">
        <f t="shared" si="286"/>
        <v>0</v>
      </c>
      <c r="Q3710" s="3">
        <f t="shared" si="287"/>
        <v>5313</v>
      </c>
      <c r="R3710" t="str">
        <f t="shared" si="288"/>
        <v>Em atraso</v>
      </c>
      <c r="S3710" s="5">
        <f t="shared" si="289"/>
        <v>1</v>
      </c>
    </row>
    <row r="3711" spans="1:19" x14ac:dyDescent="0.25">
      <c r="A3711">
        <v>3710</v>
      </c>
      <c r="B3711" s="1">
        <v>43951</v>
      </c>
      <c r="C3711" s="1">
        <v>43959</v>
      </c>
      <c r="D3711" s="1">
        <v>43960</v>
      </c>
      <c r="E3711" s="1">
        <v>43967</v>
      </c>
      <c r="F3711">
        <v>4</v>
      </c>
      <c r="G3711">
        <v>5</v>
      </c>
      <c r="H3711">
        <v>490</v>
      </c>
      <c r="I3711" s="6">
        <v>0</v>
      </c>
      <c r="J3711">
        <v>3</v>
      </c>
      <c r="K3711" t="str">
        <f>_xlfn.XLOOKUP(fCompras!F3711,dComprador!$A$2:$A$7,dComprador!$B$2:$B$7)</f>
        <v>Lira</v>
      </c>
      <c r="L3711" t="str">
        <f>_xlfn.XLOOKUP(J3711,dFornecedor!$A$2:$A$6,dFornecedor!$B$2:$B$6)</f>
        <v>StepUp</v>
      </c>
      <c r="M3711" t="str">
        <f>_xlfn.XLOOKUP(G3711,dMateriaPrima!$A$2:$A$12,dMateriaPrima!$B$2:$B$12)</f>
        <v>Areia</v>
      </c>
      <c r="N3711" s="2">
        <f>_xlfn.XLOOKUP(G3711,dMateriaPrima!$A$2:$A$12,dMateriaPrima!$C$2:$C$12)</f>
        <v>3.59</v>
      </c>
      <c r="O3711" s="3">
        <f t="shared" si="285"/>
        <v>1759.1</v>
      </c>
      <c r="P3711" s="4">
        <f t="shared" si="286"/>
        <v>0</v>
      </c>
      <c r="Q3711" s="3">
        <f t="shared" si="287"/>
        <v>1759.1</v>
      </c>
      <c r="R3711" t="str">
        <f t="shared" si="288"/>
        <v>Em atraso</v>
      </c>
      <c r="S3711" s="5">
        <f t="shared" si="289"/>
        <v>7</v>
      </c>
    </row>
    <row r="3712" spans="1:19" x14ac:dyDescent="0.25">
      <c r="A3712">
        <v>3711</v>
      </c>
      <c r="B3712" s="1">
        <v>43951</v>
      </c>
      <c r="C3712" s="1">
        <v>43956</v>
      </c>
      <c r="D3712" s="1">
        <v>43959</v>
      </c>
      <c r="E3712" s="1">
        <v>43960</v>
      </c>
      <c r="F3712">
        <v>4</v>
      </c>
      <c r="G3712">
        <v>9</v>
      </c>
      <c r="H3712">
        <v>519</v>
      </c>
      <c r="I3712" s="6">
        <v>0</v>
      </c>
      <c r="J3712">
        <v>5</v>
      </c>
      <c r="K3712" t="str">
        <f>_xlfn.XLOOKUP(fCompras!F3712,dComprador!$A$2:$A$7,dComprador!$B$2:$B$7)</f>
        <v>Lira</v>
      </c>
      <c r="L3712" t="str">
        <f>_xlfn.XLOOKUP(J3712,dFornecedor!$A$2:$A$6,dFornecedor!$B$2:$B$6)</f>
        <v>Atlas</v>
      </c>
      <c r="M3712" t="str">
        <f>_xlfn.XLOOKUP(G3712,dMateriaPrima!$A$2:$A$12,dMateriaPrima!$B$2:$B$12)</f>
        <v>Couro</v>
      </c>
      <c r="N3712" s="2">
        <f>_xlfn.XLOOKUP(G3712,dMateriaPrima!$A$2:$A$12,dMateriaPrima!$C$2:$C$12)</f>
        <v>4.4000000000000004</v>
      </c>
      <c r="O3712" s="3">
        <f t="shared" si="285"/>
        <v>2283.6000000000004</v>
      </c>
      <c r="P3712" s="4">
        <f t="shared" si="286"/>
        <v>0</v>
      </c>
      <c r="Q3712" s="3">
        <f t="shared" si="287"/>
        <v>2283.6000000000004</v>
      </c>
      <c r="R3712" t="str">
        <f t="shared" si="288"/>
        <v>Em atraso</v>
      </c>
      <c r="S3712" s="5">
        <f t="shared" si="289"/>
        <v>1</v>
      </c>
    </row>
    <row r="3713" spans="1:19" x14ac:dyDescent="0.25">
      <c r="A3713">
        <v>3712</v>
      </c>
      <c r="B3713" s="1">
        <v>43951</v>
      </c>
      <c r="C3713" s="1">
        <v>43951</v>
      </c>
      <c r="D3713" s="1">
        <v>43963</v>
      </c>
      <c r="E3713" s="1">
        <v>43964</v>
      </c>
      <c r="F3713">
        <v>2</v>
      </c>
      <c r="G3713">
        <v>3</v>
      </c>
      <c r="H3713">
        <v>326</v>
      </c>
      <c r="I3713" s="6">
        <v>0</v>
      </c>
      <c r="J3713">
        <v>2</v>
      </c>
      <c r="K3713" t="str">
        <f>_xlfn.XLOOKUP(fCompras!F3713,dComprador!$A$2:$A$7,dComprador!$B$2:$B$7)</f>
        <v>João</v>
      </c>
      <c r="L3713" t="str">
        <f>_xlfn.XLOOKUP(J3713,dFornecedor!$A$2:$A$6,dFornecedor!$B$2:$B$6)</f>
        <v>Minerva</v>
      </c>
      <c r="M3713" t="str">
        <f>_xlfn.XLOOKUP(G3713,dMateriaPrima!$A$2:$A$12,dMateriaPrima!$B$2:$B$12)</f>
        <v>Barra Metal</v>
      </c>
      <c r="N3713" s="2">
        <f>_xlfn.XLOOKUP(G3713,dMateriaPrima!$A$2:$A$12,dMateriaPrima!$C$2:$C$12)</f>
        <v>565</v>
      </c>
      <c r="O3713" s="3">
        <f t="shared" si="285"/>
        <v>184190</v>
      </c>
      <c r="P3713" s="4">
        <f t="shared" si="286"/>
        <v>0</v>
      </c>
      <c r="Q3713" s="3">
        <f t="shared" si="287"/>
        <v>184190</v>
      </c>
      <c r="R3713" t="str">
        <f t="shared" si="288"/>
        <v>Em atraso</v>
      </c>
      <c r="S3713" s="5">
        <f t="shared" si="289"/>
        <v>1</v>
      </c>
    </row>
    <row r="3714" spans="1:19" x14ac:dyDescent="0.25">
      <c r="A3714">
        <v>3713</v>
      </c>
      <c r="B3714" s="1">
        <v>43951</v>
      </c>
      <c r="C3714" s="1">
        <v>43953</v>
      </c>
      <c r="D3714" s="1">
        <v>43966</v>
      </c>
      <c r="E3714" s="1">
        <v>43967</v>
      </c>
      <c r="F3714">
        <v>2</v>
      </c>
      <c r="G3714">
        <v>7</v>
      </c>
      <c r="H3714">
        <v>77</v>
      </c>
      <c r="I3714" s="6">
        <v>0</v>
      </c>
      <c r="J3714">
        <v>2</v>
      </c>
      <c r="K3714" t="str">
        <f>_xlfn.XLOOKUP(fCompras!F3714,dComprador!$A$2:$A$7,dComprador!$B$2:$B$7)</f>
        <v>João</v>
      </c>
      <c r="L3714" t="str">
        <f>_xlfn.XLOOKUP(J3714,dFornecedor!$A$2:$A$6,dFornecedor!$B$2:$B$6)</f>
        <v>Minerva</v>
      </c>
      <c r="M3714" t="str">
        <f>_xlfn.XLOOKUP(G3714,dMateriaPrima!$A$2:$A$12,dMateriaPrima!$B$2:$B$12)</f>
        <v>Poliéster</v>
      </c>
      <c r="N3714" s="2">
        <f>_xlfn.XLOOKUP(G3714,dMateriaPrima!$A$2:$A$12,dMateriaPrima!$C$2:$C$12)</f>
        <v>8</v>
      </c>
      <c r="O3714" s="3">
        <f t="shared" si="285"/>
        <v>616</v>
      </c>
      <c r="P3714" s="4">
        <f t="shared" si="286"/>
        <v>0</v>
      </c>
      <c r="Q3714" s="3">
        <f t="shared" si="287"/>
        <v>616</v>
      </c>
      <c r="R3714" t="str">
        <f t="shared" si="288"/>
        <v>Em atraso</v>
      </c>
      <c r="S3714" s="5">
        <f t="shared" si="289"/>
        <v>1</v>
      </c>
    </row>
    <row r="3715" spans="1:19" x14ac:dyDescent="0.25">
      <c r="A3715">
        <v>3714</v>
      </c>
      <c r="B3715" s="1">
        <v>43951</v>
      </c>
      <c r="C3715" s="1">
        <v>43951</v>
      </c>
      <c r="D3715" s="1">
        <v>43984</v>
      </c>
      <c r="E3715" s="1">
        <v>43984</v>
      </c>
      <c r="F3715">
        <v>1</v>
      </c>
      <c r="G3715">
        <v>7</v>
      </c>
      <c r="H3715">
        <v>9</v>
      </c>
      <c r="I3715" s="6">
        <v>0</v>
      </c>
      <c r="J3715">
        <v>4</v>
      </c>
      <c r="K3715" t="str">
        <f>_xlfn.XLOOKUP(fCompras!F3715,dComprador!$A$2:$A$7,dComprador!$B$2:$B$7)</f>
        <v>Alon</v>
      </c>
      <c r="L3715" t="str">
        <f>_xlfn.XLOOKUP(J3715,dFornecedor!$A$2:$A$6,dFornecedor!$B$2:$B$6)</f>
        <v>AlphaOmega</v>
      </c>
      <c r="M3715" t="str">
        <f>_xlfn.XLOOKUP(G3715,dMateriaPrima!$A$2:$A$12,dMateriaPrima!$B$2:$B$12)</f>
        <v>Poliéster</v>
      </c>
      <c r="N3715" s="2">
        <f>_xlfn.XLOOKUP(G3715,dMateriaPrima!$A$2:$A$12,dMateriaPrima!$C$2:$C$12)</f>
        <v>8</v>
      </c>
      <c r="O3715" s="3">
        <f t="shared" ref="O3715:O3778" si="290">PRODUCT(H3715,N3715)</f>
        <v>72</v>
      </c>
      <c r="P3715" s="4">
        <f t="shared" ref="P3715:P3778" si="291">PRODUCT(O3715,I3715)</f>
        <v>0</v>
      </c>
      <c r="Q3715" s="3">
        <f t="shared" ref="Q3715:Q3778" si="292">O3715-P3715</f>
        <v>72</v>
      </c>
      <c r="R3715" t="str">
        <f t="shared" ref="R3715:R3778" si="293">IF(E3715&lt;=D3715,"No prazo",IF(E3715&gt;D3715,"Em atraso"))</f>
        <v>No prazo</v>
      </c>
      <c r="S3715" s="5">
        <f t="shared" ref="S3715:S3778" si="294">IF(E3715 &gt;D3715, E3715-D3715,0)</f>
        <v>0</v>
      </c>
    </row>
    <row r="3716" spans="1:19" x14ac:dyDescent="0.25">
      <c r="A3716">
        <v>3715</v>
      </c>
      <c r="B3716" s="1">
        <v>43951</v>
      </c>
      <c r="C3716" s="1">
        <v>43951</v>
      </c>
      <c r="D3716" s="1">
        <v>43972</v>
      </c>
      <c r="E3716" s="1">
        <v>43975</v>
      </c>
      <c r="F3716">
        <v>1</v>
      </c>
      <c r="G3716">
        <v>9</v>
      </c>
      <c r="H3716">
        <v>106</v>
      </c>
      <c r="I3716" s="6">
        <v>0</v>
      </c>
      <c r="J3716">
        <v>2</v>
      </c>
      <c r="K3716" t="str">
        <f>_xlfn.XLOOKUP(fCompras!F3716,dComprador!$A$2:$A$7,dComprador!$B$2:$B$7)</f>
        <v>Alon</v>
      </c>
      <c r="L3716" t="str">
        <f>_xlfn.XLOOKUP(J3716,dFornecedor!$A$2:$A$6,dFornecedor!$B$2:$B$6)</f>
        <v>Minerva</v>
      </c>
      <c r="M3716" t="str">
        <f>_xlfn.XLOOKUP(G3716,dMateriaPrima!$A$2:$A$12,dMateriaPrima!$B$2:$B$12)</f>
        <v>Couro</v>
      </c>
      <c r="N3716" s="2">
        <f>_xlfn.XLOOKUP(G3716,dMateriaPrima!$A$2:$A$12,dMateriaPrima!$C$2:$C$12)</f>
        <v>4.4000000000000004</v>
      </c>
      <c r="O3716" s="3">
        <f t="shared" si="290"/>
        <v>466.40000000000003</v>
      </c>
      <c r="P3716" s="4">
        <f t="shared" si="291"/>
        <v>0</v>
      </c>
      <c r="Q3716" s="3">
        <f t="shared" si="292"/>
        <v>466.40000000000003</v>
      </c>
      <c r="R3716" t="str">
        <f t="shared" si="293"/>
        <v>Em atraso</v>
      </c>
      <c r="S3716" s="5">
        <f t="shared" si="294"/>
        <v>3</v>
      </c>
    </row>
    <row r="3717" spans="1:19" x14ac:dyDescent="0.25">
      <c r="A3717">
        <v>3716</v>
      </c>
      <c r="B3717" s="1">
        <v>43952</v>
      </c>
      <c r="C3717" s="1">
        <v>43952</v>
      </c>
      <c r="D3717" s="1">
        <v>43959</v>
      </c>
      <c r="E3717" s="1">
        <v>43957</v>
      </c>
      <c r="F3717">
        <v>4</v>
      </c>
      <c r="G3717">
        <v>5</v>
      </c>
      <c r="H3717">
        <v>9</v>
      </c>
      <c r="I3717" s="6">
        <v>0</v>
      </c>
      <c r="J3717">
        <v>2</v>
      </c>
      <c r="K3717" t="str">
        <f>_xlfn.XLOOKUP(fCompras!F3717,dComprador!$A$2:$A$7,dComprador!$B$2:$B$7)</f>
        <v>Lira</v>
      </c>
      <c r="L3717" t="str">
        <f>_xlfn.XLOOKUP(J3717,dFornecedor!$A$2:$A$6,dFornecedor!$B$2:$B$6)</f>
        <v>Minerva</v>
      </c>
      <c r="M3717" t="str">
        <f>_xlfn.XLOOKUP(G3717,dMateriaPrima!$A$2:$A$12,dMateriaPrima!$B$2:$B$12)</f>
        <v>Areia</v>
      </c>
      <c r="N3717" s="2">
        <f>_xlfn.XLOOKUP(G3717,dMateriaPrima!$A$2:$A$12,dMateriaPrima!$C$2:$C$12)</f>
        <v>3.59</v>
      </c>
      <c r="O3717" s="3">
        <f t="shared" si="290"/>
        <v>32.31</v>
      </c>
      <c r="P3717" s="4">
        <f t="shared" si="291"/>
        <v>0</v>
      </c>
      <c r="Q3717" s="3">
        <f t="shared" si="292"/>
        <v>32.31</v>
      </c>
      <c r="R3717" t="str">
        <f t="shared" si="293"/>
        <v>No prazo</v>
      </c>
      <c r="S3717" s="5">
        <f t="shared" si="294"/>
        <v>0</v>
      </c>
    </row>
    <row r="3718" spans="1:19" x14ac:dyDescent="0.25">
      <c r="A3718">
        <v>3717</v>
      </c>
      <c r="B3718" s="1">
        <v>43952</v>
      </c>
      <c r="C3718" s="1">
        <v>43957</v>
      </c>
      <c r="D3718" s="1">
        <v>43960</v>
      </c>
      <c r="E3718" s="1">
        <v>43960</v>
      </c>
      <c r="F3718">
        <v>4</v>
      </c>
      <c r="G3718">
        <v>10</v>
      </c>
      <c r="H3718">
        <v>116</v>
      </c>
      <c r="I3718" s="6">
        <v>0</v>
      </c>
      <c r="J3718">
        <v>1</v>
      </c>
      <c r="K3718" t="str">
        <f>_xlfn.XLOOKUP(fCompras!F3718,dComprador!$A$2:$A$7,dComprador!$B$2:$B$7)</f>
        <v>Lira</v>
      </c>
      <c r="L3718" t="str">
        <f>_xlfn.XLOOKUP(J3718,dFornecedor!$A$2:$A$6,dFornecedor!$B$2:$B$6)</f>
        <v>NorthShore</v>
      </c>
      <c r="M3718" t="str">
        <f>_xlfn.XLOOKUP(G3718,dMateriaPrima!$A$2:$A$12,dMateriaPrima!$B$2:$B$12)</f>
        <v>Pedra Britada</v>
      </c>
      <c r="N3718" s="2">
        <f>_xlfn.XLOOKUP(G3718,dMateriaPrima!$A$2:$A$12,dMateriaPrima!$C$2:$C$12)</f>
        <v>56</v>
      </c>
      <c r="O3718" s="3">
        <f t="shared" si="290"/>
        <v>6496</v>
      </c>
      <c r="P3718" s="4">
        <f t="shared" si="291"/>
        <v>0</v>
      </c>
      <c r="Q3718" s="3">
        <f t="shared" si="292"/>
        <v>6496</v>
      </c>
      <c r="R3718" t="str">
        <f t="shared" si="293"/>
        <v>No prazo</v>
      </c>
      <c r="S3718" s="5">
        <f t="shared" si="294"/>
        <v>0</v>
      </c>
    </row>
    <row r="3719" spans="1:19" x14ac:dyDescent="0.25">
      <c r="A3719">
        <v>3718</v>
      </c>
      <c r="B3719" s="1">
        <v>43952</v>
      </c>
      <c r="C3719" s="1">
        <v>43952</v>
      </c>
      <c r="D3719" s="1">
        <v>43961</v>
      </c>
      <c r="E3719" s="1">
        <v>43961</v>
      </c>
      <c r="F3719">
        <v>4</v>
      </c>
      <c r="G3719">
        <v>6</v>
      </c>
      <c r="H3719">
        <v>211</v>
      </c>
      <c r="I3719" s="6">
        <v>0</v>
      </c>
      <c r="J3719">
        <v>5</v>
      </c>
      <c r="K3719" t="str">
        <f>_xlfn.XLOOKUP(fCompras!F3719,dComprador!$A$2:$A$7,dComprador!$B$2:$B$7)</f>
        <v>Lira</v>
      </c>
      <c r="L3719" t="str">
        <f>_xlfn.XLOOKUP(J3719,dFornecedor!$A$2:$A$6,dFornecedor!$B$2:$B$6)</f>
        <v>Atlas</v>
      </c>
      <c r="M3719" t="str">
        <f>_xlfn.XLOOKUP(G3719,dMateriaPrima!$A$2:$A$12,dMateriaPrima!$B$2:$B$12)</f>
        <v>Fio Algodão</v>
      </c>
      <c r="N3719" s="2">
        <f>_xlfn.XLOOKUP(G3719,dMateriaPrima!$A$2:$A$12,dMateriaPrima!$C$2:$C$12)</f>
        <v>55.9</v>
      </c>
      <c r="O3719" s="3">
        <f t="shared" si="290"/>
        <v>11794.9</v>
      </c>
      <c r="P3719" s="4">
        <f t="shared" si="291"/>
        <v>0</v>
      </c>
      <c r="Q3719" s="3">
        <f t="shared" si="292"/>
        <v>11794.9</v>
      </c>
      <c r="R3719" t="str">
        <f t="shared" si="293"/>
        <v>No prazo</v>
      </c>
      <c r="S3719" s="5">
        <f t="shared" si="294"/>
        <v>0</v>
      </c>
    </row>
    <row r="3720" spans="1:19" x14ac:dyDescent="0.25">
      <c r="A3720">
        <v>3719</v>
      </c>
      <c r="B3720" s="1">
        <v>43952</v>
      </c>
      <c r="C3720" s="1">
        <v>43956</v>
      </c>
      <c r="D3720" s="1">
        <v>43958</v>
      </c>
      <c r="E3720" s="1">
        <v>43961</v>
      </c>
      <c r="F3720">
        <v>4</v>
      </c>
      <c r="G3720">
        <v>5</v>
      </c>
      <c r="H3720">
        <v>48</v>
      </c>
      <c r="I3720" s="6">
        <v>0</v>
      </c>
      <c r="J3720">
        <v>2</v>
      </c>
      <c r="K3720" t="str">
        <f>_xlfn.XLOOKUP(fCompras!F3720,dComprador!$A$2:$A$7,dComprador!$B$2:$B$7)</f>
        <v>Lira</v>
      </c>
      <c r="L3720" t="str">
        <f>_xlfn.XLOOKUP(J3720,dFornecedor!$A$2:$A$6,dFornecedor!$B$2:$B$6)</f>
        <v>Minerva</v>
      </c>
      <c r="M3720" t="str">
        <f>_xlfn.XLOOKUP(G3720,dMateriaPrima!$A$2:$A$12,dMateriaPrima!$B$2:$B$12)</f>
        <v>Areia</v>
      </c>
      <c r="N3720" s="2">
        <f>_xlfn.XLOOKUP(G3720,dMateriaPrima!$A$2:$A$12,dMateriaPrima!$C$2:$C$12)</f>
        <v>3.59</v>
      </c>
      <c r="O3720" s="3">
        <f t="shared" si="290"/>
        <v>172.32</v>
      </c>
      <c r="P3720" s="4">
        <f t="shared" si="291"/>
        <v>0</v>
      </c>
      <c r="Q3720" s="3">
        <f t="shared" si="292"/>
        <v>172.32</v>
      </c>
      <c r="R3720" t="str">
        <f t="shared" si="293"/>
        <v>Em atraso</v>
      </c>
      <c r="S3720" s="5">
        <f t="shared" si="294"/>
        <v>3</v>
      </c>
    </row>
    <row r="3721" spans="1:19" x14ac:dyDescent="0.25">
      <c r="A3721">
        <v>3720</v>
      </c>
      <c r="B3721" s="1">
        <v>43952</v>
      </c>
      <c r="C3721" s="1">
        <v>43961</v>
      </c>
      <c r="D3721" s="1">
        <v>43962</v>
      </c>
      <c r="E3721" s="1">
        <v>43967</v>
      </c>
      <c r="F3721">
        <v>4</v>
      </c>
      <c r="G3721">
        <v>5</v>
      </c>
      <c r="H3721">
        <v>43</v>
      </c>
      <c r="I3721" s="6">
        <v>0</v>
      </c>
      <c r="J3721">
        <v>3</v>
      </c>
      <c r="K3721" t="str">
        <f>_xlfn.XLOOKUP(fCompras!F3721,dComprador!$A$2:$A$7,dComprador!$B$2:$B$7)</f>
        <v>Lira</v>
      </c>
      <c r="L3721" t="str">
        <f>_xlfn.XLOOKUP(J3721,dFornecedor!$A$2:$A$6,dFornecedor!$B$2:$B$6)</f>
        <v>StepUp</v>
      </c>
      <c r="M3721" t="str">
        <f>_xlfn.XLOOKUP(G3721,dMateriaPrima!$A$2:$A$12,dMateriaPrima!$B$2:$B$12)</f>
        <v>Areia</v>
      </c>
      <c r="N3721" s="2">
        <f>_xlfn.XLOOKUP(G3721,dMateriaPrima!$A$2:$A$12,dMateriaPrima!$C$2:$C$12)</f>
        <v>3.59</v>
      </c>
      <c r="O3721" s="3">
        <f t="shared" si="290"/>
        <v>154.37</v>
      </c>
      <c r="P3721" s="4">
        <f t="shared" si="291"/>
        <v>0</v>
      </c>
      <c r="Q3721" s="3">
        <f t="shared" si="292"/>
        <v>154.37</v>
      </c>
      <c r="R3721" t="str">
        <f t="shared" si="293"/>
        <v>Em atraso</v>
      </c>
      <c r="S3721" s="5">
        <f t="shared" si="294"/>
        <v>5</v>
      </c>
    </row>
    <row r="3722" spans="1:19" x14ac:dyDescent="0.25">
      <c r="A3722">
        <v>3721</v>
      </c>
      <c r="B3722" s="1">
        <v>43952</v>
      </c>
      <c r="C3722" s="1">
        <v>43960</v>
      </c>
      <c r="D3722" s="1">
        <v>43968</v>
      </c>
      <c r="E3722" s="1">
        <v>43969</v>
      </c>
      <c r="F3722">
        <v>2</v>
      </c>
      <c r="G3722">
        <v>6</v>
      </c>
      <c r="H3722">
        <v>363</v>
      </c>
      <c r="I3722" s="6">
        <v>0</v>
      </c>
      <c r="J3722">
        <v>2</v>
      </c>
      <c r="K3722" t="str">
        <f>_xlfn.XLOOKUP(fCompras!F3722,dComprador!$A$2:$A$7,dComprador!$B$2:$B$7)</f>
        <v>João</v>
      </c>
      <c r="L3722" t="str">
        <f>_xlfn.XLOOKUP(J3722,dFornecedor!$A$2:$A$6,dFornecedor!$B$2:$B$6)</f>
        <v>Minerva</v>
      </c>
      <c r="M3722" t="str">
        <f>_xlfn.XLOOKUP(G3722,dMateriaPrima!$A$2:$A$12,dMateriaPrima!$B$2:$B$12)</f>
        <v>Fio Algodão</v>
      </c>
      <c r="N3722" s="2">
        <f>_xlfn.XLOOKUP(G3722,dMateriaPrima!$A$2:$A$12,dMateriaPrima!$C$2:$C$12)</f>
        <v>55.9</v>
      </c>
      <c r="O3722" s="3">
        <f t="shared" si="290"/>
        <v>20291.7</v>
      </c>
      <c r="P3722" s="4">
        <f t="shared" si="291"/>
        <v>0</v>
      </c>
      <c r="Q3722" s="3">
        <f t="shared" si="292"/>
        <v>20291.7</v>
      </c>
      <c r="R3722" t="str">
        <f t="shared" si="293"/>
        <v>Em atraso</v>
      </c>
      <c r="S3722" s="5">
        <f t="shared" si="294"/>
        <v>1</v>
      </c>
    </row>
    <row r="3723" spans="1:19" x14ac:dyDescent="0.25">
      <c r="A3723">
        <v>3722</v>
      </c>
      <c r="B3723" s="1">
        <v>43952</v>
      </c>
      <c r="C3723" s="1">
        <v>43955</v>
      </c>
      <c r="D3723" s="1">
        <v>43982</v>
      </c>
      <c r="E3723" s="1">
        <v>43983</v>
      </c>
      <c r="F3723">
        <v>1</v>
      </c>
      <c r="G3723">
        <v>5</v>
      </c>
      <c r="H3723">
        <v>222</v>
      </c>
      <c r="I3723" s="6">
        <v>0</v>
      </c>
      <c r="J3723">
        <v>1</v>
      </c>
      <c r="K3723" t="str">
        <f>_xlfn.XLOOKUP(fCompras!F3723,dComprador!$A$2:$A$7,dComprador!$B$2:$B$7)</f>
        <v>Alon</v>
      </c>
      <c r="L3723" t="str">
        <f>_xlfn.XLOOKUP(J3723,dFornecedor!$A$2:$A$6,dFornecedor!$B$2:$B$6)</f>
        <v>NorthShore</v>
      </c>
      <c r="M3723" t="str">
        <f>_xlfn.XLOOKUP(G3723,dMateriaPrima!$A$2:$A$12,dMateriaPrima!$B$2:$B$12)</f>
        <v>Areia</v>
      </c>
      <c r="N3723" s="2">
        <f>_xlfn.XLOOKUP(G3723,dMateriaPrima!$A$2:$A$12,dMateriaPrima!$C$2:$C$12)</f>
        <v>3.59</v>
      </c>
      <c r="O3723" s="3">
        <f t="shared" si="290"/>
        <v>796.98</v>
      </c>
      <c r="P3723" s="4">
        <f t="shared" si="291"/>
        <v>0</v>
      </c>
      <c r="Q3723" s="3">
        <f t="shared" si="292"/>
        <v>796.98</v>
      </c>
      <c r="R3723" t="str">
        <f t="shared" si="293"/>
        <v>Em atraso</v>
      </c>
      <c r="S3723" s="5">
        <f t="shared" si="294"/>
        <v>1</v>
      </c>
    </row>
    <row r="3724" spans="1:19" x14ac:dyDescent="0.25">
      <c r="A3724">
        <v>3723</v>
      </c>
      <c r="B3724" s="1">
        <v>43952</v>
      </c>
      <c r="C3724" s="1">
        <v>43952</v>
      </c>
      <c r="D3724" s="1">
        <v>43974</v>
      </c>
      <c r="E3724" s="1">
        <v>43976</v>
      </c>
      <c r="F3724">
        <v>1</v>
      </c>
      <c r="G3724">
        <v>10</v>
      </c>
      <c r="H3724">
        <v>205</v>
      </c>
      <c r="I3724" s="6">
        <v>0</v>
      </c>
      <c r="J3724">
        <v>2</v>
      </c>
      <c r="K3724" t="str">
        <f>_xlfn.XLOOKUP(fCompras!F3724,dComprador!$A$2:$A$7,dComprador!$B$2:$B$7)</f>
        <v>Alon</v>
      </c>
      <c r="L3724" t="str">
        <f>_xlfn.XLOOKUP(J3724,dFornecedor!$A$2:$A$6,dFornecedor!$B$2:$B$6)</f>
        <v>Minerva</v>
      </c>
      <c r="M3724" t="str">
        <f>_xlfn.XLOOKUP(G3724,dMateriaPrima!$A$2:$A$12,dMateriaPrima!$B$2:$B$12)</f>
        <v>Pedra Britada</v>
      </c>
      <c r="N3724" s="2">
        <f>_xlfn.XLOOKUP(G3724,dMateriaPrima!$A$2:$A$12,dMateriaPrima!$C$2:$C$12)</f>
        <v>56</v>
      </c>
      <c r="O3724" s="3">
        <f t="shared" si="290"/>
        <v>11480</v>
      </c>
      <c r="P3724" s="4">
        <f t="shared" si="291"/>
        <v>0</v>
      </c>
      <c r="Q3724" s="3">
        <f t="shared" si="292"/>
        <v>11480</v>
      </c>
      <c r="R3724" t="str">
        <f t="shared" si="293"/>
        <v>Em atraso</v>
      </c>
      <c r="S3724" s="5">
        <f t="shared" si="294"/>
        <v>2</v>
      </c>
    </row>
    <row r="3725" spans="1:19" x14ac:dyDescent="0.25">
      <c r="A3725">
        <v>3724</v>
      </c>
      <c r="B3725" s="1">
        <v>43953</v>
      </c>
      <c r="C3725" s="1">
        <v>43953</v>
      </c>
      <c r="D3725" s="1">
        <v>43960</v>
      </c>
      <c r="E3725" s="1">
        <v>43959</v>
      </c>
      <c r="F3725">
        <v>4</v>
      </c>
      <c r="G3725">
        <v>7</v>
      </c>
      <c r="H3725">
        <v>320</v>
      </c>
      <c r="I3725" s="6">
        <v>0</v>
      </c>
      <c r="J3725">
        <v>2</v>
      </c>
      <c r="K3725" t="str">
        <f>_xlfn.XLOOKUP(fCompras!F3725,dComprador!$A$2:$A$7,dComprador!$B$2:$B$7)</f>
        <v>Lira</v>
      </c>
      <c r="L3725" t="str">
        <f>_xlfn.XLOOKUP(J3725,dFornecedor!$A$2:$A$6,dFornecedor!$B$2:$B$6)</f>
        <v>Minerva</v>
      </c>
      <c r="M3725" t="str">
        <f>_xlfn.XLOOKUP(G3725,dMateriaPrima!$A$2:$A$12,dMateriaPrima!$B$2:$B$12)</f>
        <v>Poliéster</v>
      </c>
      <c r="N3725" s="2">
        <f>_xlfn.XLOOKUP(G3725,dMateriaPrima!$A$2:$A$12,dMateriaPrima!$C$2:$C$12)</f>
        <v>8</v>
      </c>
      <c r="O3725" s="3">
        <f t="shared" si="290"/>
        <v>2560</v>
      </c>
      <c r="P3725" s="4">
        <f t="shared" si="291"/>
        <v>0</v>
      </c>
      <c r="Q3725" s="3">
        <f t="shared" si="292"/>
        <v>2560</v>
      </c>
      <c r="R3725" t="str">
        <f t="shared" si="293"/>
        <v>No prazo</v>
      </c>
      <c r="S3725" s="5">
        <f t="shared" si="294"/>
        <v>0</v>
      </c>
    </row>
    <row r="3726" spans="1:19" x14ac:dyDescent="0.25">
      <c r="A3726">
        <v>3725</v>
      </c>
      <c r="B3726" s="1">
        <v>43953</v>
      </c>
      <c r="C3726" s="1">
        <v>43960</v>
      </c>
      <c r="D3726" s="1">
        <v>43960</v>
      </c>
      <c r="E3726" s="1">
        <v>43963</v>
      </c>
      <c r="F3726">
        <v>4</v>
      </c>
      <c r="G3726">
        <v>5</v>
      </c>
      <c r="H3726">
        <v>15</v>
      </c>
      <c r="I3726" s="6">
        <v>0</v>
      </c>
      <c r="J3726">
        <v>1</v>
      </c>
      <c r="K3726" t="str">
        <f>_xlfn.XLOOKUP(fCompras!F3726,dComprador!$A$2:$A$7,dComprador!$B$2:$B$7)</f>
        <v>Lira</v>
      </c>
      <c r="L3726" t="str">
        <f>_xlfn.XLOOKUP(J3726,dFornecedor!$A$2:$A$6,dFornecedor!$B$2:$B$6)</f>
        <v>NorthShore</v>
      </c>
      <c r="M3726" t="str">
        <f>_xlfn.XLOOKUP(G3726,dMateriaPrima!$A$2:$A$12,dMateriaPrima!$B$2:$B$12)</f>
        <v>Areia</v>
      </c>
      <c r="N3726" s="2">
        <f>_xlfn.XLOOKUP(G3726,dMateriaPrima!$A$2:$A$12,dMateriaPrima!$C$2:$C$12)</f>
        <v>3.59</v>
      </c>
      <c r="O3726" s="3">
        <f t="shared" si="290"/>
        <v>53.849999999999994</v>
      </c>
      <c r="P3726" s="4">
        <f t="shared" si="291"/>
        <v>0</v>
      </c>
      <c r="Q3726" s="3">
        <f t="shared" si="292"/>
        <v>53.849999999999994</v>
      </c>
      <c r="R3726" t="str">
        <f t="shared" si="293"/>
        <v>Em atraso</v>
      </c>
      <c r="S3726" s="5">
        <f t="shared" si="294"/>
        <v>3</v>
      </c>
    </row>
    <row r="3727" spans="1:19" x14ac:dyDescent="0.25">
      <c r="A3727">
        <v>3726</v>
      </c>
      <c r="B3727" s="1">
        <v>43953</v>
      </c>
      <c r="C3727" s="1">
        <v>43954</v>
      </c>
      <c r="D3727" s="1">
        <v>43964</v>
      </c>
      <c r="E3727" s="1">
        <v>43968</v>
      </c>
      <c r="F3727">
        <v>4</v>
      </c>
      <c r="G3727">
        <v>4</v>
      </c>
      <c r="H3727">
        <v>420</v>
      </c>
      <c r="I3727" s="6">
        <v>0</v>
      </c>
      <c r="J3727">
        <v>4</v>
      </c>
      <c r="K3727" t="str">
        <f>_xlfn.XLOOKUP(fCompras!F3727,dComprador!$A$2:$A$7,dComprador!$B$2:$B$7)</f>
        <v>Lira</v>
      </c>
      <c r="L3727" t="str">
        <f>_xlfn.XLOOKUP(J3727,dFornecedor!$A$2:$A$6,dFornecedor!$B$2:$B$6)</f>
        <v>AlphaOmega</v>
      </c>
      <c r="M3727" t="str">
        <f>_xlfn.XLOOKUP(G3727,dMateriaPrima!$A$2:$A$12,dMateriaPrima!$B$2:$B$12)</f>
        <v>Madeira</v>
      </c>
      <c r="N3727" s="2">
        <f>_xlfn.XLOOKUP(G3727,dMateriaPrima!$A$2:$A$12,dMateriaPrima!$C$2:$C$12)</f>
        <v>168</v>
      </c>
      <c r="O3727" s="3">
        <f t="shared" si="290"/>
        <v>70560</v>
      </c>
      <c r="P3727" s="4">
        <f t="shared" si="291"/>
        <v>0</v>
      </c>
      <c r="Q3727" s="3">
        <f t="shared" si="292"/>
        <v>70560</v>
      </c>
      <c r="R3727" t="str">
        <f t="shared" si="293"/>
        <v>Em atraso</v>
      </c>
      <c r="S3727" s="5">
        <f t="shared" si="294"/>
        <v>4</v>
      </c>
    </row>
    <row r="3728" spans="1:19" x14ac:dyDescent="0.25">
      <c r="A3728">
        <v>3727</v>
      </c>
      <c r="B3728" s="1">
        <v>43953</v>
      </c>
      <c r="C3728" s="1">
        <v>43955</v>
      </c>
      <c r="D3728" s="1">
        <v>43959</v>
      </c>
      <c r="E3728" s="1">
        <v>43962</v>
      </c>
      <c r="F3728">
        <v>4</v>
      </c>
      <c r="G3728">
        <v>9</v>
      </c>
      <c r="H3728">
        <v>483</v>
      </c>
      <c r="I3728" s="6">
        <v>0</v>
      </c>
      <c r="J3728">
        <v>1</v>
      </c>
      <c r="K3728" t="str">
        <f>_xlfn.XLOOKUP(fCompras!F3728,dComprador!$A$2:$A$7,dComprador!$B$2:$B$7)</f>
        <v>Lira</v>
      </c>
      <c r="L3728" t="str">
        <f>_xlfn.XLOOKUP(J3728,dFornecedor!$A$2:$A$6,dFornecedor!$B$2:$B$6)</f>
        <v>NorthShore</v>
      </c>
      <c r="M3728" t="str">
        <f>_xlfn.XLOOKUP(G3728,dMateriaPrima!$A$2:$A$12,dMateriaPrima!$B$2:$B$12)</f>
        <v>Couro</v>
      </c>
      <c r="N3728" s="2">
        <f>_xlfn.XLOOKUP(G3728,dMateriaPrima!$A$2:$A$12,dMateriaPrima!$C$2:$C$12)</f>
        <v>4.4000000000000004</v>
      </c>
      <c r="O3728" s="3">
        <f t="shared" si="290"/>
        <v>2125.2000000000003</v>
      </c>
      <c r="P3728" s="4">
        <f t="shared" si="291"/>
        <v>0</v>
      </c>
      <c r="Q3728" s="3">
        <f t="shared" si="292"/>
        <v>2125.2000000000003</v>
      </c>
      <c r="R3728" t="str">
        <f t="shared" si="293"/>
        <v>Em atraso</v>
      </c>
      <c r="S3728" s="5">
        <f t="shared" si="294"/>
        <v>3</v>
      </c>
    </row>
    <row r="3729" spans="1:19" x14ac:dyDescent="0.25">
      <c r="A3729">
        <v>3728</v>
      </c>
      <c r="B3729" s="1">
        <v>43953</v>
      </c>
      <c r="C3729" s="1">
        <v>43953</v>
      </c>
      <c r="D3729" s="1">
        <v>43960</v>
      </c>
      <c r="E3729" s="1">
        <v>43962</v>
      </c>
      <c r="F3729">
        <v>4</v>
      </c>
      <c r="G3729">
        <v>10</v>
      </c>
      <c r="H3729">
        <v>137</v>
      </c>
      <c r="I3729" s="6">
        <v>0</v>
      </c>
      <c r="J3729">
        <v>2</v>
      </c>
      <c r="K3729" t="str">
        <f>_xlfn.XLOOKUP(fCompras!F3729,dComprador!$A$2:$A$7,dComprador!$B$2:$B$7)</f>
        <v>Lira</v>
      </c>
      <c r="L3729" t="str">
        <f>_xlfn.XLOOKUP(J3729,dFornecedor!$A$2:$A$6,dFornecedor!$B$2:$B$6)</f>
        <v>Minerva</v>
      </c>
      <c r="M3729" t="str">
        <f>_xlfn.XLOOKUP(G3729,dMateriaPrima!$A$2:$A$12,dMateriaPrima!$B$2:$B$12)</f>
        <v>Pedra Britada</v>
      </c>
      <c r="N3729" s="2">
        <f>_xlfn.XLOOKUP(G3729,dMateriaPrima!$A$2:$A$12,dMateriaPrima!$C$2:$C$12)</f>
        <v>56</v>
      </c>
      <c r="O3729" s="3">
        <f t="shared" si="290"/>
        <v>7672</v>
      </c>
      <c r="P3729" s="4">
        <f t="shared" si="291"/>
        <v>0</v>
      </c>
      <c r="Q3729" s="3">
        <f t="shared" si="292"/>
        <v>7672</v>
      </c>
      <c r="R3729" t="str">
        <f t="shared" si="293"/>
        <v>Em atraso</v>
      </c>
      <c r="S3729" s="5">
        <f t="shared" si="294"/>
        <v>2</v>
      </c>
    </row>
    <row r="3730" spans="1:19" x14ac:dyDescent="0.25">
      <c r="A3730">
        <v>3729</v>
      </c>
      <c r="B3730" s="1">
        <v>43953</v>
      </c>
      <c r="C3730" s="1">
        <v>43965</v>
      </c>
      <c r="D3730" s="1">
        <v>43966</v>
      </c>
      <c r="E3730" s="1">
        <v>43969</v>
      </c>
      <c r="F3730">
        <v>4</v>
      </c>
      <c r="G3730">
        <v>5</v>
      </c>
      <c r="H3730">
        <v>391</v>
      </c>
      <c r="I3730" s="6">
        <v>0</v>
      </c>
      <c r="J3730">
        <v>1</v>
      </c>
      <c r="K3730" t="str">
        <f>_xlfn.XLOOKUP(fCompras!F3730,dComprador!$A$2:$A$7,dComprador!$B$2:$B$7)</f>
        <v>Lira</v>
      </c>
      <c r="L3730" t="str">
        <f>_xlfn.XLOOKUP(J3730,dFornecedor!$A$2:$A$6,dFornecedor!$B$2:$B$6)</f>
        <v>NorthShore</v>
      </c>
      <c r="M3730" t="str">
        <f>_xlfn.XLOOKUP(G3730,dMateriaPrima!$A$2:$A$12,dMateriaPrima!$B$2:$B$12)</f>
        <v>Areia</v>
      </c>
      <c r="N3730" s="2">
        <f>_xlfn.XLOOKUP(G3730,dMateriaPrima!$A$2:$A$12,dMateriaPrima!$C$2:$C$12)</f>
        <v>3.59</v>
      </c>
      <c r="O3730" s="3">
        <f t="shared" si="290"/>
        <v>1403.69</v>
      </c>
      <c r="P3730" s="4">
        <f t="shared" si="291"/>
        <v>0</v>
      </c>
      <c r="Q3730" s="3">
        <f t="shared" si="292"/>
        <v>1403.69</v>
      </c>
      <c r="R3730" t="str">
        <f t="shared" si="293"/>
        <v>Em atraso</v>
      </c>
      <c r="S3730" s="5">
        <f t="shared" si="294"/>
        <v>3</v>
      </c>
    </row>
    <row r="3731" spans="1:19" x14ac:dyDescent="0.25">
      <c r="A3731">
        <v>3730</v>
      </c>
      <c r="B3731" s="1">
        <v>43953</v>
      </c>
      <c r="C3731" s="1">
        <v>43954</v>
      </c>
      <c r="D3731" s="1">
        <v>43971</v>
      </c>
      <c r="E3731" s="1">
        <v>43972</v>
      </c>
      <c r="F3731">
        <v>1</v>
      </c>
      <c r="G3731">
        <v>11</v>
      </c>
      <c r="H3731">
        <v>63</v>
      </c>
      <c r="I3731" s="6">
        <v>0</v>
      </c>
      <c r="J3731">
        <v>3</v>
      </c>
      <c r="K3731" t="str">
        <f>_xlfn.XLOOKUP(fCompras!F3731,dComprador!$A$2:$A$7,dComprador!$B$2:$B$7)</f>
        <v>Alon</v>
      </c>
      <c r="L3731" t="str">
        <f>_xlfn.XLOOKUP(J3731,dFornecedor!$A$2:$A$6,dFornecedor!$B$2:$B$6)</f>
        <v>StepUp</v>
      </c>
      <c r="M3731" t="str">
        <f>_xlfn.XLOOKUP(G3731,dMateriaPrima!$A$2:$A$12,dMateriaPrima!$B$2:$B$12)</f>
        <v>Papel</v>
      </c>
      <c r="N3731" s="2">
        <f>_xlfn.XLOOKUP(G3731,dMateriaPrima!$A$2:$A$12,dMateriaPrima!$C$2:$C$12)</f>
        <v>9</v>
      </c>
      <c r="O3731" s="3">
        <f t="shared" si="290"/>
        <v>567</v>
      </c>
      <c r="P3731" s="4">
        <f t="shared" si="291"/>
        <v>0</v>
      </c>
      <c r="Q3731" s="3">
        <f t="shared" si="292"/>
        <v>567</v>
      </c>
      <c r="R3731" t="str">
        <f t="shared" si="293"/>
        <v>Em atraso</v>
      </c>
      <c r="S3731" s="5">
        <f t="shared" si="294"/>
        <v>1</v>
      </c>
    </row>
    <row r="3732" spans="1:19" x14ac:dyDescent="0.25">
      <c r="A3732">
        <v>3731</v>
      </c>
      <c r="B3732" s="1">
        <v>43953</v>
      </c>
      <c r="C3732" s="1">
        <v>43953</v>
      </c>
      <c r="D3732" s="1">
        <v>43965</v>
      </c>
      <c r="E3732" s="1">
        <v>43966</v>
      </c>
      <c r="F3732">
        <v>3</v>
      </c>
      <c r="G3732">
        <v>10</v>
      </c>
      <c r="H3732">
        <v>273</v>
      </c>
      <c r="I3732" s="6">
        <v>0</v>
      </c>
      <c r="J3732">
        <v>2</v>
      </c>
      <c r="K3732" t="str">
        <f>_xlfn.XLOOKUP(fCompras!F3732,dComprador!$A$2:$A$7,dComprador!$B$2:$B$7)</f>
        <v>Diego</v>
      </c>
      <c r="L3732" t="str">
        <f>_xlfn.XLOOKUP(J3732,dFornecedor!$A$2:$A$6,dFornecedor!$B$2:$B$6)</f>
        <v>Minerva</v>
      </c>
      <c r="M3732" t="str">
        <f>_xlfn.XLOOKUP(G3732,dMateriaPrima!$A$2:$A$12,dMateriaPrima!$B$2:$B$12)</f>
        <v>Pedra Britada</v>
      </c>
      <c r="N3732" s="2">
        <f>_xlfn.XLOOKUP(G3732,dMateriaPrima!$A$2:$A$12,dMateriaPrima!$C$2:$C$12)</f>
        <v>56</v>
      </c>
      <c r="O3732" s="3">
        <f t="shared" si="290"/>
        <v>15288</v>
      </c>
      <c r="P3732" s="4">
        <f t="shared" si="291"/>
        <v>0</v>
      </c>
      <c r="Q3732" s="3">
        <f t="shared" si="292"/>
        <v>15288</v>
      </c>
      <c r="R3732" t="str">
        <f t="shared" si="293"/>
        <v>Em atraso</v>
      </c>
      <c r="S3732" s="5">
        <f t="shared" si="294"/>
        <v>1</v>
      </c>
    </row>
    <row r="3733" spans="1:19" x14ac:dyDescent="0.25">
      <c r="A3733">
        <v>3732</v>
      </c>
      <c r="B3733" s="1">
        <v>43953</v>
      </c>
      <c r="C3733" s="1">
        <v>43962</v>
      </c>
      <c r="D3733" s="1">
        <v>43969</v>
      </c>
      <c r="E3733" s="1">
        <v>43972</v>
      </c>
      <c r="F3733">
        <v>1</v>
      </c>
      <c r="G3733">
        <v>9</v>
      </c>
      <c r="H3733">
        <v>137</v>
      </c>
      <c r="I3733" s="6">
        <v>0</v>
      </c>
      <c r="J3733">
        <v>2</v>
      </c>
      <c r="K3733" t="str">
        <f>_xlfn.XLOOKUP(fCompras!F3733,dComprador!$A$2:$A$7,dComprador!$B$2:$B$7)</f>
        <v>Alon</v>
      </c>
      <c r="L3733" t="str">
        <f>_xlfn.XLOOKUP(J3733,dFornecedor!$A$2:$A$6,dFornecedor!$B$2:$B$6)</f>
        <v>Minerva</v>
      </c>
      <c r="M3733" t="str">
        <f>_xlfn.XLOOKUP(G3733,dMateriaPrima!$A$2:$A$12,dMateriaPrima!$B$2:$B$12)</f>
        <v>Couro</v>
      </c>
      <c r="N3733" s="2">
        <f>_xlfn.XLOOKUP(G3733,dMateriaPrima!$A$2:$A$12,dMateriaPrima!$C$2:$C$12)</f>
        <v>4.4000000000000004</v>
      </c>
      <c r="O3733" s="3">
        <f t="shared" si="290"/>
        <v>602.80000000000007</v>
      </c>
      <c r="P3733" s="4">
        <f t="shared" si="291"/>
        <v>0</v>
      </c>
      <c r="Q3733" s="3">
        <f t="shared" si="292"/>
        <v>602.80000000000007</v>
      </c>
      <c r="R3733" t="str">
        <f t="shared" si="293"/>
        <v>Em atraso</v>
      </c>
      <c r="S3733" s="5">
        <f t="shared" si="294"/>
        <v>3</v>
      </c>
    </row>
    <row r="3734" spans="1:19" x14ac:dyDescent="0.25">
      <c r="A3734">
        <v>3733</v>
      </c>
      <c r="B3734" s="1">
        <v>43953</v>
      </c>
      <c r="C3734" s="1">
        <v>43961</v>
      </c>
      <c r="D3734" s="1">
        <v>43971</v>
      </c>
      <c r="E3734" s="1">
        <v>43975</v>
      </c>
      <c r="F3734">
        <v>1</v>
      </c>
      <c r="G3734">
        <v>6</v>
      </c>
      <c r="H3734">
        <v>127</v>
      </c>
      <c r="I3734" s="6">
        <v>0</v>
      </c>
      <c r="J3734">
        <v>3</v>
      </c>
      <c r="K3734" t="str">
        <f>_xlfn.XLOOKUP(fCompras!F3734,dComprador!$A$2:$A$7,dComprador!$B$2:$B$7)</f>
        <v>Alon</v>
      </c>
      <c r="L3734" t="str">
        <f>_xlfn.XLOOKUP(J3734,dFornecedor!$A$2:$A$6,dFornecedor!$B$2:$B$6)</f>
        <v>StepUp</v>
      </c>
      <c r="M3734" t="str">
        <f>_xlfn.XLOOKUP(G3734,dMateriaPrima!$A$2:$A$12,dMateriaPrima!$B$2:$B$12)</f>
        <v>Fio Algodão</v>
      </c>
      <c r="N3734" s="2">
        <f>_xlfn.XLOOKUP(G3734,dMateriaPrima!$A$2:$A$12,dMateriaPrima!$C$2:$C$12)</f>
        <v>55.9</v>
      </c>
      <c r="O3734" s="3">
        <f t="shared" si="290"/>
        <v>7099.3</v>
      </c>
      <c r="P3734" s="4">
        <f t="shared" si="291"/>
        <v>0</v>
      </c>
      <c r="Q3734" s="3">
        <f t="shared" si="292"/>
        <v>7099.3</v>
      </c>
      <c r="R3734" t="str">
        <f t="shared" si="293"/>
        <v>Em atraso</v>
      </c>
      <c r="S3734" s="5">
        <f t="shared" si="294"/>
        <v>4</v>
      </c>
    </row>
    <row r="3735" spans="1:19" x14ac:dyDescent="0.25">
      <c r="A3735">
        <v>3734</v>
      </c>
      <c r="B3735" s="1">
        <v>43953</v>
      </c>
      <c r="C3735" s="1">
        <v>43953</v>
      </c>
      <c r="D3735" s="1">
        <v>43969</v>
      </c>
      <c r="E3735" s="1">
        <v>43972</v>
      </c>
      <c r="F3735">
        <v>2</v>
      </c>
      <c r="G3735">
        <v>6</v>
      </c>
      <c r="H3735">
        <v>4</v>
      </c>
      <c r="I3735" s="6">
        <v>0</v>
      </c>
      <c r="J3735">
        <v>5</v>
      </c>
      <c r="K3735" t="str">
        <f>_xlfn.XLOOKUP(fCompras!F3735,dComprador!$A$2:$A$7,dComprador!$B$2:$B$7)</f>
        <v>João</v>
      </c>
      <c r="L3735" t="str">
        <f>_xlfn.XLOOKUP(J3735,dFornecedor!$A$2:$A$6,dFornecedor!$B$2:$B$6)</f>
        <v>Atlas</v>
      </c>
      <c r="M3735" t="str">
        <f>_xlfn.XLOOKUP(G3735,dMateriaPrima!$A$2:$A$12,dMateriaPrima!$B$2:$B$12)</f>
        <v>Fio Algodão</v>
      </c>
      <c r="N3735" s="2">
        <f>_xlfn.XLOOKUP(G3735,dMateriaPrima!$A$2:$A$12,dMateriaPrima!$C$2:$C$12)</f>
        <v>55.9</v>
      </c>
      <c r="O3735" s="3">
        <f t="shared" si="290"/>
        <v>223.6</v>
      </c>
      <c r="P3735" s="4">
        <f t="shared" si="291"/>
        <v>0</v>
      </c>
      <c r="Q3735" s="3">
        <f t="shared" si="292"/>
        <v>223.6</v>
      </c>
      <c r="R3735" t="str">
        <f t="shared" si="293"/>
        <v>Em atraso</v>
      </c>
      <c r="S3735" s="5">
        <f t="shared" si="294"/>
        <v>3</v>
      </c>
    </row>
    <row r="3736" spans="1:19" x14ac:dyDescent="0.25">
      <c r="A3736">
        <v>3735</v>
      </c>
      <c r="B3736" s="1">
        <v>43953</v>
      </c>
      <c r="C3736" s="1">
        <v>43961</v>
      </c>
      <c r="D3736" s="1">
        <v>43986</v>
      </c>
      <c r="E3736" s="1">
        <v>43986</v>
      </c>
      <c r="F3736">
        <v>1</v>
      </c>
      <c r="G3736">
        <v>11</v>
      </c>
      <c r="H3736">
        <v>52</v>
      </c>
      <c r="I3736" s="6">
        <v>0</v>
      </c>
      <c r="J3736">
        <v>2</v>
      </c>
      <c r="K3736" t="str">
        <f>_xlfn.XLOOKUP(fCompras!F3736,dComprador!$A$2:$A$7,dComprador!$B$2:$B$7)</f>
        <v>Alon</v>
      </c>
      <c r="L3736" t="str">
        <f>_xlfn.XLOOKUP(J3736,dFornecedor!$A$2:$A$6,dFornecedor!$B$2:$B$6)</f>
        <v>Minerva</v>
      </c>
      <c r="M3736" t="str">
        <f>_xlfn.XLOOKUP(G3736,dMateriaPrima!$A$2:$A$12,dMateriaPrima!$B$2:$B$12)</f>
        <v>Papel</v>
      </c>
      <c r="N3736" s="2">
        <f>_xlfn.XLOOKUP(G3736,dMateriaPrima!$A$2:$A$12,dMateriaPrima!$C$2:$C$12)</f>
        <v>9</v>
      </c>
      <c r="O3736" s="3">
        <f t="shared" si="290"/>
        <v>468</v>
      </c>
      <c r="P3736" s="4">
        <f t="shared" si="291"/>
        <v>0</v>
      </c>
      <c r="Q3736" s="3">
        <f t="shared" si="292"/>
        <v>468</v>
      </c>
      <c r="R3736" t="str">
        <f t="shared" si="293"/>
        <v>No prazo</v>
      </c>
      <c r="S3736" s="5">
        <f t="shared" si="294"/>
        <v>0</v>
      </c>
    </row>
    <row r="3737" spans="1:19" x14ac:dyDescent="0.25">
      <c r="A3737">
        <v>3736</v>
      </c>
      <c r="B3737" s="1">
        <v>43953</v>
      </c>
      <c r="C3737" s="1">
        <v>43961</v>
      </c>
      <c r="D3737" s="1">
        <v>43985</v>
      </c>
      <c r="E3737" s="1">
        <v>43987</v>
      </c>
      <c r="F3737">
        <v>1</v>
      </c>
      <c r="G3737">
        <v>9</v>
      </c>
      <c r="H3737">
        <v>48</v>
      </c>
      <c r="I3737" s="6">
        <v>0</v>
      </c>
      <c r="J3737">
        <v>1</v>
      </c>
      <c r="K3737" t="str">
        <f>_xlfn.XLOOKUP(fCompras!F3737,dComprador!$A$2:$A$7,dComprador!$B$2:$B$7)</f>
        <v>Alon</v>
      </c>
      <c r="L3737" t="str">
        <f>_xlfn.XLOOKUP(J3737,dFornecedor!$A$2:$A$6,dFornecedor!$B$2:$B$6)</f>
        <v>NorthShore</v>
      </c>
      <c r="M3737" t="str">
        <f>_xlfn.XLOOKUP(G3737,dMateriaPrima!$A$2:$A$12,dMateriaPrima!$B$2:$B$12)</f>
        <v>Couro</v>
      </c>
      <c r="N3737" s="2">
        <f>_xlfn.XLOOKUP(G3737,dMateriaPrima!$A$2:$A$12,dMateriaPrima!$C$2:$C$12)</f>
        <v>4.4000000000000004</v>
      </c>
      <c r="O3737" s="3">
        <f t="shared" si="290"/>
        <v>211.20000000000002</v>
      </c>
      <c r="P3737" s="4">
        <f t="shared" si="291"/>
        <v>0</v>
      </c>
      <c r="Q3737" s="3">
        <f t="shared" si="292"/>
        <v>211.20000000000002</v>
      </c>
      <c r="R3737" t="str">
        <f t="shared" si="293"/>
        <v>Em atraso</v>
      </c>
      <c r="S3737" s="5">
        <f t="shared" si="294"/>
        <v>2</v>
      </c>
    </row>
    <row r="3738" spans="1:19" x14ac:dyDescent="0.25">
      <c r="A3738">
        <v>3737</v>
      </c>
      <c r="B3738" s="1">
        <v>43953</v>
      </c>
      <c r="C3738" s="1">
        <v>43958</v>
      </c>
      <c r="D3738" s="1">
        <v>43977</v>
      </c>
      <c r="E3738" s="1">
        <v>43979</v>
      </c>
      <c r="F3738">
        <v>1</v>
      </c>
      <c r="G3738">
        <v>1</v>
      </c>
      <c r="H3738">
        <v>119</v>
      </c>
      <c r="I3738" s="6">
        <v>0</v>
      </c>
      <c r="J3738">
        <v>2</v>
      </c>
      <c r="K3738" t="str">
        <f>_xlfn.XLOOKUP(fCompras!F3738,dComprador!$A$2:$A$7,dComprador!$B$2:$B$7)</f>
        <v>Alon</v>
      </c>
      <c r="L3738" t="str">
        <f>_xlfn.XLOOKUP(J3738,dFornecedor!$A$2:$A$6,dFornecedor!$B$2:$B$6)</f>
        <v>Minerva</v>
      </c>
      <c r="M3738" t="str">
        <f>_xlfn.XLOOKUP(G3738,dMateriaPrima!$A$2:$A$12,dMateriaPrima!$B$2:$B$12)</f>
        <v>Tecido</v>
      </c>
      <c r="N3738" s="2">
        <f>_xlfn.XLOOKUP(G3738,dMateriaPrima!$A$2:$A$12,dMateriaPrima!$C$2:$C$12)</f>
        <v>18</v>
      </c>
      <c r="O3738" s="3">
        <f t="shared" si="290"/>
        <v>2142</v>
      </c>
      <c r="P3738" s="4">
        <f t="shared" si="291"/>
        <v>0</v>
      </c>
      <c r="Q3738" s="3">
        <f t="shared" si="292"/>
        <v>2142</v>
      </c>
      <c r="R3738" t="str">
        <f t="shared" si="293"/>
        <v>Em atraso</v>
      </c>
      <c r="S3738" s="5">
        <f t="shared" si="294"/>
        <v>2</v>
      </c>
    </row>
    <row r="3739" spans="1:19" x14ac:dyDescent="0.25">
      <c r="A3739">
        <v>3738</v>
      </c>
      <c r="B3739" s="1">
        <v>43954</v>
      </c>
      <c r="C3739" s="1">
        <v>43963</v>
      </c>
      <c r="D3739" s="1">
        <v>43986</v>
      </c>
      <c r="E3739" s="1">
        <v>43987</v>
      </c>
      <c r="F3739">
        <v>1</v>
      </c>
      <c r="G3739">
        <v>7</v>
      </c>
      <c r="H3739">
        <v>65</v>
      </c>
      <c r="I3739" s="6">
        <v>0</v>
      </c>
      <c r="J3739">
        <v>3</v>
      </c>
      <c r="K3739" t="str">
        <f>_xlfn.XLOOKUP(fCompras!F3739,dComprador!$A$2:$A$7,dComprador!$B$2:$B$7)</f>
        <v>Alon</v>
      </c>
      <c r="L3739" t="str">
        <f>_xlfn.XLOOKUP(J3739,dFornecedor!$A$2:$A$6,dFornecedor!$B$2:$B$6)</f>
        <v>StepUp</v>
      </c>
      <c r="M3739" t="str">
        <f>_xlfn.XLOOKUP(G3739,dMateriaPrima!$A$2:$A$12,dMateriaPrima!$B$2:$B$12)</f>
        <v>Poliéster</v>
      </c>
      <c r="N3739" s="2">
        <f>_xlfn.XLOOKUP(G3739,dMateriaPrima!$A$2:$A$12,dMateriaPrima!$C$2:$C$12)</f>
        <v>8</v>
      </c>
      <c r="O3739" s="3">
        <f t="shared" si="290"/>
        <v>520</v>
      </c>
      <c r="P3739" s="4">
        <f t="shared" si="291"/>
        <v>0</v>
      </c>
      <c r="Q3739" s="3">
        <f t="shared" si="292"/>
        <v>520</v>
      </c>
      <c r="R3739" t="str">
        <f t="shared" si="293"/>
        <v>Em atraso</v>
      </c>
      <c r="S3739" s="5">
        <f t="shared" si="294"/>
        <v>1</v>
      </c>
    </row>
    <row r="3740" spans="1:19" x14ac:dyDescent="0.25">
      <c r="A3740">
        <v>3739</v>
      </c>
      <c r="B3740" s="1">
        <v>43954</v>
      </c>
      <c r="C3740" s="1">
        <v>43960</v>
      </c>
      <c r="D3740" s="1">
        <v>43963</v>
      </c>
      <c r="E3740" s="1">
        <v>43963</v>
      </c>
      <c r="F3740">
        <v>4</v>
      </c>
      <c r="G3740">
        <v>4</v>
      </c>
      <c r="H3740">
        <v>57</v>
      </c>
      <c r="I3740" s="6">
        <v>0</v>
      </c>
      <c r="J3740">
        <v>3</v>
      </c>
      <c r="K3740" t="str">
        <f>_xlfn.XLOOKUP(fCompras!F3740,dComprador!$A$2:$A$7,dComprador!$B$2:$B$7)</f>
        <v>Lira</v>
      </c>
      <c r="L3740" t="str">
        <f>_xlfn.XLOOKUP(J3740,dFornecedor!$A$2:$A$6,dFornecedor!$B$2:$B$6)</f>
        <v>StepUp</v>
      </c>
      <c r="M3740" t="str">
        <f>_xlfn.XLOOKUP(G3740,dMateriaPrima!$A$2:$A$12,dMateriaPrima!$B$2:$B$12)</f>
        <v>Madeira</v>
      </c>
      <c r="N3740" s="2">
        <f>_xlfn.XLOOKUP(G3740,dMateriaPrima!$A$2:$A$12,dMateriaPrima!$C$2:$C$12)</f>
        <v>168</v>
      </c>
      <c r="O3740" s="3">
        <f t="shared" si="290"/>
        <v>9576</v>
      </c>
      <c r="P3740" s="4">
        <f t="shared" si="291"/>
        <v>0</v>
      </c>
      <c r="Q3740" s="3">
        <f t="shared" si="292"/>
        <v>9576</v>
      </c>
      <c r="R3740" t="str">
        <f t="shared" si="293"/>
        <v>No prazo</v>
      </c>
      <c r="S3740" s="5">
        <f t="shared" si="294"/>
        <v>0</v>
      </c>
    </row>
    <row r="3741" spans="1:19" x14ac:dyDescent="0.25">
      <c r="A3741">
        <v>3740</v>
      </c>
      <c r="B3741" s="1">
        <v>43954</v>
      </c>
      <c r="C3741" s="1">
        <v>43954</v>
      </c>
      <c r="D3741" s="1">
        <v>43961</v>
      </c>
      <c r="E3741" s="1">
        <v>43960</v>
      </c>
      <c r="F3741">
        <v>4</v>
      </c>
      <c r="G3741">
        <v>1</v>
      </c>
      <c r="H3741">
        <v>470</v>
      </c>
      <c r="I3741" s="6">
        <v>0</v>
      </c>
      <c r="J3741">
        <v>4</v>
      </c>
      <c r="K3741" t="str">
        <f>_xlfn.XLOOKUP(fCompras!F3741,dComprador!$A$2:$A$7,dComprador!$B$2:$B$7)</f>
        <v>Lira</v>
      </c>
      <c r="L3741" t="str">
        <f>_xlfn.XLOOKUP(J3741,dFornecedor!$A$2:$A$6,dFornecedor!$B$2:$B$6)</f>
        <v>AlphaOmega</v>
      </c>
      <c r="M3741" t="str">
        <f>_xlfn.XLOOKUP(G3741,dMateriaPrima!$A$2:$A$12,dMateriaPrima!$B$2:$B$12)</f>
        <v>Tecido</v>
      </c>
      <c r="N3741" s="2">
        <f>_xlfn.XLOOKUP(G3741,dMateriaPrima!$A$2:$A$12,dMateriaPrima!$C$2:$C$12)</f>
        <v>18</v>
      </c>
      <c r="O3741" s="3">
        <f t="shared" si="290"/>
        <v>8460</v>
      </c>
      <c r="P3741" s="4">
        <f t="shared" si="291"/>
        <v>0</v>
      </c>
      <c r="Q3741" s="3">
        <f t="shared" si="292"/>
        <v>8460</v>
      </c>
      <c r="R3741" t="str">
        <f t="shared" si="293"/>
        <v>No prazo</v>
      </c>
      <c r="S3741" s="5">
        <f t="shared" si="294"/>
        <v>0</v>
      </c>
    </row>
    <row r="3742" spans="1:19" x14ac:dyDescent="0.25">
      <c r="A3742">
        <v>3741</v>
      </c>
      <c r="B3742" s="1">
        <v>43954</v>
      </c>
      <c r="C3742" s="1">
        <v>43960</v>
      </c>
      <c r="D3742" s="1">
        <v>43961</v>
      </c>
      <c r="E3742" s="1">
        <v>43963</v>
      </c>
      <c r="F3742">
        <v>4</v>
      </c>
      <c r="G3742">
        <v>11</v>
      </c>
      <c r="H3742">
        <v>16</v>
      </c>
      <c r="I3742" s="6">
        <v>0</v>
      </c>
      <c r="J3742">
        <v>2</v>
      </c>
      <c r="K3742" t="str">
        <f>_xlfn.XLOOKUP(fCompras!F3742,dComprador!$A$2:$A$7,dComprador!$B$2:$B$7)</f>
        <v>Lira</v>
      </c>
      <c r="L3742" t="str">
        <f>_xlfn.XLOOKUP(J3742,dFornecedor!$A$2:$A$6,dFornecedor!$B$2:$B$6)</f>
        <v>Minerva</v>
      </c>
      <c r="M3742" t="str">
        <f>_xlfn.XLOOKUP(G3742,dMateriaPrima!$A$2:$A$12,dMateriaPrima!$B$2:$B$12)</f>
        <v>Papel</v>
      </c>
      <c r="N3742" s="2">
        <f>_xlfn.XLOOKUP(G3742,dMateriaPrima!$A$2:$A$12,dMateriaPrima!$C$2:$C$12)</f>
        <v>9</v>
      </c>
      <c r="O3742" s="3">
        <f t="shared" si="290"/>
        <v>144</v>
      </c>
      <c r="P3742" s="4">
        <f t="shared" si="291"/>
        <v>0</v>
      </c>
      <c r="Q3742" s="3">
        <f t="shared" si="292"/>
        <v>144</v>
      </c>
      <c r="R3742" t="str">
        <f t="shared" si="293"/>
        <v>Em atraso</v>
      </c>
      <c r="S3742" s="5">
        <f t="shared" si="294"/>
        <v>2</v>
      </c>
    </row>
    <row r="3743" spans="1:19" x14ac:dyDescent="0.25">
      <c r="A3743">
        <v>3742</v>
      </c>
      <c r="B3743" s="1">
        <v>43954</v>
      </c>
      <c r="C3743" s="1">
        <v>43957</v>
      </c>
      <c r="D3743" s="1">
        <v>43960</v>
      </c>
      <c r="E3743" s="1">
        <v>43963</v>
      </c>
      <c r="F3743">
        <v>4</v>
      </c>
      <c r="G3743">
        <v>5</v>
      </c>
      <c r="H3743">
        <v>162</v>
      </c>
      <c r="I3743" s="6">
        <v>0</v>
      </c>
      <c r="J3743">
        <v>4</v>
      </c>
      <c r="K3743" t="str">
        <f>_xlfn.XLOOKUP(fCompras!F3743,dComprador!$A$2:$A$7,dComprador!$B$2:$B$7)</f>
        <v>Lira</v>
      </c>
      <c r="L3743" t="str">
        <f>_xlfn.XLOOKUP(J3743,dFornecedor!$A$2:$A$6,dFornecedor!$B$2:$B$6)</f>
        <v>AlphaOmega</v>
      </c>
      <c r="M3743" t="str">
        <f>_xlfn.XLOOKUP(G3743,dMateriaPrima!$A$2:$A$12,dMateriaPrima!$B$2:$B$12)</f>
        <v>Areia</v>
      </c>
      <c r="N3743" s="2">
        <f>_xlfn.XLOOKUP(G3743,dMateriaPrima!$A$2:$A$12,dMateriaPrima!$C$2:$C$12)</f>
        <v>3.59</v>
      </c>
      <c r="O3743" s="3">
        <f t="shared" si="290"/>
        <v>581.57999999999993</v>
      </c>
      <c r="P3743" s="4">
        <f t="shared" si="291"/>
        <v>0</v>
      </c>
      <c r="Q3743" s="3">
        <f t="shared" si="292"/>
        <v>581.57999999999993</v>
      </c>
      <c r="R3743" t="str">
        <f t="shared" si="293"/>
        <v>Em atraso</v>
      </c>
      <c r="S3743" s="5">
        <f t="shared" si="294"/>
        <v>3</v>
      </c>
    </row>
    <row r="3744" spans="1:19" x14ac:dyDescent="0.25">
      <c r="A3744">
        <v>3743</v>
      </c>
      <c r="B3744" s="1">
        <v>43954</v>
      </c>
      <c r="C3744" s="1">
        <v>43962</v>
      </c>
      <c r="D3744" s="1">
        <v>43973</v>
      </c>
      <c r="E3744" s="1">
        <v>43973</v>
      </c>
      <c r="F3744">
        <v>1</v>
      </c>
      <c r="G3744">
        <v>9</v>
      </c>
      <c r="H3744">
        <v>157</v>
      </c>
      <c r="I3744" s="6">
        <v>0</v>
      </c>
      <c r="J3744">
        <v>2</v>
      </c>
      <c r="K3744" t="str">
        <f>_xlfn.XLOOKUP(fCompras!F3744,dComprador!$A$2:$A$7,dComprador!$B$2:$B$7)</f>
        <v>Alon</v>
      </c>
      <c r="L3744" t="str">
        <f>_xlfn.XLOOKUP(J3744,dFornecedor!$A$2:$A$6,dFornecedor!$B$2:$B$6)</f>
        <v>Minerva</v>
      </c>
      <c r="M3744" t="str">
        <f>_xlfn.XLOOKUP(G3744,dMateriaPrima!$A$2:$A$12,dMateriaPrima!$B$2:$B$12)</f>
        <v>Couro</v>
      </c>
      <c r="N3744" s="2">
        <f>_xlfn.XLOOKUP(G3744,dMateriaPrima!$A$2:$A$12,dMateriaPrima!$C$2:$C$12)</f>
        <v>4.4000000000000004</v>
      </c>
      <c r="O3744" s="3">
        <f t="shared" si="290"/>
        <v>690.80000000000007</v>
      </c>
      <c r="P3744" s="4">
        <f t="shared" si="291"/>
        <v>0</v>
      </c>
      <c r="Q3744" s="3">
        <f t="shared" si="292"/>
        <v>690.80000000000007</v>
      </c>
      <c r="R3744" t="str">
        <f t="shared" si="293"/>
        <v>No prazo</v>
      </c>
      <c r="S3744" s="5">
        <f t="shared" si="294"/>
        <v>0</v>
      </c>
    </row>
    <row r="3745" spans="1:19" x14ac:dyDescent="0.25">
      <c r="A3745">
        <v>3744</v>
      </c>
      <c r="B3745" s="1">
        <v>43954</v>
      </c>
      <c r="C3745" s="1">
        <v>43963</v>
      </c>
      <c r="D3745" s="1">
        <v>43969</v>
      </c>
      <c r="E3745" s="1">
        <v>43969</v>
      </c>
      <c r="F3745">
        <v>1</v>
      </c>
      <c r="G3745">
        <v>8</v>
      </c>
      <c r="H3745">
        <v>340</v>
      </c>
      <c r="I3745" s="6">
        <v>0</v>
      </c>
      <c r="J3745">
        <v>3</v>
      </c>
      <c r="K3745" t="str">
        <f>_xlfn.XLOOKUP(fCompras!F3745,dComprador!$A$2:$A$7,dComprador!$B$2:$B$7)</f>
        <v>Alon</v>
      </c>
      <c r="L3745" t="str">
        <f>_xlfn.XLOOKUP(J3745,dFornecedor!$A$2:$A$6,dFornecedor!$B$2:$B$6)</f>
        <v>StepUp</v>
      </c>
      <c r="M3745" t="str">
        <f>_xlfn.XLOOKUP(G3745,dMateriaPrima!$A$2:$A$12,dMateriaPrima!$B$2:$B$12)</f>
        <v>Cimento</v>
      </c>
      <c r="N3745" s="2">
        <f>_xlfn.XLOOKUP(G3745,dMateriaPrima!$A$2:$A$12,dMateriaPrima!$C$2:$C$12)</f>
        <v>23</v>
      </c>
      <c r="O3745" s="3">
        <f t="shared" si="290"/>
        <v>7820</v>
      </c>
      <c r="P3745" s="4">
        <f t="shared" si="291"/>
        <v>0</v>
      </c>
      <c r="Q3745" s="3">
        <f t="shared" si="292"/>
        <v>7820</v>
      </c>
      <c r="R3745" t="str">
        <f t="shared" si="293"/>
        <v>No prazo</v>
      </c>
      <c r="S3745" s="5">
        <f t="shared" si="294"/>
        <v>0</v>
      </c>
    </row>
    <row r="3746" spans="1:19" x14ac:dyDescent="0.25">
      <c r="A3746">
        <v>3745</v>
      </c>
      <c r="B3746" s="1">
        <v>43954</v>
      </c>
      <c r="C3746" s="1">
        <v>43954</v>
      </c>
      <c r="D3746" s="1">
        <v>43970</v>
      </c>
      <c r="E3746" s="1">
        <v>43971</v>
      </c>
      <c r="F3746">
        <v>1</v>
      </c>
      <c r="G3746">
        <v>5</v>
      </c>
      <c r="H3746">
        <v>2</v>
      </c>
      <c r="I3746" s="6">
        <v>0</v>
      </c>
      <c r="J3746">
        <v>2</v>
      </c>
      <c r="K3746" t="str">
        <f>_xlfn.XLOOKUP(fCompras!F3746,dComprador!$A$2:$A$7,dComprador!$B$2:$B$7)</f>
        <v>Alon</v>
      </c>
      <c r="L3746" t="str">
        <f>_xlfn.XLOOKUP(J3746,dFornecedor!$A$2:$A$6,dFornecedor!$B$2:$B$6)</f>
        <v>Minerva</v>
      </c>
      <c r="M3746" t="str">
        <f>_xlfn.XLOOKUP(G3746,dMateriaPrima!$A$2:$A$12,dMateriaPrima!$B$2:$B$12)</f>
        <v>Areia</v>
      </c>
      <c r="N3746" s="2">
        <f>_xlfn.XLOOKUP(G3746,dMateriaPrima!$A$2:$A$12,dMateriaPrima!$C$2:$C$12)</f>
        <v>3.59</v>
      </c>
      <c r="O3746" s="3">
        <f t="shared" si="290"/>
        <v>7.18</v>
      </c>
      <c r="P3746" s="4">
        <f t="shared" si="291"/>
        <v>0</v>
      </c>
      <c r="Q3746" s="3">
        <f t="shared" si="292"/>
        <v>7.18</v>
      </c>
      <c r="R3746" t="str">
        <f t="shared" si="293"/>
        <v>Em atraso</v>
      </c>
      <c r="S3746" s="5">
        <f t="shared" si="294"/>
        <v>1</v>
      </c>
    </row>
    <row r="3747" spans="1:19" x14ac:dyDescent="0.25">
      <c r="A3747">
        <v>3746</v>
      </c>
      <c r="B3747" s="1">
        <v>43954</v>
      </c>
      <c r="C3747" s="1">
        <v>43954</v>
      </c>
      <c r="D3747" s="1">
        <v>43973</v>
      </c>
      <c r="E3747" s="1">
        <v>43972</v>
      </c>
      <c r="F3747">
        <v>1</v>
      </c>
      <c r="G3747">
        <v>5</v>
      </c>
      <c r="H3747">
        <v>339</v>
      </c>
      <c r="I3747" s="6">
        <v>0</v>
      </c>
      <c r="J3747">
        <v>2</v>
      </c>
      <c r="K3747" t="str">
        <f>_xlfn.XLOOKUP(fCompras!F3747,dComprador!$A$2:$A$7,dComprador!$B$2:$B$7)</f>
        <v>Alon</v>
      </c>
      <c r="L3747" t="str">
        <f>_xlfn.XLOOKUP(J3747,dFornecedor!$A$2:$A$6,dFornecedor!$B$2:$B$6)</f>
        <v>Minerva</v>
      </c>
      <c r="M3747" t="str">
        <f>_xlfn.XLOOKUP(G3747,dMateriaPrima!$A$2:$A$12,dMateriaPrima!$B$2:$B$12)</f>
        <v>Areia</v>
      </c>
      <c r="N3747" s="2">
        <f>_xlfn.XLOOKUP(G3747,dMateriaPrima!$A$2:$A$12,dMateriaPrima!$C$2:$C$12)</f>
        <v>3.59</v>
      </c>
      <c r="O3747" s="3">
        <f t="shared" si="290"/>
        <v>1217.01</v>
      </c>
      <c r="P3747" s="4">
        <f t="shared" si="291"/>
        <v>0</v>
      </c>
      <c r="Q3747" s="3">
        <f t="shared" si="292"/>
        <v>1217.01</v>
      </c>
      <c r="R3747" t="str">
        <f t="shared" si="293"/>
        <v>No prazo</v>
      </c>
      <c r="S3747" s="5">
        <f t="shared" si="294"/>
        <v>0</v>
      </c>
    </row>
    <row r="3748" spans="1:19" x14ac:dyDescent="0.25">
      <c r="A3748">
        <v>3747</v>
      </c>
      <c r="B3748" s="1">
        <v>43954</v>
      </c>
      <c r="C3748" s="1">
        <v>43964</v>
      </c>
      <c r="D3748" s="1">
        <v>43969</v>
      </c>
      <c r="E3748" s="1">
        <v>43970</v>
      </c>
      <c r="F3748">
        <v>1</v>
      </c>
      <c r="G3748">
        <v>11</v>
      </c>
      <c r="H3748">
        <v>155</v>
      </c>
      <c r="I3748" s="6">
        <v>0</v>
      </c>
      <c r="J3748">
        <v>1</v>
      </c>
      <c r="K3748" t="str">
        <f>_xlfn.XLOOKUP(fCompras!F3748,dComprador!$A$2:$A$7,dComprador!$B$2:$B$7)</f>
        <v>Alon</v>
      </c>
      <c r="L3748" t="str">
        <f>_xlfn.XLOOKUP(J3748,dFornecedor!$A$2:$A$6,dFornecedor!$B$2:$B$6)</f>
        <v>NorthShore</v>
      </c>
      <c r="M3748" t="str">
        <f>_xlfn.XLOOKUP(G3748,dMateriaPrima!$A$2:$A$12,dMateriaPrima!$B$2:$B$12)</f>
        <v>Papel</v>
      </c>
      <c r="N3748" s="2">
        <f>_xlfn.XLOOKUP(G3748,dMateriaPrima!$A$2:$A$12,dMateriaPrima!$C$2:$C$12)</f>
        <v>9</v>
      </c>
      <c r="O3748" s="3">
        <f t="shared" si="290"/>
        <v>1395</v>
      </c>
      <c r="P3748" s="4">
        <f t="shared" si="291"/>
        <v>0</v>
      </c>
      <c r="Q3748" s="3">
        <f t="shared" si="292"/>
        <v>1395</v>
      </c>
      <c r="R3748" t="str">
        <f t="shared" si="293"/>
        <v>Em atraso</v>
      </c>
      <c r="S3748" s="5">
        <f t="shared" si="294"/>
        <v>1</v>
      </c>
    </row>
    <row r="3749" spans="1:19" x14ac:dyDescent="0.25">
      <c r="A3749">
        <v>3748</v>
      </c>
      <c r="B3749" s="1">
        <v>43954</v>
      </c>
      <c r="C3749" s="1">
        <v>43954</v>
      </c>
      <c r="D3749" s="1">
        <v>43968</v>
      </c>
      <c r="E3749" s="1">
        <v>43969</v>
      </c>
      <c r="F3749">
        <v>2</v>
      </c>
      <c r="G3749">
        <v>6</v>
      </c>
      <c r="H3749">
        <v>146</v>
      </c>
      <c r="I3749" s="6">
        <v>0</v>
      </c>
      <c r="J3749">
        <v>2</v>
      </c>
      <c r="K3749" t="str">
        <f>_xlfn.XLOOKUP(fCompras!F3749,dComprador!$A$2:$A$7,dComprador!$B$2:$B$7)</f>
        <v>João</v>
      </c>
      <c r="L3749" t="str">
        <f>_xlfn.XLOOKUP(J3749,dFornecedor!$A$2:$A$6,dFornecedor!$B$2:$B$6)</f>
        <v>Minerva</v>
      </c>
      <c r="M3749" t="str">
        <f>_xlfn.XLOOKUP(G3749,dMateriaPrima!$A$2:$A$12,dMateriaPrima!$B$2:$B$12)</f>
        <v>Fio Algodão</v>
      </c>
      <c r="N3749" s="2">
        <f>_xlfn.XLOOKUP(G3749,dMateriaPrima!$A$2:$A$12,dMateriaPrima!$C$2:$C$12)</f>
        <v>55.9</v>
      </c>
      <c r="O3749" s="3">
        <f t="shared" si="290"/>
        <v>8161.4</v>
      </c>
      <c r="P3749" s="4">
        <f t="shared" si="291"/>
        <v>0</v>
      </c>
      <c r="Q3749" s="3">
        <f t="shared" si="292"/>
        <v>8161.4</v>
      </c>
      <c r="R3749" t="str">
        <f t="shared" si="293"/>
        <v>Em atraso</v>
      </c>
      <c r="S3749" s="5">
        <f t="shared" si="294"/>
        <v>1</v>
      </c>
    </row>
    <row r="3750" spans="1:19" x14ac:dyDescent="0.25">
      <c r="A3750">
        <v>3749</v>
      </c>
      <c r="B3750" s="1">
        <v>43954</v>
      </c>
      <c r="C3750" s="1">
        <v>43966</v>
      </c>
      <c r="D3750" s="1">
        <v>43975</v>
      </c>
      <c r="E3750" s="1">
        <v>43978</v>
      </c>
      <c r="F3750">
        <v>1</v>
      </c>
      <c r="G3750">
        <v>1</v>
      </c>
      <c r="H3750">
        <v>66</v>
      </c>
      <c r="I3750" s="6">
        <v>0</v>
      </c>
      <c r="J3750">
        <v>1</v>
      </c>
      <c r="K3750" t="str">
        <f>_xlfn.XLOOKUP(fCompras!F3750,dComprador!$A$2:$A$7,dComprador!$B$2:$B$7)</f>
        <v>Alon</v>
      </c>
      <c r="L3750" t="str">
        <f>_xlfn.XLOOKUP(J3750,dFornecedor!$A$2:$A$6,dFornecedor!$B$2:$B$6)</f>
        <v>NorthShore</v>
      </c>
      <c r="M3750" t="str">
        <f>_xlfn.XLOOKUP(G3750,dMateriaPrima!$A$2:$A$12,dMateriaPrima!$B$2:$B$12)</f>
        <v>Tecido</v>
      </c>
      <c r="N3750" s="2">
        <f>_xlfn.XLOOKUP(G3750,dMateriaPrima!$A$2:$A$12,dMateriaPrima!$C$2:$C$12)</f>
        <v>18</v>
      </c>
      <c r="O3750" s="3">
        <f t="shared" si="290"/>
        <v>1188</v>
      </c>
      <c r="P3750" s="4">
        <f t="shared" si="291"/>
        <v>0</v>
      </c>
      <c r="Q3750" s="3">
        <f t="shared" si="292"/>
        <v>1188</v>
      </c>
      <c r="R3750" t="str">
        <f t="shared" si="293"/>
        <v>Em atraso</v>
      </c>
      <c r="S3750" s="5">
        <f t="shared" si="294"/>
        <v>3</v>
      </c>
    </row>
    <row r="3751" spans="1:19" x14ac:dyDescent="0.25">
      <c r="A3751">
        <v>3750</v>
      </c>
      <c r="B3751" s="1">
        <v>43955</v>
      </c>
      <c r="C3751" s="1">
        <v>43960</v>
      </c>
      <c r="D3751" s="1">
        <v>43964</v>
      </c>
      <c r="E3751" s="1">
        <v>43962</v>
      </c>
      <c r="F3751">
        <v>4</v>
      </c>
      <c r="G3751">
        <v>1</v>
      </c>
      <c r="H3751">
        <v>414</v>
      </c>
      <c r="I3751" s="6">
        <v>0</v>
      </c>
      <c r="J3751">
        <v>5</v>
      </c>
      <c r="K3751" t="str">
        <f>_xlfn.XLOOKUP(fCompras!F3751,dComprador!$A$2:$A$7,dComprador!$B$2:$B$7)</f>
        <v>Lira</v>
      </c>
      <c r="L3751" t="str">
        <f>_xlfn.XLOOKUP(J3751,dFornecedor!$A$2:$A$6,dFornecedor!$B$2:$B$6)</f>
        <v>Atlas</v>
      </c>
      <c r="M3751" t="str">
        <f>_xlfn.XLOOKUP(G3751,dMateriaPrima!$A$2:$A$12,dMateriaPrima!$B$2:$B$12)</f>
        <v>Tecido</v>
      </c>
      <c r="N3751" s="2">
        <f>_xlfn.XLOOKUP(G3751,dMateriaPrima!$A$2:$A$12,dMateriaPrima!$C$2:$C$12)</f>
        <v>18</v>
      </c>
      <c r="O3751" s="3">
        <f t="shared" si="290"/>
        <v>7452</v>
      </c>
      <c r="P3751" s="4">
        <f t="shared" si="291"/>
        <v>0</v>
      </c>
      <c r="Q3751" s="3">
        <f t="shared" si="292"/>
        <v>7452</v>
      </c>
      <c r="R3751" t="str">
        <f t="shared" si="293"/>
        <v>No prazo</v>
      </c>
      <c r="S3751" s="5">
        <f t="shared" si="294"/>
        <v>0</v>
      </c>
    </row>
    <row r="3752" spans="1:19" x14ac:dyDescent="0.25">
      <c r="A3752">
        <v>3751</v>
      </c>
      <c r="B3752" s="1">
        <v>43955</v>
      </c>
      <c r="C3752" s="1">
        <v>43959</v>
      </c>
      <c r="D3752" s="1">
        <v>43970</v>
      </c>
      <c r="E3752" s="1">
        <v>43974</v>
      </c>
      <c r="F3752">
        <v>1</v>
      </c>
      <c r="G3752">
        <v>6</v>
      </c>
      <c r="H3752">
        <v>109</v>
      </c>
      <c r="I3752" s="6">
        <v>0</v>
      </c>
      <c r="J3752">
        <v>5</v>
      </c>
      <c r="K3752" t="str">
        <f>_xlfn.XLOOKUP(fCompras!F3752,dComprador!$A$2:$A$7,dComprador!$B$2:$B$7)</f>
        <v>Alon</v>
      </c>
      <c r="L3752" t="str">
        <f>_xlfn.XLOOKUP(J3752,dFornecedor!$A$2:$A$6,dFornecedor!$B$2:$B$6)</f>
        <v>Atlas</v>
      </c>
      <c r="M3752" t="str">
        <f>_xlfn.XLOOKUP(G3752,dMateriaPrima!$A$2:$A$12,dMateriaPrima!$B$2:$B$12)</f>
        <v>Fio Algodão</v>
      </c>
      <c r="N3752" s="2">
        <f>_xlfn.XLOOKUP(G3752,dMateriaPrima!$A$2:$A$12,dMateriaPrima!$C$2:$C$12)</f>
        <v>55.9</v>
      </c>
      <c r="O3752" s="3">
        <f t="shared" si="290"/>
        <v>6093.0999999999995</v>
      </c>
      <c r="P3752" s="4">
        <f t="shared" si="291"/>
        <v>0</v>
      </c>
      <c r="Q3752" s="3">
        <f t="shared" si="292"/>
        <v>6093.0999999999995</v>
      </c>
      <c r="R3752" t="str">
        <f t="shared" si="293"/>
        <v>Em atraso</v>
      </c>
      <c r="S3752" s="5">
        <f t="shared" si="294"/>
        <v>4</v>
      </c>
    </row>
    <row r="3753" spans="1:19" x14ac:dyDescent="0.25">
      <c r="A3753">
        <v>3752</v>
      </c>
      <c r="B3753" s="1">
        <v>43955</v>
      </c>
      <c r="C3753" s="1">
        <v>43955</v>
      </c>
      <c r="D3753" s="1">
        <v>43978</v>
      </c>
      <c r="E3753" s="1">
        <v>43980</v>
      </c>
      <c r="F3753">
        <v>2</v>
      </c>
      <c r="G3753">
        <v>9</v>
      </c>
      <c r="H3753">
        <v>253</v>
      </c>
      <c r="I3753" s="6">
        <v>0</v>
      </c>
      <c r="J3753">
        <v>2</v>
      </c>
      <c r="K3753" t="str">
        <f>_xlfn.XLOOKUP(fCompras!F3753,dComprador!$A$2:$A$7,dComprador!$B$2:$B$7)</f>
        <v>João</v>
      </c>
      <c r="L3753" t="str">
        <f>_xlfn.XLOOKUP(J3753,dFornecedor!$A$2:$A$6,dFornecedor!$B$2:$B$6)</f>
        <v>Minerva</v>
      </c>
      <c r="M3753" t="str">
        <f>_xlfn.XLOOKUP(G3753,dMateriaPrima!$A$2:$A$12,dMateriaPrima!$B$2:$B$12)</f>
        <v>Couro</v>
      </c>
      <c r="N3753" s="2">
        <f>_xlfn.XLOOKUP(G3753,dMateriaPrima!$A$2:$A$12,dMateriaPrima!$C$2:$C$12)</f>
        <v>4.4000000000000004</v>
      </c>
      <c r="O3753" s="3">
        <f t="shared" si="290"/>
        <v>1113.2</v>
      </c>
      <c r="P3753" s="4">
        <f t="shared" si="291"/>
        <v>0</v>
      </c>
      <c r="Q3753" s="3">
        <f t="shared" si="292"/>
        <v>1113.2</v>
      </c>
      <c r="R3753" t="str">
        <f t="shared" si="293"/>
        <v>Em atraso</v>
      </c>
      <c r="S3753" s="5">
        <f t="shared" si="294"/>
        <v>2</v>
      </c>
    </row>
    <row r="3754" spans="1:19" x14ac:dyDescent="0.25">
      <c r="A3754">
        <v>3753</v>
      </c>
      <c r="B3754" s="1">
        <v>43955</v>
      </c>
      <c r="C3754" s="1">
        <v>43964</v>
      </c>
      <c r="D3754" s="1">
        <v>43978</v>
      </c>
      <c r="E3754" s="1">
        <v>43978</v>
      </c>
      <c r="F3754">
        <v>1</v>
      </c>
      <c r="G3754">
        <v>7</v>
      </c>
      <c r="H3754">
        <v>265</v>
      </c>
      <c r="I3754" s="6">
        <v>0</v>
      </c>
      <c r="J3754">
        <v>3</v>
      </c>
      <c r="K3754" t="str">
        <f>_xlfn.XLOOKUP(fCompras!F3754,dComprador!$A$2:$A$7,dComprador!$B$2:$B$7)</f>
        <v>Alon</v>
      </c>
      <c r="L3754" t="str">
        <f>_xlfn.XLOOKUP(J3754,dFornecedor!$A$2:$A$6,dFornecedor!$B$2:$B$6)</f>
        <v>StepUp</v>
      </c>
      <c r="M3754" t="str">
        <f>_xlfn.XLOOKUP(G3754,dMateriaPrima!$A$2:$A$12,dMateriaPrima!$B$2:$B$12)</f>
        <v>Poliéster</v>
      </c>
      <c r="N3754" s="2">
        <f>_xlfn.XLOOKUP(G3754,dMateriaPrima!$A$2:$A$12,dMateriaPrima!$C$2:$C$12)</f>
        <v>8</v>
      </c>
      <c r="O3754" s="3">
        <f t="shared" si="290"/>
        <v>2120</v>
      </c>
      <c r="P3754" s="4">
        <f t="shared" si="291"/>
        <v>0</v>
      </c>
      <c r="Q3754" s="3">
        <f t="shared" si="292"/>
        <v>2120</v>
      </c>
      <c r="R3754" t="str">
        <f t="shared" si="293"/>
        <v>No prazo</v>
      </c>
      <c r="S3754" s="5">
        <f t="shared" si="294"/>
        <v>0</v>
      </c>
    </row>
    <row r="3755" spans="1:19" x14ac:dyDescent="0.25">
      <c r="A3755">
        <v>3754</v>
      </c>
      <c r="B3755" s="1">
        <v>43956</v>
      </c>
      <c r="C3755" s="1">
        <v>43967</v>
      </c>
      <c r="D3755" s="1">
        <v>43967</v>
      </c>
      <c r="E3755" s="1">
        <v>43968</v>
      </c>
      <c r="F3755">
        <v>4</v>
      </c>
      <c r="G3755">
        <v>9</v>
      </c>
      <c r="H3755">
        <v>107</v>
      </c>
      <c r="I3755" s="6">
        <v>0</v>
      </c>
      <c r="J3755">
        <v>1</v>
      </c>
      <c r="K3755" t="str">
        <f>_xlfn.XLOOKUP(fCompras!F3755,dComprador!$A$2:$A$7,dComprador!$B$2:$B$7)</f>
        <v>Lira</v>
      </c>
      <c r="L3755" t="str">
        <f>_xlfn.XLOOKUP(J3755,dFornecedor!$A$2:$A$6,dFornecedor!$B$2:$B$6)</f>
        <v>NorthShore</v>
      </c>
      <c r="M3755" t="str">
        <f>_xlfn.XLOOKUP(G3755,dMateriaPrima!$A$2:$A$12,dMateriaPrima!$B$2:$B$12)</f>
        <v>Couro</v>
      </c>
      <c r="N3755" s="2">
        <f>_xlfn.XLOOKUP(G3755,dMateriaPrima!$A$2:$A$12,dMateriaPrima!$C$2:$C$12)</f>
        <v>4.4000000000000004</v>
      </c>
      <c r="O3755" s="3">
        <f t="shared" si="290"/>
        <v>470.8</v>
      </c>
      <c r="P3755" s="4">
        <f t="shared" si="291"/>
        <v>0</v>
      </c>
      <c r="Q3755" s="3">
        <f t="shared" si="292"/>
        <v>470.8</v>
      </c>
      <c r="R3755" t="str">
        <f t="shared" si="293"/>
        <v>Em atraso</v>
      </c>
      <c r="S3755" s="5">
        <f t="shared" si="294"/>
        <v>1</v>
      </c>
    </row>
    <row r="3756" spans="1:19" x14ac:dyDescent="0.25">
      <c r="A3756">
        <v>3755</v>
      </c>
      <c r="B3756" s="1">
        <v>43956</v>
      </c>
      <c r="C3756" s="1">
        <v>43968</v>
      </c>
      <c r="D3756" s="1">
        <v>43968</v>
      </c>
      <c r="E3756" s="1">
        <v>43968</v>
      </c>
      <c r="F3756">
        <v>4</v>
      </c>
      <c r="G3756">
        <v>7</v>
      </c>
      <c r="H3756">
        <v>643</v>
      </c>
      <c r="I3756" s="6">
        <v>0</v>
      </c>
      <c r="J3756">
        <v>1</v>
      </c>
      <c r="K3756" t="str">
        <f>_xlfn.XLOOKUP(fCompras!F3756,dComprador!$A$2:$A$7,dComprador!$B$2:$B$7)</f>
        <v>Lira</v>
      </c>
      <c r="L3756" t="str">
        <f>_xlfn.XLOOKUP(J3756,dFornecedor!$A$2:$A$6,dFornecedor!$B$2:$B$6)</f>
        <v>NorthShore</v>
      </c>
      <c r="M3756" t="str">
        <f>_xlfn.XLOOKUP(G3756,dMateriaPrima!$A$2:$A$12,dMateriaPrima!$B$2:$B$12)</f>
        <v>Poliéster</v>
      </c>
      <c r="N3756" s="2">
        <f>_xlfn.XLOOKUP(G3756,dMateriaPrima!$A$2:$A$12,dMateriaPrima!$C$2:$C$12)</f>
        <v>8</v>
      </c>
      <c r="O3756" s="3">
        <f t="shared" si="290"/>
        <v>5144</v>
      </c>
      <c r="P3756" s="4">
        <f t="shared" si="291"/>
        <v>0</v>
      </c>
      <c r="Q3756" s="3">
        <f t="shared" si="292"/>
        <v>5144</v>
      </c>
      <c r="R3756" t="str">
        <f t="shared" si="293"/>
        <v>No prazo</v>
      </c>
      <c r="S3756" s="5">
        <f t="shared" si="294"/>
        <v>0</v>
      </c>
    </row>
    <row r="3757" spans="1:19" x14ac:dyDescent="0.25">
      <c r="A3757">
        <v>3756</v>
      </c>
      <c r="B3757" s="1">
        <v>43956</v>
      </c>
      <c r="C3757" s="1">
        <v>43956</v>
      </c>
      <c r="D3757" s="1">
        <v>43964</v>
      </c>
      <c r="E3757" s="1">
        <v>43968</v>
      </c>
      <c r="F3757">
        <v>4</v>
      </c>
      <c r="G3757">
        <v>11</v>
      </c>
      <c r="H3757">
        <v>423</v>
      </c>
      <c r="I3757" s="6">
        <v>0</v>
      </c>
      <c r="J3757">
        <v>4</v>
      </c>
      <c r="K3757" t="str">
        <f>_xlfn.XLOOKUP(fCompras!F3757,dComprador!$A$2:$A$7,dComprador!$B$2:$B$7)</f>
        <v>Lira</v>
      </c>
      <c r="L3757" t="str">
        <f>_xlfn.XLOOKUP(J3757,dFornecedor!$A$2:$A$6,dFornecedor!$B$2:$B$6)</f>
        <v>AlphaOmega</v>
      </c>
      <c r="M3757" t="str">
        <f>_xlfn.XLOOKUP(G3757,dMateriaPrima!$A$2:$A$12,dMateriaPrima!$B$2:$B$12)</f>
        <v>Papel</v>
      </c>
      <c r="N3757" s="2">
        <f>_xlfn.XLOOKUP(G3757,dMateriaPrima!$A$2:$A$12,dMateriaPrima!$C$2:$C$12)</f>
        <v>9</v>
      </c>
      <c r="O3757" s="3">
        <f t="shared" si="290"/>
        <v>3807</v>
      </c>
      <c r="P3757" s="4">
        <f t="shared" si="291"/>
        <v>0</v>
      </c>
      <c r="Q3757" s="3">
        <f t="shared" si="292"/>
        <v>3807</v>
      </c>
      <c r="R3757" t="str">
        <f t="shared" si="293"/>
        <v>Em atraso</v>
      </c>
      <c r="S3757" s="5">
        <f t="shared" si="294"/>
        <v>4</v>
      </c>
    </row>
    <row r="3758" spans="1:19" x14ac:dyDescent="0.25">
      <c r="A3758">
        <v>3757</v>
      </c>
      <c r="B3758" s="1">
        <v>43956</v>
      </c>
      <c r="C3758" s="1">
        <v>43958</v>
      </c>
      <c r="D3758" s="1">
        <v>43963</v>
      </c>
      <c r="E3758" s="1">
        <v>43966</v>
      </c>
      <c r="F3758">
        <v>4</v>
      </c>
      <c r="G3758">
        <v>7</v>
      </c>
      <c r="H3758">
        <v>10</v>
      </c>
      <c r="I3758" s="6">
        <v>0</v>
      </c>
      <c r="J3758">
        <v>4</v>
      </c>
      <c r="K3758" t="str">
        <f>_xlfn.XLOOKUP(fCompras!F3758,dComprador!$A$2:$A$7,dComprador!$B$2:$B$7)</f>
        <v>Lira</v>
      </c>
      <c r="L3758" t="str">
        <f>_xlfn.XLOOKUP(J3758,dFornecedor!$A$2:$A$6,dFornecedor!$B$2:$B$6)</f>
        <v>AlphaOmega</v>
      </c>
      <c r="M3758" t="str">
        <f>_xlfn.XLOOKUP(G3758,dMateriaPrima!$A$2:$A$12,dMateriaPrima!$B$2:$B$12)</f>
        <v>Poliéster</v>
      </c>
      <c r="N3758" s="2">
        <f>_xlfn.XLOOKUP(G3758,dMateriaPrima!$A$2:$A$12,dMateriaPrima!$C$2:$C$12)</f>
        <v>8</v>
      </c>
      <c r="O3758" s="3">
        <f t="shared" si="290"/>
        <v>80</v>
      </c>
      <c r="P3758" s="4">
        <f t="shared" si="291"/>
        <v>0</v>
      </c>
      <c r="Q3758" s="3">
        <f t="shared" si="292"/>
        <v>80</v>
      </c>
      <c r="R3758" t="str">
        <f t="shared" si="293"/>
        <v>Em atraso</v>
      </c>
      <c r="S3758" s="5">
        <f t="shared" si="294"/>
        <v>3</v>
      </c>
    </row>
    <row r="3759" spans="1:19" x14ac:dyDescent="0.25">
      <c r="A3759">
        <v>3758</v>
      </c>
      <c r="B3759" s="1">
        <v>43956</v>
      </c>
      <c r="C3759" s="1">
        <v>43956</v>
      </c>
      <c r="D3759" s="1">
        <v>43972</v>
      </c>
      <c r="E3759" s="1">
        <v>43974</v>
      </c>
      <c r="F3759">
        <v>1</v>
      </c>
      <c r="G3759">
        <v>1</v>
      </c>
      <c r="H3759">
        <v>2</v>
      </c>
      <c r="I3759" s="6">
        <v>0</v>
      </c>
      <c r="J3759">
        <v>2</v>
      </c>
      <c r="K3759" t="str">
        <f>_xlfn.XLOOKUP(fCompras!F3759,dComprador!$A$2:$A$7,dComprador!$B$2:$B$7)</f>
        <v>Alon</v>
      </c>
      <c r="L3759" t="str">
        <f>_xlfn.XLOOKUP(J3759,dFornecedor!$A$2:$A$6,dFornecedor!$B$2:$B$6)</f>
        <v>Minerva</v>
      </c>
      <c r="M3759" t="str">
        <f>_xlfn.XLOOKUP(G3759,dMateriaPrima!$A$2:$A$12,dMateriaPrima!$B$2:$B$12)</f>
        <v>Tecido</v>
      </c>
      <c r="N3759" s="2">
        <f>_xlfn.XLOOKUP(G3759,dMateriaPrima!$A$2:$A$12,dMateriaPrima!$C$2:$C$12)</f>
        <v>18</v>
      </c>
      <c r="O3759" s="3">
        <f t="shared" si="290"/>
        <v>36</v>
      </c>
      <c r="P3759" s="4">
        <f t="shared" si="291"/>
        <v>0</v>
      </c>
      <c r="Q3759" s="3">
        <f t="shared" si="292"/>
        <v>36</v>
      </c>
      <c r="R3759" t="str">
        <f t="shared" si="293"/>
        <v>Em atraso</v>
      </c>
      <c r="S3759" s="5">
        <f t="shared" si="294"/>
        <v>2</v>
      </c>
    </row>
    <row r="3760" spans="1:19" x14ac:dyDescent="0.25">
      <c r="A3760">
        <v>3759</v>
      </c>
      <c r="B3760" s="1">
        <v>43956</v>
      </c>
      <c r="C3760" s="1">
        <v>43956</v>
      </c>
      <c r="D3760" s="1">
        <v>43973</v>
      </c>
      <c r="E3760" s="1">
        <v>43973</v>
      </c>
      <c r="F3760">
        <v>1</v>
      </c>
      <c r="G3760">
        <v>9</v>
      </c>
      <c r="H3760">
        <v>84</v>
      </c>
      <c r="I3760" s="6">
        <v>0</v>
      </c>
      <c r="J3760">
        <v>2</v>
      </c>
      <c r="K3760" t="str">
        <f>_xlfn.XLOOKUP(fCompras!F3760,dComprador!$A$2:$A$7,dComprador!$B$2:$B$7)</f>
        <v>Alon</v>
      </c>
      <c r="L3760" t="str">
        <f>_xlfn.XLOOKUP(J3760,dFornecedor!$A$2:$A$6,dFornecedor!$B$2:$B$6)</f>
        <v>Minerva</v>
      </c>
      <c r="M3760" t="str">
        <f>_xlfn.XLOOKUP(G3760,dMateriaPrima!$A$2:$A$12,dMateriaPrima!$B$2:$B$12)</f>
        <v>Couro</v>
      </c>
      <c r="N3760" s="2">
        <f>_xlfn.XLOOKUP(G3760,dMateriaPrima!$A$2:$A$12,dMateriaPrima!$C$2:$C$12)</f>
        <v>4.4000000000000004</v>
      </c>
      <c r="O3760" s="3">
        <f t="shared" si="290"/>
        <v>369.6</v>
      </c>
      <c r="P3760" s="4">
        <f t="shared" si="291"/>
        <v>0</v>
      </c>
      <c r="Q3760" s="3">
        <f t="shared" si="292"/>
        <v>369.6</v>
      </c>
      <c r="R3760" t="str">
        <f t="shared" si="293"/>
        <v>No prazo</v>
      </c>
      <c r="S3760" s="5">
        <f t="shared" si="294"/>
        <v>0</v>
      </c>
    </row>
    <row r="3761" spans="1:19" x14ac:dyDescent="0.25">
      <c r="A3761">
        <v>3760</v>
      </c>
      <c r="B3761" s="1">
        <v>43956</v>
      </c>
      <c r="C3761" s="1">
        <v>43970</v>
      </c>
      <c r="D3761" s="1">
        <v>43983</v>
      </c>
      <c r="E3761" s="1">
        <v>43984</v>
      </c>
      <c r="F3761">
        <v>1</v>
      </c>
      <c r="G3761">
        <v>4</v>
      </c>
      <c r="H3761">
        <v>167</v>
      </c>
      <c r="I3761" s="6">
        <v>0</v>
      </c>
      <c r="J3761">
        <v>1</v>
      </c>
      <c r="K3761" t="str">
        <f>_xlfn.XLOOKUP(fCompras!F3761,dComprador!$A$2:$A$7,dComprador!$B$2:$B$7)</f>
        <v>Alon</v>
      </c>
      <c r="L3761" t="str">
        <f>_xlfn.XLOOKUP(J3761,dFornecedor!$A$2:$A$6,dFornecedor!$B$2:$B$6)</f>
        <v>NorthShore</v>
      </c>
      <c r="M3761" t="str">
        <f>_xlfn.XLOOKUP(G3761,dMateriaPrima!$A$2:$A$12,dMateriaPrima!$B$2:$B$12)</f>
        <v>Madeira</v>
      </c>
      <c r="N3761" s="2">
        <f>_xlfn.XLOOKUP(G3761,dMateriaPrima!$A$2:$A$12,dMateriaPrima!$C$2:$C$12)</f>
        <v>168</v>
      </c>
      <c r="O3761" s="3">
        <f t="shared" si="290"/>
        <v>28056</v>
      </c>
      <c r="P3761" s="4">
        <f t="shared" si="291"/>
        <v>0</v>
      </c>
      <c r="Q3761" s="3">
        <f t="shared" si="292"/>
        <v>28056</v>
      </c>
      <c r="R3761" t="str">
        <f t="shared" si="293"/>
        <v>Em atraso</v>
      </c>
      <c r="S3761" s="5">
        <f t="shared" si="294"/>
        <v>1</v>
      </c>
    </row>
    <row r="3762" spans="1:19" x14ac:dyDescent="0.25">
      <c r="A3762">
        <v>3761</v>
      </c>
      <c r="B3762" s="1">
        <v>43956</v>
      </c>
      <c r="C3762" s="1">
        <v>43956</v>
      </c>
      <c r="D3762" s="1">
        <v>43987</v>
      </c>
      <c r="E3762" s="1">
        <v>43990</v>
      </c>
      <c r="F3762">
        <v>1</v>
      </c>
      <c r="G3762">
        <v>9</v>
      </c>
      <c r="H3762">
        <v>202</v>
      </c>
      <c r="I3762" s="6">
        <v>0</v>
      </c>
      <c r="J3762">
        <v>2</v>
      </c>
      <c r="K3762" t="str">
        <f>_xlfn.XLOOKUP(fCompras!F3762,dComprador!$A$2:$A$7,dComprador!$B$2:$B$7)</f>
        <v>Alon</v>
      </c>
      <c r="L3762" t="str">
        <f>_xlfn.XLOOKUP(J3762,dFornecedor!$A$2:$A$6,dFornecedor!$B$2:$B$6)</f>
        <v>Minerva</v>
      </c>
      <c r="M3762" t="str">
        <f>_xlfn.XLOOKUP(G3762,dMateriaPrima!$A$2:$A$12,dMateriaPrima!$B$2:$B$12)</f>
        <v>Couro</v>
      </c>
      <c r="N3762" s="2">
        <f>_xlfn.XLOOKUP(G3762,dMateriaPrima!$A$2:$A$12,dMateriaPrima!$C$2:$C$12)</f>
        <v>4.4000000000000004</v>
      </c>
      <c r="O3762" s="3">
        <f t="shared" si="290"/>
        <v>888.80000000000007</v>
      </c>
      <c r="P3762" s="4">
        <f t="shared" si="291"/>
        <v>0</v>
      </c>
      <c r="Q3762" s="3">
        <f t="shared" si="292"/>
        <v>888.80000000000007</v>
      </c>
      <c r="R3762" t="str">
        <f t="shared" si="293"/>
        <v>Em atraso</v>
      </c>
      <c r="S3762" s="5">
        <f t="shared" si="294"/>
        <v>3</v>
      </c>
    </row>
    <row r="3763" spans="1:19" x14ac:dyDescent="0.25">
      <c r="A3763">
        <v>3762</v>
      </c>
      <c r="B3763" s="1">
        <v>43957</v>
      </c>
      <c r="C3763" s="1">
        <v>43958</v>
      </c>
      <c r="D3763" s="1">
        <v>43964</v>
      </c>
      <c r="E3763" s="1">
        <v>43962</v>
      </c>
      <c r="F3763">
        <v>4</v>
      </c>
      <c r="G3763">
        <v>7</v>
      </c>
      <c r="H3763">
        <v>433</v>
      </c>
      <c r="I3763" s="6">
        <v>0</v>
      </c>
      <c r="J3763">
        <v>3</v>
      </c>
      <c r="K3763" t="str">
        <f>_xlfn.XLOOKUP(fCompras!F3763,dComprador!$A$2:$A$7,dComprador!$B$2:$B$7)</f>
        <v>Lira</v>
      </c>
      <c r="L3763" t="str">
        <f>_xlfn.XLOOKUP(J3763,dFornecedor!$A$2:$A$6,dFornecedor!$B$2:$B$6)</f>
        <v>StepUp</v>
      </c>
      <c r="M3763" t="str">
        <f>_xlfn.XLOOKUP(G3763,dMateriaPrima!$A$2:$A$12,dMateriaPrima!$B$2:$B$12)</f>
        <v>Poliéster</v>
      </c>
      <c r="N3763" s="2">
        <f>_xlfn.XLOOKUP(G3763,dMateriaPrima!$A$2:$A$12,dMateriaPrima!$C$2:$C$12)</f>
        <v>8</v>
      </c>
      <c r="O3763" s="3">
        <f t="shared" si="290"/>
        <v>3464</v>
      </c>
      <c r="P3763" s="4">
        <f t="shared" si="291"/>
        <v>0</v>
      </c>
      <c r="Q3763" s="3">
        <f t="shared" si="292"/>
        <v>3464</v>
      </c>
      <c r="R3763" t="str">
        <f t="shared" si="293"/>
        <v>No prazo</v>
      </c>
      <c r="S3763" s="5">
        <f t="shared" si="294"/>
        <v>0</v>
      </c>
    </row>
    <row r="3764" spans="1:19" x14ac:dyDescent="0.25">
      <c r="A3764">
        <v>3763</v>
      </c>
      <c r="B3764" s="1">
        <v>43957</v>
      </c>
      <c r="C3764" s="1">
        <v>43962</v>
      </c>
      <c r="D3764" s="1">
        <v>43964</v>
      </c>
      <c r="E3764" s="1">
        <v>43963</v>
      </c>
      <c r="F3764">
        <v>4</v>
      </c>
      <c r="G3764">
        <v>9</v>
      </c>
      <c r="H3764">
        <v>33</v>
      </c>
      <c r="I3764" s="6">
        <v>0</v>
      </c>
      <c r="J3764">
        <v>3</v>
      </c>
      <c r="K3764" t="str">
        <f>_xlfn.XLOOKUP(fCompras!F3764,dComprador!$A$2:$A$7,dComprador!$B$2:$B$7)</f>
        <v>Lira</v>
      </c>
      <c r="L3764" t="str">
        <f>_xlfn.XLOOKUP(J3764,dFornecedor!$A$2:$A$6,dFornecedor!$B$2:$B$6)</f>
        <v>StepUp</v>
      </c>
      <c r="M3764" t="str">
        <f>_xlfn.XLOOKUP(G3764,dMateriaPrima!$A$2:$A$12,dMateriaPrima!$B$2:$B$12)</f>
        <v>Couro</v>
      </c>
      <c r="N3764" s="2">
        <f>_xlfn.XLOOKUP(G3764,dMateriaPrima!$A$2:$A$12,dMateriaPrima!$C$2:$C$12)</f>
        <v>4.4000000000000004</v>
      </c>
      <c r="O3764" s="3">
        <f t="shared" si="290"/>
        <v>145.20000000000002</v>
      </c>
      <c r="P3764" s="4">
        <f t="shared" si="291"/>
        <v>0</v>
      </c>
      <c r="Q3764" s="3">
        <f t="shared" si="292"/>
        <v>145.20000000000002</v>
      </c>
      <c r="R3764" t="str">
        <f t="shared" si="293"/>
        <v>No prazo</v>
      </c>
      <c r="S3764" s="5">
        <f t="shared" si="294"/>
        <v>0</v>
      </c>
    </row>
    <row r="3765" spans="1:19" x14ac:dyDescent="0.25">
      <c r="A3765">
        <v>3764</v>
      </c>
      <c r="B3765" s="1">
        <v>43957</v>
      </c>
      <c r="C3765" s="1">
        <v>43959</v>
      </c>
      <c r="D3765" s="1">
        <v>43984</v>
      </c>
      <c r="E3765" s="1">
        <v>43984</v>
      </c>
      <c r="F3765">
        <v>1</v>
      </c>
      <c r="G3765">
        <v>9</v>
      </c>
      <c r="H3765">
        <v>149</v>
      </c>
      <c r="I3765" s="6">
        <v>0</v>
      </c>
      <c r="J3765">
        <v>2</v>
      </c>
      <c r="K3765" t="str">
        <f>_xlfn.XLOOKUP(fCompras!F3765,dComprador!$A$2:$A$7,dComprador!$B$2:$B$7)</f>
        <v>Alon</v>
      </c>
      <c r="L3765" t="str">
        <f>_xlfn.XLOOKUP(J3765,dFornecedor!$A$2:$A$6,dFornecedor!$B$2:$B$6)</f>
        <v>Minerva</v>
      </c>
      <c r="M3765" t="str">
        <f>_xlfn.XLOOKUP(G3765,dMateriaPrima!$A$2:$A$12,dMateriaPrima!$B$2:$B$12)</f>
        <v>Couro</v>
      </c>
      <c r="N3765" s="2">
        <f>_xlfn.XLOOKUP(G3765,dMateriaPrima!$A$2:$A$12,dMateriaPrima!$C$2:$C$12)</f>
        <v>4.4000000000000004</v>
      </c>
      <c r="O3765" s="3">
        <f t="shared" si="290"/>
        <v>655.6</v>
      </c>
      <c r="P3765" s="4">
        <f t="shared" si="291"/>
        <v>0</v>
      </c>
      <c r="Q3765" s="3">
        <f t="shared" si="292"/>
        <v>655.6</v>
      </c>
      <c r="R3765" t="str">
        <f t="shared" si="293"/>
        <v>No prazo</v>
      </c>
      <c r="S3765" s="5">
        <f t="shared" si="294"/>
        <v>0</v>
      </c>
    </row>
    <row r="3766" spans="1:19" x14ac:dyDescent="0.25">
      <c r="A3766">
        <v>3765</v>
      </c>
      <c r="B3766" s="1">
        <v>43957</v>
      </c>
      <c r="C3766" s="1">
        <v>43960</v>
      </c>
      <c r="D3766" s="1">
        <v>43984</v>
      </c>
      <c r="E3766" s="1">
        <v>43987</v>
      </c>
      <c r="F3766">
        <v>1</v>
      </c>
      <c r="G3766">
        <v>9</v>
      </c>
      <c r="H3766">
        <v>66</v>
      </c>
      <c r="I3766" s="6">
        <v>0</v>
      </c>
      <c r="J3766">
        <v>1</v>
      </c>
      <c r="K3766" t="str">
        <f>_xlfn.XLOOKUP(fCompras!F3766,dComprador!$A$2:$A$7,dComprador!$B$2:$B$7)</f>
        <v>Alon</v>
      </c>
      <c r="L3766" t="str">
        <f>_xlfn.XLOOKUP(J3766,dFornecedor!$A$2:$A$6,dFornecedor!$B$2:$B$6)</f>
        <v>NorthShore</v>
      </c>
      <c r="M3766" t="str">
        <f>_xlfn.XLOOKUP(G3766,dMateriaPrima!$A$2:$A$12,dMateriaPrima!$B$2:$B$12)</f>
        <v>Couro</v>
      </c>
      <c r="N3766" s="2">
        <f>_xlfn.XLOOKUP(G3766,dMateriaPrima!$A$2:$A$12,dMateriaPrima!$C$2:$C$12)</f>
        <v>4.4000000000000004</v>
      </c>
      <c r="O3766" s="3">
        <f t="shared" si="290"/>
        <v>290.40000000000003</v>
      </c>
      <c r="P3766" s="4">
        <f t="shared" si="291"/>
        <v>0</v>
      </c>
      <c r="Q3766" s="3">
        <f t="shared" si="292"/>
        <v>290.40000000000003</v>
      </c>
      <c r="R3766" t="str">
        <f t="shared" si="293"/>
        <v>Em atraso</v>
      </c>
      <c r="S3766" s="5">
        <f t="shared" si="294"/>
        <v>3</v>
      </c>
    </row>
    <row r="3767" spans="1:19" x14ac:dyDescent="0.25">
      <c r="A3767">
        <v>3766</v>
      </c>
      <c r="B3767" s="1">
        <v>43957</v>
      </c>
      <c r="C3767" s="1">
        <v>43970</v>
      </c>
      <c r="D3767" s="1">
        <v>43970</v>
      </c>
      <c r="E3767" s="1">
        <v>43972</v>
      </c>
      <c r="F3767">
        <v>4</v>
      </c>
      <c r="G3767">
        <v>9</v>
      </c>
      <c r="H3767">
        <v>413</v>
      </c>
      <c r="I3767" s="6">
        <v>0</v>
      </c>
      <c r="J3767">
        <v>1</v>
      </c>
      <c r="K3767" t="str">
        <f>_xlfn.XLOOKUP(fCompras!F3767,dComprador!$A$2:$A$7,dComprador!$B$2:$B$7)</f>
        <v>Lira</v>
      </c>
      <c r="L3767" t="str">
        <f>_xlfn.XLOOKUP(J3767,dFornecedor!$A$2:$A$6,dFornecedor!$B$2:$B$6)</f>
        <v>NorthShore</v>
      </c>
      <c r="M3767" t="str">
        <f>_xlfn.XLOOKUP(G3767,dMateriaPrima!$A$2:$A$12,dMateriaPrima!$B$2:$B$12)</f>
        <v>Couro</v>
      </c>
      <c r="N3767" s="2">
        <f>_xlfn.XLOOKUP(G3767,dMateriaPrima!$A$2:$A$12,dMateriaPrima!$C$2:$C$12)</f>
        <v>4.4000000000000004</v>
      </c>
      <c r="O3767" s="3">
        <f t="shared" si="290"/>
        <v>1817.2</v>
      </c>
      <c r="P3767" s="4">
        <f t="shared" si="291"/>
        <v>0</v>
      </c>
      <c r="Q3767" s="3">
        <f t="shared" si="292"/>
        <v>1817.2</v>
      </c>
      <c r="R3767" t="str">
        <f t="shared" si="293"/>
        <v>Em atraso</v>
      </c>
      <c r="S3767" s="5">
        <f t="shared" si="294"/>
        <v>2</v>
      </c>
    </row>
    <row r="3768" spans="1:19" x14ac:dyDescent="0.25">
      <c r="A3768">
        <v>3767</v>
      </c>
      <c r="B3768" s="1">
        <v>43957</v>
      </c>
      <c r="C3768" s="1">
        <v>43957</v>
      </c>
      <c r="D3768" s="1">
        <v>43964</v>
      </c>
      <c r="E3768" s="1">
        <v>43965</v>
      </c>
      <c r="F3768">
        <v>4</v>
      </c>
      <c r="G3768">
        <v>7</v>
      </c>
      <c r="H3768">
        <v>525</v>
      </c>
      <c r="I3768" s="6">
        <v>0</v>
      </c>
      <c r="J3768">
        <v>4</v>
      </c>
      <c r="K3768" t="str">
        <f>_xlfn.XLOOKUP(fCompras!F3768,dComprador!$A$2:$A$7,dComprador!$B$2:$B$7)</f>
        <v>Lira</v>
      </c>
      <c r="L3768" t="str">
        <f>_xlfn.XLOOKUP(J3768,dFornecedor!$A$2:$A$6,dFornecedor!$B$2:$B$6)</f>
        <v>AlphaOmega</v>
      </c>
      <c r="M3768" t="str">
        <f>_xlfn.XLOOKUP(G3768,dMateriaPrima!$A$2:$A$12,dMateriaPrima!$B$2:$B$12)</f>
        <v>Poliéster</v>
      </c>
      <c r="N3768" s="2">
        <f>_xlfn.XLOOKUP(G3768,dMateriaPrima!$A$2:$A$12,dMateriaPrima!$C$2:$C$12)</f>
        <v>8</v>
      </c>
      <c r="O3768" s="3">
        <f t="shared" si="290"/>
        <v>4200</v>
      </c>
      <c r="P3768" s="4">
        <f t="shared" si="291"/>
        <v>0</v>
      </c>
      <c r="Q3768" s="3">
        <f t="shared" si="292"/>
        <v>4200</v>
      </c>
      <c r="R3768" t="str">
        <f t="shared" si="293"/>
        <v>Em atraso</v>
      </c>
      <c r="S3768" s="5">
        <f t="shared" si="294"/>
        <v>1</v>
      </c>
    </row>
    <row r="3769" spans="1:19" x14ac:dyDescent="0.25">
      <c r="A3769">
        <v>3768</v>
      </c>
      <c r="B3769" s="1">
        <v>43957</v>
      </c>
      <c r="C3769" s="1">
        <v>43957</v>
      </c>
      <c r="D3769" s="1">
        <v>43976</v>
      </c>
      <c r="E3769" s="1">
        <v>43976</v>
      </c>
      <c r="F3769">
        <v>1</v>
      </c>
      <c r="G3769">
        <v>8</v>
      </c>
      <c r="H3769">
        <v>72</v>
      </c>
      <c r="I3769" s="6">
        <v>0</v>
      </c>
      <c r="J3769">
        <v>2</v>
      </c>
      <c r="K3769" t="str">
        <f>_xlfn.XLOOKUP(fCompras!F3769,dComprador!$A$2:$A$7,dComprador!$B$2:$B$7)</f>
        <v>Alon</v>
      </c>
      <c r="L3769" t="str">
        <f>_xlfn.XLOOKUP(J3769,dFornecedor!$A$2:$A$6,dFornecedor!$B$2:$B$6)</f>
        <v>Minerva</v>
      </c>
      <c r="M3769" t="str">
        <f>_xlfn.XLOOKUP(G3769,dMateriaPrima!$A$2:$A$12,dMateriaPrima!$B$2:$B$12)</f>
        <v>Cimento</v>
      </c>
      <c r="N3769" s="2">
        <f>_xlfn.XLOOKUP(G3769,dMateriaPrima!$A$2:$A$12,dMateriaPrima!$C$2:$C$12)</f>
        <v>23</v>
      </c>
      <c r="O3769" s="3">
        <f t="shared" si="290"/>
        <v>1656</v>
      </c>
      <c r="P3769" s="4">
        <f t="shared" si="291"/>
        <v>0</v>
      </c>
      <c r="Q3769" s="3">
        <f t="shared" si="292"/>
        <v>1656</v>
      </c>
      <c r="R3769" t="str">
        <f t="shared" si="293"/>
        <v>No prazo</v>
      </c>
      <c r="S3769" s="5">
        <f t="shared" si="294"/>
        <v>0</v>
      </c>
    </row>
    <row r="3770" spans="1:19" x14ac:dyDescent="0.25">
      <c r="A3770">
        <v>3769</v>
      </c>
      <c r="B3770" s="1">
        <v>43957</v>
      </c>
      <c r="C3770" s="1">
        <v>43962</v>
      </c>
      <c r="D3770" s="1">
        <v>43973</v>
      </c>
      <c r="E3770" s="1">
        <v>43978</v>
      </c>
      <c r="F3770">
        <v>1</v>
      </c>
      <c r="G3770">
        <v>11</v>
      </c>
      <c r="H3770">
        <v>160</v>
      </c>
      <c r="I3770" s="6">
        <v>0</v>
      </c>
      <c r="J3770">
        <v>5</v>
      </c>
      <c r="K3770" t="str">
        <f>_xlfn.XLOOKUP(fCompras!F3770,dComprador!$A$2:$A$7,dComprador!$B$2:$B$7)</f>
        <v>Alon</v>
      </c>
      <c r="L3770" t="str">
        <f>_xlfn.XLOOKUP(J3770,dFornecedor!$A$2:$A$6,dFornecedor!$B$2:$B$6)</f>
        <v>Atlas</v>
      </c>
      <c r="M3770" t="str">
        <f>_xlfn.XLOOKUP(G3770,dMateriaPrima!$A$2:$A$12,dMateriaPrima!$B$2:$B$12)</f>
        <v>Papel</v>
      </c>
      <c r="N3770" s="2">
        <f>_xlfn.XLOOKUP(G3770,dMateriaPrima!$A$2:$A$12,dMateriaPrima!$C$2:$C$12)</f>
        <v>9</v>
      </c>
      <c r="O3770" s="3">
        <f t="shared" si="290"/>
        <v>1440</v>
      </c>
      <c r="P3770" s="4">
        <f t="shared" si="291"/>
        <v>0</v>
      </c>
      <c r="Q3770" s="3">
        <f t="shared" si="292"/>
        <v>1440</v>
      </c>
      <c r="R3770" t="str">
        <f t="shared" si="293"/>
        <v>Em atraso</v>
      </c>
      <c r="S3770" s="5">
        <f t="shared" si="294"/>
        <v>5</v>
      </c>
    </row>
    <row r="3771" spans="1:19" x14ac:dyDescent="0.25">
      <c r="A3771">
        <v>3770</v>
      </c>
      <c r="B3771" s="1">
        <v>43957</v>
      </c>
      <c r="C3771" s="1">
        <v>43968</v>
      </c>
      <c r="D3771" s="1">
        <v>43973</v>
      </c>
      <c r="E3771" s="1">
        <v>43973</v>
      </c>
      <c r="F3771">
        <v>1</v>
      </c>
      <c r="G3771">
        <v>5</v>
      </c>
      <c r="H3771">
        <v>174</v>
      </c>
      <c r="I3771" s="6">
        <v>0</v>
      </c>
      <c r="J3771">
        <v>1</v>
      </c>
      <c r="K3771" t="str">
        <f>_xlfn.XLOOKUP(fCompras!F3771,dComprador!$A$2:$A$7,dComprador!$B$2:$B$7)</f>
        <v>Alon</v>
      </c>
      <c r="L3771" t="str">
        <f>_xlfn.XLOOKUP(J3771,dFornecedor!$A$2:$A$6,dFornecedor!$B$2:$B$6)</f>
        <v>NorthShore</v>
      </c>
      <c r="M3771" t="str">
        <f>_xlfn.XLOOKUP(G3771,dMateriaPrima!$A$2:$A$12,dMateriaPrima!$B$2:$B$12)</f>
        <v>Areia</v>
      </c>
      <c r="N3771" s="2">
        <f>_xlfn.XLOOKUP(G3771,dMateriaPrima!$A$2:$A$12,dMateriaPrima!$C$2:$C$12)</f>
        <v>3.59</v>
      </c>
      <c r="O3771" s="3">
        <f t="shared" si="290"/>
        <v>624.66</v>
      </c>
      <c r="P3771" s="4">
        <f t="shared" si="291"/>
        <v>0</v>
      </c>
      <c r="Q3771" s="3">
        <f t="shared" si="292"/>
        <v>624.66</v>
      </c>
      <c r="R3771" t="str">
        <f t="shared" si="293"/>
        <v>No prazo</v>
      </c>
      <c r="S3771" s="5">
        <f t="shared" si="294"/>
        <v>0</v>
      </c>
    </row>
    <row r="3772" spans="1:19" x14ac:dyDescent="0.25">
      <c r="A3772">
        <v>3771</v>
      </c>
      <c r="B3772" s="1">
        <v>43957</v>
      </c>
      <c r="C3772" s="1">
        <v>43960</v>
      </c>
      <c r="D3772" s="1">
        <v>43974</v>
      </c>
      <c r="E3772" s="1">
        <v>43979</v>
      </c>
      <c r="F3772">
        <v>1</v>
      </c>
      <c r="G3772">
        <v>1</v>
      </c>
      <c r="H3772">
        <v>157</v>
      </c>
      <c r="I3772" s="6">
        <v>0</v>
      </c>
      <c r="J3772">
        <v>1</v>
      </c>
      <c r="K3772" t="str">
        <f>_xlfn.XLOOKUP(fCompras!F3772,dComprador!$A$2:$A$7,dComprador!$B$2:$B$7)</f>
        <v>Alon</v>
      </c>
      <c r="L3772" t="str">
        <f>_xlfn.XLOOKUP(J3772,dFornecedor!$A$2:$A$6,dFornecedor!$B$2:$B$6)</f>
        <v>NorthShore</v>
      </c>
      <c r="M3772" t="str">
        <f>_xlfn.XLOOKUP(G3772,dMateriaPrima!$A$2:$A$12,dMateriaPrima!$B$2:$B$12)</f>
        <v>Tecido</v>
      </c>
      <c r="N3772" s="2">
        <f>_xlfn.XLOOKUP(G3772,dMateriaPrima!$A$2:$A$12,dMateriaPrima!$C$2:$C$12)</f>
        <v>18</v>
      </c>
      <c r="O3772" s="3">
        <f t="shared" si="290"/>
        <v>2826</v>
      </c>
      <c r="P3772" s="4">
        <f t="shared" si="291"/>
        <v>0</v>
      </c>
      <c r="Q3772" s="3">
        <f t="shared" si="292"/>
        <v>2826</v>
      </c>
      <c r="R3772" t="str">
        <f t="shared" si="293"/>
        <v>Em atraso</v>
      </c>
      <c r="S3772" s="5">
        <f t="shared" si="294"/>
        <v>5</v>
      </c>
    </row>
    <row r="3773" spans="1:19" x14ac:dyDescent="0.25">
      <c r="A3773">
        <v>3772</v>
      </c>
      <c r="B3773" s="1">
        <v>43957</v>
      </c>
      <c r="C3773" s="1">
        <v>43961</v>
      </c>
      <c r="D3773" s="1">
        <v>43975</v>
      </c>
      <c r="E3773" s="1">
        <v>43979</v>
      </c>
      <c r="F3773">
        <v>1</v>
      </c>
      <c r="G3773">
        <v>6</v>
      </c>
      <c r="H3773">
        <v>34</v>
      </c>
      <c r="I3773" s="6">
        <v>0</v>
      </c>
      <c r="J3773">
        <v>2</v>
      </c>
      <c r="K3773" t="str">
        <f>_xlfn.XLOOKUP(fCompras!F3773,dComprador!$A$2:$A$7,dComprador!$B$2:$B$7)</f>
        <v>Alon</v>
      </c>
      <c r="L3773" t="str">
        <f>_xlfn.XLOOKUP(J3773,dFornecedor!$A$2:$A$6,dFornecedor!$B$2:$B$6)</f>
        <v>Minerva</v>
      </c>
      <c r="M3773" t="str">
        <f>_xlfn.XLOOKUP(G3773,dMateriaPrima!$A$2:$A$12,dMateriaPrima!$B$2:$B$12)</f>
        <v>Fio Algodão</v>
      </c>
      <c r="N3773" s="2">
        <f>_xlfn.XLOOKUP(G3773,dMateriaPrima!$A$2:$A$12,dMateriaPrima!$C$2:$C$12)</f>
        <v>55.9</v>
      </c>
      <c r="O3773" s="3">
        <f t="shared" si="290"/>
        <v>1900.6</v>
      </c>
      <c r="P3773" s="4">
        <f t="shared" si="291"/>
        <v>0</v>
      </c>
      <c r="Q3773" s="3">
        <f t="shared" si="292"/>
        <v>1900.6</v>
      </c>
      <c r="R3773" t="str">
        <f t="shared" si="293"/>
        <v>Em atraso</v>
      </c>
      <c r="S3773" s="5">
        <f t="shared" si="294"/>
        <v>4</v>
      </c>
    </row>
    <row r="3774" spans="1:19" x14ac:dyDescent="0.25">
      <c r="A3774">
        <v>3773</v>
      </c>
      <c r="B3774" s="1">
        <v>43957</v>
      </c>
      <c r="C3774" s="1">
        <v>43966</v>
      </c>
      <c r="D3774" s="1">
        <v>43967</v>
      </c>
      <c r="E3774" s="1">
        <v>43971</v>
      </c>
      <c r="F3774">
        <v>2</v>
      </c>
      <c r="G3774">
        <v>9</v>
      </c>
      <c r="H3774">
        <v>17</v>
      </c>
      <c r="I3774" s="6">
        <v>0</v>
      </c>
      <c r="J3774">
        <v>3</v>
      </c>
      <c r="K3774" t="str">
        <f>_xlfn.XLOOKUP(fCompras!F3774,dComprador!$A$2:$A$7,dComprador!$B$2:$B$7)</f>
        <v>João</v>
      </c>
      <c r="L3774" t="str">
        <f>_xlfn.XLOOKUP(J3774,dFornecedor!$A$2:$A$6,dFornecedor!$B$2:$B$6)</f>
        <v>StepUp</v>
      </c>
      <c r="M3774" t="str">
        <f>_xlfn.XLOOKUP(G3774,dMateriaPrima!$A$2:$A$12,dMateriaPrima!$B$2:$B$12)</f>
        <v>Couro</v>
      </c>
      <c r="N3774" s="2">
        <f>_xlfn.XLOOKUP(G3774,dMateriaPrima!$A$2:$A$12,dMateriaPrima!$C$2:$C$12)</f>
        <v>4.4000000000000004</v>
      </c>
      <c r="O3774" s="3">
        <f t="shared" si="290"/>
        <v>74.800000000000011</v>
      </c>
      <c r="P3774" s="4">
        <f t="shared" si="291"/>
        <v>0</v>
      </c>
      <c r="Q3774" s="3">
        <f t="shared" si="292"/>
        <v>74.800000000000011</v>
      </c>
      <c r="R3774" t="str">
        <f t="shared" si="293"/>
        <v>Em atraso</v>
      </c>
      <c r="S3774" s="5">
        <f t="shared" si="294"/>
        <v>4</v>
      </c>
    </row>
    <row r="3775" spans="1:19" x14ac:dyDescent="0.25">
      <c r="A3775">
        <v>3774</v>
      </c>
      <c r="B3775" s="1">
        <v>43957</v>
      </c>
      <c r="C3775" s="1">
        <v>43966</v>
      </c>
      <c r="D3775" s="1">
        <v>43973</v>
      </c>
      <c r="E3775" s="1">
        <v>43977</v>
      </c>
      <c r="F3775">
        <v>2</v>
      </c>
      <c r="G3775">
        <v>4</v>
      </c>
      <c r="H3775">
        <v>125</v>
      </c>
      <c r="I3775" s="6">
        <v>0</v>
      </c>
      <c r="J3775">
        <v>3</v>
      </c>
      <c r="K3775" t="str">
        <f>_xlfn.XLOOKUP(fCompras!F3775,dComprador!$A$2:$A$7,dComprador!$B$2:$B$7)</f>
        <v>João</v>
      </c>
      <c r="L3775" t="str">
        <f>_xlfn.XLOOKUP(J3775,dFornecedor!$A$2:$A$6,dFornecedor!$B$2:$B$6)</f>
        <v>StepUp</v>
      </c>
      <c r="M3775" t="str">
        <f>_xlfn.XLOOKUP(G3775,dMateriaPrima!$A$2:$A$12,dMateriaPrima!$B$2:$B$12)</f>
        <v>Madeira</v>
      </c>
      <c r="N3775" s="2">
        <f>_xlfn.XLOOKUP(G3775,dMateriaPrima!$A$2:$A$12,dMateriaPrima!$C$2:$C$12)</f>
        <v>168</v>
      </c>
      <c r="O3775" s="3">
        <f t="shared" si="290"/>
        <v>21000</v>
      </c>
      <c r="P3775" s="4">
        <f t="shared" si="291"/>
        <v>0</v>
      </c>
      <c r="Q3775" s="3">
        <f t="shared" si="292"/>
        <v>21000</v>
      </c>
      <c r="R3775" t="str">
        <f t="shared" si="293"/>
        <v>Em atraso</v>
      </c>
      <c r="S3775" s="5">
        <f t="shared" si="294"/>
        <v>4</v>
      </c>
    </row>
    <row r="3776" spans="1:19" x14ac:dyDescent="0.25">
      <c r="A3776">
        <v>3775</v>
      </c>
      <c r="B3776" s="1">
        <v>43957</v>
      </c>
      <c r="C3776" s="1">
        <v>43958</v>
      </c>
      <c r="D3776" s="1">
        <v>43986</v>
      </c>
      <c r="E3776" s="1">
        <v>43989</v>
      </c>
      <c r="F3776">
        <v>1</v>
      </c>
      <c r="G3776">
        <v>6</v>
      </c>
      <c r="H3776">
        <v>508</v>
      </c>
      <c r="I3776" s="6">
        <v>0</v>
      </c>
      <c r="J3776">
        <v>3</v>
      </c>
      <c r="K3776" t="str">
        <f>_xlfn.XLOOKUP(fCompras!F3776,dComprador!$A$2:$A$7,dComprador!$B$2:$B$7)</f>
        <v>Alon</v>
      </c>
      <c r="L3776" t="str">
        <f>_xlfn.XLOOKUP(J3776,dFornecedor!$A$2:$A$6,dFornecedor!$B$2:$B$6)</f>
        <v>StepUp</v>
      </c>
      <c r="M3776" t="str">
        <f>_xlfn.XLOOKUP(G3776,dMateriaPrima!$A$2:$A$12,dMateriaPrima!$B$2:$B$12)</f>
        <v>Fio Algodão</v>
      </c>
      <c r="N3776" s="2">
        <f>_xlfn.XLOOKUP(G3776,dMateriaPrima!$A$2:$A$12,dMateriaPrima!$C$2:$C$12)</f>
        <v>55.9</v>
      </c>
      <c r="O3776" s="3">
        <f t="shared" si="290"/>
        <v>28397.200000000001</v>
      </c>
      <c r="P3776" s="4">
        <f t="shared" si="291"/>
        <v>0</v>
      </c>
      <c r="Q3776" s="3">
        <f t="shared" si="292"/>
        <v>28397.200000000001</v>
      </c>
      <c r="R3776" t="str">
        <f t="shared" si="293"/>
        <v>Em atraso</v>
      </c>
      <c r="S3776" s="5">
        <f t="shared" si="294"/>
        <v>3</v>
      </c>
    </row>
    <row r="3777" spans="1:19" x14ac:dyDescent="0.25">
      <c r="A3777">
        <v>3776</v>
      </c>
      <c r="B3777" s="1">
        <v>43957</v>
      </c>
      <c r="C3777" s="1">
        <v>43965</v>
      </c>
      <c r="D3777" s="1">
        <v>43981</v>
      </c>
      <c r="E3777" s="1">
        <v>43981</v>
      </c>
      <c r="F3777">
        <v>1</v>
      </c>
      <c r="G3777">
        <v>5</v>
      </c>
      <c r="H3777">
        <v>239</v>
      </c>
      <c r="I3777" s="6">
        <v>0</v>
      </c>
      <c r="J3777">
        <v>4</v>
      </c>
      <c r="K3777" t="str">
        <f>_xlfn.XLOOKUP(fCompras!F3777,dComprador!$A$2:$A$7,dComprador!$B$2:$B$7)</f>
        <v>Alon</v>
      </c>
      <c r="L3777" t="str">
        <f>_xlfn.XLOOKUP(J3777,dFornecedor!$A$2:$A$6,dFornecedor!$B$2:$B$6)</f>
        <v>AlphaOmega</v>
      </c>
      <c r="M3777" t="str">
        <f>_xlfn.XLOOKUP(G3777,dMateriaPrima!$A$2:$A$12,dMateriaPrima!$B$2:$B$12)</f>
        <v>Areia</v>
      </c>
      <c r="N3777" s="2">
        <f>_xlfn.XLOOKUP(G3777,dMateriaPrima!$A$2:$A$12,dMateriaPrima!$C$2:$C$12)</f>
        <v>3.59</v>
      </c>
      <c r="O3777" s="3">
        <f t="shared" si="290"/>
        <v>858.01</v>
      </c>
      <c r="P3777" s="4">
        <f t="shared" si="291"/>
        <v>0</v>
      </c>
      <c r="Q3777" s="3">
        <f t="shared" si="292"/>
        <v>858.01</v>
      </c>
      <c r="R3777" t="str">
        <f t="shared" si="293"/>
        <v>No prazo</v>
      </c>
      <c r="S3777" s="5">
        <f t="shared" si="294"/>
        <v>0</v>
      </c>
    </row>
    <row r="3778" spans="1:19" x14ac:dyDescent="0.25">
      <c r="A3778">
        <v>3777</v>
      </c>
      <c r="B3778" s="1">
        <v>43958</v>
      </c>
      <c r="C3778" s="1">
        <v>43961</v>
      </c>
      <c r="D3778" s="1">
        <v>43965</v>
      </c>
      <c r="E3778" s="1">
        <v>43966</v>
      </c>
      <c r="F3778">
        <v>4</v>
      </c>
      <c r="G3778">
        <v>7</v>
      </c>
      <c r="H3778">
        <v>13</v>
      </c>
      <c r="I3778" s="6">
        <v>0</v>
      </c>
      <c r="J3778">
        <v>2</v>
      </c>
      <c r="K3778" t="str">
        <f>_xlfn.XLOOKUP(fCompras!F3778,dComprador!$A$2:$A$7,dComprador!$B$2:$B$7)</f>
        <v>Lira</v>
      </c>
      <c r="L3778" t="str">
        <f>_xlfn.XLOOKUP(J3778,dFornecedor!$A$2:$A$6,dFornecedor!$B$2:$B$6)</f>
        <v>Minerva</v>
      </c>
      <c r="M3778" t="str">
        <f>_xlfn.XLOOKUP(G3778,dMateriaPrima!$A$2:$A$12,dMateriaPrima!$B$2:$B$12)</f>
        <v>Poliéster</v>
      </c>
      <c r="N3778" s="2">
        <f>_xlfn.XLOOKUP(G3778,dMateriaPrima!$A$2:$A$12,dMateriaPrima!$C$2:$C$12)</f>
        <v>8</v>
      </c>
      <c r="O3778" s="3">
        <f t="shared" si="290"/>
        <v>104</v>
      </c>
      <c r="P3778" s="4">
        <f t="shared" si="291"/>
        <v>0</v>
      </c>
      <c r="Q3778" s="3">
        <f t="shared" si="292"/>
        <v>104</v>
      </c>
      <c r="R3778" t="str">
        <f t="shared" si="293"/>
        <v>Em atraso</v>
      </c>
      <c r="S3778" s="5">
        <f t="shared" si="294"/>
        <v>1</v>
      </c>
    </row>
    <row r="3779" spans="1:19" x14ac:dyDescent="0.25">
      <c r="A3779">
        <v>3778</v>
      </c>
      <c r="B3779" s="1">
        <v>43958</v>
      </c>
      <c r="C3779" s="1">
        <v>43965</v>
      </c>
      <c r="D3779" s="1">
        <v>43965</v>
      </c>
      <c r="E3779" s="1">
        <v>43969</v>
      </c>
      <c r="F3779">
        <v>4</v>
      </c>
      <c r="G3779">
        <v>1</v>
      </c>
      <c r="H3779">
        <v>414</v>
      </c>
      <c r="I3779" s="6">
        <v>0</v>
      </c>
      <c r="J3779">
        <v>3</v>
      </c>
      <c r="K3779" t="str">
        <f>_xlfn.XLOOKUP(fCompras!F3779,dComprador!$A$2:$A$7,dComprador!$B$2:$B$7)</f>
        <v>Lira</v>
      </c>
      <c r="L3779" t="str">
        <f>_xlfn.XLOOKUP(J3779,dFornecedor!$A$2:$A$6,dFornecedor!$B$2:$B$6)</f>
        <v>StepUp</v>
      </c>
      <c r="M3779" t="str">
        <f>_xlfn.XLOOKUP(G3779,dMateriaPrima!$A$2:$A$12,dMateriaPrima!$B$2:$B$12)</f>
        <v>Tecido</v>
      </c>
      <c r="N3779" s="2">
        <f>_xlfn.XLOOKUP(G3779,dMateriaPrima!$A$2:$A$12,dMateriaPrima!$C$2:$C$12)</f>
        <v>18</v>
      </c>
      <c r="O3779" s="3">
        <f t="shared" ref="O3779:O3842" si="295">PRODUCT(H3779,N3779)</f>
        <v>7452</v>
      </c>
      <c r="P3779" s="4">
        <f t="shared" ref="P3779:P3842" si="296">PRODUCT(O3779,I3779)</f>
        <v>0</v>
      </c>
      <c r="Q3779" s="3">
        <f t="shared" ref="Q3779:Q3842" si="297">O3779-P3779</f>
        <v>7452</v>
      </c>
      <c r="R3779" t="str">
        <f t="shared" ref="R3779:R3842" si="298">IF(E3779&lt;=D3779,"No prazo",IF(E3779&gt;D3779,"Em atraso"))</f>
        <v>Em atraso</v>
      </c>
      <c r="S3779" s="5">
        <f t="shared" ref="S3779:S3842" si="299">IF(E3779 &gt;D3779, E3779-D3779,0)</f>
        <v>4</v>
      </c>
    </row>
    <row r="3780" spans="1:19" x14ac:dyDescent="0.25">
      <c r="A3780">
        <v>3779</v>
      </c>
      <c r="B3780" s="1">
        <v>43958</v>
      </c>
      <c r="C3780" s="1">
        <v>43959</v>
      </c>
      <c r="D3780" s="1">
        <v>43966</v>
      </c>
      <c r="E3780" s="1">
        <v>43969</v>
      </c>
      <c r="F3780">
        <v>4</v>
      </c>
      <c r="G3780">
        <v>9</v>
      </c>
      <c r="H3780">
        <v>42</v>
      </c>
      <c r="I3780" s="6">
        <v>0</v>
      </c>
      <c r="J3780">
        <v>3</v>
      </c>
      <c r="K3780" t="str">
        <f>_xlfn.XLOOKUP(fCompras!F3780,dComprador!$A$2:$A$7,dComprador!$B$2:$B$7)</f>
        <v>Lira</v>
      </c>
      <c r="L3780" t="str">
        <f>_xlfn.XLOOKUP(J3780,dFornecedor!$A$2:$A$6,dFornecedor!$B$2:$B$6)</f>
        <v>StepUp</v>
      </c>
      <c r="M3780" t="str">
        <f>_xlfn.XLOOKUP(G3780,dMateriaPrima!$A$2:$A$12,dMateriaPrima!$B$2:$B$12)</f>
        <v>Couro</v>
      </c>
      <c r="N3780" s="2">
        <f>_xlfn.XLOOKUP(G3780,dMateriaPrima!$A$2:$A$12,dMateriaPrima!$C$2:$C$12)</f>
        <v>4.4000000000000004</v>
      </c>
      <c r="O3780" s="3">
        <f t="shared" si="295"/>
        <v>184.8</v>
      </c>
      <c r="P3780" s="4">
        <f t="shared" si="296"/>
        <v>0</v>
      </c>
      <c r="Q3780" s="3">
        <f t="shared" si="297"/>
        <v>184.8</v>
      </c>
      <c r="R3780" t="str">
        <f t="shared" si="298"/>
        <v>Em atraso</v>
      </c>
      <c r="S3780" s="5">
        <f t="shared" si="299"/>
        <v>3</v>
      </c>
    </row>
    <row r="3781" spans="1:19" x14ac:dyDescent="0.25">
      <c r="A3781">
        <v>3780</v>
      </c>
      <c r="B3781" s="1">
        <v>43958</v>
      </c>
      <c r="C3781" s="1">
        <v>43967</v>
      </c>
      <c r="D3781" s="1">
        <v>43969</v>
      </c>
      <c r="E3781" s="1">
        <v>43972</v>
      </c>
      <c r="F3781">
        <v>4</v>
      </c>
      <c r="G3781">
        <v>6</v>
      </c>
      <c r="H3781">
        <v>157</v>
      </c>
      <c r="I3781" s="6">
        <v>0</v>
      </c>
      <c r="J3781">
        <v>2</v>
      </c>
      <c r="K3781" t="str">
        <f>_xlfn.XLOOKUP(fCompras!F3781,dComprador!$A$2:$A$7,dComprador!$B$2:$B$7)</f>
        <v>Lira</v>
      </c>
      <c r="L3781" t="str">
        <f>_xlfn.XLOOKUP(J3781,dFornecedor!$A$2:$A$6,dFornecedor!$B$2:$B$6)</f>
        <v>Minerva</v>
      </c>
      <c r="M3781" t="str">
        <f>_xlfn.XLOOKUP(G3781,dMateriaPrima!$A$2:$A$12,dMateriaPrima!$B$2:$B$12)</f>
        <v>Fio Algodão</v>
      </c>
      <c r="N3781" s="2">
        <f>_xlfn.XLOOKUP(G3781,dMateriaPrima!$A$2:$A$12,dMateriaPrima!$C$2:$C$12)</f>
        <v>55.9</v>
      </c>
      <c r="O3781" s="3">
        <f t="shared" si="295"/>
        <v>8776.2999999999993</v>
      </c>
      <c r="P3781" s="4">
        <f t="shared" si="296"/>
        <v>0</v>
      </c>
      <c r="Q3781" s="3">
        <f t="shared" si="297"/>
        <v>8776.2999999999993</v>
      </c>
      <c r="R3781" t="str">
        <f t="shared" si="298"/>
        <v>Em atraso</v>
      </c>
      <c r="S3781" s="5">
        <f t="shared" si="299"/>
        <v>3</v>
      </c>
    </row>
    <row r="3782" spans="1:19" x14ac:dyDescent="0.25">
      <c r="A3782">
        <v>3781</v>
      </c>
      <c r="B3782" s="1">
        <v>43958</v>
      </c>
      <c r="C3782" s="1">
        <v>43959</v>
      </c>
      <c r="D3782" s="1">
        <v>43977</v>
      </c>
      <c r="E3782" s="1">
        <v>43980</v>
      </c>
      <c r="F3782">
        <v>1</v>
      </c>
      <c r="G3782">
        <v>6</v>
      </c>
      <c r="H3782">
        <v>135</v>
      </c>
      <c r="I3782" s="6">
        <v>0</v>
      </c>
      <c r="J3782">
        <v>3</v>
      </c>
      <c r="K3782" t="str">
        <f>_xlfn.XLOOKUP(fCompras!F3782,dComprador!$A$2:$A$7,dComprador!$B$2:$B$7)</f>
        <v>Alon</v>
      </c>
      <c r="L3782" t="str">
        <f>_xlfn.XLOOKUP(J3782,dFornecedor!$A$2:$A$6,dFornecedor!$B$2:$B$6)</f>
        <v>StepUp</v>
      </c>
      <c r="M3782" t="str">
        <f>_xlfn.XLOOKUP(G3782,dMateriaPrima!$A$2:$A$12,dMateriaPrima!$B$2:$B$12)</f>
        <v>Fio Algodão</v>
      </c>
      <c r="N3782" s="2">
        <f>_xlfn.XLOOKUP(G3782,dMateriaPrima!$A$2:$A$12,dMateriaPrima!$C$2:$C$12)</f>
        <v>55.9</v>
      </c>
      <c r="O3782" s="3">
        <f t="shared" si="295"/>
        <v>7546.5</v>
      </c>
      <c r="P3782" s="4">
        <f t="shared" si="296"/>
        <v>0</v>
      </c>
      <c r="Q3782" s="3">
        <f t="shared" si="297"/>
        <v>7546.5</v>
      </c>
      <c r="R3782" t="str">
        <f t="shared" si="298"/>
        <v>Em atraso</v>
      </c>
      <c r="S3782" s="5">
        <f t="shared" si="299"/>
        <v>3</v>
      </c>
    </row>
    <row r="3783" spans="1:19" x14ac:dyDescent="0.25">
      <c r="A3783">
        <v>3782</v>
      </c>
      <c r="B3783" s="1">
        <v>43958</v>
      </c>
      <c r="C3783" s="1">
        <v>43965</v>
      </c>
      <c r="D3783" s="1">
        <v>43987</v>
      </c>
      <c r="E3783" s="1">
        <v>43987</v>
      </c>
      <c r="F3783">
        <v>1</v>
      </c>
      <c r="G3783">
        <v>1</v>
      </c>
      <c r="H3783">
        <v>387</v>
      </c>
      <c r="I3783" s="6">
        <v>0.39</v>
      </c>
      <c r="J3783">
        <v>2</v>
      </c>
      <c r="K3783" t="str">
        <f>_xlfn.XLOOKUP(fCompras!F3783,dComprador!$A$2:$A$7,dComprador!$B$2:$B$7)</f>
        <v>Alon</v>
      </c>
      <c r="L3783" t="str">
        <f>_xlfn.XLOOKUP(J3783,dFornecedor!$A$2:$A$6,dFornecedor!$B$2:$B$6)</f>
        <v>Minerva</v>
      </c>
      <c r="M3783" t="str">
        <f>_xlfn.XLOOKUP(G3783,dMateriaPrima!$A$2:$A$12,dMateriaPrima!$B$2:$B$12)</f>
        <v>Tecido</v>
      </c>
      <c r="N3783" s="2">
        <f>_xlfn.XLOOKUP(G3783,dMateriaPrima!$A$2:$A$12,dMateriaPrima!$C$2:$C$12)</f>
        <v>18</v>
      </c>
      <c r="O3783" s="3">
        <f t="shared" si="295"/>
        <v>6966</v>
      </c>
      <c r="P3783" s="4">
        <f t="shared" si="296"/>
        <v>2716.7400000000002</v>
      </c>
      <c r="Q3783" s="3">
        <f t="shared" si="297"/>
        <v>4249.26</v>
      </c>
      <c r="R3783" t="str">
        <f t="shared" si="298"/>
        <v>No prazo</v>
      </c>
      <c r="S3783" s="5">
        <f t="shared" si="299"/>
        <v>0</v>
      </c>
    </row>
    <row r="3784" spans="1:19" x14ac:dyDescent="0.25">
      <c r="A3784">
        <v>3783</v>
      </c>
      <c r="B3784" s="1">
        <v>43958</v>
      </c>
      <c r="C3784" s="1">
        <v>43969</v>
      </c>
      <c r="D3784" s="1">
        <v>43980</v>
      </c>
      <c r="E3784" s="1">
        <v>43981</v>
      </c>
      <c r="F3784">
        <v>1</v>
      </c>
      <c r="G3784">
        <v>5</v>
      </c>
      <c r="H3784">
        <v>101</v>
      </c>
      <c r="I3784" s="6">
        <v>0</v>
      </c>
      <c r="J3784">
        <v>1</v>
      </c>
      <c r="K3784" t="str">
        <f>_xlfn.XLOOKUP(fCompras!F3784,dComprador!$A$2:$A$7,dComprador!$B$2:$B$7)</f>
        <v>Alon</v>
      </c>
      <c r="L3784" t="str">
        <f>_xlfn.XLOOKUP(J3784,dFornecedor!$A$2:$A$6,dFornecedor!$B$2:$B$6)</f>
        <v>NorthShore</v>
      </c>
      <c r="M3784" t="str">
        <f>_xlfn.XLOOKUP(G3784,dMateriaPrima!$A$2:$A$12,dMateriaPrima!$B$2:$B$12)</f>
        <v>Areia</v>
      </c>
      <c r="N3784" s="2">
        <f>_xlfn.XLOOKUP(G3784,dMateriaPrima!$A$2:$A$12,dMateriaPrima!$C$2:$C$12)</f>
        <v>3.59</v>
      </c>
      <c r="O3784" s="3">
        <f t="shared" si="295"/>
        <v>362.59</v>
      </c>
      <c r="P3784" s="4">
        <f t="shared" si="296"/>
        <v>0</v>
      </c>
      <c r="Q3784" s="3">
        <f t="shared" si="297"/>
        <v>362.59</v>
      </c>
      <c r="R3784" t="str">
        <f t="shared" si="298"/>
        <v>Em atraso</v>
      </c>
      <c r="S3784" s="5">
        <f t="shared" si="299"/>
        <v>1</v>
      </c>
    </row>
    <row r="3785" spans="1:19" x14ac:dyDescent="0.25">
      <c r="A3785">
        <v>3784</v>
      </c>
      <c r="B3785" s="1">
        <v>43959</v>
      </c>
      <c r="C3785" s="1">
        <v>43959</v>
      </c>
      <c r="D3785" s="1">
        <v>43967</v>
      </c>
      <c r="E3785" s="1">
        <v>43968</v>
      </c>
      <c r="F3785">
        <v>4</v>
      </c>
      <c r="G3785">
        <v>4</v>
      </c>
      <c r="H3785">
        <v>5</v>
      </c>
      <c r="I3785" s="6">
        <v>0</v>
      </c>
      <c r="J3785">
        <v>2</v>
      </c>
      <c r="K3785" t="str">
        <f>_xlfn.XLOOKUP(fCompras!F3785,dComprador!$A$2:$A$7,dComprador!$B$2:$B$7)</f>
        <v>Lira</v>
      </c>
      <c r="L3785" t="str">
        <f>_xlfn.XLOOKUP(J3785,dFornecedor!$A$2:$A$6,dFornecedor!$B$2:$B$6)</f>
        <v>Minerva</v>
      </c>
      <c r="M3785" t="str">
        <f>_xlfn.XLOOKUP(G3785,dMateriaPrima!$A$2:$A$12,dMateriaPrima!$B$2:$B$12)</f>
        <v>Madeira</v>
      </c>
      <c r="N3785" s="2">
        <f>_xlfn.XLOOKUP(G3785,dMateriaPrima!$A$2:$A$12,dMateriaPrima!$C$2:$C$12)</f>
        <v>168</v>
      </c>
      <c r="O3785" s="3">
        <f t="shared" si="295"/>
        <v>840</v>
      </c>
      <c r="P3785" s="4">
        <f t="shared" si="296"/>
        <v>0</v>
      </c>
      <c r="Q3785" s="3">
        <f t="shared" si="297"/>
        <v>840</v>
      </c>
      <c r="R3785" t="str">
        <f t="shared" si="298"/>
        <v>Em atraso</v>
      </c>
      <c r="S3785" s="5">
        <f t="shared" si="299"/>
        <v>1</v>
      </c>
    </row>
    <row r="3786" spans="1:19" x14ac:dyDescent="0.25">
      <c r="A3786">
        <v>3785</v>
      </c>
      <c r="B3786" s="1">
        <v>43959</v>
      </c>
      <c r="C3786" s="1">
        <v>43961</v>
      </c>
      <c r="D3786" s="1">
        <v>43967</v>
      </c>
      <c r="E3786" s="1">
        <v>43968</v>
      </c>
      <c r="F3786">
        <v>4</v>
      </c>
      <c r="G3786">
        <v>5</v>
      </c>
      <c r="H3786">
        <v>574</v>
      </c>
      <c r="I3786" s="6">
        <v>0</v>
      </c>
      <c r="J3786">
        <v>2</v>
      </c>
      <c r="K3786" t="str">
        <f>_xlfn.XLOOKUP(fCompras!F3786,dComprador!$A$2:$A$7,dComprador!$B$2:$B$7)</f>
        <v>Lira</v>
      </c>
      <c r="L3786" t="str">
        <f>_xlfn.XLOOKUP(J3786,dFornecedor!$A$2:$A$6,dFornecedor!$B$2:$B$6)</f>
        <v>Minerva</v>
      </c>
      <c r="M3786" t="str">
        <f>_xlfn.XLOOKUP(G3786,dMateriaPrima!$A$2:$A$12,dMateriaPrima!$B$2:$B$12)</f>
        <v>Areia</v>
      </c>
      <c r="N3786" s="2">
        <f>_xlfn.XLOOKUP(G3786,dMateriaPrima!$A$2:$A$12,dMateriaPrima!$C$2:$C$12)</f>
        <v>3.59</v>
      </c>
      <c r="O3786" s="3">
        <f t="shared" si="295"/>
        <v>2060.66</v>
      </c>
      <c r="P3786" s="4">
        <f t="shared" si="296"/>
        <v>0</v>
      </c>
      <c r="Q3786" s="3">
        <f t="shared" si="297"/>
        <v>2060.66</v>
      </c>
      <c r="R3786" t="str">
        <f t="shared" si="298"/>
        <v>Em atraso</v>
      </c>
      <c r="S3786" s="5">
        <f t="shared" si="299"/>
        <v>1</v>
      </c>
    </row>
    <row r="3787" spans="1:19" x14ac:dyDescent="0.25">
      <c r="A3787">
        <v>3786</v>
      </c>
      <c r="B3787" s="1">
        <v>43959</v>
      </c>
      <c r="C3787" s="1">
        <v>43959</v>
      </c>
      <c r="D3787" s="1">
        <v>43965</v>
      </c>
      <c r="E3787" s="1">
        <v>43967</v>
      </c>
      <c r="F3787">
        <v>4</v>
      </c>
      <c r="G3787">
        <v>2</v>
      </c>
      <c r="H3787">
        <v>6</v>
      </c>
      <c r="I3787" s="6">
        <v>0</v>
      </c>
      <c r="J3787">
        <v>5</v>
      </c>
      <c r="K3787" t="str">
        <f>_xlfn.XLOOKUP(fCompras!F3787,dComprador!$A$2:$A$7,dComprador!$B$2:$B$7)</f>
        <v>Lira</v>
      </c>
      <c r="L3787" t="str">
        <f>_xlfn.XLOOKUP(J3787,dFornecedor!$A$2:$A$6,dFornecedor!$B$2:$B$6)</f>
        <v>Atlas</v>
      </c>
      <c r="M3787" t="str">
        <f>_xlfn.XLOOKUP(G3787,dMateriaPrima!$A$2:$A$12,dMateriaPrima!$B$2:$B$12)</f>
        <v>Chapa Metal</v>
      </c>
      <c r="N3787" s="2">
        <f>_xlfn.XLOOKUP(G3787,dMateriaPrima!$A$2:$A$12,dMateriaPrima!$C$2:$C$12)</f>
        <v>299.89999999999998</v>
      </c>
      <c r="O3787" s="3">
        <f t="shared" si="295"/>
        <v>1799.3999999999999</v>
      </c>
      <c r="P3787" s="4">
        <f t="shared" si="296"/>
        <v>0</v>
      </c>
      <c r="Q3787" s="3">
        <f t="shared" si="297"/>
        <v>1799.3999999999999</v>
      </c>
      <c r="R3787" t="str">
        <f t="shared" si="298"/>
        <v>Em atraso</v>
      </c>
      <c r="S3787" s="5">
        <f t="shared" si="299"/>
        <v>2</v>
      </c>
    </row>
    <row r="3788" spans="1:19" x14ac:dyDescent="0.25">
      <c r="A3788">
        <v>3787</v>
      </c>
      <c r="B3788" s="1">
        <v>43959</v>
      </c>
      <c r="C3788" s="1">
        <v>43962</v>
      </c>
      <c r="D3788" s="1">
        <v>43966</v>
      </c>
      <c r="E3788" s="1">
        <v>43968</v>
      </c>
      <c r="F3788">
        <v>4</v>
      </c>
      <c r="G3788">
        <v>1</v>
      </c>
      <c r="H3788">
        <v>127</v>
      </c>
      <c r="I3788" s="6">
        <v>0</v>
      </c>
      <c r="J3788">
        <v>3</v>
      </c>
      <c r="K3788" t="str">
        <f>_xlfn.XLOOKUP(fCompras!F3788,dComprador!$A$2:$A$7,dComprador!$B$2:$B$7)</f>
        <v>Lira</v>
      </c>
      <c r="L3788" t="str">
        <f>_xlfn.XLOOKUP(J3788,dFornecedor!$A$2:$A$6,dFornecedor!$B$2:$B$6)</f>
        <v>StepUp</v>
      </c>
      <c r="M3788" t="str">
        <f>_xlfn.XLOOKUP(G3788,dMateriaPrima!$A$2:$A$12,dMateriaPrima!$B$2:$B$12)</f>
        <v>Tecido</v>
      </c>
      <c r="N3788" s="2">
        <f>_xlfn.XLOOKUP(G3788,dMateriaPrima!$A$2:$A$12,dMateriaPrima!$C$2:$C$12)</f>
        <v>18</v>
      </c>
      <c r="O3788" s="3">
        <f t="shared" si="295"/>
        <v>2286</v>
      </c>
      <c r="P3788" s="4">
        <f t="shared" si="296"/>
        <v>0</v>
      </c>
      <c r="Q3788" s="3">
        <f t="shared" si="297"/>
        <v>2286</v>
      </c>
      <c r="R3788" t="str">
        <f t="shared" si="298"/>
        <v>Em atraso</v>
      </c>
      <c r="S3788" s="5">
        <f t="shared" si="299"/>
        <v>2</v>
      </c>
    </row>
    <row r="3789" spans="1:19" x14ac:dyDescent="0.25">
      <c r="A3789">
        <v>3788</v>
      </c>
      <c r="B3789" s="1">
        <v>43959</v>
      </c>
      <c r="C3789" s="1">
        <v>43962</v>
      </c>
      <c r="D3789" s="1">
        <v>43966</v>
      </c>
      <c r="E3789" s="1">
        <v>43966</v>
      </c>
      <c r="F3789">
        <v>4</v>
      </c>
      <c r="G3789">
        <v>9</v>
      </c>
      <c r="H3789">
        <v>21</v>
      </c>
      <c r="I3789" s="6">
        <v>0</v>
      </c>
      <c r="J3789">
        <v>1</v>
      </c>
      <c r="K3789" t="str">
        <f>_xlfn.XLOOKUP(fCompras!F3789,dComprador!$A$2:$A$7,dComprador!$B$2:$B$7)</f>
        <v>Lira</v>
      </c>
      <c r="L3789" t="str">
        <f>_xlfn.XLOOKUP(J3789,dFornecedor!$A$2:$A$6,dFornecedor!$B$2:$B$6)</f>
        <v>NorthShore</v>
      </c>
      <c r="M3789" t="str">
        <f>_xlfn.XLOOKUP(G3789,dMateriaPrima!$A$2:$A$12,dMateriaPrima!$B$2:$B$12)</f>
        <v>Couro</v>
      </c>
      <c r="N3789" s="2">
        <f>_xlfn.XLOOKUP(G3789,dMateriaPrima!$A$2:$A$12,dMateriaPrima!$C$2:$C$12)</f>
        <v>4.4000000000000004</v>
      </c>
      <c r="O3789" s="3">
        <f t="shared" si="295"/>
        <v>92.4</v>
      </c>
      <c r="P3789" s="4">
        <f t="shared" si="296"/>
        <v>0</v>
      </c>
      <c r="Q3789" s="3">
        <f t="shared" si="297"/>
        <v>92.4</v>
      </c>
      <c r="R3789" t="str">
        <f t="shared" si="298"/>
        <v>No prazo</v>
      </c>
      <c r="S3789" s="5">
        <f t="shared" si="299"/>
        <v>0</v>
      </c>
    </row>
    <row r="3790" spans="1:19" x14ac:dyDescent="0.25">
      <c r="A3790">
        <v>3789</v>
      </c>
      <c r="B3790" s="1">
        <v>43959</v>
      </c>
      <c r="C3790" s="1">
        <v>43960</v>
      </c>
      <c r="D3790" s="1">
        <v>43979</v>
      </c>
      <c r="E3790" s="1">
        <v>43981</v>
      </c>
      <c r="F3790">
        <v>1</v>
      </c>
      <c r="G3790">
        <v>6</v>
      </c>
      <c r="H3790">
        <v>235</v>
      </c>
      <c r="I3790" s="6">
        <v>0</v>
      </c>
      <c r="J3790">
        <v>2</v>
      </c>
      <c r="K3790" t="str">
        <f>_xlfn.XLOOKUP(fCompras!F3790,dComprador!$A$2:$A$7,dComprador!$B$2:$B$7)</f>
        <v>Alon</v>
      </c>
      <c r="L3790" t="str">
        <f>_xlfn.XLOOKUP(J3790,dFornecedor!$A$2:$A$6,dFornecedor!$B$2:$B$6)</f>
        <v>Minerva</v>
      </c>
      <c r="M3790" t="str">
        <f>_xlfn.XLOOKUP(G3790,dMateriaPrima!$A$2:$A$12,dMateriaPrima!$B$2:$B$12)</f>
        <v>Fio Algodão</v>
      </c>
      <c r="N3790" s="2">
        <f>_xlfn.XLOOKUP(G3790,dMateriaPrima!$A$2:$A$12,dMateriaPrima!$C$2:$C$12)</f>
        <v>55.9</v>
      </c>
      <c r="O3790" s="3">
        <f t="shared" si="295"/>
        <v>13136.5</v>
      </c>
      <c r="P3790" s="4">
        <f t="shared" si="296"/>
        <v>0</v>
      </c>
      <c r="Q3790" s="3">
        <f t="shared" si="297"/>
        <v>13136.5</v>
      </c>
      <c r="R3790" t="str">
        <f t="shared" si="298"/>
        <v>Em atraso</v>
      </c>
      <c r="S3790" s="5">
        <f t="shared" si="299"/>
        <v>2</v>
      </c>
    </row>
    <row r="3791" spans="1:19" x14ac:dyDescent="0.25">
      <c r="A3791">
        <v>3790</v>
      </c>
      <c r="B3791" s="1">
        <v>43959</v>
      </c>
      <c r="C3791" s="1">
        <v>43963</v>
      </c>
      <c r="D3791" s="1">
        <v>43976</v>
      </c>
      <c r="E3791" s="1">
        <v>43981</v>
      </c>
      <c r="F3791">
        <v>1</v>
      </c>
      <c r="G3791">
        <v>6</v>
      </c>
      <c r="H3791">
        <v>17</v>
      </c>
      <c r="I3791" s="6">
        <v>0</v>
      </c>
      <c r="J3791">
        <v>4</v>
      </c>
      <c r="K3791" t="str">
        <f>_xlfn.XLOOKUP(fCompras!F3791,dComprador!$A$2:$A$7,dComprador!$B$2:$B$7)</f>
        <v>Alon</v>
      </c>
      <c r="L3791" t="str">
        <f>_xlfn.XLOOKUP(J3791,dFornecedor!$A$2:$A$6,dFornecedor!$B$2:$B$6)</f>
        <v>AlphaOmega</v>
      </c>
      <c r="M3791" t="str">
        <f>_xlfn.XLOOKUP(G3791,dMateriaPrima!$A$2:$A$12,dMateriaPrima!$B$2:$B$12)</f>
        <v>Fio Algodão</v>
      </c>
      <c r="N3791" s="2">
        <f>_xlfn.XLOOKUP(G3791,dMateriaPrima!$A$2:$A$12,dMateriaPrima!$C$2:$C$12)</f>
        <v>55.9</v>
      </c>
      <c r="O3791" s="3">
        <f t="shared" si="295"/>
        <v>950.3</v>
      </c>
      <c r="P3791" s="4">
        <f t="shared" si="296"/>
        <v>0</v>
      </c>
      <c r="Q3791" s="3">
        <f t="shared" si="297"/>
        <v>950.3</v>
      </c>
      <c r="R3791" t="str">
        <f t="shared" si="298"/>
        <v>Em atraso</v>
      </c>
      <c r="S3791" s="5">
        <f t="shared" si="299"/>
        <v>5</v>
      </c>
    </row>
    <row r="3792" spans="1:19" x14ac:dyDescent="0.25">
      <c r="A3792">
        <v>3791</v>
      </c>
      <c r="B3792" s="1">
        <v>43959</v>
      </c>
      <c r="C3792" s="1">
        <v>43960</v>
      </c>
      <c r="D3792" s="1">
        <v>43976</v>
      </c>
      <c r="E3792" s="1">
        <v>43975</v>
      </c>
      <c r="F3792">
        <v>2</v>
      </c>
      <c r="G3792">
        <v>7</v>
      </c>
      <c r="H3792">
        <v>227</v>
      </c>
      <c r="I3792" s="6">
        <v>0</v>
      </c>
      <c r="J3792">
        <v>3</v>
      </c>
      <c r="K3792" t="str">
        <f>_xlfn.XLOOKUP(fCompras!F3792,dComprador!$A$2:$A$7,dComprador!$B$2:$B$7)</f>
        <v>João</v>
      </c>
      <c r="L3792" t="str">
        <f>_xlfn.XLOOKUP(J3792,dFornecedor!$A$2:$A$6,dFornecedor!$B$2:$B$6)</f>
        <v>StepUp</v>
      </c>
      <c r="M3792" t="str">
        <f>_xlfn.XLOOKUP(G3792,dMateriaPrima!$A$2:$A$12,dMateriaPrima!$B$2:$B$12)</f>
        <v>Poliéster</v>
      </c>
      <c r="N3792" s="2">
        <f>_xlfn.XLOOKUP(G3792,dMateriaPrima!$A$2:$A$12,dMateriaPrima!$C$2:$C$12)</f>
        <v>8</v>
      </c>
      <c r="O3792" s="3">
        <f t="shared" si="295"/>
        <v>1816</v>
      </c>
      <c r="P3792" s="4">
        <f t="shared" si="296"/>
        <v>0</v>
      </c>
      <c r="Q3792" s="3">
        <f t="shared" si="297"/>
        <v>1816</v>
      </c>
      <c r="R3792" t="str">
        <f t="shared" si="298"/>
        <v>No prazo</v>
      </c>
      <c r="S3792" s="5">
        <f t="shared" si="299"/>
        <v>0</v>
      </c>
    </row>
    <row r="3793" spans="1:19" x14ac:dyDescent="0.25">
      <c r="A3793">
        <v>3792</v>
      </c>
      <c r="B3793" s="1">
        <v>43959</v>
      </c>
      <c r="C3793" s="1">
        <v>43965</v>
      </c>
      <c r="D3793" s="1">
        <v>43988</v>
      </c>
      <c r="E3793" s="1">
        <v>43990</v>
      </c>
      <c r="F3793">
        <v>1</v>
      </c>
      <c r="G3793">
        <v>6</v>
      </c>
      <c r="H3793">
        <v>16</v>
      </c>
      <c r="I3793" s="6">
        <v>0</v>
      </c>
      <c r="J3793">
        <v>5</v>
      </c>
      <c r="K3793" t="str">
        <f>_xlfn.XLOOKUP(fCompras!F3793,dComprador!$A$2:$A$7,dComprador!$B$2:$B$7)</f>
        <v>Alon</v>
      </c>
      <c r="L3793" t="str">
        <f>_xlfn.XLOOKUP(J3793,dFornecedor!$A$2:$A$6,dFornecedor!$B$2:$B$6)</f>
        <v>Atlas</v>
      </c>
      <c r="M3793" t="str">
        <f>_xlfn.XLOOKUP(G3793,dMateriaPrima!$A$2:$A$12,dMateriaPrima!$B$2:$B$12)</f>
        <v>Fio Algodão</v>
      </c>
      <c r="N3793" s="2">
        <f>_xlfn.XLOOKUP(G3793,dMateriaPrima!$A$2:$A$12,dMateriaPrima!$C$2:$C$12)</f>
        <v>55.9</v>
      </c>
      <c r="O3793" s="3">
        <f t="shared" si="295"/>
        <v>894.4</v>
      </c>
      <c r="P3793" s="4">
        <f t="shared" si="296"/>
        <v>0</v>
      </c>
      <c r="Q3793" s="3">
        <f t="shared" si="297"/>
        <v>894.4</v>
      </c>
      <c r="R3793" t="str">
        <f t="shared" si="298"/>
        <v>Em atraso</v>
      </c>
      <c r="S3793" s="5">
        <f t="shared" si="299"/>
        <v>2</v>
      </c>
    </row>
    <row r="3794" spans="1:19" x14ac:dyDescent="0.25">
      <c r="A3794">
        <v>3793</v>
      </c>
      <c r="B3794" s="1">
        <v>43959</v>
      </c>
      <c r="C3794" s="1">
        <v>43964</v>
      </c>
      <c r="D3794" s="1">
        <v>43990</v>
      </c>
      <c r="E3794" s="1">
        <v>43990</v>
      </c>
      <c r="F3794">
        <v>1</v>
      </c>
      <c r="G3794">
        <v>7</v>
      </c>
      <c r="H3794">
        <v>28</v>
      </c>
      <c r="I3794" s="6">
        <v>0</v>
      </c>
      <c r="J3794">
        <v>4</v>
      </c>
      <c r="K3794" t="str">
        <f>_xlfn.XLOOKUP(fCompras!F3794,dComprador!$A$2:$A$7,dComprador!$B$2:$B$7)</f>
        <v>Alon</v>
      </c>
      <c r="L3794" t="str">
        <f>_xlfn.XLOOKUP(J3794,dFornecedor!$A$2:$A$6,dFornecedor!$B$2:$B$6)</f>
        <v>AlphaOmega</v>
      </c>
      <c r="M3794" t="str">
        <f>_xlfn.XLOOKUP(G3794,dMateriaPrima!$A$2:$A$12,dMateriaPrima!$B$2:$B$12)</f>
        <v>Poliéster</v>
      </c>
      <c r="N3794" s="2">
        <f>_xlfn.XLOOKUP(G3794,dMateriaPrima!$A$2:$A$12,dMateriaPrima!$C$2:$C$12)</f>
        <v>8</v>
      </c>
      <c r="O3794" s="3">
        <f t="shared" si="295"/>
        <v>224</v>
      </c>
      <c r="P3794" s="4">
        <f t="shared" si="296"/>
        <v>0</v>
      </c>
      <c r="Q3794" s="3">
        <f t="shared" si="297"/>
        <v>224</v>
      </c>
      <c r="R3794" t="str">
        <f t="shared" si="298"/>
        <v>No prazo</v>
      </c>
      <c r="S3794" s="5">
        <f t="shared" si="299"/>
        <v>0</v>
      </c>
    </row>
    <row r="3795" spans="1:19" x14ac:dyDescent="0.25">
      <c r="A3795">
        <v>3794</v>
      </c>
      <c r="B3795" s="1">
        <v>43959</v>
      </c>
      <c r="C3795" s="1">
        <v>43972</v>
      </c>
      <c r="D3795" s="1">
        <v>43980</v>
      </c>
      <c r="E3795" s="1">
        <v>43983</v>
      </c>
      <c r="F3795">
        <v>1</v>
      </c>
      <c r="G3795">
        <v>11</v>
      </c>
      <c r="H3795">
        <v>347</v>
      </c>
      <c r="I3795" s="6">
        <v>0</v>
      </c>
      <c r="J3795">
        <v>1</v>
      </c>
      <c r="K3795" t="str">
        <f>_xlfn.XLOOKUP(fCompras!F3795,dComprador!$A$2:$A$7,dComprador!$B$2:$B$7)</f>
        <v>Alon</v>
      </c>
      <c r="L3795" t="str">
        <f>_xlfn.XLOOKUP(J3795,dFornecedor!$A$2:$A$6,dFornecedor!$B$2:$B$6)</f>
        <v>NorthShore</v>
      </c>
      <c r="M3795" t="str">
        <f>_xlfn.XLOOKUP(G3795,dMateriaPrima!$A$2:$A$12,dMateriaPrima!$B$2:$B$12)</f>
        <v>Papel</v>
      </c>
      <c r="N3795" s="2">
        <f>_xlfn.XLOOKUP(G3795,dMateriaPrima!$A$2:$A$12,dMateriaPrima!$C$2:$C$12)</f>
        <v>9</v>
      </c>
      <c r="O3795" s="3">
        <f t="shared" si="295"/>
        <v>3123</v>
      </c>
      <c r="P3795" s="4">
        <f t="shared" si="296"/>
        <v>0</v>
      </c>
      <c r="Q3795" s="3">
        <f t="shared" si="297"/>
        <v>3123</v>
      </c>
      <c r="R3795" t="str">
        <f t="shared" si="298"/>
        <v>Em atraso</v>
      </c>
      <c r="S3795" s="5">
        <f t="shared" si="299"/>
        <v>3</v>
      </c>
    </row>
    <row r="3796" spans="1:19" x14ac:dyDescent="0.25">
      <c r="A3796">
        <v>3795</v>
      </c>
      <c r="B3796" s="1">
        <v>43959</v>
      </c>
      <c r="C3796" s="1">
        <v>43960</v>
      </c>
      <c r="D3796" s="1">
        <v>43982</v>
      </c>
      <c r="E3796" s="1">
        <v>43983</v>
      </c>
      <c r="F3796">
        <v>1</v>
      </c>
      <c r="G3796">
        <v>8</v>
      </c>
      <c r="H3796">
        <v>66</v>
      </c>
      <c r="I3796" s="6">
        <v>0</v>
      </c>
      <c r="J3796">
        <v>3</v>
      </c>
      <c r="K3796" t="str">
        <f>_xlfn.XLOOKUP(fCompras!F3796,dComprador!$A$2:$A$7,dComprador!$B$2:$B$7)</f>
        <v>Alon</v>
      </c>
      <c r="L3796" t="str">
        <f>_xlfn.XLOOKUP(J3796,dFornecedor!$A$2:$A$6,dFornecedor!$B$2:$B$6)</f>
        <v>StepUp</v>
      </c>
      <c r="M3796" t="str">
        <f>_xlfn.XLOOKUP(G3796,dMateriaPrima!$A$2:$A$12,dMateriaPrima!$B$2:$B$12)</f>
        <v>Cimento</v>
      </c>
      <c r="N3796" s="2">
        <f>_xlfn.XLOOKUP(G3796,dMateriaPrima!$A$2:$A$12,dMateriaPrima!$C$2:$C$12)</f>
        <v>23</v>
      </c>
      <c r="O3796" s="3">
        <f t="shared" si="295"/>
        <v>1518</v>
      </c>
      <c r="P3796" s="4">
        <f t="shared" si="296"/>
        <v>0</v>
      </c>
      <c r="Q3796" s="3">
        <f t="shared" si="297"/>
        <v>1518</v>
      </c>
      <c r="R3796" t="str">
        <f t="shared" si="298"/>
        <v>Em atraso</v>
      </c>
      <c r="S3796" s="5">
        <f t="shared" si="299"/>
        <v>1</v>
      </c>
    </row>
    <row r="3797" spans="1:19" x14ac:dyDescent="0.25">
      <c r="A3797">
        <v>3796</v>
      </c>
      <c r="B3797" s="1">
        <v>43960</v>
      </c>
      <c r="C3797" s="1">
        <v>43960</v>
      </c>
      <c r="D3797" s="1">
        <v>43972</v>
      </c>
      <c r="E3797" s="1">
        <v>43975</v>
      </c>
      <c r="F3797">
        <v>4</v>
      </c>
      <c r="G3797">
        <v>5</v>
      </c>
      <c r="H3797">
        <v>32</v>
      </c>
      <c r="I3797" s="6">
        <v>0</v>
      </c>
      <c r="J3797">
        <v>4</v>
      </c>
      <c r="K3797" t="str">
        <f>_xlfn.XLOOKUP(fCompras!F3797,dComprador!$A$2:$A$7,dComprador!$B$2:$B$7)</f>
        <v>Lira</v>
      </c>
      <c r="L3797" t="str">
        <f>_xlfn.XLOOKUP(J3797,dFornecedor!$A$2:$A$6,dFornecedor!$B$2:$B$6)</f>
        <v>AlphaOmega</v>
      </c>
      <c r="M3797" t="str">
        <f>_xlfn.XLOOKUP(G3797,dMateriaPrima!$A$2:$A$12,dMateriaPrima!$B$2:$B$12)</f>
        <v>Areia</v>
      </c>
      <c r="N3797" s="2">
        <f>_xlfn.XLOOKUP(G3797,dMateriaPrima!$A$2:$A$12,dMateriaPrima!$C$2:$C$12)</f>
        <v>3.59</v>
      </c>
      <c r="O3797" s="3">
        <f t="shared" si="295"/>
        <v>114.88</v>
      </c>
      <c r="P3797" s="4">
        <f t="shared" si="296"/>
        <v>0</v>
      </c>
      <c r="Q3797" s="3">
        <f t="shared" si="297"/>
        <v>114.88</v>
      </c>
      <c r="R3797" t="str">
        <f t="shared" si="298"/>
        <v>Em atraso</v>
      </c>
      <c r="S3797" s="5">
        <f t="shared" si="299"/>
        <v>3</v>
      </c>
    </row>
    <row r="3798" spans="1:19" x14ac:dyDescent="0.25">
      <c r="A3798">
        <v>3797</v>
      </c>
      <c r="B3798" s="1">
        <v>43960</v>
      </c>
      <c r="C3798" s="1">
        <v>43960</v>
      </c>
      <c r="D3798" s="1">
        <v>43967</v>
      </c>
      <c r="E3798" s="1">
        <v>43970</v>
      </c>
      <c r="F3798">
        <v>4</v>
      </c>
      <c r="G3798">
        <v>4</v>
      </c>
      <c r="H3798">
        <v>373</v>
      </c>
      <c r="I3798" s="6">
        <v>0</v>
      </c>
      <c r="J3798">
        <v>2</v>
      </c>
      <c r="K3798" t="str">
        <f>_xlfn.XLOOKUP(fCompras!F3798,dComprador!$A$2:$A$7,dComprador!$B$2:$B$7)</f>
        <v>Lira</v>
      </c>
      <c r="L3798" t="str">
        <f>_xlfn.XLOOKUP(J3798,dFornecedor!$A$2:$A$6,dFornecedor!$B$2:$B$6)</f>
        <v>Minerva</v>
      </c>
      <c r="M3798" t="str">
        <f>_xlfn.XLOOKUP(G3798,dMateriaPrima!$A$2:$A$12,dMateriaPrima!$B$2:$B$12)</f>
        <v>Madeira</v>
      </c>
      <c r="N3798" s="2">
        <f>_xlfn.XLOOKUP(G3798,dMateriaPrima!$A$2:$A$12,dMateriaPrima!$C$2:$C$12)</f>
        <v>168</v>
      </c>
      <c r="O3798" s="3">
        <f t="shared" si="295"/>
        <v>62664</v>
      </c>
      <c r="P3798" s="4">
        <f t="shared" si="296"/>
        <v>0</v>
      </c>
      <c r="Q3798" s="3">
        <f t="shared" si="297"/>
        <v>62664</v>
      </c>
      <c r="R3798" t="str">
        <f t="shared" si="298"/>
        <v>Em atraso</v>
      </c>
      <c r="S3798" s="5">
        <f t="shared" si="299"/>
        <v>3</v>
      </c>
    </row>
    <row r="3799" spans="1:19" x14ac:dyDescent="0.25">
      <c r="A3799">
        <v>3798</v>
      </c>
      <c r="B3799" s="1">
        <v>43960</v>
      </c>
      <c r="C3799" s="1">
        <v>43960</v>
      </c>
      <c r="D3799" s="1">
        <v>43968</v>
      </c>
      <c r="E3799" s="1">
        <v>43969</v>
      </c>
      <c r="F3799">
        <v>4</v>
      </c>
      <c r="G3799">
        <v>1</v>
      </c>
      <c r="H3799">
        <v>4</v>
      </c>
      <c r="I3799" s="6">
        <v>0</v>
      </c>
      <c r="J3799">
        <v>2</v>
      </c>
      <c r="K3799" t="str">
        <f>_xlfn.XLOOKUP(fCompras!F3799,dComprador!$A$2:$A$7,dComprador!$B$2:$B$7)</f>
        <v>Lira</v>
      </c>
      <c r="L3799" t="str">
        <f>_xlfn.XLOOKUP(J3799,dFornecedor!$A$2:$A$6,dFornecedor!$B$2:$B$6)</f>
        <v>Minerva</v>
      </c>
      <c r="M3799" t="str">
        <f>_xlfn.XLOOKUP(G3799,dMateriaPrima!$A$2:$A$12,dMateriaPrima!$B$2:$B$12)</f>
        <v>Tecido</v>
      </c>
      <c r="N3799" s="2">
        <f>_xlfn.XLOOKUP(G3799,dMateriaPrima!$A$2:$A$12,dMateriaPrima!$C$2:$C$12)</f>
        <v>18</v>
      </c>
      <c r="O3799" s="3">
        <f t="shared" si="295"/>
        <v>72</v>
      </c>
      <c r="P3799" s="4">
        <f t="shared" si="296"/>
        <v>0</v>
      </c>
      <c r="Q3799" s="3">
        <f t="shared" si="297"/>
        <v>72</v>
      </c>
      <c r="R3799" t="str">
        <f t="shared" si="298"/>
        <v>Em atraso</v>
      </c>
      <c r="S3799" s="5">
        <f t="shared" si="299"/>
        <v>1</v>
      </c>
    </row>
    <row r="3800" spans="1:19" x14ac:dyDescent="0.25">
      <c r="A3800">
        <v>3799</v>
      </c>
      <c r="B3800" s="1">
        <v>43960</v>
      </c>
      <c r="C3800" s="1">
        <v>43960</v>
      </c>
      <c r="D3800" s="1">
        <v>43974</v>
      </c>
      <c r="E3800" s="1">
        <v>43977</v>
      </c>
      <c r="F3800">
        <v>1</v>
      </c>
      <c r="G3800">
        <v>1</v>
      </c>
      <c r="H3800">
        <v>426</v>
      </c>
      <c r="I3800" s="6">
        <v>0</v>
      </c>
      <c r="J3800">
        <v>2</v>
      </c>
      <c r="K3800" t="str">
        <f>_xlfn.XLOOKUP(fCompras!F3800,dComprador!$A$2:$A$7,dComprador!$B$2:$B$7)</f>
        <v>Alon</v>
      </c>
      <c r="L3800" t="str">
        <f>_xlfn.XLOOKUP(J3800,dFornecedor!$A$2:$A$6,dFornecedor!$B$2:$B$6)</f>
        <v>Minerva</v>
      </c>
      <c r="M3800" t="str">
        <f>_xlfn.XLOOKUP(G3800,dMateriaPrima!$A$2:$A$12,dMateriaPrima!$B$2:$B$12)</f>
        <v>Tecido</v>
      </c>
      <c r="N3800" s="2">
        <f>_xlfn.XLOOKUP(G3800,dMateriaPrima!$A$2:$A$12,dMateriaPrima!$C$2:$C$12)</f>
        <v>18</v>
      </c>
      <c r="O3800" s="3">
        <f t="shared" si="295"/>
        <v>7668</v>
      </c>
      <c r="P3800" s="4">
        <f t="shared" si="296"/>
        <v>0</v>
      </c>
      <c r="Q3800" s="3">
        <f t="shared" si="297"/>
        <v>7668</v>
      </c>
      <c r="R3800" t="str">
        <f t="shared" si="298"/>
        <v>Em atraso</v>
      </c>
      <c r="S3800" s="5">
        <f t="shared" si="299"/>
        <v>3</v>
      </c>
    </row>
    <row r="3801" spans="1:19" x14ac:dyDescent="0.25">
      <c r="A3801">
        <v>3800</v>
      </c>
      <c r="B3801" s="1">
        <v>43960</v>
      </c>
      <c r="C3801" s="1">
        <v>43960</v>
      </c>
      <c r="D3801" s="1">
        <v>43971</v>
      </c>
      <c r="E3801" s="1">
        <v>43974</v>
      </c>
      <c r="F3801">
        <v>2</v>
      </c>
      <c r="G3801">
        <v>1</v>
      </c>
      <c r="H3801">
        <v>275</v>
      </c>
      <c r="I3801" s="6">
        <v>0</v>
      </c>
      <c r="J3801">
        <v>4</v>
      </c>
      <c r="K3801" t="str">
        <f>_xlfn.XLOOKUP(fCompras!F3801,dComprador!$A$2:$A$7,dComprador!$B$2:$B$7)</f>
        <v>João</v>
      </c>
      <c r="L3801" t="str">
        <f>_xlfn.XLOOKUP(J3801,dFornecedor!$A$2:$A$6,dFornecedor!$B$2:$B$6)</f>
        <v>AlphaOmega</v>
      </c>
      <c r="M3801" t="str">
        <f>_xlfn.XLOOKUP(G3801,dMateriaPrima!$A$2:$A$12,dMateriaPrima!$B$2:$B$12)</f>
        <v>Tecido</v>
      </c>
      <c r="N3801" s="2">
        <f>_xlfn.XLOOKUP(G3801,dMateriaPrima!$A$2:$A$12,dMateriaPrima!$C$2:$C$12)</f>
        <v>18</v>
      </c>
      <c r="O3801" s="3">
        <f t="shared" si="295"/>
        <v>4950</v>
      </c>
      <c r="P3801" s="4">
        <f t="shared" si="296"/>
        <v>0</v>
      </c>
      <c r="Q3801" s="3">
        <f t="shared" si="297"/>
        <v>4950</v>
      </c>
      <c r="R3801" t="str">
        <f t="shared" si="298"/>
        <v>Em atraso</v>
      </c>
      <c r="S3801" s="5">
        <f t="shared" si="299"/>
        <v>3</v>
      </c>
    </row>
    <row r="3802" spans="1:19" x14ac:dyDescent="0.25">
      <c r="A3802">
        <v>3801</v>
      </c>
      <c r="B3802" s="1">
        <v>43961</v>
      </c>
      <c r="C3802" s="1">
        <v>43964</v>
      </c>
      <c r="D3802" s="1">
        <v>43968</v>
      </c>
      <c r="E3802" s="1">
        <v>43969</v>
      </c>
      <c r="F3802">
        <v>4</v>
      </c>
      <c r="G3802">
        <v>7</v>
      </c>
      <c r="H3802">
        <v>188</v>
      </c>
      <c r="I3802" s="6">
        <v>0</v>
      </c>
      <c r="J3802">
        <v>1</v>
      </c>
      <c r="K3802" t="str">
        <f>_xlfn.XLOOKUP(fCompras!F3802,dComprador!$A$2:$A$7,dComprador!$B$2:$B$7)</f>
        <v>Lira</v>
      </c>
      <c r="L3802" t="str">
        <f>_xlfn.XLOOKUP(J3802,dFornecedor!$A$2:$A$6,dFornecedor!$B$2:$B$6)</f>
        <v>NorthShore</v>
      </c>
      <c r="M3802" t="str">
        <f>_xlfn.XLOOKUP(G3802,dMateriaPrima!$A$2:$A$12,dMateriaPrima!$B$2:$B$12)</f>
        <v>Poliéster</v>
      </c>
      <c r="N3802" s="2">
        <f>_xlfn.XLOOKUP(G3802,dMateriaPrima!$A$2:$A$12,dMateriaPrima!$C$2:$C$12)</f>
        <v>8</v>
      </c>
      <c r="O3802" s="3">
        <f t="shared" si="295"/>
        <v>1504</v>
      </c>
      <c r="P3802" s="4">
        <f t="shared" si="296"/>
        <v>0</v>
      </c>
      <c r="Q3802" s="3">
        <f t="shared" si="297"/>
        <v>1504</v>
      </c>
      <c r="R3802" t="str">
        <f t="shared" si="298"/>
        <v>Em atraso</v>
      </c>
      <c r="S3802" s="5">
        <f t="shared" si="299"/>
        <v>1</v>
      </c>
    </row>
    <row r="3803" spans="1:19" x14ac:dyDescent="0.25">
      <c r="A3803">
        <v>3802</v>
      </c>
      <c r="B3803" s="1">
        <v>43961</v>
      </c>
      <c r="C3803" s="1">
        <v>43968</v>
      </c>
      <c r="D3803" s="1">
        <v>43968</v>
      </c>
      <c r="E3803" s="1">
        <v>43973</v>
      </c>
      <c r="F3803">
        <v>4</v>
      </c>
      <c r="G3803">
        <v>5</v>
      </c>
      <c r="H3803">
        <v>263</v>
      </c>
      <c r="I3803" s="6">
        <v>0</v>
      </c>
      <c r="J3803">
        <v>3</v>
      </c>
      <c r="K3803" t="str">
        <f>_xlfn.XLOOKUP(fCompras!F3803,dComprador!$A$2:$A$7,dComprador!$B$2:$B$7)</f>
        <v>Lira</v>
      </c>
      <c r="L3803" t="str">
        <f>_xlfn.XLOOKUP(J3803,dFornecedor!$A$2:$A$6,dFornecedor!$B$2:$B$6)</f>
        <v>StepUp</v>
      </c>
      <c r="M3803" t="str">
        <f>_xlfn.XLOOKUP(G3803,dMateriaPrima!$A$2:$A$12,dMateriaPrima!$B$2:$B$12)</f>
        <v>Areia</v>
      </c>
      <c r="N3803" s="2">
        <f>_xlfn.XLOOKUP(G3803,dMateriaPrima!$A$2:$A$12,dMateriaPrima!$C$2:$C$12)</f>
        <v>3.59</v>
      </c>
      <c r="O3803" s="3">
        <f t="shared" si="295"/>
        <v>944.17</v>
      </c>
      <c r="P3803" s="4">
        <f t="shared" si="296"/>
        <v>0</v>
      </c>
      <c r="Q3803" s="3">
        <f t="shared" si="297"/>
        <v>944.17</v>
      </c>
      <c r="R3803" t="str">
        <f t="shared" si="298"/>
        <v>Em atraso</v>
      </c>
      <c r="S3803" s="5">
        <f t="shared" si="299"/>
        <v>5</v>
      </c>
    </row>
    <row r="3804" spans="1:19" x14ac:dyDescent="0.25">
      <c r="A3804">
        <v>3803</v>
      </c>
      <c r="B3804" s="1">
        <v>43961</v>
      </c>
      <c r="C3804" s="1">
        <v>43961</v>
      </c>
      <c r="D3804" s="1">
        <v>43967</v>
      </c>
      <c r="E3804" s="1">
        <v>43969</v>
      </c>
      <c r="F3804">
        <v>4</v>
      </c>
      <c r="G3804">
        <v>8</v>
      </c>
      <c r="H3804">
        <v>122</v>
      </c>
      <c r="I3804" s="6">
        <v>0</v>
      </c>
      <c r="J3804">
        <v>2</v>
      </c>
      <c r="K3804" t="str">
        <f>_xlfn.XLOOKUP(fCompras!F3804,dComprador!$A$2:$A$7,dComprador!$B$2:$B$7)</f>
        <v>Lira</v>
      </c>
      <c r="L3804" t="str">
        <f>_xlfn.XLOOKUP(J3804,dFornecedor!$A$2:$A$6,dFornecedor!$B$2:$B$6)</f>
        <v>Minerva</v>
      </c>
      <c r="M3804" t="str">
        <f>_xlfn.XLOOKUP(G3804,dMateriaPrima!$A$2:$A$12,dMateriaPrima!$B$2:$B$12)</f>
        <v>Cimento</v>
      </c>
      <c r="N3804" s="2">
        <f>_xlfn.XLOOKUP(G3804,dMateriaPrima!$A$2:$A$12,dMateriaPrima!$C$2:$C$12)</f>
        <v>23</v>
      </c>
      <c r="O3804" s="3">
        <f t="shared" si="295"/>
        <v>2806</v>
      </c>
      <c r="P3804" s="4">
        <f t="shared" si="296"/>
        <v>0</v>
      </c>
      <c r="Q3804" s="3">
        <f t="shared" si="297"/>
        <v>2806</v>
      </c>
      <c r="R3804" t="str">
        <f t="shared" si="298"/>
        <v>Em atraso</v>
      </c>
      <c r="S3804" s="5">
        <f t="shared" si="299"/>
        <v>2</v>
      </c>
    </row>
    <row r="3805" spans="1:19" x14ac:dyDescent="0.25">
      <c r="A3805">
        <v>3804</v>
      </c>
      <c r="B3805" s="1">
        <v>43961</v>
      </c>
      <c r="C3805" s="1">
        <v>43962</v>
      </c>
      <c r="D3805" s="1">
        <v>43970</v>
      </c>
      <c r="E3805" s="1">
        <v>43971</v>
      </c>
      <c r="F3805">
        <v>4</v>
      </c>
      <c r="G3805">
        <v>8</v>
      </c>
      <c r="H3805">
        <v>8</v>
      </c>
      <c r="I3805" s="6">
        <v>0</v>
      </c>
      <c r="J3805">
        <v>3</v>
      </c>
      <c r="K3805" t="str">
        <f>_xlfn.XLOOKUP(fCompras!F3805,dComprador!$A$2:$A$7,dComprador!$B$2:$B$7)</f>
        <v>Lira</v>
      </c>
      <c r="L3805" t="str">
        <f>_xlfn.XLOOKUP(J3805,dFornecedor!$A$2:$A$6,dFornecedor!$B$2:$B$6)</f>
        <v>StepUp</v>
      </c>
      <c r="M3805" t="str">
        <f>_xlfn.XLOOKUP(G3805,dMateriaPrima!$A$2:$A$12,dMateriaPrima!$B$2:$B$12)</f>
        <v>Cimento</v>
      </c>
      <c r="N3805" s="2">
        <f>_xlfn.XLOOKUP(G3805,dMateriaPrima!$A$2:$A$12,dMateriaPrima!$C$2:$C$12)</f>
        <v>23</v>
      </c>
      <c r="O3805" s="3">
        <f t="shared" si="295"/>
        <v>184</v>
      </c>
      <c r="P3805" s="4">
        <f t="shared" si="296"/>
        <v>0</v>
      </c>
      <c r="Q3805" s="3">
        <f t="shared" si="297"/>
        <v>184</v>
      </c>
      <c r="R3805" t="str">
        <f t="shared" si="298"/>
        <v>Em atraso</v>
      </c>
      <c r="S3805" s="5">
        <f t="shared" si="299"/>
        <v>1</v>
      </c>
    </row>
    <row r="3806" spans="1:19" x14ac:dyDescent="0.25">
      <c r="A3806">
        <v>3805</v>
      </c>
      <c r="B3806" s="1">
        <v>43961</v>
      </c>
      <c r="C3806" s="1">
        <v>43972</v>
      </c>
      <c r="D3806" s="1">
        <v>43973</v>
      </c>
      <c r="E3806" s="1">
        <v>43975</v>
      </c>
      <c r="F3806">
        <v>4</v>
      </c>
      <c r="G3806">
        <v>9</v>
      </c>
      <c r="H3806">
        <v>134</v>
      </c>
      <c r="I3806" s="6">
        <v>0</v>
      </c>
      <c r="J3806">
        <v>1</v>
      </c>
      <c r="K3806" t="str">
        <f>_xlfn.XLOOKUP(fCompras!F3806,dComprador!$A$2:$A$7,dComprador!$B$2:$B$7)</f>
        <v>Lira</v>
      </c>
      <c r="L3806" t="str">
        <f>_xlfn.XLOOKUP(J3806,dFornecedor!$A$2:$A$6,dFornecedor!$B$2:$B$6)</f>
        <v>NorthShore</v>
      </c>
      <c r="M3806" t="str">
        <f>_xlfn.XLOOKUP(G3806,dMateriaPrima!$A$2:$A$12,dMateriaPrima!$B$2:$B$12)</f>
        <v>Couro</v>
      </c>
      <c r="N3806" s="2">
        <f>_xlfn.XLOOKUP(G3806,dMateriaPrima!$A$2:$A$12,dMateriaPrima!$C$2:$C$12)</f>
        <v>4.4000000000000004</v>
      </c>
      <c r="O3806" s="3">
        <f t="shared" si="295"/>
        <v>589.6</v>
      </c>
      <c r="P3806" s="4">
        <f t="shared" si="296"/>
        <v>0</v>
      </c>
      <c r="Q3806" s="3">
        <f t="shared" si="297"/>
        <v>589.6</v>
      </c>
      <c r="R3806" t="str">
        <f t="shared" si="298"/>
        <v>Em atraso</v>
      </c>
      <c r="S3806" s="5">
        <f t="shared" si="299"/>
        <v>2</v>
      </c>
    </row>
    <row r="3807" spans="1:19" x14ac:dyDescent="0.25">
      <c r="A3807">
        <v>3806</v>
      </c>
      <c r="B3807" s="1">
        <v>43961</v>
      </c>
      <c r="C3807" s="1">
        <v>43969</v>
      </c>
      <c r="D3807" s="1">
        <v>43979</v>
      </c>
      <c r="E3807" s="1">
        <v>43977</v>
      </c>
      <c r="F3807">
        <v>1</v>
      </c>
      <c r="G3807">
        <v>10</v>
      </c>
      <c r="H3807">
        <v>67</v>
      </c>
      <c r="I3807" s="6">
        <v>0</v>
      </c>
      <c r="J3807">
        <v>2</v>
      </c>
      <c r="K3807" t="str">
        <f>_xlfn.XLOOKUP(fCompras!F3807,dComprador!$A$2:$A$7,dComprador!$B$2:$B$7)</f>
        <v>Alon</v>
      </c>
      <c r="L3807" t="str">
        <f>_xlfn.XLOOKUP(J3807,dFornecedor!$A$2:$A$6,dFornecedor!$B$2:$B$6)</f>
        <v>Minerva</v>
      </c>
      <c r="M3807" t="str">
        <f>_xlfn.XLOOKUP(G3807,dMateriaPrima!$A$2:$A$12,dMateriaPrima!$B$2:$B$12)</f>
        <v>Pedra Britada</v>
      </c>
      <c r="N3807" s="2">
        <f>_xlfn.XLOOKUP(G3807,dMateriaPrima!$A$2:$A$12,dMateriaPrima!$C$2:$C$12)</f>
        <v>56</v>
      </c>
      <c r="O3807" s="3">
        <f t="shared" si="295"/>
        <v>3752</v>
      </c>
      <c r="P3807" s="4">
        <f t="shared" si="296"/>
        <v>0</v>
      </c>
      <c r="Q3807" s="3">
        <f t="shared" si="297"/>
        <v>3752</v>
      </c>
      <c r="R3807" t="str">
        <f t="shared" si="298"/>
        <v>No prazo</v>
      </c>
      <c r="S3807" s="5">
        <f t="shared" si="299"/>
        <v>0</v>
      </c>
    </row>
    <row r="3808" spans="1:19" x14ac:dyDescent="0.25">
      <c r="A3808">
        <v>3807</v>
      </c>
      <c r="B3808" s="1">
        <v>43961</v>
      </c>
      <c r="C3808" s="1">
        <v>43968</v>
      </c>
      <c r="D3808" s="1">
        <v>43979</v>
      </c>
      <c r="E3808" s="1">
        <v>43982</v>
      </c>
      <c r="F3808">
        <v>1</v>
      </c>
      <c r="G3808">
        <v>10</v>
      </c>
      <c r="H3808">
        <v>46</v>
      </c>
      <c r="I3808" s="6">
        <v>0</v>
      </c>
      <c r="J3808">
        <v>2</v>
      </c>
      <c r="K3808" t="str">
        <f>_xlfn.XLOOKUP(fCompras!F3808,dComprador!$A$2:$A$7,dComprador!$B$2:$B$7)</f>
        <v>Alon</v>
      </c>
      <c r="L3808" t="str">
        <f>_xlfn.XLOOKUP(J3808,dFornecedor!$A$2:$A$6,dFornecedor!$B$2:$B$6)</f>
        <v>Minerva</v>
      </c>
      <c r="M3808" t="str">
        <f>_xlfn.XLOOKUP(G3808,dMateriaPrima!$A$2:$A$12,dMateriaPrima!$B$2:$B$12)</f>
        <v>Pedra Britada</v>
      </c>
      <c r="N3808" s="2">
        <f>_xlfn.XLOOKUP(G3808,dMateriaPrima!$A$2:$A$12,dMateriaPrima!$C$2:$C$12)</f>
        <v>56</v>
      </c>
      <c r="O3808" s="3">
        <f t="shared" si="295"/>
        <v>2576</v>
      </c>
      <c r="P3808" s="4">
        <f t="shared" si="296"/>
        <v>0</v>
      </c>
      <c r="Q3808" s="3">
        <f t="shared" si="297"/>
        <v>2576</v>
      </c>
      <c r="R3808" t="str">
        <f t="shared" si="298"/>
        <v>Em atraso</v>
      </c>
      <c r="S3808" s="5">
        <f t="shared" si="299"/>
        <v>3</v>
      </c>
    </row>
    <row r="3809" spans="1:19" x14ac:dyDescent="0.25">
      <c r="A3809">
        <v>3808</v>
      </c>
      <c r="B3809" s="1">
        <v>43961</v>
      </c>
      <c r="C3809" s="1">
        <v>43970</v>
      </c>
      <c r="D3809" s="1">
        <v>43981</v>
      </c>
      <c r="E3809" s="1">
        <v>43983</v>
      </c>
      <c r="F3809">
        <v>1</v>
      </c>
      <c r="G3809">
        <v>7</v>
      </c>
      <c r="H3809">
        <v>61</v>
      </c>
      <c r="I3809" s="6">
        <v>0</v>
      </c>
      <c r="J3809">
        <v>3</v>
      </c>
      <c r="K3809" t="str">
        <f>_xlfn.XLOOKUP(fCompras!F3809,dComprador!$A$2:$A$7,dComprador!$B$2:$B$7)</f>
        <v>Alon</v>
      </c>
      <c r="L3809" t="str">
        <f>_xlfn.XLOOKUP(J3809,dFornecedor!$A$2:$A$6,dFornecedor!$B$2:$B$6)</f>
        <v>StepUp</v>
      </c>
      <c r="M3809" t="str">
        <f>_xlfn.XLOOKUP(G3809,dMateriaPrima!$A$2:$A$12,dMateriaPrima!$B$2:$B$12)</f>
        <v>Poliéster</v>
      </c>
      <c r="N3809" s="2">
        <f>_xlfn.XLOOKUP(G3809,dMateriaPrima!$A$2:$A$12,dMateriaPrima!$C$2:$C$12)</f>
        <v>8</v>
      </c>
      <c r="O3809" s="3">
        <f t="shared" si="295"/>
        <v>488</v>
      </c>
      <c r="P3809" s="4">
        <f t="shared" si="296"/>
        <v>0</v>
      </c>
      <c r="Q3809" s="3">
        <f t="shared" si="297"/>
        <v>488</v>
      </c>
      <c r="R3809" t="str">
        <f t="shared" si="298"/>
        <v>Em atraso</v>
      </c>
      <c r="S3809" s="5">
        <f t="shared" si="299"/>
        <v>2</v>
      </c>
    </row>
    <row r="3810" spans="1:19" x14ac:dyDescent="0.25">
      <c r="A3810">
        <v>3809</v>
      </c>
      <c r="B3810" s="1">
        <v>43961</v>
      </c>
      <c r="C3810" s="1">
        <v>43964</v>
      </c>
      <c r="D3810" s="1">
        <v>43974</v>
      </c>
      <c r="E3810" s="1">
        <v>43974</v>
      </c>
      <c r="F3810">
        <v>3</v>
      </c>
      <c r="G3810">
        <v>5</v>
      </c>
      <c r="H3810">
        <v>11</v>
      </c>
      <c r="I3810" s="6">
        <v>0</v>
      </c>
      <c r="J3810">
        <v>3</v>
      </c>
      <c r="K3810" t="str">
        <f>_xlfn.XLOOKUP(fCompras!F3810,dComprador!$A$2:$A$7,dComprador!$B$2:$B$7)</f>
        <v>Diego</v>
      </c>
      <c r="L3810" t="str">
        <f>_xlfn.XLOOKUP(J3810,dFornecedor!$A$2:$A$6,dFornecedor!$B$2:$B$6)</f>
        <v>StepUp</v>
      </c>
      <c r="M3810" t="str">
        <f>_xlfn.XLOOKUP(G3810,dMateriaPrima!$A$2:$A$12,dMateriaPrima!$B$2:$B$12)</f>
        <v>Areia</v>
      </c>
      <c r="N3810" s="2">
        <f>_xlfn.XLOOKUP(G3810,dMateriaPrima!$A$2:$A$12,dMateriaPrima!$C$2:$C$12)</f>
        <v>3.59</v>
      </c>
      <c r="O3810" s="3">
        <f t="shared" si="295"/>
        <v>39.489999999999995</v>
      </c>
      <c r="P3810" s="4">
        <f t="shared" si="296"/>
        <v>0</v>
      </c>
      <c r="Q3810" s="3">
        <f t="shared" si="297"/>
        <v>39.489999999999995</v>
      </c>
      <c r="R3810" t="str">
        <f t="shared" si="298"/>
        <v>No prazo</v>
      </c>
      <c r="S3810" s="5">
        <f t="shared" si="299"/>
        <v>0</v>
      </c>
    </row>
    <row r="3811" spans="1:19" x14ac:dyDescent="0.25">
      <c r="A3811">
        <v>3810</v>
      </c>
      <c r="B3811" s="1">
        <v>43961</v>
      </c>
      <c r="C3811" s="1">
        <v>43961</v>
      </c>
      <c r="D3811" s="1">
        <v>43975</v>
      </c>
      <c r="E3811" s="1">
        <v>43976</v>
      </c>
      <c r="F3811">
        <v>2</v>
      </c>
      <c r="G3811">
        <v>4</v>
      </c>
      <c r="H3811">
        <v>163</v>
      </c>
      <c r="I3811" s="6">
        <v>0</v>
      </c>
      <c r="J3811">
        <v>2</v>
      </c>
      <c r="K3811" t="str">
        <f>_xlfn.XLOOKUP(fCompras!F3811,dComprador!$A$2:$A$7,dComprador!$B$2:$B$7)</f>
        <v>João</v>
      </c>
      <c r="L3811" t="str">
        <f>_xlfn.XLOOKUP(J3811,dFornecedor!$A$2:$A$6,dFornecedor!$B$2:$B$6)</f>
        <v>Minerva</v>
      </c>
      <c r="M3811" t="str">
        <f>_xlfn.XLOOKUP(G3811,dMateriaPrima!$A$2:$A$12,dMateriaPrima!$B$2:$B$12)</f>
        <v>Madeira</v>
      </c>
      <c r="N3811" s="2">
        <f>_xlfn.XLOOKUP(G3811,dMateriaPrima!$A$2:$A$12,dMateriaPrima!$C$2:$C$12)</f>
        <v>168</v>
      </c>
      <c r="O3811" s="3">
        <f t="shared" si="295"/>
        <v>27384</v>
      </c>
      <c r="P3811" s="4">
        <f t="shared" si="296"/>
        <v>0</v>
      </c>
      <c r="Q3811" s="3">
        <f t="shared" si="297"/>
        <v>27384</v>
      </c>
      <c r="R3811" t="str">
        <f t="shared" si="298"/>
        <v>Em atraso</v>
      </c>
      <c r="S3811" s="5">
        <f t="shared" si="299"/>
        <v>1</v>
      </c>
    </row>
    <row r="3812" spans="1:19" x14ac:dyDescent="0.25">
      <c r="A3812">
        <v>3811</v>
      </c>
      <c r="B3812" s="1">
        <v>43961</v>
      </c>
      <c r="C3812" s="1">
        <v>43971</v>
      </c>
      <c r="D3812" s="1">
        <v>43976</v>
      </c>
      <c r="E3812" s="1">
        <v>43979</v>
      </c>
      <c r="F3812">
        <v>1</v>
      </c>
      <c r="G3812">
        <v>5</v>
      </c>
      <c r="H3812">
        <v>410</v>
      </c>
      <c r="I3812" s="6">
        <v>0</v>
      </c>
      <c r="J3812">
        <v>3</v>
      </c>
      <c r="K3812" t="str">
        <f>_xlfn.XLOOKUP(fCompras!F3812,dComprador!$A$2:$A$7,dComprador!$B$2:$B$7)</f>
        <v>Alon</v>
      </c>
      <c r="L3812" t="str">
        <f>_xlfn.XLOOKUP(J3812,dFornecedor!$A$2:$A$6,dFornecedor!$B$2:$B$6)</f>
        <v>StepUp</v>
      </c>
      <c r="M3812" t="str">
        <f>_xlfn.XLOOKUP(G3812,dMateriaPrima!$A$2:$A$12,dMateriaPrima!$B$2:$B$12)</f>
        <v>Areia</v>
      </c>
      <c r="N3812" s="2">
        <f>_xlfn.XLOOKUP(G3812,dMateriaPrima!$A$2:$A$12,dMateriaPrima!$C$2:$C$12)</f>
        <v>3.59</v>
      </c>
      <c r="O3812" s="3">
        <f t="shared" si="295"/>
        <v>1471.8999999999999</v>
      </c>
      <c r="P3812" s="4">
        <f t="shared" si="296"/>
        <v>0</v>
      </c>
      <c r="Q3812" s="3">
        <f t="shared" si="297"/>
        <v>1471.8999999999999</v>
      </c>
      <c r="R3812" t="str">
        <f t="shared" si="298"/>
        <v>Em atraso</v>
      </c>
      <c r="S3812" s="5">
        <f t="shared" si="299"/>
        <v>3</v>
      </c>
    </row>
    <row r="3813" spans="1:19" x14ac:dyDescent="0.25">
      <c r="A3813">
        <v>3812</v>
      </c>
      <c r="B3813" s="1">
        <v>43961</v>
      </c>
      <c r="C3813" s="1">
        <v>43965</v>
      </c>
      <c r="D3813" s="1">
        <v>43976</v>
      </c>
      <c r="E3813" s="1">
        <v>43982</v>
      </c>
      <c r="F3813">
        <v>2</v>
      </c>
      <c r="G3813">
        <v>1</v>
      </c>
      <c r="H3813">
        <v>32</v>
      </c>
      <c r="I3813" s="6">
        <v>0</v>
      </c>
      <c r="J3813">
        <v>5</v>
      </c>
      <c r="K3813" t="str">
        <f>_xlfn.XLOOKUP(fCompras!F3813,dComprador!$A$2:$A$7,dComprador!$B$2:$B$7)</f>
        <v>João</v>
      </c>
      <c r="L3813" t="str">
        <f>_xlfn.XLOOKUP(J3813,dFornecedor!$A$2:$A$6,dFornecedor!$B$2:$B$6)</f>
        <v>Atlas</v>
      </c>
      <c r="M3813" t="str">
        <f>_xlfn.XLOOKUP(G3813,dMateriaPrima!$A$2:$A$12,dMateriaPrima!$B$2:$B$12)</f>
        <v>Tecido</v>
      </c>
      <c r="N3813" s="2">
        <f>_xlfn.XLOOKUP(G3813,dMateriaPrima!$A$2:$A$12,dMateriaPrima!$C$2:$C$12)</f>
        <v>18</v>
      </c>
      <c r="O3813" s="3">
        <f t="shared" si="295"/>
        <v>576</v>
      </c>
      <c r="P3813" s="4">
        <f t="shared" si="296"/>
        <v>0</v>
      </c>
      <c r="Q3813" s="3">
        <f t="shared" si="297"/>
        <v>576</v>
      </c>
      <c r="R3813" t="str">
        <f t="shared" si="298"/>
        <v>Em atraso</v>
      </c>
      <c r="S3813" s="5">
        <f t="shared" si="299"/>
        <v>6</v>
      </c>
    </row>
    <row r="3814" spans="1:19" x14ac:dyDescent="0.25">
      <c r="A3814">
        <v>3813</v>
      </c>
      <c r="B3814" s="1">
        <v>43961</v>
      </c>
      <c r="C3814" s="1">
        <v>43968</v>
      </c>
      <c r="D3814" s="1">
        <v>43988</v>
      </c>
      <c r="E3814" s="1">
        <v>43993</v>
      </c>
      <c r="F3814">
        <v>1</v>
      </c>
      <c r="G3814">
        <v>9</v>
      </c>
      <c r="H3814">
        <v>17</v>
      </c>
      <c r="I3814" s="6">
        <v>0</v>
      </c>
      <c r="J3814">
        <v>3</v>
      </c>
      <c r="K3814" t="str">
        <f>_xlfn.XLOOKUP(fCompras!F3814,dComprador!$A$2:$A$7,dComprador!$B$2:$B$7)</f>
        <v>Alon</v>
      </c>
      <c r="L3814" t="str">
        <f>_xlfn.XLOOKUP(J3814,dFornecedor!$A$2:$A$6,dFornecedor!$B$2:$B$6)</f>
        <v>StepUp</v>
      </c>
      <c r="M3814" t="str">
        <f>_xlfn.XLOOKUP(G3814,dMateriaPrima!$A$2:$A$12,dMateriaPrima!$B$2:$B$12)</f>
        <v>Couro</v>
      </c>
      <c r="N3814" s="2">
        <f>_xlfn.XLOOKUP(G3814,dMateriaPrima!$A$2:$A$12,dMateriaPrima!$C$2:$C$12)</f>
        <v>4.4000000000000004</v>
      </c>
      <c r="O3814" s="3">
        <f t="shared" si="295"/>
        <v>74.800000000000011</v>
      </c>
      <c r="P3814" s="4">
        <f t="shared" si="296"/>
        <v>0</v>
      </c>
      <c r="Q3814" s="3">
        <f t="shared" si="297"/>
        <v>74.800000000000011</v>
      </c>
      <c r="R3814" t="str">
        <f t="shared" si="298"/>
        <v>Em atraso</v>
      </c>
      <c r="S3814" s="5">
        <f t="shared" si="299"/>
        <v>5</v>
      </c>
    </row>
    <row r="3815" spans="1:19" x14ac:dyDescent="0.25">
      <c r="A3815">
        <v>3814</v>
      </c>
      <c r="B3815" s="1">
        <v>43961</v>
      </c>
      <c r="C3815" s="1">
        <v>43961</v>
      </c>
      <c r="D3815" s="1">
        <v>43994</v>
      </c>
      <c r="E3815" s="1">
        <v>43994</v>
      </c>
      <c r="F3815">
        <v>1</v>
      </c>
      <c r="G3815">
        <v>5</v>
      </c>
      <c r="H3815">
        <v>243</v>
      </c>
      <c r="I3815" s="6">
        <v>0</v>
      </c>
      <c r="J3815">
        <v>2</v>
      </c>
      <c r="K3815" t="str">
        <f>_xlfn.XLOOKUP(fCompras!F3815,dComprador!$A$2:$A$7,dComprador!$B$2:$B$7)</f>
        <v>Alon</v>
      </c>
      <c r="L3815" t="str">
        <f>_xlfn.XLOOKUP(J3815,dFornecedor!$A$2:$A$6,dFornecedor!$B$2:$B$6)</f>
        <v>Minerva</v>
      </c>
      <c r="M3815" t="str">
        <f>_xlfn.XLOOKUP(G3815,dMateriaPrima!$A$2:$A$12,dMateriaPrima!$B$2:$B$12)</f>
        <v>Areia</v>
      </c>
      <c r="N3815" s="2">
        <f>_xlfn.XLOOKUP(G3815,dMateriaPrima!$A$2:$A$12,dMateriaPrima!$C$2:$C$12)</f>
        <v>3.59</v>
      </c>
      <c r="O3815" s="3">
        <f t="shared" si="295"/>
        <v>872.37</v>
      </c>
      <c r="P3815" s="4">
        <f t="shared" si="296"/>
        <v>0</v>
      </c>
      <c r="Q3815" s="3">
        <f t="shared" si="297"/>
        <v>872.37</v>
      </c>
      <c r="R3815" t="str">
        <f t="shared" si="298"/>
        <v>No prazo</v>
      </c>
      <c r="S3815" s="5">
        <f t="shared" si="299"/>
        <v>0</v>
      </c>
    </row>
    <row r="3816" spans="1:19" x14ac:dyDescent="0.25">
      <c r="A3816">
        <v>3815</v>
      </c>
      <c r="B3816" s="1">
        <v>43961</v>
      </c>
      <c r="C3816" s="1">
        <v>43971</v>
      </c>
      <c r="D3816" s="1">
        <v>43993</v>
      </c>
      <c r="E3816" s="1">
        <v>43992</v>
      </c>
      <c r="F3816">
        <v>1</v>
      </c>
      <c r="G3816">
        <v>8</v>
      </c>
      <c r="H3816">
        <v>373</v>
      </c>
      <c r="I3816" s="6">
        <v>0</v>
      </c>
      <c r="J3816">
        <v>3</v>
      </c>
      <c r="K3816" t="str">
        <f>_xlfn.XLOOKUP(fCompras!F3816,dComprador!$A$2:$A$7,dComprador!$B$2:$B$7)</f>
        <v>Alon</v>
      </c>
      <c r="L3816" t="str">
        <f>_xlfn.XLOOKUP(J3816,dFornecedor!$A$2:$A$6,dFornecedor!$B$2:$B$6)</f>
        <v>StepUp</v>
      </c>
      <c r="M3816" t="str">
        <f>_xlfn.XLOOKUP(G3816,dMateriaPrima!$A$2:$A$12,dMateriaPrima!$B$2:$B$12)</f>
        <v>Cimento</v>
      </c>
      <c r="N3816" s="2">
        <f>_xlfn.XLOOKUP(G3816,dMateriaPrima!$A$2:$A$12,dMateriaPrima!$C$2:$C$12)</f>
        <v>23</v>
      </c>
      <c r="O3816" s="3">
        <f t="shared" si="295"/>
        <v>8579</v>
      </c>
      <c r="P3816" s="4">
        <f t="shared" si="296"/>
        <v>0</v>
      </c>
      <c r="Q3816" s="3">
        <f t="shared" si="297"/>
        <v>8579</v>
      </c>
      <c r="R3816" t="str">
        <f t="shared" si="298"/>
        <v>No prazo</v>
      </c>
      <c r="S3816" s="5">
        <f t="shared" si="299"/>
        <v>0</v>
      </c>
    </row>
    <row r="3817" spans="1:19" x14ac:dyDescent="0.25">
      <c r="A3817">
        <v>3816</v>
      </c>
      <c r="B3817" s="1">
        <v>43961</v>
      </c>
      <c r="C3817" s="1">
        <v>43961</v>
      </c>
      <c r="D3817" s="1">
        <v>43991</v>
      </c>
      <c r="E3817" s="1">
        <v>43998</v>
      </c>
      <c r="F3817">
        <v>1</v>
      </c>
      <c r="G3817">
        <v>7</v>
      </c>
      <c r="H3817">
        <v>439</v>
      </c>
      <c r="I3817" s="6">
        <v>0</v>
      </c>
      <c r="J3817">
        <v>2</v>
      </c>
      <c r="K3817" t="str">
        <f>_xlfn.XLOOKUP(fCompras!F3817,dComprador!$A$2:$A$7,dComprador!$B$2:$B$7)</f>
        <v>Alon</v>
      </c>
      <c r="L3817" t="str">
        <f>_xlfn.XLOOKUP(J3817,dFornecedor!$A$2:$A$6,dFornecedor!$B$2:$B$6)</f>
        <v>Minerva</v>
      </c>
      <c r="M3817" t="str">
        <f>_xlfn.XLOOKUP(G3817,dMateriaPrima!$A$2:$A$12,dMateriaPrima!$B$2:$B$12)</f>
        <v>Poliéster</v>
      </c>
      <c r="N3817" s="2">
        <f>_xlfn.XLOOKUP(G3817,dMateriaPrima!$A$2:$A$12,dMateriaPrima!$C$2:$C$12)</f>
        <v>8</v>
      </c>
      <c r="O3817" s="3">
        <f t="shared" si="295"/>
        <v>3512</v>
      </c>
      <c r="P3817" s="4">
        <f t="shared" si="296"/>
        <v>0</v>
      </c>
      <c r="Q3817" s="3">
        <f t="shared" si="297"/>
        <v>3512</v>
      </c>
      <c r="R3817" t="str">
        <f t="shared" si="298"/>
        <v>Em atraso</v>
      </c>
      <c r="S3817" s="5">
        <f t="shared" si="299"/>
        <v>7</v>
      </c>
    </row>
    <row r="3818" spans="1:19" x14ac:dyDescent="0.25">
      <c r="A3818">
        <v>3817</v>
      </c>
      <c r="B3818" s="1">
        <v>43961</v>
      </c>
      <c r="C3818" s="1">
        <v>43974</v>
      </c>
      <c r="D3818" s="1">
        <v>43983</v>
      </c>
      <c r="E3818" s="1">
        <v>43983</v>
      </c>
      <c r="F3818">
        <v>1</v>
      </c>
      <c r="G3818">
        <v>11</v>
      </c>
      <c r="H3818">
        <v>376</v>
      </c>
      <c r="I3818" s="6">
        <v>0</v>
      </c>
      <c r="J3818">
        <v>1</v>
      </c>
      <c r="K3818" t="str">
        <f>_xlfn.XLOOKUP(fCompras!F3818,dComprador!$A$2:$A$7,dComprador!$B$2:$B$7)</f>
        <v>Alon</v>
      </c>
      <c r="L3818" t="str">
        <f>_xlfn.XLOOKUP(J3818,dFornecedor!$A$2:$A$6,dFornecedor!$B$2:$B$6)</f>
        <v>NorthShore</v>
      </c>
      <c r="M3818" t="str">
        <f>_xlfn.XLOOKUP(G3818,dMateriaPrima!$A$2:$A$12,dMateriaPrima!$B$2:$B$12)</f>
        <v>Papel</v>
      </c>
      <c r="N3818" s="2">
        <f>_xlfn.XLOOKUP(G3818,dMateriaPrima!$A$2:$A$12,dMateriaPrima!$C$2:$C$12)</f>
        <v>9</v>
      </c>
      <c r="O3818" s="3">
        <f t="shared" si="295"/>
        <v>3384</v>
      </c>
      <c r="P3818" s="4">
        <f t="shared" si="296"/>
        <v>0</v>
      </c>
      <c r="Q3818" s="3">
        <f t="shared" si="297"/>
        <v>3384</v>
      </c>
      <c r="R3818" t="str">
        <f t="shared" si="298"/>
        <v>No prazo</v>
      </c>
      <c r="S3818" s="5">
        <f t="shared" si="299"/>
        <v>0</v>
      </c>
    </row>
    <row r="3819" spans="1:19" x14ac:dyDescent="0.25">
      <c r="A3819">
        <v>3818</v>
      </c>
      <c r="B3819" s="1">
        <v>43961</v>
      </c>
      <c r="C3819" s="1">
        <v>43963</v>
      </c>
      <c r="D3819" s="1">
        <v>43984</v>
      </c>
      <c r="E3819" s="1">
        <v>43985</v>
      </c>
      <c r="F3819">
        <v>1</v>
      </c>
      <c r="G3819">
        <v>11</v>
      </c>
      <c r="H3819">
        <v>7</v>
      </c>
      <c r="I3819" s="6">
        <v>0</v>
      </c>
      <c r="J3819">
        <v>1</v>
      </c>
      <c r="K3819" t="str">
        <f>_xlfn.XLOOKUP(fCompras!F3819,dComprador!$A$2:$A$7,dComprador!$B$2:$B$7)</f>
        <v>Alon</v>
      </c>
      <c r="L3819" t="str">
        <f>_xlfn.XLOOKUP(J3819,dFornecedor!$A$2:$A$6,dFornecedor!$B$2:$B$6)</f>
        <v>NorthShore</v>
      </c>
      <c r="M3819" t="str">
        <f>_xlfn.XLOOKUP(G3819,dMateriaPrima!$A$2:$A$12,dMateriaPrima!$B$2:$B$12)</f>
        <v>Papel</v>
      </c>
      <c r="N3819" s="2">
        <f>_xlfn.XLOOKUP(G3819,dMateriaPrima!$A$2:$A$12,dMateriaPrima!$C$2:$C$12)</f>
        <v>9</v>
      </c>
      <c r="O3819" s="3">
        <f t="shared" si="295"/>
        <v>63</v>
      </c>
      <c r="P3819" s="4">
        <f t="shared" si="296"/>
        <v>0</v>
      </c>
      <c r="Q3819" s="3">
        <f t="shared" si="297"/>
        <v>63</v>
      </c>
      <c r="R3819" t="str">
        <f t="shared" si="298"/>
        <v>Em atraso</v>
      </c>
      <c r="S3819" s="5">
        <f t="shared" si="299"/>
        <v>1</v>
      </c>
    </row>
    <row r="3820" spans="1:19" x14ac:dyDescent="0.25">
      <c r="A3820">
        <v>3819</v>
      </c>
      <c r="B3820" s="1">
        <v>43962</v>
      </c>
      <c r="C3820" s="1">
        <v>43963</v>
      </c>
      <c r="D3820" s="1">
        <v>43969</v>
      </c>
      <c r="E3820" s="1">
        <v>43974</v>
      </c>
      <c r="F3820">
        <v>4</v>
      </c>
      <c r="G3820">
        <v>9</v>
      </c>
      <c r="H3820">
        <v>68</v>
      </c>
      <c r="I3820" s="6">
        <v>0</v>
      </c>
      <c r="J3820">
        <v>3</v>
      </c>
      <c r="K3820" t="str">
        <f>_xlfn.XLOOKUP(fCompras!F3820,dComprador!$A$2:$A$7,dComprador!$B$2:$B$7)</f>
        <v>Lira</v>
      </c>
      <c r="L3820" t="str">
        <f>_xlfn.XLOOKUP(J3820,dFornecedor!$A$2:$A$6,dFornecedor!$B$2:$B$6)</f>
        <v>StepUp</v>
      </c>
      <c r="M3820" t="str">
        <f>_xlfn.XLOOKUP(G3820,dMateriaPrima!$A$2:$A$12,dMateriaPrima!$B$2:$B$12)</f>
        <v>Couro</v>
      </c>
      <c r="N3820" s="2">
        <f>_xlfn.XLOOKUP(G3820,dMateriaPrima!$A$2:$A$12,dMateriaPrima!$C$2:$C$12)</f>
        <v>4.4000000000000004</v>
      </c>
      <c r="O3820" s="3">
        <f t="shared" si="295"/>
        <v>299.20000000000005</v>
      </c>
      <c r="P3820" s="4">
        <f t="shared" si="296"/>
        <v>0</v>
      </c>
      <c r="Q3820" s="3">
        <f t="shared" si="297"/>
        <v>299.20000000000005</v>
      </c>
      <c r="R3820" t="str">
        <f t="shared" si="298"/>
        <v>Em atraso</v>
      </c>
      <c r="S3820" s="5">
        <f t="shared" si="299"/>
        <v>5</v>
      </c>
    </row>
    <row r="3821" spans="1:19" x14ac:dyDescent="0.25">
      <c r="A3821">
        <v>3820</v>
      </c>
      <c r="B3821" s="1">
        <v>43962</v>
      </c>
      <c r="C3821" s="1">
        <v>43963</v>
      </c>
      <c r="D3821" s="1">
        <v>43990</v>
      </c>
      <c r="E3821" s="1">
        <v>43995</v>
      </c>
      <c r="F3821">
        <v>1</v>
      </c>
      <c r="G3821">
        <v>5</v>
      </c>
      <c r="H3821">
        <v>3</v>
      </c>
      <c r="I3821" s="6">
        <v>0</v>
      </c>
      <c r="J3821">
        <v>3</v>
      </c>
      <c r="K3821" t="str">
        <f>_xlfn.XLOOKUP(fCompras!F3821,dComprador!$A$2:$A$7,dComprador!$B$2:$B$7)</f>
        <v>Alon</v>
      </c>
      <c r="L3821" t="str">
        <f>_xlfn.XLOOKUP(J3821,dFornecedor!$A$2:$A$6,dFornecedor!$B$2:$B$6)</f>
        <v>StepUp</v>
      </c>
      <c r="M3821" t="str">
        <f>_xlfn.XLOOKUP(G3821,dMateriaPrima!$A$2:$A$12,dMateriaPrima!$B$2:$B$12)</f>
        <v>Areia</v>
      </c>
      <c r="N3821" s="2">
        <f>_xlfn.XLOOKUP(G3821,dMateriaPrima!$A$2:$A$12,dMateriaPrima!$C$2:$C$12)</f>
        <v>3.59</v>
      </c>
      <c r="O3821" s="3">
        <f t="shared" si="295"/>
        <v>10.77</v>
      </c>
      <c r="P3821" s="4">
        <f t="shared" si="296"/>
        <v>0</v>
      </c>
      <c r="Q3821" s="3">
        <f t="shared" si="297"/>
        <v>10.77</v>
      </c>
      <c r="R3821" t="str">
        <f t="shared" si="298"/>
        <v>Em atraso</v>
      </c>
      <c r="S3821" s="5">
        <f t="shared" si="299"/>
        <v>5</v>
      </c>
    </row>
    <row r="3822" spans="1:19" x14ac:dyDescent="0.25">
      <c r="A3822">
        <v>3821</v>
      </c>
      <c r="B3822" s="1">
        <v>43962</v>
      </c>
      <c r="C3822" s="1">
        <v>43969</v>
      </c>
      <c r="D3822" s="1">
        <v>43972</v>
      </c>
      <c r="E3822" s="1">
        <v>43975</v>
      </c>
      <c r="F3822">
        <v>4</v>
      </c>
      <c r="G3822">
        <v>11</v>
      </c>
      <c r="H3822">
        <v>254</v>
      </c>
      <c r="I3822" s="6">
        <v>0.11</v>
      </c>
      <c r="J3822">
        <v>2</v>
      </c>
      <c r="K3822" t="str">
        <f>_xlfn.XLOOKUP(fCompras!F3822,dComprador!$A$2:$A$7,dComprador!$B$2:$B$7)</f>
        <v>Lira</v>
      </c>
      <c r="L3822" t="str">
        <f>_xlfn.XLOOKUP(J3822,dFornecedor!$A$2:$A$6,dFornecedor!$B$2:$B$6)</f>
        <v>Minerva</v>
      </c>
      <c r="M3822" t="str">
        <f>_xlfn.XLOOKUP(G3822,dMateriaPrima!$A$2:$A$12,dMateriaPrima!$B$2:$B$12)</f>
        <v>Papel</v>
      </c>
      <c r="N3822" s="2">
        <f>_xlfn.XLOOKUP(G3822,dMateriaPrima!$A$2:$A$12,dMateriaPrima!$C$2:$C$12)</f>
        <v>9</v>
      </c>
      <c r="O3822" s="3">
        <f t="shared" si="295"/>
        <v>2286</v>
      </c>
      <c r="P3822" s="4">
        <f t="shared" si="296"/>
        <v>251.46</v>
      </c>
      <c r="Q3822" s="3">
        <f t="shared" si="297"/>
        <v>2034.54</v>
      </c>
      <c r="R3822" t="str">
        <f t="shared" si="298"/>
        <v>Em atraso</v>
      </c>
      <c r="S3822" s="5">
        <f t="shared" si="299"/>
        <v>3</v>
      </c>
    </row>
    <row r="3823" spans="1:19" x14ac:dyDescent="0.25">
      <c r="A3823">
        <v>3822</v>
      </c>
      <c r="B3823" s="1">
        <v>43962</v>
      </c>
      <c r="C3823" s="1">
        <v>43971</v>
      </c>
      <c r="D3823" s="1">
        <v>43974</v>
      </c>
      <c r="E3823" s="1">
        <v>43975</v>
      </c>
      <c r="F3823">
        <v>4</v>
      </c>
      <c r="G3823">
        <v>11</v>
      </c>
      <c r="H3823">
        <v>619</v>
      </c>
      <c r="I3823" s="6">
        <v>0</v>
      </c>
      <c r="J3823">
        <v>2</v>
      </c>
      <c r="K3823" t="str">
        <f>_xlfn.XLOOKUP(fCompras!F3823,dComprador!$A$2:$A$7,dComprador!$B$2:$B$7)</f>
        <v>Lira</v>
      </c>
      <c r="L3823" t="str">
        <f>_xlfn.XLOOKUP(J3823,dFornecedor!$A$2:$A$6,dFornecedor!$B$2:$B$6)</f>
        <v>Minerva</v>
      </c>
      <c r="M3823" t="str">
        <f>_xlfn.XLOOKUP(G3823,dMateriaPrima!$A$2:$A$12,dMateriaPrima!$B$2:$B$12)</f>
        <v>Papel</v>
      </c>
      <c r="N3823" s="2">
        <f>_xlfn.XLOOKUP(G3823,dMateriaPrima!$A$2:$A$12,dMateriaPrima!$C$2:$C$12)</f>
        <v>9</v>
      </c>
      <c r="O3823" s="3">
        <f t="shared" si="295"/>
        <v>5571</v>
      </c>
      <c r="P3823" s="4">
        <f t="shared" si="296"/>
        <v>0</v>
      </c>
      <c r="Q3823" s="3">
        <f t="shared" si="297"/>
        <v>5571</v>
      </c>
      <c r="R3823" t="str">
        <f t="shared" si="298"/>
        <v>Em atraso</v>
      </c>
      <c r="S3823" s="5">
        <f t="shared" si="299"/>
        <v>1</v>
      </c>
    </row>
    <row r="3824" spans="1:19" x14ac:dyDescent="0.25">
      <c r="A3824">
        <v>3823</v>
      </c>
      <c r="B3824" s="1">
        <v>43962</v>
      </c>
      <c r="C3824" s="1">
        <v>43969</v>
      </c>
      <c r="D3824" s="1">
        <v>43973</v>
      </c>
      <c r="E3824" s="1">
        <v>43975</v>
      </c>
      <c r="F3824">
        <v>2</v>
      </c>
      <c r="G3824">
        <v>11</v>
      </c>
      <c r="H3824">
        <v>49</v>
      </c>
      <c r="I3824" s="6">
        <v>0</v>
      </c>
      <c r="J3824">
        <v>5</v>
      </c>
      <c r="K3824" t="str">
        <f>_xlfn.XLOOKUP(fCompras!F3824,dComprador!$A$2:$A$7,dComprador!$B$2:$B$7)</f>
        <v>João</v>
      </c>
      <c r="L3824" t="str">
        <f>_xlfn.XLOOKUP(J3824,dFornecedor!$A$2:$A$6,dFornecedor!$B$2:$B$6)</f>
        <v>Atlas</v>
      </c>
      <c r="M3824" t="str">
        <f>_xlfn.XLOOKUP(G3824,dMateriaPrima!$A$2:$A$12,dMateriaPrima!$B$2:$B$12)</f>
        <v>Papel</v>
      </c>
      <c r="N3824" s="2">
        <f>_xlfn.XLOOKUP(G3824,dMateriaPrima!$A$2:$A$12,dMateriaPrima!$C$2:$C$12)</f>
        <v>9</v>
      </c>
      <c r="O3824" s="3">
        <f t="shared" si="295"/>
        <v>441</v>
      </c>
      <c r="P3824" s="4">
        <f t="shared" si="296"/>
        <v>0</v>
      </c>
      <c r="Q3824" s="3">
        <f t="shared" si="297"/>
        <v>441</v>
      </c>
      <c r="R3824" t="str">
        <f t="shared" si="298"/>
        <v>Em atraso</v>
      </c>
      <c r="S3824" s="5">
        <f t="shared" si="299"/>
        <v>2</v>
      </c>
    </row>
    <row r="3825" spans="1:19" x14ac:dyDescent="0.25">
      <c r="A3825">
        <v>3824</v>
      </c>
      <c r="B3825" s="1">
        <v>43962</v>
      </c>
      <c r="C3825" s="1">
        <v>43962</v>
      </c>
      <c r="D3825" s="1">
        <v>43980</v>
      </c>
      <c r="E3825" s="1">
        <v>43981</v>
      </c>
      <c r="F3825">
        <v>1</v>
      </c>
      <c r="G3825">
        <v>11</v>
      </c>
      <c r="H3825">
        <v>38</v>
      </c>
      <c r="I3825" s="6">
        <v>0</v>
      </c>
      <c r="J3825">
        <v>5</v>
      </c>
      <c r="K3825" t="str">
        <f>_xlfn.XLOOKUP(fCompras!F3825,dComprador!$A$2:$A$7,dComprador!$B$2:$B$7)</f>
        <v>Alon</v>
      </c>
      <c r="L3825" t="str">
        <f>_xlfn.XLOOKUP(J3825,dFornecedor!$A$2:$A$6,dFornecedor!$B$2:$B$6)</f>
        <v>Atlas</v>
      </c>
      <c r="M3825" t="str">
        <f>_xlfn.XLOOKUP(G3825,dMateriaPrima!$A$2:$A$12,dMateriaPrima!$B$2:$B$12)</f>
        <v>Papel</v>
      </c>
      <c r="N3825" s="2">
        <f>_xlfn.XLOOKUP(G3825,dMateriaPrima!$A$2:$A$12,dMateriaPrima!$C$2:$C$12)</f>
        <v>9</v>
      </c>
      <c r="O3825" s="3">
        <f t="shared" si="295"/>
        <v>342</v>
      </c>
      <c r="P3825" s="4">
        <f t="shared" si="296"/>
        <v>0</v>
      </c>
      <c r="Q3825" s="3">
        <f t="shared" si="297"/>
        <v>342</v>
      </c>
      <c r="R3825" t="str">
        <f t="shared" si="298"/>
        <v>Em atraso</v>
      </c>
      <c r="S3825" s="5">
        <f t="shared" si="299"/>
        <v>1</v>
      </c>
    </row>
    <row r="3826" spans="1:19" x14ac:dyDescent="0.25">
      <c r="A3826">
        <v>3825</v>
      </c>
      <c r="B3826" s="1">
        <v>43962</v>
      </c>
      <c r="C3826" s="1">
        <v>43965</v>
      </c>
      <c r="D3826" s="1">
        <v>43988</v>
      </c>
      <c r="E3826" s="1">
        <v>43991</v>
      </c>
      <c r="F3826">
        <v>1</v>
      </c>
      <c r="G3826">
        <v>9</v>
      </c>
      <c r="H3826">
        <v>441</v>
      </c>
      <c r="I3826" s="6">
        <v>0</v>
      </c>
      <c r="J3826">
        <v>4</v>
      </c>
      <c r="K3826" t="str">
        <f>_xlfn.XLOOKUP(fCompras!F3826,dComprador!$A$2:$A$7,dComprador!$B$2:$B$7)</f>
        <v>Alon</v>
      </c>
      <c r="L3826" t="str">
        <f>_xlfn.XLOOKUP(J3826,dFornecedor!$A$2:$A$6,dFornecedor!$B$2:$B$6)</f>
        <v>AlphaOmega</v>
      </c>
      <c r="M3826" t="str">
        <f>_xlfn.XLOOKUP(G3826,dMateriaPrima!$A$2:$A$12,dMateriaPrima!$B$2:$B$12)</f>
        <v>Couro</v>
      </c>
      <c r="N3826" s="2">
        <f>_xlfn.XLOOKUP(G3826,dMateriaPrima!$A$2:$A$12,dMateriaPrima!$C$2:$C$12)</f>
        <v>4.4000000000000004</v>
      </c>
      <c r="O3826" s="3">
        <f t="shared" si="295"/>
        <v>1940.4</v>
      </c>
      <c r="P3826" s="4">
        <f t="shared" si="296"/>
        <v>0</v>
      </c>
      <c r="Q3826" s="3">
        <f t="shared" si="297"/>
        <v>1940.4</v>
      </c>
      <c r="R3826" t="str">
        <f t="shared" si="298"/>
        <v>Em atraso</v>
      </c>
      <c r="S3826" s="5">
        <f t="shared" si="299"/>
        <v>3</v>
      </c>
    </row>
    <row r="3827" spans="1:19" x14ac:dyDescent="0.25">
      <c r="A3827">
        <v>3826</v>
      </c>
      <c r="B3827" s="1">
        <v>43962</v>
      </c>
      <c r="C3827" s="1">
        <v>43962</v>
      </c>
      <c r="D3827" s="1">
        <v>43993</v>
      </c>
      <c r="E3827" s="1">
        <v>43997</v>
      </c>
      <c r="F3827">
        <v>1</v>
      </c>
      <c r="G3827">
        <v>1</v>
      </c>
      <c r="H3827">
        <v>241</v>
      </c>
      <c r="I3827" s="6">
        <v>0</v>
      </c>
      <c r="J3827">
        <v>2</v>
      </c>
      <c r="K3827" t="str">
        <f>_xlfn.XLOOKUP(fCompras!F3827,dComprador!$A$2:$A$7,dComprador!$B$2:$B$7)</f>
        <v>Alon</v>
      </c>
      <c r="L3827" t="str">
        <f>_xlfn.XLOOKUP(J3827,dFornecedor!$A$2:$A$6,dFornecedor!$B$2:$B$6)</f>
        <v>Minerva</v>
      </c>
      <c r="M3827" t="str">
        <f>_xlfn.XLOOKUP(G3827,dMateriaPrima!$A$2:$A$12,dMateriaPrima!$B$2:$B$12)</f>
        <v>Tecido</v>
      </c>
      <c r="N3827" s="2">
        <f>_xlfn.XLOOKUP(G3827,dMateriaPrima!$A$2:$A$12,dMateriaPrima!$C$2:$C$12)</f>
        <v>18</v>
      </c>
      <c r="O3827" s="3">
        <f t="shared" si="295"/>
        <v>4338</v>
      </c>
      <c r="P3827" s="4">
        <f t="shared" si="296"/>
        <v>0</v>
      </c>
      <c r="Q3827" s="3">
        <f t="shared" si="297"/>
        <v>4338</v>
      </c>
      <c r="R3827" t="str">
        <f t="shared" si="298"/>
        <v>Em atraso</v>
      </c>
      <c r="S3827" s="5">
        <f t="shared" si="299"/>
        <v>4</v>
      </c>
    </row>
    <row r="3828" spans="1:19" x14ac:dyDescent="0.25">
      <c r="A3828">
        <v>3827</v>
      </c>
      <c r="B3828" s="1">
        <v>43963</v>
      </c>
      <c r="C3828" s="1">
        <v>43972</v>
      </c>
      <c r="D3828" s="1">
        <v>43975</v>
      </c>
      <c r="E3828" s="1">
        <v>43974</v>
      </c>
      <c r="F3828">
        <v>4</v>
      </c>
      <c r="G3828">
        <v>6</v>
      </c>
      <c r="H3828">
        <v>301</v>
      </c>
      <c r="I3828" s="6">
        <v>0</v>
      </c>
      <c r="J3828">
        <v>3</v>
      </c>
      <c r="K3828" t="str">
        <f>_xlfn.XLOOKUP(fCompras!F3828,dComprador!$A$2:$A$7,dComprador!$B$2:$B$7)</f>
        <v>Lira</v>
      </c>
      <c r="L3828" t="str">
        <f>_xlfn.XLOOKUP(J3828,dFornecedor!$A$2:$A$6,dFornecedor!$B$2:$B$6)</f>
        <v>StepUp</v>
      </c>
      <c r="M3828" t="str">
        <f>_xlfn.XLOOKUP(G3828,dMateriaPrima!$A$2:$A$12,dMateriaPrima!$B$2:$B$12)</f>
        <v>Fio Algodão</v>
      </c>
      <c r="N3828" s="2">
        <f>_xlfn.XLOOKUP(G3828,dMateriaPrima!$A$2:$A$12,dMateriaPrima!$C$2:$C$12)</f>
        <v>55.9</v>
      </c>
      <c r="O3828" s="3">
        <f t="shared" si="295"/>
        <v>16825.899999999998</v>
      </c>
      <c r="P3828" s="4">
        <f t="shared" si="296"/>
        <v>0</v>
      </c>
      <c r="Q3828" s="3">
        <f t="shared" si="297"/>
        <v>16825.899999999998</v>
      </c>
      <c r="R3828" t="str">
        <f t="shared" si="298"/>
        <v>No prazo</v>
      </c>
      <c r="S3828" s="5">
        <f t="shared" si="299"/>
        <v>0</v>
      </c>
    </row>
    <row r="3829" spans="1:19" x14ac:dyDescent="0.25">
      <c r="A3829">
        <v>3828</v>
      </c>
      <c r="B3829" s="1">
        <v>43963</v>
      </c>
      <c r="C3829" s="1">
        <v>43963</v>
      </c>
      <c r="D3829" s="1">
        <v>43971</v>
      </c>
      <c r="E3829" s="1">
        <v>43970</v>
      </c>
      <c r="F3829">
        <v>4</v>
      </c>
      <c r="G3829">
        <v>9</v>
      </c>
      <c r="H3829">
        <v>19</v>
      </c>
      <c r="I3829" s="6">
        <v>0</v>
      </c>
      <c r="J3829">
        <v>5</v>
      </c>
      <c r="K3829" t="str">
        <f>_xlfn.XLOOKUP(fCompras!F3829,dComprador!$A$2:$A$7,dComprador!$B$2:$B$7)</f>
        <v>Lira</v>
      </c>
      <c r="L3829" t="str">
        <f>_xlfn.XLOOKUP(J3829,dFornecedor!$A$2:$A$6,dFornecedor!$B$2:$B$6)</f>
        <v>Atlas</v>
      </c>
      <c r="M3829" t="str">
        <f>_xlfn.XLOOKUP(G3829,dMateriaPrima!$A$2:$A$12,dMateriaPrima!$B$2:$B$12)</f>
        <v>Couro</v>
      </c>
      <c r="N3829" s="2">
        <f>_xlfn.XLOOKUP(G3829,dMateriaPrima!$A$2:$A$12,dMateriaPrima!$C$2:$C$12)</f>
        <v>4.4000000000000004</v>
      </c>
      <c r="O3829" s="3">
        <f t="shared" si="295"/>
        <v>83.600000000000009</v>
      </c>
      <c r="P3829" s="4">
        <f t="shared" si="296"/>
        <v>0</v>
      </c>
      <c r="Q3829" s="3">
        <f t="shared" si="297"/>
        <v>83.600000000000009</v>
      </c>
      <c r="R3829" t="str">
        <f t="shared" si="298"/>
        <v>No prazo</v>
      </c>
      <c r="S3829" s="5">
        <f t="shared" si="299"/>
        <v>0</v>
      </c>
    </row>
    <row r="3830" spans="1:19" x14ac:dyDescent="0.25">
      <c r="A3830">
        <v>3829</v>
      </c>
      <c r="B3830" s="1">
        <v>43963</v>
      </c>
      <c r="C3830" s="1">
        <v>43972</v>
      </c>
      <c r="D3830" s="1">
        <v>43975</v>
      </c>
      <c r="E3830" s="1">
        <v>43979</v>
      </c>
      <c r="F3830">
        <v>4</v>
      </c>
      <c r="G3830">
        <v>8</v>
      </c>
      <c r="H3830">
        <v>11</v>
      </c>
      <c r="I3830" s="6">
        <v>0</v>
      </c>
      <c r="J3830">
        <v>3</v>
      </c>
      <c r="K3830" t="str">
        <f>_xlfn.XLOOKUP(fCompras!F3830,dComprador!$A$2:$A$7,dComprador!$B$2:$B$7)</f>
        <v>Lira</v>
      </c>
      <c r="L3830" t="str">
        <f>_xlfn.XLOOKUP(J3830,dFornecedor!$A$2:$A$6,dFornecedor!$B$2:$B$6)</f>
        <v>StepUp</v>
      </c>
      <c r="M3830" t="str">
        <f>_xlfn.XLOOKUP(G3830,dMateriaPrima!$A$2:$A$12,dMateriaPrima!$B$2:$B$12)</f>
        <v>Cimento</v>
      </c>
      <c r="N3830" s="2">
        <f>_xlfn.XLOOKUP(G3830,dMateriaPrima!$A$2:$A$12,dMateriaPrima!$C$2:$C$12)</f>
        <v>23</v>
      </c>
      <c r="O3830" s="3">
        <f t="shared" si="295"/>
        <v>253</v>
      </c>
      <c r="P3830" s="4">
        <f t="shared" si="296"/>
        <v>0</v>
      </c>
      <c r="Q3830" s="3">
        <f t="shared" si="297"/>
        <v>253</v>
      </c>
      <c r="R3830" t="str">
        <f t="shared" si="298"/>
        <v>Em atraso</v>
      </c>
      <c r="S3830" s="5">
        <f t="shared" si="299"/>
        <v>4</v>
      </c>
    </row>
    <row r="3831" spans="1:19" x14ac:dyDescent="0.25">
      <c r="A3831">
        <v>3830</v>
      </c>
      <c r="B3831" s="1">
        <v>43963</v>
      </c>
      <c r="C3831" s="1">
        <v>43963</v>
      </c>
      <c r="D3831" s="1">
        <v>43982</v>
      </c>
      <c r="E3831" s="1">
        <v>43984</v>
      </c>
      <c r="F3831">
        <v>1</v>
      </c>
      <c r="G3831">
        <v>8</v>
      </c>
      <c r="H3831">
        <v>131</v>
      </c>
      <c r="I3831" s="6">
        <v>0</v>
      </c>
      <c r="J3831">
        <v>2</v>
      </c>
      <c r="K3831" t="str">
        <f>_xlfn.XLOOKUP(fCompras!F3831,dComprador!$A$2:$A$7,dComprador!$B$2:$B$7)</f>
        <v>Alon</v>
      </c>
      <c r="L3831" t="str">
        <f>_xlfn.XLOOKUP(J3831,dFornecedor!$A$2:$A$6,dFornecedor!$B$2:$B$6)</f>
        <v>Minerva</v>
      </c>
      <c r="M3831" t="str">
        <f>_xlfn.XLOOKUP(G3831,dMateriaPrima!$A$2:$A$12,dMateriaPrima!$B$2:$B$12)</f>
        <v>Cimento</v>
      </c>
      <c r="N3831" s="2">
        <f>_xlfn.XLOOKUP(G3831,dMateriaPrima!$A$2:$A$12,dMateriaPrima!$C$2:$C$12)</f>
        <v>23</v>
      </c>
      <c r="O3831" s="3">
        <f t="shared" si="295"/>
        <v>3013</v>
      </c>
      <c r="P3831" s="4">
        <f t="shared" si="296"/>
        <v>0</v>
      </c>
      <c r="Q3831" s="3">
        <f t="shared" si="297"/>
        <v>3013</v>
      </c>
      <c r="R3831" t="str">
        <f t="shared" si="298"/>
        <v>Em atraso</v>
      </c>
      <c r="S3831" s="5">
        <f t="shared" si="299"/>
        <v>2</v>
      </c>
    </row>
    <row r="3832" spans="1:19" x14ac:dyDescent="0.25">
      <c r="A3832">
        <v>3831</v>
      </c>
      <c r="B3832" s="1">
        <v>43963</v>
      </c>
      <c r="C3832" s="1">
        <v>43965</v>
      </c>
      <c r="D3832" s="1">
        <v>43983</v>
      </c>
      <c r="E3832" s="1">
        <v>43988</v>
      </c>
      <c r="F3832">
        <v>1</v>
      </c>
      <c r="G3832">
        <v>10</v>
      </c>
      <c r="H3832">
        <v>13</v>
      </c>
      <c r="I3832" s="6">
        <v>0</v>
      </c>
      <c r="J3832">
        <v>5</v>
      </c>
      <c r="K3832" t="str">
        <f>_xlfn.XLOOKUP(fCompras!F3832,dComprador!$A$2:$A$7,dComprador!$B$2:$B$7)</f>
        <v>Alon</v>
      </c>
      <c r="L3832" t="str">
        <f>_xlfn.XLOOKUP(J3832,dFornecedor!$A$2:$A$6,dFornecedor!$B$2:$B$6)</f>
        <v>Atlas</v>
      </c>
      <c r="M3832" t="str">
        <f>_xlfn.XLOOKUP(G3832,dMateriaPrima!$A$2:$A$12,dMateriaPrima!$B$2:$B$12)</f>
        <v>Pedra Britada</v>
      </c>
      <c r="N3832" s="2">
        <f>_xlfn.XLOOKUP(G3832,dMateriaPrima!$A$2:$A$12,dMateriaPrima!$C$2:$C$12)</f>
        <v>56</v>
      </c>
      <c r="O3832" s="3">
        <f t="shared" si="295"/>
        <v>728</v>
      </c>
      <c r="P3832" s="4">
        <f t="shared" si="296"/>
        <v>0</v>
      </c>
      <c r="Q3832" s="3">
        <f t="shared" si="297"/>
        <v>728</v>
      </c>
      <c r="R3832" t="str">
        <f t="shared" si="298"/>
        <v>Em atraso</v>
      </c>
      <c r="S3832" s="5">
        <f t="shared" si="299"/>
        <v>5</v>
      </c>
    </row>
    <row r="3833" spans="1:19" x14ac:dyDescent="0.25">
      <c r="A3833">
        <v>3832</v>
      </c>
      <c r="B3833" s="1">
        <v>43963</v>
      </c>
      <c r="C3833" s="1">
        <v>43972</v>
      </c>
      <c r="D3833" s="1">
        <v>43980</v>
      </c>
      <c r="E3833" s="1">
        <v>43980</v>
      </c>
      <c r="F3833">
        <v>2</v>
      </c>
      <c r="G3833">
        <v>2</v>
      </c>
      <c r="H3833">
        <v>5</v>
      </c>
      <c r="I3833" s="6">
        <v>0</v>
      </c>
      <c r="J3833">
        <v>2</v>
      </c>
      <c r="K3833" t="str">
        <f>_xlfn.XLOOKUP(fCompras!F3833,dComprador!$A$2:$A$7,dComprador!$B$2:$B$7)</f>
        <v>João</v>
      </c>
      <c r="L3833" t="str">
        <f>_xlfn.XLOOKUP(J3833,dFornecedor!$A$2:$A$6,dFornecedor!$B$2:$B$6)</f>
        <v>Minerva</v>
      </c>
      <c r="M3833" t="str">
        <f>_xlfn.XLOOKUP(G3833,dMateriaPrima!$A$2:$A$12,dMateriaPrima!$B$2:$B$12)</f>
        <v>Chapa Metal</v>
      </c>
      <c r="N3833" s="2">
        <f>_xlfn.XLOOKUP(G3833,dMateriaPrima!$A$2:$A$12,dMateriaPrima!$C$2:$C$12)</f>
        <v>299.89999999999998</v>
      </c>
      <c r="O3833" s="3">
        <f t="shared" si="295"/>
        <v>1499.5</v>
      </c>
      <c r="P3833" s="4">
        <f t="shared" si="296"/>
        <v>0</v>
      </c>
      <c r="Q3833" s="3">
        <f t="shared" si="297"/>
        <v>1499.5</v>
      </c>
      <c r="R3833" t="str">
        <f t="shared" si="298"/>
        <v>No prazo</v>
      </c>
      <c r="S3833" s="5">
        <f t="shared" si="299"/>
        <v>0</v>
      </c>
    </row>
    <row r="3834" spans="1:19" x14ac:dyDescent="0.25">
      <c r="A3834">
        <v>3833</v>
      </c>
      <c r="B3834" s="1">
        <v>43963</v>
      </c>
      <c r="C3834" s="1">
        <v>43973</v>
      </c>
      <c r="D3834" s="1">
        <v>43985</v>
      </c>
      <c r="E3834" s="1">
        <v>43988</v>
      </c>
      <c r="F3834">
        <v>1</v>
      </c>
      <c r="G3834">
        <v>11</v>
      </c>
      <c r="H3834">
        <v>148</v>
      </c>
      <c r="I3834" s="6">
        <v>0</v>
      </c>
      <c r="J3834">
        <v>3</v>
      </c>
      <c r="K3834" t="str">
        <f>_xlfn.XLOOKUP(fCompras!F3834,dComprador!$A$2:$A$7,dComprador!$B$2:$B$7)</f>
        <v>Alon</v>
      </c>
      <c r="L3834" t="str">
        <f>_xlfn.XLOOKUP(J3834,dFornecedor!$A$2:$A$6,dFornecedor!$B$2:$B$6)</f>
        <v>StepUp</v>
      </c>
      <c r="M3834" t="str">
        <f>_xlfn.XLOOKUP(G3834,dMateriaPrima!$A$2:$A$12,dMateriaPrima!$B$2:$B$12)</f>
        <v>Papel</v>
      </c>
      <c r="N3834" s="2">
        <f>_xlfn.XLOOKUP(G3834,dMateriaPrima!$A$2:$A$12,dMateriaPrima!$C$2:$C$12)</f>
        <v>9</v>
      </c>
      <c r="O3834" s="3">
        <f t="shared" si="295"/>
        <v>1332</v>
      </c>
      <c r="P3834" s="4">
        <f t="shared" si="296"/>
        <v>0</v>
      </c>
      <c r="Q3834" s="3">
        <f t="shared" si="297"/>
        <v>1332</v>
      </c>
      <c r="R3834" t="str">
        <f t="shared" si="298"/>
        <v>Em atraso</v>
      </c>
      <c r="S3834" s="5">
        <f t="shared" si="299"/>
        <v>3</v>
      </c>
    </row>
    <row r="3835" spans="1:19" x14ac:dyDescent="0.25">
      <c r="A3835">
        <v>3834</v>
      </c>
      <c r="B3835" s="1">
        <v>43963</v>
      </c>
      <c r="C3835" s="1">
        <v>43971</v>
      </c>
      <c r="D3835" s="1">
        <v>43985</v>
      </c>
      <c r="E3835" s="1">
        <v>43986</v>
      </c>
      <c r="F3835">
        <v>1</v>
      </c>
      <c r="G3835">
        <v>6</v>
      </c>
      <c r="H3835">
        <v>438</v>
      </c>
      <c r="I3835" s="6">
        <v>0</v>
      </c>
      <c r="J3835">
        <v>2</v>
      </c>
      <c r="K3835" t="str">
        <f>_xlfn.XLOOKUP(fCompras!F3835,dComprador!$A$2:$A$7,dComprador!$B$2:$B$7)</f>
        <v>Alon</v>
      </c>
      <c r="L3835" t="str">
        <f>_xlfn.XLOOKUP(J3835,dFornecedor!$A$2:$A$6,dFornecedor!$B$2:$B$6)</f>
        <v>Minerva</v>
      </c>
      <c r="M3835" t="str">
        <f>_xlfn.XLOOKUP(G3835,dMateriaPrima!$A$2:$A$12,dMateriaPrima!$B$2:$B$12)</f>
        <v>Fio Algodão</v>
      </c>
      <c r="N3835" s="2">
        <f>_xlfn.XLOOKUP(G3835,dMateriaPrima!$A$2:$A$12,dMateriaPrima!$C$2:$C$12)</f>
        <v>55.9</v>
      </c>
      <c r="O3835" s="3">
        <f t="shared" si="295"/>
        <v>24484.2</v>
      </c>
      <c r="P3835" s="4">
        <f t="shared" si="296"/>
        <v>0</v>
      </c>
      <c r="Q3835" s="3">
        <f t="shared" si="297"/>
        <v>24484.2</v>
      </c>
      <c r="R3835" t="str">
        <f t="shared" si="298"/>
        <v>Em atraso</v>
      </c>
      <c r="S3835" s="5">
        <f t="shared" si="299"/>
        <v>1</v>
      </c>
    </row>
    <row r="3836" spans="1:19" x14ac:dyDescent="0.25">
      <c r="A3836">
        <v>3835</v>
      </c>
      <c r="B3836" s="1">
        <v>43964</v>
      </c>
      <c r="C3836" s="1">
        <v>43973</v>
      </c>
      <c r="D3836" s="1">
        <v>43977</v>
      </c>
      <c r="E3836" s="1">
        <v>43978</v>
      </c>
      <c r="F3836">
        <v>4</v>
      </c>
      <c r="G3836">
        <v>11</v>
      </c>
      <c r="H3836">
        <v>177</v>
      </c>
      <c r="I3836" s="6">
        <v>0</v>
      </c>
      <c r="J3836">
        <v>2</v>
      </c>
      <c r="K3836" t="str">
        <f>_xlfn.XLOOKUP(fCompras!F3836,dComprador!$A$2:$A$7,dComprador!$B$2:$B$7)</f>
        <v>Lira</v>
      </c>
      <c r="L3836" t="str">
        <f>_xlfn.XLOOKUP(J3836,dFornecedor!$A$2:$A$6,dFornecedor!$B$2:$B$6)</f>
        <v>Minerva</v>
      </c>
      <c r="M3836" t="str">
        <f>_xlfn.XLOOKUP(G3836,dMateriaPrima!$A$2:$A$12,dMateriaPrima!$B$2:$B$12)</f>
        <v>Papel</v>
      </c>
      <c r="N3836" s="2">
        <f>_xlfn.XLOOKUP(G3836,dMateriaPrima!$A$2:$A$12,dMateriaPrima!$C$2:$C$12)</f>
        <v>9</v>
      </c>
      <c r="O3836" s="3">
        <f t="shared" si="295"/>
        <v>1593</v>
      </c>
      <c r="P3836" s="4">
        <f t="shared" si="296"/>
        <v>0</v>
      </c>
      <c r="Q3836" s="3">
        <f t="shared" si="297"/>
        <v>1593</v>
      </c>
      <c r="R3836" t="str">
        <f t="shared" si="298"/>
        <v>Em atraso</v>
      </c>
      <c r="S3836" s="5">
        <f t="shared" si="299"/>
        <v>1</v>
      </c>
    </row>
    <row r="3837" spans="1:19" x14ac:dyDescent="0.25">
      <c r="A3837">
        <v>3836</v>
      </c>
      <c r="B3837" s="1">
        <v>43964</v>
      </c>
      <c r="C3837" s="1">
        <v>43970</v>
      </c>
      <c r="D3837" s="1">
        <v>43997</v>
      </c>
      <c r="E3837" s="1">
        <v>43998</v>
      </c>
      <c r="F3837">
        <v>1</v>
      </c>
      <c r="G3837">
        <v>1</v>
      </c>
      <c r="H3837">
        <v>77</v>
      </c>
      <c r="I3837" s="6">
        <v>0</v>
      </c>
      <c r="J3837">
        <v>2</v>
      </c>
      <c r="K3837" t="str">
        <f>_xlfn.XLOOKUP(fCompras!F3837,dComprador!$A$2:$A$7,dComprador!$B$2:$B$7)</f>
        <v>Alon</v>
      </c>
      <c r="L3837" t="str">
        <f>_xlfn.XLOOKUP(J3837,dFornecedor!$A$2:$A$6,dFornecedor!$B$2:$B$6)</f>
        <v>Minerva</v>
      </c>
      <c r="M3837" t="str">
        <f>_xlfn.XLOOKUP(G3837,dMateriaPrima!$A$2:$A$12,dMateriaPrima!$B$2:$B$12)</f>
        <v>Tecido</v>
      </c>
      <c r="N3837" s="2">
        <f>_xlfn.XLOOKUP(G3837,dMateriaPrima!$A$2:$A$12,dMateriaPrima!$C$2:$C$12)</f>
        <v>18</v>
      </c>
      <c r="O3837" s="3">
        <f t="shared" si="295"/>
        <v>1386</v>
      </c>
      <c r="P3837" s="4">
        <f t="shared" si="296"/>
        <v>0</v>
      </c>
      <c r="Q3837" s="3">
        <f t="shared" si="297"/>
        <v>1386</v>
      </c>
      <c r="R3837" t="str">
        <f t="shared" si="298"/>
        <v>Em atraso</v>
      </c>
      <c r="S3837" s="5">
        <f t="shared" si="299"/>
        <v>1</v>
      </c>
    </row>
    <row r="3838" spans="1:19" x14ac:dyDescent="0.25">
      <c r="A3838">
        <v>3837</v>
      </c>
      <c r="B3838" s="1">
        <v>43964</v>
      </c>
      <c r="C3838" s="1">
        <v>43965</v>
      </c>
      <c r="D3838" s="1">
        <v>43971</v>
      </c>
      <c r="E3838" s="1">
        <v>43974</v>
      </c>
      <c r="F3838">
        <v>4</v>
      </c>
      <c r="G3838">
        <v>5</v>
      </c>
      <c r="H3838">
        <v>283</v>
      </c>
      <c r="I3838" s="6">
        <v>0</v>
      </c>
      <c r="J3838">
        <v>3</v>
      </c>
      <c r="K3838" t="str">
        <f>_xlfn.XLOOKUP(fCompras!F3838,dComprador!$A$2:$A$7,dComprador!$B$2:$B$7)</f>
        <v>Lira</v>
      </c>
      <c r="L3838" t="str">
        <f>_xlfn.XLOOKUP(J3838,dFornecedor!$A$2:$A$6,dFornecedor!$B$2:$B$6)</f>
        <v>StepUp</v>
      </c>
      <c r="M3838" t="str">
        <f>_xlfn.XLOOKUP(G3838,dMateriaPrima!$A$2:$A$12,dMateriaPrima!$B$2:$B$12)</f>
        <v>Areia</v>
      </c>
      <c r="N3838" s="2">
        <f>_xlfn.XLOOKUP(G3838,dMateriaPrima!$A$2:$A$12,dMateriaPrima!$C$2:$C$12)</f>
        <v>3.59</v>
      </c>
      <c r="O3838" s="3">
        <f t="shared" si="295"/>
        <v>1015.9699999999999</v>
      </c>
      <c r="P3838" s="4">
        <f t="shared" si="296"/>
        <v>0</v>
      </c>
      <c r="Q3838" s="3">
        <f t="shared" si="297"/>
        <v>1015.9699999999999</v>
      </c>
      <c r="R3838" t="str">
        <f t="shared" si="298"/>
        <v>Em atraso</v>
      </c>
      <c r="S3838" s="5">
        <f t="shared" si="299"/>
        <v>3</v>
      </c>
    </row>
    <row r="3839" spans="1:19" x14ac:dyDescent="0.25">
      <c r="A3839">
        <v>3838</v>
      </c>
      <c r="B3839" s="1">
        <v>43964</v>
      </c>
      <c r="C3839" s="1">
        <v>43976</v>
      </c>
      <c r="D3839" s="1">
        <v>43977</v>
      </c>
      <c r="E3839" s="1">
        <v>43976</v>
      </c>
      <c r="F3839">
        <v>4</v>
      </c>
      <c r="G3839">
        <v>7</v>
      </c>
      <c r="H3839">
        <v>2</v>
      </c>
      <c r="I3839" s="6">
        <v>0</v>
      </c>
      <c r="J3839">
        <v>1</v>
      </c>
      <c r="K3839" t="str">
        <f>_xlfn.XLOOKUP(fCompras!F3839,dComprador!$A$2:$A$7,dComprador!$B$2:$B$7)</f>
        <v>Lira</v>
      </c>
      <c r="L3839" t="str">
        <f>_xlfn.XLOOKUP(J3839,dFornecedor!$A$2:$A$6,dFornecedor!$B$2:$B$6)</f>
        <v>NorthShore</v>
      </c>
      <c r="M3839" t="str">
        <f>_xlfn.XLOOKUP(G3839,dMateriaPrima!$A$2:$A$12,dMateriaPrima!$B$2:$B$12)</f>
        <v>Poliéster</v>
      </c>
      <c r="N3839" s="2">
        <f>_xlfn.XLOOKUP(G3839,dMateriaPrima!$A$2:$A$12,dMateriaPrima!$C$2:$C$12)</f>
        <v>8</v>
      </c>
      <c r="O3839" s="3">
        <f t="shared" si="295"/>
        <v>16</v>
      </c>
      <c r="P3839" s="4">
        <f t="shared" si="296"/>
        <v>0</v>
      </c>
      <c r="Q3839" s="3">
        <f t="shared" si="297"/>
        <v>16</v>
      </c>
      <c r="R3839" t="str">
        <f t="shared" si="298"/>
        <v>No prazo</v>
      </c>
      <c r="S3839" s="5">
        <f t="shared" si="299"/>
        <v>0</v>
      </c>
    </row>
    <row r="3840" spans="1:19" x14ac:dyDescent="0.25">
      <c r="A3840">
        <v>3839</v>
      </c>
      <c r="B3840" s="1">
        <v>43964</v>
      </c>
      <c r="C3840" s="1">
        <v>43972</v>
      </c>
      <c r="D3840" s="1">
        <v>43973</v>
      </c>
      <c r="E3840" s="1">
        <v>43977</v>
      </c>
      <c r="F3840">
        <v>4</v>
      </c>
      <c r="G3840">
        <v>5</v>
      </c>
      <c r="H3840">
        <v>36</v>
      </c>
      <c r="I3840" s="6">
        <v>0</v>
      </c>
      <c r="J3840">
        <v>2</v>
      </c>
      <c r="K3840" t="str">
        <f>_xlfn.XLOOKUP(fCompras!F3840,dComprador!$A$2:$A$7,dComprador!$B$2:$B$7)</f>
        <v>Lira</v>
      </c>
      <c r="L3840" t="str">
        <f>_xlfn.XLOOKUP(J3840,dFornecedor!$A$2:$A$6,dFornecedor!$B$2:$B$6)</f>
        <v>Minerva</v>
      </c>
      <c r="M3840" t="str">
        <f>_xlfn.XLOOKUP(G3840,dMateriaPrima!$A$2:$A$12,dMateriaPrima!$B$2:$B$12)</f>
        <v>Areia</v>
      </c>
      <c r="N3840" s="2">
        <f>_xlfn.XLOOKUP(G3840,dMateriaPrima!$A$2:$A$12,dMateriaPrima!$C$2:$C$12)</f>
        <v>3.59</v>
      </c>
      <c r="O3840" s="3">
        <f t="shared" si="295"/>
        <v>129.24</v>
      </c>
      <c r="P3840" s="4">
        <f t="shared" si="296"/>
        <v>0</v>
      </c>
      <c r="Q3840" s="3">
        <f t="shared" si="297"/>
        <v>129.24</v>
      </c>
      <c r="R3840" t="str">
        <f t="shared" si="298"/>
        <v>Em atraso</v>
      </c>
      <c r="S3840" s="5">
        <f t="shared" si="299"/>
        <v>4</v>
      </c>
    </row>
    <row r="3841" spans="1:19" x14ac:dyDescent="0.25">
      <c r="A3841">
        <v>3840</v>
      </c>
      <c r="B3841" s="1">
        <v>43964</v>
      </c>
      <c r="C3841" s="1">
        <v>43965</v>
      </c>
      <c r="D3841" s="1">
        <v>43980</v>
      </c>
      <c r="E3841" s="1">
        <v>43982</v>
      </c>
      <c r="F3841">
        <v>1</v>
      </c>
      <c r="G3841">
        <v>7</v>
      </c>
      <c r="H3841">
        <v>228</v>
      </c>
      <c r="I3841" s="6">
        <v>0</v>
      </c>
      <c r="J3841">
        <v>5</v>
      </c>
      <c r="K3841" t="str">
        <f>_xlfn.XLOOKUP(fCompras!F3841,dComprador!$A$2:$A$7,dComprador!$B$2:$B$7)</f>
        <v>Alon</v>
      </c>
      <c r="L3841" t="str">
        <f>_xlfn.XLOOKUP(J3841,dFornecedor!$A$2:$A$6,dFornecedor!$B$2:$B$6)</f>
        <v>Atlas</v>
      </c>
      <c r="M3841" t="str">
        <f>_xlfn.XLOOKUP(G3841,dMateriaPrima!$A$2:$A$12,dMateriaPrima!$B$2:$B$12)</f>
        <v>Poliéster</v>
      </c>
      <c r="N3841" s="2">
        <f>_xlfn.XLOOKUP(G3841,dMateriaPrima!$A$2:$A$12,dMateriaPrima!$C$2:$C$12)</f>
        <v>8</v>
      </c>
      <c r="O3841" s="3">
        <f t="shared" si="295"/>
        <v>1824</v>
      </c>
      <c r="P3841" s="4">
        <f t="shared" si="296"/>
        <v>0</v>
      </c>
      <c r="Q3841" s="3">
        <f t="shared" si="297"/>
        <v>1824</v>
      </c>
      <c r="R3841" t="str">
        <f t="shared" si="298"/>
        <v>Em atraso</v>
      </c>
      <c r="S3841" s="5">
        <f t="shared" si="299"/>
        <v>2</v>
      </c>
    </row>
    <row r="3842" spans="1:19" x14ac:dyDescent="0.25">
      <c r="A3842">
        <v>3841</v>
      </c>
      <c r="B3842" s="1">
        <v>43964</v>
      </c>
      <c r="C3842" s="1">
        <v>43965</v>
      </c>
      <c r="D3842" s="1">
        <v>43978</v>
      </c>
      <c r="E3842" s="1">
        <v>43979</v>
      </c>
      <c r="F3842">
        <v>2</v>
      </c>
      <c r="G3842">
        <v>1</v>
      </c>
      <c r="H3842">
        <v>344</v>
      </c>
      <c r="I3842" s="6">
        <v>0</v>
      </c>
      <c r="J3842">
        <v>3</v>
      </c>
      <c r="K3842" t="str">
        <f>_xlfn.XLOOKUP(fCompras!F3842,dComprador!$A$2:$A$7,dComprador!$B$2:$B$7)</f>
        <v>João</v>
      </c>
      <c r="L3842" t="str">
        <f>_xlfn.XLOOKUP(J3842,dFornecedor!$A$2:$A$6,dFornecedor!$B$2:$B$6)</f>
        <v>StepUp</v>
      </c>
      <c r="M3842" t="str">
        <f>_xlfn.XLOOKUP(G3842,dMateriaPrima!$A$2:$A$12,dMateriaPrima!$B$2:$B$12)</f>
        <v>Tecido</v>
      </c>
      <c r="N3842" s="2">
        <f>_xlfn.XLOOKUP(G3842,dMateriaPrima!$A$2:$A$12,dMateriaPrima!$C$2:$C$12)</f>
        <v>18</v>
      </c>
      <c r="O3842" s="3">
        <f t="shared" si="295"/>
        <v>6192</v>
      </c>
      <c r="P3842" s="4">
        <f t="shared" si="296"/>
        <v>0</v>
      </c>
      <c r="Q3842" s="3">
        <f t="shared" si="297"/>
        <v>6192</v>
      </c>
      <c r="R3842" t="str">
        <f t="shared" si="298"/>
        <v>Em atraso</v>
      </c>
      <c r="S3842" s="5">
        <f t="shared" si="299"/>
        <v>1</v>
      </c>
    </row>
    <row r="3843" spans="1:19" x14ac:dyDescent="0.25">
      <c r="A3843">
        <v>3842</v>
      </c>
      <c r="B3843" s="1">
        <v>43964</v>
      </c>
      <c r="C3843" s="1">
        <v>43967</v>
      </c>
      <c r="D3843" s="1">
        <v>43973</v>
      </c>
      <c r="E3843" s="1">
        <v>43976</v>
      </c>
      <c r="F3843">
        <v>3</v>
      </c>
      <c r="G3843">
        <v>10</v>
      </c>
      <c r="H3843">
        <v>223</v>
      </c>
      <c r="I3843" s="6">
        <v>0</v>
      </c>
      <c r="J3843">
        <v>1</v>
      </c>
      <c r="K3843" t="str">
        <f>_xlfn.XLOOKUP(fCompras!F3843,dComprador!$A$2:$A$7,dComprador!$B$2:$B$7)</f>
        <v>Diego</v>
      </c>
      <c r="L3843" t="str">
        <f>_xlfn.XLOOKUP(J3843,dFornecedor!$A$2:$A$6,dFornecedor!$B$2:$B$6)</f>
        <v>NorthShore</v>
      </c>
      <c r="M3843" t="str">
        <f>_xlfn.XLOOKUP(G3843,dMateriaPrima!$A$2:$A$12,dMateriaPrima!$B$2:$B$12)</f>
        <v>Pedra Britada</v>
      </c>
      <c r="N3843" s="2">
        <f>_xlfn.XLOOKUP(G3843,dMateriaPrima!$A$2:$A$12,dMateriaPrima!$C$2:$C$12)</f>
        <v>56</v>
      </c>
      <c r="O3843" s="3">
        <f t="shared" ref="O3843:O3906" si="300">PRODUCT(H3843,N3843)</f>
        <v>12488</v>
      </c>
      <c r="P3843" s="4">
        <f t="shared" ref="P3843:P3906" si="301">PRODUCT(O3843,I3843)</f>
        <v>0</v>
      </c>
      <c r="Q3843" s="3">
        <f t="shared" ref="Q3843:Q3906" si="302">O3843-P3843</f>
        <v>12488</v>
      </c>
      <c r="R3843" t="str">
        <f t="shared" ref="R3843:R3906" si="303">IF(E3843&lt;=D3843,"No prazo",IF(E3843&gt;D3843,"Em atraso"))</f>
        <v>Em atraso</v>
      </c>
      <c r="S3843" s="5">
        <f t="shared" ref="S3843:S3906" si="304">IF(E3843 &gt;D3843, E3843-D3843,0)</f>
        <v>3</v>
      </c>
    </row>
    <row r="3844" spans="1:19" x14ac:dyDescent="0.25">
      <c r="A3844">
        <v>3843</v>
      </c>
      <c r="B3844" s="1">
        <v>43964</v>
      </c>
      <c r="C3844" s="1">
        <v>43965</v>
      </c>
      <c r="D3844" s="1">
        <v>43976</v>
      </c>
      <c r="E3844" s="1">
        <v>43976</v>
      </c>
      <c r="F3844">
        <v>2</v>
      </c>
      <c r="G3844">
        <v>5</v>
      </c>
      <c r="H3844">
        <v>113</v>
      </c>
      <c r="I3844" s="6">
        <v>0</v>
      </c>
      <c r="J3844">
        <v>3</v>
      </c>
      <c r="K3844" t="str">
        <f>_xlfn.XLOOKUP(fCompras!F3844,dComprador!$A$2:$A$7,dComprador!$B$2:$B$7)</f>
        <v>João</v>
      </c>
      <c r="L3844" t="str">
        <f>_xlfn.XLOOKUP(J3844,dFornecedor!$A$2:$A$6,dFornecedor!$B$2:$B$6)</f>
        <v>StepUp</v>
      </c>
      <c r="M3844" t="str">
        <f>_xlfn.XLOOKUP(G3844,dMateriaPrima!$A$2:$A$12,dMateriaPrima!$B$2:$B$12)</f>
        <v>Areia</v>
      </c>
      <c r="N3844" s="2">
        <f>_xlfn.XLOOKUP(G3844,dMateriaPrima!$A$2:$A$12,dMateriaPrima!$C$2:$C$12)</f>
        <v>3.59</v>
      </c>
      <c r="O3844" s="3">
        <f t="shared" si="300"/>
        <v>405.66999999999996</v>
      </c>
      <c r="P3844" s="4">
        <f t="shared" si="301"/>
        <v>0</v>
      </c>
      <c r="Q3844" s="3">
        <f t="shared" si="302"/>
        <v>405.66999999999996</v>
      </c>
      <c r="R3844" t="str">
        <f t="shared" si="303"/>
        <v>No prazo</v>
      </c>
      <c r="S3844" s="5">
        <f t="shared" si="304"/>
        <v>0</v>
      </c>
    </row>
    <row r="3845" spans="1:19" x14ac:dyDescent="0.25">
      <c r="A3845">
        <v>3844</v>
      </c>
      <c r="B3845" s="1">
        <v>43964</v>
      </c>
      <c r="C3845" s="1">
        <v>43972</v>
      </c>
      <c r="D3845" s="1">
        <v>43979</v>
      </c>
      <c r="E3845" s="1">
        <v>43980</v>
      </c>
      <c r="F3845">
        <v>1</v>
      </c>
      <c r="G3845">
        <v>9</v>
      </c>
      <c r="H3845">
        <v>148</v>
      </c>
      <c r="I3845" s="6">
        <v>0</v>
      </c>
      <c r="J3845">
        <v>1</v>
      </c>
      <c r="K3845" t="str">
        <f>_xlfn.XLOOKUP(fCompras!F3845,dComprador!$A$2:$A$7,dComprador!$B$2:$B$7)</f>
        <v>Alon</v>
      </c>
      <c r="L3845" t="str">
        <f>_xlfn.XLOOKUP(J3845,dFornecedor!$A$2:$A$6,dFornecedor!$B$2:$B$6)</f>
        <v>NorthShore</v>
      </c>
      <c r="M3845" t="str">
        <f>_xlfn.XLOOKUP(G3845,dMateriaPrima!$A$2:$A$12,dMateriaPrima!$B$2:$B$12)</f>
        <v>Couro</v>
      </c>
      <c r="N3845" s="2">
        <f>_xlfn.XLOOKUP(G3845,dMateriaPrima!$A$2:$A$12,dMateriaPrima!$C$2:$C$12)</f>
        <v>4.4000000000000004</v>
      </c>
      <c r="O3845" s="3">
        <f t="shared" si="300"/>
        <v>651.20000000000005</v>
      </c>
      <c r="P3845" s="4">
        <f t="shared" si="301"/>
        <v>0</v>
      </c>
      <c r="Q3845" s="3">
        <f t="shared" si="302"/>
        <v>651.20000000000005</v>
      </c>
      <c r="R3845" t="str">
        <f t="shared" si="303"/>
        <v>Em atraso</v>
      </c>
      <c r="S3845" s="5">
        <f t="shared" si="304"/>
        <v>1</v>
      </c>
    </row>
    <row r="3846" spans="1:19" x14ac:dyDescent="0.25">
      <c r="A3846">
        <v>3845</v>
      </c>
      <c r="B3846" s="1">
        <v>43964</v>
      </c>
      <c r="C3846" s="1">
        <v>43967</v>
      </c>
      <c r="D3846" s="1">
        <v>43982</v>
      </c>
      <c r="E3846" s="1">
        <v>43982</v>
      </c>
      <c r="F3846">
        <v>1</v>
      </c>
      <c r="G3846">
        <v>8</v>
      </c>
      <c r="H3846">
        <v>438</v>
      </c>
      <c r="I3846" s="6">
        <v>0</v>
      </c>
      <c r="J3846">
        <v>1</v>
      </c>
      <c r="K3846" t="str">
        <f>_xlfn.XLOOKUP(fCompras!F3846,dComprador!$A$2:$A$7,dComprador!$B$2:$B$7)</f>
        <v>Alon</v>
      </c>
      <c r="L3846" t="str">
        <f>_xlfn.XLOOKUP(J3846,dFornecedor!$A$2:$A$6,dFornecedor!$B$2:$B$6)</f>
        <v>NorthShore</v>
      </c>
      <c r="M3846" t="str">
        <f>_xlfn.XLOOKUP(G3846,dMateriaPrima!$A$2:$A$12,dMateriaPrima!$B$2:$B$12)</f>
        <v>Cimento</v>
      </c>
      <c r="N3846" s="2">
        <f>_xlfn.XLOOKUP(G3846,dMateriaPrima!$A$2:$A$12,dMateriaPrima!$C$2:$C$12)</f>
        <v>23</v>
      </c>
      <c r="O3846" s="3">
        <f t="shared" si="300"/>
        <v>10074</v>
      </c>
      <c r="P3846" s="4">
        <f t="shared" si="301"/>
        <v>0</v>
      </c>
      <c r="Q3846" s="3">
        <f t="shared" si="302"/>
        <v>10074</v>
      </c>
      <c r="R3846" t="str">
        <f t="shared" si="303"/>
        <v>No prazo</v>
      </c>
      <c r="S3846" s="5">
        <f t="shared" si="304"/>
        <v>0</v>
      </c>
    </row>
    <row r="3847" spans="1:19" x14ac:dyDescent="0.25">
      <c r="A3847">
        <v>3846</v>
      </c>
      <c r="B3847" s="1">
        <v>43964</v>
      </c>
      <c r="C3847" s="1">
        <v>43965</v>
      </c>
      <c r="D3847" s="1">
        <v>43991</v>
      </c>
      <c r="E3847" s="1">
        <v>43991</v>
      </c>
      <c r="F3847">
        <v>1</v>
      </c>
      <c r="G3847">
        <v>1</v>
      </c>
      <c r="H3847">
        <v>4</v>
      </c>
      <c r="I3847" s="6">
        <v>0</v>
      </c>
      <c r="J3847">
        <v>3</v>
      </c>
      <c r="K3847" t="str">
        <f>_xlfn.XLOOKUP(fCompras!F3847,dComprador!$A$2:$A$7,dComprador!$B$2:$B$7)</f>
        <v>Alon</v>
      </c>
      <c r="L3847" t="str">
        <f>_xlfn.XLOOKUP(J3847,dFornecedor!$A$2:$A$6,dFornecedor!$B$2:$B$6)</f>
        <v>StepUp</v>
      </c>
      <c r="M3847" t="str">
        <f>_xlfn.XLOOKUP(G3847,dMateriaPrima!$A$2:$A$12,dMateriaPrima!$B$2:$B$12)</f>
        <v>Tecido</v>
      </c>
      <c r="N3847" s="2">
        <f>_xlfn.XLOOKUP(G3847,dMateriaPrima!$A$2:$A$12,dMateriaPrima!$C$2:$C$12)</f>
        <v>18</v>
      </c>
      <c r="O3847" s="3">
        <f t="shared" si="300"/>
        <v>72</v>
      </c>
      <c r="P3847" s="4">
        <f t="shared" si="301"/>
        <v>0</v>
      </c>
      <c r="Q3847" s="3">
        <f t="shared" si="302"/>
        <v>72</v>
      </c>
      <c r="R3847" t="str">
        <f t="shared" si="303"/>
        <v>No prazo</v>
      </c>
      <c r="S3847" s="5">
        <f t="shared" si="304"/>
        <v>0</v>
      </c>
    </row>
    <row r="3848" spans="1:19" x14ac:dyDescent="0.25">
      <c r="A3848">
        <v>3847</v>
      </c>
      <c r="B3848" s="1">
        <v>43964</v>
      </c>
      <c r="C3848" s="1">
        <v>43964</v>
      </c>
      <c r="D3848" s="1">
        <v>43989</v>
      </c>
      <c r="E3848" s="1">
        <v>43989</v>
      </c>
      <c r="F3848">
        <v>1</v>
      </c>
      <c r="G3848">
        <v>10</v>
      </c>
      <c r="H3848">
        <v>412</v>
      </c>
      <c r="I3848" s="6">
        <v>0</v>
      </c>
      <c r="J3848">
        <v>2</v>
      </c>
      <c r="K3848" t="str">
        <f>_xlfn.XLOOKUP(fCompras!F3848,dComprador!$A$2:$A$7,dComprador!$B$2:$B$7)</f>
        <v>Alon</v>
      </c>
      <c r="L3848" t="str">
        <f>_xlfn.XLOOKUP(J3848,dFornecedor!$A$2:$A$6,dFornecedor!$B$2:$B$6)</f>
        <v>Minerva</v>
      </c>
      <c r="M3848" t="str">
        <f>_xlfn.XLOOKUP(G3848,dMateriaPrima!$A$2:$A$12,dMateriaPrima!$B$2:$B$12)</f>
        <v>Pedra Britada</v>
      </c>
      <c r="N3848" s="2">
        <f>_xlfn.XLOOKUP(G3848,dMateriaPrima!$A$2:$A$12,dMateriaPrima!$C$2:$C$12)</f>
        <v>56</v>
      </c>
      <c r="O3848" s="3">
        <f t="shared" si="300"/>
        <v>23072</v>
      </c>
      <c r="P3848" s="4">
        <f t="shared" si="301"/>
        <v>0</v>
      </c>
      <c r="Q3848" s="3">
        <f t="shared" si="302"/>
        <v>23072</v>
      </c>
      <c r="R3848" t="str">
        <f t="shared" si="303"/>
        <v>No prazo</v>
      </c>
      <c r="S3848" s="5">
        <f t="shared" si="304"/>
        <v>0</v>
      </c>
    </row>
    <row r="3849" spans="1:19" x14ac:dyDescent="0.25">
      <c r="A3849">
        <v>3848</v>
      </c>
      <c r="B3849" s="1">
        <v>43965</v>
      </c>
      <c r="C3849" s="1">
        <v>43976</v>
      </c>
      <c r="D3849" s="1">
        <v>43976</v>
      </c>
      <c r="E3849" s="1">
        <v>43981</v>
      </c>
      <c r="F3849">
        <v>4</v>
      </c>
      <c r="G3849">
        <v>5</v>
      </c>
      <c r="H3849">
        <v>386</v>
      </c>
      <c r="I3849" s="6">
        <v>0</v>
      </c>
      <c r="J3849">
        <v>1</v>
      </c>
      <c r="K3849" t="str">
        <f>_xlfn.XLOOKUP(fCompras!F3849,dComprador!$A$2:$A$7,dComprador!$B$2:$B$7)</f>
        <v>Lira</v>
      </c>
      <c r="L3849" t="str">
        <f>_xlfn.XLOOKUP(J3849,dFornecedor!$A$2:$A$6,dFornecedor!$B$2:$B$6)</f>
        <v>NorthShore</v>
      </c>
      <c r="M3849" t="str">
        <f>_xlfn.XLOOKUP(G3849,dMateriaPrima!$A$2:$A$12,dMateriaPrima!$B$2:$B$12)</f>
        <v>Areia</v>
      </c>
      <c r="N3849" s="2">
        <f>_xlfn.XLOOKUP(G3849,dMateriaPrima!$A$2:$A$12,dMateriaPrima!$C$2:$C$12)</f>
        <v>3.59</v>
      </c>
      <c r="O3849" s="3">
        <f t="shared" si="300"/>
        <v>1385.74</v>
      </c>
      <c r="P3849" s="4">
        <f t="shared" si="301"/>
        <v>0</v>
      </c>
      <c r="Q3849" s="3">
        <f t="shared" si="302"/>
        <v>1385.74</v>
      </c>
      <c r="R3849" t="str">
        <f t="shared" si="303"/>
        <v>Em atraso</v>
      </c>
      <c r="S3849" s="5">
        <f t="shared" si="304"/>
        <v>5</v>
      </c>
    </row>
    <row r="3850" spans="1:19" x14ac:dyDescent="0.25">
      <c r="A3850">
        <v>3849</v>
      </c>
      <c r="B3850" s="1">
        <v>43965</v>
      </c>
      <c r="C3850" s="1">
        <v>43971</v>
      </c>
      <c r="D3850" s="1">
        <v>43972</v>
      </c>
      <c r="E3850" s="1">
        <v>43973</v>
      </c>
      <c r="F3850">
        <v>4</v>
      </c>
      <c r="G3850">
        <v>8</v>
      </c>
      <c r="H3850">
        <v>249</v>
      </c>
      <c r="I3850" s="6">
        <v>0</v>
      </c>
      <c r="J3850">
        <v>3</v>
      </c>
      <c r="K3850" t="str">
        <f>_xlfn.XLOOKUP(fCompras!F3850,dComprador!$A$2:$A$7,dComprador!$B$2:$B$7)</f>
        <v>Lira</v>
      </c>
      <c r="L3850" t="str">
        <f>_xlfn.XLOOKUP(J3850,dFornecedor!$A$2:$A$6,dFornecedor!$B$2:$B$6)</f>
        <v>StepUp</v>
      </c>
      <c r="M3850" t="str">
        <f>_xlfn.XLOOKUP(G3850,dMateriaPrima!$A$2:$A$12,dMateriaPrima!$B$2:$B$12)</f>
        <v>Cimento</v>
      </c>
      <c r="N3850" s="2">
        <f>_xlfn.XLOOKUP(G3850,dMateriaPrima!$A$2:$A$12,dMateriaPrima!$C$2:$C$12)</f>
        <v>23</v>
      </c>
      <c r="O3850" s="3">
        <f t="shared" si="300"/>
        <v>5727</v>
      </c>
      <c r="P3850" s="4">
        <f t="shared" si="301"/>
        <v>0</v>
      </c>
      <c r="Q3850" s="3">
        <f t="shared" si="302"/>
        <v>5727</v>
      </c>
      <c r="R3850" t="str">
        <f t="shared" si="303"/>
        <v>Em atraso</v>
      </c>
      <c r="S3850" s="5">
        <f t="shared" si="304"/>
        <v>1</v>
      </c>
    </row>
    <row r="3851" spans="1:19" x14ac:dyDescent="0.25">
      <c r="A3851">
        <v>3850</v>
      </c>
      <c r="B3851" s="1">
        <v>43965</v>
      </c>
      <c r="C3851" s="1">
        <v>43974</v>
      </c>
      <c r="D3851" s="1">
        <v>43986</v>
      </c>
      <c r="E3851" s="1">
        <v>43985</v>
      </c>
      <c r="F3851">
        <v>1</v>
      </c>
      <c r="G3851">
        <v>11</v>
      </c>
      <c r="H3851">
        <v>103</v>
      </c>
      <c r="I3851" s="6">
        <v>0</v>
      </c>
      <c r="J3851">
        <v>2</v>
      </c>
      <c r="K3851" t="str">
        <f>_xlfn.XLOOKUP(fCompras!F3851,dComprador!$A$2:$A$7,dComprador!$B$2:$B$7)</f>
        <v>Alon</v>
      </c>
      <c r="L3851" t="str">
        <f>_xlfn.XLOOKUP(J3851,dFornecedor!$A$2:$A$6,dFornecedor!$B$2:$B$6)</f>
        <v>Minerva</v>
      </c>
      <c r="M3851" t="str">
        <f>_xlfn.XLOOKUP(G3851,dMateriaPrima!$A$2:$A$12,dMateriaPrima!$B$2:$B$12)</f>
        <v>Papel</v>
      </c>
      <c r="N3851" s="2">
        <f>_xlfn.XLOOKUP(G3851,dMateriaPrima!$A$2:$A$12,dMateriaPrima!$C$2:$C$12)</f>
        <v>9</v>
      </c>
      <c r="O3851" s="3">
        <f t="shared" si="300"/>
        <v>927</v>
      </c>
      <c r="P3851" s="4">
        <f t="shared" si="301"/>
        <v>0</v>
      </c>
      <c r="Q3851" s="3">
        <f t="shared" si="302"/>
        <v>927</v>
      </c>
      <c r="R3851" t="str">
        <f t="shared" si="303"/>
        <v>No prazo</v>
      </c>
      <c r="S3851" s="5">
        <f t="shared" si="304"/>
        <v>0</v>
      </c>
    </row>
    <row r="3852" spans="1:19" x14ac:dyDescent="0.25">
      <c r="A3852">
        <v>3851</v>
      </c>
      <c r="B3852" s="1">
        <v>43965</v>
      </c>
      <c r="C3852" s="1">
        <v>43965</v>
      </c>
      <c r="D3852" s="1">
        <v>43980</v>
      </c>
      <c r="E3852" s="1">
        <v>43982</v>
      </c>
      <c r="F3852">
        <v>1</v>
      </c>
      <c r="G3852">
        <v>9</v>
      </c>
      <c r="H3852">
        <v>332</v>
      </c>
      <c r="I3852" s="6">
        <v>0</v>
      </c>
      <c r="J3852">
        <v>2</v>
      </c>
      <c r="K3852" t="str">
        <f>_xlfn.XLOOKUP(fCompras!F3852,dComprador!$A$2:$A$7,dComprador!$B$2:$B$7)</f>
        <v>Alon</v>
      </c>
      <c r="L3852" t="str">
        <f>_xlfn.XLOOKUP(J3852,dFornecedor!$A$2:$A$6,dFornecedor!$B$2:$B$6)</f>
        <v>Minerva</v>
      </c>
      <c r="M3852" t="str">
        <f>_xlfn.XLOOKUP(G3852,dMateriaPrima!$A$2:$A$12,dMateriaPrima!$B$2:$B$12)</f>
        <v>Couro</v>
      </c>
      <c r="N3852" s="2">
        <f>_xlfn.XLOOKUP(G3852,dMateriaPrima!$A$2:$A$12,dMateriaPrima!$C$2:$C$12)</f>
        <v>4.4000000000000004</v>
      </c>
      <c r="O3852" s="3">
        <f t="shared" si="300"/>
        <v>1460.8000000000002</v>
      </c>
      <c r="P3852" s="4">
        <f t="shared" si="301"/>
        <v>0</v>
      </c>
      <c r="Q3852" s="3">
        <f t="shared" si="302"/>
        <v>1460.8000000000002</v>
      </c>
      <c r="R3852" t="str">
        <f t="shared" si="303"/>
        <v>Em atraso</v>
      </c>
      <c r="S3852" s="5">
        <f t="shared" si="304"/>
        <v>2</v>
      </c>
    </row>
    <row r="3853" spans="1:19" x14ac:dyDescent="0.25">
      <c r="A3853">
        <v>3852</v>
      </c>
      <c r="B3853" s="1">
        <v>43965</v>
      </c>
      <c r="C3853" s="1">
        <v>43965</v>
      </c>
      <c r="D3853" s="1">
        <v>43990</v>
      </c>
      <c r="E3853" s="1">
        <v>43992</v>
      </c>
      <c r="F3853">
        <v>2</v>
      </c>
      <c r="G3853">
        <v>11</v>
      </c>
      <c r="H3853">
        <v>98</v>
      </c>
      <c r="I3853" s="6">
        <v>0</v>
      </c>
      <c r="J3853">
        <v>2</v>
      </c>
      <c r="K3853" t="str">
        <f>_xlfn.XLOOKUP(fCompras!F3853,dComprador!$A$2:$A$7,dComprador!$B$2:$B$7)</f>
        <v>João</v>
      </c>
      <c r="L3853" t="str">
        <f>_xlfn.XLOOKUP(J3853,dFornecedor!$A$2:$A$6,dFornecedor!$B$2:$B$6)</f>
        <v>Minerva</v>
      </c>
      <c r="M3853" t="str">
        <f>_xlfn.XLOOKUP(G3853,dMateriaPrima!$A$2:$A$12,dMateriaPrima!$B$2:$B$12)</f>
        <v>Papel</v>
      </c>
      <c r="N3853" s="2">
        <f>_xlfn.XLOOKUP(G3853,dMateriaPrima!$A$2:$A$12,dMateriaPrima!$C$2:$C$12)</f>
        <v>9</v>
      </c>
      <c r="O3853" s="3">
        <f t="shared" si="300"/>
        <v>882</v>
      </c>
      <c r="P3853" s="4">
        <f t="shared" si="301"/>
        <v>0</v>
      </c>
      <c r="Q3853" s="3">
        <f t="shared" si="302"/>
        <v>882</v>
      </c>
      <c r="R3853" t="str">
        <f t="shared" si="303"/>
        <v>Em atraso</v>
      </c>
      <c r="S3853" s="5">
        <f t="shared" si="304"/>
        <v>2</v>
      </c>
    </row>
    <row r="3854" spans="1:19" x14ac:dyDescent="0.25">
      <c r="A3854">
        <v>3853</v>
      </c>
      <c r="B3854" s="1">
        <v>43966</v>
      </c>
      <c r="C3854" s="1">
        <v>43966</v>
      </c>
      <c r="D3854" s="1">
        <v>43973</v>
      </c>
      <c r="E3854" s="1">
        <v>43973</v>
      </c>
      <c r="F3854">
        <v>4</v>
      </c>
      <c r="G3854">
        <v>5</v>
      </c>
      <c r="H3854">
        <v>277</v>
      </c>
      <c r="I3854" s="6">
        <v>0.39</v>
      </c>
      <c r="J3854">
        <v>2</v>
      </c>
      <c r="K3854" t="str">
        <f>_xlfn.XLOOKUP(fCompras!F3854,dComprador!$A$2:$A$7,dComprador!$B$2:$B$7)</f>
        <v>Lira</v>
      </c>
      <c r="L3854" t="str">
        <f>_xlfn.XLOOKUP(J3854,dFornecedor!$A$2:$A$6,dFornecedor!$B$2:$B$6)</f>
        <v>Minerva</v>
      </c>
      <c r="M3854" t="str">
        <f>_xlfn.XLOOKUP(G3854,dMateriaPrima!$A$2:$A$12,dMateriaPrima!$B$2:$B$12)</f>
        <v>Areia</v>
      </c>
      <c r="N3854" s="2">
        <f>_xlfn.XLOOKUP(G3854,dMateriaPrima!$A$2:$A$12,dMateriaPrima!$C$2:$C$12)</f>
        <v>3.59</v>
      </c>
      <c r="O3854" s="3">
        <f t="shared" si="300"/>
        <v>994.43</v>
      </c>
      <c r="P3854" s="4">
        <f t="shared" si="301"/>
        <v>387.82769999999999</v>
      </c>
      <c r="Q3854" s="3">
        <f t="shared" si="302"/>
        <v>606.60230000000001</v>
      </c>
      <c r="R3854" t="str">
        <f t="shared" si="303"/>
        <v>No prazo</v>
      </c>
      <c r="S3854" s="5">
        <f t="shared" si="304"/>
        <v>0</v>
      </c>
    </row>
    <row r="3855" spans="1:19" x14ac:dyDescent="0.25">
      <c r="A3855">
        <v>3854</v>
      </c>
      <c r="B3855" s="1">
        <v>43966</v>
      </c>
      <c r="C3855" s="1">
        <v>43973</v>
      </c>
      <c r="D3855" s="1">
        <v>43976</v>
      </c>
      <c r="E3855" s="1">
        <v>43978</v>
      </c>
      <c r="F3855">
        <v>4</v>
      </c>
      <c r="G3855">
        <v>10</v>
      </c>
      <c r="H3855">
        <v>214</v>
      </c>
      <c r="I3855" s="6">
        <v>0.38</v>
      </c>
      <c r="J3855">
        <v>2</v>
      </c>
      <c r="K3855" t="str">
        <f>_xlfn.XLOOKUP(fCompras!F3855,dComprador!$A$2:$A$7,dComprador!$B$2:$B$7)</f>
        <v>Lira</v>
      </c>
      <c r="L3855" t="str">
        <f>_xlfn.XLOOKUP(J3855,dFornecedor!$A$2:$A$6,dFornecedor!$B$2:$B$6)</f>
        <v>Minerva</v>
      </c>
      <c r="M3855" t="str">
        <f>_xlfn.XLOOKUP(G3855,dMateriaPrima!$A$2:$A$12,dMateriaPrima!$B$2:$B$12)</f>
        <v>Pedra Britada</v>
      </c>
      <c r="N3855" s="2">
        <f>_xlfn.XLOOKUP(G3855,dMateriaPrima!$A$2:$A$12,dMateriaPrima!$C$2:$C$12)</f>
        <v>56</v>
      </c>
      <c r="O3855" s="3">
        <f t="shared" si="300"/>
        <v>11984</v>
      </c>
      <c r="P3855" s="4">
        <f t="shared" si="301"/>
        <v>4553.92</v>
      </c>
      <c r="Q3855" s="3">
        <f t="shared" si="302"/>
        <v>7430.08</v>
      </c>
      <c r="R3855" t="str">
        <f t="shared" si="303"/>
        <v>Em atraso</v>
      </c>
      <c r="S3855" s="5">
        <f t="shared" si="304"/>
        <v>2</v>
      </c>
    </row>
    <row r="3856" spans="1:19" x14ac:dyDescent="0.25">
      <c r="A3856">
        <v>3855</v>
      </c>
      <c r="B3856" s="1">
        <v>43966</v>
      </c>
      <c r="C3856" s="1">
        <v>43966</v>
      </c>
      <c r="D3856" s="1">
        <v>43974</v>
      </c>
      <c r="E3856" s="1">
        <v>43973</v>
      </c>
      <c r="F3856">
        <v>4</v>
      </c>
      <c r="G3856">
        <v>6</v>
      </c>
      <c r="H3856">
        <v>182</v>
      </c>
      <c r="I3856" s="6">
        <v>0</v>
      </c>
      <c r="J3856">
        <v>4</v>
      </c>
      <c r="K3856" t="str">
        <f>_xlfn.XLOOKUP(fCompras!F3856,dComprador!$A$2:$A$7,dComprador!$B$2:$B$7)</f>
        <v>Lira</v>
      </c>
      <c r="L3856" t="str">
        <f>_xlfn.XLOOKUP(J3856,dFornecedor!$A$2:$A$6,dFornecedor!$B$2:$B$6)</f>
        <v>AlphaOmega</v>
      </c>
      <c r="M3856" t="str">
        <f>_xlfn.XLOOKUP(G3856,dMateriaPrima!$A$2:$A$12,dMateriaPrima!$B$2:$B$12)</f>
        <v>Fio Algodão</v>
      </c>
      <c r="N3856" s="2">
        <f>_xlfn.XLOOKUP(G3856,dMateriaPrima!$A$2:$A$12,dMateriaPrima!$C$2:$C$12)</f>
        <v>55.9</v>
      </c>
      <c r="O3856" s="3">
        <f t="shared" si="300"/>
        <v>10173.799999999999</v>
      </c>
      <c r="P3856" s="4">
        <f t="shared" si="301"/>
        <v>0</v>
      </c>
      <c r="Q3856" s="3">
        <f t="shared" si="302"/>
        <v>10173.799999999999</v>
      </c>
      <c r="R3856" t="str">
        <f t="shared" si="303"/>
        <v>No prazo</v>
      </c>
      <c r="S3856" s="5">
        <f t="shared" si="304"/>
        <v>0</v>
      </c>
    </row>
    <row r="3857" spans="1:19" x14ac:dyDescent="0.25">
      <c r="A3857">
        <v>3856</v>
      </c>
      <c r="B3857" s="1">
        <v>43966</v>
      </c>
      <c r="C3857" s="1">
        <v>43975</v>
      </c>
      <c r="D3857" s="1">
        <v>43978</v>
      </c>
      <c r="E3857" s="1">
        <v>43979</v>
      </c>
      <c r="F3857">
        <v>4</v>
      </c>
      <c r="G3857">
        <v>9</v>
      </c>
      <c r="H3857">
        <v>22</v>
      </c>
      <c r="I3857" s="6">
        <v>0</v>
      </c>
      <c r="J3857">
        <v>2</v>
      </c>
      <c r="K3857" t="str">
        <f>_xlfn.XLOOKUP(fCompras!F3857,dComprador!$A$2:$A$7,dComprador!$B$2:$B$7)</f>
        <v>Lira</v>
      </c>
      <c r="L3857" t="str">
        <f>_xlfn.XLOOKUP(J3857,dFornecedor!$A$2:$A$6,dFornecedor!$B$2:$B$6)</f>
        <v>Minerva</v>
      </c>
      <c r="M3857" t="str">
        <f>_xlfn.XLOOKUP(G3857,dMateriaPrima!$A$2:$A$12,dMateriaPrima!$B$2:$B$12)</f>
        <v>Couro</v>
      </c>
      <c r="N3857" s="2">
        <f>_xlfn.XLOOKUP(G3857,dMateriaPrima!$A$2:$A$12,dMateriaPrima!$C$2:$C$12)</f>
        <v>4.4000000000000004</v>
      </c>
      <c r="O3857" s="3">
        <f t="shared" si="300"/>
        <v>96.800000000000011</v>
      </c>
      <c r="P3857" s="4">
        <f t="shared" si="301"/>
        <v>0</v>
      </c>
      <c r="Q3857" s="3">
        <f t="shared" si="302"/>
        <v>96.800000000000011</v>
      </c>
      <c r="R3857" t="str">
        <f t="shared" si="303"/>
        <v>Em atraso</v>
      </c>
      <c r="S3857" s="5">
        <f t="shared" si="304"/>
        <v>1</v>
      </c>
    </row>
    <row r="3858" spans="1:19" x14ac:dyDescent="0.25">
      <c r="A3858">
        <v>3857</v>
      </c>
      <c r="B3858" s="1">
        <v>43966</v>
      </c>
      <c r="C3858" s="1">
        <v>43974</v>
      </c>
      <c r="D3858" s="1">
        <v>43985</v>
      </c>
      <c r="E3858" s="1">
        <v>43985</v>
      </c>
      <c r="F3858">
        <v>1</v>
      </c>
      <c r="G3858">
        <v>9</v>
      </c>
      <c r="H3858">
        <v>241</v>
      </c>
      <c r="I3858" s="6">
        <v>0</v>
      </c>
      <c r="J3858">
        <v>2</v>
      </c>
      <c r="K3858" t="str">
        <f>_xlfn.XLOOKUP(fCompras!F3858,dComprador!$A$2:$A$7,dComprador!$B$2:$B$7)</f>
        <v>Alon</v>
      </c>
      <c r="L3858" t="str">
        <f>_xlfn.XLOOKUP(J3858,dFornecedor!$A$2:$A$6,dFornecedor!$B$2:$B$6)</f>
        <v>Minerva</v>
      </c>
      <c r="M3858" t="str">
        <f>_xlfn.XLOOKUP(G3858,dMateriaPrima!$A$2:$A$12,dMateriaPrima!$B$2:$B$12)</f>
        <v>Couro</v>
      </c>
      <c r="N3858" s="2">
        <f>_xlfn.XLOOKUP(G3858,dMateriaPrima!$A$2:$A$12,dMateriaPrima!$C$2:$C$12)</f>
        <v>4.4000000000000004</v>
      </c>
      <c r="O3858" s="3">
        <f t="shared" si="300"/>
        <v>1060.4000000000001</v>
      </c>
      <c r="P3858" s="4">
        <f t="shared" si="301"/>
        <v>0</v>
      </c>
      <c r="Q3858" s="3">
        <f t="shared" si="302"/>
        <v>1060.4000000000001</v>
      </c>
      <c r="R3858" t="str">
        <f t="shared" si="303"/>
        <v>No prazo</v>
      </c>
      <c r="S3858" s="5">
        <f t="shared" si="304"/>
        <v>0</v>
      </c>
    </row>
    <row r="3859" spans="1:19" x14ac:dyDescent="0.25">
      <c r="A3859">
        <v>3858</v>
      </c>
      <c r="B3859" s="1">
        <v>43966</v>
      </c>
      <c r="C3859" s="1">
        <v>43975</v>
      </c>
      <c r="D3859" s="1">
        <v>43984</v>
      </c>
      <c r="E3859" s="1">
        <v>43985</v>
      </c>
      <c r="F3859">
        <v>1</v>
      </c>
      <c r="G3859">
        <v>1</v>
      </c>
      <c r="H3859">
        <v>170</v>
      </c>
      <c r="I3859" s="6">
        <v>0</v>
      </c>
      <c r="J3859">
        <v>3</v>
      </c>
      <c r="K3859" t="str">
        <f>_xlfn.XLOOKUP(fCompras!F3859,dComprador!$A$2:$A$7,dComprador!$B$2:$B$7)</f>
        <v>Alon</v>
      </c>
      <c r="L3859" t="str">
        <f>_xlfn.XLOOKUP(J3859,dFornecedor!$A$2:$A$6,dFornecedor!$B$2:$B$6)</f>
        <v>StepUp</v>
      </c>
      <c r="M3859" t="str">
        <f>_xlfn.XLOOKUP(G3859,dMateriaPrima!$A$2:$A$12,dMateriaPrima!$B$2:$B$12)</f>
        <v>Tecido</v>
      </c>
      <c r="N3859" s="2">
        <f>_xlfn.XLOOKUP(G3859,dMateriaPrima!$A$2:$A$12,dMateriaPrima!$C$2:$C$12)</f>
        <v>18</v>
      </c>
      <c r="O3859" s="3">
        <f t="shared" si="300"/>
        <v>3060</v>
      </c>
      <c r="P3859" s="4">
        <f t="shared" si="301"/>
        <v>0</v>
      </c>
      <c r="Q3859" s="3">
        <f t="shared" si="302"/>
        <v>3060</v>
      </c>
      <c r="R3859" t="str">
        <f t="shared" si="303"/>
        <v>Em atraso</v>
      </c>
      <c r="S3859" s="5">
        <f t="shared" si="304"/>
        <v>1</v>
      </c>
    </row>
    <row r="3860" spans="1:19" x14ac:dyDescent="0.25">
      <c r="A3860">
        <v>3859</v>
      </c>
      <c r="B3860" s="1">
        <v>43966</v>
      </c>
      <c r="C3860" s="1">
        <v>43979</v>
      </c>
      <c r="D3860" s="1">
        <v>43983</v>
      </c>
      <c r="E3860" s="1">
        <v>43985</v>
      </c>
      <c r="F3860">
        <v>1</v>
      </c>
      <c r="G3860">
        <v>11</v>
      </c>
      <c r="H3860">
        <v>259</v>
      </c>
      <c r="I3860" s="6">
        <v>0</v>
      </c>
      <c r="J3860">
        <v>1</v>
      </c>
      <c r="K3860" t="str">
        <f>_xlfn.XLOOKUP(fCompras!F3860,dComprador!$A$2:$A$7,dComprador!$B$2:$B$7)</f>
        <v>Alon</v>
      </c>
      <c r="L3860" t="str">
        <f>_xlfn.XLOOKUP(J3860,dFornecedor!$A$2:$A$6,dFornecedor!$B$2:$B$6)</f>
        <v>NorthShore</v>
      </c>
      <c r="M3860" t="str">
        <f>_xlfn.XLOOKUP(G3860,dMateriaPrima!$A$2:$A$12,dMateriaPrima!$B$2:$B$12)</f>
        <v>Papel</v>
      </c>
      <c r="N3860" s="2">
        <f>_xlfn.XLOOKUP(G3860,dMateriaPrima!$A$2:$A$12,dMateriaPrima!$C$2:$C$12)</f>
        <v>9</v>
      </c>
      <c r="O3860" s="3">
        <f t="shared" si="300"/>
        <v>2331</v>
      </c>
      <c r="P3860" s="4">
        <f t="shared" si="301"/>
        <v>0</v>
      </c>
      <c r="Q3860" s="3">
        <f t="shared" si="302"/>
        <v>2331</v>
      </c>
      <c r="R3860" t="str">
        <f t="shared" si="303"/>
        <v>Em atraso</v>
      </c>
      <c r="S3860" s="5">
        <f t="shared" si="304"/>
        <v>2</v>
      </c>
    </row>
    <row r="3861" spans="1:19" x14ac:dyDescent="0.25">
      <c r="A3861">
        <v>3860</v>
      </c>
      <c r="B3861" s="1">
        <v>43966</v>
      </c>
      <c r="C3861" s="1">
        <v>43969</v>
      </c>
      <c r="D3861" s="1">
        <v>43981</v>
      </c>
      <c r="E3861" s="1">
        <v>43985</v>
      </c>
      <c r="F3861">
        <v>1</v>
      </c>
      <c r="G3861">
        <v>11</v>
      </c>
      <c r="H3861">
        <v>57</v>
      </c>
      <c r="I3861" s="6">
        <v>0</v>
      </c>
      <c r="J3861">
        <v>4</v>
      </c>
      <c r="K3861" t="str">
        <f>_xlfn.XLOOKUP(fCompras!F3861,dComprador!$A$2:$A$7,dComprador!$B$2:$B$7)</f>
        <v>Alon</v>
      </c>
      <c r="L3861" t="str">
        <f>_xlfn.XLOOKUP(J3861,dFornecedor!$A$2:$A$6,dFornecedor!$B$2:$B$6)</f>
        <v>AlphaOmega</v>
      </c>
      <c r="M3861" t="str">
        <f>_xlfn.XLOOKUP(G3861,dMateriaPrima!$A$2:$A$12,dMateriaPrima!$B$2:$B$12)</f>
        <v>Papel</v>
      </c>
      <c r="N3861" s="2">
        <f>_xlfn.XLOOKUP(G3861,dMateriaPrima!$A$2:$A$12,dMateriaPrima!$C$2:$C$12)</f>
        <v>9</v>
      </c>
      <c r="O3861" s="3">
        <f t="shared" si="300"/>
        <v>513</v>
      </c>
      <c r="P3861" s="4">
        <f t="shared" si="301"/>
        <v>0</v>
      </c>
      <c r="Q3861" s="3">
        <f t="shared" si="302"/>
        <v>513</v>
      </c>
      <c r="R3861" t="str">
        <f t="shared" si="303"/>
        <v>Em atraso</v>
      </c>
      <c r="S3861" s="5">
        <f t="shared" si="304"/>
        <v>4</v>
      </c>
    </row>
    <row r="3862" spans="1:19" x14ac:dyDescent="0.25">
      <c r="A3862">
        <v>3861</v>
      </c>
      <c r="B3862" s="1">
        <v>43966</v>
      </c>
      <c r="C3862" s="1">
        <v>43971</v>
      </c>
      <c r="D3862" s="1">
        <v>43992</v>
      </c>
      <c r="E3862" s="1">
        <v>43993</v>
      </c>
      <c r="F3862">
        <v>1</v>
      </c>
      <c r="G3862">
        <v>11</v>
      </c>
      <c r="H3862">
        <v>10</v>
      </c>
      <c r="I3862" s="6">
        <v>0</v>
      </c>
      <c r="J3862">
        <v>1</v>
      </c>
      <c r="K3862" t="str">
        <f>_xlfn.XLOOKUP(fCompras!F3862,dComprador!$A$2:$A$7,dComprador!$B$2:$B$7)</f>
        <v>Alon</v>
      </c>
      <c r="L3862" t="str">
        <f>_xlfn.XLOOKUP(J3862,dFornecedor!$A$2:$A$6,dFornecedor!$B$2:$B$6)</f>
        <v>NorthShore</v>
      </c>
      <c r="M3862" t="str">
        <f>_xlfn.XLOOKUP(G3862,dMateriaPrima!$A$2:$A$12,dMateriaPrima!$B$2:$B$12)</f>
        <v>Papel</v>
      </c>
      <c r="N3862" s="2">
        <f>_xlfn.XLOOKUP(G3862,dMateriaPrima!$A$2:$A$12,dMateriaPrima!$C$2:$C$12)</f>
        <v>9</v>
      </c>
      <c r="O3862" s="3">
        <f t="shared" si="300"/>
        <v>90</v>
      </c>
      <c r="P3862" s="4">
        <f t="shared" si="301"/>
        <v>0</v>
      </c>
      <c r="Q3862" s="3">
        <f t="shared" si="302"/>
        <v>90</v>
      </c>
      <c r="R3862" t="str">
        <f t="shared" si="303"/>
        <v>Em atraso</v>
      </c>
      <c r="S3862" s="5">
        <f t="shared" si="304"/>
        <v>1</v>
      </c>
    </row>
    <row r="3863" spans="1:19" x14ac:dyDescent="0.25">
      <c r="A3863">
        <v>3862</v>
      </c>
      <c r="B3863" s="1">
        <v>43966</v>
      </c>
      <c r="C3863" s="1">
        <v>43975</v>
      </c>
      <c r="D3863" s="1">
        <v>43996</v>
      </c>
      <c r="E3863" s="1">
        <v>43999</v>
      </c>
      <c r="F3863">
        <v>1</v>
      </c>
      <c r="G3863">
        <v>4</v>
      </c>
      <c r="H3863">
        <v>209</v>
      </c>
      <c r="I3863" s="6">
        <v>0</v>
      </c>
      <c r="J3863">
        <v>2</v>
      </c>
      <c r="K3863" t="str">
        <f>_xlfn.XLOOKUP(fCompras!F3863,dComprador!$A$2:$A$7,dComprador!$B$2:$B$7)</f>
        <v>Alon</v>
      </c>
      <c r="L3863" t="str">
        <f>_xlfn.XLOOKUP(J3863,dFornecedor!$A$2:$A$6,dFornecedor!$B$2:$B$6)</f>
        <v>Minerva</v>
      </c>
      <c r="M3863" t="str">
        <f>_xlfn.XLOOKUP(G3863,dMateriaPrima!$A$2:$A$12,dMateriaPrima!$B$2:$B$12)</f>
        <v>Madeira</v>
      </c>
      <c r="N3863" s="2">
        <f>_xlfn.XLOOKUP(G3863,dMateriaPrima!$A$2:$A$12,dMateriaPrima!$C$2:$C$12)</f>
        <v>168</v>
      </c>
      <c r="O3863" s="3">
        <f t="shared" si="300"/>
        <v>35112</v>
      </c>
      <c r="P3863" s="4">
        <f t="shared" si="301"/>
        <v>0</v>
      </c>
      <c r="Q3863" s="3">
        <f t="shared" si="302"/>
        <v>35112</v>
      </c>
      <c r="R3863" t="str">
        <f t="shared" si="303"/>
        <v>Em atraso</v>
      </c>
      <c r="S3863" s="5">
        <f t="shared" si="304"/>
        <v>3</v>
      </c>
    </row>
    <row r="3864" spans="1:19" x14ac:dyDescent="0.25">
      <c r="A3864">
        <v>3863</v>
      </c>
      <c r="B3864" s="1">
        <v>43966</v>
      </c>
      <c r="C3864" s="1">
        <v>43972</v>
      </c>
      <c r="D3864" s="1">
        <v>43998</v>
      </c>
      <c r="E3864" s="1">
        <v>44000</v>
      </c>
      <c r="F3864">
        <v>1</v>
      </c>
      <c r="G3864">
        <v>7</v>
      </c>
      <c r="H3864">
        <v>6</v>
      </c>
      <c r="I3864" s="6">
        <v>0</v>
      </c>
      <c r="J3864">
        <v>2</v>
      </c>
      <c r="K3864" t="str">
        <f>_xlfn.XLOOKUP(fCompras!F3864,dComprador!$A$2:$A$7,dComprador!$B$2:$B$7)</f>
        <v>Alon</v>
      </c>
      <c r="L3864" t="str">
        <f>_xlfn.XLOOKUP(J3864,dFornecedor!$A$2:$A$6,dFornecedor!$B$2:$B$6)</f>
        <v>Minerva</v>
      </c>
      <c r="M3864" t="str">
        <f>_xlfn.XLOOKUP(G3864,dMateriaPrima!$A$2:$A$12,dMateriaPrima!$B$2:$B$12)</f>
        <v>Poliéster</v>
      </c>
      <c r="N3864" s="2">
        <f>_xlfn.XLOOKUP(G3864,dMateriaPrima!$A$2:$A$12,dMateriaPrima!$C$2:$C$12)</f>
        <v>8</v>
      </c>
      <c r="O3864" s="3">
        <f t="shared" si="300"/>
        <v>48</v>
      </c>
      <c r="P3864" s="4">
        <f t="shared" si="301"/>
        <v>0</v>
      </c>
      <c r="Q3864" s="3">
        <f t="shared" si="302"/>
        <v>48</v>
      </c>
      <c r="R3864" t="str">
        <f t="shared" si="303"/>
        <v>Em atraso</v>
      </c>
      <c r="S3864" s="5">
        <f t="shared" si="304"/>
        <v>2</v>
      </c>
    </row>
    <row r="3865" spans="1:19" x14ac:dyDescent="0.25">
      <c r="A3865">
        <v>3864</v>
      </c>
      <c r="B3865" s="1">
        <v>43966</v>
      </c>
      <c r="C3865" s="1">
        <v>43977</v>
      </c>
      <c r="D3865" s="1">
        <v>43996</v>
      </c>
      <c r="E3865" s="1">
        <v>43996</v>
      </c>
      <c r="F3865">
        <v>1</v>
      </c>
      <c r="G3865">
        <v>5</v>
      </c>
      <c r="H3865">
        <v>125</v>
      </c>
      <c r="I3865" s="6">
        <v>0</v>
      </c>
      <c r="J3865">
        <v>1</v>
      </c>
      <c r="K3865" t="str">
        <f>_xlfn.XLOOKUP(fCompras!F3865,dComprador!$A$2:$A$7,dComprador!$B$2:$B$7)</f>
        <v>Alon</v>
      </c>
      <c r="L3865" t="str">
        <f>_xlfn.XLOOKUP(J3865,dFornecedor!$A$2:$A$6,dFornecedor!$B$2:$B$6)</f>
        <v>NorthShore</v>
      </c>
      <c r="M3865" t="str">
        <f>_xlfn.XLOOKUP(G3865,dMateriaPrima!$A$2:$A$12,dMateriaPrima!$B$2:$B$12)</f>
        <v>Areia</v>
      </c>
      <c r="N3865" s="2">
        <f>_xlfn.XLOOKUP(G3865,dMateriaPrima!$A$2:$A$12,dMateriaPrima!$C$2:$C$12)</f>
        <v>3.59</v>
      </c>
      <c r="O3865" s="3">
        <f t="shared" si="300"/>
        <v>448.75</v>
      </c>
      <c r="P3865" s="4">
        <f t="shared" si="301"/>
        <v>0</v>
      </c>
      <c r="Q3865" s="3">
        <f t="shared" si="302"/>
        <v>448.75</v>
      </c>
      <c r="R3865" t="str">
        <f t="shared" si="303"/>
        <v>No prazo</v>
      </c>
      <c r="S3865" s="5">
        <f t="shared" si="304"/>
        <v>0</v>
      </c>
    </row>
    <row r="3866" spans="1:19" x14ac:dyDescent="0.25">
      <c r="A3866">
        <v>3865</v>
      </c>
      <c r="B3866" s="1">
        <v>43966</v>
      </c>
      <c r="C3866" s="1">
        <v>43966</v>
      </c>
      <c r="D3866" s="1">
        <v>43998</v>
      </c>
      <c r="E3866" s="1">
        <v>43997</v>
      </c>
      <c r="F3866">
        <v>1</v>
      </c>
      <c r="G3866">
        <v>10</v>
      </c>
      <c r="H3866">
        <v>24</v>
      </c>
      <c r="I3866" s="6">
        <v>0</v>
      </c>
      <c r="J3866">
        <v>4</v>
      </c>
      <c r="K3866" t="str">
        <f>_xlfn.XLOOKUP(fCompras!F3866,dComprador!$A$2:$A$7,dComprador!$B$2:$B$7)</f>
        <v>Alon</v>
      </c>
      <c r="L3866" t="str">
        <f>_xlfn.XLOOKUP(J3866,dFornecedor!$A$2:$A$6,dFornecedor!$B$2:$B$6)</f>
        <v>AlphaOmega</v>
      </c>
      <c r="M3866" t="str">
        <f>_xlfn.XLOOKUP(G3866,dMateriaPrima!$A$2:$A$12,dMateriaPrima!$B$2:$B$12)</f>
        <v>Pedra Britada</v>
      </c>
      <c r="N3866" s="2">
        <f>_xlfn.XLOOKUP(G3866,dMateriaPrima!$A$2:$A$12,dMateriaPrima!$C$2:$C$12)</f>
        <v>56</v>
      </c>
      <c r="O3866" s="3">
        <f t="shared" si="300"/>
        <v>1344</v>
      </c>
      <c r="P3866" s="4">
        <f t="shared" si="301"/>
        <v>0</v>
      </c>
      <c r="Q3866" s="3">
        <f t="shared" si="302"/>
        <v>1344</v>
      </c>
      <c r="R3866" t="str">
        <f t="shared" si="303"/>
        <v>No prazo</v>
      </c>
      <c r="S3866" s="5">
        <f t="shared" si="304"/>
        <v>0</v>
      </c>
    </row>
    <row r="3867" spans="1:19" x14ac:dyDescent="0.25">
      <c r="A3867">
        <v>3866</v>
      </c>
      <c r="B3867" s="1">
        <v>43966</v>
      </c>
      <c r="C3867" s="1">
        <v>43975</v>
      </c>
      <c r="D3867" s="1">
        <v>43997</v>
      </c>
      <c r="E3867" s="1">
        <v>43999</v>
      </c>
      <c r="F3867">
        <v>1</v>
      </c>
      <c r="G3867">
        <v>2</v>
      </c>
      <c r="H3867">
        <v>440</v>
      </c>
      <c r="I3867" s="6">
        <v>0</v>
      </c>
      <c r="J3867">
        <v>3</v>
      </c>
      <c r="K3867" t="str">
        <f>_xlfn.XLOOKUP(fCompras!F3867,dComprador!$A$2:$A$7,dComprador!$B$2:$B$7)</f>
        <v>Alon</v>
      </c>
      <c r="L3867" t="str">
        <f>_xlfn.XLOOKUP(J3867,dFornecedor!$A$2:$A$6,dFornecedor!$B$2:$B$6)</f>
        <v>StepUp</v>
      </c>
      <c r="M3867" t="str">
        <f>_xlfn.XLOOKUP(G3867,dMateriaPrima!$A$2:$A$12,dMateriaPrima!$B$2:$B$12)</f>
        <v>Chapa Metal</v>
      </c>
      <c r="N3867" s="2">
        <f>_xlfn.XLOOKUP(G3867,dMateriaPrima!$A$2:$A$12,dMateriaPrima!$C$2:$C$12)</f>
        <v>299.89999999999998</v>
      </c>
      <c r="O3867" s="3">
        <f t="shared" si="300"/>
        <v>131956</v>
      </c>
      <c r="P3867" s="4">
        <f t="shared" si="301"/>
        <v>0</v>
      </c>
      <c r="Q3867" s="3">
        <f t="shared" si="302"/>
        <v>131956</v>
      </c>
      <c r="R3867" t="str">
        <f t="shared" si="303"/>
        <v>Em atraso</v>
      </c>
      <c r="S3867" s="5">
        <f t="shared" si="304"/>
        <v>2</v>
      </c>
    </row>
    <row r="3868" spans="1:19" x14ac:dyDescent="0.25">
      <c r="A3868">
        <v>3867</v>
      </c>
      <c r="B3868" s="1">
        <v>43967</v>
      </c>
      <c r="C3868" s="1">
        <v>43976</v>
      </c>
      <c r="D3868" s="1">
        <v>43979</v>
      </c>
      <c r="E3868" s="1">
        <v>43982</v>
      </c>
      <c r="F3868">
        <v>4</v>
      </c>
      <c r="G3868">
        <v>5</v>
      </c>
      <c r="H3868">
        <v>296</v>
      </c>
      <c r="I3868" s="6">
        <v>0</v>
      </c>
      <c r="J3868">
        <v>2</v>
      </c>
      <c r="K3868" t="str">
        <f>_xlfn.XLOOKUP(fCompras!F3868,dComprador!$A$2:$A$7,dComprador!$B$2:$B$7)</f>
        <v>Lira</v>
      </c>
      <c r="L3868" t="str">
        <f>_xlfn.XLOOKUP(J3868,dFornecedor!$A$2:$A$6,dFornecedor!$B$2:$B$6)</f>
        <v>Minerva</v>
      </c>
      <c r="M3868" t="str">
        <f>_xlfn.XLOOKUP(G3868,dMateriaPrima!$A$2:$A$12,dMateriaPrima!$B$2:$B$12)</f>
        <v>Areia</v>
      </c>
      <c r="N3868" s="2">
        <f>_xlfn.XLOOKUP(G3868,dMateriaPrima!$A$2:$A$12,dMateriaPrima!$C$2:$C$12)</f>
        <v>3.59</v>
      </c>
      <c r="O3868" s="3">
        <f t="shared" si="300"/>
        <v>1062.6399999999999</v>
      </c>
      <c r="P3868" s="4">
        <f t="shared" si="301"/>
        <v>0</v>
      </c>
      <c r="Q3868" s="3">
        <f t="shared" si="302"/>
        <v>1062.6399999999999</v>
      </c>
      <c r="R3868" t="str">
        <f t="shared" si="303"/>
        <v>Em atraso</v>
      </c>
      <c r="S3868" s="5">
        <f t="shared" si="304"/>
        <v>3</v>
      </c>
    </row>
    <row r="3869" spans="1:19" x14ac:dyDescent="0.25">
      <c r="A3869">
        <v>3868</v>
      </c>
      <c r="B3869" s="1">
        <v>43967</v>
      </c>
      <c r="C3869" s="1">
        <v>43967</v>
      </c>
      <c r="D3869" s="1">
        <v>44000</v>
      </c>
      <c r="E3869" s="1">
        <v>44000</v>
      </c>
      <c r="F3869">
        <v>1</v>
      </c>
      <c r="G3869">
        <v>7</v>
      </c>
      <c r="H3869">
        <v>66</v>
      </c>
      <c r="I3869" s="6">
        <v>0</v>
      </c>
      <c r="J3869">
        <v>5</v>
      </c>
      <c r="K3869" t="str">
        <f>_xlfn.XLOOKUP(fCompras!F3869,dComprador!$A$2:$A$7,dComprador!$B$2:$B$7)</f>
        <v>Alon</v>
      </c>
      <c r="L3869" t="str">
        <f>_xlfn.XLOOKUP(J3869,dFornecedor!$A$2:$A$6,dFornecedor!$B$2:$B$6)</f>
        <v>Atlas</v>
      </c>
      <c r="M3869" t="str">
        <f>_xlfn.XLOOKUP(G3869,dMateriaPrima!$A$2:$A$12,dMateriaPrima!$B$2:$B$12)</f>
        <v>Poliéster</v>
      </c>
      <c r="N3869" s="2">
        <f>_xlfn.XLOOKUP(G3869,dMateriaPrima!$A$2:$A$12,dMateriaPrima!$C$2:$C$12)</f>
        <v>8</v>
      </c>
      <c r="O3869" s="3">
        <f t="shared" si="300"/>
        <v>528</v>
      </c>
      <c r="P3869" s="4">
        <f t="shared" si="301"/>
        <v>0</v>
      </c>
      <c r="Q3869" s="3">
        <f t="shared" si="302"/>
        <v>528</v>
      </c>
      <c r="R3869" t="str">
        <f t="shared" si="303"/>
        <v>No prazo</v>
      </c>
      <c r="S3869" s="5">
        <f t="shared" si="304"/>
        <v>0</v>
      </c>
    </row>
    <row r="3870" spans="1:19" x14ac:dyDescent="0.25">
      <c r="A3870">
        <v>3869</v>
      </c>
      <c r="B3870" s="1">
        <v>43967</v>
      </c>
      <c r="C3870" s="1">
        <v>43976</v>
      </c>
      <c r="D3870" s="1">
        <v>43979</v>
      </c>
      <c r="E3870" s="1">
        <v>43981</v>
      </c>
      <c r="F3870">
        <v>4</v>
      </c>
      <c r="G3870">
        <v>4</v>
      </c>
      <c r="H3870">
        <v>42</v>
      </c>
      <c r="I3870" s="6">
        <v>0</v>
      </c>
      <c r="J3870">
        <v>3</v>
      </c>
      <c r="K3870" t="str">
        <f>_xlfn.XLOOKUP(fCompras!F3870,dComprador!$A$2:$A$7,dComprador!$B$2:$B$7)</f>
        <v>Lira</v>
      </c>
      <c r="L3870" t="str">
        <f>_xlfn.XLOOKUP(J3870,dFornecedor!$A$2:$A$6,dFornecedor!$B$2:$B$6)</f>
        <v>StepUp</v>
      </c>
      <c r="M3870" t="str">
        <f>_xlfn.XLOOKUP(G3870,dMateriaPrima!$A$2:$A$12,dMateriaPrima!$B$2:$B$12)</f>
        <v>Madeira</v>
      </c>
      <c r="N3870" s="2">
        <f>_xlfn.XLOOKUP(G3870,dMateriaPrima!$A$2:$A$12,dMateriaPrima!$C$2:$C$12)</f>
        <v>168</v>
      </c>
      <c r="O3870" s="3">
        <f t="shared" si="300"/>
        <v>7056</v>
      </c>
      <c r="P3870" s="4">
        <f t="shared" si="301"/>
        <v>0</v>
      </c>
      <c r="Q3870" s="3">
        <f t="shared" si="302"/>
        <v>7056</v>
      </c>
      <c r="R3870" t="str">
        <f t="shared" si="303"/>
        <v>Em atraso</v>
      </c>
      <c r="S3870" s="5">
        <f t="shared" si="304"/>
        <v>2</v>
      </c>
    </row>
    <row r="3871" spans="1:19" x14ac:dyDescent="0.25">
      <c r="A3871">
        <v>3870</v>
      </c>
      <c r="B3871" s="1">
        <v>43967</v>
      </c>
      <c r="C3871" s="1">
        <v>43974</v>
      </c>
      <c r="D3871" s="1">
        <v>43974</v>
      </c>
      <c r="E3871" s="1">
        <v>43974</v>
      </c>
      <c r="F3871">
        <v>4</v>
      </c>
      <c r="G3871">
        <v>7</v>
      </c>
      <c r="H3871">
        <v>14</v>
      </c>
      <c r="I3871" s="6">
        <v>0</v>
      </c>
      <c r="J3871">
        <v>1</v>
      </c>
      <c r="K3871" t="str">
        <f>_xlfn.XLOOKUP(fCompras!F3871,dComprador!$A$2:$A$7,dComprador!$B$2:$B$7)</f>
        <v>Lira</v>
      </c>
      <c r="L3871" t="str">
        <f>_xlfn.XLOOKUP(J3871,dFornecedor!$A$2:$A$6,dFornecedor!$B$2:$B$6)</f>
        <v>NorthShore</v>
      </c>
      <c r="M3871" t="str">
        <f>_xlfn.XLOOKUP(G3871,dMateriaPrima!$A$2:$A$12,dMateriaPrima!$B$2:$B$12)</f>
        <v>Poliéster</v>
      </c>
      <c r="N3871" s="2">
        <f>_xlfn.XLOOKUP(G3871,dMateriaPrima!$A$2:$A$12,dMateriaPrima!$C$2:$C$12)</f>
        <v>8</v>
      </c>
      <c r="O3871" s="3">
        <f t="shared" si="300"/>
        <v>112</v>
      </c>
      <c r="P3871" s="4">
        <f t="shared" si="301"/>
        <v>0</v>
      </c>
      <c r="Q3871" s="3">
        <f t="shared" si="302"/>
        <v>112</v>
      </c>
      <c r="R3871" t="str">
        <f t="shared" si="303"/>
        <v>No prazo</v>
      </c>
      <c r="S3871" s="5">
        <f t="shared" si="304"/>
        <v>0</v>
      </c>
    </row>
    <row r="3872" spans="1:19" x14ac:dyDescent="0.25">
      <c r="A3872">
        <v>3871</v>
      </c>
      <c r="B3872" s="1">
        <v>43967</v>
      </c>
      <c r="C3872" s="1">
        <v>43967</v>
      </c>
      <c r="D3872" s="1">
        <v>43972</v>
      </c>
      <c r="E3872" s="1">
        <v>43976</v>
      </c>
      <c r="F3872">
        <v>4</v>
      </c>
      <c r="G3872">
        <v>5</v>
      </c>
      <c r="H3872">
        <v>93</v>
      </c>
      <c r="I3872" s="6">
        <v>0</v>
      </c>
      <c r="J3872">
        <v>4</v>
      </c>
      <c r="K3872" t="str">
        <f>_xlfn.XLOOKUP(fCompras!F3872,dComprador!$A$2:$A$7,dComprador!$B$2:$B$7)</f>
        <v>Lira</v>
      </c>
      <c r="L3872" t="str">
        <f>_xlfn.XLOOKUP(J3872,dFornecedor!$A$2:$A$6,dFornecedor!$B$2:$B$6)</f>
        <v>AlphaOmega</v>
      </c>
      <c r="M3872" t="str">
        <f>_xlfn.XLOOKUP(G3872,dMateriaPrima!$A$2:$A$12,dMateriaPrima!$B$2:$B$12)</f>
        <v>Areia</v>
      </c>
      <c r="N3872" s="2">
        <f>_xlfn.XLOOKUP(G3872,dMateriaPrima!$A$2:$A$12,dMateriaPrima!$C$2:$C$12)</f>
        <v>3.59</v>
      </c>
      <c r="O3872" s="3">
        <f t="shared" si="300"/>
        <v>333.87</v>
      </c>
      <c r="P3872" s="4">
        <f t="shared" si="301"/>
        <v>0</v>
      </c>
      <c r="Q3872" s="3">
        <f t="shared" si="302"/>
        <v>333.87</v>
      </c>
      <c r="R3872" t="str">
        <f t="shared" si="303"/>
        <v>Em atraso</v>
      </c>
      <c r="S3872" s="5">
        <f t="shared" si="304"/>
        <v>4</v>
      </c>
    </row>
    <row r="3873" spans="1:19" x14ac:dyDescent="0.25">
      <c r="A3873">
        <v>3872</v>
      </c>
      <c r="B3873" s="1">
        <v>43967</v>
      </c>
      <c r="C3873" s="1">
        <v>43971</v>
      </c>
      <c r="D3873" s="1">
        <v>43974</v>
      </c>
      <c r="E3873" s="1">
        <v>43976</v>
      </c>
      <c r="F3873">
        <v>4</v>
      </c>
      <c r="G3873">
        <v>11</v>
      </c>
      <c r="H3873">
        <v>134</v>
      </c>
      <c r="I3873" s="6">
        <v>0</v>
      </c>
      <c r="J3873">
        <v>1</v>
      </c>
      <c r="K3873" t="str">
        <f>_xlfn.XLOOKUP(fCompras!F3873,dComprador!$A$2:$A$7,dComprador!$B$2:$B$7)</f>
        <v>Lira</v>
      </c>
      <c r="L3873" t="str">
        <f>_xlfn.XLOOKUP(J3873,dFornecedor!$A$2:$A$6,dFornecedor!$B$2:$B$6)</f>
        <v>NorthShore</v>
      </c>
      <c r="M3873" t="str">
        <f>_xlfn.XLOOKUP(G3873,dMateriaPrima!$A$2:$A$12,dMateriaPrima!$B$2:$B$12)</f>
        <v>Papel</v>
      </c>
      <c r="N3873" s="2">
        <f>_xlfn.XLOOKUP(G3873,dMateriaPrima!$A$2:$A$12,dMateriaPrima!$C$2:$C$12)</f>
        <v>9</v>
      </c>
      <c r="O3873" s="3">
        <f t="shared" si="300"/>
        <v>1206</v>
      </c>
      <c r="P3873" s="4">
        <f t="shared" si="301"/>
        <v>0</v>
      </c>
      <c r="Q3873" s="3">
        <f t="shared" si="302"/>
        <v>1206</v>
      </c>
      <c r="R3873" t="str">
        <f t="shared" si="303"/>
        <v>Em atraso</v>
      </c>
      <c r="S3873" s="5">
        <f t="shared" si="304"/>
        <v>2</v>
      </c>
    </row>
    <row r="3874" spans="1:19" x14ac:dyDescent="0.25">
      <c r="A3874">
        <v>3873</v>
      </c>
      <c r="B3874" s="1">
        <v>43967</v>
      </c>
      <c r="C3874" s="1">
        <v>43968</v>
      </c>
      <c r="D3874" s="1">
        <v>43980</v>
      </c>
      <c r="E3874" s="1">
        <v>43983</v>
      </c>
      <c r="F3874">
        <v>2</v>
      </c>
      <c r="G3874">
        <v>6</v>
      </c>
      <c r="H3874">
        <v>59</v>
      </c>
      <c r="I3874" s="6">
        <v>0</v>
      </c>
      <c r="J3874">
        <v>3</v>
      </c>
      <c r="K3874" t="str">
        <f>_xlfn.XLOOKUP(fCompras!F3874,dComprador!$A$2:$A$7,dComprador!$B$2:$B$7)</f>
        <v>João</v>
      </c>
      <c r="L3874" t="str">
        <f>_xlfn.XLOOKUP(J3874,dFornecedor!$A$2:$A$6,dFornecedor!$B$2:$B$6)</f>
        <v>StepUp</v>
      </c>
      <c r="M3874" t="str">
        <f>_xlfn.XLOOKUP(G3874,dMateriaPrima!$A$2:$A$12,dMateriaPrima!$B$2:$B$12)</f>
        <v>Fio Algodão</v>
      </c>
      <c r="N3874" s="2">
        <f>_xlfn.XLOOKUP(G3874,dMateriaPrima!$A$2:$A$12,dMateriaPrima!$C$2:$C$12)</f>
        <v>55.9</v>
      </c>
      <c r="O3874" s="3">
        <f t="shared" si="300"/>
        <v>3298.1</v>
      </c>
      <c r="P3874" s="4">
        <f t="shared" si="301"/>
        <v>0</v>
      </c>
      <c r="Q3874" s="3">
        <f t="shared" si="302"/>
        <v>3298.1</v>
      </c>
      <c r="R3874" t="str">
        <f t="shared" si="303"/>
        <v>Em atraso</v>
      </c>
      <c r="S3874" s="5">
        <f t="shared" si="304"/>
        <v>3</v>
      </c>
    </row>
    <row r="3875" spans="1:19" x14ac:dyDescent="0.25">
      <c r="A3875">
        <v>3874</v>
      </c>
      <c r="B3875" s="1">
        <v>43968</v>
      </c>
      <c r="C3875" s="1">
        <v>43972</v>
      </c>
      <c r="D3875" s="1">
        <v>43980</v>
      </c>
      <c r="E3875" s="1">
        <v>43984</v>
      </c>
      <c r="F3875">
        <v>4</v>
      </c>
      <c r="G3875">
        <v>4</v>
      </c>
      <c r="H3875">
        <v>222</v>
      </c>
      <c r="I3875" s="6">
        <v>0</v>
      </c>
      <c r="J3875">
        <v>4</v>
      </c>
      <c r="K3875" t="str">
        <f>_xlfn.XLOOKUP(fCompras!F3875,dComprador!$A$2:$A$7,dComprador!$B$2:$B$7)</f>
        <v>Lira</v>
      </c>
      <c r="L3875" t="str">
        <f>_xlfn.XLOOKUP(J3875,dFornecedor!$A$2:$A$6,dFornecedor!$B$2:$B$6)</f>
        <v>AlphaOmega</v>
      </c>
      <c r="M3875" t="str">
        <f>_xlfn.XLOOKUP(G3875,dMateriaPrima!$A$2:$A$12,dMateriaPrima!$B$2:$B$12)</f>
        <v>Madeira</v>
      </c>
      <c r="N3875" s="2">
        <f>_xlfn.XLOOKUP(G3875,dMateriaPrima!$A$2:$A$12,dMateriaPrima!$C$2:$C$12)</f>
        <v>168</v>
      </c>
      <c r="O3875" s="3">
        <f t="shared" si="300"/>
        <v>37296</v>
      </c>
      <c r="P3875" s="4">
        <f t="shared" si="301"/>
        <v>0</v>
      </c>
      <c r="Q3875" s="3">
        <f t="shared" si="302"/>
        <v>37296</v>
      </c>
      <c r="R3875" t="str">
        <f t="shared" si="303"/>
        <v>Em atraso</v>
      </c>
      <c r="S3875" s="5">
        <f t="shared" si="304"/>
        <v>4</v>
      </c>
    </row>
    <row r="3876" spans="1:19" x14ac:dyDescent="0.25">
      <c r="A3876">
        <v>3875</v>
      </c>
      <c r="B3876" s="1">
        <v>43968</v>
      </c>
      <c r="C3876" s="1">
        <v>43971</v>
      </c>
      <c r="D3876" s="1">
        <v>43975</v>
      </c>
      <c r="E3876" s="1">
        <v>43978</v>
      </c>
      <c r="F3876">
        <v>4</v>
      </c>
      <c r="G3876">
        <v>9</v>
      </c>
      <c r="H3876">
        <v>433</v>
      </c>
      <c r="I3876" s="6">
        <v>0.4</v>
      </c>
      <c r="J3876">
        <v>1</v>
      </c>
      <c r="K3876" t="str">
        <f>_xlfn.XLOOKUP(fCompras!F3876,dComprador!$A$2:$A$7,dComprador!$B$2:$B$7)</f>
        <v>Lira</v>
      </c>
      <c r="L3876" t="str">
        <f>_xlfn.XLOOKUP(J3876,dFornecedor!$A$2:$A$6,dFornecedor!$B$2:$B$6)</f>
        <v>NorthShore</v>
      </c>
      <c r="M3876" t="str">
        <f>_xlfn.XLOOKUP(G3876,dMateriaPrima!$A$2:$A$12,dMateriaPrima!$B$2:$B$12)</f>
        <v>Couro</v>
      </c>
      <c r="N3876" s="2">
        <f>_xlfn.XLOOKUP(G3876,dMateriaPrima!$A$2:$A$12,dMateriaPrima!$C$2:$C$12)</f>
        <v>4.4000000000000004</v>
      </c>
      <c r="O3876" s="3">
        <f t="shared" si="300"/>
        <v>1905.2</v>
      </c>
      <c r="P3876" s="4">
        <f t="shared" si="301"/>
        <v>762.08</v>
      </c>
      <c r="Q3876" s="3">
        <f t="shared" si="302"/>
        <v>1143.1199999999999</v>
      </c>
      <c r="R3876" t="str">
        <f t="shared" si="303"/>
        <v>Em atraso</v>
      </c>
      <c r="S3876" s="5">
        <f t="shared" si="304"/>
        <v>3</v>
      </c>
    </row>
    <row r="3877" spans="1:19" x14ac:dyDescent="0.25">
      <c r="A3877">
        <v>3876</v>
      </c>
      <c r="B3877" s="1">
        <v>43968</v>
      </c>
      <c r="C3877" s="1">
        <v>43972</v>
      </c>
      <c r="D3877" s="1">
        <v>43988</v>
      </c>
      <c r="E3877" s="1">
        <v>43987</v>
      </c>
      <c r="F3877">
        <v>1</v>
      </c>
      <c r="G3877">
        <v>5</v>
      </c>
      <c r="H3877">
        <v>216</v>
      </c>
      <c r="I3877" s="6">
        <v>0</v>
      </c>
      <c r="J3877">
        <v>1</v>
      </c>
      <c r="K3877" t="str">
        <f>_xlfn.XLOOKUP(fCompras!F3877,dComprador!$A$2:$A$7,dComprador!$B$2:$B$7)</f>
        <v>Alon</v>
      </c>
      <c r="L3877" t="str">
        <f>_xlfn.XLOOKUP(J3877,dFornecedor!$A$2:$A$6,dFornecedor!$B$2:$B$6)</f>
        <v>NorthShore</v>
      </c>
      <c r="M3877" t="str">
        <f>_xlfn.XLOOKUP(G3877,dMateriaPrima!$A$2:$A$12,dMateriaPrima!$B$2:$B$12)</f>
        <v>Areia</v>
      </c>
      <c r="N3877" s="2">
        <f>_xlfn.XLOOKUP(G3877,dMateriaPrima!$A$2:$A$12,dMateriaPrima!$C$2:$C$12)</f>
        <v>3.59</v>
      </c>
      <c r="O3877" s="3">
        <f t="shared" si="300"/>
        <v>775.43999999999994</v>
      </c>
      <c r="P3877" s="4">
        <f t="shared" si="301"/>
        <v>0</v>
      </c>
      <c r="Q3877" s="3">
        <f t="shared" si="302"/>
        <v>775.43999999999994</v>
      </c>
      <c r="R3877" t="str">
        <f t="shared" si="303"/>
        <v>No prazo</v>
      </c>
      <c r="S3877" s="5">
        <f t="shared" si="304"/>
        <v>0</v>
      </c>
    </row>
    <row r="3878" spans="1:19" x14ac:dyDescent="0.25">
      <c r="A3878">
        <v>3877</v>
      </c>
      <c r="B3878" s="1">
        <v>43968</v>
      </c>
      <c r="C3878" s="1">
        <v>43976</v>
      </c>
      <c r="D3878" s="1">
        <v>43983</v>
      </c>
      <c r="E3878" s="1">
        <v>43987</v>
      </c>
      <c r="F3878">
        <v>1</v>
      </c>
      <c r="G3878">
        <v>1</v>
      </c>
      <c r="H3878">
        <v>216</v>
      </c>
      <c r="I3878" s="6">
        <v>0</v>
      </c>
      <c r="J3878">
        <v>2</v>
      </c>
      <c r="K3878" t="str">
        <f>_xlfn.XLOOKUP(fCompras!F3878,dComprador!$A$2:$A$7,dComprador!$B$2:$B$7)</f>
        <v>Alon</v>
      </c>
      <c r="L3878" t="str">
        <f>_xlfn.XLOOKUP(J3878,dFornecedor!$A$2:$A$6,dFornecedor!$B$2:$B$6)</f>
        <v>Minerva</v>
      </c>
      <c r="M3878" t="str">
        <f>_xlfn.XLOOKUP(G3878,dMateriaPrima!$A$2:$A$12,dMateriaPrima!$B$2:$B$12)</f>
        <v>Tecido</v>
      </c>
      <c r="N3878" s="2">
        <f>_xlfn.XLOOKUP(G3878,dMateriaPrima!$A$2:$A$12,dMateriaPrima!$C$2:$C$12)</f>
        <v>18</v>
      </c>
      <c r="O3878" s="3">
        <f t="shared" si="300"/>
        <v>3888</v>
      </c>
      <c r="P3878" s="4">
        <f t="shared" si="301"/>
        <v>0</v>
      </c>
      <c r="Q3878" s="3">
        <f t="shared" si="302"/>
        <v>3888</v>
      </c>
      <c r="R3878" t="str">
        <f t="shared" si="303"/>
        <v>Em atraso</v>
      </c>
      <c r="S3878" s="5">
        <f t="shared" si="304"/>
        <v>4</v>
      </c>
    </row>
    <row r="3879" spans="1:19" x14ac:dyDescent="0.25">
      <c r="A3879">
        <v>3878</v>
      </c>
      <c r="B3879" s="1">
        <v>43968</v>
      </c>
      <c r="C3879" s="1">
        <v>43968</v>
      </c>
      <c r="D3879" s="1">
        <v>43987</v>
      </c>
      <c r="E3879" s="1">
        <v>43991</v>
      </c>
      <c r="F3879">
        <v>1</v>
      </c>
      <c r="G3879">
        <v>6</v>
      </c>
      <c r="H3879">
        <v>86</v>
      </c>
      <c r="I3879" s="6">
        <v>0</v>
      </c>
      <c r="J3879">
        <v>2</v>
      </c>
      <c r="K3879" t="str">
        <f>_xlfn.XLOOKUP(fCompras!F3879,dComprador!$A$2:$A$7,dComprador!$B$2:$B$7)</f>
        <v>Alon</v>
      </c>
      <c r="L3879" t="str">
        <f>_xlfn.XLOOKUP(J3879,dFornecedor!$A$2:$A$6,dFornecedor!$B$2:$B$6)</f>
        <v>Minerva</v>
      </c>
      <c r="M3879" t="str">
        <f>_xlfn.XLOOKUP(G3879,dMateriaPrima!$A$2:$A$12,dMateriaPrima!$B$2:$B$12)</f>
        <v>Fio Algodão</v>
      </c>
      <c r="N3879" s="2">
        <f>_xlfn.XLOOKUP(G3879,dMateriaPrima!$A$2:$A$12,dMateriaPrima!$C$2:$C$12)</f>
        <v>55.9</v>
      </c>
      <c r="O3879" s="3">
        <f t="shared" si="300"/>
        <v>4807.3999999999996</v>
      </c>
      <c r="P3879" s="4">
        <f t="shared" si="301"/>
        <v>0</v>
      </c>
      <c r="Q3879" s="3">
        <f t="shared" si="302"/>
        <v>4807.3999999999996</v>
      </c>
      <c r="R3879" t="str">
        <f t="shared" si="303"/>
        <v>Em atraso</v>
      </c>
      <c r="S3879" s="5">
        <f t="shared" si="304"/>
        <v>4</v>
      </c>
    </row>
    <row r="3880" spans="1:19" x14ac:dyDescent="0.25">
      <c r="A3880">
        <v>3879</v>
      </c>
      <c r="B3880" s="1">
        <v>43969</v>
      </c>
      <c r="C3880" s="1">
        <v>43969</v>
      </c>
      <c r="D3880" s="1">
        <v>43976</v>
      </c>
      <c r="E3880" s="1">
        <v>43978</v>
      </c>
      <c r="F3880">
        <v>4</v>
      </c>
      <c r="G3880">
        <v>6</v>
      </c>
      <c r="H3880">
        <v>4</v>
      </c>
      <c r="I3880" s="6">
        <v>0</v>
      </c>
      <c r="J3880">
        <v>5</v>
      </c>
      <c r="K3880" t="str">
        <f>_xlfn.XLOOKUP(fCompras!F3880,dComprador!$A$2:$A$7,dComprador!$B$2:$B$7)</f>
        <v>Lira</v>
      </c>
      <c r="L3880" t="str">
        <f>_xlfn.XLOOKUP(J3880,dFornecedor!$A$2:$A$6,dFornecedor!$B$2:$B$6)</f>
        <v>Atlas</v>
      </c>
      <c r="M3880" t="str">
        <f>_xlfn.XLOOKUP(G3880,dMateriaPrima!$A$2:$A$12,dMateriaPrima!$B$2:$B$12)</f>
        <v>Fio Algodão</v>
      </c>
      <c r="N3880" s="2">
        <f>_xlfn.XLOOKUP(G3880,dMateriaPrima!$A$2:$A$12,dMateriaPrima!$C$2:$C$12)</f>
        <v>55.9</v>
      </c>
      <c r="O3880" s="3">
        <f t="shared" si="300"/>
        <v>223.6</v>
      </c>
      <c r="P3880" s="4">
        <f t="shared" si="301"/>
        <v>0</v>
      </c>
      <c r="Q3880" s="3">
        <f t="shared" si="302"/>
        <v>223.6</v>
      </c>
      <c r="R3880" t="str">
        <f t="shared" si="303"/>
        <v>Em atraso</v>
      </c>
      <c r="S3880" s="5">
        <f t="shared" si="304"/>
        <v>2</v>
      </c>
    </row>
    <row r="3881" spans="1:19" x14ac:dyDescent="0.25">
      <c r="A3881">
        <v>3880</v>
      </c>
      <c r="B3881" s="1">
        <v>43969</v>
      </c>
      <c r="C3881" s="1">
        <v>43970</v>
      </c>
      <c r="D3881" s="1">
        <v>43978</v>
      </c>
      <c r="E3881" s="1">
        <v>43977</v>
      </c>
      <c r="F3881">
        <v>4</v>
      </c>
      <c r="G3881">
        <v>5</v>
      </c>
      <c r="H3881">
        <v>148</v>
      </c>
      <c r="I3881" s="6">
        <v>0</v>
      </c>
      <c r="J3881">
        <v>3</v>
      </c>
      <c r="K3881" t="str">
        <f>_xlfn.XLOOKUP(fCompras!F3881,dComprador!$A$2:$A$7,dComprador!$B$2:$B$7)</f>
        <v>Lira</v>
      </c>
      <c r="L3881" t="str">
        <f>_xlfn.XLOOKUP(J3881,dFornecedor!$A$2:$A$6,dFornecedor!$B$2:$B$6)</f>
        <v>StepUp</v>
      </c>
      <c r="M3881" t="str">
        <f>_xlfn.XLOOKUP(G3881,dMateriaPrima!$A$2:$A$12,dMateriaPrima!$B$2:$B$12)</f>
        <v>Areia</v>
      </c>
      <c r="N3881" s="2">
        <f>_xlfn.XLOOKUP(G3881,dMateriaPrima!$A$2:$A$12,dMateriaPrima!$C$2:$C$12)</f>
        <v>3.59</v>
      </c>
      <c r="O3881" s="3">
        <f t="shared" si="300"/>
        <v>531.31999999999994</v>
      </c>
      <c r="P3881" s="4">
        <f t="shared" si="301"/>
        <v>0</v>
      </c>
      <c r="Q3881" s="3">
        <f t="shared" si="302"/>
        <v>531.31999999999994</v>
      </c>
      <c r="R3881" t="str">
        <f t="shared" si="303"/>
        <v>No prazo</v>
      </c>
      <c r="S3881" s="5">
        <f t="shared" si="304"/>
        <v>0</v>
      </c>
    </row>
    <row r="3882" spans="1:19" x14ac:dyDescent="0.25">
      <c r="A3882">
        <v>3881</v>
      </c>
      <c r="B3882" s="1">
        <v>43969</v>
      </c>
      <c r="C3882" s="1">
        <v>43977</v>
      </c>
      <c r="D3882" s="1">
        <v>43979</v>
      </c>
      <c r="E3882" s="1">
        <v>43984</v>
      </c>
      <c r="F3882">
        <v>4</v>
      </c>
      <c r="G3882">
        <v>5</v>
      </c>
      <c r="H3882">
        <v>415</v>
      </c>
      <c r="I3882" s="6">
        <v>0</v>
      </c>
      <c r="J3882">
        <v>2</v>
      </c>
      <c r="K3882" t="str">
        <f>_xlfn.XLOOKUP(fCompras!F3882,dComprador!$A$2:$A$7,dComprador!$B$2:$B$7)</f>
        <v>Lira</v>
      </c>
      <c r="L3882" t="str">
        <f>_xlfn.XLOOKUP(J3882,dFornecedor!$A$2:$A$6,dFornecedor!$B$2:$B$6)</f>
        <v>Minerva</v>
      </c>
      <c r="M3882" t="str">
        <f>_xlfn.XLOOKUP(G3882,dMateriaPrima!$A$2:$A$12,dMateriaPrima!$B$2:$B$12)</f>
        <v>Areia</v>
      </c>
      <c r="N3882" s="2">
        <f>_xlfn.XLOOKUP(G3882,dMateriaPrima!$A$2:$A$12,dMateriaPrima!$C$2:$C$12)</f>
        <v>3.59</v>
      </c>
      <c r="O3882" s="3">
        <f t="shared" si="300"/>
        <v>1489.85</v>
      </c>
      <c r="P3882" s="4">
        <f t="shared" si="301"/>
        <v>0</v>
      </c>
      <c r="Q3882" s="3">
        <f t="shared" si="302"/>
        <v>1489.85</v>
      </c>
      <c r="R3882" t="str">
        <f t="shared" si="303"/>
        <v>Em atraso</v>
      </c>
      <c r="S3882" s="5">
        <f t="shared" si="304"/>
        <v>5</v>
      </c>
    </row>
    <row r="3883" spans="1:19" x14ac:dyDescent="0.25">
      <c r="A3883">
        <v>3882</v>
      </c>
      <c r="B3883" s="1">
        <v>43969</v>
      </c>
      <c r="C3883" s="1">
        <v>43982</v>
      </c>
      <c r="D3883" s="1">
        <v>43984</v>
      </c>
      <c r="E3883" s="1">
        <v>43985</v>
      </c>
      <c r="F3883">
        <v>1</v>
      </c>
      <c r="G3883">
        <v>5</v>
      </c>
      <c r="H3883">
        <v>214</v>
      </c>
      <c r="I3883" s="6">
        <v>0</v>
      </c>
      <c r="J3883">
        <v>1</v>
      </c>
      <c r="K3883" t="str">
        <f>_xlfn.XLOOKUP(fCompras!F3883,dComprador!$A$2:$A$7,dComprador!$B$2:$B$7)</f>
        <v>Alon</v>
      </c>
      <c r="L3883" t="str">
        <f>_xlfn.XLOOKUP(J3883,dFornecedor!$A$2:$A$6,dFornecedor!$B$2:$B$6)</f>
        <v>NorthShore</v>
      </c>
      <c r="M3883" t="str">
        <f>_xlfn.XLOOKUP(G3883,dMateriaPrima!$A$2:$A$12,dMateriaPrima!$B$2:$B$12)</f>
        <v>Areia</v>
      </c>
      <c r="N3883" s="2">
        <f>_xlfn.XLOOKUP(G3883,dMateriaPrima!$A$2:$A$12,dMateriaPrima!$C$2:$C$12)</f>
        <v>3.59</v>
      </c>
      <c r="O3883" s="3">
        <f t="shared" si="300"/>
        <v>768.26</v>
      </c>
      <c r="P3883" s="4">
        <f t="shared" si="301"/>
        <v>0</v>
      </c>
      <c r="Q3883" s="3">
        <f t="shared" si="302"/>
        <v>768.26</v>
      </c>
      <c r="R3883" t="str">
        <f t="shared" si="303"/>
        <v>Em atraso</v>
      </c>
      <c r="S3883" s="5">
        <f t="shared" si="304"/>
        <v>1</v>
      </c>
    </row>
    <row r="3884" spans="1:19" x14ac:dyDescent="0.25">
      <c r="A3884">
        <v>3883</v>
      </c>
      <c r="B3884" s="1">
        <v>43969</v>
      </c>
      <c r="C3884" s="1">
        <v>43978</v>
      </c>
      <c r="D3884" s="1">
        <v>43986</v>
      </c>
      <c r="E3884" s="1">
        <v>43990</v>
      </c>
      <c r="F3884">
        <v>1</v>
      </c>
      <c r="G3884">
        <v>10</v>
      </c>
      <c r="H3884">
        <v>122</v>
      </c>
      <c r="I3884" s="6">
        <v>0</v>
      </c>
      <c r="J3884">
        <v>2</v>
      </c>
      <c r="K3884" t="str">
        <f>_xlfn.XLOOKUP(fCompras!F3884,dComprador!$A$2:$A$7,dComprador!$B$2:$B$7)</f>
        <v>Alon</v>
      </c>
      <c r="L3884" t="str">
        <f>_xlfn.XLOOKUP(J3884,dFornecedor!$A$2:$A$6,dFornecedor!$B$2:$B$6)</f>
        <v>Minerva</v>
      </c>
      <c r="M3884" t="str">
        <f>_xlfn.XLOOKUP(G3884,dMateriaPrima!$A$2:$A$12,dMateriaPrima!$B$2:$B$12)</f>
        <v>Pedra Britada</v>
      </c>
      <c r="N3884" s="2">
        <f>_xlfn.XLOOKUP(G3884,dMateriaPrima!$A$2:$A$12,dMateriaPrima!$C$2:$C$12)</f>
        <v>56</v>
      </c>
      <c r="O3884" s="3">
        <f t="shared" si="300"/>
        <v>6832</v>
      </c>
      <c r="P3884" s="4">
        <f t="shared" si="301"/>
        <v>0</v>
      </c>
      <c r="Q3884" s="3">
        <f t="shared" si="302"/>
        <v>6832</v>
      </c>
      <c r="R3884" t="str">
        <f t="shared" si="303"/>
        <v>Em atraso</v>
      </c>
      <c r="S3884" s="5">
        <f t="shared" si="304"/>
        <v>4</v>
      </c>
    </row>
    <row r="3885" spans="1:19" x14ac:dyDescent="0.25">
      <c r="A3885">
        <v>3884</v>
      </c>
      <c r="B3885" s="1">
        <v>43969</v>
      </c>
      <c r="C3885" s="1">
        <v>43978</v>
      </c>
      <c r="D3885" s="1">
        <v>43987</v>
      </c>
      <c r="E3885" s="1">
        <v>43989</v>
      </c>
      <c r="F3885">
        <v>1</v>
      </c>
      <c r="G3885">
        <v>8</v>
      </c>
      <c r="H3885">
        <v>1</v>
      </c>
      <c r="I3885" s="6">
        <v>0</v>
      </c>
      <c r="J3885">
        <v>2</v>
      </c>
      <c r="K3885" t="str">
        <f>_xlfn.XLOOKUP(fCompras!F3885,dComprador!$A$2:$A$7,dComprador!$B$2:$B$7)</f>
        <v>Alon</v>
      </c>
      <c r="L3885" t="str">
        <f>_xlfn.XLOOKUP(J3885,dFornecedor!$A$2:$A$6,dFornecedor!$B$2:$B$6)</f>
        <v>Minerva</v>
      </c>
      <c r="M3885" t="str">
        <f>_xlfn.XLOOKUP(G3885,dMateriaPrima!$A$2:$A$12,dMateriaPrima!$B$2:$B$12)</f>
        <v>Cimento</v>
      </c>
      <c r="N3885" s="2">
        <f>_xlfn.XLOOKUP(G3885,dMateriaPrima!$A$2:$A$12,dMateriaPrima!$C$2:$C$12)</f>
        <v>23</v>
      </c>
      <c r="O3885" s="3">
        <f t="shared" si="300"/>
        <v>23</v>
      </c>
      <c r="P3885" s="4">
        <f t="shared" si="301"/>
        <v>0</v>
      </c>
      <c r="Q3885" s="3">
        <f t="shared" si="302"/>
        <v>23</v>
      </c>
      <c r="R3885" t="str">
        <f t="shared" si="303"/>
        <v>Em atraso</v>
      </c>
      <c r="S3885" s="5">
        <f t="shared" si="304"/>
        <v>2</v>
      </c>
    </row>
    <row r="3886" spans="1:19" x14ac:dyDescent="0.25">
      <c r="A3886">
        <v>3885</v>
      </c>
      <c r="B3886" s="1">
        <v>43969</v>
      </c>
      <c r="C3886" s="1">
        <v>43969</v>
      </c>
      <c r="D3886" s="1">
        <v>43989</v>
      </c>
      <c r="E3886" s="1">
        <v>43992</v>
      </c>
      <c r="F3886">
        <v>1</v>
      </c>
      <c r="G3886">
        <v>5</v>
      </c>
      <c r="H3886">
        <v>235</v>
      </c>
      <c r="I3886" s="6">
        <v>0</v>
      </c>
      <c r="J3886">
        <v>4</v>
      </c>
      <c r="K3886" t="str">
        <f>_xlfn.XLOOKUP(fCompras!F3886,dComprador!$A$2:$A$7,dComprador!$B$2:$B$7)</f>
        <v>Alon</v>
      </c>
      <c r="L3886" t="str">
        <f>_xlfn.XLOOKUP(J3886,dFornecedor!$A$2:$A$6,dFornecedor!$B$2:$B$6)</f>
        <v>AlphaOmega</v>
      </c>
      <c r="M3886" t="str">
        <f>_xlfn.XLOOKUP(G3886,dMateriaPrima!$A$2:$A$12,dMateriaPrima!$B$2:$B$12)</f>
        <v>Areia</v>
      </c>
      <c r="N3886" s="2">
        <f>_xlfn.XLOOKUP(G3886,dMateriaPrima!$A$2:$A$12,dMateriaPrima!$C$2:$C$12)</f>
        <v>3.59</v>
      </c>
      <c r="O3886" s="3">
        <f t="shared" si="300"/>
        <v>843.65</v>
      </c>
      <c r="P3886" s="4">
        <f t="shared" si="301"/>
        <v>0</v>
      </c>
      <c r="Q3886" s="3">
        <f t="shared" si="302"/>
        <v>843.65</v>
      </c>
      <c r="R3886" t="str">
        <f t="shared" si="303"/>
        <v>Em atraso</v>
      </c>
      <c r="S3886" s="5">
        <f t="shared" si="304"/>
        <v>3</v>
      </c>
    </row>
    <row r="3887" spans="1:19" x14ac:dyDescent="0.25">
      <c r="A3887">
        <v>3886</v>
      </c>
      <c r="B3887" s="1">
        <v>43969</v>
      </c>
      <c r="C3887" s="1">
        <v>43977</v>
      </c>
      <c r="D3887" s="1">
        <v>43986</v>
      </c>
      <c r="E3887" s="1">
        <v>43989</v>
      </c>
      <c r="F3887">
        <v>1</v>
      </c>
      <c r="G3887">
        <v>1</v>
      </c>
      <c r="H3887">
        <v>156</v>
      </c>
      <c r="I3887" s="6">
        <v>0</v>
      </c>
      <c r="J3887">
        <v>2</v>
      </c>
      <c r="K3887" t="str">
        <f>_xlfn.XLOOKUP(fCompras!F3887,dComprador!$A$2:$A$7,dComprador!$B$2:$B$7)</f>
        <v>Alon</v>
      </c>
      <c r="L3887" t="str">
        <f>_xlfn.XLOOKUP(J3887,dFornecedor!$A$2:$A$6,dFornecedor!$B$2:$B$6)</f>
        <v>Minerva</v>
      </c>
      <c r="M3887" t="str">
        <f>_xlfn.XLOOKUP(G3887,dMateriaPrima!$A$2:$A$12,dMateriaPrima!$B$2:$B$12)</f>
        <v>Tecido</v>
      </c>
      <c r="N3887" s="2">
        <f>_xlfn.XLOOKUP(G3887,dMateriaPrima!$A$2:$A$12,dMateriaPrima!$C$2:$C$12)</f>
        <v>18</v>
      </c>
      <c r="O3887" s="3">
        <f t="shared" si="300"/>
        <v>2808</v>
      </c>
      <c r="P3887" s="4">
        <f t="shared" si="301"/>
        <v>0</v>
      </c>
      <c r="Q3887" s="3">
        <f t="shared" si="302"/>
        <v>2808</v>
      </c>
      <c r="R3887" t="str">
        <f t="shared" si="303"/>
        <v>Em atraso</v>
      </c>
      <c r="S3887" s="5">
        <f t="shared" si="304"/>
        <v>3</v>
      </c>
    </row>
    <row r="3888" spans="1:19" x14ac:dyDescent="0.25">
      <c r="A3888">
        <v>3887</v>
      </c>
      <c r="B3888" s="1">
        <v>43969</v>
      </c>
      <c r="C3888" s="1">
        <v>43972</v>
      </c>
      <c r="D3888" s="1">
        <v>43984</v>
      </c>
      <c r="E3888" s="1">
        <v>43986</v>
      </c>
      <c r="F3888">
        <v>3</v>
      </c>
      <c r="G3888">
        <v>7</v>
      </c>
      <c r="H3888">
        <v>10</v>
      </c>
      <c r="I3888" s="6">
        <v>0</v>
      </c>
      <c r="J3888">
        <v>4</v>
      </c>
      <c r="K3888" t="str">
        <f>_xlfn.XLOOKUP(fCompras!F3888,dComprador!$A$2:$A$7,dComprador!$B$2:$B$7)</f>
        <v>Diego</v>
      </c>
      <c r="L3888" t="str">
        <f>_xlfn.XLOOKUP(J3888,dFornecedor!$A$2:$A$6,dFornecedor!$B$2:$B$6)</f>
        <v>AlphaOmega</v>
      </c>
      <c r="M3888" t="str">
        <f>_xlfn.XLOOKUP(G3888,dMateriaPrima!$A$2:$A$12,dMateriaPrima!$B$2:$B$12)</f>
        <v>Poliéster</v>
      </c>
      <c r="N3888" s="2">
        <f>_xlfn.XLOOKUP(G3888,dMateriaPrima!$A$2:$A$12,dMateriaPrima!$C$2:$C$12)</f>
        <v>8</v>
      </c>
      <c r="O3888" s="3">
        <f t="shared" si="300"/>
        <v>80</v>
      </c>
      <c r="P3888" s="4">
        <f t="shared" si="301"/>
        <v>0</v>
      </c>
      <c r="Q3888" s="3">
        <f t="shared" si="302"/>
        <v>80</v>
      </c>
      <c r="R3888" t="str">
        <f t="shared" si="303"/>
        <v>Em atraso</v>
      </c>
      <c r="S3888" s="5">
        <f t="shared" si="304"/>
        <v>2</v>
      </c>
    </row>
    <row r="3889" spans="1:19" x14ac:dyDescent="0.25">
      <c r="A3889">
        <v>3888</v>
      </c>
      <c r="B3889" s="1">
        <v>43969</v>
      </c>
      <c r="C3889" s="1">
        <v>43969</v>
      </c>
      <c r="D3889" s="1">
        <v>44002</v>
      </c>
      <c r="E3889" s="1">
        <v>44001</v>
      </c>
      <c r="F3889">
        <v>1</v>
      </c>
      <c r="G3889">
        <v>11</v>
      </c>
      <c r="H3889">
        <v>110</v>
      </c>
      <c r="I3889" s="6">
        <v>0.25</v>
      </c>
      <c r="J3889">
        <v>2</v>
      </c>
      <c r="K3889" t="str">
        <f>_xlfn.XLOOKUP(fCompras!F3889,dComprador!$A$2:$A$7,dComprador!$B$2:$B$7)</f>
        <v>Alon</v>
      </c>
      <c r="L3889" t="str">
        <f>_xlfn.XLOOKUP(J3889,dFornecedor!$A$2:$A$6,dFornecedor!$B$2:$B$6)</f>
        <v>Minerva</v>
      </c>
      <c r="M3889" t="str">
        <f>_xlfn.XLOOKUP(G3889,dMateriaPrima!$A$2:$A$12,dMateriaPrima!$B$2:$B$12)</f>
        <v>Papel</v>
      </c>
      <c r="N3889" s="2">
        <f>_xlfn.XLOOKUP(G3889,dMateriaPrima!$A$2:$A$12,dMateriaPrima!$C$2:$C$12)</f>
        <v>9</v>
      </c>
      <c r="O3889" s="3">
        <f t="shared" si="300"/>
        <v>990</v>
      </c>
      <c r="P3889" s="4">
        <f t="shared" si="301"/>
        <v>247.5</v>
      </c>
      <c r="Q3889" s="3">
        <f t="shared" si="302"/>
        <v>742.5</v>
      </c>
      <c r="R3889" t="str">
        <f t="shared" si="303"/>
        <v>No prazo</v>
      </c>
      <c r="S3889" s="5">
        <f t="shared" si="304"/>
        <v>0</v>
      </c>
    </row>
    <row r="3890" spans="1:19" x14ac:dyDescent="0.25">
      <c r="A3890">
        <v>3889</v>
      </c>
      <c r="B3890" s="1">
        <v>43970</v>
      </c>
      <c r="C3890" s="1">
        <v>43971</v>
      </c>
      <c r="D3890" s="1">
        <v>43977</v>
      </c>
      <c r="E3890" s="1">
        <v>43978</v>
      </c>
      <c r="F3890">
        <v>4</v>
      </c>
      <c r="G3890">
        <v>9</v>
      </c>
      <c r="H3890">
        <v>235</v>
      </c>
      <c r="I3890" s="6">
        <v>0</v>
      </c>
      <c r="J3890">
        <v>3</v>
      </c>
      <c r="K3890" t="str">
        <f>_xlfn.XLOOKUP(fCompras!F3890,dComprador!$A$2:$A$7,dComprador!$B$2:$B$7)</f>
        <v>Lira</v>
      </c>
      <c r="L3890" t="str">
        <f>_xlfn.XLOOKUP(J3890,dFornecedor!$A$2:$A$6,dFornecedor!$B$2:$B$6)</f>
        <v>StepUp</v>
      </c>
      <c r="M3890" t="str">
        <f>_xlfn.XLOOKUP(G3890,dMateriaPrima!$A$2:$A$12,dMateriaPrima!$B$2:$B$12)</f>
        <v>Couro</v>
      </c>
      <c r="N3890" s="2">
        <f>_xlfn.XLOOKUP(G3890,dMateriaPrima!$A$2:$A$12,dMateriaPrima!$C$2:$C$12)</f>
        <v>4.4000000000000004</v>
      </c>
      <c r="O3890" s="3">
        <f t="shared" si="300"/>
        <v>1034</v>
      </c>
      <c r="P3890" s="4">
        <f t="shared" si="301"/>
        <v>0</v>
      </c>
      <c r="Q3890" s="3">
        <f t="shared" si="302"/>
        <v>1034</v>
      </c>
      <c r="R3890" t="str">
        <f t="shared" si="303"/>
        <v>Em atraso</v>
      </c>
      <c r="S3890" s="5">
        <f t="shared" si="304"/>
        <v>1</v>
      </c>
    </row>
    <row r="3891" spans="1:19" x14ac:dyDescent="0.25">
      <c r="A3891">
        <v>3890</v>
      </c>
      <c r="B3891" s="1">
        <v>43970</v>
      </c>
      <c r="C3891" s="1">
        <v>43975</v>
      </c>
      <c r="D3891" s="1">
        <v>43977</v>
      </c>
      <c r="E3891" s="1">
        <v>43979</v>
      </c>
      <c r="F3891">
        <v>4</v>
      </c>
      <c r="G3891">
        <v>10</v>
      </c>
      <c r="H3891">
        <v>71</v>
      </c>
      <c r="I3891" s="6">
        <v>0</v>
      </c>
      <c r="J3891">
        <v>2</v>
      </c>
      <c r="K3891" t="str">
        <f>_xlfn.XLOOKUP(fCompras!F3891,dComprador!$A$2:$A$7,dComprador!$B$2:$B$7)</f>
        <v>Lira</v>
      </c>
      <c r="L3891" t="str">
        <f>_xlfn.XLOOKUP(J3891,dFornecedor!$A$2:$A$6,dFornecedor!$B$2:$B$6)</f>
        <v>Minerva</v>
      </c>
      <c r="M3891" t="str">
        <f>_xlfn.XLOOKUP(G3891,dMateriaPrima!$A$2:$A$12,dMateriaPrima!$B$2:$B$12)</f>
        <v>Pedra Britada</v>
      </c>
      <c r="N3891" s="2">
        <f>_xlfn.XLOOKUP(G3891,dMateriaPrima!$A$2:$A$12,dMateriaPrima!$C$2:$C$12)</f>
        <v>56</v>
      </c>
      <c r="O3891" s="3">
        <f t="shared" si="300"/>
        <v>3976</v>
      </c>
      <c r="P3891" s="4">
        <f t="shared" si="301"/>
        <v>0</v>
      </c>
      <c r="Q3891" s="3">
        <f t="shared" si="302"/>
        <v>3976</v>
      </c>
      <c r="R3891" t="str">
        <f t="shared" si="303"/>
        <v>Em atraso</v>
      </c>
      <c r="S3891" s="5">
        <f t="shared" si="304"/>
        <v>2</v>
      </c>
    </row>
    <row r="3892" spans="1:19" x14ac:dyDescent="0.25">
      <c r="A3892">
        <v>3891</v>
      </c>
      <c r="B3892" s="1">
        <v>43970</v>
      </c>
      <c r="C3892" s="1">
        <v>43977</v>
      </c>
      <c r="D3892" s="1">
        <v>43990</v>
      </c>
      <c r="E3892" s="1">
        <v>43991</v>
      </c>
      <c r="F3892">
        <v>1</v>
      </c>
      <c r="G3892">
        <v>9</v>
      </c>
      <c r="H3892">
        <v>119</v>
      </c>
      <c r="I3892" s="6">
        <v>0</v>
      </c>
      <c r="J3892">
        <v>2</v>
      </c>
      <c r="K3892" t="str">
        <f>_xlfn.XLOOKUP(fCompras!F3892,dComprador!$A$2:$A$7,dComprador!$B$2:$B$7)</f>
        <v>Alon</v>
      </c>
      <c r="L3892" t="str">
        <f>_xlfn.XLOOKUP(J3892,dFornecedor!$A$2:$A$6,dFornecedor!$B$2:$B$6)</f>
        <v>Minerva</v>
      </c>
      <c r="M3892" t="str">
        <f>_xlfn.XLOOKUP(G3892,dMateriaPrima!$A$2:$A$12,dMateriaPrima!$B$2:$B$12)</f>
        <v>Couro</v>
      </c>
      <c r="N3892" s="2">
        <f>_xlfn.XLOOKUP(G3892,dMateriaPrima!$A$2:$A$12,dMateriaPrima!$C$2:$C$12)</f>
        <v>4.4000000000000004</v>
      </c>
      <c r="O3892" s="3">
        <f t="shared" si="300"/>
        <v>523.6</v>
      </c>
      <c r="P3892" s="4">
        <f t="shared" si="301"/>
        <v>0</v>
      </c>
      <c r="Q3892" s="3">
        <f t="shared" si="302"/>
        <v>523.6</v>
      </c>
      <c r="R3892" t="str">
        <f t="shared" si="303"/>
        <v>Em atraso</v>
      </c>
      <c r="S3892" s="5">
        <f t="shared" si="304"/>
        <v>1</v>
      </c>
    </row>
    <row r="3893" spans="1:19" x14ac:dyDescent="0.25">
      <c r="A3893">
        <v>3892</v>
      </c>
      <c r="B3893" s="1">
        <v>43970</v>
      </c>
      <c r="C3893" s="1">
        <v>43970</v>
      </c>
      <c r="D3893" s="1">
        <v>43992</v>
      </c>
      <c r="E3893" s="1">
        <v>43993</v>
      </c>
      <c r="F3893">
        <v>1</v>
      </c>
      <c r="G3893">
        <v>2</v>
      </c>
      <c r="H3893">
        <v>57</v>
      </c>
      <c r="I3893" s="6">
        <v>0</v>
      </c>
      <c r="J3893">
        <v>2</v>
      </c>
      <c r="K3893" t="str">
        <f>_xlfn.XLOOKUP(fCompras!F3893,dComprador!$A$2:$A$7,dComprador!$B$2:$B$7)</f>
        <v>Alon</v>
      </c>
      <c r="L3893" t="str">
        <f>_xlfn.XLOOKUP(J3893,dFornecedor!$A$2:$A$6,dFornecedor!$B$2:$B$6)</f>
        <v>Minerva</v>
      </c>
      <c r="M3893" t="str">
        <f>_xlfn.XLOOKUP(G3893,dMateriaPrima!$A$2:$A$12,dMateriaPrima!$B$2:$B$12)</f>
        <v>Chapa Metal</v>
      </c>
      <c r="N3893" s="2">
        <f>_xlfn.XLOOKUP(G3893,dMateriaPrima!$A$2:$A$12,dMateriaPrima!$C$2:$C$12)</f>
        <v>299.89999999999998</v>
      </c>
      <c r="O3893" s="3">
        <f t="shared" si="300"/>
        <v>17094.3</v>
      </c>
      <c r="P3893" s="4">
        <f t="shared" si="301"/>
        <v>0</v>
      </c>
      <c r="Q3893" s="3">
        <f t="shared" si="302"/>
        <v>17094.3</v>
      </c>
      <c r="R3893" t="str">
        <f t="shared" si="303"/>
        <v>Em atraso</v>
      </c>
      <c r="S3893" s="5">
        <f t="shared" si="304"/>
        <v>1</v>
      </c>
    </row>
    <row r="3894" spans="1:19" x14ac:dyDescent="0.25">
      <c r="A3894">
        <v>3893</v>
      </c>
      <c r="B3894" s="1">
        <v>43970</v>
      </c>
      <c r="C3894" s="1">
        <v>43978</v>
      </c>
      <c r="D3894" s="1">
        <v>43987</v>
      </c>
      <c r="E3894" s="1">
        <v>43991</v>
      </c>
      <c r="F3894">
        <v>1</v>
      </c>
      <c r="G3894">
        <v>1</v>
      </c>
      <c r="H3894">
        <v>35</v>
      </c>
      <c r="I3894" s="6">
        <v>0</v>
      </c>
      <c r="J3894">
        <v>2</v>
      </c>
      <c r="K3894" t="str">
        <f>_xlfn.XLOOKUP(fCompras!F3894,dComprador!$A$2:$A$7,dComprador!$B$2:$B$7)</f>
        <v>Alon</v>
      </c>
      <c r="L3894" t="str">
        <f>_xlfn.XLOOKUP(J3894,dFornecedor!$A$2:$A$6,dFornecedor!$B$2:$B$6)</f>
        <v>Minerva</v>
      </c>
      <c r="M3894" t="str">
        <f>_xlfn.XLOOKUP(G3894,dMateriaPrima!$A$2:$A$12,dMateriaPrima!$B$2:$B$12)</f>
        <v>Tecido</v>
      </c>
      <c r="N3894" s="2">
        <f>_xlfn.XLOOKUP(G3894,dMateriaPrima!$A$2:$A$12,dMateriaPrima!$C$2:$C$12)</f>
        <v>18</v>
      </c>
      <c r="O3894" s="3">
        <f t="shared" si="300"/>
        <v>630</v>
      </c>
      <c r="P3894" s="4">
        <f t="shared" si="301"/>
        <v>0</v>
      </c>
      <c r="Q3894" s="3">
        <f t="shared" si="302"/>
        <v>630</v>
      </c>
      <c r="R3894" t="str">
        <f t="shared" si="303"/>
        <v>Em atraso</v>
      </c>
      <c r="S3894" s="5">
        <f t="shared" si="304"/>
        <v>4</v>
      </c>
    </row>
    <row r="3895" spans="1:19" x14ac:dyDescent="0.25">
      <c r="A3895">
        <v>3894</v>
      </c>
      <c r="B3895" s="1">
        <v>43970</v>
      </c>
      <c r="C3895" s="1">
        <v>43976</v>
      </c>
      <c r="D3895" s="1">
        <v>43994</v>
      </c>
      <c r="E3895" s="1">
        <v>43998</v>
      </c>
      <c r="F3895">
        <v>2</v>
      </c>
      <c r="G3895">
        <v>9</v>
      </c>
      <c r="H3895">
        <v>508</v>
      </c>
      <c r="I3895" s="6">
        <v>0</v>
      </c>
      <c r="J3895">
        <v>2</v>
      </c>
      <c r="K3895" t="str">
        <f>_xlfn.XLOOKUP(fCompras!F3895,dComprador!$A$2:$A$7,dComprador!$B$2:$B$7)</f>
        <v>João</v>
      </c>
      <c r="L3895" t="str">
        <f>_xlfn.XLOOKUP(J3895,dFornecedor!$A$2:$A$6,dFornecedor!$B$2:$B$6)</f>
        <v>Minerva</v>
      </c>
      <c r="M3895" t="str">
        <f>_xlfn.XLOOKUP(G3895,dMateriaPrima!$A$2:$A$12,dMateriaPrima!$B$2:$B$12)</f>
        <v>Couro</v>
      </c>
      <c r="N3895" s="2">
        <f>_xlfn.XLOOKUP(G3895,dMateriaPrima!$A$2:$A$12,dMateriaPrima!$C$2:$C$12)</f>
        <v>4.4000000000000004</v>
      </c>
      <c r="O3895" s="3">
        <f t="shared" si="300"/>
        <v>2235.2000000000003</v>
      </c>
      <c r="P3895" s="4">
        <f t="shared" si="301"/>
        <v>0</v>
      </c>
      <c r="Q3895" s="3">
        <f t="shared" si="302"/>
        <v>2235.2000000000003</v>
      </c>
      <c r="R3895" t="str">
        <f t="shared" si="303"/>
        <v>Em atraso</v>
      </c>
      <c r="S3895" s="5">
        <f t="shared" si="304"/>
        <v>4</v>
      </c>
    </row>
    <row r="3896" spans="1:19" x14ac:dyDescent="0.25">
      <c r="A3896">
        <v>3895</v>
      </c>
      <c r="B3896" s="1">
        <v>43970</v>
      </c>
      <c r="C3896" s="1">
        <v>43979</v>
      </c>
      <c r="D3896" s="1">
        <v>43994</v>
      </c>
      <c r="E3896" s="1">
        <v>43995</v>
      </c>
      <c r="F3896">
        <v>1</v>
      </c>
      <c r="G3896">
        <v>9</v>
      </c>
      <c r="H3896">
        <v>606</v>
      </c>
      <c r="I3896" s="6">
        <v>0</v>
      </c>
      <c r="J3896">
        <v>1</v>
      </c>
      <c r="K3896" t="str">
        <f>_xlfn.XLOOKUP(fCompras!F3896,dComprador!$A$2:$A$7,dComprador!$B$2:$B$7)</f>
        <v>Alon</v>
      </c>
      <c r="L3896" t="str">
        <f>_xlfn.XLOOKUP(J3896,dFornecedor!$A$2:$A$6,dFornecedor!$B$2:$B$6)</f>
        <v>NorthShore</v>
      </c>
      <c r="M3896" t="str">
        <f>_xlfn.XLOOKUP(G3896,dMateriaPrima!$A$2:$A$12,dMateriaPrima!$B$2:$B$12)</f>
        <v>Couro</v>
      </c>
      <c r="N3896" s="2">
        <f>_xlfn.XLOOKUP(G3896,dMateriaPrima!$A$2:$A$12,dMateriaPrima!$C$2:$C$12)</f>
        <v>4.4000000000000004</v>
      </c>
      <c r="O3896" s="3">
        <f t="shared" si="300"/>
        <v>2666.4</v>
      </c>
      <c r="P3896" s="4">
        <f t="shared" si="301"/>
        <v>0</v>
      </c>
      <c r="Q3896" s="3">
        <f t="shared" si="302"/>
        <v>2666.4</v>
      </c>
      <c r="R3896" t="str">
        <f t="shared" si="303"/>
        <v>Em atraso</v>
      </c>
      <c r="S3896" s="5">
        <f t="shared" si="304"/>
        <v>1</v>
      </c>
    </row>
    <row r="3897" spans="1:19" x14ac:dyDescent="0.25">
      <c r="A3897">
        <v>3896</v>
      </c>
      <c r="B3897" s="1">
        <v>43971</v>
      </c>
      <c r="C3897" s="1">
        <v>43979</v>
      </c>
      <c r="D3897" s="1">
        <v>43983</v>
      </c>
      <c r="E3897" s="1">
        <v>43985</v>
      </c>
      <c r="F3897">
        <v>4</v>
      </c>
      <c r="G3897">
        <v>8</v>
      </c>
      <c r="H3897">
        <v>469</v>
      </c>
      <c r="I3897" s="6">
        <v>0</v>
      </c>
      <c r="J3897">
        <v>5</v>
      </c>
      <c r="K3897" t="str">
        <f>_xlfn.XLOOKUP(fCompras!F3897,dComprador!$A$2:$A$7,dComprador!$B$2:$B$7)</f>
        <v>Lira</v>
      </c>
      <c r="L3897" t="str">
        <f>_xlfn.XLOOKUP(J3897,dFornecedor!$A$2:$A$6,dFornecedor!$B$2:$B$6)</f>
        <v>Atlas</v>
      </c>
      <c r="M3897" t="str">
        <f>_xlfn.XLOOKUP(G3897,dMateriaPrima!$A$2:$A$12,dMateriaPrima!$B$2:$B$12)</f>
        <v>Cimento</v>
      </c>
      <c r="N3897" s="2">
        <f>_xlfn.XLOOKUP(G3897,dMateriaPrima!$A$2:$A$12,dMateriaPrima!$C$2:$C$12)</f>
        <v>23</v>
      </c>
      <c r="O3897" s="3">
        <f t="shared" si="300"/>
        <v>10787</v>
      </c>
      <c r="P3897" s="4">
        <f t="shared" si="301"/>
        <v>0</v>
      </c>
      <c r="Q3897" s="3">
        <f t="shared" si="302"/>
        <v>10787</v>
      </c>
      <c r="R3897" t="str">
        <f t="shared" si="303"/>
        <v>Em atraso</v>
      </c>
      <c r="S3897" s="5">
        <f t="shared" si="304"/>
        <v>2</v>
      </c>
    </row>
    <row r="3898" spans="1:19" x14ac:dyDescent="0.25">
      <c r="A3898">
        <v>3897</v>
      </c>
      <c r="B3898" s="1">
        <v>43971</v>
      </c>
      <c r="C3898" s="1">
        <v>43972</v>
      </c>
      <c r="D3898" s="1">
        <v>43978</v>
      </c>
      <c r="E3898" s="1">
        <v>43977</v>
      </c>
      <c r="F3898">
        <v>4</v>
      </c>
      <c r="G3898">
        <v>7</v>
      </c>
      <c r="H3898">
        <v>19</v>
      </c>
      <c r="I3898" s="6">
        <v>0</v>
      </c>
      <c r="J3898">
        <v>4</v>
      </c>
      <c r="K3898" t="str">
        <f>_xlfn.XLOOKUP(fCompras!F3898,dComprador!$A$2:$A$7,dComprador!$B$2:$B$7)</f>
        <v>Lira</v>
      </c>
      <c r="L3898" t="str">
        <f>_xlfn.XLOOKUP(J3898,dFornecedor!$A$2:$A$6,dFornecedor!$B$2:$B$6)</f>
        <v>AlphaOmega</v>
      </c>
      <c r="M3898" t="str">
        <f>_xlfn.XLOOKUP(G3898,dMateriaPrima!$A$2:$A$12,dMateriaPrima!$B$2:$B$12)</f>
        <v>Poliéster</v>
      </c>
      <c r="N3898" s="2">
        <f>_xlfn.XLOOKUP(G3898,dMateriaPrima!$A$2:$A$12,dMateriaPrima!$C$2:$C$12)</f>
        <v>8</v>
      </c>
      <c r="O3898" s="3">
        <f t="shared" si="300"/>
        <v>152</v>
      </c>
      <c r="P3898" s="4">
        <f t="shared" si="301"/>
        <v>0</v>
      </c>
      <c r="Q3898" s="3">
        <f t="shared" si="302"/>
        <v>152</v>
      </c>
      <c r="R3898" t="str">
        <f t="shared" si="303"/>
        <v>No prazo</v>
      </c>
      <c r="S3898" s="5">
        <f t="shared" si="304"/>
        <v>0</v>
      </c>
    </row>
    <row r="3899" spans="1:19" x14ac:dyDescent="0.25">
      <c r="A3899">
        <v>3898</v>
      </c>
      <c r="B3899" s="1">
        <v>43971</v>
      </c>
      <c r="C3899" s="1">
        <v>43981</v>
      </c>
      <c r="D3899" s="1">
        <v>43982</v>
      </c>
      <c r="E3899" s="1">
        <v>43983</v>
      </c>
      <c r="F3899">
        <v>4</v>
      </c>
      <c r="G3899">
        <v>10</v>
      </c>
      <c r="H3899">
        <v>202</v>
      </c>
      <c r="I3899" s="6">
        <v>0</v>
      </c>
      <c r="J3899">
        <v>3</v>
      </c>
      <c r="K3899" t="str">
        <f>_xlfn.XLOOKUP(fCompras!F3899,dComprador!$A$2:$A$7,dComprador!$B$2:$B$7)</f>
        <v>Lira</v>
      </c>
      <c r="L3899" t="str">
        <f>_xlfn.XLOOKUP(J3899,dFornecedor!$A$2:$A$6,dFornecedor!$B$2:$B$6)</f>
        <v>StepUp</v>
      </c>
      <c r="M3899" t="str">
        <f>_xlfn.XLOOKUP(G3899,dMateriaPrima!$A$2:$A$12,dMateriaPrima!$B$2:$B$12)</f>
        <v>Pedra Britada</v>
      </c>
      <c r="N3899" s="2">
        <f>_xlfn.XLOOKUP(G3899,dMateriaPrima!$A$2:$A$12,dMateriaPrima!$C$2:$C$12)</f>
        <v>56</v>
      </c>
      <c r="O3899" s="3">
        <f t="shared" si="300"/>
        <v>11312</v>
      </c>
      <c r="P3899" s="4">
        <f t="shared" si="301"/>
        <v>0</v>
      </c>
      <c r="Q3899" s="3">
        <f t="shared" si="302"/>
        <v>11312</v>
      </c>
      <c r="R3899" t="str">
        <f t="shared" si="303"/>
        <v>Em atraso</v>
      </c>
      <c r="S3899" s="5">
        <f t="shared" si="304"/>
        <v>1</v>
      </c>
    </row>
    <row r="3900" spans="1:19" x14ac:dyDescent="0.25">
      <c r="A3900">
        <v>3899</v>
      </c>
      <c r="B3900" s="1">
        <v>43971</v>
      </c>
      <c r="C3900" s="1">
        <v>43971</v>
      </c>
      <c r="D3900" s="1">
        <v>44004</v>
      </c>
      <c r="E3900" s="1">
        <v>44004</v>
      </c>
      <c r="F3900">
        <v>1</v>
      </c>
      <c r="G3900">
        <v>1</v>
      </c>
      <c r="H3900">
        <v>348</v>
      </c>
      <c r="I3900" s="6">
        <v>0.23</v>
      </c>
      <c r="J3900">
        <v>2</v>
      </c>
      <c r="K3900" t="str">
        <f>_xlfn.XLOOKUP(fCompras!F3900,dComprador!$A$2:$A$7,dComprador!$B$2:$B$7)</f>
        <v>Alon</v>
      </c>
      <c r="L3900" t="str">
        <f>_xlfn.XLOOKUP(J3900,dFornecedor!$A$2:$A$6,dFornecedor!$B$2:$B$6)</f>
        <v>Minerva</v>
      </c>
      <c r="M3900" t="str">
        <f>_xlfn.XLOOKUP(G3900,dMateriaPrima!$A$2:$A$12,dMateriaPrima!$B$2:$B$12)</f>
        <v>Tecido</v>
      </c>
      <c r="N3900" s="2">
        <f>_xlfn.XLOOKUP(G3900,dMateriaPrima!$A$2:$A$12,dMateriaPrima!$C$2:$C$12)</f>
        <v>18</v>
      </c>
      <c r="O3900" s="3">
        <f t="shared" si="300"/>
        <v>6264</v>
      </c>
      <c r="P3900" s="4">
        <f t="shared" si="301"/>
        <v>1440.72</v>
      </c>
      <c r="Q3900" s="3">
        <f t="shared" si="302"/>
        <v>4823.28</v>
      </c>
      <c r="R3900" t="str">
        <f t="shared" si="303"/>
        <v>No prazo</v>
      </c>
      <c r="S3900" s="5">
        <f t="shared" si="304"/>
        <v>0</v>
      </c>
    </row>
    <row r="3901" spans="1:19" x14ac:dyDescent="0.25">
      <c r="A3901">
        <v>3900</v>
      </c>
      <c r="B3901" s="1">
        <v>43971</v>
      </c>
      <c r="C3901" s="1">
        <v>43979</v>
      </c>
      <c r="D3901" s="1">
        <v>43991</v>
      </c>
      <c r="E3901" s="1">
        <v>43993</v>
      </c>
      <c r="F3901">
        <v>1</v>
      </c>
      <c r="G3901">
        <v>1</v>
      </c>
      <c r="H3901">
        <v>114</v>
      </c>
      <c r="I3901" s="6">
        <v>0</v>
      </c>
      <c r="J3901">
        <v>2</v>
      </c>
      <c r="K3901" t="str">
        <f>_xlfn.XLOOKUP(fCompras!F3901,dComprador!$A$2:$A$7,dComprador!$B$2:$B$7)</f>
        <v>Alon</v>
      </c>
      <c r="L3901" t="str">
        <f>_xlfn.XLOOKUP(J3901,dFornecedor!$A$2:$A$6,dFornecedor!$B$2:$B$6)</f>
        <v>Minerva</v>
      </c>
      <c r="M3901" t="str">
        <f>_xlfn.XLOOKUP(G3901,dMateriaPrima!$A$2:$A$12,dMateriaPrima!$B$2:$B$12)</f>
        <v>Tecido</v>
      </c>
      <c r="N3901" s="2">
        <f>_xlfn.XLOOKUP(G3901,dMateriaPrima!$A$2:$A$12,dMateriaPrima!$C$2:$C$12)</f>
        <v>18</v>
      </c>
      <c r="O3901" s="3">
        <f t="shared" si="300"/>
        <v>2052</v>
      </c>
      <c r="P3901" s="4">
        <f t="shared" si="301"/>
        <v>0</v>
      </c>
      <c r="Q3901" s="3">
        <f t="shared" si="302"/>
        <v>2052</v>
      </c>
      <c r="R3901" t="str">
        <f t="shared" si="303"/>
        <v>Em atraso</v>
      </c>
      <c r="S3901" s="5">
        <f t="shared" si="304"/>
        <v>2</v>
      </c>
    </row>
    <row r="3902" spans="1:19" x14ac:dyDescent="0.25">
      <c r="A3902">
        <v>3901</v>
      </c>
      <c r="B3902" s="1">
        <v>43972</v>
      </c>
      <c r="C3902" s="1">
        <v>43973</v>
      </c>
      <c r="D3902" s="1">
        <v>43981</v>
      </c>
      <c r="E3902" s="1">
        <v>43981</v>
      </c>
      <c r="F3902">
        <v>4</v>
      </c>
      <c r="G3902">
        <v>8</v>
      </c>
      <c r="H3902">
        <v>444</v>
      </c>
      <c r="I3902" s="6">
        <v>0</v>
      </c>
      <c r="J3902">
        <v>5</v>
      </c>
      <c r="K3902" t="str">
        <f>_xlfn.XLOOKUP(fCompras!F3902,dComprador!$A$2:$A$7,dComprador!$B$2:$B$7)</f>
        <v>Lira</v>
      </c>
      <c r="L3902" t="str">
        <f>_xlfn.XLOOKUP(J3902,dFornecedor!$A$2:$A$6,dFornecedor!$B$2:$B$6)</f>
        <v>Atlas</v>
      </c>
      <c r="M3902" t="str">
        <f>_xlfn.XLOOKUP(G3902,dMateriaPrima!$A$2:$A$12,dMateriaPrima!$B$2:$B$12)</f>
        <v>Cimento</v>
      </c>
      <c r="N3902" s="2">
        <f>_xlfn.XLOOKUP(G3902,dMateriaPrima!$A$2:$A$12,dMateriaPrima!$C$2:$C$12)</f>
        <v>23</v>
      </c>
      <c r="O3902" s="3">
        <f t="shared" si="300"/>
        <v>10212</v>
      </c>
      <c r="P3902" s="4">
        <f t="shared" si="301"/>
        <v>0</v>
      </c>
      <c r="Q3902" s="3">
        <f t="shared" si="302"/>
        <v>10212</v>
      </c>
      <c r="R3902" t="str">
        <f t="shared" si="303"/>
        <v>No prazo</v>
      </c>
      <c r="S3902" s="5">
        <f t="shared" si="304"/>
        <v>0</v>
      </c>
    </row>
    <row r="3903" spans="1:19" x14ac:dyDescent="0.25">
      <c r="A3903">
        <v>3902</v>
      </c>
      <c r="B3903" s="1">
        <v>43972</v>
      </c>
      <c r="C3903" s="1">
        <v>43973</v>
      </c>
      <c r="D3903" s="1">
        <v>43977</v>
      </c>
      <c r="E3903" s="1">
        <v>43980</v>
      </c>
      <c r="F3903">
        <v>4</v>
      </c>
      <c r="G3903">
        <v>5</v>
      </c>
      <c r="H3903">
        <v>456</v>
      </c>
      <c r="I3903" s="6">
        <v>0</v>
      </c>
      <c r="J3903">
        <v>2</v>
      </c>
      <c r="K3903" t="str">
        <f>_xlfn.XLOOKUP(fCompras!F3903,dComprador!$A$2:$A$7,dComprador!$B$2:$B$7)</f>
        <v>Lira</v>
      </c>
      <c r="L3903" t="str">
        <f>_xlfn.XLOOKUP(J3903,dFornecedor!$A$2:$A$6,dFornecedor!$B$2:$B$6)</f>
        <v>Minerva</v>
      </c>
      <c r="M3903" t="str">
        <f>_xlfn.XLOOKUP(G3903,dMateriaPrima!$A$2:$A$12,dMateriaPrima!$B$2:$B$12)</f>
        <v>Areia</v>
      </c>
      <c r="N3903" s="2">
        <f>_xlfn.XLOOKUP(G3903,dMateriaPrima!$A$2:$A$12,dMateriaPrima!$C$2:$C$12)</f>
        <v>3.59</v>
      </c>
      <c r="O3903" s="3">
        <f t="shared" si="300"/>
        <v>1637.04</v>
      </c>
      <c r="P3903" s="4">
        <f t="shared" si="301"/>
        <v>0</v>
      </c>
      <c r="Q3903" s="3">
        <f t="shared" si="302"/>
        <v>1637.04</v>
      </c>
      <c r="R3903" t="str">
        <f t="shared" si="303"/>
        <v>Em atraso</v>
      </c>
      <c r="S3903" s="5">
        <f t="shared" si="304"/>
        <v>3</v>
      </c>
    </row>
    <row r="3904" spans="1:19" x14ac:dyDescent="0.25">
      <c r="A3904">
        <v>3903</v>
      </c>
      <c r="B3904" s="1">
        <v>43972</v>
      </c>
      <c r="C3904" s="1">
        <v>43972</v>
      </c>
      <c r="D3904" s="1">
        <v>43977</v>
      </c>
      <c r="E3904" s="1">
        <v>43978</v>
      </c>
      <c r="F3904">
        <v>4</v>
      </c>
      <c r="G3904">
        <v>6</v>
      </c>
      <c r="H3904">
        <v>529</v>
      </c>
      <c r="I3904" s="6">
        <v>0</v>
      </c>
      <c r="J3904">
        <v>2</v>
      </c>
      <c r="K3904" t="str">
        <f>_xlfn.XLOOKUP(fCompras!F3904,dComprador!$A$2:$A$7,dComprador!$B$2:$B$7)</f>
        <v>Lira</v>
      </c>
      <c r="L3904" t="str">
        <f>_xlfn.XLOOKUP(J3904,dFornecedor!$A$2:$A$6,dFornecedor!$B$2:$B$6)</f>
        <v>Minerva</v>
      </c>
      <c r="M3904" t="str">
        <f>_xlfn.XLOOKUP(G3904,dMateriaPrima!$A$2:$A$12,dMateriaPrima!$B$2:$B$12)</f>
        <v>Fio Algodão</v>
      </c>
      <c r="N3904" s="2">
        <f>_xlfn.XLOOKUP(G3904,dMateriaPrima!$A$2:$A$12,dMateriaPrima!$C$2:$C$12)</f>
        <v>55.9</v>
      </c>
      <c r="O3904" s="3">
        <f t="shared" si="300"/>
        <v>29571.1</v>
      </c>
      <c r="P3904" s="4">
        <f t="shared" si="301"/>
        <v>0</v>
      </c>
      <c r="Q3904" s="3">
        <f t="shared" si="302"/>
        <v>29571.1</v>
      </c>
      <c r="R3904" t="str">
        <f t="shared" si="303"/>
        <v>Em atraso</v>
      </c>
      <c r="S3904" s="5">
        <f t="shared" si="304"/>
        <v>1</v>
      </c>
    </row>
    <row r="3905" spans="1:19" x14ac:dyDescent="0.25">
      <c r="A3905">
        <v>3904</v>
      </c>
      <c r="B3905" s="1">
        <v>43972</v>
      </c>
      <c r="C3905" s="1">
        <v>43977</v>
      </c>
      <c r="D3905" s="1">
        <v>43981</v>
      </c>
      <c r="E3905" s="1">
        <v>43981</v>
      </c>
      <c r="F3905">
        <v>4</v>
      </c>
      <c r="G3905">
        <v>11</v>
      </c>
      <c r="H3905">
        <v>188</v>
      </c>
      <c r="I3905" s="6">
        <v>0</v>
      </c>
      <c r="J3905">
        <v>1</v>
      </c>
      <c r="K3905" t="str">
        <f>_xlfn.XLOOKUP(fCompras!F3905,dComprador!$A$2:$A$7,dComprador!$B$2:$B$7)</f>
        <v>Lira</v>
      </c>
      <c r="L3905" t="str">
        <f>_xlfn.XLOOKUP(J3905,dFornecedor!$A$2:$A$6,dFornecedor!$B$2:$B$6)</f>
        <v>NorthShore</v>
      </c>
      <c r="M3905" t="str">
        <f>_xlfn.XLOOKUP(G3905,dMateriaPrima!$A$2:$A$12,dMateriaPrima!$B$2:$B$12)</f>
        <v>Papel</v>
      </c>
      <c r="N3905" s="2">
        <f>_xlfn.XLOOKUP(G3905,dMateriaPrima!$A$2:$A$12,dMateriaPrima!$C$2:$C$12)</f>
        <v>9</v>
      </c>
      <c r="O3905" s="3">
        <f t="shared" si="300"/>
        <v>1692</v>
      </c>
      <c r="P3905" s="4">
        <f t="shared" si="301"/>
        <v>0</v>
      </c>
      <c r="Q3905" s="3">
        <f t="shared" si="302"/>
        <v>1692</v>
      </c>
      <c r="R3905" t="str">
        <f t="shared" si="303"/>
        <v>No prazo</v>
      </c>
      <c r="S3905" s="5">
        <f t="shared" si="304"/>
        <v>0</v>
      </c>
    </row>
    <row r="3906" spans="1:19" x14ac:dyDescent="0.25">
      <c r="A3906">
        <v>3905</v>
      </c>
      <c r="B3906" s="1">
        <v>43972</v>
      </c>
      <c r="C3906" s="1">
        <v>43974</v>
      </c>
      <c r="D3906" s="1">
        <v>43983</v>
      </c>
      <c r="E3906" s="1">
        <v>43986</v>
      </c>
      <c r="F3906">
        <v>4</v>
      </c>
      <c r="G3906">
        <v>9</v>
      </c>
      <c r="H3906">
        <v>228</v>
      </c>
      <c r="I3906" s="6">
        <v>0</v>
      </c>
      <c r="J3906">
        <v>4</v>
      </c>
      <c r="K3906" t="str">
        <f>_xlfn.XLOOKUP(fCompras!F3906,dComprador!$A$2:$A$7,dComprador!$B$2:$B$7)</f>
        <v>Lira</v>
      </c>
      <c r="L3906" t="str">
        <f>_xlfn.XLOOKUP(J3906,dFornecedor!$A$2:$A$6,dFornecedor!$B$2:$B$6)</f>
        <v>AlphaOmega</v>
      </c>
      <c r="M3906" t="str">
        <f>_xlfn.XLOOKUP(G3906,dMateriaPrima!$A$2:$A$12,dMateriaPrima!$B$2:$B$12)</f>
        <v>Couro</v>
      </c>
      <c r="N3906" s="2">
        <f>_xlfn.XLOOKUP(G3906,dMateriaPrima!$A$2:$A$12,dMateriaPrima!$C$2:$C$12)</f>
        <v>4.4000000000000004</v>
      </c>
      <c r="O3906" s="3">
        <f t="shared" si="300"/>
        <v>1003.2</v>
      </c>
      <c r="P3906" s="4">
        <f t="shared" si="301"/>
        <v>0</v>
      </c>
      <c r="Q3906" s="3">
        <f t="shared" si="302"/>
        <v>1003.2</v>
      </c>
      <c r="R3906" t="str">
        <f t="shared" si="303"/>
        <v>Em atraso</v>
      </c>
      <c r="S3906" s="5">
        <f t="shared" si="304"/>
        <v>3</v>
      </c>
    </row>
    <row r="3907" spans="1:19" x14ac:dyDescent="0.25">
      <c r="A3907">
        <v>3906</v>
      </c>
      <c r="B3907" s="1">
        <v>43972</v>
      </c>
      <c r="C3907" s="1">
        <v>43980</v>
      </c>
      <c r="D3907" s="1">
        <v>43982</v>
      </c>
      <c r="E3907" s="1">
        <v>43986</v>
      </c>
      <c r="F3907">
        <v>4</v>
      </c>
      <c r="G3907">
        <v>5</v>
      </c>
      <c r="H3907">
        <v>166</v>
      </c>
      <c r="I3907" s="6">
        <v>0</v>
      </c>
      <c r="J3907">
        <v>3</v>
      </c>
      <c r="K3907" t="str">
        <f>_xlfn.XLOOKUP(fCompras!F3907,dComprador!$A$2:$A$7,dComprador!$B$2:$B$7)</f>
        <v>Lira</v>
      </c>
      <c r="L3907" t="str">
        <f>_xlfn.XLOOKUP(J3907,dFornecedor!$A$2:$A$6,dFornecedor!$B$2:$B$6)</f>
        <v>StepUp</v>
      </c>
      <c r="M3907" t="str">
        <f>_xlfn.XLOOKUP(G3907,dMateriaPrima!$A$2:$A$12,dMateriaPrima!$B$2:$B$12)</f>
        <v>Areia</v>
      </c>
      <c r="N3907" s="2">
        <f>_xlfn.XLOOKUP(G3907,dMateriaPrima!$A$2:$A$12,dMateriaPrima!$C$2:$C$12)</f>
        <v>3.59</v>
      </c>
      <c r="O3907" s="3">
        <f t="shared" ref="O3907:O3970" si="305">PRODUCT(H3907,N3907)</f>
        <v>595.93999999999994</v>
      </c>
      <c r="P3907" s="4">
        <f t="shared" ref="P3907:P3970" si="306">PRODUCT(O3907,I3907)</f>
        <v>0</v>
      </c>
      <c r="Q3907" s="3">
        <f t="shared" ref="Q3907:Q3970" si="307">O3907-P3907</f>
        <v>595.93999999999994</v>
      </c>
      <c r="R3907" t="str">
        <f t="shared" ref="R3907:R3970" si="308">IF(E3907&lt;=D3907,"No prazo",IF(E3907&gt;D3907,"Em atraso"))</f>
        <v>Em atraso</v>
      </c>
      <c r="S3907" s="5">
        <f t="shared" ref="S3907:S3970" si="309">IF(E3907 &gt;D3907, E3907-D3907,0)</f>
        <v>4</v>
      </c>
    </row>
    <row r="3908" spans="1:19" x14ac:dyDescent="0.25">
      <c r="A3908">
        <v>3907</v>
      </c>
      <c r="B3908" s="1">
        <v>43972</v>
      </c>
      <c r="C3908" s="1">
        <v>43976</v>
      </c>
      <c r="D3908" s="1">
        <v>43979</v>
      </c>
      <c r="E3908" s="1">
        <v>43978</v>
      </c>
      <c r="F3908">
        <v>4</v>
      </c>
      <c r="G3908">
        <v>1</v>
      </c>
      <c r="H3908">
        <v>109</v>
      </c>
      <c r="I3908" s="6">
        <v>0</v>
      </c>
      <c r="J3908">
        <v>1</v>
      </c>
      <c r="K3908" t="str">
        <f>_xlfn.XLOOKUP(fCompras!F3908,dComprador!$A$2:$A$7,dComprador!$B$2:$B$7)</f>
        <v>Lira</v>
      </c>
      <c r="L3908" t="str">
        <f>_xlfn.XLOOKUP(J3908,dFornecedor!$A$2:$A$6,dFornecedor!$B$2:$B$6)</f>
        <v>NorthShore</v>
      </c>
      <c r="M3908" t="str">
        <f>_xlfn.XLOOKUP(G3908,dMateriaPrima!$A$2:$A$12,dMateriaPrima!$B$2:$B$12)</f>
        <v>Tecido</v>
      </c>
      <c r="N3908" s="2">
        <f>_xlfn.XLOOKUP(G3908,dMateriaPrima!$A$2:$A$12,dMateriaPrima!$C$2:$C$12)</f>
        <v>18</v>
      </c>
      <c r="O3908" s="3">
        <f t="shared" si="305"/>
        <v>1962</v>
      </c>
      <c r="P3908" s="4">
        <f t="shared" si="306"/>
        <v>0</v>
      </c>
      <c r="Q3908" s="3">
        <f t="shared" si="307"/>
        <v>1962</v>
      </c>
      <c r="R3908" t="str">
        <f t="shared" si="308"/>
        <v>No prazo</v>
      </c>
      <c r="S3908" s="5">
        <f t="shared" si="309"/>
        <v>0</v>
      </c>
    </row>
    <row r="3909" spans="1:19" x14ac:dyDescent="0.25">
      <c r="A3909">
        <v>3908</v>
      </c>
      <c r="B3909" s="1">
        <v>43972</v>
      </c>
      <c r="C3909" s="1">
        <v>43972</v>
      </c>
      <c r="D3909" s="1">
        <v>43990</v>
      </c>
      <c r="E3909" s="1">
        <v>43991</v>
      </c>
      <c r="F3909">
        <v>1</v>
      </c>
      <c r="G3909">
        <v>10</v>
      </c>
      <c r="H3909">
        <v>206</v>
      </c>
      <c r="I3909" s="6">
        <v>0</v>
      </c>
      <c r="J3909">
        <v>2</v>
      </c>
      <c r="K3909" t="str">
        <f>_xlfn.XLOOKUP(fCompras!F3909,dComprador!$A$2:$A$7,dComprador!$B$2:$B$7)</f>
        <v>Alon</v>
      </c>
      <c r="L3909" t="str">
        <f>_xlfn.XLOOKUP(J3909,dFornecedor!$A$2:$A$6,dFornecedor!$B$2:$B$6)</f>
        <v>Minerva</v>
      </c>
      <c r="M3909" t="str">
        <f>_xlfn.XLOOKUP(G3909,dMateriaPrima!$A$2:$A$12,dMateriaPrima!$B$2:$B$12)</f>
        <v>Pedra Britada</v>
      </c>
      <c r="N3909" s="2">
        <f>_xlfn.XLOOKUP(G3909,dMateriaPrima!$A$2:$A$12,dMateriaPrima!$C$2:$C$12)</f>
        <v>56</v>
      </c>
      <c r="O3909" s="3">
        <f t="shared" si="305"/>
        <v>11536</v>
      </c>
      <c r="P3909" s="4">
        <f t="shared" si="306"/>
        <v>0</v>
      </c>
      <c r="Q3909" s="3">
        <f t="shared" si="307"/>
        <v>11536</v>
      </c>
      <c r="R3909" t="str">
        <f t="shared" si="308"/>
        <v>Em atraso</v>
      </c>
      <c r="S3909" s="5">
        <f t="shared" si="309"/>
        <v>1</v>
      </c>
    </row>
    <row r="3910" spans="1:19" x14ac:dyDescent="0.25">
      <c r="A3910">
        <v>3909</v>
      </c>
      <c r="B3910" s="1">
        <v>43972</v>
      </c>
      <c r="C3910" s="1">
        <v>43975</v>
      </c>
      <c r="D3910" s="1">
        <v>43990</v>
      </c>
      <c r="E3910" s="1">
        <v>43991</v>
      </c>
      <c r="F3910">
        <v>1</v>
      </c>
      <c r="G3910">
        <v>1</v>
      </c>
      <c r="H3910">
        <v>153</v>
      </c>
      <c r="I3910" s="6">
        <v>0</v>
      </c>
      <c r="J3910">
        <v>1</v>
      </c>
      <c r="K3910" t="str">
        <f>_xlfn.XLOOKUP(fCompras!F3910,dComprador!$A$2:$A$7,dComprador!$B$2:$B$7)</f>
        <v>Alon</v>
      </c>
      <c r="L3910" t="str">
        <f>_xlfn.XLOOKUP(J3910,dFornecedor!$A$2:$A$6,dFornecedor!$B$2:$B$6)</f>
        <v>NorthShore</v>
      </c>
      <c r="M3910" t="str">
        <f>_xlfn.XLOOKUP(G3910,dMateriaPrima!$A$2:$A$12,dMateriaPrima!$B$2:$B$12)</f>
        <v>Tecido</v>
      </c>
      <c r="N3910" s="2">
        <f>_xlfn.XLOOKUP(G3910,dMateriaPrima!$A$2:$A$12,dMateriaPrima!$C$2:$C$12)</f>
        <v>18</v>
      </c>
      <c r="O3910" s="3">
        <f t="shared" si="305"/>
        <v>2754</v>
      </c>
      <c r="P3910" s="4">
        <f t="shared" si="306"/>
        <v>0</v>
      </c>
      <c r="Q3910" s="3">
        <f t="shared" si="307"/>
        <v>2754</v>
      </c>
      <c r="R3910" t="str">
        <f t="shared" si="308"/>
        <v>Em atraso</v>
      </c>
      <c r="S3910" s="5">
        <f t="shared" si="309"/>
        <v>1</v>
      </c>
    </row>
    <row r="3911" spans="1:19" x14ac:dyDescent="0.25">
      <c r="A3911">
        <v>3910</v>
      </c>
      <c r="B3911" s="1">
        <v>43972</v>
      </c>
      <c r="C3911" s="1">
        <v>43981</v>
      </c>
      <c r="D3911" s="1">
        <v>43985</v>
      </c>
      <c r="E3911" s="1">
        <v>43987</v>
      </c>
      <c r="F3911">
        <v>2</v>
      </c>
      <c r="G3911">
        <v>7</v>
      </c>
      <c r="H3911">
        <v>25</v>
      </c>
      <c r="I3911" s="6">
        <v>0</v>
      </c>
      <c r="J3911">
        <v>3</v>
      </c>
      <c r="K3911" t="str">
        <f>_xlfn.XLOOKUP(fCompras!F3911,dComprador!$A$2:$A$7,dComprador!$B$2:$B$7)</f>
        <v>João</v>
      </c>
      <c r="L3911" t="str">
        <f>_xlfn.XLOOKUP(J3911,dFornecedor!$A$2:$A$6,dFornecedor!$B$2:$B$6)</f>
        <v>StepUp</v>
      </c>
      <c r="M3911" t="str">
        <f>_xlfn.XLOOKUP(G3911,dMateriaPrima!$A$2:$A$12,dMateriaPrima!$B$2:$B$12)</f>
        <v>Poliéster</v>
      </c>
      <c r="N3911" s="2">
        <f>_xlfn.XLOOKUP(G3911,dMateriaPrima!$A$2:$A$12,dMateriaPrima!$C$2:$C$12)</f>
        <v>8</v>
      </c>
      <c r="O3911" s="3">
        <f t="shared" si="305"/>
        <v>200</v>
      </c>
      <c r="P3911" s="4">
        <f t="shared" si="306"/>
        <v>0</v>
      </c>
      <c r="Q3911" s="3">
        <f t="shared" si="307"/>
        <v>200</v>
      </c>
      <c r="R3911" t="str">
        <f t="shared" si="308"/>
        <v>Em atraso</v>
      </c>
      <c r="S3911" s="5">
        <f t="shared" si="309"/>
        <v>2</v>
      </c>
    </row>
    <row r="3912" spans="1:19" x14ac:dyDescent="0.25">
      <c r="A3912">
        <v>3911</v>
      </c>
      <c r="B3912" s="1">
        <v>43972</v>
      </c>
      <c r="C3912" s="1">
        <v>43976</v>
      </c>
      <c r="D3912" s="1">
        <v>43983</v>
      </c>
      <c r="E3912" s="1">
        <v>43990</v>
      </c>
      <c r="F3912">
        <v>2</v>
      </c>
      <c r="G3912">
        <v>1</v>
      </c>
      <c r="H3912">
        <v>98</v>
      </c>
      <c r="I3912" s="6">
        <v>0</v>
      </c>
      <c r="J3912">
        <v>2</v>
      </c>
      <c r="K3912" t="str">
        <f>_xlfn.XLOOKUP(fCompras!F3912,dComprador!$A$2:$A$7,dComprador!$B$2:$B$7)</f>
        <v>João</v>
      </c>
      <c r="L3912" t="str">
        <f>_xlfn.XLOOKUP(J3912,dFornecedor!$A$2:$A$6,dFornecedor!$B$2:$B$6)</f>
        <v>Minerva</v>
      </c>
      <c r="M3912" t="str">
        <f>_xlfn.XLOOKUP(G3912,dMateriaPrima!$A$2:$A$12,dMateriaPrima!$B$2:$B$12)</f>
        <v>Tecido</v>
      </c>
      <c r="N3912" s="2">
        <f>_xlfn.XLOOKUP(G3912,dMateriaPrima!$A$2:$A$12,dMateriaPrima!$C$2:$C$12)</f>
        <v>18</v>
      </c>
      <c r="O3912" s="3">
        <f t="shared" si="305"/>
        <v>1764</v>
      </c>
      <c r="P3912" s="4">
        <f t="shared" si="306"/>
        <v>0</v>
      </c>
      <c r="Q3912" s="3">
        <f t="shared" si="307"/>
        <v>1764</v>
      </c>
      <c r="R3912" t="str">
        <f t="shared" si="308"/>
        <v>Em atraso</v>
      </c>
      <c r="S3912" s="5">
        <f t="shared" si="309"/>
        <v>7</v>
      </c>
    </row>
    <row r="3913" spans="1:19" x14ac:dyDescent="0.25">
      <c r="A3913">
        <v>3912</v>
      </c>
      <c r="B3913" s="1">
        <v>43972</v>
      </c>
      <c r="C3913" s="1">
        <v>43972</v>
      </c>
      <c r="D3913" s="1">
        <v>43991</v>
      </c>
      <c r="E3913" s="1">
        <v>43992</v>
      </c>
      <c r="F3913">
        <v>1</v>
      </c>
      <c r="G3913">
        <v>10</v>
      </c>
      <c r="H3913">
        <v>28</v>
      </c>
      <c r="I3913" s="6">
        <v>0</v>
      </c>
      <c r="J3913">
        <v>2</v>
      </c>
      <c r="K3913" t="str">
        <f>_xlfn.XLOOKUP(fCompras!F3913,dComprador!$A$2:$A$7,dComprador!$B$2:$B$7)</f>
        <v>Alon</v>
      </c>
      <c r="L3913" t="str">
        <f>_xlfn.XLOOKUP(J3913,dFornecedor!$A$2:$A$6,dFornecedor!$B$2:$B$6)</f>
        <v>Minerva</v>
      </c>
      <c r="M3913" t="str">
        <f>_xlfn.XLOOKUP(G3913,dMateriaPrima!$A$2:$A$12,dMateriaPrima!$B$2:$B$12)</f>
        <v>Pedra Britada</v>
      </c>
      <c r="N3913" s="2">
        <f>_xlfn.XLOOKUP(G3913,dMateriaPrima!$A$2:$A$12,dMateriaPrima!$C$2:$C$12)</f>
        <v>56</v>
      </c>
      <c r="O3913" s="3">
        <f t="shared" si="305"/>
        <v>1568</v>
      </c>
      <c r="P3913" s="4">
        <f t="shared" si="306"/>
        <v>0</v>
      </c>
      <c r="Q3913" s="3">
        <f t="shared" si="307"/>
        <v>1568</v>
      </c>
      <c r="R3913" t="str">
        <f t="shared" si="308"/>
        <v>Em atraso</v>
      </c>
      <c r="S3913" s="5">
        <f t="shared" si="309"/>
        <v>1</v>
      </c>
    </row>
    <row r="3914" spans="1:19" x14ac:dyDescent="0.25">
      <c r="A3914">
        <v>3913</v>
      </c>
      <c r="B3914" s="1">
        <v>43972</v>
      </c>
      <c r="C3914" s="1">
        <v>43972</v>
      </c>
      <c r="D3914" s="1">
        <v>44004</v>
      </c>
      <c r="E3914" s="1">
        <v>44004</v>
      </c>
      <c r="F3914">
        <v>1</v>
      </c>
      <c r="G3914">
        <v>6</v>
      </c>
      <c r="H3914">
        <v>253</v>
      </c>
      <c r="I3914" s="6">
        <v>0</v>
      </c>
      <c r="J3914">
        <v>4</v>
      </c>
      <c r="K3914" t="str">
        <f>_xlfn.XLOOKUP(fCompras!F3914,dComprador!$A$2:$A$7,dComprador!$B$2:$B$7)</f>
        <v>Alon</v>
      </c>
      <c r="L3914" t="str">
        <f>_xlfn.XLOOKUP(J3914,dFornecedor!$A$2:$A$6,dFornecedor!$B$2:$B$6)</f>
        <v>AlphaOmega</v>
      </c>
      <c r="M3914" t="str">
        <f>_xlfn.XLOOKUP(G3914,dMateriaPrima!$A$2:$A$12,dMateriaPrima!$B$2:$B$12)</f>
        <v>Fio Algodão</v>
      </c>
      <c r="N3914" s="2">
        <f>_xlfn.XLOOKUP(G3914,dMateriaPrima!$A$2:$A$12,dMateriaPrima!$C$2:$C$12)</f>
        <v>55.9</v>
      </c>
      <c r="O3914" s="3">
        <f t="shared" si="305"/>
        <v>14142.699999999999</v>
      </c>
      <c r="P3914" s="4">
        <f t="shared" si="306"/>
        <v>0</v>
      </c>
      <c r="Q3914" s="3">
        <f t="shared" si="307"/>
        <v>14142.699999999999</v>
      </c>
      <c r="R3914" t="str">
        <f t="shared" si="308"/>
        <v>No prazo</v>
      </c>
      <c r="S3914" s="5">
        <f t="shared" si="309"/>
        <v>0</v>
      </c>
    </row>
    <row r="3915" spans="1:19" x14ac:dyDescent="0.25">
      <c r="A3915">
        <v>3914</v>
      </c>
      <c r="B3915" s="1">
        <v>43972</v>
      </c>
      <c r="C3915" s="1">
        <v>43972</v>
      </c>
      <c r="D3915" s="1">
        <v>44001</v>
      </c>
      <c r="E3915" s="1">
        <v>44005</v>
      </c>
      <c r="F3915">
        <v>1</v>
      </c>
      <c r="G3915">
        <v>11</v>
      </c>
      <c r="H3915">
        <v>158</v>
      </c>
      <c r="I3915" s="6">
        <v>0</v>
      </c>
      <c r="J3915">
        <v>2</v>
      </c>
      <c r="K3915" t="str">
        <f>_xlfn.XLOOKUP(fCompras!F3915,dComprador!$A$2:$A$7,dComprador!$B$2:$B$7)</f>
        <v>Alon</v>
      </c>
      <c r="L3915" t="str">
        <f>_xlfn.XLOOKUP(J3915,dFornecedor!$A$2:$A$6,dFornecedor!$B$2:$B$6)</f>
        <v>Minerva</v>
      </c>
      <c r="M3915" t="str">
        <f>_xlfn.XLOOKUP(G3915,dMateriaPrima!$A$2:$A$12,dMateriaPrima!$B$2:$B$12)</f>
        <v>Papel</v>
      </c>
      <c r="N3915" s="2">
        <f>_xlfn.XLOOKUP(G3915,dMateriaPrima!$A$2:$A$12,dMateriaPrima!$C$2:$C$12)</f>
        <v>9</v>
      </c>
      <c r="O3915" s="3">
        <f t="shared" si="305"/>
        <v>1422</v>
      </c>
      <c r="P3915" s="4">
        <f t="shared" si="306"/>
        <v>0</v>
      </c>
      <c r="Q3915" s="3">
        <f t="shared" si="307"/>
        <v>1422</v>
      </c>
      <c r="R3915" t="str">
        <f t="shared" si="308"/>
        <v>Em atraso</v>
      </c>
      <c r="S3915" s="5">
        <f t="shared" si="309"/>
        <v>4</v>
      </c>
    </row>
    <row r="3916" spans="1:19" x14ac:dyDescent="0.25">
      <c r="A3916">
        <v>3915</v>
      </c>
      <c r="B3916" s="1">
        <v>43973</v>
      </c>
      <c r="C3916" s="1">
        <v>43973</v>
      </c>
      <c r="D3916" s="1">
        <v>43980</v>
      </c>
      <c r="E3916" s="1">
        <v>43978</v>
      </c>
      <c r="F3916">
        <v>4</v>
      </c>
      <c r="G3916">
        <v>9</v>
      </c>
      <c r="H3916">
        <v>269</v>
      </c>
      <c r="I3916" s="6">
        <v>0</v>
      </c>
      <c r="J3916">
        <v>5</v>
      </c>
      <c r="K3916" t="str">
        <f>_xlfn.XLOOKUP(fCompras!F3916,dComprador!$A$2:$A$7,dComprador!$B$2:$B$7)</f>
        <v>Lira</v>
      </c>
      <c r="L3916" t="str">
        <f>_xlfn.XLOOKUP(J3916,dFornecedor!$A$2:$A$6,dFornecedor!$B$2:$B$6)</f>
        <v>Atlas</v>
      </c>
      <c r="M3916" t="str">
        <f>_xlfn.XLOOKUP(G3916,dMateriaPrima!$A$2:$A$12,dMateriaPrima!$B$2:$B$12)</f>
        <v>Couro</v>
      </c>
      <c r="N3916" s="2">
        <f>_xlfn.XLOOKUP(G3916,dMateriaPrima!$A$2:$A$12,dMateriaPrima!$C$2:$C$12)</f>
        <v>4.4000000000000004</v>
      </c>
      <c r="O3916" s="3">
        <f t="shared" si="305"/>
        <v>1183.6000000000001</v>
      </c>
      <c r="P3916" s="4">
        <f t="shared" si="306"/>
        <v>0</v>
      </c>
      <c r="Q3916" s="3">
        <f t="shared" si="307"/>
        <v>1183.6000000000001</v>
      </c>
      <c r="R3916" t="str">
        <f t="shared" si="308"/>
        <v>No prazo</v>
      </c>
      <c r="S3916" s="5">
        <f t="shared" si="309"/>
        <v>0</v>
      </c>
    </row>
    <row r="3917" spans="1:19" x14ac:dyDescent="0.25">
      <c r="A3917">
        <v>3916</v>
      </c>
      <c r="B3917" s="1">
        <v>43973</v>
      </c>
      <c r="C3917" s="1">
        <v>43973</v>
      </c>
      <c r="D3917" s="1">
        <v>43982</v>
      </c>
      <c r="E3917" s="1">
        <v>43981</v>
      </c>
      <c r="F3917">
        <v>4</v>
      </c>
      <c r="G3917">
        <v>8</v>
      </c>
      <c r="H3917">
        <v>100</v>
      </c>
      <c r="I3917" s="6">
        <v>0</v>
      </c>
      <c r="J3917">
        <v>2</v>
      </c>
      <c r="K3917" t="str">
        <f>_xlfn.XLOOKUP(fCompras!F3917,dComprador!$A$2:$A$7,dComprador!$B$2:$B$7)</f>
        <v>Lira</v>
      </c>
      <c r="L3917" t="str">
        <f>_xlfn.XLOOKUP(J3917,dFornecedor!$A$2:$A$6,dFornecedor!$B$2:$B$6)</f>
        <v>Minerva</v>
      </c>
      <c r="M3917" t="str">
        <f>_xlfn.XLOOKUP(G3917,dMateriaPrima!$A$2:$A$12,dMateriaPrima!$B$2:$B$12)</f>
        <v>Cimento</v>
      </c>
      <c r="N3917" s="2">
        <f>_xlfn.XLOOKUP(G3917,dMateriaPrima!$A$2:$A$12,dMateriaPrima!$C$2:$C$12)</f>
        <v>23</v>
      </c>
      <c r="O3917" s="3">
        <f t="shared" si="305"/>
        <v>2300</v>
      </c>
      <c r="P3917" s="4">
        <f t="shared" si="306"/>
        <v>0</v>
      </c>
      <c r="Q3917" s="3">
        <f t="shared" si="307"/>
        <v>2300</v>
      </c>
      <c r="R3917" t="str">
        <f t="shared" si="308"/>
        <v>No prazo</v>
      </c>
      <c r="S3917" s="5">
        <f t="shared" si="309"/>
        <v>0</v>
      </c>
    </row>
    <row r="3918" spans="1:19" x14ac:dyDescent="0.25">
      <c r="A3918">
        <v>3917</v>
      </c>
      <c r="B3918" s="1">
        <v>43973</v>
      </c>
      <c r="C3918" s="1">
        <v>43975</v>
      </c>
      <c r="D3918" s="1">
        <v>43980</v>
      </c>
      <c r="E3918" s="1">
        <v>43983</v>
      </c>
      <c r="F3918">
        <v>4</v>
      </c>
      <c r="G3918">
        <v>9</v>
      </c>
      <c r="H3918">
        <v>38</v>
      </c>
      <c r="I3918" s="6">
        <v>0.25</v>
      </c>
      <c r="J3918">
        <v>2</v>
      </c>
      <c r="K3918" t="str">
        <f>_xlfn.XLOOKUP(fCompras!F3918,dComprador!$A$2:$A$7,dComprador!$B$2:$B$7)</f>
        <v>Lira</v>
      </c>
      <c r="L3918" t="str">
        <f>_xlfn.XLOOKUP(J3918,dFornecedor!$A$2:$A$6,dFornecedor!$B$2:$B$6)</f>
        <v>Minerva</v>
      </c>
      <c r="M3918" t="str">
        <f>_xlfn.XLOOKUP(G3918,dMateriaPrima!$A$2:$A$12,dMateriaPrima!$B$2:$B$12)</f>
        <v>Couro</v>
      </c>
      <c r="N3918" s="2">
        <f>_xlfn.XLOOKUP(G3918,dMateriaPrima!$A$2:$A$12,dMateriaPrima!$C$2:$C$12)</f>
        <v>4.4000000000000004</v>
      </c>
      <c r="O3918" s="3">
        <f t="shared" si="305"/>
        <v>167.20000000000002</v>
      </c>
      <c r="P3918" s="4">
        <f t="shared" si="306"/>
        <v>41.800000000000004</v>
      </c>
      <c r="Q3918" s="3">
        <f t="shared" si="307"/>
        <v>125.4</v>
      </c>
      <c r="R3918" t="str">
        <f t="shared" si="308"/>
        <v>Em atraso</v>
      </c>
      <c r="S3918" s="5">
        <f t="shared" si="309"/>
        <v>3</v>
      </c>
    </row>
    <row r="3919" spans="1:19" x14ac:dyDescent="0.25">
      <c r="A3919">
        <v>3918</v>
      </c>
      <c r="B3919" s="1">
        <v>43973</v>
      </c>
      <c r="C3919" s="1">
        <v>43973</v>
      </c>
      <c r="D3919" s="1">
        <v>43990</v>
      </c>
      <c r="E3919" s="1">
        <v>43992</v>
      </c>
      <c r="F3919">
        <v>1</v>
      </c>
      <c r="G3919">
        <v>1</v>
      </c>
      <c r="H3919">
        <v>25</v>
      </c>
      <c r="I3919" s="6">
        <v>0</v>
      </c>
      <c r="J3919">
        <v>2</v>
      </c>
      <c r="K3919" t="str">
        <f>_xlfn.XLOOKUP(fCompras!F3919,dComprador!$A$2:$A$7,dComprador!$B$2:$B$7)</f>
        <v>Alon</v>
      </c>
      <c r="L3919" t="str">
        <f>_xlfn.XLOOKUP(J3919,dFornecedor!$A$2:$A$6,dFornecedor!$B$2:$B$6)</f>
        <v>Minerva</v>
      </c>
      <c r="M3919" t="str">
        <f>_xlfn.XLOOKUP(G3919,dMateriaPrima!$A$2:$A$12,dMateriaPrima!$B$2:$B$12)</f>
        <v>Tecido</v>
      </c>
      <c r="N3919" s="2">
        <f>_xlfn.XLOOKUP(G3919,dMateriaPrima!$A$2:$A$12,dMateriaPrima!$C$2:$C$12)</f>
        <v>18</v>
      </c>
      <c r="O3919" s="3">
        <f t="shared" si="305"/>
        <v>450</v>
      </c>
      <c r="P3919" s="4">
        <f t="shared" si="306"/>
        <v>0</v>
      </c>
      <c r="Q3919" s="3">
        <f t="shared" si="307"/>
        <v>450</v>
      </c>
      <c r="R3919" t="str">
        <f t="shared" si="308"/>
        <v>Em atraso</v>
      </c>
      <c r="S3919" s="5">
        <f t="shared" si="309"/>
        <v>2</v>
      </c>
    </row>
    <row r="3920" spans="1:19" x14ac:dyDescent="0.25">
      <c r="A3920">
        <v>3919</v>
      </c>
      <c r="B3920" s="1">
        <v>43973</v>
      </c>
      <c r="C3920" s="1">
        <v>43976</v>
      </c>
      <c r="D3920" s="1">
        <v>43990</v>
      </c>
      <c r="E3920" s="1">
        <v>43989</v>
      </c>
      <c r="F3920">
        <v>2</v>
      </c>
      <c r="G3920">
        <v>7</v>
      </c>
      <c r="H3920">
        <v>499</v>
      </c>
      <c r="I3920" s="6">
        <v>0</v>
      </c>
      <c r="J3920">
        <v>2</v>
      </c>
      <c r="K3920" t="str">
        <f>_xlfn.XLOOKUP(fCompras!F3920,dComprador!$A$2:$A$7,dComprador!$B$2:$B$7)</f>
        <v>João</v>
      </c>
      <c r="L3920" t="str">
        <f>_xlfn.XLOOKUP(J3920,dFornecedor!$A$2:$A$6,dFornecedor!$B$2:$B$6)</f>
        <v>Minerva</v>
      </c>
      <c r="M3920" t="str">
        <f>_xlfn.XLOOKUP(G3920,dMateriaPrima!$A$2:$A$12,dMateriaPrima!$B$2:$B$12)</f>
        <v>Poliéster</v>
      </c>
      <c r="N3920" s="2">
        <f>_xlfn.XLOOKUP(G3920,dMateriaPrima!$A$2:$A$12,dMateriaPrima!$C$2:$C$12)</f>
        <v>8</v>
      </c>
      <c r="O3920" s="3">
        <f t="shared" si="305"/>
        <v>3992</v>
      </c>
      <c r="P3920" s="4">
        <f t="shared" si="306"/>
        <v>0</v>
      </c>
      <c r="Q3920" s="3">
        <f t="shared" si="307"/>
        <v>3992</v>
      </c>
      <c r="R3920" t="str">
        <f t="shared" si="308"/>
        <v>No prazo</v>
      </c>
      <c r="S3920" s="5">
        <f t="shared" si="309"/>
        <v>0</v>
      </c>
    </row>
    <row r="3921" spans="1:19" x14ac:dyDescent="0.25">
      <c r="A3921">
        <v>3920</v>
      </c>
      <c r="B3921" s="1">
        <v>43973</v>
      </c>
      <c r="C3921" s="1">
        <v>43982</v>
      </c>
      <c r="D3921" s="1">
        <v>44002</v>
      </c>
      <c r="E3921" s="1">
        <v>44003</v>
      </c>
      <c r="F3921">
        <v>1</v>
      </c>
      <c r="G3921">
        <v>6</v>
      </c>
      <c r="H3921">
        <v>437</v>
      </c>
      <c r="I3921" s="6">
        <v>0</v>
      </c>
      <c r="J3921">
        <v>2</v>
      </c>
      <c r="K3921" t="str">
        <f>_xlfn.XLOOKUP(fCompras!F3921,dComprador!$A$2:$A$7,dComprador!$B$2:$B$7)</f>
        <v>Alon</v>
      </c>
      <c r="L3921" t="str">
        <f>_xlfn.XLOOKUP(J3921,dFornecedor!$A$2:$A$6,dFornecedor!$B$2:$B$6)</f>
        <v>Minerva</v>
      </c>
      <c r="M3921" t="str">
        <f>_xlfn.XLOOKUP(G3921,dMateriaPrima!$A$2:$A$12,dMateriaPrima!$B$2:$B$12)</f>
        <v>Fio Algodão</v>
      </c>
      <c r="N3921" s="2">
        <f>_xlfn.XLOOKUP(G3921,dMateriaPrima!$A$2:$A$12,dMateriaPrima!$C$2:$C$12)</f>
        <v>55.9</v>
      </c>
      <c r="O3921" s="3">
        <f t="shared" si="305"/>
        <v>24428.3</v>
      </c>
      <c r="P3921" s="4">
        <f t="shared" si="306"/>
        <v>0</v>
      </c>
      <c r="Q3921" s="3">
        <f t="shared" si="307"/>
        <v>24428.3</v>
      </c>
      <c r="R3921" t="str">
        <f t="shared" si="308"/>
        <v>Em atraso</v>
      </c>
      <c r="S3921" s="5">
        <f t="shared" si="309"/>
        <v>1</v>
      </c>
    </row>
    <row r="3922" spans="1:19" x14ac:dyDescent="0.25">
      <c r="A3922">
        <v>3921</v>
      </c>
      <c r="B3922" s="1">
        <v>43973</v>
      </c>
      <c r="C3922" s="1">
        <v>43981</v>
      </c>
      <c r="D3922" s="1">
        <v>44004</v>
      </c>
      <c r="E3922" s="1">
        <v>44008</v>
      </c>
      <c r="F3922">
        <v>1</v>
      </c>
      <c r="G3922">
        <v>1</v>
      </c>
      <c r="H3922">
        <v>98</v>
      </c>
      <c r="I3922" s="6">
        <v>0</v>
      </c>
      <c r="J3922">
        <v>2</v>
      </c>
      <c r="K3922" t="str">
        <f>_xlfn.XLOOKUP(fCompras!F3922,dComprador!$A$2:$A$7,dComprador!$B$2:$B$7)</f>
        <v>Alon</v>
      </c>
      <c r="L3922" t="str">
        <f>_xlfn.XLOOKUP(J3922,dFornecedor!$A$2:$A$6,dFornecedor!$B$2:$B$6)</f>
        <v>Minerva</v>
      </c>
      <c r="M3922" t="str">
        <f>_xlfn.XLOOKUP(G3922,dMateriaPrima!$A$2:$A$12,dMateriaPrima!$B$2:$B$12)</f>
        <v>Tecido</v>
      </c>
      <c r="N3922" s="2">
        <f>_xlfn.XLOOKUP(G3922,dMateriaPrima!$A$2:$A$12,dMateriaPrima!$C$2:$C$12)</f>
        <v>18</v>
      </c>
      <c r="O3922" s="3">
        <f t="shared" si="305"/>
        <v>1764</v>
      </c>
      <c r="P3922" s="4">
        <f t="shared" si="306"/>
        <v>0</v>
      </c>
      <c r="Q3922" s="3">
        <f t="shared" si="307"/>
        <v>1764</v>
      </c>
      <c r="R3922" t="str">
        <f t="shared" si="308"/>
        <v>Em atraso</v>
      </c>
      <c r="S3922" s="5">
        <f t="shared" si="309"/>
        <v>4</v>
      </c>
    </row>
    <row r="3923" spans="1:19" x14ac:dyDescent="0.25">
      <c r="A3923">
        <v>3922</v>
      </c>
      <c r="B3923" s="1">
        <v>43973</v>
      </c>
      <c r="C3923" s="1">
        <v>43974</v>
      </c>
      <c r="D3923" s="1">
        <v>43993</v>
      </c>
      <c r="E3923" s="1">
        <v>43992</v>
      </c>
      <c r="F3923">
        <v>1</v>
      </c>
      <c r="G3923">
        <v>2</v>
      </c>
      <c r="H3923">
        <v>588</v>
      </c>
      <c r="I3923" s="6">
        <v>0</v>
      </c>
      <c r="J3923">
        <v>3</v>
      </c>
      <c r="K3923" t="str">
        <f>_xlfn.XLOOKUP(fCompras!F3923,dComprador!$A$2:$A$7,dComprador!$B$2:$B$7)</f>
        <v>Alon</v>
      </c>
      <c r="L3923" t="str">
        <f>_xlfn.XLOOKUP(J3923,dFornecedor!$A$2:$A$6,dFornecedor!$B$2:$B$6)</f>
        <v>StepUp</v>
      </c>
      <c r="M3923" t="str">
        <f>_xlfn.XLOOKUP(G3923,dMateriaPrima!$A$2:$A$12,dMateriaPrima!$B$2:$B$12)</f>
        <v>Chapa Metal</v>
      </c>
      <c r="N3923" s="2">
        <f>_xlfn.XLOOKUP(G3923,dMateriaPrima!$A$2:$A$12,dMateriaPrima!$C$2:$C$12)</f>
        <v>299.89999999999998</v>
      </c>
      <c r="O3923" s="3">
        <f t="shared" si="305"/>
        <v>176341.19999999998</v>
      </c>
      <c r="P3923" s="4">
        <f t="shared" si="306"/>
        <v>0</v>
      </c>
      <c r="Q3923" s="3">
        <f t="shared" si="307"/>
        <v>176341.19999999998</v>
      </c>
      <c r="R3923" t="str">
        <f t="shared" si="308"/>
        <v>No prazo</v>
      </c>
      <c r="S3923" s="5">
        <f t="shared" si="309"/>
        <v>0</v>
      </c>
    </row>
    <row r="3924" spans="1:19" x14ac:dyDescent="0.25">
      <c r="A3924">
        <v>3923</v>
      </c>
      <c r="B3924" s="1">
        <v>43973</v>
      </c>
      <c r="C3924" s="1">
        <v>43980</v>
      </c>
      <c r="D3924" s="1">
        <v>43993</v>
      </c>
      <c r="E3924" s="1">
        <v>43994</v>
      </c>
      <c r="F3924">
        <v>1</v>
      </c>
      <c r="G3924">
        <v>5</v>
      </c>
      <c r="H3924">
        <v>90</v>
      </c>
      <c r="I3924" s="6">
        <v>0</v>
      </c>
      <c r="J3924">
        <v>3</v>
      </c>
      <c r="K3924" t="str">
        <f>_xlfn.XLOOKUP(fCompras!F3924,dComprador!$A$2:$A$7,dComprador!$B$2:$B$7)</f>
        <v>Alon</v>
      </c>
      <c r="L3924" t="str">
        <f>_xlfn.XLOOKUP(J3924,dFornecedor!$A$2:$A$6,dFornecedor!$B$2:$B$6)</f>
        <v>StepUp</v>
      </c>
      <c r="M3924" t="str">
        <f>_xlfn.XLOOKUP(G3924,dMateriaPrima!$A$2:$A$12,dMateriaPrima!$B$2:$B$12)</f>
        <v>Areia</v>
      </c>
      <c r="N3924" s="2">
        <f>_xlfn.XLOOKUP(G3924,dMateriaPrima!$A$2:$A$12,dMateriaPrima!$C$2:$C$12)</f>
        <v>3.59</v>
      </c>
      <c r="O3924" s="3">
        <f t="shared" si="305"/>
        <v>323.09999999999997</v>
      </c>
      <c r="P3924" s="4">
        <f t="shared" si="306"/>
        <v>0</v>
      </c>
      <c r="Q3924" s="3">
        <f t="shared" si="307"/>
        <v>323.09999999999997</v>
      </c>
      <c r="R3924" t="str">
        <f t="shared" si="308"/>
        <v>Em atraso</v>
      </c>
      <c r="S3924" s="5">
        <f t="shared" si="309"/>
        <v>1</v>
      </c>
    </row>
    <row r="3925" spans="1:19" x14ac:dyDescent="0.25">
      <c r="A3925">
        <v>3924</v>
      </c>
      <c r="B3925" s="1">
        <v>43973</v>
      </c>
      <c r="C3925" s="1">
        <v>43982</v>
      </c>
      <c r="D3925" s="1">
        <v>43997</v>
      </c>
      <c r="E3925" s="1">
        <v>43998</v>
      </c>
      <c r="F3925">
        <v>1</v>
      </c>
      <c r="G3925">
        <v>5</v>
      </c>
      <c r="H3925">
        <v>79</v>
      </c>
      <c r="I3925" s="6">
        <v>0</v>
      </c>
      <c r="J3925">
        <v>2</v>
      </c>
      <c r="K3925" t="str">
        <f>_xlfn.XLOOKUP(fCompras!F3925,dComprador!$A$2:$A$7,dComprador!$B$2:$B$7)</f>
        <v>Alon</v>
      </c>
      <c r="L3925" t="str">
        <f>_xlfn.XLOOKUP(J3925,dFornecedor!$A$2:$A$6,dFornecedor!$B$2:$B$6)</f>
        <v>Minerva</v>
      </c>
      <c r="M3925" t="str">
        <f>_xlfn.XLOOKUP(G3925,dMateriaPrima!$A$2:$A$12,dMateriaPrima!$B$2:$B$12)</f>
        <v>Areia</v>
      </c>
      <c r="N3925" s="2">
        <f>_xlfn.XLOOKUP(G3925,dMateriaPrima!$A$2:$A$12,dMateriaPrima!$C$2:$C$12)</f>
        <v>3.59</v>
      </c>
      <c r="O3925" s="3">
        <f t="shared" si="305"/>
        <v>283.61</v>
      </c>
      <c r="P3925" s="4">
        <f t="shared" si="306"/>
        <v>0</v>
      </c>
      <c r="Q3925" s="3">
        <f t="shared" si="307"/>
        <v>283.61</v>
      </c>
      <c r="R3925" t="str">
        <f t="shared" si="308"/>
        <v>Em atraso</v>
      </c>
      <c r="S3925" s="5">
        <f t="shared" si="309"/>
        <v>1</v>
      </c>
    </row>
    <row r="3926" spans="1:19" x14ac:dyDescent="0.25">
      <c r="A3926">
        <v>3925</v>
      </c>
      <c r="B3926" s="1">
        <v>43974</v>
      </c>
      <c r="C3926" s="1">
        <v>43974</v>
      </c>
      <c r="D3926" s="1">
        <v>43985</v>
      </c>
      <c r="E3926" s="1">
        <v>43984</v>
      </c>
      <c r="F3926">
        <v>4</v>
      </c>
      <c r="G3926">
        <v>8</v>
      </c>
      <c r="H3926">
        <v>16</v>
      </c>
      <c r="I3926" s="6">
        <v>0</v>
      </c>
      <c r="J3926">
        <v>4</v>
      </c>
      <c r="K3926" t="str">
        <f>_xlfn.XLOOKUP(fCompras!F3926,dComprador!$A$2:$A$7,dComprador!$B$2:$B$7)</f>
        <v>Lira</v>
      </c>
      <c r="L3926" t="str">
        <f>_xlfn.XLOOKUP(J3926,dFornecedor!$A$2:$A$6,dFornecedor!$B$2:$B$6)</f>
        <v>AlphaOmega</v>
      </c>
      <c r="M3926" t="str">
        <f>_xlfn.XLOOKUP(G3926,dMateriaPrima!$A$2:$A$12,dMateriaPrima!$B$2:$B$12)</f>
        <v>Cimento</v>
      </c>
      <c r="N3926" s="2">
        <f>_xlfn.XLOOKUP(G3926,dMateriaPrima!$A$2:$A$12,dMateriaPrima!$C$2:$C$12)</f>
        <v>23</v>
      </c>
      <c r="O3926" s="3">
        <f t="shared" si="305"/>
        <v>368</v>
      </c>
      <c r="P3926" s="4">
        <f t="shared" si="306"/>
        <v>0</v>
      </c>
      <c r="Q3926" s="3">
        <f t="shared" si="307"/>
        <v>368</v>
      </c>
      <c r="R3926" t="str">
        <f t="shared" si="308"/>
        <v>No prazo</v>
      </c>
      <c r="S3926" s="5">
        <f t="shared" si="309"/>
        <v>0</v>
      </c>
    </row>
    <row r="3927" spans="1:19" x14ac:dyDescent="0.25">
      <c r="A3927">
        <v>3926</v>
      </c>
      <c r="B3927" s="1">
        <v>43974</v>
      </c>
      <c r="C3927" s="1">
        <v>43985</v>
      </c>
      <c r="D3927" s="1">
        <v>43986</v>
      </c>
      <c r="E3927" s="1">
        <v>43985</v>
      </c>
      <c r="F3927">
        <v>4</v>
      </c>
      <c r="G3927">
        <v>6</v>
      </c>
      <c r="H3927">
        <v>211</v>
      </c>
      <c r="I3927" s="6">
        <v>0</v>
      </c>
      <c r="J3927">
        <v>1</v>
      </c>
      <c r="K3927" t="str">
        <f>_xlfn.XLOOKUP(fCompras!F3927,dComprador!$A$2:$A$7,dComprador!$B$2:$B$7)</f>
        <v>Lira</v>
      </c>
      <c r="L3927" t="str">
        <f>_xlfn.XLOOKUP(J3927,dFornecedor!$A$2:$A$6,dFornecedor!$B$2:$B$6)</f>
        <v>NorthShore</v>
      </c>
      <c r="M3927" t="str">
        <f>_xlfn.XLOOKUP(G3927,dMateriaPrima!$A$2:$A$12,dMateriaPrima!$B$2:$B$12)</f>
        <v>Fio Algodão</v>
      </c>
      <c r="N3927" s="2">
        <f>_xlfn.XLOOKUP(G3927,dMateriaPrima!$A$2:$A$12,dMateriaPrima!$C$2:$C$12)</f>
        <v>55.9</v>
      </c>
      <c r="O3927" s="3">
        <f t="shared" si="305"/>
        <v>11794.9</v>
      </c>
      <c r="P3927" s="4">
        <f t="shared" si="306"/>
        <v>0</v>
      </c>
      <c r="Q3927" s="3">
        <f t="shared" si="307"/>
        <v>11794.9</v>
      </c>
      <c r="R3927" t="str">
        <f t="shared" si="308"/>
        <v>No prazo</v>
      </c>
      <c r="S3927" s="5">
        <f t="shared" si="309"/>
        <v>0</v>
      </c>
    </row>
    <row r="3928" spans="1:19" x14ac:dyDescent="0.25">
      <c r="A3928">
        <v>3927</v>
      </c>
      <c r="B3928" s="1">
        <v>43974</v>
      </c>
      <c r="C3928" s="1">
        <v>43984</v>
      </c>
      <c r="D3928" s="1">
        <v>43985</v>
      </c>
      <c r="E3928" s="1">
        <v>43990</v>
      </c>
      <c r="F3928">
        <v>4</v>
      </c>
      <c r="G3928">
        <v>9</v>
      </c>
      <c r="H3928">
        <v>310</v>
      </c>
      <c r="I3928" s="6">
        <v>0</v>
      </c>
      <c r="J3928">
        <v>3</v>
      </c>
      <c r="K3928" t="str">
        <f>_xlfn.XLOOKUP(fCompras!F3928,dComprador!$A$2:$A$7,dComprador!$B$2:$B$7)</f>
        <v>Lira</v>
      </c>
      <c r="L3928" t="str">
        <f>_xlfn.XLOOKUP(J3928,dFornecedor!$A$2:$A$6,dFornecedor!$B$2:$B$6)</f>
        <v>StepUp</v>
      </c>
      <c r="M3928" t="str">
        <f>_xlfn.XLOOKUP(G3928,dMateriaPrima!$A$2:$A$12,dMateriaPrima!$B$2:$B$12)</f>
        <v>Couro</v>
      </c>
      <c r="N3928" s="2">
        <f>_xlfn.XLOOKUP(G3928,dMateriaPrima!$A$2:$A$12,dMateriaPrima!$C$2:$C$12)</f>
        <v>4.4000000000000004</v>
      </c>
      <c r="O3928" s="3">
        <f t="shared" si="305"/>
        <v>1364</v>
      </c>
      <c r="P3928" s="4">
        <f t="shared" si="306"/>
        <v>0</v>
      </c>
      <c r="Q3928" s="3">
        <f t="shared" si="307"/>
        <v>1364</v>
      </c>
      <c r="R3928" t="str">
        <f t="shared" si="308"/>
        <v>Em atraso</v>
      </c>
      <c r="S3928" s="5">
        <f t="shared" si="309"/>
        <v>5</v>
      </c>
    </row>
    <row r="3929" spans="1:19" x14ac:dyDescent="0.25">
      <c r="A3929">
        <v>3928</v>
      </c>
      <c r="B3929" s="1">
        <v>43974</v>
      </c>
      <c r="C3929" s="1">
        <v>43979</v>
      </c>
      <c r="D3929" s="1">
        <v>43981</v>
      </c>
      <c r="E3929" s="1">
        <v>43981</v>
      </c>
      <c r="F3929">
        <v>4</v>
      </c>
      <c r="G3929">
        <v>11</v>
      </c>
      <c r="H3929">
        <v>241</v>
      </c>
      <c r="I3929" s="6">
        <v>0</v>
      </c>
      <c r="J3929">
        <v>2</v>
      </c>
      <c r="K3929" t="str">
        <f>_xlfn.XLOOKUP(fCompras!F3929,dComprador!$A$2:$A$7,dComprador!$B$2:$B$7)</f>
        <v>Lira</v>
      </c>
      <c r="L3929" t="str">
        <f>_xlfn.XLOOKUP(J3929,dFornecedor!$A$2:$A$6,dFornecedor!$B$2:$B$6)</f>
        <v>Minerva</v>
      </c>
      <c r="M3929" t="str">
        <f>_xlfn.XLOOKUP(G3929,dMateriaPrima!$A$2:$A$12,dMateriaPrima!$B$2:$B$12)</f>
        <v>Papel</v>
      </c>
      <c r="N3929" s="2">
        <f>_xlfn.XLOOKUP(G3929,dMateriaPrima!$A$2:$A$12,dMateriaPrima!$C$2:$C$12)</f>
        <v>9</v>
      </c>
      <c r="O3929" s="3">
        <f t="shared" si="305"/>
        <v>2169</v>
      </c>
      <c r="P3929" s="4">
        <f t="shared" si="306"/>
        <v>0</v>
      </c>
      <c r="Q3929" s="3">
        <f t="shared" si="307"/>
        <v>2169</v>
      </c>
      <c r="R3929" t="str">
        <f t="shared" si="308"/>
        <v>No prazo</v>
      </c>
      <c r="S3929" s="5">
        <f t="shared" si="309"/>
        <v>0</v>
      </c>
    </row>
    <row r="3930" spans="1:19" x14ac:dyDescent="0.25">
      <c r="A3930">
        <v>3929</v>
      </c>
      <c r="B3930" s="1">
        <v>43974</v>
      </c>
      <c r="C3930" s="1">
        <v>43974</v>
      </c>
      <c r="D3930" s="1">
        <v>43980</v>
      </c>
      <c r="E3930" s="1">
        <v>43984</v>
      </c>
      <c r="F3930">
        <v>4</v>
      </c>
      <c r="G3930">
        <v>6</v>
      </c>
      <c r="H3930">
        <v>64</v>
      </c>
      <c r="I3930" s="6">
        <v>0</v>
      </c>
      <c r="J3930">
        <v>2</v>
      </c>
      <c r="K3930" t="str">
        <f>_xlfn.XLOOKUP(fCompras!F3930,dComprador!$A$2:$A$7,dComprador!$B$2:$B$7)</f>
        <v>Lira</v>
      </c>
      <c r="L3930" t="str">
        <f>_xlfn.XLOOKUP(J3930,dFornecedor!$A$2:$A$6,dFornecedor!$B$2:$B$6)</f>
        <v>Minerva</v>
      </c>
      <c r="M3930" t="str">
        <f>_xlfn.XLOOKUP(G3930,dMateriaPrima!$A$2:$A$12,dMateriaPrima!$B$2:$B$12)</f>
        <v>Fio Algodão</v>
      </c>
      <c r="N3930" s="2">
        <f>_xlfn.XLOOKUP(G3930,dMateriaPrima!$A$2:$A$12,dMateriaPrima!$C$2:$C$12)</f>
        <v>55.9</v>
      </c>
      <c r="O3930" s="3">
        <f t="shared" si="305"/>
        <v>3577.6</v>
      </c>
      <c r="P3930" s="4">
        <f t="shared" si="306"/>
        <v>0</v>
      </c>
      <c r="Q3930" s="3">
        <f t="shared" si="307"/>
        <v>3577.6</v>
      </c>
      <c r="R3930" t="str">
        <f t="shared" si="308"/>
        <v>Em atraso</v>
      </c>
      <c r="S3930" s="5">
        <f t="shared" si="309"/>
        <v>4</v>
      </c>
    </row>
    <row r="3931" spans="1:19" x14ac:dyDescent="0.25">
      <c r="A3931">
        <v>3930</v>
      </c>
      <c r="B3931" s="1">
        <v>43974</v>
      </c>
      <c r="C3931" s="1">
        <v>43977</v>
      </c>
      <c r="D3931" s="1">
        <v>43993</v>
      </c>
      <c r="E3931" s="1">
        <v>43992</v>
      </c>
      <c r="F3931">
        <v>1</v>
      </c>
      <c r="G3931">
        <v>4</v>
      </c>
      <c r="H3931">
        <v>237</v>
      </c>
      <c r="I3931" s="6">
        <v>0</v>
      </c>
      <c r="J3931">
        <v>3</v>
      </c>
      <c r="K3931" t="str">
        <f>_xlfn.XLOOKUP(fCompras!F3931,dComprador!$A$2:$A$7,dComprador!$B$2:$B$7)</f>
        <v>Alon</v>
      </c>
      <c r="L3931" t="str">
        <f>_xlfn.XLOOKUP(J3931,dFornecedor!$A$2:$A$6,dFornecedor!$B$2:$B$6)</f>
        <v>StepUp</v>
      </c>
      <c r="M3931" t="str">
        <f>_xlfn.XLOOKUP(G3931,dMateriaPrima!$A$2:$A$12,dMateriaPrima!$B$2:$B$12)</f>
        <v>Madeira</v>
      </c>
      <c r="N3931" s="2">
        <f>_xlfn.XLOOKUP(G3931,dMateriaPrima!$A$2:$A$12,dMateriaPrima!$C$2:$C$12)</f>
        <v>168</v>
      </c>
      <c r="O3931" s="3">
        <f t="shared" si="305"/>
        <v>39816</v>
      </c>
      <c r="P3931" s="4">
        <f t="shared" si="306"/>
        <v>0</v>
      </c>
      <c r="Q3931" s="3">
        <f t="shared" si="307"/>
        <v>39816</v>
      </c>
      <c r="R3931" t="str">
        <f t="shared" si="308"/>
        <v>No prazo</v>
      </c>
      <c r="S3931" s="5">
        <f t="shared" si="309"/>
        <v>0</v>
      </c>
    </row>
    <row r="3932" spans="1:19" x14ac:dyDescent="0.25">
      <c r="A3932">
        <v>3931</v>
      </c>
      <c r="B3932" s="1">
        <v>43974</v>
      </c>
      <c r="C3932" s="1">
        <v>43975</v>
      </c>
      <c r="D3932" s="1">
        <v>43990</v>
      </c>
      <c r="E3932" s="1">
        <v>43990</v>
      </c>
      <c r="F3932">
        <v>2</v>
      </c>
      <c r="G3932">
        <v>9</v>
      </c>
      <c r="H3932">
        <v>266</v>
      </c>
      <c r="I3932" s="6">
        <v>0</v>
      </c>
      <c r="J3932">
        <v>3</v>
      </c>
      <c r="K3932" t="str">
        <f>_xlfn.XLOOKUP(fCompras!F3932,dComprador!$A$2:$A$7,dComprador!$B$2:$B$7)</f>
        <v>João</v>
      </c>
      <c r="L3932" t="str">
        <f>_xlfn.XLOOKUP(J3932,dFornecedor!$A$2:$A$6,dFornecedor!$B$2:$B$6)</f>
        <v>StepUp</v>
      </c>
      <c r="M3932" t="str">
        <f>_xlfn.XLOOKUP(G3932,dMateriaPrima!$A$2:$A$12,dMateriaPrima!$B$2:$B$12)</f>
        <v>Couro</v>
      </c>
      <c r="N3932" s="2">
        <f>_xlfn.XLOOKUP(G3932,dMateriaPrima!$A$2:$A$12,dMateriaPrima!$C$2:$C$12)</f>
        <v>4.4000000000000004</v>
      </c>
      <c r="O3932" s="3">
        <f t="shared" si="305"/>
        <v>1170.4000000000001</v>
      </c>
      <c r="P3932" s="4">
        <f t="shared" si="306"/>
        <v>0</v>
      </c>
      <c r="Q3932" s="3">
        <f t="shared" si="307"/>
        <v>1170.4000000000001</v>
      </c>
      <c r="R3932" t="str">
        <f t="shared" si="308"/>
        <v>No prazo</v>
      </c>
      <c r="S3932" s="5">
        <f t="shared" si="309"/>
        <v>0</v>
      </c>
    </row>
    <row r="3933" spans="1:19" x14ac:dyDescent="0.25">
      <c r="A3933">
        <v>3932</v>
      </c>
      <c r="B3933" s="1">
        <v>43974</v>
      </c>
      <c r="C3933" s="1">
        <v>43974</v>
      </c>
      <c r="D3933" s="1">
        <v>43999</v>
      </c>
      <c r="E3933" s="1">
        <v>44002</v>
      </c>
      <c r="F3933">
        <v>2</v>
      </c>
      <c r="G3933">
        <v>1</v>
      </c>
      <c r="H3933">
        <v>310</v>
      </c>
      <c r="I3933" s="6">
        <v>0.3</v>
      </c>
      <c r="J3933">
        <v>4</v>
      </c>
      <c r="K3933" t="str">
        <f>_xlfn.XLOOKUP(fCompras!F3933,dComprador!$A$2:$A$7,dComprador!$B$2:$B$7)</f>
        <v>João</v>
      </c>
      <c r="L3933" t="str">
        <f>_xlfn.XLOOKUP(J3933,dFornecedor!$A$2:$A$6,dFornecedor!$B$2:$B$6)</f>
        <v>AlphaOmega</v>
      </c>
      <c r="M3933" t="str">
        <f>_xlfn.XLOOKUP(G3933,dMateriaPrima!$A$2:$A$12,dMateriaPrima!$B$2:$B$12)</f>
        <v>Tecido</v>
      </c>
      <c r="N3933" s="2">
        <f>_xlfn.XLOOKUP(G3933,dMateriaPrima!$A$2:$A$12,dMateriaPrima!$C$2:$C$12)</f>
        <v>18</v>
      </c>
      <c r="O3933" s="3">
        <f t="shared" si="305"/>
        <v>5580</v>
      </c>
      <c r="P3933" s="4">
        <f t="shared" si="306"/>
        <v>1674</v>
      </c>
      <c r="Q3933" s="3">
        <f t="shared" si="307"/>
        <v>3906</v>
      </c>
      <c r="R3933" t="str">
        <f t="shared" si="308"/>
        <v>Em atraso</v>
      </c>
      <c r="S3933" s="5">
        <f t="shared" si="309"/>
        <v>3</v>
      </c>
    </row>
    <row r="3934" spans="1:19" x14ac:dyDescent="0.25">
      <c r="A3934">
        <v>3933</v>
      </c>
      <c r="B3934" s="1">
        <v>43975</v>
      </c>
      <c r="C3934" s="1">
        <v>43982</v>
      </c>
      <c r="D3934" s="1">
        <v>43986</v>
      </c>
      <c r="E3934" s="1">
        <v>43987</v>
      </c>
      <c r="F3934">
        <v>4</v>
      </c>
      <c r="G3934">
        <v>5</v>
      </c>
      <c r="H3934">
        <v>268</v>
      </c>
      <c r="I3934" s="6">
        <v>0</v>
      </c>
      <c r="J3934">
        <v>2</v>
      </c>
      <c r="K3934" t="str">
        <f>_xlfn.XLOOKUP(fCompras!F3934,dComprador!$A$2:$A$7,dComprador!$B$2:$B$7)</f>
        <v>Lira</v>
      </c>
      <c r="L3934" t="str">
        <f>_xlfn.XLOOKUP(J3934,dFornecedor!$A$2:$A$6,dFornecedor!$B$2:$B$6)</f>
        <v>Minerva</v>
      </c>
      <c r="M3934" t="str">
        <f>_xlfn.XLOOKUP(G3934,dMateriaPrima!$A$2:$A$12,dMateriaPrima!$B$2:$B$12)</f>
        <v>Areia</v>
      </c>
      <c r="N3934" s="2">
        <f>_xlfn.XLOOKUP(G3934,dMateriaPrima!$A$2:$A$12,dMateriaPrima!$C$2:$C$12)</f>
        <v>3.59</v>
      </c>
      <c r="O3934" s="3">
        <f t="shared" si="305"/>
        <v>962.12</v>
      </c>
      <c r="P3934" s="4">
        <f t="shared" si="306"/>
        <v>0</v>
      </c>
      <c r="Q3934" s="3">
        <f t="shared" si="307"/>
        <v>962.12</v>
      </c>
      <c r="R3934" t="str">
        <f t="shared" si="308"/>
        <v>Em atraso</v>
      </c>
      <c r="S3934" s="5">
        <f t="shared" si="309"/>
        <v>1</v>
      </c>
    </row>
    <row r="3935" spans="1:19" x14ac:dyDescent="0.25">
      <c r="A3935">
        <v>3934</v>
      </c>
      <c r="B3935" s="1">
        <v>43975</v>
      </c>
      <c r="C3935" s="1">
        <v>43977</v>
      </c>
      <c r="D3935" s="1">
        <v>44003</v>
      </c>
      <c r="E3935" s="1">
        <v>44007</v>
      </c>
      <c r="F3935">
        <v>1</v>
      </c>
      <c r="G3935">
        <v>7</v>
      </c>
      <c r="H3935">
        <v>204</v>
      </c>
      <c r="I3935" s="6">
        <v>0</v>
      </c>
      <c r="J3935">
        <v>4</v>
      </c>
      <c r="K3935" t="str">
        <f>_xlfn.XLOOKUP(fCompras!F3935,dComprador!$A$2:$A$7,dComprador!$B$2:$B$7)</f>
        <v>Alon</v>
      </c>
      <c r="L3935" t="str">
        <f>_xlfn.XLOOKUP(J3935,dFornecedor!$A$2:$A$6,dFornecedor!$B$2:$B$6)</f>
        <v>AlphaOmega</v>
      </c>
      <c r="M3935" t="str">
        <f>_xlfn.XLOOKUP(G3935,dMateriaPrima!$A$2:$A$12,dMateriaPrima!$B$2:$B$12)</f>
        <v>Poliéster</v>
      </c>
      <c r="N3935" s="2">
        <f>_xlfn.XLOOKUP(G3935,dMateriaPrima!$A$2:$A$12,dMateriaPrima!$C$2:$C$12)</f>
        <v>8</v>
      </c>
      <c r="O3935" s="3">
        <f t="shared" si="305"/>
        <v>1632</v>
      </c>
      <c r="P3935" s="4">
        <f t="shared" si="306"/>
        <v>0</v>
      </c>
      <c r="Q3935" s="3">
        <f t="shared" si="307"/>
        <v>1632</v>
      </c>
      <c r="R3935" t="str">
        <f t="shared" si="308"/>
        <v>Em atraso</v>
      </c>
      <c r="S3935" s="5">
        <f t="shared" si="309"/>
        <v>4</v>
      </c>
    </row>
    <row r="3936" spans="1:19" x14ac:dyDescent="0.25">
      <c r="A3936">
        <v>3935</v>
      </c>
      <c r="B3936" s="1">
        <v>43975</v>
      </c>
      <c r="C3936" s="1">
        <v>43982</v>
      </c>
      <c r="D3936" s="1">
        <v>43982</v>
      </c>
      <c r="E3936" s="1">
        <v>43983</v>
      </c>
      <c r="F3936">
        <v>4</v>
      </c>
      <c r="G3936">
        <v>9</v>
      </c>
      <c r="H3936">
        <v>127</v>
      </c>
      <c r="I3936" s="6">
        <v>0</v>
      </c>
      <c r="J3936">
        <v>1</v>
      </c>
      <c r="K3936" t="str">
        <f>_xlfn.XLOOKUP(fCompras!F3936,dComprador!$A$2:$A$7,dComprador!$B$2:$B$7)</f>
        <v>Lira</v>
      </c>
      <c r="L3936" t="str">
        <f>_xlfn.XLOOKUP(J3936,dFornecedor!$A$2:$A$6,dFornecedor!$B$2:$B$6)</f>
        <v>NorthShore</v>
      </c>
      <c r="M3936" t="str">
        <f>_xlfn.XLOOKUP(G3936,dMateriaPrima!$A$2:$A$12,dMateriaPrima!$B$2:$B$12)</f>
        <v>Couro</v>
      </c>
      <c r="N3936" s="2">
        <f>_xlfn.XLOOKUP(G3936,dMateriaPrima!$A$2:$A$12,dMateriaPrima!$C$2:$C$12)</f>
        <v>4.4000000000000004</v>
      </c>
      <c r="O3936" s="3">
        <f t="shared" si="305"/>
        <v>558.80000000000007</v>
      </c>
      <c r="P3936" s="4">
        <f t="shared" si="306"/>
        <v>0</v>
      </c>
      <c r="Q3936" s="3">
        <f t="shared" si="307"/>
        <v>558.80000000000007</v>
      </c>
      <c r="R3936" t="str">
        <f t="shared" si="308"/>
        <v>Em atraso</v>
      </c>
      <c r="S3936" s="5">
        <f t="shared" si="309"/>
        <v>1</v>
      </c>
    </row>
    <row r="3937" spans="1:19" x14ac:dyDescent="0.25">
      <c r="A3937">
        <v>3936</v>
      </c>
      <c r="B3937" s="1">
        <v>43975</v>
      </c>
      <c r="C3937" s="1">
        <v>43984</v>
      </c>
      <c r="D3937" s="1">
        <v>43987</v>
      </c>
      <c r="E3937" s="1">
        <v>43986</v>
      </c>
      <c r="F3937">
        <v>4</v>
      </c>
      <c r="G3937">
        <v>5</v>
      </c>
      <c r="H3937">
        <v>58</v>
      </c>
      <c r="I3937" s="6">
        <v>0</v>
      </c>
      <c r="J3937">
        <v>1</v>
      </c>
      <c r="K3937" t="str">
        <f>_xlfn.XLOOKUP(fCompras!F3937,dComprador!$A$2:$A$7,dComprador!$B$2:$B$7)</f>
        <v>Lira</v>
      </c>
      <c r="L3937" t="str">
        <f>_xlfn.XLOOKUP(J3937,dFornecedor!$A$2:$A$6,dFornecedor!$B$2:$B$6)</f>
        <v>NorthShore</v>
      </c>
      <c r="M3937" t="str">
        <f>_xlfn.XLOOKUP(G3937,dMateriaPrima!$A$2:$A$12,dMateriaPrima!$B$2:$B$12)</f>
        <v>Areia</v>
      </c>
      <c r="N3937" s="2">
        <f>_xlfn.XLOOKUP(G3937,dMateriaPrima!$A$2:$A$12,dMateriaPrima!$C$2:$C$12)</f>
        <v>3.59</v>
      </c>
      <c r="O3937" s="3">
        <f t="shared" si="305"/>
        <v>208.22</v>
      </c>
      <c r="P3937" s="4">
        <f t="shared" si="306"/>
        <v>0</v>
      </c>
      <c r="Q3937" s="3">
        <f t="shared" si="307"/>
        <v>208.22</v>
      </c>
      <c r="R3937" t="str">
        <f t="shared" si="308"/>
        <v>No prazo</v>
      </c>
      <c r="S3937" s="5">
        <f t="shared" si="309"/>
        <v>0</v>
      </c>
    </row>
    <row r="3938" spans="1:19" x14ac:dyDescent="0.25">
      <c r="A3938">
        <v>3937</v>
      </c>
      <c r="B3938" s="1">
        <v>43975</v>
      </c>
      <c r="C3938" s="1">
        <v>43976</v>
      </c>
      <c r="D3938" s="1">
        <v>43992</v>
      </c>
      <c r="E3938" s="1">
        <v>43991</v>
      </c>
      <c r="F3938">
        <v>1</v>
      </c>
      <c r="G3938">
        <v>9</v>
      </c>
      <c r="H3938">
        <v>124</v>
      </c>
      <c r="I3938" s="6">
        <v>0</v>
      </c>
      <c r="J3938">
        <v>3</v>
      </c>
      <c r="K3938" t="str">
        <f>_xlfn.XLOOKUP(fCompras!F3938,dComprador!$A$2:$A$7,dComprador!$B$2:$B$7)</f>
        <v>Alon</v>
      </c>
      <c r="L3938" t="str">
        <f>_xlfn.XLOOKUP(J3938,dFornecedor!$A$2:$A$6,dFornecedor!$B$2:$B$6)</f>
        <v>StepUp</v>
      </c>
      <c r="M3938" t="str">
        <f>_xlfn.XLOOKUP(G3938,dMateriaPrima!$A$2:$A$12,dMateriaPrima!$B$2:$B$12)</f>
        <v>Couro</v>
      </c>
      <c r="N3938" s="2">
        <f>_xlfn.XLOOKUP(G3938,dMateriaPrima!$A$2:$A$12,dMateriaPrima!$C$2:$C$12)</f>
        <v>4.4000000000000004</v>
      </c>
      <c r="O3938" s="3">
        <f t="shared" si="305"/>
        <v>545.6</v>
      </c>
      <c r="P3938" s="4">
        <f t="shared" si="306"/>
        <v>0</v>
      </c>
      <c r="Q3938" s="3">
        <f t="shared" si="307"/>
        <v>545.6</v>
      </c>
      <c r="R3938" t="str">
        <f t="shared" si="308"/>
        <v>No prazo</v>
      </c>
      <c r="S3938" s="5">
        <f t="shared" si="309"/>
        <v>0</v>
      </c>
    </row>
    <row r="3939" spans="1:19" x14ac:dyDescent="0.25">
      <c r="A3939">
        <v>3938</v>
      </c>
      <c r="B3939" s="1">
        <v>43975</v>
      </c>
      <c r="C3939" s="1">
        <v>43978</v>
      </c>
      <c r="D3939" s="1">
        <v>43994</v>
      </c>
      <c r="E3939" s="1">
        <v>43994</v>
      </c>
      <c r="F3939">
        <v>1</v>
      </c>
      <c r="G3939">
        <v>6</v>
      </c>
      <c r="H3939">
        <v>188</v>
      </c>
      <c r="I3939" s="6">
        <v>0</v>
      </c>
      <c r="J3939">
        <v>1</v>
      </c>
      <c r="K3939" t="str">
        <f>_xlfn.XLOOKUP(fCompras!F3939,dComprador!$A$2:$A$7,dComprador!$B$2:$B$7)</f>
        <v>Alon</v>
      </c>
      <c r="L3939" t="str">
        <f>_xlfn.XLOOKUP(J3939,dFornecedor!$A$2:$A$6,dFornecedor!$B$2:$B$6)</f>
        <v>NorthShore</v>
      </c>
      <c r="M3939" t="str">
        <f>_xlfn.XLOOKUP(G3939,dMateriaPrima!$A$2:$A$12,dMateriaPrima!$B$2:$B$12)</f>
        <v>Fio Algodão</v>
      </c>
      <c r="N3939" s="2">
        <f>_xlfn.XLOOKUP(G3939,dMateriaPrima!$A$2:$A$12,dMateriaPrima!$C$2:$C$12)</f>
        <v>55.9</v>
      </c>
      <c r="O3939" s="3">
        <f t="shared" si="305"/>
        <v>10509.199999999999</v>
      </c>
      <c r="P3939" s="4">
        <f t="shared" si="306"/>
        <v>0</v>
      </c>
      <c r="Q3939" s="3">
        <f t="shared" si="307"/>
        <v>10509.199999999999</v>
      </c>
      <c r="R3939" t="str">
        <f t="shared" si="308"/>
        <v>No prazo</v>
      </c>
      <c r="S3939" s="5">
        <f t="shared" si="309"/>
        <v>0</v>
      </c>
    </row>
    <row r="3940" spans="1:19" x14ac:dyDescent="0.25">
      <c r="A3940">
        <v>3939</v>
      </c>
      <c r="B3940" s="1">
        <v>43975</v>
      </c>
      <c r="C3940" s="1">
        <v>43981</v>
      </c>
      <c r="D3940" s="1">
        <v>43993</v>
      </c>
      <c r="E3940" s="1">
        <v>43994</v>
      </c>
      <c r="F3940">
        <v>1</v>
      </c>
      <c r="G3940">
        <v>1</v>
      </c>
      <c r="H3940">
        <v>80</v>
      </c>
      <c r="I3940" s="6">
        <v>0</v>
      </c>
      <c r="J3940">
        <v>3</v>
      </c>
      <c r="K3940" t="str">
        <f>_xlfn.XLOOKUP(fCompras!F3940,dComprador!$A$2:$A$7,dComprador!$B$2:$B$7)</f>
        <v>Alon</v>
      </c>
      <c r="L3940" t="str">
        <f>_xlfn.XLOOKUP(J3940,dFornecedor!$A$2:$A$6,dFornecedor!$B$2:$B$6)</f>
        <v>StepUp</v>
      </c>
      <c r="M3940" t="str">
        <f>_xlfn.XLOOKUP(G3940,dMateriaPrima!$A$2:$A$12,dMateriaPrima!$B$2:$B$12)</f>
        <v>Tecido</v>
      </c>
      <c r="N3940" s="2">
        <f>_xlfn.XLOOKUP(G3940,dMateriaPrima!$A$2:$A$12,dMateriaPrima!$C$2:$C$12)</f>
        <v>18</v>
      </c>
      <c r="O3940" s="3">
        <f t="shared" si="305"/>
        <v>1440</v>
      </c>
      <c r="P3940" s="4">
        <f t="shared" si="306"/>
        <v>0</v>
      </c>
      <c r="Q3940" s="3">
        <f t="shared" si="307"/>
        <v>1440</v>
      </c>
      <c r="R3940" t="str">
        <f t="shared" si="308"/>
        <v>Em atraso</v>
      </c>
      <c r="S3940" s="5">
        <f t="shared" si="309"/>
        <v>1</v>
      </c>
    </row>
    <row r="3941" spans="1:19" x14ac:dyDescent="0.25">
      <c r="A3941">
        <v>3940</v>
      </c>
      <c r="B3941" s="1">
        <v>43975</v>
      </c>
      <c r="C3941" s="1">
        <v>43975</v>
      </c>
      <c r="D3941" s="1">
        <v>43989</v>
      </c>
      <c r="E3941" s="1">
        <v>43990</v>
      </c>
      <c r="F3941">
        <v>3</v>
      </c>
      <c r="G3941">
        <v>6</v>
      </c>
      <c r="H3941">
        <v>3</v>
      </c>
      <c r="I3941" s="6">
        <v>0</v>
      </c>
      <c r="J3941">
        <v>2</v>
      </c>
      <c r="K3941" t="str">
        <f>_xlfn.XLOOKUP(fCompras!F3941,dComprador!$A$2:$A$7,dComprador!$B$2:$B$7)</f>
        <v>Diego</v>
      </c>
      <c r="L3941" t="str">
        <f>_xlfn.XLOOKUP(J3941,dFornecedor!$A$2:$A$6,dFornecedor!$B$2:$B$6)</f>
        <v>Minerva</v>
      </c>
      <c r="M3941" t="str">
        <f>_xlfn.XLOOKUP(G3941,dMateriaPrima!$A$2:$A$12,dMateriaPrima!$B$2:$B$12)</f>
        <v>Fio Algodão</v>
      </c>
      <c r="N3941" s="2">
        <f>_xlfn.XLOOKUP(G3941,dMateriaPrima!$A$2:$A$12,dMateriaPrima!$C$2:$C$12)</f>
        <v>55.9</v>
      </c>
      <c r="O3941" s="3">
        <f t="shared" si="305"/>
        <v>167.7</v>
      </c>
      <c r="P3941" s="4">
        <f t="shared" si="306"/>
        <v>0</v>
      </c>
      <c r="Q3941" s="3">
        <f t="shared" si="307"/>
        <v>167.7</v>
      </c>
      <c r="R3941" t="str">
        <f t="shared" si="308"/>
        <v>Em atraso</v>
      </c>
      <c r="S3941" s="5">
        <f t="shared" si="309"/>
        <v>1</v>
      </c>
    </row>
    <row r="3942" spans="1:19" x14ac:dyDescent="0.25">
      <c r="A3942">
        <v>3941</v>
      </c>
      <c r="B3942" s="1">
        <v>43975</v>
      </c>
      <c r="C3942" s="1">
        <v>43984</v>
      </c>
      <c r="D3942" s="1">
        <v>43995</v>
      </c>
      <c r="E3942" s="1">
        <v>43996</v>
      </c>
      <c r="F3942">
        <v>1</v>
      </c>
      <c r="G3942">
        <v>9</v>
      </c>
      <c r="H3942">
        <v>548</v>
      </c>
      <c r="I3942" s="6">
        <v>0</v>
      </c>
      <c r="J3942">
        <v>2</v>
      </c>
      <c r="K3942" t="str">
        <f>_xlfn.XLOOKUP(fCompras!F3942,dComprador!$A$2:$A$7,dComprador!$B$2:$B$7)</f>
        <v>Alon</v>
      </c>
      <c r="L3942" t="str">
        <f>_xlfn.XLOOKUP(J3942,dFornecedor!$A$2:$A$6,dFornecedor!$B$2:$B$6)</f>
        <v>Minerva</v>
      </c>
      <c r="M3942" t="str">
        <f>_xlfn.XLOOKUP(G3942,dMateriaPrima!$A$2:$A$12,dMateriaPrima!$B$2:$B$12)</f>
        <v>Couro</v>
      </c>
      <c r="N3942" s="2">
        <f>_xlfn.XLOOKUP(G3942,dMateriaPrima!$A$2:$A$12,dMateriaPrima!$C$2:$C$12)</f>
        <v>4.4000000000000004</v>
      </c>
      <c r="O3942" s="3">
        <f t="shared" si="305"/>
        <v>2411.2000000000003</v>
      </c>
      <c r="P3942" s="4">
        <f t="shared" si="306"/>
        <v>0</v>
      </c>
      <c r="Q3942" s="3">
        <f t="shared" si="307"/>
        <v>2411.2000000000003</v>
      </c>
      <c r="R3942" t="str">
        <f t="shared" si="308"/>
        <v>Em atraso</v>
      </c>
      <c r="S3942" s="5">
        <f t="shared" si="309"/>
        <v>1</v>
      </c>
    </row>
    <row r="3943" spans="1:19" x14ac:dyDescent="0.25">
      <c r="A3943">
        <v>3942</v>
      </c>
      <c r="B3943" s="1">
        <v>43975</v>
      </c>
      <c r="C3943" s="1">
        <v>43984</v>
      </c>
      <c r="D3943" s="1">
        <v>43998</v>
      </c>
      <c r="E3943" s="1">
        <v>43999</v>
      </c>
      <c r="F3943">
        <v>1</v>
      </c>
      <c r="G3943">
        <v>6</v>
      </c>
      <c r="H3943">
        <v>542</v>
      </c>
      <c r="I3943" s="6">
        <v>0</v>
      </c>
      <c r="J3943">
        <v>2</v>
      </c>
      <c r="K3943" t="str">
        <f>_xlfn.XLOOKUP(fCompras!F3943,dComprador!$A$2:$A$7,dComprador!$B$2:$B$7)</f>
        <v>Alon</v>
      </c>
      <c r="L3943" t="str">
        <f>_xlfn.XLOOKUP(J3943,dFornecedor!$A$2:$A$6,dFornecedor!$B$2:$B$6)</f>
        <v>Minerva</v>
      </c>
      <c r="M3943" t="str">
        <f>_xlfn.XLOOKUP(G3943,dMateriaPrima!$A$2:$A$12,dMateriaPrima!$B$2:$B$12)</f>
        <v>Fio Algodão</v>
      </c>
      <c r="N3943" s="2">
        <f>_xlfn.XLOOKUP(G3943,dMateriaPrima!$A$2:$A$12,dMateriaPrima!$C$2:$C$12)</f>
        <v>55.9</v>
      </c>
      <c r="O3943" s="3">
        <f t="shared" si="305"/>
        <v>30297.8</v>
      </c>
      <c r="P3943" s="4">
        <f t="shared" si="306"/>
        <v>0</v>
      </c>
      <c r="Q3943" s="3">
        <f t="shared" si="307"/>
        <v>30297.8</v>
      </c>
      <c r="R3943" t="str">
        <f t="shared" si="308"/>
        <v>Em atraso</v>
      </c>
      <c r="S3943" s="5">
        <f t="shared" si="309"/>
        <v>1</v>
      </c>
    </row>
    <row r="3944" spans="1:19" x14ac:dyDescent="0.25">
      <c r="A3944">
        <v>3943</v>
      </c>
      <c r="B3944" s="1">
        <v>43976</v>
      </c>
      <c r="C3944" s="1">
        <v>43978</v>
      </c>
      <c r="D3944" s="1">
        <v>43983</v>
      </c>
      <c r="E3944" s="1">
        <v>43986</v>
      </c>
      <c r="F3944">
        <v>4</v>
      </c>
      <c r="G3944">
        <v>11</v>
      </c>
      <c r="H3944">
        <v>324</v>
      </c>
      <c r="I3944" s="6">
        <v>0</v>
      </c>
      <c r="J3944">
        <v>2</v>
      </c>
      <c r="K3944" t="str">
        <f>_xlfn.XLOOKUP(fCompras!F3944,dComprador!$A$2:$A$7,dComprador!$B$2:$B$7)</f>
        <v>Lira</v>
      </c>
      <c r="L3944" t="str">
        <f>_xlfn.XLOOKUP(J3944,dFornecedor!$A$2:$A$6,dFornecedor!$B$2:$B$6)</f>
        <v>Minerva</v>
      </c>
      <c r="M3944" t="str">
        <f>_xlfn.XLOOKUP(G3944,dMateriaPrima!$A$2:$A$12,dMateriaPrima!$B$2:$B$12)</f>
        <v>Papel</v>
      </c>
      <c r="N3944" s="2">
        <f>_xlfn.XLOOKUP(G3944,dMateriaPrima!$A$2:$A$12,dMateriaPrima!$C$2:$C$12)</f>
        <v>9</v>
      </c>
      <c r="O3944" s="3">
        <f t="shared" si="305"/>
        <v>2916</v>
      </c>
      <c r="P3944" s="4">
        <f t="shared" si="306"/>
        <v>0</v>
      </c>
      <c r="Q3944" s="3">
        <f t="shared" si="307"/>
        <v>2916</v>
      </c>
      <c r="R3944" t="str">
        <f t="shared" si="308"/>
        <v>Em atraso</v>
      </c>
      <c r="S3944" s="5">
        <f t="shared" si="309"/>
        <v>3</v>
      </c>
    </row>
    <row r="3945" spans="1:19" x14ac:dyDescent="0.25">
      <c r="A3945">
        <v>3944</v>
      </c>
      <c r="B3945" s="1">
        <v>43976</v>
      </c>
      <c r="C3945" s="1">
        <v>43983</v>
      </c>
      <c r="D3945" s="1">
        <v>43983</v>
      </c>
      <c r="E3945" s="1">
        <v>43986</v>
      </c>
      <c r="F3945">
        <v>4</v>
      </c>
      <c r="G3945">
        <v>5</v>
      </c>
      <c r="H3945">
        <v>183</v>
      </c>
      <c r="I3945" s="6">
        <v>0</v>
      </c>
      <c r="J3945">
        <v>1</v>
      </c>
      <c r="K3945" t="str">
        <f>_xlfn.XLOOKUP(fCompras!F3945,dComprador!$A$2:$A$7,dComprador!$B$2:$B$7)</f>
        <v>Lira</v>
      </c>
      <c r="L3945" t="str">
        <f>_xlfn.XLOOKUP(J3945,dFornecedor!$A$2:$A$6,dFornecedor!$B$2:$B$6)</f>
        <v>NorthShore</v>
      </c>
      <c r="M3945" t="str">
        <f>_xlfn.XLOOKUP(G3945,dMateriaPrima!$A$2:$A$12,dMateriaPrima!$B$2:$B$12)</f>
        <v>Areia</v>
      </c>
      <c r="N3945" s="2">
        <f>_xlfn.XLOOKUP(G3945,dMateriaPrima!$A$2:$A$12,dMateriaPrima!$C$2:$C$12)</f>
        <v>3.59</v>
      </c>
      <c r="O3945" s="3">
        <f t="shared" si="305"/>
        <v>656.97</v>
      </c>
      <c r="P3945" s="4">
        <f t="shared" si="306"/>
        <v>0</v>
      </c>
      <c r="Q3945" s="3">
        <f t="shared" si="307"/>
        <v>656.97</v>
      </c>
      <c r="R3945" t="str">
        <f t="shared" si="308"/>
        <v>Em atraso</v>
      </c>
      <c r="S3945" s="5">
        <f t="shared" si="309"/>
        <v>3</v>
      </c>
    </row>
    <row r="3946" spans="1:19" x14ac:dyDescent="0.25">
      <c r="A3946">
        <v>3945</v>
      </c>
      <c r="B3946" s="1">
        <v>43976</v>
      </c>
      <c r="C3946" s="1">
        <v>43976</v>
      </c>
      <c r="D3946" s="1">
        <v>44000</v>
      </c>
      <c r="E3946" s="1">
        <v>44003</v>
      </c>
      <c r="F3946">
        <v>1</v>
      </c>
      <c r="G3946">
        <v>5</v>
      </c>
      <c r="H3946">
        <v>248</v>
      </c>
      <c r="I3946" s="6">
        <v>0</v>
      </c>
      <c r="J3946">
        <v>4</v>
      </c>
      <c r="K3946" t="str">
        <f>_xlfn.XLOOKUP(fCompras!F3946,dComprador!$A$2:$A$7,dComprador!$B$2:$B$7)</f>
        <v>Alon</v>
      </c>
      <c r="L3946" t="str">
        <f>_xlfn.XLOOKUP(J3946,dFornecedor!$A$2:$A$6,dFornecedor!$B$2:$B$6)</f>
        <v>AlphaOmega</v>
      </c>
      <c r="M3946" t="str">
        <f>_xlfn.XLOOKUP(G3946,dMateriaPrima!$A$2:$A$12,dMateriaPrima!$B$2:$B$12)</f>
        <v>Areia</v>
      </c>
      <c r="N3946" s="2">
        <f>_xlfn.XLOOKUP(G3946,dMateriaPrima!$A$2:$A$12,dMateriaPrima!$C$2:$C$12)</f>
        <v>3.59</v>
      </c>
      <c r="O3946" s="3">
        <f t="shared" si="305"/>
        <v>890.31999999999994</v>
      </c>
      <c r="P3946" s="4">
        <f t="shared" si="306"/>
        <v>0</v>
      </c>
      <c r="Q3946" s="3">
        <f t="shared" si="307"/>
        <v>890.31999999999994</v>
      </c>
      <c r="R3946" t="str">
        <f t="shared" si="308"/>
        <v>Em atraso</v>
      </c>
      <c r="S3946" s="5">
        <f t="shared" si="309"/>
        <v>3</v>
      </c>
    </row>
    <row r="3947" spans="1:19" x14ac:dyDescent="0.25">
      <c r="A3947">
        <v>3946</v>
      </c>
      <c r="B3947" s="1">
        <v>43976</v>
      </c>
      <c r="C3947" s="1">
        <v>43979</v>
      </c>
      <c r="D3947" s="1">
        <v>44004</v>
      </c>
      <c r="E3947" s="1">
        <v>44009</v>
      </c>
      <c r="F3947">
        <v>1</v>
      </c>
      <c r="G3947">
        <v>6</v>
      </c>
      <c r="H3947">
        <v>89</v>
      </c>
      <c r="I3947" s="6">
        <v>0</v>
      </c>
      <c r="J3947">
        <v>4</v>
      </c>
      <c r="K3947" t="str">
        <f>_xlfn.XLOOKUP(fCompras!F3947,dComprador!$A$2:$A$7,dComprador!$B$2:$B$7)</f>
        <v>Alon</v>
      </c>
      <c r="L3947" t="str">
        <f>_xlfn.XLOOKUP(J3947,dFornecedor!$A$2:$A$6,dFornecedor!$B$2:$B$6)</f>
        <v>AlphaOmega</v>
      </c>
      <c r="M3947" t="str">
        <f>_xlfn.XLOOKUP(G3947,dMateriaPrima!$A$2:$A$12,dMateriaPrima!$B$2:$B$12)</f>
        <v>Fio Algodão</v>
      </c>
      <c r="N3947" s="2">
        <f>_xlfn.XLOOKUP(G3947,dMateriaPrima!$A$2:$A$12,dMateriaPrima!$C$2:$C$12)</f>
        <v>55.9</v>
      </c>
      <c r="O3947" s="3">
        <f t="shared" si="305"/>
        <v>4975.0999999999995</v>
      </c>
      <c r="P3947" s="4">
        <f t="shared" si="306"/>
        <v>0</v>
      </c>
      <c r="Q3947" s="3">
        <f t="shared" si="307"/>
        <v>4975.0999999999995</v>
      </c>
      <c r="R3947" t="str">
        <f t="shared" si="308"/>
        <v>Em atraso</v>
      </c>
      <c r="S3947" s="5">
        <f t="shared" si="309"/>
        <v>5</v>
      </c>
    </row>
    <row r="3948" spans="1:19" x14ac:dyDescent="0.25">
      <c r="A3948">
        <v>3947</v>
      </c>
      <c r="B3948" s="1">
        <v>43976</v>
      </c>
      <c r="C3948" s="1">
        <v>43980</v>
      </c>
      <c r="D3948" s="1">
        <v>43984</v>
      </c>
      <c r="E3948" s="1">
        <v>43987</v>
      </c>
      <c r="F3948">
        <v>4</v>
      </c>
      <c r="G3948">
        <v>5</v>
      </c>
      <c r="H3948">
        <v>78</v>
      </c>
      <c r="I3948" s="6">
        <v>0</v>
      </c>
      <c r="J3948">
        <v>1</v>
      </c>
      <c r="K3948" t="str">
        <f>_xlfn.XLOOKUP(fCompras!F3948,dComprador!$A$2:$A$7,dComprador!$B$2:$B$7)</f>
        <v>Lira</v>
      </c>
      <c r="L3948" t="str">
        <f>_xlfn.XLOOKUP(J3948,dFornecedor!$A$2:$A$6,dFornecedor!$B$2:$B$6)</f>
        <v>NorthShore</v>
      </c>
      <c r="M3948" t="str">
        <f>_xlfn.XLOOKUP(G3948,dMateriaPrima!$A$2:$A$12,dMateriaPrima!$B$2:$B$12)</f>
        <v>Areia</v>
      </c>
      <c r="N3948" s="2">
        <f>_xlfn.XLOOKUP(G3948,dMateriaPrima!$A$2:$A$12,dMateriaPrima!$C$2:$C$12)</f>
        <v>3.59</v>
      </c>
      <c r="O3948" s="3">
        <f t="shared" si="305"/>
        <v>280.02</v>
      </c>
      <c r="P3948" s="4">
        <f t="shared" si="306"/>
        <v>0</v>
      </c>
      <c r="Q3948" s="3">
        <f t="shared" si="307"/>
        <v>280.02</v>
      </c>
      <c r="R3948" t="str">
        <f t="shared" si="308"/>
        <v>Em atraso</v>
      </c>
      <c r="S3948" s="5">
        <f t="shared" si="309"/>
        <v>3</v>
      </c>
    </row>
    <row r="3949" spans="1:19" x14ac:dyDescent="0.25">
      <c r="A3949">
        <v>3948</v>
      </c>
      <c r="B3949" s="1">
        <v>43976</v>
      </c>
      <c r="C3949" s="1">
        <v>43976</v>
      </c>
      <c r="D3949" s="1">
        <v>43983</v>
      </c>
      <c r="E3949" s="1">
        <v>43983</v>
      </c>
      <c r="F3949">
        <v>4</v>
      </c>
      <c r="G3949">
        <v>7</v>
      </c>
      <c r="H3949">
        <v>59</v>
      </c>
      <c r="I3949" s="6">
        <v>0</v>
      </c>
      <c r="J3949">
        <v>2</v>
      </c>
      <c r="K3949" t="str">
        <f>_xlfn.XLOOKUP(fCompras!F3949,dComprador!$A$2:$A$7,dComprador!$B$2:$B$7)</f>
        <v>Lira</v>
      </c>
      <c r="L3949" t="str">
        <f>_xlfn.XLOOKUP(J3949,dFornecedor!$A$2:$A$6,dFornecedor!$B$2:$B$6)</f>
        <v>Minerva</v>
      </c>
      <c r="M3949" t="str">
        <f>_xlfn.XLOOKUP(G3949,dMateriaPrima!$A$2:$A$12,dMateriaPrima!$B$2:$B$12)</f>
        <v>Poliéster</v>
      </c>
      <c r="N3949" s="2">
        <f>_xlfn.XLOOKUP(G3949,dMateriaPrima!$A$2:$A$12,dMateriaPrima!$C$2:$C$12)</f>
        <v>8</v>
      </c>
      <c r="O3949" s="3">
        <f t="shared" si="305"/>
        <v>472</v>
      </c>
      <c r="P3949" s="4">
        <f t="shared" si="306"/>
        <v>0</v>
      </c>
      <c r="Q3949" s="3">
        <f t="shared" si="307"/>
        <v>472</v>
      </c>
      <c r="R3949" t="str">
        <f t="shared" si="308"/>
        <v>No prazo</v>
      </c>
      <c r="S3949" s="5">
        <f t="shared" si="309"/>
        <v>0</v>
      </c>
    </row>
    <row r="3950" spans="1:19" x14ac:dyDescent="0.25">
      <c r="A3950">
        <v>3949</v>
      </c>
      <c r="B3950" s="1">
        <v>43976</v>
      </c>
      <c r="C3950" s="1">
        <v>43987</v>
      </c>
      <c r="D3950" s="1">
        <v>43987</v>
      </c>
      <c r="E3950" s="1">
        <v>43994</v>
      </c>
      <c r="F3950">
        <v>4</v>
      </c>
      <c r="G3950">
        <v>7</v>
      </c>
      <c r="H3950">
        <v>274</v>
      </c>
      <c r="I3950" s="6">
        <v>0</v>
      </c>
      <c r="J3950">
        <v>1</v>
      </c>
      <c r="K3950" t="str">
        <f>_xlfn.XLOOKUP(fCompras!F3950,dComprador!$A$2:$A$7,dComprador!$B$2:$B$7)</f>
        <v>Lira</v>
      </c>
      <c r="L3950" t="str">
        <f>_xlfn.XLOOKUP(J3950,dFornecedor!$A$2:$A$6,dFornecedor!$B$2:$B$6)</f>
        <v>NorthShore</v>
      </c>
      <c r="M3950" t="str">
        <f>_xlfn.XLOOKUP(G3950,dMateriaPrima!$A$2:$A$12,dMateriaPrima!$B$2:$B$12)</f>
        <v>Poliéster</v>
      </c>
      <c r="N3950" s="2">
        <f>_xlfn.XLOOKUP(G3950,dMateriaPrima!$A$2:$A$12,dMateriaPrima!$C$2:$C$12)</f>
        <v>8</v>
      </c>
      <c r="O3950" s="3">
        <f t="shared" si="305"/>
        <v>2192</v>
      </c>
      <c r="P3950" s="4">
        <f t="shared" si="306"/>
        <v>0</v>
      </c>
      <c r="Q3950" s="3">
        <f t="shared" si="307"/>
        <v>2192</v>
      </c>
      <c r="R3950" t="str">
        <f t="shared" si="308"/>
        <v>Em atraso</v>
      </c>
      <c r="S3950" s="5">
        <f t="shared" si="309"/>
        <v>7</v>
      </c>
    </row>
    <row r="3951" spans="1:19" x14ac:dyDescent="0.25">
      <c r="A3951">
        <v>3950</v>
      </c>
      <c r="B3951" s="1">
        <v>43976</v>
      </c>
      <c r="C3951" s="1">
        <v>43985</v>
      </c>
      <c r="D3951" s="1">
        <v>43995</v>
      </c>
      <c r="E3951" s="1">
        <v>43999</v>
      </c>
      <c r="F3951">
        <v>1</v>
      </c>
      <c r="G3951">
        <v>1</v>
      </c>
      <c r="H3951">
        <v>210</v>
      </c>
      <c r="I3951" s="6">
        <v>0</v>
      </c>
      <c r="J3951">
        <v>2</v>
      </c>
      <c r="K3951" t="str">
        <f>_xlfn.XLOOKUP(fCompras!F3951,dComprador!$A$2:$A$7,dComprador!$B$2:$B$7)</f>
        <v>Alon</v>
      </c>
      <c r="L3951" t="str">
        <f>_xlfn.XLOOKUP(J3951,dFornecedor!$A$2:$A$6,dFornecedor!$B$2:$B$6)</f>
        <v>Minerva</v>
      </c>
      <c r="M3951" t="str">
        <f>_xlfn.XLOOKUP(G3951,dMateriaPrima!$A$2:$A$12,dMateriaPrima!$B$2:$B$12)</f>
        <v>Tecido</v>
      </c>
      <c r="N3951" s="2">
        <f>_xlfn.XLOOKUP(G3951,dMateriaPrima!$A$2:$A$12,dMateriaPrima!$C$2:$C$12)</f>
        <v>18</v>
      </c>
      <c r="O3951" s="3">
        <f t="shared" si="305"/>
        <v>3780</v>
      </c>
      <c r="P3951" s="4">
        <f t="shared" si="306"/>
        <v>0</v>
      </c>
      <c r="Q3951" s="3">
        <f t="shared" si="307"/>
        <v>3780</v>
      </c>
      <c r="R3951" t="str">
        <f t="shared" si="308"/>
        <v>Em atraso</v>
      </c>
      <c r="S3951" s="5">
        <f t="shared" si="309"/>
        <v>4</v>
      </c>
    </row>
    <row r="3952" spans="1:19" x14ac:dyDescent="0.25">
      <c r="A3952">
        <v>3951</v>
      </c>
      <c r="B3952" s="1">
        <v>43976</v>
      </c>
      <c r="C3952" s="1">
        <v>43979</v>
      </c>
      <c r="D3952" s="1">
        <v>43992</v>
      </c>
      <c r="E3952" s="1">
        <v>43995</v>
      </c>
      <c r="F3952">
        <v>2</v>
      </c>
      <c r="G3952">
        <v>8</v>
      </c>
      <c r="H3952">
        <v>59</v>
      </c>
      <c r="I3952" s="6">
        <v>0</v>
      </c>
      <c r="J3952">
        <v>2</v>
      </c>
      <c r="K3952" t="str">
        <f>_xlfn.XLOOKUP(fCompras!F3952,dComprador!$A$2:$A$7,dComprador!$B$2:$B$7)</f>
        <v>João</v>
      </c>
      <c r="L3952" t="str">
        <f>_xlfn.XLOOKUP(J3952,dFornecedor!$A$2:$A$6,dFornecedor!$B$2:$B$6)</f>
        <v>Minerva</v>
      </c>
      <c r="M3952" t="str">
        <f>_xlfn.XLOOKUP(G3952,dMateriaPrima!$A$2:$A$12,dMateriaPrima!$B$2:$B$12)</f>
        <v>Cimento</v>
      </c>
      <c r="N3952" s="2">
        <f>_xlfn.XLOOKUP(G3952,dMateriaPrima!$A$2:$A$12,dMateriaPrima!$C$2:$C$12)</f>
        <v>23</v>
      </c>
      <c r="O3952" s="3">
        <f t="shared" si="305"/>
        <v>1357</v>
      </c>
      <c r="P3952" s="4">
        <f t="shared" si="306"/>
        <v>0</v>
      </c>
      <c r="Q3952" s="3">
        <f t="shared" si="307"/>
        <v>1357</v>
      </c>
      <c r="R3952" t="str">
        <f t="shared" si="308"/>
        <v>Em atraso</v>
      </c>
      <c r="S3952" s="5">
        <f t="shared" si="309"/>
        <v>3</v>
      </c>
    </row>
    <row r="3953" spans="1:19" x14ac:dyDescent="0.25">
      <c r="A3953">
        <v>3952</v>
      </c>
      <c r="B3953" s="1">
        <v>43976</v>
      </c>
      <c r="C3953" s="1">
        <v>43976</v>
      </c>
      <c r="D3953" s="1">
        <v>43991</v>
      </c>
      <c r="E3953" s="1">
        <v>43993</v>
      </c>
      <c r="F3953">
        <v>2</v>
      </c>
      <c r="G3953">
        <v>5</v>
      </c>
      <c r="H3953">
        <v>60</v>
      </c>
      <c r="I3953" s="6">
        <v>0</v>
      </c>
      <c r="J3953">
        <v>2</v>
      </c>
      <c r="K3953" t="str">
        <f>_xlfn.XLOOKUP(fCompras!F3953,dComprador!$A$2:$A$7,dComprador!$B$2:$B$7)</f>
        <v>João</v>
      </c>
      <c r="L3953" t="str">
        <f>_xlfn.XLOOKUP(J3953,dFornecedor!$A$2:$A$6,dFornecedor!$B$2:$B$6)</f>
        <v>Minerva</v>
      </c>
      <c r="M3953" t="str">
        <f>_xlfn.XLOOKUP(G3953,dMateriaPrima!$A$2:$A$12,dMateriaPrima!$B$2:$B$12)</f>
        <v>Areia</v>
      </c>
      <c r="N3953" s="2">
        <f>_xlfn.XLOOKUP(G3953,dMateriaPrima!$A$2:$A$12,dMateriaPrima!$C$2:$C$12)</f>
        <v>3.59</v>
      </c>
      <c r="O3953" s="3">
        <f t="shared" si="305"/>
        <v>215.39999999999998</v>
      </c>
      <c r="P3953" s="4">
        <f t="shared" si="306"/>
        <v>0</v>
      </c>
      <c r="Q3953" s="3">
        <f t="shared" si="307"/>
        <v>215.39999999999998</v>
      </c>
      <c r="R3953" t="str">
        <f t="shared" si="308"/>
        <v>Em atraso</v>
      </c>
      <c r="S3953" s="5">
        <f t="shared" si="309"/>
        <v>2</v>
      </c>
    </row>
    <row r="3954" spans="1:19" x14ac:dyDescent="0.25">
      <c r="A3954">
        <v>3953</v>
      </c>
      <c r="B3954" s="1">
        <v>43976</v>
      </c>
      <c r="C3954" s="1">
        <v>43985</v>
      </c>
      <c r="D3954" s="1">
        <v>44005</v>
      </c>
      <c r="E3954" s="1">
        <v>44006</v>
      </c>
      <c r="F3954">
        <v>1</v>
      </c>
      <c r="G3954">
        <v>11</v>
      </c>
      <c r="H3954">
        <v>49</v>
      </c>
      <c r="I3954" s="6">
        <v>0</v>
      </c>
      <c r="J3954">
        <v>3</v>
      </c>
      <c r="K3954" t="str">
        <f>_xlfn.XLOOKUP(fCompras!F3954,dComprador!$A$2:$A$7,dComprador!$B$2:$B$7)</f>
        <v>Alon</v>
      </c>
      <c r="L3954" t="str">
        <f>_xlfn.XLOOKUP(J3954,dFornecedor!$A$2:$A$6,dFornecedor!$B$2:$B$6)</f>
        <v>StepUp</v>
      </c>
      <c r="M3954" t="str">
        <f>_xlfn.XLOOKUP(G3954,dMateriaPrima!$A$2:$A$12,dMateriaPrima!$B$2:$B$12)</f>
        <v>Papel</v>
      </c>
      <c r="N3954" s="2">
        <f>_xlfn.XLOOKUP(G3954,dMateriaPrima!$A$2:$A$12,dMateriaPrima!$C$2:$C$12)</f>
        <v>9</v>
      </c>
      <c r="O3954" s="3">
        <f t="shared" si="305"/>
        <v>441</v>
      </c>
      <c r="P3954" s="4">
        <f t="shared" si="306"/>
        <v>0</v>
      </c>
      <c r="Q3954" s="3">
        <f t="shared" si="307"/>
        <v>441</v>
      </c>
      <c r="R3954" t="str">
        <f t="shared" si="308"/>
        <v>Em atraso</v>
      </c>
      <c r="S3954" s="5">
        <f t="shared" si="309"/>
        <v>1</v>
      </c>
    </row>
    <row r="3955" spans="1:19" x14ac:dyDescent="0.25">
      <c r="A3955">
        <v>3954</v>
      </c>
      <c r="B3955" s="1">
        <v>43976</v>
      </c>
      <c r="C3955" s="1">
        <v>43985</v>
      </c>
      <c r="D3955" s="1">
        <v>44008</v>
      </c>
      <c r="E3955" s="1">
        <v>44008</v>
      </c>
      <c r="F3955">
        <v>1</v>
      </c>
      <c r="G3955">
        <v>11</v>
      </c>
      <c r="H3955">
        <v>257</v>
      </c>
      <c r="I3955" s="6">
        <v>0</v>
      </c>
      <c r="J3955">
        <v>3</v>
      </c>
      <c r="K3955" t="str">
        <f>_xlfn.XLOOKUP(fCompras!F3955,dComprador!$A$2:$A$7,dComprador!$B$2:$B$7)</f>
        <v>Alon</v>
      </c>
      <c r="L3955" t="str">
        <f>_xlfn.XLOOKUP(J3955,dFornecedor!$A$2:$A$6,dFornecedor!$B$2:$B$6)</f>
        <v>StepUp</v>
      </c>
      <c r="M3955" t="str">
        <f>_xlfn.XLOOKUP(G3955,dMateriaPrima!$A$2:$A$12,dMateriaPrima!$B$2:$B$12)</f>
        <v>Papel</v>
      </c>
      <c r="N3955" s="2">
        <f>_xlfn.XLOOKUP(G3955,dMateriaPrima!$A$2:$A$12,dMateriaPrima!$C$2:$C$12)</f>
        <v>9</v>
      </c>
      <c r="O3955" s="3">
        <f t="shared" si="305"/>
        <v>2313</v>
      </c>
      <c r="P3955" s="4">
        <f t="shared" si="306"/>
        <v>0</v>
      </c>
      <c r="Q3955" s="3">
        <f t="shared" si="307"/>
        <v>2313</v>
      </c>
      <c r="R3955" t="str">
        <f t="shared" si="308"/>
        <v>No prazo</v>
      </c>
      <c r="S3955" s="5">
        <f t="shared" si="309"/>
        <v>0</v>
      </c>
    </row>
    <row r="3956" spans="1:19" x14ac:dyDescent="0.25">
      <c r="A3956">
        <v>3955</v>
      </c>
      <c r="B3956" s="1">
        <v>43976</v>
      </c>
      <c r="C3956" s="1">
        <v>43977</v>
      </c>
      <c r="D3956" s="1">
        <v>43999</v>
      </c>
      <c r="E3956" s="1">
        <v>44002</v>
      </c>
      <c r="F3956">
        <v>1</v>
      </c>
      <c r="G3956">
        <v>6</v>
      </c>
      <c r="H3956">
        <v>325</v>
      </c>
      <c r="I3956" s="6">
        <v>0</v>
      </c>
      <c r="J3956">
        <v>3</v>
      </c>
      <c r="K3956" t="str">
        <f>_xlfn.XLOOKUP(fCompras!F3956,dComprador!$A$2:$A$7,dComprador!$B$2:$B$7)</f>
        <v>Alon</v>
      </c>
      <c r="L3956" t="str">
        <f>_xlfn.XLOOKUP(J3956,dFornecedor!$A$2:$A$6,dFornecedor!$B$2:$B$6)</f>
        <v>StepUp</v>
      </c>
      <c r="M3956" t="str">
        <f>_xlfn.XLOOKUP(G3956,dMateriaPrima!$A$2:$A$12,dMateriaPrima!$B$2:$B$12)</f>
        <v>Fio Algodão</v>
      </c>
      <c r="N3956" s="2">
        <f>_xlfn.XLOOKUP(G3956,dMateriaPrima!$A$2:$A$12,dMateriaPrima!$C$2:$C$12)</f>
        <v>55.9</v>
      </c>
      <c r="O3956" s="3">
        <f t="shared" si="305"/>
        <v>18167.5</v>
      </c>
      <c r="P3956" s="4">
        <f t="shared" si="306"/>
        <v>0</v>
      </c>
      <c r="Q3956" s="3">
        <f t="shared" si="307"/>
        <v>18167.5</v>
      </c>
      <c r="R3956" t="str">
        <f t="shared" si="308"/>
        <v>Em atraso</v>
      </c>
      <c r="S3956" s="5">
        <f t="shared" si="309"/>
        <v>3</v>
      </c>
    </row>
    <row r="3957" spans="1:19" x14ac:dyDescent="0.25">
      <c r="A3957">
        <v>3956</v>
      </c>
      <c r="B3957" s="1">
        <v>43977</v>
      </c>
      <c r="C3957" s="1">
        <v>43985</v>
      </c>
      <c r="D3957" s="1">
        <v>43989</v>
      </c>
      <c r="E3957" s="1">
        <v>43991</v>
      </c>
      <c r="F3957">
        <v>4</v>
      </c>
      <c r="G3957">
        <v>5</v>
      </c>
      <c r="H3957">
        <v>343</v>
      </c>
      <c r="I3957" s="6">
        <v>0</v>
      </c>
      <c r="J3957">
        <v>2</v>
      </c>
      <c r="K3957" t="str">
        <f>_xlfn.XLOOKUP(fCompras!F3957,dComprador!$A$2:$A$7,dComprador!$B$2:$B$7)</f>
        <v>Lira</v>
      </c>
      <c r="L3957" t="str">
        <f>_xlfn.XLOOKUP(J3957,dFornecedor!$A$2:$A$6,dFornecedor!$B$2:$B$6)</f>
        <v>Minerva</v>
      </c>
      <c r="M3957" t="str">
        <f>_xlfn.XLOOKUP(G3957,dMateriaPrima!$A$2:$A$12,dMateriaPrima!$B$2:$B$12)</f>
        <v>Areia</v>
      </c>
      <c r="N3957" s="2">
        <f>_xlfn.XLOOKUP(G3957,dMateriaPrima!$A$2:$A$12,dMateriaPrima!$C$2:$C$12)</f>
        <v>3.59</v>
      </c>
      <c r="O3957" s="3">
        <f t="shared" si="305"/>
        <v>1231.3699999999999</v>
      </c>
      <c r="P3957" s="4">
        <f t="shared" si="306"/>
        <v>0</v>
      </c>
      <c r="Q3957" s="3">
        <f t="shared" si="307"/>
        <v>1231.3699999999999</v>
      </c>
      <c r="R3957" t="str">
        <f t="shared" si="308"/>
        <v>Em atraso</v>
      </c>
      <c r="S3957" s="5">
        <f t="shared" si="309"/>
        <v>2</v>
      </c>
    </row>
    <row r="3958" spans="1:19" x14ac:dyDescent="0.25">
      <c r="A3958">
        <v>3957</v>
      </c>
      <c r="B3958" s="1">
        <v>43977</v>
      </c>
      <c r="C3958" s="1">
        <v>43988</v>
      </c>
      <c r="D3958" s="1">
        <v>43989</v>
      </c>
      <c r="E3958" s="1">
        <v>43989</v>
      </c>
      <c r="F3958">
        <v>4</v>
      </c>
      <c r="G3958">
        <v>9</v>
      </c>
      <c r="H3958">
        <v>395</v>
      </c>
      <c r="I3958" s="6">
        <v>0</v>
      </c>
      <c r="J3958">
        <v>1</v>
      </c>
      <c r="K3958" t="str">
        <f>_xlfn.XLOOKUP(fCompras!F3958,dComprador!$A$2:$A$7,dComprador!$B$2:$B$7)</f>
        <v>Lira</v>
      </c>
      <c r="L3958" t="str">
        <f>_xlfn.XLOOKUP(J3958,dFornecedor!$A$2:$A$6,dFornecedor!$B$2:$B$6)</f>
        <v>NorthShore</v>
      </c>
      <c r="M3958" t="str">
        <f>_xlfn.XLOOKUP(G3958,dMateriaPrima!$A$2:$A$12,dMateriaPrima!$B$2:$B$12)</f>
        <v>Couro</v>
      </c>
      <c r="N3958" s="2">
        <f>_xlfn.XLOOKUP(G3958,dMateriaPrima!$A$2:$A$12,dMateriaPrima!$C$2:$C$12)</f>
        <v>4.4000000000000004</v>
      </c>
      <c r="O3958" s="3">
        <f t="shared" si="305"/>
        <v>1738.0000000000002</v>
      </c>
      <c r="P3958" s="4">
        <f t="shared" si="306"/>
        <v>0</v>
      </c>
      <c r="Q3958" s="3">
        <f t="shared" si="307"/>
        <v>1738.0000000000002</v>
      </c>
      <c r="R3958" t="str">
        <f t="shared" si="308"/>
        <v>No prazo</v>
      </c>
      <c r="S3958" s="5">
        <f t="shared" si="309"/>
        <v>0</v>
      </c>
    </row>
    <row r="3959" spans="1:19" x14ac:dyDescent="0.25">
      <c r="A3959">
        <v>3958</v>
      </c>
      <c r="B3959" s="1">
        <v>43977</v>
      </c>
      <c r="C3959" s="1">
        <v>43991</v>
      </c>
      <c r="D3959" s="1">
        <v>43992</v>
      </c>
      <c r="E3959" s="1">
        <v>43994</v>
      </c>
      <c r="F3959">
        <v>1</v>
      </c>
      <c r="G3959">
        <v>5</v>
      </c>
      <c r="H3959">
        <v>30</v>
      </c>
      <c r="I3959" s="6">
        <v>0.28000000000000003</v>
      </c>
      <c r="J3959">
        <v>1</v>
      </c>
      <c r="K3959" t="str">
        <f>_xlfn.XLOOKUP(fCompras!F3959,dComprador!$A$2:$A$7,dComprador!$B$2:$B$7)</f>
        <v>Alon</v>
      </c>
      <c r="L3959" t="str">
        <f>_xlfn.XLOOKUP(J3959,dFornecedor!$A$2:$A$6,dFornecedor!$B$2:$B$6)</f>
        <v>NorthShore</v>
      </c>
      <c r="M3959" t="str">
        <f>_xlfn.XLOOKUP(G3959,dMateriaPrima!$A$2:$A$12,dMateriaPrima!$B$2:$B$12)</f>
        <v>Areia</v>
      </c>
      <c r="N3959" s="2">
        <f>_xlfn.XLOOKUP(G3959,dMateriaPrima!$A$2:$A$12,dMateriaPrima!$C$2:$C$12)</f>
        <v>3.59</v>
      </c>
      <c r="O3959" s="3">
        <f t="shared" si="305"/>
        <v>107.69999999999999</v>
      </c>
      <c r="P3959" s="4">
        <f t="shared" si="306"/>
        <v>30.155999999999999</v>
      </c>
      <c r="Q3959" s="3">
        <f t="shared" si="307"/>
        <v>77.543999999999983</v>
      </c>
      <c r="R3959" t="str">
        <f t="shared" si="308"/>
        <v>Em atraso</v>
      </c>
      <c r="S3959" s="5">
        <f t="shared" si="309"/>
        <v>2</v>
      </c>
    </row>
    <row r="3960" spans="1:19" x14ac:dyDescent="0.25">
      <c r="A3960">
        <v>3959</v>
      </c>
      <c r="B3960" s="1">
        <v>43977</v>
      </c>
      <c r="C3960" s="1">
        <v>43982</v>
      </c>
      <c r="D3960" s="1">
        <v>43999</v>
      </c>
      <c r="E3960" s="1">
        <v>43997</v>
      </c>
      <c r="F3960">
        <v>1</v>
      </c>
      <c r="G3960">
        <v>8</v>
      </c>
      <c r="H3960">
        <v>384</v>
      </c>
      <c r="I3960" s="6">
        <v>0</v>
      </c>
      <c r="J3960">
        <v>4</v>
      </c>
      <c r="K3960" t="str">
        <f>_xlfn.XLOOKUP(fCompras!F3960,dComprador!$A$2:$A$7,dComprador!$B$2:$B$7)</f>
        <v>Alon</v>
      </c>
      <c r="L3960" t="str">
        <f>_xlfn.XLOOKUP(J3960,dFornecedor!$A$2:$A$6,dFornecedor!$B$2:$B$6)</f>
        <v>AlphaOmega</v>
      </c>
      <c r="M3960" t="str">
        <f>_xlfn.XLOOKUP(G3960,dMateriaPrima!$A$2:$A$12,dMateriaPrima!$B$2:$B$12)</f>
        <v>Cimento</v>
      </c>
      <c r="N3960" s="2">
        <f>_xlfn.XLOOKUP(G3960,dMateriaPrima!$A$2:$A$12,dMateriaPrima!$C$2:$C$12)</f>
        <v>23</v>
      </c>
      <c r="O3960" s="3">
        <f t="shared" si="305"/>
        <v>8832</v>
      </c>
      <c r="P3960" s="4">
        <f t="shared" si="306"/>
        <v>0</v>
      </c>
      <c r="Q3960" s="3">
        <f t="shared" si="307"/>
        <v>8832</v>
      </c>
      <c r="R3960" t="str">
        <f t="shared" si="308"/>
        <v>No prazo</v>
      </c>
      <c r="S3960" s="5">
        <f t="shared" si="309"/>
        <v>0</v>
      </c>
    </row>
    <row r="3961" spans="1:19" x14ac:dyDescent="0.25">
      <c r="A3961">
        <v>3960</v>
      </c>
      <c r="B3961" s="1">
        <v>43977</v>
      </c>
      <c r="C3961" s="1">
        <v>43985</v>
      </c>
      <c r="D3961" s="1">
        <v>44005</v>
      </c>
      <c r="E3961" s="1">
        <v>44008</v>
      </c>
      <c r="F3961">
        <v>1</v>
      </c>
      <c r="G3961">
        <v>7</v>
      </c>
      <c r="H3961">
        <v>82</v>
      </c>
      <c r="I3961" s="6">
        <v>0</v>
      </c>
      <c r="J3961">
        <v>2</v>
      </c>
      <c r="K3961" t="str">
        <f>_xlfn.XLOOKUP(fCompras!F3961,dComprador!$A$2:$A$7,dComprador!$B$2:$B$7)</f>
        <v>Alon</v>
      </c>
      <c r="L3961" t="str">
        <f>_xlfn.XLOOKUP(J3961,dFornecedor!$A$2:$A$6,dFornecedor!$B$2:$B$6)</f>
        <v>Minerva</v>
      </c>
      <c r="M3961" t="str">
        <f>_xlfn.XLOOKUP(G3961,dMateriaPrima!$A$2:$A$12,dMateriaPrima!$B$2:$B$12)</f>
        <v>Poliéster</v>
      </c>
      <c r="N3961" s="2">
        <f>_xlfn.XLOOKUP(G3961,dMateriaPrima!$A$2:$A$12,dMateriaPrima!$C$2:$C$12)</f>
        <v>8</v>
      </c>
      <c r="O3961" s="3">
        <f t="shared" si="305"/>
        <v>656</v>
      </c>
      <c r="P3961" s="4">
        <f t="shared" si="306"/>
        <v>0</v>
      </c>
      <c r="Q3961" s="3">
        <f t="shared" si="307"/>
        <v>656</v>
      </c>
      <c r="R3961" t="str">
        <f t="shared" si="308"/>
        <v>Em atraso</v>
      </c>
      <c r="S3961" s="5">
        <f t="shared" si="309"/>
        <v>3</v>
      </c>
    </row>
    <row r="3962" spans="1:19" x14ac:dyDescent="0.25">
      <c r="A3962">
        <v>3961</v>
      </c>
      <c r="B3962" s="1">
        <v>43977</v>
      </c>
      <c r="C3962" s="1">
        <v>43977</v>
      </c>
      <c r="D3962" s="1">
        <v>43999</v>
      </c>
      <c r="E3962" s="1">
        <v>43999</v>
      </c>
      <c r="F3962">
        <v>1</v>
      </c>
      <c r="G3962">
        <v>7</v>
      </c>
      <c r="H3962">
        <v>45</v>
      </c>
      <c r="I3962" s="6">
        <v>0</v>
      </c>
      <c r="J3962">
        <v>2</v>
      </c>
      <c r="K3962" t="str">
        <f>_xlfn.XLOOKUP(fCompras!F3962,dComprador!$A$2:$A$7,dComprador!$B$2:$B$7)</f>
        <v>Alon</v>
      </c>
      <c r="L3962" t="str">
        <f>_xlfn.XLOOKUP(J3962,dFornecedor!$A$2:$A$6,dFornecedor!$B$2:$B$6)</f>
        <v>Minerva</v>
      </c>
      <c r="M3962" t="str">
        <f>_xlfn.XLOOKUP(G3962,dMateriaPrima!$A$2:$A$12,dMateriaPrima!$B$2:$B$12)</f>
        <v>Poliéster</v>
      </c>
      <c r="N3962" s="2">
        <f>_xlfn.XLOOKUP(G3962,dMateriaPrima!$A$2:$A$12,dMateriaPrima!$C$2:$C$12)</f>
        <v>8</v>
      </c>
      <c r="O3962" s="3">
        <f t="shared" si="305"/>
        <v>360</v>
      </c>
      <c r="P3962" s="4">
        <f t="shared" si="306"/>
        <v>0</v>
      </c>
      <c r="Q3962" s="3">
        <f t="shared" si="307"/>
        <v>360</v>
      </c>
      <c r="R3962" t="str">
        <f t="shared" si="308"/>
        <v>No prazo</v>
      </c>
      <c r="S3962" s="5">
        <f t="shared" si="309"/>
        <v>0</v>
      </c>
    </row>
    <row r="3963" spans="1:19" x14ac:dyDescent="0.25">
      <c r="A3963">
        <v>3962</v>
      </c>
      <c r="B3963" s="1">
        <v>43978</v>
      </c>
      <c r="C3963" s="1">
        <v>43978</v>
      </c>
      <c r="D3963" s="1">
        <v>43985</v>
      </c>
      <c r="E3963" s="1">
        <v>43987</v>
      </c>
      <c r="F3963">
        <v>4</v>
      </c>
      <c r="G3963">
        <v>1</v>
      </c>
      <c r="H3963">
        <v>185</v>
      </c>
      <c r="I3963" s="6">
        <v>0</v>
      </c>
      <c r="J3963">
        <v>4</v>
      </c>
      <c r="K3963" t="str">
        <f>_xlfn.XLOOKUP(fCompras!F3963,dComprador!$A$2:$A$7,dComprador!$B$2:$B$7)</f>
        <v>Lira</v>
      </c>
      <c r="L3963" t="str">
        <f>_xlfn.XLOOKUP(J3963,dFornecedor!$A$2:$A$6,dFornecedor!$B$2:$B$6)</f>
        <v>AlphaOmega</v>
      </c>
      <c r="M3963" t="str">
        <f>_xlfn.XLOOKUP(G3963,dMateriaPrima!$A$2:$A$12,dMateriaPrima!$B$2:$B$12)</f>
        <v>Tecido</v>
      </c>
      <c r="N3963" s="2">
        <f>_xlfn.XLOOKUP(G3963,dMateriaPrima!$A$2:$A$12,dMateriaPrima!$C$2:$C$12)</f>
        <v>18</v>
      </c>
      <c r="O3963" s="3">
        <f t="shared" si="305"/>
        <v>3330</v>
      </c>
      <c r="P3963" s="4">
        <f t="shared" si="306"/>
        <v>0</v>
      </c>
      <c r="Q3963" s="3">
        <f t="shared" si="307"/>
        <v>3330</v>
      </c>
      <c r="R3963" t="str">
        <f t="shared" si="308"/>
        <v>Em atraso</v>
      </c>
      <c r="S3963" s="5">
        <f t="shared" si="309"/>
        <v>2</v>
      </c>
    </row>
    <row r="3964" spans="1:19" x14ac:dyDescent="0.25">
      <c r="A3964">
        <v>3963</v>
      </c>
      <c r="B3964" s="1">
        <v>43978</v>
      </c>
      <c r="C3964" s="1">
        <v>43987</v>
      </c>
      <c r="D3964" s="1">
        <v>44009</v>
      </c>
      <c r="E3964" s="1">
        <v>44010</v>
      </c>
      <c r="F3964">
        <v>1</v>
      </c>
      <c r="G3964">
        <v>3</v>
      </c>
      <c r="H3964">
        <v>50</v>
      </c>
      <c r="I3964" s="6">
        <v>0</v>
      </c>
      <c r="J3964">
        <v>3</v>
      </c>
      <c r="K3964" t="str">
        <f>_xlfn.XLOOKUP(fCompras!F3964,dComprador!$A$2:$A$7,dComprador!$B$2:$B$7)</f>
        <v>Alon</v>
      </c>
      <c r="L3964" t="str">
        <f>_xlfn.XLOOKUP(J3964,dFornecedor!$A$2:$A$6,dFornecedor!$B$2:$B$6)</f>
        <v>StepUp</v>
      </c>
      <c r="M3964" t="str">
        <f>_xlfn.XLOOKUP(G3964,dMateriaPrima!$A$2:$A$12,dMateriaPrima!$B$2:$B$12)</f>
        <v>Barra Metal</v>
      </c>
      <c r="N3964" s="2">
        <f>_xlfn.XLOOKUP(G3964,dMateriaPrima!$A$2:$A$12,dMateriaPrima!$C$2:$C$12)</f>
        <v>565</v>
      </c>
      <c r="O3964" s="3">
        <f t="shared" si="305"/>
        <v>28250</v>
      </c>
      <c r="P3964" s="4">
        <f t="shared" si="306"/>
        <v>0</v>
      </c>
      <c r="Q3964" s="3">
        <f t="shared" si="307"/>
        <v>28250</v>
      </c>
      <c r="R3964" t="str">
        <f t="shared" si="308"/>
        <v>Em atraso</v>
      </c>
      <c r="S3964" s="5">
        <f t="shared" si="309"/>
        <v>1</v>
      </c>
    </row>
    <row r="3965" spans="1:19" x14ac:dyDescent="0.25">
      <c r="A3965">
        <v>3964</v>
      </c>
      <c r="B3965" s="1">
        <v>43978</v>
      </c>
      <c r="C3965" s="1">
        <v>43979</v>
      </c>
      <c r="D3965" s="1">
        <v>43984</v>
      </c>
      <c r="E3965" s="1">
        <v>43989</v>
      </c>
      <c r="F3965">
        <v>4</v>
      </c>
      <c r="G3965">
        <v>7</v>
      </c>
      <c r="H3965">
        <v>259</v>
      </c>
      <c r="I3965" s="6">
        <v>0</v>
      </c>
      <c r="J3965">
        <v>3</v>
      </c>
      <c r="K3965" t="str">
        <f>_xlfn.XLOOKUP(fCompras!F3965,dComprador!$A$2:$A$7,dComprador!$B$2:$B$7)</f>
        <v>Lira</v>
      </c>
      <c r="L3965" t="str">
        <f>_xlfn.XLOOKUP(J3965,dFornecedor!$A$2:$A$6,dFornecedor!$B$2:$B$6)</f>
        <v>StepUp</v>
      </c>
      <c r="M3965" t="str">
        <f>_xlfn.XLOOKUP(G3965,dMateriaPrima!$A$2:$A$12,dMateriaPrima!$B$2:$B$12)</f>
        <v>Poliéster</v>
      </c>
      <c r="N3965" s="2">
        <f>_xlfn.XLOOKUP(G3965,dMateriaPrima!$A$2:$A$12,dMateriaPrima!$C$2:$C$12)</f>
        <v>8</v>
      </c>
      <c r="O3965" s="3">
        <f t="shared" si="305"/>
        <v>2072</v>
      </c>
      <c r="P3965" s="4">
        <f t="shared" si="306"/>
        <v>0</v>
      </c>
      <c r="Q3965" s="3">
        <f t="shared" si="307"/>
        <v>2072</v>
      </c>
      <c r="R3965" t="str">
        <f t="shared" si="308"/>
        <v>Em atraso</v>
      </c>
      <c r="S3965" s="5">
        <f t="shared" si="309"/>
        <v>5</v>
      </c>
    </row>
    <row r="3966" spans="1:19" x14ac:dyDescent="0.25">
      <c r="A3966">
        <v>3965</v>
      </c>
      <c r="B3966" s="1">
        <v>43978</v>
      </c>
      <c r="C3966" s="1">
        <v>43981</v>
      </c>
      <c r="D3966" s="1">
        <v>43985</v>
      </c>
      <c r="E3966" s="1">
        <v>43989</v>
      </c>
      <c r="F3966">
        <v>4</v>
      </c>
      <c r="G3966">
        <v>5</v>
      </c>
      <c r="H3966">
        <v>1</v>
      </c>
      <c r="I3966" s="6">
        <v>0</v>
      </c>
      <c r="J3966">
        <v>1</v>
      </c>
      <c r="K3966" t="str">
        <f>_xlfn.XLOOKUP(fCompras!F3966,dComprador!$A$2:$A$7,dComprador!$B$2:$B$7)</f>
        <v>Lira</v>
      </c>
      <c r="L3966" t="str">
        <f>_xlfn.XLOOKUP(J3966,dFornecedor!$A$2:$A$6,dFornecedor!$B$2:$B$6)</f>
        <v>NorthShore</v>
      </c>
      <c r="M3966" t="str">
        <f>_xlfn.XLOOKUP(G3966,dMateriaPrima!$A$2:$A$12,dMateriaPrima!$B$2:$B$12)</f>
        <v>Areia</v>
      </c>
      <c r="N3966" s="2">
        <f>_xlfn.XLOOKUP(G3966,dMateriaPrima!$A$2:$A$12,dMateriaPrima!$C$2:$C$12)</f>
        <v>3.59</v>
      </c>
      <c r="O3966" s="3">
        <f t="shared" si="305"/>
        <v>3.59</v>
      </c>
      <c r="P3966" s="4">
        <f t="shared" si="306"/>
        <v>0</v>
      </c>
      <c r="Q3966" s="3">
        <f t="shared" si="307"/>
        <v>3.59</v>
      </c>
      <c r="R3966" t="str">
        <f t="shared" si="308"/>
        <v>Em atraso</v>
      </c>
      <c r="S3966" s="5">
        <f t="shared" si="309"/>
        <v>4</v>
      </c>
    </row>
    <row r="3967" spans="1:19" x14ac:dyDescent="0.25">
      <c r="A3967">
        <v>3966</v>
      </c>
      <c r="B3967" s="1">
        <v>43978</v>
      </c>
      <c r="C3967" s="1">
        <v>43987</v>
      </c>
      <c r="D3967" s="1">
        <v>43995</v>
      </c>
      <c r="E3967" s="1">
        <v>43999</v>
      </c>
      <c r="F3967">
        <v>1</v>
      </c>
      <c r="G3967">
        <v>6</v>
      </c>
      <c r="H3967">
        <v>287</v>
      </c>
      <c r="I3967" s="6">
        <v>0</v>
      </c>
      <c r="J3967">
        <v>1</v>
      </c>
      <c r="K3967" t="str">
        <f>_xlfn.XLOOKUP(fCompras!F3967,dComprador!$A$2:$A$7,dComprador!$B$2:$B$7)</f>
        <v>Alon</v>
      </c>
      <c r="L3967" t="str">
        <f>_xlfn.XLOOKUP(J3967,dFornecedor!$A$2:$A$6,dFornecedor!$B$2:$B$6)</f>
        <v>NorthShore</v>
      </c>
      <c r="M3967" t="str">
        <f>_xlfn.XLOOKUP(G3967,dMateriaPrima!$A$2:$A$12,dMateriaPrima!$B$2:$B$12)</f>
        <v>Fio Algodão</v>
      </c>
      <c r="N3967" s="2">
        <f>_xlfn.XLOOKUP(G3967,dMateriaPrima!$A$2:$A$12,dMateriaPrima!$C$2:$C$12)</f>
        <v>55.9</v>
      </c>
      <c r="O3967" s="3">
        <f t="shared" si="305"/>
        <v>16043.3</v>
      </c>
      <c r="P3967" s="4">
        <f t="shared" si="306"/>
        <v>0</v>
      </c>
      <c r="Q3967" s="3">
        <f t="shared" si="307"/>
        <v>16043.3</v>
      </c>
      <c r="R3967" t="str">
        <f t="shared" si="308"/>
        <v>Em atraso</v>
      </c>
      <c r="S3967" s="5">
        <f t="shared" si="309"/>
        <v>4</v>
      </c>
    </row>
    <row r="3968" spans="1:19" x14ac:dyDescent="0.25">
      <c r="A3968">
        <v>3967</v>
      </c>
      <c r="B3968" s="1">
        <v>43978</v>
      </c>
      <c r="C3968" s="1">
        <v>43978</v>
      </c>
      <c r="D3968" s="1">
        <v>43996</v>
      </c>
      <c r="E3968" s="1">
        <v>43998</v>
      </c>
      <c r="F3968">
        <v>1</v>
      </c>
      <c r="G3968">
        <v>9</v>
      </c>
      <c r="H3968">
        <v>244</v>
      </c>
      <c r="I3968" s="6">
        <v>0</v>
      </c>
      <c r="J3968">
        <v>2</v>
      </c>
      <c r="K3968" t="str">
        <f>_xlfn.XLOOKUP(fCompras!F3968,dComprador!$A$2:$A$7,dComprador!$B$2:$B$7)</f>
        <v>Alon</v>
      </c>
      <c r="L3968" t="str">
        <f>_xlfn.XLOOKUP(J3968,dFornecedor!$A$2:$A$6,dFornecedor!$B$2:$B$6)</f>
        <v>Minerva</v>
      </c>
      <c r="M3968" t="str">
        <f>_xlfn.XLOOKUP(G3968,dMateriaPrima!$A$2:$A$12,dMateriaPrima!$B$2:$B$12)</f>
        <v>Couro</v>
      </c>
      <c r="N3968" s="2">
        <f>_xlfn.XLOOKUP(G3968,dMateriaPrima!$A$2:$A$12,dMateriaPrima!$C$2:$C$12)</f>
        <v>4.4000000000000004</v>
      </c>
      <c r="O3968" s="3">
        <f t="shared" si="305"/>
        <v>1073.6000000000001</v>
      </c>
      <c r="P3968" s="4">
        <f t="shared" si="306"/>
        <v>0</v>
      </c>
      <c r="Q3968" s="3">
        <f t="shared" si="307"/>
        <v>1073.6000000000001</v>
      </c>
      <c r="R3968" t="str">
        <f t="shared" si="308"/>
        <v>Em atraso</v>
      </c>
      <c r="S3968" s="5">
        <f t="shared" si="309"/>
        <v>2</v>
      </c>
    </row>
    <row r="3969" spans="1:19" x14ac:dyDescent="0.25">
      <c r="A3969">
        <v>3968</v>
      </c>
      <c r="B3969" s="1">
        <v>43978</v>
      </c>
      <c r="C3969" s="1">
        <v>43988</v>
      </c>
      <c r="D3969" s="1">
        <v>43994</v>
      </c>
      <c r="E3969" s="1">
        <v>43995</v>
      </c>
      <c r="F3969">
        <v>1</v>
      </c>
      <c r="G3969">
        <v>1</v>
      </c>
      <c r="H3969">
        <v>7</v>
      </c>
      <c r="I3969" s="6">
        <v>0</v>
      </c>
      <c r="J3969">
        <v>1</v>
      </c>
      <c r="K3969" t="str">
        <f>_xlfn.XLOOKUP(fCompras!F3969,dComprador!$A$2:$A$7,dComprador!$B$2:$B$7)</f>
        <v>Alon</v>
      </c>
      <c r="L3969" t="str">
        <f>_xlfn.XLOOKUP(J3969,dFornecedor!$A$2:$A$6,dFornecedor!$B$2:$B$6)</f>
        <v>NorthShore</v>
      </c>
      <c r="M3969" t="str">
        <f>_xlfn.XLOOKUP(G3969,dMateriaPrima!$A$2:$A$12,dMateriaPrima!$B$2:$B$12)</f>
        <v>Tecido</v>
      </c>
      <c r="N3969" s="2">
        <f>_xlfn.XLOOKUP(G3969,dMateriaPrima!$A$2:$A$12,dMateriaPrima!$C$2:$C$12)</f>
        <v>18</v>
      </c>
      <c r="O3969" s="3">
        <f t="shared" si="305"/>
        <v>126</v>
      </c>
      <c r="P3969" s="4">
        <f t="shared" si="306"/>
        <v>0</v>
      </c>
      <c r="Q3969" s="3">
        <f t="shared" si="307"/>
        <v>126</v>
      </c>
      <c r="R3969" t="str">
        <f t="shared" si="308"/>
        <v>Em atraso</v>
      </c>
      <c r="S3969" s="5">
        <f t="shared" si="309"/>
        <v>1</v>
      </c>
    </row>
    <row r="3970" spans="1:19" x14ac:dyDescent="0.25">
      <c r="A3970">
        <v>3969</v>
      </c>
      <c r="B3970" s="1">
        <v>43978</v>
      </c>
      <c r="C3970" s="1">
        <v>43987</v>
      </c>
      <c r="D3970" s="1">
        <v>43998</v>
      </c>
      <c r="E3970" s="1">
        <v>43999</v>
      </c>
      <c r="F3970">
        <v>1</v>
      </c>
      <c r="G3970">
        <v>4</v>
      </c>
      <c r="H3970">
        <v>168</v>
      </c>
      <c r="I3970" s="6">
        <v>0</v>
      </c>
      <c r="J3970">
        <v>2</v>
      </c>
      <c r="K3970" t="str">
        <f>_xlfn.XLOOKUP(fCompras!F3970,dComprador!$A$2:$A$7,dComprador!$B$2:$B$7)</f>
        <v>Alon</v>
      </c>
      <c r="L3970" t="str">
        <f>_xlfn.XLOOKUP(J3970,dFornecedor!$A$2:$A$6,dFornecedor!$B$2:$B$6)</f>
        <v>Minerva</v>
      </c>
      <c r="M3970" t="str">
        <f>_xlfn.XLOOKUP(G3970,dMateriaPrima!$A$2:$A$12,dMateriaPrima!$B$2:$B$12)</f>
        <v>Madeira</v>
      </c>
      <c r="N3970" s="2">
        <f>_xlfn.XLOOKUP(G3970,dMateriaPrima!$A$2:$A$12,dMateriaPrima!$C$2:$C$12)</f>
        <v>168</v>
      </c>
      <c r="O3970" s="3">
        <f t="shared" si="305"/>
        <v>28224</v>
      </c>
      <c r="P3970" s="4">
        <f t="shared" si="306"/>
        <v>0</v>
      </c>
      <c r="Q3970" s="3">
        <f t="shared" si="307"/>
        <v>28224</v>
      </c>
      <c r="R3970" t="str">
        <f t="shared" si="308"/>
        <v>Em atraso</v>
      </c>
      <c r="S3970" s="5">
        <f t="shared" si="309"/>
        <v>1</v>
      </c>
    </row>
    <row r="3971" spans="1:19" x14ac:dyDescent="0.25">
      <c r="A3971">
        <v>3970</v>
      </c>
      <c r="B3971" s="1">
        <v>43978</v>
      </c>
      <c r="C3971" s="1">
        <v>43987</v>
      </c>
      <c r="D3971" s="1">
        <v>44010</v>
      </c>
      <c r="E3971" s="1">
        <v>44012</v>
      </c>
      <c r="F3971">
        <v>1</v>
      </c>
      <c r="G3971">
        <v>1</v>
      </c>
      <c r="H3971">
        <v>376</v>
      </c>
      <c r="I3971" s="6">
        <v>0</v>
      </c>
      <c r="J3971">
        <v>2</v>
      </c>
      <c r="K3971" t="str">
        <f>_xlfn.XLOOKUP(fCompras!F3971,dComprador!$A$2:$A$7,dComprador!$B$2:$B$7)</f>
        <v>Alon</v>
      </c>
      <c r="L3971" t="str">
        <f>_xlfn.XLOOKUP(J3971,dFornecedor!$A$2:$A$6,dFornecedor!$B$2:$B$6)</f>
        <v>Minerva</v>
      </c>
      <c r="M3971" t="str">
        <f>_xlfn.XLOOKUP(G3971,dMateriaPrima!$A$2:$A$12,dMateriaPrima!$B$2:$B$12)</f>
        <v>Tecido</v>
      </c>
      <c r="N3971" s="2">
        <f>_xlfn.XLOOKUP(G3971,dMateriaPrima!$A$2:$A$12,dMateriaPrima!$C$2:$C$12)</f>
        <v>18</v>
      </c>
      <c r="O3971" s="3">
        <f t="shared" ref="O3971:O4034" si="310">PRODUCT(H3971,N3971)</f>
        <v>6768</v>
      </c>
      <c r="P3971" s="4">
        <f t="shared" ref="P3971:P4034" si="311">PRODUCT(O3971,I3971)</f>
        <v>0</v>
      </c>
      <c r="Q3971" s="3">
        <f t="shared" ref="Q3971:Q4034" si="312">O3971-P3971</f>
        <v>6768</v>
      </c>
      <c r="R3971" t="str">
        <f t="shared" ref="R3971:R4034" si="313">IF(E3971&lt;=D3971,"No prazo",IF(E3971&gt;D3971,"Em atraso"))</f>
        <v>Em atraso</v>
      </c>
      <c r="S3971" s="5">
        <f t="shared" ref="S3971:S4034" si="314">IF(E3971 &gt;D3971, E3971-D3971,0)</f>
        <v>2</v>
      </c>
    </row>
    <row r="3972" spans="1:19" x14ac:dyDescent="0.25">
      <c r="A3972">
        <v>3971</v>
      </c>
      <c r="B3972" s="1">
        <v>43978</v>
      </c>
      <c r="C3972" s="1">
        <v>43982</v>
      </c>
      <c r="D3972" s="1">
        <v>44010</v>
      </c>
      <c r="E3972" s="1">
        <v>44013</v>
      </c>
      <c r="F3972">
        <v>1</v>
      </c>
      <c r="G3972">
        <v>9</v>
      </c>
      <c r="H3972">
        <v>157</v>
      </c>
      <c r="I3972" s="6">
        <v>0</v>
      </c>
      <c r="J3972">
        <v>1</v>
      </c>
      <c r="K3972" t="str">
        <f>_xlfn.XLOOKUP(fCompras!F3972,dComprador!$A$2:$A$7,dComprador!$B$2:$B$7)</f>
        <v>Alon</v>
      </c>
      <c r="L3972" t="str">
        <f>_xlfn.XLOOKUP(J3972,dFornecedor!$A$2:$A$6,dFornecedor!$B$2:$B$6)</f>
        <v>NorthShore</v>
      </c>
      <c r="M3972" t="str">
        <f>_xlfn.XLOOKUP(G3972,dMateriaPrima!$A$2:$A$12,dMateriaPrima!$B$2:$B$12)</f>
        <v>Couro</v>
      </c>
      <c r="N3972" s="2">
        <f>_xlfn.XLOOKUP(G3972,dMateriaPrima!$A$2:$A$12,dMateriaPrima!$C$2:$C$12)</f>
        <v>4.4000000000000004</v>
      </c>
      <c r="O3972" s="3">
        <f t="shared" si="310"/>
        <v>690.80000000000007</v>
      </c>
      <c r="P3972" s="4">
        <f t="shared" si="311"/>
        <v>0</v>
      </c>
      <c r="Q3972" s="3">
        <f t="shared" si="312"/>
        <v>690.80000000000007</v>
      </c>
      <c r="R3972" t="str">
        <f t="shared" si="313"/>
        <v>Em atraso</v>
      </c>
      <c r="S3972" s="5">
        <f t="shared" si="314"/>
        <v>3</v>
      </c>
    </row>
    <row r="3973" spans="1:19" x14ac:dyDescent="0.25">
      <c r="A3973">
        <v>3972</v>
      </c>
      <c r="B3973" s="1">
        <v>43978</v>
      </c>
      <c r="C3973" s="1">
        <v>43978</v>
      </c>
      <c r="D3973" s="1">
        <v>44000</v>
      </c>
      <c r="E3973" s="1">
        <v>44002</v>
      </c>
      <c r="F3973">
        <v>1</v>
      </c>
      <c r="G3973">
        <v>5</v>
      </c>
      <c r="H3973">
        <v>285</v>
      </c>
      <c r="I3973" s="6">
        <v>0</v>
      </c>
      <c r="J3973">
        <v>4</v>
      </c>
      <c r="K3973" t="str">
        <f>_xlfn.XLOOKUP(fCompras!F3973,dComprador!$A$2:$A$7,dComprador!$B$2:$B$7)</f>
        <v>Alon</v>
      </c>
      <c r="L3973" t="str">
        <f>_xlfn.XLOOKUP(J3973,dFornecedor!$A$2:$A$6,dFornecedor!$B$2:$B$6)</f>
        <v>AlphaOmega</v>
      </c>
      <c r="M3973" t="str">
        <f>_xlfn.XLOOKUP(G3973,dMateriaPrima!$A$2:$A$12,dMateriaPrima!$B$2:$B$12)</f>
        <v>Areia</v>
      </c>
      <c r="N3973" s="2">
        <f>_xlfn.XLOOKUP(G3973,dMateriaPrima!$A$2:$A$12,dMateriaPrima!$C$2:$C$12)</f>
        <v>3.59</v>
      </c>
      <c r="O3973" s="3">
        <f t="shared" si="310"/>
        <v>1023.15</v>
      </c>
      <c r="P3973" s="4">
        <f t="shared" si="311"/>
        <v>0</v>
      </c>
      <c r="Q3973" s="3">
        <f t="shared" si="312"/>
        <v>1023.15</v>
      </c>
      <c r="R3973" t="str">
        <f t="shared" si="313"/>
        <v>Em atraso</v>
      </c>
      <c r="S3973" s="5">
        <f t="shared" si="314"/>
        <v>2</v>
      </c>
    </row>
    <row r="3974" spans="1:19" x14ac:dyDescent="0.25">
      <c r="A3974">
        <v>3973</v>
      </c>
      <c r="B3974" s="1">
        <v>43979</v>
      </c>
      <c r="C3974" s="1">
        <v>43987</v>
      </c>
      <c r="D3974" s="1">
        <v>43990</v>
      </c>
      <c r="E3974" s="1">
        <v>43989</v>
      </c>
      <c r="F3974">
        <v>4</v>
      </c>
      <c r="G3974">
        <v>11</v>
      </c>
      <c r="H3974">
        <v>6</v>
      </c>
      <c r="I3974" s="6">
        <v>0.39</v>
      </c>
      <c r="J3974">
        <v>3</v>
      </c>
      <c r="K3974" t="str">
        <f>_xlfn.XLOOKUP(fCompras!F3974,dComprador!$A$2:$A$7,dComprador!$B$2:$B$7)</f>
        <v>Lira</v>
      </c>
      <c r="L3974" t="str">
        <f>_xlfn.XLOOKUP(J3974,dFornecedor!$A$2:$A$6,dFornecedor!$B$2:$B$6)</f>
        <v>StepUp</v>
      </c>
      <c r="M3974" t="str">
        <f>_xlfn.XLOOKUP(G3974,dMateriaPrima!$A$2:$A$12,dMateriaPrima!$B$2:$B$12)</f>
        <v>Papel</v>
      </c>
      <c r="N3974" s="2">
        <f>_xlfn.XLOOKUP(G3974,dMateriaPrima!$A$2:$A$12,dMateriaPrima!$C$2:$C$12)</f>
        <v>9</v>
      </c>
      <c r="O3974" s="3">
        <f t="shared" si="310"/>
        <v>54</v>
      </c>
      <c r="P3974" s="4">
        <f t="shared" si="311"/>
        <v>21.060000000000002</v>
      </c>
      <c r="Q3974" s="3">
        <f t="shared" si="312"/>
        <v>32.94</v>
      </c>
      <c r="R3974" t="str">
        <f t="shared" si="313"/>
        <v>No prazo</v>
      </c>
      <c r="S3974" s="5">
        <f t="shared" si="314"/>
        <v>0</v>
      </c>
    </row>
    <row r="3975" spans="1:19" x14ac:dyDescent="0.25">
      <c r="A3975">
        <v>3974</v>
      </c>
      <c r="B3975" s="1">
        <v>43979</v>
      </c>
      <c r="C3975" s="1">
        <v>43979</v>
      </c>
      <c r="D3975" s="1">
        <v>43986</v>
      </c>
      <c r="E3975" s="1">
        <v>43988</v>
      </c>
      <c r="F3975">
        <v>4</v>
      </c>
      <c r="G3975">
        <v>7</v>
      </c>
      <c r="H3975">
        <v>122</v>
      </c>
      <c r="I3975" s="6">
        <v>0</v>
      </c>
      <c r="J3975">
        <v>4</v>
      </c>
      <c r="K3975" t="str">
        <f>_xlfn.XLOOKUP(fCompras!F3975,dComprador!$A$2:$A$7,dComprador!$B$2:$B$7)</f>
        <v>Lira</v>
      </c>
      <c r="L3975" t="str">
        <f>_xlfn.XLOOKUP(J3975,dFornecedor!$A$2:$A$6,dFornecedor!$B$2:$B$6)</f>
        <v>AlphaOmega</v>
      </c>
      <c r="M3975" t="str">
        <f>_xlfn.XLOOKUP(G3975,dMateriaPrima!$A$2:$A$12,dMateriaPrima!$B$2:$B$12)</f>
        <v>Poliéster</v>
      </c>
      <c r="N3975" s="2">
        <f>_xlfn.XLOOKUP(G3975,dMateriaPrima!$A$2:$A$12,dMateriaPrima!$C$2:$C$12)</f>
        <v>8</v>
      </c>
      <c r="O3975" s="3">
        <f t="shared" si="310"/>
        <v>976</v>
      </c>
      <c r="P3975" s="4">
        <f t="shared" si="311"/>
        <v>0</v>
      </c>
      <c r="Q3975" s="3">
        <f t="shared" si="312"/>
        <v>976</v>
      </c>
      <c r="R3975" t="str">
        <f t="shared" si="313"/>
        <v>Em atraso</v>
      </c>
      <c r="S3975" s="5">
        <f t="shared" si="314"/>
        <v>2</v>
      </c>
    </row>
    <row r="3976" spans="1:19" x14ac:dyDescent="0.25">
      <c r="A3976">
        <v>3975</v>
      </c>
      <c r="B3976" s="1">
        <v>43979</v>
      </c>
      <c r="C3976" s="1">
        <v>43985</v>
      </c>
      <c r="D3976" s="1">
        <v>43986</v>
      </c>
      <c r="E3976" s="1">
        <v>43987</v>
      </c>
      <c r="F3976">
        <v>4</v>
      </c>
      <c r="G3976">
        <v>10</v>
      </c>
      <c r="H3976">
        <v>11</v>
      </c>
      <c r="I3976" s="6">
        <v>0</v>
      </c>
      <c r="J3976">
        <v>2</v>
      </c>
      <c r="K3976" t="str">
        <f>_xlfn.XLOOKUP(fCompras!F3976,dComprador!$A$2:$A$7,dComprador!$B$2:$B$7)</f>
        <v>Lira</v>
      </c>
      <c r="L3976" t="str">
        <f>_xlfn.XLOOKUP(J3976,dFornecedor!$A$2:$A$6,dFornecedor!$B$2:$B$6)</f>
        <v>Minerva</v>
      </c>
      <c r="M3976" t="str">
        <f>_xlfn.XLOOKUP(G3976,dMateriaPrima!$A$2:$A$12,dMateriaPrima!$B$2:$B$12)</f>
        <v>Pedra Britada</v>
      </c>
      <c r="N3976" s="2">
        <f>_xlfn.XLOOKUP(G3976,dMateriaPrima!$A$2:$A$12,dMateriaPrima!$C$2:$C$12)</f>
        <v>56</v>
      </c>
      <c r="O3976" s="3">
        <f t="shared" si="310"/>
        <v>616</v>
      </c>
      <c r="P3976" s="4">
        <f t="shared" si="311"/>
        <v>0</v>
      </c>
      <c r="Q3976" s="3">
        <f t="shared" si="312"/>
        <v>616</v>
      </c>
      <c r="R3976" t="str">
        <f t="shared" si="313"/>
        <v>Em atraso</v>
      </c>
      <c r="S3976" s="5">
        <f t="shared" si="314"/>
        <v>1</v>
      </c>
    </row>
    <row r="3977" spans="1:19" x14ac:dyDescent="0.25">
      <c r="A3977">
        <v>3976</v>
      </c>
      <c r="B3977" s="1">
        <v>43979</v>
      </c>
      <c r="C3977" s="1">
        <v>43980</v>
      </c>
      <c r="D3977" s="1">
        <v>43986</v>
      </c>
      <c r="E3977" s="1">
        <v>43989</v>
      </c>
      <c r="F3977">
        <v>4</v>
      </c>
      <c r="G3977">
        <v>10</v>
      </c>
      <c r="H3977">
        <v>458</v>
      </c>
      <c r="I3977" s="6">
        <v>0</v>
      </c>
      <c r="J3977">
        <v>3</v>
      </c>
      <c r="K3977" t="str">
        <f>_xlfn.XLOOKUP(fCompras!F3977,dComprador!$A$2:$A$7,dComprador!$B$2:$B$7)</f>
        <v>Lira</v>
      </c>
      <c r="L3977" t="str">
        <f>_xlfn.XLOOKUP(J3977,dFornecedor!$A$2:$A$6,dFornecedor!$B$2:$B$6)</f>
        <v>StepUp</v>
      </c>
      <c r="M3977" t="str">
        <f>_xlfn.XLOOKUP(G3977,dMateriaPrima!$A$2:$A$12,dMateriaPrima!$B$2:$B$12)</f>
        <v>Pedra Britada</v>
      </c>
      <c r="N3977" s="2">
        <f>_xlfn.XLOOKUP(G3977,dMateriaPrima!$A$2:$A$12,dMateriaPrima!$C$2:$C$12)</f>
        <v>56</v>
      </c>
      <c r="O3977" s="3">
        <f t="shared" si="310"/>
        <v>25648</v>
      </c>
      <c r="P3977" s="4">
        <f t="shared" si="311"/>
        <v>0</v>
      </c>
      <c r="Q3977" s="3">
        <f t="shared" si="312"/>
        <v>25648</v>
      </c>
      <c r="R3977" t="str">
        <f t="shared" si="313"/>
        <v>Em atraso</v>
      </c>
      <c r="S3977" s="5">
        <f t="shared" si="314"/>
        <v>3</v>
      </c>
    </row>
    <row r="3978" spans="1:19" x14ac:dyDescent="0.25">
      <c r="A3978">
        <v>3977</v>
      </c>
      <c r="B3978" s="1">
        <v>43979</v>
      </c>
      <c r="C3978" s="1">
        <v>43987</v>
      </c>
      <c r="D3978" s="1">
        <v>43990</v>
      </c>
      <c r="E3978" s="1">
        <v>43992</v>
      </c>
      <c r="F3978">
        <v>4</v>
      </c>
      <c r="G3978">
        <v>11</v>
      </c>
      <c r="H3978">
        <v>15</v>
      </c>
      <c r="I3978" s="6">
        <v>0</v>
      </c>
      <c r="J3978">
        <v>2</v>
      </c>
      <c r="K3978" t="str">
        <f>_xlfn.XLOOKUP(fCompras!F3978,dComprador!$A$2:$A$7,dComprador!$B$2:$B$7)</f>
        <v>Lira</v>
      </c>
      <c r="L3978" t="str">
        <f>_xlfn.XLOOKUP(J3978,dFornecedor!$A$2:$A$6,dFornecedor!$B$2:$B$6)</f>
        <v>Minerva</v>
      </c>
      <c r="M3978" t="str">
        <f>_xlfn.XLOOKUP(G3978,dMateriaPrima!$A$2:$A$12,dMateriaPrima!$B$2:$B$12)</f>
        <v>Papel</v>
      </c>
      <c r="N3978" s="2">
        <f>_xlfn.XLOOKUP(G3978,dMateriaPrima!$A$2:$A$12,dMateriaPrima!$C$2:$C$12)</f>
        <v>9</v>
      </c>
      <c r="O3978" s="3">
        <f t="shared" si="310"/>
        <v>135</v>
      </c>
      <c r="P3978" s="4">
        <f t="shared" si="311"/>
        <v>0</v>
      </c>
      <c r="Q3978" s="3">
        <f t="shared" si="312"/>
        <v>135</v>
      </c>
      <c r="R3978" t="str">
        <f t="shared" si="313"/>
        <v>Em atraso</v>
      </c>
      <c r="S3978" s="5">
        <f t="shared" si="314"/>
        <v>2</v>
      </c>
    </row>
    <row r="3979" spans="1:19" x14ac:dyDescent="0.25">
      <c r="A3979">
        <v>3978</v>
      </c>
      <c r="B3979" s="1">
        <v>43979</v>
      </c>
      <c r="C3979" s="1">
        <v>43979</v>
      </c>
      <c r="D3979" s="1">
        <v>43985</v>
      </c>
      <c r="E3979" s="1">
        <v>43987</v>
      </c>
      <c r="F3979">
        <v>4</v>
      </c>
      <c r="G3979">
        <v>7</v>
      </c>
      <c r="H3979">
        <v>543</v>
      </c>
      <c r="I3979" s="6">
        <v>0</v>
      </c>
      <c r="J3979">
        <v>2</v>
      </c>
      <c r="K3979" t="str">
        <f>_xlfn.XLOOKUP(fCompras!F3979,dComprador!$A$2:$A$7,dComprador!$B$2:$B$7)</f>
        <v>Lira</v>
      </c>
      <c r="L3979" t="str">
        <f>_xlfn.XLOOKUP(J3979,dFornecedor!$A$2:$A$6,dFornecedor!$B$2:$B$6)</f>
        <v>Minerva</v>
      </c>
      <c r="M3979" t="str">
        <f>_xlfn.XLOOKUP(G3979,dMateriaPrima!$A$2:$A$12,dMateriaPrima!$B$2:$B$12)</f>
        <v>Poliéster</v>
      </c>
      <c r="N3979" s="2">
        <f>_xlfn.XLOOKUP(G3979,dMateriaPrima!$A$2:$A$12,dMateriaPrima!$C$2:$C$12)</f>
        <v>8</v>
      </c>
      <c r="O3979" s="3">
        <f t="shared" si="310"/>
        <v>4344</v>
      </c>
      <c r="P3979" s="4">
        <f t="shared" si="311"/>
        <v>0</v>
      </c>
      <c r="Q3979" s="3">
        <f t="shared" si="312"/>
        <v>4344</v>
      </c>
      <c r="R3979" t="str">
        <f t="shared" si="313"/>
        <v>Em atraso</v>
      </c>
      <c r="S3979" s="5">
        <f t="shared" si="314"/>
        <v>2</v>
      </c>
    </row>
    <row r="3980" spans="1:19" x14ac:dyDescent="0.25">
      <c r="A3980">
        <v>3979</v>
      </c>
      <c r="B3980" s="1">
        <v>43979</v>
      </c>
      <c r="C3980" s="1">
        <v>43979</v>
      </c>
      <c r="D3980" s="1">
        <v>43992</v>
      </c>
      <c r="E3980" s="1">
        <v>43995</v>
      </c>
      <c r="F3980">
        <v>1</v>
      </c>
      <c r="G3980">
        <v>1</v>
      </c>
      <c r="H3980">
        <v>43</v>
      </c>
      <c r="I3980" s="6">
        <v>0</v>
      </c>
      <c r="J3980">
        <v>2</v>
      </c>
      <c r="K3980" t="str">
        <f>_xlfn.XLOOKUP(fCompras!F3980,dComprador!$A$2:$A$7,dComprador!$B$2:$B$7)</f>
        <v>Alon</v>
      </c>
      <c r="L3980" t="str">
        <f>_xlfn.XLOOKUP(J3980,dFornecedor!$A$2:$A$6,dFornecedor!$B$2:$B$6)</f>
        <v>Minerva</v>
      </c>
      <c r="M3980" t="str">
        <f>_xlfn.XLOOKUP(G3980,dMateriaPrima!$A$2:$A$12,dMateriaPrima!$B$2:$B$12)</f>
        <v>Tecido</v>
      </c>
      <c r="N3980" s="2">
        <f>_xlfn.XLOOKUP(G3980,dMateriaPrima!$A$2:$A$12,dMateriaPrima!$C$2:$C$12)</f>
        <v>18</v>
      </c>
      <c r="O3980" s="3">
        <f t="shared" si="310"/>
        <v>774</v>
      </c>
      <c r="P3980" s="4">
        <f t="shared" si="311"/>
        <v>0</v>
      </c>
      <c r="Q3980" s="3">
        <f t="shared" si="312"/>
        <v>774</v>
      </c>
      <c r="R3980" t="str">
        <f t="shared" si="313"/>
        <v>Em atraso</v>
      </c>
      <c r="S3980" s="5">
        <f t="shared" si="314"/>
        <v>3</v>
      </c>
    </row>
    <row r="3981" spans="1:19" x14ac:dyDescent="0.25">
      <c r="A3981">
        <v>3980</v>
      </c>
      <c r="B3981" s="1">
        <v>43979</v>
      </c>
      <c r="C3981" s="1">
        <v>43989</v>
      </c>
      <c r="D3981" s="1">
        <v>43996</v>
      </c>
      <c r="E3981" s="1">
        <v>44000</v>
      </c>
      <c r="F3981">
        <v>1</v>
      </c>
      <c r="G3981">
        <v>11</v>
      </c>
      <c r="H3981">
        <v>321</v>
      </c>
      <c r="I3981" s="6">
        <v>0</v>
      </c>
      <c r="J3981">
        <v>3</v>
      </c>
      <c r="K3981" t="str">
        <f>_xlfn.XLOOKUP(fCompras!F3981,dComprador!$A$2:$A$7,dComprador!$B$2:$B$7)</f>
        <v>Alon</v>
      </c>
      <c r="L3981" t="str">
        <f>_xlfn.XLOOKUP(J3981,dFornecedor!$A$2:$A$6,dFornecedor!$B$2:$B$6)</f>
        <v>StepUp</v>
      </c>
      <c r="M3981" t="str">
        <f>_xlfn.XLOOKUP(G3981,dMateriaPrima!$A$2:$A$12,dMateriaPrima!$B$2:$B$12)</f>
        <v>Papel</v>
      </c>
      <c r="N3981" s="2">
        <f>_xlfn.XLOOKUP(G3981,dMateriaPrima!$A$2:$A$12,dMateriaPrima!$C$2:$C$12)</f>
        <v>9</v>
      </c>
      <c r="O3981" s="3">
        <f t="shared" si="310"/>
        <v>2889</v>
      </c>
      <c r="P3981" s="4">
        <f t="shared" si="311"/>
        <v>0</v>
      </c>
      <c r="Q3981" s="3">
        <f t="shared" si="312"/>
        <v>2889</v>
      </c>
      <c r="R3981" t="str">
        <f t="shared" si="313"/>
        <v>Em atraso</v>
      </c>
      <c r="S3981" s="5">
        <f t="shared" si="314"/>
        <v>4</v>
      </c>
    </row>
    <row r="3982" spans="1:19" x14ac:dyDescent="0.25">
      <c r="A3982">
        <v>3981</v>
      </c>
      <c r="B3982" s="1">
        <v>43979</v>
      </c>
      <c r="C3982" s="1">
        <v>43982</v>
      </c>
      <c r="D3982" s="1">
        <v>43995</v>
      </c>
      <c r="E3982" s="1">
        <v>43997</v>
      </c>
      <c r="F3982">
        <v>1</v>
      </c>
      <c r="G3982">
        <v>2</v>
      </c>
      <c r="H3982">
        <v>100</v>
      </c>
      <c r="I3982" s="6">
        <v>0</v>
      </c>
      <c r="J3982">
        <v>2</v>
      </c>
      <c r="K3982" t="str">
        <f>_xlfn.XLOOKUP(fCompras!F3982,dComprador!$A$2:$A$7,dComprador!$B$2:$B$7)</f>
        <v>Alon</v>
      </c>
      <c r="L3982" t="str">
        <f>_xlfn.XLOOKUP(J3982,dFornecedor!$A$2:$A$6,dFornecedor!$B$2:$B$6)</f>
        <v>Minerva</v>
      </c>
      <c r="M3982" t="str">
        <f>_xlfn.XLOOKUP(G3982,dMateriaPrima!$A$2:$A$12,dMateriaPrima!$B$2:$B$12)</f>
        <v>Chapa Metal</v>
      </c>
      <c r="N3982" s="2">
        <f>_xlfn.XLOOKUP(G3982,dMateriaPrima!$A$2:$A$12,dMateriaPrima!$C$2:$C$12)</f>
        <v>299.89999999999998</v>
      </c>
      <c r="O3982" s="3">
        <f t="shared" si="310"/>
        <v>29989.999999999996</v>
      </c>
      <c r="P3982" s="4">
        <f t="shared" si="311"/>
        <v>0</v>
      </c>
      <c r="Q3982" s="3">
        <f t="shared" si="312"/>
        <v>29989.999999999996</v>
      </c>
      <c r="R3982" t="str">
        <f t="shared" si="313"/>
        <v>Em atraso</v>
      </c>
      <c r="S3982" s="5">
        <f t="shared" si="314"/>
        <v>2</v>
      </c>
    </row>
    <row r="3983" spans="1:19" x14ac:dyDescent="0.25">
      <c r="A3983">
        <v>3982</v>
      </c>
      <c r="B3983" s="1">
        <v>43979</v>
      </c>
      <c r="C3983" s="1">
        <v>43990</v>
      </c>
      <c r="D3983" s="1">
        <v>43992</v>
      </c>
      <c r="E3983" s="1">
        <v>43994</v>
      </c>
      <c r="F3983">
        <v>3</v>
      </c>
      <c r="G3983">
        <v>8</v>
      </c>
      <c r="H3983">
        <v>60</v>
      </c>
      <c r="I3983" s="6">
        <v>0</v>
      </c>
      <c r="J3983">
        <v>1</v>
      </c>
      <c r="K3983" t="str">
        <f>_xlfn.XLOOKUP(fCompras!F3983,dComprador!$A$2:$A$7,dComprador!$B$2:$B$7)</f>
        <v>Diego</v>
      </c>
      <c r="L3983" t="str">
        <f>_xlfn.XLOOKUP(J3983,dFornecedor!$A$2:$A$6,dFornecedor!$B$2:$B$6)</f>
        <v>NorthShore</v>
      </c>
      <c r="M3983" t="str">
        <f>_xlfn.XLOOKUP(G3983,dMateriaPrima!$A$2:$A$12,dMateriaPrima!$B$2:$B$12)</f>
        <v>Cimento</v>
      </c>
      <c r="N3983" s="2">
        <f>_xlfn.XLOOKUP(G3983,dMateriaPrima!$A$2:$A$12,dMateriaPrima!$C$2:$C$12)</f>
        <v>23</v>
      </c>
      <c r="O3983" s="3">
        <f t="shared" si="310"/>
        <v>1380</v>
      </c>
      <c r="P3983" s="4">
        <f t="shared" si="311"/>
        <v>0</v>
      </c>
      <c r="Q3983" s="3">
        <f t="shared" si="312"/>
        <v>1380</v>
      </c>
      <c r="R3983" t="str">
        <f t="shared" si="313"/>
        <v>Em atraso</v>
      </c>
      <c r="S3983" s="5">
        <f t="shared" si="314"/>
        <v>2</v>
      </c>
    </row>
    <row r="3984" spans="1:19" x14ac:dyDescent="0.25">
      <c r="A3984">
        <v>3983</v>
      </c>
      <c r="B3984" s="1">
        <v>43979</v>
      </c>
      <c r="C3984" s="1">
        <v>43988</v>
      </c>
      <c r="D3984" s="1">
        <v>43991</v>
      </c>
      <c r="E3984" s="1">
        <v>43994</v>
      </c>
      <c r="F3984">
        <v>2</v>
      </c>
      <c r="G3984">
        <v>9</v>
      </c>
      <c r="H3984">
        <v>28</v>
      </c>
      <c r="I3984" s="6">
        <v>0</v>
      </c>
      <c r="J3984">
        <v>2</v>
      </c>
      <c r="K3984" t="str">
        <f>_xlfn.XLOOKUP(fCompras!F3984,dComprador!$A$2:$A$7,dComprador!$B$2:$B$7)</f>
        <v>João</v>
      </c>
      <c r="L3984" t="str">
        <f>_xlfn.XLOOKUP(J3984,dFornecedor!$A$2:$A$6,dFornecedor!$B$2:$B$6)</f>
        <v>Minerva</v>
      </c>
      <c r="M3984" t="str">
        <f>_xlfn.XLOOKUP(G3984,dMateriaPrima!$A$2:$A$12,dMateriaPrima!$B$2:$B$12)</f>
        <v>Couro</v>
      </c>
      <c r="N3984" s="2">
        <f>_xlfn.XLOOKUP(G3984,dMateriaPrima!$A$2:$A$12,dMateriaPrima!$C$2:$C$12)</f>
        <v>4.4000000000000004</v>
      </c>
      <c r="O3984" s="3">
        <f t="shared" si="310"/>
        <v>123.20000000000002</v>
      </c>
      <c r="P3984" s="4">
        <f t="shared" si="311"/>
        <v>0</v>
      </c>
      <c r="Q3984" s="3">
        <f t="shared" si="312"/>
        <v>123.20000000000002</v>
      </c>
      <c r="R3984" t="str">
        <f t="shared" si="313"/>
        <v>Em atraso</v>
      </c>
      <c r="S3984" s="5">
        <f t="shared" si="314"/>
        <v>3</v>
      </c>
    </row>
    <row r="3985" spans="1:19" x14ac:dyDescent="0.25">
      <c r="A3985">
        <v>3984</v>
      </c>
      <c r="B3985" s="1">
        <v>43979</v>
      </c>
      <c r="C3985" s="1">
        <v>43989</v>
      </c>
      <c r="D3985" s="1">
        <v>44002</v>
      </c>
      <c r="E3985" s="1">
        <v>44005</v>
      </c>
      <c r="F3985">
        <v>2</v>
      </c>
      <c r="G3985">
        <v>7</v>
      </c>
      <c r="H3985">
        <v>152</v>
      </c>
      <c r="I3985" s="6">
        <v>0</v>
      </c>
      <c r="J3985">
        <v>1</v>
      </c>
      <c r="K3985" t="str">
        <f>_xlfn.XLOOKUP(fCompras!F3985,dComprador!$A$2:$A$7,dComprador!$B$2:$B$7)</f>
        <v>João</v>
      </c>
      <c r="L3985" t="str">
        <f>_xlfn.XLOOKUP(J3985,dFornecedor!$A$2:$A$6,dFornecedor!$B$2:$B$6)</f>
        <v>NorthShore</v>
      </c>
      <c r="M3985" t="str">
        <f>_xlfn.XLOOKUP(G3985,dMateriaPrima!$A$2:$A$12,dMateriaPrima!$B$2:$B$12)</f>
        <v>Poliéster</v>
      </c>
      <c r="N3985" s="2">
        <f>_xlfn.XLOOKUP(G3985,dMateriaPrima!$A$2:$A$12,dMateriaPrima!$C$2:$C$12)</f>
        <v>8</v>
      </c>
      <c r="O3985" s="3">
        <f t="shared" si="310"/>
        <v>1216</v>
      </c>
      <c r="P3985" s="4">
        <f t="shared" si="311"/>
        <v>0</v>
      </c>
      <c r="Q3985" s="3">
        <f t="shared" si="312"/>
        <v>1216</v>
      </c>
      <c r="R3985" t="str">
        <f t="shared" si="313"/>
        <v>Em atraso</v>
      </c>
      <c r="S3985" s="5">
        <f t="shared" si="314"/>
        <v>3</v>
      </c>
    </row>
    <row r="3986" spans="1:19" x14ac:dyDescent="0.25">
      <c r="A3986">
        <v>3985</v>
      </c>
      <c r="B3986" s="1">
        <v>43979</v>
      </c>
      <c r="C3986" s="1">
        <v>43984</v>
      </c>
      <c r="D3986" s="1">
        <v>44008</v>
      </c>
      <c r="E3986" s="1">
        <v>44010</v>
      </c>
      <c r="F3986">
        <v>1</v>
      </c>
      <c r="G3986">
        <v>6</v>
      </c>
      <c r="H3986">
        <v>379</v>
      </c>
      <c r="I3986" s="6">
        <v>0</v>
      </c>
      <c r="J3986">
        <v>2</v>
      </c>
      <c r="K3986" t="str">
        <f>_xlfn.XLOOKUP(fCompras!F3986,dComprador!$A$2:$A$7,dComprador!$B$2:$B$7)</f>
        <v>Alon</v>
      </c>
      <c r="L3986" t="str">
        <f>_xlfn.XLOOKUP(J3986,dFornecedor!$A$2:$A$6,dFornecedor!$B$2:$B$6)</f>
        <v>Minerva</v>
      </c>
      <c r="M3986" t="str">
        <f>_xlfn.XLOOKUP(G3986,dMateriaPrima!$A$2:$A$12,dMateriaPrima!$B$2:$B$12)</f>
        <v>Fio Algodão</v>
      </c>
      <c r="N3986" s="2">
        <f>_xlfn.XLOOKUP(G3986,dMateriaPrima!$A$2:$A$12,dMateriaPrima!$C$2:$C$12)</f>
        <v>55.9</v>
      </c>
      <c r="O3986" s="3">
        <f t="shared" si="310"/>
        <v>21186.1</v>
      </c>
      <c r="P3986" s="4">
        <f t="shared" si="311"/>
        <v>0</v>
      </c>
      <c r="Q3986" s="3">
        <f t="shared" si="312"/>
        <v>21186.1</v>
      </c>
      <c r="R3986" t="str">
        <f t="shared" si="313"/>
        <v>Em atraso</v>
      </c>
      <c r="S3986" s="5">
        <f t="shared" si="314"/>
        <v>2</v>
      </c>
    </row>
    <row r="3987" spans="1:19" x14ac:dyDescent="0.25">
      <c r="A3987">
        <v>3986</v>
      </c>
      <c r="B3987" s="1">
        <v>43979</v>
      </c>
      <c r="C3987" s="1">
        <v>43985</v>
      </c>
      <c r="D3987" s="1">
        <v>44000</v>
      </c>
      <c r="E3987" s="1">
        <v>44003</v>
      </c>
      <c r="F3987">
        <v>1</v>
      </c>
      <c r="G3987">
        <v>4</v>
      </c>
      <c r="H3987">
        <v>507</v>
      </c>
      <c r="I3987" s="6">
        <v>0</v>
      </c>
      <c r="J3987">
        <v>2</v>
      </c>
      <c r="K3987" t="str">
        <f>_xlfn.XLOOKUP(fCompras!F3987,dComprador!$A$2:$A$7,dComprador!$B$2:$B$7)</f>
        <v>Alon</v>
      </c>
      <c r="L3987" t="str">
        <f>_xlfn.XLOOKUP(J3987,dFornecedor!$A$2:$A$6,dFornecedor!$B$2:$B$6)</f>
        <v>Minerva</v>
      </c>
      <c r="M3987" t="str">
        <f>_xlfn.XLOOKUP(G3987,dMateriaPrima!$A$2:$A$12,dMateriaPrima!$B$2:$B$12)</f>
        <v>Madeira</v>
      </c>
      <c r="N3987" s="2">
        <f>_xlfn.XLOOKUP(G3987,dMateriaPrima!$A$2:$A$12,dMateriaPrima!$C$2:$C$12)</f>
        <v>168</v>
      </c>
      <c r="O3987" s="3">
        <f t="shared" si="310"/>
        <v>85176</v>
      </c>
      <c r="P3987" s="4">
        <f t="shared" si="311"/>
        <v>0</v>
      </c>
      <c r="Q3987" s="3">
        <f t="shared" si="312"/>
        <v>85176</v>
      </c>
      <c r="R3987" t="str">
        <f t="shared" si="313"/>
        <v>Em atraso</v>
      </c>
      <c r="S3987" s="5">
        <f t="shared" si="314"/>
        <v>3</v>
      </c>
    </row>
    <row r="3988" spans="1:19" x14ac:dyDescent="0.25">
      <c r="A3988">
        <v>3987</v>
      </c>
      <c r="B3988" s="1">
        <v>43980</v>
      </c>
      <c r="C3988" s="1">
        <v>43989</v>
      </c>
      <c r="D3988" s="1">
        <v>43992</v>
      </c>
      <c r="E3988" s="1">
        <v>43995</v>
      </c>
      <c r="F3988">
        <v>4</v>
      </c>
      <c r="G3988">
        <v>11</v>
      </c>
      <c r="H3988">
        <v>56</v>
      </c>
      <c r="I3988" s="6">
        <v>0</v>
      </c>
      <c r="J3988">
        <v>3</v>
      </c>
      <c r="K3988" t="str">
        <f>_xlfn.XLOOKUP(fCompras!F3988,dComprador!$A$2:$A$7,dComprador!$B$2:$B$7)</f>
        <v>Lira</v>
      </c>
      <c r="L3988" t="str">
        <f>_xlfn.XLOOKUP(J3988,dFornecedor!$A$2:$A$6,dFornecedor!$B$2:$B$6)</f>
        <v>StepUp</v>
      </c>
      <c r="M3988" t="str">
        <f>_xlfn.XLOOKUP(G3988,dMateriaPrima!$A$2:$A$12,dMateriaPrima!$B$2:$B$12)</f>
        <v>Papel</v>
      </c>
      <c r="N3988" s="2">
        <f>_xlfn.XLOOKUP(G3988,dMateriaPrima!$A$2:$A$12,dMateriaPrima!$C$2:$C$12)</f>
        <v>9</v>
      </c>
      <c r="O3988" s="3">
        <f t="shared" si="310"/>
        <v>504</v>
      </c>
      <c r="P3988" s="4">
        <f t="shared" si="311"/>
        <v>0</v>
      </c>
      <c r="Q3988" s="3">
        <f t="shared" si="312"/>
        <v>504</v>
      </c>
      <c r="R3988" t="str">
        <f t="shared" si="313"/>
        <v>Em atraso</v>
      </c>
      <c r="S3988" s="5">
        <f t="shared" si="314"/>
        <v>3</v>
      </c>
    </row>
    <row r="3989" spans="1:19" x14ac:dyDescent="0.25">
      <c r="A3989">
        <v>3988</v>
      </c>
      <c r="B3989" s="1">
        <v>43980</v>
      </c>
      <c r="C3989" s="1">
        <v>43980</v>
      </c>
      <c r="D3989" s="1">
        <v>43989</v>
      </c>
      <c r="E3989" s="1">
        <v>43989</v>
      </c>
      <c r="F3989">
        <v>4</v>
      </c>
      <c r="G3989">
        <v>10</v>
      </c>
      <c r="H3989">
        <v>29</v>
      </c>
      <c r="I3989" s="6">
        <v>0</v>
      </c>
      <c r="J3989">
        <v>2</v>
      </c>
      <c r="K3989" t="str">
        <f>_xlfn.XLOOKUP(fCompras!F3989,dComprador!$A$2:$A$7,dComprador!$B$2:$B$7)</f>
        <v>Lira</v>
      </c>
      <c r="L3989" t="str">
        <f>_xlfn.XLOOKUP(J3989,dFornecedor!$A$2:$A$6,dFornecedor!$B$2:$B$6)</f>
        <v>Minerva</v>
      </c>
      <c r="M3989" t="str">
        <f>_xlfn.XLOOKUP(G3989,dMateriaPrima!$A$2:$A$12,dMateriaPrima!$B$2:$B$12)</f>
        <v>Pedra Britada</v>
      </c>
      <c r="N3989" s="2">
        <f>_xlfn.XLOOKUP(G3989,dMateriaPrima!$A$2:$A$12,dMateriaPrima!$C$2:$C$12)</f>
        <v>56</v>
      </c>
      <c r="O3989" s="3">
        <f t="shared" si="310"/>
        <v>1624</v>
      </c>
      <c r="P3989" s="4">
        <f t="shared" si="311"/>
        <v>0</v>
      </c>
      <c r="Q3989" s="3">
        <f t="shared" si="312"/>
        <v>1624</v>
      </c>
      <c r="R3989" t="str">
        <f t="shared" si="313"/>
        <v>No prazo</v>
      </c>
      <c r="S3989" s="5">
        <f t="shared" si="314"/>
        <v>0</v>
      </c>
    </row>
    <row r="3990" spans="1:19" x14ac:dyDescent="0.25">
      <c r="A3990">
        <v>3989</v>
      </c>
      <c r="B3990" s="1">
        <v>43980</v>
      </c>
      <c r="C3990" s="1">
        <v>43988</v>
      </c>
      <c r="D3990" s="1">
        <v>43991</v>
      </c>
      <c r="E3990" s="1">
        <v>43994</v>
      </c>
      <c r="F3990">
        <v>4</v>
      </c>
      <c r="G3990">
        <v>11</v>
      </c>
      <c r="H3990">
        <v>134</v>
      </c>
      <c r="I3990" s="6">
        <v>0</v>
      </c>
      <c r="J3990">
        <v>2</v>
      </c>
      <c r="K3990" t="str">
        <f>_xlfn.XLOOKUP(fCompras!F3990,dComprador!$A$2:$A$7,dComprador!$B$2:$B$7)</f>
        <v>Lira</v>
      </c>
      <c r="L3990" t="str">
        <f>_xlfn.XLOOKUP(J3990,dFornecedor!$A$2:$A$6,dFornecedor!$B$2:$B$6)</f>
        <v>Minerva</v>
      </c>
      <c r="M3990" t="str">
        <f>_xlfn.XLOOKUP(G3990,dMateriaPrima!$A$2:$A$12,dMateriaPrima!$B$2:$B$12)</f>
        <v>Papel</v>
      </c>
      <c r="N3990" s="2">
        <f>_xlfn.XLOOKUP(G3990,dMateriaPrima!$A$2:$A$12,dMateriaPrima!$C$2:$C$12)</f>
        <v>9</v>
      </c>
      <c r="O3990" s="3">
        <f t="shared" si="310"/>
        <v>1206</v>
      </c>
      <c r="P3990" s="4">
        <f t="shared" si="311"/>
        <v>0</v>
      </c>
      <c r="Q3990" s="3">
        <f t="shared" si="312"/>
        <v>1206</v>
      </c>
      <c r="R3990" t="str">
        <f t="shared" si="313"/>
        <v>Em atraso</v>
      </c>
      <c r="S3990" s="5">
        <f t="shared" si="314"/>
        <v>3</v>
      </c>
    </row>
    <row r="3991" spans="1:19" x14ac:dyDescent="0.25">
      <c r="A3991">
        <v>3990</v>
      </c>
      <c r="B3991" s="1">
        <v>43980</v>
      </c>
      <c r="C3991" s="1">
        <v>43989</v>
      </c>
      <c r="D3991" s="1">
        <v>43992</v>
      </c>
      <c r="E3991" s="1">
        <v>43996</v>
      </c>
      <c r="F3991">
        <v>4</v>
      </c>
      <c r="G3991">
        <v>6</v>
      </c>
      <c r="H3991">
        <v>131</v>
      </c>
      <c r="I3991" s="6">
        <v>0</v>
      </c>
      <c r="J3991">
        <v>3</v>
      </c>
      <c r="K3991" t="str">
        <f>_xlfn.XLOOKUP(fCompras!F3991,dComprador!$A$2:$A$7,dComprador!$B$2:$B$7)</f>
        <v>Lira</v>
      </c>
      <c r="L3991" t="str">
        <f>_xlfn.XLOOKUP(J3991,dFornecedor!$A$2:$A$6,dFornecedor!$B$2:$B$6)</f>
        <v>StepUp</v>
      </c>
      <c r="M3991" t="str">
        <f>_xlfn.XLOOKUP(G3991,dMateriaPrima!$A$2:$A$12,dMateriaPrima!$B$2:$B$12)</f>
        <v>Fio Algodão</v>
      </c>
      <c r="N3991" s="2">
        <f>_xlfn.XLOOKUP(G3991,dMateriaPrima!$A$2:$A$12,dMateriaPrima!$C$2:$C$12)</f>
        <v>55.9</v>
      </c>
      <c r="O3991" s="3">
        <f t="shared" si="310"/>
        <v>7322.9</v>
      </c>
      <c r="P3991" s="4">
        <f t="shared" si="311"/>
        <v>0</v>
      </c>
      <c r="Q3991" s="3">
        <f t="shared" si="312"/>
        <v>7322.9</v>
      </c>
      <c r="R3991" t="str">
        <f t="shared" si="313"/>
        <v>Em atraso</v>
      </c>
      <c r="S3991" s="5">
        <f t="shared" si="314"/>
        <v>4</v>
      </c>
    </row>
    <row r="3992" spans="1:19" x14ac:dyDescent="0.25">
      <c r="A3992">
        <v>3991</v>
      </c>
      <c r="B3992" s="1">
        <v>43980</v>
      </c>
      <c r="C3992" s="1">
        <v>43980</v>
      </c>
      <c r="D3992" s="1">
        <v>43987</v>
      </c>
      <c r="E3992" s="1">
        <v>43989</v>
      </c>
      <c r="F3992">
        <v>4</v>
      </c>
      <c r="G3992">
        <v>1</v>
      </c>
      <c r="H3992">
        <v>26</v>
      </c>
      <c r="I3992" s="6">
        <v>0</v>
      </c>
      <c r="J3992">
        <v>2</v>
      </c>
      <c r="K3992" t="str">
        <f>_xlfn.XLOOKUP(fCompras!F3992,dComprador!$A$2:$A$7,dComprador!$B$2:$B$7)</f>
        <v>Lira</v>
      </c>
      <c r="L3992" t="str">
        <f>_xlfn.XLOOKUP(J3992,dFornecedor!$A$2:$A$6,dFornecedor!$B$2:$B$6)</f>
        <v>Minerva</v>
      </c>
      <c r="M3992" t="str">
        <f>_xlfn.XLOOKUP(G3992,dMateriaPrima!$A$2:$A$12,dMateriaPrima!$B$2:$B$12)</f>
        <v>Tecido</v>
      </c>
      <c r="N3992" s="2">
        <f>_xlfn.XLOOKUP(G3992,dMateriaPrima!$A$2:$A$12,dMateriaPrima!$C$2:$C$12)</f>
        <v>18</v>
      </c>
      <c r="O3992" s="3">
        <f t="shared" si="310"/>
        <v>468</v>
      </c>
      <c r="P3992" s="4">
        <f t="shared" si="311"/>
        <v>0</v>
      </c>
      <c r="Q3992" s="3">
        <f t="shared" si="312"/>
        <v>468</v>
      </c>
      <c r="R3992" t="str">
        <f t="shared" si="313"/>
        <v>Em atraso</v>
      </c>
      <c r="S3992" s="5">
        <f t="shared" si="314"/>
        <v>2</v>
      </c>
    </row>
    <row r="3993" spans="1:19" x14ac:dyDescent="0.25">
      <c r="A3993">
        <v>3992</v>
      </c>
      <c r="B3993" s="1">
        <v>43980</v>
      </c>
      <c r="C3993" s="1">
        <v>43983</v>
      </c>
      <c r="D3993" s="1">
        <v>43987</v>
      </c>
      <c r="E3993" s="1">
        <v>43990</v>
      </c>
      <c r="F3993">
        <v>4</v>
      </c>
      <c r="G3993">
        <v>5</v>
      </c>
      <c r="H3993">
        <v>124</v>
      </c>
      <c r="I3993" s="6">
        <v>0</v>
      </c>
      <c r="J3993">
        <v>2</v>
      </c>
      <c r="K3993" t="str">
        <f>_xlfn.XLOOKUP(fCompras!F3993,dComprador!$A$2:$A$7,dComprador!$B$2:$B$7)</f>
        <v>Lira</v>
      </c>
      <c r="L3993" t="str">
        <f>_xlfn.XLOOKUP(J3993,dFornecedor!$A$2:$A$6,dFornecedor!$B$2:$B$6)</f>
        <v>Minerva</v>
      </c>
      <c r="M3993" t="str">
        <f>_xlfn.XLOOKUP(G3993,dMateriaPrima!$A$2:$A$12,dMateriaPrima!$B$2:$B$12)</f>
        <v>Areia</v>
      </c>
      <c r="N3993" s="2">
        <f>_xlfn.XLOOKUP(G3993,dMateriaPrima!$A$2:$A$12,dMateriaPrima!$C$2:$C$12)</f>
        <v>3.59</v>
      </c>
      <c r="O3993" s="3">
        <f t="shared" si="310"/>
        <v>445.15999999999997</v>
      </c>
      <c r="P3993" s="4">
        <f t="shared" si="311"/>
        <v>0</v>
      </c>
      <c r="Q3993" s="3">
        <f t="shared" si="312"/>
        <v>445.15999999999997</v>
      </c>
      <c r="R3993" t="str">
        <f t="shared" si="313"/>
        <v>Em atraso</v>
      </c>
      <c r="S3993" s="5">
        <f t="shared" si="314"/>
        <v>3</v>
      </c>
    </row>
    <row r="3994" spans="1:19" x14ac:dyDescent="0.25">
      <c r="A3994">
        <v>3993</v>
      </c>
      <c r="B3994" s="1">
        <v>43980</v>
      </c>
      <c r="C3994" s="1">
        <v>43981</v>
      </c>
      <c r="D3994" s="1">
        <v>43999</v>
      </c>
      <c r="E3994" s="1">
        <v>44000</v>
      </c>
      <c r="F3994">
        <v>1</v>
      </c>
      <c r="G3994">
        <v>5</v>
      </c>
      <c r="H3994">
        <v>91</v>
      </c>
      <c r="I3994" s="6">
        <v>0</v>
      </c>
      <c r="J3994">
        <v>1</v>
      </c>
      <c r="K3994" t="str">
        <f>_xlfn.XLOOKUP(fCompras!F3994,dComprador!$A$2:$A$7,dComprador!$B$2:$B$7)</f>
        <v>Alon</v>
      </c>
      <c r="L3994" t="str">
        <f>_xlfn.XLOOKUP(J3994,dFornecedor!$A$2:$A$6,dFornecedor!$B$2:$B$6)</f>
        <v>NorthShore</v>
      </c>
      <c r="M3994" t="str">
        <f>_xlfn.XLOOKUP(G3994,dMateriaPrima!$A$2:$A$12,dMateriaPrima!$B$2:$B$12)</f>
        <v>Areia</v>
      </c>
      <c r="N3994" s="2">
        <f>_xlfn.XLOOKUP(G3994,dMateriaPrima!$A$2:$A$12,dMateriaPrima!$C$2:$C$12)</f>
        <v>3.59</v>
      </c>
      <c r="O3994" s="3">
        <f t="shared" si="310"/>
        <v>326.69</v>
      </c>
      <c r="P3994" s="4">
        <f t="shared" si="311"/>
        <v>0</v>
      </c>
      <c r="Q3994" s="3">
        <f t="shared" si="312"/>
        <v>326.69</v>
      </c>
      <c r="R3994" t="str">
        <f t="shared" si="313"/>
        <v>Em atraso</v>
      </c>
      <c r="S3994" s="5">
        <f t="shared" si="314"/>
        <v>1</v>
      </c>
    </row>
    <row r="3995" spans="1:19" x14ac:dyDescent="0.25">
      <c r="A3995">
        <v>3994</v>
      </c>
      <c r="B3995" s="1">
        <v>43980</v>
      </c>
      <c r="C3995" s="1">
        <v>43992</v>
      </c>
      <c r="D3995" s="1">
        <v>43997</v>
      </c>
      <c r="E3995" s="1">
        <v>43998</v>
      </c>
      <c r="F3995">
        <v>2</v>
      </c>
      <c r="G3995">
        <v>5</v>
      </c>
      <c r="H3995">
        <v>183</v>
      </c>
      <c r="I3995" s="6">
        <v>0</v>
      </c>
      <c r="J3995">
        <v>1</v>
      </c>
      <c r="K3995" t="str">
        <f>_xlfn.XLOOKUP(fCompras!F3995,dComprador!$A$2:$A$7,dComprador!$B$2:$B$7)</f>
        <v>João</v>
      </c>
      <c r="L3995" t="str">
        <f>_xlfn.XLOOKUP(J3995,dFornecedor!$A$2:$A$6,dFornecedor!$B$2:$B$6)</f>
        <v>NorthShore</v>
      </c>
      <c r="M3995" t="str">
        <f>_xlfn.XLOOKUP(G3995,dMateriaPrima!$A$2:$A$12,dMateriaPrima!$B$2:$B$12)</f>
        <v>Areia</v>
      </c>
      <c r="N3995" s="2">
        <f>_xlfn.XLOOKUP(G3995,dMateriaPrima!$A$2:$A$12,dMateriaPrima!$C$2:$C$12)</f>
        <v>3.59</v>
      </c>
      <c r="O3995" s="3">
        <f t="shared" si="310"/>
        <v>656.97</v>
      </c>
      <c r="P3995" s="4">
        <f t="shared" si="311"/>
        <v>0</v>
      </c>
      <c r="Q3995" s="3">
        <f t="shared" si="312"/>
        <v>656.97</v>
      </c>
      <c r="R3995" t="str">
        <f t="shared" si="313"/>
        <v>Em atraso</v>
      </c>
      <c r="S3995" s="5">
        <f t="shared" si="314"/>
        <v>1</v>
      </c>
    </row>
    <row r="3996" spans="1:19" x14ac:dyDescent="0.25">
      <c r="A3996">
        <v>3995</v>
      </c>
      <c r="B3996" s="1">
        <v>43981</v>
      </c>
      <c r="C3996" s="1">
        <v>43982</v>
      </c>
      <c r="D3996" s="1">
        <v>43988</v>
      </c>
      <c r="E3996" s="1">
        <v>43990</v>
      </c>
      <c r="F3996">
        <v>4</v>
      </c>
      <c r="G3996">
        <v>5</v>
      </c>
      <c r="H3996">
        <v>522</v>
      </c>
      <c r="I3996" s="6">
        <v>0</v>
      </c>
      <c r="J3996">
        <v>3</v>
      </c>
      <c r="K3996" t="str">
        <f>_xlfn.XLOOKUP(fCompras!F3996,dComprador!$A$2:$A$7,dComprador!$B$2:$B$7)</f>
        <v>Lira</v>
      </c>
      <c r="L3996" t="str">
        <f>_xlfn.XLOOKUP(J3996,dFornecedor!$A$2:$A$6,dFornecedor!$B$2:$B$6)</f>
        <v>StepUp</v>
      </c>
      <c r="M3996" t="str">
        <f>_xlfn.XLOOKUP(G3996,dMateriaPrima!$A$2:$A$12,dMateriaPrima!$B$2:$B$12)</f>
        <v>Areia</v>
      </c>
      <c r="N3996" s="2">
        <f>_xlfn.XLOOKUP(G3996,dMateriaPrima!$A$2:$A$12,dMateriaPrima!$C$2:$C$12)</f>
        <v>3.59</v>
      </c>
      <c r="O3996" s="3">
        <f t="shared" si="310"/>
        <v>1873.98</v>
      </c>
      <c r="P3996" s="4">
        <f t="shared" si="311"/>
        <v>0</v>
      </c>
      <c r="Q3996" s="3">
        <f t="shared" si="312"/>
        <v>1873.98</v>
      </c>
      <c r="R3996" t="str">
        <f t="shared" si="313"/>
        <v>Em atraso</v>
      </c>
      <c r="S3996" s="5">
        <f t="shared" si="314"/>
        <v>2</v>
      </c>
    </row>
    <row r="3997" spans="1:19" x14ac:dyDescent="0.25">
      <c r="A3997">
        <v>3996</v>
      </c>
      <c r="B3997" s="1">
        <v>43981</v>
      </c>
      <c r="C3997" s="1">
        <v>43982</v>
      </c>
      <c r="D3997" s="1">
        <v>43988</v>
      </c>
      <c r="E3997" s="1">
        <v>43990</v>
      </c>
      <c r="F3997">
        <v>4</v>
      </c>
      <c r="G3997">
        <v>8</v>
      </c>
      <c r="H3997">
        <v>215</v>
      </c>
      <c r="I3997" s="6">
        <v>0</v>
      </c>
      <c r="J3997">
        <v>5</v>
      </c>
      <c r="K3997" t="str">
        <f>_xlfn.XLOOKUP(fCompras!F3997,dComprador!$A$2:$A$7,dComprador!$B$2:$B$7)</f>
        <v>Lira</v>
      </c>
      <c r="L3997" t="str">
        <f>_xlfn.XLOOKUP(J3997,dFornecedor!$A$2:$A$6,dFornecedor!$B$2:$B$6)</f>
        <v>Atlas</v>
      </c>
      <c r="M3997" t="str">
        <f>_xlfn.XLOOKUP(G3997,dMateriaPrima!$A$2:$A$12,dMateriaPrima!$B$2:$B$12)</f>
        <v>Cimento</v>
      </c>
      <c r="N3997" s="2">
        <f>_xlfn.XLOOKUP(G3997,dMateriaPrima!$A$2:$A$12,dMateriaPrima!$C$2:$C$12)</f>
        <v>23</v>
      </c>
      <c r="O3997" s="3">
        <f t="shared" si="310"/>
        <v>4945</v>
      </c>
      <c r="P3997" s="4">
        <f t="shared" si="311"/>
        <v>0</v>
      </c>
      <c r="Q3997" s="3">
        <f t="shared" si="312"/>
        <v>4945</v>
      </c>
      <c r="R3997" t="str">
        <f t="shared" si="313"/>
        <v>Em atraso</v>
      </c>
      <c r="S3997" s="5">
        <f t="shared" si="314"/>
        <v>2</v>
      </c>
    </row>
    <row r="3998" spans="1:19" x14ac:dyDescent="0.25">
      <c r="A3998">
        <v>3997</v>
      </c>
      <c r="B3998" s="1">
        <v>43981</v>
      </c>
      <c r="C3998" s="1">
        <v>43990</v>
      </c>
      <c r="D3998" s="1">
        <v>43994</v>
      </c>
      <c r="E3998" s="1">
        <v>43999</v>
      </c>
      <c r="F3998">
        <v>4</v>
      </c>
      <c r="G3998">
        <v>1</v>
      </c>
      <c r="H3998">
        <v>447</v>
      </c>
      <c r="I3998" s="6">
        <v>0</v>
      </c>
      <c r="J3998">
        <v>2</v>
      </c>
      <c r="K3998" t="str">
        <f>_xlfn.XLOOKUP(fCompras!F3998,dComprador!$A$2:$A$7,dComprador!$B$2:$B$7)</f>
        <v>Lira</v>
      </c>
      <c r="L3998" t="str">
        <f>_xlfn.XLOOKUP(J3998,dFornecedor!$A$2:$A$6,dFornecedor!$B$2:$B$6)</f>
        <v>Minerva</v>
      </c>
      <c r="M3998" t="str">
        <f>_xlfn.XLOOKUP(G3998,dMateriaPrima!$A$2:$A$12,dMateriaPrima!$B$2:$B$12)</f>
        <v>Tecido</v>
      </c>
      <c r="N3998" s="2">
        <f>_xlfn.XLOOKUP(G3998,dMateriaPrima!$A$2:$A$12,dMateriaPrima!$C$2:$C$12)</f>
        <v>18</v>
      </c>
      <c r="O3998" s="3">
        <f t="shared" si="310"/>
        <v>8046</v>
      </c>
      <c r="P3998" s="4">
        <f t="shared" si="311"/>
        <v>0</v>
      </c>
      <c r="Q3998" s="3">
        <f t="shared" si="312"/>
        <v>8046</v>
      </c>
      <c r="R3998" t="str">
        <f t="shared" si="313"/>
        <v>Em atraso</v>
      </c>
      <c r="S3998" s="5">
        <f t="shared" si="314"/>
        <v>5</v>
      </c>
    </row>
    <row r="3999" spans="1:19" x14ac:dyDescent="0.25">
      <c r="A3999">
        <v>3998</v>
      </c>
      <c r="B3999" s="1">
        <v>43981</v>
      </c>
      <c r="C3999" s="1">
        <v>43981</v>
      </c>
      <c r="D3999" s="1">
        <v>44002</v>
      </c>
      <c r="E3999" s="1">
        <v>44003</v>
      </c>
      <c r="F3999">
        <v>1</v>
      </c>
      <c r="G3999">
        <v>5</v>
      </c>
      <c r="H3999">
        <v>187</v>
      </c>
      <c r="I3999" s="6">
        <v>0</v>
      </c>
      <c r="J3999">
        <v>2</v>
      </c>
      <c r="K3999" t="str">
        <f>_xlfn.XLOOKUP(fCompras!F3999,dComprador!$A$2:$A$7,dComprador!$B$2:$B$7)</f>
        <v>Alon</v>
      </c>
      <c r="L3999" t="str">
        <f>_xlfn.XLOOKUP(J3999,dFornecedor!$A$2:$A$6,dFornecedor!$B$2:$B$6)</f>
        <v>Minerva</v>
      </c>
      <c r="M3999" t="str">
        <f>_xlfn.XLOOKUP(G3999,dMateriaPrima!$A$2:$A$12,dMateriaPrima!$B$2:$B$12)</f>
        <v>Areia</v>
      </c>
      <c r="N3999" s="2">
        <f>_xlfn.XLOOKUP(G3999,dMateriaPrima!$A$2:$A$12,dMateriaPrima!$C$2:$C$12)</f>
        <v>3.59</v>
      </c>
      <c r="O3999" s="3">
        <f t="shared" si="310"/>
        <v>671.32999999999993</v>
      </c>
      <c r="P3999" s="4">
        <f t="shared" si="311"/>
        <v>0</v>
      </c>
      <c r="Q3999" s="3">
        <f t="shared" si="312"/>
        <v>671.32999999999993</v>
      </c>
      <c r="R3999" t="str">
        <f t="shared" si="313"/>
        <v>Em atraso</v>
      </c>
      <c r="S3999" s="5">
        <f t="shared" si="314"/>
        <v>1</v>
      </c>
    </row>
    <row r="4000" spans="1:19" x14ac:dyDescent="0.25">
      <c r="A4000">
        <v>3999</v>
      </c>
      <c r="B4000" s="1">
        <v>43981</v>
      </c>
      <c r="C4000" s="1">
        <v>43981</v>
      </c>
      <c r="D4000" s="1">
        <v>43996</v>
      </c>
      <c r="E4000" s="1">
        <v>43996</v>
      </c>
      <c r="F4000">
        <v>2</v>
      </c>
      <c r="G4000">
        <v>9</v>
      </c>
      <c r="H4000">
        <v>345</v>
      </c>
      <c r="I4000" s="6">
        <v>0</v>
      </c>
      <c r="J4000">
        <v>2</v>
      </c>
      <c r="K4000" t="str">
        <f>_xlfn.XLOOKUP(fCompras!F4000,dComprador!$A$2:$A$7,dComprador!$B$2:$B$7)</f>
        <v>João</v>
      </c>
      <c r="L4000" t="str">
        <f>_xlfn.XLOOKUP(J4000,dFornecedor!$A$2:$A$6,dFornecedor!$B$2:$B$6)</f>
        <v>Minerva</v>
      </c>
      <c r="M4000" t="str">
        <f>_xlfn.XLOOKUP(G4000,dMateriaPrima!$A$2:$A$12,dMateriaPrima!$B$2:$B$12)</f>
        <v>Couro</v>
      </c>
      <c r="N4000" s="2">
        <f>_xlfn.XLOOKUP(G4000,dMateriaPrima!$A$2:$A$12,dMateriaPrima!$C$2:$C$12)</f>
        <v>4.4000000000000004</v>
      </c>
      <c r="O4000" s="3">
        <f t="shared" si="310"/>
        <v>1518.0000000000002</v>
      </c>
      <c r="P4000" s="4">
        <f t="shared" si="311"/>
        <v>0</v>
      </c>
      <c r="Q4000" s="3">
        <f t="shared" si="312"/>
        <v>1518.0000000000002</v>
      </c>
      <c r="R4000" t="str">
        <f t="shared" si="313"/>
        <v>No prazo</v>
      </c>
      <c r="S4000" s="5">
        <f t="shared" si="314"/>
        <v>0</v>
      </c>
    </row>
    <row r="4001" spans="1:19" x14ac:dyDescent="0.25">
      <c r="A4001">
        <v>4000</v>
      </c>
      <c r="B4001" s="1">
        <v>43981</v>
      </c>
      <c r="C4001" s="1">
        <v>43990</v>
      </c>
      <c r="D4001" s="1">
        <v>43995</v>
      </c>
      <c r="E4001" s="1">
        <v>43996</v>
      </c>
      <c r="F4001">
        <v>2</v>
      </c>
      <c r="G4001">
        <v>9</v>
      </c>
      <c r="H4001">
        <v>356</v>
      </c>
      <c r="I4001" s="6">
        <v>0</v>
      </c>
      <c r="J4001">
        <v>3</v>
      </c>
      <c r="K4001" t="str">
        <f>_xlfn.XLOOKUP(fCompras!F4001,dComprador!$A$2:$A$7,dComprador!$B$2:$B$7)</f>
        <v>João</v>
      </c>
      <c r="L4001" t="str">
        <f>_xlfn.XLOOKUP(J4001,dFornecedor!$A$2:$A$6,dFornecedor!$B$2:$B$6)</f>
        <v>StepUp</v>
      </c>
      <c r="M4001" t="str">
        <f>_xlfn.XLOOKUP(G4001,dMateriaPrima!$A$2:$A$12,dMateriaPrima!$B$2:$B$12)</f>
        <v>Couro</v>
      </c>
      <c r="N4001" s="2">
        <f>_xlfn.XLOOKUP(G4001,dMateriaPrima!$A$2:$A$12,dMateriaPrima!$C$2:$C$12)</f>
        <v>4.4000000000000004</v>
      </c>
      <c r="O4001" s="3">
        <f t="shared" si="310"/>
        <v>1566.4</v>
      </c>
      <c r="P4001" s="4">
        <f t="shared" si="311"/>
        <v>0</v>
      </c>
      <c r="Q4001" s="3">
        <f t="shared" si="312"/>
        <v>1566.4</v>
      </c>
      <c r="R4001" t="str">
        <f t="shared" si="313"/>
        <v>Em atraso</v>
      </c>
      <c r="S4001" s="5">
        <f t="shared" si="314"/>
        <v>1</v>
      </c>
    </row>
    <row r="4002" spans="1:19" x14ac:dyDescent="0.25">
      <c r="A4002">
        <v>4001</v>
      </c>
      <c r="B4002" s="1">
        <v>43981</v>
      </c>
      <c r="C4002" s="1">
        <v>43981</v>
      </c>
      <c r="D4002" s="1">
        <v>44000</v>
      </c>
      <c r="E4002" s="1">
        <v>44004</v>
      </c>
      <c r="F4002">
        <v>1</v>
      </c>
      <c r="G4002">
        <v>5</v>
      </c>
      <c r="H4002">
        <v>23</v>
      </c>
      <c r="I4002" s="6">
        <v>0</v>
      </c>
      <c r="J4002">
        <v>2</v>
      </c>
      <c r="K4002" t="str">
        <f>_xlfn.XLOOKUP(fCompras!F4002,dComprador!$A$2:$A$7,dComprador!$B$2:$B$7)</f>
        <v>Alon</v>
      </c>
      <c r="L4002" t="str">
        <f>_xlfn.XLOOKUP(J4002,dFornecedor!$A$2:$A$6,dFornecedor!$B$2:$B$6)</f>
        <v>Minerva</v>
      </c>
      <c r="M4002" t="str">
        <f>_xlfn.XLOOKUP(G4002,dMateriaPrima!$A$2:$A$12,dMateriaPrima!$B$2:$B$12)</f>
        <v>Areia</v>
      </c>
      <c r="N4002" s="2">
        <f>_xlfn.XLOOKUP(G4002,dMateriaPrima!$A$2:$A$12,dMateriaPrima!$C$2:$C$12)</f>
        <v>3.59</v>
      </c>
      <c r="O4002" s="3">
        <f t="shared" si="310"/>
        <v>82.57</v>
      </c>
      <c r="P4002" s="4">
        <f t="shared" si="311"/>
        <v>0</v>
      </c>
      <c r="Q4002" s="3">
        <f t="shared" si="312"/>
        <v>82.57</v>
      </c>
      <c r="R4002" t="str">
        <f t="shared" si="313"/>
        <v>Em atraso</v>
      </c>
      <c r="S4002" s="5">
        <f t="shared" si="314"/>
        <v>4</v>
      </c>
    </row>
    <row r="4003" spans="1:19" x14ac:dyDescent="0.25">
      <c r="A4003">
        <v>4002</v>
      </c>
      <c r="B4003" s="1">
        <v>43981</v>
      </c>
      <c r="C4003" s="1">
        <v>43982</v>
      </c>
      <c r="D4003" s="1">
        <v>44010</v>
      </c>
      <c r="E4003" s="1">
        <v>44013</v>
      </c>
      <c r="F4003">
        <v>1</v>
      </c>
      <c r="G4003">
        <v>1</v>
      </c>
      <c r="H4003">
        <v>70</v>
      </c>
      <c r="I4003" s="6">
        <v>0</v>
      </c>
      <c r="J4003">
        <v>3</v>
      </c>
      <c r="K4003" t="str">
        <f>_xlfn.XLOOKUP(fCompras!F4003,dComprador!$A$2:$A$7,dComprador!$B$2:$B$7)</f>
        <v>Alon</v>
      </c>
      <c r="L4003" t="str">
        <f>_xlfn.XLOOKUP(J4003,dFornecedor!$A$2:$A$6,dFornecedor!$B$2:$B$6)</f>
        <v>StepUp</v>
      </c>
      <c r="M4003" t="str">
        <f>_xlfn.XLOOKUP(G4003,dMateriaPrima!$A$2:$A$12,dMateriaPrima!$B$2:$B$12)</f>
        <v>Tecido</v>
      </c>
      <c r="N4003" s="2">
        <f>_xlfn.XLOOKUP(G4003,dMateriaPrima!$A$2:$A$12,dMateriaPrima!$C$2:$C$12)</f>
        <v>18</v>
      </c>
      <c r="O4003" s="3">
        <f t="shared" si="310"/>
        <v>1260</v>
      </c>
      <c r="P4003" s="4">
        <f t="shared" si="311"/>
        <v>0</v>
      </c>
      <c r="Q4003" s="3">
        <f t="shared" si="312"/>
        <v>1260</v>
      </c>
      <c r="R4003" t="str">
        <f t="shared" si="313"/>
        <v>Em atraso</v>
      </c>
      <c r="S4003" s="5">
        <f t="shared" si="314"/>
        <v>3</v>
      </c>
    </row>
    <row r="4004" spans="1:19" x14ac:dyDescent="0.25">
      <c r="A4004">
        <v>4003</v>
      </c>
      <c r="B4004" s="1">
        <v>43982</v>
      </c>
      <c r="C4004" s="1">
        <v>43982</v>
      </c>
      <c r="D4004" s="1">
        <v>44012</v>
      </c>
      <c r="E4004" s="1">
        <v>44013</v>
      </c>
      <c r="F4004">
        <v>1</v>
      </c>
      <c r="G4004">
        <v>4</v>
      </c>
      <c r="H4004">
        <v>154</v>
      </c>
      <c r="I4004" s="6">
        <v>0</v>
      </c>
      <c r="J4004">
        <v>2</v>
      </c>
      <c r="K4004" t="str">
        <f>_xlfn.XLOOKUP(fCompras!F4004,dComprador!$A$2:$A$7,dComprador!$B$2:$B$7)</f>
        <v>Alon</v>
      </c>
      <c r="L4004" t="str">
        <f>_xlfn.XLOOKUP(J4004,dFornecedor!$A$2:$A$6,dFornecedor!$B$2:$B$6)</f>
        <v>Minerva</v>
      </c>
      <c r="M4004" t="str">
        <f>_xlfn.XLOOKUP(G4004,dMateriaPrima!$A$2:$A$12,dMateriaPrima!$B$2:$B$12)</f>
        <v>Madeira</v>
      </c>
      <c r="N4004" s="2">
        <f>_xlfn.XLOOKUP(G4004,dMateriaPrima!$A$2:$A$12,dMateriaPrima!$C$2:$C$12)</f>
        <v>168</v>
      </c>
      <c r="O4004" s="3">
        <f t="shared" si="310"/>
        <v>25872</v>
      </c>
      <c r="P4004" s="4">
        <f t="shared" si="311"/>
        <v>0</v>
      </c>
      <c r="Q4004" s="3">
        <f t="shared" si="312"/>
        <v>25872</v>
      </c>
      <c r="R4004" t="str">
        <f t="shared" si="313"/>
        <v>Em atraso</v>
      </c>
      <c r="S4004" s="5">
        <f t="shared" si="314"/>
        <v>1</v>
      </c>
    </row>
    <row r="4005" spans="1:19" x14ac:dyDescent="0.25">
      <c r="A4005">
        <v>4004</v>
      </c>
      <c r="B4005" s="1">
        <v>43982</v>
      </c>
      <c r="C4005" s="1">
        <v>43982</v>
      </c>
      <c r="D4005" s="1">
        <v>43989</v>
      </c>
      <c r="E4005" s="1">
        <v>43989</v>
      </c>
      <c r="F4005">
        <v>4</v>
      </c>
      <c r="G4005">
        <v>5</v>
      </c>
      <c r="H4005">
        <v>366</v>
      </c>
      <c r="I4005" s="6">
        <v>0</v>
      </c>
      <c r="J4005">
        <v>5</v>
      </c>
      <c r="K4005" t="str">
        <f>_xlfn.XLOOKUP(fCompras!F4005,dComprador!$A$2:$A$7,dComprador!$B$2:$B$7)</f>
        <v>Lira</v>
      </c>
      <c r="L4005" t="str">
        <f>_xlfn.XLOOKUP(J4005,dFornecedor!$A$2:$A$6,dFornecedor!$B$2:$B$6)</f>
        <v>Atlas</v>
      </c>
      <c r="M4005" t="str">
        <f>_xlfn.XLOOKUP(G4005,dMateriaPrima!$A$2:$A$12,dMateriaPrima!$B$2:$B$12)</f>
        <v>Areia</v>
      </c>
      <c r="N4005" s="2">
        <f>_xlfn.XLOOKUP(G4005,dMateriaPrima!$A$2:$A$12,dMateriaPrima!$C$2:$C$12)</f>
        <v>3.59</v>
      </c>
      <c r="O4005" s="3">
        <f t="shared" si="310"/>
        <v>1313.94</v>
      </c>
      <c r="P4005" s="4">
        <f t="shared" si="311"/>
        <v>0</v>
      </c>
      <c r="Q4005" s="3">
        <f t="shared" si="312"/>
        <v>1313.94</v>
      </c>
      <c r="R4005" t="str">
        <f t="shared" si="313"/>
        <v>No prazo</v>
      </c>
      <c r="S4005" s="5">
        <f t="shared" si="314"/>
        <v>0</v>
      </c>
    </row>
    <row r="4006" spans="1:19" x14ac:dyDescent="0.25">
      <c r="A4006">
        <v>4005</v>
      </c>
      <c r="B4006" s="1">
        <v>43982</v>
      </c>
      <c r="C4006" s="1">
        <v>43982</v>
      </c>
      <c r="D4006" s="1">
        <v>43989</v>
      </c>
      <c r="E4006" s="1">
        <v>43993</v>
      </c>
      <c r="F4006">
        <v>4</v>
      </c>
      <c r="G4006">
        <v>8</v>
      </c>
      <c r="H4006">
        <v>364</v>
      </c>
      <c r="I4006" s="6">
        <v>0</v>
      </c>
      <c r="J4006">
        <v>2</v>
      </c>
      <c r="K4006" t="str">
        <f>_xlfn.XLOOKUP(fCompras!F4006,dComprador!$A$2:$A$7,dComprador!$B$2:$B$7)</f>
        <v>Lira</v>
      </c>
      <c r="L4006" t="str">
        <f>_xlfn.XLOOKUP(J4006,dFornecedor!$A$2:$A$6,dFornecedor!$B$2:$B$6)</f>
        <v>Minerva</v>
      </c>
      <c r="M4006" t="str">
        <f>_xlfn.XLOOKUP(G4006,dMateriaPrima!$A$2:$A$12,dMateriaPrima!$B$2:$B$12)</f>
        <v>Cimento</v>
      </c>
      <c r="N4006" s="2">
        <f>_xlfn.XLOOKUP(G4006,dMateriaPrima!$A$2:$A$12,dMateriaPrima!$C$2:$C$12)</f>
        <v>23</v>
      </c>
      <c r="O4006" s="3">
        <f t="shared" si="310"/>
        <v>8372</v>
      </c>
      <c r="P4006" s="4">
        <f t="shared" si="311"/>
        <v>0</v>
      </c>
      <c r="Q4006" s="3">
        <f t="shared" si="312"/>
        <v>8372</v>
      </c>
      <c r="R4006" t="str">
        <f t="shared" si="313"/>
        <v>Em atraso</v>
      </c>
      <c r="S4006" s="5">
        <f t="shared" si="314"/>
        <v>4</v>
      </c>
    </row>
    <row r="4007" spans="1:19" x14ac:dyDescent="0.25">
      <c r="A4007">
        <v>4006</v>
      </c>
      <c r="B4007" s="1">
        <v>43982</v>
      </c>
      <c r="C4007" s="1">
        <v>43982</v>
      </c>
      <c r="D4007" s="1">
        <v>43989</v>
      </c>
      <c r="E4007" s="1">
        <v>43993</v>
      </c>
      <c r="F4007">
        <v>4</v>
      </c>
      <c r="G4007">
        <v>9</v>
      </c>
      <c r="H4007">
        <v>518</v>
      </c>
      <c r="I4007" s="6">
        <v>0</v>
      </c>
      <c r="J4007">
        <v>2</v>
      </c>
      <c r="K4007" t="str">
        <f>_xlfn.XLOOKUP(fCompras!F4007,dComprador!$A$2:$A$7,dComprador!$B$2:$B$7)</f>
        <v>Lira</v>
      </c>
      <c r="L4007" t="str">
        <f>_xlfn.XLOOKUP(J4007,dFornecedor!$A$2:$A$6,dFornecedor!$B$2:$B$6)</f>
        <v>Minerva</v>
      </c>
      <c r="M4007" t="str">
        <f>_xlfn.XLOOKUP(G4007,dMateriaPrima!$A$2:$A$12,dMateriaPrima!$B$2:$B$12)</f>
        <v>Couro</v>
      </c>
      <c r="N4007" s="2">
        <f>_xlfn.XLOOKUP(G4007,dMateriaPrima!$A$2:$A$12,dMateriaPrima!$C$2:$C$12)</f>
        <v>4.4000000000000004</v>
      </c>
      <c r="O4007" s="3">
        <f t="shared" si="310"/>
        <v>2279.2000000000003</v>
      </c>
      <c r="P4007" s="4">
        <f t="shared" si="311"/>
        <v>0</v>
      </c>
      <c r="Q4007" s="3">
        <f t="shared" si="312"/>
        <v>2279.2000000000003</v>
      </c>
      <c r="R4007" t="str">
        <f t="shared" si="313"/>
        <v>Em atraso</v>
      </c>
      <c r="S4007" s="5">
        <f t="shared" si="314"/>
        <v>4</v>
      </c>
    </row>
    <row r="4008" spans="1:19" x14ac:dyDescent="0.25">
      <c r="A4008">
        <v>4007</v>
      </c>
      <c r="B4008" s="1">
        <v>43982</v>
      </c>
      <c r="C4008" s="1">
        <v>43983</v>
      </c>
      <c r="D4008" s="1">
        <v>43990</v>
      </c>
      <c r="E4008" s="1">
        <v>43989</v>
      </c>
      <c r="F4008">
        <v>4</v>
      </c>
      <c r="G4008">
        <v>2</v>
      </c>
      <c r="H4008">
        <v>268</v>
      </c>
      <c r="I4008" s="6">
        <v>0</v>
      </c>
      <c r="J4008">
        <v>3</v>
      </c>
      <c r="K4008" t="str">
        <f>_xlfn.XLOOKUP(fCompras!F4008,dComprador!$A$2:$A$7,dComprador!$B$2:$B$7)</f>
        <v>Lira</v>
      </c>
      <c r="L4008" t="str">
        <f>_xlfn.XLOOKUP(J4008,dFornecedor!$A$2:$A$6,dFornecedor!$B$2:$B$6)</f>
        <v>StepUp</v>
      </c>
      <c r="M4008" t="str">
        <f>_xlfn.XLOOKUP(G4008,dMateriaPrima!$A$2:$A$12,dMateriaPrima!$B$2:$B$12)</f>
        <v>Chapa Metal</v>
      </c>
      <c r="N4008" s="2">
        <f>_xlfn.XLOOKUP(G4008,dMateriaPrima!$A$2:$A$12,dMateriaPrima!$C$2:$C$12)</f>
        <v>299.89999999999998</v>
      </c>
      <c r="O4008" s="3">
        <f t="shared" si="310"/>
        <v>80373.2</v>
      </c>
      <c r="P4008" s="4">
        <f t="shared" si="311"/>
        <v>0</v>
      </c>
      <c r="Q4008" s="3">
        <f t="shared" si="312"/>
        <v>80373.2</v>
      </c>
      <c r="R4008" t="str">
        <f t="shared" si="313"/>
        <v>No prazo</v>
      </c>
      <c r="S4008" s="5">
        <f t="shared" si="314"/>
        <v>0</v>
      </c>
    </row>
    <row r="4009" spans="1:19" x14ac:dyDescent="0.25">
      <c r="A4009">
        <v>4008</v>
      </c>
      <c r="B4009" s="1">
        <v>43982</v>
      </c>
      <c r="C4009" s="1">
        <v>43985</v>
      </c>
      <c r="D4009" s="1">
        <v>43989</v>
      </c>
      <c r="E4009" s="1">
        <v>43990</v>
      </c>
      <c r="F4009">
        <v>4</v>
      </c>
      <c r="G4009">
        <v>11</v>
      </c>
      <c r="H4009">
        <v>559</v>
      </c>
      <c r="I4009" s="6">
        <v>0</v>
      </c>
      <c r="J4009">
        <v>3</v>
      </c>
      <c r="K4009" t="str">
        <f>_xlfn.XLOOKUP(fCompras!F4009,dComprador!$A$2:$A$7,dComprador!$B$2:$B$7)</f>
        <v>Lira</v>
      </c>
      <c r="L4009" t="str">
        <f>_xlfn.XLOOKUP(J4009,dFornecedor!$A$2:$A$6,dFornecedor!$B$2:$B$6)</f>
        <v>StepUp</v>
      </c>
      <c r="M4009" t="str">
        <f>_xlfn.XLOOKUP(G4009,dMateriaPrima!$A$2:$A$12,dMateriaPrima!$B$2:$B$12)</f>
        <v>Papel</v>
      </c>
      <c r="N4009" s="2">
        <f>_xlfn.XLOOKUP(G4009,dMateriaPrima!$A$2:$A$12,dMateriaPrima!$C$2:$C$12)</f>
        <v>9</v>
      </c>
      <c r="O4009" s="3">
        <f t="shared" si="310"/>
        <v>5031</v>
      </c>
      <c r="P4009" s="4">
        <f t="shared" si="311"/>
        <v>0</v>
      </c>
      <c r="Q4009" s="3">
        <f t="shared" si="312"/>
        <v>5031</v>
      </c>
      <c r="R4009" t="str">
        <f t="shared" si="313"/>
        <v>Em atraso</v>
      </c>
      <c r="S4009" s="5">
        <f t="shared" si="314"/>
        <v>1</v>
      </c>
    </row>
    <row r="4010" spans="1:19" x14ac:dyDescent="0.25">
      <c r="A4010">
        <v>4009</v>
      </c>
      <c r="B4010" s="1">
        <v>43982</v>
      </c>
      <c r="C4010" s="1">
        <v>43982</v>
      </c>
      <c r="D4010" s="1">
        <v>44003</v>
      </c>
      <c r="E4010" s="1">
        <v>44005</v>
      </c>
      <c r="F4010">
        <v>1</v>
      </c>
      <c r="G4010">
        <v>6</v>
      </c>
      <c r="H4010">
        <v>15</v>
      </c>
      <c r="I4010" s="6">
        <v>0</v>
      </c>
      <c r="J4010">
        <v>2</v>
      </c>
      <c r="K4010" t="str">
        <f>_xlfn.XLOOKUP(fCompras!F4010,dComprador!$A$2:$A$7,dComprador!$B$2:$B$7)</f>
        <v>Alon</v>
      </c>
      <c r="L4010" t="str">
        <f>_xlfn.XLOOKUP(J4010,dFornecedor!$A$2:$A$6,dFornecedor!$B$2:$B$6)</f>
        <v>Minerva</v>
      </c>
      <c r="M4010" t="str">
        <f>_xlfn.XLOOKUP(G4010,dMateriaPrima!$A$2:$A$12,dMateriaPrima!$B$2:$B$12)</f>
        <v>Fio Algodão</v>
      </c>
      <c r="N4010" s="2">
        <f>_xlfn.XLOOKUP(G4010,dMateriaPrima!$A$2:$A$12,dMateriaPrima!$C$2:$C$12)</f>
        <v>55.9</v>
      </c>
      <c r="O4010" s="3">
        <f t="shared" si="310"/>
        <v>838.5</v>
      </c>
      <c r="P4010" s="4">
        <f t="shared" si="311"/>
        <v>0</v>
      </c>
      <c r="Q4010" s="3">
        <f t="shared" si="312"/>
        <v>838.5</v>
      </c>
      <c r="R4010" t="str">
        <f t="shared" si="313"/>
        <v>Em atraso</v>
      </c>
      <c r="S4010" s="5">
        <f t="shared" si="314"/>
        <v>2</v>
      </c>
    </row>
    <row r="4011" spans="1:19" x14ac:dyDescent="0.25">
      <c r="A4011">
        <v>4010</v>
      </c>
      <c r="B4011" s="1">
        <v>43982</v>
      </c>
      <c r="C4011" s="1">
        <v>43984</v>
      </c>
      <c r="D4011" s="1">
        <v>43997</v>
      </c>
      <c r="E4011" s="1">
        <v>43998</v>
      </c>
      <c r="F4011">
        <v>2</v>
      </c>
      <c r="G4011">
        <v>9</v>
      </c>
      <c r="H4011">
        <v>373</v>
      </c>
      <c r="I4011" s="6">
        <v>0</v>
      </c>
      <c r="J4011">
        <v>3</v>
      </c>
      <c r="K4011" t="str">
        <f>_xlfn.XLOOKUP(fCompras!F4011,dComprador!$A$2:$A$7,dComprador!$B$2:$B$7)</f>
        <v>João</v>
      </c>
      <c r="L4011" t="str">
        <f>_xlfn.XLOOKUP(J4011,dFornecedor!$A$2:$A$6,dFornecedor!$B$2:$B$6)</f>
        <v>StepUp</v>
      </c>
      <c r="M4011" t="str">
        <f>_xlfn.XLOOKUP(G4011,dMateriaPrima!$A$2:$A$12,dMateriaPrima!$B$2:$B$12)</f>
        <v>Couro</v>
      </c>
      <c r="N4011" s="2">
        <f>_xlfn.XLOOKUP(G4011,dMateriaPrima!$A$2:$A$12,dMateriaPrima!$C$2:$C$12)</f>
        <v>4.4000000000000004</v>
      </c>
      <c r="O4011" s="3">
        <f t="shared" si="310"/>
        <v>1641.2</v>
      </c>
      <c r="P4011" s="4">
        <f t="shared" si="311"/>
        <v>0</v>
      </c>
      <c r="Q4011" s="3">
        <f t="shared" si="312"/>
        <v>1641.2</v>
      </c>
      <c r="R4011" t="str">
        <f t="shared" si="313"/>
        <v>Em atraso</v>
      </c>
      <c r="S4011" s="5">
        <f t="shared" si="314"/>
        <v>1</v>
      </c>
    </row>
    <row r="4012" spans="1:19" x14ac:dyDescent="0.25">
      <c r="A4012">
        <v>4011</v>
      </c>
      <c r="B4012" s="1">
        <v>43982</v>
      </c>
      <c r="C4012" s="1">
        <v>43990</v>
      </c>
      <c r="D4012" s="1">
        <v>44003</v>
      </c>
      <c r="E4012" s="1">
        <v>44004</v>
      </c>
      <c r="F4012">
        <v>1</v>
      </c>
      <c r="G4012">
        <v>9</v>
      </c>
      <c r="H4012">
        <v>269</v>
      </c>
      <c r="I4012" s="6">
        <v>0</v>
      </c>
      <c r="J4012">
        <v>2</v>
      </c>
      <c r="K4012" t="str">
        <f>_xlfn.XLOOKUP(fCompras!F4012,dComprador!$A$2:$A$7,dComprador!$B$2:$B$7)</f>
        <v>Alon</v>
      </c>
      <c r="L4012" t="str">
        <f>_xlfn.XLOOKUP(J4012,dFornecedor!$A$2:$A$6,dFornecedor!$B$2:$B$6)</f>
        <v>Minerva</v>
      </c>
      <c r="M4012" t="str">
        <f>_xlfn.XLOOKUP(G4012,dMateriaPrima!$A$2:$A$12,dMateriaPrima!$B$2:$B$12)</f>
        <v>Couro</v>
      </c>
      <c r="N4012" s="2">
        <f>_xlfn.XLOOKUP(G4012,dMateriaPrima!$A$2:$A$12,dMateriaPrima!$C$2:$C$12)</f>
        <v>4.4000000000000004</v>
      </c>
      <c r="O4012" s="3">
        <f t="shared" si="310"/>
        <v>1183.6000000000001</v>
      </c>
      <c r="P4012" s="4">
        <f t="shared" si="311"/>
        <v>0</v>
      </c>
      <c r="Q4012" s="3">
        <f t="shared" si="312"/>
        <v>1183.6000000000001</v>
      </c>
      <c r="R4012" t="str">
        <f t="shared" si="313"/>
        <v>Em atraso</v>
      </c>
      <c r="S4012" s="5">
        <f t="shared" si="314"/>
        <v>1</v>
      </c>
    </row>
    <row r="4013" spans="1:19" x14ac:dyDescent="0.25">
      <c r="A4013">
        <v>4012</v>
      </c>
      <c r="B4013" s="1">
        <v>43983</v>
      </c>
      <c r="C4013" s="1">
        <v>43989</v>
      </c>
      <c r="D4013" s="1">
        <v>44011</v>
      </c>
      <c r="E4013" s="1">
        <v>44016</v>
      </c>
      <c r="F4013">
        <v>1</v>
      </c>
      <c r="G4013">
        <v>7</v>
      </c>
      <c r="H4013">
        <v>228</v>
      </c>
      <c r="I4013" s="6">
        <v>0</v>
      </c>
      <c r="J4013">
        <v>2</v>
      </c>
      <c r="K4013" t="str">
        <f>_xlfn.XLOOKUP(fCompras!F4013,dComprador!$A$2:$A$7,dComprador!$B$2:$B$7)</f>
        <v>Alon</v>
      </c>
      <c r="L4013" t="str">
        <f>_xlfn.XLOOKUP(J4013,dFornecedor!$A$2:$A$6,dFornecedor!$B$2:$B$6)</f>
        <v>Minerva</v>
      </c>
      <c r="M4013" t="str">
        <f>_xlfn.XLOOKUP(G4013,dMateriaPrima!$A$2:$A$12,dMateriaPrima!$B$2:$B$12)</f>
        <v>Poliéster</v>
      </c>
      <c r="N4013" s="2">
        <f>_xlfn.XLOOKUP(G4013,dMateriaPrima!$A$2:$A$12,dMateriaPrima!$C$2:$C$12)</f>
        <v>8</v>
      </c>
      <c r="O4013" s="3">
        <f t="shared" si="310"/>
        <v>1824</v>
      </c>
      <c r="P4013" s="4">
        <f t="shared" si="311"/>
        <v>0</v>
      </c>
      <c r="Q4013" s="3">
        <f t="shared" si="312"/>
        <v>1824</v>
      </c>
      <c r="R4013" t="str">
        <f t="shared" si="313"/>
        <v>Em atraso</v>
      </c>
      <c r="S4013" s="5">
        <f t="shared" si="314"/>
        <v>5</v>
      </c>
    </row>
    <row r="4014" spans="1:19" x14ac:dyDescent="0.25">
      <c r="A4014">
        <v>4013</v>
      </c>
      <c r="B4014" s="1">
        <v>43983</v>
      </c>
      <c r="C4014" s="1">
        <v>43986</v>
      </c>
      <c r="D4014" s="1">
        <v>44011</v>
      </c>
      <c r="E4014" s="1">
        <v>44011</v>
      </c>
      <c r="F4014">
        <v>1</v>
      </c>
      <c r="G4014">
        <v>11</v>
      </c>
      <c r="H4014">
        <v>406</v>
      </c>
      <c r="I4014" s="6">
        <v>0.37</v>
      </c>
      <c r="J4014">
        <v>5</v>
      </c>
      <c r="K4014" t="str">
        <f>_xlfn.XLOOKUP(fCompras!F4014,dComprador!$A$2:$A$7,dComprador!$B$2:$B$7)</f>
        <v>Alon</v>
      </c>
      <c r="L4014" t="str">
        <f>_xlfn.XLOOKUP(J4014,dFornecedor!$A$2:$A$6,dFornecedor!$B$2:$B$6)</f>
        <v>Atlas</v>
      </c>
      <c r="M4014" t="str">
        <f>_xlfn.XLOOKUP(G4014,dMateriaPrima!$A$2:$A$12,dMateriaPrima!$B$2:$B$12)</f>
        <v>Papel</v>
      </c>
      <c r="N4014" s="2">
        <f>_xlfn.XLOOKUP(G4014,dMateriaPrima!$A$2:$A$12,dMateriaPrima!$C$2:$C$12)</f>
        <v>9</v>
      </c>
      <c r="O4014" s="3">
        <f t="shared" si="310"/>
        <v>3654</v>
      </c>
      <c r="P4014" s="4">
        <f t="shared" si="311"/>
        <v>1351.98</v>
      </c>
      <c r="Q4014" s="3">
        <f t="shared" si="312"/>
        <v>2302.02</v>
      </c>
      <c r="R4014" t="str">
        <f t="shared" si="313"/>
        <v>No prazo</v>
      </c>
      <c r="S4014" s="5">
        <f t="shared" si="314"/>
        <v>0</v>
      </c>
    </row>
    <row r="4015" spans="1:19" x14ac:dyDescent="0.25">
      <c r="A4015">
        <v>4014</v>
      </c>
      <c r="B4015" s="1">
        <v>43983</v>
      </c>
      <c r="C4015" s="1">
        <v>43983</v>
      </c>
      <c r="D4015" s="1">
        <v>43990</v>
      </c>
      <c r="E4015" s="1">
        <v>43992</v>
      </c>
      <c r="F4015">
        <v>4</v>
      </c>
      <c r="G4015">
        <v>8</v>
      </c>
      <c r="H4015">
        <v>78</v>
      </c>
      <c r="I4015" s="6">
        <v>0</v>
      </c>
      <c r="J4015">
        <v>5</v>
      </c>
      <c r="K4015" t="str">
        <f>_xlfn.XLOOKUP(fCompras!F4015,dComprador!$A$2:$A$7,dComprador!$B$2:$B$7)</f>
        <v>Lira</v>
      </c>
      <c r="L4015" t="str">
        <f>_xlfn.XLOOKUP(J4015,dFornecedor!$A$2:$A$6,dFornecedor!$B$2:$B$6)</f>
        <v>Atlas</v>
      </c>
      <c r="M4015" t="str">
        <f>_xlfn.XLOOKUP(G4015,dMateriaPrima!$A$2:$A$12,dMateriaPrima!$B$2:$B$12)</f>
        <v>Cimento</v>
      </c>
      <c r="N4015" s="2">
        <f>_xlfn.XLOOKUP(G4015,dMateriaPrima!$A$2:$A$12,dMateriaPrima!$C$2:$C$12)</f>
        <v>23</v>
      </c>
      <c r="O4015" s="3">
        <f t="shared" si="310"/>
        <v>1794</v>
      </c>
      <c r="P4015" s="4">
        <f t="shared" si="311"/>
        <v>0</v>
      </c>
      <c r="Q4015" s="3">
        <f t="shared" si="312"/>
        <v>1794</v>
      </c>
      <c r="R4015" t="str">
        <f t="shared" si="313"/>
        <v>Em atraso</v>
      </c>
      <c r="S4015" s="5">
        <f t="shared" si="314"/>
        <v>2</v>
      </c>
    </row>
    <row r="4016" spans="1:19" x14ac:dyDescent="0.25">
      <c r="A4016">
        <v>4015</v>
      </c>
      <c r="B4016" s="1">
        <v>43983</v>
      </c>
      <c r="C4016" s="1">
        <v>43984</v>
      </c>
      <c r="D4016" s="1">
        <v>43990</v>
      </c>
      <c r="E4016" s="1">
        <v>43989</v>
      </c>
      <c r="F4016">
        <v>4</v>
      </c>
      <c r="G4016">
        <v>8</v>
      </c>
      <c r="H4016">
        <v>230</v>
      </c>
      <c r="I4016" s="6">
        <v>0</v>
      </c>
      <c r="J4016">
        <v>3</v>
      </c>
      <c r="K4016" t="str">
        <f>_xlfn.XLOOKUP(fCompras!F4016,dComprador!$A$2:$A$7,dComprador!$B$2:$B$7)</f>
        <v>Lira</v>
      </c>
      <c r="L4016" t="str">
        <f>_xlfn.XLOOKUP(J4016,dFornecedor!$A$2:$A$6,dFornecedor!$B$2:$B$6)</f>
        <v>StepUp</v>
      </c>
      <c r="M4016" t="str">
        <f>_xlfn.XLOOKUP(G4016,dMateriaPrima!$A$2:$A$12,dMateriaPrima!$B$2:$B$12)</f>
        <v>Cimento</v>
      </c>
      <c r="N4016" s="2">
        <f>_xlfn.XLOOKUP(G4016,dMateriaPrima!$A$2:$A$12,dMateriaPrima!$C$2:$C$12)</f>
        <v>23</v>
      </c>
      <c r="O4016" s="3">
        <f t="shared" si="310"/>
        <v>5290</v>
      </c>
      <c r="P4016" s="4">
        <f t="shared" si="311"/>
        <v>0</v>
      </c>
      <c r="Q4016" s="3">
        <f t="shared" si="312"/>
        <v>5290</v>
      </c>
      <c r="R4016" t="str">
        <f t="shared" si="313"/>
        <v>No prazo</v>
      </c>
      <c r="S4016" s="5">
        <f t="shared" si="314"/>
        <v>0</v>
      </c>
    </row>
    <row r="4017" spans="1:19" x14ac:dyDescent="0.25">
      <c r="A4017">
        <v>4016</v>
      </c>
      <c r="B4017" s="1">
        <v>43983</v>
      </c>
      <c r="C4017" s="1">
        <v>43989</v>
      </c>
      <c r="D4017" s="1">
        <v>43992</v>
      </c>
      <c r="E4017" s="1">
        <v>43992</v>
      </c>
      <c r="F4017">
        <v>4</v>
      </c>
      <c r="G4017">
        <v>7</v>
      </c>
      <c r="H4017">
        <v>170</v>
      </c>
      <c r="I4017" s="6">
        <v>0</v>
      </c>
      <c r="J4017">
        <v>3</v>
      </c>
      <c r="K4017" t="str">
        <f>_xlfn.XLOOKUP(fCompras!F4017,dComprador!$A$2:$A$7,dComprador!$B$2:$B$7)</f>
        <v>Lira</v>
      </c>
      <c r="L4017" t="str">
        <f>_xlfn.XLOOKUP(J4017,dFornecedor!$A$2:$A$6,dFornecedor!$B$2:$B$6)</f>
        <v>StepUp</v>
      </c>
      <c r="M4017" t="str">
        <f>_xlfn.XLOOKUP(G4017,dMateriaPrima!$A$2:$A$12,dMateriaPrima!$B$2:$B$12)</f>
        <v>Poliéster</v>
      </c>
      <c r="N4017" s="2">
        <f>_xlfn.XLOOKUP(G4017,dMateriaPrima!$A$2:$A$12,dMateriaPrima!$C$2:$C$12)</f>
        <v>8</v>
      </c>
      <c r="O4017" s="3">
        <f t="shared" si="310"/>
        <v>1360</v>
      </c>
      <c r="P4017" s="4">
        <f t="shared" si="311"/>
        <v>0</v>
      </c>
      <c r="Q4017" s="3">
        <f t="shared" si="312"/>
        <v>1360</v>
      </c>
      <c r="R4017" t="str">
        <f t="shared" si="313"/>
        <v>No prazo</v>
      </c>
      <c r="S4017" s="5">
        <f t="shared" si="314"/>
        <v>0</v>
      </c>
    </row>
    <row r="4018" spans="1:19" x14ac:dyDescent="0.25">
      <c r="A4018">
        <v>4017</v>
      </c>
      <c r="B4018" s="1">
        <v>43983</v>
      </c>
      <c r="C4018" s="1">
        <v>43983</v>
      </c>
      <c r="D4018" s="1">
        <v>43996</v>
      </c>
      <c r="E4018" s="1">
        <v>43999</v>
      </c>
      <c r="F4018">
        <v>1</v>
      </c>
      <c r="G4018">
        <v>9</v>
      </c>
      <c r="H4018">
        <v>28</v>
      </c>
      <c r="I4018" s="6">
        <v>0</v>
      </c>
      <c r="J4018">
        <v>4</v>
      </c>
      <c r="K4018" t="str">
        <f>_xlfn.XLOOKUP(fCompras!F4018,dComprador!$A$2:$A$7,dComprador!$B$2:$B$7)</f>
        <v>Alon</v>
      </c>
      <c r="L4018" t="str">
        <f>_xlfn.XLOOKUP(J4018,dFornecedor!$A$2:$A$6,dFornecedor!$B$2:$B$6)</f>
        <v>AlphaOmega</v>
      </c>
      <c r="M4018" t="str">
        <f>_xlfn.XLOOKUP(G4018,dMateriaPrima!$A$2:$A$12,dMateriaPrima!$B$2:$B$12)</f>
        <v>Couro</v>
      </c>
      <c r="N4018" s="2">
        <f>_xlfn.XLOOKUP(G4018,dMateriaPrima!$A$2:$A$12,dMateriaPrima!$C$2:$C$12)</f>
        <v>4.4000000000000004</v>
      </c>
      <c r="O4018" s="3">
        <f t="shared" si="310"/>
        <v>123.20000000000002</v>
      </c>
      <c r="P4018" s="4">
        <f t="shared" si="311"/>
        <v>0</v>
      </c>
      <c r="Q4018" s="3">
        <f t="shared" si="312"/>
        <v>123.20000000000002</v>
      </c>
      <c r="R4018" t="str">
        <f t="shared" si="313"/>
        <v>Em atraso</v>
      </c>
      <c r="S4018" s="5">
        <f t="shared" si="314"/>
        <v>3</v>
      </c>
    </row>
    <row r="4019" spans="1:19" x14ac:dyDescent="0.25">
      <c r="A4019">
        <v>4018</v>
      </c>
      <c r="B4019" s="1">
        <v>43983</v>
      </c>
      <c r="C4019" s="1">
        <v>43986</v>
      </c>
      <c r="D4019" s="1">
        <v>44000</v>
      </c>
      <c r="E4019" s="1">
        <v>44002</v>
      </c>
      <c r="F4019">
        <v>1</v>
      </c>
      <c r="G4019">
        <v>9</v>
      </c>
      <c r="H4019">
        <v>115</v>
      </c>
      <c r="I4019" s="6">
        <v>0</v>
      </c>
      <c r="J4019">
        <v>3</v>
      </c>
      <c r="K4019" t="str">
        <f>_xlfn.XLOOKUP(fCompras!F4019,dComprador!$A$2:$A$7,dComprador!$B$2:$B$7)</f>
        <v>Alon</v>
      </c>
      <c r="L4019" t="str">
        <f>_xlfn.XLOOKUP(J4019,dFornecedor!$A$2:$A$6,dFornecedor!$B$2:$B$6)</f>
        <v>StepUp</v>
      </c>
      <c r="M4019" t="str">
        <f>_xlfn.XLOOKUP(G4019,dMateriaPrima!$A$2:$A$12,dMateriaPrima!$B$2:$B$12)</f>
        <v>Couro</v>
      </c>
      <c r="N4019" s="2">
        <f>_xlfn.XLOOKUP(G4019,dMateriaPrima!$A$2:$A$12,dMateriaPrima!$C$2:$C$12)</f>
        <v>4.4000000000000004</v>
      </c>
      <c r="O4019" s="3">
        <f t="shared" si="310"/>
        <v>506.00000000000006</v>
      </c>
      <c r="P4019" s="4">
        <f t="shared" si="311"/>
        <v>0</v>
      </c>
      <c r="Q4019" s="3">
        <f t="shared" si="312"/>
        <v>506.00000000000006</v>
      </c>
      <c r="R4019" t="str">
        <f t="shared" si="313"/>
        <v>Em atraso</v>
      </c>
      <c r="S4019" s="5">
        <f t="shared" si="314"/>
        <v>2</v>
      </c>
    </row>
    <row r="4020" spans="1:19" x14ac:dyDescent="0.25">
      <c r="A4020">
        <v>4019</v>
      </c>
      <c r="B4020" s="1">
        <v>43983</v>
      </c>
      <c r="C4020" s="1">
        <v>43983</v>
      </c>
      <c r="D4020" s="1">
        <v>43999</v>
      </c>
      <c r="E4020" s="1">
        <v>44000</v>
      </c>
      <c r="F4020">
        <v>1</v>
      </c>
      <c r="G4020">
        <v>11</v>
      </c>
      <c r="H4020">
        <v>151</v>
      </c>
      <c r="I4020" s="6">
        <v>0</v>
      </c>
      <c r="J4020">
        <v>4</v>
      </c>
      <c r="K4020" t="str">
        <f>_xlfn.XLOOKUP(fCompras!F4020,dComprador!$A$2:$A$7,dComprador!$B$2:$B$7)</f>
        <v>Alon</v>
      </c>
      <c r="L4020" t="str">
        <f>_xlfn.XLOOKUP(J4020,dFornecedor!$A$2:$A$6,dFornecedor!$B$2:$B$6)</f>
        <v>AlphaOmega</v>
      </c>
      <c r="M4020" t="str">
        <f>_xlfn.XLOOKUP(G4020,dMateriaPrima!$A$2:$A$12,dMateriaPrima!$B$2:$B$12)</f>
        <v>Papel</v>
      </c>
      <c r="N4020" s="2">
        <f>_xlfn.XLOOKUP(G4020,dMateriaPrima!$A$2:$A$12,dMateriaPrima!$C$2:$C$12)</f>
        <v>9</v>
      </c>
      <c r="O4020" s="3">
        <f t="shared" si="310"/>
        <v>1359</v>
      </c>
      <c r="P4020" s="4">
        <f t="shared" si="311"/>
        <v>0</v>
      </c>
      <c r="Q4020" s="3">
        <f t="shared" si="312"/>
        <v>1359</v>
      </c>
      <c r="R4020" t="str">
        <f t="shared" si="313"/>
        <v>Em atraso</v>
      </c>
      <c r="S4020" s="5">
        <f t="shared" si="314"/>
        <v>1</v>
      </c>
    </row>
    <row r="4021" spans="1:19" x14ac:dyDescent="0.25">
      <c r="A4021">
        <v>4020</v>
      </c>
      <c r="B4021" s="1">
        <v>43983</v>
      </c>
      <c r="C4021" s="1">
        <v>43992</v>
      </c>
      <c r="D4021" s="1">
        <v>43996</v>
      </c>
      <c r="E4021" s="1">
        <v>44001</v>
      </c>
      <c r="F4021">
        <v>2</v>
      </c>
      <c r="G4021">
        <v>7</v>
      </c>
      <c r="H4021">
        <v>4</v>
      </c>
      <c r="I4021" s="6">
        <v>0</v>
      </c>
      <c r="J4021">
        <v>3</v>
      </c>
      <c r="K4021" t="str">
        <f>_xlfn.XLOOKUP(fCompras!F4021,dComprador!$A$2:$A$7,dComprador!$B$2:$B$7)</f>
        <v>João</v>
      </c>
      <c r="L4021" t="str">
        <f>_xlfn.XLOOKUP(J4021,dFornecedor!$A$2:$A$6,dFornecedor!$B$2:$B$6)</f>
        <v>StepUp</v>
      </c>
      <c r="M4021" t="str">
        <f>_xlfn.XLOOKUP(G4021,dMateriaPrima!$A$2:$A$12,dMateriaPrima!$B$2:$B$12)</f>
        <v>Poliéster</v>
      </c>
      <c r="N4021" s="2">
        <f>_xlfn.XLOOKUP(G4021,dMateriaPrima!$A$2:$A$12,dMateriaPrima!$C$2:$C$12)</f>
        <v>8</v>
      </c>
      <c r="O4021" s="3">
        <f t="shared" si="310"/>
        <v>32</v>
      </c>
      <c r="P4021" s="4">
        <f t="shared" si="311"/>
        <v>0</v>
      </c>
      <c r="Q4021" s="3">
        <f t="shared" si="312"/>
        <v>32</v>
      </c>
      <c r="R4021" t="str">
        <f t="shared" si="313"/>
        <v>Em atraso</v>
      </c>
      <c r="S4021" s="5">
        <f t="shared" si="314"/>
        <v>5</v>
      </c>
    </row>
    <row r="4022" spans="1:19" x14ac:dyDescent="0.25">
      <c r="A4022">
        <v>4021</v>
      </c>
      <c r="B4022" s="1">
        <v>43983</v>
      </c>
      <c r="C4022" s="1">
        <v>43995</v>
      </c>
      <c r="D4022" s="1">
        <v>43995</v>
      </c>
      <c r="E4022" s="1">
        <v>44000</v>
      </c>
      <c r="F4022">
        <v>2</v>
      </c>
      <c r="G4022">
        <v>6</v>
      </c>
      <c r="H4022">
        <v>68</v>
      </c>
      <c r="I4022" s="6">
        <v>0</v>
      </c>
      <c r="J4022">
        <v>1</v>
      </c>
      <c r="K4022" t="str">
        <f>_xlfn.XLOOKUP(fCompras!F4022,dComprador!$A$2:$A$7,dComprador!$B$2:$B$7)</f>
        <v>João</v>
      </c>
      <c r="L4022" t="str">
        <f>_xlfn.XLOOKUP(J4022,dFornecedor!$A$2:$A$6,dFornecedor!$B$2:$B$6)</f>
        <v>NorthShore</v>
      </c>
      <c r="M4022" t="str">
        <f>_xlfn.XLOOKUP(G4022,dMateriaPrima!$A$2:$A$12,dMateriaPrima!$B$2:$B$12)</f>
        <v>Fio Algodão</v>
      </c>
      <c r="N4022" s="2">
        <f>_xlfn.XLOOKUP(G4022,dMateriaPrima!$A$2:$A$12,dMateriaPrima!$C$2:$C$12)</f>
        <v>55.9</v>
      </c>
      <c r="O4022" s="3">
        <f t="shared" si="310"/>
        <v>3801.2</v>
      </c>
      <c r="P4022" s="4">
        <f t="shared" si="311"/>
        <v>0</v>
      </c>
      <c r="Q4022" s="3">
        <f t="shared" si="312"/>
        <v>3801.2</v>
      </c>
      <c r="R4022" t="str">
        <f t="shared" si="313"/>
        <v>Em atraso</v>
      </c>
      <c r="S4022" s="5">
        <f t="shared" si="314"/>
        <v>5</v>
      </c>
    </row>
    <row r="4023" spans="1:19" x14ac:dyDescent="0.25">
      <c r="A4023">
        <v>4022</v>
      </c>
      <c r="B4023" s="1">
        <v>43983</v>
      </c>
      <c r="C4023" s="1">
        <v>43985</v>
      </c>
      <c r="D4023" s="1">
        <v>44002</v>
      </c>
      <c r="E4023" s="1">
        <v>44005</v>
      </c>
      <c r="F4023">
        <v>1</v>
      </c>
      <c r="G4023">
        <v>11</v>
      </c>
      <c r="H4023">
        <v>313</v>
      </c>
      <c r="I4023" s="6">
        <v>0</v>
      </c>
      <c r="J4023">
        <v>4</v>
      </c>
      <c r="K4023" t="str">
        <f>_xlfn.XLOOKUP(fCompras!F4023,dComprador!$A$2:$A$7,dComprador!$B$2:$B$7)</f>
        <v>Alon</v>
      </c>
      <c r="L4023" t="str">
        <f>_xlfn.XLOOKUP(J4023,dFornecedor!$A$2:$A$6,dFornecedor!$B$2:$B$6)</f>
        <v>AlphaOmega</v>
      </c>
      <c r="M4023" t="str">
        <f>_xlfn.XLOOKUP(G4023,dMateriaPrima!$A$2:$A$12,dMateriaPrima!$B$2:$B$12)</f>
        <v>Papel</v>
      </c>
      <c r="N4023" s="2">
        <f>_xlfn.XLOOKUP(G4023,dMateriaPrima!$A$2:$A$12,dMateriaPrima!$C$2:$C$12)</f>
        <v>9</v>
      </c>
      <c r="O4023" s="3">
        <f t="shared" si="310"/>
        <v>2817</v>
      </c>
      <c r="P4023" s="4">
        <f t="shared" si="311"/>
        <v>0</v>
      </c>
      <c r="Q4023" s="3">
        <f t="shared" si="312"/>
        <v>2817</v>
      </c>
      <c r="R4023" t="str">
        <f t="shared" si="313"/>
        <v>Em atraso</v>
      </c>
      <c r="S4023" s="5">
        <f t="shared" si="314"/>
        <v>3</v>
      </c>
    </row>
    <row r="4024" spans="1:19" x14ac:dyDescent="0.25">
      <c r="A4024">
        <v>4023</v>
      </c>
      <c r="B4024" s="1">
        <v>43983</v>
      </c>
      <c r="C4024" s="1">
        <v>43984</v>
      </c>
      <c r="D4024" s="1">
        <v>44010</v>
      </c>
      <c r="E4024" s="1">
        <v>44011</v>
      </c>
      <c r="F4024">
        <v>1</v>
      </c>
      <c r="G4024">
        <v>5</v>
      </c>
      <c r="H4024">
        <v>499</v>
      </c>
      <c r="I4024" s="6">
        <v>0</v>
      </c>
      <c r="J4024">
        <v>3</v>
      </c>
      <c r="K4024" t="str">
        <f>_xlfn.XLOOKUP(fCompras!F4024,dComprador!$A$2:$A$7,dComprador!$B$2:$B$7)</f>
        <v>Alon</v>
      </c>
      <c r="L4024" t="str">
        <f>_xlfn.XLOOKUP(J4024,dFornecedor!$A$2:$A$6,dFornecedor!$B$2:$B$6)</f>
        <v>StepUp</v>
      </c>
      <c r="M4024" t="str">
        <f>_xlfn.XLOOKUP(G4024,dMateriaPrima!$A$2:$A$12,dMateriaPrima!$B$2:$B$12)</f>
        <v>Areia</v>
      </c>
      <c r="N4024" s="2">
        <f>_xlfn.XLOOKUP(G4024,dMateriaPrima!$A$2:$A$12,dMateriaPrima!$C$2:$C$12)</f>
        <v>3.59</v>
      </c>
      <c r="O4024" s="3">
        <f t="shared" si="310"/>
        <v>1791.4099999999999</v>
      </c>
      <c r="P4024" s="4">
        <f t="shared" si="311"/>
        <v>0</v>
      </c>
      <c r="Q4024" s="3">
        <f t="shared" si="312"/>
        <v>1791.4099999999999</v>
      </c>
      <c r="R4024" t="str">
        <f t="shared" si="313"/>
        <v>Em atraso</v>
      </c>
      <c r="S4024" s="5">
        <f t="shared" si="314"/>
        <v>1</v>
      </c>
    </row>
    <row r="4025" spans="1:19" x14ac:dyDescent="0.25">
      <c r="A4025">
        <v>4024</v>
      </c>
      <c r="B4025" s="1">
        <v>43983</v>
      </c>
      <c r="C4025" s="1">
        <v>43991</v>
      </c>
      <c r="D4025" s="1">
        <v>44003</v>
      </c>
      <c r="E4025" s="1">
        <v>44003</v>
      </c>
      <c r="F4025">
        <v>1</v>
      </c>
      <c r="G4025">
        <v>7</v>
      </c>
      <c r="H4025">
        <v>226</v>
      </c>
      <c r="I4025" s="6">
        <v>0</v>
      </c>
      <c r="J4025">
        <v>2</v>
      </c>
      <c r="K4025" t="str">
        <f>_xlfn.XLOOKUP(fCompras!F4025,dComprador!$A$2:$A$7,dComprador!$B$2:$B$7)</f>
        <v>Alon</v>
      </c>
      <c r="L4025" t="str">
        <f>_xlfn.XLOOKUP(J4025,dFornecedor!$A$2:$A$6,dFornecedor!$B$2:$B$6)</f>
        <v>Minerva</v>
      </c>
      <c r="M4025" t="str">
        <f>_xlfn.XLOOKUP(G4025,dMateriaPrima!$A$2:$A$12,dMateriaPrima!$B$2:$B$12)</f>
        <v>Poliéster</v>
      </c>
      <c r="N4025" s="2">
        <f>_xlfn.XLOOKUP(G4025,dMateriaPrima!$A$2:$A$12,dMateriaPrima!$C$2:$C$12)</f>
        <v>8</v>
      </c>
      <c r="O4025" s="3">
        <f t="shared" si="310"/>
        <v>1808</v>
      </c>
      <c r="P4025" s="4">
        <f t="shared" si="311"/>
        <v>0</v>
      </c>
      <c r="Q4025" s="3">
        <f t="shared" si="312"/>
        <v>1808</v>
      </c>
      <c r="R4025" t="str">
        <f t="shared" si="313"/>
        <v>No prazo</v>
      </c>
      <c r="S4025" s="5">
        <f t="shared" si="314"/>
        <v>0</v>
      </c>
    </row>
    <row r="4026" spans="1:19" x14ac:dyDescent="0.25">
      <c r="A4026">
        <v>4025</v>
      </c>
      <c r="B4026" s="1">
        <v>43983</v>
      </c>
      <c r="C4026" s="1">
        <v>43995</v>
      </c>
      <c r="D4026" s="1">
        <v>44003</v>
      </c>
      <c r="E4026" s="1">
        <v>44008</v>
      </c>
      <c r="F4026">
        <v>1</v>
      </c>
      <c r="G4026">
        <v>6</v>
      </c>
      <c r="H4026">
        <v>45</v>
      </c>
      <c r="I4026" s="6">
        <v>0</v>
      </c>
      <c r="J4026">
        <v>1</v>
      </c>
      <c r="K4026" t="str">
        <f>_xlfn.XLOOKUP(fCompras!F4026,dComprador!$A$2:$A$7,dComprador!$B$2:$B$7)</f>
        <v>Alon</v>
      </c>
      <c r="L4026" t="str">
        <f>_xlfn.XLOOKUP(J4026,dFornecedor!$A$2:$A$6,dFornecedor!$B$2:$B$6)</f>
        <v>NorthShore</v>
      </c>
      <c r="M4026" t="str">
        <f>_xlfn.XLOOKUP(G4026,dMateriaPrima!$A$2:$A$12,dMateriaPrima!$B$2:$B$12)</f>
        <v>Fio Algodão</v>
      </c>
      <c r="N4026" s="2">
        <f>_xlfn.XLOOKUP(G4026,dMateriaPrima!$A$2:$A$12,dMateriaPrima!$C$2:$C$12)</f>
        <v>55.9</v>
      </c>
      <c r="O4026" s="3">
        <f t="shared" si="310"/>
        <v>2515.5</v>
      </c>
      <c r="P4026" s="4">
        <f t="shared" si="311"/>
        <v>0</v>
      </c>
      <c r="Q4026" s="3">
        <f t="shared" si="312"/>
        <v>2515.5</v>
      </c>
      <c r="R4026" t="str">
        <f t="shared" si="313"/>
        <v>Em atraso</v>
      </c>
      <c r="S4026" s="5">
        <f t="shared" si="314"/>
        <v>5</v>
      </c>
    </row>
    <row r="4027" spans="1:19" x14ac:dyDescent="0.25">
      <c r="A4027">
        <v>4026</v>
      </c>
      <c r="B4027" s="1">
        <v>43984</v>
      </c>
      <c r="C4027" s="1">
        <v>43990</v>
      </c>
      <c r="D4027" s="1">
        <v>43991</v>
      </c>
      <c r="E4027" s="1">
        <v>43994</v>
      </c>
      <c r="F4027">
        <v>4</v>
      </c>
      <c r="G4027">
        <v>9</v>
      </c>
      <c r="H4027">
        <v>202</v>
      </c>
      <c r="I4027" s="6">
        <v>0</v>
      </c>
      <c r="J4027">
        <v>2</v>
      </c>
      <c r="K4027" t="str">
        <f>_xlfn.XLOOKUP(fCompras!F4027,dComprador!$A$2:$A$7,dComprador!$B$2:$B$7)</f>
        <v>Lira</v>
      </c>
      <c r="L4027" t="str">
        <f>_xlfn.XLOOKUP(J4027,dFornecedor!$A$2:$A$6,dFornecedor!$B$2:$B$6)</f>
        <v>Minerva</v>
      </c>
      <c r="M4027" t="str">
        <f>_xlfn.XLOOKUP(G4027,dMateriaPrima!$A$2:$A$12,dMateriaPrima!$B$2:$B$12)</f>
        <v>Couro</v>
      </c>
      <c r="N4027" s="2">
        <f>_xlfn.XLOOKUP(G4027,dMateriaPrima!$A$2:$A$12,dMateriaPrima!$C$2:$C$12)</f>
        <v>4.4000000000000004</v>
      </c>
      <c r="O4027" s="3">
        <f t="shared" si="310"/>
        <v>888.80000000000007</v>
      </c>
      <c r="P4027" s="4">
        <f t="shared" si="311"/>
        <v>0</v>
      </c>
      <c r="Q4027" s="3">
        <f t="shared" si="312"/>
        <v>888.80000000000007</v>
      </c>
      <c r="R4027" t="str">
        <f t="shared" si="313"/>
        <v>Em atraso</v>
      </c>
      <c r="S4027" s="5">
        <f t="shared" si="314"/>
        <v>3</v>
      </c>
    </row>
    <row r="4028" spans="1:19" x14ac:dyDescent="0.25">
      <c r="A4028">
        <v>4027</v>
      </c>
      <c r="B4028" s="1">
        <v>43984</v>
      </c>
      <c r="C4028" s="1">
        <v>43992</v>
      </c>
      <c r="D4028" s="1">
        <v>44014</v>
      </c>
      <c r="E4028" s="1">
        <v>44016</v>
      </c>
      <c r="F4028">
        <v>1</v>
      </c>
      <c r="G4028">
        <v>9</v>
      </c>
      <c r="H4028">
        <v>82</v>
      </c>
      <c r="I4028" s="6">
        <v>0</v>
      </c>
      <c r="J4028">
        <v>2</v>
      </c>
      <c r="K4028" t="str">
        <f>_xlfn.XLOOKUP(fCompras!F4028,dComprador!$A$2:$A$7,dComprador!$B$2:$B$7)</f>
        <v>Alon</v>
      </c>
      <c r="L4028" t="str">
        <f>_xlfn.XLOOKUP(J4028,dFornecedor!$A$2:$A$6,dFornecedor!$B$2:$B$6)</f>
        <v>Minerva</v>
      </c>
      <c r="M4028" t="str">
        <f>_xlfn.XLOOKUP(G4028,dMateriaPrima!$A$2:$A$12,dMateriaPrima!$B$2:$B$12)</f>
        <v>Couro</v>
      </c>
      <c r="N4028" s="2">
        <f>_xlfn.XLOOKUP(G4028,dMateriaPrima!$A$2:$A$12,dMateriaPrima!$C$2:$C$12)</f>
        <v>4.4000000000000004</v>
      </c>
      <c r="O4028" s="3">
        <f t="shared" si="310"/>
        <v>360.8</v>
      </c>
      <c r="P4028" s="4">
        <f t="shared" si="311"/>
        <v>0</v>
      </c>
      <c r="Q4028" s="3">
        <f t="shared" si="312"/>
        <v>360.8</v>
      </c>
      <c r="R4028" t="str">
        <f t="shared" si="313"/>
        <v>Em atraso</v>
      </c>
      <c r="S4028" s="5">
        <f t="shared" si="314"/>
        <v>2</v>
      </c>
    </row>
    <row r="4029" spans="1:19" x14ac:dyDescent="0.25">
      <c r="A4029">
        <v>4028</v>
      </c>
      <c r="B4029" s="1">
        <v>43984</v>
      </c>
      <c r="C4029" s="1">
        <v>43986</v>
      </c>
      <c r="D4029" s="1">
        <v>43990</v>
      </c>
      <c r="E4029" s="1">
        <v>43993</v>
      </c>
      <c r="F4029">
        <v>4</v>
      </c>
      <c r="G4029">
        <v>9</v>
      </c>
      <c r="H4029">
        <v>162</v>
      </c>
      <c r="I4029" s="6">
        <v>0</v>
      </c>
      <c r="J4029">
        <v>2</v>
      </c>
      <c r="K4029" t="str">
        <f>_xlfn.XLOOKUP(fCompras!F4029,dComprador!$A$2:$A$7,dComprador!$B$2:$B$7)</f>
        <v>Lira</v>
      </c>
      <c r="L4029" t="str">
        <f>_xlfn.XLOOKUP(J4029,dFornecedor!$A$2:$A$6,dFornecedor!$B$2:$B$6)</f>
        <v>Minerva</v>
      </c>
      <c r="M4029" t="str">
        <f>_xlfn.XLOOKUP(G4029,dMateriaPrima!$A$2:$A$12,dMateriaPrima!$B$2:$B$12)</f>
        <v>Couro</v>
      </c>
      <c r="N4029" s="2">
        <f>_xlfn.XLOOKUP(G4029,dMateriaPrima!$A$2:$A$12,dMateriaPrima!$C$2:$C$12)</f>
        <v>4.4000000000000004</v>
      </c>
      <c r="O4029" s="3">
        <f t="shared" si="310"/>
        <v>712.80000000000007</v>
      </c>
      <c r="P4029" s="4">
        <f t="shared" si="311"/>
        <v>0</v>
      </c>
      <c r="Q4029" s="3">
        <f t="shared" si="312"/>
        <v>712.80000000000007</v>
      </c>
      <c r="R4029" t="str">
        <f t="shared" si="313"/>
        <v>Em atraso</v>
      </c>
      <c r="S4029" s="5">
        <f t="shared" si="314"/>
        <v>3</v>
      </c>
    </row>
    <row r="4030" spans="1:19" x14ac:dyDescent="0.25">
      <c r="A4030">
        <v>4029</v>
      </c>
      <c r="B4030" s="1">
        <v>43984</v>
      </c>
      <c r="C4030" s="1">
        <v>43985</v>
      </c>
      <c r="D4030" s="1">
        <v>43996</v>
      </c>
      <c r="E4030" s="1">
        <v>43998</v>
      </c>
      <c r="F4030">
        <v>4</v>
      </c>
      <c r="G4030">
        <v>8</v>
      </c>
      <c r="H4030">
        <v>169</v>
      </c>
      <c r="I4030" s="6">
        <v>0</v>
      </c>
      <c r="J4030">
        <v>4</v>
      </c>
      <c r="K4030" t="str">
        <f>_xlfn.XLOOKUP(fCompras!F4030,dComprador!$A$2:$A$7,dComprador!$B$2:$B$7)</f>
        <v>Lira</v>
      </c>
      <c r="L4030" t="str">
        <f>_xlfn.XLOOKUP(J4030,dFornecedor!$A$2:$A$6,dFornecedor!$B$2:$B$6)</f>
        <v>AlphaOmega</v>
      </c>
      <c r="M4030" t="str">
        <f>_xlfn.XLOOKUP(G4030,dMateriaPrima!$A$2:$A$12,dMateriaPrima!$B$2:$B$12)</f>
        <v>Cimento</v>
      </c>
      <c r="N4030" s="2">
        <f>_xlfn.XLOOKUP(G4030,dMateriaPrima!$A$2:$A$12,dMateriaPrima!$C$2:$C$12)</f>
        <v>23</v>
      </c>
      <c r="O4030" s="3">
        <f t="shared" si="310"/>
        <v>3887</v>
      </c>
      <c r="P4030" s="4">
        <f t="shared" si="311"/>
        <v>0</v>
      </c>
      <c r="Q4030" s="3">
        <f t="shared" si="312"/>
        <v>3887</v>
      </c>
      <c r="R4030" t="str">
        <f t="shared" si="313"/>
        <v>Em atraso</v>
      </c>
      <c r="S4030" s="5">
        <f t="shared" si="314"/>
        <v>2</v>
      </c>
    </row>
    <row r="4031" spans="1:19" x14ac:dyDescent="0.25">
      <c r="A4031">
        <v>4030</v>
      </c>
      <c r="B4031" s="1">
        <v>43984</v>
      </c>
      <c r="C4031" s="1">
        <v>43984</v>
      </c>
      <c r="D4031" s="1">
        <v>43993</v>
      </c>
      <c r="E4031" s="1">
        <v>43991</v>
      </c>
      <c r="F4031">
        <v>4</v>
      </c>
      <c r="G4031">
        <v>5</v>
      </c>
      <c r="H4031">
        <v>97</v>
      </c>
      <c r="I4031" s="6">
        <v>0.37</v>
      </c>
      <c r="J4031">
        <v>2</v>
      </c>
      <c r="K4031" t="str">
        <f>_xlfn.XLOOKUP(fCompras!F4031,dComprador!$A$2:$A$7,dComprador!$B$2:$B$7)</f>
        <v>Lira</v>
      </c>
      <c r="L4031" t="str">
        <f>_xlfn.XLOOKUP(J4031,dFornecedor!$A$2:$A$6,dFornecedor!$B$2:$B$6)</f>
        <v>Minerva</v>
      </c>
      <c r="M4031" t="str">
        <f>_xlfn.XLOOKUP(G4031,dMateriaPrima!$A$2:$A$12,dMateriaPrima!$B$2:$B$12)</f>
        <v>Areia</v>
      </c>
      <c r="N4031" s="2">
        <f>_xlfn.XLOOKUP(G4031,dMateriaPrima!$A$2:$A$12,dMateriaPrima!$C$2:$C$12)</f>
        <v>3.59</v>
      </c>
      <c r="O4031" s="3">
        <f t="shared" si="310"/>
        <v>348.22999999999996</v>
      </c>
      <c r="P4031" s="4">
        <f t="shared" si="311"/>
        <v>128.84509999999997</v>
      </c>
      <c r="Q4031" s="3">
        <f t="shared" si="312"/>
        <v>219.38489999999999</v>
      </c>
      <c r="R4031" t="str">
        <f t="shared" si="313"/>
        <v>No prazo</v>
      </c>
      <c r="S4031" s="5">
        <f t="shared" si="314"/>
        <v>0</v>
      </c>
    </row>
    <row r="4032" spans="1:19" x14ac:dyDescent="0.25">
      <c r="A4032">
        <v>4031</v>
      </c>
      <c r="B4032" s="1">
        <v>43984</v>
      </c>
      <c r="C4032" s="1">
        <v>43991</v>
      </c>
      <c r="D4032" s="1">
        <v>44000</v>
      </c>
      <c r="E4032" s="1">
        <v>44003</v>
      </c>
      <c r="F4032">
        <v>1</v>
      </c>
      <c r="G4032">
        <v>5</v>
      </c>
      <c r="H4032">
        <v>221</v>
      </c>
      <c r="I4032" s="6">
        <v>0</v>
      </c>
      <c r="J4032">
        <v>3</v>
      </c>
      <c r="K4032" t="str">
        <f>_xlfn.XLOOKUP(fCompras!F4032,dComprador!$A$2:$A$7,dComprador!$B$2:$B$7)</f>
        <v>Alon</v>
      </c>
      <c r="L4032" t="str">
        <f>_xlfn.XLOOKUP(J4032,dFornecedor!$A$2:$A$6,dFornecedor!$B$2:$B$6)</f>
        <v>StepUp</v>
      </c>
      <c r="M4032" t="str">
        <f>_xlfn.XLOOKUP(G4032,dMateriaPrima!$A$2:$A$12,dMateriaPrima!$B$2:$B$12)</f>
        <v>Areia</v>
      </c>
      <c r="N4032" s="2">
        <f>_xlfn.XLOOKUP(G4032,dMateriaPrima!$A$2:$A$12,dMateriaPrima!$C$2:$C$12)</f>
        <v>3.59</v>
      </c>
      <c r="O4032" s="3">
        <f t="shared" si="310"/>
        <v>793.39</v>
      </c>
      <c r="P4032" s="4">
        <f t="shared" si="311"/>
        <v>0</v>
      </c>
      <c r="Q4032" s="3">
        <f t="shared" si="312"/>
        <v>793.39</v>
      </c>
      <c r="R4032" t="str">
        <f t="shared" si="313"/>
        <v>Em atraso</v>
      </c>
      <c r="S4032" s="5">
        <f t="shared" si="314"/>
        <v>3</v>
      </c>
    </row>
    <row r="4033" spans="1:19" x14ac:dyDescent="0.25">
      <c r="A4033">
        <v>4032</v>
      </c>
      <c r="B4033" s="1">
        <v>43984</v>
      </c>
      <c r="C4033" s="1">
        <v>43993</v>
      </c>
      <c r="D4033" s="1">
        <v>43999</v>
      </c>
      <c r="E4033" s="1">
        <v>44000</v>
      </c>
      <c r="F4033">
        <v>1</v>
      </c>
      <c r="G4033">
        <v>7</v>
      </c>
      <c r="H4033">
        <v>301</v>
      </c>
      <c r="I4033" s="6">
        <v>0</v>
      </c>
      <c r="J4033">
        <v>3</v>
      </c>
      <c r="K4033" t="str">
        <f>_xlfn.XLOOKUP(fCompras!F4033,dComprador!$A$2:$A$7,dComprador!$B$2:$B$7)</f>
        <v>Alon</v>
      </c>
      <c r="L4033" t="str">
        <f>_xlfn.XLOOKUP(J4033,dFornecedor!$A$2:$A$6,dFornecedor!$B$2:$B$6)</f>
        <v>StepUp</v>
      </c>
      <c r="M4033" t="str">
        <f>_xlfn.XLOOKUP(G4033,dMateriaPrima!$A$2:$A$12,dMateriaPrima!$B$2:$B$12)</f>
        <v>Poliéster</v>
      </c>
      <c r="N4033" s="2">
        <f>_xlfn.XLOOKUP(G4033,dMateriaPrima!$A$2:$A$12,dMateriaPrima!$C$2:$C$12)</f>
        <v>8</v>
      </c>
      <c r="O4033" s="3">
        <f t="shared" si="310"/>
        <v>2408</v>
      </c>
      <c r="P4033" s="4">
        <f t="shared" si="311"/>
        <v>0</v>
      </c>
      <c r="Q4033" s="3">
        <f t="shared" si="312"/>
        <v>2408</v>
      </c>
      <c r="R4033" t="str">
        <f t="shared" si="313"/>
        <v>Em atraso</v>
      </c>
      <c r="S4033" s="5">
        <f t="shared" si="314"/>
        <v>1</v>
      </c>
    </row>
    <row r="4034" spans="1:19" x14ac:dyDescent="0.25">
      <c r="A4034">
        <v>4033</v>
      </c>
      <c r="B4034" s="1">
        <v>43984</v>
      </c>
      <c r="C4034" s="1">
        <v>43987</v>
      </c>
      <c r="D4034" s="1">
        <v>43999</v>
      </c>
      <c r="E4034" s="1">
        <v>44001</v>
      </c>
      <c r="F4034">
        <v>2</v>
      </c>
      <c r="G4034">
        <v>5</v>
      </c>
      <c r="H4034">
        <v>226</v>
      </c>
      <c r="I4034" s="6">
        <v>0</v>
      </c>
      <c r="J4034">
        <v>3</v>
      </c>
      <c r="K4034" t="str">
        <f>_xlfn.XLOOKUP(fCompras!F4034,dComprador!$A$2:$A$7,dComprador!$B$2:$B$7)</f>
        <v>João</v>
      </c>
      <c r="L4034" t="str">
        <f>_xlfn.XLOOKUP(J4034,dFornecedor!$A$2:$A$6,dFornecedor!$B$2:$B$6)</f>
        <v>StepUp</v>
      </c>
      <c r="M4034" t="str">
        <f>_xlfn.XLOOKUP(G4034,dMateriaPrima!$A$2:$A$12,dMateriaPrima!$B$2:$B$12)</f>
        <v>Areia</v>
      </c>
      <c r="N4034" s="2">
        <f>_xlfn.XLOOKUP(G4034,dMateriaPrima!$A$2:$A$12,dMateriaPrima!$C$2:$C$12)</f>
        <v>3.59</v>
      </c>
      <c r="O4034" s="3">
        <f t="shared" si="310"/>
        <v>811.33999999999992</v>
      </c>
      <c r="P4034" s="4">
        <f t="shared" si="311"/>
        <v>0</v>
      </c>
      <c r="Q4034" s="3">
        <f t="shared" si="312"/>
        <v>811.33999999999992</v>
      </c>
      <c r="R4034" t="str">
        <f t="shared" si="313"/>
        <v>Em atraso</v>
      </c>
      <c r="S4034" s="5">
        <f t="shared" si="314"/>
        <v>2</v>
      </c>
    </row>
    <row r="4035" spans="1:19" x14ac:dyDescent="0.25">
      <c r="A4035">
        <v>4034</v>
      </c>
      <c r="B4035" s="1">
        <v>43984</v>
      </c>
      <c r="C4035" s="1">
        <v>43988</v>
      </c>
      <c r="D4035" s="1">
        <v>44015</v>
      </c>
      <c r="E4035" s="1">
        <v>44014</v>
      </c>
      <c r="F4035">
        <v>1</v>
      </c>
      <c r="G4035">
        <v>7</v>
      </c>
      <c r="H4035">
        <v>21</v>
      </c>
      <c r="I4035" s="6">
        <v>0.1</v>
      </c>
      <c r="J4035">
        <v>2</v>
      </c>
      <c r="K4035" t="str">
        <f>_xlfn.XLOOKUP(fCompras!F4035,dComprador!$A$2:$A$7,dComprador!$B$2:$B$7)</f>
        <v>Alon</v>
      </c>
      <c r="L4035" t="str">
        <f>_xlfn.XLOOKUP(J4035,dFornecedor!$A$2:$A$6,dFornecedor!$B$2:$B$6)</f>
        <v>Minerva</v>
      </c>
      <c r="M4035" t="str">
        <f>_xlfn.XLOOKUP(G4035,dMateriaPrima!$A$2:$A$12,dMateriaPrima!$B$2:$B$12)</f>
        <v>Poliéster</v>
      </c>
      <c r="N4035" s="2">
        <f>_xlfn.XLOOKUP(G4035,dMateriaPrima!$A$2:$A$12,dMateriaPrima!$C$2:$C$12)</f>
        <v>8</v>
      </c>
      <c r="O4035" s="3">
        <f t="shared" ref="O4035:O4098" si="315">PRODUCT(H4035,N4035)</f>
        <v>168</v>
      </c>
      <c r="P4035" s="4">
        <f t="shared" ref="P4035:P4098" si="316">PRODUCT(O4035,I4035)</f>
        <v>16.8</v>
      </c>
      <c r="Q4035" s="3">
        <f t="shared" ref="Q4035:Q4098" si="317">O4035-P4035</f>
        <v>151.19999999999999</v>
      </c>
      <c r="R4035" t="str">
        <f t="shared" ref="R4035:R4098" si="318">IF(E4035&lt;=D4035,"No prazo",IF(E4035&gt;D4035,"Em atraso"))</f>
        <v>No prazo</v>
      </c>
      <c r="S4035" s="5">
        <f t="shared" ref="S4035:S4098" si="319">IF(E4035 &gt;D4035, E4035-D4035,0)</f>
        <v>0</v>
      </c>
    </row>
    <row r="4036" spans="1:19" x14ac:dyDescent="0.25">
      <c r="A4036">
        <v>4035</v>
      </c>
      <c r="B4036" s="1">
        <v>43984</v>
      </c>
      <c r="C4036" s="1">
        <v>43988</v>
      </c>
      <c r="D4036" s="1">
        <v>44015</v>
      </c>
      <c r="E4036" s="1">
        <v>44018</v>
      </c>
      <c r="F4036">
        <v>1</v>
      </c>
      <c r="G4036">
        <v>9</v>
      </c>
      <c r="H4036">
        <v>161</v>
      </c>
      <c r="I4036" s="6">
        <v>0</v>
      </c>
      <c r="J4036">
        <v>1</v>
      </c>
      <c r="K4036" t="str">
        <f>_xlfn.XLOOKUP(fCompras!F4036,dComprador!$A$2:$A$7,dComprador!$B$2:$B$7)</f>
        <v>Alon</v>
      </c>
      <c r="L4036" t="str">
        <f>_xlfn.XLOOKUP(J4036,dFornecedor!$A$2:$A$6,dFornecedor!$B$2:$B$6)</f>
        <v>NorthShore</v>
      </c>
      <c r="M4036" t="str">
        <f>_xlfn.XLOOKUP(G4036,dMateriaPrima!$A$2:$A$12,dMateriaPrima!$B$2:$B$12)</f>
        <v>Couro</v>
      </c>
      <c r="N4036" s="2">
        <f>_xlfn.XLOOKUP(G4036,dMateriaPrima!$A$2:$A$12,dMateriaPrima!$C$2:$C$12)</f>
        <v>4.4000000000000004</v>
      </c>
      <c r="O4036" s="3">
        <f t="shared" si="315"/>
        <v>708.40000000000009</v>
      </c>
      <c r="P4036" s="4">
        <f t="shared" si="316"/>
        <v>0</v>
      </c>
      <c r="Q4036" s="3">
        <f t="shared" si="317"/>
        <v>708.40000000000009</v>
      </c>
      <c r="R4036" t="str">
        <f t="shared" si="318"/>
        <v>Em atraso</v>
      </c>
      <c r="S4036" s="5">
        <f t="shared" si="319"/>
        <v>3</v>
      </c>
    </row>
    <row r="4037" spans="1:19" x14ac:dyDescent="0.25">
      <c r="A4037">
        <v>4036</v>
      </c>
      <c r="B4037" s="1">
        <v>43984</v>
      </c>
      <c r="C4037" s="1">
        <v>43985</v>
      </c>
      <c r="D4037" s="1">
        <v>44017</v>
      </c>
      <c r="E4037" s="1">
        <v>44016</v>
      </c>
      <c r="F4037">
        <v>1</v>
      </c>
      <c r="G4037">
        <v>7</v>
      </c>
      <c r="H4037">
        <v>175</v>
      </c>
      <c r="I4037" s="6">
        <v>0</v>
      </c>
      <c r="J4037">
        <v>3</v>
      </c>
      <c r="K4037" t="str">
        <f>_xlfn.XLOOKUP(fCompras!F4037,dComprador!$A$2:$A$7,dComprador!$B$2:$B$7)</f>
        <v>Alon</v>
      </c>
      <c r="L4037" t="str">
        <f>_xlfn.XLOOKUP(J4037,dFornecedor!$A$2:$A$6,dFornecedor!$B$2:$B$6)</f>
        <v>StepUp</v>
      </c>
      <c r="M4037" t="str">
        <f>_xlfn.XLOOKUP(G4037,dMateriaPrima!$A$2:$A$12,dMateriaPrima!$B$2:$B$12)</f>
        <v>Poliéster</v>
      </c>
      <c r="N4037" s="2">
        <f>_xlfn.XLOOKUP(G4037,dMateriaPrima!$A$2:$A$12,dMateriaPrima!$C$2:$C$12)</f>
        <v>8</v>
      </c>
      <c r="O4037" s="3">
        <f t="shared" si="315"/>
        <v>1400</v>
      </c>
      <c r="P4037" s="4">
        <f t="shared" si="316"/>
        <v>0</v>
      </c>
      <c r="Q4037" s="3">
        <f t="shared" si="317"/>
        <v>1400</v>
      </c>
      <c r="R4037" t="str">
        <f t="shared" si="318"/>
        <v>No prazo</v>
      </c>
      <c r="S4037" s="5">
        <f t="shared" si="319"/>
        <v>0</v>
      </c>
    </row>
    <row r="4038" spans="1:19" x14ac:dyDescent="0.25">
      <c r="A4038">
        <v>4037</v>
      </c>
      <c r="B4038" s="1">
        <v>43985</v>
      </c>
      <c r="C4038" s="1">
        <v>43994</v>
      </c>
      <c r="D4038" s="1">
        <v>43995</v>
      </c>
      <c r="E4038" s="1">
        <v>43997</v>
      </c>
      <c r="F4038">
        <v>4</v>
      </c>
      <c r="G4038">
        <v>1</v>
      </c>
      <c r="H4038">
        <v>151</v>
      </c>
      <c r="I4038" s="6">
        <v>0</v>
      </c>
      <c r="J4038">
        <v>3</v>
      </c>
      <c r="K4038" t="str">
        <f>_xlfn.XLOOKUP(fCompras!F4038,dComprador!$A$2:$A$7,dComprador!$B$2:$B$7)</f>
        <v>Lira</v>
      </c>
      <c r="L4038" t="str">
        <f>_xlfn.XLOOKUP(J4038,dFornecedor!$A$2:$A$6,dFornecedor!$B$2:$B$6)</f>
        <v>StepUp</v>
      </c>
      <c r="M4038" t="str">
        <f>_xlfn.XLOOKUP(G4038,dMateriaPrima!$A$2:$A$12,dMateriaPrima!$B$2:$B$12)</f>
        <v>Tecido</v>
      </c>
      <c r="N4038" s="2">
        <f>_xlfn.XLOOKUP(G4038,dMateriaPrima!$A$2:$A$12,dMateriaPrima!$C$2:$C$12)</f>
        <v>18</v>
      </c>
      <c r="O4038" s="3">
        <f t="shared" si="315"/>
        <v>2718</v>
      </c>
      <c r="P4038" s="4">
        <f t="shared" si="316"/>
        <v>0</v>
      </c>
      <c r="Q4038" s="3">
        <f t="shared" si="317"/>
        <v>2718</v>
      </c>
      <c r="R4038" t="str">
        <f t="shared" si="318"/>
        <v>Em atraso</v>
      </c>
      <c r="S4038" s="5">
        <f t="shared" si="319"/>
        <v>2</v>
      </c>
    </row>
    <row r="4039" spans="1:19" x14ac:dyDescent="0.25">
      <c r="A4039">
        <v>4038</v>
      </c>
      <c r="B4039" s="1">
        <v>43985</v>
      </c>
      <c r="C4039" s="1">
        <v>43991</v>
      </c>
      <c r="D4039" s="1">
        <v>43992</v>
      </c>
      <c r="E4039" s="1">
        <v>43996</v>
      </c>
      <c r="F4039">
        <v>4</v>
      </c>
      <c r="G4039">
        <v>4</v>
      </c>
      <c r="H4039">
        <v>136</v>
      </c>
      <c r="I4039" s="6">
        <v>0</v>
      </c>
      <c r="J4039">
        <v>3</v>
      </c>
      <c r="K4039" t="str">
        <f>_xlfn.XLOOKUP(fCompras!F4039,dComprador!$A$2:$A$7,dComprador!$B$2:$B$7)</f>
        <v>Lira</v>
      </c>
      <c r="L4039" t="str">
        <f>_xlfn.XLOOKUP(J4039,dFornecedor!$A$2:$A$6,dFornecedor!$B$2:$B$6)</f>
        <v>StepUp</v>
      </c>
      <c r="M4039" t="str">
        <f>_xlfn.XLOOKUP(G4039,dMateriaPrima!$A$2:$A$12,dMateriaPrima!$B$2:$B$12)</f>
        <v>Madeira</v>
      </c>
      <c r="N4039" s="2">
        <f>_xlfn.XLOOKUP(G4039,dMateriaPrima!$A$2:$A$12,dMateriaPrima!$C$2:$C$12)</f>
        <v>168</v>
      </c>
      <c r="O4039" s="3">
        <f t="shared" si="315"/>
        <v>22848</v>
      </c>
      <c r="P4039" s="4">
        <f t="shared" si="316"/>
        <v>0</v>
      </c>
      <c r="Q4039" s="3">
        <f t="shared" si="317"/>
        <v>22848</v>
      </c>
      <c r="R4039" t="str">
        <f t="shared" si="318"/>
        <v>Em atraso</v>
      </c>
      <c r="S4039" s="5">
        <f t="shared" si="319"/>
        <v>4</v>
      </c>
    </row>
    <row r="4040" spans="1:19" x14ac:dyDescent="0.25">
      <c r="A4040">
        <v>4039</v>
      </c>
      <c r="B4040" s="1">
        <v>43985</v>
      </c>
      <c r="C4040" s="1">
        <v>43994</v>
      </c>
      <c r="D4040" s="1">
        <v>43995</v>
      </c>
      <c r="E4040" s="1">
        <v>44000</v>
      </c>
      <c r="F4040">
        <v>4</v>
      </c>
      <c r="G4040">
        <v>9</v>
      </c>
      <c r="H4040">
        <v>9</v>
      </c>
      <c r="I4040" s="6">
        <v>0</v>
      </c>
      <c r="J4040">
        <v>3</v>
      </c>
      <c r="K4040" t="str">
        <f>_xlfn.XLOOKUP(fCompras!F4040,dComprador!$A$2:$A$7,dComprador!$B$2:$B$7)</f>
        <v>Lira</v>
      </c>
      <c r="L4040" t="str">
        <f>_xlfn.XLOOKUP(J4040,dFornecedor!$A$2:$A$6,dFornecedor!$B$2:$B$6)</f>
        <v>StepUp</v>
      </c>
      <c r="M4040" t="str">
        <f>_xlfn.XLOOKUP(G4040,dMateriaPrima!$A$2:$A$12,dMateriaPrima!$B$2:$B$12)</f>
        <v>Couro</v>
      </c>
      <c r="N4040" s="2">
        <f>_xlfn.XLOOKUP(G4040,dMateriaPrima!$A$2:$A$12,dMateriaPrima!$C$2:$C$12)</f>
        <v>4.4000000000000004</v>
      </c>
      <c r="O4040" s="3">
        <f t="shared" si="315"/>
        <v>39.6</v>
      </c>
      <c r="P4040" s="4">
        <f t="shared" si="316"/>
        <v>0</v>
      </c>
      <c r="Q4040" s="3">
        <f t="shared" si="317"/>
        <v>39.6</v>
      </c>
      <c r="R4040" t="str">
        <f t="shared" si="318"/>
        <v>Em atraso</v>
      </c>
      <c r="S4040" s="5">
        <f t="shared" si="319"/>
        <v>5</v>
      </c>
    </row>
    <row r="4041" spans="1:19" x14ac:dyDescent="0.25">
      <c r="A4041">
        <v>4040</v>
      </c>
      <c r="B4041" s="1">
        <v>43985</v>
      </c>
      <c r="C4041" s="1">
        <v>43985</v>
      </c>
      <c r="D4041" s="1">
        <v>43992</v>
      </c>
      <c r="E4041" s="1">
        <v>43992</v>
      </c>
      <c r="F4041">
        <v>4</v>
      </c>
      <c r="G4041">
        <v>8</v>
      </c>
      <c r="H4041">
        <v>2</v>
      </c>
      <c r="I4041" s="6">
        <v>0</v>
      </c>
      <c r="J4041">
        <v>5</v>
      </c>
      <c r="K4041" t="str">
        <f>_xlfn.XLOOKUP(fCompras!F4041,dComprador!$A$2:$A$7,dComprador!$B$2:$B$7)</f>
        <v>Lira</v>
      </c>
      <c r="L4041" t="str">
        <f>_xlfn.XLOOKUP(J4041,dFornecedor!$A$2:$A$6,dFornecedor!$B$2:$B$6)</f>
        <v>Atlas</v>
      </c>
      <c r="M4041" t="str">
        <f>_xlfn.XLOOKUP(G4041,dMateriaPrima!$A$2:$A$12,dMateriaPrima!$B$2:$B$12)</f>
        <v>Cimento</v>
      </c>
      <c r="N4041" s="2">
        <f>_xlfn.XLOOKUP(G4041,dMateriaPrima!$A$2:$A$12,dMateriaPrima!$C$2:$C$12)</f>
        <v>23</v>
      </c>
      <c r="O4041" s="3">
        <f t="shared" si="315"/>
        <v>46</v>
      </c>
      <c r="P4041" s="4">
        <f t="shared" si="316"/>
        <v>0</v>
      </c>
      <c r="Q4041" s="3">
        <f t="shared" si="317"/>
        <v>46</v>
      </c>
      <c r="R4041" t="str">
        <f t="shared" si="318"/>
        <v>No prazo</v>
      </c>
      <c r="S4041" s="5">
        <f t="shared" si="319"/>
        <v>0</v>
      </c>
    </row>
    <row r="4042" spans="1:19" x14ac:dyDescent="0.25">
      <c r="A4042">
        <v>4041</v>
      </c>
      <c r="B4042" s="1">
        <v>43985</v>
      </c>
      <c r="C4042" s="1">
        <v>43985</v>
      </c>
      <c r="D4042" s="1">
        <v>43992</v>
      </c>
      <c r="E4042" s="1">
        <v>43994</v>
      </c>
      <c r="F4042">
        <v>4</v>
      </c>
      <c r="G4042">
        <v>5</v>
      </c>
      <c r="H4042">
        <v>33</v>
      </c>
      <c r="I4042" s="6">
        <v>0</v>
      </c>
      <c r="J4042">
        <v>2</v>
      </c>
      <c r="K4042" t="str">
        <f>_xlfn.XLOOKUP(fCompras!F4042,dComprador!$A$2:$A$7,dComprador!$B$2:$B$7)</f>
        <v>Lira</v>
      </c>
      <c r="L4042" t="str">
        <f>_xlfn.XLOOKUP(J4042,dFornecedor!$A$2:$A$6,dFornecedor!$B$2:$B$6)</f>
        <v>Minerva</v>
      </c>
      <c r="M4042" t="str">
        <f>_xlfn.XLOOKUP(G4042,dMateriaPrima!$A$2:$A$12,dMateriaPrima!$B$2:$B$12)</f>
        <v>Areia</v>
      </c>
      <c r="N4042" s="2">
        <f>_xlfn.XLOOKUP(G4042,dMateriaPrima!$A$2:$A$12,dMateriaPrima!$C$2:$C$12)</f>
        <v>3.59</v>
      </c>
      <c r="O4042" s="3">
        <f t="shared" si="315"/>
        <v>118.47</v>
      </c>
      <c r="P4042" s="4">
        <f t="shared" si="316"/>
        <v>0</v>
      </c>
      <c r="Q4042" s="3">
        <f t="shared" si="317"/>
        <v>118.47</v>
      </c>
      <c r="R4042" t="str">
        <f t="shared" si="318"/>
        <v>Em atraso</v>
      </c>
      <c r="S4042" s="5">
        <f t="shared" si="319"/>
        <v>2</v>
      </c>
    </row>
    <row r="4043" spans="1:19" x14ac:dyDescent="0.25">
      <c r="A4043">
        <v>4042</v>
      </c>
      <c r="B4043" s="1">
        <v>43985</v>
      </c>
      <c r="C4043" s="1">
        <v>43988</v>
      </c>
      <c r="D4043" s="1">
        <v>43991</v>
      </c>
      <c r="E4043" s="1">
        <v>43993</v>
      </c>
      <c r="F4043">
        <v>4</v>
      </c>
      <c r="G4043">
        <v>5</v>
      </c>
      <c r="H4043">
        <v>20</v>
      </c>
      <c r="I4043" s="6">
        <v>0</v>
      </c>
      <c r="J4043">
        <v>3</v>
      </c>
      <c r="K4043" t="str">
        <f>_xlfn.XLOOKUP(fCompras!F4043,dComprador!$A$2:$A$7,dComprador!$B$2:$B$7)</f>
        <v>Lira</v>
      </c>
      <c r="L4043" t="str">
        <f>_xlfn.XLOOKUP(J4043,dFornecedor!$A$2:$A$6,dFornecedor!$B$2:$B$6)</f>
        <v>StepUp</v>
      </c>
      <c r="M4043" t="str">
        <f>_xlfn.XLOOKUP(G4043,dMateriaPrima!$A$2:$A$12,dMateriaPrima!$B$2:$B$12)</f>
        <v>Areia</v>
      </c>
      <c r="N4043" s="2">
        <f>_xlfn.XLOOKUP(G4043,dMateriaPrima!$A$2:$A$12,dMateriaPrima!$C$2:$C$12)</f>
        <v>3.59</v>
      </c>
      <c r="O4043" s="3">
        <f t="shared" si="315"/>
        <v>71.8</v>
      </c>
      <c r="P4043" s="4">
        <f t="shared" si="316"/>
        <v>0</v>
      </c>
      <c r="Q4043" s="3">
        <f t="shared" si="317"/>
        <v>71.8</v>
      </c>
      <c r="R4043" t="str">
        <f t="shared" si="318"/>
        <v>Em atraso</v>
      </c>
      <c r="S4043" s="5">
        <f t="shared" si="319"/>
        <v>2</v>
      </c>
    </row>
    <row r="4044" spans="1:19" x14ac:dyDescent="0.25">
      <c r="A4044">
        <v>4043</v>
      </c>
      <c r="B4044" s="1">
        <v>43985</v>
      </c>
      <c r="C4044" s="1">
        <v>43985</v>
      </c>
      <c r="D4044" s="1">
        <v>43996</v>
      </c>
      <c r="E4044" s="1">
        <v>43998</v>
      </c>
      <c r="F4044">
        <v>2</v>
      </c>
      <c r="G4044">
        <v>5</v>
      </c>
      <c r="H4044">
        <v>243</v>
      </c>
      <c r="I4044" s="6">
        <v>0</v>
      </c>
      <c r="J4044">
        <v>2</v>
      </c>
      <c r="K4044" t="str">
        <f>_xlfn.XLOOKUP(fCompras!F4044,dComprador!$A$2:$A$7,dComprador!$B$2:$B$7)</f>
        <v>João</v>
      </c>
      <c r="L4044" t="str">
        <f>_xlfn.XLOOKUP(J4044,dFornecedor!$A$2:$A$6,dFornecedor!$B$2:$B$6)</f>
        <v>Minerva</v>
      </c>
      <c r="M4044" t="str">
        <f>_xlfn.XLOOKUP(G4044,dMateriaPrima!$A$2:$A$12,dMateriaPrima!$B$2:$B$12)</f>
        <v>Areia</v>
      </c>
      <c r="N4044" s="2">
        <f>_xlfn.XLOOKUP(G4044,dMateriaPrima!$A$2:$A$12,dMateriaPrima!$C$2:$C$12)</f>
        <v>3.59</v>
      </c>
      <c r="O4044" s="3">
        <f t="shared" si="315"/>
        <v>872.37</v>
      </c>
      <c r="P4044" s="4">
        <f t="shared" si="316"/>
        <v>0</v>
      </c>
      <c r="Q4044" s="3">
        <f t="shared" si="317"/>
        <v>872.37</v>
      </c>
      <c r="R4044" t="str">
        <f t="shared" si="318"/>
        <v>Em atraso</v>
      </c>
      <c r="S4044" s="5">
        <f t="shared" si="319"/>
        <v>2</v>
      </c>
    </row>
    <row r="4045" spans="1:19" x14ac:dyDescent="0.25">
      <c r="A4045">
        <v>4044</v>
      </c>
      <c r="B4045" s="1">
        <v>43985</v>
      </c>
      <c r="C4045" s="1">
        <v>43985</v>
      </c>
      <c r="D4045" s="1">
        <v>44005</v>
      </c>
      <c r="E4045" s="1">
        <v>44006</v>
      </c>
      <c r="F4045">
        <v>1</v>
      </c>
      <c r="G4045">
        <v>11</v>
      </c>
      <c r="H4045">
        <v>365</v>
      </c>
      <c r="I4045" s="6">
        <v>0</v>
      </c>
      <c r="J4045">
        <v>5</v>
      </c>
      <c r="K4045" t="str">
        <f>_xlfn.XLOOKUP(fCompras!F4045,dComprador!$A$2:$A$7,dComprador!$B$2:$B$7)</f>
        <v>Alon</v>
      </c>
      <c r="L4045" t="str">
        <f>_xlfn.XLOOKUP(J4045,dFornecedor!$A$2:$A$6,dFornecedor!$B$2:$B$6)</f>
        <v>Atlas</v>
      </c>
      <c r="M4045" t="str">
        <f>_xlfn.XLOOKUP(G4045,dMateriaPrima!$A$2:$A$12,dMateriaPrima!$B$2:$B$12)</f>
        <v>Papel</v>
      </c>
      <c r="N4045" s="2">
        <f>_xlfn.XLOOKUP(G4045,dMateriaPrima!$A$2:$A$12,dMateriaPrima!$C$2:$C$12)</f>
        <v>9</v>
      </c>
      <c r="O4045" s="3">
        <f t="shared" si="315"/>
        <v>3285</v>
      </c>
      <c r="P4045" s="4">
        <f t="shared" si="316"/>
        <v>0</v>
      </c>
      <c r="Q4045" s="3">
        <f t="shared" si="317"/>
        <v>3285</v>
      </c>
      <c r="R4045" t="str">
        <f t="shared" si="318"/>
        <v>Em atraso</v>
      </c>
      <c r="S4045" s="5">
        <f t="shared" si="319"/>
        <v>1</v>
      </c>
    </row>
    <row r="4046" spans="1:19" x14ac:dyDescent="0.25">
      <c r="A4046">
        <v>4045</v>
      </c>
      <c r="B4046" s="1">
        <v>43985</v>
      </c>
      <c r="C4046" s="1">
        <v>43994</v>
      </c>
      <c r="D4046" s="1">
        <v>44014</v>
      </c>
      <c r="E4046" s="1">
        <v>44017</v>
      </c>
      <c r="F4046">
        <v>1</v>
      </c>
      <c r="G4046">
        <v>5</v>
      </c>
      <c r="H4046">
        <v>46</v>
      </c>
      <c r="I4046" s="6">
        <v>0</v>
      </c>
      <c r="J4046">
        <v>2</v>
      </c>
      <c r="K4046" t="str">
        <f>_xlfn.XLOOKUP(fCompras!F4046,dComprador!$A$2:$A$7,dComprador!$B$2:$B$7)</f>
        <v>Alon</v>
      </c>
      <c r="L4046" t="str">
        <f>_xlfn.XLOOKUP(J4046,dFornecedor!$A$2:$A$6,dFornecedor!$B$2:$B$6)</f>
        <v>Minerva</v>
      </c>
      <c r="M4046" t="str">
        <f>_xlfn.XLOOKUP(G4046,dMateriaPrima!$A$2:$A$12,dMateriaPrima!$B$2:$B$12)</f>
        <v>Areia</v>
      </c>
      <c r="N4046" s="2">
        <f>_xlfn.XLOOKUP(G4046,dMateriaPrima!$A$2:$A$12,dMateriaPrima!$C$2:$C$12)</f>
        <v>3.59</v>
      </c>
      <c r="O4046" s="3">
        <f t="shared" si="315"/>
        <v>165.14</v>
      </c>
      <c r="P4046" s="4">
        <f t="shared" si="316"/>
        <v>0</v>
      </c>
      <c r="Q4046" s="3">
        <f t="shared" si="317"/>
        <v>165.14</v>
      </c>
      <c r="R4046" t="str">
        <f t="shared" si="318"/>
        <v>Em atraso</v>
      </c>
      <c r="S4046" s="5">
        <f t="shared" si="319"/>
        <v>3</v>
      </c>
    </row>
    <row r="4047" spans="1:19" x14ac:dyDescent="0.25">
      <c r="A4047">
        <v>4046</v>
      </c>
      <c r="B4047" s="1">
        <v>43985</v>
      </c>
      <c r="C4047" s="1">
        <v>43993</v>
      </c>
      <c r="D4047" s="1">
        <v>44012</v>
      </c>
      <c r="E4047" s="1">
        <v>44014</v>
      </c>
      <c r="F4047">
        <v>1</v>
      </c>
      <c r="G4047">
        <v>11</v>
      </c>
      <c r="H4047">
        <v>131</v>
      </c>
      <c r="I4047" s="6">
        <v>0</v>
      </c>
      <c r="J4047">
        <v>2</v>
      </c>
      <c r="K4047" t="str">
        <f>_xlfn.XLOOKUP(fCompras!F4047,dComprador!$A$2:$A$7,dComprador!$B$2:$B$7)</f>
        <v>Alon</v>
      </c>
      <c r="L4047" t="str">
        <f>_xlfn.XLOOKUP(J4047,dFornecedor!$A$2:$A$6,dFornecedor!$B$2:$B$6)</f>
        <v>Minerva</v>
      </c>
      <c r="M4047" t="str">
        <f>_xlfn.XLOOKUP(G4047,dMateriaPrima!$A$2:$A$12,dMateriaPrima!$B$2:$B$12)</f>
        <v>Papel</v>
      </c>
      <c r="N4047" s="2">
        <f>_xlfn.XLOOKUP(G4047,dMateriaPrima!$A$2:$A$12,dMateriaPrima!$C$2:$C$12)</f>
        <v>9</v>
      </c>
      <c r="O4047" s="3">
        <f t="shared" si="315"/>
        <v>1179</v>
      </c>
      <c r="P4047" s="4">
        <f t="shared" si="316"/>
        <v>0</v>
      </c>
      <c r="Q4047" s="3">
        <f t="shared" si="317"/>
        <v>1179</v>
      </c>
      <c r="R4047" t="str">
        <f t="shared" si="318"/>
        <v>Em atraso</v>
      </c>
      <c r="S4047" s="5">
        <f t="shared" si="319"/>
        <v>2</v>
      </c>
    </row>
    <row r="4048" spans="1:19" x14ac:dyDescent="0.25">
      <c r="A4048">
        <v>4047</v>
      </c>
      <c r="B4048" s="1">
        <v>43985</v>
      </c>
      <c r="C4048" s="1">
        <v>43992</v>
      </c>
      <c r="D4048" s="1">
        <v>44005</v>
      </c>
      <c r="E4048" s="1">
        <v>44009</v>
      </c>
      <c r="F4048">
        <v>1</v>
      </c>
      <c r="G4048">
        <v>3</v>
      </c>
      <c r="H4048">
        <v>292</v>
      </c>
      <c r="I4048" s="6">
        <v>0</v>
      </c>
      <c r="J4048">
        <v>3</v>
      </c>
      <c r="K4048" t="str">
        <f>_xlfn.XLOOKUP(fCompras!F4048,dComprador!$A$2:$A$7,dComprador!$B$2:$B$7)</f>
        <v>Alon</v>
      </c>
      <c r="L4048" t="str">
        <f>_xlfn.XLOOKUP(J4048,dFornecedor!$A$2:$A$6,dFornecedor!$B$2:$B$6)</f>
        <v>StepUp</v>
      </c>
      <c r="M4048" t="str">
        <f>_xlfn.XLOOKUP(G4048,dMateriaPrima!$A$2:$A$12,dMateriaPrima!$B$2:$B$12)</f>
        <v>Barra Metal</v>
      </c>
      <c r="N4048" s="2">
        <f>_xlfn.XLOOKUP(G4048,dMateriaPrima!$A$2:$A$12,dMateriaPrima!$C$2:$C$12)</f>
        <v>565</v>
      </c>
      <c r="O4048" s="3">
        <f t="shared" si="315"/>
        <v>164980</v>
      </c>
      <c r="P4048" s="4">
        <f t="shared" si="316"/>
        <v>0</v>
      </c>
      <c r="Q4048" s="3">
        <f t="shared" si="317"/>
        <v>164980</v>
      </c>
      <c r="R4048" t="str">
        <f t="shared" si="318"/>
        <v>Em atraso</v>
      </c>
      <c r="S4048" s="5">
        <f t="shared" si="319"/>
        <v>4</v>
      </c>
    </row>
    <row r="4049" spans="1:19" x14ac:dyDescent="0.25">
      <c r="A4049">
        <v>4048</v>
      </c>
      <c r="B4049" s="1">
        <v>43986</v>
      </c>
      <c r="C4049" s="1">
        <v>43986</v>
      </c>
      <c r="D4049" s="1">
        <v>43993</v>
      </c>
      <c r="E4049" s="1">
        <v>43992</v>
      </c>
      <c r="F4049">
        <v>4</v>
      </c>
      <c r="G4049">
        <v>7</v>
      </c>
      <c r="H4049">
        <v>19</v>
      </c>
      <c r="I4049" s="6">
        <v>0</v>
      </c>
      <c r="J4049">
        <v>2</v>
      </c>
      <c r="K4049" t="str">
        <f>_xlfn.XLOOKUP(fCompras!F4049,dComprador!$A$2:$A$7,dComprador!$B$2:$B$7)</f>
        <v>Lira</v>
      </c>
      <c r="L4049" t="str">
        <f>_xlfn.XLOOKUP(J4049,dFornecedor!$A$2:$A$6,dFornecedor!$B$2:$B$6)</f>
        <v>Minerva</v>
      </c>
      <c r="M4049" t="str">
        <f>_xlfn.XLOOKUP(G4049,dMateriaPrima!$A$2:$A$12,dMateriaPrima!$B$2:$B$12)</f>
        <v>Poliéster</v>
      </c>
      <c r="N4049" s="2">
        <f>_xlfn.XLOOKUP(G4049,dMateriaPrima!$A$2:$A$12,dMateriaPrima!$C$2:$C$12)</f>
        <v>8</v>
      </c>
      <c r="O4049" s="3">
        <f t="shared" si="315"/>
        <v>152</v>
      </c>
      <c r="P4049" s="4">
        <f t="shared" si="316"/>
        <v>0</v>
      </c>
      <c r="Q4049" s="3">
        <f t="shared" si="317"/>
        <v>152</v>
      </c>
      <c r="R4049" t="str">
        <f t="shared" si="318"/>
        <v>No prazo</v>
      </c>
      <c r="S4049" s="5">
        <f t="shared" si="319"/>
        <v>0</v>
      </c>
    </row>
    <row r="4050" spans="1:19" x14ac:dyDescent="0.25">
      <c r="A4050">
        <v>4049</v>
      </c>
      <c r="B4050" s="1">
        <v>43986</v>
      </c>
      <c r="C4050" s="1">
        <v>43988</v>
      </c>
      <c r="D4050" s="1">
        <v>43993</v>
      </c>
      <c r="E4050" s="1">
        <v>43993</v>
      </c>
      <c r="F4050">
        <v>4</v>
      </c>
      <c r="G4050">
        <v>7</v>
      </c>
      <c r="H4050">
        <v>562</v>
      </c>
      <c r="I4050" s="6">
        <v>0</v>
      </c>
      <c r="J4050">
        <v>2</v>
      </c>
      <c r="K4050" t="str">
        <f>_xlfn.XLOOKUP(fCompras!F4050,dComprador!$A$2:$A$7,dComprador!$B$2:$B$7)</f>
        <v>Lira</v>
      </c>
      <c r="L4050" t="str">
        <f>_xlfn.XLOOKUP(J4050,dFornecedor!$A$2:$A$6,dFornecedor!$B$2:$B$6)</f>
        <v>Minerva</v>
      </c>
      <c r="M4050" t="str">
        <f>_xlfn.XLOOKUP(G4050,dMateriaPrima!$A$2:$A$12,dMateriaPrima!$B$2:$B$12)</f>
        <v>Poliéster</v>
      </c>
      <c r="N4050" s="2">
        <f>_xlfn.XLOOKUP(G4050,dMateriaPrima!$A$2:$A$12,dMateriaPrima!$C$2:$C$12)</f>
        <v>8</v>
      </c>
      <c r="O4050" s="3">
        <f t="shared" si="315"/>
        <v>4496</v>
      </c>
      <c r="P4050" s="4">
        <f t="shared" si="316"/>
        <v>0</v>
      </c>
      <c r="Q4050" s="3">
        <f t="shared" si="317"/>
        <v>4496</v>
      </c>
      <c r="R4050" t="str">
        <f t="shared" si="318"/>
        <v>No prazo</v>
      </c>
      <c r="S4050" s="5">
        <f t="shared" si="319"/>
        <v>0</v>
      </c>
    </row>
    <row r="4051" spans="1:19" x14ac:dyDescent="0.25">
      <c r="A4051">
        <v>4050</v>
      </c>
      <c r="B4051" s="1">
        <v>43986</v>
      </c>
      <c r="C4051" s="1">
        <v>43994</v>
      </c>
      <c r="D4051" s="1">
        <v>44016</v>
      </c>
      <c r="E4051" s="1">
        <v>44018</v>
      </c>
      <c r="F4051">
        <v>1</v>
      </c>
      <c r="G4051">
        <v>5</v>
      </c>
      <c r="H4051">
        <v>181</v>
      </c>
      <c r="I4051" s="6">
        <v>0</v>
      </c>
      <c r="J4051">
        <v>2</v>
      </c>
      <c r="K4051" t="str">
        <f>_xlfn.XLOOKUP(fCompras!F4051,dComprador!$A$2:$A$7,dComprador!$B$2:$B$7)</f>
        <v>Alon</v>
      </c>
      <c r="L4051" t="str">
        <f>_xlfn.XLOOKUP(J4051,dFornecedor!$A$2:$A$6,dFornecedor!$B$2:$B$6)</f>
        <v>Minerva</v>
      </c>
      <c r="M4051" t="str">
        <f>_xlfn.XLOOKUP(G4051,dMateriaPrima!$A$2:$A$12,dMateriaPrima!$B$2:$B$12)</f>
        <v>Areia</v>
      </c>
      <c r="N4051" s="2">
        <f>_xlfn.XLOOKUP(G4051,dMateriaPrima!$A$2:$A$12,dMateriaPrima!$C$2:$C$12)</f>
        <v>3.59</v>
      </c>
      <c r="O4051" s="3">
        <f t="shared" si="315"/>
        <v>649.79</v>
      </c>
      <c r="P4051" s="4">
        <f t="shared" si="316"/>
        <v>0</v>
      </c>
      <c r="Q4051" s="3">
        <f t="shared" si="317"/>
        <v>649.79</v>
      </c>
      <c r="R4051" t="str">
        <f t="shared" si="318"/>
        <v>Em atraso</v>
      </c>
      <c r="S4051" s="5">
        <f t="shared" si="319"/>
        <v>2</v>
      </c>
    </row>
    <row r="4052" spans="1:19" x14ac:dyDescent="0.25">
      <c r="A4052">
        <v>4051</v>
      </c>
      <c r="B4052" s="1">
        <v>43986</v>
      </c>
      <c r="C4052" s="1">
        <v>43986</v>
      </c>
      <c r="D4052" s="1">
        <v>44018</v>
      </c>
      <c r="E4052" s="1">
        <v>44020</v>
      </c>
      <c r="F4052">
        <v>1</v>
      </c>
      <c r="G4052">
        <v>5</v>
      </c>
      <c r="H4052">
        <v>67</v>
      </c>
      <c r="I4052" s="6">
        <v>0</v>
      </c>
      <c r="J4052">
        <v>4</v>
      </c>
      <c r="K4052" t="str">
        <f>_xlfn.XLOOKUP(fCompras!F4052,dComprador!$A$2:$A$7,dComprador!$B$2:$B$7)</f>
        <v>Alon</v>
      </c>
      <c r="L4052" t="str">
        <f>_xlfn.XLOOKUP(J4052,dFornecedor!$A$2:$A$6,dFornecedor!$B$2:$B$6)</f>
        <v>AlphaOmega</v>
      </c>
      <c r="M4052" t="str">
        <f>_xlfn.XLOOKUP(G4052,dMateriaPrima!$A$2:$A$12,dMateriaPrima!$B$2:$B$12)</f>
        <v>Areia</v>
      </c>
      <c r="N4052" s="2">
        <f>_xlfn.XLOOKUP(G4052,dMateriaPrima!$A$2:$A$12,dMateriaPrima!$C$2:$C$12)</f>
        <v>3.59</v>
      </c>
      <c r="O4052" s="3">
        <f t="shared" si="315"/>
        <v>240.53</v>
      </c>
      <c r="P4052" s="4">
        <f t="shared" si="316"/>
        <v>0</v>
      </c>
      <c r="Q4052" s="3">
        <f t="shared" si="317"/>
        <v>240.53</v>
      </c>
      <c r="R4052" t="str">
        <f t="shared" si="318"/>
        <v>Em atraso</v>
      </c>
      <c r="S4052" s="5">
        <f t="shared" si="319"/>
        <v>2</v>
      </c>
    </row>
    <row r="4053" spans="1:19" x14ac:dyDescent="0.25">
      <c r="A4053">
        <v>4052</v>
      </c>
      <c r="B4053" s="1">
        <v>43986</v>
      </c>
      <c r="C4053" s="1">
        <v>43986</v>
      </c>
      <c r="D4053" s="1">
        <v>43995</v>
      </c>
      <c r="E4053" s="1">
        <v>44000</v>
      </c>
      <c r="F4053">
        <v>4</v>
      </c>
      <c r="G4053">
        <v>11</v>
      </c>
      <c r="H4053">
        <v>42</v>
      </c>
      <c r="I4053" s="6">
        <v>0</v>
      </c>
      <c r="J4053">
        <v>4</v>
      </c>
      <c r="K4053" t="str">
        <f>_xlfn.XLOOKUP(fCompras!F4053,dComprador!$A$2:$A$7,dComprador!$B$2:$B$7)</f>
        <v>Lira</v>
      </c>
      <c r="L4053" t="str">
        <f>_xlfn.XLOOKUP(J4053,dFornecedor!$A$2:$A$6,dFornecedor!$B$2:$B$6)</f>
        <v>AlphaOmega</v>
      </c>
      <c r="M4053" t="str">
        <f>_xlfn.XLOOKUP(G4053,dMateriaPrima!$A$2:$A$12,dMateriaPrima!$B$2:$B$12)</f>
        <v>Papel</v>
      </c>
      <c r="N4053" s="2">
        <f>_xlfn.XLOOKUP(G4053,dMateriaPrima!$A$2:$A$12,dMateriaPrima!$C$2:$C$12)</f>
        <v>9</v>
      </c>
      <c r="O4053" s="3">
        <f t="shared" si="315"/>
        <v>378</v>
      </c>
      <c r="P4053" s="4">
        <f t="shared" si="316"/>
        <v>0</v>
      </c>
      <c r="Q4053" s="3">
        <f t="shared" si="317"/>
        <v>378</v>
      </c>
      <c r="R4053" t="str">
        <f t="shared" si="318"/>
        <v>Em atraso</v>
      </c>
      <c r="S4053" s="5">
        <f t="shared" si="319"/>
        <v>5</v>
      </c>
    </row>
    <row r="4054" spans="1:19" x14ac:dyDescent="0.25">
      <c r="A4054">
        <v>4053</v>
      </c>
      <c r="B4054" s="1">
        <v>43986</v>
      </c>
      <c r="C4054" s="1">
        <v>43986</v>
      </c>
      <c r="D4054" s="1">
        <v>44000</v>
      </c>
      <c r="E4054" s="1">
        <v>44004</v>
      </c>
      <c r="F4054">
        <v>1</v>
      </c>
      <c r="G4054">
        <v>5</v>
      </c>
      <c r="H4054">
        <v>345</v>
      </c>
      <c r="I4054" s="6">
        <v>0</v>
      </c>
      <c r="J4054">
        <v>4</v>
      </c>
      <c r="K4054" t="str">
        <f>_xlfn.XLOOKUP(fCompras!F4054,dComprador!$A$2:$A$7,dComprador!$B$2:$B$7)</f>
        <v>Alon</v>
      </c>
      <c r="L4054" t="str">
        <f>_xlfn.XLOOKUP(J4054,dFornecedor!$A$2:$A$6,dFornecedor!$B$2:$B$6)</f>
        <v>AlphaOmega</v>
      </c>
      <c r="M4054" t="str">
        <f>_xlfn.XLOOKUP(G4054,dMateriaPrima!$A$2:$A$12,dMateriaPrima!$B$2:$B$12)</f>
        <v>Areia</v>
      </c>
      <c r="N4054" s="2">
        <f>_xlfn.XLOOKUP(G4054,dMateriaPrima!$A$2:$A$12,dMateriaPrima!$C$2:$C$12)</f>
        <v>3.59</v>
      </c>
      <c r="O4054" s="3">
        <f t="shared" si="315"/>
        <v>1238.55</v>
      </c>
      <c r="P4054" s="4">
        <f t="shared" si="316"/>
        <v>0</v>
      </c>
      <c r="Q4054" s="3">
        <f t="shared" si="317"/>
        <v>1238.55</v>
      </c>
      <c r="R4054" t="str">
        <f t="shared" si="318"/>
        <v>Em atraso</v>
      </c>
      <c r="S4054" s="5">
        <f t="shared" si="319"/>
        <v>4</v>
      </c>
    </row>
    <row r="4055" spans="1:19" x14ac:dyDescent="0.25">
      <c r="A4055">
        <v>4054</v>
      </c>
      <c r="B4055" s="1">
        <v>43986</v>
      </c>
      <c r="C4055" s="1">
        <v>43986</v>
      </c>
      <c r="D4055" s="1">
        <v>44016</v>
      </c>
      <c r="E4055" s="1">
        <v>44019</v>
      </c>
      <c r="F4055">
        <v>1</v>
      </c>
      <c r="G4055">
        <v>7</v>
      </c>
      <c r="H4055">
        <v>576</v>
      </c>
      <c r="I4055" s="6">
        <v>0</v>
      </c>
      <c r="J4055">
        <v>2</v>
      </c>
      <c r="K4055" t="str">
        <f>_xlfn.XLOOKUP(fCompras!F4055,dComprador!$A$2:$A$7,dComprador!$B$2:$B$7)</f>
        <v>Alon</v>
      </c>
      <c r="L4055" t="str">
        <f>_xlfn.XLOOKUP(J4055,dFornecedor!$A$2:$A$6,dFornecedor!$B$2:$B$6)</f>
        <v>Minerva</v>
      </c>
      <c r="M4055" t="str">
        <f>_xlfn.XLOOKUP(G4055,dMateriaPrima!$A$2:$A$12,dMateriaPrima!$B$2:$B$12)</f>
        <v>Poliéster</v>
      </c>
      <c r="N4055" s="2">
        <f>_xlfn.XLOOKUP(G4055,dMateriaPrima!$A$2:$A$12,dMateriaPrima!$C$2:$C$12)</f>
        <v>8</v>
      </c>
      <c r="O4055" s="3">
        <f t="shared" si="315"/>
        <v>4608</v>
      </c>
      <c r="P4055" s="4">
        <f t="shared" si="316"/>
        <v>0</v>
      </c>
      <c r="Q4055" s="3">
        <f t="shared" si="317"/>
        <v>4608</v>
      </c>
      <c r="R4055" t="str">
        <f t="shared" si="318"/>
        <v>Em atraso</v>
      </c>
      <c r="S4055" s="5">
        <f t="shared" si="319"/>
        <v>3</v>
      </c>
    </row>
    <row r="4056" spans="1:19" x14ac:dyDescent="0.25">
      <c r="A4056">
        <v>4055</v>
      </c>
      <c r="B4056" s="1">
        <v>43987</v>
      </c>
      <c r="C4056" s="1">
        <v>43993</v>
      </c>
      <c r="D4056" s="1">
        <v>43994</v>
      </c>
      <c r="E4056" s="1">
        <v>43999</v>
      </c>
      <c r="F4056">
        <v>4</v>
      </c>
      <c r="G4056">
        <v>10</v>
      </c>
      <c r="H4056">
        <v>249</v>
      </c>
      <c r="I4056" s="6">
        <v>0</v>
      </c>
      <c r="J4056">
        <v>3</v>
      </c>
      <c r="K4056" t="str">
        <f>_xlfn.XLOOKUP(fCompras!F4056,dComprador!$A$2:$A$7,dComprador!$B$2:$B$7)</f>
        <v>Lira</v>
      </c>
      <c r="L4056" t="str">
        <f>_xlfn.XLOOKUP(J4056,dFornecedor!$A$2:$A$6,dFornecedor!$B$2:$B$6)</f>
        <v>StepUp</v>
      </c>
      <c r="M4056" t="str">
        <f>_xlfn.XLOOKUP(G4056,dMateriaPrima!$A$2:$A$12,dMateriaPrima!$B$2:$B$12)</f>
        <v>Pedra Britada</v>
      </c>
      <c r="N4056" s="2">
        <f>_xlfn.XLOOKUP(G4056,dMateriaPrima!$A$2:$A$12,dMateriaPrima!$C$2:$C$12)</f>
        <v>56</v>
      </c>
      <c r="O4056" s="3">
        <f t="shared" si="315"/>
        <v>13944</v>
      </c>
      <c r="P4056" s="4">
        <f t="shared" si="316"/>
        <v>0</v>
      </c>
      <c r="Q4056" s="3">
        <f t="shared" si="317"/>
        <v>13944</v>
      </c>
      <c r="R4056" t="str">
        <f t="shared" si="318"/>
        <v>Em atraso</v>
      </c>
      <c r="S4056" s="5">
        <f t="shared" si="319"/>
        <v>5</v>
      </c>
    </row>
    <row r="4057" spans="1:19" x14ac:dyDescent="0.25">
      <c r="A4057">
        <v>4056</v>
      </c>
      <c r="B4057" s="1">
        <v>43987</v>
      </c>
      <c r="C4057" s="1">
        <v>43988</v>
      </c>
      <c r="D4057" s="1">
        <v>43994</v>
      </c>
      <c r="E4057" s="1">
        <v>43996</v>
      </c>
      <c r="F4057">
        <v>4</v>
      </c>
      <c r="G4057">
        <v>7</v>
      </c>
      <c r="H4057">
        <v>10</v>
      </c>
      <c r="I4057" s="6">
        <v>0</v>
      </c>
      <c r="J4057">
        <v>4</v>
      </c>
      <c r="K4057" t="str">
        <f>_xlfn.XLOOKUP(fCompras!F4057,dComprador!$A$2:$A$7,dComprador!$B$2:$B$7)</f>
        <v>Lira</v>
      </c>
      <c r="L4057" t="str">
        <f>_xlfn.XLOOKUP(J4057,dFornecedor!$A$2:$A$6,dFornecedor!$B$2:$B$6)</f>
        <v>AlphaOmega</v>
      </c>
      <c r="M4057" t="str">
        <f>_xlfn.XLOOKUP(G4057,dMateriaPrima!$A$2:$A$12,dMateriaPrima!$B$2:$B$12)</f>
        <v>Poliéster</v>
      </c>
      <c r="N4057" s="2">
        <f>_xlfn.XLOOKUP(G4057,dMateriaPrima!$A$2:$A$12,dMateriaPrima!$C$2:$C$12)</f>
        <v>8</v>
      </c>
      <c r="O4057" s="3">
        <f t="shared" si="315"/>
        <v>80</v>
      </c>
      <c r="P4057" s="4">
        <f t="shared" si="316"/>
        <v>0</v>
      </c>
      <c r="Q4057" s="3">
        <f t="shared" si="317"/>
        <v>80</v>
      </c>
      <c r="R4057" t="str">
        <f t="shared" si="318"/>
        <v>Em atraso</v>
      </c>
      <c r="S4057" s="5">
        <f t="shared" si="319"/>
        <v>2</v>
      </c>
    </row>
    <row r="4058" spans="1:19" x14ac:dyDescent="0.25">
      <c r="A4058">
        <v>4057</v>
      </c>
      <c r="B4058" s="1">
        <v>43987</v>
      </c>
      <c r="C4058" s="1">
        <v>43997</v>
      </c>
      <c r="D4058" s="1">
        <v>44000</v>
      </c>
      <c r="E4058" s="1">
        <v>44001</v>
      </c>
      <c r="F4058">
        <v>4</v>
      </c>
      <c r="G4058">
        <v>5</v>
      </c>
      <c r="H4058">
        <v>292</v>
      </c>
      <c r="I4058" s="6">
        <v>0</v>
      </c>
      <c r="J4058">
        <v>3</v>
      </c>
      <c r="K4058" t="str">
        <f>_xlfn.XLOOKUP(fCompras!F4058,dComprador!$A$2:$A$7,dComprador!$B$2:$B$7)</f>
        <v>Lira</v>
      </c>
      <c r="L4058" t="str">
        <f>_xlfn.XLOOKUP(J4058,dFornecedor!$A$2:$A$6,dFornecedor!$B$2:$B$6)</f>
        <v>StepUp</v>
      </c>
      <c r="M4058" t="str">
        <f>_xlfn.XLOOKUP(G4058,dMateriaPrima!$A$2:$A$12,dMateriaPrima!$B$2:$B$12)</f>
        <v>Areia</v>
      </c>
      <c r="N4058" s="2">
        <f>_xlfn.XLOOKUP(G4058,dMateriaPrima!$A$2:$A$12,dMateriaPrima!$C$2:$C$12)</f>
        <v>3.59</v>
      </c>
      <c r="O4058" s="3">
        <f t="shared" si="315"/>
        <v>1048.28</v>
      </c>
      <c r="P4058" s="4">
        <f t="shared" si="316"/>
        <v>0</v>
      </c>
      <c r="Q4058" s="3">
        <f t="shared" si="317"/>
        <v>1048.28</v>
      </c>
      <c r="R4058" t="str">
        <f t="shared" si="318"/>
        <v>Em atraso</v>
      </c>
      <c r="S4058" s="5">
        <f t="shared" si="319"/>
        <v>1</v>
      </c>
    </row>
    <row r="4059" spans="1:19" x14ac:dyDescent="0.25">
      <c r="A4059">
        <v>4058</v>
      </c>
      <c r="B4059" s="1">
        <v>43987</v>
      </c>
      <c r="C4059" s="1">
        <v>43995</v>
      </c>
      <c r="D4059" s="1">
        <v>43997</v>
      </c>
      <c r="E4059" s="1">
        <v>44002</v>
      </c>
      <c r="F4059">
        <v>4</v>
      </c>
      <c r="G4059">
        <v>9</v>
      </c>
      <c r="H4059">
        <v>50</v>
      </c>
      <c r="I4059" s="6">
        <v>0</v>
      </c>
      <c r="J4059">
        <v>2</v>
      </c>
      <c r="K4059" t="str">
        <f>_xlfn.XLOOKUP(fCompras!F4059,dComprador!$A$2:$A$7,dComprador!$B$2:$B$7)</f>
        <v>Lira</v>
      </c>
      <c r="L4059" t="str">
        <f>_xlfn.XLOOKUP(J4059,dFornecedor!$A$2:$A$6,dFornecedor!$B$2:$B$6)</f>
        <v>Minerva</v>
      </c>
      <c r="M4059" t="str">
        <f>_xlfn.XLOOKUP(G4059,dMateriaPrima!$A$2:$A$12,dMateriaPrima!$B$2:$B$12)</f>
        <v>Couro</v>
      </c>
      <c r="N4059" s="2">
        <f>_xlfn.XLOOKUP(G4059,dMateriaPrima!$A$2:$A$12,dMateriaPrima!$C$2:$C$12)</f>
        <v>4.4000000000000004</v>
      </c>
      <c r="O4059" s="3">
        <f t="shared" si="315"/>
        <v>220.00000000000003</v>
      </c>
      <c r="P4059" s="4">
        <f t="shared" si="316"/>
        <v>0</v>
      </c>
      <c r="Q4059" s="3">
        <f t="shared" si="317"/>
        <v>220.00000000000003</v>
      </c>
      <c r="R4059" t="str">
        <f t="shared" si="318"/>
        <v>Em atraso</v>
      </c>
      <c r="S4059" s="5">
        <f t="shared" si="319"/>
        <v>5</v>
      </c>
    </row>
    <row r="4060" spans="1:19" x14ac:dyDescent="0.25">
      <c r="A4060">
        <v>4059</v>
      </c>
      <c r="B4060" s="1">
        <v>43987</v>
      </c>
      <c r="C4060" s="1">
        <v>43997</v>
      </c>
      <c r="D4060" s="1">
        <v>43999</v>
      </c>
      <c r="E4060" s="1">
        <v>44005</v>
      </c>
      <c r="F4060">
        <v>4</v>
      </c>
      <c r="G4060">
        <v>7</v>
      </c>
      <c r="H4060">
        <v>236</v>
      </c>
      <c r="I4060" s="6">
        <v>0</v>
      </c>
      <c r="J4060">
        <v>3</v>
      </c>
      <c r="K4060" t="str">
        <f>_xlfn.XLOOKUP(fCompras!F4060,dComprador!$A$2:$A$7,dComprador!$B$2:$B$7)</f>
        <v>Lira</v>
      </c>
      <c r="L4060" t="str">
        <f>_xlfn.XLOOKUP(J4060,dFornecedor!$A$2:$A$6,dFornecedor!$B$2:$B$6)</f>
        <v>StepUp</v>
      </c>
      <c r="M4060" t="str">
        <f>_xlfn.XLOOKUP(G4060,dMateriaPrima!$A$2:$A$12,dMateriaPrima!$B$2:$B$12)</f>
        <v>Poliéster</v>
      </c>
      <c r="N4060" s="2">
        <f>_xlfn.XLOOKUP(G4060,dMateriaPrima!$A$2:$A$12,dMateriaPrima!$C$2:$C$12)</f>
        <v>8</v>
      </c>
      <c r="O4060" s="3">
        <f t="shared" si="315"/>
        <v>1888</v>
      </c>
      <c r="P4060" s="4">
        <f t="shared" si="316"/>
        <v>0</v>
      </c>
      <c r="Q4060" s="3">
        <f t="shared" si="317"/>
        <v>1888</v>
      </c>
      <c r="R4060" t="str">
        <f t="shared" si="318"/>
        <v>Em atraso</v>
      </c>
      <c r="S4060" s="5">
        <f t="shared" si="319"/>
        <v>6</v>
      </c>
    </row>
    <row r="4061" spans="1:19" x14ac:dyDescent="0.25">
      <c r="A4061">
        <v>4060</v>
      </c>
      <c r="B4061" s="1">
        <v>43987</v>
      </c>
      <c r="C4061" s="1">
        <v>43990</v>
      </c>
      <c r="D4061" s="1">
        <v>43994</v>
      </c>
      <c r="E4061" s="1">
        <v>43996</v>
      </c>
      <c r="F4061">
        <v>4</v>
      </c>
      <c r="G4061">
        <v>1</v>
      </c>
      <c r="H4061">
        <v>154</v>
      </c>
      <c r="I4061" s="6">
        <v>0</v>
      </c>
      <c r="J4061">
        <v>1</v>
      </c>
      <c r="K4061" t="str">
        <f>_xlfn.XLOOKUP(fCompras!F4061,dComprador!$A$2:$A$7,dComprador!$B$2:$B$7)</f>
        <v>Lira</v>
      </c>
      <c r="L4061" t="str">
        <f>_xlfn.XLOOKUP(J4061,dFornecedor!$A$2:$A$6,dFornecedor!$B$2:$B$6)</f>
        <v>NorthShore</v>
      </c>
      <c r="M4061" t="str">
        <f>_xlfn.XLOOKUP(G4061,dMateriaPrima!$A$2:$A$12,dMateriaPrima!$B$2:$B$12)</f>
        <v>Tecido</v>
      </c>
      <c r="N4061" s="2">
        <f>_xlfn.XLOOKUP(G4061,dMateriaPrima!$A$2:$A$12,dMateriaPrima!$C$2:$C$12)</f>
        <v>18</v>
      </c>
      <c r="O4061" s="3">
        <f t="shared" si="315"/>
        <v>2772</v>
      </c>
      <c r="P4061" s="4">
        <f t="shared" si="316"/>
        <v>0</v>
      </c>
      <c r="Q4061" s="3">
        <f t="shared" si="317"/>
        <v>2772</v>
      </c>
      <c r="R4061" t="str">
        <f t="shared" si="318"/>
        <v>Em atraso</v>
      </c>
      <c r="S4061" s="5">
        <f t="shared" si="319"/>
        <v>2</v>
      </c>
    </row>
    <row r="4062" spans="1:19" x14ac:dyDescent="0.25">
      <c r="A4062">
        <v>4061</v>
      </c>
      <c r="B4062" s="1">
        <v>43987</v>
      </c>
      <c r="C4062" s="1">
        <v>43988</v>
      </c>
      <c r="D4062" s="1">
        <v>43993</v>
      </c>
      <c r="E4062" s="1">
        <v>43998</v>
      </c>
      <c r="F4062">
        <v>4</v>
      </c>
      <c r="G4062">
        <v>1</v>
      </c>
      <c r="H4062">
        <v>74</v>
      </c>
      <c r="I4062" s="6">
        <v>0</v>
      </c>
      <c r="J4062">
        <v>1</v>
      </c>
      <c r="K4062" t="str">
        <f>_xlfn.XLOOKUP(fCompras!F4062,dComprador!$A$2:$A$7,dComprador!$B$2:$B$7)</f>
        <v>Lira</v>
      </c>
      <c r="L4062" t="str">
        <f>_xlfn.XLOOKUP(J4062,dFornecedor!$A$2:$A$6,dFornecedor!$B$2:$B$6)</f>
        <v>NorthShore</v>
      </c>
      <c r="M4062" t="str">
        <f>_xlfn.XLOOKUP(G4062,dMateriaPrima!$A$2:$A$12,dMateriaPrima!$B$2:$B$12)</f>
        <v>Tecido</v>
      </c>
      <c r="N4062" s="2">
        <f>_xlfn.XLOOKUP(G4062,dMateriaPrima!$A$2:$A$12,dMateriaPrima!$C$2:$C$12)</f>
        <v>18</v>
      </c>
      <c r="O4062" s="3">
        <f t="shared" si="315"/>
        <v>1332</v>
      </c>
      <c r="P4062" s="4">
        <f t="shared" si="316"/>
        <v>0</v>
      </c>
      <c r="Q4062" s="3">
        <f t="shared" si="317"/>
        <v>1332</v>
      </c>
      <c r="R4062" t="str">
        <f t="shared" si="318"/>
        <v>Em atraso</v>
      </c>
      <c r="S4062" s="5">
        <f t="shared" si="319"/>
        <v>5</v>
      </c>
    </row>
    <row r="4063" spans="1:19" x14ac:dyDescent="0.25">
      <c r="A4063">
        <v>4062</v>
      </c>
      <c r="B4063" s="1">
        <v>43987</v>
      </c>
      <c r="C4063" s="1">
        <v>43995</v>
      </c>
      <c r="D4063" s="1">
        <v>44002</v>
      </c>
      <c r="E4063" s="1">
        <v>44003</v>
      </c>
      <c r="F4063">
        <v>1</v>
      </c>
      <c r="G4063">
        <v>5</v>
      </c>
      <c r="H4063">
        <v>169</v>
      </c>
      <c r="I4063" s="6">
        <v>0</v>
      </c>
      <c r="J4063">
        <v>3</v>
      </c>
      <c r="K4063" t="str">
        <f>_xlfn.XLOOKUP(fCompras!F4063,dComprador!$A$2:$A$7,dComprador!$B$2:$B$7)</f>
        <v>Alon</v>
      </c>
      <c r="L4063" t="str">
        <f>_xlfn.XLOOKUP(J4063,dFornecedor!$A$2:$A$6,dFornecedor!$B$2:$B$6)</f>
        <v>StepUp</v>
      </c>
      <c r="M4063" t="str">
        <f>_xlfn.XLOOKUP(G4063,dMateriaPrima!$A$2:$A$12,dMateriaPrima!$B$2:$B$12)</f>
        <v>Areia</v>
      </c>
      <c r="N4063" s="2">
        <f>_xlfn.XLOOKUP(G4063,dMateriaPrima!$A$2:$A$12,dMateriaPrima!$C$2:$C$12)</f>
        <v>3.59</v>
      </c>
      <c r="O4063" s="3">
        <f t="shared" si="315"/>
        <v>606.70999999999992</v>
      </c>
      <c r="P4063" s="4">
        <f t="shared" si="316"/>
        <v>0</v>
      </c>
      <c r="Q4063" s="3">
        <f t="shared" si="317"/>
        <v>606.70999999999992</v>
      </c>
      <c r="R4063" t="str">
        <f t="shared" si="318"/>
        <v>Em atraso</v>
      </c>
      <c r="S4063" s="5">
        <f t="shared" si="319"/>
        <v>1</v>
      </c>
    </row>
    <row r="4064" spans="1:19" x14ac:dyDescent="0.25">
      <c r="A4064">
        <v>4063</v>
      </c>
      <c r="B4064" s="1">
        <v>43987</v>
      </c>
      <c r="C4064" s="1">
        <v>43988</v>
      </c>
      <c r="D4064" s="1">
        <v>44002</v>
      </c>
      <c r="E4064" s="1">
        <v>44001</v>
      </c>
      <c r="F4064">
        <v>2</v>
      </c>
      <c r="G4064">
        <v>1</v>
      </c>
      <c r="H4064">
        <v>11</v>
      </c>
      <c r="I4064" s="6">
        <v>0.38</v>
      </c>
      <c r="J4064">
        <v>4</v>
      </c>
      <c r="K4064" t="str">
        <f>_xlfn.XLOOKUP(fCompras!F4064,dComprador!$A$2:$A$7,dComprador!$B$2:$B$7)</f>
        <v>João</v>
      </c>
      <c r="L4064" t="str">
        <f>_xlfn.XLOOKUP(J4064,dFornecedor!$A$2:$A$6,dFornecedor!$B$2:$B$6)</f>
        <v>AlphaOmega</v>
      </c>
      <c r="M4064" t="str">
        <f>_xlfn.XLOOKUP(G4064,dMateriaPrima!$A$2:$A$12,dMateriaPrima!$B$2:$B$12)</f>
        <v>Tecido</v>
      </c>
      <c r="N4064" s="2">
        <f>_xlfn.XLOOKUP(G4064,dMateriaPrima!$A$2:$A$12,dMateriaPrima!$C$2:$C$12)</f>
        <v>18</v>
      </c>
      <c r="O4064" s="3">
        <f t="shared" si="315"/>
        <v>198</v>
      </c>
      <c r="P4064" s="4">
        <f t="shared" si="316"/>
        <v>75.239999999999995</v>
      </c>
      <c r="Q4064" s="3">
        <f t="shared" si="317"/>
        <v>122.76</v>
      </c>
      <c r="R4064" t="str">
        <f t="shared" si="318"/>
        <v>No prazo</v>
      </c>
      <c r="S4064" s="5">
        <f t="shared" si="319"/>
        <v>0</v>
      </c>
    </row>
    <row r="4065" spans="1:19" x14ac:dyDescent="0.25">
      <c r="A4065">
        <v>4064</v>
      </c>
      <c r="B4065" s="1">
        <v>43987</v>
      </c>
      <c r="C4065" s="1">
        <v>43995</v>
      </c>
      <c r="D4065" s="1">
        <v>44000</v>
      </c>
      <c r="E4065" s="1">
        <v>44002</v>
      </c>
      <c r="F4065">
        <v>2</v>
      </c>
      <c r="G4065">
        <v>8</v>
      </c>
      <c r="H4065">
        <v>47</v>
      </c>
      <c r="I4065" s="6">
        <v>0</v>
      </c>
      <c r="J4065">
        <v>3</v>
      </c>
      <c r="K4065" t="str">
        <f>_xlfn.XLOOKUP(fCompras!F4065,dComprador!$A$2:$A$7,dComprador!$B$2:$B$7)</f>
        <v>João</v>
      </c>
      <c r="L4065" t="str">
        <f>_xlfn.XLOOKUP(J4065,dFornecedor!$A$2:$A$6,dFornecedor!$B$2:$B$6)</f>
        <v>StepUp</v>
      </c>
      <c r="M4065" t="str">
        <f>_xlfn.XLOOKUP(G4065,dMateriaPrima!$A$2:$A$12,dMateriaPrima!$B$2:$B$12)</f>
        <v>Cimento</v>
      </c>
      <c r="N4065" s="2">
        <f>_xlfn.XLOOKUP(G4065,dMateriaPrima!$A$2:$A$12,dMateriaPrima!$C$2:$C$12)</f>
        <v>23</v>
      </c>
      <c r="O4065" s="3">
        <f t="shared" si="315"/>
        <v>1081</v>
      </c>
      <c r="P4065" s="4">
        <f t="shared" si="316"/>
        <v>0</v>
      </c>
      <c r="Q4065" s="3">
        <f t="shared" si="317"/>
        <v>1081</v>
      </c>
      <c r="R4065" t="str">
        <f t="shared" si="318"/>
        <v>Em atraso</v>
      </c>
      <c r="S4065" s="5">
        <f t="shared" si="319"/>
        <v>2</v>
      </c>
    </row>
    <row r="4066" spans="1:19" x14ac:dyDescent="0.25">
      <c r="A4066">
        <v>4065</v>
      </c>
      <c r="B4066" s="1">
        <v>43987</v>
      </c>
      <c r="C4066" s="1">
        <v>43989</v>
      </c>
      <c r="D4066" s="1">
        <v>44008</v>
      </c>
      <c r="E4066" s="1">
        <v>44007</v>
      </c>
      <c r="F4066">
        <v>1</v>
      </c>
      <c r="G4066">
        <v>8</v>
      </c>
      <c r="H4066">
        <v>426</v>
      </c>
      <c r="I4066" s="6">
        <v>0</v>
      </c>
      <c r="J4066">
        <v>2</v>
      </c>
      <c r="K4066" t="str">
        <f>_xlfn.XLOOKUP(fCompras!F4066,dComprador!$A$2:$A$7,dComprador!$B$2:$B$7)</f>
        <v>Alon</v>
      </c>
      <c r="L4066" t="str">
        <f>_xlfn.XLOOKUP(J4066,dFornecedor!$A$2:$A$6,dFornecedor!$B$2:$B$6)</f>
        <v>Minerva</v>
      </c>
      <c r="M4066" t="str">
        <f>_xlfn.XLOOKUP(G4066,dMateriaPrima!$A$2:$A$12,dMateriaPrima!$B$2:$B$12)</f>
        <v>Cimento</v>
      </c>
      <c r="N4066" s="2">
        <f>_xlfn.XLOOKUP(G4066,dMateriaPrima!$A$2:$A$12,dMateriaPrima!$C$2:$C$12)</f>
        <v>23</v>
      </c>
      <c r="O4066" s="3">
        <f t="shared" si="315"/>
        <v>9798</v>
      </c>
      <c r="P4066" s="4">
        <f t="shared" si="316"/>
        <v>0</v>
      </c>
      <c r="Q4066" s="3">
        <f t="shared" si="317"/>
        <v>9798</v>
      </c>
      <c r="R4066" t="str">
        <f t="shared" si="318"/>
        <v>No prazo</v>
      </c>
      <c r="S4066" s="5">
        <f t="shared" si="319"/>
        <v>0</v>
      </c>
    </row>
    <row r="4067" spans="1:19" x14ac:dyDescent="0.25">
      <c r="A4067">
        <v>4066</v>
      </c>
      <c r="B4067" s="1">
        <v>43987</v>
      </c>
      <c r="C4067" s="1">
        <v>43999</v>
      </c>
      <c r="D4067" s="1">
        <v>44007</v>
      </c>
      <c r="E4067" s="1">
        <v>44008</v>
      </c>
      <c r="F4067">
        <v>1</v>
      </c>
      <c r="G4067">
        <v>8</v>
      </c>
      <c r="H4067">
        <v>453</v>
      </c>
      <c r="I4067" s="6">
        <v>0</v>
      </c>
      <c r="J4067">
        <v>1</v>
      </c>
      <c r="K4067" t="str">
        <f>_xlfn.XLOOKUP(fCompras!F4067,dComprador!$A$2:$A$7,dComprador!$B$2:$B$7)</f>
        <v>Alon</v>
      </c>
      <c r="L4067" t="str">
        <f>_xlfn.XLOOKUP(J4067,dFornecedor!$A$2:$A$6,dFornecedor!$B$2:$B$6)</f>
        <v>NorthShore</v>
      </c>
      <c r="M4067" t="str">
        <f>_xlfn.XLOOKUP(G4067,dMateriaPrima!$A$2:$A$12,dMateriaPrima!$B$2:$B$12)</f>
        <v>Cimento</v>
      </c>
      <c r="N4067" s="2">
        <f>_xlfn.XLOOKUP(G4067,dMateriaPrima!$A$2:$A$12,dMateriaPrima!$C$2:$C$12)</f>
        <v>23</v>
      </c>
      <c r="O4067" s="3">
        <f t="shared" si="315"/>
        <v>10419</v>
      </c>
      <c r="P4067" s="4">
        <f t="shared" si="316"/>
        <v>0</v>
      </c>
      <c r="Q4067" s="3">
        <f t="shared" si="317"/>
        <v>10419</v>
      </c>
      <c r="R4067" t="str">
        <f t="shared" si="318"/>
        <v>Em atraso</v>
      </c>
      <c r="S4067" s="5">
        <f t="shared" si="319"/>
        <v>1</v>
      </c>
    </row>
    <row r="4068" spans="1:19" x14ac:dyDescent="0.25">
      <c r="A4068">
        <v>4067</v>
      </c>
      <c r="B4068" s="1">
        <v>43987</v>
      </c>
      <c r="C4068" s="1">
        <v>43997</v>
      </c>
      <c r="D4068" s="1">
        <v>44008</v>
      </c>
      <c r="E4068" s="1">
        <v>44010</v>
      </c>
      <c r="F4068">
        <v>1</v>
      </c>
      <c r="G4068">
        <v>5</v>
      </c>
      <c r="H4068">
        <v>185</v>
      </c>
      <c r="I4068" s="6">
        <v>0</v>
      </c>
      <c r="J4068">
        <v>3</v>
      </c>
      <c r="K4068" t="str">
        <f>_xlfn.XLOOKUP(fCompras!F4068,dComprador!$A$2:$A$7,dComprador!$B$2:$B$7)</f>
        <v>Alon</v>
      </c>
      <c r="L4068" t="str">
        <f>_xlfn.XLOOKUP(J4068,dFornecedor!$A$2:$A$6,dFornecedor!$B$2:$B$6)</f>
        <v>StepUp</v>
      </c>
      <c r="M4068" t="str">
        <f>_xlfn.XLOOKUP(G4068,dMateriaPrima!$A$2:$A$12,dMateriaPrima!$B$2:$B$12)</f>
        <v>Areia</v>
      </c>
      <c r="N4068" s="2">
        <f>_xlfn.XLOOKUP(G4068,dMateriaPrima!$A$2:$A$12,dMateriaPrima!$C$2:$C$12)</f>
        <v>3.59</v>
      </c>
      <c r="O4068" s="3">
        <f t="shared" si="315"/>
        <v>664.15</v>
      </c>
      <c r="P4068" s="4">
        <f t="shared" si="316"/>
        <v>0</v>
      </c>
      <c r="Q4068" s="3">
        <f t="shared" si="317"/>
        <v>664.15</v>
      </c>
      <c r="R4068" t="str">
        <f t="shared" si="318"/>
        <v>Em atraso</v>
      </c>
      <c r="S4068" s="5">
        <f t="shared" si="319"/>
        <v>2</v>
      </c>
    </row>
    <row r="4069" spans="1:19" x14ac:dyDescent="0.25">
      <c r="A4069">
        <v>4068</v>
      </c>
      <c r="B4069" s="1">
        <v>43988</v>
      </c>
      <c r="C4069" s="1">
        <v>43989</v>
      </c>
      <c r="D4069" s="1">
        <v>43995</v>
      </c>
      <c r="E4069" s="1">
        <v>43993</v>
      </c>
      <c r="F4069">
        <v>4</v>
      </c>
      <c r="G4069">
        <v>5</v>
      </c>
      <c r="H4069">
        <v>130</v>
      </c>
      <c r="I4069" s="6">
        <v>0</v>
      </c>
      <c r="J4069">
        <v>3</v>
      </c>
      <c r="K4069" t="str">
        <f>_xlfn.XLOOKUP(fCompras!F4069,dComprador!$A$2:$A$7,dComprador!$B$2:$B$7)</f>
        <v>Lira</v>
      </c>
      <c r="L4069" t="str">
        <f>_xlfn.XLOOKUP(J4069,dFornecedor!$A$2:$A$6,dFornecedor!$B$2:$B$6)</f>
        <v>StepUp</v>
      </c>
      <c r="M4069" t="str">
        <f>_xlfn.XLOOKUP(G4069,dMateriaPrima!$A$2:$A$12,dMateriaPrima!$B$2:$B$12)</f>
        <v>Areia</v>
      </c>
      <c r="N4069" s="2">
        <f>_xlfn.XLOOKUP(G4069,dMateriaPrima!$A$2:$A$12,dMateriaPrima!$C$2:$C$12)</f>
        <v>3.59</v>
      </c>
      <c r="O4069" s="3">
        <f t="shared" si="315"/>
        <v>466.7</v>
      </c>
      <c r="P4069" s="4">
        <f t="shared" si="316"/>
        <v>0</v>
      </c>
      <c r="Q4069" s="3">
        <f t="shared" si="317"/>
        <v>466.7</v>
      </c>
      <c r="R4069" t="str">
        <f t="shared" si="318"/>
        <v>No prazo</v>
      </c>
      <c r="S4069" s="5">
        <f t="shared" si="319"/>
        <v>0</v>
      </c>
    </row>
    <row r="4070" spans="1:19" x14ac:dyDescent="0.25">
      <c r="A4070">
        <v>4069</v>
      </c>
      <c r="B4070" s="1">
        <v>43988</v>
      </c>
      <c r="C4070" s="1">
        <v>43990</v>
      </c>
      <c r="D4070" s="1">
        <v>44016</v>
      </c>
      <c r="E4070" s="1">
        <v>44019</v>
      </c>
      <c r="F4070">
        <v>1</v>
      </c>
      <c r="G4070">
        <v>11</v>
      </c>
      <c r="H4070">
        <v>1</v>
      </c>
      <c r="I4070" s="6">
        <v>0</v>
      </c>
      <c r="J4070">
        <v>2</v>
      </c>
      <c r="K4070" t="str">
        <f>_xlfn.XLOOKUP(fCompras!F4070,dComprador!$A$2:$A$7,dComprador!$B$2:$B$7)</f>
        <v>Alon</v>
      </c>
      <c r="L4070" t="str">
        <f>_xlfn.XLOOKUP(J4070,dFornecedor!$A$2:$A$6,dFornecedor!$B$2:$B$6)</f>
        <v>Minerva</v>
      </c>
      <c r="M4070" t="str">
        <f>_xlfn.XLOOKUP(G4070,dMateriaPrima!$A$2:$A$12,dMateriaPrima!$B$2:$B$12)</f>
        <v>Papel</v>
      </c>
      <c r="N4070" s="2">
        <f>_xlfn.XLOOKUP(G4070,dMateriaPrima!$A$2:$A$12,dMateriaPrima!$C$2:$C$12)</f>
        <v>9</v>
      </c>
      <c r="O4070" s="3">
        <f t="shared" si="315"/>
        <v>9</v>
      </c>
      <c r="P4070" s="4">
        <f t="shared" si="316"/>
        <v>0</v>
      </c>
      <c r="Q4070" s="3">
        <f t="shared" si="317"/>
        <v>9</v>
      </c>
      <c r="R4070" t="str">
        <f t="shared" si="318"/>
        <v>Em atraso</v>
      </c>
      <c r="S4070" s="5">
        <f t="shared" si="319"/>
        <v>3</v>
      </c>
    </row>
    <row r="4071" spans="1:19" x14ac:dyDescent="0.25">
      <c r="A4071">
        <v>4070</v>
      </c>
      <c r="B4071" s="1">
        <v>43988</v>
      </c>
      <c r="C4071" s="1">
        <v>43997</v>
      </c>
      <c r="D4071" s="1">
        <v>43997</v>
      </c>
      <c r="E4071" s="1">
        <v>44000</v>
      </c>
      <c r="F4071">
        <v>4</v>
      </c>
      <c r="G4071">
        <v>8</v>
      </c>
      <c r="H4071">
        <v>64</v>
      </c>
      <c r="I4071" s="6">
        <v>0</v>
      </c>
      <c r="J4071">
        <v>3</v>
      </c>
      <c r="K4071" t="str">
        <f>_xlfn.XLOOKUP(fCompras!F4071,dComprador!$A$2:$A$7,dComprador!$B$2:$B$7)</f>
        <v>Lira</v>
      </c>
      <c r="L4071" t="str">
        <f>_xlfn.XLOOKUP(J4071,dFornecedor!$A$2:$A$6,dFornecedor!$B$2:$B$6)</f>
        <v>StepUp</v>
      </c>
      <c r="M4071" t="str">
        <f>_xlfn.XLOOKUP(G4071,dMateriaPrima!$A$2:$A$12,dMateriaPrima!$B$2:$B$12)</f>
        <v>Cimento</v>
      </c>
      <c r="N4071" s="2">
        <f>_xlfn.XLOOKUP(G4071,dMateriaPrima!$A$2:$A$12,dMateriaPrima!$C$2:$C$12)</f>
        <v>23</v>
      </c>
      <c r="O4071" s="3">
        <f t="shared" si="315"/>
        <v>1472</v>
      </c>
      <c r="P4071" s="4">
        <f t="shared" si="316"/>
        <v>0</v>
      </c>
      <c r="Q4071" s="3">
        <f t="shared" si="317"/>
        <v>1472</v>
      </c>
      <c r="R4071" t="str">
        <f t="shared" si="318"/>
        <v>Em atraso</v>
      </c>
      <c r="S4071" s="5">
        <f t="shared" si="319"/>
        <v>3</v>
      </c>
    </row>
    <row r="4072" spans="1:19" x14ac:dyDescent="0.25">
      <c r="A4072">
        <v>4071</v>
      </c>
      <c r="B4072" s="1">
        <v>43988</v>
      </c>
      <c r="C4072" s="1">
        <v>43988</v>
      </c>
      <c r="D4072" s="1">
        <v>44008</v>
      </c>
      <c r="E4072" s="1">
        <v>44010</v>
      </c>
      <c r="F4072">
        <v>1</v>
      </c>
      <c r="G4072">
        <v>8</v>
      </c>
      <c r="H4072">
        <v>257</v>
      </c>
      <c r="I4072" s="6">
        <v>0</v>
      </c>
      <c r="J4072">
        <v>4</v>
      </c>
      <c r="K4072" t="str">
        <f>_xlfn.XLOOKUP(fCompras!F4072,dComprador!$A$2:$A$7,dComprador!$B$2:$B$7)</f>
        <v>Alon</v>
      </c>
      <c r="L4072" t="str">
        <f>_xlfn.XLOOKUP(J4072,dFornecedor!$A$2:$A$6,dFornecedor!$B$2:$B$6)</f>
        <v>AlphaOmega</v>
      </c>
      <c r="M4072" t="str">
        <f>_xlfn.XLOOKUP(G4072,dMateriaPrima!$A$2:$A$12,dMateriaPrima!$B$2:$B$12)</f>
        <v>Cimento</v>
      </c>
      <c r="N4072" s="2">
        <f>_xlfn.XLOOKUP(G4072,dMateriaPrima!$A$2:$A$12,dMateriaPrima!$C$2:$C$12)</f>
        <v>23</v>
      </c>
      <c r="O4072" s="3">
        <f t="shared" si="315"/>
        <v>5911</v>
      </c>
      <c r="P4072" s="4">
        <f t="shared" si="316"/>
        <v>0</v>
      </c>
      <c r="Q4072" s="3">
        <f t="shared" si="317"/>
        <v>5911</v>
      </c>
      <c r="R4072" t="str">
        <f t="shared" si="318"/>
        <v>Em atraso</v>
      </c>
      <c r="S4072" s="5">
        <f t="shared" si="319"/>
        <v>2</v>
      </c>
    </row>
    <row r="4073" spans="1:19" x14ac:dyDescent="0.25">
      <c r="A4073">
        <v>4072</v>
      </c>
      <c r="B4073" s="1">
        <v>43988</v>
      </c>
      <c r="C4073" s="1">
        <v>43990</v>
      </c>
      <c r="D4073" s="1">
        <v>44003</v>
      </c>
      <c r="E4073" s="1">
        <v>44006</v>
      </c>
      <c r="F4073">
        <v>2</v>
      </c>
      <c r="G4073">
        <v>7</v>
      </c>
      <c r="H4073">
        <v>122</v>
      </c>
      <c r="I4073" s="6">
        <v>0</v>
      </c>
      <c r="J4073">
        <v>1</v>
      </c>
      <c r="K4073" t="str">
        <f>_xlfn.XLOOKUP(fCompras!F4073,dComprador!$A$2:$A$7,dComprador!$B$2:$B$7)</f>
        <v>João</v>
      </c>
      <c r="L4073" t="str">
        <f>_xlfn.XLOOKUP(J4073,dFornecedor!$A$2:$A$6,dFornecedor!$B$2:$B$6)</f>
        <v>NorthShore</v>
      </c>
      <c r="M4073" t="str">
        <f>_xlfn.XLOOKUP(G4073,dMateriaPrima!$A$2:$A$12,dMateriaPrima!$B$2:$B$12)</f>
        <v>Poliéster</v>
      </c>
      <c r="N4073" s="2">
        <f>_xlfn.XLOOKUP(G4073,dMateriaPrima!$A$2:$A$12,dMateriaPrima!$C$2:$C$12)</f>
        <v>8</v>
      </c>
      <c r="O4073" s="3">
        <f t="shared" si="315"/>
        <v>976</v>
      </c>
      <c r="P4073" s="4">
        <f t="shared" si="316"/>
        <v>0</v>
      </c>
      <c r="Q4073" s="3">
        <f t="shared" si="317"/>
        <v>976</v>
      </c>
      <c r="R4073" t="str">
        <f t="shared" si="318"/>
        <v>Em atraso</v>
      </c>
      <c r="S4073" s="5">
        <f t="shared" si="319"/>
        <v>3</v>
      </c>
    </row>
    <row r="4074" spans="1:19" x14ac:dyDescent="0.25">
      <c r="A4074">
        <v>4073</v>
      </c>
      <c r="B4074" s="1">
        <v>43988</v>
      </c>
      <c r="C4074" s="1">
        <v>43989</v>
      </c>
      <c r="D4074" s="1">
        <v>44002</v>
      </c>
      <c r="E4074" s="1">
        <v>44004</v>
      </c>
      <c r="F4074">
        <v>1</v>
      </c>
      <c r="G4074">
        <v>1</v>
      </c>
      <c r="H4074">
        <v>47</v>
      </c>
      <c r="I4074" s="6">
        <v>0</v>
      </c>
      <c r="J4074">
        <v>3</v>
      </c>
      <c r="K4074" t="str">
        <f>_xlfn.XLOOKUP(fCompras!F4074,dComprador!$A$2:$A$7,dComprador!$B$2:$B$7)</f>
        <v>Alon</v>
      </c>
      <c r="L4074" t="str">
        <f>_xlfn.XLOOKUP(J4074,dFornecedor!$A$2:$A$6,dFornecedor!$B$2:$B$6)</f>
        <v>StepUp</v>
      </c>
      <c r="M4074" t="str">
        <f>_xlfn.XLOOKUP(G4074,dMateriaPrima!$A$2:$A$12,dMateriaPrima!$B$2:$B$12)</f>
        <v>Tecido</v>
      </c>
      <c r="N4074" s="2">
        <f>_xlfn.XLOOKUP(G4074,dMateriaPrima!$A$2:$A$12,dMateriaPrima!$C$2:$C$12)</f>
        <v>18</v>
      </c>
      <c r="O4074" s="3">
        <f t="shared" si="315"/>
        <v>846</v>
      </c>
      <c r="P4074" s="4">
        <f t="shared" si="316"/>
        <v>0</v>
      </c>
      <c r="Q4074" s="3">
        <f t="shared" si="317"/>
        <v>846</v>
      </c>
      <c r="R4074" t="str">
        <f t="shared" si="318"/>
        <v>Em atraso</v>
      </c>
      <c r="S4074" s="5">
        <f t="shared" si="319"/>
        <v>2</v>
      </c>
    </row>
    <row r="4075" spans="1:19" x14ac:dyDescent="0.25">
      <c r="A4075">
        <v>4074</v>
      </c>
      <c r="B4075" s="1">
        <v>43988</v>
      </c>
      <c r="C4075" s="1">
        <v>44003</v>
      </c>
      <c r="D4075" s="1">
        <v>44004</v>
      </c>
      <c r="E4075" s="1">
        <v>44005</v>
      </c>
      <c r="F4075">
        <v>1</v>
      </c>
      <c r="G4075">
        <v>8</v>
      </c>
      <c r="H4075">
        <v>11</v>
      </c>
      <c r="I4075" s="6">
        <v>0</v>
      </c>
      <c r="J4075">
        <v>1</v>
      </c>
      <c r="K4075" t="str">
        <f>_xlfn.XLOOKUP(fCompras!F4075,dComprador!$A$2:$A$7,dComprador!$B$2:$B$7)</f>
        <v>Alon</v>
      </c>
      <c r="L4075" t="str">
        <f>_xlfn.XLOOKUP(J4075,dFornecedor!$A$2:$A$6,dFornecedor!$B$2:$B$6)</f>
        <v>NorthShore</v>
      </c>
      <c r="M4075" t="str">
        <f>_xlfn.XLOOKUP(G4075,dMateriaPrima!$A$2:$A$12,dMateriaPrima!$B$2:$B$12)</f>
        <v>Cimento</v>
      </c>
      <c r="N4075" s="2">
        <f>_xlfn.XLOOKUP(G4075,dMateriaPrima!$A$2:$A$12,dMateriaPrima!$C$2:$C$12)</f>
        <v>23</v>
      </c>
      <c r="O4075" s="3">
        <f t="shared" si="315"/>
        <v>253</v>
      </c>
      <c r="P4075" s="4">
        <f t="shared" si="316"/>
        <v>0</v>
      </c>
      <c r="Q4075" s="3">
        <f t="shared" si="317"/>
        <v>253</v>
      </c>
      <c r="R4075" t="str">
        <f t="shared" si="318"/>
        <v>Em atraso</v>
      </c>
      <c r="S4075" s="5">
        <f t="shared" si="319"/>
        <v>1</v>
      </c>
    </row>
    <row r="4076" spans="1:19" x14ac:dyDescent="0.25">
      <c r="A4076">
        <v>4075</v>
      </c>
      <c r="B4076" s="1">
        <v>43988</v>
      </c>
      <c r="C4076" s="1">
        <v>43988</v>
      </c>
      <c r="D4076" s="1">
        <v>44018</v>
      </c>
      <c r="E4076" s="1">
        <v>44022</v>
      </c>
      <c r="F4076">
        <v>1</v>
      </c>
      <c r="G4076">
        <v>8</v>
      </c>
      <c r="H4076">
        <v>206</v>
      </c>
      <c r="I4076" s="6">
        <v>0</v>
      </c>
      <c r="J4076">
        <v>4</v>
      </c>
      <c r="K4076" t="str">
        <f>_xlfn.XLOOKUP(fCompras!F4076,dComprador!$A$2:$A$7,dComprador!$B$2:$B$7)</f>
        <v>Alon</v>
      </c>
      <c r="L4076" t="str">
        <f>_xlfn.XLOOKUP(J4076,dFornecedor!$A$2:$A$6,dFornecedor!$B$2:$B$6)</f>
        <v>AlphaOmega</v>
      </c>
      <c r="M4076" t="str">
        <f>_xlfn.XLOOKUP(G4076,dMateriaPrima!$A$2:$A$12,dMateriaPrima!$B$2:$B$12)</f>
        <v>Cimento</v>
      </c>
      <c r="N4076" s="2">
        <f>_xlfn.XLOOKUP(G4076,dMateriaPrima!$A$2:$A$12,dMateriaPrima!$C$2:$C$12)</f>
        <v>23</v>
      </c>
      <c r="O4076" s="3">
        <f t="shared" si="315"/>
        <v>4738</v>
      </c>
      <c r="P4076" s="4">
        <f t="shared" si="316"/>
        <v>0</v>
      </c>
      <c r="Q4076" s="3">
        <f t="shared" si="317"/>
        <v>4738</v>
      </c>
      <c r="R4076" t="str">
        <f t="shared" si="318"/>
        <v>Em atraso</v>
      </c>
      <c r="S4076" s="5">
        <f t="shared" si="319"/>
        <v>4</v>
      </c>
    </row>
    <row r="4077" spans="1:19" x14ac:dyDescent="0.25">
      <c r="A4077">
        <v>4076</v>
      </c>
      <c r="B4077" s="1">
        <v>43988</v>
      </c>
      <c r="C4077" s="1">
        <v>43993</v>
      </c>
      <c r="D4077" s="1">
        <v>44010</v>
      </c>
      <c r="E4077" s="1">
        <v>44009</v>
      </c>
      <c r="F4077">
        <v>1</v>
      </c>
      <c r="G4077">
        <v>7</v>
      </c>
      <c r="H4077">
        <v>59</v>
      </c>
      <c r="I4077" s="6">
        <v>0</v>
      </c>
      <c r="J4077">
        <v>3</v>
      </c>
      <c r="K4077" t="str">
        <f>_xlfn.XLOOKUP(fCompras!F4077,dComprador!$A$2:$A$7,dComprador!$B$2:$B$7)</f>
        <v>Alon</v>
      </c>
      <c r="L4077" t="str">
        <f>_xlfn.XLOOKUP(J4077,dFornecedor!$A$2:$A$6,dFornecedor!$B$2:$B$6)</f>
        <v>StepUp</v>
      </c>
      <c r="M4077" t="str">
        <f>_xlfn.XLOOKUP(G4077,dMateriaPrima!$A$2:$A$12,dMateriaPrima!$B$2:$B$12)</f>
        <v>Poliéster</v>
      </c>
      <c r="N4077" s="2">
        <f>_xlfn.XLOOKUP(G4077,dMateriaPrima!$A$2:$A$12,dMateriaPrima!$C$2:$C$12)</f>
        <v>8</v>
      </c>
      <c r="O4077" s="3">
        <f t="shared" si="315"/>
        <v>472</v>
      </c>
      <c r="P4077" s="4">
        <f t="shared" si="316"/>
        <v>0</v>
      </c>
      <c r="Q4077" s="3">
        <f t="shared" si="317"/>
        <v>472</v>
      </c>
      <c r="R4077" t="str">
        <f t="shared" si="318"/>
        <v>No prazo</v>
      </c>
      <c r="S4077" s="5">
        <f t="shared" si="319"/>
        <v>0</v>
      </c>
    </row>
    <row r="4078" spans="1:19" x14ac:dyDescent="0.25">
      <c r="A4078">
        <v>4077</v>
      </c>
      <c r="B4078" s="1">
        <v>43989</v>
      </c>
      <c r="C4078" s="1">
        <v>43998</v>
      </c>
      <c r="D4078" s="1">
        <v>44015</v>
      </c>
      <c r="E4078" s="1">
        <v>44018</v>
      </c>
      <c r="F4078">
        <v>1</v>
      </c>
      <c r="G4078">
        <v>7</v>
      </c>
      <c r="H4078">
        <v>144</v>
      </c>
      <c r="I4078" s="6">
        <v>0</v>
      </c>
      <c r="J4078">
        <v>2</v>
      </c>
      <c r="K4078" t="str">
        <f>_xlfn.XLOOKUP(fCompras!F4078,dComprador!$A$2:$A$7,dComprador!$B$2:$B$7)</f>
        <v>Alon</v>
      </c>
      <c r="L4078" t="str">
        <f>_xlfn.XLOOKUP(J4078,dFornecedor!$A$2:$A$6,dFornecedor!$B$2:$B$6)</f>
        <v>Minerva</v>
      </c>
      <c r="M4078" t="str">
        <f>_xlfn.XLOOKUP(G4078,dMateriaPrima!$A$2:$A$12,dMateriaPrima!$B$2:$B$12)</f>
        <v>Poliéster</v>
      </c>
      <c r="N4078" s="2">
        <f>_xlfn.XLOOKUP(G4078,dMateriaPrima!$A$2:$A$12,dMateriaPrima!$C$2:$C$12)</f>
        <v>8</v>
      </c>
      <c r="O4078" s="3">
        <f t="shared" si="315"/>
        <v>1152</v>
      </c>
      <c r="P4078" s="4">
        <f t="shared" si="316"/>
        <v>0</v>
      </c>
      <c r="Q4078" s="3">
        <f t="shared" si="317"/>
        <v>1152</v>
      </c>
      <c r="R4078" t="str">
        <f t="shared" si="318"/>
        <v>Em atraso</v>
      </c>
      <c r="S4078" s="5">
        <f t="shared" si="319"/>
        <v>3</v>
      </c>
    </row>
    <row r="4079" spans="1:19" x14ac:dyDescent="0.25">
      <c r="A4079">
        <v>4078</v>
      </c>
      <c r="B4079" s="1">
        <v>43989</v>
      </c>
      <c r="C4079" s="1">
        <v>43989</v>
      </c>
      <c r="D4079" s="1">
        <v>43995</v>
      </c>
      <c r="E4079" s="1">
        <v>43999</v>
      </c>
      <c r="F4079">
        <v>4</v>
      </c>
      <c r="G4079">
        <v>1</v>
      </c>
      <c r="H4079">
        <v>260</v>
      </c>
      <c r="I4079" s="6">
        <v>0</v>
      </c>
      <c r="J4079">
        <v>2</v>
      </c>
      <c r="K4079" t="str">
        <f>_xlfn.XLOOKUP(fCompras!F4079,dComprador!$A$2:$A$7,dComprador!$B$2:$B$7)</f>
        <v>Lira</v>
      </c>
      <c r="L4079" t="str">
        <f>_xlfn.XLOOKUP(J4079,dFornecedor!$A$2:$A$6,dFornecedor!$B$2:$B$6)</f>
        <v>Minerva</v>
      </c>
      <c r="M4079" t="str">
        <f>_xlfn.XLOOKUP(G4079,dMateriaPrima!$A$2:$A$12,dMateriaPrima!$B$2:$B$12)</f>
        <v>Tecido</v>
      </c>
      <c r="N4079" s="2">
        <f>_xlfn.XLOOKUP(G4079,dMateriaPrima!$A$2:$A$12,dMateriaPrima!$C$2:$C$12)</f>
        <v>18</v>
      </c>
      <c r="O4079" s="3">
        <f t="shared" si="315"/>
        <v>4680</v>
      </c>
      <c r="P4079" s="4">
        <f t="shared" si="316"/>
        <v>0</v>
      </c>
      <c r="Q4079" s="3">
        <f t="shared" si="317"/>
        <v>4680</v>
      </c>
      <c r="R4079" t="str">
        <f t="shared" si="318"/>
        <v>Em atraso</v>
      </c>
      <c r="S4079" s="5">
        <f t="shared" si="319"/>
        <v>4</v>
      </c>
    </row>
    <row r="4080" spans="1:19" x14ac:dyDescent="0.25">
      <c r="A4080">
        <v>4079</v>
      </c>
      <c r="B4080" s="1">
        <v>43989</v>
      </c>
      <c r="C4080" s="1">
        <v>43997</v>
      </c>
      <c r="D4080" s="1">
        <v>44001</v>
      </c>
      <c r="E4080" s="1">
        <v>44002</v>
      </c>
      <c r="F4080">
        <v>4</v>
      </c>
      <c r="G4080">
        <v>4</v>
      </c>
      <c r="H4080">
        <v>521</v>
      </c>
      <c r="I4080" s="6">
        <v>0</v>
      </c>
      <c r="J4080">
        <v>2</v>
      </c>
      <c r="K4080" t="str">
        <f>_xlfn.XLOOKUP(fCompras!F4080,dComprador!$A$2:$A$7,dComprador!$B$2:$B$7)</f>
        <v>Lira</v>
      </c>
      <c r="L4080" t="str">
        <f>_xlfn.XLOOKUP(J4080,dFornecedor!$A$2:$A$6,dFornecedor!$B$2:$B$6)</f>
        <v>Minerva</v>
      </c>
      <c r="M4080" t="str">
        <f>_xlfn.XLOOKUP(G4080,dMateriaPrima!$A$2:$A$12,dMateriaPrima!$B$2:$B$12)</f>
        <v>Madeira</v>
      </c>
      <c r="N4080" s="2">
        <f>_xlfn.XLOOKUP(G4080,dMateriaPrima!$A$2:$A$12,dMateriaPrima!$C$2:$C$12)</f>
        <v>168</v>
      </c>
      <c r="O4080" s="3">
        <f t="shared" si="315"/>
        <v>87528</v>
      </c>
      <c r="P4080" s="4">
        <f t="shared" si="316"/>
        <v>0</v>
      </c>
      <c r="Q4080" s="3">
        <f t="shared" si="317"/>
        <v>87528</v>
      </c>
      <c r="R4080" t="str">
        <f t="shared" si="318"/>
        <v>Em atraso</v>
      </c>
      <c r="S4080" s="5">
        <f t="shared" si="319"/>
        <v>1</v>
      </c>
    </row>
    <row r="4081" spans="1:19" x14ac:dyDescent="0.25">
      <c r="A4081">
        <v>4080</v>
      </c>
      <c r="B4081" s="1">
        <v>43989</v>
      </c>
      <c r="C4081" s="1">
        <v>43993</v>
      </c>
      <c r="D4081" s="1">
        <v>44006</v>
      </c>
      <c r="E4081" s="1">
        <v>44007</v>
      </c>
      <c r="F4081">
        <v>1</v>
      </c>
      <c r="G4081">
        <v>9</v>
      </c>
      <c r="H4081">
        <v>64</v>
      </c>
      <c r="I4081" s="6">
        <v>0</v>
      </c>
      <c r="J4081">
        <v>1</v>
      </c>
      <c r="K4081" t="str">
        <f>_xlfn.XLOOKUP(fCompras!F4081,dComprador!$A$2:$A$7,dComprador!$B$2:$B$7)</f>
        <v>Alon</v>
      </c>
      <c r="L4081" t="str">
        <f>_xlfn.XLOOKUP(J4081,dFornecedor!$A$2:$A$6,dFornecedor!$B$2:$B$6)</f>
        <v>NorthShore</v>
      </c>
      <c r="M4081" t="str">
        <f>_xlfn.XLOOKUP(G4081,dMateriaPrima!$A$2:$A$12,dMateriaPrima!$B$2:$B$12)</f>
        <v>Couro</v>
      </c>
      <c r="N4081" s="2">
        <f>_xlfn.XLOOKUP(G4081,dMateriaPrima!$A$2:$A$12,dMateriaPrima!$C$2:$C$12)</f>
        <v>4.4000000000000004</v>
      </c>
      <c r="O4081" s="3">
        <f t="shared" si="315"/>
        <v>281.60000000000002</v>
      </c>
      <c r="P4081" s="4">
        <f t="shared" si="316"/>
        <v>0</v>
      </c>
      <c r="Q4081" s="3">
        <f t="shared" si="317"/>
        <v>281.60000000000002</v>
      </c>
      <c r="R4081" t="str">
        <f t="shared" si="318"/>
        <v>Em atraso</v>
      </c>
      <c r="S4081" s="5">
        <f t="shared" si="319"/>
        <v>1</v>
      </c>
    </row>
    <row r="4082" spans="1:19" x14ac:dyDescent="0.25">
      <c r="A4082">
        <v>4081</v>
      </c>
      <c r="B4082" s="1">
        <v>43989</v>
      </c>
      <c r="C4082" s="1">
        <v>43997</v>
      </c>
      <c r="D4082" s="1">
        <v>44010</v>
      </c>
      <c r="E4082" s="1">
        <v>44010</v>
      </c>
      <c r="F4082">
        <v>1</v>
      </c>
      <c r="G4082">
        <v>11</v>
      </c>
      <c r="H4082">
        <v>43</v>
      </c>
      <c r="I4082" s="6">
        <v>0</v>
      </c>
      <c r="J4082">
        <v>2</v>
      </c>
      <c r="K4082" t="str">
        <f>_xlfn.XLOOKUP(fCompras!F4082,dComprador!$A$2:$A$7,dComprador!$B$2:$B$7)</f>
        <v>Alon</v>
      </c>
      <c r="L4082" t="str">
        <f>_xlfn.XLOOKUP(J4082,dFornecedor!$A$2:$A$6,dFornecedor!$B$2:$B$6)</f>
        <v>Minerva</v>
      </c>
      <c r="M4082" t="str">
        <f>_xlfn.XLOOKUP(G4082,dMateriaPrima!$A$2:$A$12,dMateriaPrima!$B$2:$B$12)</f>
        <v>Papel</v>
      </c>
      <c r="N4082" s="2">
        <f>_xlfn.XLOOKUP(G4082,dMateriaPrima!$A$2:$A$12,dMateriaPrima!$C$2:$C$12)</f>
        <v>9</v>
      </c>
      <c r="O4082" s="3">
        <f t="shared" si="315"/>
        <v>387</v>
      </c>
      <c r="P4082" s="4">
        <f t="shared" si="316"/>
        <v>0</v>
      </c>
      <c r="Q4082" s="3">
        <f t="shared" si="317"/>
        <v>387</v>
      </c>
      <c r="R4082" t="str">
        <f t="shared" si="318"/>
        <v>No prazo</v>
      </c>
      <c r="S4082" s="5">
        <f t="shared" si="319"/>
        <v>0</v>
      </c>
    </row>
    <row r="4083" spans="1:19" x14ac:dyDescent="0.25">
      <c r="A4083">
        <v>4082</v>
      </c>
      <c r="B4083" s="1">
        <v>43990</v>
      </c>
      <c r="C4083" s="1">
        <v>44001</v>
      </c>
      <c r="D4083" s="1">
        <v>44001</v>
      </c>
      <c r="E4083" s="1">
        <v>44008</v>
      </c>
      <c r="F4083">
        <v>4</v>
      </c>
      <c r="G4083">
        <v>1</v>
      </c>
      <c r="H4083">
        <v>145</v>
      </c>
      <c r="I4083" s="6">
        <v>0</v>
      </c>
      <c r="J4083">
        <v>1</v>
      </c>
      <c r="K4083" t="str">
        <f>_xlfn.XLOOKUP(fCompras!F4083,dComprador!$A$2:$A$7,dComprador!$B$2:$B$7)</f>
        <v>Lira</v>
      </c>
      <c r="L4083" t="str">
        <f>_xlfn.XLOOKUP(J4083,dFornecedor!$A$2:$A$6,dFornecedor!$B$2:$B$6)</f>
        <v>NorthShore</v>
      </c>
      <c r="M4083" t="str">
        <f>_xlfn.XLOOKUP(G4083,dMateriaPrima!$A$2:$A$12,dMateriaPrima!$B$2:$B$12)</f>
        <v>Tecido</v>
      </c>
      <c r="N4083" s="2">
        <f>_xlfn.XLOOKUP(G4083,dMateriaPrima!$A$2:$A$12,dMateriaPrima!$C$2:$C$12)</f>
        <v>18</v>
      </c>
      <c r="O4083" s="3">
        <f t="shared" si="315"/>
        <v>2610</v>
      </c>
      <c r="P4083" s="4">
        <f t="shared" si="316"/>
        <v>0</v>
      </c>
      <c r="Q4083" s="3">
        <f t="shared" si="317"/>
        <v>2610</v>
      </c>
      <c r="R4083" t="str">
        <f t="shared" si="318"/>
        <v>Em atraso</v>
      </c>
      <c r="S4083" s="5">
        <f t="shared" si="319"/>
        <v>7</v>
      </c>
    </row>
    <row r="4084" spans="1:19" x14ac:dyDescent="0.25">
      <c r="A4084">
        <v>4083</v>
      </c>
      <c r="B4084" s="1">
        <v>43990</v>
      </c>
      <c r="C4084" s="1">
        <v>43991</v>
      </c>
      <c r="D4084" s="1">
        <v>43997</v>
      </c>
      <c r="E4084" s="1">
        <v>43997</v>
      </c>
      <c r="F4084">
        <v>4</v>
      </c>
      <c r="G4084">
        <v>9</v>
      </c>
      <c r="H4084">
        <v>68</v>
      </c>
      <c r="I4084" s="6">
        <v>0</v>
      </c>
      <c r="J4084">
        <v>4</v>
      </c>
      <c r="K4084" t="str">
        <f>_xlfn.XLOOKUP(fCompras!F4084,dComprador!$A$2:$A$7,dComprador!$B$2:$B$7)</f>
        <v>Lira</v>
      </c>
      <c r="L4084" t="str">
        <f>_xlfn.XLOOKUP(J4084,dFornecedor!$A$2:$A$6,dFornecedor!$B$2:$B$6)</f>
        <v>AlphaOmega</v>
      </c>
      <c r="M4084" t="str">
        <f>_xlfn.XLOOKUP(G4084,dMateriaPrima!$A$2:$A$12,dMateriaPrima!$B$2:$B$12)</f>
        <v>Couro</v>
      </c>
      <c r="N4084" s="2">
        <f>_xlfn.XLOOKUP(G4084,dMateriaPrima!$A$2:$A$12,dMateriaPrima!$C$2:$C$12)</f>
        <v>4.4000000000000004</v>
      </c>
      <c r="O4084" s="3">
        <f t="shared" si="315"/>
        <v>299.20000000000005</v>
      </c>
      <c r="P4084" s="4">
        <f t="shared" si="316"/>
        <v>0</v>
      </c>
      <c r="Q4084" s="3">
        <f t="shared" si="317"/>
        <v>299.20000000000005</v>
      </c>
      <c r="R4084" t="str">
        <f t="shared" si="318"/>
        <v>No prazo</v>
      </c>
      <c r="S4084" s="5">
        <f t="shared" si="319"/>
        <v>0</v>
      </c>
    </row>
    <row r="4085" spans="1:19" x14ac:dyDescent="0.25">
      <c r="A4085">
        <v>4084</v>
      </c>
      <c r="B4085" s="1">
        <v>43990</v>
      </c>
      <c r="C4085" s="1">
        <v>43990</v>
      </c>
      <c r="D4085" s="1">
        <v>43997</v>
      </c>
      <c r="E4085" s="1">
        <v>43997</v>
      </c>
      <c r="F4085">
        <v>4</v>
      </c>
      <c r="G4085">
        <v>7</v>
      </c>
      <c r="H4085">
        <v>205</v>
      </c>
      <c r="I4085" s="6">
        <v>0</v>
      </c>
      <c r="J4085">
        <v>2</v>
      </c>
      <c r="K4085" t="str">
        <f>_xlfn.XLOOKUP(fCompras!F4085,dComprador!$A$2:$A$7,dComprador!$B$2:$B$7)</f>
        <v>Lira</v>
      </c>
      <c r="L4085" t="str">
        <f>_xlfn.XLOOKUP(J4085,dFornecedor!$A$2:$A$6,dFornecedor!$B$2:$B$6)</f>
        <v>Minerva</v>
      </c>
      <c r="M4085" t="str">
        <f>_xlfn.XLOOKUP(G4085,dMateriaPrima!$A$2:$A$12,dMateriaPrima!$B$2:$B$12)</f>
        <v>Poliéster</v>
      </c>
      <c r="N4085" s="2">
        <f>_xlfn.XLOOKUP(G4085,dMateriaPrima!$A$2:$A$12,dMateriaPrima!$C$2:$C$12)</f>
        <v>8</v>
      </c>
      <c r="O4085" s="3">
        <f t="shared" si="315"/>
        <v>1640</v>
      </c>
      <c r="P4085" s="4">
        <f t="shared" si="316"/>
        <v>0</v>
      </c>
      <c r="Q4085" s="3">
        <f t="shared" si="317"/>
        <v>1640</v>
      </c>
      <c r="R4085" t="str">
        <f t="shared" si="318"/>
        <v>No prazo</v>
      </c>
      <c r="S4085" s="5">
        <f t="shared" si="319"/>
        <v>0</v>
      </c>
    </row>
    <row r="4086" spans="1:19" x14ac:dyDescent="0.25">
      <c r="A4086">
        <v>4085</v>
      </c>
      <c r="B4086" s="1">
        <v>43990</v>
      </c>
      <c r="C4086" s="1">
        <v>43993</v>
      </c>
      <c r="D4086" s="1">
        <v>44022</v>
      </c>
      <c r="E4086" s="1">
        <v>44024</v>
      </c>
      <c r="F4086">
        <v>1</v>
      </c>
      <c r="G4086">
        <v>1</v>
      </c>
      <c r="H4086">
        <v>58</v>
      </c>
      <c r="I4086" s="6">
        <v>0</v>
      </c>
      <c r="J4086">
        <v>3</v>
      </c>
      <c r="K4086" t="str">
        <f>_xlfn.XLOOKUP(fCompras!F4086,dComprador!$A$2:$A$7,dComprador!$B$2:$B$7)</f>
        <v>Alon</v>
      </c>
      <c r="L4086" t="str">
        <f>_xlfn.XLOOKUP(J4086,dFornecedor!$A$2:$A$6,dFornecedor!$B$2:$B$6)</f>
        <v>StepUp</v>
      </c>
      <c r="M4086" t="str">
        <f>_xlfn.XLOOKUP(G4086,dMateriaPrima!$A$2:$A$12,dMateriaPrima!$B$2:$B$12)</f>
        <v>Tecido</v>
      </c>
      <c r="N4086" s="2">
        <f>_xlfn.XLOOKUP(G4086,dMateriaPrima!$A$2:$A$12,dMateriaPrima!$C$2:$C$12)</f>
        <v>18</v>
      </c>
      <c r="O4086" s="3">
        <f t="shared" si="315"/>
        <v>1044</v>
      </c>
      <c r="P4086" s="4">
        <f t="shared" si="316"/>
        <v>0</v>
      </c>
      <c r="Q4086" s="3">
        <f t="shared" si="317"/>
        <v>1044</v>
      </c>
      <c r="R4086" t="str">
        <f t="shared" si="318"/>
        <v>Em atraso</v>
      </c>
      <c r="S4086" s="5">
        <f t="shared" si="319"/>
        <v>2</v>
      </c>
    </row>
    <row r="4087" spans="1:19" x14ac:dyDescent="0.25">
      <c r="A4087">
        <v>4086</v>
      </c>
      <c r="B4087" s="1">
        <v>43990</v>
      </c>
      <c r="C4087" s="1">
        <v>43999</v>
      </c>
      <c r="D4087" s="1">
        <v>43999</v>
      </c>
      <c r="E4087" s="1">
        <v>44006</v>
      </c>
      <c r="F4087">
        <v>4</v>
      </c>
      <c r="G4087">
        <v>7</v>
      </c>
      <c r="H4087">
        <v>42</v>
      </c>
      <c r="I4087" s="6">
        <v>0</v>
      </c>
      <c r="J4087">
        <v>1</v>
      </c>
      <c r="K4087" t="str">
        <f>_xlfn.XLOOKUP(fCompras!F4087,dComprador!$A$2:$A$7,dComprador!$B$2:$B$7)</f>
        <v>Lira</v>
      </c>
      <c r="L4087" t="str">
        <f>_xlfn.XLOOKUP(J4087,dFornecedor!$A$2:$A$6,dFornecedor!$B$2:$B$6)</f>
        <v>NorthShore</v>
      </c>
      <c r="M4087" t="str">
        <f>_xlfn.XLOOKUP(G4087,dMateriaPrima!$A$2:$A$12,dMateriaPrima!$B$2:$B$12)</f>
        <v>Poliéster</v>
      </c>
      <c r="N4087" s="2">
        <f>_xlfn.XLOOKUP(G4087,dMateriaPrima!$A$2:$A$12,dMateriaPrima!$C$2:$C$12)</f>
        <v>8</v>
      </c>
      <c r="O4087" s="3">
        <f t="shared" si="315"/>
        <v>336</v>
      </c>
      <c r="P4087" s="4">
        <f t="shared" si="316"/>
        <v>0</v>
      </c>
      <c r="Q4087" s="3">
        <f t="shared" si="317"/>
        <v>336</v>
      </c>
      <c r="R4087" t="str">
        <f t="shared" si="318"/>
        <v>Em atraso</v>
      </c>
      <c r="S4087" s="5">
        <f t="shared" si="319"/>
        <v>7</v>
      </c>
    </row>
    <row r="4088" spans="1:19" x14ac:dyDescent="0.25">
      <c r="A4088">
        <v>4087</v>
      </c>
      <c r="B4088" s="1">
        <v>43990</v>
      </c>
      <c r="C4088" s="1">
        <v>43992</v>
      </c>
      <c r="D4088" s="1">
        <v>43997</v>
      </c>
      <c r="E4088" s="1">
        <v>43997</v>
      </c>
      <c r="F4088">
        <v>4</v>
      </c>
      <c r="G4088">
        <v>7</v>
      </c>
      <c r="H4088">
        <v>127</v>
      </c>
      <c r="I4088" s="6">
        <v>0</v>
      </c>
      <c r="J4088">
        <v>2</v>
      </c>
      <c r="K4088" t="str">
        <f>_xlfn.XLOOKUP(fCompras!F4088,dComprador!$A$2:$A$7,dComprador!$B$2:$B$7)</f>
        <v>Lira</v>
      </c>
      <c r="L4088" t="str">
        <f>_xlfn.XLOOKUP(J4088,dFornecedor!$A$2:$A$6,dFornecedor!$B$2:$B$6)</f>
        <v>Minerva</v>
      </c>
      <c r="M4088" t="str">
        <f>_xlfn.XLOOKUP(G4088,dMateriaPrima!$A$2:$A$12,dMateriaPrima!$B$2:$B$12)</f>
        <v>Poliéster</v>
      </c>
      <c r="N4088" s="2">
        <f>_xlfn.XLOOKUP(G4088,dMateriaPrima!$A$2:$A$12,dMateriaPrima!$C$2:$C$12)</f>
        <v>8</v>
      </c>
      <c r="O4088" s="3">
        <f t="shared" si="315"/>
        <v>1016</v>
      </c>
      <c r="P4088" s="4">
        <f t="shared" si="316"/>
        <v>0</v>
      </c>
      <c r="Q4088" s="3">
        <f t="shared" si="317"/>
        <v>1016</v>
      </c>
      <c r="R4088" t="str">
        <f t="shared" si="318"/>
        <v>No prazo</v>
      </c>
      <c r="S4088" s="5">
        <f t="shared" si="319"/>
        <v>0</v>
      </c>
    </row>
    <row r="4089" spans="1:19" x14ac:dyDescent="0.25">
      <c r="A4089">
        <v>4088</v>
      </c>
      <c r="B4089" s="1">
        <v>43990</v>
      </c>
      <c r="C4089" s="1">
        <v>43999</v>
      </c>
      <c r="D4089" s="1">
        <v>44001</v>
      </c>
      <c r="E4089" s="1">
        <v>44004</v>
      </c>
      <c r="F4089">
        <v>4</v>
      </c>
      <c r="G4089">
        <v>7</v>
      </c>
      <c r="H4089">
        <v>50</v>
      </c>
      <c r="I4089" s="6">
        <v>0</v>
      </c>
      <c r="J4089">
        <v>3</v>
      </c>
      <c r="K4089" t="str">
        <f>_xlfn.XLOOKUP(fCompras!F4089,dComprador!$A$2:$A$7,dComprador!$B$2:$B$7)</f>
        <v>Lira</v>
      </c>
      <c r="L4089" t="str">
        <f>_xlfn.XLOOKUP(J4089,dFornecedor!$A$2:$A$6,dFornecedor!$B$2:$B$6)</f>
        <v>StepUp</v>
      </c>
      <c r="M4089" t="str">
        <f>_xlfn.XLOOKUP(G4089,dMateriaPrima!$A$2:$A$12,dMateriaPrima!$B$2:$B$12)</f>
        <v>Poliéster</v>
      </c>
      <c r="N4089" s="2">
        <f>_xlfn.XLOOKUP(G4089,dMateriaPrima!$A$2:$A$12,dMateriaPrima!$C$2:$C$12)</f>
        <v>8</v>
      </c>
      <c r="O4089" s="3">
        <f t="shared" si="315"/>
        <v>400</v>
      </c>
      <c r="P4089" s="4">
        <f t="shared" si="316"/>
        <v>0</v>
      </c>
      <c r="Q4089" s="3">
        <f t="shared" si="317"/>
        <v>400</v>
      </c>
      <c r="R4089" t="str">
        <f t="shared" si="318"/>
        <v>Em atraso</v>
      </c>
      <c r="S4089" s="5">
        <f t="shared" si="319"/>
        <v>3</v>
      </c>
    </row>
    <row r="4090" spans="1:19" x14ac:dyDescent="0.25">
      <c r="A4090">
        <v>4089</v>
      </c>
      <c r="B4090" s="1">
        <v>43990</v>
      </c>
      <c r="C4090" s="1">
        <v>43996</v>
      </c>
      <c r="D4090" s="1">
        <v>43998</v>
      </c>
      <c r="E4090" s="1">
        <v>44000</v>
      </c>
      <c r="F4090">
        <v>4</v>
      </c>
      <c r="G4090">
        <v>7</v>
      </c>
      <c r="H4090">
        <v>385</v>
      </c>
      <c r="I4090" s="6">
        <v>0</v>
      </c>
      <c r="J4090">
        <v>2</v>
      </c>
      <c r="K4090" t="str">
        <f>_xlfn.XLOOKUP(fCompras!F4090,dComprador!$A$2:$A$7,dComprador!$B$2:$B$7)</f>
        <v>Lira</v>
      </c>
      <c r="L4090" t="str">
        <f>_xlfn.XLOOKUP(J4090,dFornecedor!$A$2:$A$6,dFornecedor!$B$2:$B$6)</f>
        <v>Minerva</v>
      </c>
      <c r="M4090" t="str">
        <f>_xlfn.XLOOKUP(G4090,dMateriaPrima!$A$2:$A$12,dMateriaPrima!$B$2:$B$12)</f>
        <v>Poliéster</v>
      </c>
      <c r="N4090" s="2">
        <f>_xlfn.XLOOKUP(G4090,dMateriaPrima!$A$2:$A$12,dMateriaPrima!$C$2:$C$12)</f>
        <v>8</v>
      </c>
      <c r="O4090" s="3">
        <f t="shared" si="315"/>
        <v>3080</v>
      </c>
      <c r="P4090" s="4">
        <f t="shared" si="316"/>
        <v>0</v>
      </c>
      <c r="Q4090" s="3">
        <f t="shared" si="317"/>
        <v>3080</v>
      </c>
      <c r="R4090" t="str">
        <f t="shared" si="318"/>
        <v>Em atraso</v>
      </c>
      <c r="S4090" s="5">
        <f t="shared" si="319"/>
        <v>2</v>
      </c>
    </row>
    <row r="4091" spans="1:19" x14ac:dyDescent="0.25">
      <c r="A4091">
        <v>4090</v>
      </c>
      <c r="B4091" s="1">
        <v>43990</v>
      </c>
      <c r="C4091" s="1">
        <v>43992</v>
      </c>
      <c r="D4091" s="1">
        <v>43996</v>
      </c>
      <c r="E4091" s="1">
        <v>43998</v>
      </c>
      <c r="F4091">
        <v>4</v>
      </c>
      <c r="G4091">
        <v>5</v>
      </c>
      <c r="H4091">
        <v>1</v>
      </c>
      <c r="I4091" s="6">
        <v>0</v>
      </c>
      <c r="J4091">
        <v>3</v>
      </c>
      <c r="K4091" t="str">
        <f>_xlfn.XLOOKUP(fCompras!F4091,dComprador!$A$2:$A$7,dComprador!$B$2:$B$7)</f>
        <v>Lira</v>
      </c>
      <c r="L4091" t="str">
        <f>_xlfn.XLOOKUP(J4091,dFornecedor!$A$2:$A$6,dFornecedor!$B$2:$B$6)</f>
        <v>StepUp</v>
      </c>
      <c r="M4091" t="str">
        <f>_xlfn.XLOOKUP(G4091,dMateriaPrima!$A$2:$A$12,dMateriaPrima!$B$2:$B$12)</f>
        <v>Areia</v>
      </c>
      <c r="N4091" s="2">
        <f>_xlfn.XLOOKUP(G4091,dMateriaPrima!$A$2:$A$12,dMateriaPrima!$C$2:$C$12)</f>
        <v>3.59</v>
      </c>
      <c r="O4091" s="3">
        <f t="shared" si="315"/>
        <v>3.59</v>
      </c>
      <c r="P4091" s="4">
        <f t="shared" si="316"/>
        <v>0</v>
      </c>
      <c r="Q4091" s="3">
        <f t="shared" si="317"/>
        <v>3.59</v>
      </c>
      <c r="R4091" t="str">
        <f t="shared" si="318"/>
        <v>Em atraso</v>
      </c>
      <c r="S4091" s="5">
        <f t="shared" si="319"/>
        <v>2</v>
      </c>
    </row>
    <row r="4092" spans="1:19" x14ac:dyDescent="0.25">
      <c r="A4092">
        <v>4091</v>
      </c>
      <c r="B4092" s="1">
        <v>43990</v>
      </c>
      <c r="C4092" s="1">
        <v>43990</v>
      </c>
      <c r="D4092" s="1">
        <v>44008</v>
      </c>
      <c r="E4092" s="1">
        <v>44011</v>
      </c>
      <c r="F4092">
        <v>1</v>
      </c>
      <c r="G4092">
        <v>6</v>
      </c>
      <c r="H4092">
        <v>401</v>
      </c>
      <c r="I4092" s="6">
        <v>0</v>
      </c>
      <c r="J4092">
        <v>2</v>
      </c>
      <c r="K4092" t="str">
        <f>_xlfn.XLOOKUP(fCompras!F4092,dComprador!$A$2:$A$7,dComprador!$B$2:$B$7)</f>
        <v>Alon</v>
      </c>
      <c r="L4092" t="str">
        <f>_xlfn.XLOOKUP(J4092,dFornecedor!$A$2:$A$6,dFornecedor!$B$2:$B$6)</f>
        <v>Minerva</v>
      </c>
      <c r="M4092" t="str">
        <f>_xlfn.XLOOKUP(G4092,dMateriaPrima!$A$2:$A$12,dMateriaPrima!$B$2:$B$12)</f>
        <v>Fio Algodão</v>
      </c>
      <c r="N4092" s="2">
        <f>_xlfn.XLOOKUP(G4092,dMateriaPrima!$A$2:$A$12,dMateriaPrima!$C$2:$C$12)</f>
        <v>55.9</v>
      </c>
      <c r="O4092" s="3">
        <f t="shared" si="315"/>
        <v>22415.899999999998</v>
      </c>
      <c r="P4092" s="4">
        <f t="shared" si="316"/>
        <v>0</v>
      </c>
      <c r="Q4092" s="3">
        <f t="shared" si="317"/>
        <v>22415.899999999998</v>
      </c>
      <c r="R4092" t="str">
        <f t="shared" si="318"/>
        <v>Em atraso</v>
      </c>
      <c r="S4092" s="5">
        <f t="shared" si="319"/>
        <v>3</v>
      </c>
    </row>
    <row r="4093" spans="1:19" x14ac:dyDescent="0.25">
      <c r="A4093">
        <v>4092</v>
      </c>
      <c r="B4093" s="1">
        <v>43990</v>
      </c>
      <c r="C4093" s="1">
        <v>44000</v>
      </c>
      <c r="D4093" s="1">
        <v>44018</v>
      </c>
      <c r="E4093" s="1">
        <v>44020</v>
      </c>
      <c r="F4093">
        <v>1</v>
      </c>
      <c r="G4093">
        <v>7</v>
      </c>
      <c r="H4093">
        <v>26</v>
      </c>
      <c r="I4093" s="6">
        <v>0</v>
      </c>
      <c r="J4093">
        <v>1</v>
      </c>
      <c r="K4093" t="str">
        <f>_xlfn.XLOOKUP(fCompras!F4093,dComprador!$A$2:$A$7,dComprador!$B$2:$B$7)</f>
        <v>Alon</v>
      </c>
      <c r="L4093" t="str">
        <f>_xlfn.XLOOKUP(J4093,dFornecedor!$A$2:$A$6,dFornecedor!$B$2:$B$6)</f>
        <v>NorthShore</v>
      </c>
      <c r="M4093" t="str">
        <f>_xlfn.XLOOKUP(G4093,dMateriaPrima!$A$2:$A$12,dMateriaPrima!$B$2:$B$12)</f>
        <v>Poliéster</v>
      </c>
      <c r="N4093" s="2">
        <f>_xlfn.XLOOKUP(G4093,dMateriaPrima!$A$2:$A$12,dMateriaPrima!$C$2:$C$12)</f>
        <v>8</v>
      </c>
      <c r="O4093" s="3">
        <f t="shared" si="315"/>
        <v>208</v>
      </c>
      <c r="P4093" s="4">
        <f t="shared" si="316"/>
        <v>0</v>
      </c>
      <c r="Q4093" s="3">
        <f t="shared" si="317"/>
        <v>208</v>
      </c>
      <c r="R4093" t="str">
        <f t="shared" si="318"/>
        <v>Em atraso</v>
      </c>
      <c r="S4093" s="5">
        <f t="shared" si="319"/>
        <v>2</v>
      </c>
    </row>
    <row r="4094" spans="1:19" x14ac:dyDescent="0.25">
      <c r="A4094">
        <v>4093</v>
      </c>
      <c r="B4094" s="1">
        <v>43990</v>
      </c>
      <c r="C4094" s="1">
        <v>43990</v>
      </c>
      <c r="D4094" s="1">
        <v>44010</v>
      </c>
      <c r="E4094" s="1">
        <v>44014</v>
      </c>
      <c r="F4094">
        <v>1</v>
      </c>
      <c r="G4094">
        <v>1</v>
      </c>
      <c r="H4094">
        <v>164</v>
      </c>
      <c r="I4094" s="6">
        <v>0</v>
      </c>
      <c r="J4094">
        <v>5</v>
      </c>
      <c r="K4094" t="str">
        <f>_xlfn.XLOOKUP(fCompras!F4094,dComprador!$A$2:$A$7,dComprador!$B$2:$B$7)</f>
        <v>Alon</v>
      </c>
      <c r="L4094" t="str">
        <f>_xlfn.XLOOKUP(J4094,dFornecedor!$A$2:$A$6,dFornecedor!$B$2:$B$6)</f>
        <v>Atlas</v>
      </c>
      <c r="M4094" t="str">
        <f>_xlfn.XLOOKUP(G4094,dMateriaPrima!$A$2:$A$12,dMateriaPrima!$B$2:$B$12)</f>
        <v>Tecido</v>
      </c>
      <c r="N4094" s="2">
        <f>_xlfn.XLOOKUP(G4094,dMateriaPrima!$A$2:$A$12,dMateriaPrima!$C$2:$C$12)</f>
        <v>18</v>
      </c>
      <c r="O4094" s="3">
        <f t="shared" si="315"/>
        <v>2952</v>
      </c>
      <c r="P4094" s="4">
        <f t="shared" si="316"/>
        <v>0</v>
      </c>
      <c r="Q4094" s="3">
        <f t="shared" si="317"/>
        <v>2952</v>
      </c>
      <c r="R4094" t="str">
        <f t="shared" si="318"/>
        <v>Em atraso</v>
      </c>
      <c r="S4094" s="5">
        <f t="shared" si="319"/>
        <v>4</v>
      </c>
    </row>
    <row r="4095" spans="1:19" x14ac:dyDescent="0.25">
      <c r="A4095">
        <v>4094</v>
      </c>
      <c r="B4095" s="1">
        <v>43990</v>
      </c>
      <c r="C4095" s="1">
        <v>43994</v>
      </c>
      <c r="D4095" s="1">
        <v>44011</v>
      </c>
      <c r="E4095" s="1">
        <v>44017</v>
      </c>
      <c r="F4095">
        <v>1</v>
      </c>
      <c r="G4095">
        <v>4</v>
      </c>
      <c r="H4095">
        <v>508</v>
      </c>
      <c r="I4095" s="6">
        <v>0</v>
      </c>
      <c r="J4095">
        <v>3</v>
      </c>
      <c r="K4095" t="str">
        <f>_xlfn.XLOOKUP(fCompras!F4095,dComprador!$A$2:$A$7,dComprador!$B$2:$B$7)</f>
        <v>Alon</v>
      </c>
      <c r="L4095" t="str">
        <f>_xlfn.XLOOKUP(J4095,dFornecedor!$A$2:$A$6,dFornecedor!$B$2:$B$6)</f>
        <v>StepUp</v>
      </c>
      <c r="M4095" t="str">
        <f>_xlfn.XLOOKUP(G4095,dMateriaPrima!$A$2:$A$12,dMateriaPrima!$B$2:$B$12)</f>
        <v>Madeira</v>
      </c>
      <c r="N4095" s="2">
        <f>_xlfn.XLOOKUP(G4095,dMateriaPrima!$A$2:$A$12,dMateriaPrima!$C$2:$C$12)</f>
        <v>168</v>
      </c>
      <c r="O4095" s="3">
        <f t="shared" si="315"/>
        <v>85344</v>
      </c>
      <c r="P4095" s="4">
        <f t="shared" si="316"/>
        <v>0</v>
      </c>
      <c r="Q4095" s="3">
        <f t="shared" si="317"/>
        <v>85344</v>
      </c>
      <c r="R4095" t="str">
        <f t="shared" si="318"/>
        <v>Em atraso</v>
      </c>
      <c r="S4095" s="5">
        <f t="shared" si="319"/>
        <v>6</v>
      </c>
    </row>
    <row r="4096" spans="1:19" x14ac:dyDescent="0.25">
      <c r="A4096">
        <v>4095</v>
      </c>
      <c r="B4096" s="1">
        <v>43991</v>
      </c>
      <c r="C4096" s="1">
        <v>43996</v>
      </c>
      <c r="D4096" s="1">
        <v>43998</v>
      </c>
      <c r="E4096" s="1">
        <v>43999</v>
      </c>
      <c r="F4096">
        <v>4</v>
      </c>
      <c r="G4096">
        <v>11</v>
      </c>
      <c r="H4096">
        <v>262</v>
      </c>
      <c r="I4096" s="6">
        <v>0</v>
      </c>
      <c r="J4096">
        <v>2</v>
      </c>
      <c r="K4096" t="str">
        <f>_xlfn.XLOOKUP(fCompras!F4096,dComprador!$A$2:$A$7,dComprador!$B$2:$B$7)</f>
        <v>Lira</v>
      </c>
      <c r="L4096" t="str">
        <f>_xlfn.XLOOKUP(J4096,dFornecedor!$A$2:$A$6,dFornecedor!$B$2:$B$6)</f>
        <v>Minerva</v>
      </c>
      <c r="M4096" t="str">
        <f>_xlfn.XLOOKUP(G4096,dMateriaPrima!$A$2:$A$12,dMateriaPrima!$B$2:$B$12)</f>
        <v>Papel</v>
      </c>
      <c r="N4096" s="2">
        <f>_xlfn.XLOOKUP(G4096,dMateriaPrima!$A$2:$A$12,dMateriaPrima!$C$2:$C$12)</f>
        <v>9</v>
      </c>
      <c r="O4096" s="3">
        <f t="shared" si="315"/>
        <v>2358</v>
      </c>
      <c r="P4096" s="4">
        <f t="shared" si="316"/>
        <v>0</v>
      </c>
      <c r="Q4096" s="3">
        <f t="shared" si="317"/>
        <v>2358</v>
      </c>
      <c r="R4096" t="str">
        <f t="shared" si="318"/>
        <v>Em atraso</v>
      </c>
      <c r="S4096" s="5">
        <f t="shared" si="319"/>
        <v>1</v>
      </c>
    </row>
    <row r="4097" spans="1:19" x14ac:dyDescent="0.25">
      <c r="A4097">
        <v>4096</v>
      </c>
      <c r="B4097" s="1">
        <v>43991</v>
      </c>
      <c r="C4097" s="1">
        <v>43992</v>
      </c>
      <c r="D4097" s="1">
        <v>43997</v>
      </c>
      <c r="E4097" s="1">
        <v>43997</v>
      </c>
      <c r="F4097">
        <v>4</v>
      </c>
      <c r="G4097">
        <v>5</v>
      </c>
      <c r="H4097">
        <v>472</v>
      </c>
      <c r="I4097" s="6">
        <v>0.16</v>
      </c>
      <c r="J4097">
        <v>3</v>
      </c>
      <c r="K4097" t="str">
        <f>_xlfn.XLOOKUP(fCompras!F4097,dComprador!$A$2:$A$7,dComprador!$B$2:$B$7)</f>
        <v>Lira</v>
      </c>
      <c r="L4097" t="str">
        <f>_xlfn.XLOOKUP(J4097,dFornecedor!$A$2:$A$6,dFornecedor!$B$2:$B$6)</f>
        <v>StepUp</v>
      </c>
      <c r="M4097" t="str">
        <f>_xlfn.XLOOKUP(G4097,dMateriaPrima!$A$2:$A$12,dMateriaPrima!$B$2:$B$12)</f>
        <v>Areia</v>
      </c>
      <c r="N4097" s="2">
        <f>_xlfn.XLOOKUP(G4097,dMateriaPrima!$A$2:$A$12,dMateriaPrima!$C$2:$C$12)</f>
        <v>3.59</v>
      </c>
      <c r="O4097" s="3">
        <f t="shared" si="315"/>
        <v>1694.48</v>
      </c>
      <c r="P4097" s="4">
        <f t="shared" si="316"/>
        <v>271.11680000000001</v>
      </c>
      <c r="Q4097" s="3">
        <f t="shared" si="317"/>
        <v>1423.3632</v>
      </c>
      <c r="R4097" t="str">
        <f t="shared" si="318"/>
        <v>No prazo</v>
      </c>
      <c r="S4097" s="5">
        <f t="shared" si="319"/>
        <v>0</v>
      </c>
    </row>
    <row r="4098" spans="1:19" x14ac:dyDescent="0.25">
      <c r="A4098">
        <v>4097</v>
      </c>
      <c r="B4098" s="1">
        <v>43991</v>
      </c>
      <c r="C4098" s="1">
        <v>43991</v>
      </c>
      <c r="D4098" s="1">
        <v>44002</v>
      </c>
      <c r="E4098" s="1">
        <v>44005</v>
      </c>
      <c r="F4098">
        <v>4</v>
      </c>
      <c r="G4098">
        <v>4</v>
      </c>
      <c r="H4098">
        <v>198</v>
      </c>
      <c r="I4098" s="6">
        <v>0</v>
      </c>
      <c r="J4098">
        <v>4</v>
      </c>
      <c r="K4098" t="str">
        <f>_xlfn.XLOOKUP(fCompras!F4098,dComprador!$A$2:$A$7,dComprador!$B$2:$B$7)</f>
        <v>Lira</v>
      </c>
      <c r="L4098" t="str">
        <f>_xlfn.XLOOKUP(J4098,dFornecedor!$A$2:$A$6,dFornecedor!$B$2:$B$6)</f>
        <v>AlphaOmega</v>
      </c>
      <c r="M4098" t="str">
        <f>_xlfn.XLOOKUP(G4098,dMateriaPrima!$A$2:$A$12,dMateriaPrima!$B$2:$B$12)</f>
        <v>Madeira</v>
      </c>
      <c r="N4098" s="2">
        <f>_xlfn.XLOOKUP(G4098,dMateriaPrima!$A$2:$A$12,dMateriaPrima!$C$2:$C$12)</f>
        <v>168</v>
      </c>
      <c r="O4098" s="3">
        <f t="shared" si="315"/>
        <v>33264</v>
      </c>
      <c r="P4098" s="4">
        <f t="shared" si="316"/>
        <v>0</v>
      </c>
      <c r="Q4098" s="3">
        <f t="shared" si="317"/>
        <v>33264</v>
      </c>
      <c r="R4098" t="str">
        <f t="shared" si="318"/>
        <v>Em atraso</v>
      </c>
      <c r="S4098" s="5">
        <f t="shared" si="319"/>
        <v>3</v>
      </c>
    </row>
    <row r="4099" spans="1:19" x14ac:dyDescent="0.25">
      <c r="A4099">
        <v>4098</v>
      </c>
      <c r="B4099" s="1">
        <v>43991</v>
      </c>
      <c r="C4099" s="1">
        <v>43997</v>
      </c>
      <c r="D4099" s="1">
        <v>43998</v>
      </c>
      <c r="E4099" s="1">
        <v>44002</v>
      </c>
      <c r="F4099">
        <v>4</v>
      </c>
      <c r="G4099">
        <v>5</v>
      </c>
      <c r="H4099">
        <v>434</v>
      </c>
      <c r="I4099" s="6">
        <v>0</v>
      </c>
      <c r="J4099">
        <v>2</v>
      </c>
      <c r="K4099" t="str">
        <f>_xlfn.XLOOKUP(fCompras!F4099,dComprador!$A$2:$A$7,dComprador!$B$2:$B$7)</f>
        <v>Lira</v>
      </c>
      <c r="L4099" t="str">
        <f>_xlfn.XLOOKUP(J4099,dFornecedor!$A$2:$A$6,dFornecedor!$B$2:$B$6)</f>
        <v>Minerva</v>
      </c>
      <c r="M4099" t="str">
        <f>_xlfn.XLOOKUP(G4099,dMateriaPrima!$A$2:$A$12,dMateriaPrima!$B$2:$B$12)</f>
        <v>Areia</v>
      </c>
      <c r="N4099" s="2">
        <f>_xlfn.XLOOKUP(G4099,dMateriaPrima!$A$2:$A$12,dMateriaPrima!$C$2:$C$12)</f>
        <v>3.59</v>
      </c>
      <c r="O4099" s="3">
        <f t="shared" ref="O4099:O4162" si="320">PRODUCT(H4099,N4099)</f>
        <v>1558.06</v>
      </c>
      <c r="P4099" s="4">
        <f t="shared" ref="P4099:P4162" si="321">PRODUCT(O4099,I4099)</f>
        <v>0</v>
      </c>
      <c r="Q4099" s="3">
        <f t="shared" ref="Q4099:Q4162" si="322">O4099-P4099</f>
        <v>1558.06</v>
      </c>
      <c r="R4099" t="str">
        <f t="shared" ref="R4099:R4162" si="323">IF(E4099&lt;=D4099,"No prazo",IF(E4099&gt;D4099,"Em atraso"))</f>
        <v>Em atraso</v>
      </c>
      <c r="S4099" s="5">
        <f t="shared" ref="S4099:S4162" si="324">IF(E4099 &gt;D4099, E4099-D4099,0)</f>
        <v>4</v>
      </c>
    </row>
    <row r="4100" spans="1:19" x14ac:dyDescent="0.25">
      <c r="A4100">
        <v>4099</v>
      </c>
      <c r="B4100" s="1">
        <v>43991</v>
      </c>
      <c r="C4100" s="1">
        <v>43991</v>
      </c>
      <c r="D4100" s="1">
        <v>43998</v>
      </c>
      <c r="E4100" s="1">
        <v>43998</v>
      </c>
      <c r="F4100">
        <v>4</v>
      </c>
      <c r="G4100">
        <v>8</v>
      </c>
      <c r="H4100">
        <v>56</v>
      </c>
      <c r="I4100" s="6">
        <v>0</v>
      </c>
      <c r="J4100">
        <v>5</v>
      </c>
      <c r="K4100" t="str">
        <f>_xlfn.XLOOKUP(fCompras!F4100,dComprador!$A$2:$A$7,dComprador!$B$2:$B$7)</f>
        <v>Lira</v>
      </c>
      <c r="L4100" t="str">
        <f>_xlfn.XLOOKUP(J4100,dFornecedor!$A$2:$A$6,dFornecedor!$B$2:$B$6)</f>
        <v>Atlas</v>
      </c>
      <c r="M4100" t="str">
        <f>_xlfn.XLOOKUP(G4100,dMateriaPrima!$A$2:$A$12,dMateriaPrima!$B$2:$B$12)</f>
        <v>Cimento</v>
      </c>
      <c r="N4100" s="2">
        <f>_xlfn.XLOOKUP(G4100,dMateriaPrima!$A$2:$A$12,dMateriaPrima!$C$2:$C$12)</f>
        <v>23</v>
      </c>
      <c r="O4100" s="3">
        <f t="shared" si="320"/>
        <v>1288</v>
      </c>
      <c r="P4100" s="4">
        <f t="shared" si="321"/>
        <v>0</v>
      </c>
      <c r="Q4100" s="3">
        <f t="shared" si="322"/>
        <v>1288</v>
      </c>
      <c r="R4100" t="str">
        <f t="shared" si="323"/>
        <v>No prazo</v>
      </c>
      <c r="S4100" s="5">
        <f t="shared" si="324"/>
        <v>0</v>
      </c>
    </row>
    <row r="4101" spans="1:19" x14ac:dyDescent="0.25">
      <c r="A4101">
        <v>4100</v>
      </c>
      <c r="B4101" s="1">
        <v>43991</v>
      </c>
      <c r="C4101" s="1">
        <v>43991</v>
      </c>
      <c r="D4101" s="1">
        <v>44010</v>
      </c>
      <c r="E4101" s="1">
        <v>44012</v>
      </c>
      <c r="F4101">
        <v>1</v>
      </c>
      <c r="G4101">
        <v>2</v>
      </c>
      <c r="H4101">
        <v>123</v>
      </c>
      <c r="I4101" s="6">
        <v>0</v>
      </c>
      <c r="J4101">
        <v>2</v>
      </c>
      <c r="K4101" t="str">
        <f>_xlfn.XLOOKUP(fCompras!F4101,dComprador!$A$2:$A$7,dComprador!$B$2:$B$7)</f>
        <v>Alon</v>
      </c>
      <c r="L4101" t="str">
        <f>_xlfn.XLOOKUP(J4101,dFornecedor!$A$2:$A$6,dFornecedor!$B$2:$B$6)</f>
        <v>Minerva</v>
      </c>
      <c r="M4101" t="str">
        <f>_xlfn.XLOOKUP(G4101,dMateriaPrima!$A$2:$A$12,dMateriaPrima!$B$2:$B$12)</f>
        <v>Chapa Metal</v>
      </c>
      <c r="N4101" s="2">
        <f>_xlfn.XLOOKUP(G4101,dMateriaPrima!$A$2:$A$12,dMateriaPrima!$C$2:$C$12)</f>
        <v>299.89999999999998</v>
      </c>
      <c r="O4101" s="3">
        <f t="shared" si="320"/>
        <v>36887.699999999997</v>
      </c>
      <c r="P4101" s="4">
        <f t="shared" si="321"/>
        <v>0</v>
      </c>
      <c r="Q4101" s="3">
        <f t="shared" si="322"/>
        <v>36887.699999999997</v>
      </c>
      <c r="R4101" t="str">
        <f t="shared" si="323"/>
        <v>Em atraso</v>
      </c>
      <c r="S4101" s="5">
        <f t="shared" si="324"/>
        <v>2</v>
      </c>
    </row>
    <row r="4102" spans="1:19" x14ac:dyDescent="0.25">
      <c r="A4102">
        <v>4101</v>
      </c>
      <c r="B4102" s="1">
        <v>43991</v>
      </c>
      <c r="C4102" s="1">
        <v>43991</v>
      </c>
      <c r="D4102" s="1">
        <v>44010</v>
      </c>
      <c r="E4102" s="1">
        <v>44015</v>
      </c>
      <c r="F4102">
        <v>1</v>
      </c>
      <c r="G4102">
        <v>11</v>
      </c>
      <c r="H4102">
        <v>437</v>
      </c>
      <c r="I4102" s="6">
        <v>0</v>
      </c>
      <c r="J4102">
        <v>2</v>
      </c>
      <c r="K4102" t="str">
        <f>_xlfn.XLOOKUP(fCompras!F4102,dComprador!$A$2:$A$7,dComprador!$B$2:$B$7)</f>
        <v>Alon</v>
      </c>
      <c r="L4102" t="str">
        <f>_xlfn.XLOOKUP(J4102,dFornecedor!$A$2:$A$6,dFornecedor!$B$2:$B$6)</f>
        <v>Minerva</v>
      </c>
      <c r="M4102" t="str">
        <f>_xlfn.XLOOKUP(G4102,dMateriaPrima!$A$2:$A$12,dMateriaPrima!$B$2:$B$12)</f>
        <v>Papel</v>
      </c>
      <c r="N4102" s="2">
        <f>_xlfn.XLOOKUP(G4102,dMateriaPrima!$A$2:$A$12,dMateriaPrima!$C$2:$C$12)</f>
        <v>9</v>
      </c>
      <c r="O4102" s="3">
        <f t="shared" si="320"/>
        <v>3933</v>
      </c>
      <c r="P4102" s="4">
        <f t="shared" si="321"/>
        <v>0</v>
      </c>
      <c r="Q4102" s="3">
        <f t="shared" si="322"/>
        <v>3933</v>
      </c>
      <c r="R4102" t="str">
        <f t="shared" si="323"/>
        <v>Em atraso</v>
      </c>
      <c r="S4102" s="5">
        <f t="shared" si="324"/>
        <v>5</v>
      </c>
    </row>
    <row r="4103" spans="1:19" x14ac:dyDescent="0.25">
      <c r="A4103">
        <v>4102</v>
      </c>
      <c r="B4103" s="1">
        <v>43991</v>
      </c>
      <c r="C4103" s="1">
        <v>44001</v>
      </c>
      <c r="D4103" s="1">
        <v>44021</v>
      </c>
      <c r="E4103" s="1">
        <v>44024</v>
      </c>
      <c r="F4103">
        <v>1</v>
      </c>
      <c r="G4103">
        <v>8</v>
      </c>
      <c r="H4103">
        <v>448</v>
      </c>
      <c r="I4103" s="6">
        <v>0</v>
      </c>
      <c r="J4103">
        <v>3</v>
      </c>
      <c r="K4103" t="str">
        <f>_xlfn.XLOOKUP(fCompras!F4103,dComprador!$A$2:$A$7,dComprador!$B$2:$B$7)</f>
        <v>Alon</v>
      </c>
      <c r="L4103" t="str">
        <f>_xlfn.XLOOKUP(J4103,dFornecedor!$A$2:$A$6,dFornecedor!$B$2:$B$6)</f>
        <v>StepUp</v>
      </c>
      <c r="M4103" t="str">
        <f>_xlfn.XLOOKUP(G4103,dMateriaPrima!$A$2:$A$12,dMateriaPrima!$B$2:$B$12)</f>
        <v>Cimento</v>
      </c>
      <c r="N4103" s="2">
        <f>_xlfn.XLOOKUP(G4103,dMateriaPrima!$A$2:$A$12,dMateriaPrima!$C$2:$C$12)</f>
        <v>23</v>
      </c>
      <c r="O4103" s="3">
        <f t="shared" si="320"/>
        <v>10304</v>
      </c>
      <c r="P4103" s="4">
        <f t="shared" si="321"/>
        <v>0</v>
      </c>
      <c r="Q4103" s="3">
        <f t="shared" si="322"/>
        <v>10304</v>
      </c>
      <c r="R4103" t="str">
        <f t="shared" si="323"/>
        <v>Em atraso</v>
      </c>
      <c r="S4103" s="5">
        <f t="shared" si="324"/>
        <v>3</v>
      </c>
    </row>
    <row r="4104" spans="1:19" x14ac:dyDescent="0.25">
      <c r="A4104">
        <v>4103</v>
      </c>
      <c r="B4104" s="1">
        <v>43991</v>
      </c>
      <c r="C4104" s="1">
        <v>43991</v>
      </c>
      <c r="D4104" s="1">
        <v>44008</v>
      </c>
      <c r="E4104" s="1">
        <v>44009</v>
      </c>
      <c r="F4104">
        <v>1</v>
      </c>
      <c r="G4104">
        <v>5</v>
      </c>
      <c r="H4104">
        <v>281</v>
      </c>
      <c r="I4104" s="6">
        <v>0</v>
      </c>
      <c r="J4104">
        <v>2</v>
      </c>
      <c r="K4104" t="str">
        <f>_xlfn.XLOOKUP(fCompras!F4104,dComprador!$A$2:$A$7,dComprador!$B$2:$B$7)</f>
        <v>Alon</v>
      </c>
      <c r="L4104" t="str">
        <f>_xlfn.XLOOKUP(J4104,dFornecedor!$A$2:$A$6,dFornecedor!$B$2:$B$6)</f>
        <v>Minerva</v>
      </c>
      <c r="M4104" t="str">
        <f>_xlfn.XLOOKUP(G4104,dMateriaPrima!$A$2:$A$12,dMateriaPrima!$B$2:$B$12)</f>
        <v>Areia</v>
      </c>
      <c r="N4104" s="2">
        <f>_xlfn.XLOOKUP(G4104,dMateriaPrima!$A$2:$A$12,dMateriaPrima!$C$2:$C$12)</f>
        <v>3.59</v>
      </c>
      <c r="O4104" s="3">
        <f t="shared" si="320"/>
        <v>1008.79</v>
      </c>
      <c r="P4104" s="4">
        <f t="shared" si="321"/>
        <v>0</v>
      </c>
      <c r="Q4104" s="3">
        <f t="shared" si="322"/>
        <v>1008.79</v>
      </c>
      <c r="R4104" t="str">
        <f t="shared" si="323"/>
        <v>Em atraso</v>
      </c>
      <c r="S4104" s="5">
        <f t="shared" si="324"/>
        <v>1</v>
      </c>
    </row>
    <row r="4105" spans="1:19" x14ac:dyDescent="0.25">
      <c r="A4105">
        <v>4104</v>
      </c>
      <c r="B4105" s="1">
        <v>43991</v>
      </c>
      <c r="C4105" s="1">
        <v>43991</v>
      </c>
      <c r="D4105" s="1">
        <v>44010</v>
      </c>
      <c r="E4105" s="1">
        <v>44013</v>
      </c>
      <c r="F4105">
        <v>1</v>
      </c>
      <c r="G4105">
        <v>1</v>
      </c>
      <c r="H4105">
        <v>10</v>
      </c>
      <c r="I4105" s="6">
        <v>0</v>
      </c>
      <c r="J4105">
        <v>2</v>
      </c>
      <c r="K4105" t="str">
        <f>_xlfn.XLOOKUP(fCompras!F4105,dComprador!$A$2:$A$7,dComprador!$B$2:$B$7)</f>
        <v>Alon</v>
      </c>
      <c r="L4105" t="str">
        <f>_xlfn.XLOOKUP(J4105,dFornecedor!$A$2:$A$6,dFornecedor!$B$2:$B$6)</f>
        <v>Minerva</v>
      </c>
      <c r="M4105" t="str">
        <f>_xlfn.XLOOKUP(G4105,dMateriaPrima!$A$2:$A$12,dMateriaPrima!$B$2:$B$12)</f>
        <v>Tecido</v>
      </c>
      <c r="N4105" s="2">
        <f>_xlfn.XLOOKUP(G4105,dMateriaPrima!$A$2:$A$12,dMateriaPrima!$C$2:$C$12)</f>
        <v>18</v>
      </c>
      <c r="O4105" s="3">
        <f t="shared" si="320"/>
        <v>180</v>
      </c>
      <c r="P4105" s="4">
        <f t="shared" si="321"/>
        <v>0</v>
      </c>
      <c r="Q4105" s="3">
        <f t="shared" si="322"/>
        <v>180</v>
      </c>
      <c r="R4105" t="str">
        <f t="shared" si="323"/>
        <v>Em atraso</v>
      </c>
      <c r="S4105" s="5">
        <f t="shared" si="324"/>
        <v>3</v>
      </c>
    </row>
    <row r="4106" spans="1:19" x14ac:dyDescent="0.25">
      <c r="A4106">
        <v>4105</v>
      </c>
      <c r="B4106" s="1">
        <v>43992</v>
      </c>
      <c r="C4106" s="1">
        <v>43992</v>
      </c>
      <c r="D4106" s="1">
        <v>43999</v>
      </c>
      <c r="E4106" s="1">
        <v>44004</v>
      </c>
      <c r="F4106">
        <v>4</v>
      </c>
      <c r="G4106">
        <v>8</v>
      </c>
      <c r="H4106">
        <v>204</v>
      </c>
      <c r="I4106" s="6">
        <v>0</v>
      </c>
      <c r="J4106">
        <v>5</v>
      </c>
      <c r="K4106" t="str">
        <f>_xlfn.XLOOKUP(fCompras!F4106,dComprador!$A$2:$A$7,dComprador!$B$2:$B$7)</f>
        <v>Lira</v>
      </c>
      <c r="L4106" t="str">
        <f>_xlfn.XLOOKUP(J4106,dFornecedor!$A$2:$A$6,dFornecedor!$B$2:$B$6)</f>
        <v>Atlas</v>
      </c>
      <c r="M4106" t="str">
        <f>_xlfn.XLOOKUP(G4106,dMateriaPrima!$A$2:$A$12,dMateriaPrima!$B$2:$B$12)</f>
        <v>Cimento</v>
      </c>
      <c r="N4106" s="2">
        <f>_xlfn.XLOOKUP(G4106,dMateriaPrima!$A$2:$A$12,dMateriaPrima!$C$2:$C$12)</f>
        <v>23</v>
      </c>
      <c r="O4106" s="3">
        <f t="shared" si="320"/>
        <v>4692</v>
      </c>
      <c r="P4106" s="4">
        <f t="shared" si="321"/>
        <v>0</v>
      </c>
      <c r="Q4106" s="3">
        <f t="shared" si="322"/>
        <v>4692</v>
      </c>
      <c r="R4106" t="str">
        <f t="shared" si="323"/>
        <v>Em atraso</v>
      </c>
      <c r="S4106" s="5">
        <f t="shared" si="324"/>
        <v>5</v>
      </c>
    </row>
    <row r="4107" spans="1:19" x14ac:dyDescent="0.25">
      <c r="A4107">
        <v>4106</v>
      </c>
      <c r="B4107" s="1">
        <v>43992</v>
      </c>
      <c r="C4107" s="1">
        <v>44003</v>
      </c>
      <c r="D4107" s="1">
        <v>44004</v>
      </c>
      <c r="E4107" s="1">
        <v>44006</v>
      </c>
      <c r="F4107">
        <v>4</v>
      </c>
      <c r="G4107">
        <v>5</v>
      </c>
      <c r="H4107">
        <v>5</v>
      </c>
      <c r="I4107" s="6">
        <v>0.21</v>
      </c>
      <c r="J4107">
        <v>1</v>
      </c>
      <c r="K4107" t="str">
        <f>_xlfn.XLOOKUP(fCompras!F4107,dComprador!$A$2:$A$7,dComprador!$B$2:$B$7)</f>
        <v>Lira</v>
      </c>
      <c r="L4107" t="str">
        <f>_xlfn.XLOOKUP(J4107,dFornecedor!$A$2:$A$6,dFornecedor!$B$2:$B$6)</f>
        <v>NorthShore</v>
      </c>
      <c r="M4107" t="str">
        <f>_xlfn.XLOOKUP(G4107,dMateriaPrima!$A$2:$A$12,dMateriaPrima!$B$2:$B$12)</f>
        <v>Areia</v>
      </c>
      <c r="N4107" s="2">
        <f>_xlfn.XLOOKUP(G4107,dMateriaPrima!$A$2:$A$12,dMateriaPrima!$C$2:$C$12)</f>
        <v>3.59</v>
      </c>
      <c r="O4107" s="3">
        <f t="shared" si="320"/>
        <v>17.95</v>
      </c>
      <c r="P4107" s="4">
        <f t="shared" si="321"/>
        <v>3.7694999999999999</v>
      </c>
      <c r="Q4107" s="3">
        <f t="shared" si="322"/>
        <v>14.180499999999999</v>
      </c>
      <c r="R4107" t="str">
        <f t="shared" si="323"/>
        <v>Em atraso</v>
      </c>
      <c r="S4107" s="5">
        <f t="shared" si="324"/>
        <v>2</v>
      </c>
    </row>
    <row r="4108" spans="1:19" x14ac:dyDescent="0.25">
      <c r="A4108">
        <v>4107</v>
      </c>
      <c r="B4108" s="1">
        <v>43992</v>
      </c>
      <c r="C4108" s="1">
        <v>43995</v>
      </c>
      <c r="D4108" s="1">
        <v>44001</v>
      </c>
      <c r="E4108" s="1">
        <v>44000</v>
      </c>
      <c r="F4108">
        <v>4</v>
      </c>
      <c r="G4108">
        <v>4</v>
      </c>
      <c r="H4108">
        <v>162</v>
      </c>
      <c r="I4108" s="6">
        <v>0</v>
      </c>
      <c r="J4108">
        <v>3</v>
      </c>
      <c r="K4108" t="str">
        <f>_xlfn.XLOOKUP(fCompras!F4108,dComprador!$A$2:$A$7,dComprador!$B$2:$B$7)</f>
        <v>Lira</v>
      </c>
      <c r="L4108" t="str">
        <f>_xlfn.XLOOKUP(J4108,dFornecedor!$A$2:$A$6,dFornecedor!$B$2:$B$6)</f>
        <v>StepUp</v>
      </c>
      <c r="M4108" t="str">
        <f>_xlfn.XLOOKUP(G4108,dMateriaPrima!$A$2:$A$12,dMateriaPrima!$B$2:$B$12)</f>
        <v>Madeira</v>
      </c>
      <c r="N4108" s="2">
        <f>_xlfn.XLOOKUP(G4108,dMateriaPrima!$A$2:$A$12,dMateriaPrima!$C$2:$C$12)</f>
        <v>168</v>
      </c>
      <c r="O4108" s="3">
        <f t="shared" si="320"/>
        <v>27216</v>
      </c>
      <c r="P4108" s="4">
        <f t="shared" si="321"/>
        <v>0</v>
      </c>
      <c r="Q4108" s="3">
        <f t="shared" si="322"/>
        <v>27216</v>
      </c>
      <c r="R4108" t="str">
        <f t="shared" si="323"/>
        <v>No prazo</v>
      </c>
      <c r="S4108" s="5">
        <f t="shared" si="324"/>
        <v>0</v>
      </c>
    </row>
    <row r="4109" spans="1:19" x14ac:dyDescent="0.25">
      <c r="A4109">
        <v>4108</v>
      </c>
      <c r="B4109" s="1">
        <v>43992</v>
      </c>
      <c r="C4109" s="1">
        <v>43993</v>
      </c>
      <c r="D4109" s="1">
        <v>44001</v>
      </c>
      <c r="E4109" s="1">
        <v>44002</v>
      </c>
      <c r="F4109">
        <v>4</v>
      </c>
      <c r="G4109">
        <v>11</v>
      </c>
      <c r="H4109">
        <v>24</v>
      </c>
      <c r="I4109" s="6">
        <v>0.16</v>
      </c>
      <c r="J4109">
        <v>3</v>
      </c>
      <c r="K4109" t="str">
        <f>_xlfn.XLOOKUP(fCompras!F4109,dComprador!$A$2:$A$7,dComprador!$B$2:$B$7)</f>
        <v>Lira</v>
      </c>
      <c r="L4109" t="str">
        <f>_xlfn.XLOOKUP(J4109,dFornecedor!$A$2:$A$6,dFornecedor!$B$2:$B$6)</f>
        <v>StepUp</v>
      </c>
      <c r="M4109" t="str">
        <f>_xlfn.XLOOKUP(G4109,dMateriaPrima!$A$2:$A$12,dMateriaPrima!$B$2:$B$12)</f>
        <v>Papel</v>
      </c>
      <c r="N4109" s="2">
        <f>_xlfn.XLOOKUP(G4109,dMateriaPrima!$A$2:$A$12,dMateriaPrima!$C$2:$C$12)</f>
        <v>9</v>
      </c>
      <c r="O4109" s="3">
        <f t="shared" si="320"/>
        <v>216</v>
      </c>
      <c r="P4109" s="4">
        <f t="shared" si="321"/>
        <v>34.56</v>
      </c>
      <c r="Q4109" s="3">
        <f t="shared" si="322"/>
        <v>181.44</v>
      </c>
      <c r="R4109" t="str">
        <f t="shared" si="323"/>
        <v>Em atraso</v>
      </c>
      <c r="S4109" s="5">
        <f t="shared" si="324"/>
        <v>1</v>
      </c>
    </row>
    <row r="4110" spans="1:19" x14ac:dyDescent="0.25">
      <c r="A4110">
        <v>4109</v>
      </c>
      <c r="B4110" s="1">
        <v>43992</v>
      </c>
      <c r="C4110" s="1">
        <v>43997</v>
      </c>
      <c r="D4110" s="1">
        <v>43999</v>
      </c>
      <c r="E4110" s="1">
        <v>44002</v>
      </c>
      <c r="F4110">
        <v>4</v>
      </c>
      <c r="G4110">
        <v>8</v>
      </c>
      <c r="H4110">
        <v>123</v>
      </c>
      <c r="I4110" s="6">
        <v>0</v>
      </c>
      <c r="J4110">
        <v>2</v>
      </c>
      <c r="K4110" t="str">
        <f>_xlfn.XLOOKUP(fCompras!F4110,dComprador!$A$2:$A$7,dComprador!$B$2:$B$7)</f>
        <v>Lira</v>
      </c>
      <c r="L4110" t="str">
        <f>_xlfn.XLOOKUP(J4110,dFornecedor!$A$2:$A$6,dFornecedor!$B$2:$B$6)</f>
        <v>Minerva</v>
      </c>
      <c r="M4110" t="str">
        <f>_xlfn.XLOOKUP(G4110,dMateriaPrima!$A$2:$A$12,dMateriaPrima!$B$2:$B$12)</f>
        <v>Cimento</v>
      </c>
      <c r="N4110" s="2">
        <f>_xlfn.XLOOKUP(G4110,dMateriaPrima!$A$2:$A$12,dMateriaPrima!$C$2:$C$12)</f>
        <v>23</v>
      </c>
      <c r="O4110" s="3">
        <f t="shared" si="320"/>
        <v>2829</v>
      </c>
      <c r="P4110" s="4">
        <f t="shared" si="321"/>
        <v>0</v>
      </c>
      <c r="Q4110" s="3">
        <f t="shared" si="322"/>
        <v>2829</v>
      </c>
      <c r="R4110" t="str">
        <f t="shared" si="323"/>
        <v>Em atraso</v>
      </c>
      <c r="S4110" s="5">
        <f t="shared" si="324"/>
        <v>3</v>
      </c>
    </row>
    <row r="4111" spans="1:19" x14ac:dyDescent="0.25">
      <c r="A4111">
        <v>4110</v>
      </c>
      <c r="B4111" s="1">
        <v>43992</v>
      </c>
      <c r="C4111" s="1">
        <v>43992</v>
      </c>
      <c r="D4111" s="1">
        <v>43998</v>
      </c>
      <c r="E4111" s="1">
        <v>44001</v>
      </c>
      <c r="F4111">
        <v>4</v>
      </c>
      <c r="G4111">
        <v>9</v>
      </c>
      <c r="H4111">
        <v>323</v>
      </c>
      <c r="I4111" s="6">
        <v>0</v>
      </c>
      <c r="J4111">
        <v>4</v>
      </c>
      <c r="K4111" t="str">
        <f>_xlfn.XLOOKUP(fCompras!F4111,dComprador!$A$2:$A$7,dComprador!$B$2:$B$7)</f>
        <v>Lira</v>
      </c>
      <c r="L4111" t="str">
        <f>_xlfn.XLOOKUP(J4111,dFornecedor!$A$2:$A$6,dFornecedor!$B$2:$B$6)</f>
        <v>AlphaOmega</v>
      </c>
      <c r="M4111" t="str">
        <f>_xlfn.XLOOKUP(G4111,dMateriaPrima!$A$2:$A$12,dMateriaPrima!$B$2:$B$12)</f>
        <v>Couro</v>
      </c>
      <c r="N4111" s="2">
        <f>_xlfn.XLOOKUP(G4111,dMateriaPrima!$A$2:$A$12,dMateriaPrima!$C$2:$C$12)</f>
        <v>4.4000000000000004</v>
      </c>
      <c r="O4111" s="3">
        <f t="shared" si="320"/>
        <v>1421.2</v>
      </c>
      <c r="P4111" s="4">
        <f t="shared" si="321"/>
        <v>0</v>
      </c>
      <c r="Q4111" s="3">
        <f t="shared" si="322"/>
        <v>1421.2</v>
      </c>
      <c r="R4111" t="str">
        <f t="shared" si="323"/>
        <v>Em atraso</v>
      </c>
      <c r="S4111" s="5">
        <f t="shared" si="324"/>
        <v>3</v>
      </c>
    </row>
    <row r="4112" spans="1:19" x14ac:dyDescent="0.25">
      <c r="A4112">
        <v>4111</v>
      </c>
      <c r="B4112" s="1">
        <v>43992</v>
      </c>
      <c r="C4112" s="1">
        <v>43995</v>
      </c>
      <c r="D4112" s="1">
        <v>44007</v>
      </c>
      <c r="E4112" s="1">
        <v>44010</v>
      </c>
      <c r="F4112">
        <v>1</v>
      </c>
      <c r="G4112">
        <v>11</v>
      </c>
      <c r="H4112">
        <v>21</v>
      </c>
      <c r="I4112" s="6">
        <v>0</v>
      </c>
      <c r="J4112">
        <v>1</v>
      </c>
      <c r="K4112" t="str">
        <f>_xlfn.XLOOKUP(fCompras!F4112,dComprador!$A$2:$A$7,dComprador!$B$2:$B$7)</f>
        <v>Alon</v>
      </c>
      <c r="L4112" t="str">
        <f>_xlfn.XLOOKUP(J4112,dFornecedor!$A$2:$A$6,dFornecedor!$B$2:$B$6)</f>
        <v>NorthShore</v>
      </c>
      <c r="M4112" t="str">
        <f>_xlfn.XLOOKUP(G4112,dMateriaPrima!$A$2:$A$12,dMateriaPrima!$B$2:$B$12)</f>
        <v>Papel</v>
      </c>
      <c r="N4112" s="2">
        <f>_xlfn.XLOOKUP(G4112,dMateriaPrima!$A$2:$A$12,dMateriaPrima!$C$2:$C$12)</f>
        <v>9</v>
      </c>
      <c r="O4112" s="3">
        <f t="shared" si="320"/>
        <v>189</v>
      </c>
      <c r="P4112" s="4">
        <f t="shared" si="321"/>
        <v>0</v>
      </c>
      <c r="Q4112" s="3">
        <f t="shared" si="322"/>
        <v>189</v>
      </c>
      <c r="R4112" t="str">
        <f t="shared" si="323"/>
        <v>Em atraso</v>
      </c>
      <c r="S4112" s="5">
        <f t="shared" si="324"/>
        <v>3</v>
      </c>
    </row>
    <row r="4113" spans="1:19" x14ac:dyDescent="0.25">
      <c r="A4113">
        <v>4112</v>
      </c>
      <c r="B4113" s="1">
        <v>43992</v>
      </c>
      <c r="C4113" s="1">
        <v>43993</v>
      </c>
      <c r="D4113" s="1">
        <v>44007</v>
      </c>
      <c r="E4113" s="1">
        <v>44009</v>
      </c>
      <c r="F4113">
        <v>1</v>
      </c>
      <c r="G4113">
        <v>7</v>
      </c>
      <c r="H4113">
        <v>16</v>
      </c>
      <c r="I4113" s="6">
        <v>0</v>
      </c>
      <c r="J4113">
        <v>3</v>
      </c>
      <c r="K4113" t="str">
        <f>_xlfn.XLOOKUP(fCompras!F4113,dComprador!$A$2:$A$7,dComprador!$B$2:$B$7)</f>
        <v>Alon</v>
      </c>
      <c r="L4113" t="str">
        <f>_xlfn.XLOOKUP(J4113,dFornecedor!$A$2:$A$6,dFornecedor!$B$2:$B$6)</f>
        <v>StepUp</v>
      </c>
      <c r="M4113" t="str">
        <f>_xlfn.XLOOKUP(G4113,dMateriaPrima!$A$2:$A$12,dMateriaPrima!$B$2:$B$12)</f>
        <v>Poliéster</v>
      </c>
      <c r="N4113" s="2">
        <f>_xlfn.XLOOKUP(G4113,dMateriaPrima!$A$2:$A$12,dMateriaPrima!$C$2:$C$12)</f>
        <v>8</v>
      </c>
      <c r="O4113" s="3">
        <f t="shared" si="320"/>
        <v>128</v>
      </c>
      <c r="P4113" s="4">
        <f t="shared" si="321"/>
        <v>0</v>
      </c>
      <c r="Q4113" s="3">
        <f t="shared" si="322"/>
        <v>128</v>
      </c>
      <c r="R4113" t="str">
        <f t="shared" si="323"/>
        <v>Em atraso</v>
      </c>
      <c r="S4113" s="5">
        <f t="shared" si="324"/>
        <v>2</v>
      </c>
    </row>
    <row r="4114" spans="1:19" x14ac:dyDescent="0.25">
      <c r="A4114">
        <v>4113</v>
      </c>
      <c r="B4114" s="1">
        <v>43992</v>
      </c>
      <c r="C4114" s="1">
        <v>44004</v>
      </c>
      <c r="D4114" s="1">
        <v>44007</v>
      </c>
      <c r="E4114" s="1">
        <v>44009</v>
      </c>
      <c r="F4114">
        <v>3</v>
      </c>
      <c r="G4114">
        <v>6</v>
      </c>
      <c r="H4114">
        <v>59</v>
      </c>
      <c r="I4114" s="6">
        <v>0</v>
      </c>
      <c r="J4114">
        <v>1</v>
      </c>
      <c r="K4114" t="str">
        <f>_xlfn.XLOOKUP(fCompras!F4114,dComprador!$A$2:$A$7,dComprador!$B$2:$B$7)</f>
        <v>Diego</v>
      </c>
      <c r="L4114" t="str">
        <f>_xlfn.XLOOKUP(J4114,dFornecedor!$A$2:$A$6,dFornecedor!$B$2:$B$6)</f>
        <v>NorthShore</v>
      </c>
      <c r="M4114" t="str">
        <f>_xlfn.XLOOKUP(G4114,dMateriaPrima!$A$2:$A$12,dMateriaPrima!$B$2:$B$12)</f>
        <v>Fio Algodão</v>
      </c>
      <c r="N4114" s="2">
        <f>_xlfn.XLOOKUP(G4114,dMateriaPrima!$A$2:$A$12,dMateriaPrima!$C$2:$C$12)</f>
        <v>55.9</v>
      </c>
      <c r="O4114" s="3">
        <f t="shared" si="320"/>
        <v>3298.1</v>
      </c>
      <c r="P4114" s="4">
        <f t="shared" si="321"/>
        <v>0</v>
      </c>
      <c r="Q4114" s="3">
        <f t="shared" si="322"/>
        <v>3298.1</v>
      </c>
      <c r="R4114" t="str">
        <f t="shared" si="323"/>
        <v>Em atraso</v>
      </c>
      <c r="S4114" s="5">
        <f t="shared" si="324"/>
        <v>2</v>
      </c>
    </row>
    <row r="4115" spans="1:19" x14ac:dyDescent="0.25">
      <c r="A4115">
        <v>4114</v>
      </c>
      <c r="B4115" s="1">
        <v>43993</v>
      </c>
      <c r="C4115" s="1">
        <v>43998</v>
      </c>
      <c r="D4115" s="1">
        <v>44001</v>
      </c>
      <c r="E4115" s="1">
        <v>44002</v>
      </c>
      <c r="F4115">
        <v>4</v>
      </c>
      <c r="G4115">
        <v>1</v>
      </c>
      <c r="H4115">
        <v>98</v>
      </c>
      <c r="I4115" s="6">
        <v>0</v>
      </c>
      <c r="J4115">
        <v>2</v>
      </c>
      <c r="K4115" t="str">
        <f>_xlfn.XLOOKUP(fCompras!F4115,dComprador!$A$2:$A$7,dComprador!$B$2:$B$7)</f>
        <v>Lira</v>
      </c>
      <c r="L4115" t="str">
        <f>_xlfn.XLOOKUP(J4115,dFornecedor!$A$2:$A$6,dFornecedor!$B$2:$B$6)</f>
        <v>Minerva</v>
      </c>
      <c r="M4115" t="str">
        <f>_xlfn.XLOOKUP(G4115,dMateriaPrima!$A$2:$A$12,dMateriaPrima!$B$2:$B$12)</f>
        <v>Tecido</v>
      </c>
      <c r="N4115" s="2">
        <f>_xlfn.XLOOKUP(G4115,dMateriaPrima!$A$2:$A$12,dMateriaPrima!$C$2:$C$12)</f>
        <v>18</v>
      </c>
      <c r="O4115" s="3">
        <f t="shared" si="320"/>
        <v>1764</v>
      </c>
      <c r="P4115" s="4">
        <f t="shared" si="321"/>
        <v>0</v>
      </c>
      <c r="Q4115" s="3">
        <f t="shared" si="322"/>
        <v>1764</v>
      </c>
      <c r="R4115" t="str">
        <f t="shared" si="323"/>
        <v>Em atraso</v>
      </c>
      <c r="S4115" s="5">
        <f t="shared" si="324"/>
        <v>1</v>
      </c>
    </row>
    <row r="4116" spans="1:19" x14ac:dyDescent="0.25">
      <c r="A4116">
        <v>4115</v>
      </c>
      <c r="B4116" s="1">
        <v>43993</v>
      </c>
      <c r="C4116" s="1">
        <v>43993</v>
      </c>
      <c r="D4116" s="1">
        <v>44001</v>
      </c>
      <c r="E4116" s="1">
        <v>43999</v>
      </c>
      <c r="F4116">
        <v>4</v>
      </c>
      <c r="G4116">
        <v>5</v>
      </c>
      <c r="H4116">
        <v>114</v>
      </c>
      <c r="I4116" s="6">
        <v>0</v>
      </c>
      <c r="J4116">
        <v>4</v>
      </c>
      <c r="K4116" t="str">
        <f>_xlfn.XLOOKUP(fCompras!F4116,dComprador!$A$2:$A$7,dComprador!$B$2:$B$7)</f>
        <v>Lira</v>
      </c>
      <c r="L4116" t="str">
        <f>_xlfn.XLOOKUP(J4116,dFornecedor!$A$2:$A$6,dFornecedor!$B$2:$B$6)</f>
        <v>AlphaOmega</v>
      </c>
      <c r="M4116" t="str">
        <f>_xlfn.XLOOKUP(G4116,dMateriaPrima!$A$2:$A$12,dMateriaPrima!$B$2:$B$12)</f>
        <v>Areia</v>
      </c>
      <c r="N4116" s="2">
        <f>_xlfn.XLOOKUP(G4116,dMateriaPrima!$A$2:$A$12,dMateriaPrima!$C$2:$C$12)</f>
        <v>3.59</v>
      </c>
      <c r="O4116" s="3">
        <f t="shared" si="320"/>
        <v>409.26</v>
      </c>
      <c r="P4116" s="4">
        <f t="shared" si="321"/>
        <v>0</v>
      </c>
      <c r="Q4116" s="3">
        <f t="shared" si="322"/>
        <v>409.26</v>
      </c>
      <c r="R4116" t="str">
        <f t="shared" si="323"/>
        <v>No prazo</v>
      </c>
      <c r="S4116" s="5">
        <f t="shared" si="324"/>
        <v>0</v>
      </c>
    </row>
    <row r="4117" spans="1:19" x14ac:dyDescent="0.25">
      <c r="A4117">
        <v>4116</v>
      </c>
      <c r="B4117" s="1">
        <v>43993</v>
      </c>
      <c r="C4117" s="1">
        <v>43993</v>
      </c>
      <c r="D4117" s="1">
        <v>43999</v>
      </c>
      <c r="E4117" s="1">
        <v>44000</v>
      </c>
      <c r="F4117">
        <v>4</v>
      </c>
      <c r="G4117">
        <v>4</v>
      </c>
      <c r="H4117">
        <v>607</v>
      </c>
      <c r="I4117" s="6">
        <v>0</v>
      </c>
      <c r="J4117">
        <v>2</v>
      </c>
      <c r="K4117" t="str">
        <f>_xlfn.XLOOKUP(fCompras!F4117,dComprador!$A$2:$A$7,dComprador!$B$2:$B$7)</f>
        <v>Lira</v>
      </c>
      <c r="L4117" t="str">
        <f>_xlfn.XLOOKUP(J4117,dFornecedor!$A$2:$A$6,dFornecedor!$B$2:$B$6)</f>
        <v>Minerva</v>
      </c>
      <c r="M4117" t="str">
        <f>_xlfn.XLOOKUP(G4117,dMateriaPrima!$A$2:$A$12,dMateriaPrima!$B$2:$B$12)</f>
        <v>Madeira</v>
      </c>
      <c r="N4117" s="2">
        <f>_xlfn.XLOOKUP(G4117,dMateriaPrima!$A$2:$A$12,dMateriaPrima!$C$2:$C$12)</f>
        <v>168</v>
      </c>
      <c r="O4117" s="3">
        <f t="shared" si="320"/>
        <v>101976</v>
      </c>
      <c r="P4117" s="4">
        <f t="shared" si="321"/>
        <v>0</v>
      </c>
      <c r="Q4117" s="3">
        <f t="shared" si="322"/>
        <v>101976</v>
      </c>
      <c r="R4117" t="str">
        <f t="shared" si="323"/>
        <v>Em atraso</v>
      </c>
      <c r="S4117" s="5">
        <f t="shared" si="324"/>
        <v>1</v>
      </c>
    </row>
    <row r="4118" spans="1:19" x14ac:dyDescent="0.25">
      <c r="A4118">
        <v>4117</v>
      </c>
      <c r="B4118" s="1">
        <v>43993</v>
      </c>
      <c r="C4118" s="1">
        <v>43993</v>
      </c>
      <c r="D4118" s="1">
        <v>44004</v>
      </c>
      <c r="E4118" s="1">
        <v>44009</v>
      </c>
      <c r="F4118">
        <v>4</v>
      </c>
      <c r="G4118">
        <v>5</v>
      </c>
      <c r="H4118">
        <v>269</v>
      </c>
      <c r="I4118" s="6">
        <v>0</v>
      </c>
      <c r="J4118">
        <v>4</v>
      </c>
      <c r="K4118" t="str">
        <f>_xlfn.XLOOKUP(fCompras!F4118,dComprador!$A$2:$A$7,dComprador!$B$2:$B$7)</f>
        <v>Lira</v>
      </c>
      <c r="L4118" t="str">
        <f>_xlfn.XLOOKUP(J4118,dFornecedor!$A$2:$A$6,dFornecedor!$B$2:$B$6)</f>
        <v>AlphaOmega</v>
      </c>
      <c r="M4118" t="str">
        <f>_xlfn.XLOOKUP(G4118,dMateriaPrima!$A$2:$A$12,dMateriaPrima!$B$2:$B$12)</f>
        <v>Areia</v>
      </c>
      <c r="N4118" s="2">
        <f>_xlfn.XLOOKUP(G4118,dMateriaPrima!$A$2:$A$12,dMateriaPrima!$C$2:$C$12)</f>
        <v>3.59</v>
      </c>
      <c r="O4118" s="3">
        <f t="shared" si="320"/>
        <v>965.70999999999992</v>
      </c>
      <c r="P4118" s="4">
        <f t="shared" si="321"/>
        <v>0</v>
      </c>
      <c r="Q4118" s="3">
        <f t="shared" si="322"/>
        <v>965.70999999999992</v>
      </c>
      <c r="R4118" t="str">
        <f t="shared" si="323"/>
        <v>Em atraso</v>
      </c>
      <c r="S4118" s="5">
        <f t="shared" si="324"/>
        <v>5</v>
      </c>
    </row>
    <row r="4119" spans="1:19" x14ac:dyDescent="0.25">
      <c r="A4119">
        <v>4118</v>
      </c>
      <c r="B4119" s="1">
        <v>43993</v>
      </c>
      <c r="C4119" s="1">
        <v>43999</v>
      </c>
      <c r="D4119" s="1">
        <v>44010</v>
      </c>
      <c r="E4119" s="1">
        <v>44013</v>
      </c>
      <c r="F4119">
        <v>1</v>
      </c>
      <c r="G4119">
        <v>1</v>
      </c>
      <c r="H4119">
        <v>16</v>
      </c>
      <c r="I4119" s="6">
        <v>0</v>
      </c>
      <c r="J4119">
        <v>2</v>
      </c>
      <c r="K4119" t="str">
        <f>_xlfn.XLOOKUP(fCompras!F4119,dComprador!$A$2:$A$7,dComprador!$B$2:$B$7)</f>
        <v>Alon</v>
      </c>
      <c r="L4119" t="str">
        <f>_xlfn.XLOOKUP(J4119,dFornecedor!$A$2:$A$6,dFornecedor!$B$2:$B$6)</f>
        <v>Minerva</v>
      </c>
      <c r="M4119" t="str">
        <f>_xlfn.XLOOKUP(G4119,dMateriaPrima!$A$2:$A$12,dMateriaPrima!$B$2:$B$12)</f>
        <v>Tecido</v>
      </c>
      <c r="N4119" s="2">
        <f>_xlfn.XLOOKUP(G4119,dMateriaPrima!$A$2:$A$12,dMateriaPrima!$C$2:$C$12)</f>
        <v>18</v>
      </c>
      <c r="O4119" s="3">
        <f t="shared" si="320"/>
        <v>288</v>
      </c>
      <c r="P4119" s="4">
        <f t="shared" si="321"/>
        <v>0</v>
      </c>
      <c r="Q4119" s="3">
        <f t="shared" si="322"/>
        <v>288</v>
      </c>
      <c r="R4119" t="str">
        <f t="shared" si="323"/>
        <v>Em atraso</v>
      </c>
      <c r="S4119" s="5">
        <f t="shared" si="324"/>
        <v>3</v>
      </c>
    </row>
    <row r="4120" spans="1:19" x14ac:dyDescent="0.25">
      <c r="A4120">
        <v>4119</v>
      </c>
      <c r="B4120" s="1">
        <v>43993</v>
      </c>
      <c r="C4120" s="1">
        <v>43994</v>
      </c>
      <c r="D4120" s="1">
        <v>44012</v>
      </c>
      <c r="E4120" s="1">
        <v>44014</v>
      </c>
      <c r="F4120">
        <v>1</v>
      </c>
      <c r="G4120">
        <v>9</v>
      </c>
      <c r="H4120">
        <v>37</v>
      </c>
      <c r="I4120" s="6">
        <v>0</v>
      </c>
      <c r="J4120">
        <v>3</v>
      </c>
      <c r="K4120" t="str">
        <f>_xlfn.XLOOKUP(fCompras!F4120,dComprador!$A$2:$A$7,dComprador!$B$2:$B$7)</f>
        <v>Alon</v>
      </c>
      <c r="L4120" t="str">
        <f>_xlfn.XLOOKUP(J4120,dFornecedor!$A$2:$A$6,dFornecedor!$B$2:$B$6)</f>
        <v>StepUp</v>
      </c>
      <c r="M4120" t="str">
        <f>_xlfn.XLOOKUP(G4120,dMateriaPrima!$A$2:$A$12,dMateriaPrima!$B$2:$B$12)</f>
        <v>Couro</v>
      </c>
      <c r="N4120" s="2">
        <f>_xlfn.XLOOKUP(G4120,dMateriaPrima!$A$2:$A$12,dMateriaPrima!$C$2:$C$12)</f>
        <v>4.4000000000000004</v>
      </c>
      <c r="O4120" s="3">
        <f t="shared" si="320"/>
        <v>162.80000000000001</v>
      </c>
      <c r="P4120" s="4">
        <f t="shared" si="321"/>
        <v>0</v>
      </c>
      <c r="Q4120" s="3">
        <f t="shared" si="322"/>
        <v>162.80000000000001</v>
      </c>
      <c r="R4120" t="str">
        <f t="shared" si="323"/>
        <v>Em atraso</v>
      </c>
      <c r="S4120" s="5">
        <f t="shared" si="324"/>
        <v>2</v>
      </c>
    </row>
    <row r="4121" spans="1:19" x14ac:dyDescent="0.25">
      <c r="A4121">
        <v>4120</v>
      </c>
      <c r="B4121" s="1">
        <v>43993</v>
      </c>
      <c r="C4121" s="1">
        <v>43994</v>
      </c>
      <c r="D4121" s="1">
        <v>44007</v>
      </c>
      <c r="E4121" s="1">
        <v>44011</v>
      </c>
      <c r="F4121">
        <v>1</v>
      </c>
      <c r="G4121">
        <v>7</v>
      </c>
      <c r="H4121">
        <v>81</v>
      </c>
      <c r="I4121" s="6">
        <v>0</v>
      </c>
      <c r="J4121">
        <v>4</v>
      </c>
      <c r="K4121" t="str">
        <f>_xlfn.XLOOKUP(fCompras!F4121,dComprador!$A$2:$A$7,dComprador!$B$2:$B$7)</f>
        <v>Alon</v>
      </c>
      <c r="L4121" t="str">
        <f>_xlfn.XLOOKUP(J4121,dFornecedor!$A$2:$A$6,dFornecedor!$B$2:$B$6)</f>
        <v>AlphaOmega</v>
      </c>
      <c r="M4121" t="str">
        <f>_xlfn.XLOOKUP(G4121,dMateriaPrima!$A$2:$A$12,dMateriaPrima!$B$2:$B$12)</f>
        <v>Poliéster</v>
      </c>
      <c r="N4121" s="2">
        <f>_xlfn.XLOOKUP(G4121,dMateriaPrima!$A$2:$A$12,dMateriaPrima!$C$2:$C$12)</f>
        <v>8</v>
      </c>
      <c r="O4121" s="3">
        <f t="shared" si="320"/>
        <v>648</v>
      </c>
      <c r="P4121" s="4">
        <f t="shared" si="321"/>
        <v>0</v>
      </c>
      <c r="Q4121" s="3">
        <f t="shared" si="322"/>
        <v>648</v>
      </c>
      <c r="R4121" t="str">
        <f t="shared" si="323"/>
        <v>Em atraso</v>
      </c>
      <c r="S4121" s="5">
        <f t="shared" si="324"/>
        <v>4</v>
      </c>
    </row>
    <row r="4122" spans="1:19" x14ac:dyDescent="0.25">
      <c r="A4122">
        <v>4121</v>
      </c>
      <c r="B4122" s="1">
        <v>43993</v>
      </c>
      <c r="C4122" s="1">
        <v>44000</v>
      </c>
      <c r="D4122" s="1">
        <v>44009</v>
      </c>
      <c r="E4122" s="1">
        <v>44011</v>
      </c>
      <c r="F4122">
        <v>1</v>
      </c>
      <c r="G4122">
        <v>11</v>
      </c>
      <c r="H4122">
        <v>502</v>
      </c>
      <c r="I4122" s="6">
        <v>0</v>
      </c>
      <c r="J4122">
        <v>2</v>
      </c>
      <c r="K4122" t="str">
        <f>_xlfn.XLOOKUP(fCompras!F4122,dComprador!$A$2:$A$7,dComprador!$B$2:$B$7)</f>
        <v>Alon</v>
      </c>
      <c r="L4122" t="str">
        <f>_xlfn.XLOOKUP(J4122,dFornecedor!$A$2:$A$6,dFornecedor!$B$2:$B$6)</f>
        <v>Minerva</v>
      </c>
      <c r="M4122" t="str">
        <f>_xlfn.XLOOKUP(G4122,dMateriaPrima!$A$2:$A$12,dMateriaPrima!$B$2:$B$12)</f>
        <v>Papel</v>
      </c>
      <c r="N4122" s="2">
        <f>_xlfn.XLOOKUP(G4122,dMateriaPrima!$A$2:$A$12,dMateriaPrima!$C$2:$C$12)</f>
        <v>9</v>
      </c>
      <c r="O4122" s="3">
        <f t="shared" si="320"/>
        <v>4518</v>
      </c>
      <c r="P4122" s="4">
        <f t="shared" si="321"/>
        <v>0</v>
      </c>
      <c r="Q4122" s="3">
        <f t="shared" si="322"/>
        <v>4518</v>
      </c>
      <c r="R4122" t="str">
        <f t="shared" si="323"/>
        <v>Em atraso</v>
      </c>
      <c r="S4122" s="5">
        <f t="shared" si="324"/>
        <v>2</v>
      </c>
    </row>
    <row r="4123" spans="1:19" x14ac:dyDescent="0.25">
      <c r="A4123">
        <v>4122</v>
      </c>
      <c r="B4123" s="1">
        <v>43993</v>
      </c>
      <c r="C4123" s="1">
        <v>43996</v>
      </c>
      <c r="D4123" s="1">
        <v>44021</v>
      </c>
      <c r="E4123" s="1">
        <v>44023</v>
      </c>
      <c r="F4123">
        <v>1</v>
      </c>
      <c r="G4123">
        <v>11</v>
      </c>
      <c r="H4123">
        <v>434</v>
      </c>
      <c r="I4123" s="6">
        <v>0</v>
      </c>
      <c r="J4123">
        <v>3</v>
      </c>
      <c r="K4123" t="str">
        <f>_xlfn.XLOOKUP(fCompras!F4123,dComprador!$A$2:$A$7,dComprador!$B$2:$B$7)</f>
        <v>Alon</v>
      </c>
      <c r="L4123" t="str">
        <f>_xlfn.XLOOKUP(J4123,dFornecedor!$A$2:$A$6,dFornecedor!$B$2:$B$6)</f>
        <v>StepUp</v>
      </c>
      <c r="M4123" t="str">
        <f>_xlfn.XLOOKUP(G4123,dMateriaPrima!$A$2:$A$12,dMateriaPrima!$B$2:$B$12)</f>
        <v>Papel</v>
      </c>
      <c r="N4123" s="2">
        <f>_xlfn.XLOOKUP(G4123,dMateriaPrima!$A$2:$A$12,dMateriaPrima!$C$2:$C$12)</f>
        <v>9</v>
      </c>
      <c r="O4123" s="3">
        <f t="shared" si="320"/>
        <v>3906</v>
      </c>
      <c r="P4123" s="4">
        <f t="shared" si="321"/>
        <v>0</v>
      </c>
      <c r="Q4123" s="3">
        <f t="shared" si="322"/>
        <v>3906</v>
      </c>
      <c r="R4123" t="str">
        <f t="shared" si="323"/>
        <v>Em atraso</v>
      </c>
      <c r="S4123" s="5">
        <f t="shared" si="324"/>
        <v>2</v>
      </c>
    </row>
    <row r="4124" spans="1:19" x14ac:dyDescent="0.25">
      <c r="A4124">
        <v>4123</v>
      </c>
      <c r="B4124" s="1">
        <v>43993</v>
      </c>
      <c r="C4124" s="1">
        <v>43994</v>
      </c>
      <c r="D4124" s="1">
        <v>44022</v>
      </c>
      <c r="E4124" s="1">
        <v>44025</v>
      </c>
      <c r="F4124">
        <v>1</v>
      </c>
      <c r="G4124">
        <v>6</v>
      </c>
      <c r="H4124">
        <v>513</v>
      </c>
      <c r="I4124" s="6">
        <v>0</v>
      </c>
      <c r="J4124">
        <v>3</v>
      </c>
      <c r="K4124" t="str">
        <f>_xlfn.XLOOKUP(fCompras!F4124,dComprador!$A$2:$A$7,dComprador!$B$2:$B$7)</f>
        <v>Alon</v>
      </c>
      <c r="L4124" t="str">
        <f>_xlfn.XLOOKUP(J4124,dFornecedor!$A$2:$A$6,dFornecedor!$B$2:$B$6)</f>
        <v>StepUp</v>
      </c>
      <c r="M4124" t="str">
        <f>_xlfn.XLOOKUP(G4124,dMateriaPrima!$A$2:$A$12,dMateriaPrima!$B$2:$B$12)</f>
        <v>Fio Algodão</v>
      </c>
      <c r="N4124" s="2">
        <f>_xlfn.XLOOKUP(G4124,dMateriaPrima!$A$2:$A$12,dMateriaPrima!$C$2:$C$12)</f>
        <v>55.9</v>
      </c>
      <c r="O4124" s="3">
        <f t="shared" si="320"/>
        <v>28676.7</v>
      </c>
      <c r="P4124" s="4">
        <f t="shared" si="321"/>
        <v>0</v>
      </c>
      <c r="Q4124" s="3">
        <f t="shared" si="322"/>
        <v>28676.7</v>
      </c>
      <c r="R4124" t="str">
        <f t="shared" si="323"/>
        <v>Em atraso</v>
      </c>
      <c r="S4124" s="5">
        <f t="shared" si="324"/>
        <v>3</v>
      </c>
    </row>
    <row r="4125" spans="1:19" x14ac:dyDescent="0.25">
      <c r="A4125">
        <v>4124</v>
      </c>
      <c r="B4125" s="1">
        <v>43993</v>
      </c>
      <c r="C4125" s="1">
        <v>44002</v>
      </c>
      <c r="D4125" s="1">
        <v>44024</v>
      </c>
      <c r="E4125" s="1">
        <v>44029</v>
      </c>
      <c r="F4125">
        <v>1</v>
      </c>
      <c r="G4125">
        <v>11</v>
      </c>
      <c r="H4125">
        <v>280</v>
      </c>
      <c r="I4125" s="6">
        <v>0</v>
      </c>
      <c r="J4125">
        <v>3</v>
      </c>
      <c r="K4125" t="str">
        <f>_xlfn.XLOOKUP(fCompras!F4125,dComprador!$A$2:$A$7,dComprador!$B$2:$B$7)</f>
        <v>Alon</v>
      </c>
      <c r="L4125" t="str">
        <f>_xlfn.XLOOKUP(J4125,dFornecedor!$A$2:$A$6,dFornecedor!$B$2:$B$6)</f>
        <v>StepUp</v>
      </c>
      <c r="M4125" t="str">
        <f>_xlfn.XLOOKUP(G4125,dMateriaPrima!$A$2:$A$12,dMateriaPrima!$B$2:$B$12)</f>
        <v>Papel</v>
      </c>
      <c r="N4125" s="2">
        <f>_xlfn.XLOOKUP(G4125,dMateriaPrima!$A$2:$A$12,dMateriaPrima!$C$2:$C$12)</f>
        <v>9</v>
      </c>
      <c r="O4125" s="3">
        <f t="shared" si="320"/>
        <v>2520</v>
      </c>
      <c r="P4125" s="4">
        <f t="shared" si="321"/>
        <v>0</v>
      </c>
      <c r="Q4125" s="3">
        <f t="shared" si="322"/>
        <v>2520</v>
      </c>
      <c r="R4125" t="str">
        <f t="shared" si="323"/>
        <v>Em atraso</v>
      </c>
      <c r="S4125" s="5">
        <f t="shared" si="324"/>
        <v>5</v>
      </c>
    </row>
    <row r="4126" spans="1:19" x14ac:dyDescent="0.25">
      <c r="A4126">
        <v>4125</v>
      </c>
      <c r="B4126" s="1">
        <v>43994</v>
      </c>
      <c r="C4126" s="1">
        <v>43996</v>
      </c>
      <c r="D4126" s="1">
        <v>44001</v>
      </c>
      <c r="E4126" s="1">
        <v>44006</v>
      </c>
      <c r="F4126">
        <v>4</v>
      </c>
      <c r="G4126">
        <v>6</v>
      </c>
      <c r="H4126">
        <v>17</v>
      </c>
      <c r="I4126" s="6">
        <v>0</v>
      </c>
      <c r="J4126">
        <v>5</v>
      </c>
      <c r="K4126" t="str">
        <f>_xlfn.XLOOKUP(fCompras!F4126,dComprador!$A$2:$A$7,dComprador!$B$2:$B$7)</f>
        <v>Lira</v>
      </c>
      <c r="L4126" t="str">
        <f>_xlfn.XLOOKUP(J4126,dFornecedor!$A$2:$A$6,dFornecedor!$B$2:$B$6)</f>
        <v>Atlas</v>
      </c>
      <c r="M4126" t="str">
        <f>_xlfn.XLOOKUP(G4126,dMateriaPrima!$A$2:$A$12,dMateriaPrima!$B$2:$B$12)</f>
        <v>Fio Algodão</v>
      </c>
      <c r="N4126" s="2">
        <f>_xlfn.XLOOKUP(G4126,dMateriaPrima!$A$2:$A$12,dMateriaPrima!$C$2:$C$12)</f>
        <v>55.9</v>
      </c>
      <c r="O4126" s="3">
        <f t="shared" si="320"/>
        <v>950.3</v>
      </c>
      <c r="P4126" s="4">
        <f t="shared" si="321"/>
        <v>0</v>
      </c>
      <c r="Q4126" s="3">
        <f t="shared" si="322"/>
        <v>950.3</v>
      </c>
      <c r="R4126" t="str">
        <f t="shared" si="323"/>
        <v>Em atraso</v>
      </c>
      <c r="S4126" s="5">
        <f t="shared" si="324"/>
        <v>5</v>
      </c>
    </row>
    <row r="4127" spans="1:19" x14ac:dyDescent="0.25">
      <c r="A4127">
        <v>4126</v>
      </c>
      <c r="B4127" s="1">
        <v>43994</v>
      </c>
      <c r="C4127" s="1">
        <v>43997</v>
      </c>
      <c r="D4127" s="1">
        <v>44021</v>
      </c>
      <c r="E4127" s="1">
        <v>44024</v>
      </c>
      <c r="F4127">
        <v>1</v>
      </c>
      <c r="G4127">
        <v>7</v>
      </c>
      <c r="H4127">
        <v>195</v>
      </c>
      <c r="I4127" s="6">
        <v>0</v>
      </c>
      <c r="J4127">
        <v>2</v>
      </c>
      <c r="K4127" t="str">
        <f>_xlfn.XLOOKUP(fCompras!F4127,dComprador!$A$2:$A$7,dComprador!$B$2:$B$7)</f>
        <v>Alon</v>
      </c>
      <c r="L4127" t="str">
        <f>_xlfn.XLOOKUP(J4127,dFornecedor!$A$2:$A$6,dFornecedor!$B$2:$B$6)</f>
        <v>Minerva</v>
      </c>
      <c r="M4127" t="str">
        <f>_xlfn.XLOOKUP(G4127,dMateriaPrima!$A$2:$A$12,dMateriaPrima!$B$2:$B$12)</f>
        <v>Poliéster</v>
      </c>
      <c r="N4127" s="2">
        <f>_xlfn.XLOOKUP(G4127,dMateriaPrima!$A$2:$A$12,dMateriaPrima!$C$2:$C$12)</f>
        <v>8</v>
      </c>
      <c r="O4127" s="3">
        <f t="shared" si="320"/>
        <v>1560</v>
      </c>
      <c r="P4127" s="4">
        <f t="shared" si="321"/>
        <v>0</v>
      </c>
      <c r="Q4127" s="3">
        <f t="shared" si="322"/>
        <v>1560</v>
      </c>
      <c r="R4127" t="str">
        <f t="shared" si="323"/>
        <v>Em atraso</v>
      </c>
      <c r="S4127" s="5">
        <f t="shared" si="324"/>
        <v>3</v>
      </c>
    </row>
    <row r="4128" spans="1:19" x14ac:dyDescent="0.25">
      <c r="A4128">
        <v>4127</v>
      </c>
      <c r="B4128" s="1">
        <v>43994</v>
      </c>
      <c r="C4128" s="1">
        <v>43997</v>
      </c>
      <c r="D4128" s="1">
        <v>44024</v>
      </c>
      <c r="E4128" s="1">
        <v>44025</v>
      </c>
      <c r="F4128">
        <v>1</v>
      </c>
      <c r="G4128">
        <v>7</v>
      </c>
      <c r="H4128">
        <v>13</v>
      </c>
      <c r="I4128" s="6">
        <v>0</v>
      </c>
      <c r="J4128">
        <v>3</v>
      </c>
      <c r="K4128" t="str">
        <f>_xlfn.XLOOKUP(fCompras!F4128,dComprador!$A$2:$A$7,dComprador!$B$2:$B$7)</f>
        <v>Alon</v>
      </c>
      <c r="L4128" t="str">
        <f>_xlfn.XLOOKUP(J4128,dFornecedor!$A$2:$A$6,dFornecedor!$B$2:$B$6)</f>
        <v>StepUp</v>
      </c>
      <c r="M4128" t="str">
        <f>_xlfn.XLOOKUP(G4128,dMateriaPrima!$A$2:$A$12,dMateriaPrima!$B$2:$B$12)</f>
        <v>Poliéster</v>
      </c>
      <c r="N4128" s="2">
        <f>_xlfn.XLOOKUP(G4128,dMateriaPrima!$A$2:$A$12,dMateriaPrima!$C$2:$C$12)</f>
        <v>8</v>
      </c>
      <c r="O4128" s="3">
        <f t="shared" si="320"/>
        <v>104</v>
      </c>
      <c r="P4128" s="4">
        <f t="shared" si="321"/>
        <v>0</v>
      </c>
      <c r="Q4128" s="3">
        <f t="shared" si="322"/>
        <v>104</v>
      </c>
      <c r="R4128" t="str">
        <f t="shared" si="323"/>
        <v>Em atraso</v>
      </c>
      <c r="S4128" s="5">
        <f t="shared" si="324"/>
        <v>1</v>
      </c>
    </row>
    <row r="4129" spans="1:19" x14ac:dyDescent="0.25">
      <c r="A4129">
        <v>4128</v>
      </c>
      <c r="B4129" s="1">
        <v>43994</v>
      </c>
      <c r="C4129" s="1">
        <v>43995</v>
      </c>
      <c r="D4129" s="1">
        <v>44001</v>
      </c>
      <c r="E4129" s="1">
        <v>44003</v>
      </c>
      <c r="F4129">
        <v>4</v>
      </c>
      <c r="G4129">
        <v>1</v>
      </c>
      <c r="H4129">
        <v>192</v>
      </c>
      <c r="I4129" s="6">
        <v>0</v>
      </c>
      <c r="J4129">
        <v>1</v>
      </c>
      <c r="K4129" t="str">
        <f>_xlfn.XLOOKUP(fCompras!F4129,dComprador!$A$2:$A$7,dComprador!$B$2:$B$7)</f>
        <v>Lira</v>
      </c>
      <c r="L4129" t="str">
        <f>_xlfn.XLOOKUP(J4129,dFornecedor!$A$2:$A$6,dFornecedor!$B$2:$B$6)</f>
        <v>NorthShore</v>
      </c>
      <c r="M4129" t="str">
        <f>_xlfn.XLOOKUP(G4129,dMateriaPrima!$A$2:$A$12,dMateriaPrima!$B$2:$B$12)</f>
        <v>Tecido</v>
      </c>
      <c r="N4129" s="2">
        <f>_xlfn.XLOOKUP(G4129,dMateriaPrima!$A$2:$A$12,dMateriaPrima!$C$2:$C$12)</f>
        <v>18</v>
      </c>
      <c r="O4129" s="3">
        <f t="shared" si="320"/>
        <v>3456</v>
      </c>
      <c r="P4129" s="4">
        <f t="shared" si="321"/>
        <v>0</v>
      </c>
      <c r="Q4129" s="3">
        <f t="shared" si="322"/>
        <v>3456</v>
      </c>
      <c r="R4129" t="str">
        <f t="shared" si="323"/>
        <v>Em atraso</v>
      </c>
      <c r="S4129" s="5">
        <f t="shared" si="324"/>
        <v>2</v>
      </c>
    </row>
    <row r="4130" spans="1:19" x14ac:dyDescent="0.25">
      <c r="A4130">
        <v>4129</v>
      </c>
      <c r="B4130" s="1">
        <v>43994</v>
      </c>
      <c r="C4130" s="1">
        <v>43996</v>
      </c>
      <c r="D4130" s="1">
        <v>44000</v>
      </c>
      <c r="E4130" s="1">
        <v>44001</v>
      </c>
      <c r="F4130">
        <v>4</v>
      </c>
      <c r="G4130">
        <v>5</v>
      </c>
      <c r="H4130">
        <v>599</v>
      </c>
      <c r="I4130" s="6">
        <v>0</v>
      </c>
      <c r="J4130">
        <v>2</v>
      </c>
      <c r="K4130" t="str">
        <f>_xlfn.XLOOKUP(fCompras!F4130,dComprador!$A$2:$A$7,dComprador!$B$2:$B$7)</f>
        <v>Lira</v>
      </c>
      <c r="L4130" t="str">
        <f>_xlfn.XLOOKUP(J4130,dFornecedor!$A$2:$A$6,dFornecedor!$B$2:$B$6)</f>
        <v>Minerva</v>
      </c>
      <c r="M4130" t="str">
        <f>_xlfn.XLOOKUP(G4130,dMateriaPrima!$A$2:$A$12,dMateriaPrima!$B$2:$B$12)</f>
        <v>Areia</v>
      </c>
      <c r="N4130" s="2">
        <f>_xlfn.XLOOKUP(G4130,dMateriaPrima!$A$2:$A$12,dMateriaPrima!$C$2:$C$12)</f>
        <v>3.59</v>
      </c>
      <c r="O4130" s="3">
        <f t="shared" si="320"/>
        <v>2150.41</v>
      </c>
      <c r="P4130" s="4">
        <f t="shared" si="321"/>
        <v>0</v>
      </c>
      <c r="Q4130" s="3">
        <f t="shared" si="322"/>
        <v>2150.41</v>
      </c>
      <c r="R4130" t="str">
        <f t="shared" si="323"/>
        <v>Em atraso</v>
      </c>
      <c r="S4130" s="5">
        <f t="shared" si="324"/>
        <v>1</v>
      </c>
    </row>
    <row r="4131" spans="1:19" x14ac:dyDescent="0.25">
      <c r="A4131">
        <v>4130</v>
      </c>
      <c r="B4131" s="1">
        <v>43994</v>
      </c>
      <c r="C4131" s="1">
        <v>44003</v>
      </c>
      <c r="D4131" s="1">
        <v>44006</v>
      </c>
      <c r="E4131" s="1">
        <v>44010</v>
      </c>
      <c r="F4131">
        <v>4</v>
      </c>
      <c r="G4131">
        <v>1</v>
      </c>
      <c r="H4131">
        <v>487</v>
      </c>
      <c r="I4131" s="6">
        <v>0</v>
      </c>
      <c r="J4131">
        <v>3</v>
      </c>
      <c r="K4131" t="str">
        <f>_xlfn.XLOOKUP(fCompras!F4131,dComprador!$A$2:$A$7,dComprador!$B$2:$B$7)</f>
        <v>Lira</v>
      </c>
      <c r="L4131" t="str">
        <f>_xlfn.XLOOKUP(J4131,dFornecedor!$A$2:$A$6,dFornecedor!$B$2:$B$6)</f>
        <v>StepUp</v>
      </c>
      <c r="M4131" t="str">
        <f>_xlfn.XLOOKUP(G4131,dMateriaPrima!$A$2:$A$12,dMateriaPrima!$B$2:$B$12)</f>
        <v>Tecido</v>
      </c>
      <c r="N4131" s="2">
        <f>_xlfn.XLOOKUP(G4131,dMateriaPrima!$A$2:$A$12,dMateriaPrima!$C$2:$C$12)</f>
        <v>18</v>
      </c>
      <c r="O4131" s="3">
        <f t="shared" si="320"/>
        <v>8766</v>
      </c>
      <c r="P4131" s="4">
        <f t="shared" si="321"/>
        <v>0</v>
      </c>
      <c r="Q4131" s="3">
        <f t="shared" si="322"/>
        <v>8766</v>
      </c>
      <c r="R4131" t="str">
        <f t="shared" si="323"/>
        <v>Em atraso</v>
      </c>
      <c r="S4131" s="5">
        <f t="shared" si="324"/>
        <v>4</v>
      </c>
    </row>
    <row r="4132" spans="1:19" x14ac:dyDescent="0.25">
      <c r="A4132">
        <v>4131</v>
      </c>
      <c r="B4132" s="1">
        <v>43994</v>
      </c>
      <c r="C4132" s="1">
        <v>44000</v>
      </c>
      <c r="D4132" s="1">
        <v>44010</v>
      </c>
      <c r="E4132" s="1">
        <v>44014</v>
      </c>
      <c r="F4132">
        <v>1</v>
      </c>
      <c r="G4132">
        <v>5</v>
      </c>
      <c r="H4132">
        <v>233</v>
      </c>
      <c r="I4132" s="6">
        <v>0</v>
      </c>
      <c r="J4132">
        <v>1</v>
      </c>
      <c r="K4132" t="str">
        <f>_xlfn.XLOOKUP(fCompras!F4132,dComprador!$A$2:$A$7,dComprador!$B$2:$B$7)</f>
        <v>Alon</v>
      </c>
      <c r="L4132" t="str">
        <f>_xlfn.XLOOKUP(J4132,dFornecedor!$A$2:$A$6,dFornecedor!$B$2:$B$6)</f>
        <v>NorthShore</v>
      </c>
      <c r="M4132" t="str">
        <f>_xlfn.XLOOKUP(G4132,dMateriaPrima!$A$2:$A$12,dMateriaPrima!$B$2:$B$12)</f>
        <v>Areia</v>
      </c>
      <c r="N4132" s="2">
        <f>_xlfn.XLOOKUP(G4132,dMateriaPrima!$A$2:$A$12,dMateriaPrima!$C$2:$C$12)</f>
        <v>3.59</v>
      </c>
      <c r="O4132" s="3">
        <f t="shared" si="320"/>
        <v>836.46999999999991</v>
      </c>
      <c r="P4132" s="4">
        <f t="shared" si="321"/>
        <v>0</v>
      </c>
      <c r="Q4132" s="3">
        <f t="shared" si="322"/>
        <v>836.46999999999991</v>
      </c>
      <c r="R4132" t="str">
        <f t="shared" si="323"/>
        <v>Em atraso</v>
      </c>
      <c r="S4132" s="5">
        <f t="shared" si="324"/>
        <v>4</v>
      </c>
    </row>
    <row r="4133" spans="1:19" x14ac:dyDescent="0.25">
      <c r="A4133">
        <v>4132</v>
      </c>
      <c r="B4133" s="1">
        <v>43994</v>
      </c>
      <c r="C4133" s="1">
        <v>44002</v>
      </c>
      <c r="D4133" s="1">
        <v>44005</v>
      </c>
      <c r="E4133" s="1">
        <v>44005</v>
      </c>
      <c r="F4133">
        <v>2</v>
      </c>
      <c r="G4133">
        <v>3</v>
      </c>
      <c r="H4133">
        <v>45</v>
      </c>
      <c r="I4133" s="6">
        <v>0</v>
      </c>
      <c r="J4133">
        <v>2</v>
      </c>
      <c r="K4133" t="str">
        <f>_xlfn.XLOOKUP(fCompras!F4133,dComprador!$A$2:$A$7,dComprador!$B$2:$B$7)</f>
        <v>João</v>
      </c>
      <c r="L4133" t="str">
        <f>_xlfn.XLOOKUP(J4133,dFornecedor!$A$2:$A$6,dFornecedor!$B$2:$B$6)</f>
        <v>Minerva</v>
      </c>
      <c r="M4133" t="str">
        <f>_xlfn.XLOOKUP(G4133,dMateriaPrima!$A$2:$A$12,dMateriaPrima!$B$2:$B$12)</f>
        <v>Barra Metal</v>
      </c>
      <c r="N4133" s="2">
        <f>_xlfn.XLOOKUP(G4133,dMateriaPrima!$A$2:$A$12,dMateriaPrima!$C$2:$C$12)</f>
        <v>565</v>
      </c>
      <c r="O4133" s="3">
        <f t="shared" si="320"/>
        <v>25425</v>
      </c>
      <c r="P4133" s="4">
        <f t="shared" si="321"/>
        <v>0</v>
      </c>
      <c r="Q4133" s="3">
        <f t="shared" si="322"/>
        <v>25425</v>
      </c>
      <c r="R4133" t="str">
        <f t="shared" si="323"/>
        <v>No prazo</v>
      </c>
      <c r="S4133" s="5">
        <f t="shared" si="324"/>
        <v>0</v>
      </c>
    </row>
    <row r="4134" spans="1:19" x14ac:dyDescent="0.25">
      <c r="A4134">
        <v>4133</v>
      </c>
      <c r="B4134" s="1">
        <v>43994</v>
      </c>
      <c r="C4134" s="1">
        <v>44003</v>
      </c>
      <c r="D4134" s="1">
        <v>44010</v>
      </c>
      <c r="E4134" s="1">
        <v>44014</v>
      </c>
      <c r="F4134">
        <v>2</v>
      </c>
      <c r="G4134">
        <v>5</v>
      </c>
      <c r="H4134">
        <v>21</v>
      </c>
      <c r="I4134" s="6">
        <v>0</v>
      </c>
      <c r="J4134">
        <v>2</v>
      </c>
      <c r="K4134" t="str">
        <f>_xlfn.XLOOKUP(fCompras!F4134,dComprador!$A$2:$A$7,dComprador!$B$2:$B$7)</f>
        <v>João</v>
      </c>
      <c r="L4134" t="str">
        <f>_xlfn.XLOOKUP(J4134,dFornecedor!$A$2:$A$6,dFornecedor!$B$2:$B$6)</f>
        <v>Minerva</v>
      </c>
      <c r="M4134" t="str">
        <f>_xlfn.XLOOKUP(G4134,dMateriaPrima!$A$2:$A$12,dMateriaPrima!$B$2:$B$12)</f>
        <v>Areia</v>
      </c>
      <c r="N4134" s="2">
        <f>_xlfn.XLOOKUP(G4134,dMateriaPrima!$A$2:$A$12,dMateriaPrima!$C$2:$C$12)</f>
        <v>3.59</v>
      </c>
      <c r="O4134" s="3">
        <f t="shared" si="320"/>
        <v>75.39</v>
      </c>
      <c r="P4134" s="4">
        <f t="shared" si="321"/>
        <v>0</v>
      </c>
      <c r="Q4134" s="3">
        <f t="shared" si="322"/>
        <v>75.39</v>
      </c>
      <c r="R4134" t="str">
        <f t="shared" si="323"/>
        <v>Em atraso</v>
      </c>
      <c r="S4134" s="5">
        <f t="shared" si="324"/>
        <v>4</v>
      </c>
    </row>
    <row r="4135" spans="1:19" x14ac:dyDescent="0.25">
      <c r="A4135">
        <v>4134</v>
      </c>
      <c r="B4135" s="1">
        <v>43994</v>
      </c>
      <c r="C4135" s="1">
        <v>43997</v>
      </c>
      <c r="D4135" s="1">
        <v>44015</v>
      </c>
      <c r="E4135" s="1">
        <v>44018</v>
      </c>
      <c r="F4135">
        <v>1</v>
      </c>
      <c r="G4135">
        <v>11</v>
      </c>
      <c r="H4135">
        <v>28</v>
      </c>
      <c r="I4135" s="6">
        <v>0</v>
      </c>
      <c r="J4135">
        <v>4</v>
      </c>
      <c r="K4135" t="str">
        <f>_xlfn.XLOOKUP(fCompras!F4135,dComprador!$A$2:$A$7,dComprador!$B$2:$B$7)</f>
        <v>Alon</v>
      </c>
      <c r="L4135" t="str">
        <f>_xlfn.XLOOKUP(J4135,dFornecedor!$A$2:$A$6,dFornecedor!$B$2:$B$6)</f>
        <v>AlphaOmega</v>
      </c>
      <c r="M4135" t="str">
        <f>_xlfn.XLOOKUP(G4135,dMateriaPrima!$A$2:$A$12,dMateriaPrima!$B$2:$B$12)</f>
        <v>Papel</v>
      </c>
      <c r="N4135" s="2">
        <f>_xlfn.XLOOKUP(G4135,dMateriaPrima!$A$2:$A$12,dMateriaPrima!$C$2:$C$12)</f>
        <v>9</v>
      </c>
      <c r="O4135" s="3">
        <f t="shared" si="320"/>
        <v>252</v>
      </c>
      <c r="P4135" s="4">
        <f t="shared" si="321"/>
        <v>0</v>
      </c>
      <c r="Q4135" s="3">
        <f t="shared" si="322"/>
        <v>252</v>
      </c>
      <c r="R4135" t="str">
        <f t="shared" si="323"/>
        <v>Em atraso</v>
      </c>
      <c r="S4135" s="5">
        <f t="shared" si="324"/>
        <v>3</v>
      </c>
    </row>
    <row r="4136" spans="1:19" x14ac:dyDescent="0.25">
      <c r="A4136">
        <v>4135</v>
      </c>
      <c r="B4136" s="1">
        <v>43994</v>
      </c>
      <c r="C4136" s="1">
        <v>43997</v>
      </c>
      <c r="D4136" s="1">
        <v>44016</v>
      </c>
      <c r="E4136" s="1">
        <v>44017</v>
      </c>
      <c r="F4136">
        <v>1</v>
      </c>
      <c r="G4136">
        <v>2</v>
      </c>
      <c r="H4136">
        <v>57</v>
      </c>
      <c r="I4136" s="6">
        <v>0</v>
      </c>
      <c r="J4136">
        <v>3</v>
      </c>
      <c r="K4136" t="str">
        <f>_xlfn.XLOOKUP(fCompras!F4136,dComprador!$A$2:$A$7,dComprador!$B$2:$B$7)</f>
        <v>Alon</v>
      </c>
      <c r="L4136" t="str">
        <f>_xlfn.XLOOKUP(J4136,dFornecedor!$A$2:$A$6,dFornecedor!$B$2:$B$6)</f>
        <v>StepUp</v>
      </c>
      <c r="M4136" t="str">
        <f>_xlfn.XLOOKUP(G4136,dMateriaPrima!$A$2:$A$12,dMateriaPrima!$B$2:$B$12)</f>
        <v>Chapa Metal</v>
      </c>
      <c r="N4136" s="2">
        <f>_xlfn.XLOOKUP(G4136,dMateriaPrima!$A$2:$A$12,dMateriaPrima!$C$2:$C$12)</f>
        <v>299.89999999999998</v>
      </c>
      <c r="O4136" s="3">
        <f t="shared" si="320"/>
        <v>17094.3</v>
      </c>
      <c r="P4136" s="4">
        <f t="shared" si="321"/>
        <v>0</v>
      </c>
      <c r="Q4136" s="3">
        <f t="shared" si="322"/>
        <v>17094.3</v>
      </c>
      <c r="R4136" t="str">
        <f t="shared" si="323"/>
        <v>Em atraso</v>
      </c>
      <c r="S4136" s="5">
        <f t="shared" si="324"/>
        <v>1</v>
      </c>
    </row>
    <row r="4137" spans="1:19" x14ac:dyDescent="0.25">
      <c r="A4137">
        <v>4136</v>
      </c>
      <c r="B4137" s="1">
        <v>43995</v>
      </c>
      <c r="C4137" s="1">
        <v>43996</v>
      </c>
      <c r="D4137" s="1">
        <v>44002</v>
      </c>
      <c r="E4137" s="1">
        <v>44002</v>
      </c>
      <c r="F4137">
        <v>4</v>
      </c>
      <c r="G4137">
        <v>8</v>
      </c>
      <c r="H4137">
        <v>212</v>
      </c>
      <c r="I4137" s="6">
        <v>0</v>
      </c>
      <c r="J4137">
        <v>3</v>
      </c>
      <c r="K4137" t="str">
        <f>_xlfn.XLOOKUP(fCompras!F4137,dComprador!$A$2:$A$7,dComprador!$B$2:$B$7)</f>
        <v>Lira</v>
      </c>
      <c r="L4137" t="str">
        <f>_xlfn.XLOOKUP(J4137,dFornecedor!$A$2:$A$6,dFornecedor!$B$2:$B$6)</f>
        <v>StepUp</v>
      </c>
      <c r="M4137" t="str">
        <f>_xlfn.XLOOKUP(G4137,dMateriaPrima!$A$2:$A$12,dMateriaPrima!$B$2:$B$12)</f>
        <v>Cimento</v>
      </c>
      <c r="N4137" s="2">
        <f>_xlfn.XLOOKUP(G4137,dMateriaPrima!$A$2:$A$12,dMateriaPrima!$C$2:$C$12)</f>
        <v>23</v>
      </c>
      <c r="O4137" s="3">
        <f t="shared" si="320"/>
        <v>4876</v>
      </c>
      <c r="P4137" s="4">
        <f t="shared" si="321"/>
        <v>0</v>
      </c>
      <c r="Q4137" s="3">
        <f t="shared" si="322"/>
        <v>4876</v>
      </c>
      <c r="R4137" t="str">
        <f t="shared" si="323"/>
        <v>No prazo</v>
      </c>
      <c r="S4137" s="5">
        <f t="shared" si="324"/>
        <v>0</v>
      </c>
    </row>
    <row r="4138" spans="1:19" x14ac:dyDescent="0.25">
      <c r="A4138">
        <v>4137</v>
      </c>
      <c r="B4138" s="1">
        <v>43995</v>
      </c>
      <c r="C4138" s="1">
        <v>43995</v>
      </c>
      <c r="D4138" s="1">
        <v>44002</v>
      </c>
      <c r="E4138" s="1">
        <v>44000</v>
      </c>
      <c r="F4138">
        <v>4</v>
      </c>
      <c r="G4138">
        <v>5</v>
      </c>
      <c r="H4138">
        <v>61</v>
      </c>
      <c r="I4138" s="6">
        <v>0</v>
      </c>
      <c r="J4138">
        <v>2</v>
      </c>
      <c r="K4138" t="str">
        <f>_xlfn.XLOOKUP(fCompras!F4138,dComprador!$A$2:$A$7,dComprador!$B$2:$B$7)</f>
        <v>Lira</v>
      </c>
      <c r="L4138" t="str">
        <f>_xlfn.XLOOKUP(J4138,dFornecedor!$A$2:$A$6,dFornecedor!$B$2:$B$6)</f>
        <v>Minerva</v>
      </c>
      <c r="M4138" t="str">
        <f>_xlfn.XLOOKUP(G4138,dMateriaPrima!$A$2:$A$12,dMateriaPrima!$B$2:$B$12)</f>
        <v>Areia</v>
      </c>
      <c r="N4138" s="2">
        <f>_xlfn.XLOOKUP(G4138,dMateriaPrima!$A$2:$A$12,dMateriaPrima!$C$2:$C$12)</f>
        <v>3.59</v>
      </c>
      <c r="O4138" s="3">
        <f t="shared" si="320"/>
        <v>218.98999999999998</v>
      </c>
      <c r="P4138" s="4">
        <f t="shared" si="321"/>
        <v>0</v>
      </c>
      <c r="Q4138" s="3">
        <f t="shared" si="322"/>
        <v>218.98999999999998</v>
      </c>
      <c r="R4138" t="str">
        <f t="shared" si="323"/>
        <v>No prazo</v>
      </c>
      <c r="S4138" s="5">
        <f t="shared" si="324"/>
        <v>0</v>
      </c>
    </row>
    <row r="4139" spans="1:19" x14ac:dyDescent="0.25">
      <c r="A4139">
        <v>4138</v>
      </c>
      <c r="B4139" s="1">
        <v>43995</v>
      </c>
      <c r="C4139" s="1">
        <v>43995</v>
      </c>
      <c r="D4139" s="1">
        <v>44024</v>
      </c>
      <c r="E4139" s="1">
        <v>44027</v>
      </c>
      <c r="F4139">
        <v>1</v>
      </c>
      <c r="G4139">
        <v>9</v>
      </c>
      <c r="H4139">
        <v>515</v>
      </c>
      <c r="I4139" s="6">
        <v>0</v>
      </c>
      <c r="J4139">
        <v>5</v>
      </c>
      <c r="K4139" t="str">
        <f>_xlfn.XLOOKUP(fCompras!F4139,dComprador!$A$2:$A$7,dComprador!$B$2:$B$7)</f>
        <v>Alon</v>
      </c>
      <c r="L4139" t="str">
        <f>_xlfn.XLOOKUP(J4139,dFornecedor!$A$2:$A$6,dFornecedor!$B$2:$B$6)</f>
        <v>Atlas</v>
      </c>
      <c r="M4139" t="str">
        <f>_xlfn.XLOOKUP(G4139,dMateriaPrima!$A$2:$A$12,dMateriaPrima!$B$2:$B$12)</f>
        <v>Couro</v>
      </c>
      <c r="N4139" s="2">
        <f>_xlfn.XLOOKUP(G4139,dMateriaPrima!$A$2:$A$12,dMateriaPrima!$C$2:$C$12)</f>
        <v>4.4000000000000004</v>
      </c>
      <c r="O4139" s="3">
        <f t="shared" si="320"/>
        <v>2266</v>
      </c>
      <c r="P4139" s="4">
        <f t="shared" si="321"/>
        <v>0</v>
      </c>
      <c r="Q4139" s="3">
        <f t="shared" si="322"/>
        <v>2266</v>
      </c>
      <c r="R4139" t="str">
        <f t="shared" si="323"/>
        <v>Em atraso</v>
      </c>
      <c r="S4139" s="5">
        <f t="shared" si="324"/>
        <v>3</v>
      </c>
    </row>
    <row r="4140" spans="1:19" x14ac:dyDescent="0.25">
      <c r="A4140">
        <v>4139</v>
      </c>
      <c r="B4140" s="1">
        <v>43995</v>
      </c>
      <c r="C4140" s="1">
        <v>43999</v>
      </c>
      <c r="D4140" s="1">
        <v>44000</v>
      </c>
      <c r="E4140" s="1">
        <v>44004</v>
      </c>
      <c r="F4140">
        <v>4</v>
      </c>
      <c r="G4140">
        <v>5</v>
      </c>
      <c r="H4140">
        <v>43</v>
      </c>
      <c r="I4140" s="6">
        <v>0</v>
      </c>
      <c r="J4140">
        <v>1</v>
      </c>
      <c r="K4140" t="str">
        <f>_xlfn.XLOOKUP(fCompras!F4140,dComprador!$A$2:$A$7,dComprador!$B$2:$B$7)</f>
        <v>Lira</v>
      </c>
      <c r="L4140" t="str">
        <f>_xlfn.XLOOKUP(J4140,dFornecedor!$A$2:$A$6,dFornecedor!$B$2:$B$6)</f>
        <v>NorthShore</v>
      </c>
      <c r="M4140" t="str">
        <f>_xlfn.XLOOKUP(G4140,dMateriaPrima!$A$2:$A$12,dMateriaPrima!$B$2:$B$12)</f>
        <v>Areia</v>
      </c>
      <c r="N4140" s="2">
        <f>_xlfn.XLOOKUP(G4140,dMateriaPrima!$A$2:$A$12,dMateriaPrima!$C$2:$C$12)</f>
        <v>3.59</v>
      </c>
      <c r="O4140" s="3">
        <f t="shared" si="320"/>
        <v>154.37</v>
      </c>
      <c r="P4140" s="4">
        <f t="shared" si="321"/>
        <v>0</v>
      </c>
      <c r="Q4140" s="3">
        <f t="shared" si="322"/>
        <v>154.37</v>
      </c>
      <c r="R4140" t="str">
        <f t="shared" si="323"/>
        <v>Em atraso</v>
      </c>
      <c r="S4140" s="5">
        <f t="shared" si="324"/>
        <v>4</v>
      </c>
    </row>
    <row r="4141" spans="1:19" x14ac:dyDescent="0.25">
      <c r="A4141">
        <v>4140</v>
      </c>
      <c r="B4141" s="1">
        <v>43995</v>
      </c>
      <c r="C4141" s="1">
        <v>44004</v>
      </c>
      <c r="D4141" s="1">
        <v>44006</v>
      </c>
      <c r="E4141" s="1">
        <v>44008</v>
      </c>
      <c r="F4141">
        <v>4</v>
      </c>
      <c r="G4141">
        <v>3</v>
      </c>
      <c r="H4141">
        <v>136</v>
      </c>
      <c r="I4141" s="6">
        <v>0</v>
      </c>
      <c r="J4141">
        <v>2</v>
      </c>
      <c r="K4141" t="str">
        <f>_xlfn.XLOOKUP(fCompras!F4141,dComprador!$A$2:$A$7,dComprador!$B$2:$B$7)</f>
        <v>Lira</v>
      </c>
      <c r="L4141" t="str">
        <f>_xlfn.XLOOKUP(J4141,dFornecedor!$A$2:$A$6,dFornecedor!$B$2:$B$6)</f>
        <v>Minerva</v>
      </c>
      <c r="M4141" t="str">
        <f>_xlfn.XLOOKUP(G4141,dMateriaPrima!$A$2:$A$12,dMateriaPrima!$B$2:$B$12)</f>
        <v>Barra Metal</v>
      </c>
      <c r="N4141" s="2">
        <f>_xlfn.XLOOKUP(G4141,dMateriaPrima!$A$2:$A$12,dMateriaPrima!$C$2:$C$12)</f>
        <v>565</v>
      </c>
      <c r="O4141" s="3">
        <f t="shared" si="320"/>
        <v>76840</v>
      </c>
      <c r="P4141" s="4">
        <f t="shared" si="321"/>
        <v>0</v>
      </c>
      <c r="Q4141" s="3">
        <f t="shared" si="322"/>
        <v>76840</v>
      </c>
      <c r="R4141" t="str">
        <f t="shared" si="323"/>
        <v>Em atraso</v>
      </c>
      <c r="S4141" s="5">
        <f t="shared" si="324"/>
        <v>2</v>
      </c>
    </row>
    <row r="4142" spans="1:19" x14ac:dyDescent="0.25">
      <c r="A4142">
        <v>4141</v>
      </c>
      <c r="B4142" s="1">
        <v>43995</v>
      </c>
      <c r="C4142" s="1">
        <v>43995</v>
      </c>
      <c r="D4142" s="1">
        <v>44002</v>
      </c>
      <c r="E4142" s="1">
        <v>44004</v>
      </c>
      <c r="F4142">
        <v>4</v>
      </c>
      <c r="G4142">
        <v>10</v>
      </c>
      <c r="H4142">
        <v>28</v>
      </c>
      <c r="I4142" s="6">
        <v>0</v>
      </c>
      <c r="J4142">
        <v>5</v>
      </c>
      <c r="K4142" t="str">
        <f>_xlfn.XLOOKUP(fCompras!F4142,dComprador!$A$2:$A$7,dComprador!$B$2:$B$7)</f>
        <v>Lira</v>
      </c>
      <c r="L4142" t="str">
        <f>_xlfn.XLOOKUP(J4142,dFornecedor!$A$2:$A$6,dFornecedor!$B$2:$B$6)</f>
        <v>Atlas</v>
      </c>
      <c r="M4142" t="str">
        <f>_xlfn.XLOOKUP(G4142,dMateriaPrima!$A$2:$A$12,dMateriaPrima!$B$2:$B$12)</f>
        <v>Pedra Britada</v>
      </c>
      <c r="N4142" s="2">
        <f>_xlfn.XLOOKUP(G4142,dMateriaPrima!$A$2:$A$12,dMateriaPrima!$C$2:$C$12)</f>
        <v>56</v>
      </c>
      <c r="O4142" s="3">
        <f t="shared" si="320"/>
        <v>1568</v>
      </c>
      <c r="P4142" s="4">
        <f t="shared" si="321"/>
        <v>0</v>
      </c>
      <c r="Q4142" s="3">
        <f t="shared" si="322"/>
        <v>1568</v>
      </c>
      <c r="R4142" t="str">
        <f t="shared" si="323"/>
        <v>Em atraso</v>
      </c>
      <c r="S4142" s="5">
        <f t="shared" si="324"/>
        <v>2</v>
      </c>
    </row>
    <row r="4143" spans="1:19" x14ac:dyDescent="0.25">
      <c r="A4143">
        <v>4142</v>
      </c>
      <c r="B4143" s="1">
        <v>43995</v>
      </c>
      <c r="C4143" s="1">
        <v>43995</v>
      </c>
      <c r="D4143" s="1">
        <v>44002</v>
      </c>
      <c r="E4143" s="1">
        <v>44004</v>
      </c>
      <c r="F4143">
        <v>4</v>
      </c>
      <c r="G4143">
        <v>1</v>
      </c>
      <c r="H4143">
        <v>9</v>
      </c>
      <c r="I4143" s="6">
        <v>0</v>
      </c>
      <c r="J4143">
        <v>2</v>
      </c>
      <c r="K4143" t="str">
        <f>_xlfn.XLOOKUP(fCompras!F4143,dComprador!$A$2:$A$7,dComprador!$B$2:$B$7)</f>
        <v>Lira</v>
      </c>
      <c r="L4143" t="str">
        <f>_xlfn.XLOOKUP(J4143,dFornecedor!$A$2:$A$6,dFornecedor!$B$2:$B$6)</f>
        <v>Minerva</v>
      </c>
      <c r="M4143" t="str">
        <f>_xlfn.XLOOKUP(G4143,dMateriaPrima!$A$2:$A$12,dMateriaPrima!$B$2:$B$12)</f>
        <v>Tecido</v>
      </c>
      <c r="N4143" s="2">
        <f>_xlfn.XLOOKUP(G4143,dMateriaPrima!$A$2:$A$12,dMateriaPrima!$C$2:$C$12)</f>
        <v>18</v>
      </c>
      <c r="O4143" s="3">
        <f t="shared" si="320"/>
        <v>162</v>
      </c>
      <c r="P4143" s="4">
        <f t="shared" si="321"/>
        <v>0</v>
      </c>
      <c r="Q4143" s="3">
        <f t="shared" si="322"/>
        <v>162</v>
      </c>
      <c r="R4143" t="str">
        <f t="shared" si="323"/>
        <v>Em atraso</v>
      </c>
      <c r="S4143" s="5">
        <f t="shared" si="324"/>
        <v>2</v>
      </c>
    </row>
    <row r="4144" spans="1:19" x14ac:dyDescent="0.25">
      <c r="A4144">
        <v>4143</v>
      </c>
      <c r="B4144" s="1">
        <v>43995</v>
      </c>
      <c r="C4144" s="1">
        <v>43995</v>
      </c>
      <c r="D4144" s="1">
        <v>44003</v>
      </c>
      <c r="E4144" s="1">
        <v>44005</v>
      </c>
      <c r="F4144">
        <v>4</v>
      </c>
      <c r="G4144">
        <v>7</v>
      </c>
      <c r="H4144">
        <v>217</v>
      </c>
      <c r="I4144" s="6">
        <v>0</v>
      </c>
      <c r="J4144">
        <v>2</v>
      </c>
      <c r="K4144" t="str">
        <f>_xlfn.XLOOKUP(fCompras!F4144,dComprador!$A$2:$A$7,dComprador!$B$2:$B$7)</f>
        <v>Lira</v>
      </c>
      <c r="L4144" t="str">
        <f>_xlfn.XLOOKUP(J4144,dFornecedor!$A$2:$A$6,dFornecedor!$B$2:$B$6)</f>
        <v>Minerva</v>
      </c>
      <c r="M4144" t="str">
        <f>_xlfn.XLOOKUP(G4144,dMateriaPrima!$A$2:$A$12,dMateriaPrima!$B$2:$B$12)</f>
        <v>Poliéster</v>
      </c>
      <c r="N4144" s="2">
        <f>_xlfn.XLOOKUP(G4144,dMateriaPrima!$A$2:$A$12,dMateriaPrima!$C$2:$C$12)</f>
        <v>8</v>
      </c>
      <c r="O4144" s="3">
        <f t="shared" si="320"/>
        <v>1736</v>
      </c>
      <c r="P4144" s="4">
        <f t="shared" si="321"/>
        <v>0</v>
      </c>
      <c r="Q4144" s="3">
        <f t="shared" si="322"/>
        <v>1736</v>
      </c>
      <c r="R4144" t="str">
        <f t="shared" si="323"/>
        <v>Em atraso</v>
      </c>
      <c r="S4144" s="5">
        <f t="shared" si="324"/>
        <v>2</v>
      </c>
    </row>
    <row r="4145" spans="1:19" x14ac:dyDescent="0.25">
      <c r="A4145">
        <v>4144</v>
      </c>
      <c r="B4145" s="1">
        <v>43995</v>
      </c>
      <c r="C4145" s="1">
        <v>44004</v>
      </c>
      <c r="D4145" s="1">
        <v>44004</v>
      </c>
      <c r="E4145" s="1">
        <v>44005</v>
      </c>
      <c r="F4145">
        <v>4</v>
      </c>
      <c r="G4145">
        <v>2</v>
      </c>
      <c r="H4145">
        <v>302</v>
      </c>
      <c r="I4145" s="6">
        <v>0</v>
      </c>
      <c r="J4145">
        <v>1</v>
      </c>
      <c r="K4145" t="str">
        <f>_xlfn.XLOOKUP(fCompras!F4145,dComprador!$A$2:$A$7,dComprador!$B$2:$B$7)</f>
        <v>Lira</v>
      </c>
      <c r="L4145" t="str">
        <f>_xlfn.XLOOKUP(J4145,dFornecedor!$A$2:$A$6,dFornecedor!$B$2:$B$6)</f>
        <v>NorthShore</v>
      </c>
      <c r="M4145" t="str">
        <f>_xlfn.XLOOKUP(G4145,dMateriaPrima!$A$2:$A$12,dMateriaPrima!$B$2:$B$12)</f>
        <v>Chapa Metal</v>
      </c>
      <c r="N4145" s="2">
        <f>_xlfn.XLOOKUP(G4145,dMateriaPrima!$A$2:$A$12,dMateriaPrima!$C$2:$C$12)</f>
        <v>299.89999999999998</v>
      </c>
      <c r="O4145" s="3">
        <f t="shared" si="320"/>
        <v>90569.799999999988</v>
      </c>
      <c r="P4145" s="4">
        <f t="shared" si="321"/>
        <v>0</v>
      </c>
      <c r="Q4145" s="3">
        <f t="shared" si="322"/>
        <v>90569.799999999988</v>
      </c>
      <c r="R4145" t="str">
        <f t="shared" si="323"/>
        <v>Em atraso</v>
      </c>
      <c r="S4145" s="5">
        <f t="shared" si="324"/>
        <v>1</v>
      </c>
    </row>
    <row r="4146" spans="1:19" x14ac:dyDescent="0.25">
      <c r="A4146">
        <v>4145</v>
      </c>
      <c r="B4146" s="1">
        <v>43995</v>
      </c>
      <c r="C4146" s="1">
        <v>44003</v>
      </c>
      <c r="D4146" s="1">
        <v>44005</v>
      </c>
      <c r="E4146" s="1">
        <v>44009</v>
      </c>
      <c r="F4146">
        <v>4</v>
      </c>
      <c r="G4146">
        <v>5</v>
      </c>
      <c r="H4146">
        <v>264</v>
      </c>
      <c r="I4146" s="6">
        <v>0</v>
      </c>
      <c r="J4146">
        <v>2</v>
      </c>
      <c r="K4146" t="str">
        <f>_xlfn.XLOOKUP(fCompras!F4146,dComprador!$A$2:$A$7,dComprador!$B$2:$B$7)</f>
        <v>Lira</v>
      </c>
      <c r="L4146" t="str">
        <f>_xlfn.XLOOKUP(J4146,dFornecedor!$A$2:$A$6,dFornecedor!$B$2:$B$6)</f>
        <v>Minerva</v>
      </c>
      <c r="M4146" t="str">
        <f>_xlfn.XLOOKUP(G4146,dMateriaPrima!$A$2:$A$12,dMateriaPrima!$B$2:$B$12)</f>
        <v>Areia</v>
      </c>
      <c r="N4146" s="2">
        <f>_xlfn.XLOOKUP(G4146,dMateriaPrima!$A$2:$A$12,dMateriaPrima!$C$2:$C$12)</f>
        <v>3.59</v>
      </c>
      <c r="O4146" s="3">
        <f t="shared" si="320"/>
        <v>947.76</v>
      </c>
      <c r="P4146" s="4">
        <f t="shared" si="321"/>
        <v>0</v>
      </c>
      <c r="Q4146" s="3">
        <f t="shared" si="322"/>
        <v>947.76</v>
      </c>
      <c r="R4146" t="str">
        <f t="shared" si="323"/>
        <v>Em atraso</v>
      </c>
      <c r="S4146" s="5">
        <f t="shared" si="324"/>
        <v>4</v>
      </c>
    </row>
    <row r="4147" spans="1:19" x14ac:dyDescent="0.25">
      <c r="A4147">
        <v>4146</v>
      </c>
      <c r="B4147" s="1">
        <v>43995</v>
      </c>
      <c r="C4147" s="1">
        <v>43995</v>
      </c>
      <c r="D4147" s="1">
        <v>44015</v>
      </c>
      <c r="E4147" s="1">
        <v>44018</v>
      </c>
      <c r="F4147">
        <v>1</v>
      </c>
      <c r="G4147">
        <v>10</v>
      </c>
      <c r="H4147">
        <v>64</v>
      </c>
      <c r="I4147" s="6">
        <v>0</v>
      </c>
      <c r="J4147">
        <v>2</v>
      </c>
      <c r="K4147" t="str">
        <f>_xlfn.XLOOKUP(fCompras!F4147,dComprador!$A$2:$A$7,dComprador!$B$2:$B$7)</f>
        <v>Alon</v>
      </c>
      <c r="L4147" t="str">
        <f>_xlfn.XLOOKUP(J4147,dFornecedor!$A$2:$A$6,dFornecedor!$B$2:$B$6)</f>
        <v>Minerva</v>
      </c>
      <c r="M4147" t="str">
        <f>_xlfn.XLOOKUP(G4147,dMateriaPrima!$A$2:$A$12,dMateriaPrima!$B$2:$B$12)</f>
        <v>Pedra Britada</v>
      </c>
      <c r="N4147" s="2">
        <f>_xlfn.XLOOKUP(G4147,dMateriaPrima!$A$2:$A$12,dMateriaPrima!$C$2:$C$12)</f>
        <v>56</v>
      </c>
      <c r="O4147" s="3">
        <f t="shared" si="320"/>
        <v>3584</v>
      </c>
      <c r="P4147" s="4">
        <f t="shared" si="321"/>
        <v>0</v>
      </c>
      <c r="Q4147" s="3">
        <f t="shared" si="322"/>
        <v>3584</v>
      </c>
      <c r="R4147" t="str">
        <f t="shared" si="323"/>
        <v>Em atraso</v>
      </c>
      <c r="S4147" s="5">
        <f t="shared" si="324"/>
        <v>3</v>
      </c>
    </row>
    <row r="4148" spans="1:19" x14ac:dyDescent="0.25">
      <c r="A4148">
        <v>4147</v>
      </c>
      <c r="B4148" s="1">
        <v>43995</v>
      </c>
      <c r="C4148" s="1">
        <v>43995</v>
      </c>
      <c r="D4148" s="1">
        <v>44005</v>
      </c>
      <c r="E4148" s="1">
        <v>44006</v>
      </c>
      <c r="F4148">
        <v>3</v>
      </c>
      <c r="G4148">
        <v>8</v>
      </c>
      <c r="H4148">
        <v>257</v>
      </c>
      <c r="I4148" s="6">
        <v>0</v>
      </c>
      <c r="J4148">
        <v>5</v>
      </c>
      <c r="K4148" t="str">
        <f>_xlfn.XLOOKUP(fCompras!F4148,dComprador!$A$2:$A$7,dComprador!$B$2:$B$7)</f>
        <v>Diego</v>
      </c>
      <c r="L4148" t="str">
        <f>_xlfn.XLOOKUP(J4148,dFornecedor!$A$2:$A$6,dFornecedor!$B$2:$B$6)</f>
        <v>Atlas</v>
      </c>
      <c r="M4148" t="str">
        <f>_xlfn.XLOOKUP(G4148,dMateriaPrima!$A$2:$A$12,dMateriaPrima!$B$2:$B$12)</f>
        <v>Cimento</v>
      </c>
      <c r="N4148" s="2">
        <f>_xlfn.XLOOKUP(G4148,dMateriaPrima!$A$2:$A$12,dMateriaPrima!$C$2:$C$12)</f>
        <v>23</v>
      </c>
      <c r="O4148" s="3">
        <f t="shared" si="320"/>
        <v>5911</v>
      </c>
      <c r="P4148" s="4">
        <f t="shared" si="321"/>
        <v>0</v>
      </c>
      <c r="Q4148" s="3">
        <f t="shared" si="322"/>
        <v>5911</v>
      </c>
      <c r="R4148" t="str">
        <f t="shared" si="323"/>
        <v>Em atraso</v>
      </c>
      <c r="S4148" s="5">
        <f t="shared" si="324"/>
        <v>1</v>
      </c>
    </row>
    <row r="4149" spans="1:19" x14ac:dyDescent="0.25">
      <c r="A4149">
        <v>4148</v>
      </c>
      <c r="B4149" s="1">
        <v>43995</v>
      </c>
      <c r="C4149" s="1">
        <v>43999</v>
      </c>
      <c r="D4149" s="1">
        <v>44016</v>
      </c>
      <c r="E4149" s="1">
        <v>44015</v>
      </c>
      <c r="F4149">
        <v>1</v>
      </c>
      <c r="G4149">
        <v>1</v>
      </c>
      <c r="H4149">
        <v>80</v>
      </c>
      <c r="I4149" s="6">
        <v>0</v>
      </c>
      <c r="J4149">
        <v>5</v>
      </c>
      <c r="K4149" t="str">
        <f>_xlfn.XLOOKUP(fCompras!F4149,dComprador!$A$2:$A$7,dComprador!$B$2:$B$7)</f>
        <v>Alon</v>
      </c>
      <c r="L4149" t="str">
        <f>_xlfn.XLOOKUP(J4149,dFornecedor!$A$2:$A$6,dFornecedor!$B$2:$B$6)</f>
        <v>Atlas</v>
      </c>
      <c r="M4149" t="str">
        <f>_xlfn.XLOOKUP(G4149,dMateriaPrima!$A$2:$A$12,dMateriaPrima!$B$2:$B$12)</f>
        <v>Tecido</v>
      </c>
      <c r="N4149" s="2">
        <f>_xlfn.XLOOKUP(G4149,dMateriaPrima!$A$2:$A$12,dMateriaPrima!$C$2:$C$12)</f>
        <v>18</v>
      </c>
      <c r="O4149" s="3">
        <f t="shared" si="320"/>
        <v>1440</v>
      </c>
      <c r="P4149" s="4">
        <f t="shared" si="321"/>
        <v>0</v>
      </c>
      <c r="Q4149" s="3">
        <f t="shared" si="322"/>
        <v>1440</v>
      </c>
      <c r="R4149" t="str">
        <f t="shared" si="323"/>
        <v>No prazo</v>
      </c>
      <c r="S4149" s="5">
        <f t="shared" si="324"/>
        <v>0</v>
      </c>
    </row>
    <row r="4150" spans="1:19" x14ac:dyDescent="0.25">
      <c r="A4150">
        <v>4149</v>
      </c>
      <c r="B4150" s="1">
        <v>43995</v>
      </c>
      <c r="C4150" s="1">
        <v>43996</v>
      </c>
      <c r="D4150" s="1">
        <v>44011</v>
      </c>
      <c r="E4150" s="1">
        <v>44014</v>
      </c>
      <c r="F4150">
        <v>2</v>
      </c>
      <c r="G4150">
        <v>7</v>
      </c>
      <c r="H4150">
        <v>194</v>
      </c>
      <c r="I4150" s="6">
        <v>0</v>
      </c>
      <c r="J4150">
        <v>3</v>
      </c>
      <c r="K4150" t="str">
        <f>_xlfn.XLOOKUP(fCompras!F4150,dComprador!$A$2:$A$7,dComprador!$B$2:$B$7)</f>
        <v>João</v>
      </c>
      <c r="L4150" t="str">
        <f>_xlfn.XLOOKUP(J4150,dFornecedor!$A$2:$A$6,dFornecedor!$B$2:$B$6)</f>
        <v>StepUp</v>
      </c>
      <c r="M4150" t="str">
        <f>_xlfn.XLOOKUP(G4150,dMateriaPrima!$A$2:$A$12,dMateriaPrima!$B$2:$B$12)</f>
        <v>Poliéster</v>
      </c>
      <c r="N4150" s="2">
        <f>_xlfn.XLOOKUP(G4150,dMateriaPrima!$A$2:$A$12,dMateriaPrima!$C$2:$C$12)</f>
        <v>8</v>
      </c>
      <c r="O4150" s="3">
        <f t="shared" si="320"/>
        <v>1552</v>
      </c>
      <c r="P4150" s="4">
        <f t="shared" si="321"/>
        <v>0</v>
      </c>
      <c r="Q4150" s="3">
        <f t="shared" si="322"/>
        <v>1552</v>
      </c>
      <c r="R4150" t="str">
        <f t="shared" si="323"/>
        <v>Em atraso</v>
      </c>
      <c r="S4150" s="5">
        <f t="shared" si="324"/>
        <v>3</v>
      </c>
    </row>
    <row r="4151" spans="1:19" x14ac:dyDescent="0.25">
      <c r="A4151">
        <v>4150</v>
      </c>
      <c r="B4151" s="1">
        <v>43995</v>
      </c>
      <c r="C4151" s="1">
        <v>44006</v>
      </c>
      <c r="D4151" s="1">
        <v>44024</v>
      </c>
      <c r="E4151" s="1">
        <v>44027</v>
      </c>
      <c r="F4151">
        <v>1</v>
      </c>
      <c r="G4151">
        <v>5</v>
      </c>
      <c r="H4151">
        <v>79</v>
      </c>
      <c r="I4151" s="6">
        <v>0</v>
      </c>
      <c r="J4151">
        <v>1</v>
      </c>
      <c r="K4151" t="str">
        <f>_xlfn.XLOOKUP(fCompras!F4151,dComprador!$A$2:$A$7,dComprador!$B$2:$B$7)</f>
        <v>Alon</v>
      </c>
      <c r="L4151" t="str">
        <f>_xlfn.XLOOKUP(J4151,dFornecedor!$A$2:$A$6,dFornecedor!$B$2:$B$6)</f>
        <v>NorthShore</v>
      </c>
      <c r="M4151" t="str">
        <f>_xlfn.XLOOKUP(G4151,dMateriaPrima!$A$2:$A$12,dMateriaPrima!$B$2:$B$12)</f>
        <v>Areia</v>
      </c>
      <c r="N4151" s="2">
        <f>_xlfn.XLOOKUP(G4151,dMateriaPrima!$A$2:$A$12,dMateriaPrima!$C$2:$C$12)</f>
        <v>3.59</v>
      </c>
      <c r="O4151" s="3">
        <f t="shared" si="320"/>
        <v>283.61</v>
      </c>
      <c r="P4151" s="4">
        <f t="shared" si="321"/>
        <v>0</v>
      </c>
      <c r="Q4151" s="3">
        <f t="shared" si="322"/>
        <v>283.61</v>
      </c>
      <c r="R4151" t="str">
        <f t="shared" si="323"/>
        <v>Em atraso</v>
      </c>
      <c r="S4151" s="5">
        <f t="shared" si="324"/>
        <v>3</v>
      </c>
    </row>
    <row r="4152" spans="1:19" x14ac:dyDescent="0.25">
      <c r="A4152">
        <v>4151</v>
      </c>
      <c r="B4152" s="1">
        <v>43996</v>
      </c>
      <c r="C4152" s="1">
        <v>44002</v>
      </c>
      <c r="D4152" s="1">
        <v>44002</v>
      </c>
      <c r="E4152" s="1">
        <v>44004</v>
      </c>
      <c r="F4152">
        <v>4</v>
      </c>
      <c r="G4152">
        <v>1</v>
      </c>
      <c r="H4152">
        <v>20</v>
      </c>
      <c r="I4152" s="6">
        <v>0</v>
      </c>
      <c r="J4152">
        <v>1</v>
      </c>
      <c r="K4152" t="str">
        <f>_xlfn.XLOOKUP(fCompras!F4152,dComprador!$A$2:$A$7,dComprador!$B$2:$B$7)</f>
        <v>Lira</v>
      </c>
      <c r="L4152" t="str">
        <f>_xlfn.XLOOKUP(J4152,dFornecedor!$A$2:$A$6,dFornecedor!$B$2:$B$6)</f>
        <v>NorthShore</v>
      </c>
      <c r="M4152" t="str">
        <f>_xlfn.XLOOKUP(G4152,dMateriaPrima!$A$2:$A$12,dMateriaPrima!$B$2:$B$12)</f>
        <v>Tecido</v>
      </c>
      <c r="N4152" s="2">
        <f>_xlfn.XLOOKUP(G4152,dMateriaPrima!$A$2:$A$12,dMateriaPrima!$C$2:$C$12)</f>
        <v>18</v>
      </c>
      <c r="O4152" s="3">
        <f t="shared" si="320"/>
        <v>360</v>
      </c>
      <c r="P4152" s="4">
        <f t="shared" si="321"/>
        <v>0</v>
      </c>
      <c r="Q4152" s="3">
        <f t="shared" si="322"/>
        <v>360</v>
      </c>
      <c r="R4152" t="str">
        <f t="shared" si="323"/>
        <v>Em atraso</v>
      </c>
      <c r="S4152" s="5">
        <f t="shared" si="324"/>
        <v>2</v>
      </c>
    </row>
    <row r="4153" spans="1:19" x14ac:dyDescent="0.25">
      <c r="A4153">
        <v>4152</v>
      </c>
      <c r="B4153" s="1">
        <v>43996</v>
      </c>
      <c r="C4153" s="1">
        <v>44005</v>
      </c>
      <c r="D4153" s="1">
        <v>44009</v>
      </c>
      <c r="E4153" s="1">
        <v>44012</v>
      </c>
      <c r="F4153">
        <v>2</v>
      </c>
      <c r="G4153">
        <v>1</v>
      </c>
      <c r="H4153">
        <v>521</v>
      </c>
      <c r="I4153" s="6">
        <v>0</v>
      </c>
      <c r="J4153">
        <v>3</v>
      </c>
      <c r="K4153" t="str">
        <f>_xlfn.XLOOKUP(fCompras!F4153,dComprador!$A$2:$A$7,dComprador!$B$2:$B$7)</f>
        <v>João</v>
      </c>
      <c r="L4153" t="str">
        <f>_xlfn.XLOOKUP(J4153,dFornecedor!$A$2:$A$6,dFornecedor!$B$2:$B$6)</f>
        <v>StepUp</v>
      </c>
      <c r="M4153" t="str">
        <f>_xlfn.XLOOKUP(G4153,dMateriaPrima!$A$2:$A$12,dMateriaPrima!$B$2:$B$12)</f>
        <v>Tecido</v>
      </c>
      <c r="N4153" s="2">
        <f>_xlfn.XLOOKUP(G4153,dMateriaPrima!$A$2:$A$12,dMateriaPrima!$C$2:$C$12)</f>
        <v>18</v>
      </c>
      <c r="O4153" s="3">
        <f t="shared" si="320"/>
        <v>9378</v>
      </c>
      <c r="P4153" s="4">
        <f t="shared" si="321"/>
        <v>0</v>
      </c>
      <c r="Q4153" s="3">
        <f t="shared" si="322"/>
        <v>9378</v>
      </c>
      <c r="R4153" t="str">
        <f t="shared" si="323"/>
        <v>Em atraso</v>
      </c>
      <c r="S4153" s="5">
        <f t="shared" si="324"/>
        <v>3</v>
      </c>
    </row>
    <row r="4154" spans="1:19" x14ac:dyDescent="0.25">
      <c r="A4154">
        <v>4153</v>
      </c>
      <c r="B4154" s="1">
        <v>43996</v>
      </c>
      <c r="C4154" s="1">
        <v>43998</v>
      </c>
      <c r="D4154" s="1">
        <v>44012</v>
      </c>
      <c r="E4154" s="1">
        <v>44015</v>
      </c>
      <c r="F4154">
        <v>1</v>
      </c>
      <c r="G4154">
        <v>6</v>
      </c>
      <c r="H4154">
        <v>162</v>
      </c>
      <c r="I4154" s="6">
        <v>0</v>
      </c>
      <c r="J4154">
        <v>2</v>
      </c>
      <c r="K4154" t="str">
        <f>_xlfn.XLOOKUP(fCompras!F4154,dComprador!$A$2:$A$7,dComprador!$B$2:$B$7)</f>
        <v>Alon</v>
      </c>
      <c r="L4154" t="str">
        <f>_xlfn.XLOOKUP(J4154,dFornecedor!$A$2:$A$6,dFornecedor!$B$2:$B$6)</f>
        <v>Minerva</v>
      </c>
      <c r="M4154" t="str">
        <f>_xlfn.XLOOKUP(G4154,dMateriaPrima!$A$2:$A$12,dMateriaPrima!$B$2:$B$12)</f>
        <v>Fio Algodão</v>
      </c>
      <c r="N4154" s="2">
        <f>_xlfn.XLOOKUP(G4154,dMateriaPrima!$A$2:$A$12,dMateriaPrima!$C$2:$C$12)</f>
        <v>55.9</v>
      </c>
      <c r="O4154" s="3">
        <f t="shared" si="320"/>
        <v>9055.7999999999993</v>
      </c>
      <c r="P4154" s="4">
        <f t="shared" si="321"/>
        <v>0</v>
      </c>
      <c r="Q4154" s="3">
        <f t="shared" si="322"/>
        <v>9055.7999999999993</v>
      </c>
      <c r="R4154" t="str">
        <f t="shared" si="323"/>
        <v>Em atraso</v>
      </c>
      <c r="S4154" s="5">
        <f t="shared" si="324"/>
        <v>3</v>
      </c>
    </row>
    <row r="4155" spans="1:19" x14ac:dyDescent="0.25">
      <c r="A4155">
        <v>4154</v>
      </c>
      <c r="B4155" s="1">
        <v>43996</v>
      </c>
      <c r="C4155" s="1">
        <v>43996</v>
      </c>
      <c r="D4155" s="1">
        <v>44025</v>
      </c>
      <c r="E4155" s="1">
        <v>44028</v>
      </c>
      <c r="F4155">
        <v>1</v>
      </c>
      <c r="G4155">
        <v>9</v>
      </c>
      <c r="H4155">
        <v>132</v>
      </c>
      <c r="I4155" s="6">
        <v>0</v>
      </c>
      <c r="J4155">
        <v>2</v>
      </c>
      <c r="K4155" t="str">
        <f>_xlfn.XLOOKUP(fCompras!F4155,dComprador!$A$2:$A$7,dComprador!$B$2:$B$7)</f>
        <v>Alon</v>
      </c>
      <c r="L4155" t="str">
        <f>_xlfn.XLOOKUP(J4155,dFornecedor!$A$2:$A$6,dFornecedor!$B$2:$B$6)</f>
        <v>Minerva</v>
      </c>
      <c r="M4155" t="str">
        <f>_xlfn.XLOOKUP(G4155,dMateriaPrima!$A$2:$A$12,dMateriaPrima!$B$2:$B$12)</f>
        <v>Couro</v>
      </c>
      <c r="N4155" s="2">
        <f>_xlfn.XLOOKUP(G4155,dMateriaPrima!$A$2:$A$12,dMateriaPrima!$C$2:$C$12)</f>
        <v>4.4000000000000004</v>
      </c>
      <c r="O4155" s="3">
        <f t="shared" si="320"/>
        <v>580.80000000000007</v>
      </c>
      <c r="P4155" s="4">
        <f t="shared" si="321"/>
        <v>0</v>
      </c>
      <c r="Q4155" s="3">
        <f t="shared" si="322"/>
        <v>580.80000000000007</v>
      </c>
      <c r="R4155" t="str">
        <f t="shared" si="323"/>
        <v>Em atraso</v>
      </c>
      <c r="S4155" s="5">
        <f t="shared" si="324"/>
        <v>3</v>
      </c>
    </row>
    <row r="4156" spans="1:19" x14ac:dyDescent="0.25">
      <c r="A4156">
        <v>4155</v>
      </c>
      <c r="B4156" s="1">
        <v>43996</v>
      </c>
      <c r="C4156" s="1">
        <v>43998</v>
      </c>
      <c r="D4156" s="1">
        <v>44028</v>
      </c>
      <c r="E4156" s="1">
        <v>44029</v>
      </c>
      <c r="F4156">
        <v>1</v>
      </c>
      <c r="G4156">
        <v>1</v>
      </c>
      <c r="H4156">
        <v>174</v>
      </c>
      <c r="I4156" s="6">
        <v>0</v>
      </c>
      <c r="J4156">
        <v>2</v>
      </c>
      <c r="K4156" t="str">
        <f>_xlfn.XLOOKUP(fCompras!F4156,dComprador!$A$2:$A$7,dComprador!$B$2:$B$7)</f>
        <v>Alon</v>
      </c>
      <c r="L4156" t="str">
        <f>_xlfn.XLOOKUP(J4156,dFornecedor!$A$2:$A$6,dFornecedor!$B$2:$B$6)</f>
        <v>Minerva</v>
      </c>
      <c r="M4156" t="str">
        <f>_xlfn.XLOOKUP(G4156,dMateriaPrima!$A$2:$A$12,dMateriaPrima!$B$2:$B$12)</f>
        <v>Tecido</v>
      </c>
      <c r="N4156" s="2">
        <f>_xlfn.XLOOKUP(G4156,dMateriaPrima!$A$2:$A$12,dMateriaPrima!$C$2:$C$12)</f>
        <v>18</v>
      </c>
      <c r="O4156" s="3">
        <f t="shared" si="320"/>
        <v>3132</v>
      </c>
      <c r="P4156" s="4">
        <f t="shared" si="321"/>
        <v>0</v>
      </c>
      <c r="Q4156" s="3">
        <f t="shared" si="322"/>
        <v>3132</v>
      </c>
      <c r="R4156" t="str">
        <f t="shared" si="323"/>
        <v>Em atraso</v>
      </c>
      <c r="S4156" s="5">
        <f t="shared" si="324"/>
        <v>1</v>
      </c>
    </row>
    <row r="4157" spans="1:19" x14ac:dyDescent="0.25">
      <c r="A4157">
        <v>4156</v>
      </c>
      <c r="B4157" s="1">
        <v>43996</v>
      </c>
      <c r="C4157" s="1">
        <v>44005</v>
      </c>
      <c r="D4157" s="1">
        <v>44012</v>
      </c>
      <c r="E4157" s="1">
        <v>44015</v>
      </c>
      <c r="F4157">
        <v>1</v>
      </c>
      <c r="G4157">
        <v>11</v>
      </c>
      <c r="H4157">
        <v>31</v>
      </c>
      <c r="I4157" s="6">
        <v>0.25</v>
      </c>
      <c r="J4157">
        <v>2</v>
      </c>
      <c r="K4157" t="str">
        <f>_xlfn.XLOOKUP(fCompras!F4157,dComprador!$A$2:$A$7,dComprador!$B$2:$B$7)</f>
        <v>Alon</v>
      </c>
      <c r="L4157" t="str">
        <f>_xlfn.XLOOKUP(J4157,dFornecedor!$A$2:$A$6,dFornecedor!$B$2:$B$6)</f>
        <v>Minerva</v>
      </c>
      <c r="M4157" t="str">
        <f>_xlfn.XLOOKUP(G4157,dMateriaPrima!$A$2:$A$12,dMateriaPrima!$B$2:$B$12)</f>
        <v>Papel</v>
      </c>
      <c r="N4157" s="2">
        <f>_xlfn.XLOOKUP(G4157,dMateriaPrima!$A$2:$A$12,dMateriaPrima!$C$2:$C$12)</f>
        <v>9</v>
      </c>
      <c r="O4157" s="3">
        <f t="shared" si="320"/>
        <v>279</v>
      </c>
      <c r="P4157" s="4">
        <f t="shared" si="321"/>
        <v>69.75</v>
      </c>
      <c r="Q4157" s="3">
        <f t="shared" si="322"/>
        <v>209.25</v>
      </c>
      <c r="R4157" t="str">
        <f t="shared" si="323"/>
        <v>Em atraso</v>
      </c>
      <c r="S4157" s="5">
        <f t="shared" si="324"/>
        <v>3</v>
      </c>
    </row>
    <row r="4158" spans="1:19" x14ac:dyDescent="0.25">
      <c r="A4158">
        <v>4157</v>
      </c>
      <c r="B4158" s="1">
        <v>43996</v>
      </c>
      <c r="C4158" s="1">
        <v>44006</v>
      </c>
      <c r="D4158" s="1">
        <v>44020</v>
      </c>
      <c r="E4158" s="1">
        <v>44020</v>
      </c>
      <c r="F4158">
        <v>1</v>
      </c>
      <c r="G4158">
        <v>5</v>
      </c>
      <c r="H4158">
        <v>174</v>
      </c>
      <c r="I4158" s="6">
        <v>0</v>
      </c>
      <c r="J4158">
        <v>3</v>
      </c>
      <c r="K4158" t="str">
        <f>_xlfn.XLOOKUP(fCompras!F4158,dComprador!$A$2:$A$7,dComprador!$B$2:$B$7)</f>
        <v>Alon</v>
      </c>
      <c r="L4158" t="str">
        <f>_xlfn.XLOOKUP(J4158,dFornecedor!$A$2:$A$6,dFornecedor!$B$2:$B$6)</f>
        <v>StepUp</v>
      </c>
      <c r="M4158" t="str">
        <f>_xlfn.XLOOKUP(G4158,dMateriaPrima!$A$2:$A$12,dMateriaPrima!$B$2:$B$12)</f>
        <v>Areia</v>
      </c>
      <c r="N4158" s="2">
        <f>_xlfn.XLOOKUP(G4158,dMateriaPrima!$A$2:$A$12,dMateriaPrima!$C$2:$C$12)</f>
        <v>3.59</v>
      </c>
      <c r="O4158" s="3">
        <f t="shared" si="320"/>
        <v>624.66</v>
      </c>
      <c r="P4158" s="4">
        <f t="shared" si="321"/>
        <v>0</v>
      </c>
      <c r="Q4158" s="3">
        <f t="shared" si="322"/>
        <v>624.66</v>
      </c>
      <c r="R4158" t="str">
        <f t="shared" si="323"/>
        <v>No prazo</v>
      </c>
      <c r="S4158" s="5">
        <f t="shared" si="324"/>
        <v>0</v>
      </c>
    </row>
    <row r="4159" spans="1:19" x14ac:dyDescent="0.25">
      <c r="A4159">
        <v>4158</v>
      </c>
      <c r="B4159" s="1">
        <v>43997</v>
      </c>
      <c r="C4159" s="1">
        <v>43997</v>
      </c>
      <c r="D4159" s="1">
        <v>44004</v>
      </c>
      <c r="E4159" s="1">
        <v>44007</v>
      </c>
      <c r="F4159">
        <v>4</v>
      </c>
      <c r="G4159">
        <v>7</v>
      </c>
      <c r="H4159">
        <v>147</v>
      </c>
      <c r="I4159" s="6">
        <v>0</v>
      </c>
      <c r="J4159">
        <v>2</v>
      </c>
      <c r="K4159" t="str">
        <f>_xlfn.XLOOKUP(fCompras!F4159,dComprador!$A$2:$A$7,dComprador!$B$2:$B$7)</f>
        <v>Lira</v>
      </c>
      <c r="L4159" t="str">
        <f>_xlfn.XLOOKUP(J4159,dFornecedor!$A$2:$A$6,dFornecedor!$B$2:$B$6)</f>
        <v>Minerva</v>
      </c>
      <c r="M4159" t="str">
        <f>_xlfn.XLOOKUP(G4159,dMateriaPrima!$A$2:$A$12,dMateriaPrima!$B$2:$B$12)</f>
        <v>Poliéster</v>
      </c>
      <c r="N4159" s="2">
        <f>_xlfn.XLOOKUP(G4159,dMateriaPrima!$A$2:$A$12,dMateriaPrima!$C$2:$C$12)</f>
        <v>8</v>
      </c>
      <c r="O4159" s="3">
        <f t="shared" si="320"/>
        <v>1176</v>
      </c>
      <c r="P4159" s="4">
        <f t="shared" si="321"/>
        <v>0</v>
      </c>
      <c r="Q4159" s="3">
        <f t="shared" si="322"/>
        <v>1176</v>
      </c>
      <c r="R4159" t="str">
        <f t="shared" si="323"/>
        <v>Em atraso</v>
      </c>
      <c r="S4159" s="5">
        <f t="shared" si="324"/>
        <v>3</v>
      </c>
    </row>
    <row r="4160" spans="1:19" x14ac:dyDescent="0.25">
      <c r="A4160">
        <v>4159</v>
      </c>
      <c r="B4160" s="1">
        <v>43997</v>
      </c>
      <c r="C4160" s="1">
        <v>44009</v>
      </c>
      <c r="D4160" s="1">
        <v>44011</v>
      </c>
      <c r="E4160" s="1">
        <v>44013</v>
      </c>
      <c r="F4160">
        <v>1</v>
      </c>
      <c r="G4160">
        <v>1</v>
      </c>
      <c r="H4160">
        <v>72</v>
      </c>
      <c r="I4160" s="6">
        <v>0</v>
      </c>
      <c r="J4160">
        <v>1</v>
      </c>
      <c r="K4160" t="str">
        <f>_xlfn.XLOOKUP(fCompras!F4160,dComprador!$A$2:$A$7,dComprador!$B$2:$B$7)</f>
        <v>Alon</v>
      </c>
      <c r="L4160" t="str">
        <f>_xlfn.XLOOKUP(J4160,dFornecedor!$A$2:$A$6,dFornecedor!$B$2:$B$6)</f>
        <v>NorthShore</v>
      </c>
      <c r="M4160" t="str">
        <f>_xlfn.XLOOKUP(G4160,dMateriaPrima!$A$2:$A$12,dMateriaPrima!$B$2:$B$12)</f>
        <v>Tecido</v>
      </c>
      <c r="N4160" s="2">
        <f>_xlfn.XLOOKUP(G4160,dMateriaPrima!$A$2:$A$12,dMateriaPrima!$C$2:$C$12)</f>
        <v>18</v>
      </c>
      <c r="O4160" s="3">
        <f t="shared" si="320"/>
        <v>1296</v>
      </c>
      <c r="P4160" s="4">
        <f t="shared" si="321"/>
        <v>0</v>
      </c>
      <c r="Q4160" s="3">
        <f t="shared" si="322"/>
        <v>1296</v>
      </c>
      <c r="R4160" t="str">
        <f t="shared" si="323"/>
        <v>Em atraso</v>
      </c>
      <c r="S4160" s="5">
        <f t="shared" si="324"/>
        <v>2</v>
      </c>
    </row>
    <row r="4161" spans="1:19" x14ac:dyDescent="0.25">
      <c r="A4161">
        <v>4160</v>
      </c>
      <c r="B4161" s="1">
        <v>43997</v>
      </c>
      <c r="C4161" s="1">
        <v>44006</v>
      </c>
      <c r="D4161" s="1">
        <v>44014</v>
      </c>
      <c r="E4161" s="1">
        <v>44017</v>
      </c>
      <c r="F4161">
        <v>1</v>
      </c>
      <c r="G4161">
        <v>9</v>
      </c>
      <c r="H4161">
        <v>369</v>
      </c>
      <c r="I4161" s="6">
        <v>0</v>
      </c>
      <c r="J4161">
        <v>3</v>
      </c>
      <c r="K4161" t="str">
        <f>_xlfn.XLOOKUP(fCompras!F4161,dComprador!$A$2:$A$7,dComprador!$B$2:$B$7)</f>
        <v>Alon</v>
      </c>
      <c r="L4161" t="str">
        <f>_xlfn.XLOOKUP(J4161,dFornecedor!$A$2:$A$6,dFornecedor!$B$2:$B$6)</f>
        <v>StepUp</v>
      </c>
      <c r="M4161" t="str">
        <f>_xlfn.XLOOKUP(G4161,dMateriaPrima!$A$2:$A$12,dMateriaPrima!$B$2:$B$12)</f>
        <v>Couro</v>
      </c>
      <c r="N4161" s="2">
        <f>_xlfn.XLOOKUP(G4161,dMateriaPrima!$A$2:$A$12,dMateriaPrima!$C$2:$C$12)</f>
        <v>4.4000000000000004</v>
      </c>
      <c r="O4161" s="3">
        <f t="shared" si="320"/>
        <v>1623.6000000000001</v>
      </c>
      <c r="P4161" s="4">
        <f t="shared" si="321"/>
        <v>0</v>
      </c>
      <c r="Q4161" s="3">
        <f t="shared" si="322"/>
        <v>1623.6000000000001</v>
      </c>
      <c r="R4161" t="str">
        <f t="shared" si="323"/>
        <v>Em atraso</v>
      </c>
      <c r="S4161" s="5">
        <f t="shared" si="324"/>
        <v>3</v>
      </c>
    </row>
    <row r="4162" spans="1:19" x14ac:dyDescent="0.25">
      <c r="A4162">
        <v>4161</v>
      </c>
      <c r="B4162" s="1">
        <v>43997</v>
      </c>
      <c r="C4162" s="1">
        <v>43997</v>
      </c>
      <c r="D4162" s="1">
        <v>44016</v>
      </c>
      <c r="E4162" s="1">
        <v>44019</v>
      </c>
      <c r="F4162">
        <v>1</v>
      </c>
      <c r="G4162">
        <v>1</v>
      </c>
      <c r="H4162">
        <v>107</v>
      </c>
      <c r="I4162" s="6">
        <v>0</v>
      </c>
      <c r="J4162">
        <v>2</v>
      </c>
      <c r="K4162" t="str">
        <f>_xlfn.XLOOKUP(fCompras!F4162,dComprador!$A$2:$A$7,dComprador!$B$2:$B$7)</f>
        <v>Alon</v>
      </c>
      <c r="L4162" t="str">
        <f>_xlfn.XLOOKUP(J4162,dFornecedor!$A$2:$A$6,dFornecedor!$B$2:$B$6)</f>
        <v>Minerva</v>
      </c>
      <c r="M4162" t="str">
        <f>_xlfn.XLOOKUP(G4162,dMateriaPrima!$A$2:$A$12,dMateriaPrima!$B$2:$B$12)</f>
        <v>Tecido</v>
      </c>
      <c r="N4162" s="2">
        <f>_xlfn.XLOOKUP(G4162,dMateriaPrima!$A$2:$A$12,dMateriaPrima!$C$2:$C$12)</f>
        <v>18</v>
      </c>
      <c r="O4162" s="3">
        <f t="shared" si="320"/>
        <v>1926</v>
      </c>
      <c r="P4162" s="4">
        <f t="shared" si="321"/>
        <v>0</v>
      </c>
      <c r="Q4162" s="3">
        <f t="shared" si="322"/>
        <v>1926</v>
      </c>
      <c r="R4162" t="str">
        <f t="shared" si="323"/>
        <v>Em atraso</v>
      </c>
      <c r="S4162" s="5">
        <f t="shared" si="324"/>
        <v>3</v>
      </c>
    </row>
    <row r="4163" spans="1:19" x14ac:dyDescent="0.25">
      <c r="A4163">
        <v>4162</v>
      </c>
      <c r="B4163" s="1">
        <v>43997</v>
      </c>
      <c r="C4163" s="1">
        <v>44007</v>
      </c>
      <c r="D4163" s="1">
        <v>44012</v>
      </c>
      <c r="E4163" s="1">
        <v>44013</v>
      </c>
      <c r="F4163">
        <v>1</v>
      </c>
      <c r="G4163">
        <v>9</v>
      </c>
      <c r="H4163">
        <v>56</v>
      </c>
      <c r="I4163" s="6">
        <v>0</v>
      </c>
      <c r="J4163">
        <v>1</v>
      </c>
      <c r="K4163" t="str">
        <f>_xlfn.XLOOKUP(fCompras!F4163,dComprador!$A$2:$A$7,dComprador!$B$2:$B$7)</f>
        <v>Alon</v>
      </c>
      <c r="L4163" t="str">
        <f>_xlfn.XLOOKUP(J4163,dFornecedor!$A$2:$A$6,dFornecedor!$B$2:$B$6)</f>
        <v>NorthShore</v>
      </c>
      <c r="M4163" t="str">
        <f>_xlfn.XLOOKUP(G4163,dMateriaPrima!$A$2:$A$12,dMateriaPrima!$B$2:$B$12)</f>
        <v>Couro</v>
      </c>
      <c r="N4163" s="2">
        <f>_xlfn.XLOOKUP(G4163,dMateriaPrima!$A$2:$A$12,dMateriaPrima!$C$2:$C$12)</f>
        <v>4.4000000000000004</v>
      </c>
      <c r="O4163" s="3">
        <f t="shared" ref="O4163:O4226" si="325">PRODUCT(H4163,N4163)</f>
        <v>246.40000000000003</v>
      </c>
      <c r="P4163" s="4">
        <f t="shared" ref="P4163:P4226" si="326">PRODUCT(O4163,I4163)</f>
        <v>0</v>
      </c>
      <c r="Q4163" s="3">
        <f t="shared" ref="Q4163:Q4226" si="327">O4163-P4163</f>
        <v>246.40000000000003</v>
      </c>
      <c r="R4163" t="str">
        <f t="shared" ref="R4163:R4226" si="328">IF(E4163&lt;=D4163,"No prazo",IF(E4163&gt;D4163,"Em atraso"))</f>
        <v>Em atraso</v>
      </c>
      <c r="S4163" s="5">
        <f t="shared" ref="S4163:S4226" si="329">IF(E4163 &gt;D4163, E4163-D4163,0)</f>
        <v>1</v>
      </c>
    </row>
    <row r="4164" spans="1:19" x14ac:dyDescent="0.25">
      <c r="A4164">
        <v>4163</v>
      </c>
      <c r="B4164" s="1">
        <v>43997</v>
      </c>
      <c r="C4164" s="1">
        <v>43997</v>
      </c>
      <c r="D4164" s="1">
        <v>44014</v>
      </c>
      <c r="E4164" s="1">
        <v>44016</v>
      </c>
      <c r="F4164">
        <v>1</v>
      </c>
      <c r="G4164">
        <v>1</v>
      </c>
      <c r="H4164">
        <v>184</v>
      </c>
      <c r="I4164" s="6">
        <v>0</v>
      </c>
      <c r="J4164">
        <v>5</v>
      </c>
      <c r="K4164" t="str">
        <f>_xlfn.XLOOKUP(fCompras!F4164,dComprador!$A$2:$A$7,dComprador!$B$2:$B$7)</f>
        <v>Alon</v>
      </c>
      <c r="L4164" t="str">
        <f>_xlfn.XLOOKUP(J4164,dFornecedor!$A$2:$A$6,dFornecedor!$B$2:$B$6)</f>
        <v>Atlas</v>
      </c>
      <c r="M4164" t="str">
        <f>_xlfn.XLOOKUP(G4164,dMateriaPrima!$A$2:$A$12,dMateriaPrima!$B$2:$B$12)</f>
        <v>Tecido</v>
      </c>
      <c r="N4164" s="2">
        <f>_xlfn.XLOOKUP(G4164,dMateriaPrima!$A$2:$A$12,dMateriaPrima!$C$2:$C$12)</f>
        <v>18</v>
      </c>
      <c r="O4164" s="3">
        <f t="shared" si="325"/>
        <v>3312</v>
      </c>
      <c r="P4164" s="4">
        <f t="shared" si="326"/>
        <v>0</v>
      </c>
      <c r="Q4164" s="3">
        <f t="shared" si="327"/>
        <v>3312</v>
      </c>
      <c r="R4164" t="str">
        <f t="shared" si="328"/>
        <v>Em atraso</v>
      </c>
      <c r="S4164" s="5">
        <f t="shared" si="329"/>
        <v>2</v>
      </c>
    </row>
    <row r="4165" spans="1:19" x14ac:dyDescent="0.25">
      <c r="A4165">
        <v>4164</v>
      </c>
      <c r="B4165" s="1">
        <v>43997</v>
      </c>
      <c r="C4165" s="1">
        <v>43998</v>
      </c>
      <c r="D4165" s="1">
        <v>44014</v>
      </c>
      <c r="E4165" s="1">
        <v>44016</v>
      </c>
      <c r="F4165">
        <v>1</v>
      </c>
      <c r="G4165">
        <v>9</v>
      </c>
      <c r="H4165">
        <v>403</v>
      </c>
      <c r="I4165" s="6">
        <v>0</v>
      </c>
      <c r="J4165">
        <v>3</v>
      </c>
      <c r="K4165" t="str">
        <f>_xlfn.XLOOKUP(fCompras!F4165,dComprador!$A$2:$A$7,dComprador!$B$2:$B$7)</f>
        <v>Alon</v>
      </c>
      <c r="L4165" t="str">
        <f>_xlfn.XLOOKUP(J4165,dFornecedor!$A$2:$A$6,dFornecedor!$B$2:$B$6)</f>
        <v>StepUp</v>
      </c>
      <c r="M4165" t="str">
        <f>_xlfn.XLOOKUP(G4165,dMateriaPrima!$A$2:$A$12,dMateriaPrima!$B$2:$B$12)</f>
        <v>Couro</v>
      </c>
      <c r="N4165" s="2">
        <f>_xlfn.XLOOKUP(G4165,dMateriaPrima!$A$2:$A$12,dMateriaPrima!$C$2:$C$12)</f>
        <v>4.4000000000000004</v>
      </c>
      <c r="O4165" s="3">
        <f t="shared" si="325"/>
        <v>1773.2</v>
      </c>
      <c r="P4165" s="4">
        <f t="shared" si="326"/>
        <v>0</v>
      </c>
      <c r="Q4165" s="3">
        <f t="shared" si="327"/>
        <v>1773.2</v>
      </c>
      <c r="R4165" t="str">
        <f t="shared" si="328"/>
        <v>Em atraso</v>
      </c>
      <c r="S4165" s="5">
        <f t="shared" si="329"/>
        <v>2</v>
      </c>
    </row>
    <row r="4166" spans="1:19" x14ac:dyDescent="0.25">
      <c r="A4166">
        <v>4165</v>
      </c>
      <c r="B4166" s="1">
        <v>43997</v>
      </c>
      <c r="C4166" s="1">
        <v>44004</v>
      </c>
      <c r="D4166" s="1">
        <v>44027</v>
      </c>
      <c r="E4166" s="1">
        <v>44028</v>
      </c>
      <c r="F4166">
        <v>1</v>
      </c>
      <c r="G4166">
        <v>9</v>
      </c>
      <c r="H4166">
        <v>160</v>
      </c>
      <c r="I4166" s="6">
        <v>0</v>
      </c>
      <c r="J4166">
        <v>2</v>
      </c>
      <c r="K4166" t="str">
        <f>_xlfn.XLOOKUP(fCompras!F4166,dComprador!$A$2:$A$7,dComprador!$B$2:$B$7)</f>
        <v>Alon</v>
      </c>
      <c r="L4166" t="str">
        <f>_xlfn.XLOOKUP(J4166,dFornecedor!$A$2:$A$6,dFornecedor!$B$2:$B$6)</f>
        <v>Minerva</v>
      </c>
      <c r="M4166" t="str">
        <f>_xlfn.XLOOKUP(G4166,dMateriaPrima!$A$2:$A$12,dMateriaPrima!$B$2:$B$12)</f>
        <v>Couro</v>
      </c>
      <c r="N4166" s="2">
        <f>_xlfn.XLOOKUP(G4166,dMateriaPrima!$A$2:$A$12,dMateriaPrima!$C$2:$C$12)</f>
        <v>4.4000000000000004</v>
      </c>
      <c r="O4166" s="3">
        <f t="shared" si="325"/>
        <v>704</v>
      </c>
      <c r="P4166" s="4">
        <f t="shared" si="326"/>
        <v>0</v>
      </c>
      <c r="Q4166" s="3">
        <f t="shared" si="327"/>
        <v>704</v>
      </c>
      <c r="R4166" t="str">
        <f t="shared" si="328"/>
        <v>Em atraso</v>
      </c>
      <c r="S4166" s="5">
        <f t="shared" si="329"/>
        <v>1</v>
      </c>
    </row>
    <row r="4167" spans="1:19" x14ac:dyDescent="0.25">
      <c r="A4167">
        <v>4166</v>
      </c>
      <c r="B4167" s="1">
        <v>43997</v>
      </c>
      <c r="C4167" s="1">
        <v>43998</v>
      </c>
      <c r="D4167" s="1">
        <v>44019</v>
      </c>
      <c r="E4167" s="1">
        <v>44021</v>
      </c>
      <c r="F4167">
        <v>1</v>
      </c>
      <c r="G4167">
        <v>9</v>
      </c>
      <c r="H4167">
        <v>83</v>
      </c>
      <c r="I4167" s="6">
        <v>0</v>
      </c>
      <c r="J4167">
        <v>3</v>
      </c>
      <c r="K4167" t="str">
        <f>_xlfn.XLOOKUP(fCompras!F4167,dComprador!$A$2:$A$7,dComprador!$B$2:$B$7)</f>
        <v>Alon</v>
      </c>
      <c r="L4167" t="str">
        <f>_xlfn.XLOOKUP(J4167,dFornecedor!$A$2:$A$6,dFornecedor!$B$2:$B$6)</f>
        <v>StepUp</v>
      </c>
      <c r="M4167" t="str">
        <f>_xlfn.XLOOKUP(G4167,dMateriaPrima!$A$2:$A$12,dMateriaPrima!$B$2:$B$12)</f>
        <v>Couro</v>
      </c>
      <c r="N4167" s="2">
        <f>_xlfn.XLOOKUP(G4167,dMateriaPrima!$A$2:$A$12,dMateriaPrima!$C$2:$C$12)</f>
        <v>4.4000000000000004</v>
      </c>
      <c r="O4167" s="3">
        <f t="shared" si="325"/>
        <v>365.20000000000005</v>
      </c>
      <c r="P4167" s="4">
        <f t="shared" si="326"/>
        <v>0</v>
      </c>
      <c r="Q4167" s="3">
        <f t="shared" si="327"/>
        <v>365.20000000000005</v>
      </c>
      <c r="R4167" t="str">
        <f t="shared" si="328"/>
        <v>Em atraso</v>
      </c>
      <c r="S4167" s="5">
        <f t="shared" si="329"/>
        <v>2</v>
      </c>
    </row>
    <row r="4168" spans="1:19" x14ac:dyDescent="0.25">
      <c r="A4168">
        <v>4167</v>
      </c>
      <c r="B4168" s="1">
        <v>43997</v>
      </c>
      <c r="C4168" s="1">
        <v>44005</v>
      </c>
      <c r="D4168" s="1">
        <v>44020</v>
      </c>
      <c r="E4168" s="1">
        <v>44024</v>
      </c>
      <c r="F4168">
        <v>1</v>
      </c>
      <c r="G4168">
        <v>9</v>
      </c>
      <c r="H4168">
        <v>210</v>
      </c>
      <c r="I4168" s="6">
        <v>0</v>
      </c>
      <c r="J4168">
        <v>2</v>
      </c>
      <c r="K4168" t="str">
        <f>_xlfn.XLOOKUP(fCompras!F4168,dComprador!$A$2:$A$7,dComprador!$B$2:$B$7)</f>
        <v>Alon</v>
      </c>
      <c r="L4168" t="str">
        <f>_xlfn.XLOOKUP(J4168,dFornecedor!$A$2:$A$6,dFornecedor!$B$2:$B$6)</f>
        <v>Minerva</v>
      </c>
      <c r="M4168" t="str">
        <f>_xlfn.XLOOKUP(G4168,dMateriaPrima!$A$2:$A$12,dMateriaPrima!$B$2:$B$12)</f>
        <v>Couro</v>
      </c>
      <c r="N4168" s="2">
        <f>_xlfn.XLOOKUP(G4168,dMateriaPrima!$A$2:$A$12,dMateriaPrima!$C$2:$C$12)</f>
        <v>4.4000000000000004</v>
      </c>
      <c r="O4168" s="3">
        <f t="shared" si="325"/>
        <v>924.00000000000011</v>
      </c>
      <c r="P4168" s="4">
        <f t="shared" si="326"/>
        <v>0</v>
      </c>
      <c r="Q4168" s="3">
        <f t="shared" si="327"/>
        <v>924.00000000000011</v>
      </c>
      <c r="R4168" t="str">
        <f t="shared" si="328"/>
        <v>Em atraso</v>
      </c>
      <c r="S4168" s="5">
        <f t="shared" si="329"/>
        <v>4</v>
      </c>
    </row>
    <row r="4169" spans="1:19" x14ac:dyDescent="0.25">
      <c r="A4169">
        <v>4168</v>
      </c>
      <c r="B4169" s="1">
        <v>43998</v>
      </c>
      <c r="C4169" s="1">
        <v>44007</v>
      </c>
      <c r="D4169" s="1">
        <v>44008</v>
      </c>
      <c r="E4169" s="1">
        <v>44013</v>
      </c>
      <c r="F4169">
        <v>4</v>
      </c>
      <c r="G4169">
        <v>2</v>
      </c>
      <c r="H4169">
        <v>79</v>
      </c>
      <c r="I4169" s="6">
        <v>0</v>
      </c>
      <c r="J4169">
        <v>3</v>
      </c>
      <c r="K4169" t="str">
        <f>_xlfn.XLOOKUP(fCompras!F4169,dComprador!$A$2:$A$7,dComprador!$B$2:$B$7)</f>
        <v>Lira</v>
      </c>
      <c r="L4169" t="str">
        <f>_xlfn.XLOOKUP(J4169,dFornecedor!$A$2:$A$6,dFornecedor!$B$2:$B$6)</f>
        <v>StepUp</v>
      </c>
      <c r="M4169" t="str">
        <f>_xlfn.XLOOKUP(G4169,dMateriaPrima!$A$2:$A$12,dMateriaPrima!$B$2:$B$12)</f>
        <v>Chapa Metal</v>
      </c>
      <c r="N4169" s="2">
        <f>_xlfn.XLOOKUP(G4169,dMateriaPrima!$A$2:$A$12,dMateriaPrima!$C$2:$C$12)</f>
        <v>299.89999999999998</v>
      </c>
      <c r="O4169" s="3">
        <f t="shared" si="325"/>
        <v>23692.1</v>
      </c>
      <c r="P4169" s="4">
        <f t="shared" si="326"/>
        <v>0</v>
      </c>
      <c r="Q4169" s="3">
        <f t="shared" si="327"/>
        <v>23692.1</v>
      </c>
      <c r="R4169" t="str">
        <f t="shared" si="328"/>
        <v>Em atraso</v>
      </c>
      <c r="S4169" s="5">
        <f t="shared" si="329"/>
        <v>5</v>
      </c>
    </row>
    <row r="4170" spans="1:19" x14ac:dyDescent="0.25">
      <c r="A4170">
        <v>4169</v>
      </c>
      <c r="B4170" s="1">
        <v>43998</v>
      </c>
      <c r="C4170" s="1">
        <v>44006</v>
      </c>
      <c r="D4170" s="1">
        <v>44008</v>
      </c>
      <c r="E4170" s="1">
        <v>44015</v>
      </c>
      <c r="F4170">
        <v>4</v>
      </c>
      <c r="G4170">
        <v>8</v>
      </c>
      <c r="H4170">
        <v>471</v>
      </c>
      <c r="I4170" s="6">
        <v>0</v>
      </c>
      <c r="J4170">
        <v>2</v>
      </c>
      <c r="K4170" t="str">
        <f>_xlfn.XLOOKUP(fCompras!F4170,dComprador!$A$2:$A$7,dComprador!$B$2:$B$7)</f>
        <v>Lira</v>
      </c>
      <c r="L4170" t="str">
        <f>_xlfn.XLOOKUP(J4170,dFornecedor!$A$2:$A$6,dFornecedor!$B$2:$B$6)</f>
        <v>Minerva</v>
      </c>
      <c r="M4170" t="str">
        <f>_xlfn.XLOOKUP(G4170,dMateriaPrima!$A$2:$A$12,dMateriaPrima!$B$2:$B$12)</f>
        <v>Cimento</v>
      </c>
      <c r="N4170" s="2">
        <f>_xlfn.XLOOKUP(G4170,dMateriaPrima!$A$2:$A$12,dMateriaPrima!$C$2:$C$12)</f>
        <v>23</v>
      </c>
      <c r="O4170" s="3">
        <f t="shared" si="325"/>
        <v>10833</v>
      </c>
      <c r="P4170" s="4">
        <f t="shared" si="326"/>
        <v>0</v>
      </c>
      <c r="Q4170" s="3">
        <f t="shared" si="327"/>
        <v>10833</v>
      </c>
      <c r="R4170" t="str">
        <f t="shared" si="328"/>
        <v>Em atraso</v>
      </c>
      <c r="S4170" s="5">
        <f t="shared" si="329"/>
        <v>7</v>
      </c>
    </row>
    <row r="4171" spans="1:19" x14ac:dyDescent="0.25">
      <c r="A4171">
        <v>4170</v>
      </c>
      <c r="B4171" s="1">
        <v>43998</v>
      </c>
      <c r="C4171" s="1">
        <v>44004</v>
      </c>
      <c r="D4171" s="1">
        <v>44004</v>
      </c>
      <c r="E4171" s="1">
        <v>44007</v>
      </c>
      <c r="F4171">
        <v>4</v>
      </c>
      <c r="G4171">
        <v>7</v>
      </c>
      <c r="H4171">
        <v>154</v>
      </c>
      <c r="I4171" s="6">
        <v>0</v>
      </c>
      <c r="J4171">
        <v>1</v>
      </c>
      <c r="K4171" t="str">
        <f>_xlfn.XLOOKUP(fCompras!F4171,dComprador!$A$2:$A$7,dComprador!$B$2:$B$7)</f>
        <v>Lira</v>
      </c>
      <c r="L4171" t="str">
        <f>_xlfn.XLOOKUP(J4171,dFornecedor!$A$2:$A$6,dFornecedor!$B$2:$B$6)</f>
        <v>NorthShore</v>
      </c>
      <c r="M4171" t="str">
        <f>_xlfn.XLOOKUP(G4171,dMateriaPrima!$A$2:$A$12,dMateriaPrima!$B$2:$B$12)</f>
        <v>Poliéster</v>
      </c>
      <c r="N4171" s="2">
        <f>_xlfn.XLOOKUP(G4171,dMateriaPrima!$A$2:$A$12,dMateriaPrima!$C$2:$C$12)</f>
        <v>8</v>
      </c>
      <c r="O4171" s="3">
        <f t="shared" si="325"/>
        <v>1232</v>
      </c>
      <c r="P4171" s="4">
        <f t="shared" si="326"/>
        <v>0</v>
      </c>
      <c r="Q4171" s="3">
        <f t="shared" si="327"/>
        <v>1232</v>
      </c>
      <c r="R4171" t="str">
        <f t="shared" si="328"/>
        <v>Em atraso</v>
      </c>
      <c r="S4171" s="5">
        <f t="shared" si="329"/>
        <v>3</v>
      </c>
    </row>
    <row r="4172" spans="1:19" x14ac:dyDescent="0.25">
      <c r="A4172">
        <v>4171</v>
      </c>
      <c r="B4172" s="1">
        <v>43998</v>
      </c>
      <c r="C4172" s="1">
        <v>44006</v>
      </c>
      <c r="D4172" s="1">
        <v>44010</v>
      </c>
      <c r="E4172" s="1">
        <v>44012</v>
      </c>
      <c r="F4172">
        <v>4</v>
      </c>
      <c r="G4172">
        <v>9</v>
      </c>
      <c r="H4172">
        <v>35</v>
      </c>
      <c r="I4172" s="6">
        <v>0</v>
      </c>
      <c r="J4172">
        <v>2</v>
      </c>
      <c r="K4172" t="str">
        <f>_xlfn.XLOOKUP(fCompras!F4172,dComprador!$A$2:$A$7,dComprador!$B$2:$B$7)</f>
        <v>Lira</v>
      </c>
      <c r="L4172" t="str">
        <f>_xlfn.XLOOKUP(J4172,dFornecedor!$A$2:$A$6,dFornecedor!$B$2:$B$6)</f>
        <v>Minerva</v>
      </c>
      <c r="M4172" t="str">
        <f>_xlfn.XLOOKUP(G4172,dMateriaPrima!$A$2:$A$12,dMateriaPrima!$B$2:$B$12)</f>
        <v>Couro</v>
      </c>
      <c r="N4172" s="2">
        <f>_xlfn.XLOOKUP(G4172,dMateriaPrima!$A$2:$A$12,dMateriaPrima!$C$2:$C$12)</f>
        <v>4.4000000000000004</v>
      </c>
      <c r="O4172" s="3">
        <f t="shared" si="325"/>
        <v>154</v>
      </c>
      <c r="P4172" s="4">
        <f t="shared" si="326"/>
        <v>0</v>
      </c>
      <c r="Q4172" s="3">
        <f t="shared" si="327"/>
        <v>154</v>
      </c>
      <c r="R4172" t="str">
        <f t="shared" si="328"/>
        <v>Em atraso</v>
      </c>
      <c r="S4172" s="5">
        <f t="shared" si="329"/>
        <v>2</v>
      </c>
    </row>
    <row r="4173" spans="1:19" x14ac:dyDescent="0.25">
      <c r="A4173">
        <v>4172</v>
      </c>
      <c r="B4173" s="1">
        <v>43998</v>
      </c>
      <c r="C4173" s="1">
        <v>44008</v>
      </c>
      <c r="D4173" s="1">
        <v>44008</v>
      </c>
      <c r="E4173" s="1">
        <v>44008</v>
      </c>
      <c r="F4173">
        <v>4</v>
      </c>
      <c r="G4173">
        <v>9</v>
      </c>
      <c r="H4173">
        <v>240</v>
      </c>
      <c r="I4173" s="6">
        <v>0</v>
      </c>
      <c r="J4173">
        <v>1</v>
      </c>
      <c r="K4173" t="str">
        <f>_xlfn.XLOOKUP(fCompras!F4173,dComprador!$A$2:$A$7,dComprador!$B$2:$B$7)</f>
        <v>Lira</v>
      </c>
      <c r="L4173" t="str">
        <f>_xlfn.XLOOKUP(J4173,dFornecedor!$A$2:$A$6,dFornecedor!$B$2:$B$6)</f>
        <v>NorthShore</v>
      </c>
      <c r="M4173" t="str">
        <f>_xlfn.XLOOKUP(G4173,dMateriaPrima!$A$2:$A$12,dMateriaPrima!$B$2:$B$12)</f>
        <v>Couro</v>
      </c>
      <c r="N4173" s="2">
        <f>_xlfn.XLOOKUP(G4173,dMateriaPrima!$A$2:$A$12,dMateriaPrima!$C$2:$C$12)</f>
        <v>4.4000000000000004</v>
      </c>
      <c r="O4173" s="3">
        <f t="shared" si="325"/>
        <v>1056</v>
      </c>
      <c r="P4173" s="4">
        <f t="shared" si="326"/>
        <v>0</v>
      </c>
      <c r="Q4173" s="3">
        <f t="shared" si="327"/>
        <v>1056</v>
      </c>
      <c r="R4173" t="str">
        <f t="shared" si="328"/>
        <v>No prazo</v>
      </c>
      <c r="S4173" s="5">
        <f t="shared" si="329"/>
        <v>0</v>
      </c>
    </row>
    <row r="4174" spans="1:19" x14ac:dyDescent="0.25">
      <c r="A4174">
        <v>4173</v>
      </c>
      <c r="B4174" s="1">
        <v>43998</v>
      </c>
      <c r="C4174" s="1">
        <v>43998</v>
      </c>
      <c r="D4174" s="1">
        <v>44016</v>
      </c>
      <c r="E4174" s="1">
        <v>44015</v>
      </c>
      <c r="F4174">
        <v>1</v>
      </c>
      <c r="G4174">
        <v>4</v>
      </c>
      <c r="H4174">
        <v>73</v>
      </c>
      <c r="I4174" s="6">
        <v>0</v>
      </c>
      <c r="J4174">
        <v>2</v>
      </c>
      <c r="K4174" t="str">
        <f>_xlfn.XLOOKUP(fCompras!F4174,dComprador!$A$2:$A$7,dComprador!$B$2:$B$7)</f>
        <v>Alon</v>
      </c>
      <c r="L4174" t="str">
        <f>_xlfn.XLOOKUP(J4174,dFornecedor!$A$2:$A$6,dFornecedor!$B$2:$B$6)</f>
        <v>Minerva</v>
      </c>
      <c r="M4174" t="str">
        <f>_xlfn.XLOOKUP(G4174,dMateriaPrima!$A$2:$A$12,dMateriaPrima!$B$2:$B$12)</f>
        <v>Madeira</v>
      </c>
      <c r="N4174" s="2">
        <f>_xlfn.XLOOKUP(G4174,dMateriaPrima!$A$2:$A$12,dMateriaPrima!$C$2:$C$12)</f>
        <v>168</v>
      </c>
      <c r="O4174" s="3">
        <f t="shared" si="325"/>
        <v>12264</v>
      </c>
      <c r="P4174" s="4">
        <f t="shared" si="326"/>
        <v>0</v>
      </c>
      <c r="Q4174" s="3">
        <f t="shared" si="327"/>
        <v>12264</v>
      </c>
      <c r="R4174" t="str">
        <f t="shared" si="328"/>
        <v>No prazo</v>
      </c>
      <c r="S4174" s="5">
        <f t="shared" si="329"/>
        <v>0</v>
      </c>
    </row>
    <row r="4175" spans="1:19" x14ac:dyDescent="0.25">
      <c r="A4175">
        <v>4174</v>
      </c>
      <c r="B4175" s="1">
        <v>43998</v>
      </c>
      <c r="C4175" s="1">
        <v>43998</v>
      </c>
      <c r="D4175" s="1">
        <v>44009</v>
      </c>
      <c r="E4175" s="1">
        <v>44010</v>
      </c>
      <c r="F4175">
        <v>3</v>
      </c>
      <c r="G4175">
        <v>9</v>
      </c>
      <c r="H4175">
        <v>54</v>
      </c>
      <c r="I4175" s="6">
        <v>0</v>
      </c>
      <c r="J4175">
        <v>2</v>
      </c>
      <c r="K4175" t="str">
        <f>_xlfn.XLOOKUP(fCompras!F4175,dComprador!$A$2:$A$7,dComprador!$B$2:$B$7)</f>
        <v>Diego</v>
      </c>
      <c r="L4175" t="str">
        <f>_xlfn.XLOOKUP(J4175,dFornecedor!$A$2:$A$6,dFornecedor!$B$2:$B$6)</f>
        <v>Minerva</v>
      </c>
      <c r="M4175" t="str">
        <f>_xlfn.XLOOKUP(G4175,dMateriaPrima!$A$2:$A$12,dMateriaPrima!$B$2:$B$12)</f>
        <v>Couro</v>
      </c>
      <c r="N4175" s="2">
        <f>_xlfn.XLOOKUP(G4175,dMateriaPrima!$A$2:$A$12,dMateriaPrima!$C$2:$C$12)</f>
        <v>4.4000000000000004</v>
      </c>
      <c r="O4175" s="3">
        <f t="shared" si="325"/>
        <v>237.60000000000002</v>
      </c>
      <c r="P4175" s="4">
        <f t="shared" si="326"/>
        <v>0</v>
      </c>
      <c r="Q4175" s="3">
        <f t="shared" si="327"/>
        <v>237.60000000000002</v>
      </c>
      <c r="R4175" t="str">
        <f t="shared" si="328"/>
        <v>Em atraso</v>
      </c>
      <c r="S4175" s="5">
        <f t="shared" si="329"/>
        <v>1</v>
      </c>
    </row>
    <row r="4176" spans="1:19" x14ac:dyDescent="0.25">
      <c r="A4176">
        <v>4175</v>
      </c>
      <c r="B4176" s="1">
        <v>43998</v>
      </c>
      <c r="C4176" s="1">
        <v>44001</v>
      </c>
      <c r="D4176" s="1">
        <v>44012</v>
      </c>
      <c r="E4176" s="1">
        <v>44015</v>
      </c>
      <c r="F4176">
        <v>3</v>
      </c>
      <c r="G4176">
        <v>11</v>
      </c>
      <c r="H4176">
        <v>143</v>
      </c>
      <c r="I4176" s="6">
        <v>0</v>
      </c>
      <c r="J4176">
        <v>3</v>
      </c>
      <c r="K4176" t="str">
        <f>_xlfn.XLOOKUP(fCompras!F4176,dComprador!$A$2:$A$7,dComprador!$B$2:$B$7)</f>
        <v>Diego</v>
      </c>
      <c r="L4176" t="str">
        <f>_xlfn.XLOOKUP(J4176,dFornecedor!$A$2:$A$6,dFornecedor!$B$2:$B$6)</f>
        <v>StepUp</v>
      </c>
      <c r="M4176" t="str">
        <f>_xlfn.XLOOKUP(G4176,dMateriaPrima!$A$2:$A$12,dMateriaPrima!$B$2:$B$12)</f>
        <v>Papel</v>
      </c>
      <c r="N4176" s="2">
        <f>_xlfn.XLOOKUP(G4176,dMateriaPrima!$A$2:$A$12,dMateriaPrima!$C$2:$C$12)</f>
        <v>9</v>
      </c>
      <c r="O4176" s="3">
        <f t="shared" si="325"/>
        <v>1287</v>
      </c>
      <c r="P4176" s="4">
        <f t="shared" si="326"/>
        <v>0</v>
      </c>
      <c r="Q4176" s="3">
        <f t="shared" si="327"/>
        <v>1287</v>
      </c>
      <c r="R4176" t="str">
        <f t="shared" si="328"/>
        <v>Em atraso</v>
      </c>
      <c r="S4176" s="5">
        <f t="shared" si="329"/>
        <v>3</v>
      </c>
    </row>
    <row r="4177" spans="1:19" x14ac:dyDescent="0.25">
      <c r="A4177">
        <v>4176</v>
      </c>
      <c r="B4177" s="1">
        <v>43998</v>
      </c>
      <c r="C4177" s="1">
        <v>44000</v>
      </c>
      <c r="D4177" s="1">
        <v>44011</v>
      </c>
      <c r="E4177" s="1">
        <v>44015</v>
      </c>
      <c r="F4177">
        <v>1</v>
      </c>
      <c r="G4177">
        <v>7</v>
      </c>
      <c r="H4177">
        <v>175</v>
      </c>
      <c r="I4177" s="6">
        <v>0</v>
      </c>
      <c r="J4177">
        <v>1</v>
      </c>
      <c r="K4177" t="str">
        <f>_xlfn.XLOOKUP(fCompras!F4177,dComprador!$A$2:$A$7,dComprador!$B$2:$B$7)</f>
        <v>Alon</v>
      </c>
      <c r="L4177" t="str">
        <f>_xlfn.XLOOKUP(J4177,dFornecedor!$A$2:$A$6,dFornecedor!$B$2:$B$6)</f>
        <v>NorthShore</v>
      </c>
      <c r="M4177" t="str">
        <f>_xlfn.XLOOKUP(G4177,dMateriaPrima!$A$2:$A$12,dMateriaPrima!$B$2:$B$12)</f>
        <v>Poliéster</v>
      </c>
      <c r="N4177" s="2">
        <f>_xlfn.XLOOKUP(G4177,dMateriaPrima!$A$2:$A$12,dMateriaPrima!$C$2:$C$12)</f>
        <v>8</v>
      </c>
      <c r="O4177" s="3">
        <f t="shared" si="325"/>
        <v>1400</v>
      </c>
      <c r="P4177" s="4">
        <f t="shared" si="326"/>
        <v>0</v>
      </c>
      <c r="Q4177" s="3">
        <f t="shared" si="327"/>
        <v>1400</v>
      </c>
      <c r="R4177" t="str">
        <f t="shared" si="328"/>
        <v>Em atraso</v>
      </c>
      <c r="S4177" s="5">
        <f t="shared" si="329"/>
        <v>4</v>
      </c>
    </row>
    <row r="4178" spans="1:19" x14ac:dyDescent="0.25">
      <c r="A4178">
        <v>4177</v>
      </c>
      <c r="B4178" s="1">
        <v>43998</v>
      </c>
      <c r="C4178" s="1">
        <v>44001</v>
      </c>
      <c r="D4178" s="1">
        <v>44023</v>
      </c>
      <c r="E4178" s="1">
        <v>44025</v>
      </c>
      <c r="F4178">
        <v>2</v>
      </c>
      <c r="G4178">
        <v>7</v>
      </c>
      <c r="H4178">
        <v>6</v>
      </c>
      <c r="I4178" s="6">
        <v>0</v>
      </c>
      <c r="J4178">
        <v>2</v>
      </c>
      <c r="K4178" t="str">
        <f>_xlfn.XLOOKUP(fCompras!F4178,dComprador!$A$2:$A$7,dComprador!$B$2:$B$7)</f>
        <v>João</v>
      </c>
      <c r="L4178" t="str">
        <f>_xlfn.XLOOKUP(J4178,dFornecedor!$A$2:$A$6,dFornecedor!$B$2:$B$6)</f>
        <v>Minerva</v>
      </c>
      <c r="M4178" t="str">
        <f>_xlfn.XLOOKUP(G4178,dMateriaPrima!$A$2:$A$12,dMateriaPrima!$B$2:$B$12)</f>
        <v>Poliéster</v>
      </c>
      <c r="N4178" s="2">
        <f>_xlfn.XLOOKUP(G4178,dMateriaPrima!$A$2:$A$12,dMateriaPrima!$C$2:$C$12)</f>
        <v>8</v>
      </c>
      <c r="O4178" s="3">
        <f t="shared" si="325"/>
        <v>48</v>
      </c>
      <c r="P4178" s="4">
        <f t="shared" si="326"/>
        <v>0</v>
      </c>
      <c r="Q4178" s="3">
        <f t="shared" si="327"/>
        <v>48</v>
      </c>
      <c r="R4178" t="str">
        <f t="shared" si="328"/>
        <v>Em atraso</v>
      </c>
      <c r="S4178" s="5">
        <f t="shared" si="329"/>
        <v>2</v>
      </c>
    </row>
    <row r="4179" spans="1:19" x14ac:dyDescent="0.25">
      <c r="A4179">
        <v>4178</v>
      </c>
      <c r="B4179" s="1">
        <v>43998</v>
      </c>
      <c r="C4179" s="1">
        <v>43998</v>
      </c>
      <c r="D4179" s="1">
        <v>44030</v>
      </c>
      <c r="E4179" s="1">
        <v>44032</v>
      </c>
      <c r="F4179">
        <v>1</v>
      </c>
      <c r="G4179">
        <v>11</v>
      </c>
      <c r="H4179">
        <v>4</v>
      </c>
      <c r="I4179" s="6">
        <v>0</v>
      </c>
      <c r="J4179">
        <v>2</v>
      </c>
      <c r="K4179" t="str">
        <f>_xlfn.XLOOKUP(fCompras!F4179,dComprador!$A$2:$A$7,dComprador!$B$2:$B$7)</f>
        <v>Alon</v>
      </c>
      <c r="L4179" t="str">
        <f>_xlfn.XLOOKUP(J4179,dFornecedor!$A$2:$A$6,dFornecedor!$B$2:$B$6)</f>
        <v>Minerva</v>
      </c>
      <c r="M4179" t="str">
        <f>_xlfn.XLOOKUP(G4179,dMateriaPrima!$A$2:$A$12,dMateriaPrima!$B$2:$B$12)</f>
        <v>Papel</v>
      </c>
      <c r="N4179" s="2">
        <f>_xlfn.XLOOKUP(G4179,dMateriaPrima!$A$2:$A$12,dMateriaPrima!$C$2:$C$12)</f>
        <v>9</v>
      </c>
      <c r="O4179" s="3">
        <f t="shared" si="325"/>
        <v>36</v>
      </c>
      <c r="P4179" s="4">
        <f t="shared" si="326"/>
        <v>0</v>
      </c>
      <c r="Q4179" s="3">
        <f t="shared" si="327"/>
        <v>36</v>
      </c>
      <c r="R4179" t="str">
        <f t="shared" si="328"/>
        <v>Em atraso</v>
      </c>
      <c r="S4179" s="5">
        <f t="shared" si="329"/>
        <v>2</v>
      </c>
    </row>
    <row r="4180" spans="1:19" x14ac:dyDescent="0.25">
      <c r="A4180">
        <v>4179</v>
      </c>
      <c r="B4180" s="1">
        <v>43998</v>
      </c>
      <c r="C4180" s="1">
        <v>43999</v>
      </c>
      <c r="D4180" s="1">
        <v>44020</v>
      </c>
      <c r="E4180" s="1">
        <v>44020</v>
      </c>
      <c r="F4180">
        <v>1</v>
      </c>
      <c r="G4180">
        <v>9</v>
      </c>
      <c r="H4180">
        <v>121</v>
      </c>
      <c r="I4180" s="6">
        <v>0</v>
      </c>
      <c r="J4180">
        <v>1</v>
      </c>
      <c r="K4180" t="str">
        <f>_xlfn.XLOOKUP(fCompras!F4180,dComprador!$A$2:$A$7,dComprador!$B$2:$B$7)</f>
        <v>Alon</v>
      </c>
      <c r="L4180" t="str">
        <f>_xlfn.XLOOKUP(J4180,dFornecedor!$A$2:$A$6,dFornecedor!$B$2:$B$6)</f>
        <v>NorthShore</v>
      </c>
      <c r="M4180" t="str">
        <f>_xlfn.XLOOKUP(G4180,dMateriaPrima!$A$2:$A$12,dMateriaPrima!$B$2:$B$12)</f>
        <v>Couro</v>
      </c>
      <c r="N4180" s="2">
        <f>_xlfn.XLOOKUP(G4180,dMateriaPrima!$A$2:$A$12,dMateriaPrima!$C$2:$C$12)</f>
        <v>4.4000000000000004</v>
      </c>
      <c r="O4180" s="3">
        <f t="shared" si="325"/>
        <v>532.40000000000009</v>
      </c>
      <c r="P4180" s="4">
        <f t="shared" si="326"/>
        <v>0</v>
      </c>
      <c r="Q4180" s="3">
        <f t="shared" si="327"/>
        <v>532.40000000000009</v>
      </c>
      <c r="R4180" t="str">
        <f t="shared" si="328"/>
        <v>No prazo</v>
      </c>
      <c r="S4180" s="5">
        <f t="shared" si="329"/>
        <v>0</v>
      </c>
    </row>
    <row r="4181" spans="1:19" x14ac:dyDescent="0.25">
      <c r="A4181">
        <v>4180</v>
      </c>
      <c r="B4181" s="1">
        <v>43999</v>
      </c>
      <c r="C4181" s="1">
        <v>44002</v>
      </c>
      <c r="D4181" s="1">
        <v>44007</v>
      </c>
      <c r="E4181" s="1">
        <v>44008</v>
      </c>
      <c r="F4181">
        <v>4</v>
      </c>
      <c r="G4181">
        <v>5</v>
      </c>
      <c r="H4181">
        <v>28</v>
      </c>
      <c r="I4181" s="6">
        <v>0</v>
      </c>
      <c r="J4181">
        <v>3</v>
      </c>
      <c r="K4181" t="str">
        <f>_xlfn.XLOOKUP(fCompras!F4181,dComprador!$A$2:$A$7,dComprador!$B$2:$B$7)</f>
        <v>Lira</v>
      </c>
      <c r="L4181" t="str">
        <f>_xlfn.XLOOKUP(J4181,dFornecedor!$A$2:$A$6,dFornecedor!$B$2:$B$6)</f>
        <v>StepUp</v>
      </c>
      <c r="M4181" t="str">
        <f>_xlfn.XLOOKUP(G4181,dMateriaPrima!$A$2:$A$12,dMateriaPrima!$B$2:$B$12)</f>
        <v>Areia</v>
      </c>
      <c r="N4181" s="2">
        <f>_xlfn.XLOOKUP(G4181,dMateriaPrima!$A$2:$A$12,dMateriaPrima!$C$2:$C$12)</f>
        <v>3.59</v>
      </c>
      <c r="O4181" s="3">
        <f t="shared" si="325"/>
        <v>100.52</v>
      </c>
      <c r="P4181" s="4">
        <f t="shared" si="326"/>
        <v>0</v>
      </c>
      <c r="Q4181" s="3">
        <f t="shared" si="327"/>
        <v>100.52</v>
      </c>
      <c r="R4181" t="str">
        <f t="shared" si="328"/>
        <v>Em atraso</v>
      </c>
      <c r="S4181" s="5">
        <f t="shared" si="329"/>
        <v>1</v>
      </c>
    </row>
    <row r="4182" spans="1:19" x14ac:dyDescent="0.25">
      <c r="A4182">
        <v>4181</v>
      </c>
      <c r="B4182" s="1">
        <v>43999</v>
      </c>
      <c r="C4182" s="1">
        <v>44008</v>
      </c>
      <c r="D4182" s="1">
        <v>44012</v>
      </c>
      <c r="E4182" s="1">
        <v>44012</v>
      </c>
      <c r="F4182">
        <v>4</v>
      </c>
      <c r="G4182">
        <v>9</v>
      </c>
      <c r="H4182">
        <v>39</v>
      </c>
      <c r="I4182" s="6">
        <v>0</v>
      </c>
      <c r="J4182">
        <v>2</v>
      </c>
      <c r="K4182" t="str">
        <f>_xlfn.XLOOKUP(fCompras!F4182,dComprador!$A$2:$A$7,dComprador!$B$2:$B$7)</f>
        <v>Lira</v>
      </c>
      <c r="L4182" t="str">
        <f>_xlfn.XLOOKUP(J4182,dFornecedor!$A$2:$A$6,dFornecedor!$B$2:$B$6)</f>
        <v>Minerva</v>
      </c>
      <c r="M4182" t="str">
        <f>_xlfn.XLOOKUP(G4182,dMateriaPrima!$A$2:$A$12,dMateriaPrima!$B$2:$B$12)</f>
        <v>Couro</v>
      </c>
      <c r="N4182" s="2">
        <f>_xlfn.XLOOKUP(G4182,dMateriaPrima!$A$2:$A$12,dMateriaPrima!$C$2:$C$12)</f>
        <v>4.4000000000000004</v>
      </c>
      <c r="O4182" s="3">
        <f t="shared" si="325"/>
        <v>171.60000000000002</v>
      </c>
      <c r="P4182" s="4">
        <f t="shared" si="326"/>
        <v>0</v>
      </c>
      <c r="Q4182" s="3">
        <f t="shared" si="327"/>
        <v>171.60000000000002</v>
      </c>
      <c r="R4182" t="str">
        <f t="shared" si="328"/>
        <v>No prazo</v>
      </c>
      <c r="S4182" s="5">
        <f t="shared" si="329"/>
        <v>0</v>
      </c>
    </row>
    <row r="4183" spans="1:19" x14ac:dyDescent="0.25">
      <c r="A4183">
        <v>4182</v>
      </c>
      <c r="B4183" s="1">
        <v>43999</v>
      </c>
      <c r="C4183" s="1">
        <v>43999</v>
      </c>
      <c r="D4183" s="1">
        <v>44005</v>
      </c>
      <c r="E4183" s="1">
        <v>44010</v>
      </c>
      <c r="F4183">
        <v>4</v>
      </c>
      <c r="G4183">
        <v>6</v>
      </c>
      <c r="H4183">
        <v>145</v>
      </c>
      <c r="I4183" s="6">
        <v>0</v>
      </c>
      <c r="J4183">
        <v>2</v>
      </c>
      <c r="K4183" t="str">
        <f>_xlfn.XLOOKUP(fCompras!F4183,dComprador!$A$2:$A$7,dComprador!$B$2:$B$7)</f>
        <v>Lira</v>
      </c>
      <c r="L4183" t="str">
        <f>_xlfn.XLOOKUP(J4183,dFornecedor!$A$2:$A$6,dFornecedor!$B$2:$B$6)</f>
        <v>Minerva</v>
      </c>
      <c r="M4183" t="str">
        <f>_xlfn.XLOOKUP(G4183,dMateriaPrima!$A$2:$A$12,dMateriaPrima!$B$2:$B$12)</f>
        <v>Fio Algodão</v>
      </c>
      <c r="N4183" s="2">
        <f>_xlfn.XLOOKUP(G4183,dMateriaPrima!$A$2:$A$12,dMateriaPrima!$C$2:$C$12)</f>
        <v>55.9</v>
      </c>
      <c r="O4183" s="3">
        <f t="shared" si="325"/>
        <v>8105.5</v>
      </c>
      <c r="P4183" s="4">
        <f t="shared" si="326"/>
        <v>0</v>
      </c>
      <c r="Q4183" s="3">
        <f t="shared" si="327"/>
        <v>8105.5</v>
      </c>
      <c r="R4183" t="str">
        <f t="shared" si="328"/>
        <v>Em atraso</v>
      </c>
      <c r="S4183" s="5">
        <f t="shared" si="329"/>
        <v>5</v>
      </c>
    </row>
    <row r="4184" spans="1:19" x14ac:dyDescent="0.25">
      <c r="A4184">
        <v>4183</v>
      </c>
      <c r="B4184" s="1">
        <v>43999</v>
      </c>
      <c r="C4184" s="1">
        <v>44009</v>
      </c>
      <c r="D4184" s="1">
        <v>44011</v>
      </c>
      <c r="E4184" s="1">
        <v>44013</v>
      </c>
      <c r="F4184">
        <v>4</v>
      </c>
      <c r="G4184">
        <v>7</v>
      </c>
      <c r="H4184">
        <v>214</v>
      </c>
      <c r="I4184" s="6">
        <v>0</v>
      </c>
      <c r="J4184">
        <v>3</v>
      </c>
      <c r="K4184" t="str">
        <f>_xlfn.XLOOKUP(fCompras!F4184,dComprador!$A$2:$A$7,dComprador!$B$2:$B$7)</f>
        <v>Lira</v>
      </c>
      <c r="L4184" t="str">
        <f>_xlfn.XLOOKUP(J4184,dFornecedor!$A$2:$A$6,dFornecedor!$B$2:$B$6)</f>
        <v>StepUp</v>
      </c>
      <c r="M4184" t="str">
        <f>_xlfn.XLOOKUP(G4184,dMateriaPrima!$A$2:$A$12,dMateriaPrima!$B$2:$B$12)</f>
        <v>Poliéster</v>
      </c>
      <c r="N4184" s="2">
        <f>_xlfn.XLOOKUP(G4184,dMateriaPrima!$A$2:$A$12,dMateriaPrima!$C$2:$C$12)</f>
        <v>8</v>
      </c>
      <c r="O4184" s="3">
        <f t="shared" si="325"/>
        <v>1712</v>
      </c>
      <c r="P4184" s="4">
        <f t="shared" si="326"/>
        <v>0</v>
      </c>
      <c r="Q4184" s="3">
        <f t="shared" si="327"/>
        <v>1712</v>
      </c>
      <c r="R4184" t="str">
        <f t="shared" si="328"/>
        <v>Em atraso</v>
      </c>
      <c r="S4184" s="5">
        <f t="shared" si="329"/>
        <v>2</v>
      </c>
    </row>
    <row r="4185" spans="1:19" x14ac:dyDescent="0.25">
      <c r="A4185">
        <v>4184</v>
      </c>
      <c r="B4185" s="1">
        <v>43999</v>
      </c>
      <c r="C4185" s="1">
        <v>44005</v>
      </c>
      <c r="D4185" s="1">
        <v>44013</v>
      </c>
      <c r="E4185" s="1">
        <v>44016</v>
      </c>
      <c r="F4185">
        <v>1</v>
      </c>
      <c r="G4185">
        <v>6</v>
      </c>
      <c r="H4185">
        <v>105</v>
      </c>
      <c r="I4185" s="6">
        <v>0</v>
      </c>
      <c r="J4185">
        <v>2</v>
      </c>
      <c r="K4185" t="str">
        <f>_xlfn.XLOOKUP(fCompras!F4185,dComprador!$A$2:$A$7,dComprador!$B$2:$B$7)</f>
        <v>Alon</v>
      </c>
      <c r="L4185" t="str">
        <f>_xlfn.XLOOKUP(J4185,dFornecedor!$A$2:$A$6,dFornecedor!$B$2:$B$6)</f>
        <v>Minerva</v>
      </c>
      <c r="M4185" t="str">
        <f>_xlfn.XLOOKUP(G4185,dMateriaPrima!$A$2:$A$12,dMateriaPrima!$B$2:$B$12)</f>
        <v>Fio Algodão</v>
      </c>
      <c r="N4185" s="2">
        <f>_xlfn.XLOOKUP(G4185,dMateriaPrima!$A$2:$A$12,dMateriaPrima!$C$2:$C$12)</f>
        <v>55.9</v>
      </c>
      <c r="O4185" s="3">
        <f t="shared" si="325"/>
        <v>5869.5</v>
      </c>
      <c r="P4185" s="4">
        <f t="shared" si="326"/>
        <v>0</v>
      </c>
      <c r="Q4185" s="3">
        <f t="shared" si="327"/>
        <v>5869.5</v>
      </c>
      <c r="R4185" t="str">
        <f t="shared" si="328"/>
        <v>Em atraso</v>
      </c>
      <c r="S4185" s="5">
        <f t="shared" si="329"/>
        <v>3</v>
      </c>
    </row>
    <row r="4186" spans="1:19" x14ac:dyDescent="0.25">
      <c r="A4186">
        <v>4185</v>
      </c>
      <c r="B4186" s="1">
        <v>43999</v>
      </c>
      <c r="C4186" s="1">
        <v>44005</v>
      </c>
      <c r="D4186" s="1">
        <v>44016</v>
      </c>
      <c r="E4186" s="1">
        <v>44014</v>
      </c>
      <c r="F4186">
        <v>1</v>
      </c>
      <c r="G4186">
        <v>1</v>
      </c>
      <c r="H4186">
        <v>342</v>
      </c>
      <c r="I4186" s="6">
        <v>0</v>
      </c>
      <c r="J4186">
        <v>2</v>
      </c>
      <c r="K4186" t="str">
        <f>_xlfn.XLOOKUP(fCompras!F4186,dComprador!$A$2:$A$7,dComprador!$B$2:$B$7)</f>
        <v>Alon</v>
      </c>
      <c r="L4186" t="str">
        <f>_xlfn.XLOOKUP(J4186,dFornecedor!$A$2:$A$6,dFornecedor!$B$2:$B$6)</f>
        <v>Minerva</v>
      </c>
      <c r="M4186" t="str">
        <f>_xlfn.XLOOKUP(G4186,dMateriaPrima!$A$2:$A$12,dMateriaPrima!$B$2:$B$12)</f>
        <v>Tecido</v>
      </c>
      <c r="N4186" s="2">
        <f>_xlfn.XLOOKUP(G4186,dMateriaPrima!$A$2:$A$12,dMateriaPrima!$C$2:$C$12)</f>
        <v>18</v>
      </c>
      <c r="O4186" s="3">
        <f t="shared" si="325"/>
        <v>6156</v>
      </c>
      <c r="P4186" s="4">
        <f t="shared" si="326"/>
        <v>0</v>
      </c>
      <c r="Q4186" s="3">
        <f t="shared" si="327"/>
        <v>6156</v>
      </c>
      <c r="R4186" t="str">
        <f t="shared" si="328"/>
        <v>No prazo</v>
      </c>
      <c r="S4186" s="5">
        <f t="shared" si="329"/>
        <v>0</v>
      </c>
    </row>
    <row r="4187" spans="1:19" x14ac:dyDescent="0.25">
      <c r="A4187">
        <v>4186</v>
      </c>
      <c r="B4187" s="1">
        <v>43999</v>
      </c>
      <c r="C4187" s="1">
        <v>44003</v>
      </c>
      <c r="D4187" s="1">
        <v>44016</v>
      </c>
      <c r="E4187" s="1">
        <v>44017</v>
      </c>
      <c r="F4187">
        <v>1</v>
      </c>
      <c r="G4187">
        <v>5</v>
      </c>
      <c r="H4187">
        <v>43</v>
      </c>
      <c r="I4187" s="6">
        <v>0</v>
      </c>
      <c r="J4187">
        <v>1</v>
      </c>
      <c r="K4187" t="str">
        <f>_xlfn.XLOOKUP(fCompras!F4187,dComprador!$A$2:$A$7,dComprador!$B$2:$B$7)</f>
        <v>Alon</v>
      </c>
      <c r="L4187" t="str">
        <f>_xlfn.XLOOKUP(J4187,dFornecedor!$A$2:$A$6,dFornecedor!$B$2:$B$6)</f>
        <v>NorthShore</v>
      </c>
      <c r="M4187" t="str">
        <f>_xlfn.XLOOKUP(G4187,dMateriaPrima!$A$2:$A$12,dMateriaPrima!$B$2:$B$12)</f>
        <v>Areia</v>
      </c>
      <c r="N4187" s="2">
        <f>_xlfn.XLOOKUP(G4187,dMateriaPrima!$A$2:$A$12,dMateriaPrima!$C$2:$C$12)</f>
        <v>3.59</v>
      </c>
      <c r="O4187" s="3">
        <f t="shared" si="325"/>
        <v>154.37</v>
      </c>
      <c r="P4187" s="4">
        <f t="shared" si="326"/>
        <v>0</v>
      </c>
      <c r="Q4187" s="3">
        <f t="shared" si="327"/>
        <v>154.37</v>
      </c>
      <c r="R4187" t="str">
        <f t="shared" si="328"/>
        <v>Em atraso</v>
      </c>
      <c r="S4187" s="5">
        <f t="shared" si="329"/>
        <v>1</v>
      </c>
    </row>
    <row r="4188" spans="1:19" x14ac:dyDescent="0.25">
      <c r="A4188">
        <v>4187</v>
      </c>
      <c r="B4188" s="1">
        <v>43999</v>
      </c>
      <c r="C4188" s="1">
        <v>43999</v>
      </c>
      <c r="D4188" s="1">
        <v>44031</v>
      </c>
      <c r="E4188" s="1">
        <v>44032</v>
      </c>
      <c r="F4188">
        <v>1</v>
      </c>
      <c r="G4188">
        <v>7</v>
      </c>
      <c r="H4188">
        <v>168</v>
      </c>
      <c r="I4188" s="6">
        <v>0</v>
      </c>
      <c r="J4188">
        <v>2</v>
      </c>
      <c r="K4188" t="str">
        <f>_xlfn.XLOOKUP(fCompras!F4188,dComprador!$A$2:$A$7,dComprador!$B$2:$B$7)</f>
        <v>Alon</v>
      </c>
      <c r="L4188" t="str">
        <f>_xlfn.XLOOKUP(J4188,dFornecedor!$A$2:$A$6,dFornecedor!$B$2:$B$6)</f>
        <v>Minerva</v>
      </c>
      <c r="M4188" t="str">
        <f>_xlfn.XLOOKUP(G4188,dMateriaPrima!$A$2:$A$12,dMateriaPrima!$B$2:$B$12)</f>
        <v>Poliéster</v>
      </c>
      <c r="N4188" s="2">
        <f>_xlfn.XLOOKUP(G4188,dMateriaPrima!$A$2:$A$12,dMateriaPrima!$C$2:$C$12)</f>
        <v>8</v>
      </c>
      <c r="O4188" s="3">
        <f t="shared" si="325"/>
        <v>1344</v>
      </c>
      <c r="P4188" s="4">
        <f t="shared" si="326"/>
        <v>0</v>
      </c>
      <c r="Q4188" s="3">
        <f t="shared" si="327"/>
        <v>1344</v>
      </c>
      <c r="R4188" t="str">
        <f t="shared" si="328"/>
        <v>Em atraso</v>
      </c>
      <c r="S4188" s="5">
        <f t="shared" si="329"/>
        <v>1</v>
      </c>
    </row>
    <row r="4189" spans="1:19" x14ac:dyDescent="0.25">
      <c r="A4189">
        <v>4188</v>
      </c>
      <c r="B4189" s="1">
        <v>44000</v>
      </c>
      <c r="C4189" s="1">
        <v>44008</v>
      </c>
      <c r="D4189" s="1">
        <v>44028</v>
      </c>
      <c r="E4189" s="1">
        <v>44030</v>
      </c>
      <c r="F4189">
        <v>1</v>
      </c>
      <c r="G4189">
        <v>9</v>
      </c>
      <c r="H4189">
        <v>7</v>
      </c>
      <c r="I4189" s="6">
        <v>0</v>
      </c>
      <c r="J4189">
        <v>2</v>
      </c>
      <c r="K4189" t="str">
        <f>_xlfn.XLOOKUP(fCompras!F4189,dComprador!$A$2:$A$7,dComprador!$B$2:$B$7)</f>
        <v>Alon</v>
      </c>
      <c r="L4189" t="str">
        <f>_xlfn.XLOOKUP(J4189,dFornecedor!$A$2:$A$6,dFornecedor!$B$2:$B$6)</f>
        <v>Minerva</v>
      </c>
      <c r="M4189" t="str">
        <f>_xlfn.XLOOKUP(G4189,dMateriaPrima!$A$2:$A$12,dMateriaPrima!$B$2:$B$12)</f>
        <v>Couro</v>
      </c>
      <c r="N4189" s="2">
        <f>_xlfn.XLOOKUP(G4189,dMateriaPrima!$A$2:$A$12,dMateriaPrima!$C$2:$C$12)</f>
        <v>4.4000000000000004</v>
      </c>
      <c r="O4189" s="3">
        <f t="shared" si="325"/>
        <v>30.800000000000004</v>
      </c>
      <c r="P4189" s="4">
        <f t="shared" si="326"/>
        <v>0</v>
      </c>
      <c r="Q4189" s="3">
        <f t="shared" si="327"/>
        <v>30.800000000000004</v>
      </c>
      <c r="R4189" t="str">
        <f t="shared" si="328"/>
        <v>Em atraso</v>
      </c>
      <c r="S4189" s="5">
        <f t="shared" si="329"/>
        <v>2</v>
      </c>
    </row>
    <row r="4190" spans="1:19" x14ac:dyDescent="0.25">
      <c r="A4190">
        <v>4189</v>
      </c>
      <c r="B4190" s="1">
        <v>44000</v>
      </c>
      <c r="C4190" s="1">
        <v>44002</v>
      </c>
      <c r="D4190" s="1">
        <v>44031</v>
      </c>
      <c r="E4190" s="1">
        <v>44033</v>
      </c>
      <c r="F4190">
        <v>1</v>
      </c>
      <c r="G4190">
        <v>11</v>
      </c>
      <c r="H4190">
        <v>164</v>
      </c>
      <c r="I4190" s="6">
        <v>0</v>
      </c>
      <c r="J4190">
        <v>2</v>
      </c>
      <c r="K4190" t="str">
        <f>_xlfn.XLOOKUP(fCompras!F4190,dComprador!$A$2:$A$7,dComprador!$B$2:$B$7)</f>
        <v>Alon</v>
      </c>
      <c r="L4190" t="str">
        <f>_xlfn.XLOOKUP(J4190,dFornecedor!$A$2:$A$6,dFornecedor!$B$2:$B$6)</f>
        <v>Minerva</v>
      </c>
      <c r="M4190" t="str">
        <f>_xlfn.XLOOKUP(G4190,dMateriaPrima!$A$2:$A$12,dMateriaPrima!$B$2:$B$12)</f>
        <v>Papel</v>
      </c>
      <c r="N4190" s="2">
        <f>_xlfn.XLOOKUP(G4190,dMateriaPrima!$A$2:$A$12,dMateriaPrima!$C$2:$C$12)</f>
        <v>9</v>
      </c>
      <c r="O4190" s="3">
        <f t="shared" si="325"/>
        <v>1476</v>
      </c>
      <c r="P4190" s="4">
        <f t="shared" si="326"/>
        <v>0</v>
      </c>
      <c r="Q4190" s="3">
        <f t="shared" si="327"/>
        <v>1476</v>
      </c>
      <c r="R4190" t="str">
        <f t="shared" si="328"/>
        <v>Em atraso</v>
      </c>
      <c r="S4190" s="5">
        <f t="shared" si="329"/>
        <v>2</v>
      </c>
    </row>
    <row r="4191" spans="1:19" x14ac:dyDescent="0.25">
      <c r="A4191">
        <v>4190</v>
      </c>
      <c r="B4191" s="1">
        <v>44000</v>
      </c>
      <c r="C4191" s="1">
        <v>44007</v>
      </c>
      <c r="D4191" s="1">
        <v>44007</v>
      </c>
      <c r="E4191" s="1">
        <v>44010</v>
      </c>
      <c r="F4191">
        <v>4</v>
      </c>
      <c r="G4191">
        <v>3</v>
      </c>
      <c r="H4191">
        <v>44</v>
      </c>
      <c r="I4191" s="6">
        <v>0</v>
      </c>
      <c r="J4191">
        <v>1</v>
      </c>
      <c r="K4191" t="str">
        <f>_xlfn.XLOOKUP(fCompras!F4191,dComprador!$A$2:$A$7,dComprador!$B$2:$B$7)</f>
        <v>Lira</v>
      </c>
      <c r="L4191" t="str">
        <f>_xlfn.XLOOKUP(J4191,dFornecedor!$A$2:$A$6,dFornecedor!$B$2:$B$6)</f>
        <v>NorthShore</v>
      </c>
      <c r="M4191" t="str">
        <f>_xlfn.XLOOKUP(G4191,dMateriaPrima!$A$2:$A$12,dMateriaPrima!$B$2:$B$12)</f>
        <v>Barra Metal</v>
      </c>
      <c r="N4191" s="2">
        <f>_xlfn.XLOOKUP(G4191,dMateriaPrima!$A$2:$A$12,dMateriaPrima!$C$2:$C$12)</f>
        <v>565</v>
      </c>
      <c r="O4191" s="3">
        <f t="shared" si="325"/>
        <v>24860</v>
      </c>
      <c r="P4191" s="4">
        <f t="shared" si="326"/>
        <v>0</v>
      </c>
      <c r="Q4191" s="3">
        <f t="shared" si="327"/>
        <v>24860</v>
      </c>
      <c r="R4191" t="str">
        <f t="shared" si="328"/>
        <v>Em atraso</v>
      </c>
      <c r="S4191" s="5">
        <f t="shared" si="329"/>
        <v>3</v>
      </c>
    </row>
    <row r="4192" spans="1:19" x14ac:dyDescent="0.25">
      <c r="A4192">
        <v>4191</v>
      </c>
      <c r="B4192" s="1">
        <v>44000</v>
      </c>
      <c r="C4192" s="1">
        <v>44010</v>
      </c>
      <c r="D4192" s="1">
        <v>44010</v>
      </c>
      <c r="E4192" s="1">
        <v>44011</v>
      </c>
      <c r="F4192">
        <v>4</v>
      </c>
      <c r="G4192">
        <v>8</v>
      </c>
      <c r="H4192">
        <v>178</v>
      </c>
      <c r="I4192" s="6">
        <v>0</v>
      </c>
      <c r="J4192">
        <v>1</v>
      </c>
      <c r="K4192" t="str">
        <f>_xlfn.XLOOKUP(fCompras!F4192,dComprador!$A$2:$A$7,dComprador!$B$2:$B$7)</f>
        <v>Lira</v>
      </c>
      <c r="L4192" t="str">
        <f>_xlfn.XLOOKUP(J4192,dFornecedor!$A$2:$A$6,dFornecedor!$B$2:$B$6)</f>
        <v>NorthShore</v>
      </c>
      <c r="M4192" t="str">
        <f>_xlfn.XLOOKUP(G4192,dMateriaPrima!$A$2:$A$12,dMateriaPrima!$B$2:$B$12)</f>
        <v>Cimento</v>
      </c>
      <c r="N4192" s="2">
        <f>_xlfn.XLOOKUP(G4192,dMateriaPrima!$A$2:$A$12,dMateriaPrima!$C$2:$C$12)</f>
        <v>23</v>
      </c>
      <c r="O4192" s="3">
        <f t="shared" si="325"/>
        <v>4094</v>
      </c>
      <c r="P4192" s="4">
        <f t="shared" si="326"/>
        <v>0</v>
      </c>
      <c r="Q4192" s="3">
        <f t="shared" si="327"/>
        <v>4094</v>
      </c>
      <c r="R4192" t="str">
        <f t="shared" si="328"/>
        <v>Em atraso</v>
      </c>
      <c r="S4192" s="5">
        <f t="shared" si="329"/>
        <v>1</v>
      </c>
    </row>
    <row r="4193" spans="1:19" x14ac:dyDescent="0.25">
      <c r="A4193">
        <v>4192</v>
      </c>
      <c r="B4193" s="1">
        <v>44000</v>
      </c>
      <c r="C4193" s="1">
        <v>44001</v>
      </c>
      <c r="D4193" s="1">
        <v>44014</v>
      </c>
      <c r="E4193" s="1">
        <v>44016</v>
      </c>
      <c r="F4193">
        <v>1</v>
      </c>
      <c r="G4193">
        <v>9</v>
      </c>
      <c r="H4193">
        <v>645</v>
      </c>
      <c r="I4193" s="6">
        <v>0</v>
      </c>
      <c r="J4193">
        <v>2</v>
      </c>
      <c r="K4193" t="str">
        <f>_xlfn.XLOOKUP(fCompras!F4193,dComprador!$A$2:$A$7,dComprador!$B$2:$B$7)</f>
        <v>Alon</v>
      </c>
      <c r="L4193" t="str">
        <f>_xlfn.XLOOKUP(J4193,dFornecedor!$A$2:$A$6,dFornecedor!$B$2:$B$6)</f>
        <v>Minerva</v>
      </c>
      <c r="M4193" t="str">
        <f>_xlfn.XLOOKUP(G4193,dMateriaPrima!$A$2:$A$12,dMateriaPrima!$B$2:$B$12)</f>
        <v>Couro</v>
      </c>
      <c r="N4193" s="2">
        <f>_xlfn.XLOOKUP(G4193,dMateriaPrima!$A$2:$A$12,dMateriaPrima!$C$2:$C$12)</f>
        <v>4.4000000000000004</v>
      </c>
      <c r="O4193" s="3">
        <f t="shared" si="325"/>
        <v>2838.0000000000005</v>
      </c>
      <c r="P4193" s="4">
        <f t="shared" si="326"/>
        <v>0</v>
      </c>
      <c r="Q4193" s="3">
        <f t="shared" si="327"/>
        <v>2838.0000000000005</v>
      </c>
      <c r="R4193" t="str">
        <f t="shared" si="328"/>
        <v>Em atraso</v>
      </c>
      <c r="S4193" s="5">
        <f t="shared" si="329"/>
        <v>2</v>
      </c>
    </row>
    <row r="4194" spans="1:19" x14ac:dyDescent="0.25">
      <c r="A4194">
        <v>4193</v>
      </c>
      <c r="B4194" s="1">
        <v>44000</v>
      </c>
      <c r="C4194" s="1">
        <v>44001</v>
      </c>
      <c r="D4194" s="1">
        <v>44018</v>
      </c>
      <c r="E4194" s="1">
        <v>44021</v>
      </c>
      <c r="F4194">
        <v>1</v>
      </c>
      <c r="G4194">
        <v>5</v>
      </c>
      <c r="H4194">
        <v>449</v>
      </c>
      <c r="I4194" s="6">
        <v>0</v>
      </c>
      <c r="J4194">
        <v>3</v>
      </c>
      <c r="K4194" t="str">
        <f>_xlfn.XLOOKUP(fCompras!F4194,dComprador!$A$2:$A$7,dComprador!$B$2:$B$7)</f>
        <v>Alon</v>
      </c>
      <c r="L4194" t="str">
        <f>_xlfn.XLOOKUP(J4194,dFornecedor!$A$2:$A$6,dFornecedor!$B$2:$B$6)</f>
        <v>StepUp</v>
      </c>
      <c r="M4194" t="str">
        <f>_xlfn.XLOOKUP(G4194,dMateriaPrima!$A$2:$A$12,dMateriaPrima!$B$2:$B$12)</f>
        <v>Areia</v>
      </c>
      <c r="N4194" s="2">
        <f>_xlfn.XLOOKUP(G4194,dMateriaPrima!$A$2:$A$12,dMateriaPrima!$C$2:$C$12)</f>
        <v>3.59</v>
      </c>
      <c r="O4194" s="3">
        <f t="shared" si="325"/>
        <v>1611.9099999999999</v>
      </c>
      <c r="P4194" s="4">
        <f t="shared" si="326"/>
        <v>0</v>
      </c>
      <c r="Q4194" s="3">
        <f t="shared" si="327"/>
        <v>1611.9099999999999</v>
      </c>
      <c r="R4194" t="str">
        <f t="shared" si="328"/>
        <v>Em atraso</v>
      </c>
      <c r="S4194" s="5">
        <f t="shared" si="329"/>
        <v>3</v>
      </c>
    </row>
    <row r="4195" spans="1:19" x14ac:dyDescent="0.25">
      <c r="A4195">
        <v>4194</v>
      </c>
      <c r="B4195" s="1">
        <v>44000</v>
      </c>
      <c r="C4195" s="1">
        <v>44008</v>
      </c>
      <c r="D4195" s="1">
        <v>44018</v>
      </c>
      <c r="E4195" s="1">
        <v>44017</v>
      </c>
      <c r="F4195">
        <v>2</v>
      </c>
      <c r="G4195">
        <v>8</v>
      </c>
      <c r="H4195">
        <v>162</v>
      </c>
      <c r="I4195" s="6">
        <v>0</v>
      </c>
      <c r="J4195">
        <v>2</v>
      </c>
      <c r="K4195" t="str">
        <f>_xlfn.XLOOKUP(fCompras!F4195,dComprador!$A$2:$A$7,dComprador!$B$2:$B$7)</f>
        <v>João</v>
      </c>
      <c r="L4195" t="str">
        <f>_xlfn.XLOOKUP(J4195,dFornecedor!$A$2:$A$6,dFornecedor!$B$2:$B$6)</f>
        <v>Minerva</v>
      </c>
      <c r="M4195" t="str">
        <f>_xlfn.XLOOKUP(G4195,dMateriaPrima!$A$2:$A$12,dMateriaPrima!$B$2:$B$12)</f>
        <v>Cimento</v>
      </c>
      <c r="N4195" s="2">
        <f>_xlfn.XLOOKUP(G4195,dMateriaPrima!$A$2:$A$12,dMateriaPrima!$C$2:$C$12)</f>
        <v>23</v>
      </c>
      <c r="O4195" s="3">
        <f t="shared" si="325"/>
        <v>3726</v>
      </c>
      <c r="P4195" s="4">
        <f t="shared" si="326"/>
        <v>0</v>
      </c>
      <c r="Q4195" s="3">
        <f t="shared" si="327"/>
        <v>3726</v>
      </c>
      <c r="R4195" t="str">
        <f t="shared" si="328"/>
        <v>No prazo</v>
      </c>
      <c r="S4195" s="5">
        <f t="shared" si="329"/>
        <v>0</v>
      </c>
    </row>
    <row r="4196" spans="1:19" x14ac:dyDescent="0.25">
      <c r="A4196">
        <v>4195</v>
      </c>
      <c r="B4196" s="1">
        <v>44000</v>
      </c>
      <c r="C4196" s="1">
        <v>44008</v>
      </c>
      <c r="D4196" s="1">
        <v>44015</v>
      </c>
      <c r="E4196" s="1">
        <v>44016</v>
      </c>
      <c r="F4196">
        <v>1</v>
      </c>
      <c r="G4196">
        <v>5</v>
      </c>
      <c r="H4196">
        <v>58</v>
      </c>
      <c r="I4196" s="6">
        <v>0</v>
      </c>
      <c r="J4196">
        <v>2</v>
      </c>
      <c r="K4196" t="str">
        <f>_xlfn.XLOOKUP(fCompras!F4196,dComprador!$A$2:$A$7,dComprador!$B$2:$B$7)</f>
        <v>Alon</v>
      </c>
      <c r="L4196" t="str">
        <f>_xlfn.XLOOKUP(J4196,dFornecedor!$A$2:$A$6,dFornecedor!$B$2:$B$6)</f>
        <v>Minerva</v>
      </c>
      <c r="M4196" t="str">
        <f>_xlfn.XLOOKUP(G4196,dMateriaPrima!$A$2:$A$12,dMateriaPrima!$B$2:$B$12)</f>
        <v>Areia</v>
      </c>
      <c r="N4196" s="2">
        <f>_xlfn.XLOOKUP(G4196,dMateriaPrima!$A$2:$A$12,dMateriaPrima!$C$2:$C$12)</f>
        <v>3.59</v>
      </c>
      <c r="O4196" s="3">
        <f t="shared" si="325"/>
        <v>208.22</v>
      </c>
      <c r="P4196" s="4">
        <f t="shared" si="326"/>
        <v>0</v>
      </c>
      <c r="Q4196" s="3">
        <f t="shared" si="327"/>
        <v>208.22</v>
      </c>
      <c r="R4196" t="str">
        <f t="shared" si="328"/>
        <v>Em atraso</v>
      </c>
      <c r="S4196" s="5">
        <f t="shared" si="329"/>
        <v>1</v>
      </c>
    </row>
    <row r="4197" spans="1:19" x14ac:dyDescent="0.25">
      <c r="A4197">
        <v>4196</v>
      </c>
      <c r="B4197" s="1">
        <v>44000</v>
      </c>
      <c r="C4197" s="1">
        <v>44001</v>
      </c>
      <c r="D4197" s="1">
        <v>44026</v>
      </c>
      <c r="E4197" s="1">
        <v>44028</v>
      </c>
      <c r="F4197">
        <v>1</v>
      </c>
      <c r="G4197">
        <v>4</v>
      </c>
      <c r="H4197">
        <v>206</v>
      </c>
      <c r="I4197" s="6">
        <v>0</v>
      </c>
      <c r="J4197">
        <v>3</v>
      </c>
      <c r="K4197" t="str">
        <f>_xlfn.XLOOKUP(fCompras!F4197,dComprador!$A$2:$A$7,dComprador!$B$2:$B$7)</f>
        <v>Alon</v>
      </c>
      <c r="L4197" t="str">
        <f>_xlfn.XLOOKUP(J4197,dFornecedor!$A$2:$A$6,dFornecedor!$B$2:$B$6)</f>
        <v>StepUp</v>
      </c>
      <c r="M4197" t="str">
        <f>_xlfn.XLOOKUP(G4197,dMateriaPrima!$A$2:$A$12,dMateriaPrima!$B$2:$B$12)</f>
        <v>Madeira</v>
      </c>
      <c r="N4197" s="2">
        <f>_xlfn.XLOOKUP(G4197,dMateriaPrima!$A$2:$A$12,dMateriaPrima!$C$2:$C$12)</f>
        <v>168</v>
      </c>
      <c r="O4197" s="3">
        <f t="shared" si="325"/>
        <v>34608</v>
      </c>
      <c r="P4197" s="4">
        <f t="shared" si="326"/>
        <v>0</v>
      </c>
      <c r="Q4197" s="3">
        <f t="shared" si="327"/>
        <v>34608</v>
      </c>
      <c r="R4197" t="str">
        <f t="shared" si="328"/>
        <v>Em atraso</v>
      </c>
      <c r="S4197" s="5">
        <f t="shared" si="329"/>
        <v>2</v>
      </c>
    </row>
    <row r="4198" spans="1:19" x14ac:dyDescent="0.25">
      <c r="A4198">
        <v>4197</v>
      </c>
      <c r="B4198" s="1">
        <v>44001</v>
      </c>
      <c r="C4198" s="1">
        <v>44010</v>
      </c>
      <c r="D4198" s="1">
        <v>44010</v>
      </c>
      <c r="E4198" s="1">
        <v>44015</v>
      </c>
      <c r="F4198">
        <v>4</v>
      </c>
      <c r="G4198">
        <v>9</v>
      </c>
      <c r="H4198">
        <v>496</v>
      </c>
      <c r="I4198" s="6">
        <v>0</v>
      </c>
      <c r="J4198">
        <v>3</v>
      </c>
      <c r="K4198" t="str">
        <f>_xlfn.XLOOKUP(fCompras!F4198,dComprador!$A$2:$A$7,dComprador!$B$2:$B$7)</f>
        <v>Lira</v>
      </c>
      <c r="L4198" t="str">
        <f>_xlfn.XLOOKUP(J4198,dFornecedor!$A$2:$A$6,dFornecedor!$B$2:$B$6)</f>
        <v>StepUp</v>
      </c>
      <c r="M4198" t="str">
        <f>_xlfn.XLOOKUP(G4198,dMateriaPrima!$A$2:$A$12,dMateriaPrima!$B$2:$B$12)</f>
        <v>Couro</v>
      </c>
      <c r="N4198" s="2">
        <f>_xlfn.XLOOKUP(G4198,dMateriaPrima!$A$2:$A$12,dMateriaPrima!$C$2:$C$12)</f>
        <v>4.4000000000000004</v>
      </c>
      <c r="O4198" s="3">
        <f t="shared" si="325"/>
        <v>2182.4</v>
      </c>
      <c r="P4198" s="4">
        <f t="shared" si="326"/>
        <v>0</v>
      </c>
      <c r="Q4198" s="3">
        <f t="shared" si="327"/>
        <v>2182.4</v>
      </c>
      <c r="R4198" t="str">
        <f t="shared" si="328"/>
        <v>Em atraso</v>
      </c>
      <c r="S4198" s="5">
        <f t="shared" si="329"/>
        <v>5</v>
      </c>
    </row>
    <row r="4199" spans="1:19" x14ac:dyDescent="0.25">
      <c r="A4199">
        <v>4198</v>
      </c>
      <c r="B4199" s="1">
        <v>44001</v>
      </c>
      <c r="C4199" s="1">
        <v>44003</v>
      </c>
      <c r="D4199" s="1">
        <v>44007</v>
      </c>
      <c r="E4199" s="1">
        <v>44010</v>
      </c>
      <c r="F4199">
        <v>4</v>
      </c>
      <c r="G4199">
        <v>6</v>
      </c>
      <c r="H4199">
        <v>3</v>
      </c>
      <c r="I4199" s="6">
        <v>0</v>
      </c>
      <c r="J4199">
        <v>2</v>
      </c>
      <c r="K4199" t="str">
        <f>_xlfn.XLOOKUP(fCompras!F4199,dComprador!$A$2:$A$7,dComprador!$B$2:$B$7)</f>
        <v>Lira</v>
      </c>
      <c r="L4199" t="str">
        <f>_xlfn.XLOOKUP(J4199,dFornecedor!$A$2:$A$6,dFornecedor!$B$2:$B$6)</f>
        <v>Minerva</v>
      </c>
      <c r="M4199" t="str">
        <f>_xlfn.XLOOKUP(G4199,dMateriaPrima!$A$2:$A$12,dMateriaPrima!$B$2:$B$12)</f>
        <v>Fio Algodão</v>
      </c>
      <c r="N4199" s="2">
        <f>_xlfn.XLOOKUP(G4199,dMateriaPrima!$A$2:$A$12,dMateriaPrima!$C$2:$C$12)</f>
        <v>55.9</v>
      </c>
      <c r="O4199" s="3">
        <f t="shared" si="325"/>
        <v>167.7</v>
      </c>
      <c r="P4199" s="4">
        <f t="shared" si="326"/>
        <v>0</v>
      </c>
      <c r="Q4199" s="3">
        <f t="shared" si="327"/>
        <v>167.7</v>
      </c>
      <c r="R4199" t="str">
        <f t="shared" si="328"/>
        <v>Em atraso</v>
      </c>
      <c r="S4199" s="5">
        <f t="shared" si="329"/>
        <v>3</v>
      </c>
    </row>
    <row r="4200" spans="1:19" x14ac:dyDescent="0.25">
      <c r="A4200">
        <v>4199</v>
      </c>
      <c r="B4200" s="1">
        <v>44001</v>
      </c>
      <c r="C4200" s="1">
        <v>44002</v>
      </c>
      <c r="D4200" s="1">
        <v>44008</v>
      </c>
      <c r="E4200" s="1">
        <v>44010</v>
      </c>
      <c r="F4200">
        <v>4</v>
      </c>
      <c r="G4200">
        <v>1</v>
      </c>
      <c r="H4200">
        <v>26</v>
      </c>
      <c r="I4200" s="6">
        <v>0</v>
      </c>
      <c r="J4200">
        <v>1</v>
      </c>
      <c r="K4200" t="str">
        <f>_xlfn.XLOOKUP(fCompras!F4200,dComprador!$A$2:$A$7,dComprador!$B$2:$B$7)</f>
        <v>Lira</v>
      </c>
      <c r="L4200" t="str">
        <f>_xlfn.XLOOKUP(J4200,dFornecedor!$A$2:$A$6,dFornecedor!$B$2:$B$6)</f>
        <v>NorthShore</v>
      </c>
      <c r="M4200" t="str">
        <f>_xlfn.XLOOKUP(G4200,dMateriaPrima!$A$2:$A$12,dMateriaPrima!$B$2:$B$12)</f>
        <v>Tecido</v>
      </c>
      <c r="N4200" s="2">
        <f>_xlfn.XLOOKUP(G4200,dMateriaPrima!$A$2:$A$12,dMateriaPrima!$C$2:$C$12)</f>
        <v>18</v>
      </c>
      <c r="O4200" s="3">
        <f t="shared" si="325"/>
        <v>468</v>
      </c>
      <c r="P4200" s="4">
        <f t="shared" si="326"/>
        <v>0</v>
      </c>
      <c r="Q4200" s="3">
        <f t="shared" si="327"/>
        <v>468</v>
      </c>
      <c r="R4200" t="str">
        <f t="shared" si="328"/>
        <v>Em atraso</v>
      </c>
      <c r="S4200" s="5">
        <f t="shared" si="329"/>
        <v>2</v>
      </c>
    </row>
    <row r="4201" spans="1:19" x14ac:dyDescent="0.25">
      <c r="A4201">
        <v>4200</v>
      </c>
      <c r="B4201" s="1">
        <v>44001</v>
      </c>
      <c r="C4201" s="1">
        <v>44003</v>
      </c>
      <c r="D4201" s="1">
        <v>44022</v>
      </c>
      <c r="E4201" s="1">
        <v>44022</v>
      </c>
      <c r="F4201">
        <v>1</v>
      </c>
      <c r="G4201">
        <v>5</v>
      </c>
      <c r="H4201">
        <v>73</v>
      </c>
      <c r="I4201" s="6">
        <v>0</v>
      </c>
      <c r="J4201">
        <v>3</v>
      </c>
      <c r="K4201" t="str">
        <f>_xlfn.XLOOKUP(fCompras!F4201,dComprador!$A$2:$A$7,dComprador!$B$2:$B$7)</f>
        <v>Alon</v>
      </c>
      <c r="L4201" t="str">
        <f>_xlfn.XLOOKUP(J4201,dFornecedor!$A$2:$A$6,dFornecedor!$B$2:$B$6)</f>
        <v>StepUp</v>
      </c>
      <c r="M4201" t="str">
        <f>_xlfn.XLOOKUP(G4201,dMateriaPrima!$A$2:$A$12,dMateriaPrima!$B$2:$B$12)</f>
        <v>Areia</v>
      </c>
      <c r="N4201" s="2">
        <f>_xlfn.XLOOKUP(G4201,dMateriaPrima!$A$2:$A$12,dMateriaPrima!$C$2:$C$12)</f>
        <v>3.59</v>
      </c>
      <c r="O4201" s="3">
        <f t="shared" si="325"/>
        <v>262.07</v>
      </c>
      <c r="P4201" s="4">
        <f t="shared" si="326"/>
        <v>0</v>
      </c>
      <c r="Q4201" s="3">
        <f t="shared" si="327"/>
        <v>262.07</v>
      </c>
      <c r="R4201" t="str">
        <f t="shared" si="328"/>
        <v>No prazo</v>
      </c>
      <c r="S4201" s="5">
        <f t="shared" si="329"/>
        <v>0</v>
      </c>
    </row>
    <row r="4202" spans="1:19" x14ac:dyDescent="0.25">
      <c r="A4202">
        <v>4201</v>
      </c>
      <c r="B4202" s="1">
        <v>44001</v>
      </c>
      <c r="C4202" s="1">
        <v>44010</v>
      </c>
      <c r="D4202" s="1">
        <v>44030</v>
      </c>
      <c r="E4202" s="1">
        <v>44029</v>
      </c>
      <c r="F4202">
        <v>1</v>
      </c>
      <c r="G4202">
        <v>7</v>
      </c>
      <c r="H4202">
        <v>22</v>
      </c>
      <c r="I4202" s="6">
        <v>0.18</v>
      </c>
      <c r="J4202">
        <v>3</v>
      </c>
      <c r="K4202" t="str">
        <f>_xlfn.XLOOKUP(fCompras!F4202,dComprador!$A$2:$A$7,dComprador!$B$2:$B$7)</f>
        <v>Alon</v>
      </c>
      <c r="L4202" t="str">
        <f>_xlfn.XLOOKUP(J4202,dFornecedor!$A$2:$A$6,dFornecedor!$B$2:$B$6)</f>
        <v>StepUp</v>
      </c>
      <c r="M4202" t="str">
        <f>_xlfn.XLOOKUP(G4202,dMateriaPrima!$A$2:$A$12,dMateriaPrima!$B$2:$B$12)</f>
        <v>Poliéster</v>
      </c>
      <c r="N4202" s="2">
        <f>_xlfn.XLOOKUP(G4202,dMateriaPrima!$A$2:$A$12,dMateriaPrima!$C$2:$C$12)</f>
        <v>8</v>
      </c>
      <c r="O4202" s="3">
        <f t="shared" si="325"/>
        <v>176</v>
      </c>
      <c r="P4202" s="4">
        <f t="shared" si="326"/>
        <v>31.68</v>
      </c>
      <c r="Q4202" s="3">
        <f t="shared" si="327"/>
        <v>144.32</v>
      </c>
      <c r="R4202" t="str">
        <f t="shared" si="328"/>
        <v>No prazo</v>
      </c>
      <c r="S4202" s="5">
        <f t="shared" si="329"/>
        <v>0</v>
      </c>
    </row>
    <row r="4203" spans="1:19" x14ac:dyDescent="0.25">
      <c r="A4203">
        <v>4202</v>
      </c>
      <c r="B4203" s="1">
        <v>44001</v>
      </c>
      <c r="C4203" s="1">
        <v>44002</v>
      </c>
      <c r="D4203" s="1">
        <v>44022</v>
      </c>
      <c r="E4203" s="1">
        <v>44025</v>
      </c>
      <c r="F4203">
        <v>1</v>
      </c>
      <c r="G4203">
        <v>1</v>
      </c>
      <c r="H4203">
        <v>177</v>
      </c>
      <c r="I4203" s="6">
        <v>0</v>
      </c>
      <c r="J4203">
        <v>3</v>
      </c>
      <c r="K4203" t="str">
        <f>_xlfn.XLOOKUP(fCompras!F4203,dComprador!$A$2:$A$7,dComprador!$B$2:$B$7)</f>
        <v>Alon</v>
      </c>
      <c r="L4203" t="str">
        <f>_xlfn.XLOOKUP(J4203,dFornecedor!$A$2:$A$6,dFornecedor!$B$2:$B$6)</f>
        <v>StepUp</v>
      </c>
      <c r="M4203" t="str">
        <f>_xlfn.XLOOKUP(G4203,dMateriaPrima!$A$2:$A$12,dMateriaPrima!$B$2:$B$12)</f>
        <v>Tecido</v>
      </c>
      <c r="N4203" s="2">
        <f>_xlfn.XLOOKUP(G4203,dMateriaPrima!$A$2:$A$12,dMateriaPrima!$C$2:$C$12)</f>
        <v>18</v>
      </c>
      <c r="O4203" s="3">
        <f t="shared" si="325"/>
        <v>3186</v>
      </c>
      <c r="P4203" s="4">
        <f t="shared" si="326"/>
        <v>0</v>
      </c>
      <c r="Q4203" s="3">
        <f t="shared" si="327"/>
        <v>3186</v>
      </c>
      <c r="R4203" t="str">
        <f t="shared" si="328"/>
        <v>Em atraso</v>
      </c>
      <c r="S4203" s="5">
        <f t="shared" si="329"/>
        <v>3</v>
      </c>
    </row>
    <row r="4204" spans="1:19" x14ac:dyDescent="0.25">
      <c r="A4204">
        <v>4203</v>
      </c>
      <c r="B4204" s="1">
        <v>44002</v>
      </c>
      <c r="C4204" s="1">
        <v>44010</v>
      </c>
      <c r="D4204" s="1">
        <v>44014</v>
      </c>
      <c r="E4204" s="1">
        <v>44017</v>
      </c>
      <c r="F4204">
        <v>4</v>
      </c>
      <c r="G4204">
        <v>4</v>
      </c>
      <c r="H4204">
        <v>47</v>
      </c>
      <c r="I4204" s="6">
        <v>0</v>
      </c>
      <c r="J4204">
        <v>2</v>
      </c>
      <c r="K4204" t="str">
        <f>_xlfn.XLOOKUP(fCompras!F4204,dComprador!$A$2:$A$7,dComprador!$B$2:$B$7)</f>
        <v>Lira</v>
      </c>
      <c r="L4204" t="str">
        <f>_xlfn.XLOOKUP(J4204,dFornecedor!$A$2:$A$6,dFornecedor!$B$2:$B$6)</f>
        <v>Minerva</v>
      </c>
      <c r="M4204" t="str">
        <f>_xlfn.XLOOKUP(G4204,dMateriaPrima!$A$2:$A$12,dMateriaPrima!$B$2:$B$12)</f>
        <v>Madeira</v>
      </c>
      <c r="N4204" s="2">
        <f>_xlfn.XLOOKUP(G4204,dMateriaPrima!$A$2:$A$12,dMateriaPrima!$C$2:$C$12)</f>
        <v>168</v>
      </c>
      <c r="O4204" s="3">
        <f t="shared" si="325"/>
        <v>7896</v>
      </c>
      <c r="P4204" s="4">
        <f t="shared" si="326"/>
        <v>0</v>
      </c>
      <c r="Q4204" s="3">
        <f t="shared" si="327"/>
        <v>7896</v>
      </c>
      <c r="R4204" t="str">
        <f t="shared" si="328"/>
        <v>Em atraso</v>
      </c>
      <c r="S4204" s="5">
        <f t="shared" si="329"/>
        <v>3</v>
      </c>
    </row>
    <row r="4205" spans="1:19" x14ac:dyDescent="0.25">
      <c r="A4205">
        <v>4204</v>
      </c>
      <c r="B4205" s="1">
        <v>44002</v>
      </c>
      <c r="C4205" s="1">
        <v>44010</v>
      </c>
      <c r="D4205" s="1">
        <v>44014</v>
      </c>
      <c r="E4205" s="1">
        <v>44016</v>
      </c>
      <c r="F4205">
        <v>4</v>
      </c>
      <c r="G4205">
        <v>5</v>
      </c>
      <c r="H4205">
        <v>72</v>
      </c>
      <c r="I4205" s="6">
        <v>0</v>
      </c>
      <c r="J4205">
        <v>2</v>
      </c>
      <c r="K4205" t="str">
        <f>_xlfn.XLOOKUP(fCompras!F4205,dComprador!$A$2:$A$7,dComprador!$B$2:$B$7)</f>
        <v>Lira</v>
      </c>
      <c r="L4205" t="str">
        <f>_xlfn.XLOOKUP(J4205,dFornecedor!$A$2:$A$6,dFornecedor!$B$2:$B$6)</f>
        <v>Minerva</v>
      </c>
      <c r="M4205" t="str">
        <f>_xlfn.XLOOKUP(G4205,dMateriaPrima!$A$2:$A$12,dMateriaPrima!$B$2:$B$12)</f>
        <v>Areia</v>
      </c>
      <c r="N4205" s="2">
        <f>_xlfn.XLOOKUP(G4205,dMateriaPrima!$A$2:$A$12,dMateriaPrima!$C$2:$C$12)</f>
        <v>3.59</v>
      </c>
      <c r="O4205" s="3">
        <f t="shared" si="325"/>
        <v>258.48</v>
      </c>
      <c r="P4205" s="4">
        <f t="shared" si="326"/>
        <v>0</v>
      </c>
      <c r="Q4205" s="3">
        <f t="shared" si="327"/>
        <v>258.48</v>
      </c>
      <c r="R4205" t="str">
        <f t="shared" si="328"/>
        <v>Em atraso</v>
      </c>
      <c r="S4205" s="5">
        <f t="shared" si="329"/>
        <v>2</v>
      </c>
    </row>
    <row r="4206" spans="1:19" x14ac:dyDescent="0.25">
      <c r="A4206">
        <v>4205</v>
      </c>
      <c r="B4206" s="1">
        <v>44002</v>
      </c>
      <c r="C4206" s="1">
        <v>44010</v>
      </c>
      <c r="D4206" s="1">
        <v>44012</v>
      </c>
      <c r="E4206" s="1">
        <v>44016</v>
      </c>
      <c r="F4206">
        <v>4</v>
      </c>
      <c r="G4206">
        <v>9</v>
      </c>
      <c r="H4206">
        <v>433</v>
      </c>
      <c r="I4206" s="6">
        <v>0</v>
      </c>
      <c r="J4206">
        <v>2</v>
      </c>
      <c r="K4206" t="str">
        <f>_xlfn.XLOOKUP(fCompras!F4206,dComprador!$A$2:$A$7,dComprador!$B$2:$B$7)</f>
        <v>Lira</v>
      </c>
      <c r="L4206" t="str">
        <f>_xlfn.XLOOKUP(J4206,dFornecedor!$A$2:$A$6,dFornecedor!$B$2:$B$6)</f>
        <v>Minerva</v>
      </c>
      <c r="M4206" t="str">
        <f>_xlfn.XLOOKUP(G4206,dMateriaPrima!$A$2:$A$12,dMateriaPrima!$B$2:$B$12)</f>
        <v>Couro</v>
      </c>
      <c r="N4206" s="2">
        <f>_xlfn.XLOOKUP(G4206,dMateriaPrima!$A$2:$A$12,dMateriaPrima!$C$2:$C$12)</f>
        <v>4.4000000000000004</v>
      </c>
      <c r="O4206" s="3">
        <f t="shared" si="325"/>
        <v>1905.2</v>
      </c>
      <c r="P4206" s="4">
        <f t="shared" si="326"/>
        <v>0</v>
      </c>
      <c r="Q4206" s="3">
        <f t="shared" si="327"/>
        <v>1905.2</v>
      </c>
      <c r="R4206" t="str">
        <f t="shared" si="328"/>
        <v>Em atraso</v>
      </c>
      <c r="S4206" s="5">
        <f t="shared" si="329"/>
        <v>4</v>
      </c>
    </row>
    <row r="4207" spans="1:19" x14ac:dyDescent="0.25">
      <c r="A4207">
        <v>4206</v>
      </c>
      <c r="B4207" s="1">
        <v>44002</v>
      </c>
      <c r="C4207" s="1">
        <v>44012</v>
      </c>
      <c r="D4207" s="1">
        <v>44014</v>
      </c>
      <c r="E4207" s="1">
        <v>44015</v>
      </c>
      <c r="F4207">
        <v>4</v>
      </c>
      <c r="G4207">
        <v>6</v>
      </c>
      <c r="H4207">
        <v>522</v>
      </c>
      <c r="I4207" s="6">
        <v>0</v>
      </c>
      <c r="J4207">
        <v>3</v>
      </c>
      <c r="K4207" t="str">
        <f>_xlfn.XLOOKUP(fCompras!F4207,dComprador!$A$2:$A$7,dComprador!$B$2:$B$7)</f>
        <v>Lira</v>
      </c>
      <c r="L4207" t="str">
        <f>_xlfn.XLOOKUP(J4207,dFornecedor!$A$2:$A$6,dFornecedor!$B$2:$B$6)</f>
        <v>StepUp</v>
      </c>
      <c r="M4207" t="str">
        <f>_xlfn.XLOOKUP(G4207,dMateriaPrima!$A$2:$A$12,dMateriaPrima!$B$2:$B$12)</f>
        <v>Fio Algodão</v>
      </c>
      <c r="N4207" s="2">
        <f>_xlfn.XLOOKUP(G4207,dMateriaPrima!$A$2:$A$12,dMateriaPrima!$C$2:$C$12)</f>
        <v>55.9</v>
      </c>
      <c r="O4207" s="3">
        <f t="shared" si="325"/>
        <v>29179.8</v>
      </c>
      <c r="P4207" s="4">
        <f t="shared" si="326"/>
        <v>0</v>
      </c>
      <c r="Q4207" s="3">
        <f t="shared" si="327"/>
        <v>29179.8</v>
      </c>
      <c r="R4207" t="str">
        <f t="shared" si="328"/>
        <v>Em atraso</v>
      </c>
      <c r="S4207" s="5">
        <f t="shared" si="329"/>
        <v>1</v>
      </c>
    </row>
    <row r="4208" spans="1:19" x14ac:dyDescent="0.25">
      <c r="A4208">
        <v>4207</v>
      </c>
      <c r="B4208" s="1">
        <v>44002</v>
      </c>
      <c r="C4208" s="1">
        <v>44007</v>
      </c>
      <c r="D4208" s="1">
        <v>44008</v>
      </c>
      <c r="E4208" s="1">
        <v>44012</v>
      </c>
      <c r="F4208">
        <v>4</v>
      </c>
      <c r="G4208">
        <v>8</v>
      </c>
      <c r="H4208">
        <v>133</v>
      </c>
      <c r="I4208" s="6">
        <v>0</v>
      </c>
      <c r="J4208">
        <v>2</v>
      </c>
      <c r="K4208" t="str">
        <f>_xlfn.XLOOKUP(fCompras!F4208,dComprador!$A$2:$A$7,dComprador!$B$2:$B$7)</f>
        <v>Lira</v>
      </c>
      <c r="L4208" t="str">
        <f>_xlfn.XLOOKUP(J4208,dFornecedor!$A$2:$A$6,dFornecedor!$B$2:$B$6)</f>
        <v>Minerva</v>
      </c>
      <c r="M4208" t="str">
        <f>_xlfn.XLOOKUP(G4208,dMateriaPrima!$A$2:$A$12,dMateriaPrima!$B$2:$B$12)</f>
        <v>Cimento</v>
      </c>
      <c r="N4208" s="2">
        <f>_xlfn.XLOOKUP(G4208,dMateriaPrima!$A$2:$A$12,dMateriaPrima!$C$2:$C$12)</f>
        <v>23</v>
      </c>
      <c r="O4208" s="3">
        <f t="shared" si="325"/>
        <v>3059</v>
      </c>
      <c r="P4208" s="4">
        <f t="shared" si="326"/>
        <v>0</v>
      </c>
      <c r="Q4208" s="3">
        <f t="shared" si="327"/>
        <v>3059</v>
      </c>
      <c r="R4208" t="str">
        <f t="shared" si="328"/>
        <v>Em atraso</v>
      </c>
      <c r="S4208" s="5">
        <f t="shared" si="329"/>
        <v>4</v>
      </c>
    </row>
    <row r="4209" spans="1:19" x14ac:dyDescent="0.25">
      <c r="A4209">
        <v>4208</v>
      </c>
      <c r="B4209" s="1">
        <v>44002</v>
      </c>
      <c r="C4209" s="1">
        <v>44012</v>
      </c>
      <c r="D4209" s="1">
        <v>44032</v>
      </c>
      <c r="E4209" s="1">
        <v>44035</v>
      </c>
      <c r="F4209">
        <v>1</v>
      </c>
      <c r="G4209">
        <v>11</v>
      </c>
      <c r="H4209">
        <v>41</v>
      </c>
      <c r="I4209" s="6">
        <v>0</v>
      </c>
      <c r="J4209">
        <v>3</v>
      </c>
      <c r="K4209" t="str">
        <f>_xlfn.XLOOKUP(fCompras!F4209,dComprador!$A$2:$A$7,dComprador!$B$2:$B$7)</f>
        <v>Alon</v>
      </c>
      <c r="L4209" t="str">
        <f>_xlfn.XLOOKUP(J4209,dFornecedor!$A$2:$A$6,dFornecedor!$B$2:$B$6)</f>
        <v>StepUp</v>
      </c>
      <c r="M4209" t="str">
        <f>_xlfn.XLOOKUP(G4209,dMateriaPrima!$A$2:$A$12,dMateriaPrima!$B$2:$B$12)</f>
        <v>Papel</v>
      </c>
      <c r="N4209" s="2">
        <f>_xlfn.XLOOKUP(G4209,dMateriaPrima!$A$2:$A$12,dMateriaPrima!$C$2:$C$12)</f>
        <v>9</v>
      </c>
      <c r="O4209" s="3">
        <f t="shared" si="325"/>
        <v>369</v>
      </c>
      <c r="P4209" s="4">
        <f t="shared" si="326"/>
        <v>0</v>
      </c>
      <c r="Q4209" s="3">
        <f t="shared" si="327"/>
        <v>369</v>
      </c>
      <c r="R4209" t="str">
        <f t="shared" si="328"/>
        <v>Em atraso</v>
      </c>
      <c r="S4209" s="5">
        <f t="shared" si="329"/>
        <v>3</v>
      </c>
    </row>
    <row r="4210" spans="1:19" x14ac:dyDescent="0.25">
      <c r="A4210">
        <v>4209</v>
      </c>
      <c r="B4210" s="1">
        <v>44002</v>
      </c>
      <c r="C4210" s="1">
        <v>44003</v>
      </c>
      <c r="D4210" s="1">
        <v>44023</v>
      </c>
      <c r="E4210" s="1">
        <v>44024</v>
      </c>
      <c r="F4210">
        <v>1</v>
      </c>
      <c r="G4210">
        <v>7</v>
      </c>
      <c r="H4210">
        <v>244</v>
      </c>
      <c r="I4210" s="6">
        <v>0</v>
      </c>
      <c r="J4210">
        <v>3</v>
      </c>
      <c r="K4210" t="str">
        <f>_xlfn.XLOOKUP(fCompras!F4210,dComprador!$A$2:$A$7,dComprador!$B$2:$B$7)</f>
        <v>Alon</v>
      </c>
      <c r="L4210" t="str">
        <f>_xlfn.XLOOKUP(J4210,dFornecedor!$A$2:$A$6,dFornecedor!$B$2:$B$6)</f>
        <v>StepUp</v>
      </c>
      <c r="M4210" t="str">
        <f>_xlfn.XLOOKUP(G4210,dMateriaPrima!$A$2:$A$12,dMateriaPrima!$B$2:$B$12)</f>
        <v>Poliéster</v>
      </c>
      <c r="N4210" s="2">
        <f>_xlfn.XLOOKUP(G4210,dMateriaPrima!$A$2:$A$12,dMateriaPrima!$C$2:$C$12)</f>
        <v>8</v>
      </c>
      <c r="O4210" s="3">
        <f t="shared" si="325"/>
        <v>1952</v>
      </c>
      <c r="P4210" s="4">
        <f t="shared" si="326"/>
        <v>0</v>
      </c>
      <c r="Q4210" s="3">
        <f t="shared" si="327"/>
        <v>1952</v>
      </c>
      <c r="R4210" t="str">
        <f t="shared" si="328"/>
        <v>Em atraso</v>
      </c>
      <c r="S4210" s="5">
        <f t="shared" si="329"/>
        <v>1</v>
      </c>
    </row>
    <row r="4211" spans="1:19" x14ac:dyDescent="0.25">
      <c r="A4211">
        <v>4210</v>
      </c>
      <c r="B4211" s="1">
        <v>44003</v>
      </c>
      <c r="C4211" s="1">
        <v>44004</v>
      </c>
      <c r="D4211" s="1">
        <v>44010</v>
      </c>
      <c r="E4211" s="1">
        <v>44011</v>
      </c>
      <c r="F4211">
        <v>4</v>
      </c>
      <c r="G4211">
        <v>10</v>
      </c>
      <c r="H4211">
        <v>59</v>
      </c>
      <c r="I4211" s="6">
        <v>0</v>
      </c>
      <c r="J4211">
        <v>3</v>
      </c>
      <c r="K4211" t="str">
        <f>_xlfn.XLOOKUP(fCompras!F4211,dComprador!$A$2:$A$7,dComprador!$B$2:$B$7)</f>
        <v>Lira</v>
      </c>
      <c r="L4211" t="str">
        <f>_xlfn.XLOOKUP(J4211,dFornecedor!$A$2:$A$6,dFornecedor!$B$2:$B$6)</f>
        <v>StepUp</v>
      </c>
      <c r="M4211" t="str">
        <f>_xlfn.XLOOKUP(G4211,dMateriaPrima!$A$2:$A$12,dMateriaPrima!$B$2:$B$12)</f>
        <v>Pedra Britada</v>
      </c>
      <c r="N4211" s="2">
        <f>_xlfn.XLOOKUP(G4211,dMateriaPrima!$A$2:$A$12,dMateriaPrima!$C$2:$C$12)</f>
        <v>56</v>
      </c>
      <c r="O4211" s="3">
        <f t="shared" si="325"/>
        <v>3304</v>
      </c>
      <c r="P4211" s="4">
        <f t="shared" si="326"/>
        <v>0</v>
      </c>
      <c r="Q4211" s="3">
        <f t="shared" si="327"/>
        <v>3304</v>
      </c>
      <c r="R4211" t="str">
        <f t="shared" si="328"/>
        <v>Em atraso</v>
      </c>
      <c r="S4211" s="5">
        <f t="shared" si="329"/>
        <v>1</v>
      </c>
    </row>
    <row r="4212" spans="1:19" x14ac:dyDescent="0.25">
      <c r="A4212">
        <v>4211</v>
      </c>
      <c r="B4212" s="1">
        <v>44003</v>
      </c>
      <c r="C4212" s="1">
        <v>44012</v>
      </c>
      <c r="D4212" s="1">
        <v>44014</v>
      </c>
      <c r="E4212" s="1">
        <v>44017</v>
      </c>
      <c r="F4212">
        <v>4</v>
      </c>
      <c r="G4212">
        <v>2</v>
      </c>
      <c r="H4212">
        <v>57</v>
      </c>
      <c r="I4212" s="6">
        <v>0</v>
      </c>
      <c r="J4212">
        <v>3</v>
      </c>
      <c r="K4212" t="str">
        <f>_xlfn.XLOOKUP(fCompras!F4212,dComprador!$A$2:$A$7,dComprador!$B$2:$B$7)</f>
        <v>Lira</v>
      </c>
      <c r="L4212" t="str">
        <f>_xlfn.XLOOKUP(J4212,dFornecedor!$A$2:$A$6,dFornecedor!$B$2:$B$6)</f>
        <v>StepUp</v>
      </c>
      <c r="M4212" t="str">
        <f>_xlfn.XLOOKUP(G4212,dMateriaPrima!$A$2:$A$12,dMateriaPrima!$B$2:$B$12)</f>
        <v>Chapa Metal</v>
      </c>
      <c r="N4212" s="2">
        <f>_xlfn.XLOOKUP(G4212,dMateriaPrima!$A$2:$A$12,dMateriaPrima!$C$2:$C$12)</f>
        <v>299.89999999999998</v>
      </c>
      <c r="O4212" s="3">
        <f t="shared" si="325"/>
        <v>17094.3</v>
      </c>
      <c r="P4212" s="4">
        <f t="shared" si="326"/>
        <v>0</v>
      </c>
      <c r="Q4212" s="3">
        <f t="shared" si="327"/>
        <v>17094.3</v>
      </c>
      <c r="R4212" t="str">
        <f t="shared" si="328"/>
        <v>Em atraso</v>
      </c>
      <c r="S4212" s="5">
        <f t="shared" si="329"/>
        <v>3</v>
      </c>
    </row>
    <row r="4213" spans="1:19" x14ac:dyDescent="0.25">
      <c r="A4213">
        <v>4212</v>
      </c>
      <c r="B4213" s="1">
        <v>44003</v>
      </c>
      <c r="C4213" s="1">
        <v>44003</v>
      </c>
      <c r="D4213" s="1">
        <v>44012</v>
      </c>
      <c r="E4213" s="1">
        <v>44012</v>
      </c>
      <c r="F4213">
        <v>4</v>
      </c>
      <c r="G4213">
        <v>5</v>
      </c>
      <c r="H4213">
        <v>20</v>
      </c>
      <c r="I4213" s="6">
        <v>0</v>
      </c>
      <c r="J4213">
        <v>2</v>
      </c>
      <c r="K4213" t="str">
        <f>_xlfn.XLOOKUP(fCompras!F4213,dComprador!$A$2:$A$7,dComprador!$B$2:$B$7)</f>
        <v>Lira</v>
      </c>
      <c r="L4213" t="str">
        <f>_xlfn.XLOOKUP(J4213,dFornecedor!$A$2:$A$6,dFornecedor!$B$2:$B$6)</f>
        <v>Minerva</v>
      </c>
      <c r="M4213" t="str">
        <f>_xlfn.XLOOKUP(G4213,dMateriaPrima!$A$2:$A$12,dMateriaPrima!$B$2:$B$12)</f>
        <v>Areia</v>
      </c>
      <c r="N4213" s="2">
        <f>_xlfn.XLOOKUP(G4213,dMateriaPrima!$A$2:$A$12,dMateriaPrima!$C$2:$C$12)</f>
        <v>3.59</v>
      </c>
      <c r="O4213" s="3">
        <f t="shared" si="325"/>
        <v>71.8</v>
      </c>
      <c r="P4213" s="4">
        <f t="shared" si="326"/>
        <v>0</v>
      </c>
      <c r="Q4213" s="3">
        <f t="shared" si="327"/>
        <v>71.8</v>
      </c>
      <c r="R4213" t="str">
        <f t="shared" si="328"/>
        <v>No prazo</v>
      </c>
      <c r="S4213" s="5">
        <f t="shared" si="329"/>
        <v>0</v>
      </c>
    </row>
    <row r="4214" spans="1:19" x14ac:dyDescent="0.25">
      <c r="A4214">
        <v>4213</v>
      </c>
      <c r="B4214" s="1">
        <v>44003</v>
      </c>
      <c r="C4214" s="1">
        <v>44003</v>
      </c>
      <c r="D4214" s="1">
        <v>44010</v>
      </c>
      <c r="E4214" s="1">
        <v>44013</v>
      </c>
      <c r="F4214">
        <v>4</v>
      </c>
      <c r="G4214">
        <v>11</v>
      </c>
      <c r="H4214">
        <v>567</v>
      </c>
      <c r="I4214" s="6">
        <v>0</v>
      </c>
      <c r="J4214">
        <v>2</v>
      </c>
      <c r="K4214" t="str">
        <f>_xlfn.XLOOKUP(fCompras!F4214,dComprador!$A$2:$A$7,dComprador!$B$2:$B$7)</f>
        <v>Lira</v>
      </c>
      <c r="L4214" t="str">
        <f>_xlfn.XLOOKUP(J4214,dFornecedor!$A$2:$A$6,dFornecedor!$B$2:$B$6)</f>
        <v>Minerva</v>
      </c>
      <c r="M4214" t="str">
        <f>_xlfn.XLOOKUP(G4214,dMateriaPrima!$A$2:$A$12,dMateriaPrima!$B$2:$B$12)</f>
        <v>Papel</v>
      </c>
      <c r="N4214" s="2">
        <f>_xlfn.XLOOKUP(G4214,dMateriaPrima!$A$2:$A$12,dMateriaPrima!$C$2:$C$12)</f>
        <v>9</v>
      </c>
      <c r="O4214" s="3">
        <f t="shared" si="325"/>
        <v>5103</v>
      </c>
      <c r="P4214" s="4">
        <f t="shared" si="326"/>
        <v>0</v>
      </c>
      <c r="Q4214" s="3">
        <f t="shared" si="327"/>
        <v>5103</v>
      </c>
      <c r="R4214" t="str">
        <f t="shared" si="328"/>
        <v>Em atraso</v>
      </c>
      <c r="S4214" s="5">
        <f t="shared" si="329"/>
        <v>3</v>
      </c>
    </row>
    <row r="4215" spans="1:19" x14ac:dyDescent="0.25">
      <c r="A4215">
        <v>4214</v>
      </c>
      <c r="B4215" s="1">
        <v>44003</v>
      </c>
      <c r="C4215" s="1">
        <v>44006</v>
      </c>
      <c r="D4215" s="1">
        <v>44010</v>
      </c>
      <c r="E4215" s="1">
        <v>44012</v>
      </c>
      <c r="F4215">
        <v>4</v>
      </c>
      <c r="G4215">
        <v>8</v>
      </c>
      <c r="H4215">
        <v>143</v>
      </c>
      <c r="I4215" s="6">
        <v>0</v>
      </c>
      <c r="J4215">
        <v>2</v>
      </c>
      <c r="K4215" t="str">
        <f>_xlfn.XLOOKUP(fCompras!F4215,dComprador!$A$2:$A$7,dComprador!$B$2:$B$7)</f>
        <v>Lira</v>
      </c>
      <c r="L4215" t="str">
        <f>_xlfn.XLOOKUP(J4215,dFornecedor!$A$2:$A$6,dFornecedor!$B$2:$B$6)</f>
        <v>Minerva</v>
      </c>
      <c r="M4215" t="str">
        <f>_xlfn.XLOOKUP(G4215,dMateriaPrima!$A$2:$A$12,dMateriaPrima!$B$2:$B$12)</f>
        <v>Cimento</v>
      </c>
      <c r="N4215" s="2">
        <f>_xlfn.XLOOKUP(G4215,dMateriaPrima!$A$2:$A$12,dMateriaPrima!$C$2:$C$12)</f>
        <v>23</v>
      </c>
      <c r="O4215" s="3">
        <f t="shared" si="325"/>
        <v>3289</v>
      </c>
      <c r="P4215" s="4">
        <f t="shared" si="326"/>
        <v>0</v>
      </c>
      <c r="Q4215" s="3">
        <f t="shared" si="327"/>
        <v>3289</v>
      </c>
      <c r="R4215" t="str">
        <f t="shared" si="328"/>
        <v>Em atraso</v>
      </c>
      <c r="S4215" s="5">
        <f t="shared" si="329"/>
        <v>2</v>
      </c>
    </row>
    <row r="4216" spans="1:19" x14ac:dyDescent="0.25">
      <c r="A4216">
        <v>4215</v>
      </c>
      <c r="B4216" s="1">
        <v>44003</v>
      </c>
      <c r="C4216" s="1">
        <v>44010</v>
      </c>
      <c r="D4216" s="1">
        <v>44019</v>
      </c>
      <c r="E4216" s="1">
        <v>44018</v>
      </c>
      <c r="F4216">
        <v>1</v>
      </c>
      <c r="G4216">
        <v>7</v>
      </c>
      <c r="H4216">
        <v>63</v>
      </c>
      <c r="I4216" s="6">
        <v>0.23</v>
      </c>
      <c r="J4216">
        <v>2</v>
      </c>
      <c r="K4216" t="str">
        <f>_xlfn.XLOOKUP(fCompras!F4216,dComprador!$A$2:$A$7,dComprador!$B$2:$B$7)</f>
        <v>Alon</v>
      </c>
      <c r="L4216" t="str">
        <f>_xlfn.XLOOKUP(J4216,dFornecedor!$A$2:$A$6,dFornecedor!$B$2:$B$6)</f>
        <v>Minerva</v>
      </c>
      <c r="M4216" t="str">
        <f>_xlfn.XLOOKUP(G4216,dMateriaPrima!$A$2:$A$12,dMateriaPrima!$B$2:$B$12)</f>
        <v>Poliéster</v>
      </c>
      <c r="N4216" s="2">
        <f>_xlfn.XLOOKUP(G4216,dMateriaPrima!$A$2:$A$12,dMateriaPrima!$C$2:$C$12)</f>
        <v>8</v>
      </c>
      <c r="O4216" s="3">
        <f t="shared" si="325"/>
        <v>504</v>
      </c>
      <c r="P4216" s="4">
        <f t="shared" si="326"/>
        <v>115.92</v>
      </c>
      <c r="Q4216" s="3">
        <f t="shared" si="327"/>
        <v>388.08</v>
      </c>
      <c r="R4216" t="str">
        <f t="shared" si="328"/>
        <v>No prazo</v>
      </c>
      <c r="S4216" s="5">
        <f t="shared" si="329"/>
        <v>0</v>
      </c>
    </row>
    <row r="4217" spans="1:19" x14ac:dyDescent="0.25">
      <c r="A4217">
        <v>4216</v>
      </c>
      <c r="B4217" s="1">
        <v>44003</v>
      </c>
      <c r="C4217" s="1">
        <v>44007</v>
      </c>
      <c r="D4217" s="1">
        <v>44021</v>
      </c>
      <c r="E4217" s="1">
        <v>44024</v>
      </c>
      <c r="F4217">
        <v>1</v>
      </c>
      <c r="G4217">
        <v>11</v>
      </c>
      <c r="H4217">
        <v>37</v>
      </c>
      <c r="I4217" s="6">
        <v>0</v>
      </c>
      <c r="J4217">
        <v>4</v>
      </c>
      <c r="K4217" t="str">
        <f>_xlfn.XLOOKUP(fCompras!F4217,dComprador!$A$2:$A$7,dComprador!$B$2:$B$7)</f>
        <v>Alon</v>
      </c>
      <c r="L4217" t="str">
        <f>_xlfn.XLOOKUP(J4217,dFornecedor!$A$2:$A$6,dFornecedor!$B$2:$B$6)</f>
        <v>AlphaOmega</v>
      </c>
      <c r="M4217" t="str">
        <f>_xlfn.XLOOKUP(G4217,dMateriaPrima!$A$2:$A$12,dMateriaPrima!$B$2:$B$12)</f>
        <v>Papel</v>
      </c>
      <c r="N4217" s="2">
        <f>_xlfn.XLOOKUP(G4217,dMateriaPrima!$A$2:$A$12,dMateriaPrima!$C$2:$C$12)</f>
        <v>9</v>
      </c>
      <c r="O4217" s="3">
        <f t="shared" si="325"/>
        <v>333</v>
      </c>
      <c r="P4217" s="4">
        <f t="shared" si="326"/>
        <v>0</v>
      </c>
      <c r="Q4217" s="3">
        <f t="shared" si="327"/>
        <v>333</v>
      </c>
      <c r="R4217" t="str">
        <f t="shared" si="328"/>
        <v>Em atraso</v>
      </c>
      <c r="S4217" s="5">
        <f t="shared" si="329"/>
        <v>3</v>
      </c>
    </row>
    <row r="4218" spans="1:19" x14ac:dyDescent="0.25">
      <c r="A4218">
        <v>4217</v>
      </c>
      <c r="B4218" s="1">
        <v>44003</v>
      </c>
      <c r="C4218" s="1">
        <v>44005</v>
      </c>
      <c r="D4218" s="1">
        <v>44019</v>
      </c>
      <c r="E4218" s="1">
        <v>44018</v>
      </c>
      <c r="F4218">
        <v>1</v>
      </c>
      <c r="G4218">
        <v>1</v>
      </c>
      <c r="H4218">
        <v>11</v>
      </c>
      <c r="I4218" s="6">
        <v>0</v>
      </c>
      <c r="J4218">
        <v>1</v>
      </c>
      <c r="K4218" t="str">
        <f>_xlfn.XLOOKUP(fCompras!F4218,dComprador!$A$2:$A$7,dComprador!$B$2:$B$7)</f>
        <v>Alon</v>
      </c>
      <c r="L4218" t="str">
        <f>_xlfn.XLOOKUP(J4218,dFornecedor!$A$2:$A$6,dFornecedor!$B$2:$B$6)</f>
        <v>NorthShore</v>
      </c>
      <c r="M4218" t="str">
        <f>_xlfn.XLOOKUP(G4218,dMateriaPrima!$A$2:$A$12,dMateriaPrima!$B$2:$B$12)</f>
        <v>Tecido</v>
      </c>
      <c r="N4218" s="2">
        <f>_xlfn.XLOOKUP(G4218,dMateriaPrima!$A$2:$A$12,dMateriaPrima!$C$2:$C$12)</f>
        <v>18</v>
      </c>
      <c r="O4218" s="3">
        <f t="shared" si="325"/>
        <v>198</v>
      </c>
      <c r="P4218" s="4">
        <f t="shared" si="326"/>
        <v>0</v>
      </c>
      <c r="Q4218" s="3">
        <f t="shared" si="327"/>
        <v>198</v>
      </c>
      <c r="R4218" t="str">
        <f t="shared" si="328"/>
        <v>No prazo</v>
      </c>
      <c r="S4218" s="5">
        <f t="shared" si="329"/>
        <v>0</v>
      </c>
    </row>
    <row r="4219" spans="1:19" x14ac:dyDescent="0.25">
      <c r="A4219">
        <v>4218</v>
      </c>
      <c r="B4219" s="1">
        <v>44003</v>
      </c>
      <c r="C4219" s="1">
        <v>44012</v>
      </c>
      <c r="D4219" s="1">
        <v>44018</v>
      </c>
      <c r="E4219" s="1">
        <v>44021</v>
      </c>
      <c r="F4219">
        <v>1</v>
      </c>
      <c r="G4219">
        <v>3</v>
      </c>
      <c r="H4219">
        <v>109</v>
      </c>
      <c r="I4219" s="6">
        <v>0</v>
      </c>
      <c r="J4219">
        <v>3</v>
      </c>
      <c r="K4219" t="str">
        <f>_xlfn.XLOOKUP(fCompras!F4219,dComprador!$A$2:$A$7,dComprador!$B$2:$B$7)</f>
        <v>Alon</v>
      </c>
      <c r="L4219" t="str">
        <f>_xlfn.XLOOKUP(J4219,dFornecedor!$A$2:$A$6,dFornecedor!$B$2:$B$6)</f>
        <v>StepUp</v>
      </c>
      <c r="M4219" t="str">
        <f>_xlfn.XLOOKUP(G4219,dMateriaPrima!$A$2:$A$12,dMateriaPrima!$B$2:$B$12)</f>
        <v>Barra Metal</v>
      </c>
      <c r="N4219" s="2">
        <f>_xlfn.XLOOKUP(G4219,dMateriaPrima!$A$2:$A$12,dMateriaPrima!$C$2:$C$12)</f>
        <v>565</v>
      </c>
      <c r="O4219" s="3">
        <f t="shared" si="325"/>
        <v>61585</v>
      </c>
      <c r="P4219" s="4">
        <f t="shared" si="326"/>
        <v>0</v>
      </c>
      <c r="Q4219" s="3">
        <f t="shared" si="327"/>
        <v>61585</v>
      </c>
      <c r="R4219" t="str">
        <f t="shared" si="328"/>
        <v>Em atraso</v>
      </c>
      <c r="S4219" s="5">
        <f t="shared" si="329"/>
        <v>3</v>
      </c>
    </row>
    <row r="4220" spans="1:19" x14ac:dyDescent="0.25">
      <c r="A4220">
        <v>4219</v>
      </c>
      <c r="B4220" s="1">
        <v>44003</v>
      </c>
      <c r="C4220" s="1">
        <v>44010</v>
      </c>
      <c r="D4220" s="1">
        <v>44020</v>
      </c>
      <c r="E4220" s="1">
        <v>44021</v>
      </c>
      <c r="F4220">
        <v>2</v>
      </c>
      <c r="G4220">
        <v>1</v>
      </c>
      <c r="H4220">
        <v>277</v>
      </c>
      <c r="I4220" s="6">
        <v>0</v>
      </c>
      <c r="J4220">
        <v>2</v>
      </c>
      <c r="K4220" t="str">
        <f>_xlfn.XLOOKUP(fCompras!F4220,dComprador!$A$2:$A$7,dComprador!$B$2:$B$7)</f>
        <v>João</v>
      </c>
      <c r="L4220" t="str">
        <f>_xlfn.XLOOKUP(J4220,dFornecedor!$A$2:$A$6,dFornecedor!$B$2:$B$6)</f>
        <v>Minerva</v>
      </c>
      <c r="M4220" t="str">
        <f>_xlfn.XLOOKUP(G4220,dMateriaPrima!$A$2:$A$12,dMateriaPrima!$B$2:$B$12)</f>
        <v>Tecido</v>
      </c>
      <c r="N4220" s="2">
        <f>_xlfn.XLOOKUP(G4220,dMateriaPrima!$A$2:$A$12,dMateriaPrima!$C$2:$C$12)</f>
        <v>18</v>
      </c>
      <c r="O4220" s="3">
        <f t="shared" si="325"/>
        <v>4986</v>
      </c>
      <c r="P4220" s="4">
        <f t="shared" si="326"/>
        <v>0</v>
      </c>
      <c r="Q4220" s="3">
        <f t="shared" si="327"/>
        <v>4986</v>
      </c>
      <c r="R4220" t="str">
        <f t="shared" si="328"/>
        <v>Em atraso</v>
      </c>
      <c r="S4220" s="5">
        <f t="shared" si="329"/>
        <v>1</v>
      </c>
    </row>
    <row r="4221" spans="1:19" x14ac:dyDescent="0.25">
      <c r="A4221">
        <v>4220</v>
      </c>
      <c r="B4221" s="1">
        <v>44003</v>
      </c>
      <c r="C4221" s="1">
        <v>44007</v>
      </c>
      <c r="D4221" s="1">
        <v>44033</v>
      </c>
      <c r="E4221" s="1">
        <v>44035</v>
      </c>
      <c r="F4221">
        <v>1</v>
      </c>
      <c r="G4221">
        <v>5</v>
      </c>
      <c r="H4221">
        <v>263</v>
      </c>
      <c r="I4221" s="6">
        <v>0</v>
      </c>
      <c r="J4221">
        <v>5</v>
      </c>
      <c r="K4221" t="str">
        <f>_xlfn.XLOOKUP(fCompras!F4221,dComprador!$A$2:$A$7,dComprador!$B$2:$B$7)</f>
        <v>Alon</v>
      </c>
      <c r="L4221" t="str">
        <f>_xlfn.XLOOKUP(J4221,dFornecedor!$A$2:$A$6,dFornecedor!$B$2:$B$6)</f>
        <v>Atlas</v>
      </c>
      <c r="M4221" t="str">
        <f>_xlfn.XLOOKUP(G4221,dMateriaPrima!$A$2:$A$12,dMateriaPrima!$B$2:$B$12)</f>
        <v>Areia</v>
      </c>
      <c r="N4221" s="2">
        <f>_xlfn.XLOOKUP(G4221,dMateriaPrima!$A$2:$A$12,dMateriaPrima!$C$2:$C$12)</f>
        <v>3.59</v>
      </c>
      <c r="O4221" s="3">
        <f t="shared" si="325"/>
        <v>944.17</v>
      </c>
      <c r="P4221" s="4">
        <f t="shared" si="326"/>
        <v>0</v>
      </c>
      <c r="Q4221" s="3">
        <f t="shared" si="327"/>
        <v>944.17</v>
      </c>
      <c r="R4221" t="str">
        <f t="shared" si="328"/>
        <v>Em atraso</v>
      </c>
      <c r="S4221" s="5">
        <f t="shared" si="329"/>
        <v>2</v>
      </c>
    </row>
    <row r="4222" spans="1:19" x14ac:dyDescent="0.25">
      <c r="A4222">
        <v>4221</v>
      </c>
      <c r="B4222" s="1">
        <v>44003</v>
      </c>
      <c r="C4222" s="1">
        <v>44004</v>
      </c>
      <c r="D4222" s="1">
        <v>44034</v>
      </c>
      <c r="E4222" s="1">
        <v>44035</v>
      </c>
      <c r="F4222">
        <v>1</v>
      </c>
      <c r="G4222">
        <v>5</v>
      </c>
      <c r="H4222">
        <v>53</v>
      </c>
      <c r="I4222" s="6">
        <v>0</v>
      </c>
      <c r="J4222">
        <v>3</v>
      </c>
      <c r="K4222" t="str">
        <f>_xlfn.XLOOKUP(fCompras!F4222,dComprador!$A$2:$A$7,dComprador!$B$2:$B$7)</f>
        <v>Alon</v>
      </c>
      <c r="L4222" t="str">
        <f>_xlfn.XLOOKUP(J4222,dFornecedor!$A$2:$A$6,dFornecedor!$B$2:$B$6)</f>
        <v>StepUp</v>
      </c>
      <c r="M4222" t="str">
        <f>_xlfn.XLOOKUP(G4222,dMateriaPrima!$A$2:$A$12,dMateriaPrima!$B$2:$B$12)</f>
        <v>Areia</v>
      </c>
      <c r="N4222" s="2">
        <f>_xlfn.XLOOKUP(G4222,dMateriaPrima!$A$2:$A$12,dMateriaPrima!$C$2:$C$12)</f>
        <v>3.59</v>
      </c>
      <c r="O4222" s="3">
        <f t="shared" si="325"/>
        <v>190.26999999999998</v>
      </c>
      <c r="P4222" s="4">
        <f t="shared" si="326"/>
        <v>0</v>
      </c>
      <c r="Q4222" s="3">
        <f t="shared" si="327"/>
        <v>190.26999999999998</v>
      </c>
      <c r="R4222" t="str">
        <f t="shared" si="328"/>
        <v>Em atraso</v>
      </c>
      <c r="S4222" s="5">
        <f t="shared" si="329"/>
        <v>1</v>
      </c>
    </row>
    <row r="4223" spans="1:19" x14ac:dyDescent="0.25">
      <c r="A4223">
        <v>4222</v>
      </c>
      <c r="B4223" s="1">
        <v>44003</v>
      </c>
      <c r="C4223" s="1">
        <v>44011</v>
      </c>
      <c r="D4223" s="1">
        <v>44023</v>
      </c>
      <c r="E4223" s="1">
        <v>44025</v>
      </c>
      <c r="F4223">
        <v>1</v>
      </c>
      <c r="G4223">
        <v>9</v>
      </c>
      <c r="H4223">
        <v>133</v>
      </c>
      <c r="I4223" s="6">
        <v>0</v>
      </c>
      <c r="J4223">
        <v>2</v>
      </c>
      <c r="K4223" t="str">
        <f>_xlfn.XLOOKUP(fCompras!F4223,dComprador!$A$2:$A$7,dComprador!$B$2:$B$7)</f>
        <v>Alon</v>
      </c>
      <c r="L4223" t="str">
        <f>_xlfn.XLOOKUP(J4223,dFornecedor!$A$2:$A$6,dFornecedor!$B$2:$B$6)</f>
        <v>Minerva</v>
      </c>
      <c r="M4223" t="str">
        <f>_xlfn.XLOOKUP(G4223,dMateriaPrima!$A$2:$A$12,dMateriaPrima!$B$2:$B$12)</f>
        <v>Couro</v>
      </c>
      <c r="N4223" s="2">
        <f>_xlfn.XLOOKUP(G4223,dMateriaPrima!$A$2:$A$12,dMateriaPrima!$C$2:$C$12)</f>
        <v>4.4000000000000004</v>
      </c>
      <c r="O4223" s="3">
        <f t="shared" si="325"/>
        <v>585.20000000000005</v>
      </c>
      <c r="P4223" s="4">
        <f t="shared" si="326"/>
        <v>0</v>
      </c>
      <c r="Q4223" s="3">
        <f t="shared" si="327"/>
        <v>585.20000000000005</v>
      </c>
      <c r="R4223" t="str">
        <f t="shared" si="328"/>
        <v>Em atraso</v>
      </c>
      <c r="S4223" s="5">
        <f t="shared" si="329"/>
        <v>2</v>
      </c>
    </row>
    <row r="4224" spans="1:19" x14ac:dyDescent="0.25">
      <c r="A4224">
        <v>4223</v>
      </c>
      <c r="B4224" s="1">
        <v>44004</v>
      </c>
      <c r="C4224" s="1">
        <v>44004</v>
      </c>
      <c r="D4224" s="1">
        <v>44011</v>
      </c>
      <c r="E4224" s="1">
        <v>44013</v>
      </c>
      <c r="F4224">
        <v>4</v>
      </c>
      <c r="G4224">
        <v>5</v>
      </c>
      <c r="H4224">
        <v>127</v>
      </c>
      <c r="I4224" s="6">
        <v>0</v>
      </c>
      <c r="J4224">
        <v>4</v>
      </c>
      <c r="K4224" t="str">
        <f>_xlfn.XLOOKUP(fCompras!F4224,dComprador!$A$2:$A$7,dComprador!$B$2:$B$7)</f>
        <v>Lira</v>
      </c>
      <c r="L4224" t="str">
        <f>_xlfn.XLOOKUP(J4224,dFornecedor!$A$2:$A$6,dFornecedor!$B$2:$B$6)</f>
        <v>AlphaOmega</v>
      </c>
      <c r="M4224" t="str">
        <f>_xlfn.XLOOKUP(G4224,dMateriaPrima!$A$2:$A$12,dMateriaPrima!$B$2:$B$12)</f>
        <v>Areia</v>
      </c>
      <c r="N4224" s="2">
        <f>_xlfn.XLOOKUP(G4224,dMateriaPrima!$A$2:$A$12,dMateriaPrima!$C$2:$C$12)</f>
        <v>3.59</v>
      </c>
      <c r="O4224" s="3">
        <f t="shared" si="325"/>
        <v>455.93</v>
      </c>
      <c r="P4224" s="4">
        <f t="shared" si="326"/>
        <v>0</v>
      </c>
      <c r="Q4224" s="3">
        <f t="shared" si="327"/>
        <v>455.93</v>
      </c>
      <c r="R4224" t="str">
        <f t="shared" si="328"/>
        <v>Em atraso</v>
      </c>
      <c r="S4224" s="5">
        <f t="shared" si="329"/>
        <v>2</v>
      </c>
    </row>
    <row r="4225" spans="1:19" x14ac:dyDescent="0.25">
      <c r="A4225">
        <v>4224</v>
      </c>
      <c r="B4225" s="1">
        <v>44004</v>
      </c>
      <c r="C4225" s="1">
        <v>44010</v>
      </c>
      <c r="D4225" s="1">
        <v>44012</v>
      </c>
      <c r="E4225" s="1">
        <v>44014</v>
      </c>
      <c r="F4225">
        <v>4</v>
      </c>
      <c r="G4225">
        <v>9</v>
      </c>
      <c r="H4225">
        <v>367</v>
      </c>
      <c r="I4225" s="6">
        <v>0</v>
      </c>
      <c r="J4225">
        <v>2</v>
      </c>
      <c r="K4225" t="str">
        <f>_xlfn.XLOOKUP(fCompras!F4225,dComprador!$A$2:$A$7,dComprador!$B$2:$B$7)</f>
        <v>Lira</v>
      </c>
      <c r="L4225" t="str">
        <f>_xlfn.XLOOKUP(J4225,dFornecedor!$A$2:$A$6,dFornecedor!$B$2:$B$6)</f>
        <v>Minerva</v>
      </c>
      <c r="M4225" t="str">
        <f>_xlfn.XLOOKUP(G4225,dMateriaPrima!$A$2:$A$12,dMateriaPrima!$B$2:$B$12)</f>
        <v>Couro</v>
      </c>
      <c r="N4225" s="2">
        <f>_xlfn.XLOOKUP(G4225,dMateriaPrima!$A$2:$A$12,dMateriaPrima!$C$2:$C$12)</f>
        <v>4.4000000000000004</v>
      </c>
      <c r="O4225" s="3">
        <f t="shared" si="325"/>
        <v>1614.8000000000002</v>
      </c>
      <c r="P4225" s="4">
        <f t="shared" si="326"/>
        <v>0</v>
      </c>
      <c r="Q4225" s="3">
        <f t="shared" si="327"/>
        <v>1614.8000000000002</v>
      </c>
      <c r="R4225" t="str">
        <f t="shared" si="328"/>
        <v>Em atraso</v>
      </c>
      <c r="S4225" s="5">
        <f t="shared" si="329"/>
        <v>2</v>
      </c>
    </row>
    <row r="4226" spans="1:19" x14ac:dyDescent="0.25">
      <c r="A4226">
        <v>4225</v>
      </c>
      <c r="B4226" s="1">
        <v>44004</v>
      </c>
      <c r="C4226" s="1">
        <v>44004</v>
      </c>
      <c r="D4226" s="1">
        <v>44018</v>
      </c>
      <c r="E4226" s="1">
        <v>44019</v>
      </c>
      <c r="F4226">
        <v>2</v>
      </c>
      <c r="G4226">
        <v>6</v>
      </c>
      <c r="H4226">
        <v>389</v>
      </c>
      <c r="I4226" s="6">
        <v>0</v>
      </c>
      <c r="J4226">
        <v>2</v>
      </c>
      <c r="K4226" t="str">
        <f>_xlfn.XLOOKUP(fCompras!F4226,dComprador!$A$2:$A$7,dComprador!$B$2:$B$7)</f>
        <v>João</v>
      </c>
      <c r="L4226" t="str">
        <f>_xlfn.XLOOKUP(J4226,dFornecedor!$A$2:$A$6,dFornecedor!$B$2:$B$6)</f>
        <v>Minerva</v>
      </c>
      <c r="M4226" t="str">
        <f>_xlfn.XLOOKUP(G4226,dMateriaPrima!$A$2:$A$12,dMateriaPrima!$B$2:$B$12)</f>
        <v>Fio Algodão</v>
      </c>
      <c r="N4226" s="2">
        <f>_xlfn.XLOOKUP(G4226,dMateriaPrima!$A$2:$A$12,dMateriaPrima!$C$2:$C$12)</f>
        <v>55.9</v>
      </c>
      <c r="O4226" s="3">
        <f t="shared" si="325"/>
        <v>21745.1</v>
      </c>
      <c r="P4226" s="4">
        <f t="shared" si="326"/>
        <v>0</v>
      </c>
      <c r="Q4226" s="3">
        <f t="shared" si="327"/>
        <v>21745.1</v>
      </c>
      <c r="R4226" t="str">
        <f t="shared" si="328"/>
        <v>Em atraso</v>
      </c>
      <c r="S4226" s="5">
        <f t="shared" si="329"/>
        <v>1</v>
      </c>
    </row>
    <row r="4227" spans="1:19" x14ac:dyDescent="0.25">
      <c r="A4227">
        <v>4226</v>
      </c>
      <c r="B4227" s="1">
        <v>44004</v>
      </c>
      <c r="C4227" s="1">
        <v>44005</v>
      </c>
      <c r="D4227" s="1">
        <v>44020</v>
      </c>
      <c r="E4227" s="1">
        <v>44023</v>
      </c>
      <c r="F4227">
        <v>1</v>
      </c>
      <c r="G4227">
        <v>5</v>
      </c>
      <c r="H4227">
        <v>379</v>
      </c>
      <c r="I4227" s="6">
        <v>0</v>
      </c>
      <c r="J4227">
        <v>3</v>
      </c>
      <c r="K4227" t="str">
        <f>_xlfn.XLOOKUP(fCompras!F4227,dComprador!$A$2:$A$7,dComprador!$B$2:$B$7)</f>
        <v>Alon</v>
      </c>
      <c r="L4227" t="str">
        <f>_xlfn.XLOOKUP(J4227,dFornecedor!$A$2:$A$6,dFornecedor!$B$2:$B$6)</f>
        <v>StepUp</v>
      </c>
      <c r="M4227" t="str">
        <f>_xlfn.XLOOKUP(G4227,dMateriaPrima!$A$2:$A$12,dMateriaPrima!$B$2:$B$12)</f>
        <v>Areia</v>
      </c>
      <c r="N4227" s="2">
        <f>_xlfn.XLOOKUP(G4227,dMateriaPrima!$A$2:$A$12,dMateriaPrima!$C$2:$C$12)</f>
        <v>3.59</v>
      </c>
      <c r="O4227" s="3">
        <f t="shared" ref="O4227:O4290" si="330">PRODUCT(H4227,N4227)</f>
        <v>1360.61</v>
      </c>
      <c r="P4227" s="4">
        <f t="shared" ref="P4227:P4290" si="331">PRODUCT(O4227,I4227)</f>
        <v>0</v>
      </c>
      <c r="Q4227" s="3">
        <f t="shared" ref="Q4227:Q4290" si="332">O4227-P4227</f>
        <v>1360.61</v>
      </c>
      <c r="R4227" t="str">
        <f t="shared" ref="R4227:R4290" si="333">IF(E4227&lt;=D4227,"No prazo",IF(E4227&gt;D4227,"Em atraso"))</f>
        <v>Em atraso</v>
      </c>
      <c r="S4227" s="5">
        <f t="shared" ref="S4227:S4290" si="334">IF(E4227 &gt;D4227, E4227-D4227,0)</f>
        <v>3</v>
      </c>
    </row>
    <row r="4228" spans="1:19" x14ac:dyDescent="0.25">
      <c r="A4228">
        <v>4227</v>
      </c>
      <c r="B4228" s="1">
        <v>44004</v>
      </c>
      <c r="C4228" s="1">
        <v>44004</v>
      </c>
      <c r="D4228" s="1">
        <v>44018</v>
      </c>
      <c r="E4228" s="1">
        <v>44022</v>
      </c>
      <c r="F4228">
        <v>2</v>
      </c>
      <c r="G4228">
        <v>1</v>
      </c>
      <c r="H4228">
        <v>8</v>
      </c>
      <c r="I4228" s="6">
        <v>0</v>
      </c>
      <c r="J4228">
        <v>4</v>
      </c>
      <c r="K4228" t="str">
        <f>_xlfn.XLOOKUP(fCompras!F4228,dComprador!$A$2:$A$7,dComprador!$B$2:$B$7)</f>
        <v>João</v>
      </c>
      <c r="L4228" t="str">
        <f>_xlfn.XLOOKUP(J4228,dFornecedor!$A$2:$A$6,dFornecedor!$B$2:$B$6)</f>
        <v>AlphaOmega</v>
      </c>
      <c r="M4228" t="str">
        <f>_xlfn.XLOOKUP(G4228,dMateriaPrima!$A$2:$A$12,dMateriaPrima!$B$2:$B$12)</f>
        <v>Tecido</v>
      </c>
      <c r="N4228" s="2">
        <f>_xlfn.XLOOKUP(G4228,dMateriaPrima!$A$2:$A$12,dMateriaPrima!$C$2:$C$12)</f>
        <v>18</v>
      </c>
      <c r="O4228" s="3">
        <f t="shared" si="330"/>
        <v>144</v>
      </c>
      <c r="P4228" s="4">
        <f t="shared" si="331"/>
        <v>0</v>
      </c>
      <c r="Q4228" s="3">
        <f t="shared" si="332"/>
        <v>144</v>
      </c>
      <c r="R4228" t="str">
        <f t="shared" si="333"/>
        <v>Em atraso</v>
      </c>
      <c r="S4228" s="5">
        <f t="shared" si="334"/>
        <v>4</v>
      </c>
    </row>
    <row r="4229" spans="1:19" x14ac:dyDescent="0.25">
      <c r="A4229">
        <v>4228</v>
      </c>
      <c r="B4229" s="1">
        <v>44004</v>
      </c>
      <c r="C4229" s="1">
        <v>44006</v>
      </c>
      <c r="D4229" s="1">
        <v>44030</v>
      </c>
      <c r="E4229" s="1">
        <v>44031</v>
      </c>
      <c r="F4229">
        <v>2</v>
      </c>
      <c r="G4229">
        <v>11</v>
      </c>
      <c r="H4229">
        <v>13</v>
      </c>
      <c r="I4229" s="6">
        <v>0</v>
      </c>
      <c r="J4229">
        <v>2</v>
      </c>
      <c r="K4229" t="str">
        <f>_xlfn.XLOOKUP(fCompras!F4229,dComprador!$A$2:$A$7,dComprador!$B$2:$B$7)</f>
        <v>João</v>
      </c>
      <c r="L4229" t="str">
        <f>_xlfn.XLOOKUP(J4229,dFornecedor!$A$2:$A$6,dFornecedor!$B$2:$B$6)</f>
        <v>Minerva</v>
      </c>
      <c r="M4229" t="str">
        <f>_xlfn.XLOOKUP(G4229,dMateriaPrima!$A$2:$A$12,dMateriaPrima!$B$2:$B$12)</f>
        <v>Papel</v>
      </c>
      <c r="N4229" s="2">
        <f>_xlfn.XLOOKUP(G4229,dMateriaPrima!$A$2:$A$12,dMateriaPrima!$C$2:$C$12)</f>
        <v>9</v>
      </c>
      <c r="O4229" s="3">
        <f t="shared" si="330"/>
        <v>117</v>
      </c>
      <c r="P4229" s="4">
        <f t="shared" si="331"/>
        <v>0</v>
      </c>
      <c r="Q4229" s="3">
        <f t="shared" si="332"/>
        <v>117</v>
      </c>
      <c r="R4229" t="str">
        <f t="shared" si="333"/>
        <v>Em atraso</v>
      </c>
      <c r="S4229" s="5">
        <f t="shared" si="334"/>
        <v>1</v>
      </c>
    </row>
    <row r="4230" spans="1:19" x14ac:dyDescent="0.25">
      <c r="A4230">
        <v>4229</v>
      </c>
      <c r="B4230" s="1">
        <v>44004</v>
      </c>
      <c r="C4230" s="1">
        <v>44004</v>
      </c>
      <c r="D4230" s="1">
        <v>44035</v>
      </c>
      <c r="E4230" s="1">
        <v>44036</v>
      </c>
      <c r="F4230">
        <v>1</v>
      </c>
      <c r="G4230">
        <v>11</v>
      </c>
      <c r="H4230">
        <v>367</v>
      </c>
      <c r="I4230" s="6">
        <v>0</v>
      </c>
      <c r="J4230">
        <v>2</v>
      </c>
      <c r="K4230" t="str">
        <f>_xlfn.XLOOKUP(fCompras!F4230,dComprador!$A$2:$A$7,dComprador!$B$2:$B$7)</f>
        <v>Alon</v>
      </c>
      <c r="L4230" t="str">
        <f>_xlfn.XLOOKUP(J4230,dFornecedor!$A$2:$A$6,dFornecedor!$B$2:$B$6)</f>
        <v>Minerva</v>
      </c>
      <c r="M4230" t="str">
        <f>_xlfn.XLOOKUP(G4230,dMateriaPrima!$A$2:$A$12,dMateriaPrima!$B$2:$B$12)</f>
        <v>Papel</v>
      </c>
      <c r="N4230" s="2">
        <f>_xlfn.XLOOKUP(G4230,dMateriaPrima!$A$2:$A$12,dMateriaPrima!$C$2:$C$12)</f>
        <v>9</v>
      </c>
      <c r="O4230" s="3">
        <f t="shared" si="330"/>
        <v>3303</v>
      </c>
      <c r="P4230" s="4">
        <f t="shared" si="331"/>
        <v>0</v>
      </c>
      <c r="Q4230" s="3">
        <f t="shared" si="332"/>
        <v>3303</v>
      </c>
      <c r="R4230" t="str">
        <f t="shared" si="333"/>
        <v>Em atraso</v>
      </c>
      <c r="S4230" s="5">
        <f t="shared" si="334"/>
        <v>1</v>
      </c>
    </row>
    <row r="4231" spans="1:19" x14ac:dyDescent="0.25">
      <c r="A4231">
        <v>4230</v>
      </c>
      <c r="B4231" s="1">
        <v>44004</v>
      </c>
      <c r="C4231" s="1">
        <v>44014</v>
      </c>
      <c r="D4231" s="1">
        <v>44023</v>
      </c>
      <c r="E4231" s="1">
        <v>44026</v>
      </c>
      <c r="F4231">
        <v>1</v>
      </c>
      <c r="G4231">
        <v>11</v>
      </c>
      <c r="H4231">
        <v>12</v>
      </c>
      <c r="I4231" s="6">
        <v>0</v>
      </c>
      <c r="J4231">
        <v>1</v>
      </c>
      <c r="K4231" t="str">
        <f>_xlfn.XLOOKUP(fCompras!F4231,dComprador!$A$2:$A$7,dComprador!$B$2:$B$7)</f>
        <v>Alon</v>
      </c>
      <c r="L4231" t="str">
        <f>_xlfn.XLOOKUP(J4231,dFornecedor!$A$2:$A$6,dFornecedor!$B$2:$B$6)</f>
        <v>NorthShore</v>
      </c>
      <c r="M4231" t="str">
        <f>_xlfn.XLOOKUP(G4231,dMateriaPrima!$A$2:$A$12,dMateriaPrima!$B$2:$B$12)</f>
        <v>Papel</v>
      </c>
      <c r="N4231" s="2">
        <f>_xlfn.XLOOKUP(G4231,dMateriaPrima!$A$2:$A$12,dMateriaPrima!$C$2:$C$12)</f>
        <v>9</v>
      </c>
      <c r="O4231" s="3">
        <f t="shared" si="330"/>
        <v>108</v>
      </c>
      <c r="P4231" s="4">
        <f t="shared" si="331"/>
        <v>0</v>
      </c>
      <c r="Q4231" s="3">
        <f t="shared" si="332"/>
        <v>108</v>
      </c>
      <c r="R4231" t="str">
        <f t="shared" si="333"/>
        <v>Em atraso</v>
      </c>
      <c r="S4231" s="5">
        <f t="shared" si="334"/>
        <v>3</v>
      </c>
    </row>
    <row r="4232" spans="1:19" x14ac:dyDescent="0.25">
      <c r="A4232">
        <v>4231</v>
      </c>
      <c r="B4232" s="1">
        <v>44004</v>
      </c>
      <c r="C4232" s="1">
        <v>44016</v>
      </c>
      <c r="D4232" s="1">
        <v>44024</v>
      </c>
      <c r="E4232" s="1">
        <v>44029</v>
      </c>
      <c r="F4232">
        <v>1</v>
      </c>
      <c r="G4232">
        <v>7</v>
      </c>
      <c r="H4232">
        <v>3</v>
      </c>
      <c r="I4232" s="6">
        <v>0</v>
      </c>
      <c r="J4232">
        <v>1</v>
      </c>
      <c r="K4232" t="str">
        <f>_xlfn.XLOOKUP(fCompras!F4232,dComprador!$A$2:$A$7,dComprador!$B$2:$B$7)</f>
        <v>Alon</v>
      </c>
      <c r="L4232" t="str">
        <f>_xlfn.XLOOKUP(J4232,dFornecedor!$A$2:$A$6,dFornecedor!$B$2:$B$6)</f>
        <v>NorthShore</v>
      </c>
      <c r="M4232" t="str">
        <f>_xlfn.XLOOKUP(G4232,dMateriaPrima!$A$2:$A$12,dMateriaPrima!$B$2:$B$12)</f>
        <v>Poliéster</v>
      </c>
      <c r="N4232" s="2">
        <f>_xlfn.XLOOKUP(G4232,dMateriaPrima!$A$2:$A$12,dMateriaPrima!$C$2:$C$12)</f>
        <v>8</v>
      </c>
      <c r="O4232" s="3">
        <f t="shared" si="330"/>
        <v>24</v>
      </c>
      <c r="P4232" s="4">
        <f t="shared" si="331"/>
        <v>0</v>
      </c>
      <c r="Q4232" s="3">
        <f t="shared" si="332"/>
        <v>24</v>
      </c>
      <c r="R4232" t="str">
        <f t="shared" si="333"/>
        <v>Em atraso</v>
      </c>
      <c r="S4232" s="5">
        <f t="shared" si="334"/>
        <v>5</v>
      </c>
    </row>
    <row r="4233" spans="1:19" x14ac:dyDescent="0.25">
      <c r="A4233">
        <v>4232</v>
      </c>
      <c r="B4233" s="1">
        <v>44005</v>
      </c>
      <c r="C4233" s="1">
        <v>44006</v>
      </c>
      <c r="D4233" s="1">
        <v>44012</v>
      </c>
      <c r="E4233" s="1">
        <v>44016</v>
      </c>
      <c r="F4233">
        <v>4</v>
      </c>
      <c r="G4233">
        <v>9</v>
      </c>
      <c r="H4233">
        <v>6</v>
      </c>
      <c r="I4233" s="6">
        <v>0</v>
      </c>
      <c r="J4233">
        <v>3</v>
      </c>
      <c r="K4233" t="str">
        <f>_xlfn.XLOOKUP(fCompras!F4233,dComprador!$A$2:$A$7,dComprador!$B$2:$B$7)</f>
        <v>Lira</v>
      </c>
      <c r="L4233" t="str">
        <f>_xlfn.XLOOKUP(J4233,dFornecedor!$A$2:$A$6,dFornecedor!$B$2:$B$6)</f>
        <v>StepUp</v>
      </c>
      <c r="M4233" t="str">
        <f>_xlfn.XLOOKUP(G4233,dMateriaPrima!$A$2:$A$12,dMateriaPrima!$B$2:$B$12)</f>
        <v>Couro</v>
      </c>
      <c r="N4233" s="2">
        <f>_xlfn.XLOOKUP(G4233,dMateriaPrima!$A$2:$A$12,dMateriaPrima!$C$2:$C$12)</f>
        <v>4.4000000000000004</v>
      </c>
      <c r="O4233" s="3">
        <f t="shared" si="330"/>
        <v>26.400000000000002</v>
      </c>
      <c r="P4233" s="4">
        <f t="shared" si="331"/>
        <v>0</v>
      </c>
      <c r="Q4233" s="3">
        <f t="shared" si="332"/>
        <v>26.400000000000002</v>
      </c>
      <c r="R4233" t="str">
        <f t="shared" si="333"/>
        <v>Em atraso</v>
      </c>
      <c r="S4233" s="5">
        <f t="shared" si="334"/>
        <v>4</v>
      </c>
    </row>
    <row r="4234" spans="1:19" x14ac:dyDescent="0.25">
      <c r="A4234">
        <v>4233</v>
      </c>
      <c r="B4234" s="1">
        <v>44005</v>
      </c>
      <c r="C4234" s="1">
        <v>44013</v>
      </c>
      <c r="D4234" s="1">
        <v>44016</v>
      </c>
      <c r="E4234" s="1">
        <v>44017</v>
      </c>
      <c r="F4234">
        <v>4</v>
      </c>
      <c r="G4234">
        <v>3</v>
      </c>
      <c r="H4234">
        <v>287</v>
      </c>
      <c r="I4234" s="6">
        <v>0</v>
      </c>
      <c r="J4234">
        <v>2</v>
      </c>
      <c r="K4234" t="str">
        <f>_xlfn.XLOOKUP(fCompras!F4234,dComprador!$A$2:$A$7,dComprador!$B$2:$B$7)</f>
        <v>Lira</v>
      </c>
      <c r="L4234" t="str">
        <f>_xlfn.XLOOKUP(J4234,dFornecedor!$A$2:$A$6,dFornecedor!$B$2:$B$6)</f>
        <v>Minerva</v>
      </c>
      <c r="M4234" t="str">
        <f>_xlfn.XLOOKUP(G4234,dMateriaPrima!$A$2:$A$12,dMateriaPrima!$B$2:$B$12)</f>
        <v>Barra Metal</v>
      </c>
      <c r="N4234" s="2">
        <f>_xlfn.XLOOKUP(G4234,dMateriaPrima!$A$2:$A$12,dMateriaPrima!$C$2:$C$12)</f>
        <v>565</v>
      </c>
      <c r="O4234" s="3">
        <f t="shared" si="330"/>
        <v>162155</v>
      </c>
      <c r="P4234" s="4">
        <f t="shared" si="331"/>
        <v>0</v>
      </c>
      <c r="Q4234" s="3">
        <f t="shared" si="332"/>
        <v>162155</v>
      </c>
      <c r="R4234" t="str">
        <f t="shared" si="333"/>
        <v>Em atraso</v>
      </c>
      <c r="S4234" s="5">
        <f t="shared" si="334"/>
        <v>1</v>
      </c>
    </row>
    <row r="4235" spans="1:19" x14ac:dyDescent="0.25">
      <c r="A4235">
        <v>4234</v>
      </c>
      <c r="B4235" s="1">
        <v>44005</v>
      </c>
      <c r="C4235" s="1">
        <v>44005</v>
      </c>
      <c r="D4235" s="1">
        <v>44013</v>
      </c>
      <c r="E4235" s="1">
        <v>44014</v>
      </c>
      <c r="F4235">
        <v>4</v>
      </c>
      <c r="G4235">
        <v>6</v>
      </c>
      <c r="H4235">
        <v>45</v>
      </c>
      <c r="I4235" s="6">
        <v>0</v>
      </c>
      <c r="J4235">
        <v>5</v>
      </c>
      <c r="K4235" t="str">
        <f>_xlfn.XLOOKUP(fCompras!F4235,dComprador!$A$2:$A$7,dComprador!$B$2:$B$7)</f>
        <v>Lira</v>
      </c>
      <c r="L4235" t="str">
        <f>_xlfn.XLOOKUP(J4235,dFornecedor!$A$2:$A$6,dFornecedor!$B$2:$B$6)</f>
        <v>Atlas</v>
      </c>
      <c r="M4235" t="str">
        <f>_xlfn.XLOOKUP(G4235,dMateriaPrima!$A$2:$A$12,dMateriaPrima!$B$2:$B$12)</f>
        <v>Fio Algodão</v>
      </c>
      <c r="N4235" s="2">
        <f>_xlfn.XLOOKUP(G4235,dMateriaPrima!$A$2:$A$12,dMateriaPrima!$C$2:$C$12)</f>
        <v>55.9</v>
      </c>
      <c r="O4235" s="3">
        <f t="shared" si="330"/>
        <v>2515.5</v>
      </c>
      <c r="P4235" s="4">
        <f t="shared" si="331"/>
        <v>0</v>
      </c>
      <c r="Q4235" s="3">
        <f t="shared" si="332"/>
        <v>2515.5</v>
      </c>
      <c r="R4235" t="str">
        <f t="shared" si="333"/>
        <v>Em atraso</v>
      </c>
      <c r="S4235" s="5">
        <f t="shared" si="334"/>
        <v>1</v>
      </c>
    </row>
    <row r="4236" spans="1:19" x14ac:dyDescent="0.25">
      <c r="A4236">
        <v>4235</v>
      </c>
      <c r="B4236" s="1">
        <v>44005</v>
      </c>
      <c r="C4236" s="1">
        <v>44005</v>
      </c>
      <c r="D4236" s="1">
        <v>44011</v>
      </c>
      <c r="E4236" s="1">
        <v>44013</v>
      </c>
      <c r="F4236">
        <v>4</v>
      </c>
      <c r="G4236">
        <v>7</v>
      </c>
      <c r="H4236">
        <v>90</v>
      </c>
      <c r="I4236" s="6">
        <v>0</v>
      </c>
      <c r="J4236">
        <v>4</v>
      </c>
      <c r="K4236" t="str">
        <f>_xlfn.XLOOKUP(fCompras!F4236,dComprador!$A$2:$A$7,dComprador!$B$2:$B$7)</f>
        <v>Lira</v>
      </c>
      <c r="L4236" t="str">
        <f>_xlfn.XLOOKUP(J4236,dFornecedor!$A$2:$A$6,dFornecedor!$B$2:$B$6)</f>
        <v>AlphaOmega</v>
      </c>
      <c r="M4236" t="str">
        <f>_xlfn.XLOOKUP(G4236,dMateriaPrima!$A$2:$A$12,dMateriaPrima!$B$2:$B$12)</f>
        <v>Poliéster</v>
      </c>
      <c r="N4236" s="2">
        <f>_xlfn.XLOOKUP(G4236,dMateriaPrima!$A$2:$A$12,dMateriaPrima!$C$2:$C$12)</f>
        <v>8</v>
      </c>
      <c r="O4236" s="3">
        <f t="shared" si="330"/>
        <v>720</v>
      </c>
      <c r="P4236" s="4">
        <f t="shared" si="331"/>
        <v>0</v>
      </c>
      <c r="Q4236" s="3">
        <f t="shared" si="332"/>
        <v>720</v>
      </c>
      <c r="R4236" t="str">
        <f t="shared" si="333"/>
        <v>Em atraso</v>
      </c>
      <c r="S4236" s="5">
        <f t="shared" si="334"/>
        <v>2</v>
      </c>
    </row>
    <row r="4237" spans="1:19" x14ac:dyDescent="0.25">
      <c r="A4237">
        <v>4236</v>
      </c>
      <c r="B4237" s="1">
        <v>44005</v>
      </c>
      <c r="C4237" s="1">
        <v>44006</v>
      </c>
      <c r="D4237" s="1">
        <v>44022</v>
      </c>
      <c r="E4237" s="1">
        <v>44026</v>
      </c>
      <c r="F4237">
        <v>1</v>
      </c>
      <c r="G4237">
        <v>5</v>
      </c>
      <c r="H4237">
        <v>63</v>
      </c>
      <c r="I4237" s="6">
        <v>0</v>
      </c>
      <c r="J4237">
        <v>3</v>
      </c>
      <c r="K4237" t="str">
        <f>_xlfn.XLOOKUP(fCompras!F4237,dComprador!$A$2:$A$7,dComprador!$B$2:$B$7)</f>
        <v>Alon</v>
      </c>
      <c r="L4237" t="str">
        <f>_xlfn.XLOOKUP(J4237,dFornecedor!$A$2:$A$6,dFornecedor!$B$2:$B$6)</f>
        <v>StepUp</v>
      </c>
      <c r="M4237" t="str">
        <f>_xlfn.XLOOKUP(G4237,dMateriaPrima!$A$2:$A$12,dMateriaPrima!$B$2:$B$12)</f>
        <v>Areia</v>
      </c>
      <c r="N4237" s="2">
        <f>_xlfn.XLOOKUP(G4237,dMateriaPrima!$A$2:$A$12,dMateriaPrima!$C$2:$C$12)</f>
        <v>3.59</v>
      </c>
      <c r="O4237" s="3">
        <f t="shared" si="330"/>
        <v>226.17</v>
      </c>
      <c r="P4237" s="4">
        <f t="shared" si="331"/>
        <v>0</v>
      </c>
      <c r="Q4237" s="3">
        <f t="shared" si="332"/>
        <v>226.17</v>
      </c>
      <c r="R4237" t="str">
        <f t="shared" si="333"/>
        <v>Em atraso</v>
      </c>
      <c r="S4237" s="5">
        <f t="shared" si="334"/>
        <v>4</v>
      </c>
    </row>
    <row r="4238" spans="1:19" x14ac:dyDescent="0.25">
      <c r="A4238">
        <v>4237</v>
      </c>
      <c r="B4238" s="1">
        <v>44005</v>
      </c>
      <c r="C4238" s="1">
        <v>44007</v>
      </c>
      <c r="D4238" s="1">
        <v>44020</v>
      </c>
      <c r="E4238" s="1">
        <v>44023</v>
      </c>
      <c r="F4238">
        <v>1</v>
      </c>
      <c r="G4238">
        <v>2</v>
      </c>
      <c r="H4238">
        <v>182</v>
      </c>
      <c r="I4238" s="6">
        <v>0</v>
      </c>
      <c r="J4238">
        <v>2</v>
      </c>
      <c r="K4238" t="str">
        <f>_xlfn.XLOOKUP(fCompras!F4238,dComprador!$A$2:$A$7,dComprador!$B$2:$B$7)</f>
        <v>Alon</v>
      </c>
      <c r="L4238" t="str">
        <f>_xlfn.XLOOKUP(J4238,dFornecedor!$A$2:$A$6,dFornecedor!$B$2:$B$6)</f>
        <v>Minerva</v>
      </c>
      <c r="M4238" t="str">
        <f>_xlfn.XLOOKUP(G4238,dMateriaPrima!$A$2:$A$12,dMateriaPrima!$B$2:$B$12)</f>
        <v>Chapa Metal</v>
      </c>
      <c r="N4238" s="2">
        <f>_xlfn.XLOOKUP(G4238,dMateriaPrima!$A$2:$A$12,dMateriaPrima!$C$2:$C$12)</f>
        <v>299.89999999999998</v>
      </c>
      <c r="O4238" s="3">
        <f t="shared" si="330"/>
        <v>54581.799999999996</v>
      </c>
      <c r="P4238" s="4">
        <f t="shared" si="331"/>
        <v>0</v>
      </c>
      <c r="Q4238" s="3">
        <f t="shared" si="332"/>
        <v>54581.799999999996</v>
      </c>
      <c r="R4238" t="str">
        <f t="shared" si="333"/>
        <v>Em atraso</v>
      </c>
      <c r="S4238" s="5">
        <f t="shared" si="334"/>
        <v>3</v>
      </c>
    </row>
    <row r="4239" spans="1:19" x14ac:dyDescent="0.25">
      <c r="A4239">
        <v>4238</v>
      </c>
      <c r="B4239" s="1">
        <v>44005</v>
      </c>
      <c r="C4239" s="1">
        <v>44006</v>
      </c>
      <c r="D4239" s="1">
        <v>44018</v>
      </c>
      <c r="E4239" s="1">
        <v>44019</v>
      </c>
      <c r="F4239">
        <v>2</v>
      </c>
      <c r="G4239">
        <v>9</v>
      </c>
      <c r="H4239">
        <v>71</v>
      </c>
      <c r="I4239" s="6">
        <v>0</v>
      </c>
      <c r="J4239">
        <v>3</v>
      </c>
      <c r="K4239" t="str">
        <f>_xlfn.XLOOKUP(fCompras!F4239,dComprador!$A$2:$A$7,dComprador!$B$2:$B$7)</f>
        <v>João</v>
      </c>
      <c r="L4239" t="str">
        <f>_xlfn.XLOOKUP(J4239,dFornecedor!$A$2:$A$6,dFornecedor!$B$2:$B$6)</f>
        <v>StepUp</v>
      </c>
      <c r="M4239" t="str">
        <f>_xlfn.XLOOKUP(G4239,dMateriaPrima!$A$2:$A$12,dMateriaPrima!$B$2:$B$12)</f>
        <v>Couro</v>
      </c>
      <c r="N4239" s="2">
        <f>_xlfn.XLOOKUP(G4239,dMateriaPrima!$A$2:$A$12,dMateriaPrima!$C$2:$C$12)</f>
        <v>4.4000000000000004</v>
      </c>
      <c r="O4239" s="3">
        <f t="shared" si="330"/>
        <v>312.40000000000003</v>
      </c>
      <c r="P4239" s="4">
        <f t="shared" si="331"/>
        <v>0</v>
      </c>
      <c r="Q4239" s="3">
        <f t="shared" si="332"/>
        <v>312.40000000000003</v>
      </c>
      <c r="R4239" t="str">
        <f t="shared" si="333"/>
        <v>Em atraso</v>
      </c>
      <c r="S4239" s="5">
        <f t="shared" si="334"/>
        <v>1</v>
      </c>
    </row>
    <row r="4240" spans="1:19" x14ac:dyDescent="0.25">
      <c r="A4240">
        <v>4239</v>
      </c>
      <c r="B4240" s="1">
        <v>44005</v>
      </c>
      <c r="C4240" s="1">
        <v>44011</v>
      </c>
      <c r="D4240" s="1">
        <v>44022</v>
      </c>
      <c r="E4240" s="1">
        <v>44027</v>
      </c>
      <c r="F4240">
        <v>1</v>
      </c>
      <c r="G4240">
        <v>9</v>
      </c>
      <c r="H4240">
        <v>6</v>
      </c>
      <c r="I4240" s="6">
        <v>0</v>
      </c>
      <c r="J4240">
        <v>3</v>
      </c>
      <c r="K4240" t="str">
        <f>_xlfn.XLOOKUP(fCompras!F4240,dComprador!$A$2:$A$7,dComprador!$B$2:$B$7)</f>
        <v>Alon</v>
      </c>
      <c r="L4240" t="str">
        <f>_xlfn.XLOOKUP(J4240,dFornecedor!$A$2:$A$6,dFornecedor!$B$2:$B$6)</f>
        <v>StepUp</v>
      </c>
      <c r="M4240" t="str">
        <f>_xlfn.XLOOKUP(G4240,dMateriaPrima!$A$2:$A$12,dMateriaPrima!$B$2:$B$12)</f>
        <v>Couro</v>
      </c>
      <c r="N4240" s="2">
        <f>_xlfn.XLOOKUP(G4240,dMateriaPrima!$A$2:$A$12,dMateriaPrima!$C$2:$C$12)</f>
        <v>4.4000000000000004</v>
      </c>
      <c r="O4240" s="3">
        <f t="shared" si="330"/>
        <v>26.400000000000002</v>
      </c>
      <c r="P4240" s="4">
        <f t="shared" si="331"/>
        <v>0</v>
      </c>
      <c r="Q4240" s="3">
        <f t="shared" si="332"/>
        <v>26.400000000000002</v>
      </c>
      <c r="R4240" t="str">
        <f t="shared" si="333"/>
        <v>Em atraso</v>
      </c>
      <c r="S4240" s="5">
        <f t="shared" si="334"/>
        <v>5</v>
      </c>
    </row>
    <row r="4241" spans="1:19" x14ac:dyDescent="0.25">
      <c r="A4241">
        <v>4240</v>
      </c>
      <c r="B4241" s="1">
        <v>44005</v>
      </c>
      <c r="C4241" s="1">
        <v>44013</v>
      </c>
      <c r="D4241" s="1">
        <v>44033</v>
      </c>
      <c r="E4241" s="1">
        <v>44033</v>
      </c>
      <c r="F4241">
        <v>1</v>
      </c>
      <c r="G4241">
        <v>9</v>
      </c>
      <c r="H4241">
        <v>64</v>
      </c>
      <c r="I4241" s="6">
        <v>0</v>
      </c>
      <c r="J4241">
        <v>2</v>
      </c>
      <c r="K4241" t="str">
        <f>_xlfn.XLOOKUP(fCompras!F4241,dComprador!$A$2:$A$7,dComprador!$B$2:$B$7)</f>
        <v>Alon</v>
      </c>
      <c r="L4241" t="str">
        <f>_xlfn.XLOOKUP(J4241,dFornecedor!$A$2:$A$6,dFornecedor!$B$2:$B$6)</f>
        <v>Minerva</v>
      </c>
      <c r="M4241" t="str">
        <f>_xlfn.XLOOKUP(G4241,dMateriaPrima!$A$2:$A$12,dMateriaPrima!$B$2:$B$12)</f>
        <v>Couro</v>
      </c>
      <c r="N4241" s="2">
        <f>_xlfn.XLOOKUP(G4241,dMateriaPrima!$A$2:$A$12,dMateriaPrima!$C$2:$C$12)</f>
        <v>4.4000000000000004</v>
      </c>
      <c r="O4241" s="3">
        <f t="shared" si="330"/>
        <v>281.60000000000002</v>
      </c>
      <c r="P4241" s="4">
        <f t="shared" si="331"/>
        <v>0</v>
      </c>
      <c r="Q4241" s="3">
        <f t="shared" si="332"/>
        <v>281.60000000000002</v>
      </c>
      <c r="R4241" t="str">
        <f t="shared" si="333"/>
        <v>No prazo</v>
      </c>
      <c r="S4241" s="5">
        <f t="shared" si="334"/>
        <v>0</v>
      </c>
    </row>
    <row r="4242" spans="1:19" x14ac:dyDescent="0.25">
      <c r="A4242">
        <v>4241</v>
      </c>
      <c r="B4242" s="1">
        <v>44006</v>
      </c>
      <c r="C4242" s="1">
        <v>44011</v>
      </c>
      <c r="D4242" s="1">
        <v>44013</v>
      </c>
      <c r="E4242" s="1">
        <v>44016</v>
      </c>
      <c r="F4242">
        <v>4</v>
      </c>
      <c r="G4242">
        <v>1</v>
      </c>
      <c r="H4242">
        <v>3</v>
      </c>
      <c r="I4242" s="6">
        <v>0</v>
      </c>
      <c r="J4242">
        <v>4</v>
      </c>
      <c r="K4242" t="str">
        <f>_xlfn.XLOOKUP(fCompras!F4242,dComprador!$A$2:$A$7,dComprador!$B$2:$B$7)</f>
        <v>Lira</v>
      </c>
      <c r="L4242" t="str">
        <f>_xlfn.XLOOKUP(J4242,dFornecedor!$A$2:$A$6,dFornecedor!$B$2:$B$6)</f>
        <v>AlphaOmega</v>
      </c>
      <c r="M4242" t="str">
        <f>_xlfn.XLOOKUP(G4242,dMateriaPrima!$A$2:$A$12,dMateriaPrima!$B$2:$B$12)</f>
        <v>Tecido</v>
      </c>
      <c r="N4242" s="2">
        <f>_xlfn.XLOOKUP(G4242,dMateriaPrima!$A$2:$A$12,dMateriaPrima!$C$2:$C$12)</f>
        <v>18</v>
      </c>
      <c r="O4242" s="3">
        <f t="shared" si="330"/>
        <v>54</v>
      </c>
      <c r="P4242" s="4">
        <f t="shared" si="331"/>
        <v>0</v>
      </c>
      <c r="Q4242" s="3">
        <f t="shared" si="332"/>
        <v>54</v>
      </c>
      <c r="R4242" t="str">
        <f t="shared" si="333"/>
        <v>Em atraso</v>
      </c>
      <c r="S4242" s="5">
        <f t="shared" si="334"/>
        <v>3</v>
      </c>
    </row>
    <row r="4243" spans="1:19" x14ac:dyDescent="0.25">
      <c r="A4243">
        <v>4242</v>
      </c>
      <c r="B4243" s="1">
        <v>44006</v>
      </c>
      <c r="C4243" s="1">
        <v>44007</v>
      </c>
      <c r="D4243" s="1">
        <v>44036</v>
      </c>
      <c r="E4243" s="1">
        <v>44038</v>
      </c>
      <c r="F4243">
        <v>1</v>
      </c>
      <c r="G4243">
        <v>5</v>
      </c>
      <c r="H4243">
        <v>155</v>
      </c>
      <c r="I4243" s="6">
        <v>0</v>
      </c>
      <c r="J4243">
        <v>3</v>
      </c>
      <c r="K4243" t="str">
        <f>_xlfn.XLOOKUP(fCompras!F4243,dComprador!$A$2:$A$7,dComprador!$B$2:$B$7)</f>
        <v>Alon</v>
      </c>
      <c r="L4243" t="str">
        <f>_xlfn.XLOOKUP(J4243,dFornecedor!$A$2:$A$6,dFornecedor!$B$2:$B$6)</f>
        <v>StepUp</v>
      </c>
      <c r="M4243" t="str">
        <f>_xlfn.XLOOKUP(G4243,dMateriaPrima!$A$2:$A$12,dMateriaPrima!$B$2:$B$12)</f>
        <v>Areia</v>
      </c>
      <c r="N4243" s="2">
        <f>_xlfn.XLOOKUP(G4243,dMateriaPrima!$A$2:$A$12,dMateriaPrima!$C$2:$C$12)</f>
        <v>3.59</v>
      </c>
      <c r="O4243" s="3">
        <f t="shared" si="330"/>
        <v>556.44999999999993</v>
      </c>
      <c r="P4243" s="4">
        <f t="shared" si="331"/>
        <v>0</v>
      </c>
      <c r="Q4243" s="3">
        <f t="shared" si="332"/>
        <v>556.44999999999993</v>
      </c>
      <c r="R4243" t="str">
        <f t="shared" si="333"/>
        <v>Em atraso</v>
      </c>
      <c r="S4243" s="5">
        <f t="shared" si="334"/>
        <v>2</v>
      </c>
    </row>
    <row r="4244" spans="1:19" x14ac:dyDescent="0.25">
      <c r="A4244">
        <v>4243</v>
      </c>
      <c r="B4244" s="1">
        <v>44006</v>
      </c>
      <c r="C4244" s="1">
        <v>44012</v>
      </c>
      <c r="D4244" s="1">
        <v>44013</v>
      </c>
      <c r="E4244" s="1">
        <v>44014</v>
      </c>
      <c r="F4244">
        <v>4</v>
      </c>
      <c r="G4244">
        <v>5</v>
      </c>
      <c r="H4244">
        <v>10</v>
      </c>
      <c r="I4244" s="6">
        <v>0</v>
      </c>
      <c r="J4244">
        <v>3</v>
      </c>
      <c r="K4244" t="str">
        <f>_xlfn.XLOOKUP(fCompras!F4244,dComprador!$A$2:$A$7,dComprador!$B$2:$B$7)</f>
        <v>Lira</v>
      </c>
      <c r="L4244" t="str">
        <f>_xlfn.XLOOKUP(J4244,dFornecedor!$A$2:$A$6,dFornecedor!$B$2:$B$6)</f>
        <v>StepUp</v>
      </c>
      <c r="M4244" t="str">
        <f>_xlfn.XLOOKUP(G4244,dMateriaPrima!$A$2:$A$12,dMateriaPrima!$B$2:$B$12)</f>
        <v>Areia</v>
      </c>
      <c r="N4244" s="2">
        <f>_xlfn.XLOOKUP(G4244,dMateriaPrima!$A$2:$A$12,dMateriaPrima!$C$2:$C$12)</f>
        <v>3.59</v>
      </c>
      <c r="O4244" s="3">
        <f t="shared" si="330"/>
        <v>35.9</v>
      </c>
      <c r="P4244" s="4">
        <f t="shared" si="331"/>
        <v>0</v>
      </c>
      <c r="Q4244" s="3">
        <f t="shared" si="332"/>
        <v>35.9</v>
      </c>
      <c r="R4244" t="str">
        <f t="shared" si="333"/>
        <v>Em atraso</v>
      </c>
      <c r="S4244" s="5">
        <f t="shared" si="334"/>
        <v>1</v>
      </c>
    </row>
    <row r="4245" spans="1:19" x14ac:dyDescent="0.25">
      <c r="A4245">
        <v>4244</v>
      </c>
      <c r="B4245" s="1">
        <v>44006</v>
      </c>
      <c r="C4245" s="1">
        <v>44006</v>
      </c>
      <c r="D4245" s="1">
        <v>44013</v>
      </c>
      <c r="E4245" s="1">
        <v>44016</v>
      </c>
      <c r="F4245">
        <v>4</v>
      </c>
      <c r="G4245">
        <v>5</v>
      </c>
      <c r="H4245">
        <v>320</v>
      </c>
      <c r="I4245" s="6">
        <v>0</v>
      </c>
      <c r="J4245">
        <v>5</v>
      </c>
      <c r="K4245" t="str">
        <f>_xlfn.XLOOKUP(fCompras!F4245,dComprador!$A$2:$A$7,dComprador!$B$2:$B$7)</f>
        <v>Lira</v>
      </c>
      <c r="L4245" t="str">
        <f>_xlfn.XLOOKUP(J4245,dFornecedor!$A$2:$A$6,dFornecedor!$B$2:$B$6)</f>
        <v>Atlas</v>
      </c>
      <c r="M4245" t="str">
        <f>_xlfn.XLOOKUP(G4245,dMateriaPrima!$A$2:$A$12,dMateriaPrima!$B$2:$B$12)</f>
        <v>Areia</v>
      </c>
      <c r="N4245" s="2">
        <f>_xlfn.XLOOKUP(G4245,dMateriaPrima!$A$2:$A$12,dMateriaPrima!$C$2:$C$12)</f>
        <v>3.59</v>
      </c>
      <c r="O4245" s="3">
        <f t="shared" si="330"/>
        <v>1148.8</v>
      </c>
      <c r="P4245" s="4">
        <f t="shared" si="331"/>
        <v>0</v>
      </c>
      <c r="Q4245" s="3">
        <f t="shared" si="332"/>
        <v>1148.8</v>
      </c>
      <c r="R4245" t="str">
        <f t="shared" si="333"/>
        <v>Em atraso</v>
      </c>
      <c r="S4245" s="5">
        <f t="shared" si="334"/>
        <v>3</v>
      </c>
    </row>
    <row r="4246" spans="1:19" x14ac:dyDescent="0.25">
      <c r="A4246">
        <v>4245</v>
      </c>
      <c r="B4246" s="1">
        <v>44006</v>
      </c>
      <c r="C4246" s="1">
        <v>44015</v>
      </c>
      <c r="D4246" s="1">
        <v>44016</v>
      </c>
      <c r="E4246" s="1">
        <v>44022</v>
      </c>
      <c r="F4246">
        <v>4</v>
      </c>
      <c r="G4246">
        <v>1</v>
      </c>
      <c r="H4246">
        <v>107</v>
      </c>
      <c r="I4246" s="6">
        <v>0</v>
      </c>
      <c r="J4246">
        <v>3</v>
      </c>
      <c r="K4246" t="str">
        <f>_xlfn.XLOOKUP(fCompras!F4246,dComprador!$A$2:$A$7,dComprador!$B$2:$B$7)</f>
        <v>Lira</v>
      </c>
      <c r="L4246" t="str">
        <f>_xlfn.XLOOKUP(J4246,dFornecedor!$A$2:$A$6,dFornecedor!$B$2:$B$6)</f>
        <v>StepUp</v>
      </c>
      <c r="M4246" t="str">
        <f>_xlfn.XLOOKUP(G4246,dMateriaPrima!$A$2:$A$12,dMateriaPrima!$B$2:$B$12)</f>
        <v>Tecido</v>
      </c>
      <c r="N4246" s="2">
        <f>_xlfn.XLOOKUP(G4246,dMateriaPrima!$A$2:$A$12,dMateriaPrima!$C$2:$C$12)</f>
        <v>18</v>
      </c>
      <c r="O4246" s="3">
        <f t="shared" si="330"/>
        <v>1926</v>
      </c>
      <c r="P4246" s="4">
        <f t="shared" si="331"/>
        <v>0</v>
      </c>
      <c r="Q4246" s="3">
        <f t="shared" si="332"/>
        <v>1926</v>
      </c>
      <c r="R4246" t="str">
        <f t="shared" si="333"/>
        <v>Em atraso</v>
      </c>
      <c r="S4246" s="5">
        <f t="shared" si="334"/>
        <v>6</v>
      </c>
    </row>
    <row r="4247" spans="1:19" x14ac:dyDescent="0.25">
      <c r="A4247">
        <v>4246</v>
      </c>
      <c r="B4247" s="1">
        <v>44006</v>
      </c>
      <c r="C4247" s="1">
        <v>44015</v>
      </c>
      <c r="D4247" s="1">
        <v>44025</v>
      </c>
      <c r="E4247" s="1">
        <v>44026</v>
      </c>
      <c r="F4247">
        <v>1</v>
      </c>
      <c r="G4247">
        <v>9</v>
      </c>
      <c r="H4247">
        <v>141</v>
      </c>
      <c r="I4247" s="6">
        <v>0</v>
      </c>
      <c r="J4247">
        <v>3</v>
      </c>
      <c r="K4247" t="str">
        <f>_xlfn.XLOOKUP(fCompras!F4247,dComprador!$A$2:$A$7,dComprador!$B$2:$B$7)</f>
        <v>Alon</v>
      </c>
      <c r="L4247" t="str">
        <f>_xlfn.XLOOKUP(J4247,dFornecedor!$A$2:$A$6,dFornecedor!$B$2:$B$6)</f>
        <v>StepUp</v>
      </c>
      <c r="M4247" t="str">
        <f>_xlfn.XLOOKUP(G4247,dMateriaPrima!$A$2:$A$12,dMateriaPrima!$B$2:$B$12)</f>
        <v>Couro</v>
      </c>
      <c r="N4247" s="2">
        <f>_xlfn.XLOOKUP(G4247,dMateriaPrima!$A$2:$A$12,dMateriaPrima!$C$2:$C$12)</f>
        <v>4.4000000000000004</v>
      </c>
      <c r="O4247" s="3">
        <f t="shared" si="330"/>
        <v>620.40000000000009</v>
      </c>
      <c r="P4247" s="4">
        <f t="shared" si="331"/>
        <v>0</v>
      </c>
      <c r="Q4247" s="3">
        <f t="shared" si="332"/>
        <v>620.40000000000009</v>
      </c>
      <c r="R4247" t="str">
        <f t="shared" si="333"/>
        <v>Em atraso</v>
      </c>
      <c r="S4247" s="5">
        <f t="shared" si="334"/>
        <v>1</v>
      </c>
    </row>
    <row r="4248" spans="1:19" x14ac:dyDescent="0.25">
      <c r="A4248">
        <v>4247</v>
      </c>
      <c r="B4248" s="1">
        <v>44006</v>
      </c>
      <c r="C4248" s="1">
        <v>44011</v>
      </c>
      <c r="D4248" s="1">
        <v>44024</v>
      </c>
      <c r="E4248" s="1">
        <v>44025</v>
      </c>
      <c r="F4248">
        <v>1</v>
      </c>
      <c r="G4248">
        <v>6</v>
      </c>
      <c r="H4248">
        <v>515</v>
      </c>
      <c r="I4248" s="6">
        <v>0</v>
      </c>
      <c r="J4248">
        <v>1</v>
      </c>
      <c r="K4248" t="str">
        <f>_xlfn.XLOOKUP(fCompras!F4248,dComprador!$A$2:$A$7,dComprador!$B$2:$B$7)</f>
        <v>Alon</v>
      </c>
      <c r="L4248" t="str">
        <f>_xlfn.XLOOKUP(J4248,dFornecedor!$A$2:$A$6,dFornecedor!$B$2:$B$6)</f>
        <v>NorthShore</v>
      </c>
      <c r="M4248" t="str">
        <f>_xlfn.XLOOKUP(G4248,dMateriaPrima!$A$2:$A$12,dMateriaPrima!$B$2:$B$12)</f>
        <v>Fio Algodão</v>
      </c>
      <c r="N4248" s="2">
        <f>_xlfn.XLOOKUP(G4248,dMateriaPrima!$A$2:$A$12,dMateriaPrima!$C$2:$C$12)</f>
        <v>55.9</v>
      </c>
      <c r="O4248" s="3">
        <f t="shared" si="330"/>
        <v>28788.5</v>
      </c>
      <c r="P4248" s="4">
        <f t="shared" si="331"/>
        <v>0</v>
      </c>
      <c r="Q4248" s="3">
        <f t="shared" si="332"/>
        <v>28788.5</v>
      </c>
      <c r="R4248" t="str">
        <f t="shared" si="333"/>
        <v>Em atraso</v>
      </c>
      <c r="S4248" s="5">
        <f t="shared" si="334"/>
        <v>1</v>
      </c>
    </row>
    <row r="4249" spans="1:19" x14ac:dyDescent="0.25">
      <c r="A4249">
        <v>4248</v>
      </c>
      <c r="B4249" s="1">
        <v>44006</v>
      </c>
      <c r="C4249" s="1">
        <v>44010</v>
      </c>
      <c r="D4249" s="1">
        <v>44023</v>
      </c>
      <c r="E4249" s="1">
        <v>44025</v>
      </c>
      <c r="F4249">
        <v>1</v>
      </c>
      <c r="G4249">
        <v>1</v>
      </c>
      <c r="H4249">
        <v>23</v>
      </c>
      <c r="I4249" s="6">
        <v>0</v>
      </c>
      <c r="J4249">
        <v>1</v>
      </c>
      <c r="K4249" t="str">
        <f>_xlfn.XLOOKUP(fCompras!F4249,dComprador!$A$2:$A$7,dComprador!$B$2:$B$7)</f>
        <v>Alon</v>
      </c>
      <c r="L4249" t="str">
        <f>_xlfn.XLOOKUP(J4249,dFornecedor!$A$2:$A$6,dFornecedor!$B$2:$B$6)</f>
        <v>NorthShore</v>
      </c>
      <c r="M4249" t="str">
        <f>_xlfn.XLOOKUP(G4249,dMateriaPrima!$A$2:$A$12,dMateriaPrima!$B$2:$B$12)</f>
        <v>Tecido</v>
      </c>
      <c r="N4249" s="2">
        <f>_xlfn.XLOOKUP(G4249,dMateriaPrima!$A$2:$A$12,dMateriaPrima!$C$2:$C$12)</f>
        <v>18</v>
      </c>
      <c r="O4249" s="3">
        <f t="shared" si="330"/>
        <v>414</v>
      </c>
      <c r="P4249" s="4">
        <f t="shared" si="331"/>
        <v>0</v>
      </c>
      <c r="Q4249" s="3">
        <f t="shared" si="332"/>
        <v>414</v>
      </c>
      <c r="R4249" t="str">
        <f t="shared" si="333"/>
        <v>Em atraso</v>
      </c>
      <c r="S4249" s="5">
        <f t="shared" si="334"/>
        <v>2</v>
      </c>
    </row>
    <row r="4250" spans="1:19" x14ac:dyDescent="0.25">
      <c r="A4250">
        <v>4249</v>
      </c>
      <c r="B4250" s="1">
        <v>44006</v>
      </c>
      <c r="C4250" s="1">
        <v>44014</v>
      </c>
      <c r="D4250" s="1">
        <v>44021</v>
      </c>
      <c r="E4250" s="1">
        <v>44023</v>
      </c>
      <c r="F4250">
        <v>3</v>
      </c>
      <c r="G4250">
        <v>5</v>
      </c>
      <c r="H4250">
        <v>385</v>
      </c>
      <c r="I4250" s="6">
        <v>0</v>
      </c>
      <c r="J4250">
        <v>2</v>
      </c>
      <c r="K4250" t="str">
        <f>_xlfn.XLOOKUP(fCompras!F4250,dComprador!$A$2:$A$7,dComprador!$B$2:$B$7)</f>
        <v>Diego</v>
      </c>
      <c r="L4250" t="str">
        <f>_xlfn.XLOOKUP(J4250,dFornecedor!$A$2:$A$6,dFornecedor!$B$2:$B$6)</f>
        <v>Minerva</v>
      </c>
      <c r="M4250" t="str">
        <f>_xlfn.XLOOKUP(G4250,dMateriaPrima!$A$2:$A$12,dMateriaPrima!$B$2:$B$12)</f>
        <v>Areia</v>
      </c>
      <c r="N4250" s="2">
        <f>_xlfn.XLOOKUP(G4250,dMateriaPrima!$A$2:$A$12,dMateriaPrima!$C$2:$C$12)</f>
        <v>3.59</v>
      </c>
      <c r="O4250" s="3">
        <f t="shared" si="330"/>
        <v>1382.1499999999999</v>
      </c>
      <c r="P4250" s="4">
        <f t="shared" si="331"/>
        <v>0</v>
      </c>
      <c r="Q4250" s="3">
        <f t="shared" si="332"/>
        <v>1382.1499999999999</v>
      </c>
      <c r="R4250" t="str">
        <f t="shared" si="333"/>
        <v>Em atraso</v>
      </c>
      <c r="S4250" s="5">
        <f t="shared" si="334"/>
        <v>2</v>
      </c>
    </row>
    <row r="4251" spans="1:19" x14ac:dyDescent="0.25">
      <c r="A4251">
        <v>4250</v>
      </c>
      <c r="B4251" s="1">
        <v>44006</v>
      </c>
      <c r="C4251" s="1">
        <v>44014</v>
      </c>
      <c r="D4251" s="1">
        <v>44025</v>
      </c>
      <c r="E4251" s="1">
        <v>44024</v>
      </c>
      <c r="F4251">
        <v>1</v>
      </c>
      <c r="G4251">
        <v>5</v>
      </c>
      <c r="H4251">
        <v>288</v>
      </c>
      <c r="I4251" s="6">
        <v>0</v>
      </c>
      <c r="J4251">
        <v>1</v>
      </c>
      <c r="K4251" t="str">
        <f>_xlfn.XLOOKUP(fCompras!F4251,dComprador!$A$2:$A$7,dComprador!$B$2:$B$7)</f>
        <v>Alon</v>
      </c>
      <c r="L4251" t="str">
        <f>_xlfn.XLOOKUP(J4251,dFornecedor!$A$2:$A$6,dFornecedor!$B$2:$B$6)</f>
        <v>NorthShore</v>
      </c>
      <c r="M4251" t="str">
        <f>_xlfn.XLOOKUP(G4251,dMateriaPrima!$A$2:$A$12,dMateriaPrima!$B$2:$B$12)</f>
        <v>Areia</v>
      </c>
      <c r="N4251" s="2">
        <f>_xlfn.XLOOKUP(G4251,dMateriaPrima!$A$2:$A$12,dMateriaPrima!$C$2:$C$12)</f>
        <v>3.59</v>
      </c>
      <c r="O4251" s="3">
        <f t="shared" si="330"/>
        <v>1033.92</v>
      </c>
      <c r="P4251" s="4">
        <f t="shared" si="331"/>
        <v>0</v>
      </c>
      <c r="Q4251" s="3">
        <f t="shared" si="332"/>
        <v>1033.92</v>
      </c>
      <c r="R4251" t="str">
        <f t="shared" si="333"/>
        <v>No prazo</v>
      </c>
      <c r="S4251" s="5">
        <f t="shared" si="334"/>
        <v>0</v>
      </c>
    </row>
    <row r="4252" spans="1:19" x14ac:dyDescent="0.25">
      <c r="A4252">
        <v>4251</v>
      </c>
      <c r="B4252" s="1">
        <v>44006</v>
      </c>
      <c r="C4252" s="1">
        <v>44016</v>
      </c>
      <c r="D4252" s="1">
        <v>44024</v>
      </c>
      <c r="E4252" s="1">
        <v>44025</v>
      </c>
      <c r="F4252">
        <v>1</v>
      </c>
      <c r="G4252">
        <v>7</v>
      </c>
      <c r="H4252">
        <v>76</v>
      </c>
      <c r="I4252" s="6">
        <v>0</v>
      </c>
      <c r="J4252">
        <v>3</v>
      </c>
      <c r="K4252" t="str">
        <f>_xlfn.XLOOKUP(fCompras!F4252,dComprador!$A$2:$A$7,dComprador!$B$2:$B$7)</f>
        <v>Alon</v>
      </c>
      <c r="L4252" t="str">
        <f>_xlfn.XLOOKUP(J4252,dFornecedor!$A$2:$A$6,dFornecedor!$B$2:$B$6)</f>
        <v>StepUp</v>
      </c>
      <c r="M4252" t="str">
        <f>_xlfn.XLOOKUP(G4252,dMateriaPrima!$A$2:$A$12,dMateriaPrima!$B$2:$B$12)</f>
        <v>Poliéster</v>
      </c>
      <c r="N4252" s="2">
        <f>_xlfn.XLOOKUP(G4252,dMateriaPrima!$A$2:$A$12,dMateriaPrima!$C$2:$C$12)</f>
        <v>8</v>
      </c>
      <c r="O4252" s="3">
        <f t="shared" si="330"/>
        <v>608</v>
      </c>
      <c r="P4252" s="4">
        <f t="shared" si="331"/>
        <v>0</v>
      </c>
      <c r="Q4252" s="3">
        <f t="shared" si="332"/>
        <v>608</v>
      </c>
      <c r="R4252" t="str">
        <f t="shared" si="333"/>
        <v>Em atraso</v>
      </c>
      <c r="S4252" s="5">
        <f t="shared" si="334"/>
        <v>1</v>
      </c>
    </row>
    <row r="4253" spans="1:19" x14ac:dyDescent="0.25">
      <c r="A4253">
        <v>4252</v>
      </c>
      <c r="B4253" s="1">
        <v>44006</v>
      </c>
      <c r="C4253" s="1">
        <v>44008</v>
      </c>
      <c r="D4253" s="1">
        <v>44040</v>
      </c>
      <c r="E4253" s="1">
        <v>44039</v>
      </c>
      <c r="F4253">
        <v>1</v>
      </c>
      <c r="G4253">
        <v>3</v>
      </c>
      <c r="H4253">
        <v>53</v>
      </c>
      <c r="I4253" s="6">
        <v>0</v>
      </c>
      <c r="J4253">
        <v>1</v>
      </c>
      <c r="K4253" t="str">
        <f>_xlfn.XLOOKUP(fCompras!F4253,dComprador!$A$2:$A$7,dComprador!$B$2:$B$7)</f>
        <v>Alon</v>
      </c>
      <c r="L4253" t="str">
        <f>_xlfn.XLOOKUP(J4253,dFornecedor!$A$2:$A$6,dFornecedor!$B$2:$B$6)</f>
        <v>NorthShore</v>
      </c>
      <c r="M4253" t="str">
        <f>_xlfn.XLOOKUP(G4253,dMateriaPrima!$A$2:$A$12,dMateriaPrima!$B$2:$B$12)</f>
        <v>Barra Metal</v>
      </c>
      <c r="N4253" s="2">
        <f>_xlfn.XLOOKUP(G4253,dMateriaPrima!$A$2:$A$12,dMateriaPrima!$C$2:$C$12)</f>
        <v>565</v>
      </c>
      <c r="O4253" s="3">
        <f t="shared" si="330"/>
        <v>29945</v>
      </c>
      <c r="P4253" s="4">
        <f t="shared" si="331"/>
        <v>0</v>
      </c>
      <c r="Q4253" s="3">
        <f t="shared" si="332"/>
        <v>29945</v>
      </c>
      <c r="R4253" t="str">
        <f t="shared" si="333"/>
        <v>No prazo</v>
      </c>
      <c r="S4253" s="5">
        <f t="shared" si="334"/>
        <v>0</v>
      </c>
    </row>
    <row r="4254" spans="1:19" x14ac:dyDescent="0.25">
      <c r="A4254">
        <v>4253</v>
      </c>
      <c r="B4254" s="1">
        <v>44006</v>
      </c>
      <c r="C4254" s="1">
        <v>44007</v>
      </c>
      <c r="D4254" s="1">
        <v>44026</v>
      </c>
      <c r="E4254" s="1">
        <v>44029</v>
      </c>
      <c r="F4254">
        <v>1</v>
      </c>
      <c r="G4254">
        <v>6</v>
      </c>
      <c r="H4254">
        <v>474</v>
      </c>
      <c r="I4254" s="6">
        <v>0</v>
      </c>
      <c r="J4254">
        <v>4</v>
      </c>
      <c r="K4254" t="str">
        <f>_xlfn.XLOOKUP(fCompras!F4254,dComprador!$A$2:$A$7,dComprador!$B$2:$B$7)</f>
        <v>Alon</v>
      </c>
      <c r="L4254" t="str">
        <f>_xlfn.XLOOKUP(J4254,dFornecedor!$A$2:$A$6,dFornecedor!$B$2:$B$6)</f>
        <v>AlphaOmega</v>
      </c>
      <c r="M4254" t="str">
        <f>_xlfn.XLOOKUP(G4254,dMateriaPrima!$A$2:$A$12,dMateriaPrima!$B$2:$B$12)</f>
        <v>Fio Algodão</v>
      </c>
      <c r="N4254" s="2">
        <f>_xlfn.XLOOKUP(G4254,dMateriaPrima!$A$2:$A$12,dMateriaPrima!$C$2:$C$12)</f>
        <v>55.9</v>
      </c>
      <c r="O4254" s="3">
        <f t="shared" si="330"/>
        <v>26496.6</v>
      </c>
      <c r="P4254" s="4">
        <f t="shared" si="331"/>
        <v>0</v>
      </c>
      <c r="Q4254" s="3">
        <f t="shared" si="332"/>
        <v>26496.6</v>
      </c>
      <c r="R4254" t="str">
        <f t="shared" si="333"/>
        <v>Em atraso</v>
      </c>
      <c r="S4254" s="5">
        <f t="shared" si="334"/>
        <v>3</v>
      </c>
    </row>
    <row r="4255" spans="1:19" x14ac:dyDescent="0.25">
      <c r="A4255">
        <v>4254</v>
      </c>
      <c r="B4255" s="1">
        <v>44007</v>
      </c>
      <c r="C4255" s="1">
        <v>44011</v>
      </c>
      <c r="D4255" s="1">
        <v>44014</v>
      </c>
      <c r="E4255" s="1">
        <v>44014</v>
      </c>
      <c r="F4255">
        <v>4</v>
      </c>
      <c r="G4255">
        <v>10</v>
      </c>
      <c r="H4255">
        <v>177</v>
      </c>
      <c r="I4255" s="6">
        <v>0.12</v>
      </c>
      <c r="J4255">
        <v>1</v>
      </c>
      <c r="K4255" t="str">
        <f>_xlfn.XLOOKUP(fCompras!F4255,dComprador!$A$2:$A$7,dComprador!$B$2:$B$7)</f>
        <v>Lira</v>
      </c>
      <c r="L4255" t="str">
        <f>_xlfn.XLOOKUP(J4255,dFornecedor!$A$2:$A$6,dFornecedor!$B$2:$B$6)</f>
        <v>NorthShore</v>
      </c>
      <c r="M4255" t="str">
        <f>_xlfn.XLOOKUP(G4255,dMateriaPrima!$A$2:$A$12,dMateriaPrima!$B$2:$B$12)</f>
        <v>Pedra Britada</v>
      </c>
      <c r="N4255" s="2">
        <f>_xlfn.XLOOKUP(G4255,dMateriaPrima!$A$2:$A$12,dMateriaPrima!$C$2:$C$12)</f>
        <v>56</v>
      </c>
      <c r="O4255" s="3">
        <f t="shared" si="330"/>
        <v>9912</v>
      </c>
      <c r="P4255" s="4">
        <f t="shared" si="331"/>
        <v>1189.44</v>
      </c>
      <c r="Q4255" s="3">
        <f t="shared" si="332"/>
        <v>8722.56</v>
      </c>
      <c r="R4255" t="str">
        <f t="shared" si="333"/>
        <v>No prazo</v>
      </c>
      <c r="S4255" s="5">
        <f t="shared" si="334"/>
        <v>0</v>
      </c>
    </row>
    <row r="4256" spans="1:19" x14ac:dyDescent="0.25">
      <c r="A4256">
        <v>4255</v>
      </c>
      <c r="B4256" s="1">
        <v>44007</v>
      </c>
      <c r="C4256" s="1">
        <v>44007</v>
      </c>
      <c r="D4256" s="1">
        <v>44013</v>
      </c>
      <c r="E4256" s="1">
        <v>44015</v>
      </c>
      <c r="F4256">
        <v>4</v>
      </c>
      <c r="G4256">
        <v>1</v>
      </c>
      <c r="H4256">
        <v>49</v>
      </c>
      <c r="I4256" s="6">
        <v>0</v>
      </c>
      <c r="J4256">
        <v>5</v>
      </c>
      <c r="K4256" t="str">
        <f>_xlfn.XLOOKUP(fCompras!F4256,dComprador!$A$2:$A$7,dComprador!$B$2:$B$7)</f>
        <v>Lira</v>
      </c>
      <c r="L4256" t="str">
        <f>_xlfn.XLOOKUP(J4256,dFornecedor!$A$2:$A$6,dFornecedor!$B$2:$B$6)</f>
        <v>Atlas</v>
      </c>
      <c r="M4256" t="str">
        <f>_xlfn.XLOOKUP(G4256,dMateriaPrima!$A$2:$A$12,dMateriaPrima!$B$2:$B$12)</f>
        <v>Tecido</v>
      </c>
      <c r="N4256" s="2">
        <f>_xlfn.XLOOKUP(G4256,dMateriaPrima!$A$2:$A$12,dMateriaPrima!$C$2:$C$12)</f>
        <v>18</v>
      </c>
      <c r="O4256" s="3">
        <f t="shared" si="330"/>
        <v>882</v>
      </c>
      <c r="P4256" s="4">
        <f t="shared" si="331"/>
        <v>0</v>
      </c>
      <c r="Q4256" s="3">
        <f t="shared" si="332"/>
        <v>882</v>
      </c>
      <c r="R4256" t="str">
        <f t="shared" si="333"/>
        <v>Em atraso</v>
      </c>
      <c r="S4256" s="5">
        <f t="shared" si="334"/>
        <v>2</v>
      </c>
    </row>
    <row r="4257" spans="1:19" x14ac:dyDescent="0.25">
      <c r="A4257">
        <v>4256</v>
      </c>
      <c r="B4257" s="1">
        <v>44007</v>
      </c>
      <c r="C4257" s="1">
        <v>44007</v>
      </c>
      <c r="D4257" s="1">
        <v>44015</v>
      </c>
      <c r="E4257" s="1">
        <v>44017</v>
      </c>
      <c r="F4257">
        <v>4</v>
      </c>
      <c r="G4257">
        <v>9</v>
      </c>
      <c r="H4257">
        <v>299</v>
      </c>
      <c r="I4257" s="6">
        <v>0</v>
      </c>
      <c r="J4257">
        <v>2</v>
      </c>
      <c r="K4257" t="str">
        <f>_xlfn.XLOOKUP(fCompras!F4257,dComprador!$A$2:$A$7,dComprador!$B$2:$B$7)</f>
        <v>Lira</v>
      </c>
      <c r="L4257" t="str">
        <f>_xlfn.XLOOKUP(J4257,dFornecedor!$A$2:$A$6,dFornecedor!$B$2:$B$6)</f>
        <v>Minerva</v>
      </c>
      <c r="M4257" t="str">
        <f>_xlfn.XLOOKUP(G4257,dMateriaPrima!$A$2:$A$12,dMateriaPrima!$B$2:$B$12)</f>
        <v>Couro</v>
      </c>
      <c r="N4257" s="2">
        <f>_xlfn.XLOOKUP(G4257,dMateriaPrima!$A$2:$A$12,dMateriaPrima!$C$2:$C$12)</f>
        <v>4.4000000000000004</v>
      </c>
      <c r="O4257" s="3">
        <f t="shared" si="330"/>
        <v>1315.6000000000001</v>
      </c>
      <c r="P4257" s="4">
        <f t="shared" si="331"/>
        <v>0</v>
      </c>
      <c r="Q4257" s="3">
        <f t="shared" si="332"/>
        <v>1315.6000000000001</v>
      </c>
      <c r="R4257" t="str">
        <f t="shared" si="333"/>
        <v>Em atraso</v>
      </c>
      <c r="S4257" s="5">
        <f t="shared" si="334"/>
        <v>2</v>
      </c>
    </row>
    <row r="4258" spans="1:19" x14ac:dyDescent="0.25">
      <c r="A4258">
        <v>4257</v>
      </c>
      <c r="B4258" s="1">
        <v>44007</v>
      </c>
      <c r="C4258" s="1">
        <v>44008</v>
      </c>
      <c r="D4258" s="1">
        <v>44013</v>
      </c>
      <c r="E4258" s="1">
        <v>44017</v>
      </c>
      <c r="F4258">
        <v>4</v>
      </c>
      <c r="G4258">
        <v>11</v>
      </c>
      <c r="H4258">
        <v>117</v>
      </c>
      <c r="I4258" s="6">
        <v>0</v>
      </c>
      <c r="J4258">
        <v>4</v>
      </c>
      <c r="K4258" t="str">
        <f>_xlfn.XLOOKUP(fCompras!F4258,dComprador!$A$2:$A$7,dComprador!$B$2:$B$7)</f>
        <v>Lira</v>
      </c>
      <c r="L4258" t="str">
        <f>_xlfn.XLOOKUP(J4258,dFornecedor!$A$2:$A$6,dFornecedor!$B$2:$B$6)</f>
        <v>AlphaOmega</v>
      </c>
      <c r="M4258" t="str">
        <f>_xlfn.XLOOKUP(G4258,dMateriaPrima!$A$2:$A$12,dMateriaPrima!$B$2:$B$12)</f>
        <v>Papel</v>
      </c>
      <c r="N4258" s="2">
        <f>_xlfn.XLOOKUP(G4258,dMateriaPrima!$A$2:$A$12,dMateriaPrima!$C$2:$C$12)</f>
        <v>9</v>
      </c>
      <c r="O4258" s="3">
        <f t="shared" si="330"/>
        <v>1053</v>
      </c>
      <c r="P4258" s="4">
        <f t="shared" si="331"/>
        <v>0</v>
      </c>
      <c r="Q4258" s="3">
        <f t="shared" si="332"/>
        <v>1053</v>
      </c>
      <c r="R4258" t="str">
        <f t="shared" si="333"/>
        <v>Em atraso</v>
      </c>
      <c r="S4258" s="5">
        <f t="shared" si="334"/>
        <v>4</v>
      </c>
    </row>
    <row r="4259" spans="1:19" x14ac:dyDescent="0.25">
      <c r="A4259">
        <v>4258</v>
      </c>
      <c r="B4259" s="1">
        <v>44007</v>
      </c>
      <c r="C4259" s="1">
        <v>44009</v>
      </c>
      <c r="D4259" s="1">
        <v>44012</v>
      </c>
      <c r="E4259" s="1">
        <v>44014</v>
      </c>
      <c r="F4259">
        <v>4</v>
      </c>
      <c r="G4259">
        <v>10</v>
      </c>
      <c r="H4259">
        <v>35</v>
      </c>
      <c r="I4259" s="6">
        <v>0</v>
      </c>
      <c r="J4259">
        <v>1</v>
      </c>
      <c r="K4259" t="str">
        <f>_xlfn.XLOOKUP(fCompras!F4259,dComprador!$A$2:$A$7,dComprador!$B$2:$B$7)</f>
        <v>Lira</v>
      </c>
      <c r="L4259" t="str">
        <f>_xlfn.XLOOKUP(J4259,dFornecedor!$A$2:$A$6,dFornecedor!$B$2:$B$6)</f>
        <v>NorthShore</v>
      </c>
      <c r="M4259" t="str">
        <f>_xlfn.XLOOKUP(G4259,dMateriaPrima!$A$2:$A$12,dMateriaPrima!$B$2:$B$12)</f>
        <v>Pedra Britada</v>
      </c>
      <c r="N4259" s="2">
        <f>_xlfn.XLOOKUP(G4259,dMateriaPrima!$A$2:$A$12,dMateriaPrima!$C$2:$C$12)</f>
        <v>56</v>
      </c>
      <c r="O4259" s="3">
        <f t="shared" si="330"/>
        <v>1960</v>
      </c>
      <c r="P4259" s="4">
        <f t="shared" si="331"/>
        <v>0</v>
      </c>
      <c r="Q4259" s="3">
        <f t="shared" si="332"/>
        <v>1960</v>
      </c>
      <c r="R4259" t="str">
        <f t="shared" si="333"/>
        <v>Em atraso</v>
      </c>
      <c r="S4259" s="5">
        <f t="shared" si="334"/>
        <v>2</v>
      </c>
    </row>
    <row r="4260" spans="1:19" x14ac:dyDescent="0.25">
      <c r="A4260">
        <v>4259</v>
      </c>
      <c r="B4260" s="1">
        <v>44007</v>
      </c>
      <c r="C4260" s="1">
        <v>44011</v>
      </c>
      <c r="D4260" s="1">
        <v>44023</v>
      </c>
      <c r="E4260" s="1">
        <v>44021</v>
      </c>
      <c r="F4260">
        <v>1</v>
      </c>
      <c r="G4260">
        <v>8</v>
      </c>
      <c r="H4260">
        <v>604</v>
      </c>
      <c r="I4260" s="6">
        <v>0</v>
      </c>
      <c r="J4260">
        <v>1</v>
      </c>
      <c r="K4260" t="str">
        <f>_xlfn.XLOOKUP(fCompras!F4260,dComprador!$A$2:$A$7,dComprador!$B$2:$B$7)</f>
        <v>Alon</v>
      </c>
      <c r="L4260" t="str">
        <f>_xlfn.XLOOKUP(J4260,dFornecedor!$A$2:$A$6,dFornecedor!$B$2:$B$6)</f>
        <v>NorthShore</v>
      </c>
      <c r="M4260" t="str">
        <f>_xlfn.XLOOKUP(G4260,dMateriaPrima!$A$2:$A$12,dMateriaPrima!$B$2:$B$12)</f>
        <v>Cimento</v>
      </c>
      <c r="N4260" s="2">
        <f>_xlfn.XLOOKUP(G4260,dMateriaPrima!$A$2:$A$12,dMateriaPrima!$C$2:$C$12)</f>
        <v>23</v>
      </c>
      <c r="O4260" s="3">
        <f t="shared" si="330"/>
        <v>13892</v>
      </c>
      <c r="P4260" s="4">
        <f t="shared" si="331"/>
        <v>0</v>
      </c>
      <c r="Q4260" s="3">
        <f t="shared" si="332"/>
        <v>13892</v>
      </c>
      <c r="R4260" t="str">
        <f t="shared" si="333"/>
        <v>No prazo</v>
      </c>
      <c r="S4260" s="5">
        <f t="shared" si="334"/>
        <v>0</v>
      </c>
    </row>
    <row r="4261" spans="1:19" x14ac:dyDescent="0.25">
      <c r="A4261">
        <v>4260</v>
      </c>
      <c r="B4261" s="1">
        <v>44007</v>
      </c>
      <c r="C4261" s="1">
        <v>44015</v>
      </c>
      <c r="D4261" s="1">
        <v>44027</v>
      </c>
      <c r="E4261" s="1">
        <v>44029</v>
      </c>
      <c r="F4261">
        <v>1</v>
      </c>
      <c r="G4261">
        <v>8</v>
      </c>
      <c r="H4261">
        <v>43</v>
      </c>
      <c r="I4261" s="6">
        <v>0</v>
      </c>
      <c r="J4261">
        <v>2</v>
      </c>
      <c r="K4261" t="str">
        <f>_xlfn.XLOOKUP(fCompras!F4261,dComprador!$A$2:$A$7,dComprador!$B$2:$B$7)</f>
        <v>Alon</v>
      </c>
      <c r="L4261" t="str">
        <f>_xlfn.XLOOKUP(J4261,dFornecedor!$A$2:$A$6,dFornecedor!$B$2:$B$6)</f>
        <v>Minerva</v>
      </c>
      <c r="M4261" t="str">
        <f>_xlfn.XLOOKUP(G4261,dMateriaPrima!$A$2:$A$12,dMateriaPrima!$B$2:$B$12)</f>
        <v>Cimento</v>
      </c>
      <c r="N4261" s="2">
        <f>_xlfn.XLOOKUP(G4261,dMateriaPrima!$A$2:$A$12,dMateriaPrima!$C$2:$C$12)</f>
        <v>23</v>
      </c>
      <c r="O4261" s="3">
        <f t="shared" si="330"/>
        <v>989</v>
      </c>
      <c r="P4261" s="4">
        <f t="shared" si="331"/>
        <v>0</v>
      </c>
      <c r="Q4261" s="3">
        <f t="shared" si="332"/>
        <v>989</v>
      </c>
      <c r="R4261" t="str">
        <f t="shared" si="333"/>
        <v>Em atraso</v>
      </c>
      <c r="S4261" s="5">
        <f t="shared" si="334"/>
        <v>2</v>
      </c>
    </row>
    <row r="4262" spans="1:19" x14ac:dyDescent="0.25">
      <c r="A4262">
        <v>4261</v>
      </c>
      <c r="B4262" s="1">
        <v>44007</v>
      </c>
      <c r="C4262" s="1">
        <v>44007</v>
      </c>
      <c r="D4262" s="1">
        <v>44021</v>
      </c>
      <c r="E4262" s="1">
        <v>44022</v>
      </c>
      <c r="F4262">
        <v>1</v>
      </c>
      <c r="G4262">
        <v>8</v>
      </c>
      <c r="H4262">
        <v>461</v>
      </c>
      <c r="I4262" s="6">
        <v>0</v>
      </c>
      <c r="J4262">
        <v>2</v>
      </c>
      <c r="K4262" t="str">
        <f>_xlfn.XLOOKUP(fCompras!F4262,dComprador!$A$2:$A$7,dComprador!$B$2:$B$7)</f>
        <v>Alon</v>
      </c>
      <c r="L4262" t="str">
        <f>_xlfn.XLOOKUP(J4262,dFornecedor!$A$2:$A$6,dFornecedor!$B$2:$B$6)</f>
        <v>Minerva</v>
      </c>
      <c r="M4262" t="str">
        <f>_xlfn.XLOOKUP(G4262,dMateriaPrima!$A$2:$A$12,dMateriaPrima!$B$2:$B$12)</f>
        <v>Cimento</v>
      </c>
      <c r="N4262" s="2">
        <f>_xlfn.XLOOKUP(G4262,dMateriaPrima!$A$2:$A$12,dMateriaPrima!$C$2:$C$12)</f>
        <v>23</v>
      </c>
      <c r="O4262" s="3">
        <f t="shared" si="330"/>
        <v>10603</v>
      </c>
      <c r="P4262" s="4">
        <f t="shared" si="331"/>
        <v>0</v>
      </c>
      <c r="Q4262" s="3">
        <f t="shared" si="332"/>
        <v>10603</v>
      </c>
      <c r="R4262" t="str">
        <f t="shared" si="333"/>
        <v>Em atraso</v>
      </c>
      <c r="S4262" s="5">
        <f t="shared" si="334"/>
        <v>1</v>
      </c>
    </row>
    <row r="4263" spans="1:19" x14ac:dyDescent="0.25">
      <c r="A4263">
        <v>4262</v>
      </c>
      <c r="B4263" s="1">
        <v>44007</v>
      </c>
      <c r="C4263" s="1">
        <v>44007</v>
      </c>
      <c r="D4263" s="1">
        <v>44023</v>
      </c>
      <c r="E4263" s="1">
        <v>44026</v>
      </c>
      <c r="F4263">
        <v>1</v>
      </c>
      <c r="G4263">
        <v>11</v>
      </c>
      <c r="H4263">
        <v>323</v>
      </c>
      <c r="I4263" s="6">
        <v>0</v>
      </c>
      <c r="J4263">
        <v>2</v>
      </c>
      <c r="K4263" t="str">
        <f>_xlfn.XLOOKUP(fCompras!F4263,dComprador!$A$2:$A$7,dComprador!$B$2:$B$7)</f>
        <v>Alon</v>
      </c>
      <c r="L4263" t="str">
        <f>_xlfn.XLOOKUP(J4263,dFornecedor!$A$2:$A$6,dFornecedor!$B$2:$B$6)</f>
        <v>Minerva</v>
      </c>
      <c r="M4263" t="str">
        <f>_xlfn.XLOOKUP(G4263,dMateriaPrima!$A$2:$A$12,dMateriaPrima!$B$2:$B$12)</f>
        <v>Papel</v>
      </c>
      <c r="N4263" s="2">
        <f>_xlfn.XLOOKUP(G4263,dMateriaPrima!$A$2:$A$12,dMateriaPrima!$C$2:$C$12)</f>
        <v>9</v>
      </c>
      <c r="O4263" s="3">
        <f t="shared" si="330"/>
        <v>2907</v>
      </c>
      <c r="P4263" s="4">
        <f t="shared" si="331"/>
        <v>0</v>
      </c>
      <c r="Q4263" s="3">
        <f t="shared" si="332"/>
        <v>2907</v>
      </c>
      <c r="R4263" t="str">
        <f t="shared" si="333"/>
        <v>Em atraso</v>
      </c>
      <c r="S4263" s="5">
        <f t="shared" si="334"/>
        <v>3</v>
      </c>
    </row>
    <row r="4264" spans="1:19" x14ac:dyDescent="0.25">
      <c r="A4264">
        <v>4263</v>
      </c>
      <c r="B4264" s="1">
        <v>44007</v>
      </c>
      <c r="C4264" s="1">
        <v>44008</v>
      </c>
      <c r="D4264" s="1">
        <v>44028</v>
      </c>
      <c r="E4264" s="1">
        <v>44029</v>
      </c>
      <c r="F4264">
        <v>1</v>
      </c>
      <c r="G4264">
        <v>1</v>
      </c>
      <c r="H4264">
        <v>167</v>
      </c>
      <c r="I4264" s="6">
        <v>0</v>
      </c>
      <c r="J4264">
        <v>1</v>
      </c>
      <c r="K4264" t="str">
        <f>_xlfn.XLOOKUP(fCompras!F4264,dComprador!$A$2:$A$7,dComprador!$B$2:$B$7)</f>
        <v>Alon</v>
      </c>
      <c r="L4264" t="str">
        <f>_xlfn.XLOOKUP(J4264,dFornecedor!$A$2:$A$6,dFornecedor!$B$2:$B$6)</f>
        <v>NorthShore</v>
      </c>
      <c r="M4264" t="str">
        <f>_xlfn.XLOOKUP(G4264,dMateriaPrima!$A$2:$A$12,dMateriaPrima!$B$2:$B$12)</f>
        <v>Tecido</v>
      </c>
      <c r="N4264" s="2">
        <f>_xlfn.XLOOKUP(G4264,dMateriaPrima!$A$2:$A$12,dMateriaPrima!$C$2:$C$12)</f>
        <v>18</v>
      </c>
      <c r="O4264" s="3">
        <f t="shared" si="330"/>
        <v>3006</v>
      </c>
      <c r="P4264" s="4">
        <f t="shared" si="331"/>
        <v>0</v>
      </c>
      <c r="Q4264" s="3">
        <f t="shared" si="332"/>
        <v>3006</v>
      </c>
      <c r="R4264" t="str">
        <f t="shared" si="333"/>
        <v>Em atraso</v>
      </c>
      <c r="S4264" s="5">
        <f t="shared" si="334"/>
        <v>1</v>
      </c>
    </row>
    <row r="4265" spans="1:19" x14ac:dyDescent="0.25">
      <c r="A4265">
        <v>4264</v>
      </c>
      <c r="B4265" s="1">
        <v>44007</v>
      </c>
      <c r="C4265" s="1">
        <v>44007</v>
      </c>
      <c r="D4265" s="1">
        <v>44019</v>
      </c>
      <c r="E4265" s="1">
        <v>44018</v>
      </c>
      <c r="F4265">
        <v>2</v>
      </c>
      <c r="G4265">
        <v>11</v>
      </c>
      <c r="H4265">
        <v>207</v>
      </c>
      <c r="I4265" s="6">
        <v>0</v>
      </c>
      <c r="J4265">
        <v>2</v>
      </c>
      <c r="K4265" t="str">
        <f>_xlfn.XLOOKUP(fCompras!F4265,dComprador!$A$2:$A$7,dComprador!$B$2:$B$7)</f>
        <v>João</v>
      </c>
      <c r="L4265" t="str">
        <f>_xlfn.XLOOKUP(J4265,dFornecedor!$A$2:$A$6,dFornecedor!$B$2:$B$6)</f>
        <v>Minerva</v>
      </c>
      <c r="M4265" t="str">
        <f>_xlfn.XLOOKUP(G4265,dMateriaPrima!$A$2:$A$12,dMateriaPrima!$B$2:$B$12)</f>
        <v>Papel</v>
      </c>
      <c r="N4265" s="2">
        <f>_xlfn.XLOOKUP(G4265,dMateriaPrima!$A$2:$A$12,dMateriaPrima!$C$2:$C$12)</f>
        <v>9</v>
      </c>
      <c r="O4265" s="3">
        <f t="shared" si="330"/>
        <v>1863</v>
      </c>
      <c r="P4265" s="4">
        <f t="shared" si="331"/>
        <v>0</v>
      </c>
      <c r="Q4265" s="3">
        <f t="shared" si="332"/>
        <v>1863</v>
      </c>
      <c r="R4265" t="str">
        <f t="shared" si="333"/>
        <v>No prazo</v>
      </c>
      <c r="S4265" s="5">
        <f t="shared" si="334"/>
        <v>0</v>
      </c>
    </row>
    <row r="4266" spans="1:19" x14ac:dyDescent="0.25">
      <c r="A4266">
        <v>4265</v>
      </c>
      <c r="B4266" s="1">
        <v>44007</v>
      </c>
      <c r="C4266" s="1">
        <v>44015</v>
      </c>
      <c r="D4266" s="1">
        <v>44021</v>
      </c>
      <c r="E4266" s="1">
        <v>44022</v>
      </c>
      <c r="F4266">
        <v>2</v>
      </c>
      <c r="G4266">
        <v>9</v>
      </c>
      <c r="H4266">
        <v>36</v>
      </c>
      <c r="I4266" s="6">
        <v>0</v>
      </c>
      <c r="J4266">
        <v>2</v>
      </c>
      <c r="K4266" t="str">
        <f>_xlfn.XLOOKUP(fCompras!F4266,dComprador!$A$2:$A$7,dComprador!$B$2:$B$7)</f>
        <v>João</v>
      </c>
      <c r="L4266" t="str">
        <f>_xlfn.XLOOKUP(J4266,dFornecedor!$A$2:$A$6,dFornecedor!$B$2:$B$6)</f>
        <v>Minerva</v>
      </c>
      <c r="M4266" t="str">
        <f>_xlfn.XLOOKUP(G4266,dMateriaPrima!$A$2:$A$12,dMateriaPrima!$B$2:$B$12)</f>
        <v>Couro</v>
      </c>
      <c r="N4266" s="2">
        <f>_xlfn.XLOOKUP(G4266,dMateriaPrima!$A$2:$A$12,dMateriaPrima!$C$2:$C$12)</f>
        <v>4.4000000000000004</v>
      </c>
      <c r="O4266" s="3">
        <f t="shared" si="330"/>
        <v>158.4</v>
      </c>
      <c r="P4266" s="4">
        <f t="shared" si="331"/>
        <v>0</v>
      </c>
      <c r="Q4266" s="3">
        <f t="shared" si="332"/>
        <v>158.4</v>
      </c>
      <c r="R4266" t="str">
        <f t="shared" si="333"/>
        <v>Em atraso</v>
      </c>
      <c r="S4266" s="5">
        <f t="shared" si="334"/>
        <v>1</v>
      </c>
    </row>
    <row r="4267" spans="1:19" x14ac:dyDescent="0.25">
      <c r="A4267">
        <v>4266</v>
      </c>
      <c r="B4267" s="1">
        <v>44007</v>
      </c>
      <c r="C4267" s="1">
        <v>44008</v>
      </c>
      <c r="D4267" s="1">
        <v>44029</v>
      </c>
      <c r="E4267" s="1">
        <v>44029</v>
      </c>
      <c r="F4267">
        <v>1</v>
      </c>
      <c r="G4267">
        <v>9</v>
      </c>
      <c r="H4267">
        <v>252</v>
      </c>
      <c r="I4267" s="6">
        <v>0</v>
      </c>
      <c r="J4267">
        <v>3</v>
      </c>
      <c r="K4267" t="str">
        <f>_xlfn.XLOOKUP(fCompras!F4267,dComprador!$A$2:$A$7,dComprador!$B$2:$B$7)</f>
        <v>Alon</v>
      </c>
      <c r="L4267" t="str">
        <f>_xlfn.XLOOKUP(J4267,dFornecedor!$A$2:$A$6,dFornecedor!$B$2:$B$6)</f>
        <v>StepUp</v>
      </c>
      <c r="M4267" t="str">
        <f>_xlfn.XLOOKUP(G4267,dMateriaPrima!$A$2:$A$12,dMateriaPrima!$B$2:$B$12)</f>
        <v>Couro</v>
      </c>
      <c r="N4267" s="2">
        <f>_xlfn.XLOOKUP(G4267,dMateriaPrima!$A$2:$A$12,dMateriaPrima!$C$2:$C$12)</f>
        <v>4.4000000000000004</v>
      </c>
      <c r="O4267" s="3">
        <f t="shared" si="330"/>
        <v>1108.8000000000002</v>
      </c>
      <c r="P4267" s="4">
        <f t="shared" si="331"/>
        <v>0</v>
      </c>
      <c r="Q4267" s="3">
        <f t="shared" si="332"/>
        <v>1108.8000000000002</v>
      </c>
      <c r="R4267" t="str">
        <f t="shared" si="333"/>
        <v>No prazo</v>
      </c>
      <c r="S4267" s="5">
        <f t="shared" si="334"/>
        <v>0</v>
      </c>
    </row>
    <row r="4268" spans="1:19" x14ac:dyDescent="0.25">
      <c r="A4268">
        <v>4267</v>
      </c>
      <c r="B4268" s="1">
        <v>44007</v>
      </c>
      <c r="C4268" s="1">
        <v>44007</v>
      </c>
      <c r="D4268" s="1">
        <v>44021</v>
      </c>
      <c r="E4268" s="1">
        <v>44023</v>
      </c>
      <c r="F4268">
        <v>2</v>
      </c>
      <c r="G4268">
        <v>8</v>
      </c>
      <c r="H4268">
        <v>218</v>
      </c>
      <c r="I4268" s="6">
        <v>0</v>
      </c>
      <c r="J4268">
        <v>4</v>
      </c>
      <c r="K4268" t="str">
        <f>_xlfn.XLOOKUP(fCompras!F4268,dComprador!$A$2:$A$7,dComprador!$B$2:$B$7)</f>
        <v>João</v>
      </c>
      <c r="L4268" t="str">
        <f>_xlfn.XLOOKUP(J4268,dFornecedor!$A$2:$A$6,dFornecedor!$B$2:$B$6)</f>
        <v>AlphaOmega</v>
      </c>
      <c r="M4268" t="str">
        <f>_xlfn.XLOOKUP(G4268,dMateriaPrima!$A$2:$A$12,dMateriaPrima!$B$2:$B$12)</f>
        <v>Cimento</v>
      </c>
      <c r="N4268" s="2">
        <f>_xlfn.XLOOKUP(G4268,dMateriaPrima!$A$2:$A$12,dMateriaPrima!$C$2:$C$12)</f>
        <v>23</v>
      </c>
      <c r="O4268" s="3">
        <f t="shared" si="330"/>
        <v>5014</v>
      </c>
      <c r="P4268" s="4">
        <f t="shared" si="331"/>
        <v>0</v>
      </c>
      <c r="Q4268" s="3">
        <f t="shared" si="332"/>
        <v>5014</v>
      </c>
      <c r="R4268" t="str">
        <f t="shared" si="333"/>
        <v>Em atraso</v>
      </c>
      <c r="S4268" s="5">
        <f t="shared" si="334"/>
        <v>2</v>
      </c>
    </row>
    <row r="4269" spans="1:19" x14ac:dyDescent="0.25">
      <c r="A4269">
        <v>4268</v>
      </c>
      <c r="B4269" s="1">
        <v>44007</v>
      </c>
      <c r="C4269" s="1">
        <v>44010</v>
      </c>
      <c r="D4269" s="1">
        <v>44028</v>
      </c>
      <c r="E4269" s="1">
        <v>44031</v>
      </c>
      <c r="F4269">
        <v>1</v>
      </c>
      <c r="G4269">
        <v>2</v>
      </c>
      <c r="H4269">
        <v>389</v>
      </c>
      <c r="I4269" s="6">
        <v>0</v>
      </c>
      <c r="J4269">
        <v>3</v>
      </c>
      <c r="K4269" t="str">
        <f>_xlfn.XLOOKUP(fCompras!F4269,dComprador!$A$2:$A$7,dComprador!$B$2:$B$7)</f>
        <v>Alon</v>
      </c>
      <c r="L4269" t="str">
        <f>_xlfn.XLOOKUP(J4269,dFornecedor!$A$2:$A$6,dFornecedor!$B$2:$B$6)</f>
        <v>StepUp</v>
      </c>
      <c r="M4269" t="str">
        <f>_xlfn.XLOOKUP(G4269,dMateriaPrima!$A$2:$A$12,dMateriaPrima!$B$2:$B$12)</f>
        <v>Chapa Metal</v>
      </c>
      <c r="N4269" s="2">
        <f>_xlfn.XLOOKUP(G4269,dMateriaPrima!$A$2:$A$12,dMateriaPrima!$C$2:$C$12)</f>
        <v>299.89999999999998</v>
      </c>
      <c r="O4269" s="3">
        <f t="shared" si="330"/>
        <v>116661.09999999999</v>
      </c>
      <c r="P4269" s="4">
        <f t="shared" si="331"/>
        <v>0</v>
      </c>
      <c r="Q4269" s="3">
        <f t="shared" si="332"/>
        <v>116661.09999999999</v>
      </c>
      <c r="R4269" t="str">
        <f t="shared" si="333"/>
        <v>Em atraso</v>
      </c>
      <c r="S4269" s="5">
        <f t="shared" si="334"/>
        <v>3</v>
      </c>
    </row>
    <row r="4270" spans="1:19" x14ac:dyDescent="0.25">
      <c r="A4270">
        <v>4269</v>
      </c>
      <c r="B4270" s="1">
        <v>44008</v>
      </c>
      <c r="C4270" s="1">
        <v>44018</v>
      </c>
      <c r="D4270" s="1">
        <v>44021</v>
      </c>
      <c r="E4270" s="1">
        <v>44023</v>
      </c>
      <c r="F4270">
        <v>4</v>
      </c>
      <c r="G4270">
        <v>7</v>
      </c>
      <c r="H4270">
        <v>214</v>
      </c>
      <c r="I4270" s="6">
        <v>0</v>
      </c>
      <c r="J4270">
        <v>3</v>
      </c>
      <c r="K4270" t="str">
        <f>_xlfn.XLOOKUP(fCompras!F4270,dComprador!$A$2:$A$7,dComprador!$B$2:$B$7)</f>
        <v>Lira</v>
      </c>
      <c r="L4270" t="str">
        <f>_xlfn.XLOOKUP(J4270,dFornecedor!$A$2:$A$6,dFornecedor!$B$2:$B$6)</f>
        <v>StepUp</v>
      </c>
      <c r="M4270" t="str">
        <f>_xlfn.XLOOKUP(G4270,dMateriaPrima!$A$2:$A$12,dMateriaPrima!$B$2:$B$12)</f>
        <v>Poliéster</v>
      </c>
      <c r="N4270" s="2">
        <f>_xlfn.XLOOKUP(G4270,dMateriaPrima!$A$2:$A$12,dMateriaPrima!$C$2:$C$12)</f>
        <v>8</v>
      </c>
      <c r="O4270" s="3">
        <f t="shared" si="330"/>
        <v>1712</v>
      </c>
      <c r="P4270" s="4">
        <f t="shared" si="331"/>
        <v>0</v>
      </c>
      <c r="Q4270" s="3">
        <f t="shared" si="332"/>
        <v>1712</v>
      </c>
      <c r="R4270" t="str">
        <f t="shared" si="333"/>
        <v>Em atraso</v>
      </c>
      <c r="S4270" s="5">
        <f t="shared" si="334"/>
        <v>2</v>
      </c>
    </row>
    <row r="4271" spans="1:19" x14ac:dyDescent="0.25">
      <c r="A4271">
        <v>4270</v>
      </c>
      <c r="B4271" s="1">
        <v>44008</v>
      </c>
      <c r="C4271" s="1">
        <v>44017</v>
      </c>
      <c r="D4271" s="1">
        <v>44021</v>
      </c>
      <c r="E4271" s="1">
        <v>44024</v>
      </c>
      <c r="F4271">
        <v>4</v>
      </c>
      <c r="G4271">
        <v>4</v>
      </c>
      <c r="H4271">
        <v>356</v>
      </c>
      <c r="I4271" s="6">
        <v>0</v>
      </c>
      <c r="J4271">
        <v>2</v>
      </c>
      <c r="K4271" t="str">
        <f>_xlfn.XLOOKUP(fCompras!F4271,dComprador!$A$2:$A$7,dComprador!$B$2:$B$7)</f>
        <v>Lira</v>
      </c>
      <c r="L4271" t="str">
        <f>_xlfn.XLOOKUP(J4271,dFornecedor!$A$2:$A$6,dFornecedor!$B$2:$B$6)</f>
        <v>Minerva</v>
      </c>
      <c r="M4271" t="str">
        <f>_xlfn.XLOOKUP(G4271,dMateriaPrima!$A$2:$A$12,dMateriaPrima!$B$2:$B$12)</f>
        <v>Madeira</v>
      </c>
      <c r="N4271" s="2">
        <f>_xlfn.XLOOKUP(G4271,dMateriaPrima!$A$2:$A$12,dMateriaPrima!$C$2:$C$12)</f>
        <v>168</v>
      </c>
      <c r="O4271" s="3">
        <f t="shared" si="330"/>
        <v>59808</v>
      </c>
      <c r="P4271" s="4">
        <f t="shared" si="331"/>
        <v>0</v>
      </c>
      <c r="Q4271" s="3">
        <f t="shared" si="332"/>
        <v>59808</v>
      </c>
      <c r="R4271" t="str">
        <f t="shared" si="333"/>
        <v>Em atraso</v>
      </c>
      <c r="S4271" s="5">
        <f t="shared" si="334"/>
        <v>3</v>
      </c>
    </row>
    <row r="4272" spans="1:19" x14ac:dyDescent="0.25">
      <c r="A4272">
        <v>4271</v>
      </c>
      <c r="B4272" s="1">
        <v>44008</v>
      </c>
      <c r="C4272" s="1">
        <v>44019</v>
      </c>
      <c r="D4272" s="1">
        <v>44020</v>
      </c>
      <c r="E4272" s="1">
        <v>44021</v>
      </c>
      <c r="F4272">
        <v>4</v>
      </c>
      <c r="G4272">
        <v>5</v>
      </c>
      <c r="H4272">
        <v>17</v>
      </c>
      <c r="I4272" s="6">
        <v>0</v>
      </c>
      <c r="J4272">
        <v>1</v>
      </c>
      <c r="K4272" t="str">
        <f>_xlfn.XLOOKUP(fCompras!F4272,dComprador!$A$2:$A$7,dComprador!$B$2:$B$7)</f>
        <v>Lira</v>
      </c>
      <c r="L4272" t="str">
        <f>_xlfn.XLOOKUP(J4272,dFornecedor!$A$2:$A$6,dFornecedor!$B$2:$B$6)</f>
        <v>NorthShore</v>
      </c>
      <c r="M4272" t="str">
        <f>_xlfn.XLOOKUP(G4272,dMateriaPrima!$A$2:$A$12,dMateriaPrima!$B$2:$B$12)</f>
        <v>Areia</v>
      </c>
      <c r="N4272" s="2">
        <f>_xlfn.XLOOKUP(G4272,dMateriaPrima!$A$2:$A$12,dMateriaPrima!$C$2:$C$12)</f>
        <v>3.59</v>
      </c>
      <c r="O4272" s="3">
        <f t="shared" si="330"/>
        <v>61.03</v>
      </c>
      <c r="P4272" s="4">
        <f t="shared" si="331"/>
        <v>0</v>
      </c>
      <c r="Q4272" s="3">
        <f t="shared" si="332"/>
        <v>61.03</v>
      </c>
      <c r="R4272" t="str">
        <f t="shared" si="333"/>
        <v>Em atraso</v>
      </c>
      <c r="S4272" s="5">
        <f t="shared" si="334"/>
        <v>1</v>
      </c>
    </row>
    <row r="4273" spans="1:19" x14ac:dyDescent="0.25">
      <c r="A4273">
        <v>4272</v>
      </c>
      <c r="B4273" s="1">
        <v>44008</v>
      </c>
      <c r="C4273" s="1">
        <v>44008</v>
      </c>
      <c r="D4273" s="1">
        <v>44014</v>
      </c>
      <c r="E4273" s="1">
        <v>44016</v>
      </c>
      <c r="F4273">
        <v>4</v>
      </c>
      <c r="G4273">
        <v>6</v>
      </c>
      <c r="H4273">
        <v>544</v>
      </c>
      <c r="I4273" s="6">
        <v>0</v>
      </c>
      <c r="J4273">
        <v>5</v>
      </c>
      <c r="K4273" t="str">
        <f>_xlfn.XLOOKUP(fCompras!F4273,dComprador!$A$2:$A$7,dComprador!$B$2:$B$7)</f>
        <v>Lira</v>
      </c>
      <c r="L4273" t="str">
        <f>_xlfn.XLOOKUP(J4273,dFornecedor!$A$2:$A$6,dFornecedor!$B$2:$B$6)</f>
        <v>Atlas</v>
      </c>
      <c r="M4273" t="str">
        <f>_xlfn.XLOOKUP(G4273,dMateriaPrima!$A$2:$A$12,dMateriaPrima!$B$2:$B$12)</f>
        <v>Fio Algodão</v>
      </c>
      <c r="N4273" s="2">
        <f>_xlfn.XLOOKUP(G4273,dMateriaPrima!$A$2:$A$12,dMateriaPrima!$C$2:$C$12)</f>
        <v>55.9</v>
      </c>
      <c r="O4273" s="3">
        <f t="shared" si="330"/>
        <v>30409.599999999999</v>
      </c>
      <c r="P4273" s="4">
        <f t="shared" si="331"/>
        <v>0</v>
      </c>
      <c r="Q4273" s="3">
        <f t="shared" si="332"/>
        <v>30409.599999999999</v>
      </c>
      <c r="R4273" t="str">
        <f t="shared" si="333"/>
        <v>Em atraso</v>
      </c>
      <c r="S4273" s="5">
        <f t="shared" si="334"/>
        <v>2</v>
      </c>
    </row>
    <row r="4274" spans="1:19" x14ac:dyDescent="0.25">
      <c r="A4274">
        <v>4273</v>
      </c>
      <c r="B4274" s="1">
        <v>44008</v>
      </c>
      <c r="C4274" s="1">
        <v>44008</v>
      </c>
      <c r="D4274" s="1">
        <v>44017</v>
      </c>
      <c r="E4274" s="1">
        <v>44015</v>
      </c>
      <c r="F4274">
        <v>4</v>
      </c>
      <c r="G4274">
        <v>2</v>
      </c>
      <c r="H4274">
        <v>62</v>
      </c>
      <c r="I4274" s="6">
        <v>0</v>
      </c>
      <c r="J4274">
        <v>2</v>
      </c>
      <c r="K4274" t="str">
        <f>_xlfn.XLOOKUP(fCompras!F4274,dComprador!$A$2:$A$7,dComprador!$B$2:$B$7)</f>
        <v>Lira</v>
      </c>
      <c r="L4274" t="str">
        <f>_xlfn.XLOOKUP(J4274,dFornecedor!$A$2:$A$6,dFornecedor!$B$2:$B$6)</f>
        <v>Minerva</v>
      </c>
      <c r="M4274" t="str">
        <f>_xlfn.XLOOKUP(G4274,dMateriaPrima!$A$2:$A$12,dMateriaPrima!$B$2:$B$12)</f>
        <v>Chapa Metal</v>
      </c>
      <c r="N4274" s="2">
        <f>_xlfn.XLOOKUP(G4274,dMateriaPrima!$A$2:$A$12,dMateriaPrima!$C$2:$C$12)</f>
        <v>299.89999999999998</v>
      </c>
      <c r="O4274" s="3">
        <f t="shared" si="330"/>
        <v>18593.8</v>
      </c>
      <c r="P4274" s="4">
        <f t="shared" si="331"/>
        <v>0</v>
      </c>
      <c r="Q4274" s="3">
        <f t="shared" si="332"/>
        <v>18593.8</v>
      </c>
      <c r="R4274" t="str">
        <f t="shared" si="333"/>
        <v>No prazo</v>
      </c>
      <c r="S4274" s="5">
        <f t="shared" si="334"/>
        <v>0</v>
      </c>
    </row>
    <row r="4275" spans="1:19" x14ac:dyDescent="0.25">
      <c r="A4275">
        <v>4274</v>
      </c>
      <c r="B4275" s="1">
        <v>44008</v>
      </c>
      <c r="C4275" s="1">
        <v>44017</v>
      </c>
      <c r="D4275" s="1">
        <v>44020</v>
      </c>
      <c r="E4275" s="1">
        <v>44022</v>
      </c>
      <c r="F4275">
        <v>4</v>
      </c>
      <c r="G4275">
        <v>5</v>
      </c>
      <c r="H4275">
        <v>537</v>
      </c>
      <c r="I4275" s="6">
        <v>0</v>
      </c>
      <c r="J4275">
        <v>3</v>
      </c>
      <c r="K4275" t="str">
        <f>_xlfn.XLOOKUP(fCompras!F4275,dComprador!$A$2:$A$7,dComprador!$B$2:$B$7)</f>
        <v>Lira</v>
      </c>
      <c r="L4275" t="str">
        <f>_xlfn.XLOOKUP(J4275,dFornecedor!$A$2:$A$6,dFornecedor!$B$2:$B$6)</f>
        <v>StepUp</v>
      </c>
      <c r="M4275" t="str">
        <f>_xlfn.XLOOKUP(G4275,dMateriaPrima!$A$2:$A$12,dMateriaPrima!$B$2:$B$12)</f>
        <v>Areia</v>
      </c>
      <c r="N4275" s="2">
        <f>_xlfn.XLOOKUP(G4275,dMateriaPrima!$A$2:$A$12,dMateriaPrima!$C$2:$C$12)</f>
        <v>3.59</v>
      </c>
      <c r="O4275" s="3">
        <f t="shared" si="330"/>
        <v>1927.83</v>
      </c>
      <c r="P4275" s="4">
        <f t="shared" si="331"/>
        <v>0</v>
      </c>
      <c r="Q4275" s="3">
        <f t="shared" si="332"/>
        <v>1927.83</v>
      </c>
      <c r="R4275" t="str">
        <f t="shared" si="333"/>
        <v>Em atraso</v>
      </c>
      <c r="S4275" s="5">
        <f t="shared" si="334"/>
        <v>2</v>
      </c>
    </row>
    <row r="4276" spans="1:19" x14ac:dyDescent="0.25">
      <c r="A4276">
        <v>4275</v>
      </c>
      <c r="B4276" s="1">
        <v>44008</v>
      </c>
      <c r="C4276" s="1">
        <v>44017</v>
      </c>
      <c r="D4276" s="1">
        <v>44020</v>
      </c>
      <c r="E4276" s="1">
        <v>44023</v>
      </c>
      <c r="F4276">
        <v>4</v>
      </c>
      <c r="G4276">
        <v>8</v>
      </c>
      <c r="H4276">
        <v>36</v>
      </c>
      <c r="I4276" s="6">
        <v>0</v>
      </c>
      <c r="J4276">
        <v>2</v>
      </c>
      <c r="K4276" t="str">
        <f>_xlfn.XLOOKUP(fCompras!F4276,dComprador!$A$2:$A$7,dComprador!$B$2:$B$7)</f>
        <v>Lira</v>
      </c>
      <c r="L4276" t="str">
        <f>_xlfn.XLOOKUP(J4276,dFornecedor!$A$2:$A$6,dFornecedor!$B$2:$B$6)</f>
        <v>Minerva</v>
      </c>
      <c r="M4276" t="str">
        <f>_xlfn.XLOOKUP(G4276,dMateriaPrima!$A$2:$A$12,dMateriaPrima!$B$2:$B$12)</f>
        <v>Cimento</v>
      </c>
      <c r="N4276" s="2">
        <f>_xlfn.XLOOKUP(G4276,dMateriaPrima!$A$2:$A$12,dMateriaPrima!$C$2:$C$12)</f>
        <v>23</v>
      </c>
      <c r="O4276" s="3">
        <f t="shared" si="330"/>
        <v>828</v>
      </c>
      <c r="P4276" s="4">
        <f t="shared" si="331"/>
        <v>0</v>
      </c>
      <c r="Q4276" s="3">
        <f t="shared" si="332"/>
        <v>828</v>
      </c>
      <c r="R4276" t="str">
        <f t="shared" si="333"/>
        <v>Em atraso</v>
      </c>
      <c r="S4276" s="5">
        <f t="shared" si="334"/>
        <v>3</v>
      </c>
    </row>
    <row r="4277" spans="1:19" x14ac:dyDescent="0.25">
      <c r="A4277">
        <v>4276</v>
      </c>
      <c r="B4277" s="1">
        <v>44008</v>
      </c>
      <c r="C4277" s="1">
        <v>44008</v>
      </c>
      <c r="D4277" s="1">
        <v>44030</v>
      </c>
      <c r="E4277" s="1">
        <v>44030</v>
      </c>
      <c r="F4277">
        <v>1</v>
      </c>
      <c r="G4277">
        <v>7</v>
      </c>
      <c r="H4277">
        <v>68</v>
      </c>
      <c r="I4277" s="6">
        <v>0</v>
      </c>
      <c r="J4277">
        <v>2</v>
      </c>
      <c r="K4277" t="str">
        <f>_xlfn.XLOOKUP(fCompras!F4277,dComprador!$A$2:$A$7,dComprador!$B$2:$B$7)</f>
        <v>Alon</v>
      </c>
      <c r="L4277" t="str">
        <f>_xlfn.XLOOKUP(J4277,dFornecedor!$A$2:$A$6,dFornecedor!$B$2:$B$6)</f>
        <v>Minerva</v>
      </c>
      <c r="M4277" t="str">
        <f>_xlfn.XLOOKUP(G4277,dMateriaPrima!$A$2:$A$12,dMateriaPrima!$B$2:$B$12)</f>
        <v>Poliéster</v>
      </c>
      <c r="N4277" s="2">
        <f>_xlfn.XLOOKUP(G4277,dMateriaPrima!$A$2:$A$12,dMateriaPrima!$C$2:$C$12)</f>
        <v>8</v>
      </c>
      <c r="O4277" s="3">
        <f t="shared" si="330"/>
        <v>544</v>
      </c>
      <c r="P4277" s="4">
        <f t="shared" si="331"/>
        <v>0</v>
      </c>
      <c r="Q4277" s="3">
        <f t="shared" si="332"/>
        <v>544</v>
      </c>
      <c r="R4277" t="str">
        <f t="shared" si="333"/>
        <v>No prazo</v>
      </c>
      <c r="S4277" s="5">
        <f t="shared" si="334"/>
        <v>0</v>
      </c>
    </row>
    <row r="4278" spans="1:19" x14ac:dyDescent="0.25">
      <c r="A4278">
        <v>4277</v>
      </c>
      <c r="B4278" s="1">
        <v>44008</v>
      </c>
      <c r="C4278" s="1">
        <v>44012</v>
      </c>
      <c r="D4278" s="1">
        <v>44025</v>
      </c>
      <c r="E4278" s="1">
        <v>44026</v>
      </c>
      <c r="F4278">
        <v>2</v>
      </c>
      <c r="G4278">
        <v>9</v>
      </c>
      <c r="H4278">
        <v>151</v>
      </c>
      <c r="I4278" s="6">
        <v>0</v>
      </c>
      <c r="J4278">
        <v>1</v>
      </c>
      <c r="K4278" t="str">
        <f>_xlfn.XLOOKUP(fCompras!F4278,dComprador!$A$2:$A$7,dComprador!$B$2:$B$7)</f>
        <v>João</v>
      </c>
      <c r="L4278" t="str">
        <f>_xlfn.XLOOKUP(J4278,dFornecedor!$A$2:$A$6,dFornecedor!$B$2:$B$6)</f>
        <v>NorthShore</v>
      </c>
      <c r="M4278" t="str">
        <f>_xlfn.XLOOKUP(G4278,dMateriaPrima!$A$2:$A$12,dMateriaPrima!$B$2:$B$12)</f>
        <v>Couro</v>
      </c>
      <c r="N4278" s="2">
        <f>_xlfn.XLOOKUP(G4278,dMateriaPrima!$A$2:$A$12,dMateriaPrima!$C$2:$C$12)</f>
        <v>4.4000000000000004</v>
      </c>
      <c r="O4278" s="3">
        <f t="shared" si="330"/>
        <v>664.40000000000009</v>
      </c>
      <c r="P4278" s="4">
        <f t="shared" si="331"/>
        <v>0</v>
      </c>
      <c r="Q4278" s="3">
        <f t="shared" si="332"/>
        <v>664.40000000000009</v>
      </c>
      <c r="R4278" t="str">
        <f t="shared" si="333"/>
        <v>Em atraso</v>
      </c>
      <c r="S4278" s="5">
        <f t="shared" si="334"/>
        <v>1</v>
      </c>
    </row>
    <row r="4279" spans="1:19" x14ac:dyDescent="0.25">
      <c r="A4279">
        <v>4278</v>
      </c>
      <c r="B4279" s="1">
        <v>44008</v>
      </c>
      <c r="C4279" s="1">
        <v>44011</v>
      </c>
      <c r="D4279" s="1">
        <v>44041</v>
      </c>
      <c r="E4279" s="1">
        <v>44041</v>
      </c>
      <c r="F4279">
        <v>1</v>
      </c>
      <c r="G4279">
        <v>9</v>
      </c>
      <c r="H4279">
        <v>344</v>
      </c>
      <c r="I4279" s="6">
        <v>0</v>
      </c>
      <c r="J4279">
        <v>3</v>
      </c>
      <c r="K4279" t="str">
        <f>_xlfn.XLOOKUP(fCompras!F4279,dComprador!$A$2:$A$7,dComprador!$B$2:$B$7)</f>
        <v>Alon</v>
      </c>
      <c r="L4279" t="str">
        <f>_xlfn.XLOOKUP(J4279,dFornecedor!$A$2:$A$6,dFornecedor!$B$2:$B$6)</f>
        <v>StepUp</v>
      </c>
      <c r="M4279" t="str">
        <f>_xlfn.XLOOKUP(G4279,dMateriaPrima!$A$2:$A$12,dMateriaPrima!$B$2:$B$12)</f>
        <v>Couro</v>
      </c>
      <c r="N4279" s="2">
        <f>_xlfn.XLOOKUP(G4279,dMateriaPrima!$A$2:$A$12,dMateriaPrima!$C$2:$C$12)</f>
        <v>4.4000000000000004</v>
      </c>
      <c r="O4279" s="3">
        <f t="shared" si="330"/>
        <v>1513.6000000000001</v>
      </c>
      <c r="P4279" s="4">
        <f t="shared" si="331"/>
        <v>0</v>
      </c>
      <c r="Q4279" s="3">
        <f t="shared" si="332"/>
        <v>1513.6000000000001</v>
      </c>
      <c r="R4279" t="str">
        <f t="shared" si="333"/>
        <v>No prazo</v>
      </c>
      <c r="S4279" s="5">
        <f t="shared" si="334"/>
        <v>0</v>
      </c>
    </row>
    <row r="4280" spans="1:19" x14ac:dyDescent="0.25">
      <c r="A4280">
        <v>4279</v>
      </c>
      <c r="B4280" s="1">
        <v>44009</v>
      </c>
      <c r="C4280" s="1">
        <v>44019</v>
      </c>
      <c r="D4280" s="1">
        <v>44019</v>
      </c>
      <c r="E4280" s="1">
        <v>44021</v>
      </c>
      <c r="F4280">
        <v>4</v>
      </c>
      <c r="G4280">
        <v>6</v>
      </c>
      <c r="H4280">
        <v>77</v>
      </c>
      <c r="I4280" s="6">
        <v>0</v>
      </c>
      <c r="J4280">
        <v>1</v>
      </c>
      <c r="K4280" t="str">
        <f>_xlfn.XLOOKUP(fCompras!F4280,dComprador!$A$2:$A$7,dComprador!$B$2:$B$7)</f>
        <v>Lira</v>
      </c>
      <c r="L4280" t="str">
        <f>_xlfn.XLOOKUP(J4280,dFornecedor!$A$2:$A$6,dFornecedor!$B$2:$B$6)</f>
        <v>NorthShore</v>
      </c>
      <c r="M4280" t="str">
        <f>_xlfn.XLOOKUP(G4280,dMateriaPrima!$A$2:$A$12,dMateriaPrima!$B$2:$B$12)</f>
        <v>Fio Algodão</v>
      </c>
      <c r="N4280" s="2">
        <f>_xlfn.XLOOKUP(G4280,dMateriaPrima!$A$2:$A$12,dMateriaPrima!$C$2:$C$12)</f>
        <v>55.9</v>
      </c>
      <c r="O4280" s="3">
        <f t="shared" si="330"/>
        <v>4304.3</v>
      </c>
      <c r="P4280" s="4">
        <f t="shared" si="331"/>
        <v>0</v>
      </c>
      <c r="Q4280" s="3">
        <f t="shared" si="332"/>
        <v>4304.3</v>
      </c>
      <c r="R4280" t="str">
        <f t="shared" si="333"/>
        <v>Em atraso</v>
      </c>
      <c r="S4280" s="5">
        <f t="shared" si="334"/>
        <v>2</v>
      </c>
    </row>
    <row r="4281" spans="1:19" x14ac:dyDescent="0.25">
      <c r="A4281">
        <v>4280</v>
      </c>
      <c r="B4281" s="1">
        <v>44009</v>
      </c>
      <c r="C4281" s="1">
        <v>44010</v>
      </c>
      <c r="D4281" s="1">
        <v>44041</v>
      </c>
      <c r="E4281" s="1">
        <v>44042</v>
      </c>
      <c r="F4281">
        <v>1</v>
      </c>
      <c r="G4281">
        <v>8</v>
      </c>
      <c r="H4281">
        <v>171</v>
      </c>
      <c r="I4281" s="6">
        <v>0</v>
      </c>
      <c r="J4281">
        <v>3</v>
      </c>
      <c r="K4281" t="str">
        <f>_xlfn.XLOOKUP(fCompras!F4281,dComprador!$A$2:$A$7,dComprador!$B$2:$B$7)</f>
        <v>Alon</v>
      </c>
      <c r="L4281" t="str">
        <f>_xlfn.XLOOKUP(J4281,dFornecedor!$A$2:$A$6,dFornecedor!$B$2:$B$6)</f>
        <v>StepUp</v>
      </c>
      <c r="M4281" t="str">
        <f>_xlfn.XLOOKUP(G4281,dMateriaPrima!$A$2:$A$12,dMateriaPrima!$B$2:$B$12)</f>
        <v>Cimento</v>
      </c>
      <c r="N4281" s="2">
        <f>_xlfn.XLOOKUP(G4281,dMateriaPrima!$A$2:$A$12,dMateriaPrima!$C$2:$C$12)</f>
        <v>23</v>
      </c>
      <c r="O4281" s="3">
        <f t="shared" si="330"/>
        <v>3933</v>
      </c>
      <c r="P4281" s="4">
        <f t="shared" si="331"/>
        <v>0</v>
      </c>
      <c r="Q4281" s="3">
        <f t="shared" si="332"/>
        <v>3933</v>
      </c>
      <c r="R4281" t="str">
        <f t="shared" si="333"/>
        <v>Em atraso</v>
      </c>
      <c r="S4281" s="5">
        <f t="shared" si="334"/>
        <v>1</v>
      </c>
    </row>
    <row r="4282" spans="1:19" x14ac:dyDescent="0.25">
      <c r="A4282">
        <v>4281</v>
      </c>
      <c r="B4282" s="1">
        <v>44009</v>
      </c>
      <c r="C4282" s="1">
        <v>44014</v>
      </c>
      <c r="D4282" s="1">
        <v>44021</v>
      </c>
      <c r="E4282" s="1">
        <v>44020</v>
      </c>
      <c r="F4282">
        <v>4</v>
      </c>
      <c r="G4282">
        <v>9</v>
      </c>
      <c r="H4282">
        <v>61</v>
      </c>
      <c r="I4282" s="6">
        <v>0</v>
      </c>
      <c r="J4282">
        <v>4</v>
      </c>
      <c r="K4282" t="str">
        <f>_xlfn.XLOOKUP(fCompras!F4282,dComprador!$A$2:$A$7,dComprador!$B$2:$B$7)</f>
        <v>Lira</v>
      </c>
      <c r="L4282" t="str">
        <f>_xlfn.XLOOKUP(J4282,dFornecedor!$A$2:$A$6,dFornecedor!$B$2:$B$6)</f>
        <v>AlphaOmega</v>
      </c>
      <c r="M4282" t="str">
        <f>_xlfn.XLOOKUP(G4282,dMateriaPrima!$A$2:$A$12,dMateriaPrima!$B$2:$B$12)</f>
        <v>Couro</v>
      </c>
      <c r="N4282" s="2">
        <f>_xlfn.XLOOKUP(G4282,dMateriaPrima!$A$2:$A$12,dMateriaPrima!$C$2:$C$12)</f>
        <v>4.4000000000000004</v>
      </c>
      <c r="O4282" s="3">
        <f t="shared" si="330"/>
        <v>268.40000000000003</v>
      </c>
      <c r="P4282" s="4">
        <f t="shared" si="331"/>
        <v>0</v>
      </c>
      <c r="Q4282" s="3">
        <f t="shared" si="332"/>
        <v>268.40000000000003</v>
      </c>
      <c r="R4282" t="str">
        <f t="shared" si="333"/>
        <v>No prazo</v>
      </c>
      <c r="S4282" s="5">
        <f t="shared" si="334"/>
        <v>0</v>
      </c>
    </row>
    <row r="4283" spans="1:19" x14ac:dyDescent="0.25">
      <c r="A4283">
        <v>4282</v>
      </c>
      <c r="B4283" s="1">
        <v>44009</v>
      </c>
      <c r="C4283" s="1">
        <v>44022</v>
      </c>
      <c r="D4283" s="1">
        <v>44027</v>
      </c>
      <c r="E4283" s="1">
        <v>44028</v>
      </c>
      <c r="F4283">
        <v>1</v>
      </c>
      <c r="G4283">
        <v>5</v>
      </c>
      <c r="H4283">
        <v>48</v>
      </c>
      <c r="I4283" s="6">
        <v>0</v>
      </c>
      <c r="J4283">
        <v>1</v>
      </c>
      <c r="K4283" t="str">
        <f>_xlfn.XLOOKUP(fCompras!F4283,dComprador!$A$2:$A$7,dComprador!$B$2:$B$7)</f>
        <v>Alon</v>
      </c>
      <c r="L4283" t="str">
        <f>_xlfn.XLOOKUP(J4283,dFornecedor!$A$2:$A$6,dFornecedor!$B$2:$B$6)</f>
        <v>NorthShore</v>
      </c>
      <c r="M4283" t="str">
        <f>_xlfn.XLOOKUP(G4283,dMateriaPrima!$A$2:$A$12,dMateriaPrima!$B$2:$B$12)</f>
        <v>Areia</v>
      </c>
      <c r="N4283" s="2">
        <f>_xlfn.XLOOKUP(G4283,dMateriaPrima!$A$2:$A$12,dMateriaPrima!$C$2:$C$12)</f>
        <v>3.59</v>
      </c>
      <c r="O4283" s="3">
        <f t="shared" si="330"/>
        <v>172.32</v>
      </c>
      <c r="P4283" s="4">
        <f t="shared" si="331"/>
        <v>0</v>
      </c>
      <c r="Q4283" s="3">
        <f t="shared" si="332"/>
        <v>172.32</v>
      </c>
      <c r="R4283" t="str">
        <f t="shared" si="333"/>
        <v>Em atraso</v>
      </c>
      <c r="S4283" s="5">
        <f t="shared" si="334"/>
        <v>1</v>
      </c>
    </row>
    <row r="4284" spans="1:19" x14ac:dyDescent="0.25">
      <c r="A4284">
        <v>4283</v>
      </c>
      <c r="B4284" s="1">
        <v>44009</v>
      </c>
      <c r="C4284" s="1">
        <v>44017</v>
      </c>
      <c r="D4284" s="1">
        <v>44027</v>
      </c>
      <c r="E4284" s="1">
        <v>44028</v>
      </c>
      <c r="F4284">
        <v>1</v>
      </c>
      <c r="G4284">
        <v>1</v>
      </c>
      <c r="H4284">
        <v>28</v>
      </c>
      <c r="I4284" s="6">
        <v>0</v>
      </c>
      <c r="J4284">
        <v>3</v>
      </c>
      <c r="K4284" t="str">
        <f>_xlfn.XLOOKUP(fCompras!F4284,dComprador!$A$2:$A$7,dComprador!$B$2:$B$7)</f>
        <v>Alon</v>
      </c>
      <c r="L4284" t="str">
        <f>_xlfn.XLOOKUP(J4284,dFornecedor!$A$2:$A$6,dFornecedor!$B$2:$B$6)</f>
        <v>StepUp</v>
      </c>
      <c r="M4284" t="str">
        <f>_xlfn.XLOOKUP(G4284,dMateriaPrima!$A$2:$A$12,dMateriaPrima!$B$2:$B$12)</f>
        <v>Tecido</v>
      </c>
      <c r="N4284" s="2">
        <f>_xlfn.XLOOKUP(G4284,dMateriaPrima!$A$2:$A$12,dMateriaPrima!$C$2:$C$12)</f>
        <v>18</v>
      </c>
      <c r="O4284" s="3">
        <f t="shared" si="330"/>
        <v>504</v>
      </c>
      <c r="P4284" s="4">
        <f t="shared" si="331"/>
        <v>0</v>
      </c>
      <c r="Q4284" s="3">
        <f t="shared" si="332"/>
        <v>504</v>
      </c>
      <c r="R4284" t="str">
        <f t="shared" si="333"/>
        <v>Em atraso</v>
      </c>
      <c r="S4284" s="5">
        <f t="shared" si="334"/>
        <v>1</v>
      </c>
    </row>
    <row r="4285" spans="1:19" x14ac:dyDescent="0.25">
      <c r="A4285">
        <v>4284</v>
      </c>
      <c r="B4285" s="1">
        <v>44009</v>
      </c>
      <c r="C4285" s="1">
        <v>44020</v>
      </c>
      <c r="D4285" s="1">
        <v>44030</v>
      </c>
      <c r="E4285" s="1">
        <v>44028</v>
      </c>
      <c r="F4285">
        <v>1</v>
      </c>
      <c r="G4285">
        <v>9</v>
      </c>
      <c r="H4285">
        <v>26</v>
      </c>
      <c r="I4285" s="6">
        <v>0</v>
      </c>
      <c r="J4285">
        <v>1</v>
      </c>
      <c r="K4285" t="str">
        <f>_xlfn.XLOOKUP(fCompras!F4285,dComprador!$A$2:$A$7,dComprador!$B$2:$B$7)</f>
        <v>Alon</v>
      </c>
      <c r="L4285" t="str">
        <f>_xlfn.XLOOKUP(J4285,dFornecedor!$A$2:$A$6,dFornecedor!$B$2:$B$6)</f>
        <v>NorthShore</v>
      </c>
      <c r="M4285" t="str">
        <f>_xlfn.XLOOKUP(G4285,dMateriaPrima!$A$2:$A$12,dMateriaPrima!$B$2:$B$12)</f>
        <v>Couro</v>
      </c>
      <c r="N4285" s="2">
        <f>_xlfn.XLOOKUP(G4285,dMateriaPrima!$A$2:$A$12,dMateriaPrima!$C$2:$C$12)</f>
        <v>4.4000000000000004</v>
      </c>
      <c r="O4285" s="3">
        <f t="shared" si="330"/>
        <v>114.4</v>
      </c>
      <c r="P4285" s="4">
        <f t="shared" si="331"/>
        <v>0</v>
      </c>
      <c r="Q4285" s="3">
        <f t="shared" si="332"/>
        <v>114.4</v>
      </c>
      <c r="R4285" t="str">
        <f t="shared" si="333"/>
        <v>No prazo</v>
      </c>
      <c r="S4285" s="5">
        <f t="shared" si="334"/>
        <v>0</v>
      </c>
    </row>
    <row r="4286" spans="1:19" x14ac:dyDescent="0.25">
      <c r="A4286">
        <v>4285</v>
      </c>
      <c r="B4286" s="1">
        <v>44010</v>
      </c>
      <c r="C4286" s="1">
        <v>44017</v>
      </c>
      <c r="D4286" s="1">
        <v>44017</v>
      </c>
      <c r="E4286" s="1">
        <v>44021</v>
      </c>
      <c r="F4286">
        <v>4</v>
      </c>
      <c r="G4286">
        <v>8</v>
      </c>
      <c r="H4286">
        <v>76</v>
      </c>
      <c r="I4286" s="6">
        <v>0</v>
      </c>
      <c r="J4286">
        <v>3</v>
      </c>
      <c r="K4286" t="str">
        <f>_xlfn.XLOOKUP(fCompras!F4286,dComprador!$A$2:$A$7,dComprador!$B$2:$B$7)</f>
        <v>Lira</v>
      </c>
      <c r="L4286" t="str">
        <f>_xlfn.XLOOKUP(J4286,dFornecedor!$A$2:$A$6,dFornecedor!$B$2:$B$6)</f>
        <v>StepUp</v>
      </c>
      <c r="M4286" t="str">
        <f>_xlfn.XLOOKUP(G4286,dMateriaPrima!$A$2:$A$12,dMateriaPrima!$B$2:$B$12)</f>
        <v>Cimento</v>
      </c>
      <c r="N4286" s="2">
        <f>_xlfn.XLOOKUP(G4286,dMateriaPrima!$A$2:$A$12,dMateriaPrima!$C$2:$C$12)</f>
        <v>23</v>
      </c>
      <c r="O4286" s="3">
        <f t="shared" si="330"/>
        <v>1748</v>
      </c>
      <c r="P4286" s="4">
        <f t="shared" si="331"/>
        <v>0</v>
      </c>
      <c r="Q4286" s="3">
        <f t="shared" si="332"/>
        <v>1748</v>
      </c>
      <c r="R4286" t="str">
        <f t="shared" si="333"/>
        <v>Em atraso</v>
      </c>
      <c r="S4286" s="5">
        <f t="shared" si="334"/>
        <v>4</v>
      </c>
    </row>
    <row r="4287" spans="1:19" x14ac:dyDescent="0.25">
      <c r="A4287">
        <v>4286</v>
      </c>
      <c r="B4287" s="1">
        <v>44010</v>
      </c>
      <c r="C4287" s="1">
        <v>44018</v>
      </c>
      <c r="D4287" s="1">
        <v>44021</v>
      </c>
      <c r="E4287" s="1">
        <v>44027</v>
      </c>
      <c r="F4287">
        <v>4</v>
      </c>
      <c r="G4287">
        <v>9</v>
      </c>
      <c r="H4287">
        <v>258</v>
      </c>
      <c r="I4287" s="6">
        <v>0</v>
      </c>
      <c r="J4287">
        <v>5</v>
      </c>
      <c r="K4287" t="str">
        <f>_xlfn.XLOOKUP(fCompras!F4287,dComprador!$A$2:$A$7,dComprador!$B$2:$B$7)</f>
        <v>Lira</v>
      </c>
      <c r="L4287" t="str">
        <f>_xlfn.XLOOKUP(J4287,dFornecedor!$A$2:$A$6,dFornecedor!$B$2:$B$6)</f>
        <v>Atlas</v>
      </c>
      <c r="M4287" t="str">
        <f>_xlfn.XLOOKUP(G4287,dMateriaPrima!$A$2:$A$12,dMateriaPrima!$B$2:$B$12)</f>
        <v>Couro</v>
      </c>
      <c r="N4287" s="2">
        <f>_xlfn.XLOOKUP(G4287,dMateriaPrima!$A$2:$A$12,dMateriaPrima!$C$2:$C$12)</f>
        <v>4.4000000000000004</v>
      </c>
      <c r="O4287" s="3">
        <f t="shared" si="330"/>
        <v>1135.2</v>
      </c>
      <c r="P4287" s="4">
        <f t="shared" si="331"/>
        <v>0</v>
      </c>
      <c r="Q4287" s="3">
        <f t="shared" si="332"/>
        <v>1135.2</v>
      </c>
      <c r="R4287" t="str">
        <f t="shared" si="333"/>
        <v>Em atraso</v>
      </c>
      <c r="S4287" s="5">
        <f t="shared" si="334"/>
        <v>6</v>
      </c>
    </row>
    <row r="4288" spans="1:19" x14ac:dyDescent="0.25">
      <c r="A4288">
        <v>4287</v>
      </c>
      <c r="B4288" s="1">
        <v>44010</v>
      </c>
      <c r="C4288" s="1">
        <v>44010</v>
      </c>
      <c r="D4288" s="1">
        <v>44018</v>
      </c>
      <c r="E4288" s="1">
        <v>44018</v>
      </c>
      <c r="F4288">
        <v>4</v>
      </c>
      <c r="G4288">
        <v>10</v>
      </c>
      <c r="H4288">
        <v>96</v>
      </c>
      <c r="I4288" s="6">
        <v>0</v>
      </c>
      <c r="J4288">
        <v>2</v>
      </c>
      <c r="K4288" t="str">
        <f>_xlfn.XLOOKUP(fCompras!F4288,dComprador!$A$2:$A$7,dComprador!$B$2:$B$7)</f>
        <v>Lira</v>
      </c>
      <c r="L4288" t="str">
        <f>_xlfn.XLOOKUP(J4288,dFornecedor!$A$2:$A$6,dFornecedor!$B$2:$B$6)</f>
        <v>Minerva</v>
      </c>
      <c r="M4288" t="str">
        <f>_xlfn.XLOOKUP(G4288,dMateriaPrima!$A$2:$A$12,dMateriaPrima!$B$2:$B$12)</f>
        <v>Pedra Britada</v>
      </c>
      <c r="N4288" s="2">
        <f>_xlfn.XLOOKUP(G4288,dMateriaPrima!$A$2:$A$12,dMateriaPrima!$C$2:$C$12)</f>
        <v>56</v>
      </c>
      <c r="O4288" s="3">
        <f t="shared" si="330"/>
        <v>5376</v>
      </c>
      <c r="P4288" s="4">
        <f t="shared" si="331"/>
        <v>0</v>
      </c>
      <c r="Q4288" s="3">
        <f t="shared" si="332"/>
        <v>5376</v>
      </c>
      <c r="R4288" t="str">
        <f t="shared" si="333"/>
        <v>No prazo</v>
      </c>
      <c r="S4288" s="5">
        <f t="shared" si="334"/>
        <v>0</v>
      </c>
    </row>
    <row r="4289" spans="1:19" x14ac:dyDescent="0.25">
      <c r="A4289">
        <v>4288</v>
      </c>
      <c r="B4289" s="1">
        <v>44010</v>
      </c>
      <c r="C4289" s="1">
        <v>44010</v>
      </c>
      <c r="D4289" s="1">
        <v>44018</v>
      </c>
      <c r="E4289" s="1">
        <v>44019</v>
      </c>
      <c r="F4289">
        <v>4</v>
      </c>
      <c r="G4289">
        <v>7</v>
      </c>
      <c r="H4289">
        <v>261</v>
      </c>
      <c r="I4289" s="6">
        <v>0</v>
      </c>
      <c r="J4289">
        <v>2</v>
      </c>
      <c r="K4289" t="str">
        <f>_xlfn.XLOOKUP(fCompras!F4289,dComprador!$A$2:$A$7,dComprador!$B$2:$B$7)</f>
        <v>Lira</v>
      </c>
      <c r="L4289" t="str">
        <f>_xlfn.XLOOKUP(J4289,dFornecedor!$A$2:$A$6,dFornecedor!$B$2:$B$6)</f>
        <v>Minerva</v>
      </c>
      <c r="M4289" t="str">
        <f>_xlfn.XLOOKUP(G4289,dMateriaPrima!$A$2:$A$12,dMateriaPrima!$B$2:$B$12)</f>
        <v>Poliéster</v>
      </c>
      <c r="N4289" s="2">
        <f>_xlfn.XLOOKUP(G4289,dMateriaPrima!$A$2:$A$12,dMateriaPrima!$C$2:$C$12)</f>
        <v>8</v>
      </c>
      <c r="O4289" s="3">
        <f t="shared" si="330"/>
        <v>2088</v>
      </c>
      <c r="P4289" s="4">
        <f t="shared" si="331"/>
        <v>0</v>
      </c>
      <c r="Q4289" s="3">
        <f t="shared" si="332"/>
        <v>2088</v>
      </c>
      <c r="R4289" t="str">
        <f t="shared" si="333"/>
        <v>Em atraso</v>
      </c>
      <c r="S4289" s="5">
        <f t="shared" si="334"/>
        <v>1</v>
      </c>
    </row>
    <row r="4290" spans="1:19" x14ac:dyDescent="0.25">
      <c r="A4290">
        <v>4289</v>
      </c>
      <c r="B4290" s="1">
        <v>44010</v>
      </c>
      <c r="C4290" s="1">
        <v>44018</v>
      </c>
      <c r="D4290" s="1">
        <v>44019</v>
      </c>
      <c r="E4290" s="1">
        <v>44023</v>
      </c>
      <c r="F4290">
        <v>4</v>
      </c>
      <c r="G4290">
        <v>11</v>
      </c>
      <c r="H4290">
        <v>163</v>
      </c>
      <c r="I4290" s="6">
        <v>0.2</v>
      </c>
      <c r="J4290">
        <v>3</v>
      </c>
      <c r="K4290" t="str">
        <f>_xlfn.XLOOKUP(fCompras!F4290,dComprador!$A$2:$A$7,dComprador!$B$2:$B$7)</f>
        <v>Lira</v>
      </c>
      <c r="L4290" t="str">
        <f>_xlfn.XLOOKUP(J4290,dFornecedor!$A$2:$A$6,dFornecedor!$B$2:$B$6)</f>
        <v>StepUp</v>
      </c>
      <c r="M4290" t="str">
        <f>_xlfn.XLOOKUP(G4290,dMateriaPrima!$A$2:$A$12,dMateriaPrima!$B$2:$B$12)</f>
        <v>Papel</v>
      </c>
      <c r="N4290" s="2">
        <f>_xlfn.XLOOKUP(G4290,dMateriaPrima!$A$2:$A$12,dMateriaPrima!$C$2:$C$12)</f>
        <v>9</v>
      </c>
      <c r="O4290" s="3">
        <f t="shared" si="330"/>
        <v>1467</v>
      </c>
      <c r="P4290" s="4">
        <f t="shared" si="331"/>
        <v>293.40000000000003</v>
      </c>
      <c r="Q4290" s="3">
        <f t="shared" si="332"/>
        <v>1173.5999999999999</v>
      </c>
      <c r="R4290" t="str">
        <f t="shared" si="333"/>
        <v>Em atraso</v>
      </c>
      <c r="S4290" s="5">
        <f t="shared" si="334"/>
        <v>4</v>
      </c>
    </row>
    <row r="4291" spans="1:19" x14ac:dyDescent="0.25">
      <c r="A4291">
        <v>4290</v>
      </c>
      <c r="B4291" s="1">
        <v>44010</v>
      </c>
      <c r="C4291" s="1">
        <v>44014</v>
      </c>
      <c r="D4291" s="1">
        <v>44037</v>
      </c>
      <c r="E4291" s="1">
        <v>44039</v>
      </c>
      <c r="F4291">
        <v>1</v>
      </c>
      <c r="G4291">
        <v>10</v>
      </c>
      <c r="H4291">
        <v>58</v>
      </c>
      <c r="I4291" s="6">
        <v>0</v>
      </c>
      <c r="J4291">
        <v>1</v>
      </c>
      <c r="K4291" t="str">
        <f>_xlfn.XLOOKUP(fCompras!F4291,dComprador!$A$2:$A$7,dComprador!$B$2:$B$7)</f>
        <v>Alon</v>
      </c>
      <c r="L4291" t="str">
        <f>_xlfn.XLOOKUP(J4291,dFornecedor!$A$2:$A$6,dFornecedor!$B$2:$B$6)</f>
        <v>NorthShore</v>
      </c>
      <c r="M4291" t="str">
        <f>_xlfn.XLOOKUP(G4291,dMateriaPrima!$A$2:$A$12,dMateriaPrima!$B$2:$B$12)</f>
        <v>Pedra Britada</v>
      </c>
      <c r="N4291" s="2">
        <f>_xlfn.XLOOKUP(G4291,dMateriaPrima!$A$2:$A$12,dMateriaPrima!$C$2:$C$12)</f>
        <v>56</v>
      </c>
      <c r="O4291" s="3">
        <f t="shared" ref="O4291:O4354" si="335">PRODUCT(H4291,N4291)</f>
        <v>3248</v>
      </c>
      <c r="P4291" s="4">
        <f t="shared" ref="P4291:P4354" si="336">PRODUCT(O4291,I4291)</f>
        <v>0</v>
      </c>
      <c r="Q4291" s="3">
        <f t="shared" ref="Q4291:Q4354" si="337">O4291-P4291</f>
        <v>3248</v>
      </c>
      <c r="R4291" t="str">
        <f t="shared" ref="R4291:R4354" si="338">IF(E4291&lt;=D4291,"No prazo",IF(E4291&gt;D4291,"Em atraso"))</f>
        <v>Em atraso</v>
      </c>
      <c r="S4291" s="5">
        <f t="shared" ref="S4291:S4354" si="339">IF(E4291 &gt;D4291, E4291-D4291,0)</f>
        <v>2</v>
      </c>
    </row>
    <row r="4292" spans="1:19" x14ac:dyDescent="0.25">
      <c r="A4292">
        <v>4291</v>
      </c>
      <c r="B4292" s="1">
        <v>44010</v>
      </c>
      <c r="C4292" s="1">
        <v>44011</v>
      </c>
      <c r="D4292" s="1">
        <v>44040</v>
      </c>
      <c r="E4292" s="1">
        <v>44040</v>
      </c>
      <c r="F4292">
        <v>1</v>
      </c>
      <c r="G4292">
        <v>7</v>
      </c>
      <c r="H4292">
        <v>471</v>
      </c>
      <c r="I4292" s="6">
        <v>0</v>
      </c>
      <c r="J4292">
        <v>3</v>
      </c>
      <c r="K4292" t="str">
        <f>_xlfn.XLOOKUP(fCompras!F4292,dComprador!$A$2:$A$7,dComprador!$B$2:$B$7)</f>
        <v>Alon</v>
      </c>
      <c r="L4292" t="str">
        <f>_xlfn.XLOOKUP(J4292,dFornecedor!$A$2:$A$6,dFornecedor!$B$2:$B$6)</f>
        <v>StepUp</v>
      </c>
      <c r="M4292" t="str">
        <f>_xlfn.XLOOKUP(G4292,dMateriaPrima!$A$2:$A$12,dMateriaPrima!$B$2:$B$12)</f>
        <v>Poliéster</v>
      </c>
      <c r="N4292" s="2">
        <f>_xlfn.XLOOKUP(G4292,dMateriaPrima!$A$2:$A$12,dMateriaPrima!$C$2:$C$12)</f>
        <v>8</v>
      </c>
      <c r="O4292" s="3">
        <f t="shared" si="335"/>
        <v>3768</v>
      </c>
      <c r="P4292" s="4">
        <f t="shared" si="336"/>
        <v>0</v>
      </c>
      <c r="Q4292" s="3">
        <f t="shared" si="337"/>
        <v>3768</v>
      </c>
      <c r="R4292" t="str">
        <f t="shared" si="338"/>
        <v>No prazo</v>
      </c>
      <c r="S4292" s="5">
        <f t="shared" si="339"/>
        <v>0</v>
      </c>
    </row>
    <row r="4293" spans="1:19" x14ac:dyDescent="0.25">
      <c r="A4293">
        <v>4292</v>
      </c>
      <c r="B4293" s="1">
        <v>44010</v>
      </c>
      <c r="C4293" s="1">
        <v>44017</v>
      </c>
      <c r="D4293" s="1">
        <v>44041</v>
      </c>
      <c r="E4293" s="1">
        <v>44044</v>
      </c>
      <c r="F4293">
        <v>1</v>
      </c>
      <c r="G4293">
        <v>9</v>
      </c>
      <c r="H4293">
        <v>5</v>
      </c>
      <c r="I4293" s="6">
        <v>0</v>
      </c>
      <c r="J4293">
        <v>4</v>
      </c>
      <c r="K4293" t="str">
        <f>_xlfn.XLOOKUP(fCompras!F4293,dComprador!$A$2:$A$7,dComprador!$B$2:$B$7)</f>
        <v>Alon</v>
      </c>
      <c r="L4293" t="str">
        <f>_xlfn.XLOOKUP(J4293,dFornecedor!$A$2:$A$6,dFornecedor!$B$2:$B$6)</f>
        <v>AlphaOmega</v>
      </c>
      <c r="M4293" t="str">
        <f>_xlfn.XLOOKUP(G4293,dMateriaPrima!$A$2:$A$12,dMateriaPrima!$B$2:$B$12)</f>
        <v>Couro</v>
      </c>
      <c r="N4293" s="2">
        <f>_xlfn.XLOOKUP(G4293,dMateriaPrima!$A$2:$A$12,dMateriaPrima!$C$2:$C$12)</f>
        <v>4.4000000000000004</v>
      </c>
      <c r="O4293" s="3">
        <f t="shared" si="335"/>
        <v>22</v>
      </c>
      <c r="P4293" s="4">
        <f t="shared" si="336"/>
        <v>0</v>
      </c>
      <c r="Q4293" s="3">
        <f t="shared" si="337"/>
        <v>22</v>
      </c>
      <c r="R4293" t="str">
        <f t="shared" si="338"/>
        <v>Em atraso</v>
      </c>
      <c r="S4293" s="5">
        <f t="shared" si="339"/>
        <v>3</v>
      </c>
    </row>
    <row r="4294" spans="1:19" x14ac:dyDescent="0.25">
      <c r="A4294">
        <v>4293</v>
      </c>
      <c r="B4294" s="1">
        <v>44010</v>
      </c>
      <c r="C4294" s="1">
        <v>44010</v>
      </c>
      <c r="D4294" s="1">
        <v>44031</v>
      </c>
      <c r="E4294" s="1">
        <v>44034</v>
      </c>
      <c r="F4294">
        <v>1</v>
      </c>
      <c r="G4294">
        <v>1</v>
      </c>
      <c r="H4294">
        <v>218</v>
      </c>
      <c r="I4294" s="6">
        <v>0</v>
      </c>
      <c r="J4294">
        <v>2</v>
      </c>
      <c r="K4294" t="str">
        <f>_xlfn.XLOOKUP(fCompras!F4294,dComprador!$A$2:$A$7,dComprador!$B$2:$B$7)</f>
        <v>Alon</v>
      </c>
      <c r="L4294" t="str">
        <f>_xlfn.XLOOKUP(J4294,dFornecedor!$A$2:$A$6,dFornecedor!$B$2:$B$6)</f>
        <v>Minerva</v>
      </c>
      <c r="M4294" t="str">
        <f>_xlfn.XLOOKUP(G4294,dMateriaPrima!$A$2:$A$12,dMateriaPrima!$B$2:$B$12)</f>
        <v>Tecido</v>
      </c>
      <c r="N4294" s="2">
        <f>_xlfn.XLOOKUP(G4294,dMateriaPrima!$A$2:$A$12,dMateriaPrima!$C$2:$C$12)</f>
        <v>18</v>
      </c>
      <c r="O4294" s="3">
        <f t="shared" si="335"/>
        <v>3924</v>
      </c>
      <c r="P4294" s="4">
        <f t="shared" si="336"/>
        <v>0</v>
      </c>
      <c r="Q4294" s="3">
        <f t="shared" si="337"/>
        <v>3924</v>
      </c>
      <c r="R4294" t="str">
        <f t="shared" si="338"/>
        <v>Em atraso</v>
      </c>
      <c r="S4294" s="5">
        <f t="shared" si="339"/>
        <v>3</v>
      </c>
    </row>
    <row r="4295" spans="1:19" x14ac:dyDescent="0.25">
      <c r="A4295">
        <v>4294</v>
      </c>
      <c r="B4295" s="1">
        <v>44011</v>
      </c>
      <c r="C4295" s="1">
        <v>44021</v>
      </c>
      <c r="D4295" s="1">
        <v>44024</v>
      </c>
      <c r="E4295" s="1">
        <v>44027</v>
      </c>
      <c r="F4295">
        <v>4</v>
      </c>
      <c r="G4295">
        <v>6</v>
      </c>
      <c r="H4295">
        <v>260</v>
      </c>
      <c r="I4295" s="6">
        <v>0</v>
      </c>
      <c r="J4295">
        <v>3</v>
      </c>
      <c r="K4295" t="str">
        <f>_xlfn.XLOOKUP(fCompras!F4295,dComprador!$A$2:$A$7,dComprador!$B$2:$B$7)</f>
        <v>Lira</v>
      </c>
      <c r="L4295" t="str">
        <f>_xlfn.XLOOKUP(J4295,dFornecedor!$A$2:$A$6,dFornecedor!$B$2:$B$6)</f>
        <v>StepUp</v>
      </c>
      <c r="M4295" t="str">
        <f>_xlfn.XLOOKUP(G4295,dMateriaPrima!$A$2:$A$12,dMateriaPrima!$B$2:$B$12)</f>
        <v>Fio Algodão</v>
      </c>
      <c r="N4295" s="2">
        <f>_xlfn.XLOOKUP(G4295,dMateriaPrima!$A$2:$A$12,dMateriaPrima!$C$2:$C$12)</f>
        <v>55.9</v>
      </c>
      <c r="O4295" s="3">
        <f t="shared" si="335"/>
        <v>14534</v>
      </c>
      <c r="P4295" s="4">
        <f t="shared" si="336"/>
        <v>0</v>
      </c>
      <c r="Q4295" s="3">
        <f t="shared" si="337"/>
        <v>14534</v>
      </c>
      <c r="R4295" t="str">
        <f t="shared" si="338"/>
        <v>Em atraso</v>
      </c>
      <c r="S4295" s="5">
        <f t="shared" si="339"/>
        <v>3</v>
      </c>
    </row>
    <row r="4296" spans="1:19" x14ac:dyDescent="0.25">
      <c r="A4296">
        <v>4295</v>
      </c>
      <c r="B4296" s="1">
        <v>44011</v>
      </c>
      <c r="C4296" s="1">
        <v>44019</v>
      </c>
      <c r="D4296" s="1">
        <v>44019</v>
      </c>
      <c r="E4296" s="1">
        <v>44022</v>
      </c>
      <c r="F4296">
        <v>4</v>
      </c>
      <c r="G4296">
        <v>11</v>
      </c>
      <c r="H4296">
        <v>21</v>
      </c>
      <c r="I4296" s="6">
        <v>0</v>
      </c>
      <c r="J4296">
        <v>3</v>
      </c>
      <c r="K4296" t="str">
        <f>_xlfn.XLOOKUP(fCompras!F4296,dComprador!$A$2:$A$7,dComprador!$B$2:$B$7)</f>
        <v>Lira</v>
      </c>
      <c r="L4296" t="str">
        <f>_xlfn.XLOOKUP(J4296,dFornecedor!$A$2:$A$6,dFornecedor!$B$2:$B$6)</f>
        <v>StepUp</v>
      </c>
      <c r="M4296" t="str">
        <f>_xlfn.XLOOKUP(G4296,dMateriaPrima!$A$2:$A$12,dMateriaPrima!$B$2:$B$12)</f>
        <v>Papel</v>
      </c>
      <c r="N4296" s="2">
        <f>_xlfn.XLOOKUP(G4296,dMateriaPrima!$A$2:$A$12,dMateriaPrima!$C$2:$C$12)</f>
        <v>9</v>
      </c>
      <c r="O4296" s="3">
        <f t="shared" si="335"/>
        <v>189</v>
      </c>
      <c r="P4296" s="4">
        <f t="shared" si="336"/>
        <v>0</v>
      </c>
      <c r="Q4296" s="3">
        <f t="shared" si="337"/>
        <v>189</v>
      </c>
      <c r="R4296" t="str">
        <f t="shared" si="338"/>
        <v>Em atraso</v>
      </c>
      <c r="S4296" s="5">
        <f t="shared" si="339"/>
        <v>3</v>
      </c>
    </row>
    <row r="4297" spans="1:19" x14ac:dyDescent="0.25">
      <c r="A4297">
        <v>4296</v>
      </c>
      <c r="B4297" s="1">
        <v>44011</v>
      </c>
      <c r="C4297" s="1">
        <v>44014</v>
      </c>
      <c r="D4297" s="1">
        <v>44027</v>
      </c>
      <c r="E4297" s="1">
        <v>44028</v>
      </c>
      <c r="F4297">
        <v>2</v>
      </c>
      <c r="G4297">
        <v>10</v>
      </c>
      <c r="H4297">
        <v>265</v>
      </c>
      <c r="I4297" s="6">
        <v>0</v>
      </c>
      <c r="J4297">
        <v>4</v>
      </c>
      <c r="K4297" t="str">
        <f>_xlfn.XLOOKUP(fCompras!F4297,dComprador!$A$2:$A$7,dComprador!$B$2:$B$7)</f>
        <v>João</v>
      </c>
      <c r="L4297" t="str">
        <f>_xlfn.XLOOKUP(J4297,dFornecedor!$A$2:$A$6,dFornecedor!$B$2:$B$6)</f>
        <v>AlphaOmega</v>
      </c>
      <c r="M4297" t="str">
        <f>_xlfn.XLOOKUP(G4297,dMateriaPrima!$A$2:$A$12,dMateriaPrima!$B$2:$B$12)</f>
        <v>Pedra Britada</v>
      </c>
      <c r="N4297" s="2">
        <f>_xlfn.XLOOKUP(G4297,dMateriaPrima!$A$2:$A$12,dMateriaPrima!$C$2:$C$12)</f>
        <v>56</v>
      </c>
      <c r="O4297" s="3">
        <f t="shared" si="335"/>
        <v>14840</v>
      </c>
      <c r="P4297" s="4">
        <f t="shared" si="336"/>
        <v>0</v>
      </c>
      <c r="Q4297" s="3">
        <f t="shared" si="337"/>
        <v>14840</v>
      </c>
      <c r="R4297" t="str">
        <f t="shared" si="338"/>
        <v>Em atraso</v>
      </c>
      <c r="S4297" s="5">
        <f t="shared" si="339"/>
        <v>1</v>
      </c>
    </row>
    <row r="4298" spans="1:19" x14ac:dyDescent="0.25">
      <c r="A4298">
        <v>4297</v>
      </c>
      <c r="B4298" s="1">
        <v>44011</v>
      </c>
      <c r="C4298" s="1">
        <v>44011</v>
      </c>
      <c r="D4298" s="1">
        <v>44027</v>
      </c>
      <c r="E4298" s="1">
        <v>44029</v>
      </c>
      <c r="F4298">
        <v>2</v>
      </c>
      <c r="G4298">
        <v>5</v>
      </c>
      <c r="H4298">
        <v>39</v>
      </c>
      <c r="I4298" s="6">
        <v>0</v>
      </c>
      <c r="J4298">
        <v>5</v>
      </c>
      <c r="K4298" t="str">
        <f>_xlfn.XLOOKUP(fCompras!F4298,dComprador!$A$2:$A$7,dComprador!$B$2:$B$7)</f>
        <v>João</v>
      </c>
      <c r="L4298" t="str">
        <f>_xlfn.XLOOKUP(J4298,dFornecedor!$A$2:$A$6,dFornecedor!$B$2:$B$6)</f>
        <v>Atlas</v>
      </c>
      <c r="M4298" t="str">
        <f>_xlfn.XLOOKUP(G4298,dMateriaPrima!$A$2:$A$12,dMateriaPrima!$B$2:$B$12)</f>
        <v>Areia</v>
      </c>
      <c r="N4298" s="2">
        <f>_xlfn.XLOOKUP(G4298,dMateriaPrima!$A$2:$A$12,dMateriaPrima!$C$2:$C$12)</f>
        <v>3.59</v>
      </c>
      <c r="O4298" s="3">
        <f t="shared" si="335"/>
        <v>140.01</v>
      </c>
      <c r="P4298" s="4">
        <f t="shared" si="336"/>
        <v>0</v>
      </c>
      <c r="Q4298" s="3">
        <f t="shared" si="337"/>
        <v>140.01</v>
      </c>
      <c r="R4298" t="str">
        <f t="shared" si="338"/>
        <v>Em atraso</v>
      </c>
      <c r="S4298" s="5">
        <f t="shared" si="339"/>
        <v>2</v>
      </c>
    </row>
    <row r="4299" spans="1:19" x14ac:dyDescent="0.25">
      <c r="A4299">
        <v>4298</v>
      </c>
      <c r="B4299" s="1">
        <v>44011</v>
      </c>
      <c r="C4299" s="1">
        <v>44011</v>
      </c>
      <c r="D4299" s="1">
        <v>44035</v>
      </c>
      <c r="E4299" s="1">
        <v>44038</v>
      </c>
      <c r="F4299">
        <v>1</v>
      </c>
      <c r="G4299">
        <v>1</v>
      </c>
      <c r="H4299">
        <v>27</v>
      </c>
      <c r="I4299" s="6">
        <v>0</v>
      </c>
      <c r="J4299">
        <v>2</v>
      </c>
      <c r="K4299" t="str">
        <f>_xlfn.XLOOKUP(fCompras!F4299,dComprador!$A$2:$A$7,dComprador!$B$2:$B$7)</f>
        <v>Alon</v>
      </c>
      <c r="L4299" t="str">
        <f>_xlfn.XLOOKUP(J4299,dFornecedor!$A$2:$A$6,dFornecedor!$B$2:$B$6)</f>
        <v>Minerva</v>
      </c>
      <c r="M4299" t="str">
        <f>_xlfn.XLOOKUP(G4299,dMateriaPrima!$A$2:$A$12,dMateriaPrima!$B$2:$B$12)</f>
        <v>Tecido</v>
      </c>
      <c r="N4299" s="2">
        <f>_xlfn.XLOOKUP(G4299,dMateriaPrima!$A$2:$A$12,dMateriaPrima!$C$2:$C$12)</f>
        <v>18</v>
      </c>
      <c r="O4299" s="3">
        <f t="shared" si="335"/>
        <v>486</v>
      </c>
      <c r="P4299" s="4">
        <f t="shared" si="336"/>
        <v>0</v>
      </c>
      <c r="Q4299" s="3">
        <f t="shared" si="337"/>
        <v>486</v>
      </c>
      <c r="R4299" t="str">
        <f t="shared" si="338"/>
        <v>Em atraso</v>
      </c>
      <c r="S4299" s="5">
        <f t="shared" si="339"/>
        <v>3</v>
      </c>
    </row>
    <row r="4300" spans="1:19" x14ac:dyDescent="0.25">
      <c r="A4300">
        <v>4299</v>
      </c>
      <c r="B4300" s="1">
        <v>44012</v>
      </c>
      <c r="C4300" s="1">
        <v>44014</v>
      </c>
      <c r="D4300" s="1">
        <v>44019</v>
      </c>
      <c r="E4300" s="1">
        <v>44020</v>
      </c>
      <c r="F4300">
        <v>4</v>
      </c>
      <c r="G4300">
        <v>8</v>
      </c>
      <c r="H4300">
        <v>222</v>
      </c>
      <c r="I4300" s="6">
        <v>0</v>
      </c>
      <c r="J4300">
        <v>1</v>
      </c>
      <c r="K4300" t="str">
        <f>_xlfn.XLOOKUP(fCompras!F4300,dComprador!$A$2:$A$7,dComprador!$B$2:$B$7)</f>
        <v>Lira</v>
      </c>
      <c r="L4300" t="str">
        <f>_xlfn.XLOOKUP(J4300,dFornecedor!$A$2:$A$6,dFornecedor!$B$2:$B$6)</f>
        <v>NorthShore</v>
      </c>
      <c r="M4300" t="str">
        <f>_xlfn.XLOOKUP(G4300,dMateriaPrima!$A$2:$A$12,dMateriaPrima!$B$2:$B$12)</f>
        <v>Cimento</v>
      </c>
      <c r="N4300" s="2">
        <f>_xlfn.XLOOKUP(G4300,dMateriaPrima!$A$2:$A$12,dMateriaPrima!$C$2:$C$12)</f>
        <v>23</v>
      </c>
      <c r="O4300" s="3">
        <f t="shared" si="335"/>
        <v>5106</v>
      </c>
      <c r="P4300" s="4">
        <f t="shared" si="336"/>
        <v>0</v>
      </c>
      <c r="Q4300" s="3">
        <f t="shared" si="337"/>
        <v>5106</v>
      </c>
      <c r="R4300" t="str">
        <f t="shared" si="338"/>
        <v>Em atraso</v>
      </c>
      <c r="S4300" s="5">
        <f t="shared" si="339"/>
        <v>1</v>
      </c>
    </row>
    <row r="4301" spans="1:19" x14ac:dyDescent="0.25">
      <c r="A4301">
        <v>4300</v>
      </c>
      <c r="B4301" s="1">
        <v>44012</v>
      </c>
      <c r="C4301" s="1">
        <v>44015</v>
      </c>
      <c r="D4301" s="1">
        <v>44019</v>
      </c>
      <c r="E4301" s="1">
        <v>44020</v>
      </c>
      <c r="F4301">
        <v>4</v>
      </c>
      <c r="G4301">
        <v>5</v>
      </c>
      <c r="H4301">
        <v>140</v>
      </c>
      <c r="I4301" s="6">
        <v>0</v>
      </c>
      <c r="J4301">
        <v>3</v>
      </c>
      <c r="K4301" t="str">
        <f>_xlfn.XLOOKUP(fCompras!F4301,dComprador!$A$2:$A$7,dComprador!$B$2:$B$7)</f>
        <v>Lira</v>
      </c>
      <c r="L4301" t="str">
        <f>_xlfn.XLOOKUP(J4301,dFornecedor!$A$2:$A$6,dFornecedor!$B$2:$B$6)</f>
        <v>StepUp</v>
      </c>
      <c r="M4301" t="str">
        <f>_xlfn.XLOOKUP(G4301,dMateriaPrima!$A$2:$A$12,dMateriaPrima!$B$2:$B$12)</f>
        <v>Areia</v>
      </c>
      <c r="N4301" s="2">
        <f>_xlfn.XLOOKUP(G4301,dMateriaPrima!$A$2:$A$12,dMateriaPrima!$C$2:$C$12)</f>
        <v>3.59</v>
      </c>
      <c r="O4301" s="3">
        <f t="shared" si="335"/>
        <v>502.59999999999997</v>
      </c>
      <c r="P4301" s="4">
        <f t="shared" si="336"/>
        <v>0</v>
      </c>
      <c r="Q4301" s="3">
        <f t="shared" si="337"/>
        <v>502.59999999999997</v>
      </c>
      <c r="R4301" t="str">
        <f t="shared" si="338"/>
        <v>Em atraso</v>
      </c>
      <c r="S4301" s="5">
        <f t="shared" si="339"/>
        <v>1</v>
      </c>
    </row>
    <row r="4302" spans="1:19" x14ac:dyDescent="0.25">
      <c r="A4302">
        <v>4301</v>
      </c>
      <c r="B4302" s="1">
        <v>44012</v>
      </c>
      <c r="C4302" s="1">
        <v>44013</v>
      </c>
      <c r="D4302" s="1">
        <v>44019</v>
      </c>
      <c r="E4302" s="1">
        <v>44019</v>
      </c>
      <c r="F4302">
        <v>4</v>
      </c>
      <c r="G4302">
        <v>1</v>
      </c>
      <c r="H4302">
        <v>340</v>
      </c>
      <c r="I4302" s="6">
        <v>0.21</v>
      </c>
      <c r="J4302">
        <v>3</v>
      </c>
      <c r="K4302" t="str">
        <f>_xlfn.XLOOKUP(fCompras!F4302,dComprador!$A$2:$A$7,dComprador!$B$2:$B$7)</f>
        <v>Lira</v>
      </c>
      <c r="L4302" t="str">
        <f>_xlfn.XLOOKUP(J4302,dFornecedor!$A$2:$A$6,dFornecedor!$B$2:$B$6)</f>
        <v>StepUp</v>
      </c>
      <c r="M4302" t="str">
        <f>_xlfn.XLOOKUP(G4302,dMateriaPrima!$A$2:$A$12,dMateriaPrima!$B$2:$B$12)</f>
        <v>Tecido</v>
      </c>
      <c r="N4302" s="2">
        <f>_xlfn.XLOOKUP(G4302,dMateriaPrima!$A$2:$A$12,dMateriaPrima!$C$2:$C$12)</f>
        <v>18</v>
      </c>
      <c r="O4302" s="3">
        <f t="shared" si="335"/>
        <v>6120</v>
      </c>
      <c r="P4302" s="4">
        <f t="shared" si="336"/>
        <v>1285.2</v>
      </c>
      <c r="Q4302" s="3">
        <f t="shared" si="337"/>
        <v>4834.8</v>
      </c>
      <c r="R4302" t="str">
        <f t="shared" si="338"/>
        <v>No prazo</v>
      </c>
      <c r="S4302" s="5">
        <f t="shared" si="339"/>
        <v>0</v>
      </c>
    </row>
    <row r="4303" spans="1:19" x14ac:dyDescent="0.25">
      <c r="A4303">
        <v>4302</v>
      </c>
      <c r="B4303" s="1">
        <v>44012</v>
      </c>
      <c r="C4303" s="1">
        <v>44016</v>
      </c>
      <c r="D4303" s="1">
        <v>44038</v>
      </c>
      <c r="E4303" s="1">
        <v>44040</v>
      </c>
      <c r="F4303">
        <v>1</v>
      </c>
      <c r="G4303">
        <v>5</v>
      </c>
      <c r="H4303">
        <v>1</v>
      </c>
      <c r="I4303" s="6">
        <v>0</v>
      </c>
      <c r="J4303">
        <v>1</v>
      </c>
      <c r="K4303" t="str">
        <f>_xlfn.XLOOKUP(fCompras!F4303,dComprador!$A$2:$A$7,dComprador!$B$2:$B$7)</f>
        <v>Alon</v>
      </c>
      <c r="L4303" t="str">
        <f>_xlfn.XLOOKUP(J4303,dFornecedor!$A$2:$A$6,dFornecedor!$B$2:$B$6)</f>
        <v>NorthShore</v>
      </c>
      <c r="M4303" t="str">
        <f>_xlfn.XLOOKUP(G4303,dMateriaPrima!$A$2:$A$12,dMateriaPrima!$B$2:$B$12)</f>
        <v>Areia</v>
      </c>
      <c r="N4303" s="2">
        <f>_xlfn.XLOOKUP(G4303,dMateriaPrima!$A$2:$A$12,dMateriaPrima!$C$2:$C$12)</f>
        <v>3.59</v>
      </c>
      <c r="O4303" s="3">
        <f t="shared" si="335"/>
        <v>3.59</v>
      </c>
      <c r="P4303" s="4">
        <f t="shared" si="336"/>
        <v>0</v>
      </c>
      <c r="Q4303" s="3">
        <f t="shared" si="337"/>
        <v>3.59</v>
      </c>
      <c r="R4303" t="str">
        <f t="shared" si="338"/>
        <v>Em atraso</v>
      </c>
      <c r="S4303" s="5">
        <f t="shared" si="339"/>
        <v>2</v>
      </c>
    </row>
    <row r="4304" spans="1:19" x14ac:dyDescent="0.25">
      <c r="A4304">
        <v>4303</v>
      </c>
      <c r="B4304" s="1">
        <v>44012</v>
      </c>
      <c r="C4304" s="1">
        <v>44012</v>
      </c>
      <c r="D4304" s="1">
        <v>44042</v>
      </c>
      <c r="E4304" s="1">
        <v>44043</v>
      </c>
      <c r="F4304">
        <v>1</v>
      </c>
      <c r="G4304">
        <v>8</v>
      </c>
      <c r="H4304">
        <v>73</v>
      </c>
      <c r="I4304" s="6">
        <v>0</v>
      </c>
      <c r="J4304">
        <v>2</v>
      </c>
      <c r="K4304" t="str">
        <f>_xlfn.XLOOKUP(fCompras!F4304,dComprador!$A$2:$A$7,dComprador!$B$2:$B$7)</f>
        <v>Alon</v>
      </c>
      <c r="L4304" t="str">
        <f>_xlfn.XLOOKUP(J4304,dFornecedor!$A$2:$A$6,dFornecedor!$B$2:$B$6)</f>
        <v>Minerva</v>
      </c>
      <c r="M4304" t="str">
        <f>_xlfn.XLOOKUP(G4304,dMateriaPrima!$A$2:$A$12,dMateriaPrima!$B$2:$B$12)</f>
        <v>Cimento</v>
      </c>
      <c r="N4304" s="2">
        <f>_xlfn.XLOOKUP(G4304,dMateriaPrima!$A$2:$A$12,dMateriaPrima!$C$2:$C$12)</f>
        <v>23</v>
      </c>
      <c r="O4304" s="3">
        <f t="shared" si="335"/>
        <v>1679</v>
      </c>
      <c r="P4304" s="4">
        <f t="shared" si="336"/>
        <v>0</v>
      </c>
      <c r="Q4304" s="3">
        <f t="shared" si="337"/>
        <v>1679</v>
      </c>
      <c r="R4304" t="str">
        <f t="shared" si="338"/>
        <v>Em atraso</v>
      </c>
      <c r="S4304" s="5">
        <f t="shared" si="339"/>
        <v>1</v>
      </c>
    </row>
    <row r="4305" spans="1:19" x14ac:dyDescent="0.25">
      <c r="A4305">
        <v>4304</v>
      </c>
      <c r="B4305" s="1">
        <v>44012</v>
      </c>
      <c r="C4305" s="1">
        <v>44017</v>
      </c>
      <c r="D4305" s="1">
        <v>44020</v>
      </c>
      <c r="E4305" s="1">
        <v>44022</v>
      </c>
      <c r="F4305">
        <v>4</v>
      </c>
      <c r="G4305">
        <v>6</v>
      </c>
      <c r="H4305">
        <v>481</v>
      </c>
      <c r="I4305" s="6">
        <v>0</v>
      </c>
      <c r="J4305">
        <v>1</v>
      </c>
      <c r="K4305" t="str">
        <f>_xlfn.XLOOKUP(fCompras!F4305,dComprador!$A$2:$A$7,dComprador!$B$2:$B$7)</f>
        <v>Lira</v>
      </c>
      <c r="L4305" t="str">
        <f>_xlfn.XLOOKUP(J4305,dFornecedor!$A$2:$A$6,dFornecedor!$B$2:$B$6)</f>
        <v>NorthShore</v>
      </c>
      <c r="M4305" t="str">
        <f>_xlfn.XLOOKUP(G4305,dMateriaPrima!$A$2:$A$12,dMateriaPrima!$B$2:$B$12)</f>
        <v>Fio Algodão</v>
      </c>
      <c r="N4305" s="2">
        <f>_xlfn.XLOOKUP(G4305,dMateriaPrima!$A$2:$A$12,dMateriaPrima!$C$2:$C$12)</f>
        <v>55.9</v>
      </c>
      <c r="O4305" s="3">
        <f t="shared" si="335"/>
        <v>26887.899999999998</v>
      </c>
      <c r="P4305" s="4">
        <f t="shared" si="336"/>
        <v>0</v>
      </c>
      <c r="Q4305" s="3">
        <f t="shared" si="337"/>
        <v>26887.899999999998</v>
      </c>
      <c r="R4305" t="str">
        <f t="shared" si="338"/>
        <v>Em atraso</v>
      </c>
      <c r="S4305" s="5">
        <f t="shared" si="339"/>
        <v>2</v>
      </c>
    </row>
    <row r="4306" spans="1:19" x14ac:dyDescent="0.25">
      <c r="A4306">
        <v>4305</v>
      </c>
      <c r="B4306" s="1">
        <v>44012</v>
      </c>
      <c r="C4306" s="1">
        <v>44012</v>
      </c>
      <c r="D4306" s="1">
        <v>44020</v>
      </c>
      <c r="E4306" s="1">
        <v>44022</v>
      </c>
      <c r="F4306">
        <v>4</v>
      </c>
      <c r="G4306">
        <v>10</v>
      </c>
      <c r="H4306">
        <v>72</v>
      </c>
      <c r="I4306" s="6">
        <v>0</v>
      </c>
      <c r="J4306">
        <v>5</v>
      </c>
      <c r="K4306" t="str">
        <f>_xlfn.XLOOKUP(fCompras!F4306,dComprador!$A$2:$A$7,dComprador!$B$2:$B$7)</f>
        <v>Lira</v>
      </c>
      <c r="L4306" t="str">
        <f>_xlfn.XLOOKUP(J4306,dFornecedor!$A$2:$A$6,dFornecedor!$B$2:$B$6)</f>
        <v>Atlas</v>
      </c>
      <c r="M4306" t="str">
        <f>_xlfn.XLOOKUP(G4306,dMateriaPrima!$A$2:$A$12,dMateriaPrima!$B$2:$B$12)</f>
        <v>Pedra Britada</v>
      </c>
      <c r="N4306" s="2">
        <f>_xlfn.XLOOKUP(G4306,dMateriaPrima!$A$2:$A$12,dMateriaPrima!$C$2:$C$12)</f>
        <v>56</v>
      </c>
      <c r="O4306" s="3">
        <f t="shared" si="335"/>
        <v>4032</v>
      </c>
      <c r="P4306" s="4">
        <f t="shared" si="336"/>
        <v>0</v>
      </c>
      <c r="Q4306" s="3">
        <f t="shared" si="337"/>
        <v>4032</v>
      </c>
      <c r="R4306" t="str">
        <f t="shared" si="338"/>
        <v>Em atraso</v>
      </c>
      <c r="S4306" s="5">
        <f t="shared" si="339"/>
        <v>2</v>
      </c>
    </row>
    <row r="4307" spans="1:19" x14ac:dyDescent="0.25">
      <c r="A4307">
        <v>4306</v>
      </c>
      <c r="B4307" s="1">
        <v>44012</v>
      </c>
      <c r="C4307" s="1">
        <v>44012</v>
      </c>
      <c r="D4307" s="1">
        <v>44023</v>
      </c>
      <c r="E4307" s="1">
        <v>44025</v>
      </c>
      <c r="F4307">
        <v>4</v>
      </c>
      <c r="G4307">
        <v>7</v>
      </c>
      <c r="H4307">
        <v>78</v>
      </c>
      <c r="I4307" s="6">
        <v>0</v>
      </c>
      <c r="J4307">
        <v>4</v>
      </c>
      <c r="K4307" t="str">
        <f>_xlfn.XLOOKUP(fCompras!F4307,dComprador!$A$2:$A$7,dComprador!$B$2:$B$7)</f>
        <v>Lira</v>
      </c>
      <c r="L4307" t="str">
        <f>_xlfn.XLOOKUP(J4307,dFornecedor!$A$2:$A$6,dFornecedor!$B$2:$B$6)</f>
        <v>AlphaOmega</v>
      </c>
      <c r="M4307" t="str">
        <f>_xlfn.XLOOKUP(G4307,dMateriaPrima!$A$2:$A$12,dMateriaPrima!$B$2:$B$12)</f>
        <v>Poliéster</v>
      </c>
      <c r="N4307" s="2">
        <f>_xlfn.XLOOKUP(G4307,dMateriaPrima!$A$2:$A$12,dMateriaPrima!$C$2:$C$12)</f>
        <v>8</v>
      </c>
      <c r="O4307" s="3">
        <f t="shared" si="335"/>
        <v>624</v>
      </c>
      <c r="P4307" s="4">
        <f t="shared" si="336"/>
        <v>0</v>
      </c>
      <c r="Q4307" s="3">
        <f t="shared" si="337"/>
        <v>624</v>
      </c>
      <c r="R4307" t="str">
        <f t="shared" si="338"/>
        <v>Em atraso</v>
      </c>
      <c r="S4307" s="5">
        <f t="shared" si="339"/>
        <v>2</v>
      </c>
    </row>
    <row r="4308" spans="1:19" x14ac:dyDescent="0.25">
      <c r="A4308">
        <v>4307</v>
      </c>
      <c r="B4308" s="1">
        <v>44012</v>
      </c>
      <c r="C4308" s="1">
        <v>44016</v>
      </c>
      <c r="D4308" s="1">
        <v>44019</v>
      </c>
      <c r="E4308" s="1">
        <v>44021</v>
      </c>
      <c r="F4308">
        <v>4</v>
      </c>
      <c r="G4308">
        <v>5</v>
      </c>
      <c r="H4308">
        <v>18</v>
      </c>
      <c r="I4308" s="6">
        <v>0.26</v>
      </c>
      <c r="J4308">
        <v>1</v>
      </c>
      <c r="K4308" t="str">
        <f>_xlfn.XLOOKUP(fCompras!F4308,dComprador!$A$2:$A$7,dComprador!$B$2:$B$7)</f>
        <v>Lira</v>
      </c>
      <c r="L4308" t="str">
        <f>_xlfn.XLOOKUP(J4308,dFornecedor!$A$2:$A$6,dFornecedor!$B$2:$B$6)</f>
        <v>NorthShore</v>
      </c>
      <c r="M4308" t="str">
        <f>_xlfn.XLOOKUP(G4308,dMateriaPrima!$A$2:$A$12,dMateriaPrima!$B$2:$B$12)</f>
        <v>Areia</v>
      </c>
      <c r="N4308" s="2">
        <f>_xlfn.XLOOKUP(G4308,dMateriaPrima!$A$2:$A$12,dMateriaPrima!$C$2:$C$12)</f>
        <v>3.59</v>
      </c>
      <c r="O4308" s="3">
        <f t="shared" si="335"/>
        <v>64.62</v>
      </c>
      <c r="P4308" s="4">
        <f t="shared" si="336"/>
        <v>16.801200000000001</v>
      </c>
      <c r="Q4308" s="3">
        <f t="shared" si="337"/>
        <v>47.818800000000003</v>
      </c>
      <c r="R4308" t="str">
        <f t="shared" si="338"/>
        <v>Em atraso</v>
      </c>
      <c r="S4308" s="5">
        <f t="shared" si="339"/>
        <v>2</v>
      </c>
    </row>
    <row r="4309" spans="1:19" x14ac:dyDescent="0.25">
      <c r="A4309">
        <v>4308</v>
      </c>
      <c r="B4309" s="1">
        <v>44012</v>
      </c>
      <c r="C4309" s="1">
        <v>44012</v>
      </c>
      <c r="D4309" s="1">
        <v>44032</v>
      </c>
      <c r="E4309" s="1">
        <v>44033</v>
      </c>
      <c r="F4309">
        <v>1</v>
      </c>
      <c r="G4309">
        <v>7</v>
      </c>
      <c r="H4309">
        <v>95</v>
      </c>
      <c r="I4309" s="6">
        <v>0</v>
      </c>
      <c r="J4309">
        <v>5</v>
      </c>
      <c r="K4309" t="str">
        <f>_xlfn.XLOOKUP(fCompras!F4309,dComprador!$A$2:$A$7,dComprador!$B$2:$B$7)</f>
        <v>Alon</v>
      </c>
      <c r="L4309" t="str">
        <f>_xlfn.XLOOKUP(J4309,dFornecedor!$A$2:$A$6,dFornecedor!$B$2:$B$6)</f>
        <v>Atlas</v>
      </c>
      <c r="M4309" t="str">
        <f>_xlfn.XLOOKUP(G4309,dMateriaPrima!$A$2:$A$12,dMateriaPrima!$B$2:$B$12)</f>
        <v>Poliéster</v>
      </c>
      <c r="N4309" s="2">
        <f>_xlfn.XLOOKUP(G4309,dMateriaPrima!$A$2:$A$12,dMateriaPrima!$C$2:$C$12)</f>
        <v>8</v>
      </c>
      <c r="O4309" s="3">
        <f t="shared" si="335"/>
        <v>760</v>
      </c>
      <c r="P4309" s="4">
        <f t="shared" si="336"/>
        <v>0</v>
      </c>
      <c r="Q4309" s="3">
        <f t="shared" si="337"/>
        <v>760</v>
      </c>
      <c r="R4309" t="str">
        <f t="shared" si="338"/>
        <v>Em atraso</v>
      </c>
      <c r="S4309" s="5">
        <f t="shared" si="339"/>
        <v>1</v>
      </c>
    </row>
    <row r="4310" spans="1:19" x14ac:dyDescent="0.25">
      <c r="A4310">
        <v>4309</v>
      </c>
      <c r="B4310" s="1">
        <v>44012</v>
      </c>
      <c r="C4310" s="1">
        <v>44021</v>
      </c>
      <c r="D4310" s="1">
        <v>44023</v>
      </c>
      <c r="E4310" s="1">
        <v>44023</v>
      </c>
      <c r="F4310">
        <v>2</v>
      </c>
      <c r="G4310">
        <v>5</v>
      </c>
      <c r="H4310">
        <v>133</v>
      </c>
      <c r="I4310" s="6">
        <v>0</v>
      </c>
      <c r="J4310">
        <v>3</v>
      </c>
      <c r="K4310" t="str">
        <f>_xlfn.XLOOKUP(fCompras!F4310,dComprador!$A$2:$A$7,dComprador!$B$2:$B$7)</f>
        <v>João</v>
      </c>
      <c r="L4310" t="str">
        <f>_xlfn.XLOOKUP(J4310,dFornecedor!$A$2:$A$6,dFornecedor!$B$2:$B$6)</f>
        <v>StepUp</v>
      </c>
      <c r="M4310" t="str">
        <f>_xlfn.XLOOKUP(G4310,dMateriaPrima!$A$2:$A$12,dMateriaPrima!$B$2:$B$12)</f>
        <v>Areia</v>
      </c>
      <c r="N4310" s="2">
        <f>_xlfn.XLOOKUP(G4310,dMateriaPrima!$A$2:$A$12,dMateriaPrima!$C$2:$C$12)</f>
        <v>3.59</v>
      </c>
      <c r="O4310" s="3">
        <f t="shared" si="335"/>
        <v>477.46999999999997</v>
      </c>
      <c r="P4310" s="4">
        <f t="shared" si="336"/>
        <v>0</v>
      </c>
      <c r="Q4310" s="3">
        <f t="shared" si="337"/>
        <v>477.46999999999997</v>
      </c>
      <c r="R4310" t="str">
        <f t="shared" si="338"/>
        <v>No prazo</v>
      </c>
      <c r="S4310" s="5">
        <f t="shared" si="339"/>
        <v>0</v>
      </c>
    </row>
    <row r="4311" spans="1:19" x14ac:dyDescent="0.25">
      <c r="A4311">
        <v>4310</v>
      </c>
      <c r="B4311" s="1">
        <v>44012</v>
      </c>
      <c r="C4311" s="1">
        <v>44012</v>
      </c>
      <c r="D4311" s="1">
        <v>44025</v>
      </c>
      <c r="E4311" s="1">
        <v>44026</v>
      </c>
      <c r="F4311">
        <v>3</v>
      </c>
      <c r="G4311">
        <v>11</v>
      </c>
      <c r="H4311">
        <v>186</v>
      </c>
      <c r="I4311" s="6">
        <v>0</v>
      </c>
      <c r="J4311">
        <v>4</v>
      </c>
      <c r="K4311" t="str">
        <f>_xlfn.XLOOKUP(fCompras!F4311,dComprador!$A$2:$A$7,dComprador!$B$2:$B$7)</f>
        <v>Diego</v>
      </c>
      <c r="L4311" t="str">
        <f>_xlfn.XLOOKUP(J4311,dFornecedor!$A$2:$A$6,dFornecedor!$B$2:$B$6)</f>
        <v>AlphaOmega</v>
      </c>
      <c r="M4311" t="str">
        <f>_xlfn.XLOOKUP(G4311,dMateriaPrima!$A$2:$A$12,dMateriaPrima!$B$2:$B$12)</f>
        <v>Papel</v>
      </c>
      <c r="N4311" s="2">
        <f>_xlfn.XLOOKUP(G4311,dMateriaPrima!$A$2:$A$12,dMateriaPrima!$C$2:$C$12)</f>
        <v>9</v>
      </c>
      <c r="O4311" s="3">
        <f t="shared" si="335"/>
        <v>1674</v>
      </c>
      <c r="P4311" s="4">
        <f t="shared" si="336"/>
        <v>0</v>
      </c>
      <c r="Q4311" s="3">
        <f t="shared" si="337"/>
        <v>1674</v>
      </c>
      <c r="R4311" t="str">
        <f t="shared" si="338"/>
        <v>Em atraso</v>
      </c>
      <c r="S4311" s="5">
        <f t="shared" si="339"/>
        <v>1</v>
      </c>
    </row>
    <row r="4312" spans="1:19" x14ac:dyDescent="0.25">
      <c r="A4312">
        <v>4311</v>
      </c>
      <c r="B4312" s="1">
        <v>44012</v>
      </c>
      <c r="C4312" s="1">
        <v>44020</v>
      </c>
      <c r="D4312" s="1">
        <v>44041</v>
      </c>
      <c r="E4312" s="1">
        <v>44045</v>
      </c>
      <c r="F4312">
        <v>1</v>
      </c>
      <c r="G4312">
        <v>9</v>
      </c>
      <c r="H4312">
        <v>281</v>
      </c>
      <c r="I4312" s="6">
        <v>0</v>
      </c>
      <c r="J4312">
        <v>2</v>
      </c>
      <c r="K4312" t="str">
        <f>_xlfn.XLOOKUP(fCompras!F4312,dComprador!$A$2:$A$7,dComprador!$B$2:$B$7)</f>
        <v>Alon</v>
      </c>
      <c r="L4312" t="str">
        <f>_xlfn.XLOOKUP(J4312,dFornecedor!$A$2:$A$6,dFornecedor!$B$2:$B$6)</f>
        <v>Minerva</v>
      </c>
      <c r="M4312" t="str">
        <f>_xlfn.XLOOKUP(G4312,dMateriaPrima!$A$2:$A$12,dMateriaPrima!$B$2:$B$12)</f>
        <v>Couro</v>
      </c>
      <c r="N4312" s="2">
        <f>_xlfn.XLOOKUP(G4312,dMateriaPrima!$A$2:$A$12,dMateriaPrima!$C$2:$C$12)</f>
        <v>4.4000000000000004</v>
      </c>
      <c r="O4312" s="3">
        <f t="shared" si="335"/>
        <v>1236.4000000000001</v>
      </c>
      <c r="P4312" s="4">
        <f t="shared" si="336"/>
        <v>0</v>
      </c>
      <c r="Q4312" s="3">
        <f t="shared" si="337"/>
        <v>1236.4000000000001</v>
      </c>
      <c r="R4312" t="str">
        <f t="shared" si="338"/>
        <v>Em atraso</v>
      </c>
      <c r="S4312" s="5">
        <f t="shared" si="339"/>
        <v>4</v>
      </c>
    </row>
    <row r="4313" spans="1:19" x14ac:dyDescent="0.25">
      <c r="A4313">
        <v>4312</v>
      </c>
      <c r="B4313" s="1">
        <v>44012</v>
      </c>
      <c r="C4313" s="1">
        <v>44015</v>
      </c>
      <c r="D4313" s="1">
        <v>44042</v>
      </c>
      <c r="E4313" s="1">
        <v>44045</v>
      </c>
      <c r="F4313">
        <v>1</v>
      </c>
      <c r="G4313">
        <v>9</v>
      </c>
      <c r="H4313">
        <v>11</v>
      </c>
      <c r="I4313" s="6">
        <v>0</v>
      </c>
      <c r="J4313">
        <v>2</v>
      </c>
      <c r="K4313" t="str">
        <f>_xlfn.XLOOKUP(fCompras!F4313,dComprador!$A$2:$A$7,dComprador!$B$2:$B$7)</f>
        <v>Alon</v>
      </c>
      <c r="L4313" t="str">
        <f>_xlfn.XLOOKUP(J4313,dFornecedor!$A$2:$A$6,dFornecedor!$B$2:$B$6)</f>
        <v>Minerva</v>
      </c>
      <c r="M4313" t="str">
        <f>_xlfn.XLOOKUP(G4313,dMateriaPrima!$A$2:$A$12,dMateriaPrima!$B$2:$B$12)</f>
        <v>Couro</v>
      </c>
      <c r="N4313" s="2">
        <f>_xlfn.XLOOKUP(G4313,dMateriaPrima!$A$2:$A$12,dMateriaPrima!$C$2:$C$12)</f>
        <v>4.4000000000000004</v>
      </c>
      <c r="O4313" s="3">
        <f t="shared" si="335"/>
        <v>48.400000000000006</v>
      </c>
      <c r="P4313" s="4">
        <f t="shared" si="336"/>
        <v>0</v>
      </c>
      <c r="Q4313" s="3">
        <f t="shared" si="337"/>
        <v>48.400000000000006</v>
      </c>
      <c r="R4313" t="str">
        <f t="shared" si="338"/>
        <v>Em atraso</v>
      </c>
      <c r="S4313" s="5">
        <f t="shared" si="339"/>
        <v>3</v>
      </c>
    </row>
    <row r="4314" spans="1:19" x14ac:dyDescent="0.25">
      <c r="A4314">
        <v>4313</v>
      </c>
      <c r="B4314" s="1">
        <v>44012</v>
      </c>
      <c r="C4314" s="1">
        <v>44014</v>
      </c>
      <c r="D4314" s="1">
        <v>44032</v>
      </c>
      <c r="E4314" s="1">
        <v>44033</v>
      </c>
      <c r="F4314">
        <v>1</v>
      </c>
      <c r="G4314">
        <v>9</v>
      </c>
      <c r="H4314">
        <v>613</v>
      </c>
      <c r="I4314" s="6">
        <v>0</v>
      </c>
      <c r="J4314">
        <v>1</v>
      </c>
      <c r="K4314" t="str">
        <f>_xlfn.XLOOKUP(fCompras!F4314,dComprador!$A$2:$A$7,dComprador!$B$2:$B$7)</f>
        <v>Alon</v>
      </c>
      <c r="L4314" t="str">
        <f>_xlfn.XLOOKUP(J4314,dFornecedor!$A$2:$A$6,dFornecedor!$B$2:$B$6)</f>
        <v>NorthShore</v>
      </c>
      <c r="M4314" t="str">
        <f>_xlfn.XLOOKUP(G4314,dMateriaPrima!$A$2:$A$12,dMateriaPrima!$B$2:$B$12)</f>
        <v>Couro</v>
      </c>
      <c r="N4314" s="2">
        <f>_xlfn.XLOOKUP(G4314,dMateriaPrima!$A$2:$A$12,dMateriaPrima!$C$2:$C$12)</f>
        <v>4.4000000000000004</v>
      </c>
      <c r="O4314" s="3">
        <f t="shared" si="335"/>
        <v>2697.2000000000003</v>
      </c>
      <c r="P4314" s="4">
        <f t="shared" si="336"/>
        <v>0</v>
      </c>
      <c r="Q4314" s="3">
        <f t="shared" si="337"/>
        <v>2697.2000000000003</v>
      </c>
      <c r="R4314" t="str">
        <f t="shared" si="338"/>
        <v>Em atraso</v>
      </c>
      <c r="S4314" s="5">
        <f t="shared" si="339"/>
        <v>1</v>
      </c>
    </row>
    <row r="4315" spans="1:19" x14ac:dyDescent="0.25">
      <c r="A4315">
        <v>4314</v>
      </c>
      <c r="B4315" s="1">
        <v>44012</v>
      </c>
      <c r="C4315" s="1">
        <v>44020</v>
      </c>
      <c r="D4315" s="1">
        <v>44033</v>
      </c>
      <c r="E4315" s="1">
        <v>44037</v>
      </c>
      <c r="F4315">
        <v>1</v>
      </c>
      <c r="G4315">
        <v>5</v>
      </c>
      <c r="H4315">
        <v>209</v>
      </c>
      <c r="I4315" s="6">
        <v>0</v>
      </c>
      <c r="J4315">
        <v>2</v>
      </c>
      <c r="K4315" t="str">
        <f>_xlfn.XLOOKUP(fCompras!F4315,dComprador!$A$2:$A$7,dComprador!$B$2:$B$7)</f>
        <v>Alon</v>
      </c>
      <c r="L4315" t="str">
        <f>_xlfn.XLOOKUP(J4315,dFornecedor!$A$2:$A$6,dFornecedor!$B$2:$B$6)</f>
        <v>Minerva</v>
      </c>
      <c r="M4315" t="str">
        <f>_xlfn.XLOOKUP(G4315,dMateriaPrima!$A$2:$A$12,dMateriaPrima!$B$2:$B$12)</f>
        <v>Areia</v>
      </c>
      <c r="N4315" s="2">
        <f>_xlfn.XLOOKUP(G4315,dMateriaPrima!$A$2:$A$12,dMateriaPrima!$C$2:$C$12)</f>
        <v>3.59</v>
      </c>
      <c r="O4315" s="3">
        <f t="shared" si="335"/>
        <v>750.31</v>
      </c>
      <c r="P4315" s="4">
        <f t="shared" si="336"/>
        <v>0</v>
      </c>
      <c r="Q4315" s="3">
        <f t="shared" si="337"/>
        <v>750.31</v>
      </c>
      <c r="R4315" t="str">
        <f t="shared" si="338"/>
        <v>Em atraso</v>
      </c>
      <c r="S4315" s="5">
        <f t="shared" si="339"/>
        <v>4</v>
      </c>
    </row>
    <row r="4316" spans="1:19" x14ac:dyDescent="0.25">
      <c r="A4316">
        <v>4315</v>
      </c>
      <c r="B4316" s="1">
        <v>44013</v>
      </c>
      <c r="C4316" s="1">
        <v>44019</v>
      </c>
      <c r="D4316" s="1">
        <v>44022</v>
      </c>
      <c r="E4316" s="1">
        <v>44024</v>
      </c>
      <c r="F4316">
        <v>4</v>
      </c>
      <c r="G4316">
        <v>9</v>
      </c>
      <c r="H4316">
        <v>179</v>
      </c>
      <c r="I4316" s="6">
        <v>0</v>
      </c>
      <c r="J4316">
        <v>5</v>
      </c>
      <c r="K4316" t="str">
        <f>_xlfn.XLOOKUP(fCompras!F4316,dComprador!$A$2:$A$7,dComprador!$B$2:$B$7)</f>
        <v>Lira</v>
      </c>
      <c r="L4316" t="str">
        <f>_xlfn.XLOOKUP(J4316,dFornecedor!$A$2:$A$6,dFornecedor!$B$2:$B$6)</f>
        <v>Atlas</v>
      </c>
      <c r="M4316" t="str">
        <f>_xlfn.XLOOKUP(G4316,dMateriaPrima!$A$2:$A$12,dMateriaPrima!$B$2:$B$12)</f>
        <v>Couro</v>
      </c>
      <c r="N4316" s="2">
        <f>_xlfn.XLOOKUP(G4316,dMateriaPrima!$A$2:$A$12,dMateriaPrima!$C$2:$C$12)</f>
        <v>4.4000000000000004</v>
      </c>
      <c r="O4316" s="3">
        <f t="shared" si="335"/>
        <v>787.6</v>
      </c>
      <c r="P4316" s="4">
        <f t="shared" si="336"/>
        <v>0</v>
      </c>
      <c r="Q4316" s="3">
        <f t="shared" si="337"/>
        <v>787.6</v>
      </c>
      <c r="R4316" t="str">
        <f t="shared" si="338"/>
        <v>Em atraso</v>
      </c>
      <c r="S4316" s="5">
        <f t="shared" si="339"/>
        <v>2</v>
      </c>
    </row>
    <row r="4317" spans="1:19" x14ac:dyDescent="0.25">
      <c r="A4317">
        <v>4316</v>
      </c>
      <c r="B4317" s="1">
        <v>44013</v>
      </c>
      <c r="C4317" s="1">
        <v>44014</v>
      </c>
      <c r="D4317" s="1">
        <v>44041</v>
      </c>
      <c r="E4317" s="1">
        <v>44043</v>
      </c>
      <c r="F4317">
        <v>1</v>
      </c>
      <c r="G4317">
        <v>6</v>
      </c>
      <c r="H4317">
        <v>36</v>
      </c>
      <c r="I4317" s="6">
        <v>0</v>
      </c>
      <c r="J4317">
        <v>3</v>
      </c>
      <c r="K4317" t="str">
        <f>_xlfn.XLOOKUP(fCompras!F4317,dComprador!$A$2:$A$7,dComprador!$B$2:$B$7)</f>
        <v>Alon</v>
      </c>
      <c r="L4317" t="str">
        <f>_xlfn.XLOOKUP(J4317,dFornecedor!$A$2:$A$6,dFornecedor!$B$2:$B$6)</f>
        <v>StepUp</v>
      </c>
      <c r="M4317" t="str">
        <f>_xlfn.XLOOKUP(G4317,dMateriaPrima!$A$2:$A$12,dMateriaPrima!$B$2:$B$12)</f>
        <v>Fio Algodão</v>
      </c>
      <c r="N4317" s="2">
        <f>_xlfn.XLOOKUP(G4317,dMateriaPrima!$A$2:$A$12,dMateriaPrima!$C$2:$C$12)</f>
        <v>55.9</v>
      </c>
      <c r="O4317" s="3">
        <f t="shared" si="335"/>
        <v>2012.3999999999999</v>
      </c>
      <c r="P4317" s="4">
        <f t="shared" si="336"/>
        <v>0</v>
      </c>
      <c r="Q4317" s="3">
        <f t="shared" si="337"/>
        <v>2012.3999999999999</v>
      </c>
      <c r="R4317" t="str">
        <f t="shared" si="338"/>
        <v>Em atraso</v>
      </c>
      <c r="S4317" s="5">
        <f t="shared" si="339"/>
        <v>2</v>
      </c>
    </row>
    <row r="4318" spans="1:19" x14ac:dyDescent="0.25">
      <c r="A4318">
        <v>4317</v>
      </c>
      <c r="B4318" s="1">
        <v>44013</v>
      </c>
      <c r="C4318" s="1">
        <v>44014</v>
      </c>
      <c r="D4318" s="1">
        <v>44021</v>
      </c>
      <c r="E4318" s="1">
        <v>44020</v>
      </c>
      <c r="F4318">
        <v>4</v>
      </c>
      <c r="G4318">
        <v>9</v>
      </c>
      <c r="H4318">
        <v>476</v>
      </c>
      <c r="I4318" s="6">
        <v>0</v>
      </c>
      <c r="J4318">
        <v>3</v>
      </c>
      <c r="K4318" t="str">
        <f>_xlfn.XLOOKUP(fCompras!F4318,dComprador!$A$2:$A$7,dComprador!$B$2:$B$7)</f>
        <v>Lira</v>
      </c>
      <c r="L4318" t="str">
        <f>_xlfn.XLOOKUP(J4318,dFornecedor!$A$2:$A$6,dFornecedor!$B$2:$B$6)</f>
        <v>StepUp</v>
      </c>
      <c r="M4318" t="str">
        <f>_xlfn.XLOOKUP(G4318,dMateriaPrima!$A$2:$A$12,dMateriaPrima!$B$2:$B$12)</f>
        <v>Couro</v>
      </c>
      <c r="N4318" s="2">
        <f>_xlfn.XLOOKUP(G4318,dMateriaPrima!$A$2:$A$12,dMateriaPrima!$C$2:$C$12)</f>
        <v>4.4000000000000004</v>
      </c>
      <c r="O4318" s="3">
        <f t="shared" si="335"/>
        <v>2094.4</v>
      </c>
      <c r="P4318" s="4">
        <f t="shared" si="336"/>
        <v>0</v>
      </c>
      <c r="Q4318" s="3">
        <f t="shared" si="337"/>
        <v>2094.4</v>
      </c>
      <c r="R4318" t="str">
        <f t="shared" si="338"/>
        <v>No prazo</v>
      </c>
      <c r="S4318" s="5">
        <f t="shared" si="339"/>
        <v>0</v>
      </c>
    </row>
    <row r="4319" spans="1:19" x14ac:dyDescent="0.25">
      <c r="A4319">
        <v>4318</v>
      </c>
      <c r="B4319" s="1">
        <v>44013</v>
      </c>
      <c r="C4319" s="1">
        <v>44013</v>
      </c>
      <c r="D4319" s="1">
        <v>44021</v>
      </c>
      <c r="E4319" s="1">
        <v>44021</v>
      </c>
      <c r="F4319">
        <v>4</v>
      </c>
      <c r="G4319">
        <v>5</v>
      </c>
      <c r="H4319">
        <v>76</v>
      </c>
      <c r="I4319" s="6">
        <v>0</v>
      </c>
      <c r="J4319">
        <v>2</v>
      </c>
      <c r="K4319" t="str">
        <f>_xlfn.XLOOKUP(fCompras!F4319,dComprador!$A$2:$A$7,dComprador!$B$2:$B$7)</f>
        <v>Lira</v>
      </c>
      <c r="L4319" t="str">
        <f>_xlfn.XLOOKUP(J4319,dFornecedor!$A$2:$A$6,dFornecedor!$B$2:$B$6)</f>
        <v>Minerva</v>
      </c>
      <c r="M4319" t="str">
        <f>_xlfn.XLOOKUP(G4319,dMateriaPrima!$A$2:$A$12,dMateriaPrima!$B$2:$B$12)</f>
        <v>Areia</v>
      </c>
      <c r="N4319" s="2">
        <f>_xlfn.XLOOKUP(G4319,dMateriaPrima!$A$2:$A$12,dMateriaPrima!$C$2:$C$12)</f>
        <v>3.59</v>
      </c>
      <c r="O4319" s="3">
        <f t="shared" si="335"/>
        <v>272.83999999999997</v>
      </c>
      <c r="P4319" s="4">
        <f t="shared" si="336"/>
        <v>0</v>
      </c>
      <c r="Q4319" s="3">
        <f t="shared" si="337"/>
        <v>272.83999999999997</v>
      </c>
      <c r="R4319" t="str">
        <f t="shared" si="338"/>
        <v>No prazo</v>
      </c>
      <c r="S4319" s="5">
        <f t="shared" si="339"/>
        <v>0</v>
      </c>
    </row>
    <row r="4320" spans="1:19" x14ac:dyDescent="0.25">
      <c r="A4320">
        <v>4319</v>
      </c>
      <c r="B4320" s="1">
        <v>44013</v>
      </c>
      <c r="C4320" s="1">
        <v>44015</v>
      </c>
      <c r="D4320" s="1">
        <v>44022</v>
      </c>
      <c r="E4320" s="1">
        <v>44021</v>
      </c>
      <c r="F4320">
        <v>4</v>
      </c>
      <c r="G4320">
        <v>1</v>
      </c>
      <c r="H4320">
        <v>46</v>
      </c>
      <c r="I4320" s="6">
        <v>0.33</v>
      </c>
      <c r="J4320">
        <v>3</v>
      </c>
      <c r="K4320" t="str">
        <f>_xlfn.XLOOKUP(fCompras!F4320,dComprador!$A$2:$A$7,dComprador!$B$2:$B$7)</f>
        <v>Lira</v>
      </c>
      <c r="L4320" t="str">
        <f>_xlfn.XLOOKUP(J4320,dFornecedor!$A$2:$A$6,dFornecedor!$B$2:$B$6)</f>
        <v>StepUp</v>
      </c>
      <c r="M4320" t="str">
        <f>_xlfn.XLOOKUP(G4320,dMateriaPrima!$A$2:$A$12,dMateriaPrima!$B$2:$B$12)</f>
        <v>Tecido</v>
      </c>
      <c r="N4320" s="2">
        <f>_xlfn.XLOOKUP(G4320,dMateriaPrima!$A$2:$A$12,dMateriaPrima!$C$2:$C$12)</f>
        <v>18</v>
      </c>
      <c r="O4320" s="3">
        <f t="shared" si="335"/>
        <v>828</v>
      </c>
      <c r="P4320" s="4">
        <f t="shared" si="336"/>
        <v>273.24</v>
      </c>
      <c r="Q4320" s="3">
        <f t="shared" si="337"/>
        <v>554.76</v>
      </c>
      <c r="R4320" t="str">
        <f t="shared" si="338"/>
        <v>No prazo</v>
      </c>
      <c r="S4320" s="5">
        <f t="shared" si="339"/>
        <v>0</v>
      </c>
    </row>
    <row r="4321" spans="1:19" x14ac:dyDescent="0.25">
      <c r="A4321">
        <v>4320</v>
      </c>
      <c r="B4321" s="1">
        <v>44013</v>
      </c>
      <c r="C4321" s="1">
        <v>44013</v>
      </c>
      <c r="D4321" s="1">
        <v>44019</v>
      </c>
      <c r="E4321" s="1">
        <v>44021</v>
      </c>
      <c r="F4321">
        <v>4</v>
      </c>
      <c r="G4321">
        <v>11</v>
      </c>
      <c r="H4321">
        <v>15</v>
      </c>
      <c r="I4321" s="6">
        <v>0</v>
      </c>
      <c r="J4321">
        <v>5</v>
      </c>
      <c r="K4321" t="str">
        <f>_xlfn.XLOOKUP(fCompras!F4321,dComprador!$A$2:$A$7,dComprador!$B$2:$B$7)</f>
        <v>Lira</v>
      </c>
      <c r="L4321" t="str">
        <f>_xlfn.XLOOKUP(J4321,dFornecedor!$A$2:$A$6,dFornecedor!$B$2:$B$6)</f>
        <v>Atlas</v>
      </c>
      <c r="M4321" t="str">
        <f>_xlfn.XLOOKUP(G4321,dMateriaPrima!$A$2:$A$12,dMateriaPrima!$B$2:$B$12)</f>
        <v>Papel</v>
      </c>
      <c r="N4321" s="2">
        <f>_xlfn.XLOOKUP(G4321,dMateriaPrima!$A$2:$A$12,dMateriaPrima!$C$2:$C$12)</f>
        <v>9</v>
      </c>
      <c r="O4321" s="3">
        <f t="shared" si="335"/>
        <v>135</v>
      </c>
      <c r="P4321" s="4">
        <f t="shared" si="336"/>
        <v>0</v>
      </c>
      <c r="Q4321" s="3">
        <f t="shared" si="337"/>
        <v>135</v>
      </c>
      <c r="R4321" t="str">
        <f t="shared" si="338"/>
        <v>Em atraso</v>
      </c>
      <c r="S4321" s="5">
        <f t="shared" si="339"/>
        <v>2</v>
      </c>
    </row>
    <row r="4322" spans="1:19" x14ac:dyDescent="0.25">
      <c r="A4322">
        <v>4321</v>
      </c>
      <c r="B4322" s="1">
        <v>44013</v>
      </c>
      <c r="C4322" s="1">
        <v>44015</v>
      </c>
      <c r="D4322" s="1">
        <v>44020</v>
      </c>
      <c r="E4322" s="1">
        <v>44022</v>
      </c>
      <c r="F4322">
        <v>4</v>
      </c>
      <c r="G4322">
        <v>7</v>
      </c>
      <c r="H4322">
        <v>527</v>
      </c>
      <c r="I4322" s="6">
        <v>0</v>
      </c>
      <c r="J4322">
        <v>4</v>
      </c>
      <c r="K4322" t="str">
        <f>_xlfn.XLOOKUP(fCompras!F4322,dComprador!$A$2:$A$7,dComprador!$B$2:$B$7)</f>
        <v>Lira</v>
      </c>
      <c r="L4322" t="str">
        <f>_xlfn.XLOOKUP(J4322,dFornecedor!$A$2:$A$6,dFornecedor!$B$2:$B$6)</f>
        <v>AlphaOmega</v>
      </c>
      <c r="M4322" t="str">
        <f>_xlfn.XLOOKUP(G4322,dMateriaPrima!$A$2:$A$12,dMateriaPrima!$B$2:$B$12)</f>
        <v>Poliéster</v>
      </c>
      <c r="N4322" s="2">
        <f>_xlfn.XLOOKUP(G4322,dMateriaPrima!$A$2:$A$12,dMateriaPrima!$C$2:$C$12)</f>
        <v>8</v>
      </c>
      <c r="O4322" s="3">
        <f t="shared" si="335"/>
        <v>4216</v>
      </c>
      <c r="P4322" s="4">
        <f t="shared" si="336"/>
        <v>0</v>
      </c>
      <c r="Q4322" s="3">
        <f t="shared" si="337"/>
        <v>4216</v>
      </c>
      <c r="R4322" t="str">
        <f t="shared" si="338"/>
        <v>Em atraso</v>
      </c>
      <c r="S4322" s="5">
        <f t="shared" si="339"/>
        <v>2</v>
      </c>
    </row>
    <row r="4323" spans="1:19" x14ac:dyDescent="0.25">
      <c r="A4323">
        <v>4322</v>
      </c>
      <c r="B4323" s="1">
        <v>44013</v>
      </c>
      <c r="C4323" s="1">
        <v>44016</v>
      </c>
      <c r="D4323" s="1">
        <v>44031</v>
      </c>
      <c r="E4323" s="1">
        <v>44035</v>
      </c>
      <c r="F4323">
        <v>1</v>
      </c>
      <c r="G4323">
        <v>7</v>
      </c>
      <c r="H4323">
        <v>12</v>
      </c>
      <c r="I4323" s="6">
        <v>0</v>
      </c>
      <c r="J4323">
        <v>1</v>
      </c>
      <c r="K4323" t="str">
        <f>_xlfn.XLOOKUP(fCompras!F4323,dComprador!$A$2:$A$7,dComprador!$B$2:$B$7)</f>
        <v>Alon</v>
      </c>
      <c r="L4323" t="str">
        <f>_xlfn.XLOOKUP(J4323,dFornecedor!$A$2:$A$6,dFornecedor!$B$2:$B$6)</f>
        <v>NorthShore</v>
      </c>
      <c r="M4323" t="str">
        <f>_xlfn.XLOOKUP(G4323,dMateriaPrima!$A$2:$A$12,dMateriaPrima!$B$2:$B$12)</f>
        <v>Poliéster</v>
      </c>
      <c r="N4323" s="2">
        <f>_xlfn.XLOOKUP(G4323,dMateriaPrima!$A$2:$A$12,dMateriaPrima!$C$2:$C$12)</f>
        <v>8</v>
      </c>
      <c r="O4323" s="3">
        <f t="shared" si="335"/>
        <v>96</v>
      </c>
      <c r="P4323" s="4">
        <f t="shared" si="336"/>
        <v>0</v>
      </c>
      <c r="Q4323" s="3">
        <f t="shared" si="337"/>
        <v>96</v>
      </c>
      <c r="R4323" t="str">
        <f t="shared" si="338"/>
        <v>Em atraso</v>
      </c>
      <c r="S4323" s="5">
        <f t="shared" si="339"/>
        <v>4</v>
      </c>
    </row>
    <row r="4324" spans="1:19" x14ac:dyDescent="0.25">
      <c r="A4324">
        <v>4323</v>
      </c>
      <c r="B4324" s="1">
        <v>44013</v>
      </c>
      <c r="C4324" s="1">
        <v>44016</v>
      </c>
      <c r="D4324" s="1">
        <v>44034</v>
      </c>
      <c r="E4324" s="1">
        <v>44036</v>
      </c>
      <c r="F4324">
        <v>1</v>
      </c>
      <c r="G4324">
        <v>7</v>
      </c>
      <c r="H4324">
        <v>139</v>
      </c>
      <c r="I4324" s="6">
        <v>0</v>
      </c>
      <c r="J4324">
        <v>1</v>
      </c>
      <c r="K4324" t="str">
        <f>_xlfn.XLOOKUP(fCompras!F4324,dComprador!$A$2:$A$7,dComprador!$B$2:$B$7)</f>
        <v>Alon</v>
      </c>
      <c r="L4324" t="str">
        <f>_xlfn.XLOOKUP(J4324,dFornecedor!$A$2:$A$6,dFornecedor!$B$2:$B$6)</f>
        <v>NorthShore</v>
      </c>
      <c r="M4324" t="str">
        <f>_xlfn.XLOOKUP(G4324,dMateriaPrima!$A$2:$A$12,dMateriaPrima!$B$2:$B$12)</f>
        <v>Poliéster</v>
      </c>
      <c r="N4324" s="2">
        <f>_xlfn.XLOOKUP(G4324,dMateriaPrima!$A$2:$A$12,dMateriaPrima!$C$2:$C$12)</f>
        <v>8</v>
      </c>
      <c r="O4324" s="3">
        <f t="shared" si="335"/>
        <v>1112</v>
      </c>
      <c r="P4324" s="4">
        <f t="shared" si="336"/>
        <v>0</v>
      </c>
      <c r="Q4324" s="3">
        <f t="shared" si="337"/>
        <v>1112</v>
      </c>
      <c r="R4324" t="str">
        <f t="shared" si="338"/>
        <v>Em atraso</v>
      </c>
      <c r="S4324" s="5">
        <f t="shared" si="339"/>
        <v>2</v>
      </c>
    </row>
    <row r="4325" spans="1:19" x14ac:dyDescent="0.25">
      <c r="A4325">
        <v>4324</v>
      </c>
      <c r="B4325" s="1">
        <v>44014</v>
      </c>
      <c r="C4325" s="1">
        <v>44023</v>
      </c>
      <c r="D4325" s="1">
        <v>44027</v>
      </c>
      <c r="E4325" s="1">
        <v>44029</v>
      </c>
      <c r="F4325">
        <v>4</v>
      </c>
      <c r="G4325">
        <v>9</v>
      </c>
      <c r="H4325">
        <v>152</v>
      </c>
      <c r="I4325" s="6">
        <v>0</v>
      </c>
      <c r="J4325">
        <v>2</v>
      </c>
      <c r="K4325" t="str">
        <f>_xlfn.XLOOKUP(fCompras!F4325,dComprador!$A$2:$A$7,dComprador!$B$2:$B$7)</f>
        <v>Lira</v>
      </c>
      <c r="L4325" t="str">
        <f>_xlfn.XLOOKUP(J4325,dFornecedor!$A$2:$A$6,dFornecedor!$B$2:$B$6)</f>
        <v>Minerva</v>
      </c>
      <c r="M4325" t="str">
        <f>_xlfn.XLOOKUP(G4325,dMateriaPrima!$A$2:$A$12,dMateriaPrima!$B$2:$B$12)</f>
        <v>Couro</v>
      </c>
      <c r="N4325" s="2">
        <f>_xlfn.XLOOKUP(G4325,dMateriaPrima!$A$2:$A$12,dMateriaPrima!$C$2:$C$12)</f>
        <v>4.4000000000000004</v>
      </c>
      <c r="O4325" s="3">
        <f t="shared" si="335"/>
        <v>668.80000000000007</v>
      </c>
      <c r="P4325" s="4">
        <f t="shared" si="336"/>
        <v>0</v>
      </c>
      <c r="Q4325" s="3">
        <f t="shared" si="337"/>
        <v>668.80000000000007</v>
      </c>
      <c r="R4325" t="str">
        <f t="shared" si="338"/>
        <v>Em atraso</v>
      </c>
      <c r="S4325" s="5">
        <f t="shared" si="339"/>
        <v>2</v>
      </c>
    </row>
    <row r="4326" spans="1:19" x14ac:dyDescent="0.25">
      <c r="A4326">
        <v>4325</v>
      </c>
      <c r="B4326" s="1">
        <v>44014</v>
      </c>
      <c r="C4326" s="1">
        <v>44015</v>
      </c>
      <c r="D4326" s="1">
        <v>44021</v>
      </c>
      <c r="E4326" s="1">
        <v>44026</v>
      </c>
      <c r="F4326">
        <v>4</v>
      </c>
      <c r="G4326">
        <v>11</v>
      </c>
      <c r="H4326">
        <v>369</v>
      </c>
      <c r="I4326" s="6">
        <v>0</v>
      </c>
      <c r="J4326">
        <v>4</v>
      </c>
      <c r="K4326" t="str">
        <f>_xlfn.XLOOKUP(fCompras!F4326,dComprador!$A$2:$A$7,dComprador!$B$2:$B$7)</f>
        <v>Lira</v>
      </c>
      <c r="L4326" t="str">
        <f>_xlfn.XLOOKUP(J4326,dFornecedor!$A$2:$A$6,dFornecedor!$B$2:$B$6)</f>
        <v>AlphaOmega</v>
      </c>
      <c r="M4326" t="str">
        <f>_xlfn.XLOOKUP(G4326,dMateriaPrima!$A$2:$A$12,dMateriaPrima!$B$2:$B$12)</f>
        <v>Papel</v>
      </c>
      <c r="N4326" s="2">
        <f>_xlfn.XLOOKUP(G4326,dMateriaPrima!$A$2:$A$12,dMateriaPrima!$C$2:$C$12)</f>
        <v>9</v>
      </c>
      <c r="O4326" s="3">
        <f t="shared" si="335"/>
        <v>3321</v>
      </c>
      <c r="P4326" s="4">
        <f t="shared" si="336"/>
        <v>0</v>
      </c>
      <c r="Q4326" s="3">
        <f t="shared" si="337"/>
        <v>3321</v>
      </c>
      <c r="R4326" t="str">
        <f t="shared" si="338"/>
        <v>Em atraso</v>
      </c>
      <c r="S4326" s="5">
        <f t="shared" si="339"/>
        <v>5</v>
      </c>
    </row>
    <row r="4327" spans="1:19" x14ac:dyDescent="0.25">
      <c r="A4327">
        <v>4326</v>
      </c>
      <c r="B4327" s="1">
        <v>44014</v>
      </c>
      <c r="C4327" s="1">
        <v>44019</v>
      </c>
      <c r="D4327" s="1">
        <v>44021</v>
      </c>
      <c r="E4327" s="1">
        <v>44020</v>
      </c>
      <c r="F4327">
        <v>4</v>
      </c>
      <c r="G4327">
        <v>5</v>
      </c>
      <c r="H4327">
        <v>521</v>
      </c>
      <c r="I4327" s="6">
        <v>0</v>
      </c>
      <c r="J4327">
        <v>1</v>
      </c>
      <c r="K4327" t="str">
        <f>_xlfn.XLOOKUP(fCompras!F4327,dComprador!$A$2:$A$7,dComprador!$B$2:$B$7)</f>
        <v>Lira</v>
      </c>
      <c r="L4327" t="str">
        <f>_xlfn.XLOOKUP(J4327,dFornecedor!$A$2:$A$6,dFornecedor!$B$2:$B$6)</f>
        <v>NorthShore</v>
      </c>
      <c r="M4327" t="str">
        <f>_xlfn.XLOOKUP(G4327,dMateriaPrima!$A$2:$A$12,dMateriaPrima!$B$2:$B$12)</f>
        <v>Areia</v>
      </c>
      <c r="N4327" s="2">
        <f>_xlfn.XLOOKUP(G4327,dMateriaPrima!$A$2:$A$12,dMateriaPrima!$C$2:$C$12)</f>
        <v>3.59</v>
      </c>
      <c r="O4327" s="3">
        <f t="shared" si="335"/>
        <v>1870.3899999999999</v>
      </c>
      <c r="P4327" s="4">
        <f t="shared" si="336"/>
        <v>0</v>
      </c>
      <c r="Q4327" s="3">
        <f t="shared" si="337"/>
        <v>1870.3899999999999</v>
      </c>
      <c r="R4327" t="str">
        <f t="shared" si="338"/>
        <v>No prazo</v>
      </c>
      <c r="S4327" s="5">
        <f t="shared" si="339"/>
        <v>0</v>
      </c>
    </row>
    <row r="4328" spans="1:19" x14ac:dyDescent="0.25">
      <c r="A4328">
        <v>4327</v>
      </c>
      <c r="B4328" s="1">
        <v>44014</v>
      </c>
      <c r="C4328" s="1">
        <v>44023</v>
      </c>
      <c r="D4328" s="1">
        <v>44027</v>
      </c>
      <c r="E4328" s="1">
        <v>44032</v>
      </c>
      <c r="F4328">
        <v>4</v>
      </c>
      <c r="G4328">
        <v>1</v>
      </c>
      <c r="H4328">
        <v>16</v>
      </c>
      <c r="I4328" s="6">
        <v>0</v>
      </c>
      <c r="J4328">
        <v>2</v>
      </c>
      <c r="K4328" t="str">
        <f>_xlfn.XLOOKUP(fCompras!F4328,dComprador!$A$2:$A$7,dComprador!$B$2:$B$7)</f>
        <v>Lira</v>
      </c>
      <c r="L4328" t="str">
        <f>_xlfn.XLOOKUP(J4328,dFornecedor!$A$2:$A$6,dFornecedor!$B$2:$B$6)</f>
        <v>Minerva</v>
      </c>
      <c r="M4328" t="str">
        <f>_xlfn.XLOOKUP(G4328,dMateriaPrima!$A$2:$A$12,dMateriaPrima!$B$2:$B$12)</f>
        <v>Tecido</v>
      </c>
      <c r="N4328" s="2">
        <f>_xlfn.XLOOKUP(G4328,dMateriaPrima!$A$2:$A$12,dMateriaPrima!$C$2:$C$12)</f>
        <v>18</v>
      </c>
      <c r="O4328" s="3">
        <f t="shared" si="335"/>
        <v>288</v>
      </c>
      <c r="P4328" s="4">
        <f t="shared" si="336"/>
        <v>0</v>
      </c>
      <c r="Q4328" s="3">
        <f t="shared" si="337"/>
        <v>288</v>
      </c>
      <c r="R4328" t="str">
        <f t="shared" si="338"/>
        <v>Em atraso</v>
      </c>
      <c r="S4328" s="5">
        <f t="shared" si="339"/>
        <v>5</v>
      </c>
    </row>
    <row r="4329" spans="1:19" x14ac:dyDescent="0.25">
      <c r="A4329">
        <v>4328</v>
      </c>
      <c r="B4329" s="1">
        <v>44014</v>
      </c>
      <c r="C4329" s="1">
        <v>44023</v>
      </c>
      <c r="D4329" s="1">
        <v>44027</v>
      </c>
      <c r="E4329" s="1">
        <v>44029</v>
      </c>
      <c r="F4329">
        <v>4</v>
      </c>
      <c r="G4329">
        <v>1</v>
      </c>
      <c r="H4329">
        <v>62</v>
      </c>
      <c r="I4329" s="6">
        <v>0</v>
      </c>
      <c r="J4329">
        <v>2</v>
      </c>
      <c r="K4329" t="str">
        <f>_xlfn.XLOOKUP(fCompras!F4329,dComprador!$A$2:$A$7,dComprador!$B$2:$B$7)</f>
        <v>Lira</v>
      </c>
      <c r="L4329" t="str">
        <f>_xlfn.XLOOKUP(J4329,dFornecedor!$A$2:$A$6,dFornecedor!$B$2:$B$6)</f>
        <v>Minerva</v>
      </c>
      <c r="M4329" t="str">
        <f>_xlfn.XLOOKUP(G4329,dMateriaPrima!$A$2:$A$12,dMateriaPrima!$B$2:$B$12)</f>
        <v>Tecido</v>
      </c>
      <c r="N4329" s="2">
        <f>_xlfn.XLOOKUP(G4329,dMateriaPrima!$A$2:$A$12,dMateriaPrima!$C$2:$C$12)</f>
        <v>18</v>
      </c>
      <c r="O4329" s="3">
        <f t="shared" si="335"/>
        <v>1116</v>
      </c>
      <c r="P4329" s="4">
        <f t="shared" si="336"/>
        <v>0</v>
      </c>
      <c r="Q4329" s="3">
        <f t="shared" si="337"/>
        <v>1116</v>
      </c>
      <c r="R4329" t="str">
        <f t="shared" si="338"/>
        <v>Em atraso</v>
      </c>
      <c r="S4329" s="5">
        <f t="shared" si="339"/>
        <v>2</v>
      </c>
    </row>
    <row r="4330" spans="1:19" x14ac:dyDescent="0.25">
      <c r="A4330">
        <v>4329</v>
      </c>
      <c r="B4330" s="1">
        <v>44014</v>
      </c>
      <c r="C4330" s="1">
        <v>44023</v>
      </c>
      <c r="D4330" s="1">
        <v>44027</v>
      </c>
      <c r="E4330" s="1">
        <v>44028</v>
      </c>
      <c r="F4330">
        <v>3</v>
      </c>
      <c r="G4330">
        <v>7</v>
      </c>
      <c r="H4330">
        <v>28</v>
      </c>
      <c r="I4330" s="6">
        <v>0</v>
      </c>
      <c r="J4330">
        <v>3</v>
      </c>
      <c r="K4330" t="str">
        <f>_xlfn.XLOOKUP(fCompras!F4330,dComprador!$A$2:$A$7,dComprador!$B$2:$B$7)</f>
        <v>Diego</v>
      </c>
      <c r="L4330" t="str">
        <f>_xlfn.XLOOKUP(J4330,dFornecedor!$A$2:$A$6,dFornecedor!$B$2:$B$6)</f>
        <v>StepUp</v>
      </c>
      <c r="M4330" t="str">
        <f>_xlfn.XLOOKUP(G4330,dMateriaPrima!$A$2:$A$12,dMateriaPrima!$B$2:$B$12)</f>
        <v>Poliéster</v>
      </c>
      <c r="N4330" s="2">
        <f>_xlfn.XLOOKUP(G4330,dMateriaPrima!$A$2:$A$12,dMateriaPrima!$C$2:$C$12)</f>
        <v>8</v>
      </c>
      <c r="O4330" s="3">
        <f t="shared" si="335"/>
        <v>224</v>
      </c>
      <c r="P4330" s="4">
        <f t="shared" si="336"/>
        <v>0</v>
      </c>
      <c r="Q4330" s="3">
        <f t="shared" si="337"/>
        <v>224</v>
      </c>
      <c r="R4330" t="str">
        <f t="shared" si="338"/>
        <v>Em atraso</v>
      </c>
      <c r="S4330" s="5">
        <f t="shared" si="339"/>
        <v>1</v>
      </c>
    </row>
    <row r="4331" spans="1:19" x14ac:dyDescent="0.25">
      <c r="A4331">
        <v>4330</v>
      </c>
      <c r="B4331" s="1">
        <v>44014</v>
      </c>
      <c r="C4331" s="1">
        <v>44015</v>
      </c>
      <c r="D4331" s="1">
        <v>44035</v>
      </c>
      <c r="E4331" s="1">
        <v>44036</v>
      </c>
      <c r="F4331">
        <v>1</v>
      </c>
      <c r="G4331">
        <v>7</v>
      </c>
      <c r="H4331">
        <v>91</v>
      </c>
      <c r="I4331" s="6">
        <v>0</v>
      </c>
      <c r="J4331">
        <v>4</v>
      </c>
      <c r="K4331" t="str">
        <f>_xlfn.XLOOKUP(fCompras!F4331,dComprador!$A$2:$A$7,dComprador!$B$2:$B$7)</f>
        <v>Alon</v>
      </c>
      <c r="L4331" t="str">
        <f>_xlfn.XLOOKUP(J4331,dFornecedor!$A$2:$A$6,dFornecedor!$B$2:$B$6)</f>
        <v>AlphaOmega</v>
      </c>
      <c r="M4331" t="str">
        <f>_xlfn.XLOOKUP(G4331,dMateriaPrima!$A$2:$A$12,dMateriaPrima!$B$2:$B$12)</f>
        <v>Poliéster</v>
      </c>
      <c r="N4331" s="2">
        <f>_xlfn.XLOOKUP(G4331,dMateriaPrima!$A$2:$A$12,dMateriaPrima!$C$2:$C$12)</f>
        <v>8</v>
      </c>
      <c r="O4331" s="3">
        <f t="shared" si="335"/>
        <v>728</v>
      </c>
      <c r="P4331" s="4">
        <f t="shared" si="336"/>
        <v>0</v>
      </c>
      <c r="Q4331" s="3">
        <f t="shared" si="337"/>
        <v>728</v>
      </c>
      <c r="R4331" t="str">
        <f t="shared" si="338"/>
        <v>Em atraso</v>
      </c>
      <c r="S4331" s="5">
        <f t="shared" si="339"/>
        <v>1</v>
      </c>
    </row>
    <row r="4332" spans="1:19" x14ac:dyDescent="0.25">
      <c r="A4332">
        <v>4331</v>
      </c>
      <c r="B4332" s="1">
        <v>44014</v>
      </c>
      <c r="C4332" s="1">
        <v>44016</v>
      </c>
      <c r="D4332" s="1">
        <v>44031</v>
      </c>
      <c r="E4332" s="1">
        <v>44033</v>
      </c>
      <c r="F4332">
        <v>2</v>
      </c>
      <c r="G4332">
        <v>7</v>
      </c>
      <c r="H4332">
        <v>106</v>
      </c>
      <c r="I4332" s="6">
        <v>0</v>
      </c>
      <c r="J4332">
        <v>2</v>
      </c>
      <c r="K4332" t="str">
        <f>_xlfn.XLOOKUP(fCompras!F4332,dComprador!$A$2:$A$7,dComprador!$B$2:$B$7)</f>
        <v>João</v>
      </c>
      <c r="L4332" t="str">
        <f>_xlfn.XLOOKUP(J4332,dFornecedor!$A$2:$A$6,dFornecedor!$B$2:$B$6)</f>
        <v>Minerva</v>
      </c>
      <c r="M4332" t="str">
        <f>_xlfn.XLOOKUP(G4332,dMateriaPrima!$A$2:$A$12,dMateriaPrima!$B$2:$B$12)</f>
        <v>Poliéster</v>
      </c>
      <c r="N4332" s="2">
        <f>_xlfn.XLOOKUP(G4332,dMateriaPrima!$A$2:$A$12,dMateriaPrima!$C$2:$C$12)</f>
        <v>8</v>
      </c>
      <c r="O4332" s="3">
        <f t="shared" si="335"/>
        <v>848</v>
      </c>
      <c r="P4332" s="4">
        <f t="shared" si="336"/>
        <v>0</v>
      </c>
      <c r="Q4332" s="3">
        <f t="shared" si="337"/>
        <v>848</v>
      </c>
      <c r="R4332" t="str">
        <f t="shared" si="338"/>
        <v>Em atraso</v>
      </c>
      <c r="S4332" s="5">
        <f t="shared" si="339"/>
        <v>2</v>
      </c>
    </row>
    <row r="4333" spans="1:19" x14ac:dyDescent="0.25">
      <c r="A4333">
        <v>4332</v>
      </c>
      <c r="B4333" s="1">
        <v>44014</v>
      </c>
      <c r="C4333" s="1">
        <v>44024</v>
      </c>
      <c r="D4333" s="1">
        <v>44034</v>
      </c>
      <c r="E4333" s="1">
        <v>44035</v>
      </c>
      <c r="F4333">
        <v>1</v>
      </c>
      <c r="G4333">
        <v>3</v>
      </c>
      <c r="H4333">
        <v>181</v>
      </c>
      <c r="I4333" s="6">
        <v>0</v>
      </c>
      <c r="J4333">
        <v>1</v>
      </c>
      <c r="K4333" t="str">
        <f>_xlfn.XLOOKUP(fCompras!F4333,dComprador!$A$2:$A$7,dComprador!$B$2:$B$7)</f>
        <v>Alon</v>
      </c>
      <c r="L4333" t="str">
        <f>_xlfn.XLOOKUP(J4333,dFornecedor!$A$2:$A$6,dFornecedor!$B$2:$B$6)</f>
        <v>NorthShore</v>
      </c>
      <c r="M4333" t="str">
        <f>_xlfn.XLOOKUP(G4333,dMateriaPrima!$A$2:$A$12,dMateriaPrima!$B$2:$B$12)</f>
        <v>Barra Metal</v>
      </c>
      <c r="N4333" s="2">
        <f>_xlfn.XLOOKUP(G4333,dMateriaPrima!$A$2:$A$12,dMateriaPrima!$C$2:$C$12)</f>
        <v>565</v>
      </c>
      <c r="O4333" s="3">
        <f t="shared" si="335"/>
        <v>102265</v>
      </c>
      <c r="P4333" s="4">
        <f t="shared" si="336"/>
        <v>0</v>
      </c>
      <c r="Q4333" s="3">
        <f t="shared" si="337"/>
        <v>102265</v>
      </c>
      <c r="R4333" t="str">
        <f t="shared" si="338"/>
        <v>Em atraso</v>
      </c>
      <c r="S4333" s="5">
        <f t="shared" si="339"/>
        <v>1</v>
      </c>
    </row>
    <row r="4334" spans="1:19" x14ac:dyDescent="0.25">
      <c r="A4334">
        <v>4333</v>
      </c>
      <c r="B4334" s="1">
        <v>44014</v>
      </c>
      <c r="C4334" s="1">
        <v>44014</v>
      </c>
      <c r="D4334" s="1">
        <v>44035</v>
      </c>
      <c r="E4334" s="1">
        <v>44038</v>
      </c>
      <c r="F4334">
        <v>1</v>
      </c>
      <c r="G4334">
        <v>5</v>
      </c>
      <c r="H4334">
        <v>219</v>
      </c>
      <c r="I4334" s="6">
        <v>0.37</v>
      </c>
      <c r="J4334">
        <v>4</v>
      </c>
      <c r="K4334" t="str">
        <f>_xlfn.XLOOKUP(fCompras!F4334,dComprador!$A$2:$A$7,dComprador!$B$2:$B$7)</f>
        <v>Alon</v>
      </c>
      <c r="L4334" t="str">
        <f>_xlfn.XLOOKUP(J4334,dFornecedor!$A$2:$A$6,dFornecedor!$B$2:$B$6)</f>
        <v>AlphaOmega</v>
      </c>
      <c r="M4334" t="str">
        <f>_xlfn.XLOOKUP(G4334,dMateriaPrima!$A$2:$A$12,dMateriaPrima!$B$2:$B$12)</f>
        <v>Areia</v>
      </c>
      <c r="N4334" s="2">
        <f>_xlfn.XLOOKUP(G4334,dMateriaPrima!$A$2:$A$12,dMateriaPrima!$C$2:$C$12)</f>
        <v>3.59</v>
      </c>
      <c r="O4334" s="3">
        <f t="shared" si="335"/>
        <v>786.20999999999992</v>
      </c>
      <c r="P4334" s="4">
        <f t="shared" si="336"/>
        <v>290.89769999999999</v>
      </c>
      <c r="Q4334" s="3">
        <f t="shared" si="337"/>
        <v>495.31229999999994</v>
      </c>
      <c r="R4334" t="str">
        <f t="shared" si="338"/>
        <v>Em atraso</v>
      </c>
      <c r="S4334" s="5">
        <f t="shared" si="339"/>
        <v>3</v>
      </c>
    </row>
    <row r="4335" spans="1:19" x14ac:dyDescent="0.25">
      <c r="A4335">
        <v>4334</v>
      </c>
      <c r="B4335" s="1">
        <v>44014</v>
      </c>
      <c r="C4335" s="1">
        <v>44018</v>
      </c>
      <c r="D4335" s="1">
        <v>44038</v>
      </c>
      <c r="E4335" s="1">
        <v>44039</v>
      </c>
      <c r="F4335">
        <v>1</v>
      </c>
      <c r="G4335">
        <v>5</v>
      </c>
      <c r="H4335">
        <v>18</v>
      </c>
      <c r="I4335" s="6">
        <v>0</v>
      </c>
      <c r="J4335">
        <v>4</v>
      </c>
      <c r="K4335" t="str">
        <f>_xlfn.XLOOKUP(fCompras!F4335,dComprador!$A$2:$A$7,dComprador!$B$2:$B$7)</f>
        <v>Alon</v>
      </c>
      <c r="L4335" t="str">
        <f>_xlfn.XLOOKUP(J4335,dFornecedor!$A$2:$A$6,dFornecedor!$B$2:$B$6)</f>
        <v>AlphaOmega</v>
      </c>
      <c r="M4335" t="str">
        <f>_xlfn.XLOOKUP(G4335,dMateriaPrima!$A$2:$A$12,dMateriaPrima!$B$2:$B$12)</f>
        <v>Areia</v>
      </c>
      <c r="N4335" s="2">
        <f>_xlfn.XLOOKUP(G4335,dMateriaPrima!$A$2:$A$12,dMateriaPrima!$C$2:$C$12)</f>
        <v>3.59</v>
      </c>
      <c r="O4335" s="3">
        <f t="shared" si="335"/>
        <v>64.62</v>
      </c>
      <c r="P4335" s="4">
        <f t="shared" si="336"/>
        <v>0</v>
      </c>
      <c r="Q4335" s="3">
        <f t="shared" si="337"/>
        <v>64.62</v>
      </c>
      <c r="R4335" t="str">
        <f t="shared" si="338"/>
        <v>Em atraso</v>
      </c>
      <c r="S4335" s="5">
        <f t="shared" si="339"/>
        <v>1</v>
      </c>
    </row>
    <row r="4336" spans="1:19" x14ac:dyDescent="0.25">
      <c r="A4336">
        <v>4335</v>
      </c>
      <c r="B4336" s="1">
        <v>44015</v>
      </c>
      <c r="C4336" s="1">
        <v>44016</v>
      </c>
      <c r="D4336" s="1">
        <v>44022</v>
      </c>
      <c r="E4336" s="1">
        <v>44023</v>
      </c>
      <c r="F4336">
        <v>4</v>
      </c>
      <c r="G4336">
        <v>9</v>
      </c>
      <c r="H4336">
        <v>6</v>
      </c>
      <c r="I4336" s="6">
        <v>0</v>
      </c>
      <c r="J4336">
        <v>3</v>
      </c>
      <c r="K4336" t="str">
        <f>_xlfn.XLOOKUP(fCompras!F4336,dComprador!$A$2:$A$7,dComprador!$B$2:$B$7)</f>
        <v>Lira</v>
      </c>
      <c r="L4336" t="str">
        <f>_xlfn.XLOOKUP(J4336,dFornecedor!$A$2:$A$6,dFornecedor!$B$2:$B$6)</f>
        <v>StepUp</v>
      </c>
      <c r="M4336" t="str">
        <f>_xlfn.XLOOKUP(G4336,dMateriaPrima!$A$2:$A$12,dMateriaPrima!$B$2:$B$12)</f>
        <v>Couro</v>
      </c>
      <c r="N4336" s="2">
        <f>_xlfn.XLOOKUP(G4336,dMateriaPrima!$A$2:$A$12,dMateriaPrima!$C$2:$C$12)</f>
        <v>4.4000000000000004</v>
      </c>
      <c r="O4336" s="3">
        <f t="shared" si="335"/>
        <v>26.400000000000002</v>
      </c>
      <c r="P4336" s="4">
        <f t="shared" si="336"/>
        <v>0</v>
      </c>
      <c r="Q4336" s="3">
        <f t="shared" si="337"/>
        <v>26.400000000000002</v>
      </c>
      <c r="R4336" t="str">
        <f t="shared" si="338"/>
        <v>Em atraso</v>
      </c>
      <c r="S4336" s="5">
        <f t="shared" si="339"/>
        <v>1</v>
      </c>
    </row>
    <row r="4337" spans="1:19" x14ac:dyDescent="0.25">
      <c r="A4337">
        <v>4336</v>
      </c>
      <c r="B4337" s="1">
        <v>44015</v>
      </c>
      <c r="C4337" s="1">
        <v>44023</v>
      </c>
      <c r="D4337" s="1">
        <v>44026</v>
      </c>
      <c r="E4337" s="1">
        <v>44029</v>
      </c>
      <c r="F4337">
        <v>4</v>
      </c>
      <c r="G4337">
        <v>11</v>
      </c>
      <c r="H4337">
        <v>328</v>
      </c>
      <c r="I4337" s="6">
        <v>0</v>
      </c>
      <c r="J4337">
        <v>2</v>
      </c>
      <c r="K4337" t="str">
        <f>_xlfn.XLOOKUP(fCompras!F4337,dComprador!$A$2:$A$7,dComprador!$B$2:$B$7)</f>
        <v>Lira</v>
      </c>
      <c r="L4337" t="str">
        <f>_xlfn.XLOOKUP(J4337,dFornecedor!$A$2:$A$6,dFornecedor!$B$2:$B$6)</f>
        <v>Minerva</v>
      </c>
      <c r="M4337" t="str">
        <f>_xlfn.XLOOKUP(G4337,dMateriaPrima!$A$2:$A$12,dMateriaPrima!$B$2:$B$12)</f>
        <v>Papel</v>
      </c>
      <c r="N4337" s="2">
        <f>_xlfn.XLOOKUP(G4337,dMateriaPrima!$A$2:$A$12,dMateriaPrima!$C$2:$C$12)</f>
        <v>9</v>
      </c>
      <c r="O4337" s="3">
        <f t="shared" si="335"/>
        <v>2952</v>
      </c>
      <c r="P4337" s="4">
        <f t="shared" si="336"/>
        <v>0</v>
      </c>
      <c r="Q4337" s="3">
        <f t="shared" si="337"/>
        <v>2952</v>
      </c>
      <c r="R4337" t="str">
        <f t="shared" si="338"/>
        <v>Em atraso</v>
      </c>
      <c r="S4337" s="5">
        <f t="shared" si="339"/>
        <v>3</v>
      </c>
    </row>
    <row r="4338" spans="1:19" x14ac:dyDescent="0.25">
      <c r="A4338">
        <v>4337</v>
      </c>
      <c r="B4338" s="1">
        <v>44015</v>
      </c>
      <c r="C4338" s="1">
        <v>44019</v>
      </c>
      <c r="D4338" s="1">
        <v>44023</v>
      </c>
      <c r="E4338" s="1">
        <v>44025</v>
      </c>
      <c r="F4338">
        <v>4</v>
      </c>
      <c r="G4338">
        <v>9</v>
      </c>
      <c r="H4338">
        <v>15</v>
      </c>
      <c r="I4338" s="6">
        <v>0</v>
      </c>
      <c r="J4338">
        <v>4</v>
      </c>
      <c r="K4338" t="str">
        <f>_xlfn.XLOOKUP(fCompras!F4338,dComprador!$A$2:$A$7,dComprador!$B$2:$B$7)</f>
        <v>Lira</v>
      </c>
      <c r="L4338" t="str">
        <f>_xlfn.XLOOKUP(J4338,dFornecedor!$A$2:$A$6,dFornecedor!$B$2:$B$6)</f>
        <v>AlphaOmega</v>
      </c>
      <c r="M4338" t="str">
        <f>_xlfn.XLOOKUP(G4338,dMateriaPrima!$A$2:$A$12,dMateriaPrima!$B$2:$B$12)</f>
        <v>Couro</v>
      </c>
      <c r="N4338" s="2">
        <f>_xlfn.XLOOKUP(G4338,dMateriaPrima!$A$2:$A$12,dMateriaPrima!$C$2:$C$12)</f>
        <v>4.4000000000000004</v>
      </c>
      <c r="O4338" s="3">
        <f t="shared" si="335"/>
        <v>66</v>
      </c>
      <c r="P4338" s="4">
        <f t="shared" si="336"/>
        <v>0</v>
      </c>
      <c r="Q4338" s="3">
        <f t="shared" si="337"/>
        <v>66</v>
      </c>
      <c r="R4338" t="str">
        <f t="shared" si="338"/>
        <v>Em atraso</v>
      </c>
      <c r="S4338" s="5">
        <f t="shared" si="339"/>
        <v>2</v>
      </c>
    </row>
    <row r="4339" spans="1:19" x14ac:dyDescent="0.25">
      <c r="A4339">
        <v>4338</v>
      </c>
      <c r="B4339" s="1">
        <v>44015</v>
      </c>
      <c r="C4339" s="1">
        <v>44023</v>
      </c>
      <c r="D4339" s="1">
        <v>44032</v>
      </c>
      <c r="E4339" s="1">
        <v>44034</v>
      </c>
      <c r="F4339">
        <v>1</v>
      </c>
      <c r="G4339">
        <v>6</v>
      </c>
      <c r="H4339">
        <v>3</v>
      </c>
      <c r="I4339" s="6">
        <v>0</v>
      </c>
      <c r="J4339">
        <v>2</v>
      </c>
      <c r="K4339" t="str">
        <f>_xlfn.XLOOKUP(fCompras!F4339,dComprador!$A$2:$A$7,dComprador!$B$2:$B$7)</f>
        <v>Alon</v>
      </c>
      <c r="L4339" t="str">
        <f>_xlfn.XLOOKUP(J4339,dFornecedor!$A$2:$A$6,dFornecedor!$B$2:$B$6)</f>
        <v>Minerva</v>
      </c>
      <c r="M4339" t="str">
        <f>_xlfn.XLOOKUP(G4339,dMateriaPrima!$A$2:$A$12,dMateriaPrima!$B$2:$B$12)</f>
        <v>Fio Algodão</v>
      </c>
      <c r="N4339" s="2">
        <f>_xlfn.XLOOKUP(G4339,dMateriaPrima!$A$2:$A$12,dMateriaPrima!$C$2:$C$12)</f>
        <v>55.9</v>
      </c>
      <c r="O4339" s="3">
        <f t="shared" si="335"/>
        <v>167.7</v>
      </c>
      <c r="P4339" s="4">
        <f t="shared" si="336"/>
        <v>0</v>
      </c>
      <c r="Q4339" s="3">
        <f t="shared" si="337"/>
        <v>167.7</v>
      </c>
      <c r="R4339" t="str">
        <f t="shared" si="338"/>
        <v>Em atraso</v>
      </c>
      <c r="S4339" s="5">
        <f t="shared" si="339"/>
        <v>2</v>
      </c>
    </row>
    <row r="4340" spans="1:19" x14ac:dyDescent="0.25">
      <c r="A4340">
        <v>4339</v>
      </c>
      <c r="B4340" s="1">
        <v>44015</v>
      </c>
      <c r="C4340" s="1">
        <v>44020</v>
      </c>
      <c r="D4340" s="1">
        <v>44027</v>
      </c>
      <c r="E4340" s="1">
        <v>44031</v>
      </c>
      <c r="F4340">
        <v>3</v>
      </c>
      <c r="G4340">
        <v>1</v>
      </c>
      <c r="H4340">
        <v>642</v>
      </c>
      <c r="I4340" s="6">
        <v>0</v>
      </c>
      <c r="J4340">
        <v>2</v>
      </c>
      <c r="K4340" t="str">
        <f>_xlfn.XLOOKUP(fCompras!F4340,dComprador!$A$2:$A$7,dComprador!$B$2:$B$7)</f>
        <v>Diego</v>
      </c>
      <c r="L4340" t="str">
        <f>_xlfn.XLOOKUP(J4340,dFornecedor!$A$2:$A$6,dFornecedor!$B$2:$B$6)</f>
        <v>Minerva</v>
      </c>
      <c r="M4340" t="str">
        <f>_xlfn.XLOOKUP(G4340,dMateriaPrima!$A$2:$A$12,dMateriaPrima!$B$2:$B$12)</f>
        <v>Tecido</v>
      </c>
      <c r="N4340" s="2">
        <f>_xlfn.XLOOKUP(G4340,dMateriaPrima!$A$2:$A$12,dMateriaPrima!$C$2:$C$12)</f>
        <v>18</v>
      </c>
      <c r="O4340" s="3">
        <f t="shared" si="335"/>
        <v>11556</v>
      </c>
      <c r="P4340" s="4">
        <f t="shared" si="336"/>
        <v>0</v>
      </c>
      <c r="Q4340" s="3">
        <f t="shared" si="337"/>
        <v>11556</v>
      </c>
      <c r="R4340" t="str">
        <f t="shared" si="338"/>
        <v>Em atraso</v>
      </c>
      <c r="S4340" s="5">
        <f t="shared" si="339"/>
        <v>4</v>
      </c>
    </row>
    <row r="4341" spans="1:19" x14ac:dyDescent="0.25">
      <c r="A4341">
        <v>4340</v>
      </c>
      <c r="B4341" s="1">
        <v>44015</v>
      </c>
      <c r="C4341" s="1">
        <v>44018</v>
      </c>
      <c r="D4341" s="1">
        <v>44046</v>
      </c>
      <c r="E4341" s="1">
        <v>44046</v>
      </c>
      <c r="F4341">
        <v>1</v>
      </c>
      <c r="G4341">
        <v>7</v>
      </c>
      <c r="H4341">
        <v>33</v>
      </c>
      <c r="I4341" s="6">
        <v>0</v>
      </c>
      <c r="J4341">
        <v>5</v>
      </c>
      <c r="K4341" t="str">
        <f>_xlfn.XLOOKUP(fCompras!F4341,dComprador!$A$2:$A$7,dComprador!$B$2:$B$7)</f>
        <v>Alon</v>
      </c>
      <c r="L4341" t="str">
        <f>_xlfn.XLOOKUP(J4341,dFornecedor!$A$2:$A$6,dFornecedor!$B$2:$B$6)</f>
        <v>Atlas</v>
      </c>
      <c r="M4341" t="str">
        <f>_xlfn.XLOOKUP(G4341,dMateriaPrima!$A$2:$A$12,dMateriaPrima!$B$2:$B$12)</f>
        <v>Poliéster</v>
      </c>
      <c r="N4341" s="2">
        <f>_xlfn.XLOOKUP(G4341,dMateriaPrima!$A$2:$A$12,dMateriaPrima!$C$2:$C$12)</f>
        <v>8</v>
      </c>
      <c r="O4341" s="3">
        <f t="shared" si="335"/>
        <v>264</v>
      </c>
      <c r="P4341" s="4">
        <f t="shared" si="336"/>
        <v>0</v>
      </c>
      <c r="Q4341" s="3">
        <f t="shared" si="337"/>
        <v>264</v>
      </c>
      <c r="R4341" t="str">
        <f t="shared" si="338"/>
        <v>No prazo</v>
      </c>
      <c r="S4341" s="5">
        <f t="shared" si="339"/>
        <v>0</v>
      </c>
    </row>
    <row r="4342" spans="1:19" x14ac:dyDescent="0.25">
      <c r="A4342">
        <v>4341</v>
      </c>
      <c r="B4342" s="1">
        <v>44015</v>
      </c>
      <c r="C4342" s="1">
        <v>44020</v>
      </c>
      <c r="D4342" s="1">
        <v>44047</v>
      </c>
      <c r="E4342" s="1">
        <v>44045</v>
      </c>
      <c r="F4342">
        <v>1</v>
      </c>
      <c r="G4342">
        <v>9</v>
      </c>
      <c r="H4342">
        <v>3</v>
      </c>
      <c r="I4342" s="6">
        <v>0</v>
      </c>
      <c r="J4342">
        <v>1</v>
      </c>
      <c r="K4342" t="str">
        <f>_xlfn.XLOOKUP(fCompras!F4342,dComprador!$A$2:$A$7,dComprador!$B$2:$B$7)</f>
        <v>Alon</v>
      </c>
      <c r="L4342" t="str">
        <f>_xlfn.XLOOKUP(J4342,dFornecedor!$A$2:$A$6,dFornecedor!$B$2:$B$6)</f>
        <v>NorthShore</v>
      </c>
      <c r="M4342" t="str">
        <f>_xlfn.XLOOKUP(G4342,dMateriaPrima!$A$2:$A$12,dMateriaPrima!$B$2:$B$12)</f>
        <v>Couro</v>
      </c>
      <c r="N4342" s="2">
        <f>_xlfn.XLOOKUP(G4342,dMateriaPrima!$A$2:$A$12,dMateriaPrima!$C$2:$C$12)</f>
        <v>4.4000000000000004</v>
      </c>
      <c r="O4342" s="3">
        <f t="shared" si="335"/>
        <v>13.200000000000001</v>
      </c>
      <c r="P4342" s="4">
        <f t="shared" si="336"/>
        <v>0</v>
      </c>
      <c r="Q4342" s="3">
        <f t="shared" si="337"/>
        <v>13.200000000000001</v>
      </c>
      <c r="R4342" t="str">
        <f t="shared" si="338"/>
        <v>No prazo</v>
      </c>
      <c r="S4342" s="5">
        <f t="shared" si="339"/>
        <v>0</v>
      </c>
    </row>
    <row r="4343" spans="1:19" x14ac:dyDescent="0.25">
      <c r="A4343">
        <v>4342</v>
      </c>
      <c r="B4343" s="1">
        <v>44015</v>
      </c>
      <c r="C4343" s="1">
        <v>44020</v>
      </c>
      <c r="D4343" s="1">
        <v>44040</v>
      </c>
      <c r="E4343" s="1">
        <v>44042</v>
      </c>
      <c r="F4343">
        <v>1</v>
      </c>
      <c r="G4343">
        <v>6</v>
      </c>
      <c r="H4343">
        <v>110</v>
      </c>
      <c r="I4343" s="6">
        <v>0</v>
      </c>
      <c r="J4343">
        <v>1</v>
      </c>
      <c r="K4343" t="str">
        <f>_xlfn.XLOOKUP(fCompras!F4343,dComprador!$A$2:$A$7,dComprador!$B$2:$B$7)</f>
        <v>Alon</v>
      </c>
      <c r="L4343" t="str">
        <f>_xlfn.XLOOKUP(J4343,dFornecedor!$A$2:$A$6,dFornecedor!$B$2:$B$6)</f>
        <v>NorthShore</v>
      </c>
      <c r="M4343" t="str">
        <f>_xlfn.XLOOKUP(G4343,dMateriaPrima!$A$2:$A$12,dMateriaPrima!$B$2:$B$12)</f>
        <v>Fio Algodão</v>
      </c>
      <c r="N4343" s="2">
        <f>_xlfn.XLOOKUP(G4343,dMateriaPrima!$A$2:$A$12,dMateriaPrima!$C$2:$C$12)</f>
        <v>55.9</v>
      </c>
      <c r="O4343" s="3">
        <f t="shared" si="335"/>
        <v>6149</v>
      </c>
      <c r="P4343" s="4">
        <f t="shared" si="336"/>
        <v>0</v>
      </c>
      <c r="Q4343" s="3">
        <f t="shared" si="337"/>
        <v>6149</v>
      </c>
      <c r="R4343" t="str">
        <f t="shared" si="338"/>
        <v>Em atraso</v>
      </c>
      <c r="S4343" s="5">
        <f t="shared" si="339"/>
        <v>2</v>
      </c>
    </row>
    <row r="4344" spans="1:19" x14ac:dyDescent="0.25">
      <c r="A4344">
        <v>4343</v>
      </c>
      <c r="B4344" s="1">
        <v>44016</v>
      </c>
      <c r="C4344" s="1">
        <v>44016</v>
      </c>
      <c r="D4344" s="1">
        <v>44023</v>
      </c>
      <c r="E4344" s="1">
        <v>44025</v>
      </c>
      <c r="F4344">
        <v>4</v>
      </c>
      <c r="G4344">
        <v>11</v>
      </c>
      <c r="H4344">
        <v>18</v>
      </c>
      <c r="I4344" s="6">
        <v>0</v>
      </c>
      <c r="J4344">
        <v>2</v>
      </c>
      <c r="K4344" t="str">
        <f>_xlfn.XLOOKUP(fCompras!F4344,dComprador!$A$2:$A$7,dComprador!$B$2:$B$7)</f>
        <v>Lira</v>
      </c>
      <c r="L4344" t="str">
        <f>_xlfn.XLOOKUP(J4344,dFornecedor!$A$2:$A$6,dFornecedor!$B$2:$B$6)</f>
        <v>Minerva</v>
      </c>
      <c r="M4344" t="str">
        <f>_xlfn.XLOOKUP(G4344,dMateriaPrima!$A$2:$A$12,dMateriaPrima!$B$2:$B$12)</f>
        <v>Papel</v>
      </c>
      <c r="N4344" s="2">
        <f>_xlfn.XLOOKUP(G4344,dMateriaPrima!$A$2:$A$12,dMateriaPrima!$C$2:$C$12)</f>
        <v>9</v>
      </c>
      <c r="O4344" s="3">
        <f t="shared" si="335"/>
        <v>162</v>
      </c>
      <c r="P4344" s="4">
        <f t="shared" si="336"/>
        <v>0</v>
      </c>
      <c r="Q4344" s="3">
        <f t="shared" si="337"/>
        <v>162</v>
      </c>
      <c r="R4344" t="str">
        <f t="shared" si="338"/>
        <v>Em atraso</v>
      </c>
      <c r="S4344" s="5">
        <f t="shared" si="339"/>
        <v>2</v>
      </c>
    </row>
    <row r="4345" spans="1:19" x14ac:dyDescent="0.25">
      <c r="A4345">
        <v>4344</v>
      </c>
      <c r="B4345" s="1">
        <v>44016</v>
      </c>
      <c r="C4345" s="1">
        <v>44028</v>
      </c>
      <c r="D4345" s="1">
        <v>44045</v>
      </c>
      <c r="E4345" s="1">
        <v>44047</v>
      </c>
      <c r="F4345">
        <v>1</v>
      </c>
      <c r="G4345">
        <v>7</v>
      </c>
      <c r="H4345">
        <v>137</v>
      </c>
      <c r="I4345" s="6">
        <v>0.31</v>
      </c>
      <c r="J4345">
        <v>1</v>
      </c>
      <c r="K4345" t="str">
        <f>_xlfn.XLOOKUP(fCompras!F4345,dComprador!$A$2:$A$7,dComprador!$B$2:$B$7)</f>
        <v>Alon</v>
      </c>
      <c r="L4345" t="str">
        <f>_xlfn.XLOOKUP(J4345,dFornecedor!$A$2:$A$6,dFornecedor!$B$2:$B$6)</f>
        <v>NorthShore</v>
      </c>
      <c r="M4345" t="str">
        <f>_xlfn.XLOOKUP(G4345,dMateriaPrima!$A$2:$A$12,dMateriaPrima!$B$2:$B$12)</f>
        <v>Poliéster</v>
      </c>
      <c r="N4345" s="2">
        <f>_xlfn.XLOOKUP(G4345,dMateriaPrima!$A$2:$A$12,dMateriaPrima!$C$2:$C$12)</f>
        <v>8</v>
      </c>
      <c r="O4345" s="3">
        <f t="shared" si="335"/>
        <v>1096</v>
      </c>
      <c r="P4345" s="4">
        <f t="shared" si="336"/>
        <v>339.76</v>
      </c>
      <c r="Q4345" s="3">
        <f t="shared" si="337"/>
        <v>756.24</v>
      </c>
      <c r="R4345" t="str">
        <f t="shared" si="338"/>
        <v>Em atraso</v>
      </c>
      <c r="S4345" s="5">
        <f t="shared" si="339"/>
        <v>2</v>
      </c>
    </row>
    <row r="4346" spans="1:19" x14ac:dyDescent="0.25">
      <c r="A4346">
        <v>4345</v>
      </c>
      <c r="B4346" s="1">
        <v>44016</v>
      </c>
      <c r="C4346" s="1">
        <v>44016</v>
      </c>
      <c r="D4346" s="1">
        <v>44029</v>
      </c>
      <c r="E4346" s="1">
        <v>44030</v>
      </c>
      <c r="F4346">
        <v>4</v>
      </c>
      <c r="G4346">
        <v>9</v>
      </c>
      <c r="H4346">
        <v>58</v>
      </c>
      <c r="I4346" s="6">
        <v>0</v>
      </c>
      <c r="J4346">
        <v>4</v>
      </c>
      <c r="K4346" t="str">
        <f>_xlfn.XLOOKUP(fCompras!F4346,dComprador!$A$2:$A$7,dComprador!$B$2:$B$7)</f>
        <v>Lira</v>
      </c>
      <c r="L4346" t="str">
        <f>_xlfn.XLOOKUP(J4346,dFornecedor!$A$2:$A$6,dFornecedor!$B$2:$B$6)</f>
        <v>AlphaOmega</v>
      </c>
      <c r="M4346" t="str">
        <f>_xlfn.XLOOKUP(G4346,dMateriaPrima!$A$2:$A$12,dMateriaPrima!$B$2:$B$12)</f>
        <v>Couro</v>
      </c>
      <c r="N4346" s="2">
        <f>_xlfn.XLOOKUP(G4346,dMateriaPrima!$A$2:$A$12,dMateriaPrima!$C$2:$C$12)</f>
        <v>4.4000000000000004</v>
      </c>
      <c r="O4346" s="3">
        <f t="shared" si="335"/>
        <v>255.20000000000002</v>
      </c>
      <c r="P4346" s="4">
        <f t="shared" si="336"/>
        <v>0</v>
      </c>
      <c r="Q4346" s="3">
        <f t="shared" si="337"/>
        <v>255.20000000000002</v>
      </c>
      <c r="R4346" t="str">
        <f t="shared" si="338"/>
        <v>Em atraso</v>
      </c>
      <c r="S4346" s="5">
        <f t="shared" si="339"/>
        <v>1</v>
      </c>
    </row>
    <row r="4347" spans="1:19" x14ac:dyDescent="0.25">
      <c r="A4347">
        <v>4346</v>
      </c>
      <c r="B4347" s="1">
        <v>44016</v>
      </c>
      <c r="C4347" s="1">
        <v>44019</v>
      </c>
      <c r="D4347" s="1">
        <v>44023</v>
      </c>
      <c r="E4347" s="1">
        <v>44024</v>
      </c>
      <c r="F4347">
        <v>4</v>
      </c>
      <c r="G4347">
        <v>9</v>
      </c>
      <c r="H4347">
        <v>221</v>
      </c>
      <c r="I4347" s="6">
        <v>0</v>
      </c>
      <c r="J4347">
        <v>2</v>
      </c>
      <c r="K4347" t="str">
        <f>_xlfn.XLOOKUP(fCompras!F4347,dComprador!$A$2:$A$7,dComprador!$B$2:$B$7)</f>
        <v>Lira</v>
      </c>
      <c r="L4347" t="str">
        <f>_xlfn.XLOOKUP(J4347,dFornecedor!$A$2:$A$6,dFornecedor!$B$2:$B$6)</f>
        <v>Minerva</v>
      </c>
      <c r="M4347" t="str">
        <f>_xlfn.XLOOKUP(G4347,dMateriaPrima!$A$2:$A$12,dMateriaPrima!$B$2:$B$12)</f>
        <v>Couro</v>
      </c>
      <c r="N4347" s="2">
        <f>_xlfn.XLOOKUP(G4347,dMateriaPrima!$A$2:$A$12,dMateriaPrima!$C$2:$C$12)</f>
        <v>4.4000000000000004</v>
      </c>
      <c r="O4347" s="3">
        <f t="shared" si="335"/>
        <v>972.40000000000009</v>
      </c>
      <c r="P4347" s="4">
        <f t="shared" si="336"/>
        <v>0</v>
      </c>
      <c r="Q4347" s="3">
        <f t="shared" si="337"/>
        <v>972.40000000000009</v>
      </c>
      <c r="R4347" t="str">
        <f t="shared" si="338"/>
        <v>Em atraso</v>
      </c>
      <c r="S4347" s="5">
        <f t="shared" si="339"/>
        <v>1</v>
      </c>
    </row>
    <row r="4348" spans="1:19" x14ac:dyDescent="0.25">
      <c r="A4348">
        <v>4347</v>
      </c>
      <c r="B4348" s="1">
        <v>44016</v>
      </c>
      <c r="C4348" s="1">
        <v>44025</v>
      </c>
      <c r="D4348" s="1">
        <v>44027</v>
      </c>
      <c r="E4348" s="1">
        <v>44029</v>
      </c>
      <c r="F4348">
        <v>4</v>
      </c>
      <c r="G4348">
        <v>8</v>
      </c>
      <c r="H4348">
        <v>51</v>
      </c>
      <c r="I4348" s="6">
        <v>0</v>
      </c>
      <c r="J4348">
        <v>3</v>
      </c>
      <c r="K4348" t="str">
        <f>_xlfn.XLOOKUP(fCompras!F4348,dComprador!$A$2:$A$7,dComprador!$B$2:$B$7)</f>
        <v>Lira</v>
      </c>
      <c r="L4348" t="str">
        <f>_xlfn.XLOOKUP(J4348,dFornecedor!$A$2:$A$6,dFornecedor!$B$2:$B$6)</f>
        <v>StepUp</v>
      </c>
      <c r="M4348" t="str">
        <f>_xlfn.XLOOKUP(G4348,dMateriaPrima!$A$2:$A$12,dMateriaPrima!$B$2:$B$12)</f>
        <v>Cimento</v>
      </c>
      <c r="N4348" s="2">
        <f>_xlfn.XLOOKUP(G4348,dMateriaPrima!$A$2:$A$12,dMateriaPrima!$C$2:$C$12)</f>
        <v>23</v>
      </c>
      <c r="O4348" s="3">
        <f t="shared" si="335"/>
        <v>1173</v>
      </c>
      <c r="P4348" s="4">
        <f t="shared" si="336"/>
        <v>0</v>
      </c>
      <c r="Q4348" s="3">
        <f t="shared" si="337"/>
        <v>1173</v>
      </c>
      <c r="R4348" t="str">
        <f t="shared" si="338"/>
        <v>Em atraso</v>
      </c>
      <c r="S4348" s="5">
        <f t="shared" si="339"/>
        <v>2</v>
      </c>
    </row>
    <row r="4349" spans="1:19" x14ac:dyDescent="0.25">
      <c r="A4349">
        <v>4348</v>
      </c>
      <c r="B4349" s="1">
        <v>44016</v>
      </c>
      <c r="C4349" s="1">
        <v>44018</v>
      </c>
      <c r="D4349" s="1">
        <v>44022</v>
      </c>
      <c r="E4349" s="1">
        <v>44026</v>
      </c>
      <c r="F4349">
        <v>4</v>
      </c>
      <c r="G4349">
        <v>1</v>
      </c>
      <c r="H4349">
        <v>373</v>
      </c>
      <c r="I4349" s="6">
        <v>0</v>
      </c>
      <c r="J4349">
        <v>1</v>
      </c>
      <c r="K4349" t="str">
        <f>_xlfn.XLOOKUP(fCompras!F4349,dComprador!$A$2:$A$7,dComprador!$B$2:$B$7)</f>
        <v>Lira</v>
      </c>
      <c r="L4349" t="str">
        <f>_xlfn.XLOOKUP(J4349,dFornecedor!$A$2:$A$6,dFornecedor!$B$2:$B$6)</f>
        <v>NorthShore</v>
      </c>
      <c r="M4349" t="str">
        <f>_xlfn.XLOOKUP(G4349,dMateriaPrima!$A$2:$A$12,dMateriaPrima!$B$2:$B$12)</f>
        <v>Tecido</v>
      </c>
      <c r="N4349" s="2">
        <f>_xlfn.XLOOKUP(G4349,dMateriaPrima!$A$2:$A$12,dMateriaPrima!$C$2:$C$12)</f>
        <v>18</v>
      </c>
      <c r="O4349" s="3">
        <f t="shared" si="335"/>
        <v>6714</v>
      </c>
      <c r="P4349" s="4">
        <f t="shared" si="336"/>
        <v>0</v>
      </c>
      <c r="Q4349" s="3">
        <f t="shared" si="337"/>
        <v>6714</v>
      </c>
      <c r="R4349" t="str">
        <f t="shared" si="338"/>
        <v>Em atraso</v>
      </c>
      <c r="S4349" s="5">
        <f t="shared" si="339"/>
        <v>4</v>
      </c>
    </row>
    <row r="4350" spans="1:19" x14ac:dyDescent="0.25">
      <c r="A4350">
        <v>4349</v>
      </c>
      <c r="B4350" s="1">
        <v>44016</v>
      </c>
      <c r="C4350" s="1">
        <v>44026</v>
      </c>
      <c r="D4350" s="1">
        <v>44026</v>
      </c>
      <c r="E4350" s="1">
        <v>44027</v>
      </c>
      <c r="F4350">
        <v>4</v>
      </c>
      <c r="G4350">
        <v>8</v>
      </c>
      <c r="H4350">
        <v>105</v>
      </c>
      <c r="I4350" s="6">
        <v>0</v>
      </c>
      <c r="J4350">
        <v>1</v>
      </c>
      <c r="K4350" t="str">
        <f>_xlfn.XLOOKUP(fCompras!F4350,dComprador!$A$2:$A$7,dComprador!$B$2:$B$7)</f>
        <v>Lira</v>
      </c>
      <c r="L4350" t="str">
        <f>_xlfn.XLOOKUP(J4350,dFornecedor!$A$2:$A$6,dFornecedor!$B$2:$B$6)</f>
        <v>NorthShore</v>
      </c>
      <c r="M4350" t="str">
        <f>_xlfn.XLOOKUP(G4350,dMateriaPrima!$A$2:$A$12,dMateriaPrima!$B$2:$B$12)</f>
        <v>Cimento</v>
      </c>
      <c r="N4350" s="2">
        <f>_xlfn.XLOOKUP(G4350,dMateriaPrima!$A$2:$A$12,dMateriaPrima!$C$2:$C$12)</f>
        <v>23</v>
      </c>
      <c r="O4350" s="3">
        <f t="shared" si="335"/>
        <v>2415</v>
      </c>
      <c r="P4350" s="4">
        <f t="shared" si="336"/>
        <v>0</v>
      </c>
      <c r="Q4350" s="3">
        <f t="shared" si="337"/>
        <v>2415</v>
      </c>
      <c r="R4350" t="str">
        <f t="shared" si="338"/>
        <v>Em atraso</v>
      </c>
      <c r="S4350" s="5">
        <f t="shared" si="339"/>
        <v>1</v>
      </c>
    </row>
    <row r="4351" spans="1:19" x14ac:dyDescent="0.25">
      <c r="A4351">
        <v>4350</v>
      </c>
      <c r="B4351" s="1">
        <v>44016</v>
      </c>
      <c r="C4351" s="1">
        <v>44025</v>
      </c>
      <c r="D4351" s="1">
        <v>44028</v>
      </c>
      <c r="E4351" s="1">
        <v>44031</v>
      </c>
      <c r="F4351">
        <v>4</v>
      </c>
      <c r="G4351">
        <v>9</v>
      </c>
      <c r="H4351">
        <v>347</v>
      </c>
      <c r="I4351" s="6">
        <v>0</v>
      </c>
      <c r="J4351">
        <v>3</v>
      </c>
      <c r="K4351" t="str">
        <f>_xlfn.XLOOKUP(fCompras!F4351,dComprador!$A$2:$A$7,dComprador!$B$2:$B$7)</f>
        <v>Lira</v>
      </c>
      <c r="L4351" t="str">
        <f>_xlfn.XLOOKUP(J4351,dFornecedor!$A$2:$A$6,dFornecedor!$B$2:$B$6)</f>
        <v>StepUp</v>
      </c>
      <c r="M4351" t="str">
        <f>_xlfn.XLOOKUP(G4351,dMateriaPrima!$A$2:$A$12,dMateriaPrima!$B$2:$B$12)</f>
        <v>Couro</v>
      </c>
      <c r="N4351" s="2">
        <f>_xlfn.XLOOKUP(G4351,dMateriaPrima!$A$2:$A$12,dMateriaPrima!$C$2:$C$12)</f>
        <v>4.4000000000000004</v>
      </c>
      <c r="O4351" s="3">
        <f t="shared" si="335"/>
        <v>1526.8000000000002</v>
      </c>
      <c r="P4351" s="4">
        <f t="shared" si="336"/>
        <v>0</v>
      </c>
      <c r="Q4351" s="3">
        <f t="shared" si="337"/>
        <v>1526.8000000000002</v>
      </c>
      <c r="R4351" t="str">
        <f t="shared" si="338"/>
        <v>Em atraso</v>
      </c>
      <c r="S4351" s="5">
        <f t="shared" si="339"/>
        <v>3</v>
      </c>
    </row>
    <row r="4352" spans="1:19" x14ac:dyDescent="0.25">
      <c r="A4352">
        <v>4351</v>
      </c>
      <c r="B4352" s="1">
        <v>44016</v>
      </c>
      <c r="C4352" s="1">
        <v>44016</v>
      </c>
      <c r="D4352" s="1">
        <v>44036</v>
      </c>
      <c r="E4352" s="1">
        <v>44037</v>
      </c>
      <c r="F4352">
        <v>1</v>
      </c>
      <c r="G4352">
        <v>1</v>
      </c>
      <c r="H4352">
        <v>24</v>
      </c>
      <c r="I4352" s="6">
        <v>0</v>
      </c>
      <c r="J4352">
        <v>4</v>
      </c>
      <c r="K4352" t="str">
        <f>_xlfn.XLOOKUP(fCompras!F4352,dComprador!$A$2:$A$7,dComprador!$B$2:$B$7)</f>
        <v>Alon</v>
      </c>
      <c r="L4352" t="str">
        <f>_xlfn.XLOOKUP(J4352,dFornecedor!$A$2:$A$6,dFornecedor!$B$2:$B$6)</f>
        <v>AlphaOmega</v>
      </c>
      <c r="M4352" t="str">
        <f>_xlfn.XLOOKUP(G4352,dMateriaPrima!$A$2:$A$12,dMateriaPrima!$B$2:$B$12)</f>
        <v>Tecido</v>
      </c>
      <c r="N4352" s="2">
        <f>_xlfn.XLOOKUP(G4352,dMateriaPrima!$A$2:$A$12,dMateriaPrima!$C$2:$C$12)</f>
        <v>18</v>
      </c>
      <c r="O4352" s="3">
        <f t="shared" si="335"/>
        <v>432</v>
      </c>
      <c r="P4352" s="4">
        <f t="shared" si="336"/>
        <v>0</v>
      </c>
      <c r="Q4352" s="3">
        <f t="shared" si="337"/>
        <v>432</v>
      </c>
      <c r="R4352" t="str">
        <f t="shared" si="338"/>
        <v>Em atraso</v>
      </c>
      <c r="S4352" s="5">
        <f t="shared" si="339"/>
        <v>1</v>
      </c>
    </row>
    <row r="4353" spans="1:19" x14ac:dyDescent="0.25">
      <c r="A4353">
        <v>4352</v>
      </c>
      <c r="B4353" s="1">
        <v>44016</v>
      </c>
      <c r="C4353" s="1">
        <v>44017</v>
      </c>
      <c r="D4353" s="1">
        <v>44027</v>
      </c>
      <c r="E4353" s="1">
        <v>44031</v>
      </c>
      <c r="F4353">
        <v>2</v>
      </c>
      <c r="G4353">
        <v>7</v>
      </c>
      <c r="H4353">
        <v>85</v>
      </c>
      <c r="I4353" s="6">
        <v>0</v>
      </c>
      <c r="J4353">
        <v>4</v>
      </c>
      <c r="K4353" t="str">
        <f>_xlfn.XLOOKUP(fCompras!F4353,dComprador!$A$2:$A$7,dComprador!$B$2:$B$7)</f>
        <v>João</v>
      </c>
      <c r="L4353" t="str">
        <f>_xlfn.XLOOKUP(J4353,dFornecedor!$A$2:$A$6,dFornecedor!$B$2:$B$6)</f>
        <v>AlphaOmega</v>
      </c>
      <c r="M4353" t="str">
        <f>_xlfn.XLOOKUP(G4353,dMateriaPrima!$A$2:$A$12,dMateriaPrima!$B$2:$B$12)</f>
        <v>Poliéster</v>
      </c>
      <c r="N4353" s="2">
        <f>_xlfn.XLOOKUP(G4353,dMateriaPrima!$A$2:$A$12,dMateriaPrima!$C$2:$C$12)</f>
        <v>8</v>
      </c>
      <c r="O4353" s="3">
        <f t="shared" si="335"/>
        <v>680</v>
      </c>
      <c r="P4353" s="4">
        <f t="shared" si="336"/>
        <v>0</v>
      </c>
      <c r="Q4353" s="3">
        <f t="shared" si="337"/>
        <v>680</v>
      </c>
      <c r="R4353" t="str">
        <f t="shared" si="338"/>
        <v>Em atraso</v>
      </c>
      <c r="S4353" s="5">
        <f t="shared" si="339"/>
        <v>4</v>
      </c>
    </row>
    <row r="4354" spans="1:19" x14ac:dyDescent="0.25">
      <c r="A4354">
        <v>4353</v>
      </c>
      <c r="B4354" s="1">
        <v>44016</v>
      </c>
      <c r="C4354" s="1">
        <v>44026</v>
      </c>
      <c r="D4354" s="1">
        <v>44029</v>
      </c>
      <c r="E4354" s="1">
        <v>44029</v>
      </c>
      <c r="F4354">
        <v>3</v>
      </c>
      <c r="G4354">
        <v>5</v>
      </c>
      <c r="H4354">
        <v>532</v>
      </c>
      <c r="I4354" s="6">
        <v>0.31</v>
      </c>
      <c r="J4354">
        <v>1</v>
      </c>
      <c r="K4354" t="str">
        <f>_xlfn.XLOOKUP(fCompras!F4354,dComprador!$A$2:$A$7,dComprador!$B$2:$B$7)</f>
        <v>Diego</v>
      </c>
      <c r="L4354" t="str">
        <f>_xlfn.XLOOKUP(J4354,dFornecedor!$A$2:$A$6,dFornecedor!$B$2:$B$6)</f>
        <v>NorthShore</v>
      </c>
      <c r="M4354" t="str">
        <f>_xlfn.XLOOKUP(G4354,dMateriaPrima!$A$2:$A$12,dMateriaPrima!$B$2:$B$12)</f>
        <v>Areia</v>
      </c>
      <c r="N4354" s="2">
        <f>_xlfn.XLOOKUP(G4354,dMateriaPrima!$A$2:$A$12,dMateriaPrima!$C$2:$C$12)</f>
        <v>3.59</v>
      </c>
      <c r="O4354" s="3">
        <f t="shared" si="335"/>
        <v>1909.8799999999999</v>
      </c>
      <c r="P4354" s="4">
        <f t="shared" si="336"/>
        <v>592.06279999999992</v>
      </c>
      <c r="Q4354" s="3">
        <f t="shared" si="337"/>
        <v>1317.8172</v>
      </c>
      <c r="R4354" t="str">
        <f t="shared" si="338"/>
        <v>No prazo</v>
      </c>
      <c r="S4354" s="5">
        <f t="shared" si="339"/>
        <v>0</v>
      </c>
    </row>
    <row r="4355" spans="1:19" x14ac:dyDescent="0.25">
      <c r="A4355">
        <v>4354</v>
      </c>
      <c r="B4355" s="1">
        <v>44016</v>
      </c>
      <c r="C4355" s="1">
        <v>44022</v>
      </c>
      <c r="D4355" s="1">
        <v>44046</v>
      </c>
      <c r="E4355" s="1">
        <v>44048</v>
      </c>
      <c r="F4355">
        <v>1</v>
      </c>
      <c r="G4355">
        <v>9</v>
      </c>
      <c r="H4355">
        <v>55</v>
      </c>
      <c r="I4355" s="6">
        <v>0</v>
      </c>
      <c r="J4355">
        <v>4</v>
      </c>
      <c r="K4355" t="str">
        <f>_xlfn.XLOOKUP(fCompras!F4355,dComprador!$A$2:$A$7,dComprador!$B$2:$B$7)</f>
        <v>Alon</v>
      </c>
      <c r="L4355" t="str">
        <f>_xlfn.XLOOKUP(J4355,dFornecedor!$A$2:$A$6,dFornecedor!$B$2:$B$6)</f>
        <v>AlphaOmega</v>
      </c>
      <c r="M4355" t="str">
        <f>_xlfn.XLOOKUP(G4355,dMateriaPrima!$A$2:$A$12,dMateriaPrima!$B$2:$B$12)</f>
        <v>Couro</v>
      </c>
      <c r="N4355" s="2">
        <f>_xlfn.XLOOKUP(G4355,dMateriaPrima!$A$2:$A$12,dMateriaPrima!$C$2:$C$12)</f>
        <v>4.4000000000000004</v>
      </c>
      <c r="O4355" s="3">
        <f t="shared" ref="O4355:O4418" si="340">PRODUCT(H4355,N4355)</f>
        <v>242.00000000000003</v>
      </c>
      <c r="P4355" s="4">
        <f t="shared" ref="P4355:P4418" si="341">PRODUCT(O4355,I4355)</f>
        <v>0</v>
      </c>
      <c r="Q4355" s="3">
        <f t="shared" ref="Q4355:Q4418" si="342">O4355-P4355</f>
        <v>242.00000000000003</v>
      </c>
      <c r="R4355" t="str">
        <f t="shared" ref="R4355:R4418" si="343">IF(E4355&lt;=D4355,"No prazo",IF(E4355&gt;D4355,"Em atraso"))</f>
        <v>Em atraso</v>
      </c>
      <c r="S4355" s="5">
        <f t="shared" ref="S4355:S4418" si="344">IF(E4355 &gt;D4355, E4355-D4355,0)</f>
        <v>2</v>
      </c>
    </row>
    <row r="4356" spans="1:19" x14ac:dyDescent="0.25">
      <c r="A4356">
        <v>4355</v>
      </c>
      <c r="B4356" s="1">
        <v>44016</v>
      </c>
      <c r="C4356" s="1">
        <v>44025</v>
      </c>
      <c r="D4356" s="1">
        <v>44049</v>
      </c>
      <c r="E4356" s="1">
        <v>44052</v>
      </c>
      <c r="F4356">
        <v>1</v>
      </c>
      <c r="G4356">
        <v>9</v>
      </c>
      <c r="H4356">
        <v>262</v>
      </c>
      <c r="I4356" s="6">
        <v>0</v>
      </c>
      <c r="J4356">
        <v>2</v>
      </c>
      <c r="K4356" t="str">
        <f>_xlfn.XLOOKUP(fCompras!F4356,dComprador!$A$2:$A$7,dComprador!$B$2:$B$7)</f>
        <v>Alon</v>
      </c>
      <c r="L4356" t="str">
        <f>_xlfn.XLOOKUP(J4356,dFornecedor!$A$2:$A$6,dFornecedor!$B$2:$B$6)</f>
        <v>Minerva</v>
      </c>
      <c r="M4356" t="str">
        <f>_xlfn.XLOOKUP(G4356,dMateriaPrima!$A$2:$A$12,dMateriaPrima!$B$2:$B$12)</f>
        <v>Couro</v>
      </c>
      <c r="N4356" s="2">
        <f>_xlfn.XLOOKUP(G4356,dMateriaPrima!$A$2:$A$12,dMateriaPrima!$C$2:$C$12)</f>
        <v>4.4000000000000004</v>
      </c>
      <c r="O4356" s="3">
        <f t="shared" si="340"/>
        <v>1152.8000000000002</v>
      </c>
      <c r="P4356" s="4">
        <f t="shared" si="341"/>
        <v>0</v>
      </c>
      <c r="Q4356" s="3">
        <f t="shared" si="342"/>
        <v>1152.8000000000002</v>
      </c>
      <c r="R4356" t="str">
        <f t="shared" si="343"/>
        <v>Em atraso</v>
      </c>
      <c r="S4356" s="5">
        <f t="shared" si="344"/>
        <v>3</v>
      </c>
    </row>
    <row r="4357" spans="1:19" x14ac:dyDescent="0.25">
      <c r="A4357">
        <v>4356</v>
      </c>
      <c r="B4357" s="1">
        <v>44017</v>
      </c>
      <c r="C4357" s="1">
        <v>44026</v>
      </c>
      <c r="D4357" s="1">
        <v>44027</v>
      </c>
      <c r="E4357" s="1">
        <v>44032</v>
      </c>
      <c r="F4357">
        <v>4</v>
      </c>
      <c r="G4357">
        <v>10</v>
      </c>
      <c r="H4357">
        <v>468</v>
      </c>
      <c r="I4357" s="6">
        <v>0</v>
      </c>
      <c r="J4357">
        <v>3</v>
      </c>
      <c r="K4357" t="str">
        <f>_xlfn.XLOOKUP(fCompras!F4357,dComprador!$A$2:$A$7,dComprador!$B$2:$B$7)</f>
        <v>Lira</v>
      </c>
      <c r="L4357" t="str">
        <f>_xlfn.XLOOKUP(J4357,dFornecedor!$A$2:$A$6,dFornecedor!$B$2:$B$6)</f>
        <v>StepUp</v>
      </c>
      <c r="M4357" t="str">
        <f>_xlfn.XLOOKUP(G4357,dMateriaPrima!$A$2:$A$12,dMateriaPrima!$B$2:$B$12)</f>
        <v>Pedra Britada</v>
      </c>
      <c r="N4357" s="2">
        <f>_xlfn.XLOOKUP(G4357,dMateriaPrima!$A$2:$A$12,dMateriaPrima!$C$2:$C$12)</f>
        <v>56</v>
      </c>
      <c r="O4357" s="3">
        <f t="shared" si="340"/>
        <v>26208</v>
      </c>
      <c r="P4357" s="4">
        <f t="shared" si="341"/>
        <v>0</v>
      </c>
      <c r="Q4357" s="3">
        <f t="shared" si="342"/>
        <v>26208</v>
      </c>
      <c r="R4357" t="str">
        <f t="shared" si="343"/>
        <v>Em atraso</v>
      </c>
      <c r="S4357" s="5">
        <f t="shared" si="344"/>
        <v>5</v>
      </c>
    </row>
    <row r="4358" spans="1:19" x14ac:dyDescent="0.25">
      <c r="A4358">
        <v>4357</v>
      </c>
      <c r="B4358" s="1">
        <v>44017</v>
      </c>
      <c r="C4358" s="1">
        <v>44017</v>
      </c>
      <c r="D4358" s="1">
        <v>44024</v>
      </c>
      <c r="E4358" s="1">
        <v>44026</v>
      </c>
      <c r="F4358">
        <v>4</v>
      </c>
      <c r="G4358">
        <v>3</v>
      </c>
      <c r="H4358">
        <v>283</v>
      </c>
      <c r="I4358" s="6">
        <v>0</v>
      </c>
      <c r="J4358">
        <v>2</v>
      </c>
      <c r="K4358" t="str">
        <f>_xlfn.XLOOKUP(fCompras!F4358,dComprador!$A$2:$A$7,dComprador!$B$2:$B$7)</f>
        <v>Lira</v>
      </c>
      <c r="L4358" t="str">
        <f>_xlfn.XLOOKUP(J4358,dFornecedor!$A$2:$A$6,dFornecedor!$B$2:$B$6)</f>
        <v>Minerva</v>
      </c>
      <c r="M4358" t="str">
        <f>_xlfn.XLOOKUP(G4358,dMateriaPrima!$A$2:$A$12,dMateriaPrima!$B$2:$B$12)</f>
        <v>Barra Metal</v>
      </c>
      <c r="N4358" s="2">
        <f>_xlfn.XLOOKUP(G4358,dMateriaPrima!$A$2:$A$12,dMateriaPrima!$C$2:$C$12)</f>
        <v>565</v>
      </c>
      <c r="O4358" s="3">
        <f t="shared" si="340"/>
        <v>159895</v>
      </c>
      <c r="P4358" s="4">
        <f t="shared" si="341"/>
        <v>0</v>
      </c>
      <c r="Q4358" s="3">
        <f t="shared" si="342"/>
        <v>159895</v>
      </c>
      <c r="R4358" t="str">
        <f t="shared" si="343"/>
        <v>Em atraso</v>
      </c>
      <c r="S4358" s="5">
        <f t="shared" si="344"/>
        <v>2</v>
      </c>
    </row>
    <row r="4359" spans="1:19" x14ac:dyDescent="0.25">
      <c r="A4359">
        <v>4358</v>
      </c>
      <c r="B4359" s="1">
        <v>44017</v>
      </c>
      <c r="C4359" s="1">
        <v>44018</v>
      </c>
      <c r="D4359" s="1">
        <v>44026</v>
      </c>
      <c r="E4359" s="1">
        <v>44026</v>
      </c>
      <c r="F4359">
        <v>4</v>
      </c>
      <c r="G4359">
        <v>7</v>
      </c>
      <c r="H4359">
        <v>177</v>
      </c>
      <c r="I4359" s="6">
        <v>0</v>
      </c>
      <c r="J4359">
        <v>3</v>
      </c>
      <c r="K4359" t="str">
        <f>_xlfn.XLOOKUP(fCompras!F4359,dComprador!$A$2:$A$7,dComprador!$B$2:$B$7)</f>
        <v>Lira</v>
      </c>
      <c r="L4359" t="str">
        <f>_xlfn.XLOOKUP(J4359,dFornecedor!$A$2:$A$6,dFornecedor!$B$2:$B$6)</f>
        <v>StepUp</v>
      </c>
      <c r="M4359" t="str">
        <f>_xlfn.XLOOKUP(G4359,dMateriaPrima!$A$2:$A$12,dMateriaPrima!$B$2:$B$12)</f>
        <v>Poliéster</v>
      </c>
      <c r="N4359" s="2">
        <f>_xlfn.XLOOKUP(G4359,dMateriaPrima!$A$2:$A$12,dMateriaPrima!$C$2:$C$12)</f>
        <v>8</v>
      </c>
      <c r="O4359" s="3">
        <f t="shared" si="340"/>
        <v>1416</v>
      </c>
      <c r="P4359" s="4">
        <f t="shared" si="341"/>
        <v>0</v>
      </c>
      <c r="Q4359" s="3">
        <f t="shared" si="342"/>
        <v>1416</v>
      </c>
      <c r="R4359" t="str">
        <f t="shared" si="343"/>
        <v>No prazo</v>
      </c>
      <c r="S4359" s="5">
        <f t="shared" si="344"/>
        <v>0</v>
      </c>
    </row>
    <row r="4360" spans="1:19" x14ac:dyDescent="0.25">
      <c r="A4360">
        <v>4359</v>
      </c>
      <c r="B4360" s="1">
        <v>44017</v>
      </c>
      <c r="C4360" s="1">
        <v>44020</v>
      </c>
      <c r="D4360" s="1">
        <v>44029</v>
      </c>
      <c r="E4360" s="1">
        <v>44034</v>
      </c>
      <c r="F4360">
        <v>4</v>
      </c>
      <c r="G4360">
        <v>5</v>
      </c>
      <c r="H4360">
        <v>285</v>
      </c>
      <c r="I4360" s="6">
        <v>0</v>
      </c>
      <c r="J4360">
        <v>4</v>
      </c>
      <c r="K4360" t="str">
        <f>_xlfn.XLOOKUP(fCompras!F4360,dComprador!$A$2:$A$7,dComprador!$B$2:$B$7)</f>
        <v>Lira</v>
      </c>
      <c r="L4360" t="str">
        <f>_xlfn.XLOOKUP(J4360,dFornecedor!$A$2:$A$6,dFornecedor!$B$2:$B$6)</f>
        <v>AlphaOmega</v>
      </c>
      <c r="M4360" t="str">
        <f>_xlfn.XLOOKUP(G4360,dMateriaPrima!$A$2:$A$12,dMateriaPrima!$B$2:$B$12)</f>
        <v>Areia</v>
      </c>
      <c r="N4360" s="2">
        <f>_xlfn.XLOOKUP(G4360,dMateriaPrima!$A$2:$A$12,dMateriaPrima!$C$2:$C$12)</f>
        <v>3.59</v>
      </c>
      <c r="O4360" s="3">
        <f t="shared" si="340"/>
        <v>1023.15</v>
      </c>
      <c r="P4360" s="4">
        <f t="shared" si="341"/>
        <v>0</v>
      </c>
      <c r="Q4360" s="3">
        <f t="shared" si="342"/>
        <v>1023.15</v>
      </c>
      <c r="R4360" t="str">
        <f t="shared" si="343"/>
        <v>Em atraso</v>
      </c>
      <c r="S4360" s="5">
        <f t="shared" si="344"/>
        <v>5</v>
      </c>
    </row>
    <row r="4361" spans="1:19" x14ac:dyDescent="0.25">
      <c r="A4361">
        <v>4360</v>
      </c>
      <c r="B4361" s="1">
        <v>44017</v>
      </c>
      <c r="C4361" s="1">
        <v>44017</v>
      </c>
      <c r="D4361" s="1">
        <v>44035</v>
      </c>
      <c r="E4361" s="1">
        <v>44035</v>
      </c>
      <c r="F4361">
        <v>1</v>
      </c>
      <c r="G4361">
        <v>7</v>
      </c>
      <c r="H4361">
        <v>371</v>
      </c>
      <c r="I4361" s="6">
        <v>0</v>
      </c>
      <c r="J4361">
        <v>2</v>
      </c>
      <c r="K4361" t="str">
        <f>_xlfn.XLOOKUP(fCompras!F4361,dComprador!$A$2:$A$7,dComprador!$B$2:$B$7)</f>
        <v>Alon</v>
      </c>
      <c r="L4361" t="str">
        <f>_xlfn.XLOOKUP(J4361,dFornecedor!$A$2:$A$6,dFornecedor!$B$2:$B$6)</f>
        <v>Minerva</v>
      </c>
      <c r="M4361" t="str">
        <f>_xlfn.XLOOKUP(G4361,dMateriaPrima!$A$2:$A$12,dMateriaPrima!$B$2:$B$12)</f>
        <v>Poliéster</v>
      </c>
      <c r="N4361" s="2">
        <f>_xlfn.XLOOKUP(G4361,dMateriaPrima!$A$2:$A$12,dMateriaPrima!$C$2:$C$12)</f>
        <v>8</v>
      </c>
      <c r="O4361" s="3">
        <f t="shared" si="340"/>
        <v>2968</v>
      </c>
      <c r="P4361" s="4">
        <f t="shared" si="341"/>
        <v>0</v>
      </c>
      <c r="Q4361" s="3">
        <f t="shared" si="342"/>
        <v>2968</v>
      </c>
      <c r="R4361" t="str">
        <f t="shared" si="343"/>
        <v>No prazo</v>
      </c>
      <c r="S4361" s="5">
        <f t="shared" si="344"/>
        <v>0</v>
      </c>
    </row>
    <row r="4362" spans="1:19" x14ac:dyDescent="0.25">
      <c r="A4362">
        <v>4361</v>
      </c>
      <c r="B4362" s="1">
        <v>44017</v>
      </c>
      <c r="C4362" s="1">
        <v>44027</v>
      </c>
      <c r="D4362" s="1">
        <v>44035</v>
      </c>
      <c r="E4362" s="1">
        <v>44040</v>
      </c>
      <c r="F4362">
        <v>1</v>
      </c>
      <c r="G4362">
        <v>8</v>
      </c>
      <c r="H4362">
        <v>297</v>
      </c>
      <c r="I4362" s="6">
        <v>0</v>
      </c>
      <c r="J4362">
        <v>1</v>
      </c>
      <c r="K4362" t="str">
        <f>_xlfn.XLOOKUP(fCompras!F4362,dComprador!$A$2:$A$7,dComprador!$B$2:$B$7)</f>
        <v>Alon</v>
      </c>
      <c r="L4362" t="str">
        <f>_xlfn.XLOOKUP(J4362,dFornecedor!$A$2:$A$6,dFornecedor!$B$2:$B$6)</f>
        <v>NorthShore</v>
      </c>
      <c r="M4362" t="str">
        <f>_xlfn.XLOOKUP(G4362,dMateriaPrima!$A$2:$A$12,dMateriaPrima!$B$2:$B$12)</f>
        <v>Cimento</v>
      </c>
      <c r="N4362" s="2">
        <f>_xlfn.XLOOKUP(G4362,dMateriaPrima!$A$2:$A$12,dMateriaPrima!$C$2:$C$12)</f>
        <v>23</v>
      </c>
      <c r="O4362" s="3">
        <f t="shared" si="340"/>
        <v>6831</v>
      </c>
      <c r="P4362" s="4">
        <f t="shared" si="341"/>
        <v>0</v>
      </c>
      <c r="Q4362" s="3">
        <f t="shared" si="342"/>
        <v>6831</v>
      </c>
      <c r="R4362" t="str">
        <f t="shared" si="343"/>
        <v>Em atraso</v>
      </c>
      <c r="S4362" s="5">
        <f t="shared" si="344"/>
        <v>5</v>
      </c>
    </row>
    <row r="4363" spans="1:19" x14ac:dyDescent="0.25">
      <c r="A4363">
        <v>4362</v>
      </c>
      <c r="B4363" s="1">
        <v>44017</v>
      </c>
      <c r="C4363" s="1">
        <v>44025</v>
      </c>
      <c r="D4363" s="1">
        <v>44036</v>
      </c>
      <c r="E4363" s="1">
        <v>44038</v>
      </c>
      <c r="F4363">
        <v>1</v>
      </c>
      <c r="G4363">
        <v>10</v>
      </c>
      <c r="H4363">
        <v>137</v>
      </c>
      <c r="I4363" s="6">
        <v>0.23</v>
      </c>
      <c r="J4363">
        <v>3</v>
      </c>
      <c r="K4363" t="str">
        <f>_xlfn.XLOOKUP(fCompras!F4363,dComprador!$A$2:$A$7,dComprador!$B$2:$B$7)</f>
        <v>Alon</v>
      </c>
      <c r="L4363" t="str">
        <f>_xlfn.XLOOKUP(J4363,dFornecedor!$A$2:$A$6,dFornecedor!$B$2:$B$6)</f>
        <v>StepUp</v>
      </c>
      <c r="M4363" t="str">
        <f>_xlfn.XLOOKUP(G4363,dMateriaPrima!$A$2:$A$12,dMateriaPrima!$B$2:$B$12)</f>
        <v>Pedra Britada</v>
      </c>
      <c r="N4363" s="2">
        <f>_xlfn.XLOOKUP(G4363,dMateriaPrima!$A$2:$A$12,dMateriaPrima!$C$2:$C$12)</f>
        <v>56</v>
      </c>
      <c r="O4363" s="3">
        <f t="shared" si="340"/>
        <v>7672</v>
      </c>
      <c r="P4363" s="4">
        <f t="shared" si="341"/>
        <v>1764.5600000000002</v>
      </c>
      <c r="Q4363" s="3">
        <f t="shared" si="342"/>
        <v>5907.44</v>
      </c>
      <c r="R4363" t="str">
        <f t="shared" si="343"/>
        <v>Em atraso</v>
      </c>
      <c r="S4363" s="5">
        <f t="shared" si="344"/>
        <v>2</v>
      </c>
    </row>
    <row r="4364" spans="1:19" x14ac:dyDescent="0.25">
      <c r="A4364">
        <v>4363</v>
      </c>
      <c r="B4364" s="1">
        <v>44017</v>
      </c>
      <c r="C4364" s="1">
        <v>44027</v>
      </c>
      <c r="D4364" s="1">
        <v>44029</v>
      </c>
      <c r="E4364" s="1">
        <v>44032</v>
      </c>
      <c r="F4364">
        <v>3</v>
      </c>
      <c r="G4364">
        <v>8</v>
      </c>
      <c r="H4364">
        <v>289</v>
      </c>
      <c r="I4364" s="6">
        <v>0</v>
      </c>
      <c r="J4364">
        <v>3</v>
      </c>
      <c r="K4364" t="str">
        <f>_xlfn.XLOOKUP(fCompras!F4364,dComprador!$A$2:$A$7,dComprador!$B$2:$B$7)</f>
        <v>Diego</v>
      </c>
      <c r="L4364" t="str">
        <f>_xlfn.XLOOKUP(J4364,dFornecedor!$A$2:$A$6,dFornecedor!$B$2:$B$6)</f>
        <v>StepUp</v>
      </c>
      <c r="M4364" t="str">
        <f>_xlfn.XLOOKUP(G4364,dMateriaPrima!$A$2:$A$12,dMateriaPrima!$B$2:$B$12)</f>
        <v>Cimento</v>
      </c>
      <c r="N4364" s="2">
        <f>_xlfn.XLOOKUP(G4364,dMateriaPrima!$A$2:$A$12,dMateriaPrima!$C$2:$C$12)</f>
        <v>23</v>
      </c>
      <c r="O4364" s="3">
        <f t="shared" si="340"/>
        <v>6647</v>
      </c>
      <c r="P4364" s="4">
        <f t="shared" si="341"/>
        <v>0</v>
      </c>
      <c r="Q4364" s="3">
        <f t="shared" si="342"/>
        <v>6647</v>
      </c>
      <c r="R4364" t="str">
        <f t="shared" si="343"/>
        <v>Em atraso</v>
      </c>
      <c r="S4364" s="5">
        <f t="shared" si="344"/>
        <v>3</v>
      </c>
    </row>
    <row r="4365" spans="1:19" x14ac:dyDescent="0.25">
      <c r="A4365">
        <v>4364</v>
      </c>
      <c r="B4365" s="1">
        <v>44017</v>
      </c>
      <c r="C4365" s="1">
        <v>44019</v>
      </c>
      <c r="D4365" s="1">
        <v>44029</v>
      </c>
      <c r="E4365" s="1">
        <v>44033</v>
      </c>
      <c r="F4365">
        <v>2</v>
      </c>
      <c r="G4365">
        <v>11</v>
      </c>
      <c r="H4365">
        <v>79</v>
      </c>
      <c r="I4365" s="6">
        <v>0</v>
      </c>
      <c r="J4365">
        <v>1</v>
      </c>
      <c r="K4365" t="str">
        <f>_xlfn.XLOOKUP(fCompras!F4365,dComprador!$A$2:$A$7,dComprador!$B$2:$B$7)</f>
        <v>João</v>
      </c>
      <c r="L4365" t="str">
        <f>_xlfn.XLOOKUP(J4365,dFornecedor!$A$2:$A$6,dFornecedor!$B$2:$B$6)</f>
        <v>NorthShore</v>
      </c>
      <c r="M4365" t="str">
        <f>_xlfn.XLOOKUP(G4365,dMateriaPrima!$A$2:$A$12,dMateriaPrima!$B$2:$B$12)</f>
        <v>Papel</v>
      </c>
      <c r="N4365" s="2">
        <f>_xlfn.XLOOKUP(G4365,dMateriaPrima!$A$2:$A$12,dMateriaPrima!$C$2:$C$12)</f>
        <v>9</v>
      </c>
      <c r="O4365" s="3">
        <f t="shared" si="340"/>
        <v>711</v>
      </c>
      <c r="P4365" s="4">
        <f t="shared" si="341"/>
        <v>0</v>
      </c>
      <c r="Q4365" s="3">
        <f t="shared" si="342"/>
        <v>711</v>
      </c>
      <c r="R4365" t="str">
        <f t="shared" si="343"/>
        <v>Em atraso</v>
      </c>
      <c r="S4365" s="5">
        <f t="shared" si="344"/>
        <v>4</v>
      </c>
    </row>
    <row r="4366" spans="1:19" x14ac:dyDescent="0.25">
      <c r="A4366">
        <v>4365</v>
      </c>
      <c r="B4366" s="1">
        <v>44017</v>
      </c>
      <c r="C4366" s="1">
        <v>44017</v>
      </c>
      <c r="D4366" s="1">
        <v>44034</v>
      </c>
      <c r="E4366" s="1">
        <v>44035</v>
      </c>
      <c r="F4366">
        <v>1</v>
      </c>
      <c r="G4366">
        <v>9</v>
      </c>
      <c r="H4366">
        <v>22</v>
      </c>
      <c r="I4366" s="6">
        <v>0</v>
      </c>
      <c r="J4366">
        <v>2</v>
      </c>
      <c r="K4366" t="str">
        <f>_xlfn.XLOOKUP(fCompras!F4366,dComprador!$A$2:$A$7,dComprador!$B$2:$B$7)</f>
        <v>Alon</v>
      </c>
      <c r="L4366" t="str">
        <f>_xlfn.XLOOKUP(J4366,dFornecedor!$A$2:$A$6,dFornecedor!$B$2:$B$6)</f>
        <v>Minerva</v>
      </c>
      <c r="M4366" t="str">
        <f>_xlfn.XLOOKUP(G4366,dMateriaPrima!$A$2:$A$12,dMateriaPrima!$B$2:$B$12)</f>
        <v>Couro</v>
      </c>
      <c r="N4366" s="2">
        <f>_xlfn.XLOOKUP(G4366,dMateriaPrima!$A$2:$A$12,dMateriaPrima!$C$2:$C$12)</f>
        <v>4.4000000000000004</v>
      </c>
      <c r="O4366" s="3">
        <f t="shared" si="340"/>
        <v>96.800000000000011</v>
      </c>
      <c r="P4366" s="4">
        <f t="shared" si="341"/>
        <v>0</v>
      </c>
      <c r="Q4366" s="3">
        <f t="shared" si="342"/>
        <v>96.800000000000011</v>
      </c>
      <c r="R4366" t="str">
        <f t="shared" si="343"/>
        <v>Em atraso</v>
      </c>
      <c r="S4366" s="5">
        <f t="shared" si="344"/>
        <v>1</v>
      </c>
    </row>
    <row r="4367" spans="1:19" x14ac:dyDescent="0.25">
      <c r="A4367">
        <v>4366</v>
      </c>
      <c r="B4367" s="1">
        <v>44017</v>
      </c>
      <c r="C4367" s="1">
        <v>44018</v>
      </c>
      <c r="D4367" s="1">
        <v>44048</v>
      </c>
      <c r="E4367" s="1">
        <v>44050</v>
      </c>
      <c r="F4367">
        <v>1</v>
      </c>
      <c r="G4367">
        <v>9</v>
      </c>
      <c r="H4367">
        <v>185</v>
      </c>
      <c r="I4367" s="6">
        <v>0</v>
      </c>
      <c r="J4367">
        <v>3</v>
      </c>
      <c r="K4367" t="str">
        <f>_xlfn.XLOOKUP(fCompras!F4367,dComprador!$A$2:$A$7,dComprador!$B$2:$B$7)</f>
        <v>Alon</v>
      </c>
      <c r="L4367" t="str">
        <f>_xlfn.XLOOKUP(J4367,dFornecedor!$A$2:$A$6,dFornecedor!$B$2:$B$6)</f>
        <v>StepUp</v>
      </c>
      <c r="M4367" t="str">
        <f>_xlfn.XLOOKUP(G4367,dMateriaPrima!$A$2:$A$12,dMateriaPrima!$B$2:$B$12)</f>
        <v>Couro</v>
      </c>
      <c r="N4367" s="2">
        <f>_xlfn.XLOOKUP(G4367,dMateriaPrima!$A$2:$A$12,dMateriaPrima!$C$2:$C$12)</f>
        <v>4.4000000000000004</v>
      </c>
      <c r="O4367" s="3">
        <f t="shared" si="340"/>
        <v>814.00000000000011</v>
      </c>
      <c r="P4367" s="4">
        <f t="shared" si="341"/>
        <v>0</v>
      </c>
      <c r="Q4367" s="3">
        <f t="shared" si="342"/>
        <v>814.00000000000011</v>
      </c>
      <c r="R4367" t="str">
        <f t="shared" si="343"/>
        <v>Em atraso</v>
      </c>
      <c r="S4367" s="5">
        <f t="shared" si="344"/>
        <v>2</v>
      </c>
    </row>
    <row r="4368" spans="1:19" x14ac:dyDescent="0.25">
      <c r="A4368">
        <v>4367</v>
      </c>
      <c r="B4368" s="1">
        <v>44017</v>
      </c>
      <c r="C4368" s="1">
        <v>44028</v>
      </c>
      <c r="D4368" s="1">
        <v>44041</v>
      </c>
      <c r="E4368" s="1">
        <v>44040</v>
      </c>
      <c r="F4368">
        <v>1</v>
      </c>
      <c r="G4368">
        <v>7</v>
      </c>
      <c r="H4368">
        <v>86</v>
      </c>
      <c r="I4368" s="6">
        <v>0</v>
      </c>
      <c r="J4368">
        <v>1</v>
      </c>
      <c r="K4368" t="str">
        <f>_xlfn.XLOOKUP(fCompras!F4368,dComprador!$A$2:$A$7,dComprador!$B$2:$B$7)</f>
        <v>Alon</v>
      </c>
      <c r="L4368" t="str">
        <f>_xlfn.XLOOKUP(J4368,dFornecedor!$A$2:$A$6,dFornecedor!$B$2:$B$6)</f>
        <v>NorthShore</v>
      </c>
      <c r="M4368" t="str">
        <f>_xlfn.XLOOKUP(G4368,dMateriaPrima!$A$2:$A$12,dMateriaPrima!$B$2:$B$12)</f>
        <v>Poliéster</v>
      </c>
      <c r="N4368" s="2">
        <f>_xlfn.XLOOKUP(G4368,dMateriaPrima!$A$2:$A$12,dMateriaPrima!$C$2:$C$12)</f>
        <v>8</v>
      </c>
      <c r="O4368" s="3">
        <f t="shared" si="340"/>
        <v>688</v>
      </c>
      <c r="P4368" s="4">
        <f t="shared" si="341"/>
        <v>0</v>
      </c>
      <c r="Q4368" s="3">
        <f t="shared" si="342"/>
        <v>688</v>
      </c>
      <c r="R4368" t="str">
        <f t="shared" si="343"/>
        <v>No prazo</v>
      </c>
      <c r="S4368" s="5">
        <f t="shared" si="344"/>
        <v>0</v>
      </c>
    </row>
    <row r="4369" spans="1:19" x14ac:dyDescent="0.25">
      <c r="A4369">
        <v>4368</v>
      </c>
      <c r="B4369" s="1">
        <v>44018</v>
      </c>
      <c r="C4369" s="1">
        <v>44018</v>
      </c>
      <c r="D4369" s="1">
        <v>44027</v>
      </c>
      <c r="E4369" s="1">
        <v>44027</v>
      </c>
      <c r="F4369">
        <v>4</v>
      </c>
      <c r="G4369">
        <v>1</v>
      </c>
      <c r="H4369">
        <v>446</v>
      </c>
      <c r="I4369" s="6">
        <v>0</v>
      </c>
      <c r="J4369">
        <v>2</v>
      </c>
      <c r="K4369" t="str">
        <f>_xlfn.XLOOKUP(fCompras!F4369,dComprador!$A$2:$A$7,dComprador!$B$2:$B$7)</f>
        <v>Lira</v>
      </c>
      <c r="L4369" t="str">
        <f>_xlfn.XLOOKUP(J4369,dFornecedor!$A$2:$A$6,dFornecedor!$B$2:$B$6)</f>
        <v>Minerva</v>
      </c>
      <c r="M4369" t="str">
        <f>_xlfn.XLOOKUP(G4369,dMateriaPrima!$A$2:$A$12,dMateriaPrima!$B$2:$B$12)</f>
        <v>Tecido</v>
      </c>
      <c r="N4369" s="2">
        <f>_xlfn.XLOOKUP(G4369,dMateriaPrima!$A$2:$A$12,dMateriaPrima!$C$2:$C$12)</f>
        <v>18</v>
      </c>
      <c r="O4369" s="3">
        <f t="shared" si="340"/>
        <v>8028</v>
      </c>
      <c r="P4369" s="4">
        <f t="shared" si="341"/>
        <v>0</v>
      </c>
      <c r="Q4369" s="3">
        <f t="shared" si="342"/>
        <v>8028</v>
      </c>
      <c r="R4369" t="str">
        <f t="shared" si="343"/>
        <v>No prazo</v>
      </c>
      <c r="S4369" s="5">
        <f t="shared" si="344"/>
        <v>0</v>
      </c>
    </row>
    <row r="4370" spans="1:19" x14ac:dyDescent="0.25">
      <c r="A4370">
        <v>4369</v>
      </c>
      <c r="B4370" s="1">
        <v>44018</v>
      </c>
      <c r="C4370" s="1">
        <v>44018</v>
      </c>
      <c r="D4370" s="1">
        <v>44027</v>
      </c>
      <c r="E4370" s="1">
        <v>44029</v>
      </c>
      <c r="F4370">
        <v>4</v>
      </c>
      <c r="G4370">
        <v>8</v>
      </c>
      <c r="H4370">
        <v>95</v>
      </c>
      <c r="I4370" s="6">
        <v>0</v>
      </c>
      <c r="J4370">
        <v>2</v>
      </c>
      <c r="K4370" t="str">
        <f>_xlfn.XLOOKUP(fCompras!F4370,dComprador!$A$2:$A$7,dComprador!$B$2:$B$7)</f>
        <v>Lira</v>
      </c>
      <c r="L4370" t="str">
        <f>_xlfn.XLOOKUP(J4370,dFornecedor!$A$2:$A$6,dFornecedor!$B$2:$B$6)</f>
        <v>Minerva</v>
      </c>
      <c r="M4370" t="str">
        <f>_xlfn.XLOOKUP(G4370,dMateriaPrima!$A$2:$A$12,dMateriaPrima!$B$2:$B$12)</f>
        <v>Cimento</v>
      </c>
      <c r="N4370" s="2">
        <f>_xlfn.XLOOKUP(G4370,dMateriaPrima!$A$2:$A$12,dMateriaPrima!$C$2:$C$12)</f>
        <v>23</v>
      </c>
      <c r="O4370" s="3">
        <f t="shared" si="340"/>
        <v>2185</v>
      </c>
      <c r="P4370" s="4">
        <f t="shared" si="341"/>
        <v>0</v>
      </c>
      <c r="Q4370" s="3">
        <f t="shared" si="342"/>
        <v>2185</v>
      </c>
      <c r="R4370" t="str">
        <f t="shared" si="343"/>
        <v>Em atraso</v>
      </c>
      <c r="S4370" s="5">
        <f t="shared" si="344"/>
        <v>2</v>
      </c>
    </row>
    <row r="4371" spans="1:19" x14ac:dyDescent="0.25">
      <c r="A4371">
        <v>4370</v>
      </c>
      <c r="B4371" s="1">
        <v>44018</v>
      </c>
      <c r="C4371" s="1">
        <v>44028</v>
      </c>
      <c r="D4371" s="1">
        <v>44036</v>
      </c>
      <c r="E4371" s="1">
        <v>44037</v>
      </c>
      <c r="F4371">
        <v>1</v>
      </c>
      <c r="G4371">
        <v>9</v>
      </c>
      <c r="H4371">
        <v>21</v>
      </c>
      <c r="I4371" s="6">
        <v>0</v>
      </c>
      <c r="J4371">
        <v>3</v>
      </c>
      <c r="K4371" t="str">
        <f>_xlfn.XLOOKUP(fCompras!F4371,dComprador!$A$2:$A$7,dComprador!$B$2:$B$7)</f>
        <v>Alon</v>
      </c>
      <c r="L4371" t="str">
        <f>_xlfn.XLOOKUP(J4371,dFornecedor!$A$2:$A$6,dFornecedor!$B$2:$B$6)</f>
        <v>StepUp</v>
      </c>
      <c r="M4371" t="str">
        <f>_xlfn.XLOOKUP(G4371,dMateriaPrima!$A$2:$A$12,dMateriaPrima!$B$2:$B$12)</f>
        <v>Couro</v>
      </c>
      <c r="N4371" s="2">
        <f>_xlfn.XLOOKUP(G4371,dMateriaPrima!$A$2:$A$12,dMateriaPrima!$C$2:$C$12)</f>
        <v>4.4000000000000004</v>
      </c>
      <c r="O4371" s="3">
        <f t="shared" si="340"/>
        <v>92.4</v>
      </c>
      <c r="P4371" s="4">
        <f t="shared" si="341"/>
        <v>0</v>
      </c>
      <c r="Q4371" s="3">
        <f t="shared" si="342"/>
        <v>92.4</v>
      </c>
      <c r="R4371" t="str">
        <f t="shared" si="343"/>
        <v>Em atraso</v>
      </c>
      <c r="S4371" s="5">
        <f t="shared" si="344"/>
        <v>1</v>
      </c>
    </row>
    <row r="4372" spans="1:19" x14ac:dyDescent="0.25">
      <c r="A4372">
        <v>4371</v>
      </c>
      <c r="B4372" s="1">
        <v>44018</v>
      </c>
      <c r="C4372" s="1">
        <v>44020</v>
      </c>
      <c r="D4372" s="1">
        <v>44039</v>
      </c>
      <c r="E4372" s="1">
        <v>44040</v>
      </c>
      <c r="F4372">
        <v>1</v>
      </c>
      <c r="G4372">
        <v>1</v>
      </c>
      <c r="H4372">
        <v>236</v>
      </c>
      <c r="I4372" s="6">
        <v>0.37</v>
      </c>
      <c r="J4372">
        <v>2</v>
      </c>
      <c r="K4372" t="str">
        <f>_xlfn.XLOOKUP(fCompras!F4372,dComprador!$A$2:$A$7,dComprador!$B$2:$B$7)</f>
        <v>Alon</v>
      </c>
      <c r="L4372" t="str">
        <f>_xlfn.XLOOKUP(J4372,dFornecedor!$A$2:$A$6,dFornecedor!$B$2:$B$6)</f>
        <v>Minerva</v>
      </c>
      <c r="M4372" t="str">
        <f>_xlfn.XLOOKUP(G4372,dMateriaPrima!$A$2:$A$12,dMateriaPrima!$B$2:$B$12)</f>
        <v>Tecido</v>
      </c>
      <c r="N4372" s="2">
        <f>_xlfn.XLOOKUP(G4372,dMateriaPrima!$A$2:$A$12,dMateriaPrima!$C$2:$C$12)</f>
        <v>18</v>
      </c>
      <c r="O4372" s="3">
        <f t="shared" si="340"/>
        <v>4248</v>
      </c>
      <c r="P4372" s="4">
        <f t="shared" si="341"/>
        <v>1571.76</v>
      </c>
      <c r="Q4372" s="3">
        <f t="shared" si="342"/>
        <v>2676.24</v>
      </c>
      <c r="R4372" t="str">
        <f t="shared" si="343"/>
        <v>Em atraso</v>
      </c>
      <c r="S4372" s="5">
        <f t="shared" si="344"/>
        <v>1</v>
      </c>
    </row>
    <row r="4373" spans="1:19" x14ac:dyDescent="0.25">
      <c r="A4373">
        <v>4372</v>
      </c>
      <c r="B4373" s="1">
        <v>44018</v>
      </c>
      <c r="C4373" s="1">
        <v>44026</v>
      </c>
      <c r="D4373" s="1">
        <v>44031</v>
      </c>
      <c r="E4373" s="1">
        <v>44030</v>
      </c>
      <c r="F4373">
        <v>2</v>
      </c>
      <c r="G4373">
        <v>5</v>
      </c>
      <c r="H4373">
        <v>98</v>
      </c>
      <c r="I4373" s="6">
        <v>0.38</v>
      </c>
      <c r="J4373">
        <v>3</v>
      </c>
      <c r="K4373" t="str">
        <f>_xlfn.XLOOKUP(fCompras!F4373,dComprador!$A$2:$A$7,dComprador!$B$2:$B$7)</f>
        <v>João</v>
      </c>
      <c r="L4373" t="str">
        <f>_xlfn.XLOOKUP(J4373,dFornecedor!$A$2:$A$6,dFornecedor!$B$2:$B$6)</f>
        <v>StepUp</v>
      </c>
      <c r="M4373" t="str">
        <f>_xlfn.XLOOKUP(G4373,dMateriaPrima!$A$2:$A$12,dMateriaPrima!$B$2:$B$12)</f>
        <v>Areia</v>
      </c>
      <c r="N4373" s="2">
        <f>_xlfn.XLOOKUP(G4373,dMateriaPrima!$A$2:$A$12,dMateriaPrima!$C$2:$C$12)</f>
        <v>3.59</v>
      </c>
      <c r="O4373" s="3">
        <f t="shared" si="340"/>
        <v>351.82</v>
      </c>
      <c r="P4373" s="4">
        <f t="shared" si="341"/>
        <v>133.69159999999999</v>
      </c>
      <c r="Q4373" s="3">
        <f t="shared" si="342"/>
        <v>218.1284</v>
      </c>
      <c r="R4373" t="str">
        <f t="shared" si="343"/>
        <v>No prazo</v>
      </c>
      <c r="S4373" s="5">
        <f t="shared" si="344"/>
        <v>0</v>
      </c>
    </row>
    <row r="4374" spans="1:19" x14ac:dyDescent="0.25">
      <c r="A4374">
        <v>4373</v>
      </c>
      <c r="B4374" s="1">
        <v>44018</v>
      </c>
      <c r="C4374" s="1">
        <v>44018</v>
      </c>
      <c r="D4374" s="1">
        <v>44031</v>
      </c>
      <c r="E4374" s="1">
        <v>44034</v>
      </c>
      <c r="F4374">
        <v>2</v>
      </c>
      <c r="G4374">
        <v>7</v>
      </c>
      <c r="H4374">
        <v>273</v>
      </c>
      <c r="I4374" s="6">
        <v>0</v>
      </c>
      <c r="J4374">
        <v>2</v>
      </c>
      <c r="K4374" t="str">
        <f>_xlfn.XLOOKUP(fCompras!F4374,dComprador!$A$2:$A$7,dComprador!$B$2:$B$7)</f>
        <v>João</v>
      </c>
      <c r="L4374" t="str">
        <f>_xlfn.XLOOKUP(J4374,dFornecedor!$A$2:$A$6,dFornecedor!$B$2:$B$6)</f>
        <v>Minerva</v>
      </c>
      <c r="M4374" t="str">
        <f>_xlfn.XLOOKUP(G4374,dMateriaPrima!$A$2:$A$12,dMateriaPrima!$B$2:$B$12)</f>
        <v>Poliéster</v>
      </c>
      <c r="N4374" s="2">
        <f>_xlfn.XLOOKUP(G4374,dMateriaPrima!$A$2:$A$12,dMateriaPrima!$C$2:$C$12)</f>
        <v>8</v>
      </c>
      <c r="O4374" s="3">
        <f t="shared" si="340"/>
        <v>2184</v>
      </c>
      <c r="P4374" s="4">
        <f t="shared" si="341"/>
        <v>0</v>
      </c>
      <c r="Q4374" s="3">
        <f t="shared" si="342"/>
        <v>2184</v>
      </c>
      <c r="R4374" t="str">
        <f t="shared" si="343"/>
        <v>Em atraso</v>
      </c>
      <c r="S4374" s="5">
        <f t="shared" si="344"/>
        <v>3</v>
      </c>
    </row>
    <row r="4375" spans="1:19" x14ac:dyDescent="0.25">
      <c r="A4375">
        <v>4374</v>
      </c>
      <c r="B4375" s="1">
        <v>44018</v>
      </c>
      <c r="C4375" s="1">
        <v>44019</v>
      </c>
      <c r="D4375" s="1">
        <v>44030</v>
      </c>
      <c r="E4375" s="1">
        <v>44031</v>
      </c>
      <c r="F4375">
        <v>2</v>
      </c>
      <c r="G4375">
        <v>8</v>
      </c>
      <c r="H4375">
        <v>196</v>
      </c>
      <c r="I4375" s="6">
        <v>0</v>
      </c>
      <c r="J4375">
        <v>2</v>
      </c>
      <c r="K4375" t="str">
        <f>_xlfn.XLOOKUP(fCompras!F4375,dComprador!$A$2:$A$7,dComprador!$B$2:$B$7)</f>
        <v>João</v>
      </c>
      <c r="L4375" t="str">
        <f>_xlfn.XLOOKUP(J4375,dFornecedor!$A$2:$A$6,dFornecedor!$B$2:$B$6)</f>
        <v>Minerva</v>
      </c>
      <c r="M4375" t="str">
        <f>_xlfn.XLOOKUP(G4375,dMateriaPrima!$A$2:$A$12,dMateriaPrima!$B$2:$B$12)</f>
        <v>Cimento</v>
      </c>
      <c r="N4375" s="2">
        <f>_xlfn.XLOOKUP(G4375,dMateriaPrima!$A$2:$A$12,dMateriaPrima!$C$2:$C$12)</f>
        <v>23</v>
      </c>
      <c r="O4375" s="3">
        <f t="shared" si="340"/>
        <v>4508</v>
      </c>
      <c r="P4375" s="4">
        <f t="shared" si="341"/>
        <v>0</v>
      </c>
      <c r="Q4375" s="3">
        <f t="shared" si="342"/>
        <v>4508</v>
      </c>
      <c r="R4375" t="str">
        <f t="shared" si="343"/>
        <v>Em atraso</v>
      </c>
      <c r="S4375" s="5">
        <f t="shared" si="344"/>
        <v>1</v>
      </c>
    </row>
    <row r="4376" spans="1:19" x14ac:dyDescent="0.25">
      <c r="A4376">
        <v>4375</v>
      </c>
      <c r="B4376" s="1">
        <v>44018</v>
      </c>
      <c r="C4376" s="1">
        <v>44019</v>
      </c>
      <c r="D4376" s="1">
        <v>44030</v>
      </c>
      <c r="E4376" s="1">
        <v>44034</v>
      </c>
      <c r="F4376">
        <v>1</v>
      </c>
      <c r="G4376">
        <v>10</v>
      </c>
      <c r="H4376">
        <v>605</v>
      </c>
      <c r="I4376" s="6">
        <v>0</v>
      </c>
      <c r="J4376">
        <v>1</v>
      </c>
      <c r="K4376" t="str">
        <f>_xlfn.XLOOKUP(fCompras!F4376,dComprador!$A$2:$A$7,dComprador!$B$2:$B$7)</f>
        <v>Alon</v>
      </c>
      <c r="L4376" t="str">
        <f>_xlfn.XLOOKUP(J4376,dFornecedor!$A$2:$A$6,dFornecedor!$B$2:$B$6)</f>
        <v>NorthShore</v>
      </c>
      <c r="M4376" t="str">
        <f>_xlfn.XLOOKUP(G4376,dMateriaPrima!$A$2:$A$12,dMateriaPrima!$B$2:$B$12)</f>
        <v>Pedra Britada</v>
      </c>
      <c r="N4376" s="2">
        <f>_xlfn.XLOOKUP(G4376,dMateriaPrima!$A$2:$A$12,dMateriaPrima!$C$2:$C$12)</f>
        <v>56</v>
      </c>
      <c r="O4376" s="3">
        <f t="shared" si="340"/>
        <v>33880</v>
      </c>
      <c r="P4376" s="4">
        <f t="shared" si="341"/>
        <v>0</v>
      </c>
      <c r="Q4376" s="3">
        <f t="shared" si="342"/>
        <v>33880</v>
      </c>
      <c r="R4376" t="str">
        <f t="shared" si="343"/>
        <v>Em atraso</v>
      </c>
      <c r="S4376" s="5">
        <f t="shared" si="344"/>
        <v>4</v>
      </c>
    </row>
    <row r="4377" spans="1:19" x14ac:dyDescent="0.25">
      <c r="A4377">
        <v>4376</v>
      </c>
      <c r="B4377" s="1">
        <v>44018</v>
      </c>
      <c r="C4377" s="1">
        <v>44018</v>
      </c>
      <c r="D4377" s="1">
        <v>44041</v>
      </c>
      <c r="E4377" s="1">
        <v>44041</v>
      </c>
      <c r="F4377">
        <v>1</v>
      </c>
      <c r="G4377">
        <v>5</v>
      </c>
      <c r="H4377">
        <v>121</v>
      </c>
      <c r="I4377" s="6">
        <v>0</v>
      </c>
      <c r="J4377">
        <v>4</v>
      </c>
      <c r="K4377" t="str">
        <f>_xlfn.XLOOKUP(fCompras!F4377,dComprador!$A$2:$A$7,dComprador!$B$2:$B$7)</f>
        <v>Alon</v>
      </c>
      <c r="L4377" t="str">
        <f>_xlfn.XLOOKUP(J4377,dFornecedor!$A$2:$A$6,dFornecedor!$B$2:$B$6)</f>
        <v>AlphaOmega</v>
      </c>
      <c r="M4377" t="str">
        <f>_xlfn.XLOOKUP(G4377,dMateriaPrima!$A$2:$A$12,dMateriaPrima!$B$2:$B$12)</f>
        <v>Areia</v>
      </c>
      <c r="N4377" s="2">
        <f>_xlfn.XLOOKUP(G4377,dMateriaPrima!$A$2:$A$12,dMateriaPrima!$C$2:$C$12)</f>
        <v>3.59</v>
      </c>
      <c r="O4377" s="3">
        <f t="shared" si="340"/>
        <v>434.39</v>
      </c>
      <c r="P4377" s="4">
        <f t="shared" si="341"/>
        <v>0</v>
      </c>
      <c r="Q4377" s="3">
        <f t="shared" si="342"/>
        <v>434.39</v>
      </c>
      <c r="R4377" t="str">
        <f t="shared" si="343"/>
        <v>No prazo</v>
      </c>
      <c r="S4377" s="5">
        <f t="shared" si="344"/>
        <v>0</v>
      </c>
    </row>
    <row r="4378" spans="1:19" x14ac:dyDescent="0.25">
      <c r="A4378">
        <v>4377</v>
      </c>
      <c r="B4378" s="1">
        <v>44018</v>
      </c>
      <c r="C4378" s="1">
        <v>44019</v>
      </c>
      <c r="D4378" s="1">
        <v>44042</v>
      </c>
      <c r="E4378" s="1">
        <v>44042</v>
      </c>
      <c r="F4378">
        <v>1</v>
      </c>
      <c r="G4378">
        <v>2</v>
      </c>
      <c r="H4378">
        <v>285</v>
      </c>
      <c r="I4378" s="6">
        <v>0</v>
      </c>
      <c r="J4378">
        <v>3</v>
      </c>
      <c r="K4378" t="str">
        <f>_xlfn.XLOOKUP(fCompras!F4378,dComprador!$A$2:$A$7,dComprador!$B$2:$B$7)</f>
        <v>Alon</v>
      </c>
      <c r="L4378" t="str">
        <f>_xlfn.XLOOKUP(J4378,dFornecedor!$A$2:$A$6,dFornecedor!$B$2:$B$6)</f>
        <v>StepUp</v>
      </c>
      <c r="M4378" t="str">
        <f>_xlfn.XLOOKUP(G4378,dMateriaPrima!$A$2:$A$12,dMateriaPrima!$B$2:$B$12)</f>
        <v>Chapa Metal</v>
      </c>
      <c r="N4378" s="2">
        <f>_xlfn.XLOOKUP(G4378,dMateriaPrima!$A$2:$A$12,dMateriaPrima!$C$2:$C$12)</f>
        <v>299.89999999999998</v>
      </c>
      <c r="O4378" s="3">
        <f t="shared" si="340"/>
        <v>85471.5</v>
      </c>
      <c r="P4378" s="4">
        <f t="shared" si="341"/>
        <v>0</v>
      </c>
      <c r="Q4378" s="3">
        <f t="shared" si="342"/>
        <v>85471.5</v>
      </c>
      <c r="R4378" t="str">
        <f t="shared" si="343"/>
        <v>No prazo</v>
      </c>
      <c r="S4378" s="5">
        <f t="shared" si="344"/>
        <v>0</v>
      </c>
    </row>
    <row r="4379" spans="1:19" x14ac:dyDescent="0.25">
      <c r="A4379">
        <v>4378</v>
      </c>
      <c r="B4379" s="1">
        <v>44019</v>
      </c>
      <c r="C4379" s="1">
        <v>44019</v>
      </c>
      <c r="D4379" s="1">
        <v>44047</v>
      </c>
      <c r="E4379" s="1">
        <v>44046</v>
      </c>
      <c r="F4379">
        <v>1</v>
      </c>
      <c r="G4379">
        <v>8</v>
      </c>
      <c r="H4379">
        <v>130</v>
      </c>
      <c r="I4379" s="6">
        <v>0</v>
      </c>
      <c r="J4379">
        <v>5</v>
      </c>
      <c r="K4379" t="str">
        <f>_xlfn.XLOOKUP(fCompras!F4379,dComprador!$A$2:$A$7,dComprador!$B$2:$B$7)</f>
        <v>Alon</v>
      </c>
      <c r="L4379" t="str">
        <f>_xlfn.XLOOKUP(J4379,dFornecedor!$A$2:$A$6,dFornecedor!$B$2:$B$6)</f>
        <v>Atlas</v>
      </c>
      <c r="M4379" t="str">
        <f>_xlfn.XLOOKUP(G4379,dMateriaPrima!$A$2:$A$12,dMateriaPrima!$B$2:$B$12)</f>
        <v>Cimento</v>
      </c>
      <c r="N4379" s="2">
        <f>_xlfn.XLOOKUP(G4379,dMateriaPrima!$A$2:$A$12,dMateriaPrima!$C$2:$C$12)</f>
        <v>23</v>
      </c>
      <c r="O4379" s="3">
        <f t="shared" si="340"/>
        <v>2990</v>
      </c>
      <c r="P4379" s="4">
        <f t="shared" si="341"/>
        <v>0</v>
      </c>
      <c r="Q4379" s="3">
        <f t="shared" si="342"/>
        <v>2990</v>
      </c>
      <c r="R4379" t="str">
        <f t="shared" si="343"/>
        <v>No prazo</v>
      </c>
      <c r="S4379" s="5">
        <f t="shared" si="344"/>
        <v>0</v>
      </c>
    </row>
    <row r="4380" spans="1:19" x14ac:dyDescent="0.25">
      <c r="A4380">
        <v>4379</v>
      </c>
      <c r="B4380" s="1">
        <v>44019</v>
      </c>
      <c r="C4380" s="1">
        <v>44024</v>
      </c>
      <c r="D4380" s="1">
        <v>44048</v>
      </c>
      <c r="E4380" s="1">
        <v>44050</v>
      </c>
      <c r="F4380">
        <v>1</v>
      </c>
      <c r="G4380">
        <v>11</v>
      </c>
      <c r="H4380">
        <v>39</v>
      </c>
      <c r="I4380" s="6">
        <v>0</v>
      </c>
      <c r="J4380">
        <v>2</v>
      </c>
      <c r="K4380" t="str">
        <f>_xlfn.XLOOKUP(fCompras!F4380,dComprador!$A$2:$A$7,dComprador!$B$2:$B$7)</f>
        <v>Alon</v>
      </c>
      <c r="L4380" t="str">
        <f>_xlfn.XLOOKUP(J4380,dFornecedor!$A$2:$A$6,dFornecedor!$B$2:$B$6)</f>
        <v>Minerva</v>
      </c>
      <c r="M4380" t="str">
        <f>_xlfn.XLOOKUP(G4380,dMateriaPrima!$A$2:$A$12,dMateriaPrima!$B$2:$B$12)</f>
        <v>Papel</v>
      </c>
      <c r="N4380" s="2">
        <f>_xlfn.XLOOKUP(G4380,dMateriaPrima!$A$2:$A$12,dMateriaPrima!$C$2:$C$12)</f>
        <v>9</v>
      </c>
      <c r="O4380" s="3">
        <f t="shared" si="340"/>
        <v>351</v>
      </c>
      <c r="P4380" s="4">
        <f t="shared" si="341"/>
        <v>0</v>
      </c>
      <c r="Q4380" s="3">
        <f t="shared" si="342"/>
        <v>351</v>
      </c>
      <c r="R4380" t="str">
        <f t="shared" si="343"/>
        <v>Em atraso</v>
      </c>
      <c r="S4380" s="5">
        <f t="shared" si="344"/>
        <v>2</v>
      </c>
    </row>
    <row r="4381" spans="1:19" x14ac:dyDescent="0.25">
      <c r="A4381">
        <v>4380</v>
      </c>
      <c r="B4381" s="1">
        <v>44019</v>
      </c>
      <c r="C4381" s="1">
        <v>44020</v>
      </c>
      <c r="D4381" s="1">
        <v>44050</v>
      </c>
      <c r="E4381" s="1">
        <v>44051</v>
      </c>
      <c r="F4381">
        <v>1</v>
      </c>
      <c r="G4381">
        <v>1</v>
      </c>
      <c r="H4381">
        <v>431</v>
      </c>
      <c r="I4381" s="6">
        <v>0</v>
      </c>
      <c r="J4381">
        <v>3</v>
      </c>
      <c r="K4381" t="str">
        <f>_xlfn.XLOOKUP(fCompras!F4381,dComprador!$A$2:$A$7,dComprador!$B$2:$B$7)</f>
        <v>Alon</v>
      </c>
      <c r="L4381" t="str">
        <f>_xlfn.XLOOKUP(J4381,dFornecedor!$A$2:$A$6,dFornecedor!$B$2:$B$6)</f>
        <v>StepUp</v>
      </c>
      <c r="M4381" t="str">
        <f>_xlfn.XLOOKUP(G4381,dMateriaPrima!$A$2:$A$12,dMateriaPrima!$B$2:$B$12)</f>
        <v>Tecido</v>
      </c>
      <c r="N4381" s="2">
        <f>_xlfn.XLOOKUP(G4381,dMateriaPrima!$A$2:$A$12,dMateriaPrima!$C$2:$C$12)</f>
        <v>18</v>
      </c>
      <c r="O4381" s="3">
        <f t="shared" si="340"/>
        <v>7758</v>
      </c>
      <c r="P4381" s="4">
        <f t="shared" si="341"/>
        <v>0</v>
      </c>
      <c r="Q4381" s="3">
        <f t="shared" si="342"/>
        <v>7758</v>
      </c>
      <c r="R4381" t="str">
        <f t="shared" si="343"/>
        <v>Em atraso</v>
      </c>
      <c r="S4381" s="5">
        <f t="shared" si="344"/>
        <v>1</v>
      </c>
    </row>
    <row r="4382" spans="1:19" x14ac:dyDescent="0.25">
      <c r="A4382">
        <v>4381</v>
      </c>
      <c r="B4382" s="1">
        <v>44019</v>
      </c>
      <c r="C4382" s="1">
        <v>44022</v>
      </c>
      <c r="D4382" s="1">
        <v>44028</v>
      </c>
      <c r="E4382" s="1">
        <v>44026</v>
      </c>
      <c r="F4382">
        <v>4</v>
      </c>
      <c r="G4382">
        <v>6</v>
      </c>
      <c r="H4382">
        <v>206</v>
      </c>
      <c r="I4382" s="6">
        <v>0</v>
      </c>
      <c r="J4382">
        <v>3</v>
      </c>
      <c r="K4382" t="str">
        <f>_xlfn.XLOOKUP(fCompras!F4382,dComprador!$A$2:$A$7,dComprador!$B$2:$B$7)</f>
        <v>Lira</v>
      </c>
      <c r="L4382" t="str">
        <f>_xlfn.XLOOKUP(J4382,dFornecedor!$A$2:$A$6,dFornecedor!$B$2:$B$6)</f>
        <v>StepUp</v>
      </c>
      <c r="M4382" t="str">
        <f>_xlfn.XLOOKUP(G4382,dMateriaPrima!$A$2:$A$12,dMateriaPrima!$B$2:$B$12)</f>
        <v>Fio Algodão</v>
      </c>
      <c r="N4382" s="2">
        <f>_xlfn.XLOOKUP(G4382,dMateriaPrima!$A$2:$A$12,dMateriaPrima!$C$2:$C$12)</f>
        <v>55.9</v>
      </c>
      <c r="O4382" s="3">
        <f t="shared" si="340"/>
        <v>11515.4</v>
      </c>
      <c r="P4382" s="4">
        <f t="shared" si="341"/>
        <v>0</v>
      </c>
      <c r="Q4382" s="3">
        <f t="shared" si="342"/>
        <v>11515.4</v>
      </c>
      <c r="R4382" t="str">
        <f t="shared" si="343"/>
        <v>No prazo</v>
      </c>
      <c r="S4382" s="5">
        <f t="shared" si="344"/>
        <v>0</v>
      </c>
    </row>
    <row r="4383" spans="1:19" x14ac:dyDescent="0.25">
      <c r="A4383">
        <v>4382</v>
      </c>
      <c r="B4383" s="1">
        <v>44019</v>
      </c>
      <c r="C4383" s="1">
        <v>44021</v>
      </c>
      <c r="D4383" s="1">
        <v>44041</v>
      </c>
      <c r="E4383" s="1">
        <v>44043</v>
      </c>
      <c r="F4383">
        <v>1</v>
      </c>
      <c r="G4383">
        <v>7</v>
      </c>
      <c r="H4383">
        <v>185</v>
      </c>
      <c r="I4383" s="6">
        <v>0.14000000000000001</v>
      </c>
      <c r="J4383">
        <v>2</v>
      </c>
      <c r="K4383" t="str">
        <f>_xlfn.XLOOKUP(fCompras!F4383,dComprador!$A$2:$A$7,dComprador!$B$2:$B$7)</f>
        <v>Alon</v>
      </c>
      <c r="L4383" t="str">
        <f>_xlfn.XLOOKUP(J4383,dFornecedor!$A$2:$A$6,dFornecedor!$B$2:$B$6)</f>
        <v>Minerva</v>
      </c>
      <c r="M4383" t="str">
        <f>_xlfn.XLOOKUP(G4383,dMateriaPrima!$A$2:$A$12,dMateriaPrima!$B$2:$B$12)</f>
        <v>Poliéster</v>
      </c>
      <c r="N4383" s="2">
        <f>_xlfn.XLOOKUP(G4383,dMateriaPrima!$A$2:$A$12,dMateriaPrima!$C$2:$C$12)</f>
        <v>8</v>
      </c>
      <c r="O4383" s="3">
        <f t="shared" si="340"/>
        <v>1480</v>
      </c>
      <c r="P4383" s="4">
        <f t="shared" si="341"/>
        <v>207.20000000000002</v>
      </c>
      <c r="Q4383" s="3">
        <f t="shared" si="342"/>
        <v>1272.8</v>
      </c>
      <c r="R4383" t="str">
        <f t="shared" si="343"/>
        <v>Em atraso</v>
      </c>
      <c r="S4383" s="5">
        <f t="shared" si="344"/>
        <v>2</v>
      </c>
    </row>
    <row r="4384" spans="1:19" x14ac:dyDescent="0.25">
      <c r="A4384">
        <v>4383</v>
      </c>
      <c r="B4384" s="1">
        <v>44019</v>
      </c>
      <c r="C4384" s="1">
        <v>44024</v>
      </c>
      <c r="D4384" s="1">
        <v>44037</v>
      </c>
      <c r="E4384" s="1">
        <v>44038</v>
      </c>
      <c r="F4384">
        <v>1</v>
      </c>
      <c r="G4384">
        <v>11</v>
      </c>
      <c r="H4384">
        <v>104</v>
      </c>
      <c r="I4384" s="6">
        <v>0</v>
      </c>
      <c r="J4384">
        <v>1</v>
      </c>
      <c r="K4384" t="str">
        <f>_xlfn.XLOOKUP(fCompras!F4384,dComprador!$A$2:$A$7,dComprador!$B$2:$B$7)</f>
        <v>Alon</v>
      </c>
      <c r="L4384" t="str">
        <f>_xlfn.XLOOKUP(J4384,dFornecedor!$A$2:$A$6,dFornecedor!$B$2:$B$6)</f>
        <v>NorthShore</v>
      </c>
      <c r="M4384" t="str">
        <f>_xlfn.XLOOKUP(G4384,dMateriaPrima!$A$2:$A$12,dMateriaPrima!$B$2:$B$12)</f>
        <v>Papel</v>
      </c>
      <c r="N4384" s="2">
        <f>_xlfn.XLOOKUP(G4384,dMateriaPrima!$A$2:$A$12,dMateriaPrima!$C$2:$C$12)</f>
        <v>9</v>
      </c>
      <c r="O4384" s="3">
        <f t="shared" si="340"/>
        <v>936</v>
      </c>
      <c r="P4384" s="4">
        <f t="shared" si="341"/>
        <v>0</v>
      </c>
      <c r="Q4384" s="3">
        <f t="shared" si="342"/>
        <v>936</v>
      </c>
      <c r="R4384" t="str">
        <f t="shared" si="343"/>
        <v>Em atraso</v>
      </c>
      <c r="S4384" s="5">
        <f t="shared" si="344"/>
        <v>1</v>
      </c>
    </row>
    <row r="4385" spans="1:19" x14ac:dyDescent="0.25">
      <c r="A4385">
        <v>4384</v>
      </c>
      <c r="B4385" s="1">
        <v>44019</v>
      </c>
      <c r="C4385" s="1">
        <v>44019</v>
      </c>
      <c r="D4385" s="1">
        <v>44037</v>
      </c>
      <c r="E4385" s="1">
        <v>44037</v>
      </c>
      <c r="F4385">
        <v>1</v>
      </c>
      <c r="G4385">
        <v>7</v>
      </c>
      <c r="H4385">
        <v>213</v>
      </c>
      <c r="I4385" s="6">
        <v>0</v>
      </c>
      <c r="J4385">
        <v>5</v>
      </c>
      <c r="K4385" t="str">
        <f>_xlfn.XLOOKUP(fCompras!F4385,dComprador!$A$2:$A$7,dComprador!$B$2:$B$7)</f>
        <v>Alon</v>
      </c>
      <c r="L4385" t="str">
        <f>_xlfn.XLOOKUP(J4385,dFornecedor!$A$2:$A$6,dFornecedor!$B$2:$B$6)</f>
        <v>Atlas</v>
      </c>
      <c r="M4385" t="str">
        <f>_xlfn.XLOOKUP(G4385,dMateriaPrima!$A$2:$A$12,dMateriaPrima!$B$2:$B$12)</f>
        <v>Poliéster</v>
      </c>
      <c r="N4385" s="2">
        <f>_xlfn.XLOOKUP(G4385,dMateriaPrima!$A$2:$A$12,dMateriaPrima!$C$2:$C$12)</f>
        <v>8</v>
      </c>
      <c r="O4385" s="3">
        <f t="shared" si="340"/>
        <v>1704</v>
      </c>
      <c r="P4385" s="4">
        <f t="shared" si="341"/>
        <v>0</v>
      </c>
      <c r="Q4385" s="3">
        <f t="shared" si="342"/>
        <v>1704</v>
      </c>
      <c r="R4385" t="str">
        <f t="shared" si="343"/>
        <v>No prazo</v>
      </c>
      <c r="S4385" s="5">
        <f t="shared" si="344"/>
        <v>0</v>
      </c>
    </row>
    <row r="4386" spans="1:19" x14ac:dyDescent="0.25">
      <c r="A4386">
        <v>4385</v>
      </c>
      <c r="B4386" s="1">
        <v>44019</v>
      </c>
      <c r="C4386" s="1">
        <v>44027</v>
      </c>
      <c r="D4386" s="1">
        <v>44036</v>
      </c>
      <c r="E4386" s="1">
        <v>44038</v>
      </c>
      <c r="F4386">
        <v>3</v>
      </c>
      <c r="G4386">
        <v>9</v>
      </c>
      <c r="H4386">
        <v>265</v>
      </c>
      <c r="I4386" s="6">
        <v>0</v>
      </c>
      <c r="J4386">
        <v>5</v>
      </c>
      <c r="K4386" t="str">
        <f>_xlfn.XLOOKUP(fCompras!F4386,dComprador!$A$2:$A$7,dComprador!$B$2:$B$7)</f>
        <v>Diego</v>
      </c>
      <c r="L4386" t="str">
        <f>_xlfn.XLOOKUP(J4386,dFornecedor!$A$2:$A$6,dFornecedor!$B$2:$B$6)</f>
        <v>Atlas</v>
      </c>
      <c r="M4386" t="str">
        <f>_xlfn.XLOOKUP(G4386,dMateriaPrima!$A$2:$A$12,dMateriaPrima!$B$2:$B$12)</f>
        <v>Couro</v>
      </c>
      <c r="N4386" s="2">
        <f>_xlfn.XLOOKUP(G4386,dMateriaPrima!$A$2:$A$12,dMateriaPrima!$C$2:$C$12)</f>
        <v>4.4000000000000004</v>
      </c>
      <c r="O4386" s="3">
        <f t="shared" si="340"/>
        <v>1166</v>
      </c>
      <c r="P4386" s="4">
        <f t="shared" si="341"/>
        <v>0</v>
      </c>
      <c r="Q4386" s="3">
        <f t="shared" si="342"/>
        <v>1166</v>
      </c>
      <c r="R4386" t="str">
        <f t="shared" si="343"/>
        <v>Em atraso</v>
      </c>
      <c r="S4386" s="5">
        <f t="shared" si="344"/>
        <v>2</v>
      </c>
    </row>
    <row r="4387" spans="1:19" x14ac:dyDescent="0.25">
      <c r="A4387">
        <v>4386</v>
      </c>
      <c r="B4387" s="1">
        <v>44019</v>
      </c>
      <c r="C4387" s="1">
        <v>44020</v>
      </c>
      <c r="D4387" s="1">
        <v>44033</v>
      </c>
      <c r="E4387" s="1">
        <v>44035</v>
      </c>
      <c r="F4387">
        <v>2</v>
      </c>
      <c r="G4387">
        <v>1</v>
      </c>
      <c r="H4387">
        <v>150</v>
      </c>
      <c r="I4387" s="6">
        <v>0</v>
      </c>
      <c r="J4387">
        <v>3</v>
      </c>
      <c r="K4387" t="str">
        <f>_xlfn.XLOOKUP(fCompras!F4387,dComprador!$A$2:$A$7,dComprador!$B$2:$B$7)</f>
        <v>João</v>
      </c>
      <c r="L4387" t="str">
        <f>_xlfn.XLOOKUP(J4387,dFornecedor!$A$2:$A$6,dFornecedor!$B$2:$B$6)</f>
        <v>StepUp</v>
      </c>
      <c r="M4387" t="str">
        <f>_xlfn.XLOOKUP(G4387,dMateriaPrima!$A$2:$A$12,dMateriaPrima!$B$2:$B$12)</f>
        <v>Tecido</v>
      </c>
      <c r="N4387" s="2">
        <f>_xlfn.XLOOKUP(G4387,dMateriaPrima!$A$2:$A$12,dMateriaPrima!$C$2:$C$12)</f>
        <v>18</v>
      </c>
      <c r="O4387" s="3">
        <f t="shared" si="340"/>
        <v>2700</v>
      </c>
      <c r="P4387" s="4">
        <f t="shared" si="341"/>
        <v>0</v>
      </c>
      <c r="Q4387" s="3">
        <f t="shared" si="342"/>
        <v>2700</v>
      </c>
      <c r="R4387" t="str">
        <f t="shared" si="343"/>
        <v>Em atraso</v>
      </c>
      <c r="S4387" s="5">
        <f t="shared" si="344"/>
        <v>2</v>
      </c>
    </row>
    <row r="4388" spans="1:19" x14ac:dyDescent="0.25">
      <c r="A4388">
        <v>4387</v>
      </c>
      <c r="B4388" s="1">
        <v>44019</v>
      </c>
      <c r="C4388" s="1">
        <v>44021</v>
      </c>
      <c r="D4388" s="1">
        <v>44052</v>
      </c>
      <c r="E4388" s="1">
        <v>44053</v>
      </c>
      <c r="F4388">
        <v>1</v>
      </c>
      <c r="G4388">
        <v>1</v>
      </c>
      <c r="H4388">
        <v>246</v>
      </c>
      <c r="I4388" s="6">
        <v>0</v>
      </c>
      <c r="J4388">
        <v>5</v>
      </c>
      <c r="K4388" t="str">
        <f>_xlfn.XLOOKUP(fCompras!F4388,dComprador!$A$2:$A$7,dComprador!$B$2:$B$7)</f>
        <v>Alon</v>
      </c>
      <c r="L4388" t="str">
        <f>_xlfn.XLOOKUP(J4388,dFornecedor!$A$2:$A$6,dFornecedor!$B$2:$B$6)</f>
        <v>Atlas</v>
      </c>
      <c r="M4388" t="str">
        <f>_xlfn.XLOOKUP(G4388,dMateriaPrima!$A$2:$A$12,dMateriaPrima!$B$2:$B$12)</f>
        <v>Tecido</v>
      </c>
      <c r="N4388" s="2">
        <f>_xlfn.XLOOKUP(G4388,dMateriaPrima!$A$2:$A$12,dMateriaPrima!$C$2:$C$12)</f>
        <v>18</v>
      </c>
      <c r="O4388" s="3">
        <f t="shared" si="340"/>
        <v>4428</v>
      </c>
      <c r="P4388" s="4">
        <f t="shared" si="341"/>
        <v>0</v>
      </c>
      <c r="Q4388" s="3">
        <f t="shared" si="342"/>
        <v>4428</v>
      </c>
      <c r="R4388" t="str">
        <f t="shared" si="343"/>
        <v>Em atraso</v>
      </c>
      <c r="S4388" s="5">
        <f t="shared" si="344"/>
        <v>1</v>
      </c>
    </row>
    <row r="4389" spans="1:19" x14ac:dyDescent="0.25">
      <c r="A4389">
        <v>4388</v>
      </c>
      <c r="B4389" s="1">
        <v>44020</v>
      </c>
      <c r="C4389" s="1">
        <v>44029</v>
      </c>
      <c r="D4389" s="1">
        <v>44032</v>
      </c>
      <c r="E4389" s="1">
        <v>44035</v>
      </c>
      <c r="F4389">
        <v>4</v>
      </c>
      <c r="G4389">
        <v>1</v>
      </c>
      <c r="H4389">
        <v>97</v>
      </c>
      <c r="I4389" s="6">
        <v>0</v>
      </c>
      <c r="J4389">
        <v>3</v>
      </c>
      <c r="K4389" t="str">
        <f>_xlfn.XLOOKUP(fCompras!F4389,dComprador!$A$2:$A$7,dComprador!$B$2:$B$7)</f>
        <v>Lira</v>
      </c>
      <c r="L4389" t="str">
        <f>_xlfn.XLOOKUP(J4389,dFornecedor!$A$2:$A$6,dFornecedor!$B$2:$B$6)</f>
        <v>StepUp</v>
      </c>
      <c r="M4389" t="str">
        <f>_xlfn.XLOOKUP(G4389,dMateriaPrima!$A$2:$A$12,dMateriaPrima!$B$2:$B$12)</f>
        <v>Tecido</v>
      </c>
      <c r="N4389" s="2">
        <f>_xlfn.XLOOKUP(G4389,dMateriaPrima!$A$2:$A$12,dMateriaPrima!$C$2:$C$12)</f>
        <v>18</v>
      </c>
      <c r="O4389" s="3">
        <f t="shared" si="340"/>
        <v>1746</v>
      </c>
      <c r="P4389" s="4">
        <f t="shared" si="341"/>
        <v>0</v>
      </c>
      <c r="Q4389" s="3">
        <f t="shared" si="342"/>
        <v>1746</v>
      </c>
      <c r="R4389" t="str">
        <f t="shared" si="343"/>
        <v>Em atraso</v>
      </c>
      <c r="S4389" s="5">
        <f t="shared" si="344"/>
        <v>3</v>
      </c>
    </row>
    <row r="4390" spans="1:19" x14ac:dyDescent="0.25">
      <c r="A4390">
        <v>4389</v>
      </c>
      <c r="B4390" s="1">
        <v>44020</v>
      </c>
      <c r="C4390" s="1">
        <v>44029</v>
      </c>
      <c r="D4390" s="1">
        <v>44030</v>
      </c>
      <c r="E4390" s="1">
        <v>44035</v>
      </c>
      <c r="F4390">
        <v>4</v>
      </c>
      <c r="G4390">
        <v>5</v>
      </c>
      <c r="H4390">
        <v>123</v>
      </c>
      <c r="I4390" s="6">
        <v>0</v>
      </c>
      <c r="J4390">
        <v>3</v>
      </c>
      <c r="K4390" t="str">
        <f>_xlfn.XLOOKUP(fCompras!F4390,dComprador!$A$2:$A$7,dComprador!$B$2:$B$7)</f>
        <v>Lira</v>
      </c>
      <c r="L4390" t="str">
        <f>_xlfn.XLOOKUP(J4390,dFornecedor!$A$2:$A$6,dFornecedor!$B$2:$B$6)</f>
        <v>StepUp</v>
      </c>
      <c r="M4390" t="str">
        <f>_xlfn.XLOOKUP(G4390,dMateriaPrima!$A$2:$A$12,dMateriaPrima!$B$2:$B$12)</f>
        <v>Areia</v>
      </c>
      <c r="N4390" s="2">
        <f>_xlfn.XLOOKUP(G4390,dMateriaPrima!$A$2:$A$12,dMateriaPrima!$C$2:$C$12)</f>
        <v>3.59</v>
      </c>
      <c r="O4390" s="3">
        <f t="shared" si="340"/>
        <v>441.57</v>
      </c>
      <c r="P4390" s="4">
        <f t="shared" si="341"/>
        <v>0</v>
      </c>
      <c r="Q4390" s="3">
        <f t="shared" si="342"/>
        <v>441.57</v>
      </c>
      <c r="R4390" t="str">
        <f t="shared" si="343"/>
        <v>Em atraso</v>
      </c>
      <c r="S4390" s="5">
        <f t="shared" si="344"/>
        <v>5</v>
      </c>
    </row>
    <row r="4391" spans="1:19" x14ac:dyDescent="0.25">
      <c r="A4391">
        <v>4390</v>
      </c>
      <c r="B4391" s="1">
        <v>44020</v>
      </c>
      <c r="C4391" s="1">
        <v>44024</v>
      </c>
      <c r="D4391" s="1">
        <v>44025</v>
      </c>
      <c r="E4391" s="1">
        <v>44029</v>
      </c>
      <c r="F4391">
        <v>4</v>
      </c>
      <c r="G4391">
        <v>7</v>
      </c>
      <c r="H4391">
        <v>505</v>
      </c>
      <c r="I4391" s="6">
        <v>0</v>
      </c>
      <c r="J4391">
        <v>1</v>
      </c>
      <c r="K4391" t="str">
        <f>_xlfn.XLOOKUP(fCompras!F4391,dComprador!$A$2:$A$7,dComprador!$B$2:$B$7)</f>
        <v>Lira</v>
      </c>
      <c r="L4391" t="str">
        <f>_xlfn.XLOOKUP(J4391,dFornecedor!$A$2:$A$6,dFornecedor!$B$2:$B$6)</f>
        <v>NorthShore</v>
      </c>
      <c r="M4391" t="str">
        <f>_xlfn.XLOOKUP(G4391,dMateriaPrima!$A$2:$A$12,dMateriaPrima!$B$2:$B$12)</f>
        <v>Poliéster</v>
      </c>
      <c r="N4391" s="2">
        <f>_xlfn.XLOOKUP(G4391,dMateriaPrima!$A$2:$A$12,dMateriaPrima!$C$2:$C$12)</f>
        <v>8</v>
      </c>
      <c r="O4391" s="3">
        <f t="shared" si="340"/>
        <v>4040</v>
      </c>
      <c r="P4391" s="4">
        <f t="shared" si="341"/>
        <v>0</v>
      </c>
      <c r="Q4391" s="3">
        <f t="shared" si="342"/>
        <v>4040</v>
      </c>
      <c r="R4391" t="str">
        <f t="shared" si="343"/>
        <v>Em atraso</v>
      </c>
      <c r="S4391" s="5">
        <f t="shared" si="344"/>
        <v>4</v>
      </c>
    </row>
    <row r="4392" spans="1:19" x14ac:dyDescent="0.25">
      <c r="A4392">
        <v>4391</v>
      </c>
      <c r="B4392" s="1">
        <v>44020</v>
      </c>
      <c r="C4392" s="1">
        <v>44020</v>
      </c>
      <c r="D4392" s="1">
        <v>44040</v>
      </c>
      <c r="E4392" s="1">
        <v>44042</v>
      </c>
      <c r="F4392">
        <v>1</v>
      </c>
      <c r="G4392">
        <v>11</v>
      </c>
      <c r="H4392">
        <v>177</v>
      </c>
      <c r="I4392" s="6">
        <v>0</v>
      </c>
      <c r="J4392">
        <v>2</v>
      </c>
      <c r="K4392" t="str">
        <f>_xlfn.XLOOKUP(fCompras!F4392,dComprador!$A$2:$A$7,dComprador!$B$2:$B$7)</f>
        <v>Alon</v>
      </c>
      <c r="L4392" t="str">
        <f>_xlfn.XLOOKUP(J4392,dFornecedor!$A$2:$A$6,dFornecedor!$B$2:$B$6)</f>
        <v>Minerva</v>
      </c>
      <c r="M4392" t="str">
        <f>_xlfn.XLOOKUP(G4392,dMateriaPrima!$A$2:$A$12,dMateriaPrima!$B$2:$B$12)</f>
        <v>Papel</v>
      </c>
      <c r="N4392" s="2">
        <f>_xlfn.XLOOKUP(G4392,dMateriaPrima!$A$2:$A$12,dMateriaPrima!$C$2:$C$12)</f>
        <v>9</v>
      </c>
      <c r="O4392" s="3">
        <f t="shared" si="340"/>
        <v>1593</v>
      </c>
      <c r="P4392" s="4">
        <f t="shared" si="341"/>
        <v>0</v>
      </c>
      <c r="Q4392" s="3">
        <f t="shared" si="342"/>
        <v>1593</v>
      </c>
      <c r="R4392" t="str">
        <f t="shared" si="343"/>
        <v>Em atraso</v>
      </c>
      <c r="S4392" s="5">
        <f t="shared" si="344"/>
        <v>2</v>
      </c>
    </row>
    <row r="4393" spans="1:19" x14ac:dyDescent="0.25">
      <c r="A4393">
        <v>4392</v>
      </c>
      <c r="B4393" s="1">
        <v>44020</v>
      </c>
      <c r="C4393" s="1">
        <v>44024</v>
      </c>
      <c r="D4393" s="1">
        <v>44042</v>
      </c>
      <c r="E4393" s="1">
        <v>44042</v>
      </c>
      <c r="F4393">
        <v>1</v>
      </c>
      <c r="G4393">
        <v>6</v>
      </c>
      <c r="H4393">
        <v>137</v>
      </c>
      <c r="I4393" s="6">
        <v>0</v>
      </c>
      <c r="J4393">
        <v>1</v>
      </c>
      <c r="K4393" t="str">
        <f>_xlfn.XLOOKUP(fCompras!F4393,dComprador!$A$2:$A$7,dComprador!$B$2:$B$7)</f>
        <v>Alon</v>
      </c>
      <c r="L4393" t="str">
        <f>_xlfn.XLOOKUP(J4393,dFornecedor!$A$2:$A$6,dFornecedor!$B$2:$B$6)</f>
        <v>NorthShore</v>
      </c>
      <c r="M4393" t="str">
        <f>_xlfn.XLOOKUP(G4393,dMateriaPrima!$A$2:$A$12,dMateriaPrima!$B$2:$B$12)</f>
        <v>Fio Algodão</v>
      </c>
      <c r="N4393" s="2">
        <f>_xlfn.XLOOKUP(G4393,dMateriaPrima!$A$2:$A$12,dMateriaPrima!$C$2:$C$12)</f>
        <v>55.9</v>
      </c>
      <c r="O4393" s="3">
        <f t="shared" si="340"/>
        <v>7658.3</v>
      </c>
      <c r="P4393" s="4">
        <f t="shared" si="341"/>
        <v>0</v>
      </c>
      <c r="Q4393" s="3">
        <f t="shared" si="342"/>
        <v>7658.3</v>
      </c>
      <c r="R4393" t="str">
        <f t="shared" si="343"/>
        <v>No prazo</v>
      </c>
      <c r="S4393" s="5">
        <f t="shared" si="344"/>
        <v>0</v>
      </c>
    </row>
    <row r="4394" spans="1:19" x14ac:dyDescent="0.25">
      <c r="A4394">
        <v>4393</v>
      </c>
      <c r="B4394" s="1">
        <v>44020</v>
      </c>
      <c r="C4394" s="1">
        <v>44020</v>
      </c>
      <c r="D4394" s="1">
        <v>44033</v>
      </c>
      <c r="E4394" s="1">
        <v>44034</v>
      </c>
      <c r="F4394">
        <v>2</v>
      </c>
      <c r="G4394">
        <v>11</v>
      </c>
      <c r="H4394">
        <v>333</v>
      </c>
      <c r="I4394" s="6">
        <v>0</v>
      </c>
      <c r="J4394">
        <v>4</v>
      </c>
      <c r="K4394" t="str">
        <f>_xlfn.XLOOKUP(fCompras!F4394,dComprador!$A$2:$A$7,dComprador!$B$2:$B$7)</f>
        <v>João</v>
      </c>
      <c r="L4394" t="str">
        <f>_xlfn.XLOOKUP(J4394,dFornecedor!$A$2:$A$6,dFornecedor!$B$2:$B$6)</f>
        <v>AlphaOmega</v>
      </c>
      <c r="M4394" t="str">
        <f>_xlfn.XLOOKUP(G4394,dMateriaPrima!$A$2:$A$12,dMateriaPrima!$B$2:$B$12)</f>
        <v>Papel</v>
      </c>
      <c r="N4394" s="2">
        <f>_xlfn.XLOOKUP(G4394,dMateriaPrima!$A$2:$A$12,dMateriaPrima!$C$2:$C$12)</f>
        <v>9</v>
      </c>
      <c r="O4394" s="3">
        <f t="shared" si="340"/>
        <v>2997</v>
      </c>
      <c r="P4394" s="4">
        <f t="shared" si="341"/>
        <v>0</v>
      </c>
      <c r="Q4394" s="3">
        <f t="shared" si="342"/>
        <v>2997</v>
      </c>
      <c r="R4394" t="str">
        <f t="shared" si="343"/>
        <v>Em atraso</v>
      </c>
      <c r="S4394" s="5">
        <f t="shared" si="344"/>
        <v>1</v>
      </c>
    </row>
    <row r="4395" spans="1:19" x14ac:dyDescent="0.25">
      <c r="A4395">
        <v>4394</v>
      </c>
      <c r="B4395" s="1">
        <v>44020</v>
      </c>
      <c r="C4395" s="1">
        <v>44032</v>
      </c>
      <c r="D4395" s="1">
        <v>44032</v>
      </c>
      <c r="E4395" s="1">
        <v>44034</v>
      </c>
      <c r="F4395">
        <v>3</v>
      </c>
      <c r="G4395">
        <v>1</v>
      </c>
      <c r="H4395">
        <v>121</v>
      </c>
      <c r="I4395" s="6">
        <v>0</v>
      </c>
      <c r="J4395">
        <v>1</v>
      </c>
      <c r="K4395" t="str">
        <f>_xlfn.XLOOKUP(fCompras!F4395,dComprador!$A$2:$A$7,dComprador!$B$2:$B$7)</f>
        <v>Diego</v>
      </c>
      <c r="L4395" t="str">
        <f>_xlfn.XLOOKUP(J4395,dFornecedor!$A$2:$A$6,dFornecedor!$B$2:$B$6)</f>
        <v>NorthShore</v>
      </c>
      <c r="M4395" t="str">
        <f>_xlfn.XLOOKUP(G4395,dMateriaPrima!$A$2:$A$12,dMateriaPrima!$B$2:$B$12)</f>
        <v>Tecido</v>
      </c>
      <c r="N4395" s="2">
        <f>_xlfn.XLOOKUP(G4395,dMateriaPrima!$A$2:$A$12,dMateriaPrima!$C$2:$C$12)</f>
        <v>18</v>
      </c>
      <c r="O4395" s="3">
        <f t="shared" si="340"/>
        <v>2178</v>
      </c>
      <c r="P4395" s="4">
        <f t="shared" si="341"/>
        <v>0</v>
      </c>
      <c r="Q4395" s="3">
        <f t="shared" si="342"/>
        <v>2178</v>
      </c>
      <c r="R4395" t="str">
        <f t="shared" si="343"/>
        <v>Em atraso</v>
      </c>
      <c r="S4395" s="5">
        <f t="shared" si="344"/>
        <v>2</v>
      </c>
    </row>
    <row r="4396" spans="1:19" x14ac:dyDescent="0.25">
      <c r="A4396">
        <v>4395</v>
      </c>
      <c r="B4396" s="1">
        <v>44020</v>
      </c>
      <c r="C4396" s="1">
        <v>44023</v>
      </c>
      <c r="D4396" s="1">
        <v>44032</v>
      </c>
      <c r="E4396" s="1">
        <v>44033</v>
      </c>
      <c r="F4396">
        <v>3</v>
      </c>
      <c r="G4396">
        <v>7</v>
      </c>
      <c r="H4396">
        <v>172</v>
      </c>
      <c r="I4396" s="6">
        <v>0</v>
      </c>
      <c r="J4396">
        <v>3</v>
      </c>
      <c r="K4396" t="str">
        <f>_xlfn.XLOOKUP(fCompras!F4396,dComprador!$A$2:$A$7,dComprador!$B$2:$B$7)</f>
        <v>Diego</v>
      </c>
      <c r="L4396" t="str">
        <f>_xlfn.XLOOKUP(J4396,dFornecedor!$A$2:$A$6,dFornecedor!$B$2:$B$6)</f>
        <v>StepUp</v>
      </c>
      <c r="M4396" t="str">
        <f>_xlfn.XLOOKUP(G4396,dMateriaPrima!$A$2:$A$12,dMateriaPrima!$B$2:$B$12)</f>
        <v>Poliéster</v>
      </c>
      <c r="N4396" s="2">
        <f>_xlfn.XLOOKUP(G4396,dMateriaPrima!$A$2:$A$12,dMateriaPrima!$C$2:$C$12)</f>
        <v>8</v>
      </c>
      <c r="O4396" s="3">
        <f t="shared" si="340"/>
        <v>1376</v>
      </c>
      <c r="P4396" s="4">
        <f t="shared" si="341"/>
        <v>0</v>
      </c>
      <c r="Q4396" s="3">
        <f t="shared" si="342"/>
        <v>1376</v>
      </c>
      <c r="R4396" t="str">
        <f t="shared" si="343"/>
        <v>Em atraso</v>
      </c>
      <c r="S4396" s="5">
        <f t="shared" si="344"/>
        <v>1</v>
      </c>
    </row>
    <row r="4397" spans="1:19" x14ac:dyDescent="0.25">
      <c r="A4397">
        <v>4396</v>
      </c>
      <c r="B4397" s="1">
        <v>44020</v>
      </c>
      <c r="C4397" s="1">
        <v>44033</v>
      </c>
      <c r="D4397" s="1">
        <v>44047</v>
      </c>
      <c r="E4397" s="1">
        <v>44051</v>
      </c>
      <c r="F4397">
        <v>1</v>
      </c>
      <c r="G4397">
        <v>8</v>
      </c>
      <c r="H4397">
        <v>78</v>
      </c>
      <c r="I4397" s="6">
        <v>0</v>
      </c>
      <c r="J4397">
        <v>1</v>
      </c>
      <c r="K4397" t="str">
        <f>_xlfn.XLOOKUP(fCompras!F4397,dComprador!$A$2:$A$7,dComprador!$B$2:$B$7)</f>
        <v>Alon</v>
      </c>
      <c r="L4397" t="str">
        <f>_xlfn.XLOOKUP(J4397,dFornecedor!$A$2:$A$6,dFornecedor!$B$2:$B$6)</f>
        <v>NorthShore</v>
      </c>
      <c r="M4397" t="str">
        <f>_xlfn.XLOOKUP(G4397,dMateriaPrima!$A$2:$A$12,dMateriaPrima!$B$2:$B$12)</f>
        <v>Cimento</v>
      </c>
      <c r="N4397" s="2">
        <f>_xlfn.XLOOKUP(G4397,dMateriaPrima!$A$2:$A$12,dMateriaPrima!$C$2:$C$12)</f>
        <v>23</v>
      </c>
      <c r="O4397" s="3">
        <f t="shared" si="340"/>
        <v>1794</v>
      </c>
      <c r="P4397" s="4">
        <f t="shared" si="341"/>
        <v>0</v>
      </c>
      <c r="Q4397" s="3">
        <f t="shared" si="342"/>
        <v>1794</v>
      </c>
      <c r="R4397" t="str">
        <f t="shared" si="343"/>
        <v>Em atraso</v>
      </c>
      <c r="S4397" s="5">
        <f t="shared" si="344"/>
        <v>4</v>
      </c>
    </row>
    <row r="4398" spans="1:19" x14ac:dyDescent="0.25">
      <c r="A4398">
        <v>4397</v>
      </c>
      <c r="B4398" s="1">
        <v>44020</v>
      </c>
      <c r="C4398" s="1">
        <v>44027</v>
      </c>
      <c r="D4398" s="1">
        <v>44044</v>
      </c>
      <c r="E4398" s="1">
        <v>44044</v>
      </c>
      <c r="F4398">
        <v>1</v>
      </c>
      <c r="G4398">
        <v>5</v>
      </c>
      <c r="H4398">
        <v>461</v>
      </c>
      <c r="I4398" s="6">
        <v>0</v>
      </c>
      <c r="J4398">
        <v>2</v>
      </c>
      <c r="K4398" t="str">
        <f>_xlfn.XLOOKUP(fCompras!F4398,dComprador!$A$2:$A$7,dComprador!$B$2:$B$7)</f>
        <v>Alon</v>
      </c>
      <c r="L4398" t="str">
        <f>_xlfn.XLOOKUP(J4398,dFornecedor!$A$2:$A$6,dFornecedor!$B$2:$B$6)</f>
        <v>Minerva</v>
      </c>
      <c r="M4398" t="str">
        <f>_xlfn.XLOOKUP(G4398,dMateriaPrima!$A$2:$A$12,dMateriaPrima!$B$2:$B$12)</f>
        <v>Areia</v>
      </c>
      <c r="N4398" s="2">
        <f>_xlfn.XLOOKUP(G4398,dMateriaPrima!$A$2:$A$12,dMateriaPrima!$C$2:$C$12)</f>
        <v>3.59</v>
      </c>
      <c r="O4398" s="3">
        <f t="shared" si="340"/>
        <v>1654.99</v>
      </c>
      <c r="P4398" s="4">
        <f t="shared" si="341"/>
        <v>0</v>
      </c>
      <c r="Q4398" s="3">
        <f t="shared" si="342"/>
        <v>1654.99</v>
      </c>
      <c r="R4398" t="str">
        <f t="shared" si="343"/>
        <v>No prazo</v>
      </c>
      <c r="S4398" s="5">
        <f t="shared" si="344"/>
        <v>0</v>
      </c>
    </row>
    <row r="4399" spans="1:19" x14ac:dyDescent="0.25">
      <c r="A4399">
        <v>4398</v>
      </c>
      <c r="B4399" s="1">
        <v>44021</v>
      </c>
      <c r="C4399" s="1">
        <v>44030</v>
      </c>
      <c r="D4399" s="1">
        <v>44033</v>
      </c>
      <c r="E4399" s="1">
        <v>44034</v>
      </c>
      <c r="F4399">
        <v>4</v>
      </c>
      <c r="G4399">
        <v>9</v>
      </c>
      <c r="H4399">
        <v>49</v>
      </c>
      <c r="I4399" s="6">
        <v>0</v>
      </c>
      <c r="J4399">
        <v>2</v>
      </c>
      <c r="K4399" t="str">
        <f>_xlfn.XLOOKUP(fCompras!F4399,dComprador!$A$2:$A$7,dComprador!$B$2:$B$7)</f>
        <v>Lira</v>
      </c>
      <c r="L4399" t="str">
        <f>_xlfn.XLOOKUP(J4399,dFornecedor!$A$2:$A$6,dFornecedor!$B$2:$B$6)</f>
        <v>Minerva</v>
      </c>
      <c r="M4399" t="str">
        <f>_xlfn.XLOOKUP(G4399,dMateriaPrima!$A$2:$A$12,dMateriaPrima!$B$2:$B$12)</f>
        <v>Couro</v>
      </c>
      <c r="N4399" s="2">
        <f>_xlfn.XLOOKUP(G4399,dMateriaPrima!$A$2:$A$12,dMateriaPrima!$C$2:$C$12)</f>
        <v>4.4000000000000004</v>
      </c>
      <c r="O4399" s="3">
        <f t="shared" si="340"/>
        <v>215.60000000000002</v>
      </c>
      <c r="P4399" s="4">
        <f t="shared" si="341"/>
        <v>0</v>
      </c>
      <c r="Q4399" s="3">
        <f t="shared" si="342"/>
        <v>215.60000000000002</v>
      </c>
      <c r="R4399" t="str">
        <f t="shared" si="343"/>
        <v>Em atraso</v>
      </c>
      <c r="S4399" s="5">
        <f t="shared" si="344"/>
        <v>1</v>
      </c>
    </row>
    <row r="4400" spans="1:19" x14ac:dyDescent="0.25">
      <c r="A4400">
        <v>4399</v>
      </c>
      <c r="B4400" s="1">
        <v>44021</v>
      </c>
      <c r="C4400" s="1">
        <v>44029</v>
      </c>
      <c r="D4400" s="1">
        <v>44032</v>
      </c>
      <c r="E4400" s="1">
        <v>44033</v>
      </c>
      <c r="F4400">
        <v>4</v>
      </c>
      <c r="G4400">
        <v>7</v>
      </c>
      <c r="H4400">
        <v>378</v>
      </c>
      <c r="I4400" s="6">
        <v>0</v>
      </c>
      <c r="J4400">
        <v>2</v>
      </c>
      <c r="K4400" t="str">
        <f>_xlfn.XLOOKUP(fCompras!F4400,dComprador!$A$2:$A$7,dComprador!$B$2:$B$7)</f>
        <v>Lira</v>
      </c>
      <c r="L4400" t="str">
        <f>_xlfn.XLOOKUP(J4400,dFornecedor!$A$2:$A$6,dFornecedor!$B$2:$B$6)</f>
        <v>Minerva</v>
      </c>
      <c r="M4400" t="str">
        <f>_xlfn.XLOOKUP(G4400,dMateriaPrima!$A$2:$A$12,dMateriaPrima!$B$2:$B$12)</f>
        <v>Poliéster</v>
      </c>
      <c r="N4400" s="2">
        <f>_xlfn.XLOOKUP(G4400,dMateriaPrima!$A$2:$A$12,dMateriaPrima!$C$2:$C$12)</f>
        <v>8</v>
      </c>
      <c r="O4400" s="3">
        <f t="shared" si="340"/>
        <v>3024</v>
      </c>
      <c r="P4400" s="4">
        <f t="shared" si="341"/>
        <v>0</v>
      </c>
      <c r="Q4400" s="3">
        <f t="shared" si="342"/>
        <v>3024</v>
      </c>
      <c r="R4400" t="str">
        <f t="shared" si="343"/>
        <v>Em atraso</v>
      </c>
      <c r="S4400" s="5">
        <f t="shared" si="344"/>
        <v>1</v>
      </c>
    </row>
    <row r="4401" spans="1:19" x14ac:dyDescent="0.25">
      <c r="A4401">
        <v>4400</v>
      </c>
      <c r="B4401" s="1">
        <v>44021</v>
      </c>
      <c r="C4401" s="1">
        <v>44021</v>
      </c>
      <c r="D4401" s="1">
        <v>44028</v>
      </c>
      <c r="E4401" s="1">
        <v>44029</v>
      </c>
      <c r="F4401">
        <v>4</v>
      </c>
      <c r="G4401">
        <v>6</v>
      </c>
      <c r="H4401">
        <v>95</v>
      </c>
      <c r="I4401" s="6">
        <v>0</v>
      </c>
      <c r="J4401">
        <v>5</v>
      </c>
      <c r="K4401" t="str">
        <f>_xlfn.XLOOKUP(fCompras!F4401,dComprador!$A$2:$A$7,dComprador!$B$2:$B$7)</f>
        <v>Lira</v>
      </c>
      <c r="L4401" t="str">
        <f>_xlfn.XLOOKUP(J4401,dFornecedor!$A$2:$A$6,dFornecedor!$B$2:$B$6)</f>
        <v>Atlas</v>
      </c>
      <c r="M4401" t="str">
        <f>_xlfn.XLOOKUP(G4401,dMateriaPrima!$A$2:$A$12,dMateriaPrima!$B$2:$B$12)</f>
        <v>Fio Algodão</v>
      </c>
      <c r="N4401" s="2">
        <f>_xlfn.XLOOKUP(G4401,dMateriaPrima!$A$2:$A$12,dMateriaPrima!$C$2:$C$12)</f>
        <v>55.9</v>
      </c>
      <c r="O4401" s="3">
        <f t="shared" si="340"/>
        <v>5310.5</v>
      </c>
      <c r="P4401" s="4">
        <f t="shared" si="341"/>
        <v>0</v>
      </c>
      <c r="Q4401" s="3">
        <f t="shared" si="342"/>
        <v>5310.5</v>
      </c>
      <c r="R4401" t="str">
        <f t="shared" si="343"/>
        <v>Em atraso</v>
      </c>
      <c r="S4401" s="5">
        <f t="shared" si="344"/>
        <v>1</v>
      </c>
    </row>
    <row r="4402" spans="1:19" x14ac:dyDescent="0.25">
      <c r="A4402">
        <v>4401</v>
      </c>
      <c r="B4402" s="1">
        <v>44021</v>
      </c>
      <c r="C4402" s="1">
        <v>44025</v>
      </c>
      <c r="D4402" s="1">
        <v>44028</v>
      </c>
      <c r="E4402" s="1">
        <v>44029</v>
      </c>
      <c r="F4402">
        <v>4</v>
      </c>
      <c r="G4402">
        <v>9</v>
      </c>
      <c r="H4402">
        <v>21</v>
      </c>
      <c r="I4402" s="6">
        <v>0</v>
      </c>
      <c r="J4402">
        <v>2</v>
      </c>
      <c r="K4402" t="str">
        <f>_xlfn.XLOOKUP(fCompras!F4402,dComprador!$A$2:$A$7,dComprador!$B$2:$B$7)</f>
        <v>Lira</v>
      </c>
      <c r="L4402" t="str">
        <f>_xlfn.XLOOKUP(J4402,dFornecedor!$A$2:$A$6,dFornecedor!$B$2:$B$6)</f>
        <v>Minerva</v>
      </c>
      <c r="M4402" t="str">
        <f>_xlfn.XLOOKUP(G4402,dMateriaPrima!$A$2:$A$12,dMateriaPrima!$B$2:$B$12)</f>
        <v>Couro</v>
      </c>
      <c r="N4402" s="2">
        <f>_xlfn.XLOOKUP(G4402,dMateriaPrima!$A$2:$A$12,dMateriaPrima!$C$2:$C$12)</f>
        <v>4.4000000000000004</v>
      </c>
      <c r="O4402" s="3">
        <f t="shared" si="340"/>
        <v>92.4</v>
      </c>
      <c r="P4402" s="4">
        <f t="shared" si="341"/>
        <v>0</v>
      </c>
      <c r="Q4402" s="3">
        <f t="shared" si="342"/>
        <v>92.4</v>
      </c>
      <c r="R4402" t="str">
        <f t="shared" si="343"/>
        <v>Em atraso</v>
      </c>
      <c r="S4402" s="5">
        <f t="shared" si="344"/>
        <v>1</v>
      </c>
    </row>
    <row r="4403" spans="1:19" x14ac:dyDescent="0.25">
      <c r="A4403">
        <v>4402</v>
      </c>
      <c r="B4403" s="1">
        <v>44021</v>
      </c>
      <c r="C4403" s="1">
        <v>44030</v>
      </c>
      <c r="D4403" s="1">
        <v>44038</v>
      </c>
      <c r="E4403" s="1">
        <v>44043</v>
      </c>
      <c r="F4403">
        <v>1</v>
      </c>
      <c r="G4403">
        <v>9</v>
      </c>
      <c r="H4403">
        <v>102</v>
      </c>
      <c r="I4403" s="6">
        <v>0</v>
      </c>
      <c r="J4403">
        <v>3</v>
      </c>
      <c r="K4403" t="str">
        <f>_xlfn.XLOOKUP(fCompras!F4403,dComprador!$A$2:$A$7,dComprador!$B$2:$B$7)</f>
        <v>Alon</v>
      </c>
      <c r="L4403" t="str">
        <f>_xlfn.XLOOKUP(J4403,dFornecedor!$A$2:$A$6,dFornecedor!$B$2:$B$6)</f>
        <v>StepUp</v>
      </c>
      <c r="M4403" t="str">
        <f>_xlfn.XLOOKUP(G4403,dMateriaPrima!$A$2:$A$12,dMateriaPrima!$B$2:$B$12)</f>
        <v>Couro</v>
      </c>
      <c r="N4403" s="2">
        <f>_xlfn.XLOOKUP(G4403,dMateriaPrima!$A$2:$A$12,dMateriaPrima!$C$2:$C$12)</f>
        <v>4.4000000000000004</v>
      </c>
      <c r="O4403" s="3">
        <f t="shared" si="340"/>
        <v>448.8</v>
      </c>
      <c r="P4403" s="4">
        <f t="shared" si="341"/>
        <v>0</v>
      </c>
      <c r="Q4403" s="3">
        <f t="shared" si="342"/>
        <v>448.8</v>
      </c>
      <c r="R4403" t="str">
        <f t="shared" si="343"/>
        <v>Em atraso</v>
      </c>
      <c r="S4403" s="5">
        <f t="shared" si="344"/>
        <v>5</v>
      </c>
    </row>
    <row r="4404" spans="1:19" x14ac:dyDescent="0.25">
      <c r="A4404">
        <v>4403</v>
      </c>
      <c r="B4404" s="1">
        <v>44021</v>
      </c>
      <c r="C4404" s="1">
        <v>44022</v>
      </c>
      <c r="D4404" s="1">
        <v>44033</v>
      </c>
      <c r="E4404" s="1">
        <v>44034</v>
      </c>
      <c r="F4404">
        <v>2</v>
      </c>
      <c r="G4404">
        <v>8</v>
      </c>
      <c r="H4404">
        <v>10</v>
      </c>
      <c r="I4404" s="6">
        <v>0</v>
      </c>
      <c r="J4404">
        <v>3</v>
      </c>
      <c r="K4404" t="str">
        <f>_xlfn.XLOOKUP(fCompras!F4404,dComprador!$A$2:$A$7,dComprador!$B$2:$B$7)</f>
        <v>João</v>
      </c>
      <c r="L4404" t="str">
        <f>_xlfn.XLOOKUP(J4404,dFornecedor!$A$2:$A$6,dFornecedor!$B$2:$B$6)</f>
        <v>StepUp</v>
      </c>
      <c r="M4404" t="str">
        <f>_xlfn.XLOOKUP(G4404,dMateriaPrima!$A$2:$A$12,dMateriaPrima!$B$2:$B$12)</f>
        <v>Cimento</v>
      </c>
      <c r="N4404" s="2">
        <f>_xlfn.XLOOKUP(G4404,dMateriaPrima!$A$2:$A$12,dMateriaPrima!$C$2:$C$12)</f>
        <v>23</v>
      </c>
      <c r="O4404" s="3">
        <f t="shared" si="340"/>
        <v>230</v>
      </c>
      <c r="P4404" s="4">
        <f t="shared" si="341"/>
        <v>0</v>
      </c>
      <c r="Q4404" s="3">
        <f t="shared" si="342"/>
        <v>230</v>
      </c>
      <c r="R4404" t="str">
        <f t="shared" si="343"/>
        <v>Em atraso</v>
      </c>
      <c r="S4404" s="5">
        <f t="shared" si="344"/>
        <v>1</v>
      </c>
    </row>
    <row r="4405" spans="1:19" x14ac:dyDescent="0.25">
      <c r="A4405">
        <v>4404</v>
      </c>
      <c r="B4405" s="1">
        <v>44021</v>
      </c>
      <c r="C4405" s="1">
        <v>44021</v>
      </c>
      <c r="D4405" s="1">
        <v>44053</v>
      </c>
      <c r="E4405" s="1">
        <v>44055</v>
      </c>
      <c r="F4405">
        <v>1</v>
      </c>
      <c r="G4405">
        <v>7</v>
      </c>
      <c r="H4405">
        <v>108</v>
      </c>
      <c r="I4405" s="6">
        <v>0</v>
      </c>
      <c r="J4405">
        <v>5</v>
      </c>
      <c r="K4405" t="str">
        <f>_xlfn.XLOOKUP(fCompras!F4405,dComprador!$A$2:$A$7,dComprador!$B$2:$B$7)</f>
        <v>Alon</v>
      </c>
      <c r="L4405" t="str">
        <f>_xlfn.XLOOKUP(J4405,dFornecedor!$A$2:$A$6,dFornecedor!$B$2:$B$6)</f>
        <v>Atlas</v>
      </c>
      <c r="M4405" t="str">
        <f>_xlfn.XLOOKUP(G4405,dMateriaPrima!$A$2:$A$12,dMateriaPrima!$B$2:$B$12)</f>
        <v>Poliéster</v>
      </c>
      <c r="N4405" s="2">
        <f>_xlfn.XLOOKUP(G4405,dMateriaPrima!$A$2:$A$12,dMateriaPrima!$C$2:$C$12)</f>
        <v>8</v>
      </c>
      <c r="O4405" s="3">
        <f t="shared" si="340"/>
        <v>864</v>
      </c>
      <c r="P4405" s="4">
        <f t="shared" si="341"/>
        <v>0</v>
      </c>
      <c r="Q4405" s="3">
        <f t="shared" si="342"/>
        <v>864</v>
      </c>
      <c r="R4405" t="str">
        <f t="shared" si="343"/>
        <v>Em atraso</v>
      </c>
      <c r="S4405" s="5">
        <f t="shared" si="344"/>
        <v>2</v>
      </c>
    </row>
    <row r="4406" spans="1:19" x14ac:dyDescent="0.25">
      <c r="A4406">
        <v>4405</v>
      </c>
      <c r="B4406" s="1">
        <v>44022</v>
      </c>
      <c r="C4406" s="1">
        <v>44022</v>
      </c>
      <c r="D4406" s="1">
        <v>44029</v>
      </c>
      <c r="E4406" s="1">
        <v>44028</v>
      </c>
      <c r="F4406">
        <v>4</v>
      </c>
      <c r="G4406">
        <v>9</v>
      </c>
      <c r="H4406">
        <v>297</v>
      </c>
      <c r="I4406" s="6">
        <v>0</v>
      </c>
      <c r="J4406">
        <v>2</v>
      </c>
      <c r="K4406" t="str">
        <f>_xlfn.XLOOKUP(fCompras!F4406,dComprador!$A$2:$A$7,dComprador!$B$2:$B$7)</f>
        <v>Lira</v>
      </c>
      <c r="L4406" t="str">
        <f>_xlfn.XLOOKUP(J4406,dFornecedor!$A$2:$A$6,dFornecedor!$B$2:$B$6)</f>
        <v>Minerva</v>
      </c>
      <c r="M4406" t="str">
        <f>_xlfn.XLOOKUP(G4406,dMateriaPrima!$A$2:$A$12,dMateriaPrima!$B$2:$B$12)</f>
        <v>Couro</v>
      </c>
      <c r="N4406" s="2">
        <f>_xlfn.XLOOKUP(G4406,dMateriaPrima!$A$2:$A$12,dMateriaPrima!$C$2:$C$12)</f>
        <v>4.4000000000000004</v>
      </c>
      <c r="O4406" s="3">
        <f t="shared" si="340"/>
        <v>1306.8000000000002</v>
      </c>
      <c r="P4406" s="4">
        <f t="shared" si="341"/>
        <v>0</v>
      </c>
      <c r="Q4406" s="3">
        <f t="shared" si="342"/>
        <v>1306.8000000000002</v>
      </c>
      <c r="R4406" t="str">
        <f t="shared" si="343"/>
        <v>No prazo</v>
      </c>
      <c r="S4406" s="5">
        <f t="shared" si="344"/>
        <v>0</v>
      </c>
    </row>
    <row r="4407" spans="1:19" x14ac:dyDescent="0.25">
      <c r="A4407">
        <v>4406</v>
      </c>
      <c r="B4407" s="1">
        <v>44022</v>
      </c>
      <c r="C4407" s="1">
        <v>44027</v>
      </c>
      <c r="D4407" s="1">
        <v>44029</v>
      </c>
      <c r="E4407" s="1">
        <v>44033</v>
      </c>
      <c r="F4407">
        <v>4</v>
      </c>
      <c r="G4407">
        <v>8</v>
      </c>
      <c r="H4407">
        <v>63</v>
      </c>
      <c r="I4407" s="6">
        <v>0</v>
      </c>
      <c r="J4407">
        <v>4</v>
      </c>
      <c r="K4407" t="str">
        <f>_xlfn.XLOOKUP(fCompras!F4407,dComprador!$A$2:$A$7,dComprador!$B$2:$B$7)</f>
        <v>Lira</v>
      </c>
      <c r="L4407" t="str">
        <f>_xlfn.XLOOKUP(J4407,dFornecedor!$A$2:$A$6,dFornecedor!$B$2:$B$6)</f>
        <v>AlphaOmega</v>
      </c>
      <c r="M4407" t="str">
        <f>_xlfn.XLOOKUP(G4407,dMateriaPrima!$A$2:$A$12,dMateriaPrima!$B$2:$B$12)</f>
        <v>Cimento</v>
      </c>
      <c r="N4407" s="2">
        <f>_xlfn.XLOOKUP(G4407,dMateriaPrima!$A$2:$A$12,dMateriaPrima!$C$2:$C$12)</f>
        <v>23</v>
      </c>
      <c r="O4407" s="3">
        <f t="shared" si="340"/>
        <v>1449</v>
      </c>
      <c r="P4407" s="4">
        <f t="shared" si="341"/>
        <v>0</v>
      </c>
      <c r="Q4407" s="3">
        <f t="shared" si="342"/>
        <v>1449</v>
      </c>
      <c r="R4407" t="str">
        <f t="shared" si="343"/>
        <v>Em atraso</v>
      </c>
      <c r="S4407" s="5">
        <f t="shared" si="344"/>
        <v>4</v>
      </c>
    </row>
    <row r="4408" spans="1:19" x14ac:dyDescent="0.25">
      <c r="A4408">
        <v>4407</v>
      </c>
      <c r="B4408" s="1">
        <v>44022</v>
      </c>
      <c r="C4408" s="1">
        <v>44027</v>
      </c>
      <c r="D4408" s="1">
        <v>44028</v>
      </c>
      <c r="E4408" s="1">
        <v>44030</v>
      </c>
      <c r="F4408">
        <v>4</v>
      </c>
      <c r="G4408">
        <v>10</v>
      </c>
      <c r="H4408">
        <v>94</v>
      </c>
      <c r="I4408" s="6">
        <v>0</v>
      </c>
      <c r="J4408">
        <v>1</v>
      </c>
      <c r="K4408" t="str">
        <f>_xlfn.XLOOKUP(fCompras!F4408,dComprador!$A$2:$A$7,dComprador!$B$2:$B$7)</f>
        <v>Lira</v>
      </c>
      <c r="L4408" t="str">
        <f>_xlfn.XLOOKUP(J4408,dFornecedor!$A$2:$A$6,dFornecedor!$B$2:$B$6)</f>
        <v>NorthShore</v>
      </c>
      <c r="M4408" t="str">
        <f>_xlfn.XLOOKUP(G4408,dMateriaPrima!$A$2:$A$12,dMateriaPrima!$B$2:$B$12)</f>
        <v>Pedra Britada</v>
      </c>
      <c r="N4408" s="2">
        <f>_xlfn.XLOOKUP(G4408,dMateriaPrima!$A$2:$A$12,dMateriaPrima!$C$2:$C$12)</f>
        <v>56</v>
      </c>
      <c r="O4408" s="3">
        <f t="shared" si="340"/>
        <v>5264</v>
      </c>
      <c r="P4408" s="4">
        <f t="shared" si="341"/>
        <v>0</v>
      </c>
      <c r="Q4408" s="3">
        <f t="shared" si="342"/>
        <v>5264</v>
      </c>
      <c r="R4408" t="str">
        <f t="shared" si="343"/>
        <v>Em atraso</v>
      </c>
      <c r="S4408" s="5">
        <f t="shared" si="344"/>
        <v>2</v>
      </c>
    </row>
    <row r="4409" spans="1:19" x14ac:dyDescent="0.25">
      <c r="A4409">
        <v>4408</v>
      </c>
      <c r="B4409" s="1">
        <v>44022</v>
      </c>
      <c r="C4409" s="1">
        <v>44023</v>
      </c>
      <c r="D4409" s="1">
        <v>44028</v>
      </c>
      <c r="E4409" s="1">
        <v>44030</v>
      </c>
      <c r="F4409">
        <v>4</v>
      </c>
      <c r="G4409">
        <v>7</v>
      </c>
      <c r="H4409">
        <v>378</v>
      </c>
      <c r="I4409" s="6">
        <v>0</v>
      </c>
      <c r="J4409">
        <v>3</v>
      </c>
      <c r="K4409" t="str">
        <f>_xlfn.XLOOKUP(fCompras!F4409,dComprador!$A$2:$A$7,dComprador!$B$2:$B$7)</f>
        <v>Lira</v>
      </c>
      <c r="L4409" t="str">
        <f>_xlfn.XLOOKUP(J4409,dFornecedor!$A$2:$A$6,dFornecedor!$B$2:$B$6)</f>
        <v>StepUp</v>
      </c>
      <c r="M4409" t="str">
        <f>_xlfn.XLOOKUP(G4409,dMateriaPrima!$A$2:$A$12,dMateriaPrima!$B$2:$B$12)</f>
        <v>Poliéster</v>
      </c>
      <c r="N4409" s="2">
        <f>_xlfn.XLOOKUP(G4409,dMateriaPrima!$A$2:$A$12,dMateriaPrima!$C$2:$C$12)</f>
        <v>8</v>
      </c>
      <c r="O4409" s="3">
        <f t="shared" si="340"/>
        <v>3024</v>
      </c>
      <c r="P4409" s="4">
        <f t="shared" si="341"/>
        <v>0</v>
      </c>
      <c r="Q4409" s="3">
        <f t="shared" si="342"/>
        <v>3024</v>
      </c>
      <c r="R4409" t="str">
        <f t="shared" si="343"/>
        <v>Em atraso</v>
      </c>
      <c r="S4409" s="5">
        <f t="shared" si="344"/>
        <v>2</v>
      </c>
    </row>
    <row r="4410" spans="1:19" x14ac:dyDescent="0.25">
      <c r="A4410">
        <v>4409</v>
      </c>
      <c r="B4410" s="1">
        <v>44022</v>
      </c>
      <c r="C4410" s="1">
        <v>44022</v>
      </c>
      <c r="D4410" s="1">
        <v>44040</v>
      </c>
      <c r="E4410" s="1">
        <v>44042</v>
      </c>
      <c r="F4410">
        <v>1</v>
      </c>
      <c r="G4410">
        <v>5</v>
      </c>
      <c r="H4410">
        <v>186</v>
      </c>
      <c r="I4410" s="6">
        <v>0</v>
      </c>
      <c r="J4410">
        <v>5</v>
      </c>
      <c r="K4410" t="str">
        <f>_xlfn.XLOOKUP(fCompras!F4410,dComprador!$A$2:$A$7,dComprador!$B$2:$B$7)</f>
        <v>Alon</v>
      </c>
      <c r="L4410" t="str">
        <f>_xlfn.XLOOKUP(J4410,dFornecedor!$A$2:$A$6,dFornecedor!$B$2:$B$6)</f>
        <v>Atlas</v>
      </c>
      <c r="M4410" t="str">
        <f>_xlfn.XLOOKUP(G4410,dMateriaPrima!$A$2:$A$12,dMateriaPrima!$B$2:$B$12)</f>
        <v>Areia</v>
      </c>
      <c r="N4410" s="2">
        <f>_xlfn.XLOOKUP(G4410,dMateriaPrima!$A$2:$A$12,dMateriaPrima!$C$2:$C$12)</f>
        <v>3.59</v>
      </c>
      <c r="O4410" s="3">
        <f t="shared" si="340"/>
        <v>667.74</v>
      </c>
      <c r="P4410" s="4">
        <f t="shared" si="341"/>
        <v>0</v>
      </c>
      <c r="Q4410" s="3">
        <f t="shared" si="342"/>
        <v>667.74</v>
      </c>
      <c r="R4410" t="str">
        <f t="shared" si="343"/>
        <v>Em atraso</v>
      </c>
      <c r="S4410" s="5">
        <f t="shared" si="344"/>
        <v>2</v>
      </c>
    </row>
    <row r="4411" spans="1:19" x14ac:dyDescent="0.25">
      <c r="A4411">
        <v>4410</v>
      </c>
      <c r="B4411" s="1">
        <v>44022</v>
      </c>
      <c r="C4411" s="1">
        <v>44027</v>
      </c>
      <c r="D4411" s="1">
        <v>44037</v>
      </c>
      <c r="E4411" s="1">
        <v>44038</v>
      </c>
      <c r="F4411">
        <v>3</v>
      </c>
      <c r="G4411">
        <v>5</v>
      </c>
      <c r="H4411">
        <v>3</v>
      </c>
      <c r="I4411" s="6">
        <v>0</v>
      </c>
      <c r="J4411">
        <v>2</v>
      </c>
      <c r="K4411" t="str">
        <f>_xlfn.XLOOKUP(fCompras!F4411,dComprador!$A$2:$A$7,dComprador!$B$2:$B$7)</f>
        <v>Diego</v>
      </c>
      <c r="L4411" t="str">
        <f>_xlfn.XLOOKUP(J4411,dFornecedor!$A$2:$A$6,dFornecedor!$B$2:$B$6)</f>
        <v>Minerva</v>
      </c>
      <c r="M4411" t="str">
        <f>_xlfn.XLOOKUP(G4411,dMateriaPrima!$A$2:$A$12,dMateriaPrima!$B$2:$B$12)</f>
        <v>Areia</v>
      </c>
      <c r="N4411" s="2">
        <f>_xlfn.XLOOKUP(G4411,dMateriaPrima!$A$2:$A$12,dMateriaPrima!$C$2:$C$12)</f>
        <v>3.59</v>
      </c>
      <c r="O4411" s="3">
        <f t="shared" si="340"/>
        <v>10.77</v>
      </c>
      <c r="P4411" s="4">
        <f t="shared" si="341"/>
        <v>0</v>
      </c>
      <c r="Q4411" s="3">
        <f t="shared" si="342"/>
        <v>10.77</v>
      </c>
      <c r="R4411" t="str">
        <f t="shared" si="343"/>
        <v>Em atraso</v>
      </c>
      <c r="S4411" s="5">
        <f t="shared" si="344"/>
        <v>1</v>
      </c>
    </row>
    <row r="4412" spans="1:19" x14ac:dyDescent="0.25">
      <c r="A4412">
        <v>4411</v>
      </c>
      <c r="B4412" s="1">
        <v>44022</v>
      </c>
      <c r="C4412" s="1">
        <v>44022</v>
      </c>
      <c r="D4412" s="1">
        <v>44038</v>
      </c>
      <c r="E4412" s="1">
        <v>44038</v>
      </c>
      <c r="F4412">
        <v>3</v>
      </c>
      <c r="G4412">
        <v>9</v>
      </c>
      <c r="H4412">
        <v>359</v>
      </c>
      <c r="I4412" s="6">
        <v>0</v>
      </c>
      <c r="J4412">
        <v>2</v>
      </c>
      <c r="K4412" t="str">
        <f>_xlfn.XLOOKUP(fCompras!F4412,dComprador!$A$2:$A$7,dComprador!$B$2:$B$7)</f>
        <v>Diego</v>
      </c>
      <c r="L4412" t="str">
        <f>_xlfn.XLOOKUP(J4412,dFornecedor!$A$2:$A$6,dFornecedor!$B$2:$B$6)</f>
        <v>Minerva</v>
      </c>
      <c r="M4412" t="str">
        <f>_xlfn.XLOOKUP(G4412,dMateriaPrima!$A$2:$A$12,dMateriaPrima!$B$2:$B$12)</f>
        <v>Couro</v>
      </c>
      <c r="N4412" s="2">
        <f>_xlfn.XLOOKUP(G4412,dMateriaPrima!$A$2:$A$12,dMateriaPrima!$C$2:$C$12)</f>
        <v>4.4000000000000004</v>
      </c>
      <c r="O4412" s="3">
        <f t="shared" si="340"/>
        <v>1579.6000000000001</v>
      </c>
      <c r="P4412" s="4">
        <f t="shared" si="341"/>
        <v>0</v>
      </c>
      <c r="Q4412" s="3">
        <f t="shared" si="342"/>
        <v>1579.6000000000001</v>
      </c>
      <c r="R4412" t="str">
        <f t="shared" si="343"/>
        <v>No prazo</v>
      </c>
      <c r="S4412" s="5">
        <f t="shared" si="344"/>
        <v>0</v>
      </c>
    </row>
    <row r="4413" spans="1:19" x14ac:dyDescent="0.25">
      <c r="A4413">
        <v>4412</v>
      </c>
      <c r="B4413" s="1">
        <v>44022</v>
      </c>
      <c r="C4413" s="1">
        <v>44022</v>
      </c>
      <c r="D4413" s="1">
        <v>44037</v>
      </c>
      <c r="E4413" s="1">
        <v>44036</v>
      </c>
      <c r="F4413">
        <v>3</v>
      </c>
      <c r="G4413">
        <v>5</v>
      </c>
      <c r="H4413">
        <v>61</v>
      </c>
      <c r="I4413" s="6">
        <v>0</v>
      </c>
      <c r="J4413">
        <v>2</v>
      </c>
      <c r="K4413" t="str">
        <f>_xlfn.XLOOKUP(fCompras!F4413,dComprador!$A$2:$A$7,dComprador!$B$2:$B$7)</f>
        <v>Diego</v>
      </c>
      <c r="L4413" t="str">
        <f>_xlfn.XLOOKUP(J4413,dFornecedor!$A$2:$A$6,dFornecedor!$B$2:$B$6)</f>
        <v>Minerva</v>
      </c>
      <c r="M4413" t="str">
        <f>_xlfn.XLOOKUP(G4413,dMateriaPrima!$A$2:$A$12,dMateriaPrima!$B$2:$B$12)</f>
        <v>Areia</v>
      </c>
      <c r="N4413" s="2">
        <f>_xlfn.XLOOKUP(G4413,dMateriaPrima!$A$2:$A$12,dMateriaPrima!$C$2:$C$12)</f>
        <v>3.59</v>
      </c>
      <c r="O4413" s="3">
        <f t="shared" si="340"/>
        <v>218.98999999999998</v>
      </c>
      <c r="P4413" s="4">
        <f t="shared" si="341"/>
        <v>0</v>
      </c>
      <c r="Q4413" s="3">
        <f t="shared" si="342"/>
        <v>218.98999999999998</v>
      </c>
      <c r="R4413" t="str">
        <f t="shared" si="343"/>
        <v>No prazo</v>
      </c>
      <c r="S4413" s="5">
        <f t="shared" si="344"/>
        <v>0</v>
      </c>
    </row>
    <row r="4414" spans="1:19" x14ac:dyDescent="0.25">
      <c r="A4414">
        <v>4413</v>
      </c>
      <c r="B4414" s="1">
        <v>44022</v>
      </c>
      <c r="C4414" s="1">
        <v>44022</v>
      </c>
      <c r="D4414" s="1">
        <v>44037</v>
      </c>
      <c r="E4414" s="1">
        <v>44040</v>
      </c>
      <c r="F4414">
        <v>1</v>
      </c>
      <c r="G4414">
        <v>11</v>
      </c>
      <c r="H4414">
        <v>26</v>
      </c>
      <c r="I4414" s="6">
        <v>0</v>
      </c>
      <c r="J4414">
        <v>4</v>
      </c>
      <c r="K4414" t="str">
        <f>_xlfn.XLOOKUP(fCompras!F4414,dComprador!$A$2:$A$7,dComprador!$B$2:$B$7)</f>
        <v>Alon</v>
      </c>
      <c r="L4414" t="str">
        <f>_xlfn.XLOOKUP(J4414,dFornecedor!$A$2:$A$6,dFornecedor!$B$2:$B$6)</f>
        <v>AlphaOmega</v>
      </c>
      <c r="M4414" t="str">
        <f>_xlfn.XLOOKUP(G4414,dMateriaPrima!$A$2:$A$12,dMateriaPrima!$B$2:$B$12)</f>
        <v>Papel</v>
      </c>
      <c r="N4414" s="2">
        <f>_xlfn.XLOOKUP(G4414,dMateriaPrima!$A$2:$A$12,dMateriaPrima!$C$2:$C$12)</f>
        <v>9</v>
      </c>
      <c r="O4414" s="3">
        <f t="shared" si="340"/>
        <v>234</v>
      </c>
      <c r="P4414" s="4">
        <f t="shared" si="341"/>
        <v>0</v>
      </c>
      <c r="Q4414" s="3">
        <f t="shared" si="342"/>
        <v>234</v>
      </c>
      <c r="R4414" t="str">
        <f t="shared" si="343"/>
        <v>Em atraso</v>
      </c>
      <c r="S4414" s="5">
        <f t="shared" si="344"/>
        <v>3</v>
      </c>
    </row>
    <row r="4415" spans="1:19" x14ac:dyDescent="0.25">
      <c r="A4415">
        <v>4414</v>
      </c>
      <c r="B4415" s="1">
        <v>44022</v>
      </c>
      <c r="C4415" s="1">
        <v>44023</v>
      </c>
      <c r="D4415" s="1">
        <v>44054</v>
      </c>
      <c r="E4415" s="1">
        <v>44055</v>
      </c>
      <c r="F4415">
        <v>1</v>
      </c>
      <c r="G4415">
        <v>7</v>
      </c>
      <c r="H4415">
        <v>540</v>
      </c>
      <c r="I4415" s="6">
        <v>0</v>
      </c>
      <c r="J4415">
        <v>3</v>
      </c>
      <c r="K4415" t="str">
        <f>_xlfn.XLOOKUP(fCompras!F4415,dComprador!$A$2:$A$7,dComprador!$B$2:$B$7)</f>
        <v>Alon</v>
      </c>
      <c r="L4415" t="str">
        <f>_xlfn.XLOOKUP(J4415,dFornecedor!$A$2:$A$6,dFornecedor!$B$2:$B$6)</f>
        <v>StepUp</v>
      </c>
      <c r="M4415" t="str">
        <f>_xlfn.XLOOKUP(G4415,dMateriaPrima!$A$2:$A$12,dMateriaPrima!$B$2:$B$12)</f>
        <v>Poliéster</v>
      </c>
      <c r="N4415" s="2">
        <f>_xlfn.XLOOKUP(G4415,dMateriaPrima!$A$2:$A$12,dMateriaPrima!$C$2:$C$12)</f>
        <v>8</v>
      </c>
      <c r="O4415" s="3">
        <f t="shared" si="340"/>
        <v>4320</v>
      </c>
      <c r="P4415" s="4">
        <f t="shared" si="341"/>
        <v>0</v>
      </c>
      <c r="Q4415" s="3">
        <f t="shared" si="342"/>
        <v>4320</v>
      </c>
      <c r="R4415" t="str">
        <f t="shared" si="343"/>
        <v>Em atraso</v>
      </c>
      <c r="S4415" s="5">
        <f t="shared" si="344"/>
        <v>1</v>
      </c>
    </row>
    <row r="4416" spans="1:19" x14ac:dyDescent="0.25">
      <c r="A4416">
        <v>4415</v>
      </c>
      <c r="B4416" s="1">
        <v>44023</v>
      </c>
      <c r="C4416" s="1">
        <v>44023</v>
      </c>
      <c r="D4416" s="1">
        <v>44034</v>
      </c>
      <c r="E4416" s="1">
        <v>44035</v>
      </c>
      <c r="F4416">
        <v>4</v>
      </c>
      <c r="G4416">
        <v>7</v>
      </c>
      <c r="H4416">
        <v>342</v>
      </c>
      <c r="I4416" s="6">
        <v>0</v>
      </c>
      <c r="J4416">
        <v>4</v>
      </c>
      <c r="K4416" t="str">
        <f>_xlfn.XLOOKUP(fCompras!F4416,dComprador!$A$2:$A$7,dComprador!$B$2:$B$7)</f>
        <v>Lira</v>
      </c>
      <c r="L4416" t="str">
        <f>_xlfn.XLOOKUP(J4416,dFornecedor!$A$2:$A$6,dFornecedor!$B$2:$B$6)</f>
        <v>AlphaOmega</v>
      </c>
      <c r="M4416" t="str">
        <f>_xlfn.XLOOKUP(G4416,dMateriaPrima!$A$2:$A$12,dMateriaPrima!$B$2:$B$12)</f>
        <v>Poliéster</v>
      </c>
      <c r="N4416" s="2">
        <f>_xlfn.XLOOKUP(G4416,dMateriaPrima!$A$2:$A$12,dMateriaPrima!$C$2:$C$12)</f>
        <v>8</v>
      </c>
      <c r="O4416" s="3">
        <f t="shared" si="340"/>
        <v>2736</v>
      </c>
      <c r="P4416" s="4">
        <f t="shared" si="341"/>
        <v>0</v>
      </c>
      <c r="Q4416" s="3">
        <f t="shared" si="342"/>
        <v>2736</v>
      </c>
      <c r="R4416" t="str">
        <f t="shared" si="343"/>
        <v>Em atraso</v>
      </c>
      <c r="S4416" s="5">
        <f t="shared" si="344"/>
        <v>1</v>
      </c>
    </row>
    <row r="4417" spans="1:19" x14ac:dyDescent="0.25">
      <c r="A4417">
        <v>4416</v>
      </c>
      <c r="B4417" s="1">
        <v>44023</v>
      </c>
      <c r="C4417" s="1">
        <v>44024</v>
      </c>
      <c r="D4417" s="1">
        <v>44055</v>
      </c>
      <c r="E4417" s="1">
        <v>44057</v>
      </c>
      <c r="F4417">
        <v>1</v>
      </c>
      <c r="G4417">
        <v>9</v>
      </c>
      <c r="H4417">
        <v>130</v>
      </c>
      <c r="I4417" s="6">
        <v>0</v>
      </c>
      <c r="J4417">
        <v>4</v>
      </c>
      <c r="K4417" t="str">
        <f>_xlfn.XLOOKUP(fCompras!F4417,dComprador!$A$2:$A$7,dComprador!$B$2:$B$7)</f>
        <v>Alon</v>
      </c>
      <c r="L4417" t="str">
        <f>_xlfn.XLOOKUP(J4417,dFornecedor!$A$2:$A$6,dFornecedor!$B$2:$B$6)</f>
        <v>AlphaOmega</v>
      </c>
      <c r="M4417" t="str">
        <f>_xlfn.XLOOKUP(G4417,dMateriaPrima!$A$2:$A$12,dMateriaPrima!$B$2:$B$12)</f>
        <v>Couro</v>
      </c>
      <c r="N4417" s="2">
        <f>_xlfn.XLOOKUP(G4417,dMateriaPrima!$A$2:$A$12,dMateriaPrima!$C$2:$C$12)</f>
        <v>4.4000000000000004</v>
      </c>
      <c r="O4417" s="3">
        <f t="shared" si="340"/>
        <v>572</v>
      </c>
      <c r="P4417" s="4">
        <f t="shared" si="341"/>
        <v>0</v>
      </c>
      <c r="Q4417" s="3">
        <f t="shared" si="342"/>
        <v>572</v>
      </c>
      <c r="R4417" t="str">
        <f t="shared" si="343"/>
        <v>Em atraso</v>
      </c>
      <c r="S4417" s="5">
        <f t="shared" si="344"/>
        <v>2</v>
      </c>
    </row>
    <row r="4418" spans="1:19" x14ac:dyDescent="0.25">
      <c r="A4418">
        <v>4417</v>
      </c>
      <c r="B4418" s="1">
        <v>44023</v>
      </c>
      <c r="C4418" s="1">
        <v>44032</v>
      </c>
      <c r="D4418" s="1">
        <v>44033</v>
      </c>
      <c r="E4418" s="1">
        <v>44032</v>
      </c>
      <c r="F4418">
        <v>4</v>
      </c>
      <c r="G4418">
        <v>9</v>
      </c>
      <c r="H4418">
        <v>18</v>
      </c>
      <c r="I4418" s="6">
        <v>0</v>
      </c>
      <c r="J4418">
        <v>3</v>
      </c>
      <c r="K4418" t="str">
        <f>_xlfn.XLOOKUP(fCompras!F4418,dComprador!$A$2:$A$7,dComprador!$B$2:$B$7)</f>
        <v>Lira</v>
      </c>
      <c r="L4418" t="str">
        <f>_xlfn.XLOOKUP(J4418,dFornecedor!$A$2:$A$6,dFornecedor!$B$2:$B$6)</f>
        <v>StepUp</v>
      </c>
      <c r="M4418" t="str">
        <f>_xlfn.XLOOKUP(G4418,dMateriaPrima!$A$2:$A$12,dMateriaPrima!$B$2:$B$12)</f>
        <v>Couro</v>
      </c>
      <c r="N4418" s="2">
        <f>_xlfn.XLOOKUP(G4418,dMateriaPrima!$A$2:$A$12,dMateriaPrima!$C$2:$C$12)</f>
        <v>4.4000000000000004</v>
      </c>
      <c r="O4418" s="3">
        <f t="shared" si="340"/>
        <v>79.2</v>
      </c>
      <c r="P4418" s="4">
        <f t="shared" si="341"/>
        <v>0</v>
      </c>
      <c r="Q4418" s="3">
        <f t="shared" si="342"/>
        <v>79.2</v>
      </c>
      <c r="R4418" t="str">
        <f t="shared" si="343"/>
        <v>No prazo</v>
      </c>
      <c r="S4418" s="5">
        <f t="shared" si="344"/>
        <v>0</v>
      </c>
    </row>
    <row r="4419" spans="1:19" x14ac:dyDescent="0.25">
      <c r="A4419">
        <v>4418</v>
      </c>
      <c r="B4419" s="1">
        <v>44023</v>
      </c>
      <c r="C4419" s="1">
        <v>44033</v>
      </c>
      <c r="D4419" s="1">
        <v>44033</v>
      </c>
      <c r="E4419" s="1">
        <v>44041</v>
      </c>
      <c r="F4419">
        <v>4</v>
      </c>
      <c r="G4419">
        <v>6</v>
      </c>
      <c r="H4419">
        <v>33</v>
      </c>
      <c r="I4419" s="6">
        <v>0</v>
      </c>
      <c r="J4419">
        <v>1</v>
      </c>
      <c r="K4419" t="str">
        <f>_xlfn.XLOOKUP(fCompras!F4419,dComprador!$A$2:$A$7,dComprador!$B$2:$B$7)</f>
        <v>Lira</v>
      </c>
      <c r="L4419" t="str">
        <f>_xlfn.XLOOKUP(J4419,dFornecedor!$A$2:$A$6,dFornecedor!$B$2:$B$6)</f>
        <v>NorthShore</v>
      </c>
      <c r="M4419" t="str">
        <f>_xlfn.XLOOKUP(G4419,dMateriaPrima!$A$2:$A$12,dMateriaPrima!$B$2:$B$12)</f>
        <v>Fio Algodão</v>
      </c>
      <c r="N4419" s="2">
        <f>_xlfn.XLOOKUP(G4419,dMateriaPrima!$A$2:$A$12,dMateriaPrima!$C$2:$C$12)</f>
        <v>55.9</v>
      </c>
      <c r="O4419" s="3">
        <f t="shared" ref="O4419:O4482" si="345">PRODUCT(H4419,N4419)</f>
        <v>1844.7</v>
      </c>
      <c r="P4419" s="4">
        <f t="shared" ref="P4419:P4482" si="346">PRODUCT(O4419,I4419)</f>
        <v>0</v>
      </c>
      <c r="Q4419" s="3">
        <f t="shared" ref="Q4419:Q4482" si="347">O4419-P4419</f>
        <v>1844.7</v>
      </c>
      <c r="R4419" t="str">
        <f t="shared" ref="R4419:R4482" si="348">IF(E4419&lt;=D4419,"No prazo",IF(E4419&gt;D4419,"Em atraso"))</f>
        <v>Em atraso</v>
      </c>
      <c r="S4419" s="5">
        <f t="shared" ref="S4419:S4482" si="349">IF(E4419 &gt;D4419, E4419-D4419,0)</f>
        <v>8</v>
      </c>
    </row>
    <row r="4420" spans="1:19" x14ac:dyDescent="0.25">
      <c r="A4420">
        <v>4419</v>
      </c>
      <c r="B4420" s="1">
        <v>44023</v>
      </c>
      <c r="C4420" s="1">
        <v>44027</v>
      </c>
      <c r="D4420" s="1">
        <v>44030</v>
      </c>
      <c r="E4420" s="1">
        <v>44030</v>
      </c>
      <c r="F4420">
        <v>4</v>
      </c>
      <c r="G4420">
        <v>1</v>
      </c>
      <c r="H4420">
        <v>66</v>
      </c>
      <c r="I4420" s="6">
        <v>0</v>
      </c>
      <c r="J4420">
        <v>5</v>
      </c>
      <c r="K4420" t="str">
        <f>_xlfn.XLOOKUP(fCompras!F4420,dComprador!$A$2:$A$7,dComprador!$B$2:$B$7)</f>
        <v>Lira</v>
      </c>
      <c r="L4420" t="str">
        <f>_xlfn.XLOOKUP(J4420,dFornecedor!$A$2:$A$6,dFornecedor!$B$2:$B$6)</f>
        <v>Atlas</v>
      </c>
      <c r="M4420" t="str">
        <f>_xlfn.XLOOKUP(G4420,dMateriaPrima!$A$2:$A$12,dMateriaPrima!$B$2:$B$12)</f>
        <v>Tecido</v>
      </c>
      <c r="N4420" s="2">
        <f>_xlfn.XLOOKUP(G4420,dMateriaPrima!$A$2:$A$12,dMateriaPrima!$C$2:$C$12)</f>
        <v>18</v>
      </c>
      <c r="O4420" s="3">
        <f t="shared" si="345"/>
        <v>1188</v>
      </c>
      <c r="P4420" s="4">
        <f t="shared" si="346"/>
        <v>0</v>
      </c>
      <c r="Q4420" s="3">
        <f t="shared" si="347"/>
        <v>1188</v>
      </c>
      <c r="R4420" t="str">
        <f t="shared" si="348"/>
        <v>No prazo</v>
      </c>
      <c r="S4420" s="5">
        <f t="shared" si="349"/>
        <v>0</v>
      </c>
    </row>
    <row r="4421" spans="1:19" x14ac:dyDescent="0.25">
      <c r="A4421">
        <v>4420</v>
      </c>
      <c r="B4421" s="1">
        <v>44023</v>
      </c>
      <c r="C4421" s="1">
        <v>44023</v>
      </c>
      <c r="D4421" s="1">
        <v>44036</v>
      </c>
      <c r="E4421" s="1">
        <v>44037</v>
      </c>
      <c r="F4421">
        <v>3</v>
      </c>
      <c r="G4421">
        <v>11</v>
      </c>
      <c r="H4421">
        <v>102</v>
      </c>
      <c r="I4421" s="6">
        <v>0</v>
      </c>
      <c r="J4421">
        <v>4</v>
      </c>
      <c r="K4421" t="str">
        <f>_xlfn.XLOOKUP(fCompras!F4421,dComprador!$A$2:$A$7,dComprador!$B$2:$B$7)</f>
        <v>Diego</v>
      </c>
      <c r="L4421" t="str">
        <f>_xlfn.XLOOKUP(J4421,dFornecedor!$A$2:$A$6,dFornecedor!$B$2:$B$6)</f>
        <v>AlphaOmega</v>
      </c>
      <c r="M4421" t="str">
        <f>_xlfn.XLOOKUP(G4421,dMateriaPrima!$A$2:$A$12,dMateriaPrima!$B$2:$B$12)</f>
        <v>Papel</v>
      </c>
      <c r="N4421" s="2">
        <f>_xlfn.XLOOKUP(G4421,dMateriaPrima!$A$2:$A$12,dMateriaPrima!$C$2:$C$12)</f>
        <v>9</v>
      </c>
      <c r="O4421" s="3">
        <f t="shared" si="345"/>
        <v>918</v>
      </c>
      <c r="P4421" s="4">
        <f t="shared" si="346"/>
        <v>0</v>
      </c>
      <c r="Q4421" s="3">
        <f t="shared" si="347"/>
        <v>918</v>
      </c>
      <c r="R4421" t="str">
        <f t="shared" si="348"/>
        <v>Em atraso</v>
      </c>
      <c r="S4421" s="5">
        <f t="shared" si="349"/>
        <v>1</v>
      </c>
    </row>
    <row r="4422" spans="1:19" x14ac:dyDescent="0.25">
      <c r="A4422">
        <v>4421</v>
      </c>
      <c r="B4422" s="1">
        <v>44023</v>
      </c>
      <c r="C4422" s="1">
        <v>44026</v>
      </c>
      <c r="D4422" s="1">
        <v>44036</v>
      </c>
      <c r="E4422" s="1">
        <v>44037</v>
      </c>
      <c r="F4422">
        <v>2</v>
      </c>
      <c r="G4422">
        <v>8</v>
      </c>
      <c r="H4422">
        <v>107</v>
      </c>
      <c r="I4422" s="6">
        <v>0</v>
      </c>
      <c r="J4422">
        <v>1</v>
      </c>
      <c r="K4422" t="str">
        <f>_xlfn.XLOOKUP(fCompras!F4422,dComprador!$A$2:$A$7,dComprador!$B$2:$B$7)</f>
        <v>João</v>
      </c>
      <c r="L4422" t="str">
        <f>_xlfn.XLOOKUP(J4422,dFornecedor!$A$2:$A$6,dFornecedor!$B$2:$B$6)</f>
        <v>NorthShore</v>
      </c>
      <c r="M4422" t="str">
        <f>_xlfn.XLOOKUP(G4422,dMateriaPrima!$A$2:$A$12,dMateriaPrima!$B$2:$B$12)</f>
        <v>Cimento</v>
      </c>
      <c r="N4422" s="2">
        <f>_xlfn.XLOOKUP(G4422,dMateriaPrima!$A$2:$A$12,dMateriaPrima!$C$2:$C$12)</f>
        <v>23</v>
      </c>
      <c r="O4422" s="3">
        <f t="shared" si="345"/>
        <v>2461</v>
      </c>
      <c r="P4422" s="4">
        <f t="shared" si="346"/>
        <v>0</v>
      </c>
      <c r="Q4422" s="3">
        <f t="shared" si="347"/>
        <v>2461</v>
      </c>
      <c r="R4422" t="str">
        <f t="shared" si="348"/>
        <v>Em atraso</v>
      </c>
      <c r="S4422" s="5">
        <f t="shared" si="349"/>
        <v>1</v>
      </c>
    </row>
    <row r="4423" spans="1:19" x14ac:dyDescent="0.25">
      <c r="A4423">
        <v>4422</v>
      </c>
      <c r="B4423" s="1">
        <v>44023</v>
      </c>
      <c r="C4423" s="1">
        <v>44029</v>
      </c>
      <c r="D4423" s="1">
        <v>44044</v>
      </c>
      <c r="E4423" s="1">
        <v>44045</v>
      </c>
      <c r="F4423">
        <v>1</v>
      </c>
      <c r="G4423">
        <v>6</v>
      </c>
      <c r="H4423">
        <v>71</v>
      </c>
      <c r="I4423" s="6">
        <v>0</v>
      </c>
      <c r="J4423">
        <v>2</v>
      </c>
      <c r="K4423" t="str">
        <f>_xlfn.XLOOKUP(fCompras!F4423,dComprador!$A$2:$A$7,dComprador!$B$2:$B$7)</f>
        <v>Alon</v>
      </c>
      <c r="L4423" t="str">
        <f>_xlfn.XLOOKUP(J4423,dFornecedor!$A$2:$A$6,dFornecedor!$B$2:$B$6)</f>
        <v>Minerva</v>
      </c>
      <c r="M4423" t="str">
        <f>_xlfn.XLOOKUP(G4423,dMateriaPrima!$A$2:$A$12,dMateriaPrima!$B$2:$B$12)</f>
        <v>Fio Algodão</v>
      </c>
      <c r="N4423" s="2">
        <f>_xlfn.XLOOKUP(G4423,dMateriaPrima!$A$2:$A$12,dMateriaPrima!$C$2:$C$12)</f>
        <v>55.9</v>
      </c>
      <c r="O4423" s="3">
        <f t="shared" si="345"/>
        <v>3968.9</v>
      </c>
      <c r="P4423" s="4">
        <f t="shared" si="346"/>
        <v>0</v>
      </c>
      <c r="Q4423" s="3">
        <f t="shared" si="347"/>
        <v>3968.9</v>
      </c>
      <c r="R4423" t="str">
        <f t="shared" si="348"/>
        <v>Em atraso</v>
      </c>
      <c r="S4423" s="5">
        <f t="shared" si="349"/>
        <v>1</v>
      </c>
    </row>
    <row r="4424" spans="1:19" x14ac:dyDescent="0.25">
      <c r="A4424">
        <v>4423</v>
      </c>
      <c r="B4424" s="1">
        <v>44023</v>
      </c>
      <c r="C4424" s="1">
        <v>44032</v>
      </c>
      <c r="D4424" s="1">
        <v>44052</v>
      </c>
      <c r="E4424" s="1">
        <v>44054</v>
      </c>
      <c r="F4424">
        <v>1</v>
      </c>
      <c r="G4424">
        <v>10</v>
      </c>
      <c r="H4424">
        <v>44</v>
      </c>
      <c r="I4424" s="6">
        <v>0</v>
      </c>
      <c r="J4424">
        <v>2</v>
      </c>
      <c r="K4424" t="str">
        <f>_xlfn.XLOOKUP(fCompras!F4424,dComprador!$A$2:$A$7,dComprador!$B$2:$B$7)</f>
        <v>Alon</v>
      </c>
      <c r="L4424" t="str">
        <f>_xlfn.XLOOKUP(J4424,dFornecedor!$A$2:$A$6,dFornecedor!$B$2:$B$6)</f>
        <v>Minerva</v>
      </c>
      <c r="M4424" t="str">
        <f>_xlfn.XLOOKUP(G4424,dMateriaPrima!$A$2:$A$12,dMateriaPrima!$B$2:$B$12)</f>
        <v>Pedra Britada</v>
      </c>
      <c r="N4424" s="2">
        <f>_xlfn.XLOOKUP(G4424,dMateriaPrima!$A$2:$A$12,dMateriaPrima!$C$2:$C$12)</f>
        <v>56</v>
      </c>
      <c r="O4424" s="3">
        <f t="shared" si="345"/>
        <v>2464</v>
      </c>
      <c r="P4424" s="4">
        <f t="shared" si="346"/>
        <v>0</v>
      </c>
      <c r="Q4424" s="3">
        <f t="shared" si="347"/>
        <v>2464</v>
      </c>
      <c r="R4424" t="str">
        <f t="shared" si="348"/>
        <v>Em atraso</v>
      </c>
      <c r="S4424" s="5">
        <f t="shared" si="349"/>
        <v>2</v>
      </c>
    </row>
    <row r="4425" spans="1:19" x14ac:dyDescent="0.25">
      <c r="A4425">
        <v>4424</v>
      </c>
      <c r="B4425" s="1">
        <v>44023</v>
      </c>
      <c r="C4425" s="1">
        <v>44033</v>
      </c>
      <c r="D4425" s="1">
        <v>44046</v>
      </c>
      <c r="E4425" s="1">
        <v>44046</v>
      </c>
      <c r="F4425">
        <v>1</v>
      </c>
      <c r="G4425">
        <v>9</v>
      </c>
      <c r="H4425">
        <v>148</v>
      </c>
      <c r="I4425" s="6">
        <v>0</v>
      </c>
      <c r="J4425">
        <v>3</v>
      </c>
      <c r="K4425" t="str">
        <f>_xlfn.XLOOKUP(fCompras!F4425,dComprador!$A$2:$A$7,dComprador!$B$2:$B$7)</f>
        <v>Alon</v>
      </c>
      <c r="L4425" t="str">
        <f>_xlfn.XLOOKUP(J4425,dFornecedor!$A$2:$A$6,dFornecedor!$B$2:$B$6)</f>
        <v>StepUp</v>
      </c>
      <c r="M4425" t="str">
        <f>_xlfn.XLOOKUP(G4425,dMateriaPrima!$A$2:$A$12,dMateriaPrima!$B$2:$B$12)</f>
        <v>Couro</v>
      </c>
      <c r="N4425" s="2">
        <f>_xlfn.XLOOKUP(G4425,dMateriaPrima!$A$2:$A$12,dMateriaPrima!$C$2:$C$12)</f>
        <v>4.4000000000000004</v>
      </c>
      <c r="O4425" s="3">
        <f t="shared" si="345"/>
        <v>651.20000000000005</v>
      </c>
      <c r="P4425" s="4">
        <f t="shared" si="346"/>
        <v>0</v>
      </c>
      <c r="Q4425" s="3">
        <f t="shared" si="347"/>
        <v>651.20000000000005</v>
      </c>
      <c r="R4425" t="str">
        <f t="shared" si="348"/>
        <v>No prazo</v>
      </c>
      <c r="S4425" s="5">
        <f t="shared" si="349"/>
        <v>0</v>
      </c>
    </row>
    <row r="4426" spans="1:19" x14ac:dyDescent="0.25">
      <c r="A4426">
        <v>4425</v>
      </c>
      <c r="B4426" s="1">
        <v>44023</v>
      </c>
      <c r="C4426" s="1">
        <v>44025</v>
      </c>
      <c r="D4426" s="1">
        <v>44046</v>
      </c>
      <c r="E4426" s="1">
        <v>44048</v>
      </c>
      <c r="F4426">
        <v>1</v>
      </c>
      <c r="G4426">
        <v>8</v>
      </c>
      <c r="H4426">
        <v>77</v>
      </c>
      <c r="I4426" s="6">
        <v>0</v>
      </c>
      <c r="J4426">
        <v>4</v>
      </c>
      <c r="K4426" t="str">
        <f>_xlfn.XLOOKUP(fCompras!F4426,dComprador!$A$2:$A$7,dComprador!$B$2:$B$7)</f>
        <v>Alon</v>
      </c>
      <c r="L4426" t="str">
        <f>_xlfn.XLOOKUP(J4426,dFornecedor!$A$2:$A$6,dFornecedor!$B$2:$B$6)</f>
        <v>AlphaOmega</v>
      </c>
      <c r="M4426" t="str">
        <f>_xlfn.XLOOKUP(G4426,dMateriaPrima!$A$2:$A$12,dMateriaPrima!$B$2:$B$12)</f>
        <v>Cimento</v>
      </c>
      <c r="N4426" s="2">
        <f>_xlfn.XLOOKUP(G4426,dMateriaPrima!$A$2:$A$12,dMateriaPrima!$C$2:$C$12)</f>
        <v>23</v>
      </c>
      <c r="O4426" s="3">
        <f t="shared" si="345"/>
        <v>1771</v>
      </c>
      <c r="P4426" s="4">
        <f t="shared" si="346"/>
        <v>0</v>
      </c>
      <c r="Q4426" s="3">
        <f t="shared" si="347"/>
        <v>1771</v>
      </c>
      <c r="R4426" t="str">
        <f t="shared" si="348"/>
        <v>Em atraso</v>
      </c>
      <c r="S4426" s="5">
        <f t="shared" si="349"/>
        <v>2</v>
      </c>
    </row>
    <row r="4427" spans="1:19" x14ac:dyDescent="0.25">
      <c r="A4427">
        <v>4426</v>
      </c>
      <c r="B4427" s="1">
        <v>44024</v>
      </c>
      <c r="C4427" s="1">
        <v>44024</v>
      </c>
      <c r="D4427" s="1">
        <v>44035</v>
      </c>
      <c r="E4427" s="1">
        <v>44036</v>
      </c>
      <c r="F4427">
        <v>4</v>
      </c>
      <c r="G4427">
        <v>11</v>
      </c>
      <c r="H4427">
        <v>206</v>
      </c>
      <c r="I4427" s="6">
        <v>0</v>
      </c>
      <c r="J4427">
        <v>4</v>
      </c>
      <c r="K4427" t="str">
        <f>_xlfn.XLOOKUP(fCompras!F4427,dComprador!$A$2:$A$7,dComprador!$B$2:$B$7)</f>
        <v>Lira</v>
      </c>
      <c r="L4427" t="str">
        <f>_xlfn.XLOOKUP(J4427,dFornecedor!$A$2:$A$6,dFornecedor!$B$2:$B$6)</f>
        <v>AlphaOmega</v>
      </c>
      <c r="M4427" t="str">
        <f>_xlfn.XLOOKUP(G4427,dMateriaPrima!$A$2:$A$12,dMateriaPrima!$B$2:$B$12)</f>
        <v>Papel</v>
      </c>
      <c r="N4427" s="2">
        <f>_xlfn.XLOOKUP(G4427,dMateriaPrima!$A$2:$A$12,dMateriaPrima!$C$2:$C$12)</f>
        <v>9</v>
      </c>
      <c r="O4427" s="3">
        <f t="shared" si="345"/>
        <v>1854</v>
      </c>
      <c r="P4427" s="4">
        <f t="shared" si="346"/>
        <v>0</v>
      </c>
      <c r="Q4427" s="3">
        <f t="shared" si="347"/>
        <v>1854</v>
      </c>
      <c r="R4427" t="str">
        <f t="shared" si="348"/>
        <v>Em atraso</v>
      </c>
      <c r="S4427" s="5">
        <f t="shared" si="349"/>
        <v>1</v>
      </c>
    </row>
    <row r="4428" spans="1:19" x14ac:dyDescent="0.25">
      <c r="A4428">
        <v>4427</v>
      </c>
      <c r="B4428" s="1">
        <v>44024</v>
      </c>
      <c r="C4428" s="1">
        <v>44033</v>
      </c>
      <c r="D4428" s="1">
        <v>44034</v>
      </c>
      <c r="E4428" s="1">
        <v>44034</v>
      </c>
      <c r="F4428">
        <v>4</v>
      </c>
      <c r="G4428">
        <v>7</v>
      </c>
      <c r="H4428">
        <v>185</v>
      </c>
      <c r="I4428" s="6">
        <v>0</v>
      </c>
      <c r="J4428">
        <v>1</v>
      </c>
      <c r="K4428" t="str">
        <f>_xlfn.XLOOKUP(fCompras!F4428,dComprador!$A$2:$A$7,dComprador!$B$2:$B$7)</f>
        <v>Lira</v>
      </c>
      <c r="L4428" t="str">
        <f>_xlfn.XLOOKUP(J4428,dFornecedor!$A$2:$A$6,dFornecedor!$B$2:$B$6)</f>
        <v>NorthShore</v>
      </c>
      <c r="M4428" t="str">
        <f>_xlfn.XLOOKUP(G4428,dMateriaPrima!$A$2:$A$12,dMateriaPrima!$B$2:$B$12)</f>
        <v>Poliéster</v>
      </c>
      <c r="N4428" s="2">
        <f>_xlfn.XLOOKUP(G4428,dMateriaPrima!$A$2:$A$12,dMateriaPrima!$C$2:$C$12)</f>
        <v>8</v>
      </c>
      <c r="O4428" s="3">
        <f t="shared" si="345"/>
        <v>1480</v>
      </c>
      <c r="P4428" s="4">
        <f t="shared" si="346"/>
        <v>0</v>
      </c>
      <c r="Q4428" s="3">
        <f t="shared" si="347"/>
        <v>1480</v>
      </c>
      <c r="R4428" t="str">
        <f t="shared" si="348"/>
        <v>No prazo</v>
      </c>
      <c r="S4428" s="5">
        <f t="shared" si="349"/>
        <v>0</v>
      </c>
    </row>
    <row r="4429" spans="1:19" x14ac:dyDescent="0.25">
      <c r="A4429">
        <v>4428</v>
      </c>
      <c r="B4429" s="1">
        <v>44024</v>
      </c>
      <c r="C4429" s="1">
        <v>44033</v>
      </c>
      <c r="D4429" s="1">
        <v>44034</v>
      </c>
      <c r="E4429" s="1">
        <v>44035</v>
      </c>
      <c r="F4429">
        <v>4</v>
      </c>
      <c r="G4429">
        <v>7</v>
      </c>
      <c r="H4429">
        <v>61</v>
      </c>
      <c r="I4429" s="6">
        <v>0</v>
      </c>
      <c r="J4429">
        <v>1</v>
      </c>
      <c r="K4429" t="str">
        <f>_xlfn.XLOOKUP(fCompras!F4429,dComprador!$A$2:$A$7,dComprador!$B$2:$B$7)</f>
        <v>Lira</v>
      </c>
      <c r="L4429" t="str">
        <f>_xlfn.XLOOKUP(J4429,dFornecedor!$A$2:$A$6,dFornecedor!$B$2:$B$6)</f>
        <v>NorthShore</v>
      </c>
      <c r="M4429" t="str">
        <f>_xlfn.XLOOKUP(G4429,dMateriaPrima!$A$2:$A$12,dMateriaPrima!$B$2:$B$12)</f>
        <v>Poliéster</v>
      </c>
      <c r="N4429" s="2">
        <f>_xlfn.XLOOKUP(G4429,dMateriaPrima!$A$2:$A$12,dMateriaPrima!$C$2:$C$12)</f>
        <v>8</v>
      </c>
      <c r="O4429" s="3">
        <f t="shared" si="345"/>
        <v>488</v>
      </c>
      <c r="P4429" s="4">
        <f t="shared" si="346"/>
        <v>0</v>
      </c>
      <c r="Q4429" s="3">
        <f t="shared" si="347"/>
        <v>488</v>
      </c>
      <c r="R4429" t="str">
        <f t="shared" si="348"/>
        <v>Em atraso</v>
      </c>
      <c r="S4429" s="5">
        <f t="shared" si="349"/>
        <v>1</v>
      </c>
    </row>
    <row r="4430" spans="1:19" x14ac:dyDescent="0.25">
      <c r="A4430">
        <v>4429</v>
      </c>
      <c r="B4430" s="1">
        <v>44024</v>
      </c>
      <c r="C4430" s="1">
        <v>44032</v>
      </c>
      <c r="D4430" s="1">
        <v>44033</v>
      </c>
      <c r="E4430" s="1">
        <v>44037</v>
      </c>
      <c r="F4430">
        <v>4</v>
      </c>
      <c r="G4430">
        <v>1</v>
      </c>
      <c r="H4430">
        <v>85</v>
      </c>
      <c r="I4430" s="6">
        <v>0</v>
      </c>
      <c r="J4430">
        <v>3</v>
      </c>
      <c r="K4430" t="str">
        <f>_xlfn.XLOOKUP(fCompras!F4430,dComprador!$A$2:$A$7,dComprador!$B$2:$B$7)</f>
        <v>Lira</v>
      </c>
      <c r="L4430" t="str">
        <f>_xlfn.XLOOKUP(J4430,dFornecedor!$A$2:$A$6,dFornecedor!$B$2:$B$6)</f>
        <v>StepUp</v>
      </c>
      <c r="M4430" t="str">
        <f>_xlfn.XLOOKUP(G4430,dMateriaPrima!$A$2:$A$12,dMateriaPrima!$B$2:$B$12)</f>
        <v>Tecido</v>
      </c>
      <c r="N4430" s="2">
        <f>_xlfn.XLOOKUP(G4430,dMateriaPrima!$A$2:$A$12,dMateriaPrima!$C$2:$C$12)</f>
        <v>18</v>
      </c>
      <c r="O4430" s="3">
        <f t="shared" si="345"/>
        <v>1530</v>
      </c>
      <c r="P4430" s="4">
        <f t="shared" si="346"/>
        <v>0</v>
      </c>
      <c r="Q4430" s="3">
        <f t="shared" si="347"/>
        <v>1530</v>
      </c>
      <c r="R4430" t="str">
        <f t="shared" si="348"/>
        <v>Em atraso</v>
      </c>
      <c r="S4430" s="5">
        <f t="shared" si="349"/>
        <v>4</v>
      </c>
    </row>
    <row r="4431" spans="1:19" x14ac:dyDescent="0.25">
      <c r="A4431">
        <v>4430</v>
      </c>
      <c r="B4431" s="1">
        <v>44024</v>
      </c>
      <c r="C4431" s="1">
        <v>44034</v>
      </c>
      <c r="D4431" s="1">
        <v>44036</v>
      </c>
      <c r="E4431" s="1">
        <v>44034</v>
      </c>
      <c r="F4431">
        <v>4</v>
      </c>
      <c r="G4431">
        <v>5</v>
      </c>
      <c r="H4431">
        <v>193</v>
      </c>
      <c r="I4431" s="6">
        <v>0</v>
      </c>
      <c r="J4431">
        <v>1</v>
      </c>
      <c r="K4431" t="str">
        <f>_xlfn.XLOOKUP(fCompras!F4431,dComprador!$A$2:$A$7,dComprador!$B$2:$B$7)</f>
        <v>Lira</v>
      </c>
      <c r="L4431" t="str">
        <f>_xlfn.XLOOKUP(J4431,dFornecedor!$A$2:$A$6,dFornecedor!$B$2:$B$6)</f>
        <v>NorthShore</v>
      </c>
      <c r="M4431" t="str">
        <f>_xlfn.XLOOKUP(G4431,dMateriaPrima!$A$2:$A$12,dMateriaPrima!$B$2:$B$12)</f>
        <v>Areia</v>
      </c>
      <c r="N4431" s="2">
        <f>_xlfn.XLOOKUP(G4431,dMateriaPrima!$A$2:$A$12,dMateriaPrima!$C$2:$C$12)</f>
        <v>3.59</v>
      </c>
      <c r="O4431" s="3">
        <f t="shared" si="345"/>
        <v>692.87</v>
      </c>
      <c r="P4431" s="4">
        <f t="shared" si="346"/>
        <v>0</v>
      </c>
      <c r="Q4431" s="3">
        <f t="shared" si="347"/>
        <v>692.87</v>
      </c>
      <c r="R4431" t="str">
        <f t="shared" si="348"/>
        <v>No prazo</v>
      </c>
      <c r="S4431" s="5">
        <f t="shared" si="349"/>
        <v>0</v>
      </c>
    </row>
    <row r="4432" spans="1:19" x14ac:dyDescent="0.25">
      <c r="A4432">
        <v>4431</v>
      </c>
      <c r="B4432" s="1">
        <v>44024</v>
      </c>
      <c r="C4432" s="1">
        <v>44024</v>
      </c>
      <c r="D4432" s="1">
        <v>44033</v>
      </c>
      <c r="E4432" s="1">
        <v>44032</v>
      </c>
      <c r="F4432">
        <v>4</v>
      </c>
      <c r="G4432">
        <v>1</v>
      </c>
      <c r="H4432">
        <v>74</v>
      </c>
      <c r="I4432" s="6">
        <v>0</v>
      </c>
      <c r="J4432">
        <v>2</v>
      </c>
      <c r="K4432" t="str">
        <f>_xlfn.XLOOKUP(fCompras!F4432,dComprador!$A$2:$A$7,dComprador!$B$2:$B$7)</f>
        <v>Lira</v>
      </c>
      <c r="L4432" t="str">
        <f>_xlfn.XLOOKUP(J4432,dFornecedor!$A$2:$A$6,dFornecedor!$B$2:$B$6)</f>
        <v>Minerva</v>
      </c>
      <c r="M4432" t="str">
        <f>_xlfn.XLOOKUP(G4432,dMateriaPrima!$A$2:$A$12,dMateriaPrima!$B$2:$B$12)</f>
        <v>Tecido</v>
      </c>
      <c r="N4432" s="2">
        <f>_xlfn.XLOOKUP(G4432,dMateriaPrima!$A$2:$A$12,dMateriaPrima!$C$2:$C$12)</f>
        <v>18</v>
      </c>
      <c r="O4432" s="3">
        <f t="shared" si="345"/>
        <v>1332</v>
      </c>
      <c r="P4432" s="4">
        <f t="shared" si="346"/>
        <v>0</v>
      </c>
      <c r="Q4432" s="3">
        <f t="shared" si="347"/>
        <v>1332</v>
      </c>
      <c r="R4432" t="str">
        <f t="shared" si="348"/>
        <v>No prazo</v>
      </c>
      <c r="S4432" s="5">
        <f t="shared" si="349"/>
        <v>0</v>
      </c>
    </row>
    <row r="4433" spans="1:19" x14ac:dyDescent="0.25">
      <c r="A4433">
        <v>4432</v>
      </c>
      <c r="B4433" s="1">
        <v>44024</v>
      </c>
      <c r="C4433" s="1">
        <v>44032</v>
      </c>
      <c r="D4433" s="1">
        <v>44034</v>
      </c>
      <c r="E4433" s="1">
        <v>44041</v>
      </c>
      <c r="F4433">
        <v>4</v>
      </c>
      <c r="G4433">
        <v>7</v>
      </c>
      <c r="H4433">
        <v>32</v>
      </c>
      <c r="I4433" s="6">
        <v>0</v>
      </c>
      <c r="J4433">
        <v>2</v>
      </c>
      <c r="K4433" t="str">
        <f>_xlfn.XLOOKUP(fCompras!F4433,dComprador!$A$2:$A$7,dComprador!$B$2:$B$7)</f>
        <v>Lira</v>
      </c>
      <c r="L4433" t="str">
        <f>_xlfn.XLOOKUP(J4433,dFornecedor!$A$2:$A$6,dFornecedor!$B$2:$B$6)</f>
        <v>Minerva</v>
      </c>
      <c r="M4433" t="str">
        <f>_xlfn.XLOOKUP(G4433,dMateriaPrima!$A$2:$A$12,dMateriaPrima!$B$2:$B$12)</f>
        <v>Poliéster</v>
      </c>
      <c r="N4433" s="2">
        <f>_xlfn.XLOOKUP(G4433,dMateriaPrima!$A$2:$A$12,dMateriaPrima!$C$2:$C$12)</f>
        <v>8</v>
      </c>
      <c r="O4433" s="3">
        <f t="shared" si="345"/>
        <v>256</v>
      </c>
      <c r="P4433" s="4">
        <f t="shared" si="346"/>
        <v>0</v>
      </c>
      <c r="Q4433" s="3">
        <f t="shared" si="347"/>
        <v>256</v>
      </c>
      <c r="R4433" t="str">
        <f t="shared" si="348"/>
        <v>Em atraso</v>
      </c>
      <c r="S4433" s="5">
        <f t="shared" si="349"/>
        <v>7</v>
      </c>
    </row>
    <row r="4434" spans="1:19" x14ac:dyDescent="0.25">
      <c r="A4434">
        <v>4433</v>
      </c>
      <c r="B4434" s="1">
        <v>44024</v>
      </c>
      <c r="C4434" s="1">
        <v>44033</v>
      </c>
      <c r="D4434" s="1">
        <v>44036</v>
      </c>
      <c r="E4434" s="1">
        <v>44036</v>
      </c>
      <c r="F4434">
        <v>4</v>
      </c>
      <c r="G4434">
        <v>5</v>
      </c>
      <c r="H4434">
        <v>229</v>
      </c>
      <c r="I4434" s="6">
        <v>0</v>
      </c>
      <c r="J4434">
        <v>3</v>
      </c>
      <c r="K4434" t="str">
        <f>_xlfn.XLOOKUP(fCompras!F4434,dComprador!$A$2:$A$7,dComprador!$B$2:$B$7)</f>
        <v>Lira</v>
      </c>
      <c r="L4434" t="str">
        <f>_xlfn.XLOOKUP(J4434,dFornecedor!$A$2:$A$6,dFornecedor!$B$2:$B$6)</f>
        <v>StepUp</v>
      </c>
      <c r="M4434" t="str">
        <f>_xlfn.XLOOKUP(G4434,dMateriaPrima!$A$2:$A$12,dMateriaPrima!$B$2:$B$12)</f>
        <v>Areia</v>
      </c>
      <c r="N4434" s="2">
        <f>_xlfn.XLOOKUP(G4434,dMateriaPrima!$A$2:$A$12,dMateriaPrima!$C$2:$C$12)</f>
        <v>3.59</v>
      </c>
      <c r="O4434" s="3">
        <f t="shared" si="345"/>
        <v>822.11</v>
      </c>
      <c r="P4434" s="4">
        <f t="shared" si="346"/>
        <v>0</v>
      </c>
      <c r="Q4434" s="3">
        <f t="shared" si="347"/>
        <v>822.11</v>
      </c>
      <c r="R4434" t="str">
        <f t="shared" si="348"/>
        <v>No prazo</v>
      </c>
      <c r="S4434" s="5">
        <f t="shared" si="349"/>
        <v>0</v>
      </c>
    </row>
    <row r="4435" spans="1:19" x14ac:dyDescent="0.25">
      <c r="A4435">
        <v>4434</v>
      </c>
      <c r="B4435" s="1">
        <v>44024</v>
      </c>
      <c r="C4435" s="1">
        <v>44024</v>
      </c>
      <c r="D4435" s="1">
        <v>44041</v>
      </c>
      <c r="E4435" s="1">
        <v>44043</v>
      </c>
      <c r="F4435">
        <v>1</v>
      </c>
      <c r="G4435">
        <v>5</v>
      </c>
      <c r="H4435">
        <v>80</v>
      </c>
      <c r="I4435" s="6">
        <v>0</v>
      </c>
      <c r="J4435">
        <v>5</v>
      </c>
      <c r="K4435" t="str">
        <f>_xlfn.XLOOKUP(fCompras!F4435,dComprador!$A$2:$A$7,dComprador!$B$2:$B$7)</f>
        <v>Alon</v>
      </c>
      <c r="L4435" t="str">
        <f>_xlfn.XLOOKUP(J4435,dFornecedor!$A$2:$A$6,dFornecedor!$B$2:$B$6)</f>
        <v>Atlas</v>
      </c>
      <c r="M4435" t="str">
        <f>_xlfn.XLOOKUP(G4435,dMateriaPrima!$A$2:$A$12,dMateriaPrima!$B$2:$B$12)</f>
        <v>Areia</v>
      </c>
      <c r="N4435" s="2">
        <f>_xlfn.XLOOKUP(G4435,dMateriaPrima!$A$2:$A$12,dMateriaPrima!$C$2:$C$12)</f>
        <v>3.59</v>
      </c>
      <c r="O4435" s="3">
        <f t="shared" si="345"/>
        <v>287.2</v>
      </c>
      <c r="P4435" s="4">
        <f t="shared" si="346"/>
        <v>0</v>
      </c>
      <c r="Q4435" s="3">
        <f t="shared" si="347"/>
        <v>287.2</v>
      </c>
      <c r="R4435" t="str">
        <f t="shared" si="348"/>
        <v>Em atraso</v>
      </c>
      <c r="S4435" s="5">
        <f t="shared" si="349"/>
        <v>2</v>
      </c>
    </row>
    <row r="4436" spans="1:19" x14ac:dyDescent="0.25">
      <c r="A4436">
        <v>4435</v>
      </c>
      <c r="B4436" s="1">
        <v>44024</v>
      </c>
      <c r="C4436" s="1">
        <v>44024</v>
      </c>
      <c r="D4436" s="1">
        <v>44044</v>
      </c>
      <c r="E4436" s="1">
        <v>44044</v>
      </c>
      <c r="F4436">
        <v>1</v>
      </c>
      <c r="G4436">
        <v>11</v>
      </c>
      <c r="H4436">
        <v>144</v>
      </c>
      <c r="I4436" s="6">
        <v>0</v>
      </c>
      <c r="J4436">
        <v>4</v>
      </c>
      <c r="K4436" t="str">
        <f>_xlfn.XLOOKUP(fCompras!F4436,dComprador!$A$2:$A$7,dComprador!$B$2:$B$7)</f>
        <v>Alon</v>
      </c>
      <c r="L4436" t="str">
        <f>_xlfn.XLOOKUP(J4436,dFornecedor!$A$2:$A$6,dFornecedor!$B$2:$B$6)</f>
        <v>AlphaOmega</v>
      </c>
      <c r="M4436" t="str">
        <f>_xlfn.XLOOKUP(G4436,dMateriaPrima!$A$2:$A$12,dMateriaPrima!$B$2:$B$12)</f>
        <v>Papel</v>
      </c>
      <c r="N4436" s="2">
        <f>_xlfn.XLOOKUP(G4436,dMateriaPrima!$A$2:$A$12,dMateriaPrima!$C$2:$C$12)</f>
        <v>9</v>
      </c>
      <c r="O4436" s="3">
        <f t="shared" si="345"/>
        <v>1296</v>
      </c>
      <c r="P4436" s="4">
        <f t="shared" si="346"/>
        <v>0</v>
      </c>
      <c r="Q4436" s="3">
        <f t="shared" si="347"/>
        <v>1296</v>
      </c>
      <c r="R4436" t="str">
        <f t="shared" si="348"/>
        <v>No prazo</v>
      </c>
      <c r="S4436" s="5">
        <f t="shared" si="349"/>
        <v>0</v>
      </c>
    </row>
    <row r="4437" spans="1:19" x14ac:dyDescent="0.25">
      <c r="A4437">
        <v>4436</v>
      </c>
      <c r="B4437" s="1">
        <v>44024</v>
      </c>
      <c r="C4437" s="1">
        <v>44034</v>
      </c>
      <c r="D4437" s="1">
        <v>44052</v>
      </c>
      <c r="E4437" s="1">
        <v>44052</v>
      </c>
      <c r="F4437">
        <v>1</v>
      </c>
      <c r="G4437">
        <v>11</v>
      </c>
      <c r="H4437">
        <v>363</v>
      </c>
      <c r="I4437" s="6">
        <v>0</v>
      </c>
      <c r="J4437">
        <v>3</v>
      </c>
      <c r="K4437" t="str">
        <f>_xlfn.XLOOKUP(fCompras!F4437,dComprador!$A$2:$A$7,dComprador!$B$2:$B$7)</f>
        <v>Alon</v>
      </c>
      <c r="L4437" t="str">
        <f>_xlfn.XLOOKUP(J4437,dFornecedor!$A$2:$A$6,dFornecedor!$B$2:$B$6)</f>
        <v>StepUp</v>
      </c>
      <c r="M4437" t="str">
        <f>_xlfn.XLOOKUP(G4437,dMateriaPrima!$A$2:$A$12,dMateriaPrima!$B$2:$B$12)</f>
        <v>Papel</v>
      </c>
      <c r="N4437" s="2">
        <f>_xlfn.XLOOKUP(G4437,dMateriaPrima!$A$2:$A$12,dMateriaPrima!$C$2:$C$12)</f>
        <v>9</v>
      </c>
      <c r="O4437" s="3">
        <f t="shared" si="345"/>
        <v>3267</v>
      </c>
      <c r="P4437" s="4">
        <f t="shared" si="346"/>
        <v>0</v>
      </c>
      <c r="Q4437" s="3">
        <f t="shared" si="347"/>
        <v>3267</v>
      </c>
      <c r="R4437" t="str">
        <f t="shared" si="348"/>
        <v>No prazo</v>
      </c>
      <c r="S4437" s="5">
        <f t="shared" si="349"/>
        <v>0</v>
      </c>
    </row>
    <row r="4438" spans="1:19" x14ac:dyDescent="0.25">
      <c r="A4438">
        <v>4437</v>
      </c>
      <c r="B4438" s="1">
        <v>44024</v>
      </c>
      <c r="C4438" s="1">
        <v>44024</v>
      </c>
      <c r="D4438" s="1">
        <v>44057</v>
      </c>
      <c r="E4438" s="1">
        <v>44056</v>
      </c>
      <c r="F4438">
        <v>1</v>
      </c>
      <c r="G4438">
        <v>7</v>
      </c>
      <c r="H4438">
        <v>185</v>
      </c>
      <c r="I4438" s="6">
        <v>0</v>
      </c>
      <c r="J4438">
        <v>2</v>
      </c>
      <c r="K4438" t="str">
        <f>_xlfn.XLOOKUP(fCompras!F4438,dComprador!$A$2:$A$7,dComprador!$B$2:$B$7)</f>
        <v>Alon</v>
      </c>
      <c r="L4438" t="str">
        <f>_xlfn.XLOOKUP(J4438,dFornecedor!$A$2:$A$6,dFornecedor!$B$2:$B$6)</f>
        <v>Minerva</v>
      </c>
      <c r="M4438" t="str">
        <f>_xlfn.XLOOKUP(G4438,dMateriaPrima!$A$2:$A$12,dMateriaPrima!$B$2:$B$12)</f>
        <v>Poliéster</v>
      </c>
      <c r="N4438" s="2">
        <f>_xlfn.XLOOKUP(G4438,dMateriaPrima!$A$2:$A$12,dMateriaPrima!$C$2:$C$12)</f>
        <v>8</v>
      </c>
      <c r="O4438" s="3">
        <f t="shared" si="345"/>
        <v>1480</v>
      </c>
      <c r="P4438" s="4">
        <f t="shared" si="346"/>
        <v>0</v>
      </c>
      <c r="Q4438" s="3">
        <f t="shared" si="347"/>
        <v>1480</v>
      </c>
      <c r="R4438" t="str">
        <f t="shared" si="348"/>
        <v>No prazo</v>
      </c>
      <c r="S4438" s="5">
        <f t="shared" si="349"/>
        <v>0</v>
      </c>
    </row>
    <row r="4439" spans="1:19" x14ac:dyDescent="0.25">
      <c r="A4439">
        <v>4438</v>
      </c>
      <c r="B4439" s="1">
        <v>44024</v>
      </c>
      <c r="C4439" s="1">
        <v>44024</v>
      </c>
      <c r="D4439" s="1">
        <v>44054</v>
      </c>
      <c r="E4439" s="1">
        <v>44057</v>
      </c>
      <c r="F4439">
        <v>1</v>
      </c>
      <c r="G4439">
        <v>9</v>
      </c>
      <c r="H4439">
        <v>116</v>
      </c>
      <c r="I4439" s="6">
        <v>0</v>
      </c>
      <c r="J4439">
        <v>2</v>
      </c>
      <c r="K4439" t="str">
        <f>_xlfn.XLOOKUP(fCompras!F4439,dComprador!$A$2:$A$7,dComprador!$B$2:$B$7)</f>
        <v>Alon</v>
      </c>
      <c r="L4439" t="str">
        <f>_xlfn.XLOOKUP(J4439,dFornecedor!$A$2:$A$6,dFornecedor!$B$2:$B$6)</f>
        <v>Minerva</v>
      </c>
      <c r="M4439" t="str">
        <f>_xlfn.XLOOKUP(G4439,dMateriaPrima!$A$2:$A$12,dMateriaPrima!$B$2:$B$12)</f>
        <v>Couro</v>
      </c>
      <c r="N4439" s="2">
        <f>_xlfn.XLOOKUP(G4439,dMateriaPrima!$A$2:$A$12,dMateriaPrima!$C$2:$C$12)</f>
        <v>4.4000000000000004</v>
      </c>
      <c r="O4439" s="3">
        <f t="shared" si="345"/>
        <v>510.40000000000003</v>
      </c>
      <c r="P4439" s="4">
        <f t="shared" si="346"/>
        <v>0</v>
      </c>
      <c r="Q4439" s="3">
        <f t="shared" si="347"/>
        <v>510.40000000000003</v>
      </c>
      <c r="R4439" t="str">
        <f t="shared" si="348"/>
        <v>Em atraso</v>
      </c>
      <c r="S4439" s="5">
        <f t="shared" si="349"/>
        <v>3</v>
      </c>
    </row>
    <row r="4440" spans="1:19" x14ac:dyDescent="0.25">
      <c r="A4440">
        <v>4439</v>
      </c>
      <c r="B4440" s="1">
        <v>44024</v>
      </c>
      <c r="C4440" s="1">
        <v>44026</v>
      </c>
      <c r="D4440" s="1">
        <v>44042</v>
      </c>
      <c r="E4440" s="1">
        <v>44046</v>
      </c>
      <c r="F4440">
        <v>1</v>
      </c>
      <c r="G4440">
        <v>3</v>
      </c>
      <c r="H4440">
        <v>103</v>
      </c>
      <c r="I4440" s="6">
        <v>0</v>
      </c>
      <c r="J4440">
        <v>1</v>
      </c>
      <c r="K4440" t="str">
        <f>_xlfn.XLOOKUP(fCompras!F4440,dComprador!$A$2:$A$7,dComprador!$B$2:$B$7)</f>
        <v>Alon</v>
      </c>
      <c r="L4440" t="str">
        <f>_xlfn.XLOOKUP(J4440,dFornecedor!$A$2:$A$6,dFornecedor!$B$2:$B$6)</f>
        <v>NorthShore</v>
      </c>
      <c r="M4440" t="str">
        <f>_xlfn.XLOOKUP(G4440,dMateriaPrima!$A$2:$A$12,dMateriaPrima!$B$2:$B$12)</f>
        <v>Barra Metal</v>
      </c>
      <c r="N4440" s="2">
        <f>_xlfn.XLOOKUP(G4440,dMateriaPrima!$A$2:$A$12,dMateriaPrima!$C$2:$C$12)</f>
        <v>565</v>
      </c>
      <c r="O4440" s="3">
        <f t="shared" si="345"/>
        <v>58195</v>
      </c>
      <c r="P4440" s="4">
        <f t="shared" si="346"/>
        <v>0</v>
      </c>
      <c r="Q4440" s="3">
        <f t="shared" si="347"/>
        <v>58195</v>
      </c>
      <c r="R4440" t="str">
        <f t="shared" si="348"/>
        <v>Em atraso</v>
      </c>
      <c r="S4440" s="5">
        <f t="shared" si="349"/>
        <v>4</v>
      </c>
    </row>
    <row r="4441" spans="1:19" x14ac:dyDescent="0.25">
      <c r="A4441">
        <v>4440</v>
      </c>
      <c r="B4441" s="1">
        <v>44025</v>
      </c>
      <c r="C4441" s="1">
        <v>44035</v>
      </c>
      <c r="D4441" s="1">
        <v>44037</v>
      </c>
      <c r="E4441" s="1">
        <v>44040</v>
      </c>
      <c r="F4441">
        <v>4</v>
      </c>
      <c r="G4441">
        <v>7</v>
      </c>
      <c r="H4441">
        <v>151</v>
      </c>
      <c r="I4441" s="6">
        <v>0</v>
      </c>
      <c r="J4441">
        <v>3</v>
      </c>
      <c r="K4441" t="str">
        <f>_xlfn.XLOOKUP(fCompras!F4441,dComprador!$A$2:$A$7,dComprador!$B$2:$B$7)</f>
        <v>Lira</v>
      </c>
      <c r="L4441" t="str">
        <f>_xlfn.XLOOKUP(J4441,dFornecedor!$A$2:$A$6,dFornecedor!$B$2:$B$6)</f>
        <v>StepUp</v>
      </c>
      <c r="M4441" t="str">
        <f>_xlfn.XLOOKUP(G4441,dMateriaPrima!$A$2:$A$12,dMateriaPrima!$B$2:$B$12)</f>
        <v>Poliéster</v>
      </c>
      <c r="N4441" s="2">
        <f>_xlfn.XLOOKUP(G4441,dMateriaPrima!$A$2:$A$12,dMateriaPrima!$C$2:$C$12)</f>
        <v>8</v>
      </c>
      <c r="O4441" s="3">
        <f t="shared" si="345"/>
        <v>1208</v>
      </c>
      <c r="P4441" s="4">
        <f t="shared" si="346"/>
        <v>0</v>
      </c>
      <c r="Q4441" s="3">
        <f t="shared" si="347"/>
        <v>1208</v>
      </c>
      <c r="R4441" t="str">
        <f t="shared" si="348"/>
        <v>Em atraso</v>
      </c>
      <c r="S4441" s="5">
        <f t="shared" si="349"/>
        <v>3</v>
      </c>
    </row>
    <row r="4442" spans="1:19" x14ac:dyDescent="0.25">
      <c r="A4442">
        <v>4441</v>
      </c>
      <c r="B4442" s="1">
        <v>44025</v>
      </c>
      <c r="C4442" s="1">
        <v>44026</v>
      </c>
      <c r="D4442" s="1">
        <v>44032</v>
      </c>
      <c r="E4442" s="1">
        <v>44032</v>
      </c>
      <c r="F4442">
        <v>4</v>
      </c>
      <c r="G4442">
        <v>9</v>
      </c>
      <c r="H4442">
        <v>370</v>
      </c>
      <c r="I4442" s="6">
        <v>0</v>
      </c>
      <c r="J4442">
        <v>3</v>
      </c>
      <c r="K4442" t="str">
        <f>_xlfn.XLOOKUP(fCompras!F4442,dComprador!$A$2:$A$7,dComprador!$B$2:$B$7)</f>
        <v>Lira</v>
      </c>
      <c r="L4442" t="str">
        <f>_xlfn.XLOOKUP(J4442,dFornecedor!$A$2:$A$6,dFornecedor!$B$2:$B$6)</f>
        <v>StepUp</v>
      </c>
      <c r="M4442" t="str">
        <f>_xlfn.XLOOKUP(G4442,dMateriaPrima!$A$2:$A$12,dMateriaPrima!$B$2:$B$12)</f>
        <v>Couro</v>
      </c>
      <c r="N4442" s="2">
        <f>_xlfn.XLOOKUP(G4442,dMateriaPrima!$A$2:$A$12,dMateriaPrima!$C$2:$C$12)</f>
        <v>4.4000000000000004</v>
      </c>
      <c r="O4442" s="3">
        <f t="shared" si="345"/>
        <v>1628.0000000000002</v>
      </c>
      <c r="P4442" s="4">
        <f t="shared" si="346"/>
        <v>0</v>
      </c>
      <c r="Q4442" s="3">
        <f t="shared" si="347"/>
        <v>1628.0000000000002</v>
      </c>
      <c r="R4442" t="str">
        <f t="shared" si="348"/>
        <v>No prazo</v>
      </c>
      <c r="S4442" s="5">
        <f t="shared" si="349"/>
        <v>0</v>
      </c>
    </row>
    <row r="4443" spans="1:19" x14ac:dyDescent="0.25">
      <c r="A4443">
        <v>4442</v>
      </c>
      <c r="B4443" s="1">
        <v>44025</v>
      </c>
      <c r="C4443" s="1">
        <v>44034</v>
      </c>
      <c r="D4443" s="1">
        <v>44055</v>
      </c>
      <c r="E4443" s="1">
        <v>44057</v>
      </c>
      <c r="F4443">
        <v>1</v>
      </c>
      <c r="G4443">
        <v>9</v>
      </c>
      <c r="H4443">
        <v>386</v>
      </c>
      <c r="I4443" s="6">
        <v>0</v>
      </c>
      <c r="J4443">
        <v>3</v>
      </c>
      <c r="K4443" t="str">
        <f>_xlfn.XLOOKUP(fCompras!F4443,dComprador!$A$2:$A$7,dComprador!$B$2:$B$7)</f>
        <v>Alon</v>
      </c>
      <c r="L4443" t="str">
        <f>_xlfn.XLOOKUP(J4443,dFornecedor!$A$2:$A$6,dFornecedor!$B$2:$B$6)</f>
        <v>StepUp</v>
      </c>
      <c r="M4443" t="str">
        <f>_xlfn.XLOOKUP(G4443,dMateriaPrima!$A$2:$A$12,dMateriaPrima!$B$2:$B$12)</f>
        <v>Couro</v>
      </c>
      <c r="N4443" s="2">
        <f>_xlfn.XLOOKUP(G4443,dMateriaPrima!$A$2:$A$12,dMateriaPrima!$C$2:$C$12)</f>
        <v>4.4000000000000004</v>
      </c>
      <c r="O4443" s="3">
        <f t="shared" si="345"/>
        <v>1698.4</v>
      </c>
      <c r="P4443" s="4">
        <f t="shared" si="346"/>
        <v>0</v>
      </c>
      <c r="Q4443" s="3">
        <f t="shared" si="347"/>
        <v>1698.4</v>
      </c>
      <c r="R4443" t="str">
        <f t="shared" si="348"/>
        <v>Em atraso</v>
      </c>
      <c r="S4443" s="5">
        <f t="shared" si="349"/>
        <v>2</v>
      </c>
    </row>
    <row r="4444" spans="1:19" x14ac:dyDescent="0.25">
      <c r="A4444">
        <v>4443</v>
      </c>
      <c r="B4444" s="1">
        <v>44025</v>
      </c>
      <c r="C4444" s="1">
        <v>44028</v>
      </c>
      <c r="D4444" s="1">
        <v>44031</v>
      </c>
      <c r="E4444" s="1">
        <v>44033</v>
      </c>
      <c r="F4444">
        <v>4</v>
      </c>
      <c r="G4444">
        <v>10</v>
      </c>
      <c r="H4444">
        <v>85</v>
      </c>
      <c r="I4444" s="6">
        <v>0</v>
      </c>
      <c r="J4444">
        <v>4</v>
      </c>
      <c r="K4444" t="str">
        <f>_xlfn.XLOOKUP(fCompras!F4444,dComprador!$A$2:$A$7,dComprador!$B$2:$B$7)</f>
        <v>Lira</v>
      </c>
      <c r="L4444" t="str">
        <f>_xlfn.XLOOKUP(J4444,dFornecedor!$A$2:$A$6,dFornecedor!$B$2:$B$6)</f>
        <v>AlphaOmega</v>
      </c>
      <c r="M4444" t="str">
        <f>_xlfn.XLOOKUP(G4444,dMateriaPrima!$A$2:$A$12,dMateriaPrima!$B$2:$B$12)</f>
        <v>Pedra Britada</v>
      </c>
      <c r="N4444" s="2">
        <f>_xlfn.XLOOKUP(G4444,dMateriaPrima!$A$2:$A$12,dMateriaPrima!$C$2:$C$12)</f>
        <v>56</v>
      </c>
      <c r="O4444" s="3">
        <f t="shared" si="345"/>
        <v>4760</v>
      </c>
      <c r="P4444" s="4">
        <f t="shared" si="346"/>
        <v>0</v>
      </c>
      <c r="Q4444" s="3">
        <f t="shared" si="347"/>
        <v>4760</v>
      </c>
      <c r="R4444" t="str">
        <f t="shared" si="348"/>
        <v>Em atraso</v>
      </c>
      <c r="S4444" s="5">
        <f t="shared" si="349"/>
        <v>2</v>
      </c>
    </row>
    <row r="4445" spans="1:19" x14ac:dyDescent="0.25">
      <c r="A4445">
        <v>4444</v>
      </c>
      <c r="B4445" s="1">
        <v>44025</v>
      </c>
      <c r="C4445" s="1">
        <v>44036</v>
      </c>
      <c r="D4445" s="1">
        <v>44036</v>
      </c>
      <c r="E4445" s="1">
        <v>44041</v>
      </c>
      <c r="F4445">
        <v>4</v>
      </c>
      <c r="G4445">
        <v>7</v>
      </c>
      <c r="H4445">
        <v>16</v>
      </c>
      <c r="I4445" s="6">
        <v>0</v>
      </c>
      <c r="J4445">
        <v>1</v>
      </c>
      <c r="K4445" t="str">
        <f>_xlfn.XLOOKUP(fCompras!F4445,dComprador!$A$2:$A$7,dComprador!$B$2:$B$7)</f>
        <v>Lira</v>
      </c>
      <c r="L4445" t="str">
        <f>_xlfn.XLOOKUP(J4445,dFornecedor!$A$2:$A$6,dFornecedor!$B$2:$B$6)</f>
        <v>NorthShore</v>
      </c>
      <c r="M4445" t="str">
        <f>_xlfn.XLOOKUP(G4445,dMateriaPrima!$A$2:$A$12,dMateriaPrima!$B$2:$B$12)</f>
        <v>Poliéster</v>
      </c>
      <c r="N4445" s="2">
        <f>_xlfn.XLOOKUP(G4445,dMateriaPrima!$A$2:$A$12,dMateriaPrima!$C$2:$C$12)</f>
        <v>8</v>
      </c>
      <c r="O4445" s="3">
        <f t="shared" si="345"/>
        <v>128</v>
      </c>
      <c r="P4445" s="4">
        <f t="shared" si="346"/>
        <v>0</v>
      </c>
      <c r="Q4445" s="3">
        <f t="shared" si="347"/>
        <v>128</v>
      </c>
      <c r="R4445" t="str">
        <f t="shared" si="348"/>
        <v>Em atraso</v>
      </c>
      <c r="S4445" s="5">
        <f t="shared" si="349"/>
        <v>5</v>
      </c>
    </row>
    <row r="4446" spans="1:19" x14ac:dyDescent="0.25">
      <c r="A4446">
        <v>4445</v>
      </c>
      <c r="B4446" s="1">
        <v>44025</v>
      </c>
      <c r="C4446" s="1">
        <v>44033</v>
      </c>
      <c r="D4446" s="1">
        <v>44036</v>
      </c>
      <c r="E4446" s="1">
        <v>44038</v>
      </c>
      <c r="F4446">
        <v>4</v>
      </c>
      <c r="G4446">
        <v>1</v>
      </c>
      <c r="H4446">
        <v>149</v>
      </c>
      <c r="I4446" s="6">
        <v>0</v>
      </c>
      <c r="J4446">
        <v>2</v>
      </c>
      <c r="K4446" t="str">
        <f>_xlfn.XLOOKUP(fCompras!F4446,dComprador!$A$2:$A$7,dComprador!$B$2:$B$7)</f>
        <v>Lira</v>
      </c>
      <c r="L4446" t="str">
        <f>_xlfn.XLOOKUP(J4446,dFornecedor!$A$2:$A$6,dFornecedor!$B$2:$B$6)</f>
        <v>Minerva</v>
      </c>
      <c r="M4446" t="str">
        <f>_xlfn.XLOOKUP(G4446,dMateriaPrima!$A$2:$A$12,dMateriaPrima!$B$2:$B$12)</f>
        <v>Tecido</v>
      </c>
      <c r="N4446" s="2">
        <f>_xlfn.XLOOKUP(G4446,dMateriaPrima!$A$2:$A$12,dMateriaPrima!$C$2:$C$12)</f>
        <v>18</v>
      </c>
      <c r="O4446" s="3">
        <f t="shared" si="345"/>
        <v>2682</v>
      </c>
      <c r="P4446" s="4">
        <f t="shared" si="346"/>
        <v>0</v>
      </c>
      <c r="Q4446" s="3">
        <f t="shared" si="347"/>
        <v>2682</v>
      </c>
      <c r="R4446" t="str">
        <f t="shared" si="348"/>
        <v>Em atraso</v>
      </c>
      <c r="S4446" s="5">
        <f t="shared" si="349"/>
        <v>2</v>
      </c>
    </row>
    <row r="4447" spans="1:19" x14ac:dyDescent="0.25">
      <c r="A4447">
        <v>4446</v>
      </c>
      <c r="B4447" s="1">
        <v>44025</v>
      </c>
      <c r="C4447" s="1">
        <v>44026</v>
      </c>
      <c r="D4447" s="1">
        <v>44030</v>
      </c>
      <c r="E4447" s="1">
        <v>44034</v>
      </c>
      <c r="F4447">
        <v>4</v>
      </c>
      <c r="G4447">
        <v>9</v>
      </c>
      <c r="H4447">
        <v>435</v>
      </c>
      <c r="I4447" s="6">
        <v>0</v>
      </c>
      <c r="J4447">
        <v>3</v>
      </c>
      <c r="K4447" t="str">
        <f>_xlfn.XLOOKUP(fCompras!F4447,dComprador!$A$2:$A$7,dComprador!$B$2:$B$7)</f>
        <v>Lira</v>
      </c>
      <c r="L4447" t="str">
        <f>_xlfn.XLOOKUP(J4447,dFornecedor!$A$2:$A$6,dFornecedor!$B$2:$B$6)</f>
        <v>StepUp</v>
      </c>
      <c r="M4447" t="str">
        <f>_xlfn.XLOOKUP(G4447,dMateriaPrima!$A$2:$A$12,dMateriaPrima!$B$2:$B$12)</f>
        <v>Couro</v>
      </c>
      <c r="N4447" s="2">
        <f>_xlfn.XLOOKUP(G4447,dMateriaPrima!$A$2:$A$12,dMateriaPrima!$C$2:$C$12)</f>
        <v>4.4000000000000004</v>
      </c>
      <c r="O4447" s="3">
        <f t="shared" si="345"/>
        <v>1914.0000000000002</v>
      </c>
      <c r="P4447" s="4">
        <f t="shared" si="346"/>
        <v>0</v>
      </c>
      <c r="Q4447" s="3">
        <f t="shared" si="347"/>
        <v>1914.0000000000002</v>
      </c>
      <c r="R4447" t="str">
        <f t="shared" si="348"/>
        <v>Em atraso</v>
      </c>
      <c r="S4447" s="5">
        <f t="shared" si="349"/>
        <v>4</v>
      </c>
    </row>
    <row r="4448" spans="1:19" x14ac:dyDescent="0.25">
      <c r="A4448">
        <v>4447</v>
      </c>
      <c r="B4448" s="1">
        <v>44025</v>
      </c>
      <c r="C4448" s="1">
        <v>44025</v>
      </c>
      <c r="D4448" s="1">
        <v>44031</v>
      </c>
      <c r="E4448" s="1">
        <v>44035</v>
      </c>
      <c r="F4448">
        <v>4</v>
      </c>
      <c r="G4448">
        <v>11</v>
      </c>
      <c r="H4448">
        <v>89</v>
      </c>
      <c r="I4448" s="6">
        <v>0</v>
      </c>
      <c r="J4448">
        <v>2</v>
      </c>
      <c r="K4448" t="str">
        <f>_xlfn.XLOOKUP(fCompras!F4448,dComprador!$A$2:$A$7,dComprador!$B$2:$B$7)</f>
        <v>Lira</v>
      </c>
      <c r="L4448" t="str">
        <f>_xlfn.XLOOKUP(J4448,dFornecedor!$A$2:$A$6,dFornecedor!$B$2:$B$6)</f>
        <v>Minerva</v>
      </c>
      <c r="M4448" t="str">
        <f>_xlfn.XLOOKUP(G4448,dMateriaPrima!$A$2:$A$12,dMateriaPrima!$B$2:$B$12)</f>
        <v>Papel</v>
      </c>
      <c r="N4448" s="2">
        <f>_xlfn.XLOOKUP(G4448,dMateriaPrima!$A$2:$A$12,dMateriaPrima!$C$2:$C$12)</f>
        <v>9</v>
      </c>
      <c r="O4448" s="3">
        <f t="shared" si="345"/>
        <v>801</v>
      </c>
      <c r="P4448" s="4">
        <f t="shared" si="346"/>
        <v>0</v>
      </c>
      <c r="Q4448" s="3">
        <f t="shared" si="347"/>
        <v>801</v>
      </c>
      <c r="R4448" t="str">
        <f t="shared" si="348"/>
        <v>Em atraso</v>
      </c>
      <c r="S4448" s="5">
        <f t="shared" si="349"/>
        <v>4</v>
      </c>
    </row>
    <row r="4449" spans="1:19" x14ac:dyDescent="0.25">
      <c r="A4449">
        <v>4448</v>
      </c>
      <c r="B4449" s="1">
        <v>44025</v>
      </c>
      <c r="C4449" s="1">
        <v>44026</v>
      </c>
      <c r="D4449" s="1">
        <v>44042</v>
      </c>
      <c r="E4449" s="1">
        <v>44048</v>
      </c>
      <c r="F4449">
        <v>1</v>
      </c>
      <c r="G4449">
        <v>2</v>
      </c>
      <c r="H4449">
        <v>136</v>
      </c>
      <c r="I4449" s="6">
        <v>0</v>
      </c>
      <c r="J4449">
        <v>3</v>
      </c>
      <c r="K4449" t="str">
        <f>_xlfn.XLOOKUP(fCompras!F4449,dComprador!$A$2:$A$7,dComprador!$B$2:$B$7)</f>
        <v>Alon</v>
      </c>
      <c r="L4449" t="str">
        <f>_xlfn.XLOOKUP(J4449,dFornecedor!$A$2:$A$6,dFornecedor!$B$2:$B$6)</f>
        <v>StepUp</v>
      </c>
      <c r="M4449" t="str">
        <f>_xlfn.XLOOKUP(G4449,dMateriaPrima!$A$2:$A$12,dMateriaPrima!$B$2:$B$12)</f>
        <v>Chapa Metal</v>
      </c>
      <c r="N4449" s="2">
        <f>_xlfn.XLOOKUP(G4449,dMateriaPrima!$A$2:$A$12,dMateriaPrima!$C$2:$C$12)</f>
        <v>299.89999999999998</v>
      </c>
      <c r="O4449" s="3">
        <f t="shared" si="345"/>
        <v>40786.399999999994</v>
      </c>
      <c r="P4449" s="4">
        <f t="shared" si="346"/>
        <v>0</v>
      </c>
      <c r="Q4449" s="3">
        <f t="shared" si="347"/>
        <v>40786.399999999994</v>
      </c>
      <c r="R4449" t="str">
        <f t="shared" si="348"/>
        <v>Em atraso</v>
      </c>
      <c r="S4449" s="5">
        <f t="shared" si="349"/>
        <v>6</v>
      </c>
    </row>
    <row r="4450" spans="1:19" x14ac:dyDescent="0.25">
      <c r="A4450">
        <v>4449</v>
      </c>
      <c r="B4450" s="1">
        <v>44025</v>
      </c>
      <c r="C4450" s="1">
        <v>44034</v>
      </c>
      <c r="D4450" s="1">
        <v>44043</v>
      </c>
      <c r="E4450" s="1">
        <v>44043</v>
      </c>
      <c r="F4450">
        <v>1</v>
      </c>
      <c r="G4450">
        <v>10</v>
      </c>
      <c r="H4450">
        <v>365</v>
      </c>
      <c r="I4450" s="6">
        <v>0</v>
      </c>
      <c r="J4450">
        <v>3</v>
      </c>
      <c r="K4450" t="str">
        <f>_xlfn.XLOOKUP(fCompras!F4450,dComprador!$A$2:$A$7,dComprador!$B$2:$B$7)</f>
        <v>Alon</v>
      </c>
      <c r="L4450" t="str">
        <f>_xlfn.XLOOKUP(J4450,dFornecedor!$A$2:$A$6,dFornecedor!$B$2:$B$6)</f>
        <v>StepUp</v>
      </c>
      <c r="M4450" t="str">
        <f>_xlfn.XLOOKUP(G4450,dMateriaPrima!$A$2:$A$12,dMateriaPrima!$B$2:$B$12)</f>
        <v>Pedra Britada</v>
      </c>
      <c r="N4450" s="2">
        <f>_xlfn.XLOOKUP(G4450,dMateriaPrima!$A$2:$A$12,dMateriaPrima!$C$2:$C$12)</f>
        <v>56</v>
      </c>
      <c r="O4450" s="3">
        <f t="shared" si="345"/>
        <v>20440</v>
      </c>
      <c r="P4450" s="4">
        <f t="shared" si="346"/>
        <v>0</v>
      </c>
      <c r="Q4450" s="3">
        <f t="shared" si="347"/>
        <v>20440</v>
      </c>
      <c r="R4450" t="str">
        <f t="shared" si="348"/>
        <v>No prazo</v>
      </c>
      <c r="S4450" s="5">
        <f t="shared" si="349"/>
        <v>0</v>
      </c>
    </row>
    <row r="4451" spans="1:19" x14ac:dyDescent="0.25">
      <c r="A4451">
        <v>4450</v>
      </c>
      <c r="B4451" s="1">
        <v>44025</v>
      </c>
      <c r="C4451" s="1">
        <v>44026</v>
      </c>
      <c r="D4451" s="1">
        <v>44042</v>
      </c>
      <c r="E4451" s="1">
        <v>44044</v>
      </c>
      <c r="F4451">
        <v>1</v>
      </c>
      <c r="G4451">
        <v>1</v>
      </c>
      <c r="H4451">
        <v>130</v>
      </c>
      <c r="I4451" s="6">
        <v>0</v>
      </c>
      <c r="J4451">
        <v>3</v>
      </c>
      <c r="K4451" t="str">
        <f>_xlfn.XLOOKUP(fCompras!F4451,dComprador!$A$2:$A$7,dComprador!$B$2:$B$7)</f>
        <v>Alon</v>
      </c>
      <c r="L4451" t="str">
        <f>_xlfn.XLOOKUP(J4451,dFornecedor!$A$2:$A$6,dFornecedor!$B$2:$B$6)</f>
        <v>StepUp</v>
      </c>
      <c r="M4451" t="str">
        <f>_xlfn.XLOOKUP(G4451,dMateriaPrima!$A$2:$A$12,dMateriaPrima!$B$2:$B$12)</f>
        <v>Tecido</v>
      </c>
      <c r="N4451" s="2">
        <f>_xlfn.XLOOKUP(G4451,dMateriaPrima!$A$2:$A$12,dMateriaPrima!$C$2:$C$12)</f>
        <v>18</v>
      </c>
      <c r="O4451" s="3">
        <f t="shared" si="345"/>
        <v>2340</v>
      </c>
      <c r="P4451" s="4">
        <f t="shared" si="346"/>
        <v>0</v>
      </c>
      <c r="Q4451" s="3">
        <f t="shared" si="347"/>
        <v>2340</v>
      </c>
      <c r="R4451" t="str">
        <f t="shared" si="348"/>
        <v>Em atraso</v>
      </c>
      <c r="S4451" s="5">
        <f t="shared" si="349"/>
        <v>2</v>
      </c>
    </row>
    <row r="4452" spans="1:19" x14ac:dyDescent="0.25">
      <c r="A4452">
        <v>4451</v>
      </c>
      <c r="B4452" s="1">
        <v>44025</v>
      </c>
      <c r="C4452" s="1">
        <v>44032</v>
      </c>
      <c r="D4452" s="1">
        <v>44056</v>
      </c>
      <c r="E4452" s="1">
        <v>44056</v>
      </c>
      <c r="F4452">
        <v>1</v>
      </c>
      <c r="G4452">
        <v>1</v>
      </c>
      <c r="H4452">
        <v>51</v>
      </c>
      <c r="I4452" s="6">
        <v>0</v>
      </c>
      <c r="J4452">
        <v>2</v>
      </c>
      <c r="K4452" t="str">
        <f>_xlfn.XLOOKUP(fCompras!F4452,dComprador!$A$2:$A$7,dComprador!$B$2:$B$7)</f>
        <v>Alon</v>
      </c>
      <c r="L4452" t="str">
        <f>_xlfn.XLOOKUP(J4452,dFornecedor!$A$2:$A$6,dFornecedor!$B$2:$B$6)</f>
        <v>Minerva</v>
      </c>
      <c r="M4452" t="str">
        <f>_xlfn.XLOOKUP(G4452,dMateriaPrima!$A$2:$A$12,dMateriaPrima!$B$2:$B$12)</f>
        <v>Tecido</v>
      </c>
      <c r="N4452" s="2">
        <f>_xlfn.XLOOKUP(G4452,dMateriaPrima!$A$2:$A$12,dMateriaPrima!$C$2:$C$12)</f>
        <v>18</v>
      </c>
      <c r="O4452" s="3">
        <f t="shared" si="345"/>
        <v>918</v>
      </c>
      <c r="P4452" s="4">
        <f t="shared" si="346"/>
        <v>0</v>
      </c>
      <c r="Q4452" s="3">
        <f t="shared" si="347"/>
        <v>918</v>
      </c>
      <c r="R4452" t="str">
        <f t="shared" si="348"/>
        <v>No prazo</v>
      </c>
      <c r="S4452" s="5">
        <f t="shared" si="349"/>
        <v>0</v>
      </c>
    </row>
    <row r="4453" spans="1:19" x14ac:dyDescent="0.25">
      <c r="A4453">
        <v>4452</v>
      </c>
      <c r="B4453" s="1">
        <v>44025</v>
      </c>
      <c r="C4453" s="1">
        <v>44034</v>
      </c>
      <c r="D4453" s="1">
        <v>44046</v>
      </c>
      <c r="E4453" s="1">
        <v>44048</v>
      </c>
      <c r="F4453">
        <v>1</v>
      </c>
      <c r="G4453">
        <v>7</v>
      </c>
      <c r="H4453">
        <v>234</v>
      </c>
      <c r="I4453" s="6">
        <v>0</v>
      </c>
      <c r="J4453">
        <v>2</v>
      </c>
      <c r="K4453" t="str">
        <f>_xlfn.XLOOKUP(fCompras!F4453,dComprador!$A$2:$A$7,dComprador!$B$2:$B$7)</f>
        <v>Alon</v>
      </c>
      <c r="L4453" t="str">
        <f>_xlfn.XLOOKUP(J4453,dFornecedor!$A$2:$A$6,dFornecedor!$B$2:$B$6)</f>
        <v>Minerva</v>
      </c>
      <c r="M4453" t="str">
        <f>_xlfn.XLOOKUP(G4453,dMateriaPrima!$A$2:$A$12,dMateriaPrima!$B$2:$B$12)</f>
        <v>Poliéster</v>
      </c>
      <c r="N4453" s="2">
        <f>_xlfn.XLOOKUP(G4453,dMateriaPrima!$A$2:$A$12,dMateriaPrima!$C$2:$C$12)</f>
        <v>8</v>
      </c>
      <c r="O4453" s="3">
        <f t="shared" si="345"/>
        <v>1872</v>
      </c>
      <c r="P4453" s="4">
        <f t="shared" si="346"/>
        <v>0</v>
      </c>
      <c r="Q4453" s="3">
        <f t="shared" si="347"/>
        <v>1872</v>
      </c>
      <c r="R4453" t="str">
        <f t="shared" si="348"/>
        <v>Em atraso</v>
      </c>
      <c r="S4453" s="5">
        <f t="shared" si="349"/>
        <v>2</v>
      </c>
    </row>
    <row r="4454" spans="1:19" x14ac:dyDescent="0.25">
      <c r="A4454">
        <v>4453</v>
      </c>
      <c r="B4454" s="1">
        <v>44026</v>
      </c>
      <c r="C4454" s="1">
        <v>44036</v>
      </c>
      <c r="D4454" s="1">
        <v>44038</v>
      </c>
      <c r="E4454" s="1">
        <v>44037</v>
      </c>
      <c r="F4454">
        <v>4</v>
      </c>
      <c r="G4454">
        <v>1</v>
      </c>
      <c r="H4454">
        <v>578</v>
      </c>
      <c r="I4454" s="6">
        <v>0</v>
      </c>
      <c r="J4454">
        <v>1</v>
      </c>
      <c r="K4454" t="str">
        <f>_xlfn.XLOOKUP(fCompras!F4454,dComprador!$A$2:$A$7,dComprador!$B$2:$B$7)</f>
        <v>Lira</v>
      </c>
      <c r="L4454" t="str">
        <f>_xlfn.XLOOKUP(J4454,dFornecedor!$A$2:$A$6,dFornecedor!$B$2:$B$6)</f>
        <v>NorthShore</v>
      </c>
      <c r="M4454" t="str">
        <f>_xlfn.XLOOKUP(G4454,dMateriaPrima!$A$2:$A$12,dMateriaPrima!$B$2:$B$12)</f>
        <v>Tecido</v>
      </c>
      <c r="N4454" s="2">
        <f>_xlfn.XLOOKUP(G4454,dMateriaPrima!$A$2:$A$12,dMateriaPrima!$C$2:$C$12)</f>
        <v>18</v>
      </c>
      <c r="O4454" s="3">
        <f t="shared" si="345"/>
        <v>10404</v>
      </c>
      <c r="P4454" s="4">
        <f t="shared" si="346"/>
        <v>0</v>
      </c>
      <c r="Q4454" s="3">
        <f t="shared" si="347"/>
        <v>10404</v>
      </c>
      <c r="R4454" t="str">
        <f t="shared" si="348"/>
        <v>No prazo</v>
      </c>
      <c r="S4454" s="5">
        <f t="shared" si="349"/>
        <v>0</v>
      </c>
    </row>
    <row r="4455" spans="1:19" x14ac:dyDescent="0.25">
      <c r="A4455">
        <v>4454</v>
      </c>
      <c r="B4455" s="1">
        <v>44026</v>
      </c>
      <c r="C4455" s="1">
        <v>44036</v>
      </c>
      <c r="D4455" s="1">
        <v>44037</v>
      </c>
      <c r="E4455" s="1">
        <v>44041</v>
      </c>
      <c r="F4455">
        <v>4</v>
      </c>
      <c r="G4455">
        <v>5</v>
      </c>
      <c r="H4455">
        <v>77</v>
      </c>
      <c r="I4455" s="6">
        <v>0</v>
      </c>
      <c r="J4455">
        <v>3</v>
      </c>
      <c r="K4455" t="str">
        <f>_xlfn.XLOOKUP(fCompras!F4455,dComprador!$A$2:$A$7,dComprador!$B$2:$B$7)</f>
        <v>Lira</v>
      </c>
      <c r="L4455" t="str">
        <f>_xlfn.XLOOKUP(J4455,dFornecedor!$A$2:$A$6,dFornecedor!$B$2:$B$6)</f>
        <v>StepUp</v>
      </c>
      <c r="M4455" t="str">
        <f>_xlfn.XLOOKUP(G4455,dMateriaPrima!$A$2:$A$12,dMateriaPrima!$B$2:$B$12)</f>
        <v>Areia</v>
      </c>
      <c r="N4455" s="2">
        <f>_xlfn.XLOOKUP(G4455,dMateriaPrima!$A$2:$A$12,dMateriaPrima!$C$2:$C$12)</f>
        <v>3.59</v>
      </c>
      <c r="O4455" s="3">
        <f t="shared" si="345"/>
        <v>276.43</v>
      </c>
      <c r="P4455" s="4">
        <f t="shared" si="346"/>
        <v>0</v>
      </c>
      <c r="Q4455" s="3">
        <f t="shared" si="347"/>
        <v>276.43</v>
      </c>
      <c r="R4455" t="str">
        <f t="shared" si="348"/>
        <v>Em atraso</v>
      </c>
      <c r="S4455" s="5">
        <f t="shared" si="349"/>
        <v>4</v>
      </c>
    </row>
    <row r="4456" spans="1:19" x14ac:dyDescent="0.25">
      <c r="A4456">
        <v>4455</v>
      </c>
      <c r="B4456" s="1">
        <v>44026</v>
      </c>
      <c r="C4456" s="1">
        <v>44034</v>
      </c>
      <c r="D4456" s="1">
        <v>44038</v>
      </c>
      <c r="E4456" s="1">
        <v>44041</v>
      </c>
      <c r="F4456">
        <v>4</v>
      </c>
      <c r="G4456">
        <v>5</v>
      </c>
      <c r="H4456">
        <v>89</v>
      </c>
      <c r="I4456" s="6">
        <v>0</v>
      </c>
      <c r="J4456">
        <v>2</v>
      </c>
      <c r="K4456" t="str">
        <f>_xlfn.XLOOKUP(fCompras!F4456,dComprador!$A$2:$A$7,dComprador!$B$2:$B$7)</f>
        <v>Lira</v>
      </c>
      <c r="L4456" t="str">
        <f>_xlfn.XLOOKUP(J4456,dFornecedor!$A$2:$A$6,dFornecedor!$B$2:$B$6)</f>
        <v>Minerva</v>
      </c>
      <c r="M4456" t="str">
        <f>_xlfn.XLOOKUP(G4456,dMateriaPrima!$A$2:$A$12,dMateriaPrima!$B$2:$B$12)</f>
        <v>Areia</v>
      </c>
      <c r="N4456" s="2">
        <f>_xlfn.XLOOKUP(G4456,dMateriaPrima!$A$2:$A$12,dMateriaPrima!$C$2:$C$12)</f>
        <v>3.59</v>
      </c>
      <c r="O4456" s="3">
        <f t="shared" si="345"/>
        <v>319.51</v>
      </c>
      <c r="P4456" s="4">
        <f t="shared" si="346"/>
        <v>0</v>
      </c>
      <c r="Q4456" s="3">
        <f t="shared" si="347"/>
        <v>319.51</v>
      </c>
      <c r="R4456" t="str">
        <f t="shared" si="348"/>
        <v>Em atraso</v>
      </c>
      <c r="S4456" s="5">
        <f t="shared" si="349"/>
        <v>3</v>
      </c>
    </row>
    <row r="4457" spans="1:19" x14ac:dyDescent="0.25">
      <c r="A4457">
        <v>4456</v>
      </c>
      <c r="B4457" s="1">
        <v>44026</v>
      </c>
      <c r="C4457" s="1">
        <v>44027</v>
      </c>
      <c r="D4457" s="1">
        <v>44032</v>
      </c>
      <c r="E4457" s="1">
        <v>44033</v>
      </c>
      <c r="F4457">
        <v>4</v>
      </c>
      <c r="G4457">
        <v>11</v>
      </c>
      <c r="H4457">
        <v>81</v>
      </c>
      <c r="I4457" s="6">
        <v>0</v>
      </c>
      <c r="J4457">
        <v>3</v>
      </c>
      <c r="K4457" t="str">
        <f>_xlfn.XLOOKUP(fCompras!F4457,dComprador!$A$2:$A$7,dComprador!$B$2:$B$7)</f>
        <v>Lira</v>
      </c>
      <c r="L4457" t="str">
        <f>_xlfn.XLOOKUP(J4457,dFornecedor!$A$2:$A$6,dFornecedor!$B$2:$B$6)</f>
        <v>StepUp</v>
      </c>
      <c r="M4457" t="str">
        <f>_xlfn.XLOOKUP(G4457,dMateriaPrima!$A$2:$A$12,dMateriaPrima!$B$2:$B$12)</f>
        <v>Papel</v>
      </c>
      <c r="N4457" s="2">
        <f>_xlfn.XLOOKUP(G4457,dMateriaPrima!$A$2:$A$12,dMateriaPrima!$C$2:$C$12)</f>
        <v>9</v>
      </c>
      <c r="O4457" s="3">
        <f t="shared" si="345"/>
        <v>729</v>
      </c>
      <c r="P4457" s="4">
        <f t="shared" si="346"/>
        <v>0</v>
      </c>
      <c r="Q4457" s="3">
        <f t="shared" si="347"/>
        <v>729</v>
      </c>
      <c r="R4457" t="str">
        <f t="shared" si="348"/>
        <v>Em atraso</v>
      </c>
      <c r="S4457" s="5">
        <f t="shared" si="349"/>
        <v>1</v>
      </c>
    </row>
    <row r="4458" spans="1:19" x14ac:dyDescent="0.25">
      <c r="A4458">
        <v>4457</v>
      </c>
      <c r="B4458" s="1">
        <v>44026</v>
      </c>
      <c r="C4458" s="1">
        <v>44036</v>
      </c>
      <c r="D4458" s="1">
        <v>44044</v>
      </c>
      <c r="E4458" s="1">
        <v>44046</v>
      </c>
      <c r="F4458">
        <v>1</v>
      </c>
      <c r="G4458">
        <v>8</v>
      </c>
      <c r="H4458">
        <v>101</v>
      </c>
      <c r="I4458" s="6">
        <v>0</v>
      </c>
      <c r="J4458">
        <v>3</v>
      </c>
      <c r="K4458" t="str">
        <f>_xlfn.XLOOKUP(fCompras!F4458,dComprador!$A$2:$A$7,dComprador!$B$2:$B$7)</f>
        <v>Alon</v>
      </c>
      <c r="L4458" t="str">
        <f>_xlfn.XLOOKUP(J4458,dFornecedor!$A$2:$A$6,dFornecedor!$B$2:$B$6)</f>
        <v>StepUp</v>
      </c>
      <c r="M4458" t="str">
        <f>_xlfn.XLOOKUP(G4458,dMateriaPrima!$A$2:$A$12,dMateriaPrima!$B$2:$B$12)</f>
        <v>Cimento</v>
      </c>
      <c r="N4458" s="2">
        <f>_xlfn.XLOOKUP(G4458,dMateriaPrima!$A$2:$A$12,dMateriaPrima!$C$2:$C$12)</f>
        <v>23</v>
      </c>
      <c r="O4458" s="3">
        <f t="shared" si="345"/>
        <v>2323</v>
      </c>
      <c r="P4458" s="4">
        <f t="shared" si="346"/>
        <v>0</v>
      </c>
      <c r="Q4458" s="3">
        <f t="shared" si="347"/>
        <v>2323</v>
      </c>
      <c r="R4458" t="str">
        <f t="shared" si="348"/>
        <v>Em atraso</v>
      </c>
      <c r="S4458" s="5">
        <f t="shared" si="349"/>
        <v>2</v>
      </c>
    </row>
    <row r="4459" spans="1:19" x14ac:dyDescent="0.25">
      <c r="A4459">
        <v>4458</v>
      </c>
      <c r="B4459" s="1">
        <v>44026</v>
      </c>
      <c r="C4459" s="1">
        <v>44034</v>
      </c>
      <c r="D4459" s="1">
        <v>44041</v>
      </c>
      <c r="E4459" s="1">
        <v>44043</v>
      </c>
      <c r="F4459">
        <v>2</v>
      </c>
      <c r="G4459">
        <v>8</v>
      </c>
      <c r="H4459">
        <v>18</v>
      </c>
      <c r="I4459" s="6">
        <v>0</v>
      </c>
      <c r="J4459">
        <v>2</v>
      </c>
      <c r="K4459" t="str">
        <f>_xlfn.XLOOKUP(fCompras!F4459,dComprador!$A$2:$A$7,dComprador!$B$2:$B$7)</f>
        <v>João</v>
      </c>
      <c r="L4459" t="str">
        <f>_xlfn.XLOOKUP(J4459,dFornecedor!$A$2:$A$6,dFornecedor!$B$2:$B$6)</f>
        <v>Minerva</v>
      </c>
      <c r="M4459" t="str">
        <f>_xlfn.XLOOKUP(G4459,dMateriaPrima!$A$2:$A$12,dMateriaPrima!$B$2:$B$12)</f>
        <v>Cimento</v>
      </c>
      <c r="N4459" s="2">
        <f>_xlfn.XLOOKUP(G4459,dMateriaPrima!$A$2:$A$12,dMateriaPrima!$C$2:$C$12)</f>
        <v>23</v>
      </c>
      <c r="O4459" s="3">
        <f t="shared" si="345"/>
        <v>414</v>
      </c>
      <c r="P4459" s="4">
        <f t="shared" si="346"/>
        <v>0</v>
      </c>
      <c r="Q4459" s="3">
        <f t="shared" si="347"/>
        <v>414</v>
      </c>
      <c r="R4459" t="str">
        <f t="shared" si="348"/>
        <v>Em atraso</v>
      </c>
      <c r="S4459" s="5">
        <f t="shared" si="349"/>
        <v>2</v>
      </c>
    </row>
    <row r="4460" spans="1:19" x14ac:dyDescent="0.25">
      <c r="A4460">
        <v>4459</v>
      </c>
      <c r="B4460" s="1">
        <v>44026</v>
      </c>
      <c r="C4460" s="1">
        <v>44026</v>
      </c>
      <c r="D4460" s="1">
        <v>44054</v>
      </c>
      <c r="E4460" s="1">
        <v>44057</v>
      </c>
      <c r="F4460">
        <v>1</v>
      </c>
      <c r="G4460">
        <v>1</v>
      </c>
      <c r="H4460">
        <v>201</v>
      </c>
      <c r="I4460" s="6">
        <v>0</v>
      </c>
      <c r="J4460">
        <v>2</v>
      </c>
      <c r="K4460" t="str">
        <f>_xlfn.XLOOKUP(fCompras!F4460,dComprador!$A$2:$A$7,dComprador!$B$2:$B$7)</f>
        <v>Alon</v>
      </c>
      <c r="L4460" t="str">
        <f>_xlfn.XLOOKUP(J4460,dFornecedor!$A$2:$A$6,dFornecedor!$B$2:$B$6)</f>
        <v>Minerva</v>
      </c>
      <c r="M4460" t="str">
        <f>_xlfn.XLOOKUP(G4460,dMateriaPrima!$A$2:$A$12,dMateriaPrima!$B$2:$B$12)</f>
        <v>Tecido</v>
      </c>
      <c r="N4460" s="2">
        <f>_xlfn.XLOOKUP(G4460,dMateriaPrima!$A$2:$A$12,dMateriaPrima!$C$2:$C$12)</f>
        <v>18</v>
      </c>
      <c r="O4460" s="3">
        <f t="shared" si="345"/>
        <v>3618</v>
      </c>
      <c r="P4460" s="4">
        <f t="shared" si="346"/>
        <v>0</v>
      </c>
      <c r="Q4460" s="3">
        <f t="shared" si="347"/>
        <v>3618</v>
      </c>
      <c r="R4460" t="str">
        <f t="shared" si="348"/>
        <v>Em atraso</v>
      </c>
      <c r="S4460" s="5">
        <f t="shared" si="349"/>
        <v>3</v>
      </c>
    </row>
    <row r="4461" spans="1:19" x14ac:dyDescent="0.25">
      <c r="A4461">
        <v>4460</v>
      </c>
      <c r="B4461" s="1">
        <v>44026</v>
      </c>
      <c r="C4461" s="1">
        <v>44026</v>
      </c>
      <c r="D4461" s="1">
        <v>44047</v>
      </c>
      <c r="E4461" s="1">
        <v>44049</v>
      </c>
      <c r="F4461">
        <v>1</v>
      </c>
      <c r="G4461">
        <v>5</v>
      </c>
      <c r="H4461">
        <v>44</v>
      </c>
      <c r="I4461" s="6">
        <v>0</v>
      </c>
      <c r="J4461">
        <v>4</v>
      </c>
      <c r="K4461" t="str">
        <f>_xlfn.XLOOKUP(fCompras!F4461,dComprador!$A$2:$A$7,dComprador!$B$2:$B$7)</f>
        <v>Alon</v>
      </c>
      <c r="L4461" t="str">
        <f>_xlfn.XLOOKUP(J4461,dFornecedor!$A$2:$A$6,dFornecedor!$B$2:$B$6)</f>
        <v>AlphaOmega</v>
      </c>
      <c r="M4461" t="str">
        <f>_xlfn.XLOOKUP(G4461,dMateriaPrima!$A$2:$A$12,dMateriaPrima!$B$2:$B$12)</f>
        <v>Areia</v>
      </c>
      <c r="N4461" s="2">
        <f>_xlfn.XLOOKUP(G4461,dMateriaPrima!$A$2:$A$12,dMateriaPrima!$C$2:$C$12)</f>
        <v>3.59</v>
      </c>
      <c r="O4461" s="3">
        <f t="shared" si="345"/>
        <v>157.95999999999998</v>
      </c>
      <c r="P4461" s="4">
        <f t="shared" si="346"/>
        <v>0</v>
      </c>
      <c r="Q4461" s="3">
        <f t="shared" si="347"/>
        <v>157.95999999999998</v>
      </c>
      <c r="R4461" t="str">
        <f t="shared" si="348"/>
        <v>Em atraso</v>
      </c>
      <c r="S4461" s="5">
        <f t="shared" si="349"/>
        <v>2</v>
      </c>
    </row>
    <row r="4462" spans="1:19" x14ac:dyDescent="0.25">
      <c r="A4462">
        <v>4461</v>
      </c>
      <c r="B4462" s="1">
        <v>44027</v>
      </c>
      <c r="C4462" s="1">
        <v>44027</v>
      </c>
      <c r="D4462" s="1">
        <v>44032</v>
      </c>
      <c r="E4462" s="1">
        <v>44036</v>
      </c>
      <c r="F4462">
        <v>4</v>
      </c>
      <c r="G4462">
        <v>6</v>
      </c>
      <c r="H4462">
        <v>175</v>
      </c>
      <c r="I4462" s="6">
        <v>0</v>
      </c>
      <c r="J4462">
        <v>2</v>
      </c>
      <c r="K4462" t="str">
        <f>_xlfn.XLOOKUP(fCompras!F4462,dComprador!$A$2:$A$7,dComprador!$B$2:$B$7)</f>
        <v>Lira</v>
      </c>
      <c r="L4462" t="str">
        <f>_xlfn.XLOOKUP(J4462,dFornecedor!$A$2:$A$6,dFornecedor!$B$2:$B$6)</f>
        <v>Minerva</v>
      </c>
      <c r="M4462" t="str">
        <f>_xlfn.XLOOKUP(G4462,dMateriaPrima!$A$2:$A$12,dMateriaPrima!$B$2:$B$12)</f>
        <v>Fio Algodão</v>
      </c>
      <c r="N4462" s="2">
        <f>_xlfn.XLOOKUP(G4462,dMateriaPrima!$A$2:$A$12,dMateriaPrima!$C$2:$C$12)</f>
        <v>55.9</v>
      </c>
      <c r="O4462" s="3">
        <f t="shared" si="345"/>
        <v>9782.5</v>
      </c>
      <c r="P4462" s="4">
        <f t="shared" si="346"/>
        <v>0</v>
      </c>
      <c r="Q4462" s="3">
        <f t="shared" si="347"/>
        <v>9782.5</v>
      </c>
      <c r="R4462" t="str">
        <f t="shared" si="348"/>
        <v>Em atraso</v>
      </c>
      <c r="S4462" s="5">
        <f t="shared" si="349"/>
        <v>4</v>
      </c>
    </row>
    <row r="4463" spans="1:19" x14ac:dyDescent="0.25">
      <c r="A4463">
        <v>4462</v>
      </c>
      <c r="B4463" s="1">
        <v>44027</v>
      </c>
      <c r="C4463" s="1">
        <v>44027</v>
      </c>
      <c r="D4463" s="1">
        <v>44032</v>
      </c>
      <c r="E4463" s="1">
        <v>44036</v>
      </c>
      <c r="F4463">
        <v>4</v>
      </c>
      <c r="G4463">
        <v>7</v>
      </c>
      <c r="H4463">
        <v>217</v>
      </c>
      <c r="I4463" s="6">
        <v>0</v>
      </c>
      <c r="J4463">
        <v>2</v>
      </c>
      <c r="K4463" t="str">
        <f>_xlfn.XLOOKUP(fCompras!F4463,dComprador!$A$2:$A$7,dComprador!$B$2:$B$7)</f>
        <v>Lira</v>
      </c>
      <c r="L4463" t="str">
        <f>_xlfn.XLOOKUP(J4463,dFornecedor!$A$2:$A$6,dFornecedor!$B$2:$B$6)</f>
        <v>Minerva</v>
      </c>
      <c r="M4463" t="str">
        <f>_xlfn.XLOOKUP(G4463,dMateriaPrima!$A$2:$A$12,dMateriaPrima!$B$2:$B$12)</f>
        <v>Poliéster</v>
      </c>
      <c r="N4463" s="2">
        <f>_xlfn.XLOOKUP(G4463,dMateriaPrima!$A$2:$A$12,dMateriaPrima!$C$2:$C$12)</f>
        <v>8</v>
      </c>
      <c r="O4463" s="3">
        <f t="shared" si="345"/>
        <v>1736</v>
      </c>
      <c r="P4463" s="4">
        <f t="shared" si="346"/>
        <v>0</v>
      </c>
      <c r="Q4463" s="3">
        <f t="shared" si="347"/>
        <v>1736</v>
      </c>
      <c r="R4463" t="str">
        <f t="shared" si="348"/>
        <v>Em atraso</v>
      </c>
      <c r="S4463" s="5">
        <f t="shared" si="349"/>
        <v>4</v>
      </c>
    </row>
    <row r="4464" spans="1:19" x14ac:dyDescent="0.25">
      <c r="A4464">
        <v>4463</v>
      </c>
      <c r="B4464" s="1">
        <v>44027</v>
      </c>
      <c r="C4464" s="1">
        <v>44027</v>
      </c>
      <c r="D4464" s="1">
        <v>44033</v>
      </c>
      <c r="E4464" s="1">
        <v>44036</v>
      </c>
      <c r="F4464">
        <v>4</v>
      </c>
      <c r="G4464">
        <v>7</v>
      </c>
      <c r="H4464">
        <v>88</v>
      </c>
      <c r="I4464" s="6">
        <v>0.28999999999999998</v>
      </c>
      <c r="J4464">
        <v>2</v>
      </c>
      <c r="K4464" t="str">
        <f>_xlfn.XLOOKUP(fCompras!F4464,dComprador!$A$2:$A$7,dComprador!$B$2:$B$7)</f>
        <v>Lira</v>
      </c>
      <c r="L4464" t="str">
        <f>_xlfn.XLOOKUP(J4464,dFornecedor!$A$2:$A$6,dFornecedor!$B$2:$B$6)</f>
        <v>Minerva</v>
      </c>
      <c r="M4464" t="str">
        <f>_xlfn.XLOOKUP(G4464,dMateriaPrima!$A$2:$A$12,dMateriaPrima!$B$2:$B$12)</f>
        <v>Poliéster</v>
      </c>
      <c r="N4464" s="2">
        <f>_xlfn.XLOOKUP(G4464,dMateriaPrima!$A$2:$A$12,dMateriaPrima!$C$2:$C$12)</f>
        <v>8</v>
      </c>
      <c r="O4464" s="3">
        <f t="shared" si="345"/>
        <v>704</v>
      </c>
      <c r="P4464" s="4">
        <f t="shared" si="346"/>
        <v>204.16</v>
      </c>
      <c r="Q4464" s="3">
        <f t="shared" si="347"/>
        <v>499.84000000000003</v>
      </c>
      <c r="R4464" t="str">
        <f t="shared" si="348"/>
        <v>Em atraso</v>
      </c>
      <c r="S4464" s="5">
        <f t="shared" si="349"/>
        <v>3</v>
      </c>
    </row>
    <row r="4465" spans="1:19" x14ac:dyDescent="0.25">
      <c r="A4465">
        <v>4464</v>
      </c>
      <c r="B4465" s="1">
        <v>44027</v>
      </c>
      <c r="C4465" s="1">
        <v>44035</v>
      </c>
      <c r="D4465" s="1">
        <v>44038</v>
      </c>
      <c r="E4465" s="1">
        <v>44038</v>
      </c>
      <c r="F4465">
        <v>4</v>
      </c>
      <c r="G4465">
        <v>11</v>
      </c>
      <c r="H4465">
        <v>275</v>
      </c>
      <c r="I4465" s="6">
        <v>0</v>
      </c>
      <c r="J4465">
        <v>3</v>
      </c>
      <c r="K4465" t="str">
        <f>_xlfn.XLOOKUP(fCompras!F4465,dComprador!$A$2:$A$7,dComprador!$B$2:$B$7)</f>
        <v>Lira</v>
      </c>
      <c r="L4465" t="str">
        <f>_xlfn.XLOOKUP(J4465,dFornecedor!$A$2:$A$6,dFornecedor!$B$2:$B$6)</f>
        <v>StepUp</v>
      </c>
      <c r="M4465" t="str">
        <f>_xlfn.XLOOKUP(G4465,dMateriaPrima!$A$2:$A$12,dMateriaPrima!$B$2:$B$12)</f>
        <v>Papel</v>
      </c>
      <c r="N4465" s="2">
        <f>_xlfn.XLOOKUP(G4465,dMateriaPrima!$A$2:$A$12,dMateriaPrima!$C$2:$C$12)</f>
        <v>9</v>
      </c>
      <c r="O4465" s="3">
        <f t="shared" si="345"/>
        <v>2475</v>
      </c>
      <c r="P4465" s="4">
        <f t="shared" si="346"/>
        <v>0</v>
      </c>
      <c r="Q4465" s="3">
        <f t="shared" si="347"/>
        <v>2475</v>
      </c>
      <c r="R4465" t="str">
        <f t="shared" si="348"/>
        <v>No prazo</v>
      </c>
      <c r="S4465" s="5">
        <f t="shared" si="349"/>
        <v>0</v>
      </c>
    </row>
    <row r="4466" spans="1:19" x14ac:dyDescent="0.25">
      <c r="A4466">
        <v>4465</v>
      </c>
      <c r="B4466" s="1">
        <v>44027</v>
      </c>
      <c r="C4466" s="1">
        <v>44036</v>
      </c>
      <c r="D4466" s="1">
        <v>44039</v>
      </c>
      <c r="E4466" s="1">
        <v>44042</v>
      </c>
      <c r="F4466">
        <v>1</v>
      </c>
      <c r="G4466">
        <v>1</v>
      </c>
      <c r="H4466">
        <v>8</v>
      </c>
      <c r="I4466" s="6">
        <v>0</v>
      </c>
      <c r="J4466">
        <v>3</v>
      </c>
      <c r="K4466" t="str">
        <f>_xlfn.XLOOKUP(fCompras!F4466,dComprador!$A$2:$A$7,dComprador!$B$2:$B$7)</f>
        <v>Alon</v>
      </c>
      <c r="L4466" t="str">
        <f>_xlfn.XLOOKUP(J4466,dFornecedor!$A$2:$A$6,dFornecedor!$B$2:$B$6)</f>
        <v>StepUp</v>
      </c>
      <c r="M4466" t="str">
        <f>_xlfn.XLOOKUP(G4466,dMateriaPrima!$A$2:$A$12,dMateriaPrima!$B$2:$B$12)</f>
        <v>Tecido</v>
      </c>
      <c r="N4466" s="2">
        <f>_xlfn.XLOOKUP(G4466,dMateriaPrima!$A$2:$A$12,dMateriaPrima!$C$2:$C$12)</f>
        <v>18</v>
      </c>
      <c r="O4466" s="3">
        <f t="shared" si="345"/>
        <v>144</v>
      </c>
      <c r="P4466" s="4">
        <f t="shared" si="346"/>
        <v>0</v>
      </c>
      <c r="Q4466" s="3">
        <f t="shared" si="347"/>
        <v>144</v>
      </c>
      <c r="R4466" t="str">
        <f t="shared" si="348"/>
        <v>Em atraso</v>
      </c>
      <c r="S4466" s="5">
        <f t="shared" si="349"/>
        <v>3</v>
      </c>
    </row>
    <row r="4467" spans="1:19" x14ac:dyDescent="0.25">
      <c r="A4467">
        <v>4466</v>
      </c>
      <c r="B4467" s="1">
        <v>44027</v>
      </c>
      <c r="C4467" s="1">
        <v>44027</v>
      </c>
      <c r="D4467" s="1">
        <v>44040</v>
      </c>
      <c r="E4467" s="1">
        <v>44042</v>
      </c>
      <c r="F4467">
        <v>3</v>
      </c>
      <c r="G4467">
        <v>5</v>
      </c>
      <c r="H4467">
        <v>220</v>
      </c>
      <c r="I4467" s="6">
        <v>0</v>
      </c>
      <c r="J4467">
        <v>2</v>
      </c>
      <c r="K4467" t="str">
        <f>_xlfn.XLOOKUP(fCompras!F4467,dComprador!$A$2:$A$7,dComprador!$B$2:$B$7)</f>
        <v>Diego</v>
      </c>
      <c r="L4467" t="str">
        <f>_xlfn.XLOOKUP(J4467,dFornecedor!$A$2:$A$6,dFornecedor!$B$2:$B$6)</f>
        <v>Minerva</v>
      </c>
      <c r="M4467" t="str">
        <f>_xlfn.XLOOKUP(G4467,dMateriaPrima!$A$2:$A$12,dMateriaPrima!$B$2:$B$12)</f>
        <v>Areia</v>
      </c>
      <c r="N4467" s="2">
        <f>_xlfn.XLOOKUP(G4467,dMateriaPrima!$A$2:$A$12,dMateriaPrima!$C$2:$C$12)</f>
        <v>3.59</v>
      </c>
      <c r="O4467" s="3">
        <f t="shared" si="345"/>
        <v>789.8</v>
      </c>
      <c r="P4467" s="4">
        <f t="shared" si="346"/>
        <v>0</v>
      </c>
      <c r="Q4467" s="3">
        <f t="shared" si="347"/>
        <v>789.8</v>
      </c>
      <c r="R4467" t="str">
        <f t="shared" si="348"/>
        <v>Em atraso</v>
      </c>
      <c r="S4467" s="5">
        <f t="shared" si="349"/>
        <v>2</v>
      </c>
    </row>
    <row r="4468" spans="1:19" x14ac:dyDescent="0.25">
      <c r="A4468">
        <v>4467</v>
      </c>
      <c r="B4468" s="1">
        <v>44027</v>
      </c>
      <c r="C4468" s="1">
        <v>44030</v>
      </c>
      <c r="D4468" s="1">
        <v>44044</v>
      </c>
      <c r="E4468" s="1">
        <v>44043</v>
      </c>
      <c r="F4468">
        <v>2</v>
      </c>
      <c r="G4468">
        <v>11</v>
      </c>
      <c r="H4468">
        <v>430</v>
      </c>
      <c r="I4468" s="6">
        <v>0</v>
      </c>
      <c r="J4468">
        <v>1</v>
      </c>
      <c r="K4468" t="str">
        <f>_xlfn.XLOOKUP(fCompras!F4468,dComprador!$A$2:$A$7,dComprador!$B$2:$B$7)</f>
        <v>João</v>
      </c>
      <c r="L4468" t="str">
        <f>_xlfn.XLOOKUP(J4468,dFornecedor!$A$2:$A$6,dFornecedor!$B$2:$B$6)</f>
        <v>NorthShore</v>
      </c>
      <c r="M4468" t="str">
        <f>_xlfn.XLOOKUP(G4468,dMateriaPrima!$A$2:$A$12,dMateriaPrima!$B$2:$B$12)</f>
        <v>Papel</v>
      </c>
      <c r="N4468" s="2">
        <f>_xlfn.XLOOKUP(G4468,dMateriaPrima!$A$2:$A$12,dMateriaPrima!$C$2:$C$12)</f>
        <v>9</v>
      </c>
      <c r="O4468" s="3">
        <f t="shared" si="345"/>
        <v>3870</v>
      </c>
      <c r="P4468" s="4">
        <f t="shared" si="346"/>
        <v>0</v>
      </c>
      <c r="Q4468" s="3">
        <f t="shared" si="347"/>
        <v>3870</v>
      </c>
      <c r="R4468" t="str">
        <f t="shared" si="348"/>
        <v>No prazo</v>
      </c>
      <c r="S4468" s="5">
        <f t="shared" si="349"/>
        <v>0</v>
      </c>
    </row>
    <row r="4469" spans="1:19" x14ac:dyDescent="0.25">
      <c r="A4469">
        <v>4468</v>
      </c>
      <c r="B4469" s="1">
        <v>44027</v>
      </c>
      <c r="C4469" s="1">
        <v>44030</v>
      </c>
      <c r="D4469" s="1">
        <v>44040</v>
      </c>
      <c r="E4469" s="1">
        <v>44041</v>
      </c>
      <c r="F4469">
        <v>3</v>
      </c>
      <c r="G4469">
        <v>9</v>
      </c>
      <c r="H4469">
        <v>73</v>
      </c>
      <c r="I4469" s="6">
        <v>0</v>
      </c>
      <c r="J4469">
        <v>3</v>
      </c>
      <c r="K4469" t="str">
        <f>_xlfn.XLOOKUP(fCompras!F4469,dComprador!$A$2:$A$7,dComprador!$B$2:$B$7)</f>
        <v>Diego</v>
      </c>
      <c r="L4469" t="str">
        <f>_xlfn.XLOOKUP(J4469,dFornecedor!$A$2:$A$6,dFornecedor!$B$2:$B$6)</f>
        <v>StepUp</v>
      </c>
      <c r="M4469" t="str">
        <f>_xlfn.XLOOKUP(G4469,dMateriaPrima!$A$2:$A$12,dMateriaPrima!$B$2:$B$12)</f>
        <v>Couro</v>
      </c>
      <c r="N4469" s="2">
        <f>_xlfn.XLOOKUP(G4469,dMateriaPrima!$A$2:$A$12,dMateriaPrima!$C$2:$C$12)</f>
        <v>4.4000000000000004</v>
      </c>
      <c r="O4469" s="3">
        <f t="shared" si="345"/>
        <v>321.20000000000005</v>
      </c>
      <c r="P4469" s="4">
        <f t="shared" si="346"/>
        <v>0</v>
      </c>
      <c r="Q4469" s="3">
        <f t="shared" si="347"/>
        <v>321.20000000000005</v>
      </c>
      <c r="R4469" t="str">
        <f t="shared" si="348"/>
        <v>Em atraso</v>
      </c>
      <c r="S4469" s="5">
        <f t="shared" si="349"/>
        <v>1</v>
      </c>
    </row>
    <row r="4470" spans="1:19" x14ac:dyDescent="0.25">
      <c r="A4470">
        <v>4469</v>
      </c>
      <c r="B4470" s="1">
        <v>44027</v>
      </c>
      <c r="C4470" s="1">
        <v>44028</v>
      </c>
      <c r="D4470" s="1">
        <v>44044</v>
      </c>
      <c r="E4470" s="1">
        <v>44044</v>
      </c>
      <c r="F4470">
        <v>1</v>
      </c>
      <c r="G4470">
        <v>5</v>
      </c>
      <c r="H4470">
        <v>114</v>
      </c>
      <c r="I4470" s="6">
        <v>0</v>
      </c>
      <c r="J4470">
        <v>3</v>
      </c>
      <c r="K4470" t="str">
        <f>_xlfn.XLOOKUP(fCompras!F4470,dComprador!$A$2:$A$7,dComprador!$B$2:$B$7)</f>
        <v>Alon</v>
      </c>
      <c r="L4470" t="str">
        <f>_xlfn.XLOOKUP(J4470,dFornecedor!$A$2:$A$6,dFornecedor!$B$2:$B$6)</f>
        <v>StepUp</v>
      </c>
      <c r="M4470" t="str">
        <f>_xlfn.XLOOKUP(G4470,dMateriaPrima!$A$2:$A$12,dMateriaPrima!$B$2:$B$12)</f>
        <v>Areia</v>
      </c>
      <c r="N4470" s="2">
        <f>_xlfn.XLOOKUP(G4470,dMateriaPrima!$A$2:$A$12,dMateriaPrima!$C$2:$C$12)</f>
        <v>3.59</v>
      </c>
      <c r="O4470" s="3">
        <f t="shared" si="345"/>
        <v>409.26</v>
      </c>
      <c r="P4470" s="4">
        <f t="shared" si="346"/>
        <v>0</v>
      </c>
      <c r="Q4470" s="3">
        <f t="shared" si="347"/>
        <v>409.26</v>
      </c>
      <c r="R4470" t="str">
        <f t="shared" si="348"/>
        <v>No prazo</v>
      </c>
      <c r="S4470" s="5">
        <f t="shared" si="349"/>
        <v>0</v>
      </c>
    </row>
    <row r="4471" spans="1:19" x14ac:dyDescent="0.25">
      <c r="A4471">
        <v>4470</v>
      </c>
      <c r="B4471" s="1">
        <v>44027</v>
      </c>
      <c r="C4471" s="1">
        <v>44031</v>
      </c>
      <c r="D4471" s="1">
        <v>44049</v>
      </c>
      <c r="E4471" s="1">
        <v>44049</v>
      </c>
      <c r="F4471">
        <v>1</v>
      </c>
      <c r="G4471">
        <v>5</v>
      </c>
      <c r="H4471">
        <v>2</v>
      </c>
      <c r="I4471" s="6">
        <v>0</v>
      </c>
      <c r="J4471">
        <v>5</v>
      </c>
      <c r="K4471" t="str">
        <f>_xlfn.XLOOKUP(fCompras!F4471,dComprador!$A$2:$A$7,dComprador!$B$2:$B$7)</f>
        <v>Alon</v>
      </c>
      <c r="L4471" t="str">
        <f>_xlfn.XLOOKUP(J4471,dFornecedor!$A$2:$A$6,dFornecedor!$B$2:$B$6)</f>
        <v>Atlas</v>
      </c>
      <c r="M4471" t="str">
        <f>_xlfn.XLOOKUP(G4471,dMateriaPrima!$A$2:$A$12,dMateriaPrima!$B$2:$B$12)</f>
        <v>Areia</v>
      </c>
      <c r="N4471" s="2">
        <f>_xlfn.XLOOKUP(G4471,dMateriaPrima!$A$2:$A$12,dMateriaPrima!$C$2:$C$12)</f>
        <v>3.59</v>
      </c>
      <c r="O4471" s="3">
        <f t="shared" si="345"/>
        <v>7.18</v>
      </c>
      <c r="P4471" s="4">
        <f t="shared" si="346"/>
        <v>0</v>
      </c>
      <c r="Q4471" s="3">
        <f t="shared" si="347"/>
        <v>7.18</v>
      </c>
      <c r="R4471" t="str">
        <f t="shared" si="348"/>
        <v>No prazo</v>
      </c>
      <c r="S4471" s="5">
        <f t="shared" si="349"/>
        <v>0</v>
      </c>
    </row>
    <row r="4472" spans="1:19" x14ac:dyDescent="0.25">
      <c r="A4472">
        <v>4471</v>
      </c>
      <c r="B4472" s="1">
        <v>44028</v>
      </c>
      <c r="C4472" s="1">
        <v>44029</v>
      </c>
      <c r="D4472" s="1">
        <v>44035</v>
      </c>
      <c r="E4472" s="1">
        <v>44036</v>
      </c>
      <c r="F4472">
        <v>4</v>
      </c>
      <c r="G4472">
        <v>1</v>
      </c>
      <c r="H4472">
        <v>235</v>
      </c>
      <c r="I4472" s="6">
        <v>0</v>
      </c>
      <c r="J4472">
        <v>3</v>
      </c>
      <c r="K4472" t="str">
        <f>_xlfn.XLOOKUP(fCompras!F4472,dComprador!$A$2:$A$7,dComprador!$B$2:$B$7)</f>
        <v>Lira</v>
      </c>
      <c r="L4472" t="str">
        <f>_xlfn.XLOOKUP(J4472,dFornecedor!$A$2:$A$6,dFornecedor!$B$2:$B$6)</f>
        <v>StepUp</v>
      </c>
      <c r="M4472" t="str">
        <f>_xlfn.XLOOKUP(G4472,dMateriaPrima!$A$2:$A$12,dMateriaPrima!$B$2:$B$12)</f>
        <v>Tecido</v>
      </c>
      <c r="N4472" s="2">
        <f>_xlfn.XLOOKUP(G4472,dMateriaPrima!$A$2:$A$12,dMateriaPrima!$C$2:$C$12)</f>
        <v>18</v>
      </c>
      <c r="O4472" s="3">
        <f t="shared" si="345"/>
        <v>4230</v>
      </c>
      <c r="P4472" s="4">
        <f t="shared" si="346"/>
        <v>0</v>
      </c>
      <c r="Q4472" s="3">
        <f t="shared" si="347"/>
        <v>4230</v>
      </c>
      <c r="R4472" t="str">
        <f t="shared" si="348"/>
        <v>Em atraso</v>
      </c>
      <c r="S4472" s="5">
        <f t="shared" si="349"/>
        <v>1</v>
      </c>
    </row>
    <row r="4473" spans="1:19" x14ac:dyDescent="0.25">
      <c r="A4473">
        <v>4472</v>
      </c>
      <c r="B4473" s="1">
        <v>44028</v>
      </c>
      <c r="C4473" s="1">
        <v>44037</v>
      </c>
      <c r="D4473" s="1">
        <v>44038</v>
      </c>
      <c r="E4473" s="1">
        <v>44039</v>
      </c>
      <c r="F4473">
        <v>4</v>
      </c>
      <c r="G4473">
        <v>7</v>
      </c>
      <c r="H4473">
        <v>336</v>
      </c>
      <c r="I4473" s="6">
        <v>0</v>
      </c>
      <c r="J4473">
        <v>3</v>
      </c>
      <c r="K4473" t="str">
        <f>_xlfn.XLOOKUP(fCompras!F4473,dComprador!$A$2:$A$7,dComprador!$B$2:$B$7)</f>
        <v>Lira</v>
      </c>
      <c r="L4473" t="str">
        <f>_xlfn.XLOOKUP(J4473,dFornecedor!$A$2:$A$6,dFornecedor!$B$2:$B$6)</f>
        <v>StepUp</v>
      </c>
      <c r="M4473" t="str">
        <f>_xlfn.XLOOKUP(G4473,dMateriaPrima!$A$2:$A$12,dMateriaPrima!$B$2:$B$12)</f>
        <v>Poliéster</v>
      </c>
      <c r="N4473" s="2">
        <f>_xlfn.XLOOKUP(G4473,dMateriaPrima!$A$2:$A$12,dMateriaPrima!$C$2:$C$12)</f>
        <v>8</v>
      </c>
      <c r="O4473" s="3">
        <f t="shared" si="345"/>
        <v>2688</v>
      </c>
      <c r="P4473" s="4">
        <f t="shared" si="346"/>
        <v>0</v>
      </c>
      <c r="Q4473" s="3">
        <f t="shared" si="347"/>
        <v>2688</v>
      </c>
      <c r="R4473" t="str">
        <f t="shared" si="348"/>
        <v>Em atraso</v>
      </c>
      <c r="S4473" s="5">
        <f t="shared" si="349"/>
        <v>1</v>
      </c>
    </row>
    <row r="4474" spans="1:19" x14ac:dyDescent="0.25">
      <c r="A4474">
        <v>4473</v>
      </c>
      <c r="B4474" s="1">
        <v>44028</v>
      </c>
      <c r="C4474" s="1">
        <v>44031</v>
      </c>
      <c r="D4474" s="1">
        <v>44035</v>
      </c>
      <c r="E4474" s="1">
        <v>44036</v>
      </c>
      <c r="F4474">
        <v>4</v>
      </c>
      <c r="G4474">
        <v>1</v>
      </c>
      <c r="H4474">
        <v>211</v>
      </c>
      <c r="I4474" s="6">
        <v>0</v>
      </c>
      <c r="J4474">
        <v>3</v>
      </c>
      <c r="K4474" t="str">
        <f>_xlfn.XLOOKUP(fCompras!F4474,dComprador!$A$2:$A$7,dComprador!$B$2:$B$7)</f>
        <v>Lira</v>
      </c>
      <c r="L4474" t="str">
        <f>_xlfn.XLOOKUP(J4474,dFornecedor!$A$2:$A$6,dFornecedor!$B$2:$B$6)</f>
        <v>StepUp</v>
      </c>
      <c r="M4474" t="str">
        <f>_xlfn.XLOOKUP(G4474,dMateriaPrima!$A$2:$A$12,dMateriaPrima!$B$2:$B$12)</f>
        <v>Tecido</v>
      </c>
      <c r="N4474" s="2">
        <f>_xlfn.XLOOKUP(G4474,dMateriaPrima!$A$2:$A$12,dMateriaPrima!$C$2:$C$12)</f>
        <v>18</v>
      </c>
      <c r="O4474" s="3">
        <f t="shared" si="345"/>
        <v>3798</v>
      </c>
      <c r="P4474" s="4">
        <f t="shared" si="346"/>
        <v>0</v>
      </c>
      <c r="Q4474" s="3">
        <f t="shared" si="347"/>
        <v>3798</v>
      </c>
      <c r="R4474" t="str">
        <f t="shared" si="348"/>
        <v>Em atraso</v>
      </c>
      <c r="S4474" s="5">
        <f t="shared" si="349"/>
        <v>1</v>
      </c>
    </row>
    <row r="4475" spans="1:19" x14ac:dyDescent="0.25">
      <c r="A4475">
        <v>4474</v>
      </c>
      <c r="B4475" s="1">
        <v>44028</v>
      </c>
      <c r="C4475" s="1">
        <v>44029</v>
      </c>
      <c r="D4475" s="1">
        <v>44039</v>
      </c>
      <c r="E4475" s="1">
        <v>44042</v>
      </c>
      <c r="F4475">
        <v>4</v>
      </c>
      <c r="G4475">
        <v>11</v>
      </c>
      <c r="H4475">
        <v>27</v>
      </c>
      <c r="I4475" s="6">
        <v>0</v>
      </c>
      <c r="J4475">
        <v>4</v>
      </c>
      <c r="K4475" t="str">
        <f>_xlfn.XLOOKUP(fCompras!F4475,dComprador!$A$2:$A$7,dComprador!$B$2:$B$7)</f>
        <v>Lira</v>
      </c>
      <c r="L4475" t="str">
        <f>_xlfn.XLOOKUP(J4475,dFornecedor!$A$2:$A$6,dFornecedor!$B$2:$B$6)</f>
        <v>AlphaOmega</v>
      </c>
      <c r="M4475" t="str">
        <f>_xlfn.XLOOKUP(G4475,dMateriaPrima!$A$2:$A$12,dMateriaPrima!$B$2:$B$12)</f>
        <v>Papel</v>
      </c>
      <c r="N4475" s="2">
        <f>_xlfn.XLOOKUP(G4475,dMateriaPrima!$A$2:$A$12,dMateriaPrima!$C$2:$C$12)</f>
        <v>9</v>
      </c>
      <c r="O4475" s="3">
        <f t="shared" si="345"/>
        <v>243</v>
      </c>
      <c r="P4475" s="4">
        <f t="shared" si="346"/>
        <v>0</v>
      </c>
      <c r="Q4475" s="3">
        <f t="shared" si="347"/>
        <v>243</v>
      </c>
      <c r="R4475" t="str">
        <f t="shared" si="348"/>
        <v>Em atraso</v>
      </c>
      <c r="S4475" s="5">
        <f t="shared" si="349"/>
        <v>3</v>
      </c>
    </row>
    <row r="4476" spans="1:19" x14ac:dyDescent="0.25">
      <c r="A4476">
        <v>4475</v>
      </c>
      <c r="B4476" s="1">
        <v>44028</v>
      </c>
      <c r="C4476" s="1">
        <v>44029</v>
      </c>
      <c r="D4476" s="1">
        <v>44044</v>
      </c>
      <c r="E4476" s="1">
        <v>44048</v>
      </c>
      <c r="F4476">
        <v>1</v>
      </c>
      <c r="G4476">
        <v>5</v>
      </c>
      <c r="H4476">
        <v>12</v>
      </c>
      <c r="I4476" s="6">
        <v>0</v>
      </c>
      <c r="J4476">
        <v>3</v>
      </c>
      <c r="K4476" t="str">
        <f>_xlfn.XLOOKUP(fCompras!F4476,dComprador!$A$2:$A$7,dComprador!$B$2:$B$7)</f>
        <v>Alon</v>
      </c>
      <c r="L4476" t="str">
        <f>_xlfn.XLOOKUP(J4476,dFornecedor!$A$2:$A$6,dFornecedor!$B$2:$B$6)</f>
        <v>StepUp</v>
      </c>
      <c r="M4476" t="str">
        <f>_xlfn.XLOOKUP(G4476,dMateriaPrima!$A$2:$A$12,dMateriaPrima!$B$2:$B$12)</f>
        <v>Areia</v>
      </c>
      <c r="N4476" s="2">
        <f>_xlfn.XLOOKUP(G4476,dMateriaPrima!$A$2:$A$12,dMateriaPrima!$C$2:$C$12)</f>
        <v>3.59</v>
      </c>
      <c r="O4476" s="3">
        <f t="shared" si="345"/>
        <v>43.08</v>
      </c>
      <c r="P4476" s="4">
        <f t="shared" si="346"/>
        <v>0</v>
      </c>
      <c r="Q4476" s="3">
        <f t="shared" si="347"/>
        <v>43.08</v>
      </c>
      <c r="R4476" t="str">
        <f t="shared" si="348"/>
        <v>Em atraso</v>
      </c>
      <c r="S4476" s="5">
        <f t="shared" si="349"/>
        <v>4</v>
      </c>
    </row>
    <row r="4477" spans="1:19" x14ac:dyDescent="0.25">
      <c r="A4477">
        <v>4476</v>
      </c>
      <c r="B4477" s="1">
        <v>44028</v>
      </c>
      <c r="C4477" s="1">
        <v>44036</v>
      </c>
      <c r="D4477" s="1">
        <v>44042</v>
      </c>
      <c r="E4477" s="1">
        <v>44045</v>
      </c>
      <c r="F4477">
        <v>1</v>
      </c>
      <c r="G4477">
        <v>7</v>
      </c>
      <c r="H4477">
        <v>59</v>
      </c>
      <c r="I4477" s="6">
        <v>0</v>
      </c>
      <c r="J4477">
        <v>2</v>
      </c>
      <c r="K4477" t="str">
        <f>_xlfn.XLOOKUP(fCompras!F4477,dComprador!$A$2:$A$7,dComprador!$B$2:$B$7)</f>
        <v>Alon</v>
      </c>
      <c r="L4477" t="str">
        <f>_xlfn.XLOOKUP(J4477,dFornecedor!$A$2:$A$6,dFornecedor!$B$2:$B$6)</f>
        <v>Minerva</v>
      </c>
      <c r="M4477" t="str">
        <f>_xlfn.XLOOKUP(G4477,dMateriaPrima!$A$2:$A$12,dMateriaPrima!$B$2:$B$12)</f>
        <v>Poliéster</v>
      </c>
      <c r="N4477" s="2">
        <f>_xlfn.XLOOKUP(G4477,dMateriaPrima!$A$2:$A$12,dMateriaPrima!$C$2:$C$12)</f>
        <v>8</v>
      </c>
      <c r="O4477" s="3">
        <f t="shared" si="345"/>
        <v>472</v>
      </c>
      <c r="P4477" s="4">
        <f t="shared" si="346"/>
        <v>0</v>
      </c>
      <c r="Q4477" s="3">
        <f t="shared" si="347"/>
        <v>472</v>
      </c>
      <c r="R4477" t="str">
        <f t="shared" si="348"/>
        <v>Em atraso</v>
      </c>
      <c r="S4477" s="5">
        <f t="shared" si="349"/>
        <v>3</v>
      </c>
    </row>
    <row r="4478" spans="1:19" x14ac:dyDescent="0.25">
      <c r="A4478">
        <v>4477</v>
      </c>
      <c r="B4478" s="1">
        <v>44028</v>
      </c>
      <c r="C4478" s="1">
        <v>44032</v>
      </c>
      <c r="D4478" s="1">
        <v>44046</v>
      </c>
      <c r="E4478" s="1">
        <v>44045</v>
      </c>
      <c r="F4478">
        <v>1</v>
      </c>
      <c r="G4478">
        <v>1</v>
      </c>
      <c r="H4478">
        <v>37</v>
      </c>
      <c r="I4478" s="6">
        <v>0</v>
      </c>
      <c r="J4478">
        <v>3</v>
      </c>
      <c r="K4478" t="str">
        <f>_xlfn.XLOOKUP(fCompras!F4478,dComprador!$A$2:$A$7,dComprador!$B$2:$B$7)</f>
        <v>Alon</v>
      </c>
      <c r="L4478" t="str">
        <f>_xlfn.XLOOKUP(J4478,dFornecedor!$A$2:$A$6,dFornecedor!$B$2:$B$6)</f>
        <v>StepUp</v>
      </c>
      <c r="M4478" t="str">
        <f>_xlfn.XLOOKUP(G4478,dMateriaPrima!$A$2:$A$12,dMateriaPrima!$B$2:$B$12)</f>
        <v>Tecido</v>
      </c>
      <c r="N4478" s="2">
        <f>_xlfn.XLOOKUP(G4478,dMateriaPrima!$A$2:$A$12,dMateriaPrima!$C$2:$C$12)</f>
        <v>18</v>
      </c>
      <c r="O4478" s="3">
        <f t="shared" si="345"/>
        <v>666</v>
      </c>
      <c r="P4478" s="4">
        <f t="shared" si="346"/>
        <v>0</v>
      </c>
      <c r="Q4478" s="3">
        <f t="shared" si="347"/>
        <v>666</v>
      </c>
      <c r="R4478" t="str">
        <f t="shared" si="348"/>
        <v>No prazo</v>
      </c>
      <c r="S4478" s="5">
        <f t="shared" si="349"/>
        <v>0</v>
      </c>
    </row>
    <row r="4479" spans="1:19" x14ac:dyDescent="0.25">
      <c r="A4479">
        <v>4478</v>
      </c>
      <c r="B4479" s="1">
        <v>44028</v>
      </c>
      <c r="C4479" s="1">
        <v>44038</v>
      </c>
      <c r="D4479" s="1">
        <v>44043</v>
      </c>
      <c r="E4479" s="1">
        <v>44049</v>
      </c>
      <c r="F4479">
        <v>2</v>
      </c>
      <c r="G4479">
        <v>7</v>
      </c>
      <c r="H4479">
        <v>47</v>
      </c>
      <c r="I4479" s="6">
        <v>0</v>
      </c>
      <c r="J4479">
        <v>3</v>
      </c>
      <c r="K4479" t="str">
        <f>_xlfn.XLOOKUP(fCompras!F4479,dComprador!$A$2:$A$7,dComprador!$B$2:$B$7)</f>
        <v>João</v>
      </c>
      <c r="L4479" t="str">
        <f>_xlfn.XLOOKUP(J4479,dFornecedor!$A$2:$A$6,dFornecedor!$B$2:$B$6)</f>
        <v>StepUp</v>
      </c>
      <c r="M4479" t="str">
        <f>_xlfn.XLOOKUP(G4479,dMateriaPrima!$A$2:$A$12,dMateriaPrima!$B$2:$B$12)</f>
        <v>Poliéster</v>
      </c>
      <c r="N4479" s="2">
        <f>_xlfn.XLOOKUP(G4479,dMateriaPrima!$A$2:$A$12,dMateriaPrima!$C$2:$C$12)</f>
        <v>8</v>
      </c>
      <c r="O4479" s="3">
        <f t="shared" si="345"/>
        <v>376</v>
      </c>
      <c r="P4479" s="4">
        <f t="shared" si="346"/>
        <v>0</v>
      </c>
      <c r="Q4479" s="3">
        <f t="shared" si="347"/>
        <v>376</v>
      </c>
      <c r="R4479" t="str">
        <f t="shared" si="348"/>
        <v>Em atraso</v>
      </c>
      <c r="S4479" s="5">
        <f t="shared" si="349"/>
        <v>6</v>
      </c>
    </row>
    <row r="4480" spans="1:19" x14ac:dyDescent="0.25">
      <c r="A4480">
        <v>4479</v>
      </c>
      <c r="B4480" s="1">
        <v>44028</v>
      </c>
      <c r="C4480" s="1">
        <v>44028</v>
      </c>
      <c r="D4480" s="1">
        <v>44056</v>
      </c>
      <c r="E4480" s="1">
        <v>44060</v>
      </c>
      <c r="F4480">
        <v>1</v>
      </c>
      <c r="G4480">
        <v>7</v>
      </c>
      <c r="H4480">
        <v>248</v>
      </c>
      <c r="I4480" s="6">
        <v>0</v>
      </c>
      <c r="J4480">
        <v>2</v>
      </c>
      <c r="K4480" t="str">
        <f>_xlfn.XLOOKUP(fCompras!F4480,dComprador!$A$2:$A$7,dComprador!$B$2:$B$7)</f>
        <v>Alon</v>
      </c>
      <c r="L4480" t="str">
        <f>_xlfn.XLOOKUP(J4480,dFornecedor!$A$2:$A$6,dFornecedor!$B$2:$B$6)</f>
        <v>Minerva</v>
      </c>
      <c r="M4480" t="str">
        <f>_xlfn.XLOOKUP(G4480,dMateriaPrima!$A$2:$A$12,dMateriaPrima!$B$2:$B$12)</f>
        <v>Poliéster</v>
      </c>
      <c r="N4480" s="2">
        <f>_xlfn.XLOOKUP(G4480,dMateriaPrima!$A$2:$A$12,dMateriaPrima!$C$2:$C$12)</f>
        <v>8</v>
      </c>
      <c r="O4480" s="3">
        <f t="shared" si="345"/>
        <v>1984</v>
      </c>
      <c r="P4480" s="4">
        <f t="shared" si="346"/>
        <v>0</v>
      </c>
      <c r="Q4480" s="3">
        <f t="shared" si="347"/>
        <v>1984</v>
      </c>
      <c r="R4480" t="str">
        <f t="shared" si="348"/>
        <v>Em atraso</v>
      </c>
      <c r="S4480" s="5">
        <f t="shared" si="349"/>
        <v>4</v>
      </c>
    </row>
    <row r="4481" spans="1:19" x14ac:dyDescent="0.25">
      <c r="A4481">
        <v>4480</v>
      </c>
      <c r="B4481" s="1">
        <v>44029</v>
      </c>
      <c r="C4481" s="1">
        <v>44033</v>
      </c>
      <c r="D4481" s="1">
        <v>44041</v>
      </c>
      <c r="E4481" s="1">
        <v>44043</v>
      </c>
      <c r="F4481">
        <v>4</v>
      </c>
      <c r="G4481">
        <v>7</v>
      </c>
      <c r="H4481">
        <v>51</v>
      </c>
      <c r="I4481" s="6">
        <v>0</v>
      </c>
      <c r="J4481">
        <v>5</v>
      </c>
      <c r="K4481" t="str">
        <f>_xlfn.XLOOKUP(fCompras!F4481,dComprador!$A$2:$A$7,dComprador!$B$2:$B$7)</f>
        <v>Lira</v>
      </c>
      <c r="L4481" t="str">
        <f>_xlfn.XLOOKUP(J4481,dFornecedor!$A$2:$A$6,dFornecedor!$B$2:$B$6)</f>
        <v>Atlas</v>
      </c>
      <c r="M4481" t="str">
        <f>_xlfn.XLOOKUP(G4481,dMateriaPrima!$A$2:$A$12,dMateriaPrima!$B$2:$B$12)</f>
        <v>Poliéster</v>
      </c>
      <c r="N4481" s="2">
        <f>_xlfn.XLOOKUP(G4481,dMateriaPrima!$A$2:$A$12,dMateriaPrima!$C$2:$C$12)</f>
        <v>8</v>
      </c>
      <c r="O4481" s="3">
        <f t="shared" si="345"/>
        <v>408</v>
      </c>
      <c r="P4481" s="4">
        <f t="shared" si="346"/>
        <v>0</v>
      </c>
      <c r="Q4481" s="3">
        <f t="shared" si="347"/>
        <v>408</v>
      </c>
      <c r="R4481" t="str">
        <f t="shared" si="348"/>
        <v>Em atraso</v>
      </c>
      <c r="S4481" s="5">
        <f t="shared" si="349"/>
        <v>2</v>
      </c>
    </row>
    <row r="4482" spans="1:19" x14ac:dyDescent="0.25">
      <c r="A4482">
        <v>4481</v>
      </c>
      <c r="B4482" s="1">
        <v>44029</v>
      </c>
      <c r="C4482" s="1">
        <v>44029</v>
      </c>
      <c r="D4482" s="1">
        <v>44035</v>
      </c>
      <c r="E4482" s="1">
        <v>44039</v>
      </c>
      <c r="F4482">
        <v>4</v>
      </c>
      <c r="G4482">
        <v>9</v>
      </c>
      <c r="H4482">
        <v>429</v>
      </c>
      <c r="I4482" s="6">
        <v>0</v>
      </c>
      <c r="J4482">
        <v>5</v>
      </c>
      <c r="K4482" t="str">
        <f>_xlfn.XLOOKUP(fCompras!F4482,dComprador!$A$2:$A$7,dComprador!$B$2:$B$7)</f>
        <v>Lira</v>
      </c>
      <c r="L4482" t="str">
        <f>_xlfn.XLOOKUP(J4482,dFornecedor!$A$2:$A$6,dFornecedor!$B$2:$B$6)</f>
        <v>Atlas</v>
      </c>
      <c r="M4482" t="str">
        <f>_xlfn.XLOOKUP(G4482,dMateriaPrima!$A$2:$A$12,dMateriaPrima!$B$2:$B$12)</f>
        <v>Couro</v>
      </c>
      <c r="N4482" s="2">
        <f>_xlfn.XLOOKUP(G4482,dMateriaPrima!$A$2:$A$12,dMateriaPrima!$C$2:$C$12)</f>
        <v>4.4000000000000004</v>
      </c>
      <c r="O4482" s="3">
        <f t="shared" si="345"/>
        <v>1887.6000000000001</v>
      </c>
      <c r="P4482" s="4">
        <f t="shared" si="346"/>
        <v>0</v>
      </c>
      <c r="Q4482" s="3">
        <f t="shared" si="347"/>
        <v>1887.6000000000001</v>
      </c>
      <c r="R4482" t="str">
        <f t="shared" si="348"/>
        <v>Em atraso</v>
      </c>
      <c r="S4482" s="5">
        <f t="shared" si="349"/>
        <v>4</v>
      </c>
    </row>
    <row r="4483" spans="1:19" x14ac:dyDescent="0.25">
      <c r="A4483">
        <v>4482</v>
      </c>
      <c r="B4483" s="1">
        <v>44029</v>
      </c>
      <c r="C4483" s="1">
        <v>44037</v>
      </c>
      <c r="D4483" s="1">
        <v>44039</v>
      </c>
      <c r="E4483" s="1">
        <v>44042</v>
      </c>
      <c r="F4483">
        <v>4</v>
      </c>
      <c r="G4483">
        <v>7</v>
      </c>
      <c r="H4483">
        <v>30</v>
      </c>
      <c r="I4483" s="6">
        <v>0</v>
      </c>
      <c r="J4483">
        <v>2</v>
      </c>
      <c r="K4483" t="str">
        <f>_xlfn.XLOOKUP(fCompras!F4483,dComprador!$A$2:$A$7,dComprador!$B$2:$B$7)</f>
        <v>Lira</v>
      </c>
      <c r="L4483" t="str">
        <f>_xlfn.XLOOKUP(J4483,dFornecedor!$A$2:$A$6,dFornecedor!$B$2:$B$6)</f>
        <v>Minerva</v>
      </c>
      <c r="M4483" t="str">
        <f>_xlfn.XLOOKUP(G4483,dMateriaPrima!$A$2:$A$12,dMateriaPrima!$B$2:$B$12)</f>
        <v>Poliéster</v>
      </c>
      <c r="N4483" s="2">
        <f>_xlfn.XLOOKUP(G4483,dMateriaPrima!$A$2:$A$12,dMateriaPrima!$C$2:$C$12)</f>
        <v>8</v>
      </c>
      <c r="O4483" s="3">
        <f t="shared" ref="O4483:O4546" si="350">PRODUCT(H4483,N4483)</f>
        <v>240</v>
      </c>
      <c r="P4483" s="4">
        <f t="shared" ref="P4483:P4546" si="351">PRODUCT(O4483,I4483)</f>
        <v>0</v>
      </c>
      <c r="Q4483" s="3">
        <f t="shared" ref="Q4483:Q4546" si="352">O4483-P4483</f>
        <v>240</v>
      </c>
      <c r="R4483" t="str">
        <f t="shared" ref="R4483:R4546" si="353">IF(E4483&lt;=D4483,"No prazo",IF(E4483&gt;D4483,"Em atraso"))</f>
        <v>Em atraso</v>
      </c>
      <c r="S4483" s="5">
        <f t="shared" ref="S4483:S4546" si="354">IF(E4483 &gt;D4483, E4483-D4483,0)</f>
        <v>3</v>
      </c>
    </row>
    <row r="4484" spans="1:19" x14ac:dyDescent="0.25">
      <c r="A4484">
        <v>4483</v>
      </c>
      <c r="B4484" s="1">
        <v>44029</v>
      </c>
      <c r="C4484" s="1">
        <v>44029</v>
      </c>
      <c r="D4484" s="1">
        <v>44035</v>
      </c>
      <c r="E4484" s="1">
        <v>44036</v>
      </c>
      <c r="F4484">
        <v>4</v>
      </c>
      <c r="G4484">
        <v>7</v>
      </c>
      <c r="H4484">
        <v>14</v>
      </c>
      <c r="I4484" s="6">
        <v>0</v>
      </c>
      <c r="J4484">
        <v>2</v>
      </c>
      <c r="K4484" t="str">
        <f>_xlfn.XLOOKUP(fCompras!F4484,dComprador!$A$2:$A$7,dComprador!$B$2:$B$7)</f>
        <v>Lira</v>
      </c>
      <c r="L4484" t="str">
        <f>_xlfn.XLOOKUP(J4484,dFornecedor!$A$2:$A$6,dFornecedor!$B$2:$B$6)</f>
        <v>Minerva</v>
      </c>
      <c r="M4484" t="str">
        <f>_xlfn.XLOOKUP(G4484,dMateriaPrima!$A$2:$A$12,dMateriaPrima!$B$2:$B$12)</f>
        <v>Poliéster</v>
      </c>
      <c r="N4484" s="2">
        <f>_xlfn.XLOOKUP(G4484,dMateriaPrima!$A$2:$A$12,dMateriaPrima!$C$2:$C$12)</f>
        <v>8</v>
      </c>
      <c r="O4484" s="3">
        <f t="shared" si="350"/>
        <v>112</v>
      </c>
      <c r="P4484" s="4">
        <f t="shared" si="351"/>
        <v>0</v>
      </c>
      <c r="Q4484" s="3">
        <f t="shared" si="352"/>
        <v>112</v>
      </c>
      <c r="R4484" t="str">
        <f t="shared" si="353"/>
        <v>Em atraso</v>
      </c>
      <c r="S4484" s="5">
        <f t="shared" si="354"/>
        <v>1</v>
      </c>
    </row>
    <row r="4485" spans="1:19" x14ac:dyDescent="0.25">
      <c r="A4485">
        <v>4484</v>
      </c>
      <c r="B4485" s="1">
        <v>44029</v>
      </c>
      <c r="C4485" s="1">
        <v>44038</v>
      </c>
      <c r="D4485" s="1">
        <v>44045</v>
      </c>
      <c r="E4485" s="1">
        <v>44045</v>
      </c>
      <c r="F4485">
        <v>1</v>
      </c>
      <c r="G4485">
        <v>11</v>
      </c>
      <c r="H4485">
        <v>15</v>
      </c>
      <c r="I4485" s="6">
        <v>0</v>
      </c>
      <c r="J4485">
        <v>3</v>
      </c>
      <c r="K4485" t="str">
        <f>_xlfn.XLOOKUP(fCompras!F4485,dComprador!$A$2:$A$7,dComprador!$B$2:$B$7)</f>
        <v>Alon</v>
      </c>
      <c r="L4485" t="str">
        <f>_xlfn.XLOOKUP(J4485,dFornecedor!$A$2:$A$6,dFornecedor!$B$2:$B$6)</f>
        <v>StepUp</v>
      </c>
      <c r="M4485" t="str">
        <f>_xlfn.XLOOKUP(G4485,dMateriaPrima!$A$2:$A$12,dMateriaPrima!$B$2:$B$12)</f>
        <v>Papel</v>
      </c>
      <c r="N4485" s="2">
        <f>_xlfn.XLOOKUP(G4485,dMateriaPrima!$A$2:$A$12,dMateriaPrima!$C$2:$C$12)</f>
        <v>9</v>
      </c>
      <c r="O4485" s="3">
        <f t="shared" si="350"/>
        <v>135</v>
      </c>
      <c r="P4485" s="4">
        <f t="shared" si="351"/>
        <v>0</v>
      </c>
      <c r="Q4485" s="3">
        <f t="shared" si="352"/>
        <v>135</v>
      </c>
      <c r="R4485" t="str">
        <f t="shared" si="353"/>
        <v>No prazo</v>
      </c>
      <c r="S4485" s="5">
        <f t="shared" si="354"/>
        <v>0</v>
      </c>
    </row>
    <row r="4486" spans="1:19" x14ac:dyDescent="0.25">
      <c r="A4486">
        <v>4485</v>
      </c>
      <c r="B4486" s="1">
        <v>44030</v>
      </c>
      <c r="C4486" s="1">
        <v>44030</v>
      </c>
      <c r="D4486" s="1">
        <v>44037</v>
      </c>
      <c r="E4486" s="1">
        <v>44041</v>
      </c>
      <c r="F4486">
        <v>4</v>
      </c>
      <c r="G4486">
        <v>6</v>
      </c>
      <c r="H4486">
        <v>89</v>
      </c>
      <c r="I4486" s="6">
        <v>0</v>
      </c>
      <c r="J4486">
        <v>4</v>
      </c>
      <c r="K4486" t="str">
        <f>_xlfn.XLOOKUP(fCompras!F4486,dComprador!$A$2:$A$7,dComprador!$B$2:$B$7)</f>
        <v>Lira</v>
      </c>
      <c r="L4486" t="str">
        <f>_xlfn.XLOOKUP(J4486,dFornecedor!$A$2:$A$6,dFornecedor!$B$2:$B$6)</f>
        <v>AlphaOmega</v>
      </c>
      <c r="M4486" t="str">
        <f>_xlfn.XLOOKUP(G4486,dMateriaPrima!$A$2:$A$12,dMateriaPrima!$B$2:$B$12)</f>
        <v>Fio Algodão</v>
      </c>
      <c r="N4486" s="2">
        <f>_xlfn.XLOOKUP(G4486,dMateriaPrima!$A$2:$A$12,dMateriaPrima!$C$2:$C$12)</f>
        <v>55.9</v>
      </c>
      <c r="O4486" s="3">
        <f t="shared" si="350"/>
        <v>4975.0999999999995</v>
      </c>
      <c r="P4486" s="4">
        <f t="shared" si="351"/>
        <v>0</v>
      </c>
      <c r="Q4486" s="3">
        <f t="shared" si="352"/>
        <v>4975.0999999999995</v>
      </c>
      <c r="R4486" t="str">
        <f t="shared" si="353"/>
        <v>Em atraso</v>
      </c>
      <c r="S4486" s="5">
        <f t="shared" si="354"/>
        <v>4</v>
      </c>
    </row>
    <row r="4487" spans="1:19" x14ac:dyDescent="0.25">
      <c r="A4487">
        <v>4486</v>
      </c>
      <c r="B4487" s="1">
        <v>44030</v>
      </c>
      <c r="C4487" s="1">
        <v>44031</v>
      </c>
      <c r="D4487" s="1">
        <v>44041</v>
      </c>
      <c r="E4487" s="1">
        <v>44044</v>
      </c>
      <c r="F4487">
        <v>4</v>
      </c>
      <c r="G4487">
        <v>7</v>
      </c>
      <c r="H4487">
        <v>107</v>
      </c>
      <c r="I4487" s="6">
        <v>0</v>
      </c>
      <c r="J4487">
        <v>4</v>
      </c>
      <c r="K4487" t="str">
        <f>_xlfn.XLOOKUP(fCompras!F4487,dComprador!$A$2:$A$7,dComprador!$B$2:$B$7)</f>
        <v>Lira</v>
      </c>
      <c r="L4487" t="str">
        <f>_xlfn.XLOOKUP(J4487,dFornecedor!$A$2:$A$6,dFornecedor!$B$2:$B$6)</f>
        <v>AlphaOmega</v>
      </c>
      <c r="M4487" t="str">
        <f>_xlfn.XLOOKUP(G4487,dMateriaPrima!$A$2:$A$12,dMateriaPrima!$B$2:$B$12)</f>
        <v>Poliéster</v>
      </c>
      <c r="N4487" s="2">
        <f>_xlfn.XLOOKUP(G4487,dMateriaPrima!$A$2:$A$12,dMateriaPrima!$C$2:$C$12)</f>
        <v>8</v>
      </c>
      <c r="O4487" s="3">
        <f t="shared" si="350"/>
        <v>856</v>
      </c>
      <c r="P4487" s="4">
        <f t="shared" si="351"/>
        <v>0</v>
      </c>
      <c r="Q4487" s="3">
        <f t="shared" si="352"/>
        <v>856</v>
      </c>
      <c r="R4487" t="str">
        <f t="shared" si="353"/>
        <v>Em atraso</v>
      </c>
      <c r="S4487" s="5">
        <f t="shared" si="354"/>
        <v>3</v>
      </c>
    </row>
    <row r="4488" spans="1:19" x14ac:dyDescent="0.25">
      <c r="A4488">
        <v>4487</v>
      </c>
      <c r="B4488" s="1">
        <v>44030</v>
      </c>
      <c r="C4488" s="1">
        <v>44030</v>
      </c>
      <c r="D4488" s="1">
        <v>44042</v>
      </c>
      <c r="E4488" s="1">
        <v>44047</v>
      </c>
      <c r="F4488">
        <v>4</v>
      </c>
      <c r="G4488">
        <v>7</v>
      </c>
      <c r="H4488">
        <v>28</v>
      </c>
      <c r="I4488" s="6">
        <v>0</v>
      </c>
      <c r="J4488">
        <v>4</v>
      </c>
      <c r="K4488" t="str">
        <f>_xlfn.XLOOKUP(fCompras!F4488,dComprador!$A$2:$A$7,dComprador!$B$2:$B$7)</f>
        <v>Lira</v>
      </c>
      <c r="L4488" t="str">
        <f>_xlfn.XLOOKUP(J4488,dFornecedor!$A$2:$A$6,dFornecedor!$B$2:$B$6)</f>
        <v>AlphaOmega</v>
      </c>
      <c r="M4488" t="str">
        <f>_xlfn.XLOOKUP(G4488,dMateriaPrima!$A$2:$A$12,dMateriaPrima!$B$2:$B$12)</f>
        <v>Poliéster</v>
      </c>
      <c r="N4488" s="2">
        <f>_xlfn.XLOOKUP(G4488,dMateriaPrima!$A$2:$A$12,dMateriaPrima!$C$2:$C$12)</f>
        <v>8</v>
      </c>
      <c r="O4488" s="3">
        <f t="shared" si="350"/>
        <v>224</v>
      </c>
      <c r="P4488" s="4">
        <f t="shared" si="351"/>
        <v>0</v>
      </c>
      <c r="Q4488" s="3">
        <f t="shared" si="352"/>
        <v>224</v>
      </c>
      <c r="R4488" t="str">
        <f t="shared" si="353"/>
        <v>Em atraso</v>
      </c>
      <c r="S4488" s="5">
        <f t="shared" si="354"/>
        <v>5</v>
      </c>
    </row>
    <row r="4489" spans="1:19" x14ac:dyDescent="0.25">
      <c r="A4489">
        <v>4488</v>
      </c>
      <c r="B4489" s="1">
        <v>44030</v>
      </c>
      <c r="C4489" s="1">
        <v>44043</v>
      </c>
      <c r="D4489" s="1">
        <v>44046</v>
      </c>
      <c r="E4489" s="1">
        <v>44050</v>
      </c>
      <c r="F4489">
        <v>1</v>
      </c>
      <c r="G4489">
        <v>5</v>
      </c>
      <c r="H4489">
        <v>48</v>
      </c>
      <c r="I4489" s="6">
        <v>0</v>
      </c>
      <c r="J4489">
        <v>1</v>
      </c>
      <c r="K4489" t="str">
        <f>_xlfn.XLOOKUP(fCompras!F4489,dComprador!$A$2:$A$7,dComprador!$B$2:$B$7)</f>
        <v>Alon</v>
      </c>
      <c r="L4489" t="str">
        <f>_xlfn.XLOOKUP(J4489,dFornecedor!$A$2:$A$6,dFornecedor!$B$2:$B$6)</f>
        <v>NorthShore</v>
      </c>
      <c r="M4489" t="str">
        <f>_xlfn.XLOOKUP(G4489,dMateriaPrima!$A$2:$A$12,dMateriaPrima!$B$2:$B$12)</f>
        <v>Areia</v>
      </c>
      <c r="N4489" s="2">
        <f>_xlfn.XLOOKUP(G4489,dMateriaPrima!$A$2:$A$12,dMateriaPrima!$C$2:$C$12)</f>
        <v>3.59</v>
      </c>
      <c r="O4489" s="3">
        <f t="shared" si="350"/>
        <v>172.32</v>
      </c>
      <c r="P4489" s="4">
        <f t="shared" si="351"/>
        <v>0</v>
      </c>
      <c r="Q4489" s="3">
        <f t="shared" si="352"/>
        <v>172.32</v>
      </c>
      <c r="R4489" t="str">
        <f t="shared" si="353"/>
        <v>Em atraso</v>
      </c>
      <c r="S4489" s="5">
        <f t="shared" si="354"/>
        <v>4</v>
      </c>
    </row>
    <row r="4490" spans="1:19" x14ac:dyDescent="0.25">
      <c r="A4490">
        <v>4489</v>
      </c>
      <c r="B4490" s="1">
        <v>44030</v>
      </c>
      <c r="C4490" s="1">
        <v>44039</v>
      </c>
      <c r="D4490" s="1">
        <v>44051</v>
      </c>
      <c r="E4490" s="1">
        <v>44053</v>
      </c>
      <c r="F4490">
        <v>1</v>
      </c>
      <c r="G4490">
        <v>9</v>
      </c>
      <c r="H4490">
        <v>1</v>
      </c>
      <c r="I4490" s="6">
        <v>0</v>
      </c>
      <c r="J4490">
        <v>3</v>
      </c>
      <c r="K4490" t="str">
        <f>_xlfn.XLOOKUP(fCompras!F4490,dComprador!$A$2:$A$7,dComprador!$B$2:$B$7)</f>
        <v>Alon</v>
      </c>
      <c r="L4490" t="str">
        <f>_xlfn.XLOOKUP(J4490,dFornecedor!$A$2:$A$6,dFornecedor!$B$2:$B$6)</f>
        <v>StepUp</v>
      </c>
      <c r="M4490" t="str">
        <f>_xlfn.XLOOKUP(G4490,dMateriaPrima!$A$2:$A$12,dMateriaPrima!$B$2:$B$12)</f>
        <v>Couro</v>
      </c>
      <c r="N4490" s="2">
        <f>_xlfn.XLOOKUP(G4490,dMateriaPrima!$A$2:$A$12,dMateriaPrima!$C$2:$C$12)</f>
        <v>4.4000000000000004</v>
      </c>
      <c r="O4490" s="3">
        <f t="shared" si="350"/>
        <v>4.4000000000000004</v>
      </c>
      <c r="P4490" s="4">
        <f t="shared" si="351"/>
        <v>0</v>
      </c>
      <c r="Q4490" s="3">
        <f t="shared" si="352"/>
        <v>4.4000000000000004</v>
      </c>
      <c r="R4490" t="str">
        <f t="shared" si="353"/>
        <v>Em atraso</v>
      </c>
      <c r="S4490" s="5">
        <f t="shared" si="354"/>
        <v>2</v>
      </c>
    </row>
    <row r="4491" spans="1:19" x14ac:dyDescent="0.25">
      <c r="A4491">
        <v>4490</v>
      </c>
      <c r="B4491" s="1">
        <v>44030</v>
      </c>
      <c r="C4491" s="1">
        <v>44040</v>
      </c>
      <c r="D4491" s="1">
        <v>44053</v>
      </c>
      <c r="E4491" s="1">
        <v>44055</v>
      </c>
      <c r="F4491">
        <v>1</v>
      </c>
      <c r="G4491">
        <v>8</v>
      </c>
      <c r="H4491">
        <v>89</v>
      </c>
      <c r="I4491" s="6">
        <v>0</v>
      </c>
      <c r="J4491">
        <v>3</v>
      </c>
      <c r="K4491" t="str">
        <f>_xlfn.XLOOKUP(fCompras!F4491,dComprador!$A$2:$A$7,dComprador!$B$2:$B$7)</f>
        <v>Alon</v>
      </c>
      <c r="L4491" t="str">
        <f>_xlfn.XLOOKUP(J4491,dFornecedor!$A$2:$A$6,dFornecedor!$B$2:$B$6)</f>
        <v>StepUp</v>
      </c>
      <c r="M4491" t="str">
        <f>_xlfn.XLOOKUP(G4491,dMateriaPrima!$A$2:$A$12,dMateriaPrima!$B$2:$B$12)</f>
        <v>Cimento</v>
      </c>
      <c r="N4491" s="2">
        <f>_xlfn.XLOOKUP(G4491,dMateriaPrima!$A$2:$A$12,dMateriaPrima!$C$2:$C$12)</f>
        <v>23</v>
      </c>
      <c r="O4491" s="3">
        <f t="shared" si="350"/>
        <v>2047</v>
      </c>
      <c r="P4491" s="4">
        <f t="shared" si="351"/>
        <v>0</v>
      </c>
      <c r="Q4491" s="3">
        <f t="shared" si="352"/>
        <v>2047</v>
      </c>
      <c r="R4491" t="str">
        <f t="shared" si="353"/>
        <v>Em atraso</v>
      </c>
      <c r="S4491" s="5">
        <f t="shared" si="354"/>
        <v>2</v>
      </c>
    </row>
    <row r="4492" spans="1:19" x14ac:dyDescent="0.25">
      <c r="A4492">
        <v>4491</v>
      </c>
      <c r="B4492" s="1">
        <v>44031</v>
      </c>
      <c r="C4492" s="1">
        <v>44031</v>
      </c>
      <c r="D4492" s="1">
        <v>44058</v>
      </c>
      <c r="E4492" s="1">
        <v>44057</v>
      </c>
      <c r="F4492">
        <v>1</v>
      </c>
      <c r="G4492">
        <v>5</v>
      </c>
      <c r="H4492">
        <v>51</v>
      </c>
      <c r="I4492" s="6">
        <v>0</v>
      </c>
      <c r="J4492">
        <v>2</v>
      </c>
      <c r="K4492" t="str">
        <f>_xlfn.XLOOKUP(fCompras!F4492,dComprador!$A$2:$A$7,dComprador!$B$2:$B$7)</f>
        <v>Alon</v>
      </c>
      <c r="L4492" t="str">
        <f>_xlfn.XLOOKUP(J4492,dFornecedor!$A$2:$A$6,dFornecedor!$B$2:$B$6)</f>
        <v>Minerva</v>
      </c>
      <c r="M4492" t="str">
        <f>_xlfn.XLOOKUP(G4492,dMateriaPrima!$A$2:$A$12,dMateriaPrima!$B$2:$B$12)</f>
        <v>Areia</v>
      </c>
      <c r="N4492" s="2">
        <f>_xlfn.XLOOKUP(G4492,dMateriaPrima!$A$2:$A$12,dMateriaPrima!$C$2:$C$12)</f>
        <v>3.59</v>
      </c>
      <c r="O4492" s="3">
        <f t="shared" si="350"/>
        <v>183.09</v>
      </c>
      <c r="P4492" s="4">
        <f t="shared" si="351"/>
        <v>0</v>
      </c>
      <c r="Q4492" s="3">
        <f t="shared" si="352"/>
        <v>183.09</v>
      </c>
      <c r="R4492" t="str">
        <f t="shared" si="353"/>
        <v>No prazo</v>
      </c>
      <c r="S4492" s="5">
        <f t="shared" si="354"/>
        <v>0</v>
      </c>
    </row>
    <row r="4493" spans="1:19" x14ac:dyDescent="0.25">
      <c r="A4493">
        <v>4492</v>
      </c>
      <c r="B4493" s="1">
        <v>44031</v>
      </c>
      <c r="C4493" s="1">
        <v>44033</v>
      </c>
      <c r="D4493" s="1">
        <v>44060</v>
      </c>
      <c r="E4493" s="1">
        <v>44062</v>
      </c>
      <c r="F4493">
        <v>1</v>
      </c>
      <c r="G4493">
        <v>1</v>
      </c>
      <c r="H4493">
        <v>79</v>
      </c>
      <c r="I4493" s="6">
        <v>0</v>
      </c>
      <c r="J4493">
        <v>2</v>
      </c>
      <c r="K4493" t="str">
        <f>_xlfn.XLOOKUP(fCompras!F4493,dComprador!$A$2:$A$7,dComprador!$B$2:$B$7)</f>
        <v>Alon</v>
      </c>
      <c r="L4493" t="str">
        <f>_xlfn.XLOOKUP(J4493,dFornecedor!$A$2:$A$6,dFornecedor!$B$2:$B$6)</f>
        <v>Minerva</v>
      </c>
      <c r="M4493" t="str">
        <f>_xlfn.XLOOKUP(G4493,dMateriaPrima!$A$2:$A$12,dMateriaPrima!$B$2:$B$12)</f>
        <v>Tecido</v>
      </c>
      <c r="N4493" s="2">
        <f>_xlfn.XLOOKUP(G4493,dMateriaPrima!$A$2:$A$12,dMateriaPrima!$C$2:$C$12)</f>
        <v>18</v>
      </c>
      <c r="O4493" s="3">
        <f t="shared" si="350"/>
        <v>1422</v>
      </c>
      <c r="P4493" s="4">
        <f t="shared" si="351"/>
        <v>0</v>
      </c>
      <c r="Q4493" s="3">
        <f t="shared" si="352"/>
        <v>1422</v>
      </c>
      <c r="R4493" t="str">
        <f t="shared" si="353"/>
        <v>Em atraso</v>
      </c>
      <c r="S4493" s="5">
        <f t="shared" si="354"/>
        <v>2</v>
      </c>
    </row>
    <row r="4494" spans="1:19" x14ac:dyDescent="0.25">
      <c r="A4494">
        <v>4493</v>
      </c>
      <c r="B4494" s="1">
        <v>44031</v>
      </c>
      <c r="C4494" s="1">
        <v>44039</v>
      </c>
      <c r="D4494" s="1">
        <v>44041</v>
      </c>
      <c r="E4494" s="1">
        <v>44047</v>
      </c>
      <c r="F4494">
        <v>4</v>
      </c>
      <c r="G4494">
        <v>5</v>
      </c>
      <c r="H4494">
        <v>372</v>
      </c>
      <c r="I4494" s="6">
        <v>0</v>
      </c>
      <c r="J4494">
        <v>2</v>
      </c>
      <c r="K4494" t="str">
        <f>_xlfn.XLOOKUP(fCompras!F4494,dComprador!$A$2:$A$7,dComprador!$B$2:$B$7)</f>
        <v>Lira</v>
      </c>
      <c r="L4494" t="str">
        <f>_xlfn.XLOOKUP(J4494,dFornecedor!$A$2:$A$6,dFornecedor!$B$2:$B$6)</f>
        <v>Minerva</v>
      </c>
      <c r="M4494" t="str">
        <f>_xlfn.XLOOKUP(G4494,dMateriaPrima!$A$2:$A$12,dMateriaPrima!$B$2:$B$12)</f>
        <v>Areia</v>
      </c>
      <c r="N4494" s="2">
        <f>_xlfn.XLOOKUP(G4494,dMateriaPrima!$A$2:$A$12,dMateriaPrima!$C$2:$C$12)</f>
        <v>3.59</v>
      </c>
      <c r="O4494" s="3">
        <f t="shared" si="350"/>
        <v>1335.48</v>
      </c>
      <c r="P4494" s="4">
        <f t="shared" si="351"/>
        <v>0</v>
      </c>
      <c r="Q4494" s="3">
        <f t="shared" si="352"/>
        <v>1335.48</v>
      </c>
      <c r="R4494" t="str">
        <f t="shared" si="353"/>
        <v>Em atraso</v>
      </c>
      <c r="S4494" s="5">
        <f t="shared" si="354"/>
        <v>6</v>
      </c>
    </row>
    <row r="4495" spans="1:19" x14ac:dyDescent="0.25">
      <c r="A4495">
        <v>4494</v>
      </c>
      <c r="B4495" s="1">
        <v>44031</v>
      </c>
      <c r="C4495" s="1">
        <v>44040</v>
      </c>
      <c r="D4495" s="1">
        <v>44049</v>
      </c>
      <c r="E4495" s="1">
        <v>44049</v>
      </c>
      <c r="F4495">
        <v>1</v>
      </c>
      <c r="G4495">
        <v>10</v>
      </c>
      <c r="H4495">
        <v>29</v>
      </c>
      <c r="I4495" s="6">
        <v>0</v>
      </c>
      <c r="J4495">
        <v>2</v>
      </c>
      <c r="K4495" t="str">
        <f>_xlfn.XLOOKUP(fCompras!F4495,dComprador!$A$2:$A$7,dComprador!$B$2:$B$7)</f>
        <v>Alon</v>
      </c>
      <c r="L4495" t="str">
        <f>_xlfn.XLOOKUP(J4495,dFornecedor!$A$2:$A$6,dFornecedor!$B$2:$B$6)</f>
        <v>Minerva</v>
      </c>
      <c r="M4495" t="str">
        <f>_xlfn.XLOOKUP(G4495,dMateriaPrima!$A$2:$A$12,dMateriaPrima!$B$2:$B$12)</f>
        <v>Pedra Britada</v>
      </c>
      <c r="N4495" s="2">
        <f>_xlfn.XLOOKUP(G4495,dMateriaPrima!$A$2:$A$12,dMateriaPrima!$C$2:$C$12)</f>
        <v>56</v>
      </c>
      <c r="O4495" s="3">
        <f t="shared" si="350"/>
        <v>1624</v>
      </c>
      <c r="P4495" s="4">
        <f t="shared" si="351"/>
        <v>0</v>
      </c>
      <c r="Q4495" s="3">
        <f t="shared" si="352"/>
        <v>1624</v>
      </c>
      <c r="R4495" t="str">
        <f t="shared" si="353"/>
        <v>No prazo</v>
      </c>
      <c r="S4495" s="5">
        <f t="shared" si="354"/>
        <v>0</v>
      </c>
    </row>
    <row r="4496" spans="1:19" x14ac:dyDescent="0.25">
      <c r="A4496">
        <v>4495</v>
      </c>
      <c r="B4496" s="1">
        <v>44031</v>
      </c>
      <c r="C4496" s="1">
        <v>44032</v>
      </c>
      <c r="D4496" s="1">
        <v>44060</v>
      </c>
      <c r="E4496" s="1">
        <v>44063</v>
      </c>
      <c r="F4496">
        <v>1</v>
      </c>
      <c r="G4496">
        <v>7</v>
      </c>
      <c r="H4496">
        <v>69</v>
      </c>
      <c r="I4496" s="6">
        <v>0.19</v>
      </c>
      <c r="J4496">
        <v>3</v>
      </c>
      <c r="K4496" t="str">
        <f>_xlfn.XLOOKUP(fCompras!F4496,dComprador!$A$2:$A$7,dComprador!$B$2:$B$7)</f>
        <v>Alon</v>
      </c>
      <c r="L4496" t="str">
        <f>_xlfn.XLOOKUP(J4496,dFornecedor!$A$2:$A$6,dFornecedor!$B$2:$B$6)</f>
        <v>StepUp</v>
      </c>
      <c r="M4496" t="str">
        <f>_xlfn.XLOOKUP(G4496,dMateriaPrima!$A$2:$A$12,dMateriaPrima!$B$2:$B$12)</f>
        <v>Poliéster</v>
      </c>
      <c r="N4496" s="2">
        <f>_xlfn.XLOOKUP(G4496,dMateriaPrima!$A$2:$A$12,dMateriaPrima!$C$2:$C$12)</f>
        <v>8</v>
      </c>
      <c r="O4496" s="3">
        <f t="shared" si="350"/>
        <v>552</v>
      </c>
      <c r="P4496" s="4">
        <f t="shared" si="351"/>
        <v>104.88</v>
      </c>
      <c r="Q4496" s="3">
        <f t="shared" si="352"/>
        <v>447.12</v>
      </c>
      <c r="R4496" t="str">
        <f t="shared" si="353"/>
        <v>Em atraso</v>
      </c>
      <c r="S4496" s="5">
        <f t="shared" si="354"/>
        <v>3</v>
      </c>
    </row>
    <row r="4497" spans="1:19" x14ac:dyDescent="0.25">
      <c r="A4497">
        <v>4496</v>
      </c>
      <c r="B4497" s="1">
        <v>44031</v>
      </c>
      <c r="C4497" s="1">
        <v>44040</v>
      </c>
      <c r="D4497" s="1">
        <v>44062</v>
      </c>
      <c r="E4497" s="1">
        <v>44064</v>
      </c>
      <c r="F4497">
        <v>1</v>
      </c>
      <c r="G4497">
        <v>10</v>
      </c>
      <c r="H4497">
        <v>387</v>
      </c>
      <c r="I4497" s="6">
        <v>0</v>
      </c>
      <c r="J4497">
        <v>2</v>
      </c>
      <c r="K4497" t="str">
        <f>_xlfn.XLOOKUP(fCompras!F4497,dComprador!$A$2:$A$7,dComprador!$B$2:$B$7)</f>
        <v>Alon</v>
      </c>
      <c r="L4497" t="str">
        <f>_xlfn.XLOOKUP(J4497,dFornecedor!$A$2:$A$6,dFornecedor!$B$2:$B$6)</f>
        <v>Minerva</v>
      </c>
      <c r="M4497" t="str">
        <f>_xlfn.XLOOKUP(G4497,dMateriaPrima!$A$2:$A$12,dMateriaPrima!$B$2:$B$12)</f>
        <v>Pedra Britada</v>
      </c>
      <c r="N4497" s="2">
        <f>_xlfn.XLOOKUP(G4497,dMateriaPrima!$A$2:$A$12,dMateriaPrima!$C$2:$C$12)</f>
        <v>56</v>
      </c>
      <c r="O4497" s="3">
        <f t="shared" si="350"/>
        <v>21672</v>
      </c>
      <c r="P4497" s="4">
        <f t="shared" si="351"/>
        <v>0</v>
      </c>
      <c r="Q4497" s="3">
        <f t="shared" si="352"/>
        <v>21672</v>
      </c>
      <c r="R4497" t="str">
        <f t="shared" si="353"/>
        <v>Em atraso</v>
      </c>
      <c r="S4497" s="5">
        <f t="shared" si="354"/>
        <v>2</v>
      </c>
    </row>
    <row r="4498" spans="1:19" x14ac:dyDescent="0.25">
      <c r="A4498">
        <v>4497</v>
      </c>
      <c r="B4498" s="1">
        <v>44031</v>
      </c>
      <c r="C4498" s="1">
        <v>44032</v>
      </c>
      <c r="D4498" s="1">
        <v>44050</v>
      </c>
      <c r="E4498" s="1">
        <v>44050</v>
      </c>
      <c r="F4498">
        <v>1</v>
      </c>
      <c r="G4498">
        <v>9</v>
      </c>
      <c r="H4498">
        <v>245</v>
      </c>
      <c r="I4498" s="6">
        <v>0</v>
      </c>
      <c r="J4498">
        <v>4</v>
      </c>
      <c r="K4498" t="str">
        <f>_xlfn.XLOOKUP(fCompras!F4498,dComprador!$A$2:$A$7,dComprador!$B$2:$B$7)</f>
        <v>Alon</v>
      </c>
      <c r="L4498" t="str">
        <f>_xlfn.XLOOKUP(J4498,dFornecedor!$A$2:$A$6,dFornecedor!$B$2:$B$6)</f>
        <v>AlphaOmega</v>
      </c>
      <c r="M4498" t="str">
        <f>_xlfn.XLOOKUP(G4498,dMateriaPrima!$A$2:$A$12,dMateriaPrima!$B$2:$B$12)</f>
        <v>Couro</v>
      </c>
      <c r="N4498" s="2">
        <f>_xlfn.XLOOKUP(G4498,dMateriaPrima!$A$2:$A$12,dMateriaPrima!$C$2:$C$12)</f>
        <v>4.4000000000000004</v>
      </c>
      <c r="O4498" s="3">
        <f t="shared" si="350"/>
        <v>1078</v>
      </c>
      <c r="P4498" s="4">
        <f t="shared" si="351"/>
        <v>0</v>
      </c>
      <c r="Q4498" s="3">
        <f t="shared" si="352"/>
        <v>1078</v>
      </c>
      <c r="R4498" t="str">
        <f t="shared" si="353"/>
        <v>No prazo</v>
      </c>
      <c r="S4498" s="5">
        <f t="shared" si="354"/>
        <v>0</v>
      </c>
    </row>
    <row r="4499" spans="1:19" x14ac:dyDescent="0.25">
      <c r="A4499">
        <v>4498</v>
      </c>
      <c r="B4499" s="1">
        <v>44031</v>
      </c>
      <c r="C4499" s="1">
        <v>44040</v>
      </c>
      <c r="D4499" s="1">
        <v>44050</v>
      </c>
      <c r="E4499" s="1">
        <v>44052</v>
      </c>
      <c r="F4499">
        <v>1</v>
      </c>
      <c r="G4499">
        <v>1</v>
      </c>
      <c r="H4499">
        <v>96</v>
      </c>
      <c r="I4499" s="6">
        <v>0</v>
      </c>
      <c r="J4499">
        <v>2</v>
      </c>
      <c r="K4499" t="str">
        <f>_xlfn.XLOOKUP(fCompras!F4499,dComprador!$A$2:$A$7,dComprador!$B$2:$B$7)</f>
        <v>Alon</v>
      </c>
      <c r="L4499" t="str">
        <f>_xlfn.XLOOKUP(J4499,dFornecedor!$A$2:$A$6,dFornecedor!$B$2:$B$6)</f>
        <v>Minerva</v>
      </c>
      <c r="M4499" t="str">
        <f>_xlfn.XLOOKUP(G4499,dMateriaPrima!$A$2:$A$12,dMateriaPrima!$B$2:$B$12)</f>
        <v>Tecido</v>
      </c>
      <c r="N4499" s="2">
        <f>_xlfn.XLOOKUP(G4499,dMateriaPrima!$A$2:$A$12,dMateriaPrima!$C$2:$C$12)</f>
        <v>18</v>
      </c>
      <c r="O4499" s="3">
        <f t="shared" si="350"/>
        <v>1728</v>
      </c>
      <c r="P4499" s="4">
        <f t="shared" si="351"/>
        <v>0</v>
      </c>
      <c r="Q4499" s="3">
        <f t="shared" si="352"/>
        <v>1728</v>
      </c>
      <c r="R4499" t="str">
        <f t="shared" si="353"/>
        <v>Em atraso</v>
      </c>
      <c r="S4499" s="5">
        <f t="shared" si="354"/>
        <v>2</v>
      </c>
    </row>
    <row r="4500" spans="1:19" x14ac:dyDescent="0.25">
      <c r="A4500">
        <v>4499</v>
      </c>
      <c r="B4500" s="1">
        <v>44032</v>
      </c>
      <c r="C4500" s="1">
        <v>44034</v>
      </c>
      <c r="D4500" s="1">
        <v>44059</v>
      </c>
      <c r="E4500" s="1">
        <v>44059</v>
      </c>
      <c r="F4500">
        <v>1</v>
      </c>
      <c r="G4500">
        <v>11</v>
      </c>
      <c r="H4500">
        <v>30</v>
      </c>
      <c r="I4500" s="6">
        <v>0</v>
      </c>
      <c r="J4500">
        <v>4</v>
      </c>
      <c r="K4500" t="str">
        <f>_xlfn.XLOOKUP(fCompras!F4500,dComprador!$A$2:$A$7,dComprador!$B$2:$B$7)</f>
        <v>Alon</v>
      </c>
      <c r="L4500" t="str">
        <f>_xlfn.XLOOKUP(J4500,dFornecedor!$A$2:$A$6,dFornecedor!$B$2:$B$6)</f>
        <v>AlphaOmega</v>
      </c>
      <c r="M4500" t="str">
        <f>_xlfn.XLOOKUP(G4500,dMateriaPrima!$A$2:$A$12,dMateriaPrima!$B$2:$B$12)</f>
        <v>Papel</v>
      </c>
      <c r="N4500" s="2">
        <f>_xlfn.XLOOKUP(G4500,dMateriaPrima!$A$2:$A$12,dMateriaPrima!$C$2:$C$12)</f>
        <v>9</v>
      </c>
      <c r="O4500" s="3">
        <f t="shared" si="350"/>
        <v>270</v>
      </c>
      <c r="P4500" s="4">
        <f t="shared" si="351"/>
        <v>0</v>
      </c>
      <c r="Q4500" s="3">
        <f t="shared" si="352"/>
        <v>270</v>
      </c>
      <c r="R4500" t="str">
        <f t="shared" si="353"/>
        <v>No prazo</v>
      </c>
      <c r="S4500" s="5">
        <f t="shared" si="354"/>
        <v>0</v>
      </c>
    </row>
    <row r="4501" spans="1:19" x14ac:dyDescent="0.25">
      <c r="A4501">
        <v>4500</v>
      </c>
      <c r="B4501" s="1">
        <v>44032</v>
      </c>
      <c r="C4501" s="1">
        <v>44033</v>
      </c>
      <c r="D4501" s="1">
        <v>44039</v>
      </c>
      <c r="E4501" s="1">
        <v>44040</v>
      </c>
      <c r="F4501">
        <v>4</v>
      </c>
      <c r="G4501">
        <v>1</v>
      </c>
      <c r="H4501">
        <v>464</v>
      </c>
      <c r="I4501" s="6">
        <v>0</v>
      </c>
      <c r="J4501">
        <v>3</v>
      </c>
      <c r="K4501" t="str">
        <f>_xlfn.XLOOKUP(fCompras!F4501,dComprador!$A$2:$A$7,dComprador!$B$2:$B$7)</f>
        <v>Lira</v>
      </c>
      <c r="L4501" t="str">
        <f>_xlfn.XLOOKUP(J4501,dFornecedor!$A$2:$A$6,dFornecedor!$B$2:$B$6)</f>
        <v>StepUp</v>
      </c>
      <c r="M4501" t="str">
        <f>_xlfn.XLOOKUP(G4501,dMateriaPrima!$A$2:$A$12,dMateriaPrima!$B$2:$B$12)</f>
        <v>Tecido</v>
      </c>
      <c r="N4501" s="2">
        <f>_xlfn.XLOOKUP(G4501,dMateriaPrima!$A$2:$A$12,dMateriaPrima!$C$2:$C$12)</f>
        <v>18</v>
      </c>
      <c r="O4501" s="3">
        <f t="shared" si="350"/>
        <v>8352</v>
      </c>
      <c r="P4501" s="4">
        <f t="shared" si="351"/>
        <v>0</v>
      </c>
      <c r="Q4501" s="3">
        <f t="shared" si="352"/>
        <v>8352</v>
      </c>
      <c r="R4501" t="str">
        <f t="shared" si="353"/>
        <v>Em atraso</v>
      </c>
      <c r="S4501" s="5">
        <f t="shared" si="354"/>
        <v>1</v>
      </c>
    </row>
    <row r="4502" spans="1:19" x14ac:dyDescent="0.25">
      <c r="A4502">
        <v>4501</v>
      </c>
      <c r="B4502" s="1">
        <v>44032</v>
      </c>
      <c r="C4502" s="1">
        <v>44033</v>
      </c>
      <c r="D4502" s="1">
        <v>44046</v>
      </c>
      <c r="E4502" s="1">
        <v>44050</v>
      </c>
      <c r="F4502">
        <v>1</v>
      </c>
      <c r="G4502">
        <v>5</v>
      </c>
      <c r="H4502">
        <v>253</v>
      </c>
      <c r="I4502" s="6">
        <v>0</v>
      </c>
      <c r="J4502">
        <v>3</v>
      </c>
      <c r="K4502" t="str">
        <f>_xlfn.XLOOKUP(fCompras!F4502,dComprador!$A$2:$A$7,dComprador!$B$2:$B$7)</f>
        <v>Alon</v>
      </c>
      <c r="L4502" t="str">
        <f>_xlfn.XLOOKUP(J4502,dFornecedor!$A$2:$A$6,dFornecedor!$B$2:$B$6)</f>
        <v>StepUp</v>
      </c>
      <c r="M4502" t="str">
        <f>_xlfn.XLOOKUP(G4502,dMateriaPrima!$A$2:$A$12,dMateriaPrima!$B$2:$B$12)</f>
        <v>Areia</v>
      </c>
      <c r="N4502" s="2">
        <f>_xlfn.XLOOKUP(G4502,dMateriaPrima!$A$2:$A$12,dMateriaPrima!$C$2:$C$12)</f>
        <v>3.59</v>
      </c>
      <c r="O4502" s="3">
        <f t="shared" si="350"/>
        <v>908.27</v>
      </c>
      <c r="P4502" s="4">
        <f t="shared" si="351"/>
        <v>0</v>
      </c>
      <c r="Q4502" s="3">
        <f t="shared" si="352"/>
        <v>908.27</v>
      </c>
      <c r="R4502" t="str">
        <f t="shared" si="353"/>
        <v>Em atraso</v>
      </c>
      <c r="S4502" s="5">
        <f t="shared" si="354"/>
        <v>4</v>
      </c>
    </row>
    <row r="4503" spans="1:19" x14ac:dyDescent="0.25">
      <c r="A4503">
        <v>4502</v>
      </c>
      <c r="B4503" s="1">
        <v>44032</v>
      </c>
      <c r="C4503" s="1">
        <v>44040</v>
      </c>
      <c r="D4503" s="1">
        <v>44052</v>
      </c>
      <c r="E4503" s="1">
        <v>44055</v>
      </c>
      <c r="F4503">
        <v>1</v>
      </c>
      <c r="G4503">
        <v>6</v>
      </c>
      <c r="H4503">
        <v>24</v>
      </c>
      <c r="I4503" s="6">
        <v>0</v>
      </c>
      <c r="J4503">
        <v>2</v>
      </c>
      <c r="K4503" t="str">
        <f>_xlfn.XLOOKUP(fCompras!F4503,dComprador!$A$2:$A$7,dComprador!$B$2:$B$7)</f>
        <v>Alon</v>
      </c>
      <c r="L4503" t="str">
        <f>_xlfn.XLOOKUP(J4503,dFornecedor!$A$2:$A$6,dFornecedor!$B$2:$B$6)</f>
        <v>Minerva</v>
      </c>
      <c r="M4503" t="str">
        <f>_xlfn.XLOOKUP(G4503,dMateriaPrima!$A$2:$A$12,dMateriaPrima!$B$2:$B$12)</f>
        <v>Fio Algodão</v>
      </c>
      <c r="N4503" s="2">
        <f>_xlfn.XLOOKUP(G4503,dMateriaPrima!$A$2:$A$12,dMateriaPrima!$C$2:$C$12)</f>
        <v>55.9</v>
      </c>
      <c r="O4503" s="3">
        <f t="shared" si="350"/>
        <v>1341.6</v>
      </c>
      <c r="P4503" s="4">
        <f t="shared" si="351"/>
        <v>0</v>
      </c>
      <c r="Q4503" s="3">
        <f t="shared" si="352"/>
        <v>1341.6</v>
      </c>
      <c r="R4503" t="str">
        <f t="shared" si="353"/>
        <v>Em atraso</v>
      </c>
      <c r="S4503" s="5">
        <f t="shared" si="354"/>
        <v>3</v>
      </c>
    </row>
    <row r="4504" spans="1:19" x14ac:dyDescent="0.25">
      <c r="A4504">
        <v>4503</v>
      </c>
      <c r="B4504" s="1">
        <v>44032</v>
      </c>
      <c r="C4504" s="1">
        <v>44041</v>
      </c>
      <c r="D4504" s="1">
        <v>44052</v>
      </c>
      <c r="E4504" s="1">
        <v>44053</v>
      </c>
      <c r="F4504">
        <v>1</v>
      </c>
      <c r="G4504">
        <v>5</v>
      </c>
      <c r="H4504">
        <v>1</v>
      </c>
      <c r="I4504" s="6">
        <v>0</v>
      </c>
      <c r="J4504">
        <v>2</v>
      </c>
      <c r="K4504" t="str">
        <f>_xlfn.XLOOKUP(fCompras!F4504,dComprador!$A$2:$A$7,dComprador!$B$2:$B$7)</f>
        <v>Alon</v>
      </c>
      <c r="L4504" t="str">
        <f>_xlfn.XLOOKUP(J4504,dFornecedor!$A$2:$A$6,dFornecedor!$B$2:$B$6)</f>
        <v>Minerva</v>
      </c>
      <c r="M4504" t="str">
        <f>_xlfn.XLOOKUP(G4504,dMateriaPrima!$A$2:$A$12,dMateriaPrima!$B$2:$B$12)</f>
        <v>Areia</v>
      </c>
      <c r="N4504" s="2">
        <f>_xlfn.XLOOKUP(G4504,dMateriaPrima!$A$2:$A$12,dMateriaPrima!$C$2:$C$12)</f>
        <v>3.59</v>
      </c>
      <c r="O4504" s="3">
        <f t="shared" si="350"/>
        <v>3.59</v>
      </c>
      <c r="P4504" s="4">
        <f t="shared" si="351"/>
        <v>0</v>
      </c>
      <c r="Q4504" s="3">
        <f t="shared" si="352"/>
        <v>3.59</v>
      </c>
      <c r="R4504" t="str">
        <f t="shared" si="353"/>
        <v>Em atraso</v>
      </c>
      <c r="S4504" s="5">
        <f t="shared" si="354"/>
        <v>1</v>
      </c>
    </row>
    <row r="4505" spans="1:19" x14ac:dyDescent="0.25">
      <c r="A4505">
        <v>4504</v>
      </c>
      <c r="B4505" s="1">
        <v>44032</v>
      </c>
      <c r="C4505" s="1">
        <v>44039</v>
      </c>
      <c r="D4505" s="1">
        <v>44045</v>
      </c>
      <c r="E4505" s="1">
        <v>44047</v>
      </c>
      <c r="F4505">
        <v>2</v>
      </c>
      <c r="G4505">
        <v>9</v>
      </c>
      <c r="H4505">
        <v>31</v>
      </c>
      <c r="I4505" s="6">
        <v>0</v>
      </c>
      <c r="J4505">
        <v>5</v>
      </c>
      <c r="K4505" t="str">
        <f>_xlfn.XLOOKUP(fCompras!F4505,dComprador!$A$2:$A$7,dComprador!$B$2:$B$7)</f>
        <v>João</v>
      </c>
      <c r="L4505" t="str">
        <f>_xlfn.XLOOKUP(J4505,dFornecedor!$A$2:$A$6,dFornecedor!$B$2:$B$6)</f>
        <v>Atlas</v>
      </c>
      <c r="M4505" t="str">
        <f>_xlfn.XLOOKUP(G4505,dMateriaPrima!$A$2:$A$12,dMateriaPrima!$B$2:$B$12)</f>
        <v>Couro</v>
      </c>
      <c r="N4505" s="2">
        <f>_xlfn.XLOOKUP(G4505,dMateriaPrima!$A$2:$A$12,dMateriaPrima!$C$2:$C$12)</f>
        <v>4.4000000000000004</v>
      </c>
      <c r="O4505" s="3">
        <f t="shared" si="350"/>
        <v>136.4</v>
      </c>
      <c r="P4505" s="4">
        <f t="shared" si="351"/>
        <v>0</v>
      </c>
      <c r="Q4505" s="3">
        <f t="shared" si="352"/>
        <v>136.4</v>
      </c>
      <c r="R4505" t="str">
        <f t="shared" si="353"/>
        <v>Em atraso</v>
      </c>
      <c r="S4505" s="5">
        <f t="shared" si="354"/>
        <v>2</v>
      </c>
    </row>
    <row r="4506" spans="1:19" x14ac:dyDescent="0.25">
      <c r="A4506">
        <v>4505</v>
      </c>
      <c r="B4506" s="1">
        <v>44032</v>
      </c>
      <c r="C4506" s="1">
        <v>44032</v>
      </c>
      <c r="D4506" s="1">
        <v>44046</v>
      </c>
      <c r="E4506" s="1">
        <v>44048</v>
      </c>
      <c r="F4506">
        <v>2</v>
      </c>
      <c r="G4506">
        <v>8</v>
      </c>
      <c r="H4506">
        <v>77</v>
      </c>
      <c r="I4506" s="6">
        <v>0</v>
      </c>
      <c r="J4506">
        <v>2</v>
      </c>
      <c r="K4506" t="str">
        <f>_xlfn.XLOOKUP(fCompras!F4506,dComprador!$A$2:$A$7,dComprador!$B$2:$B$7)</f>
        <v>João</v>
      </c>
      <c r="L4506" t="str">
        <f>_xlfn.XLOOKUP(J4506,dFornecedor!$A$2:$A$6,dFornecedor!$B$2:$B$6)</f>
        <v>Minerva</v>
      </c>
      <c r="M4506" t="str">
        <f>_xlfn.XLOOKUP(G4506,dMateriaPrima!$A$2:$A$12,dMateriaPrima!$B$2:$B$12)</f>
        <v>Cimento</v>
      </c>
      <c r="N4506" s="2">
        <f>_xlfn.XLOOKUP(G4506,dMateriaPrima!$A$2:$A$12,dMateriaPrima!$C$2:$C$12)</f>
        <v>23</v>
      </c>
      <c r="O4506" s="3">
        <f t="shared" si="350"/>
        <v>1771</v>
      </c>
      <c r="P4506" s="4">
        <f t="shared" si="351"/>
        <v>0</v>
      </c>
      <c r="Q4506" s="3">
        <f t="shared" si="352"/>
        <v>1771</v>
      </c>
      <c r="R4506" t="str">
        <f t="shared" si="353"/>
        <v>Em atraso</v>
      </c>
      <c r="S4506" s="5">
        <f t="shared" si="354"/>
        <v>2</v>
      </c>
    </row>
    <row r="4507" spans="1:19" x14ac:dyDescent="0.25">
      <c r="A4507">
        <v>4506</v>
      </c>
      <c r="B4507" s="1">
        <v>44032</v>
      </c>
      <c r="C4507" s="1">
        <v>44040</v>
      </c>
      <c r="D4507" s="1">
        <v>44061</v>
      </c>
      <c r="E4507" s="1">
        <v>44064</v>
      </c>
      <c r="F4507">
        <v>1</v>
      </c>
      <c r="G4507">
        <v>9</v>
      </c>
      <c r="H4507">
        <v>251</v>
      </c>
      <c r="I4507" s="6">
        <v>0.27</v>
      </c>
      <c r="J4507">
        <v>2</v>
      </c>
      <c r="K4507" t="str">
        <f>_xlfn.XLOOKUP(fCompras!F4507,dComprador!$A$2:$A$7,dComprador!$B$2:$B$7)</f>
        <v>Alon</v>
      </c>
      <c r="L4507" t="str">
        <f>_xlfn.XLOOKUP(J4507,dFornecedor!$A$2:$A$6,dFornecedor!$B$2:$B$6)</f>
        <v>Minerva</v>
      </c>
      <c r="M4507" t="str">
        <f>_xlfn.XLOOKUP(G4507,dMateriaPrima!$A$2:$A$12,dMateriaPrima!$B$2:$B$12)</f>
        <v>Couro</v>
      </c>
      <c r="N4507" s="2">
        <f>_xlfn.XLOOKUP(G4507,dMateriaPrima!$A$2:$A$12,dMateriaPrima!$C$2:$C$12)</f>
        <v>4.4000000000000004</v>
      </c>
      <c r="O4507" s="3">
        <f t="shared" si="350"/>
        <v>1104.4000000000001</v>
      </c>
      <c r="P4507" s="4">
        <f t="shared" si="351"/>
        <v>298.18800000000005</v>
      </c>
      <c r="Q4507" s="3">
        <f t="shared" si="352"/>
        <v>806.21199999999999</v>
      </c>
      <c r="R4507" t="str">
        <f t="shared" si="353"/>
        <v>Em atraso</v>
      </c>
      <c r="S4507" s="5">
        <f t="shared" si="354"/>
        <v>3</v>
      </c>
    </row>
    <row r="4508" spans="1:19" x14ac:dyDescent="0.25">
      <c r="A4508">
        <v>4507</v>
      </c>
      <c r="B4508" s="1">
        <v>44032</v>
      </c>
      <c r="C4508" s="1">
        <v>44032</v>
      </c>
      <c r="D4508" s="1">
        <v>44063</v>
      </c>
      <c r="E4508" s="1">
        <v>44066</v>
      </c>
      <c r="F4508">
        <v>1</v>
      </c>
      <c r="G4508">
        <v>7</v>
      </c>
      <c r="H4508">
        <v>322</v>
      </c>
      <c r="I4508" s="6">
        <v>0</v>
      </c>
      <c r="J4508">
        <v>5</v>
      </c>
      <c r="K4508" t="str">
        <f>_xlfn.XLOOKUP(fCompras!F4508,dComprador!$A$2:$A$7,dComprador!$B$2:$B$7)</f>
        <v>Alon</v>
      </c>
      <c r="L4508" t="str">
        <f>_xlfn.XLOOKUP(J4508,dFornecedor!$A$2:$A$6,dFornecedor!$B$2:$B$6)</f>
        <v>Atlas</v>
      </c>
      <c r="M4508" t="str">
        <f>_xlfn.XLOOKUP(G4508,dMateriaPrima!$A$2:$A$12,dMateriaPrima!$B$2:$B$12)</f>
        <v>Poliéster</v>
      </c>
      <c r="N4508" s="2">
        <f>_xlfn.XLOOKUP(G4508,dMateriaPrima!$A$2:$A$12,dMateriaPrima!$C$2:$C$12)</f>
        <v>8</v>
      </c>
      <c r="O4508" s="3">
        <f t="shared" si="350"/>
        <v>2576</v>
      </c>
      <c r="P4508" s="4">
        <f t="shared" si="351"/>
        <v>0</v>
      </c>
      <c r="Q4508" s="3">
        <f t="shared" si="352"/>
        <v>2576</v>
      </c>
      <c r="R4508" t="str">
        <f t="shared" si="353"/>
        <v>Em atraso</v>
      </c>
      <c r="S4508" s="5">
        <f t="shared" si="354"/>
        <v>3</v>
      </c>
    </row>
    <row r="4509" spans="1:19" x14ac:dyDescent="0.25">
      <c r="A4509">
        <v>4508</v>
      </c>
      <c r="B4509" s="1">
        <v>44033</v>
      </c>
      <c r="C4509" s="1">
        <v>44034</v>
      </c>
      <c r="D4509" s="1">
        <v>44040</v>
      </c>
      <c r="E4509" s="1">
        <v>44043</v>
      </c>
      <c r="F4509">
        <v>4</v>
      </c>
      <c r="G4509">
        <v>7</v>
      </c>
      <c r="H4509">
        <v>65</v>
      </c>
      <c r="I4509" s="6">
        <v>0</v>
      </c>
      <c r="J4509">
        <v>3</v>
      </c>
      <c r="K4509" t="str">
        <f>_xlfn.XLOOKUP(fCompras!F4509,dComprador!$A$2:$A$7,dComprador!$B$2:$B$7)</f>
        <v>Lira</v>
      </c>
      <c r="L4509" t="str">
        <f>_xlfn.XLOOKUP(J4509,dFornecedor!$A$2:$A$6,dFornecedor!$B$2:$B$6)</f>
        <v>StepUp</v>
      </c>
      <c r="M4509" t="str">
        <f>_xlfn.XLOOKUP(G4509,dMateriaPrima!$A$2:$A$12,dMateriaPrima!$B$2:$B$12)</f>
        <v>Poliéster</v>
      </c>
      <c r="N4509" s="2">
        <f>_xlfn.XLOOKUP(G4509,dMateriaPrima!$A$2:$A$12,dMateriaPrima!$C$2:$C$12)</f>
        <v>8</v>
      </c>
      <c r="O4509" s="3">
        <f t="shared" si="350"/>
        <v>520</v>
      </c>
      <c r="P4509" s="4">
        <f t="shared" si="351"/>
        <v>0</v>
      </c>
      <c r="Q4509" s="3">
        <f t="shared" si="352"/>
        <v>520</v>
      </c>
      <c r="R4509" t="str">
        <f t="shared" si="353"/>
        <v>Em atraso</v>
      </c>
      <c r="S4509" s="5">
        <f t="shared" si="354"/>
        <v>3</v>
      </c>
    </row>
    <row r="4510" spans="1:19" x14ac:dyDescent="0.25">
      <c r="A4510">
        <v>4509</v>
      </c>
      <c r="B4510" s="1">
        <v>44033</v>
      </c>
      <c r="C4510" s="1">
        <v>44041</v>
      </c>
      <c r="D4510" s="1">
        <v>44044</v>
      </c>
      <c r="E4510" s="1">
        <v>44050</v>
      </c>
      <c r="F4510">
        <v>4</v>
      </c>
      <c r="G4510">
        <v>8</v>
      </c>
      <c r="H4510">
        <v>604</v>
      </c>
      <c r="I4510" s="6">
        <v>0</v>
      </c>
      <c r="J4510">
        <v>2</v>
      </c>
      <c r="K4510" t="str">
        <f>_xlfn.XLOOKUP(fCompras!F4510,dComprador!$A$2:$A$7,dComprador!$B$2:$B$7)</f>
        <v>Lira</v>
      </c>
      <c r="L4510" t="str">
        <f>_xlfn.XLOOKUP(J4510,dFornecedor!$A$2:$A$6,dFornecedor!$B$2:$B$6)</f>
        <v>Minerva</v>
      </c>
      <c r="M4510" t="str">
        <f>_xlfn.XLOOKUP(G4510,dMateriaPrima!$A$2:$A$12,dMateriaPrima!$B$2:$B$12)</f>
        <v>Cimento</v>
      </c>
      <c r="N4510" s="2">
        <f>_xlfn.XLOOKUP(G4510,dMateriaPrima!$A$2:$A$12,dMateriaPrima!$C$2:$C$12)</f>
        <v>23</v>
      </c>
      <c r="O4510" s="3">
        <f t="shared" si="350"/>
        <v>13892</v>
      </c>
      <c r="P4510" s="4">
        <f t="shared" si="351"/>
        <v>0</v>
      </c>
      <c r="Q4510" s="3">
        <f t="shared" si="352"/>
        <v>13892</v>
      </c>
      <c r="R4510" t="str">
        <f t="shared" si="353"/>
        <v>Em atraso</v>
      </c>
      <c r="S4510" s="5">
        <f t="shared" si="354"/>
        <v>6</v>
      </c>
    </row>
    <row r="4511" spans="1:19" x14ac:dyDescent="0.25">
      <c r="A4511">
        <v>4510</v>
      </c>
      <c r="B4511" s="1">
        <v>44033</v>
      </c>
      <c r="C4511" s="1">
        <v>44035</v>
      </c>
      <c r="D4511" s="1">
        <v>44040</v>
      </c>
      <c r="E4511" s="1">
        <v>44043</v>
      </c>
      <c r="F4511">
        <v>4</v>
      </c>
      <c r="G4511">
        <v>1</v>
      </c>
      <c r="H4511">
        <v>614</v>
      </c>
      <c r="I4511" s="6">
        <v>0</v>
      </c>
      <c r="J4511">
        <v>2</v>
      </c>
      <c r="K4511" t="str">
        <f>_xlfn.XLOOKUP(fCompras!F4511,dComprador!$A$2:$A$7,dComprador!$B$2:$B$7)</f>
        <v>Lira</v>
      </c>
      <c r="L4511" t="str">
        <f>_xlfn.XLOOKUP(J4511,dFornecedor!$A$2:$A$6,dFornecedor!$B$2:$B$6)</f>
        <v>Minerva</v>
      </c>
      <c r="M4511" t="str">
        <f>_xlfn.XLOOKUP(G4511,dMateriaPrima!$A$2:$A$12,dMateriaPrima!$B$2:$B$12)</f>
        <v>Tecido</v>
      </c>
      <c r="N4511" s="2">
        <f>_xlfn.XLOOKUP(G4511,dMateriaPrima!$A$2:$A$12,dMateriaPrima!$C$2:$C$12)</f>
        <v>18</v>
      </c>
      <c r="O4511" s="3">
        <f t="shared" si="350"/>
        <v>11052</v>
      </c>
      <c r="P4511" s="4">
        <f t="shared" si="351"/>
        <v>0</v>
      </c>
      <c r="Q4511" s="3">
        <f t="shared" si="352"/>
        <v>11052</v>
      </c>
      <c r="R4511" t="str">
        <f t="shared" si="353"/>
        <v>Em atraso</v>
      </c>
      <c r="S4511" s="5">
        <f t="shared" si="354"/>
        <v>3</v>
      </c>
    </row>
    <row r="4512" spans="1:19" x14ac:dyDescent="0.25">
      <c r="A4512">
        <v>4511</v>
      </c>
      <c r="B4512" s="1">
        <v>44033</v>
      </c>
      <c r="C4512" s="1">
        <v>44042</v>
      </c>
      <c r="D4512" s="1">
        <v>44044</v>
      </c>
      <c r="E4512" s="1">
        <v>44049</v>
      </c>
      <c r="F4512">
        <v>4</v>
      </c>
      <c r="G4512">
        <v>11</v>
      </c>
      <c r="H4512">
        <v>103</v>
      </c>
      <c r="I4512" s="6">
        <v>0</v>
      </c>
      <c r="J4512">
        <v>3</v>
      </c>
      <c r="K4512" t="str">
        <f>_xlfn.XLOOKUP(fCompras!F4512,dComprador!$A$2:$A$7,dComprador!$B$2:$B$7)</f>
        <v>Lira</v>
      </c>
      <c r="L4512" t="str">
        <f>_xlfn.XLOOKUP(J4512,dFornecedor!$A$2:$A$6,dFornecedor!$B$2:$B$6)</f>
        <v>StepUp</v>
      </c>
      <c r="M4512" t="str">
        <f>_xlfn.XLOOKUP(G4512,dMateriaPrima!$A$2:$A$12,dMateriaPrima!$B$2:$B$12)</f>
        <v>Papel</v>
      </c>
      <c r="N4512" s="2">
        <f>_xlfn.XLOOKUP(G4512,dMateriaPrima!$A$2:$A$12,dMateriaPrima!$C$2:$C$12)</f>
        <v>9</v>
      </c>
      <c r="O4512" s="3">
        <f t="shared" si="350"/>
        <v>927</v>
      </c>
      <c r="P4512" s="4">
        <f t="shared" si="351"/>
        <v>0</v>
      </c>
      <c r="Q4512" s="3">
        <f t="shared" si="352"/>
        <v>927</v>
      </c>
      <c r="R4512" t="str">
        <f t="shared" si="353"/>
        <v>Em atraso</v>
      </c>
      <c r="S4512" s="5">
        <f t="shared" si="354"/>
        <v>5</v>
      </c>
    </row>
    <row r="4513" spans="1:19" x14ac:dyDescent="0.25">
      <c r="A4513">
        <v>4512</v>
      </c>
      <c r="B4513" s="1">
        <v>44033</v>
      </c>
      <c r="C4513" s="1">
        <v>44033</v>
      </c>
      <c r="D4513" s="1">
        <v>44041</v>
      </c>
      <c r="E4513" s="1">
        <v>44042</v>
      </c>
      <c r="F4513">
        <v>4</v>
      </c>
      <c r="G4513">
        <v>4</v>
      </c>
      <c r="H4513">
        <v>519</v>
      </c>
      <c r="I4513" s="6">
        <v>0</v>
      </c>
      <c r="J4513">
        <v>2</v>
      </c>
      <c r="K4513" t="str">
        <f>_xlfn.XLOOKUP(fCompras!F4513,dComprador!$A$2:$A$7,dComprador!$B$2:$B$7)</f>
        <v>Lira</v>
      </c>
      <c r="L4513" t="str">
        <f>_xlfn.XLOOKUP(J4513,dFornecedor!$A$2:$A$6,dFornecedor!$B$2:$B$6)</f>
        <v>Minerva</v>
      </c>
      <c r="M4513" t="str">
        <f>_xlfn.XLOOKUP(G4513,dMateriaPrima!$A$2:$A$12,dMateriaPrima!$B$2:$B$12)</f>
        <v>Madeira</v>
      </c>
      <c r="N4513" s="2">
        <f>_xlfn.XLOOKUP(G4513,dMateriaPrima!$A$2:$A$12,dMateriaPrima!$C$2:$C$12)</f>
        <v>168</v>
      </c>
      <c r="O4513" s="3">
        <f t="shared" si="350"/>
        <v>87192</v>
      </c>
      <c r="P4513" s="4">
        <f t="shared" si="351"/>
        <v>0</v>
      </c>
      <c r="Q4513" s="3">
        <f t="shared" si="352"/>
        <v>87192</v>
      </c>
      <c r="R4513" t="str">
        <f t="shared" si="353"/>
        <v>Em atraso</v>
      </c>
      <c r="S4513" s="5">
        <f t="shared" si="354"/>
        <v>1</v>
      </c>
    </row>
    <row r="4514" spans="1:19" x14ac:dyDescent="0.25">
      <c r="A4514">
        <v>4513</v>
      </c>
      <c r="B4514" s="1">
        <v>44033</v>
      </c>
      <c r="C4514" s="1">
        <v>44037</v>
      </c>
      <c r="D4514" s="1">
        <v>44040</v>
      </c>
      <c r="E4514" s="1">
        <v>44043</v>
      </c>
      <c r="F4514">
        <v>4</v>
      </c>
      <c r="G4514">
        <v>5</v>
      </c>
      <c r="H4514">
        <v>142</v>
      </c>
      <c r="I4514" s="6">
        <v>0</v>
      </c>
      <c r="J4514">
        <v>4</v>
      </c>
      <c r="K4514" t="str">
        <f>_xlfn.XLOOKUP(fCompras!F4514,dComprador!$A$2:$A$7,dComprador!$B$2:$B$7)</f>
        <v>Lira</v>
      </c>
      <c r="L4514" t="str">
        <f>_xlfn.XLOOKUP(J4514,dFornecedor!$A$2:$A$6,dFornecedor!$B$2:$B$6)</f>
        <v>AlphaOmega</v>
      </c>
      <c r="M4514" t="str">
        <f>_xlfn.XLOOKUP(G4514,dMateriaPrima!$A$2:$A$12,dMateriaPrima!$B$2:$B$12)</f>
        <v>Areia</v>
      </c>
      <c r="N4514" s="2">
        <f>_xlfn.XLOOKUP(G4514,dMateriaPrima!$A$2:$A$12,dMateriaPrima!$C$2:$C$12)</f>
        <v>3.59</v>
      </c>
      <c r="O4514" s="3">
        <f t="shared" si="350"/>
        <v>509.78</v>
      </c>
      <c r="P4514" s="4">
        <f t="shared" si="351"/>
        <v>0</v>
      </c>
      <c r="Q4514" s="3">
        <f t="shared" si="352"/>
        <v>509.78</v>
      </c>
      <c r="R4514" t="str">
        <f t="shared" si="353"/>
        <v>Em atraso</v>
      </c>
      <c r="S4514" s="5">
        <f t="shared" si="354"/>
        <v>3</v>
      </c>
    </row>
    <row r="4515" spans="1:19" x14ac:dyDescent="0.25">
      <c r="A4515">
        <v>4514</v>
      </c>
      <c r="B4515" s="1">
        <v>44033</v>
      </c>
      <c r="C4515" s="1">
        <v>44036</v>
      </c>
      <c r="D4515" s="1">
        <v>44045</v>
      </c>
      <c r="E4515" s="1">
        <v>44047</v>
      </c>
      <c r="F4515">
        <v>1</v>
      </c>
      <c r="G4515">
        <v>9</v>
      </c>
      <c r="H4515">
        <v>6</v>
      </c>
      <c r="I4515" s="6">
        <v>0</v>
      </c>
      <c r="J4515">
        <v>4</v>
      </c>
      <c r="K4515" t="str">
        <f>_xlfn.XLOOKUP(fCompras!F4515,dComprador!$A$2:$A$7,dComprador!$B$2:$B$7)</f>
        <v>Alon</v>
      </c>
      <c r="L4515" t="str">
        <f>_xlfn.XLOOKUP(J4515,dFornecedor!$A$2:$A$6,dFornecedor!$B$2:$B$6)</f>
        <v>AlphaOmega</v>
      </c>
      <c r="M4515" t="str">
        <f>_xlfn.XLOOKUP(G4515,dMateriaPrima!$A$2:$A$12,dMateriaPrima!$B$2:$B$12)</f>
        <v>Couro</v>
      </c>
      <c r="N4515" s="2">
        <f>_xlfn.XLOOKUP(G4515,dMateriaPrima!$A$2:$A$12,dMateriaPrima!$C$2:$C$12)</f>
        <v>4.4000000000000004</v>
      </c>
      <c r="O4515" s="3">
        <f t="shared" si="350"/>
        <v>26.400000000000002</v>
      </c>
      <c r="P4515" s="4">
        <f t="shared" si="351"/>
        <v>0</v>
      </c>
      <c r="Q4515" s="3">
        <f t="shared" si="352"/>
        <v>26.400000000000002</v>
      </c>
      <c r="R4515" t="str">
        <f t="shared" si="353"/>
        <v>Em atraso</v>
      </c>
      <c r="S4515" s="5">
        <f t="shared" si="354"/>
        <v>2</v>
      </c>
    </row>
    <row r="4516" spans="1:19" x14ac:dyDescent="0.25">
      <c r="A4516">
        <v>4515</v>
      </c>
      <c r="B4516" s="1">
        <v>44033</v>
      </c>
      <c r="C4516" s="1">
        <v>44035</v>
      </c>
      <c r="D4516" s="1">
        <v>44049</v>
      </c>
      <c r="E4516" s="1">
        <v>44052</v>
      </c>
      <c r="F4516">
        <v>1</v>
      </c>
      <c r="G4516">
        <v>11</v>
      </c>
      <c r="H4516">
        <v>131</v>
      </c>
      <c r="I4516" s="6">
        <v>0</v>
      </c>
      <c r="J4516">
        <v>2</v>
      </c>
      <c r="K4516" t="str">
        <f>_xlfn.XLOOKUP(fCompras!F4516,dComprador!$A$2:$A$7,dComprador!$B$2:$B$7)</f>
        <v>Alon</v>
      </c>
      <c r="L4516" t="str">
        <f>_xlfn.XLOOKUP(J4516,dFornecedor!$A$2:$A$6,dFornecedor!$B$2:$B$6)</f>
        <v>Minerva</v>
      </c>
      <c r="M4516" t="str">
        <f>_xlfn.XLOOKUP(G4516,dMateriaPrima!$A$2:$A$12,dMateriaPrima!$B$2:$B$12)</f>
        <v>Papel</v>
      </c>
      <c r="N4516" s="2">
        <f>_xlfn.XLOOKUP(G4516,dMateriaPrima!$A$2:$A$12,dMateriaPrima!$C$2:$C$12)</f>
        <v>9</v>
      </c>
      <c r="O4516" s="3">
        <f t="shared" si="350"/>
        <v>1179</v>
      </c>
      <c r="P4516" s="4">
        <f t="shared" si="351"/>
        <v>0</v>
      </c>
      <c r="Q4516" s="3">
        <f t="shared" si="352"/>
        <v>1179</v>
      </c>
      <c r="R4516" t="str">
        <f t="shared" si="353"/>
        <v>Em atraso</v>
      </c>
      <c r="S4516" s="5">
        <f t="shared" si="354"/>
        <v>3</v>
      </c>
    </row>
    <row r="4517" spans="1:19" x14ac:dyDescent="0.25">
      <c r="A4517">
        <v>4516</v>
      </c>
      <c r="B4517" s="1">
        <v>44033</v>
      </c>
      <c r="C4517" s="1">
        <v>44043</v>
      </c>
      <c r="D4517" s="1">
        <v>44047</v>
      </c>
      <c r="E4517" s="1">
        <v>44048</v>
      </c>
      <c r="F4517">
        <v>2</v>
      </c>
      <c r="G4517">
        <v>9</v>
      </c>
      <c r="H4517">
        <v>121</v>
      </c>
      <c r="I4517" s="6">
        <v>0</v>
      </c>
      <c r="J4517">
        <v>1</v>
      </c>
      <c r="K4517" t="str">
        <f>_xlfn.XLOOKUP(fCompras!F4517,dComprador!$A$2:$A$7,dComprador!$B$2:$B$7)</f>
        <v>João</v>
      </c>
      <c r="L4517" t="str">
        <f>_xlfn.XLOOKUP(J4517,dFornecedor!$A$2:$A$6,dFornecedor!$B$2:$B$6)</f>
        <v>NorthShore</v>
      </c>
      <c r="M4517" t="str">
        <f>_xlfn.XLOOKUP(G4517,dMateriaPrima!$A$2:$A$12,dMateriaPrima!$B$2:$B$12)</f>
        <v>Couro</v>
      </c>
      <c r="N4517" s="2">
        <f>_xlfn.XLOOKUP(G4517,dMateriaPrima!$A$2:$A$12,dMateriaPrima!$C$2:$C$12)</f>
        <v>4.4000000000000004</v>
      </c>
      <c r="O4517" s="3">
        <f t="shared" si="350"/>
        <v>532.40000000000009</v>
      </c>
      <c r="P4517" s="4">
        <f t="shared" si="351"/>
        <v>0</v>
      </c>
      <c r="Q4517" s="3">
        <f t="shared" si="352"/>
        <v>532.40000000000009</v>
      </c>
      <c r="R4517" t="str">
        <f t="shared" si="353"/>
        <v>Em atraso</v>
      </c>
      <c r="S4517" s="5">
        <f t="shared" si="354"/>
        <v>1</v>
      </c>
    </row>
    <row r="4518" spans="1:19" x14ac:dyDescent="0.25">
      <c r="A4518">
        <v>4517</v>
      </c>
      <c r="B4518" s="1">
        <v>44034</v>
      </c>
      <c r="C4518" s="1">
        <v>44040</v>
      </c>
      <c r="D4518" s="1">
        <v>44041</v>
      </c>
      <c r="E4518" s="1">
        <v>44046</v>
      </c>
      <c r="F4518">
        <v>4</v>
      </c>
      <c r="G4518">
        <v>1</v>
      </c>
      <c r="H4518">
        <v>204</v>
      </c>
      <c r="I4518" s="6">
        <v>0</v>
      </c>
      <c r="J4518">
        <v>2</v>
      </c>
      <c r="K4518" t="str">
        <f>_xlfn.XLOOKUP(fCompras!F4518,dComprador!$A$2:$A$7,dComprador!$B$2:$B$7)</f>
        <v>Lira</v>
      </c>
      <c r="L4518" t="str">
        <f>_xlfn.XLOOKUP(J4518,dFornecedor!$A$2:$A$6,dFornecedor!$B$2:$B$6)</f>
        <v>Minerva</v>
      </c>
      <c r="M4518" t="str">
        <f>_xlfn.XLOOKUP(G4518,dMateriaPrima!$A$2:$A$12,dMateriaPrima!$B$2:$B$12)</f>
        <v>Tecido</v>
      </c>
      <c r="N4518" s="2">
        <f>_xlfn.XLOOKUP(G4518,dMateriaPrima!$A$2:$A$12,dMateriaPrima!$C$2:$C$12)</f>
        <v>18</v>
      </c>
      <c r="O4518" s="3">
        <f t="shared" si="350"/>
        <v>3672</v>
      </c>
      <c r="P4518" s="4">
        <f t="shared" si="351"/>
        <v>0</v>
      </c>
      <c r="Q4518" s="3">
        <f t="shared" si="352"/>
        <v>3672</v>
      </c>
      <c r="R4518" t="str">
        <f t="shared" si="353"/>
        <v>Em atraso</v>
      </c>
      <c r="S4518" s="5">
        <f t="shared" si="354"/>
        <v>5</v>
      </c>
    </row>
    <row r="4519" spans="1:19" x14ac:dyDescent="0.25">
      <c r="A4519">
        <v>4518</v>
      </c>
      <c r="B4519" s="1">
        <v>44034</v>
      </c>
      <c r="C4519" s="1">
        <v>44040</v>
      </c>
      <c r="D4519" s="1">
        <v>44041</v>
      </c>
      <c r="E4519" s="1">
        <v>44050</v>
      </c>
      <c r="F4519">
        <v>4</v>
      </c>
      <c r="G4519">
        <v>9</v>
      </c>
      <c r="H4519">
        <v>67</v>
      </c>
      <c r="I4519" s="6">
        <v>0</v>
      </c>
      <c r="J4519">
        <v>2</v>
      </c>
      <c r="K4519" t="str">
        <f>_xlfn.XLOOKUP(fCompras!F4519,dComprador!$A$2:$A$7,dComprador!$B$2:$B$7)</f>
        <v>Lira</v>
      </c>
      <c r="L4519" t="str">
        <f>_xlfn.XLOOKUP(J4519,dFornecedor!$A$2:$A$6,dFornecedor!$B$2:$B$6)</f>
        <v>Minerva</v>
      </c>
      <c r="M4519" t="str">
        <f>_xlfn.XLOOKUP(G4519,dMateriaPrima!$A$2:$A$12,dMateriaPrima!$B$2:$B$12)</f>
        <v>Couro</v>
      </c>
      <c r="N4519" s="2">
        <f>_xlfn.XLOOKUP(G4519,dMateriaPrima!$A$2:$A$12,dMateriaPrima!$C$2:$C$12)</f>
        <v>4.4000000000000004</v>
      </c>
      <c r="O4519" s="3">
        <f t="shared" si="350"/>
        <v>294.8</v>
      </c>
      <c r="P4519" s="4">
        <f t="shared" si="351"/>
        <v>0</v>
      </c>
      <c r="Q4519" s="3">
        <f t="shared" si="352"/>
        <v>294.8</v>
      </c>
      <c r="R4519" t="str">
        <f t="shared" si="353"/>
        <v>Em atraso</v>
      </c>
      <c r="S4519" s="5">
        <f t="shared" si="354"/>
        <v>9</v>
      </c>
    </row>
    <row r="4520" spans="1:19" x14ac:dyDescent="0.25">
      <c r="A4520">
        <v>4519</v>
      </c>
      <c r="B4520" s="1">
        <v>44034</v>
      </c>
      <c r="C4520" s="1">
        <v>44036</v>
      </c>
      <c r="D4520" s="1">
        <v>44041</v>
      </c>
      <c r="E4520" s="1">
        <v>44038</v>
      </c>
      <c r="F4520">
        <v>4</v>
      </c>
      <c r="G4520">
        <v>8</v>
      </c>
      <c r="H4520">
        <v>26</v>
      </c>
      <c r="I4520" s="6">
        <v>0</v>
      </c>
      <c r="J4520">
        <v>1</v>
      </c>
      <c r="K4520" t="str">
        <f>_xlfn.XLOOKUP(fCompras!F4520,dComprador!$A$2:$A$7,dComprador!$B$2:$B$7)</f>
        <v>Lira</v>
      </c>
      <c r="L4520" t="str">
        <f>_xlfn.XLOOKUP(J4520,dFornecedor!$A$2:$A$6,dFornecedor!$B$2:$B$6)</f>
        <v>NorthShore</v>
      </c>
      <c r="M4520" t="str">
        <f>_xlfn.XLOOKUP(G4520,dMateriaPrima!$A$2:$A$12,dMateriaPrima!$B$2:$B$12)</f>
        <v>Cimento</v>
      </c>
      <c r="N4520" s="2">
        <f>_xlfn.XLOOKUP(G4520,dMateriaPrima!$A$2:$A$12,dMateriaPrima!$C$2:$C$12)</f>
        <v>23</v>
      </c>
      <c r="O4520" s="3">
        <f t="shared" si="350"/>
        <v>598</v>
      </c>
      <c r="P4520" s="4">
        <f t="shared" si="351"/>
        <v>0</v>
      </c>
      <c r="Q4520" s="3">
        <f t="shared" si="352"/>
        <v>598</v>
      </c>
      <c r="R4520" t="str">
        <f t="shared" si="353"/>
        <v>No prazo</v>
      </c>
      <c r="S4520" s="5">
        <f t="shared" si="354"/>
        <v>0</v>
      </c>
    </row>
    <row r="4521" spans="1:19" x14ac:dyDescent="0.25">
      <c r="A4521">
        <v>4520</v>
      </c>
      <c r="B4521" s="1">
        <v>44034</v>
      </c>
      <c r="C4521" s="1">
        <v>44034</v>
      </c>
      <c r="D4521" s="1">
        <v>44041</v>
      </c>
      <c r="E4521" s="1">
        <v>44038</v>
      </c>
      <c r="F4521">
        <v>4</v>
      </c>
      <c r="G4521">
        <v>1</v>
      </c>
      <c r="H4521">
        <v>132</v>
      </c>
      <c r="I4521" s="6">
        <v>0</v>
      </c>
      <c r="J4521">
        <v>2</v>
      </c>
      <c r="K4521" t="str">
        <f>_xlfn.XLOOKUP(fCompras!F4521,dComprador!$A$2:$A$7,dComprador!$B$2:$B$7)</f>
        <v>Lira</v>
      </c>
      <c r="L4521" t="str">
        <f>_xlfn.XLOOKUP(J4521,dFornecedor!$A$2:$A$6,dFornecedor!$B$2:$B$6)</f>
        <v>Minerva</v>
      </c>
      <c r="M4521" t="str">
        <f>_xlfn.XLOOKUP(G4521,dMateriaPrima!$A$2:$A$12,dMateriaPrima!$B$2:$B$12)</f>
        <v>Tecido</v>
      </c>
      <c r="N4521" s="2">
        <f>_xlfn.XLOOKUP(G4521,dMateriaPrima!$A$2:$A$12,dMateriaPrima!$C$2:$C$12)</f>
        <v>18</v>
      </c>
      <c r="O4521" s="3">
        <f t="shared" si="350"/>
        <v>2376</v>
      </c>
      <c r="P4521" s="4">
        <f t="shared" si="351"/>
        <v>0</v>
      </c>
      <c r="Q4521" s="3">
        <f t="shared" si="352"/>
        <v>2376</v>
      </c>
      <c r="R4521" t="str">
        <f t="shared" si="353"/>
        <v>No prazo</v>
      </c>
      <c r="S4521" s="5">
        <f t="shared" si="354"/>
        <v>0</v>
      </c>
    </row>
    <row r="4522" spans="1:19" x14ac:dyDescent="0.25">
      <c r="A4522">
        <v>4521</v>
      </c>
      <c r="B4522" s="1">
        <v>44034</v>
      </c>
      <c r="C4522" s="1">
        <v>44038</v>
      </c>
      <c r="D4522" s="1">
        <v>44046</v>
      </c>
      <c r="E4522" s="1">
        <v>44050</v>
      </c>
      <c r="F4522">
        <v>4</v>
      </c>
      <c r="G4522">
        <v>9</v>
      </c>
      <c r="H4522">
        <v>120</v>
      </c>
      <c r="I4522" s="6">
        <v>0</v>
      </c>
      <c r="J4522">
        <v>5</v>
      </c>
      <c r="K4522" t="str">
        <f>_xlfn.XLOOKUP(fCompras!F4522,dComprador!$A$2:$A$7,dComprador!$B$2:$B$7)</f>
        <v>Lira</v>
      </c>
      <c r="L4522" t="str">
        <f>_xlfn.XLOOKUP(J4522,dFornecedor!$A$2:$A$6,dFornecedor!$B$2:$B$6)</f>
        <v>Atlas</v>
      </c>
      <c r="M4522" t="str">
        <f>_xlfn.XLOOKUP(G4522,dMateriaPrima!$A$2:$A$12,dMateriaPrima!$B$2:$B$12)</f>
        <v>Couro</v>
      </c>
      <c r="N4522" s="2">
        <f>_xlfn.XLOOKUP(G4522,dMateriaPrima!$A$2:$A$12,dMateriaPrima!$C$2:$C$12)</f>
        <v>4.4000000000000004</v>
      </c>
      <c r="O4522" s="3">
        <f t="shared" si="350"/>
        <v>528</v>
      </c>
      <c r="P4522" s="4">
        <f t="shared" si="351"/>
        <v>0</v>
      </c>
      <c r="Q4522" s="3">
        <f t="shared" si="352"/>
        <v>528</v>
      </c>
      <c r="R4522" t="str">
        <f t="shared" si="353"/>
        <v>Em atraso</v>
      </c>
      <c r="S4522" s="5">
        <f t="shared" si="354"/>
        <v>4</v>
      </c>
    </row>
    <row r="4523" spans="1:19" x14ac:dyDescent="0.25">
      <c r="A4523">
        <v>4522</v>
      </c>
      <c r="B4523" s="1">
        <v>44034</v>
      </c>
      <c r="C4523" s="1">
        <v>44035</v>
      </c>
      <c r="D4523" s="1">
        <v>44043</v>
      </c>
      <c r="E4523" s="1">
        <v>44043</v>
      </c>
      <c r="F4523">
        <v>4</v>
      </c>
      <c r="G4523">
        <v>8</v>
      </c>
      <c r="H4523">
        <v>66</v>
      </c>
      <c r="I4523" s="6">
        <v>0</v>
      </c>
      <c r="J4523">
        <v>3</v>
      </c>
      <c r="K4523" t="str">
        <f>_xlfn.XLOOKUP(fCompras!F4523,dComprador!$A$2:$A$7,dComprador!$B$2:$B$7)</f>
        <v>Lira</v>
      </c>
      <c r="L4523" t="str">
        <f>_xlfn.XLOOKUP(J4523,dFornecedor!$A$2:$A$6,dFornecedor!$B$2:$B$6)</f>
        <v>StepUp</v>
      </c>
      <c r="M4523" t="str">
        <f>_xlfn.XLOOKUP(G4523,dMateriaPrima!$A$2:$A$12,dMateriaPrima!$B$2:$B$12)</f>
        <v>Cimento</v>
      </c>
      <c r="N4523" s="2">
        <f>_xlfn.XLOOKUP(G4523,dMateriaPrima!$A$2:$A$12,dMateriaPrima!$C$2:$C$12)</f>
        <v>23</v>
      </c>
      <c r="O4523" s="3">
        <f t="shared" si="350"/>
        <v>1518</v>
      </c>
      <c r="P4523" s="4">
        <f t="shared" si="351"/>
        <v>0</v>
      </c>
      <c r="Q4523" s="3">
        <f t="shared" si="352"/>
        <v>1518</v>
      </c>
      <c r="R4523" t="str">
        <f t="shared" si="353"/>
        <v>No prazo</v>
      </c>
      <c r="S4523" s="5">
        <f t="shared" si="354"/>
        <v>0</v>
      </c>
    </row>
    <row r="4524" spans="1:19" x14ac:dyDescent="0.25">
      <c r="A4524">
        <v>4523</v>
      </c>
      <c r="B4524" s="1">
        <v>44034</v>
      </c>
      <c r="C4524" s="1">
        <v>44035</v>
      </c>
      <c r="D4524" s="1">
        <v>44053</v>
      </c>
      <c r="E4524" s="1">
        <v>44057</v>
      </c>
      <c r="F4524">
        <v>1</v>
      </c>
      <c r="G4524">
        <v>6</v>
      </c>
      <c r="H4524">
        <v>72</v>
      </c>
      <c r="I4524" s="6">
        <v>0</v>
      </c>
      <c r="J4524">
        <v>4</v>
      </c>
      <c r="K4524" t="str">
        <f>_xlfn.XLOOKUP(fCompras!F4524,dComprador!$A$2:$A$7,dComprador!$B$2:$B$7)</f>
        <v>Alon</v>
      </c>
      <c r="L4524" t="str">
        <f>_xlfn.XLOOKUP(J4524,dFornecedor!$A$2:$A$6,dFornecedor!$B$2:$B$6)</f>
        <v>AlphaOmega</v>
      </c>
      <c r="M4524" t="str">
        <f>_xlfn.XLOOKUP(G4524,dMateriaPrima!$A$2:$A$12,dMateriaPrima!$B$2:$B$12)</f>
        <v>Fio Algodão</v>
      </c>
      <c r="N4524" s="2">
        <f>_xlfn.XLOOKUP(G4524,dMateriaPrima!$A$2:$A$12,dMateriaPrima!$C$2:$C$12)</f>
        <v>55.9</v>
      </c>
      <c r="O4524" s="3">
        <f t="shared" si="350"/>
        <v>4024.7999999999997</v>
      </c>
      <c r="P4524" s="4">
        <f t="shared" si="351"/>
        <v>0</v>
      </c>
      <c r="Q4524" s="3">
        <f t="shared" si="352"/>
        <v>4024.7999999999997</v>
      </c>
      <c r="R4524" t="str">
        <f t="shared" si="353"/>
        <v>Em atraso</v>
      </c>
      <c r="S4524" s="5">
        <f t="shared" si="354"/>
        <v>4</v>
      </c>
    </row>
    <row r="4525" spans="1:19" x14ac:dyDescent="0.25">
      <c r="A4525">
        <v>4524</v>
      </c>
      <c r="B4525" s="1">
        <v>44034</v>
      </c>
      <c r="C4525" s="1">
        <v>44039</v>
      </c>
      <c r="D4525" s="1">
        <v>44047</v>
      </c>
      <c r="E4525" s="1">
        <v>44050</v>
      </c>
      <c r="F4525">
        <v>2</v>
      </c>
      <c r="G4525">
        <v>8</v>
      </c>
      <c r="H4525">
        <v>289</v>
      </c>
      <c r="I4525" s="6">
        <v>0</v>
      </c>
      <c r="J4525">
        <v>1</v>
      </c>
      <c r="K4525" t="str">
        <f>_xlfn.XLOOKUP(fCompras!F4525,dComprador!$A$2:$A$7,dComprador!$B$2:$B$7)</f>
        <v>João</v>
      </c>
      <c r="L4525" t="str">
        <f>_xlfn.XLOOKUP(J4525,dFornecedor!$A$2:$A$6,dFornecedor!$B$2:$B$6)</f>
        <v>NorthShore</v>
      </c>
      <c r="M4525" t="str">
        <f>_xlfn.XLOOKUP(G4525,dMateriaPrima!$A$2:$A$12,dMateriaPrima!$B$2:$B$12)</f>
        <v>Cimento</v>
      </c>
      <c r="N4525" s="2">
        <f>_xlfn.XLOOKUP(G4525,dMateriaPrima!$A$2:$A$12,dMateriaPrima!$C$2:$C$12)</f>
        <v>23</v>
      </c>
      <c r="O4525" s="3">
        <f t="shared" si="350"/>
        <v>6647</v>
      </c>
      <c r="P4525" s="4">
        <f t="shared" si="351"/>
        <v>0</v>
      </c>
      <c r="Q4525" s="3">
        <f t="shared" si="352"/>
        <v>6647</v>
      </c>
      <c r="R4525" t="str">
        <f t="shared" si="353"/>
        <v>Em atraso</v>
      </c>
      <c r="S4525" s="5">
        <f t="shared" si="354"/>
        <v>3</v>
      </c>
    </row>
    <row r="4526" spans="1:19" x14ac:dyDescent="0.25">
      <c r="A4526">
        <v>4525</v>
      </c>
      <c r="B4526" s="1">
        <v>44034</v>
      </c>
      <c r="C4526" s="1">
        <v>44040</v>
      </c>
      <c r="D4526" s="1">
        <v>44050</v>
      </c>
      <c r="E4526" s="1">
        <v>44054</v>
      </c>
      <c r="F4526">
        <v>2</v>
      </c>
      <c r="G4526">
        <v>1</v>
      </c>
      <c r="H4526">
        <v>225</v>
      </c>
      <c r="I4526" s="6">
        <v>0</v>
      </c>
      <c r="J4526">
        <v>1</v>
      </c>
      <c r="K4526" t="str">
        <f>_xlfn.XLOOKUP(fCompras!F4526,dComprador!$A$2:$A$7,dComprador!$B$2:$B$7)</f>
        <v>João</v>
      </c>
      <c r="L4526" t="str">
        <f>_xlfn.XLOOKUP(J4526,dFornecedor!$A$2:$A$6,dFornecedor!$B$2:$B$6)</f>
        <v>NorthShore</v>
      </c>
      <c r="M4526" t="str">
        <f>_xlfn.XLOOKUP(G4526,dMateriaPrima!$A$2:$A$12,dMateriaPrima!$B$2:$B$12)</f>
        <v>Tecido</v>
      </c>
      <c r="N4526" s="2">
        <f>_xlfn.XLOOKUP(G4526,dMateriaPrima!$A$2:$A$12,dMateriaPrima!$C$2:$C$12)</f>
        <v>18</v>
      </c>
      <c r="O4526" s="3">
        <f t="shared" si="350"/>
        <v>4050</v>
      </c>
      <c r="P4526" s="4">
        <f t="shared" si="351"/>
        <v>0</v>
      </c>
      <c r="Q4526" s="3">
        <f t="shared" si="352"/>
        <v>4050</v>
      </c>
      <c r="R4526" t="str">
        <f t="shared" si="353"/>
        <v>Em atraso</v>
      </c>
      <c r="S4526" s="5">
        <f t="shared" si="354"/>
        <v>4</v>
      </c>
    </row>
    <row r="4527" spans="1:19" x14ac:dyDescent="0.25">
      <c r="A4527">
        <v>4526</v>
      </c>
      <c r="B4527" s="1">
        <v>44034</v>
      </c>
      <c r="C4527" s="1">
        <v>44038</v>
      </c>
      <c r="D4527" s="1">
        <v>44046</v>
      </c>
      <c r="E4527" s="1">
        <v>44049</v>
      </c>
      <c r="F4527">
        <v>2</v>
      </c>
      <c r="G4527">
        <v>1</v>
      </c>
      <c r="H4527">
        <v>266</v>
      </c>
      <c r="I4527" s="6">
        <v>0</v>
      </c>
      <c r="J4527">
        <v>5</v>
      </c>
      <c r="K4527" t="str">
        <f>_xlfn.XLOOKUP(fCompras!F4527,dComprador!$A$2:$A$7,dComprador!$B$2:$B$7)</f>
        <v>João</v>
      </c>
      <c r="L4527" t="str">
        <f>_xlfn.XLOOKUP(J4527,dFornecedor!$A$2:$A$6,dFornecedor!$B$2:$B$6)</f>
        <v>Atlas</v>
      </c>
      <c r="M4527" t="str">
        <f>_xlfn.XLOOKUP(G4527,dMateriaPrima!$A$2:$A$12,dMateriaPrima!$B$2:$B$12)</f>
        <v>Tecido</v>
      </c>
      <c r="N4527" s="2">
        <f>_xlfn.XLOOKUP(G4527,dMateriaPrima!$A$2:$A$12,dMateriaPrima!$C$2:$C$12)</f>
        <v>18</v>
      </c>
      <c r="O4527" s="3">
        <f t="shared" si="350"/>
        <v>4788</v>
      </c>
      <c r="P4527" s="4">
        <f t="shared" si="351"/>
        <v>0</v>
      </c>
      <c r="Q4527" s="3">
        <f t="shared" si="352"/>
        <v>4788</v>
      </c>
      <c r="R4527" t="str">
        <f t="shared" si="353"/>
        <v>Em atraso</v>
      </c>
      <c r="S4527" s="5">
        <f t="shared" si="354"/>
        <v>3</v>
      </c>
    </row>
    <row r="4528" spans="1:19" x14ac:dyDescent="0.25">
      <c r="A4528">
        <v>4527</v>
      </c>
      <c r="B4528" s="1">
        <v>44034</v>
      </c>
      <c r="C4528" s="1">
        <v>44034</v>
      </c>
      <c r="D4528" s="1">
        <v>44058</v>
      </c>
      <c r="E4528" s="1">
        <v>44060</v>
      </c>
      <c r="F4528">
        <v>2</v>
      </c>
      <c r="G4528">
        <v>11</v>
      </c>
      <c r="H4528">
        <v>62</v>
      </c>
      <c r="I4528" s="6">
        <v>0</v>
      </c>
      <c r="J4528">
        <v>2</v>
      </c>
      <c r="K4528" t="str">
        <f>_xlfn.XLOOKUP(fCompras!F4528,dComprador!$A$2:$A$7,dComprador!$B$2:$B$7)</f>
        <v>João</v>
      </c>
      <c r="L4528" t="str">
        <f>_xlfn.XLOOKUP(J4528,dFornecedor!$A$2:$A$6,dFornecedor!$B$2:$B$6)</f>
        <v>Minerva</v>
      </c>
      <c r="M4528" t="str">
        <f>_xlfn.XLOOKUP(G4528,dMateriaPrima!$A$2:$A$12,dMateriaPrima!$B$2:$B$12)</f>
        <v>Papel</v>
      </c>
      <c r="N4528" s="2">
        <f>_xlfn.XLOOKUP(G4528,dMateriaPrima!$A$2:$A$12,dMateriaPrima!$C$2:$C$12)</f>
        <v>9</v>
      </c>
      <c r="O4528" s="3">
        <f t="shared" si="350"/>
        <v>558</v>
      </c>
      <c r="P4528" s="4">
        <f t="shared" si="351"/>
        <v>0</v>
      </c>
      <c r="Q4528" s="3">
        <f t="shared" si="352"/>
        <v>558</v>
      </c>
      <c r="R4528" t="str">
        <f t="shared" si="353"/>
        <v>Em atraso</v>
      </c>
      <c r="S4528" s="5">
        <f t="shared" si="354"/>
        <v>2</v>
      </c>
    </row>
    <row r="4529" spans="1:19" x14ac:dyDescent="0.25">
      <c r="A4529">
        <v>4528</v>
      </c>
      <c r="B4529" s="1">
        <v>44034</v>
      </c>
      <c r="C4529" s="1">
        <v>44039</v>
      </c>
      <c r="D4529" s="1">
        <v>44049</v>
      </c>
      <c r="E4529" s="1">
        <v>44050</v>
      </c>
      <c r="F4529">
        <v>1</v>
      </c>
      <c r="G4529">
        <v>11</v>
      </c>
      <c r="H4529">
        <v>10</v>
      </c>
      <c r="I4529" s="6">
        <v>0</v>
      </c>
      <c r="J4529">
        <v>3</v>
      </c>
      <c r="K4529" t="str">
        <f>_xlfn.XLOOKUP(fCompras!F4529,dComprador!$A$2:$A$7,dComprador!$B$2:$B$7)</f>
        <v>Alon</v>
      </c>
      <c r="L4529" t="str">
        <f>_xlfn.XLOOKUP(J4529,dFornecedor!$A$2:$A$6,dFornecedor!$B$2:$B$6)</f>
        <v>StepUp</v>
      </c>
      <c r="M4529" t="str">
        <f>_xlfn.XLOOKUP(G4529,dMateriaPrima!$A$2:$A$12,dMateriaPrima!$B$2:$B$12)</f>
        <v>Papel</v>
      </c>
      <c r="N4529" s="2">
        <f>_xlfn.XLOOKUP(G4529,dMateriaPrima!$A$2:$A$12,dMateriaPrima!$C$2:$C$12)</f>
        <v>9</v>
      </c>
      <c r="O4529" s="3">
        <f t="shared" si="350"/>
        <v>90</v>
      </c>
      <c r="P4529" s="4">
        <f t="shared" si="351"/>
        <v>0</v>
      </c>
      <c r="Q4529" s="3">
        <f t="shared" si="352"/>
        <v>90</v>
      </c>
      <c r="R4529" t="str">
        <f t="shared" si="353"/>
        <v>Em atraso</v>
      </c>
      <c r="S4529" s="5">
        <f t="shared" si="354"/>
        <v>1</v>
      </c>
    </row>
    <row r="4530" spans="1:19" x14ac:dyDescent="0.25">
      <c r="A4530">
        <v>4529</v>
      </c>
      <c r="B4530" s="1">
        <v>44034</v>
      </c>
      <c r="C4530" s="1">
        <v>44036</v>
      </c>
      <c r="D4530" s="1">
        <v>44066</v>
      </c>
      <c r="E4530" s="1">
        <v>44069</v>
      </c>
      <c r="F4530">
        <v>1</v>
      </c>
      <c r="G4530">
        <v>9</v>
      </c>
      <c r="H4530">
        <v>280</v>
      </c>
      <c r="I4530" s="6">
        <v>0</v>
      </c>
      <c r="J4530">
        <v>1</v>
      </c>
      <c r="K4530" t="str">
        <f>_xlfn.XLOOKUP(fCompras!F4530,dComprador!$A$2:$A$7,dComprador!$B$2:$B$7)</f>
        <v>Alon</v>
      </c>
      <c r="L4530" t="str">
        <f>_xlfn.XLOOKUP(J4530,dFornecedor!$A$2:$A$6,dFornecedor!$B$2:$B$6)</f>
        <v>NorthShore</v>
      </c>
      <c r="M4530" t="str">
        <f>_xlfn.XLOOKUP(G4530,dMateriaPrima!$A$2:$A$12,dMateriaPrima!$B$2:$B$12)</f>
        <v>Couro</v>
      </c>
      <c r="N4530" s="2">
        <f>_xlfn.XLOOKUP(G4530,dMateriaPrima!$A$2:$A$12,dMateriaPrima!$C$2:$C$12)</f>
        <v>4.4000000000000004</v>
      </c>
      <c r="O4530" s="3">
        <f t="shared" si="350"/>
        <v>1232</v>
      </c>
      <c r="P4530" s="4">
        <f t="shared" si="351"/>
        <v>0</v>
      </c>
      <c r="Q4530" s="3">
        <f t="shared" si="352"/>
        <v>1232</v>
      </c>
      <c r="R4530" t="str">
        <f t="shared" si="353"/>
        <v>Em atraso</v>
      </c>
      <c r="S4530" s="5">
        <f t="shared" si="354"/>
        <v>3</v>
      </c>
    </row>
    <row r="4531" spans="1:19" x14ac:dyDescent="0.25">
      <c r="A4531">
        <v>4530</v>
      </c>
      <c r="B4531" s="1">
        <v>44034</v>
      </c>
      <c r="C4531" s="1">
        <v>44034</v>
      </c>
      <c r="D4531" s="1">
        <v>44057</v>
      </c>
      <c r="E4531" s="1">
        <v>44057</v>
      </c>
      <c r="F4531">
        <v>1</v>
      </c>
      <c r="G4531">
        <v>5</v>
      </c>
      <c r="H4531">
        <v>335</v>
      </c>
      <c r="I4531" s="6">
        <v>0</v>
      </c>
      <c r="J4531">
        <v>2</v>
      </c>
      <c r="K4531" t="str">
        <f>_xlfn.XLOOKUP(fCompras!F4531,dComprador!$A$2:$A$7,dComprador!$B$2:$B$7)</f>
        <v>Alon</v>
      </c>
      <c r="L4531" t="str">
        <f>_xlfn.XLOOKUP(J4531,dFornecedor!$A$2:$A$6,dFornecedor!$B$2:$B$6)</f>
        <v>Minerva</v>
      </c>
      <c r="M4531" t="str">
        <f>_xlfn.XLOOKUP(G4531,dMateriaPrima!$A$2:$A$12,dMateriaPrima!$B$2:$B$12)</f>
        <v>Areia</v>
      </c>
      <c r="N4531" s="2">
        <f>_xlfn.XLOOKUP(G4531,dMateriaPrima!$A$2:$A$12,dMateriaPrima!$C$2:$C$12)</f>
        <v>3.59</v>
      </c>
      <c r="O4531" s="3">
        <f t="shared" si="350"/>
        <v>1202.6499999999999</v>
      </c>
      <c r="P4531" s="4">
        <f t="shared" si="351"/>
        <v>0</v>
      </c>
      <c r="Q4531" s="3">
        <f t="shared" si="352"/>
        <v>1202.6499999999999</v>
      </c>
      <c r="R4531" t="str">
        <f t="shared" si="353"/>
        <v>No prazo</v>
      </c>
      <c r="S4531" s="5">
        <f t="shared" si="354"/>
        <v>0</v>
      </c>
    </row>
    <row r="4532" spans="1:19" x14ac:dyDescent="0.25">
      <c r="A4532">
        <v>4531</v>
      </c>
      <c r="B4532" s="1">
        <v>44035</v>
      </c>
      <c r="C4532" s="1">
        <v>44043</v>
      </c>
      <c r="D4532" s="1">
        <v>44065</v>
      </c>
      <c r="E4532" s="1">
        <v>44065</v>
      </c>
      <c r="F4532">
        <v>1</v>
      </c>
      <c r="G4532">
        <v>9</v>
      </c>
      <c r="H4532">
        <v>40</v>
      </c>
      <c r="I4532" s="6">
        <v>0</v>
      </c>
      <c r="J4532">
        <v>1</v>
      </c>
      <c r="K4532" t="str">
        <f>_xlfn.XLOOKUP(fCompras!F4532,dComprador!$A$2:$A$7,dComprador!$B$2:$B$7)</f>
        <v>Alon</v>
      </c>
      <c r="L4532" t="str">
        <f>_xlfn.XLOOKUP(J4532,dFornecedor!$A$2:$A$6,dFornecedor!$B$2:$B$6)</f>
        <v>NorthShore</v>
      </c>
      <c r="M4532" t="str">
        <f>_xlfn.XLOOKUP(G4532,dMateriaPrima!$A$2:$A$12,dMateriaPrima!$B$2:$B$12)</f>
        <v>Couro</v>
      </c>
      <c r="N4532" s="2">
        <f>_xlfn.XLOOKUP(G4532,dMateriaPrima!$A$2:$A$12,dMateriaPrima!$C$2:$C$12)</f>
        <v>4.4000000000000004</v>
      </c>
      <c r="O4532" s="3">
        <f t="shared" si="350"/>
        <v>176</v>
      </c>
      <c r="P4532" s="4">
        <f t="shared" si="351"/>
        <v>0</v>
      </c>
      <c r="Q4532" s="3">
        <f t="shared" si="352"/>
        <v>176</v>
      </c>
      <c r="R4532" t="str">
        <f t="shared" si="353"/>
        <v>No prazo</v>
      </c>
      <c r="S4532" s="5">
        <f t="shared" si="354"/>
        <v>0</v>
      </c>
    </row>
    <row r="4533" spans="1:19" x14ac:dyDescent="0.25">
      <c r="A4533">
        <v>4532</v>
      </c>
      <c r="B4533" s="1">
        <v>44035</v>
      </c>
      <c r="C4533" s="1">
        <v>44035</v>
      </c>
      <c r="D4533" s="1">
        <v>44042</v>
      </c>
      <c r="E4533" s="1">
        <v>44044</v>
      </c>
      <c r="F4533">
        <v>4</v>
      </c>
      <c r="G4533">
        <v>9</v>
      </c>
      <c r="H4533">
        <v>262</v>
      </c>
      <c r="I4533" s="6">
        <v>0</v>
      </c>
      <c r="J4533">
        <v>2</v>
      </c>
      <c r="K4533" t="str">
        <f>_xlfn.XLOOKUP(fCompras!F4533,dComprador!$A$2:$A$7,dComprador!$B$2:$B$7)</f>
        <v>Lira</v>
      </c>
      <c r="L4533" t="str">
        <f>_xlfn.XLOOKUP(J4533,dFornecedor!$A$2:$A$6,dFornecedor!$B$2:$B$6)</f>
        <v>Minerva</v>
      </c>
      <c r="M4533" t="str">
        <f>_xlfn.XLOOKUP(G4533,dMateriaPrima!$A$2:$A$12,dMateriaPrima!$B$2:$B$12)</f>
        <v>Couro</v>
      </c>
      <c r="N4533" s="2">
        <f>_xlfn.XLOOKUP(G4533,dMateriaPrima!$A$2:$A$12,dMateriaPrima!$C$2:$C$12)</f>
        <v>4.4000000000000004</v>
      </c>
      <c r="O4533" s="3">
        <f t="shared" si="350"/>
        <v>1152.8000000000002</v>
      </c>
      <c r="P4533" s="4">
        <f t="shared" si="351"/>
        <v>0</v>
      </c>
      <c r="Q4533" s="3">
        <f t="shared" si="352"/>
        <v>1152.8000000000002</v>
      </c>
      <c r="R4533" t="str">
        <f t="shared" si="353"/>
        <v>Em atraso</v>
      </c>
      <c r="S4533" s="5">
        <f t="shared" si="354"/>
        <v>2</v>
      </c>
    </row>
    <row r="4534" spans="1:19" x14ac:dyDescent="0.25">
      <c r="A4534">
        <v>4533</v>
      </c>
      <c r="B4534" s="1">
        <v>44035</v>
      </c>
      <c r="C4534" s="1">
        <v>44036</v>
      </c>
      <c r="D4534" s="1">
        <v>44042</v>
      </c>
      <c r="E4534" s="1">
        <v>44044</v>
      </c>
      <c r="F4534">
        <v>4</v>
      </c>
      <c r="G4534">
        <v>7</v>
      </c>
      <c r="H4534">
        <v>590</v>
      </c>
      <c r="I4534" s="6">
        <v>0</v>
      </c>
      <c r="J4534">
        <v>3</v>
      </c>
      <c r="K4534" t="str">
        <f>_xlfn.XLOOKUP(fCompras!F4534,dComprador!$A$2:$A$7,dComprador!$B$2:$B$7)</f>
        <v>Lira</v>
      </c>
      <c r="L4534" t="str">
        <f>_xlfn.XLOOKUP(J4534,dFornecedor!$A$2:$A$6,dFornecedor!$B$2:$B$6)</f>
        <v>StepUp</v>
      </c>
      <c r="M4534" t="str">
        <f>_xlfn.XLOOKUP(G4534,dMateriaPrima!$A$2:$A$12,dMateriaPrima!$B$2:$B$12)</f>
        <v>Poliéster</v>
      </c>
      <c r="N4534" s="2">
        <f>_xlfn.XLOOKUP(G4534,dMateriaPrima!$A$2:$A$12,dMateriaPrima!$C$2:$C$12)</f>
        <v>8</v>
      </c>
      <c r="O4534" s="3">
        <f t="shared" si="350"/>
        <v>4720</v>
      </c>
      <c r="P4534" s="4">
        <f t="shared" si="351"/>
        <v>0</v>
      </c>
      <c r="Q4534" s="3">
        <f t="shared" si="352"/>
        <v>4720</v>
      </c>
      <c r="R4534" t="str">
        <f t="shared" si="353"/>
        <v>Em atraso</v>
      </c>
      <c r="S4534" s="5">
        <f t="shared" si="354"/>
        <v>2</v>
      </c>
    </row>
    <row r="4535" spans="1:19" x14ac:dyDescent="0.25">
      <c r="A4535">
        <v>4534</v>
      </c>
      <c r="B4535" s="1">
        <v>44035</v>
      </c>
      <c r="C4535" s="1">
        <v>44036</v>
      </c>
      <c r="D4535" s="1">
        <v>44044</v>
      </c>
      <c r="E4535" s="1">
        <v>44043</v>
      </c>
      <c r="F4535">
        <v>4</v>
      </c>
      <c r="G4535">
        <v>5</v>
      </c>
      <c r="H4535">
        <v>370</v>
      </c>
      <c r="I4535" s="6">
        <v>0</v>
      </c>
      <c r="J4535">
        <v>3</v>
      </c>
      <c r="K4535" t="str">
        <f>_xlfn.XLOOKUP(fCompras!F4535,dComprador!$A$2:$A$7,dComprador!$B$2:$B$7)</f>
        <v>Lira</v>
      </c>
      <c r="L4535" t="str">
        <f>_xlfn.XLOOKUP(J4535,dFornecedor!$A$2:$A$6,dFornecedor!$B$2:$B$6)</f>
        <v>StepUp</v>
      </c>
      <c r="M4535" t="str">
        <f>_xlfn.XLOOKUP(G4535,dMateriaPrima!$A$2:$A$12,dMateriaPrima!$B$2:$B$12)</f>
        <v>Areia</v>
      </c>
      <c r="N4535" s="2">
        <f>_xlfn.XLOOKUP(G4535,dMateriaPrima!$A$2:$A$12,dMateriaPrima!$C$2:$C$12)</f>
        <v>3.59</v>
      </c>
      <c r="O4535" s="3">
        <f t="shared" si="350"/>
        <v>1328.3</v>
      </c>
      <c r="P4535" s="4">
        <f t="shared" si="351"/>
        <v>0</v>
      </c>
      <c r="Q4535" s="3">
        <f t="shared" si="352"/>
        <v>1328.3</v>
      </c>
      <c r="R4535" t="str">
        <f t="shared" si="353"/>
        <v>No prazo</v>
      </c>
      <c r="S4535" s="5">
        <f t="shared" si="354"/>
        <v>0</v>
      </c>
    </row>
    <row r="4536" spans="1:19" x14ac:dyDescent="0.25">
      <c r="A4536">
        <v>4535</v>
      </c>
      <c r="B4536" s="1">
        <v>44035</v>
      </c>
      <c r="C4536" s="1">
        <v>44044</v>
      </c>
      <c r="D4536" s="1">
        <v>44051</v>
      </c>
      <c r="E4536" s="1">
        <v>44056</v>
      </c>
      <c r="F4536">
        <v>1</v>
      </c>
      <c r="G4536">
        <v>2</v>
      </c>
      <c r="H4536">
        <v>39</v>
      </c>
      <c r="I4536" s="6">
        <v>0</v>
      </c>
      <c r="J4536">
        <v>2</v>
      </c>
      <c r="K4536" t="str">
        <f>_xlfn.XLOOKUP(fCompras!F4536,dComprador!$A$2:$A$7,dComprador!$B$2:$B$7)</f>
        <v>Alon</v>
      </c>
      <c r="L4536" t="str">
        <f>_xlfn.XLOOKUP(J4536,dFornecedor!$A$2:$A$6,dFornecedor!$B$2:$B$6)</f>
        <v>Minerva</v>
      </c>
      <c r="M4536" t="str">
        <f>_xlfn.XLOOKUP(G4536,dMateriaPrima!$A$2:$A$12,dMateriaPrima!$B$2:$B$12)</f>
        <v>Chapa Metal</v>
      </c>
      <c r="N4536" s="2">
        <f>_xlfn.XLOOKUP(G4536,dMateriaPrima!$A$2:$A$12,dMateriaPrima!$C$2:$C$12)</f>
        <v>299.89999999999998</v>
      </c>
      <c r="O4536" s="3">
        <f t="shared" si="350"/>
        <v>11696.099999999999</v>
      </c>
      <c r="P4536" s="4">
        <f t="shared" si="351"/>
        <v>0</v>
      </c>
      <c r="Q4536" s="3">
        <f t="shared" si="352"/>
        <v>11696.099999999999</v>
      </c>
      <c r="R4536" t="str">
        <f t="shared" si="353"/>
        <v>Em atraso</v>
      </c>
      <c r="S4536" s="5">
        <f t="shared" si="354"/>
        <v>5</v>
      </c>
    </row>
    <row r="4537" spans="1:19" x14ac:dyDescent="0.25">
      <c r="A4537">
        <v>4536</v>
      </c>
      <c r="B4537" s="1">
        <v>44035</v>
      </c>
      <c r="C4537" s="1">
        <v>44042</v>
      </c>
      <c r="D4537" s="1">
        <v>44050</v>
      </c>
      <c r="E4537" s="1">
        <v>44052</v>
      </c>
      <c r="F4537">
        <v>1</v>
      </c>
      <c r="G4537">
        <v>7</v>
      </c>
      <c r="H4537">
        <v>412</v>
      </c>
      <c r="I4537" s="6">
        <v>0</v>
      </c>
      <c r="J4537">
        <v>2</v>
      </c>
      <c r="K4537" t="str">
        <f>_xlfn.XLOOKUP(fCompras!F4537,dComprador!$A$2:$A$7,dComprador!$B$2:$B$7)</f>
        <v>Alon</v>
      </c>
      <c r="L4537" t="str">
        <f>_xlfn.XLOOKUP(J4537,dFornecedor!$A$2:$A$6,dFornecedor!$B$2:$B$6)</f>
        <v>Minerva</v>
      </c>
      <c r="M4537" t="str">
        <f>_xlfn.XLOOKUP(G4537,dMateriaPrima!$A$2:$A$12,dMateriaPrima!$B$2:$B$12)</f>
        <v>Poliéster</v>
      </c>
      <c r="N4537" s="2">
        <f>_xlfn.XLOOKUP(G4537,dMateriaPrima!$A$2:$A$12,dMateriaPrima!$C$2:$C$12)</f>
        <v>8</v>
      </c>
      <c r="O4537" s="3">
        <f t="shared" si="350"/>
        <v>3296</v>
      </c>
      <c r="P4537" s="4">
        <f t="shared" si="351"/>
        <v>0</v>
      </c>
      <c r="Q4537" s="3">
        <f t="shared" si="352"/>
        <v>3296</v>
      </c>
      <c r="R4537" t="str">
        <f t="shared" si="353"/>
        <v>Em atraso</v>
      </c>
      <c r="S4537" s="5">
        <f t="shared" si="354"/>
        <v>2</v>
      </c>
    </row>
    <row r="4538" spans="1:19" x14ac:dyDescent="0.25">
      <c r="A4538">
        <v>4537</v>
      </c>
      <c r="B4538" s="1">
        <v>44035</v>
      </c>
      <c r="C4538" s="1">
        <v>44043</v>
      </c>
      <c r="D4538" s="1">
        <v>44066</v>
      </c>
      <c r="E4538" s="1">
        <v>44067</v>
      </c>
      <c r="F4538">
        <v>1</v>
      </c>
      <c r="G4538">
        <v>8</v>
      </c>
      <c r="H4538">
        <v>202</v>
      </c>
      <c r="I4538" s="6">
        <v>0</v>
      </c>
      <c r="J4538">
        <v>3</v>
      </c>
      <c r="K4538" t="str">
        <f>_xlfn.XLOOKUP(fCompras!F4538,dComprador!$A$2:$A$7,dComprador!$B$2:$B$7)</f>
        <v>Alon</v>
      </c>
      <c r="L4538" t="str">
        <f>_xlfn.XLOOKUP(J4538,dFornecedor!$A$2:$A$6,dFornecedor!$B$2:$B$6)</f>
        <v>StepUp</v>
      </c>
      <c r="M4538" t="str">
        <f>_xlfn.XLOOKUP(G4538,dMateriaPrima!$A$2:$A$12,dMateriaPrima!$B$2:$B$12)</f>
        <v>Cimento</v>
      </c>
      <c r="N4538" s="2">
        <f>_xlfn.XLOOKUP(G4538,dMateriaPrima!$A$2:$A$12,dMateriaPrima!$C$2:$C$12)</f>
        <v>23</v>
      </c>
      <c r="O4538" s="3">
        <f t="shared" si="350"/>
        <v>4646</v>
      </c>
      <c r="P4538" s="4">
        <f t="shared" si="351"/>
        <v>0</v>
      </c>
      <c r="Q4538" s="3">
        <f t="shared" si="352"/>
        <v>4646</v>
      </c>
      <c r="R4538" t="str">
        <f t="shared" si="353"/>
        <v>Em atraso</v>
      </c>
      <c r="S4538" s="5">
        <f t="shared" si="354"/>
        <v>1</v>
      </c>
    </row>
    <row r="4539" spans="1:19" x14ac:dyDescent="0.25">
      <c r="A4539">
        <v>4538</v>
      </c>
      <c r="B4539" s="1">
        <v>44035</v>
      </c>
      <c r="C4539" s="1">
        <v>44036</v>
      </c>
      <c r="D4539" s="1">
        <v>44056</v>
      </c>
      <c r="E4539" s="1">
        <v>44059</v>
      </c>
      <c r="F4539">
        <v>1</v>
      </c>
      <c r="G4539">
        <v>6</v>
      </c>
      <c r="H4539">
        <v>10</v>
      </c>
      <c r="I4539" s="6">
        <v>0</v>
      </c>
      <c r="J4539">
        <v>4</v>
      </c>
      <c r="K4539" t="str">
        <f>_xlfn.XLOOKUP(fCompras!F4539,dComprador!$A$2:$A$7,dComprador!$B$2:$B$7)</f>
        <v>Alon</v>
      </c>
      <c r="L4539" t="str">
        <f>_xlfn.XLOOKUP(J4539,dFornecedor!$A$2:$A$6,dFornecedor!$B$2:$B$6)</f>
        <v>AlphaOmega</v>
      </c>
      <c r="M4539" t="str">
        <f>_xlfn.XLOOKUP(G4539,dMateriaPrima!$A$2:$A$12,dMateriaPrima!$B$2:$B$12)</f>
        <v>Fio Algodão</v>
      </c>
      <c r="N4539" s="2">
        <f>_xlfn.XLOOKUP(G4539,dMateriaPrima!$A$2:$A$12,dMateriaPrima!$C$2:$C$12)</f>
        <v>55.9</v>
      </c>
      <c r="O4539" s="3">
        <f t="shared" si="350"/>
        <v>559</v>
      </c>
      <c r="P4539" s="4">
        <f t="shared" si="351"/>
        <v>0</v>
      </c>
      <c r="Q4539" s="3">
        <f t="shared" si="352"/>
        <v>559</v>
      </c>
      <c r="R4539" t="str">
        <f t="shared" si="353"/>
        <v>Em atraso</v>
      </c>
      <c r="S4539" s="5">
        <f t="shared" si="354"/>
        <v>3</v>
      </c>
    </row>
    <row r="4540" spans="1:19" x14ac:dyDescent="0.25">
      <c r="A4540">
        <v>4539</v>
      </c>
      <c r="B4540" s="1">
        <v>44036</v>
      </c>
      <c r="C4540" s="1">
        <v>44045</v>
      </c>
      <c r="D4540" s="1">
        <v>44049</v>
      </c>
      <c r="E4540" s="1">
        <v>44048</v>
      </c>
      <c r="F4540">
        <v>4</v>
      </c>
      <c r="G4540">
        <v>10</v>
      </c>
      <c r="H4540">
        <v>20</v>
      </c>
      <c r="I4540" s="6">
        <v>0</v>
      </c>
      <c r="J4540">
        <v>2</v>
      </c>
      <c r="K4540" t="str">
        <f>_xlfn.XLOOKUP(fCompras!F4540,dComprador!$A$2:$A$7,dComprador!$B$2:$B$7)</f>
        <v>Lira</v>
      </c>
      <c r="L4540" t="str">
        <f>_xlfn.XLOOKUP(J4540,dFornecedor!$A$2:$A$6,dFornecedor!$B$2:$B$6)</f>
        <v>Minerva</v>
      </c>
      <c r="M4540" t="str">
        <f>_xlfn.XLOOKUP(G4540,dMateriaPrima!$A$2:$A$12,dMateriaPrima!$B$2:$B$12)</f>
        <v>Pedra Britada</v>
      </c>
      <c r="N4540" s="2">
        <f>_xlfn.XLOOKUP(G4540,dMateriaPrima!$A$2:$A$12,dMateriaPrima!$C$2:$C$12)</f>
        <v>56</v>
      </c>
      <c r="O4540" s="3">
        <f t="shared" si="350"/>
        <v>1120</v>
      </c>
      <c r="P4540" s="4">
        <f t="shared" si="351"/>
        <v>0</v>
      </c>
      <c r="Q4540" s="3">
        <f t="shared" si="352"/>
        <v>1120</v>
      </c>
      <c r="R4540" t="str">
        <f t="shared" si="353"/>
        <v>No prazo</v>
      </c>
      <c r="S4540" s="5">
        <f t="shared" si="354"/>
        <v>0</v>
      </c>
    </row>
    <row r="4541" spans="1:19" x14ac:dyDescent="0.25">
      <c r="A4541">
        <v>4540</v>
      </c>
      <c r="B4541" s="1">
        <v>44036</v>
      </c>
      <c r="C4541" s="1">
        <v>44046</v>
      </c>
      <c r="D4541" s="1">
        <v>44048</v>
      </c>
      <c r="E4541" s="1">
        <v>44053</v>
      </c>
      <c r="F4541">
        <v>4</v>
      </c>
      <c r="G4541">
        <v>2</v>
      </c>
      <c r="H4541">
        <v>118</v>
      </c>
      <c r="I4541" s="6">
        <v>0</v>
      </c>
      <c r="J4541">
        <v>3</v>
      </c>
      <c r="K4541" t="str">
        <f>_xlfn.XLOOKUP(fCompras!F4541,dComprador!$A$2:$A$7,dComprador!$B$2:$B$7)</f>
        <v>Lira</v>
      </c>
      <c r="L4541" t="str">
        <f>_xlfn.XLOOKUP(J4541,dFornecedor!$A$2:$A$6,dFornecedor!$B$2:$B$6)</f>
        <v>StepUp</v>
      </c>
      <c r="M4541" t="str">
        <f>_xlfn.XLOOKUP(G4541,dMateriaPrima!$A$2:$A$12,dMateriaPrima!$B$2:$B$12)</f>
        <v>Chapa Metal</v>
      </c>
      <c r="N4541" s="2">
        <f>_xlfn.XLOOKUP(G4541,dMateriaPrima!$A$2:$A$12,dMateriaPrima!$C$2:$C$12)</f>
        <v>299.89999999999998</v>
      </c>
      <c r="O4541" s="3">
        <f t="shared" si="350"/>
        <v>35388.199999999997</v>
      </c>
      <c r="P4541" s="4">
        <f t="shared" si="351"/>
        <v>0</v>
      </c>
      <c r="Q4541" s="3">
        <f t="shared" si="352"/>
        <v>35388.199999999997</v>
      </c>
      <c r="R4541" t="str">
        <f t="shared" si="353"/>
        <v>Em atraso</v>
      </c>
      <c r="S4541" s="5">
        <f t="shared" si="354"/>
        <v>5</v>
      </c>
    </row>
    <row r="4542" spans="1:19" x14ac:dyDescent="0.25">
      <c r="A4542">
        <v>4541</v>
      </c>
      <c r="B4542" s="1">
        <v>44036</v>
      </c>
      <c r="C4542" s="1">
        <v>44044</v>
      </c>
      <c r="D4542" s="1">
        <v>44045</v>
      </c>
      <c r="E4542" s="1">
        <v>44045</v>
      </c>
      <c r="F4542">
        <v>4</v>
      </c>
      <c r="G4542">
        <v>11</v>
      </c>
      <c r="H4542">
        <v>475</v>
      </c>
      <c r="I4542" s="6">
        <v>0.21</v>
      </c>
      <c r="J4542">
        <v>3</v>
      </c>
      <c r="K4542" t="str">
        <f>_xlfn.XLOOKUP(fCompras!F4542,dComprador!$A$2:$A$7,dComprador!$B$2:$B$7)</f>
        <v>Lira</v>
      </c>
      <c r="L4542" t="str">
        <f>_xlfn.XLOOKUP(J4542,dFornecedor!$A$2:$A$6,dFornecedor!$B$2:$B$6)</f>
        <v>StepUp</v>
      </c>
      <c r="M4542" t="str">
        <f>_xlfn.XLOOKUP(G4542,dMateriaPrima!$A$2:$A$12,dMateriaPrima!$B$2:$B$12)</f>
        <v>Papel</v>
      </c>
      <c r="N4542" s="2">
        <f>_xlfn.XLOOKUP(G4542,dMateriaPrima!$A$2:$A$12,dMateriaPrima!$C$2:$C$12)</f>
        <v>9</v>
      </c>
      <c r="O4542" s="3">
        <f t="shared" si="350"/>
        <v>4275</v>
      </c>
      <c r="P4542" s="4">
        <f t="shared" si="351"/>
        <v>897.75</v>
      </c>
      <c r="Q4542" s="3">
        <f t="shared" si="352"/>
        <v>3377.25</v>
      </c>
      <c r="R4542" t="str">
        <f t="shared" si="353"/>
        <v>No prazo</v>
      </c>
      <c r="S4542" s="5">
        <f t="shared" si="354"/>
        <v>0</v>
      </c>
    </row>
    <row r="4543" spans="1:19" x14ac:dyDescent="0.25">
      <c r="A4543">
        <v>4542</v>
      </c>
      <c r="B4543" s="1">
        <v>44036</v>
      </c>
      <c r="C4543" s="1">
        <v>44045</v>
      </c>
      <c r="D4543" s="1">
        <v>44049</v>
      </c>
      <c r="E4543" s="1">
        <v>44051</v>
      </c>
      <c r="F4543">
        <v>4</v>
      </c>
      <c r="G4543">
        <v>9</v>
      </c>
      <c r="H4543">
        <v>54</v>
      </c>
      <c r="I4543" s="6">
        <v>0</v>
      </c>
      <c r="J4543">
        <v>2</v>
      </c>
      <c r="K4543" t="str">
        <f>_xlfn.XLOOKUP(fCompras!F4543,dComprador!$A$2:$A$7,dComprador!$B$2:$B$7)</f>
        <v>Lira</v>
      </c>
      <c r="L4543" t="str">
        <f>_xlfn.XLOOKUP(J4543,dFornecedor!$A$2:$A$6,dFornecedor!$B$2:$B$6)</f>
        <v>Minerva</v>
      </c>
      <c r="M4543" t="str">
        <f>_xlfn.XLOOKUP(G4543,dMateriaPrima!$A$2:$A$12,dMateriaPrima!$B$2:$B$12)</f>
        <v>Couro</v>
      </c>
      <c r="N4543" s="2">
        <f>_xlfn.XLOOKUP(G4543,dMateriaPrima!$A$2:$A$12,dMateriaPrima!$C$2:$C$12)</f>
        <v>4.4000000000000004</v>
      </c>
      <c r="O4543" s="3">
        <f t="shared" si="350"/>
        <v>237.60000000000002</v>
      </c>
      <c r="P4543" s="4">
        <f t="shared" si="351"/>
        <v>0</v>
      </c>
      <c r="Q4543" s="3">
        <f t="shared" si="352"/>
        <v>237.60000000000002</v>
      </c>
      <c r="R4543" t="str">
        <f t="shared" si="353"/>
        <v>Em atraso</v>
      </c>
      <c r="S4543" s="5">
        <f t="shared" si="354"/>
        <v>2</v>
      </c>
    </row>
    <row r="4544" spans="1:19" x14ac:dyDescent="0.25">
      <c r="A4544">
        <v>4543</v>
      </c>
      <c r="B4544" s="1">
        <v>44036</v>
      </c>
      <c r="C4544" s="1">
        <v>44037</v>
      </c>
      <c r="D4544" s="1">
        <v>44042</v>
      </c>
      <c r="E4544" s="1">
        <v>44044</v>
      </c>
      <c r="F4544">
        <v>4</v>
      </c>
      <c r="G4544">
        <v>6</v>
      </c>
      <c r="H4544">
        <v>255</v>
      </c>
      <c r="I4544" s="6">
        <v>0</v>
      </c>
      <c r="J4544">
        <v>3</v>
      </c>
      <c r="K4544" t="str">
        <f>_xlfn.XLOOKUP(fCompras!F4544,dComprador!$A$2:$A$7,dComprador!$B$2:$B$7)</f>
        <v>Lira</v>
      </c>
      <c r="L4544" t="str">
        <f>_xlfn.XLOOKUP(J4544,dFornecedor!$A$2:$A$6,dFornecedor!$B$2:$B$6)</f>
        <v>StepUp</v>
      </c>
      <c r="M4544" t="str">
        <f>_xlfn.XLOOKUP(G4544,dMateriaPrima!$A$2:$A$12,dMateriaPrima!$B$2:$B$12)</f>
        <v>Fio Algodão</v>
      </c>
      <c r="N4544" s="2">
        <f>_xlfn.XLOOKUP(G4544,dMateriaPrima!$A$2:$A$12,dMateriaPrima!$C$2:$C$12)</f>
        <v>55.9</v>
      </c>
      <c r="O4544" s="3">
        <f t="shared" si="350"/>
        <v>14254.5</v>
      </c>
      <c r="P4544" s="4">
        <f t="shared" si="351"/>
        <v>0</v>
      </c>
      <c r="Q4544" s="3">
        <f t="shared" si="352"/>
        <v>14254.5</v>
      </c>
      <c r="R4544" t="str">
        <f t="shared" si="353"/>
        <v>Em atraso</v>
      </c>
      <c r="S4544" s="5">
        <f t="shared" si="354"/>
        <v>2</v>
      </c>
    </row>
    <row r="4545" spans="1:19" x14ac:dyDescent="0.25">
      <c r="A4545">
        <v>4544</v>
      </c>
      <c r="B4545" s="1">
        <v>44036</v>
      </c>
      <c r="C4545" s="1">
        <v>44048</v>
      </c>
      <c r="D4545" s="1">
        <v>44051</v>
      </c>
      <c r="E4545" s="1">
        <v>44052</v>
      </c>
      <c r="F4545">
        <v>1</v>
      </c>
      <c r="G4545">
        <v>9</v>
      </c>
      <c r="H4545">
        <v>54</v>
      </c>
      <c r="I4545" s="6">
        <v>0</v>
      </c>
      <c r="J4545">
        <v>1</v>
      </c>
      <c r="K4545" t="str">
        <f>_xlfn.XLOOKUP(fCompras!F4545,dComprador!$A$2:$A$7,dComprador!$B$2:$B$7)</f>
        <v>Alon</v>
      </c>
      <c r="L4545" t="str">
        <f>_xlfn.XLOOKUP(J4545,dFornecedor!$A$2:$A$6,dFornecedor!$B$2:$B$6)</f>
        <v>NorthShore</v>
      </c>
      <c r="M4545" t="str">
        <f>_xlfn.XLOOKUP(G4545,dMateriaPrima!$A$2:$A$12,dMateriaPrima!$B$2:$B$12)</f>
        <v>Couro</v>
      </c>
      <c r="N4545" s="2">
        <f>_xlfn.XLOOKUP(G4545,dMateriaPrima!$A$2:$A$12,dMateriaPrima!$C$2:$C$12)</f>
        <v>4.4000000000000004</v>
      </c>
      <c r="O4545" s="3">
        <f t="shared" si="350"/>
        <v>237.60000000000002</v>
      </c>
      <c r="P4545" s="4">
        <f t="shared" si="351"/>
        <v>0</v>
      </c>
      <c r="Q4545" s="3">
        <f t="shared" si="352"/>
        <v>237.60000000000002</v>
      </c>
      <c r="R4545" t="str">
        <f t="shared" si="353"/>
        <v>Em atraso</v>
      </c>
      <c r="S4545" s="5">
        <f t="shared" si="354"/>
        <v>1</v>
      </c>
    </row>
    <row r="4546" spans="1:19" x14ac:dyDescent="0.25">
      <c r="A4546">
        <v>4545</v>
      </c>
      <c r="B4546" s="1">
        <v>44036</v>
      </c>
      <c r="C4546" s="1">
        <v>44040</v>
      </c>
      <c r="D4546" s="1">
        <v>44056</v>
      </c>
      <c r="E4546" s="1">
        <v>44058</v>
      </c>
      <c r="F4546">
        <v>1</v>
      </c>
      <c r="G4546">
        <v>9</v>
      </c>
      <c r="H4546">
        <v>62</v>
      </c>
      <c r="I4546" s="6">
        <v>0</v>
      </c>
      <c r="J4546">
        <v>2</v>
      </c>
      <c r="K4546" t="str">
        <f>_xlfn.XLOOKUP(fCompras!F4546,dComprador!$A$2:$A$7,dComprador!$B$2:$B$7)</f>
        <v>Alon</v>
      </c>
      <c r="L4546" t="str">
        <f>_xlfn.XLOOKUP(J4546,dFornecedor!$A$2:$A$6,dFornecedor!$B$2:$B$6)</f>
        <v>Minerva</v>
      </c>
      <c r="M4546" t="str">
        <f>_xlfn.XLOOKUP(G4546,dMateriaPrima!$A$2:$A$12,dMateriaPrima!$B$2:$B$12)</f>
        <v>Couro</v>
      </c>
      <c r="N4546" s="2">
        <f>_xlfn.XLOOKUP(G4546,dMateriaPrima!$A$2:$A$12,dMateriaPrima!$C$2:$C$12)</f>
        <v>4.4000000000000004</v>
      </c>
      <c r="O4546" s="3">
        <f t="shared" si="350"/>
        <v>272.8</v>
      </c>
      <c r="P4546" s="4">
        <f t="shared" si="351"/>
        <v>0</v>
      </c>
      <c r="Q4546" s="3">
        <f t="shared" si="352"/>
        <v>272.8</v>
      </c>
      <c r="R4546" t="str">
        <f t="shared" si="353"/>
        <v>Em atraso</v>
      </c>
      <c r="S4546" s="5">
        <f t="shared" si="354"/>
        <v>2</v>
      </c>
    </row>
    <row r="4547" spans="1:19" x14ac:dyDescent="0.25">
      <c r="A4547">
        <v>4546</v>
      </c>
      <c r="B4547" s="1">
        <v>44036</v>
      </c>
      <c r="C4547" s="1">
        <v>44039</v>
      </c>
      <c r="D4547" s="1">
        <v>44056</v>
      </c>
      <c r="E4547" s="1">
        <v>44056</v>
      </c>
      <c r="F4547">
        <v>1</v>
      </c>
      <c r="G4547">
        <v>7</v>
      </c>
      <c r="H4547">
        <v>25</v>
      </c>
      <c r="I4547" s="6">
        <v>0</v>
      </c>
      <c r="J4547">
        <v>5</v>
      </c>
      <c r="K4547" t="str">
        <f>_xlfn.XLOOKUP(fCompras!F4547,dComprador!$A$2:$A$7,dComprador!$B$2:$B$7)</f>
        <v>Alon</v>
      </c>
      <c r="L4547" t="str">
        <f>_xlfn.XLOOKUP(J4547,dFornecedor!$A$2:$A$6,dFornecedor!$B$2:$B$6)</f>
        <v>Atlas</v>
      </c>
      <c r="M4547" t="str">
        <f>_xlfn.XLOOKUP(G4547,dMateriaPrima!$A$2:$A$12,dMateriaPrima!$B$2:$B$12)</f>
        <v>Poliéster</v>
      </c>
      <c r="N4547" s="2">
        <f>_xlfn.XLOOKUP(G4547,dMateriaPrima!$A$2:$A$12,dMateriaPrima!$C$2:$C$12)</f>
        <v>8</v>
      </c>
      <c r="O4547" s="3">
        <f t="shared" ref="O4547:O4610" si="355">PRODUCT(H4547,N4547)</f>
        <v>200</v>
      </c>
      <c r="P4547" s="4">
        <f t="shared" ref="P4547:P4610" si="356">PRODUCT(O4547,I4547)</f>
        <v>0</v>
      </c>
      <c r="Q4547" s="3">
        <f t="shared" ref="Q4547:Q4610" si="357">O4547-P4547</f>
        <v>200</v>
      </c>
      <c r="R4547" t="str">
        <f t="shared" ref="R4547:R4610" si="358">IF(E4547&lt;=D4547,"No prazo",IF(E4547&gt;D4547,"Em atraso"))</f>
        <v>No prazo</v>
      </c>
      <c r="S4547" s="5">
        <f t="shared" ref="S4547:S4610" si="359">IF(E4547 &gt;D4547, E4547-D4547,0)</f>
        <v>0</v>
      </c>
    </row>
    <row r="4548" spans="1:19" x14ac:dyDescent="0.25">
      <c r="A4548">
        <v>4547</v>
      </c>
      <c r="B4548" s="1">
        <v>44036</v>
      </c>
      <c r="C4548" s="1">
        <v>44036</v>
      </c>
      <c r="D4548" s="1">
        <v>44055</v>
      </c>
      <c r="E4548" s="1">
        <v>44058</v>
      </c>
      <c r="F4548">
        <v>1</v>
      </c>
      <c r="G4548">
        <v>6</v>
      </c>
      <c r="H4548">
        <v>22</v>
      </c>
      <c r="I4548" s="6">
        <v>0</v>
      </c>
      <c r="J4548">
        <v>2</v>
      </c>
      <c r="K4548" t="str">
        <f>_xlfn.XLOOKUP(fCompras!F4548,dComprador!$A$2:$A$7,dComprador!$B$2:$B$7)</f>
        <v>Alon</v>
      </c>
      <c r="L4548" t="str">
        <f>_xlfn.XLOOKUP(J4548,dFornecedor!$A$2:$A$6,dFornecedor!$B$2:$B$6)</f>
        <v>Minerva</v>
      </c>
      <c r="M4548" t="str">
        <f>_xlfn.XLOOKUP(G4548,dMateriaPrima!$A$2:$A$12,dMateriaPrima!$B$2:$B$12)</f>
        <v>Fio Algodão</v>
      </c>
      <c r="N4548" s="2">
        <f>_xlfn.XLOOKUP(G4548,dMateriaPrima!$A$2:$A$12,dMateriaPrima!$C$2:$C$12)</f>
        <v>55.9</v>
      </c>
      <c r="O4548" s="3">
        <f t="shared" si="355"/>
        <v>1229.8</v>
      </c>
      <c r="P4548" s="4">
        <f t="shared" si="356"/>
        <v>0</v>
      </c>
      <c r="Q4548" s="3">
        <f t="shared" si="357"/>
        <v>1229.8</v>
      </c>
      <c r="R4548" t="str">
        <f t="shared" si="358"/>
        <v>Em atraso</v>
      </c>
      <c r="S4548" s="5">
        <f t="shared" si="359"/>
        <v>3</v>
      </c>
    </row>
    <row r="4549" spans="1:19" x14ac:dyDescent="0.25">
      <c r="A4549">
        <v>4548</v>
      </c>
      <c r="B4549" s="1">
        <v>44036</v>
      </c>
      <c r="C4549" s="1">
        <v>44046</v>
      </c>
      <c r="D4549" s="1">
        <v>44050</v>
      </c>
      <c r="E4549" s="1">
        <v>44053</v>
      </c>
      <c r="F4549">
        <v>2</v>
      </c>
      <c r="G4549">
        <v>8</v>
      </c>
      <c r="H4549">
        <v>147</v>
      </c>
      <c r="I4549" s="6">
        <v>0.12</v>
      </c>
      <c r="J4549">
        <v>3</v>
      </c>
      <c r="K4549" t="str">
        <f>_xlfn.XLOOKUP(fCompras!F4549,dComprador!$A$2:$A$7,dComprador!$B$2:$B$7)</f>
        <v>João</v>
      </c>
      <c r="L4549" t="str">
        <f>_xlfn.XLOOKUP(J4549,dFornecedor!$A$2:$A$6,dFornecedor!$B$2:$B$6)</f>
        <v>StepUp</v>
      </c>
      <c r="M4549" t="str">
        <f>_xlfn.XLOOKUP(G4549,dMateriaPrima!$A$2:$A$12,dMateriaPrima!$B$2:$B$12)</f>
        <v>Cimento</v>
      </c>
      <c r="N4549" s="2">
        <f>_xlfn.XLOOKUP(G4549,dMateriaPrima!$A$2:$A$12,dMateriaPrima!$C$2:$C$12)</f>
        <v>23</v>
      </c>
      <c r="O4549" s="3">
        <f t="shared" si="355"/>
        <v>3381</v>
      </c>
      <c r="P4549" s="4">
        <f t="shared" si="356"/>
        <v>405.71999999999997</v>
      </c>
      <c r="Q4549" s="3">
        <f t="shared" si="357"/>
        <v>2975.28</v>
      </c>
      <c r="R4549" t="str">
        <f t="shared" si="358"/>
        <v>Em atraso</v>
      </c>
      <c r="S4549" s="5">
        <f t="shared" si="359"/>
        <v>3</v>
      </c>
    </row>
    <row r="4550" spans="1:19" x14ac:dyDescent="0.25">
      <c r="A4550">
        <v>4549</v>
      </c>
      <c r="B4550" s="1">
        <v>44036</v>
      </c>
      <c r="C4550" s="1">
        <v>44037</v>
      </c>
      <c r="D4550" s="1">
        <v>44050</v>
      </c>
      <c r="E4550" s="1">
        <v>44054</v>
      </c>
      <c r="F4550">
        <v>1</v>
      </c>
      <c r="G4550">
        <v>9</v>
      </c>
      <c r="H4550">
        <v>205</v>
      </c>
      <c r="I4550" s="6">
        <v>0</v>
      </c>
      <c r="J4550">
        <v>3</v>
      </c>
      <c r="K4550" t="str">
        <f>_xlfn.XLOOKUP(fCompras!F4550,dComprador!$A$2:$A$7,dComprador!$B$2:$B$7)</f>
        <v>Alon</v>
      </c>
      <c r="L4550" t="str">
        <f>_xlfn.XLOOKUP(J4550,dFornecedor!$A$2:$A$6,dFornecedor!$B$2:$B$6)</f>
        <v>StepUp</v>
      </c>
      <c r="M4550" t="str">
        <f>_xlfn.XLOOKUP(G4550,dMateriaPrima!$A$2:$A$12,dMateriaPrima!$B$2:$B$12)</f>
        <v>Couro</v>
      </c>
      <c r="N4550" s="2">
        <f>_xlfn.XLOOKUP(G4550,dMateriaPrima!$A$2:$A$12,dMateriaPrima!$C$2:$C$12)</f>
        <v>4.4000000000000004</v>
      </c>
      <c r="O4550" s="3">
        <f t="shared" si="355"/>
        <v>902.00000000000011</v>
      </c>
      <c r="P4550" s="4">
        <f t="shared" si="356"/>
        <v>0</v>
      </c>
      <c r="Q4550" s="3">
        <f t="shared" si="357"/>
        <v>902.00000000000011</v>
      </c>
      <c r="R4550" t="str">
        <f t="shared" si="358"/>
        <v>Em atraso</v>
      </c>
      <c r="S4550" s="5">
        <f t="shared" si="359"/>
        <v>4</v>
      </c>
    </row>
    <row r="4551" spans="1:19" x14ac:dyDescent="0.25">
      <c r="A4551">
        <v>4550</v>
      </c>
      <c r="B4551" s="1">
        <v>44036</v>
      </c>
      <c r="C4551" s="1">
        <v>44043</v>
      </c>
      <c r="D4551" s="1">
        <v>44066</v>
      </c>
      <c r="E4551" s="1">
        <v>44067</v>
      </c>
      <c r="F4551">
        <v>1</v>
      </c>
      <c r="G4551">
        <v>9</v>
      </c>
      <c r="H4551">
        <v>488</v>
      </c>
      <c r="I4551" s="6">
        <v>0</v>
      </c>
      <c r="J4551">
        <v>2</v>
      </c>
      <c r="K4551" t="str">
        <f>_xlfn.XLOOKUP(fCompras!F4551,dComprador!$A$2:$A$7,dComprador!$B$2:$B$7)</f>
        <v>Alon</v>
      </c>
      <c r="L4551" t="str">
        <f>_xlfn.XLOOKUP(J4551,dFornecedor!$A$2:$A$6,dFornecedor!$B$2:$B$6)</f>
        <v>Minerva</v>
      </c>
      <c r="M4551" t="str">
        <f>_xlfn.XLOOKUP(G4551,dMateriaPrima!$A$2:$A$12,dMateriaPrima!$B$2:$B$12)</f>
        <v>Couro</v>
      </c>
      <c r="N4551" s="2">
        <f>_xlfn.XLOOKUP(G4551,dMateriaPrima!$A$2:$A$12,dMateriaPrima!$C$2:$C$12)</f>
        <v>4.4000000000000004</v>
      </c>
      <c r="O4551" s="3">
        <f t="shared" si="355"/>
        <v>2147.2000000000003</v>
      </c>
      <c r="P4551" s="4">
        <f t="shared" si="356"/>
        <v>0</v>
      </c>
      <c r="Q4551" s="3">
        <f t="shared" si="357"/>
        <v>2147.2000000000003</v>
      </c>
      <c r="R4551" t="str">
        <f t="shared" si="358"/>
        <v>Em atraso</v>
      </c>
      <c r="S4551" s="5">
        <f t="shared" si="359"/>
        <v>1</v>
      </c>
    </row>
    <row r="4552" spans="1:19" x14ac:dyDescent="0.25">
      <c r="A4552">
        <v>4551</v>
      </c>
      <c r="B4552" s="1">
        <v>44036</v>
      </c>
      <c r="C4552" s="1">
        <v>44036</v>
      </c>
      <c r="D4552" s="1">
        <v>44066</v>
      </c>
      <c r="E4552" s="1">
        <v>44070</v>
      </c>
      <c r="F4552">
        <v>1</v>
      </c>
      <c r="G4552">
        <v>6</v>
      </c>
      <c r="H4552">
        <v>174</v>
      </c>
      <c r="I4552" s="6">
        <v>0</v>
      </c>
      <c r="J4552">
        <v>2</v>
      </c>
      <c r="K4552" t="str">
        <f>_xlfn.XLOOKUP(fCompras!F4552,dComprador!$A$2:$A$7,dComprador!$B$2:$B$7)</f>
        <v>Alon</v>
      </c>
      <c r="L4552" t="str">
        <f>_xlfn.XLOOKUP(J4552,dFornecedor!$A$2:$A$6,dFornecedor!$B$2:$B$6)</f>
        <v>Minerva</v>
      </c>
      <c r="M4552" t="str">
        <f>_xlfn.XLOOKUP(G4552,dMateriaPrima!$A$2:$A$12,dMateriaPrima!$B$2:$B$12)</f>
        <v>Fio Algodão</v>
      </c>
      <c r="N4552" s="2">
        <f>_xlfn.XLOOKUP(G4552,dMateriaPrima!$A$2:$A$12,dMateriaPrima!$C$2:$C$12)</f>
        <v>55.9</v>
      </c>
      <c r="O4552" s="3">
        <f t="shared" si="355"/>
        <v>9726.6</v>
      </c>
      <c r="P4552" s="4">
        <f t="shared" si="356"/>
        <v>0</v>
      </c>
      <c r="Q4552" s="3">
        <f t="shared" si="357"/>
        <v>9726.6</v>
      </c>
      <c r="R4552" t="str">
        <f t="shared" si="358"/>
        <v>Em atraso</v>
      </c>
      <c r="S4552" s="5">
        <f t="shared" si="359"/>
        <v>4</v>
      </c>
    </row>
    <row r="4553" spans="1:19" x14ac:dyDescent="0.25">
      <c r="A4553">
        <v>4552</v>
      </c>
      <c r="B4553" s="1">
        <v>44036</v>
      </c>
      <c r="C4553" s="1">
        <v>44040</v>
      </c>
      <c r="D4553" s="1">
        <v>44056</v>
      </c>
      <c r="E4553" s="1">
        <v>44058</v>
      </c>
      <c r="F4553">
        <v>1</v>
      </c>
      <c r="G4553">
        <v>5</v>
      </c>
      <c r="H4553">
        <v>53</v>
      </c>
      <c r="I4553" s="6">
        <v>0.3</v>
      </c>
      <c r="J4553">
        <v>4</v>
      </c>
      <c r="K4553" t="str">
        <f>_xlfn.XLOOKUP(fCompras!F4553,dComprador!$A$2:$A$7,dComprador!$B$2:$B$7)</f>
        <v>Alon</v>
      </c>
      <c r="L4553" t="str">
        <f>_xlfn.XLOOKUP(J4553,dFornecedor!$A$2:$A$6,dFornecedor!$B$2:$B$6)</f>
        <v>AlphaOmega</v>
      </c>
      <c r="M4553" t="str">
        <f>_xlfn.XLOOKUP(G4553,dMateriaPrima!$A$2:$A$12,dMateriaPrima!$B$2:$B$12)</f>
        <v>Areia</v>
      </c>
      <c r="N4553" s="2">
        <f>_xlfn.XLOOKUP(G4553,dMateriaPrima!$A$2:$A$12,dMateriaPrima!$C$2:$C$12)</f>
        <v>3.59</v>
      </c>
      <c r="O4553" s="3">
        <f t="shared" si="355"/>
        <v>190.26999999999998</v>
      </c>
      <c r="P4553" s="4">
        <f t="shared" si="356"/>
        <v>57.080999999999996</v>
      </c>
      <c r="Q4553" s="3">
        <f t="shared" si="357"/>
        <v>133.18899999999999</v>
      </c>
      <c r="R4553" t="str">
        <f t="shared" si="358"/>
        <v>Em atraso</v>
      </c>
      <c r="S4553" s="5">
        <f t="shared" si="359"/>
        <v>2</v>
      </c>
    </row>
    <row r="4554" spans="1:19" x14ac:dyDescent="0.25">
      <c r="A4554">
        <v>4553</v>
      </c>
      <c r="B4554" s="1">
        <v>44037</v>
      </c>
      <c r="C4554" s="1">
        <v>44041</v>
      </c>
      <c r="D4554" s="1">
        <v>44044</v>
      </c>
      <c r="E4554" s="1">
        <v>44048</v>
      </c>
      <c r="F4554">
        <v>4</v>
      </c>
      <c r="G4554">
        <v>9</v>
      </c>
      <c r="H4554">
        <v>19</v>
      </c>
      <c r="I4554" s="6">
        <v>0</v>
      </c>
      <c r="J4554">
        <v>5</v>
      </c>
      <c r="K4554" t="str">
        <f>_xlfn.XLOOKUP(fCompras!F4554,dComprador!$A$2:$A$7,dComprador!$B$2:$B$7)</f>
        <v>Lira</v>
      </c>
      <c r="L4554" t="str">
        <f>_xlfn.XLOOKUP(J4554,dFornecedor!$A$2:$A$6,dFornecedor!$B$2:$B$6)</f>
        <v>Atlas</v>
      </c>
      <c r="M4554" t="str">
        <f>_xlfn.XLOOKUP(G4554,dMateriaPrima!$A$2:$A$12,dMateriaPrima!$B$2:$B$12)</f>
        <v>Couro</v>
      </c>
      <c r="N4554" s="2">
        <f>_xlfn.XLOOKUP(G4554,dMateriaPrima!$A$2:$A$12,dMateriaPrima!$C$2:$C$12)</f>
        <v>4.4000000000000004</v>
      </c>
      <c r="O4554" s="3">
        <f t="shared" si="355"/>
        <v>83.600000000000009</v>
      </c>
      <c r="P4554" s="4">
        <f t="shared" si="356"/>
        <v>0</v>
      </c>
      <c r="Q4554" s="3">
        <f t="shared" si="357"/>
        <v>83.600000000000009</v>
      </c>
      <c r="R4554" t="str">
        <f t="shared" si="358"/>
        <v>Em atraso</v>
      </c>
      <c r="S4554" s="5">
        <f t="shared" si="359"/>
        <v>4</v>
      </c>
    </row>
    <row r="4555" spans="1:19" x14ac:dyDescent="0.25">
      <c r="A4555">
        <v>4554</v>
      </c>
      <c r="B4555" s="1">
        <v>44037</v>
      </c>
      <c r="C4555" s="1">
        <v>44037</v>
      </c>
      <c r="D4555" s="1">
        <v>44068</v>
      </c>
      <c r="E4555" s="1">
        <v>44067</v>
      </c>
      <c r="F4555">
        <v>1</v>
      </c>
      <c r="G4555">
        <v>10</v>
      </c>
      <c r="H4555">
        <v>276</v>
      </c>
      <c r="I4555" s="6">
        <v>0</v>
      </c>
      <c r="J4555">
        <v>5</v>
      </c>
      <c r="K4555" t="str">
        <f>_xlfn.XLOOKUP(fCompras!F4555,dComprador!$A$2:$A$7,dComprador!$B$2:$B$7)</f>
        <v>Alon</v>
      </c>
      <c r="L4555" t="str">
        <f>_xlfn.XLOOKUP(J4555,dFornecedor!$A$2:$A$6,dFornecedor!$B$2:$B$6)</f>
        <v>Atlas</v>
      </c>
      <c r="M4555" t="str">
        <f>_xlfn.XLOOKUP(G4555,dMateriaPrima!$A$2:$A$12,dMateriaPrima!$B$2:$B$12)</f>
        <v>Pedra Britada</v>
      </c>
      <c r="N4555" s="2">
        <f>_xlfn.XLOOKUP(G4555,dMateriaPrima!$A$2:$A$12,dMateriaPrima!$C$2:$C$12)</f>
        <v>56</v>
      </c>
      <c r="O4555" s="3">
        <f t="shared" si="355"/>
        <v>15456</v>
      </c>
      <c r="P4555" s="4">
        <f t="shared" si="356"/>
        <v>0</v>
      </c>
      <c r="Q4555" s="3">
        <f t="shared" si="357"/>
        <v>15456</v>
      </c>
      <c r="R4555" t="str">
        <f t="shared" si="358"/>
        <v>No prazo</v>
      </c>
      <c r="S4555" s="5">
        <f t="shared" si="359"/>
        <v>0</v>
      </c>
    </row>
    <row r="4556" spans="1:19" x14ac:dyDescent="0.25">
      <c r="A4556">
        <v>4555</v>
      </c>
      <c r="B4556" s="1">
        <v>44037</v>
      </c>
      <c r="C4556" s="1">
        <v>44044</v>
      </c>
      <c r="D4556" s="1">
        <v>44068</v>
      </c>
      <c r="E4556" s="1">
        <v>44070</v>
      </c>
      <c r="F4556">
        <v>1</v>
      </c>
      <c r="G4556">
        <v>8</v>
      </c>
      <c r="H4556">
        <v>119</v>
      </c>
      <c r="I4556" s="6">
        <v>0</v>
      </c>
      <c r="J4556">
        <v>2</v>
      </c>
      <c r="K4556" t="str">
        <f>_xlfn.XLOOKUP(fCompras!F4556,dComprador!$A$2:$A$7,dComprador!$B$2:$B$7)</f>
        <v>Alon</v>
      </c>
      <c r="L4556" t="str">
        <f>_xlfn.XLOOKUP(J4556,dFornecedor!$A$2:$A$6,dFornecedor!$B$2:$B$6)</f>
        <v>Minerva</v>
      </c>
      <c r="M4556" t="str">
        <f>_xlfn.XLOOKUP(G4556,dMateriaPrima!$A$2:$A$12,dMateriaPrima!$B$2:$B$12)</f>
        <v>Cimento</v>
      </c>
      <c r="N4556" s="2">
        <f>_xlfn.XLOOKUP(G4556,dMateriaPrima!$A$2:$A$12,dMateriaPrima!$C$2:$C$12)</f>
        <v>23</v>
      </c>
      <c r="O4556" s="3">
        <f t="shared" si="355"/>
        <v>2737</v>
      </c>
      <c r="P4556" s="4">
        <f t="shared" si="356"/>
        <v>0</v>
      </c>
      <c r="Q4556" s="3">
        <f t="shared" si="357"/>
        <v>2737</v>
      </c>
      <c r="R4556" t="str">
        <f t="shared" si="358"/>
        <v>Em atraso</v>
      </c>
      <c r="S4556" s="5">
        <f t="shared" si="359"/>
        <v>2</v>
      </c>
    </row>
    <row r="4557" spans="1:19" x14ac:dyDescent="0.25">
      <c r="A4557">
        <v>4556</v>
      </c>
      <c r="B4557" s="1">
        <v>44037</v>
      </c>
      <c r="C4557" s="1">
        <v>44039</v>
      </c>
      <c r="D4557" s="1">
        <v>44046</v>
      </c>
      <c r="E4557" s="1">
        <v>44044</v>
      </c>
      <c r="F4557">
        <v>4</v>
      </c>
      <c r="G4557">
        <v>9</v>
      </c>
      <c r="H4557">
        <v>26</v>
      </c>
      <c r="I4557" s="6">
        <v>0</v>
      </c>
      <c r="J4557">
        <v>5</v>
      </c>
      <c r="K4557" t="str">
        <f>_xlfn.XLOOKUP(fCompras!F4557,dComprador!$A$2:$A$7,dComprador!$B$2:$B$7)</f>
        <v>Lira</v>
      </c>
      <c r="L4557" t="str">
        <f>_xlfn.XLOOKUP(J4557,dFornecedor!$A$2:$A$6,dFornecedor!$B$2:$B$6)</f>
        <v>Atlas</v>
      </c>
      <c r="M4557" t="str">
        <f>_xlfn.XLOOKUP(G4557,dMateriaPrima!$A$2:$A$12,dMateriaPrima!$B$2:$B$12)</f>
        <v>Couro</v>
      </c>
      <c r="N4557" s="2">
        <f>_xlfn.XLOOKUP(G4557,dMateriaPrima!$A$2:$A$12,dMateriaPrima!$C$2:$C$12)</f>
        <v>4.4000000000000004</v>
      </c>
      <c r="O4557" s="3">
        <f t="shared" si="355"/>
        <v>114.4</v>
      </c>
      <c r="P4557" s="4">
        <f t="shared" si="356"/>
        <v>0</v>
      </c>
      <c r="Q4557" s="3">
        <f t="shared" si="357"/>
        <v>114.4</v>
      </c>
      <c r="R4557" t="str">
        <f t="shared" si="358"/>
        <v>No prazo</v>
      </c>
      <c r="S4557" s="5">
        <f t="shared" si="359"/>
        <v>0</v>
      </c>
    </row>
    <row r="4558" spans="1:19" x14ac:dyDescent="0.25">
      <c r="A4558">
        <v>4557</v>
      </c>
      <c r="B4558" s="1">
        <v>44037</v>
      </c>
      <c r="C4558" s="1">
        <v>44039</v>
      </c>
      <c r="D4558" s="1">
        <v>44046</v>
      </c>
      <c r="E4558" s="1">
        <v>44045</v>
      </c>
      <c r="F4558">
        <v>4</v>
      </c>
      <c r="G4558">
        <v>6</v>
      </c>
      <c r="H4558">
        <v>135</v>
      </c>
      <c r="I4558" s="6">
        <v>0</v>
      </c>
      <c r="J4558">
        <v>2</v>
      </c>
      <c r="K4558" t="str">
        <f>_xlfn.XLOOKUP(fCompras!F4558,dComprador!$A$2:$A$7,dComprador!$B$2:$B$7)</f>
        <v>Lira</v>
      </c>
      <c r="L4558" t="str">
        <f>_xlfn.XLOOKUP(J4558,dFornecedor!$A$2:$A$6,dFornecedor!$B$2:$B$6)</f>
        <v>Minerva</v>
      </c>
      <c r="M4558" t="str">
        <f>_xlfn.XLOOKUP(G4558,dMateriaPrima!$A$2:$A$12,dMateriaPrima!$B$2:$B$12)</f>
        <v>Fio Algodão</v>
      </c>
      <c r="N4558" s="2">
        <f>_xlfn.XLOOKUP(G4558,dMateriaPrima!$A$2:$A$12,dMateriaPrima!$C$2:$C$12)</f>
        <v>55.9</v>
      </c>
      <c r="O4558" s="3">
        <f t="shared" si="355"/>
        <v>7546.5</v>
      </c>
      <c r="P4558" s="4">
        <f t="shared" si="356"/>
        <v>0</v>
      </c>
      <c r="Q4558" s="3">
        <f t="shared" si="357"/>
        <v>7546.5</v>
      </c>
      <c r="R4558" t="str">
        <f t="shared" si="358"/>
        <v>No prazo</v>
      </c>
      <c r="S4558" s="5">
        <f t="shared" si="359"/>
        <v>0</v>
      </c>
    </row>
    <row r="4559" spans="1:19" x14ac:dyDescent="0.25">
      <c r="A4559">
        <v>4558</v>
      </c>
      <c r="B4559" s="1">
        <v>44037</v>
      </c>
      <c r="C4559" s="1">
        <v>44040</v>
      </c>
      <c r="D4559" s="1">
        <v>44044</v>
      </c>
      <c r="E4559" s="1">
        <v>44047</v>
      </c>
      <c r="F4559">
        <v>4</v>
      </c>
      <c r="G4559">
        <v>11</v>
      </c>
      <c r="H4559">
        <v>2</v>
      </c>
      <c r="I4559" s="6">
        <v>0</v>
      </c>
      <c r="J4559">
        <v>3</v>
      </c>
      <c r="K4559" t="str">
        <f>_xlfn.XLOOKUP(fCompras!F4559,dComprador!$A$2:$A$7,dComprador!$B$2:$B$7)</f>
        <v>Lira</v>
      </c>
      <c r="L4559" t="str">
        <f>_xlfn.XLOOKUP(J4559,dFornecedor!$A$2:$A$6,dFornecedor!$B$2:$B$6)</f>
        <v>StepUp</v>
      </c>
      <c r="M4559" t="str">
        <f>_xlfn.XLOOKUP(G4559,dMateriaPrima!$A$2:$A$12,dMateriaPrima!$B$2:$B$12)</f>
        <v>Papel</v>
      </c>
      <c r="N4559" s="2">
        <f>_xlfn.XLOOKUP(G4559,dMateriaPrima!$A$2:$A$12,dMateriaPrima!$C$2:$C$12)</f>
        <v>9</v>
      </c>
      <c r="O4559" s="3">
        <f t="shared" si="355"/>
        <v>18</v>
      </c>
      <c r="P4559" s="4">
        <f t="shared" si="356"/>
        <v>0</v>
      </c>
      <c r="Q4559" s="3">
        <f t="shared" si="357"/>
        <v>18</v>
      </c>
      <c r="R4559" t="str">
        <f t="shared" si="358"/>
        <v>Em atraso</v>
      </c>
      <c r="S4559" s="5">
        <f t="shared" si="359"/>
        <v>3</v>
      </c>
    </row>
    <row r="4560" spans="1:19" x14ac:dyDescent="0.25">
      <c r="A4560">
        <v>4559</v>
      </c>
      <c r="B4560" s="1">
        <v>44037</v>
      </c>
      <c r="C4560" s="1">
        <v>44038</v>
      </c>
      <c r="D4560" s="1">
        <v>44044</v>
      </c>
      <c r="E4560" s="1">
        <v>44046</v>
      </c>
      <c r="F4560">
        <v>4</v>
      </c>
      <c r="G4560">
        <v>5</v>
      </c>
      <c r="H4560">
        <v>73</v>
      </c>
      <c r="I4560" s="6">
        <v>0</v>
      </c>
      <c r="J4560">
        <v>3</v>
      </c>
      <c r="K4560" t="str">
        <f>_xlfn.XLOOKUP(fCompras!F4560,dComprador!$A$2:$A$7,dComprador!$B$2:$B$7)</f>
        <v>Lira</v>
      </c>
      <c r="L4560" t="str">
        <f>_xlfn.XLOOKUP(J4560,dFornecedor!$A$2:$A$6,dFornecedor!$B$2:$B$6)</f>
        <v>StepUp</v>
      </c>
      <c r="M4560" t="str">
        <f>_xlfn.XLOOKUP(G4560,dMateriaPrima!$A$2:$A$12,dMateriaPrima!$B$2:$B$12)</f>
        <v>Areia</v>
      </c>
      <c r="N4560" s="2">
        <f>_xlfn.XLOOKUP(G4560,dMateriaPrima!$A$2:$A$12,dMateriaPrima!$C$2:$C$12)</f>
        <v>3.59</v>
      </c>
      <c r="O4560" s="3">
        <f t="shared" si="355"/>
        <v>262.07</v>
      </c>
      <c r="P4560" s="4">
        <f t="shared" si="356"/>
        <v>0</v>
      </c>
      <c r="Q4560" s="3">
        <f t="shared" si="357"/>
        <v>262.07</v>
      </c>
      <c r="R4560" t="str">
        <f t="shared" si="358"/>
        <v>Em atraso</v>
      </c>
      <c r="S4560" s="5">
        <f t="shared" si="359"/>
        <v>2</v>
      </c>
    </row>
    <row r="4561" spans="1:19" x14ac:dyDescent="0.25">
      <c r="A4561">
        <v>4560</v>
      </c>
      <c r="B4561" s="1">
        <v>44037</v>
      </c>
      <c r="C4561" s="1">
        <v>44037</v>
      </c>
      <c r="D4561" s="1">
        <v>44047</v>
      </c>
      <c r="E4561" s="1">
        <v>44049</v>
      </c>
      <c r="F4561">
        <v>3</v>
      </c>
      <c r="G4561">
        <v>5</v>
      </c>
      <c r="H4561">
        <v>263</v>
      </c>
      <c r="I4561" s="6">
        <v>0</v>
      </c>
      <c r="J4561">
        <v>2</v>
      </c>
      <c r="K4561" t="str">
        <f>_xlfn.XLOOKUP(fCompras!F4561,dComprador!$A$2:$A$7,dComprador!$B$2:$B$7)</f>
        <v>Diego</v>
      </c>
      <c r="L4561" t="str">
        <f>_xlfn.XLOOKUP(J4561,dFornecedor!$A$2:$A$6,dFornecedor!$B$2:$B$6)</f>
        <v>Minerva</v>
      </c>
      <c r="M4561" t="str">
        <f>_xlfn.XLOOKUP(G4561,dMateriaPrima!$A$2:$A$12,dMateriaPrima!$B$2:$B$12)</f>
        <v>Areia</v>
      </c>
      <c r="N4561" s="2">
        <f>_xlfn.XLOOKUP(G4561,dMateriaPrima!$A$2:$A$12,dMateriaPrima!$C$2:$C$12)</f>
        <v>3.59</v>
      </c>
      <c r="O4561" s="3">
        <f t="shared" si="355"/>
        <v>944.17</v>
      </c>
      <c r="P4561" s="4">
        <f t="shared" si="356"/>
        <v>0</v>
      </c>
      <c r="Q4561" s="3">
        <f t="shared" si="357"/>
        <v>944.17</v>
      </c>
      <c r="R4561" t="str">
        <f t="shared" si="358"/>
        <v>Em atraso</v>
      </c>
      <c r="S4561" s="5">
        <f t="shared" si="359"/>
        <v>2</v>
      </c>
    </row>
    <row r="4562" spans="1:19" x14ac:dyDescent="0.25">
      <c r="A4562">
        <v>4561</v>
      </c>
      <c r="B4562" s="1">
        <v>44037</v>
      </c>
      <c r="C4562" s="1">
        <v>44037</v>
      </c>
      <c r="D4562" s="1">
        <v>44064</v>
      </c>
      <c r="E4562" s="1">
        <v>44065</v>
      </c>
      <c r="F4562">
        <v>1</v>
      </c>
      <c r="G4562">
        <v>4</v>
      </c>
      <c r="H4562">
        <v>110</v>
      </c>
      <c r="I4562" s="6">
        <v>0.16</v>
      </c>
      <c r="J4562">
        <v>2</v>
      </c>
      <c r="K4562" t="str">
        <f>_xlfn.XLOOKUP(fCompras!F4562,dComprador!$A$2:$A$7,dComprador!$B$2:$B$7)</f>
        <v>Alon</v>
      </c>
      <c r="L4562" t="str">
        <f>_xlfn.XLOOKUP(J4562,dFornecedor!$A$2:$A$6,dFornecedor!$B$2:$B$6)</f>
        <v>Minerva</v>
      </c>
      <c r="M4562" t="str">
        <f>_xlfn.XLOOKUP(G4562,dMateriaPrima!$A$2:$A$12,dMateriaPrima!$B$2:$B$12)</f>
        <v>Madeira</v>
      </c>
      <c r="N4562" s="2">
        <f>_xlfn.XLOOKUP(G4562,dMateriaPrima!$A$2:$A$12,dMateriaPrima!$C$2:$C$12)</f>
        <v>168</v>
      </c>
      <c r="O4562" s="3">
        <f t="shared" si="355"/>
        <v>18480</v>
      </c>
      <c r="P4562" s="4">
        <f t="shared" si="356"/>
        <v>2956.8</v>
      </c>
      <c r="Q4562" s="3">
        <f t="shared" si="357"/>
        <v>15523.2</v>
      </c>
      <c r="R4562" t="str">
        <f t="shared" si="358"/>
        <v>Em atraso</v>
      </c>
      <c r="S4562" s="5">
        <f t="shared" si="359"/>
        <v>1</v>
      </c>
    </row>
    <row r="4563" spans="1:19" x14ac:dyDescent="0.25">
      <c r="A4563">
        <v>4562</v>
      </c>
      <c r="B4563" s="1">
        <v>44037</v>
      </c>
      <c r="C4563" s="1">
        <v>44044</v>
      </c>
      <c r="D4563" s="1">
        <v>44053</v>
      </c>
      <c r="E4563" s="1">
        <v>44055</v>
      </c>
      <c r="F4563">
        <v>1</v>
      </c>
      <c r="G4563">
        <v>10</v>
      </c>
      <c r="H4563">
        <v>230</v>
      </c>
      <c r="I4563" s="6">
        <v>0</v>
      </c>
      <c r="J4563">
        <v>5</v>
      </c>
      <c r="K4563" t="str">
        <f>_xlfn.XLOOKUP(fCompras!F4563,dComprador!$A$2:$A$7,dComprador!$B$2:$B$7)</f>
        <v>Alon</v>
      </c>
      <c r="L4563" t="str">
        <f>_xlfn.XLOOKUP(J4563,dFornecedor!$A$2:$A$6,dFornecedor!$B$2:$B$6)</f>
        <v>Atlas</v>
      </c>
      <c r="M4563" t="str">
        <f>_xlfn.XLOOKUP(G4563,dMateriaPrima!$A$2:$A$12,dMateriaPrima!$B$2:$B$12)</f>
        <v>Pedra Britada</v>
      </c>
      <c r="N4563" s="2">
        <f>_xlfn.XLOOKUP(G4563,dMateriaPrima!$A$2:$A$12,dMateriaPrima!$C$2:$C$12)</f>
        <v>56</v>
      </c>
      <c r="O4563" s="3">
        <f t="shared" si="355"/>
        <v>12880</v>
      </c>
      <c r="P4563" s="4">
        <f t="shared" si="356"/>
        <v>0</v>
      </c>
      <c r="Q4563" s="3">
        <f t="shared" si="357"/>
        <v>12880</v>
      </c>
      <c r="R4563" t="str">
        <f t="shared" si="358"/>
        <v>Em atraso</v>
      </c>
      <c r="S4563" s="5">
        <f t="shared" si="359"/>
        <v>2</v>
      </c>
    </row>
    <row r="4564" spans="1:19" x14ac:dyDescent="0.25">
      <c r="A4564">
        <v>4563</v>
      </c>
      <c r="B4564" s="1">
        <v>44037</v>
      </c>
      <c r="C4564" s="1">
        <v>44037</v>
      </c>
      <c r="D4564" s="1">
        <v>44060</v>
      </c>
      <c r="E4564" s="1">
        <v>44062</v>
      </c>
      <c r="F4564">
        <v>1</v>
      </c>
      <c r="G4564">
        <v>6</v>
      </c>
      <c r="H4564">
        <v>78</v>
      </c>
      <c r="I4564" s="6">
        <v>0</v>
      </c>
      <c r="J4564">
        <v>2</v>
      </c>
      <c r="K4564" t="str">
        <f>_xlfn.XLOOKUP(fCompras!F4564,dComprador!$A$2:$A$7,dComprador!$B$2:$B$7)</f>
        <v>Alon</v>
      </c>
      <c r="L4564" t="str">
        <f>_xlfn.XLOOKUP(J4564,dFornecedor!$A$2:$A$6,dFornecedor!$B$2:$B$6)</f>
        <v>Minerva</v>
      </c>
      <c r="M4564" t="str">
        <f>_xlfn.XLOOKUP(G4564,dMateriaPrima!$A$2:$A$12,dMateriaPrima!$B$2:$B$12)</f>
        <v>Fio Algodão</v>
      </c>
      <c r="N4564" s="2">
        <f>_xlfn.XLOOKUP(G4564,dMateriaPrima!$A$2:$A$12,dMateriaPrima!$C$2:$C$12)</f>
        <v>55.9</v>
      </c>
      <c r="O4564" s="3">
        <f t="shared" si="355"/>
        <v>4360.2</v>
      </c>
      <c r="P4564" s="4">
        <f t="shared" si="356"/>
        <v>0</v>
      </c>
      <c r="Q4564" s="3">
        <f t="shared" si="357"/>
        <v>4360.2</v>
      </c>
      <c r="R4564" t="str">
        <f t="shared" si="358"/>
        <v>Em atraso</v>
      </c>
      <c r="S4564" s="5">
        <f t="shared" si="359"/>
        <v>2</v>
      </c>
    </row>
    <row r="4565" spans="1:19" x14ac:dyDescent="0.25">
      <c r="A4565">
        <v>4564</v>
      </c>
      <c r="B4565" s="1">
        <v>44038</v>
      </c>
      <c r="C4565" s="1">
        <v>44044</v>
      </c>
      <c r="D4565" s="1">
        <v>44047</v>
      </c>
      <c r="E4565" s="1">
        <v>44050</v>
      </c>
      <c r="F4565">
        <v>4</v>
      </c>
      <c r="G4565">
        <v>11</v>
      </c>
      <c r="H4565">
        <v>158</v>
      </c>
      <c r="I4565" s="6">
        <v>0</v>
      </c>
      <c r="J4565">
        <v>5</v>
      </c>
      <c r="K4565" t="str">
        <f>_xlfn.XLOOKUP(fCompras!F4565,dComprador!$A$2:$A$7,dComprador!$B$2:$B$7)</f>
        <v>Lira</v>
      </c>
      <c r="L4565" t="str">
        <f>_xlfn.XLOOKUP(J4565,dFornecedor!$A$2:$A$6,dFornecedor!$B$2:$B$6)</f>
        <v>Atlas</v>
      </c>
      <c r="M4565" t="str">
        <f>_xlfn.XLOOKUP(G4565,dMateriaPrima!$A$2:$A$12,dMateriaPrima!$B$2:$B$12)</f>
        <v>Papel</v>
      </c>
      <c r="N4565" s="2">
        <f>_xlfn.XLOOKUP(G4565,dMateriaPrima!$A$2:$A$12,dMateriaPrima!$C$2:$C$12)</f>
        <v>9</v>
      </c>
      <c r="O4565" s="3">
        <f t="shared" si="355"/>
        <v>1422</v>
      </c>
      <c r="P4565" s="4">
        <f t="shared" si="356"/>
        <v>0</v>
      </c>
      <c r="Q4565" s="3">
        <f t="shared" si="357"/>
        <v>1422</v>
      </c>
      <c r="R4565" t="str">
        <f t="shared" si="358"/>
        <v>Em atraso</v>
      </c>
      <c r="S4565" s="5">
        <f t="shared" si="359"/>
        <v>3</v>
      </c>
    </row>
    <row r="4566" spans="1:19" x14ac:dyDescent="0.25">
      <c r="A4566">
        <v>4565</v>
      </c>
      <c r="B4566" s="1">
        <v>44038</v>
      </c>
      <c r="C4566" s="1">
        <v>44038</v>
      </c>
      <c r="D4566" s="1">
        <v>44045</v>
      </c>
      <c r="E4566" s="1">
        <v>44046</v>
      </c>
      <c r="F4566">
        <v>4</v>
      </c>
      <c r="G4566">
        <v>6</v>
      </c>
      <c r="H4566">
        <v>11</v>
      </c>
      <c r="I4566" s="6">
        <v>0</v>
      </c>
      <c r="J4566">
        <v>2</v>
      </c>
      <c r="K4566" t="str">
        <f>_xlfn.XLOOKUP(fCompras!F4566,dComprador!$A$2:$A$7,dComprador!$B$2:$B$7)</f>
        <v>Lira</v>
      </c>
      <c r="L4566" t="str">
        <f>_xlfn.XLOOKUP(J4566,dFornecedor!$A$2:$A$6,dFornecedor!$B$2:$B$6)</f>
        <v>Minerva</v>
      </c>
      <c r="M4566" t="str">
        <f>_xlfn.XLOOKUP(G4566,dMateriaPrima!$A$2:$A$12,dMateriaPrima!$B$2:$B$12)</f>
        <v>Fio Algodão</v>
      </c>
      <c r="N4566" s="2">
        <f>_xlfn.XLOOKUP(G4566,dMateriaPrima!$A$2:$A$12,dMateriaPrima!$C$2:$C$12)</f>
        <v>55.9</v>
      </c>
      <c r="O4566" s="3">
        <f t="shared" si="355"/>
        <v>614.9</v>
      </c>
      <c r="P4566" s="4">
        <f t="shared" si="356"/>
        <v>0</v>
      </c>
      <c r="Q4566" s="3">
        <f t="shared" si="357"/>
        <v>614.9</v>
      </c>
      <c r="R4566" t="str">
        <f t="shared" si="358"/>
        <v>Em atraso</v>
      </c>
      <c r="S4566" s="5">
        <f t="shared" si="359"/>
        <v>1</v>
      </c>
    </row>
    <row r="4567" spans="1:19" x14ac:dyDescent="0.25">
      <c r="A4567">
        <v>4566</v>
      </c>
      <c r="B4567" s="1">
        <v>44038</v>
      </c>
      <c r="C4567" s="1">
        <v>44046</v>
      </c>
      <c r="D4567" s="1">
        <v>44047</v>
      </c>
      <c r="E4567" s="1">
        <v>44049</v>
      </c>
      <c r="F4567">
        <v>4</v>
      </c>
      <c r="G4567">
        <v>9</v>
      </c>
      <c r="H4567">
        <v>206</v>
      </c>
      <c r="I4567" s="6">
        <v>0</v>
      </c>
      <c r="J4567">
        <v>3</v>
      </c>
      <c r="K4567" t="str">
        <f>_xlfn.XLOOKUP(fCompras!F4567,dComprador!$A$2:$A$7,dComprador!$B$2:$B$7)</f>
        <v>Lira</v>
      </c>
      <c r="L4567" t="str">
        <f>_xlfn.XLOOKUP(J4567,dFornecedor!$A$2:$A$6,dFornecedor!$B$2:$B$6)</f>
        <v>StepUp</v>
      </c>
      <c r="M4567" t="str">
        <f>_xlfn.XLOOKUP(G4567,dMateriaPrima!$A$2:$A$12,dMateriaPrima!$B$2:$B$12)</f>
        <v>Couro</v>
      </c>
      <c r="N4567" s="2">
        <f>_xlfn.XLOOKUP(G4567,dMateriaPrima!$A$2:$A$12,dMateriaPrima!$C$2:$C$12)</f>
        <v>4.4000000000000004</v>
      </c>
      <c r="O4567" s="3">
        <f t="shared" si="355"/>
        <v>906.40000000000009</v>
      </c>
      <c r="P4567" s="4">
        <f t="shared" si="356"/>
        <v>0</v>
      </c>
      <c r="Q4567" s="3">
        <f t="shared" si="357"/>
        <v>906.40000000000009</v>
      </c>
      <c r="R4567" t="str">
        <f t="shared" si="358"/>
        <v>Em atraso</v>
      </c>
      <c r="S4567" s="5">
        <f t="shared" si="359"/>
        <v>2</v>
      </c>
    </row>
    <row r="4568" spans="1:19" x14ac:dyDescent="0.25">
      <c r="A4568">
        <v>4567</v>
      </c>
      <c r="B4568" s="1">
        <v>44038</v>
      </c>
      <c r="C4568" s="1">
        <v>44047</v>
      </c>
      <c r="D4568" s="1">
        <v>44050</v>
      </c>
      <c r="E4568" s="1">
        <v>44053</v>
      </c>
      <c r="F4568">
        <v>4</v>
      </c>
      <c r="G4568">
        <v>5</v>
      </c>
      <c r="H4568">
        <v>7</v>
      </c>
      <c r="I4568" s="6">
        <v>0</v>
      </c>
      <c r="J4568">
        <v>3</v>
      </c>
      <c r="K4568" t="str">
        <f>_xlfn.XLOOKUP(fCompras!F4568,dComprador!$A$2:$A$7,dComprador!$B$2:$B$7)</f>
        <v>Lira</v>
      </c>
      <c r="L4568" t="str">
        <f>_xlfn.XLOOKUP(J4568,dFornecedor!$A$2:$A$6,dFornecedor!$B$2:$B$6)</f>
        <v>StepUp</v>
      </c>
      <c r="M4568" t="str">
        <f>_xlfn.XLOOKUP(G4568,dMateriaPrima!$A$2:$A$12,dMateriaPrima!$B$2:$B$12)</f>
        <v>Areia</v>
      </c>
      <c r="N4568" s="2">
        <f>_xlfn.XLOOKUP(G4568,dMateriaPrima!$A$2:$A$12,dMateriaPrima!$C$2:$C$12)</f>
        <v>3.59</v>
      </c>
      <c r="O4568" s="3">
        <f t="shared" si="355"/>
        <v>25.13</v>
      </c>
      <c r="P4568" s="4">
        <f t="shared" si="356"/>
        <v>0</v>
      </c>
      <c r="Q4568" s="3">
        <f t="shared" si="357"/>
        <v>25.13</v>
      </c>
      <c r="R4568" t="str">
        <f t="shared" si="358"/>
        <v>Em atraso</v>
      </c>
      <c r="S4568" s="5">
        <f t="shared" si="359"/>
        <v>3</v>
      </c>
    </row>
    <row r="4569" spans="1:19" x14ac:dyDescent="0.25">
      <c r="A4569">
        <v>4568</v>
      </c>
      <c r="B4569" s="1">
        <v>44038</v>
      </c>
      <c r="C4569" s="1">
        <v>44039</v>
      </c>
      <c r="D4569" s="1">
        <v>44056</v>
      </c>
      <c r="E4569" s="1">
        <v>44058</v>
      </c>
      <c r="F4569">
        <v>1</v>
      </c>
      <c r="G4569">
        <v>7</v>
      </c>
      <c r="H4569">
        <v>216</v>
      </c>
      <c r="I4569" s="6">
        <v>0</v>
      </c>
      <c r="J4569">
        <v>3</v>
      </c>
      <c r="K4569" t="str">
        <f>_xlfn.XLOOKUP(fCompras!F4569,dComprador!$A$2:$A$7,dComprador!$B$2:$B$7)</f>
        <v>Alon</v>
      </c>
      <c r="L4569" t="str">
        <f>_xlfn.XLOOKUP(J4569,dFornecedor!$A$2:$A$6,dFornecedor!$B$2:$B$6)</f>
        <v>StepUp</v>
      </c>
      <c r="M4569" t="str">
        <f>_xlfn.XLOOKUP(G4569,dMateriaPrima!$A$2:$A$12,dMateriaPrima!$B$2:$B$12)</f>
        <v>Poliéster</v>
      </c>
      <c r="N4569" s="2">
        <f>_xlfn.XLOOKUP(G4569,dMateriaPrima!$A$2:$A$12,dMateriaPrima!$C$2:$C$12)</f>
        <v>8</v>
      </c>
      <c r="O4569" s="3">
        <f t="shared" si="355"/>
        <v>1728</v>
      </c>
      <c r="P4569" s="4">
        <f t="shared" si="356"/>
        <v>0</v>
      </c>
      <c r="Q4569" s="3">
        <f t="shared" si="357"/>
        <v>1728</v>
      </c>
      <c r="R4569" t="str">
        <f t="shared" si="358"/>
        <v>Em atraso</v>
      </c>
      <c r="S4569" s="5">
        <f t="shared" si="359"/>
        <v>2</v>
      </c>
    </row>
    <row r="4570" spans="1:19" x14ac:dyDescent="0.25">
      <c r="A4570">
        <v>4569</v>
      </c>
      <c r="B4570" s="1">
        <v>44038</v>
      </c>
      <c r="C4570" s="1">
        <v>44049</v>
      </c>
      <c r="D4570" s="1">
        <v>44051</v>
      </c>
      <c r="E4570" s="1">
        <v>44058</v>
      </c>
      <c r="F4570">
        <v>2</v>
      </c>
      <c r="G4570">
        <v>7</v>
      </c>
      <c r="H4570">
        <v>86</v>
      </c>
      <c r="I4570" s="6">
        <v>0</v>
      </c>
      <c r="J4570">
        <v>1</v>
      </c>
      <c r="K4570" t="str">
        <f>_xlfn.XLOOKUP(fCompras!F4570,dComprador!$A$2:$A$7,dComprador!$B$2:$B$7)</f>
        <v>João</v>
      </c>
      <c r="L4570" t="str">
        <f>_xlfn.XLOOKUP(J4570,dFornecedor!$A$2:$A$6,dFornecedor!$B$2:$B$6)</f>
        <v>NorthShore</v>
      </c>
      <c r="M4570" t="str">
        <f>_xlfn.XLOOKUP(G4570,dMateriaPrima!$A$2:$A$12,dMateriaPrima!$B$2:$B$12)</f>
        <v>Poliéster</v>
      </c>
      <c r="N4570" s="2">
        <f>_xlfn.XLOOKUP(G4570,dMateriaPrima!$A$2:$A$12,dMateriaPrima!$C$2:$C$12)</f>
        <v>8</v>
      </c>
      <c r="O4570" s="3">
        <f t="shared" si="355"/>
        <v>688</v>
      </c>
      <c r="P4570" s="4">
        <f t="shared" si="356"/>
        <v>0</v>
      </c>
      <c r="Q4570" s="3">
        <f t="shared" si="357"/>
        <v>688</v>
      </c>
      <c r="R4570" t="str">
        <f t="shared" si="358"/>
        <v>Em atraso</v>
      </c>
      <c r="S4570" s="5">
        <f t="shared" si="359"/>
        <v>7</v>
      </c>
    </row>
    <row r="4571" spans="1:19" x14ac:dyDescent="0.25">
      <c r="A4571">
        <v>4570</v>
      </c>
      <c r="B4571" s="1">
        <v>44038</v>
      </c>
      <c r="C4571" s="1">
        <v>44047</v>
      </c>
      <c r="D4571" s="1">
        <v>44052</v>
      </c>
      <c r="E4571" s="1">
        <v>44054</v>
      </c>
      <c r="F4571">
        <v>1</v>
      </c>
      <c r="G4571">
        <v>7</v>
      </c>
      <c r="H4571">
        <v>456</v>
      </c>
      <c r="I4571" s="6">
        <v>0</v>
      </c>
      <c r="J4571">
        <v>2</v>
      </c>
      <c r="K4571" t="str">
        <f>_xlfn.XLOOKUP(fCompras!F4571,dComprador!$A$2:$A$7,dComprador!$B$2:$B$7)</f>
        <v>Alon</v>
      </c>
      <c r="L4571" t="str">
        <f>_xlfn.XLOOKUP(J4571,dFornecedor!$A$2:$A$6,dFornecedor!$B$2:$B$6)</f>
        <v>Minerva</v>
      </c>
      <c r="M4571" t="str">
        <f>_xlfn.XLOOKUP(G4571,dMateriaPrima!$A$2:$A$12,dMateriaPrima!$B$2:$B$12)</f>
        <v>Poliéster</v>
      </c>
      <c r="N4571" s="2">
        <f>_xlfn.XLOOKUP(G4571,dMateriaPrima!$A$2:$A$12,dMateriaPrima!$C$2:$C$12)</f>
        <v>8</v>
      </c>
      <c r="O4571" s="3">
        <f t="shared" si="355"/>
        <v>3648</v>
      </c>
      <c r="P4571" s="4">
        <f t="shared" si="356"/>
        <v>0</v>
      </c>
      <c r="Q4571" s="3">
        <f t="shared" si="357"/>
        <v>3648</v>
      </c>
      <c r="R4571" t="str">
        <f t="shared" si="358"/>
        <v>Em atraso</v>
      </c>
      <c r="S4571" s="5">
        <f t="shared" si="359"/>
        <v>2</v>
      </c>
    </row>
    <row r="4572" spans="1:19" x14ac:dyDescent="0.25">
      <c r="A4572">
        <v>4571</v>
      </c>
      <c r="B4572" s="1">
        <v>44038</v>
      </c>
      <c r="C4572" s="1">
        <v>44038</v>
      </c>
      <c r="D4572" s="1">
        <v>44058</v>
      </c>
      <c r="E4572" s="1">
        <v>44058</v>
      </c>
      <c r="F4572">
        <v>1</v>
      </c>
      <c r="G4572">
        <v>4</v>
      </c>
      <c r="H4572">
        <v>263</v>
      </c>
      <c r="I4572" s="6">
        <v>0</v>
      </c>
      <c r="J4572">
        <v>5</v>
      </c>
      <c r="K4572" t="str">
        <f>_xlfn.XLOOKUP(fCompras!F4572,dComprador!$A$2:$A$7,dComprador!$B$2:$B$7)</f>
        <v>Alon</v>
      </c>
      <c r="L4572" t="str">
        <f>_xlfn.XLOOKUP(J4572,dFornecedor!$A$2:$A$6,dFornecedor!$B$2:$B$6)</f>
        <v>Atlas</v>
      </c>
      <c r="M4572" t="str">
        <f>_xlfn.XLOOKUP(G4572,dMateriaPrima!$A$2:$A$12,dMateriaPrima!$B$2:$B$12)</f>
        <v>Madeira</v>
      </c>
      <c r="N4572" s="2">
        <f>_xlfn.XLOOKUP(G4572,dMateriaPrima!$A$2:$A$12,dMateriaPrima!$C$2:$C$12)</f>
        <v>168</v>
      </c>
      <c r="O4572" s="3">
        <f t="shared" si="355"/>
        <v>44184</v>
      </c>
      <c r="P4572" s="4">
        <f t="shared" si="356"/>
        <v>0</v>
      </c>
      <c r="Q4572" s="3">
        <f t="shared" si="357"/>
        <v>44184</v>
      </c>
      <c r="R4572" t="str">
        <f t="shared" si="358"/>
        <v>No prazo</v>
      </c>
      <c r="S4572" s="5">
        <f t="shared" si="359"/>
        <v>0</v>
      </c>
    </row>
    <row r="4573" spans="1:19" x14ac:dyDescent="0.25">
      <c r="A4573">
        <v>4572</v>
      </c>
      <c r="B4573" s="1">
        <v>44038</v>
      </c>
      <c r="C4573" s="1">
        <v>44049</v>
      </c>
      <c r="D4573" s="1">
        <v>44061</v>
      </c>
      <c r="E4573" s="1">
        <v>44063</v>
      </c>
      <c r="F4573">
        <v>1</v>
      </c>
      <c r="G4573">
        <v>7</v>
      </c>
      <c r="H4573">
        <v>79</v>
      </c>
      <c r="I4573" s="6">
        <v>0</v>
      </c>
      <c r="J4573">
        <v>1</v>
      </c>
      <c r="K4573" t="str">
        <f>_xlfn.XLOOKUP(fCompras!F4573,dComprador!$A$2:$A$7,dComprador!$B$2:$B$7)</f>
        <v>Alon</v>
      </c>
      <c r="L4573" t="str">
        <f>_xlfn.XLOOKUP(J4573,dFornecedor!$A$2:$A$6,dFornecedor!$B$2:$B$6)</f>
        <v>NorthShore</v>
      </c>
      <c r="M4573" t="str">
        <f>_xlfn.XLOOKUP(G4573,dMateriaPrima!$A$2:$A$12,dMateriaPrima!$B$2:$B$12)</f>
        <v>Poliéster</v>
      </c>
      <c r="N4573" s="2">
        <f>_xlfn.XLOOKUP(G4573,dMateriaPrima!$A$2:$A$12,dMateriaPrima!$C$2:$C$12)</f>
        <v>8</v>
      </c>
      <c r="O4573" s="3">
        <f t="shared" si="355"/>
        <v>632</v>
      </c>
      <c r="P4573" s="4">
        <f t="shared" si="356"/>
        <v>0</v>
      </c>
      <c r="Q4573" s="3">
        <f t="shared" si="357"/>
        <v>632</v>
      </c>
      <c r="R4573" t="str">
        <f t="shared" si="358"/>
        <v>Em atraso</v>
      </c>
      <c r="S4573" s="5">
        <f t="shared" si="359"/>
        <v>2</v>
      </c>
    </row>
    <row r="4574" spans="1:19" x14ac:dyDescent="0.25">
      <c r="A4574">
        <v>4573</v>
      </c>
      <c r="B4574" s="1">
        <v>44039</v>
      </c>
      <c r="C4574" s="1">
        <v>44041</v>
      </c>
      <c r="D4574" s="1">
        <v>44046</v>
      </c>
      <c r="E4574" s="1">
        <v>44043</v>
      </c>
      <c r="F4574">
        <v>4</v>
      </c>
      <c r="G4574">
        <v>7</v>
      </c>
      <c r="H4574">
        <v>59</v>
      </c>
      <c r="I4574" s="6">
        <v>0</v>
      </c>
      <c r="J4574">
        <v>2</v>
      </c>
      <c r="K4574" t="str">
        <f>_xlfn.XLOOKUP(fCompras!F4574,dComprador!$A$2:$A$7,dComprador!$B$2:$B$7)</f>
        <v>Lira</v>
      </c>
      <c r="L4574" t="str">
        <f>_xlfn.XLOOKUP(J4574,dFornecedor!$A$2:$A$6,dFornecedor!$B$2:$B$6)</f>
        <v>Minerva</v>
      </c>
      <c r="M4574" t="str">
        <f>_xlfn.XLOOKUP(G4574,dMateriaPrima!$A$2:$A$12,dMateriaPrima!$B$2:$B$12)</f>
        <v>Poliéster</v>
      </c>
      <c r="N4574" s="2">
        <f>_xlfn.XLOOKUP(G4574,dMateriaPrima!$A$2:$A$12,dMateriaPrima!$C$2:$C$12)</f>
        <v>8</v>
      </c>
      <c r="O4574" s="3">
        <f t="shared" si="355"/>
        <v>472</v>
      </c>
      <c r="P4574" s="4">
        <f t="shared" si="356"/>
        <v>0</v>
      </c>
      <c r="Q4574" s="3">
        <f t="shared" si="357"/>
        <v>472</v>
      </c>
      <c r="R4574" t="str">
        <f t="shared" si="358"/>
        <v>No prazo</v>
      </c>
      <c r="S4574" s="5">
        <f t="shared" si="359"/>
        <v>0</v>
      </c>
    </row>
    <row r="4575" spans="1:19" x14ac:dyDescent="0.25">
      <c r="A4575">
        <v>4574</v>
      </c>
      <c r="B4575" s="1">
        <v>44039</v>
      </c>
      <c r="C4575" s="1">
        <v>44040</v>
      </c>
      <c r="D4575" s="1">
        <v>44045</v>
      </c>
      <c r="E4575" s="1">
        <v>44050</v>
      </c>
      <c r="F4575">
        <v>4</v>
      </c>
      <c r="G4575">
        <v>3</v>
      </c>
      <c r="H4575">
        <v>14</v>
      </c>
      <c r="I4575" s="6">
        <v>0</v>
      </c>
      <c r="J4575">
        <v>3</v>
      </c>
      <c r="K4575" t="str">
        <f>_xlfn.XLOOKUP(fCompras!F4575,dComprador!$A$2:$A$7,dComprador!$B$2:$B$7)</f>
        <v>Lira</v>
      </c>
      <c r="L4575" t="str">
        <f>_xlfn.XLOOKUP(J4575,dFornecedor!$A$2:$A$6,dFornecedor!$B$2:$B$6)</f>
        <v>StepUp</v>
      </c>
      <c r="M4575" t="str">
        <f>_xlfn.XLOOKUP(G4575,dMateriaPrima!$A$2:$A$12,dMateriaPrima!$B$2:$B$12)</f>
        <v>Barra Metal</v>
      </c>
      <c r="N4575" s="2">
        <f>_xlfn.XLOOKUP(G4575,dMateriaPrima!$A$2:$A$12,dMateriaPrima!$C$2:$C$12)</f>
        <v>565</v>
      </c>
      <c r="O4575" s="3">
        <f t="shared" si="355"/>
        <v>7910</v>
      </c>
      <c r="P4575" s="4">
        <f t="shared" si="356"/>
        <v>0</v>
      </c>
      <c r="Q4575" s="3">
        <f t="shared" si="357"/>
        <v>7910</v>
      </c>
      <c r="R4575" t="str">
        <f t="shared" si="358"/>
        <v>Em atraso</v>
      </c>
      <c r="S4575" s="5">
        <f t="shared" si="359"/>
        <v>5</v>
      </c>
    </row>
    <row r="4576" spans="1:19" x14ac:dyDescent="0.25">
      <c r="A4576">
        <v>4575</v>
      </c>
      <c r="B4576" s="1">
        <v>44039</v>
      </c>
      <c r="C4576" s="1">
        <v>44040</v>
      </c>
      <c r="D4576" s="1">
        <v>44044</v>
      </c>
      <c r="E4576" s="1">
        <v>44046</v>
      </c>
      <c r="F4576">
        <v>4</v>
      </c>
      <c r="G4576">
        <v>5</v>
      </c>
      <c r="H4576">
        <v>501</v>
      </c>
      <c r="I4576" s="6">
        <v>0</v>
      </c>
      <c r="J4576">
        <v>3</v>
      </c>
      <c r="K4576" t="str">
        <f>_xlfn.XLOOKUP(fCompras!F4576,dComprador!$A$2:$A$7,dComprador!$B$2:$B$7)</f>
        <v>Lira</v>
      </c>
      <c r="L4576" t="str">
        <f>_xlfn.XLOOKUP(J4576,dFornecedor!$A$2:$A$6,dFornecedor!$B$2:$B$6)</f>
        <v>StepUp</v>
      </c>
      <c r="M4576" t="str">
        <f>_xlfn.XLOOKUP(G4576,dMateriaPrima!$A$2:$A$12,dMateriaPrima!$B$2:$B$12)</f>
        <v>Areia</v>
      </c>
      <c r="N4576" s="2">
        <f>_xlfn.XLOOKUP(G4576,dMateriaPrima!$A$2:$A$12,dMateriaPrima!$C$2:$C$12)</f>
        <v>3.59</v>
      </c>
      <c r="O4576" s="3">
        <f t="shared" si="355"/>
        <v>1798.59</v>
      </c>
      <c r="P4576" s="4">
        <f t="shared" si="356"/>
        <v>0</v>
      </c>
      <c r="Q4576" s="3">
        <f t="shared" si="357"/>
        <v>1798.59</v>
      </c>
      <c r="R4576" t="str">
        <f t="shared" si="358"/>
        <v>Em atraso</v>
      </c>
      <c r="S4576" s="5">
        <f t="shared" si="359"/>
        <v>2</v>
      </c>
    </row>
    <row r="4577" spans="1:19" x14ac:dyDescent="0.25">
      <c r="A4577">
        <v>4576</v>
      </c>
      <c r="B4577" s="1">
        <v>44039</v>
      </c>
      <c r="C4577" s="1">
        <v>44039</v>
      </c>
      <c r="D4577" s="1">
        <v>44046</v>
      </c>
      <c r="E4577" s="1">
        <v>44049</v>
      </c>
      <c r="F4577">
        <v>4</v>
      </c>
      <c r="G4577">
        <v>7</v>
      </c>
      <c r="H4577">
        <v>350</v>
      </c>
      <c r="I4577" s="6">
        <v>0</v>
      </c>
      <c r="J4577">
        <v>2</v>
      </c>
      <c r="K4577" t="str">
        <f>_xlfn.XLOOKUP(fCompras!F4577,dComprador!$A$2:$A$7,dComprador!$B$2:$B$7)</f>
        <v>Lira</v>
      </c>
      <c r="L4577" t="str">
        <f>_xlfn.XLOOKUP(J4577,dFornecedor!$A$2:$A$6,dFornecedor!$B$2:$B$6)</f>
        <v>Minerva</v>
      </c>
      <c r="M4577" t="str">
        <f>_xlfn.XLOOKUP(G4577,dMateriaPrima!$A$2:$A$12,dMateriaPrima!$B$2:$B$12)</f>
        <v>Poliéster</v>
      </c>
      <c r="N4577" s="2">
        <f>_xlfn.XLOOKUP(G4577,dMateriaPrima!$A$2:$A$12,dMateriaPrima!$C$2:$C$12)</f>
        <v>8</v>
      </c>
      <c r="O4577" s="3">
        <f t="shared" si="355"/>
        <v>2800</v>
      </c>
      <c r="P4577" s="4">
        <f t="shared" si="356"/>
        <v>0</v>
      </c>
      <c r="Q4577" s="3">
        <f t="shared" si="357"/>
        <v>2800</v>
      </c>
      <c r="R4577" t="str">
        <f t="shared" si="358"/>
        <v>Em atraso</v>
      </c>
      <c r="S4577" s="5">
        <f t="shared" si="359"/>
        <v>3</v>
      </c>
    </row>
    <row r="4578" spans="1:19" x14ac:dyDescent="0.25">
      <c r="A4578">
        <v>4577</v>
      </c>
      <c r="B4578" s="1">
        <v>44039</v>
      </c>
      <c r="C4578" s="1">
        <v>44039</v>
      </c>
      <c r="D4578" s="1">
        <v>44046</v>
      </c>
      <c r="E4578" s="1">
        <v>44047</v>
      </c>
      <c r="F4578">
        <v>4</v>
      </c>
      <c r="G4578">
        <v>7</v>
      </c>
      <c r="H4578">
        <v>16</v>
      </c>
      <c r="I4578" s="6">
        <v>0</v>
      </c>
      <c r="J4578">
        <v>5</v>
      </c>
      <c r="K4578" t="str">
        <f>_xlfn.XLOOKUP(fCompras!F4578,dComprador!$A$2:$A$7,dComprador!$B$2:$B$7)</f>
        <v>Lira</v>
      </c>
      <c r="L4578" t="str">
        <f>_xlfn.XLOOKUP(J4578,dFornecedor!$A$2:$A$6,dFornecedor!$B$2:$B$6)</f>
        <v>Atlas</v>
      </c>
      <c r="M4578" t="str">
        <f>_xlfn.XLOOKUP(G4578,dMateriaPrima!$A$2:$A$12,dMateriaPrima!$B$2:$B$12)</f>
        <v>Poliéster</v>
      </c>
      <c r="N4578" s="2">
        <f>_xlfn.XLOOKUP(G4578,dMateriaPrima!$A$2:$A$12,dMateriaPrima!$C$2:$C$12)</f>
        <v>8</v>
      </c>
      <c r="O4578" s="3">
        <f t="shared" si="355"/>
        <v>128</v>
      </c>
      <c r="P4578" s="4">
        <f t="shared" si="356"/>
        <v>0</v>
      </c>
      <c r="Q4578" s="3">
        <f t="shared" si="357"/>
        <v>128</v>
      </c>
      <c r="R4578" t="str">
        <f t="shared" si="358"/>
        <v>Em atraso</v>
      </c>
      <c r="S4578" s="5">
        <f t="shared" si="359"/>
        <v>1</v>
      </c>
    </row>
    <row r="4579" spans="1:19" x14ac:dyDescent="0.25">
      <c r="A4579">
        <v>4578</v>
      </c>
      <c r="B4579" s="1">
        <v>44039</v>
      </c>
      <c r="C4579" s="1">
        <v>44044</v>
      </c>
      <c r="D4579" s="1">
        <v>44047</v>
      </c>
      <c r="E4579" s="1">
        <v>44048</v>
      </c>
      <c r="F4579">
        <v>4</v>
      </c>
      <c r="G4579">
        <v>3</v>
      </c>
      <c r="H4579">
        <v>152</v>
      </c>
      <c r="I4579" s="6">
        <v>0</v>
      </c>
      <c r="J4579">
        <v>1</v>
      </c>
      <c r="K4579" t="str">
        <f>_xlfn.XLOOKUP(fCompras!F4579,dComprador!$A$2:$A$7,dComprador!$B$2:$B$7)</f>
        <v>Lira</v>
      </c>
      <c r="L4579" t="str">
        <f>_xlfn.XLOOKUP(J4579,dFornecedor!$A$2:$A$6,dFornecedor!$B$2:$B$6)</f>
        <v>NorthShore</v>
      </c>
      <c r="M4579" t="str">
        <f>_xlfn.XLOOKUP(G4579,dMateriaPrima!$A$2:$A$12,dMateriaPrima!$B$2:$B$12)</f>
        <v>Barra Metal</v>
      </c>
      <c r="N4579" s="2">
        <f>_xlfn.XLOOKUP(G4579,dMateriaPrima!$A$2:$A$12,dMateriaPrima!$C$2:$C$12)</f>
        <v>565</v>
      </c>
      <c r="O4579" s="3">
        <f t="shared" si="355"/>
        <v>85880</v>
      </c>
      <c r="P4579" s="4">
        <f t="shared" si="356"/>
        <v>0</v>
      </c>
      <c r="Q4579" s="3">
        <f t="shared" si="357"/>
        <v>85880</v>
      </c>
      <c r="R4579" t="str">
        <f t="shared" si="358"/>
        <v>Em atraso</v>
      </c>
      <c r="S4579" s="5">
        <f t="shared" si="359"/>
        <v>1</v>
      </c>
    </row>
    <row r="4580" spans="1:19" x14ac:dyDescent="0.25">
      <c r="A4580">
        <v>4579</v>
      </c>
      <c r="B4580" s="1">
        <v>44039</v>
      </c>
      <c r="C4580" s="1">
        <v>44048</v>
      </c>
      <c r="D4580" s="1">
        <v>44048</v>
      </c>
      <c r="E4580" s="1">
        <v>44049</v>
      </c>
      <c r="F4580">
        <v>4</v>
      </c>
      <c r="G4580">
        <v>1</v>
      </c>
      <c r="H4580">
        <v>122</v>
      </c>
      <c r="I4580" s="6">
        <v>0</v>
      </c>
      <c r="J4580">
        <v>1</v>
      </c>
      <c r="K4580" t="str">
        <f>_xlfn.XLOOKUP(fCompras!F4580,dComprador!$A$2:$A$7,dComprador!$B$2:$B$7)</f>
        <v>Lira</v>
      </c>
      <c r="L4580" t="str">
        <f>_xlfn.XLOOKUP(J4580,dFornecedor!$A$2:$A$6,dFornecedor!$B$2:$B$6)</f>
        <v>NorthShore</v>
      </c>
      <c r="M4580" t="str">
        <f>_xlfn.XLOOKUP(G4580,dMateriaPrima!$A$2:$A$12,dMateriaPrima!$B$2:$B$12)</f>
        <v>Tecido</v>
      </c>
      <c r="N4580" s="2">
        <f>_xlfn.XLOOKUP(G4580,dMateriaPrima!$A$2:$A$12,dMateriaPrima!$C$2:$C$12)</f>
        <v>18</v>
      </c>
      <c r="O4580" s="3">
        <f t="shared" si="355"/>
        <v>2196</v>
      </c>
      <c r="P4580" s="4">
        <f t="shared" si="356"/>
        <v>0</v>
      </c>
      <c r="Q4580" s="3">
        <f t="shared" si="357"/>
        <v>2196</v>
      </c>
      <c r="R4580" t="str">
        <f t="shared" si="358"/>
        <v>Em atraso</v>
      </c>
      <c r="S4580" s="5">
        <f t="shared" si="359"/>
        <v>1</v>
      </c>
    </row>
    <row r="4581" spans="1:19" x14ac:dyDescent="0.25">
      <c r="A4581">
        <v>4580</v>
      </c>
      <c r="B4581" s="1">
        <v>44039</v>
      </c>
      <c r="C4581" s="1">
        <v>44046</v>
      </c>
      <c r="D4581" s="1">
        <v>44051</v>
      </c>
      <c r="E4581" s="1">
        <v>44053</v>
      </c>
      <c r="F4581">
        <v>4</v>
      </c>
      <c r="G4581">
        <v>9</v>
      </c>
      <c r="H4581">
        <v>178</v>
      </c>
      <c r="I4581" s="6">
        <v>0</v>
      </c>
      <c r="J4581">
        <v>5</v>
      </c>
      <c r="K4581" t="str">
        <f>_xlfn.XLOOKUP(fCompras!F4581,dComprador!$A$2:$A$7,dComprador!$B$2:$B$7)</f>
        <v>Lira</v>
      </c>
      <c r="L4581" t="str">
        <f>_xlfn.XLOOKUP(J4581,dFornecedor!$A$2:$A$6,dFornecedor!$B$2:$B$6)</f>
        <v>Atlas</v>
      </c>
      <c r="M4581" t="str">
        <f>_xlfn.XLOOKUP(G4581,dMateriaPrima!$A$2:$A$12,dMateriaPrima!$B$2:$B$12)</f>
        <v>Couro</v>
      </c>
      <c r="N4581" s="2">
        <f>_xlfn.XLOOKUP(G4581,dMateriaPrima!$A$2:$A$12,dMateriaPrima!$C$2:$C$12)</f>
        <v>4.4000000000000004</v>
      </c>
      <c r="O4581" s="3">
        <f t="shared" si="355"/>
        <v>783.2</v>
      </c>
      <c r="P4581" s="4">
        <f t="shared" si="356"/>
        <v>0</v>
      </c>
      <c r="Q4581" s="3">
        <f t="shared" si="357"/>
        <v>783.2</v>
      </c>
      <c r="R4581" t="str">
        <f t="shared" si="358"/>
        <v>Em atraso</v>
      </c>
      <c r="S4581" s="5">
        <f t="shared" si="359"/>
        <v>2</v>
      </c>
    </row>
    <row r="4582" spans="1:19" x14ac:dyDescent="0.25">
      <c r="A4582">
        <v>4581</v>
      </c>
      <c r="B4582" s="1">
        <v>44039</v>
      </c>
      <c r="C4582" s="1">
        <v>44040</v>
      </c>
      <c r="D4582" s="1">
        <v>44054</v>
      </c>
      <c r="E4582" s="1">
        <v>44056</v>
      </c>
      <c r="F4582">
        <v>1</v>
      </c>
      <c r="G4582">
        <v>7</v>
      </c>
      <c r="H4582">
        <v>141</v>
      </c>
      <c r="I4582" s="6">
        <v>0</v>
      </c>
      <c r="J4582">
        <v>4</v>
      </c>
      <c r="K4582" t="str">
        <f>_xlfn.XLOOKUP(fCompras!F4582,dComprador!$A$2:$A$7,dComprador!$B$2:$B$7)</f>
        <v>Alon</v>
      </c>
      <c r="L4582" t="str">
        <f>_xlfn.XLOOKUP(J4582,dFornecedor!$A$2:$A$6,dFornecedor!$B$2:$B$6)</f>
        <v>AlphaOmega</v>
      </c>
      <c r="M4582" t="str">
        <f>_xlfn.XLOOKUP(G4582,dMateriaPrima!$A$2:$A$12,dMateriaPrima!$B$2:$B$12)</f>
        <v>Poliéster</v>
      </c>
      <c r="N4582" s="2">
        <f>_xlfn.XLOOKUP(G4582,dMateriaPrima!$A$2:$A$12,dMateriaPrima!$C$2:$C$12)</f>
        <v>8</v>
      </c>
      <c r="O4582" s="3">
        <f t="shared" si="355"/>
        <v>1128</v>
      </c>
      <c r="P4582" s="4">
        <f t="shared" si="356"/>
        <v>0</v>
      </c>
      <c r="Q4582" s="3">
        <f t="shared" si="357"/>
        <v>1128</v>
      </c>
      <c r="R4582" t="str">
        <f t="shared" si="358"/>
        <v>Em atraso</v>
      </c>
      <c r="S4582" s="5">
        <f t="shared" si="359"/>
        <v>2</v>
      </c>
    </row>
    <row r="4583" spans="1:19" x14ac:dyDescent="0.25">
      <c r="A4583">
        <v>4582</v>
      </c>
      <c r="B4583" s="1">
        <v>44039</v>
      </c>
      <c r="C4583" s="1">
        <v>44051</v>
      </c>
      <c r="D4583" s="1">
        <v>44051</v>
      </c>
      <c r="E4583" s="1">
        <v>44056</v>
      </c>
      <c r="F4583">
        <v>2</v>
      </c>
      <c r="G4583">
        <v>1</v>
      </c>
      <c r="H4583">
        <v>1</v>
      </c>
      <c r="I4583" s="6">
        <v>0</v>
      </c>
      <c r="J4583">
        <v>1</v>
      </c>
      <c r="K4583" t="str">
        <f>_xlfn.XLOOKUP(fCompras!F4583,dComprador!$A$2:$A$7,dComprador!$B$2:$B$7)</f>
        <v>João</v>
      </c>
      <c r="L4583" t="str">
        <f>_xlfn.XLOOKUP(J4583,dFornecedor!$A$2:$A$6,dFornecedor!$B$2:$B$6)</f>
        <v>NorthShore</v>
      </c>
      <c r="M4583" t="str">
        <f>_xlfn.XLOOKUP(G4583,dMateriaPrima!$A$2:$A$12,dMateriaPrima!$B$2:$B$12)</f>
        <v>Tecido</v>
      </c>
      <c r="N4583" s="2">
        <f>_xlfn.XLOOKUP(G4583,dMateriaPrima!$A$2:$A$12,dMateriaPrima!$C$2:$C$12)</f>
        <v>18</v>
      </c>
      <c r="O4583" s="3">
        <f t="shared" si="355"/>
        <v>18</v>
      </c>
      <c r="P4583" s="4">
        <f t="shared" si="356"/>
        <v>0</v>
      </c>
      <c r="Q4583" s="3">
        <f t="shared" si="357"/>
        <v>18</v>
      </c>
      <c r="R4583" t="str">
        <f t="shared" si="358"/>
        <v>Em atraso</v>
      </c>
      <c r="S4583" s="5">
        <f t="shared" si="359"/>
        <v>5</v>
      </c>
    </row>
    <row r="4584" spans="1:19" x14ac:dyDescent="0.25">
      <c r="A4584">
        <v>4583</v>
      </c>
      <c r="B4584" s="1">
        <v>44039</v>
      </c>
      <c r="C4584" s="1">
        <v>44040</v>
      </c>
      <c r="D4584" s="1">
        <v>44053</v>
      </c>
      <c r="E4584" s="1">
        <v>44057</v>
      </c>
      <c r="F4584">
        <v>2</v>
      </c>
      <c r="G4584">
        <v>7</v>
      </c>
      <c r="H4584">
        <v>283</v>
      </c>
      <c r="I4584" s="6">
        <v>0</v>
      </c>
      <c r="J4584">
        <v>4</v>
      </c>
      <c r="K4584" t="str">
        <f>_xlfn.XLOOKUP(fCompras!F4584,dComprador!$A$2:$A$7,dComprador!$B$2:$B$7)</f>
        <v>João</v>
      </c>
      <c r="L4584" t="str">
        <f>_xlfn.XLOOKUP(J4584,dFornecedor!$A$2:$A$6,dFornecedor!$B$2:$B$6)</f>
        <v>AlphaOmega</v>
      </c>
      <c r="M4584" t="str">
        <f>_xlfn.XLOOKUP(G4584,dMateriaPrima!$A$2:$A$12,dMateriaPrima!$B$2:$B$12)</f>
        <v>Poliéster</v>
      </c>
      <c r="N4584" s="2">
        <f>_xlfn.XLOOKUP(G4584,dMateriaPrima!$A$2:$A$12,dMateriaPrima!$C$2:$C$12)</f>
        <v>8</v>
      </c>
      <c r="O4584" s="3">
        <f t="shared" si="355"/>
        <v>2264</v>
      </c>
      <c r="P4584" s="4">
        <f t="shared" si="356"/>
        <v>0</v>
      </c>
      <c r="Q4584" s="3">
        <f t="shared" si="357"/>
        <v>2264</v>
      </c>
      <c r="R4584" t="str">
        <f t="shared" si="358"/>
        <v>Em atraso</v>
      </c>
      <c r="S4584" s="5">
        <f t="shared" si="359"/>
        <v>4</v>
      </c>
    </row>
    <row r="4585" spans="1:19" x14ac:dyDescent="0.25">
      <c r="A4585">
        <v>4584</v>
      </c>
      <c r="B4585" s="1">
        <v>44039</v>
      </c>
      <c r="C4585" s="1">
        <v>44048</v>
      </c>
      <c r="D4585" s="1">
        <v>44060</v>
      </c>
      <c r="E4585" s="1">
        <v>44060</v>
      </c>
      <c r="F4585">
        <v>1</v>
      </c>
      <c r="G4585">
        <v>9</v>
      </c>
      <c r="H4585">
        <v>234</v>
      </c>
      <c r="I4585" s="6">
        <v>0</v>
      </c>
      <c r="J4585">
        <v>1</v>
      </c>
      <c r="K4585" t="str">
        <f>_xlfn.XLOOKUP(fCompras!F4585,dComprador!$A$2:$A$7,dComprador!$B$2:$B$7)</f>
        <v>Alon</v>
      </c>
      <c r="L4585" t="str">
        <f>_xlfn.XLOOKUP(J4585,dFornecedor!$A$2:$A$6,dFornecedor!$B$2:$B$6)</f>
        <v>NorthShore</v>
      </c>
      <c r="M4585" t="str">
        <f>_xlfn.XLOOKUP(G4585,dMateriaPrima!$A$2:$A$12,dMateriaPrima!$B$2:$B$12)</f>
        <v>Couro</v>
      </c>
      <c r="N4585" s="2">
        <f>_xlfn.XLOOKUP(G4585,dMateriaPrima!$A$2:$A$12,dMateriaPrima!$C$2:$C$12)</f>
        <v>4.4000000000000004</v>
      </c>
      <c r="O4585" s="3">
        <f t="shared" si="355"/>
        <v>1029.6000000000001</v>
      </c>
      <c r="P4585" s="4">
        <f t="shared" si="356"/>
        <v>0</v>
      </c>
      <c r="Q4585" s="3">
        <f t="shared" si="357"/>
        <v>1029.6000000000001</v>
      </c>
      <c r="R4585" t="str">
        <f t="shared" si="358"/>
        <v>No prazo</v>
      </c>
      <c r="S4585" s="5">
        <f t="shared" si="359"/>
        <v>0</v>
      </c>
    </row>
    <row r="4586" spans="1:19" x14ac:dyDescent="0.25">
      <c r="A4586">
        <v>4585</v>
      </c>
      <c r="B4586" s="1">
        <v>44040</v>
      </c>
      <c r="C4586" s="1">
        <v>44043</v>
      </c>
      <c r="D4586" s="1">
        <v>44047</v>
      </c>
      <c r="E4586" s="1">
        <v>44050</v>
      </c>
      <c r="F4586">
        <v>4</v>
      </c>
      <c r="G4586">
        <v>5</v>
      </c>
      <c r="H4586">
        <v>520</v>
      </c>
      <c r="I4586" s="6">
        <v>0</v>
      </c>
      <c r="J4586">
        <v>2</v>
      </c>
      <c r="K4586" t="str">
        <f>_xlfn.XLOOKUP(fCompras!F4586,dComprador!$A$2:$A$7,dComprador!$B$2:$B$7)</f>
        <v>Lira</v>
      </c>
      <c r="L4586" t="str">
        <f>_xlfn.XLOOKUP(J4586,dFornecedor!$A$2:$A$6,dFornecedor!$B$2:$B$6)</f>
        <v>Minerva</v>
      </c>
      <c r="M4586" t="str">
        <f>_xlfn.XLOOKUP(G4586,dMateriaPrima!$A$2:$A$12,dMateriaPrima!$B$2:$B$12)</f>
        <v>Areia</v>
      </c>
      <c r="N4586" s="2">
        <f>_xlfn.XLOOKUP(G4586,dMateriaPrima!$A$2:$A$12,dMateriaPrima!$C$2:$C$12)</f>
        <v>3.59</v>
      </c>
      <c r="O4586" s="3">
        <f t="shared" si="355"/>
        <v>1866.8</v>
      </c>
      <c r="P4586" s="4">
        <f t="shared" si="356"/>
        <v>0</v>
      </c>
      <c r="Q4586" s="3">
        <f t="shared" si="357"/>
        <v>1866.8</v>
      </c>
      <c r="R4586" t="str">
        <f t="shared" si="358"/>
        <v>Em atraso</v>
      </c>
      <c r="S4586" s="5">
        <f t="shared" si="359"/>
        <v>3</v>
      </c>
    </row>
    <row r="4587" spans="1:19" x14ac:dyDescent="0.25">
      <c r="A4587">
        <v>4586</v>
      </c>
      <c r="B4587" s="1">
        <v>44040</v>
      </c>
      <c r="C4587" s="1">
        <v>44044</v>
      </c>
      <c r="D4587" s="1">
        <v>44052</v>
      </c>
      <c r="E4587" s="1">
        <v>44056</v>
      </c>
      <c r="F4587">
        <v>4</v>
      </c>
      <c r="G4587">
        <v>5</v>
      </c>
      <c r="H4587">
        <v>45</v>
      </c>
      <c r="I4587" s="6">
        <v>0</v>
      </c>
      <c r="J4587">
        <v>5</v>
      </c>
      <c r="K4587" t="str">
        <f>_xlfn.XLOOKUP(fCompras!F4587,dComprador!$A$2:$A$7,dComprador!$B$2:$B$7)</f>
        <v>Lira</v>
      </c>
      <c r="L4587" t="str">
        <f>_xlfn.XLOOKUP(J4587,dFornecedor!$A$2:$A$6,dFornecedor!$B$2:$B$6)</f>
        <v>Atlas</v>
      </c>
      <c r="M4587" t="str">
        <f>_xlfn.XLOOKUP(G4587,dMateriaPrima!$A$2:$A$12,dMateriaPrima!$B$2:$B$12)</f>
        <v>Areia</v>
      </c>
      <c r="N4587" s="2">
        <f>_xlfn.XLOOKUP(G4587,dMateriaPrima!$A$2:$A$12,dMateriaPrima!$C$2:$C$12)</f>
        <v>3.59</v>
      </c>
      <c r="O4587" s="3">
        <f t="shared" si="355"/>
        <v>161.54999999999998</v>
      </c>
      <c r="P4587" s="4">
        <f t="shared" si="356"/>
        <v>0</v>
      </c>
      <c r="Q4587" s="3">
        <f t="shared" si="357"/>
        <v>161.54999999999998</v>
      </c>
      <c r="R4587" t="str">
        <f t="shared" si="358"/>
        <v>Em atraso</v>
      </c>
      <c r="S4587" s="5">
        <f t="shared" si="359"/>
        <v>4</v>
      </c>
    </row>
    <row r="4588" spans="1:19" x14ac:dyDescent="0.25">
      <c r="A4588">
        <v>4587</v>
      </c>
      <c r="B4588" s="1">
        <v>44040</v>
      </c>
      <c r="C4588" s="1">
        <v>44046</v>
      </c>
      <c r="D4588" s="1">
        <v>44048</v>
      </c>
      <c r="E4588" s="1">
        <v>44046</v>
      </c>
      <c r="F4588">
        <v>4</v>
      </c>
      <c r="G4588">
        <v>1</v>
      </c>
      <c r="H4588">
        <v>346</v>
      </c>
      <c r="I4588" s="6">
        <v>0</v>
      </c>
      <c r="J4588">
        <v>3</v>
      </c>
      <c r="K4588" t="str">
        <f>_xlfn.XLOOKUP(fCompras!F4588,dComprador!$A$2:$A$7,dComprador!$B$2:$B$7)</f>
        <v>Lira</v>
      </c>
      <c r="L4588" t="str">
        <f>_xlfn.XLOOKUP(J4588,dFornecedor!$A$2:$A$6,dFornecedor!$B$2:$B$6)</f>
        <v>StepUp</v>
      </c>
      <c r="M4588" t="str">
        <f>_xlfn.XLOOKUP(G4588,dMateriaPrima!$A$2:$A$12,dMateriaPrima!$B$2:$B$12)</f>
        <v>Tecido</v>
      </c>
      <c r="N4588" s="2">
        <f>_xlfn.XLOOKUP(G4588,dMateriaPrima!$A$2:$A$12,dMateriaPrima!$C$2:$C$12)</f>
        <v>18</v>
      </c>
      <c r="O4588" s="3">
        <f t="shared" si="355"/>
        <v>6228</v>
      </c>
      <c r="P4588" s="4">
        <f t="shared" si="356"/>
        <v>0</v>
      </c>
      <c r="Q4588" s="3">
        <f t="shared" si="357"/>
        <v>6228</v>
      </c>
      <c r="R4588" t="str">
        <f t="shared" si="358"/>
        <v>No prazo</v>
      </c>
      <c r="S4588" s="5">
        <f t="shared" si="359"/>
        <v>0</v>
      </c>
    </row>
    <row r="4589" spans="1:19" x14ac:dyDescent="0.25">
      <c r="A4589">
        <v>4588</v>
      </c>
      <c r="B4589" s="1">
        <v>44040</v>
      </c>
      <c r="C4589" s="1">
        <v>44041</v>
      </c>
      <c r="D4589" s="1">
        <v>44049</v>
      </c>
      <c r="E4589" s="1">
        <v>44054</v>
      </c>
      <c r="F4589">
        <v>4</v>
      </c>
      <c r="G4589">
        <v>5</v>
      </c>
      <c r="H4589">
        <v>89</v>
      </c>
      <c r="I4589" s="6">
        <v>0</v>
      </c>
      <c r="J4589">
        <v>4</v>
      </c>
      <c r="K4589" t="str">
        <f>_xlfn.XLOOKUP(fCompras!F4589,dComprador!$A$2:$A$7,dComprador!$B$2:$B$7)</f>
        <v>Lira</v>
      </c>
      <c r="L4589" t="str">
        <f>_xlfn.XLOOKUP(J4589,dFornecedor!$A$2:$A$6,dFornecedor!$B$2:$B$6)</f>
        <v>AlphaOmega</v>
      </c>
      <c r="M4589" t="str">
        <f>_xlfn.XLOOKUP(G4589,dMateriaPrima!$A$2:$A$12,dMateriaPrima!$B$2:$B$12)</f>
        <v>Areia</v>
      </c>
      <c r="N4589" s="2">
        <f>_xlfn.XLOOKUP(G4589,dMateriaPrima!$A$2:$A$12,dMateriaPrima!$C$2:$C$12)</f>
        <v>3.59</v>
      </c>
      <c r="O4589" s="3">
        <f t="shared" si="355"/>
        <v>319.51</v>
      </c>
      <c r="P4589" s="4">
        <f t="shared" si="356"/>
        <v>0</v>
      </c>
      <c r="Q4589" s="3">
        <f t="shared" si="357"/>
        <v>319.51</v>
      </c>
      <c r="R4589" t="str">
        <f t="shared" si="358"/>
        <v>Em atraso</v>
      </c>
      <c r="S4589" s="5">
        <f t="shared" si="359"/>
        <v>5</v>
      </c>
    </row>
    <row r="4590" spans="1:19" x14ac:dyDescent="0.25">
      <c r="A4590">
        <v>4589</v>
      </c>
      <c r="B4590" s="1">
        <v>44040</v>
      </c>
      <c r="C4590" s="1">
        <v>44042</v>
      </c>
      <c r="D4590" s="1">
        <v>44046</v>
      </c>
      <c r="E4590" s="1">
        <v>44048</v>
      </c>
      <c r="F4590">
        <v>4</v>
      </c>
      <c r="G4590">
        <v>5</v>
      </c>
      <c r="H4590">
        <v>101</v>
      </c>
      <c r="I4590" s="6">
        <v>0</v>
      </c>
      <c r="J4590">
        <v>1</v>
      </c>
      <c r="K4590" t="str">
        <f>_xlfn.XLOOKUP(fCompras!F4590,dComprador!$A$2:$A$7,dComprador!$B$2:$B$7)</f>
        <v>Lira</v>
      </c>
      <c r="L4590" t="str">
        <f>_xlfn.XLOOKUP(J4590,dFornecedor!$A$2:$A$6,dFornecedor!$B$2:$B$6)</f>
        <v>NorthShore</v>
      </c>
      <c r="M4590" t="str">
        <f>_xlfn.XLOOKUP(G4590,dMateriaPrima!$A$2:$A$12,dMateriaPrima!$B$2:$B$12)</f>
        <v>Areia</v>
      </c>
      <c r="N4590" s="2">
        <f>_xlfn.XLOOKUP(G4590,dMateriaPrima!$A$2:$A$12,dMateriaPrima!$C$2:$C$12)</f>
        <v>3.59</v>
      </c>
      <c r="O4590" s="3">
        <f t="shared" si="355"/>
        <v>362.59</v>
      </c>
      <c r="P4590" s="4">
        <f t="shared" si="356"/>
        <v>0</v>
      </c>
      <c r="Q4590" s="3">
        <f t="shared" si="357"/>
        <v>362.59</v>
      </c>
      <c r="R4590" t="str">
        <f t="shared" si="358"/>
        <v>Em atraso</v>
      </c>
      <c r="S4590" s="5">
        <f t="shared" si="359"/>
        <v>2</v>
      </c>
    </row>
    <row r="4591" spans="1:19" x14ac:dyDescent="0.25">
      <c r="A4591">
        <v>4590</v>
      </c>
      <c r="B4591" s="1">
        <v>44040</v>
      </c>
      <c r="C4591" s="1">
        <v>44047</v>
      </c>
      <c r="D4591" s="1">
        <v>44058</v>
      </c>
      <c r="E4591" s="1">
        <v>44060</v>
      </c>
      <c r="F4591">
        <v>1</v>
      </c>
      <c r="G4591">
        <v>7</v>
      </c>
      <c r="H4591">
        <v>118</v>
      </c>
      <c r="I4591" s="6">
        <v>0</v>
      </c>
      <c r="J4591">
        <v>2</v>
      </c>
      <c r="K4591" t="str">
        <f>_xlfn.XLOOKUP(fCompras!F4591,dComprador!$A$2:$A$7,dComprador!$B$2:$B$7)</f>
        <v>Alon</v>
      </c>
      <c r="L4591" t="str">
        <f>_xlfn.XLOOKUP(J4591,dFornecedor!$A$2:$A$6,dFornecedor!$B$2:$B$6)</f>
        <v>Minerva</v>
      </c>
      <c r="M4591" t="str">
        <f>_xlfn.XLOOKUP(G4591,dMateriaPrima!$A$2:$A$12,dMateriaPrima!$B$2:$B$12)</f>
        <v>Poliéster</v>
      </c>
      <c r="N4591" s="2">
        <f>_xlfn.XLOOKUP(G4591,dMateriaPrima!$A$2:$A$12,dMateriaPrima!$C$2:$C$12)</f>
        <v>8</v>
      </c>
      <c r="O4591" s="3">
        <f t="shared" si="355"/>
        <v>944</v>
      </c>
      <c r="P4591" s="4">
        <f t="shared" si="356"/>
        <v>0</v>
      </c>
      <c r="Q4591" s="3">
        <f t="shared" si="357"/>
        <v>944</v>
      </c>
      <c r="R4591" t="str">
        <f t="shared" si="358"/>
        <v>Em atraso</v>
      </c>
      <c r="S4591" s="5">
        <f t="shared" si="359"/>
        <v>2</v>
      </c>
    </row>
    <row r="4592" spans="1:19" x14ac:dyDescent="0.25">
      <c r="A4592">
        <v>4591</v>
      </c>
      <c r="B4592" s="1">
        <v>44040</v>
      </c>
      <c r="C4592" s="1">
        <v>44050</v>
      </c>
      <c r="D4592" s="1">
        <v>44050</v>
      </c>
      <c r="E4592" s="1">
        <v>44055</v>
      </c>
      <c r="F4592">
        <v>2</v>
      </c>
      <c r="G4592">
        <v>9</v>
      </c>
      <c r="H4592">
        <v>29</v>
      </c>
      <c r="I4592" s="6">
        <v>0</v>
      </c>
      <c r="J4592">
        <v>1</v>
      </c>
      <c r="K4592" t="str">
        <f>_xlfn.XLOOKUP(fCompras!F4592,dComprador!$A$2:$A$7,dComprador!$B$2:$B$7)</f>
        <v>João</v>
      </c>
      <c r="L4592" t="str">
        <f>_xlfn.XLOOKUP(J4592,dFornecedor!$A$2:$A$6,dFornecedor!$B$2:$B$6)</f>
        <v>NorthShore</v>
      </c>
      <c r="M4592" t="str">
        <f>_xlfn.XLOOKUP(G4592,dMateriaPrima!$A$2:$A$12,dMateriaPrima!$B$2:$B$12)</f>
        <v>Couro</v>
      </c>
      <c r="N4592" s="2">
        <f>_xlfn.XLOOKUP(G4592,dMateriaPrima!$A$2:$A$12,dMateriaPrima!$C$2:$C$12)</f>
        <v>4.4000000000000004</v>
      </c>
      <c r="O4592" s="3">
        <f t="shared" si="355"/>
        <v>127.60000000000001</v>
      </c>
      <c r="P4592" s="4">
        <f t="shared" si="356"/>
        <v>0</v>
      </c>
      <c r="Q4592" s="3">
        <f t="shared" si="357"/>
        <v>127.60000000000001</v>
      </c>
      <c r="R4592" t="str">
        <f t="shared" si="358"/>
        <v>Em atraso</v>
      </c>
      <c r="S4592" s="5">
        <f t="shared" si="359"/>
        <v>5</v>
      </c>
    </row>
    <row r="4593" spans="1:19" x14ac:dyDescent="0.25">
      <c r="A4593">
        <v>4592</v>
      </c>
      <c r="B4593" s="1">
        <v>44040</v>
      </c>
      <c r="C4593" s="1">
        <v>44040</v>
      </c>
      <c r="D4593" s="1">
        <v>44055</v>
      </c>
      <c r="E4593" s="1">
        <v>44056</v>
      </c>
      <c r="F4593">
        <v>1</v>
      </c>
      <c r="G4593">
        <v>9</v>
      </c>
      <c r="H4593">
        <v>259</v>
      </c>
      <c r="I4593" s="6">
        <v>0</v>
      </c>
      <c r="J4593">
        <v>2</v>
      </c>
      <c r="K4593" t="str">
        <f>_xlfn.XLOOKUP(fCompras!F4593,dComprador!$A$2:$A$7,dComprador!$B$2:$B$7)</f>
        <v>Alon</v>
      </c>
      <c r="L4593" t="str">
        <f>_xlfn.XLOOKUP(J4593,dFornecedor!$A$2:$A$6,dFornecedor!$B$2:$B$6)</f>
        <v>Minerva</v>
      </c>
      <c r="M4593" t="str">
        <f>_xlfn.XLOOKUP(G4593,dMateriaPrima!$A$2:$A$12,dMateriaPrima!$B$2:$B$12)</f>
        <v>Couro</v>
      </c>
      <c r="N4593" s="2">
        <f>_xlfn.XLOOKUP(G4593,dMateriaPrima!$A$2:$A$12,dMateriaPrima!$C$2:$C$12)</f>
        <v>4.4000000000000004</v>
      </c>
      <c r="O4593" s="3">
        <f t="shared" si="355"/>
        <v>1139.6000000000001</v>
      </c>
      <c r="P4593" s="4">
        <f t="shared" si="356"/>
        <v>0</v>
      </c>
      <c r="Q4593" s="3">
        <f t="shared" si="357"/>
        <v>1139.6000000000001</v>
      </c>
      <c r="R4593" t="str">
        <f t="shared" si="358"/>
        <v>Em atraso</v>
      </c>
      <c r="S4593" s="5">
        <f t="shared" si="359"/>
        <v>1</v>
      </c>
    </row>
    <row r="4594" spans="1:19" x14ac:dyDescent="0.25">
      <c r="A4594">
        <v>4593</v>
      </c>
      <c r="B4594" s="1">
        <v>44040</v>
      </c>
      <c r="C4594" s="1">
        <v>44053</v>
      </c>
      <c r="D4594" s="1">
        <v>44055</v>
      </c>
      <c r="E4594" s="1">
        <v>44059</v>
      </c>
      <c r="F4594">
        <v>1</v>
      </c>
      <c r="G4594">
        <v>8</v>
      </c>
      <c r="H4594">
        <v>351</v>
      </c>
      <c r="I4594" s="6">
        <v>0</v>
      </c>
      <c r="J4594">
        <v>1</v>
      </c>
      <c r="K4594" t="str">
        <f>_xlfn.XLOOKUP(fCompras!F4594,dComprador!$A$2:$A$7,dComprador!$B$2:$B$7)</f>
        <v>Alon</v>
      </c>
      <c r="L4594" t="str">
        <f>_xlfn.XLOOKUP(J4594,dFornecedor!$A$2:$A$6,dFornecedor!$B$2:$B$6)</f>
        <v>NorthShore</v>
      </c>
      <c r="M4594" t="str">
        <f>_xlfn.XLOOKUP(G4594,dMateriaPrima!$A$2:$A$12,dMateriaPrima!$B$2:$B$12)</f>
        <v>Cimento</v>
      </c>
      <c r="N4594" s="2">
        <f>_xlfn.XLOOKUP(G4594,dMateriaPrima!$A$2:$A$12,dMateriaPrima!$C$2:$C$12)</f>
        <v>23</v>
      </c>
      <c r="O4594" s="3">
        <f t="shared" si="355"/>
        <v>8073</v>
      </c>
      <c r="P4594" s="4">
        <f t="shared" si="356"/>
        <v>0</v>
      </c>
      <c r="Q4594" s="3">
        <f t="shared" si="357"/>
        <v>8073</v>
      </c>
      <c r="R4594" t="str">
        <f t="shared" si="358"/>
        <v>Em atraso</v>
      </c>
      <c r="S4594" s="5">
        <f t="shared" si="359"/>
        <v>4</v>
      </c>
    </row>
    <row r="4595" spans="1:19" x14ac:dyDescent="0.25">
      <c r="A4595">
        <v>4594</v>
      </c>
      <c r="B4595" s="1">
        <v>44040</v>
      </c>
      <c r="C4595" s="1">
        <v>44045</v>
      </c>
      <c r="D4595" s="1">
        <v>44056</v>
      </c>
      <c r="E4595" s="1">
        <v>44058</v>
      </c>
      <c r="F4595">
        <v>2</v>
      </c>
      <c r="G4595">
        <v>10</v>
      </c>
      <c r="H4595">
        <v>7</v>
      </c>
      <c r="I4595" s="6">
        <v>0</v>
      </c>
      <c r="J4595">
        <v>2</v>
      </c>
      <c r="K4595" t="str">
        <f>_xlfn.XLOOKUP(fCompras!F4595,dComprador!$A$2:$A$7,dComprador!$B$2:$B$7)</f>
        <v>João</v>
      </c>
      <c r="L4595" t="str">
        <f>_xlfn.XLOOKUP(J4595,dFornecedor!$A$2:$A$6,dFornecedor!$B$2:$B$6)</f>
        <v>Minerva</v>
      </c>
      <c r="M4595" t="str">
        <f>_xlfn.XLOOKUP(G4595,dMateriaPrima!$A$2:$A$12,dMateriaPrima!$B$2:$B$12)</f>
        <v>Pedra Britada</v>
      </c>
      <c r="N4595" s="2">
        <f>_xlfn.XLOOKUP(G4595,dMateriaPrima!$A$2:$A$12,dMateriaPrima!$C$2:$C$12)</f>
        <v>56</v>
      </c>
      <c r="O4595" s="3">
        <f t="shared" si="355"/>
        <v>392</v>
      </c>
      <c r="P4595" s="4">
        <f t="shared" si="356"/>
        <v>0</v>
      </c>
      <c r="Q4595" s="3">
        <f t="shared" si="357"/>
        <v>392</v>
      </c>
      <c r="R4595" t="str">
        <f t="shared" si="358"/>
        <v>Em atraso</v>
      </c>
      <c r="S4595" s="5">
        <f t="shared" si="359"/>
        <v>2</v>
      </c>
    </row>
    <row r="4596" spans="1:19" x14ac:dyDescent="0.25">
      <c r="A4596">
        <v>4595</v>
      </c>
      <c r="B4596" s="1">
        <v>44040</v>
      </c>
      <c r="C4596" s="1">
        <v>44040</v>
      </c>
      <c r="D4596" s="1">
        <v>44074</v>
      </c>
      <c r="E4596" s="1">
        <v>44075</v>
      </c>
      <c r="F4596">
        <v>1</v>
      </c>
      <c r="G4596">
        <v>7</v>
      </c>
      <c r="H4596">
        <v>15</v>
      </c>
      <c r="I4596" s="6">
        <v>0</v>
      </c>
      <c r="J4596">
        <v>5</v>
      </c>
      <c r="K4596" t="str">
        <f>_xlfn.XLOOKUP(fCompras!F4596,dComprador!$A$2:$A$7,dComprador!$B$2:$B$7)</f>
        <v>Alon</v>
      </c>
      <c r="L4596" t="str">
        <f>_xlfn.XLOOKUP(J4596,dFornecedor!$A$2:$A$6,dFornecedor!$B$2:$B$6)</f>
        <v>Atlas</v>
      </c>
      <c r="M4596" t="str">
        <f>_xlfn.XLOOKUP(G4596,dMateriaPrima!$A$2:$A$12,dMateriaPrima!$B$2:$B$12)</f>
        <v>Poliéster</v>
      </c>
      <c r="N4596" s="2">
        <f>_xlfn.XLOOKUP(G4596,dMateriaPrima!$A$2:$A$12,dMateriaPrima!$C$2:$C$12)</f>
        <v>8</v>
      </c>
      <c r="O4596" s="3">
        <f t="shared" si="355"/>
        <v>120</v>
      </c>
      <c r="P4596" s="4">
        <f t="shared" si="356"/>
        <v>0</v>
      </c>
      <c r="Q4596" s="3">
        <f t="shared" si="357"/>
        <v>120</v>
      </c>
      <c r="R4596" t="str">
        <f t="shared" si="358"/>
        <v>Em atraso</v>
      </c>
      <c r="S4596" s="5">
        <f t="shared" si="359"/>
        <v>1</v>
      </c>
    </row>
    <row r="4597" spans="1:19" x14ac:dyDescent="0.25">
      <c r="A4597">
        <v>4596</v>
      </c>
      <c r="B4597" s="1">
        <v>44040</v>
      </c>
      <c r="C4597" s="1">
        <v>44044</v>
      </c>
      <c r="D4597" s="1">
        <v>44062</v>
      </c>
      <c r="E4597" s="1">
        <v>44065</v>
      </c>
      <c r="F4597">
        <v>1</v>
      </c>
      <c r="G4597">
        <v>7</v>
      </c>
      <c r="H4597">
        <v>338</v>
      </c>
      <c r="I4597" s="6">
        <v>0</v>
      </c>
      <c r="J4597">
        <v>1</v>
      </c>
      <c r="K4597" t="str">
        <f>_xlfn.XLOOKUP(fCompras!F4597,dComprador!$A$2:$A$7,dComprador!$B$2:$B$7)</f>
        <v>Alon</v>
      </c>
      <c r="L4597" t="str">
        <f>_xlfn.XLOOKUP(J4597,dFornecedor!$A$2:$A$6,dFornecedor!$B$2:$B$6)</f>
        <v>NorthShore</v>
      </c>
      <c r="M4597" t="str">
        <f>_xlfn.XLOOKUP(G4597,dMateriaPrima!$A$2:$A$12,dMateriaPrima!$B$2:$B$12)</f>
        <v>Poliéster</v>
      </c>
      <c r="N4597" s="2">
        <f>_xlfn.XLOOKUP(G4597,dMateriaPrima!$A$2:$A$12,dMateriaPrima!$C$2:$C$12)</f>
        <v>8</v>
      </c>
      <c r="O4597" s="3">
        <f t="shared" si="355"/>
        <v>2704</v>
      </c>
      <c r="P4597" s="4">
        <f t="shared" si="356"/>
        <v>0</v>
      </c>
      <c r="Q4597" s="3">
        <f t="shared" si="357"/>
        <v>2704</v>
      </c>
      <c r="R4597" t="str">
        <f t="shared" si="358"/>
        <v>Em atraso</v>
      </c>
      <c r="S4597" s="5">
        <f t="shared" si="359"/>
        <v>3</v>
      </c>
    </row>
    <row r="4598" spans="1:19" x14ac:dyDescent="0.25">
      <c r="A4598">
        <v>4597</v>
      </c>
      <c r="B4598" s="1">
        <v>44041</v>
      </c>
      <c r="C4598" s="1">
        <v>44042</v>
      </c>
      <c r="D4598" s="1">
        <v>44049</v>
      </c>
      <c r="E4598" s="1">
        <v>44052</v>
      </c>
      <c r="F4598">
        <v>4</v>
      </c>
      <c r="G4598">
        <v>7</v>
      </c>
      <c r="H4598">
        <v>213</v>
      </c>
      <c r="I4598" s="6">
        <v>0</v>
      </c>
      <c r="J4598">
        <v>3</v>
      </c>
      <c r="K4598" t="str">
        <f>_xlfn.XLOOKUP(fCompras!F4598,dComprador!$A$2:$A$7,dComprador!$B$2:$B$7)</f>
        <v>Lira</v>
      </c>
      <c r="L4598" t="str">
        <f>_xlfn.XLOOKUP(J4598,dFornecedor!$A$2:$A$6,dFornecedor!$B$2:$B$6)</f>
        <v>StepUp</v>
      </c>
      <c r="M4598" t="str">
        <f>_xlfn.XLOOKUP(G4598,dMateriaPrima!$A$2:$A$12,dMateriaPrima!$B$2:$B$12)</f>
        <v>Poliéster</v>
      </c>
      <c r="N4598" s="2">
        <f>_xlfn.XLOOKUP(G4598,dMateriaPrima!$A$2:$A$12,dMateriaPrima!$C$2:$C$12)</f>
        <v>8</v>
      </c>
      <c r="O4598" s="3">
        <f t="shared" si="355"/>
        <v>1704</v>
      </c>
      <c r="P4598" s="4">
        <f t="shared" si="356"/>
        <v>0</v>
      </c>
      <c r="Q4598" s="3">
        <f t="shared" si="357"/>
        <v>1704</v>
      </c>
      <c r="R4598" t="str">
        <f t="shared" si="358"/>
        <v>Em atraso</v>
      </c>
      <c r="S4598" s="5">
        <f t="shared" si="359"/>
        <v>3</v>
      </c>
    </row>
    <row r="4599" spans="1:19" x14ac:dyDescent="0.25">
      <c r="A4599">
        <v>4598</v>
      </c>
      <c r="B4599" s="1">
        <v>44041</v>
      </c>
      <c r="C4599" s="1">
        <v>44046</v>
      </c>
      <c r="D4599" s="1">
        <v>44048</v>
      </c>
      <c r="E4599" s="1">
        <v>44051</v>
      </c>
      <c r="F4599">
        <v>4</v>
      </c>
      <c r="G4599">
        <v>9</v>
      </c>
      <c r="H4599">
        <v>568</v>
      </c>
      <c r="I4599" s="6">
        <v>0</v>
      </c>
      <c r="J4599">
        <v>1</v>
      </c>
      <c r="K4599" t="str">
        <f>_xlfn.XLOOKUP(fCompras!F4599,dComprador!$A$2:$A$7,dComprador!$B$2:$B$7)</f>
        <v>Lira</v>
      </c>
      <c r="L4599" t="str">
        <f>_xlfn.XLOOKUP(J4599,dFornecedor!$A$2:$A$6,dFornecedor!$B$2:$B$6)</f>
        <v>NorthShore</v>
      </c>
      <c r="M4599" t="str">
        <f>_xlfn.XLOOKUP(G4599,dMateriaPrima!$A$2:$A$12,dMateriaPrima!$B$2:$B$12)</f>
        <v>Couro</v>
      </c>
      <c r="N4599" s="2">
        <f>_xlfn.XLOOKUP(G4599,dMateriaPrima!$A$2:$A$12,dMateriaPrima!$C$2:$C$12)</f>
        <v>4.4000000000000004</v>
      </c>
      <c r="O4599" s="3">
        <f t="shared" si="355"/>
        <v>2499.2000000000003</v>
      </c>
      <c r="P4599" s="4">
        <f t="shared" si="356"/>
        <v>0</v>
      </c>
      <c r="Q4599" s="3">
        <f t="shared" si="357"/>
        <v>2499.2000000000003</v>
      </c>
      <c r="R4599" t="str">
        <f t="shared" si="358"/>
        <v>Em atraso</v>
      </c>
      <c r="S4599" s="5">
        <f t="shared" si="359"/>
        <v>3</v>
      </c>
    </row>
    <row r="4600" spans="1:19" x14ac:dyDescent="0.25">
      <c r="A4600">
        <v>4599</v>
      </c>
      <c r="B4600" s="1">
        <v>44041</v>
      </c>
      <c r="C4600" s="1">
        <v>44050</v>
      </c>
      <c r="D4600" s="1">
        <v>44061</v>
      </c>
      <c r="E4600" s="1">
        <v>44064</v>
      </c>
      <c r="F4600">
        <v>1</v>
      </c>
      <c r="G4600">
        <v>1</v>
      </c>
      <c r="H4600">
        <v>46</v>
      </c>
      <c r="I4600" s="6">
        <v>0</v>
      </c>
      <c r="J4600">
        <v>3</v>
      </c>
      <c r="K4600" t="str">
        <f>_xlfn.XLOOKUP(fCompras!F4600,dComprador!$A$2:$A$7,dComprador!$B$2:$B$7)</f>
        <v>Alon</v>
      </c>
      <c r="L4600" t="str">
        <f>_xlfn.XLOOKUP(J4600,dFornecedor!$A$2:$A$6,dFornecedor!$B$2:$B$6)</f>
        <v>StepUp</v>
      </c>
      <c r="M4600" t="str">
        <f>_xlfn.XLOOKUP(G4600,dMateriaPrima!$A$2:$A$12,dMateriaPrima!$B$2:$B$12)</f>
        <v>Tecido</v>
      </c>
      <c r="N4600" s="2">
        <f>_xlfn.XLOOKUP(G4600,dMateriaPrima!$A$2:$A$12,dMateriaPrima!$C$2:$C$12)</f>
        <v>18</v>
      </c>
      <c r="O4600" s="3">
        <f t="shared" si="355"/>
        <v>828</v>
      </c>
      <c r="P4600" s="4">
        <f t="shared" si="356"/>
        <v>0</v>
      </c>
      <c r="Q4600" s="3">
        <f t="shared" si="357"/>
        <v>828</v>
      </c>
      <c r="R4600" t="str">
        <f t="shared" si="358"/>
        <v>Em atraso</v>
      </c>
      <c r="S4600" s="5">
        <f t="shared" si="359"/>
        <v>3</v>
      </c>
    </row>
    <row r="4601" spans="1:19" x14ac:dyDescent="0.25">
      <c r="A4601">
        <v>4600</v>
      </c>
      <c r="B4601" s="1">
        <v>44041</v>
      </c>
      <c r="C4601" s="1">
        <v>44049</v>
      </c>
      <c r="D4601" s="1">
        <v>44052</v>
      </c>
      <c r="E4601" s="1">
        <v>44054</v>
      </c>
      <c r="F4601">
        <v>3</v>
      </c>
      <c r="G4601">
        <v>6</v>
      </c>
      <c r="H4601">
        <v>485</v>
      </c>
      <c r="I4601" s="6">
        <v>0</v>
      </c>
      <c r="J4601">
        <v>2</v>
      </c>
      <c r="K4601" t="str">
        <f>_xlfn.XLOOKUP(fCompras!F4601,dComprador!$A$2:$A$7,dComprador!$B$2:$B$7)</f>
        <v>Diego</v>
      </c>
      <c r="L4601" t="str">
        <f>_xlfn.XLOOKUP(J4601,dFornecedor!$A$2:$A$6,dFornecedor!$B$2:$B$6)</f>
        <v>Minerva</v>
      </c>
      <c r="M4601" t="str">
        <f>_xlfn.XLOOKUP(G4601,dMateriaPrima!$A$2:$A$12,dMateriaPrima!$B$2:$B$12)</f>
        <v>Fio Algodão</v>
      </c>
      <c r="N4601" s="2">
        <f>_xlfn.XLOOKUP(G4601,dMateriaPrima!$A$2:$A$12,dMateriaPrima!$C$2:$C$12)</f>
        <v>55.9</v>
      </c>
      <c r="O4601" s="3">
        <f t="shared" si="355"/>
        <v>27111.5</v>
      </c>
      <c r="P4601" s="4">
        <f t="shared" si="356"/>
        <v>0</v>
      </c>
      <c r="Q4601" s="3">
        <f t="shared" si="357"/>
        <v>27111.5</v>
      </c>
      <c r="R4601" t="str">
        <f t="shared" si="358"/>
        <v>Em atraso</v>
      </c>
      <c r="S4601" s="5">
        <f t="shared" si="359"/>
        <v>2</v>
      </c>
    </row>
    <row r="4602" spans="1:19" x14ac:dyDescent="0.25">
      <c r="A4602">
        <v>4601</v>
      </c>
      <c r="B4602" s="1">
        <v>44041</v>
      </c>
      <c r="C4602" s="1">
        <v>44041</v>
      </c>
      <c r="D4602" s="1">
        <v>44052</v>
      </c>
      <c r="E4602" s="1">
        <v>44054</v>
      </c>
      <c r="F4602">
        <v>3</v>
      </c>
      <c r="G4602">
        <v>9</v>
      </c>
      <c r="H4602">
        <v>11</v>
      </c>
      <c r="I4602" s="6">
        <v>0.31</v>
      </c>
      <c r="J4602">
        <v>2</v>
      </c>
      <c r="K4602" t="str">
        <f>_xlfn.XLOOKUP(fCompras!F4602,dComprador!$A$2:$A$7,dComprador!$B$2:$B$7)</f>
        <v>Diego</v>
      </c>
      <c r="L4602" t="str">
        <f>_xlfn.XLOOKUP(J4602,dFornecedor!$A$2:$A$6,dFornecedor!$B$2:$B$6)</f>
        <v>Minerva</v>
      </c>
      <c r="M4602" t="str">
        <f>_xlfn.XLOOKUP(G4602,dMateriaPrima!$A$2:$A$12,dMateriaPrima!$B$2:$B$12)</f>
        <v>Couro</v>
      </c>
      <c r="N4602" s="2">
        <f>_xlfn.XLOOKUP(G4602,dMateriaPrima!$A$2:$A$12,dMateriaPrima!$C$2:$C$12)</f>
        <v>4.4000000000000004</v>
      </c>
      <c r="O4602" s="3">
        <f t="shared" si="355"/>
        <v>48.400000000000006</v>
      </c>
      <c r="P4602" s="4">
        <f t="shared" si="356"/>
        <v>15.004000000000001</v>
      </c>
      <c r="Q4602" s="3">
        <f t="shared" si="357"/>
        <v>33.396000000000001</v>
      </c>
      <c r="R4602" t="str">
        <f t="shared" si="358"/>
        <v>Em atraso</v>
      </c>
      <c r="S4602" s="5">
        <f t="shared" si="359"/>
        <v>2</v>
      </c>
    </row>
    <row r="4603" spans="1:19" x14ac:dyDescent="0.25">
      <c r="A4603">
        <v>4602</v>
      </c>
      <c r="B4603" s="1">
        <v>44041</v>
      </c>
      <c r="C4603" s="1">
        <v>44049</v>
      </c>
      <c r="D4603" s="1">
        <v>44055</v>
      </c>
      <c r="E4603" s="1">
        <v>44058</v>
      </c>
      <c r="F4603">
        <v>2</v>
      </c>
      <c r="G4603">
        <v>8</v>
      </c>
      <c r="H4603">
        <v>23</v>
      </c>
      <c r="I4603" s="6">
        <v>0</v>
      </c>
      <c r="J4603">
        <v>2</v>
      </c>
      <c r="K4603" t="str">
        <f>_xlfn.XLOOKUP(fCompras!F4603,dComprador!$A$2:$A$7,dComprador!$B$2:$B$7)</f>
        <v>João</v>
      </c>
      <c r="L4603" t="str">
        <f>_xlfn.XLOOKUP(J4603,dFornecedor!$A$2:$A$6,dFornecedor!$B$2:$B$6)</f>
        <v>Minerva</v>
      </c>
      <c r="M4603" t="str">
        <f>_xlfn.XLOOKUP(G4603,dMateriaPrima!$A$2:$A$12,dMateriaPrima!$B$2:$B$12)</f>
        <v>Cimento</v>
      </c>
      <c r="N4603" s="2">
        <f>_xlfn.XLOOKUP(G4603,dMateriaPrima!$A$2:$A$12,dMateriaPrima!$C$2:$C$12)</f>
        <v>23</v>
      </c>
      <c r="O4603" s="3">
        <f t="shared" si="355"/>
        <v>529</v>
      </c>
      <c r="P4603" s="4">
        <f t="shared" si="356"/>
        <v>0</v>
      </c>
      <c r="Q4603" s="3">
        <f t="shared" si="357"/>
        <v>529</v>
      </c>
      <c r="R4603" t="str">
        <f t="shared" si="358"/>
        <v>Em atraso</v>
      </c>
      <c r="S4603" s="5">
        <f t="shared" si="359"/>
        <v>3</v>
      </c>
    </row>
    <row r="4604" spans="1:19" x14ac:dyDescent="0.25">
      <c r="A4604">
        <v>4603</v>
      </c>
      <c r="B4604" s="1">
        <v>44041</v>
      </c>
      <c r="C4604" s="1">
        <v>44042</v>
      </c>
      <c r="D4604" s="1">
        <v>44074</v>
      </c>
      <c r="E4604" s="1">
        <v>44075</v>
      </c>
      <c r="F4604">
        <v>1</v>
      </c>
      <c r="G4604">
        <v>9</v>
      </c>
      <c r="H4604">
        <v>216</v>
      </c>
      <c r="I4604" s="6">
        <v>0</v>
      </c>
      <c r="J4604">
        <v>3</v>
      </c>
      <c r="K4604" t="str">
        <f>_xlfn.XLOOKUP(fCompras!F4604,dComprador!$A$2:$A$7,dComprador!$B$2:$B$7)</f>
        <v>Alon</v>
      </c>
      <c r="L4604" t="str">
        <f>_xlfn.XLOOKUP(J4604,dFornecedor!$A$2:$A$6,dFornecedor!$B$2:$B$6)</f>
        <v>StepUp</v>
      </c>
      <c r="M4604" t="str">
        <f>_xlfn.XLOOKUP(G4604,dMateriaPrima!$A$2:$A$12,dMateriaPrima!$B$2:$B$12)</f>
        <v>Couro</v>
      </c>
      <c r="N4604" s="2">
        <f>_xlfn.XLOOKUP(G4604,dMateriaPrima!$A$2:$A$12,dMateriaPrima!$C$2:$C$12)</f>
        <v>4.4000000000000004</v>
      </c>
      <c r="O4604" s="3">
        <f t="shared" si="355"/>
        <v>950.40000000000009</v>
      </c>
      <c r="P4604" s="4">
        <f t="shared" si="356"/>
        <v>0</v>
      </c>
      <c r="Q4604" s="3">
        <f t="shared" si="357"/>
        <v>950.40000000000009</v>
      </c>
      <c r="R4604" t="str">
        <f t="shared" si="358"/>
        <v>Em atraso</v>
      </c>
      <c r="S4604" s="5">
        <f t="shared" si="359"/>
        <v>1</v>
      </c>
    </row>
    <row r="4605" spans="1:19" x14ac:dyDescent="0.25">
      <c r="A4605">
        <v>4604</v>
      </c>
      <c r="B4605" s="1">
        <v>44042</v>
      </c>
      <c r="C4605" s="1">
        <v>44050</v>
      </c>
      <c r="D4605" s="1">
        <v>44052</v>
      </c>
      <c r="E4605" s="1">
        <v>44058</v>
      </c>
      <c r="F4605">
        <v>4</v>
      </c>
      <c r="G4605">
        <v>1</v>
      </c>
      <c r="H4605">
        <v>254</v>
      </c>
      <c r="I4605" s="6">
        <v>0</v>
      </c>
      <c r="J4605">
        <v>2</v>
      </c>
      <c r="K4605" t="str">
        <f>_xlfn.XLOOKUP(fCompras!F4605,dComprador!$A$2:$A$7,dComprador!$B$2:$B$7)</f>
        <v>Lira</v>
      </c>
      <c r="L4605" t="str">
        <f>_xlfn.XLOOKUP(J4605,dFornecedor!$A$2:$A$6,dFornecedor!$B$2:$B$6)</f>
        <v>Minerva</v>
      </c>
      <c r="M4605" t="str">
        <f>_xlfn.XLOOKUP(G4605,dMateriaPrima!$A$2:$A$12,dMateriaPrima!$B$2:$B$12)</f>
        <v>Tecido</v>
      </c>
      <c r="N4605" s="2">
        <f>_xlfn.XLOOKUP(G4605,dMateriaPrima!$A$2:$A$12,dMateriaPrima!$C$2:$C$12)</f>
        <v>18</v>
      </c>
      <c r="O4605" s="3">
        <f t="shared" si="355"/>
        <v>4572</v>
      </c>
      <c r="P4605" s="4">
        <f t="shared" si="356"/>
        <v>0</v>
      </c>
      <c r="Q4605" s="3">
        <f t="shared" si="357"/>
        <v>4572</v>
      </c>
      <c r="R4605" t="str">
        <f t="shared" si="358"/>
        <v>Em atraso</v>
      </c>
      <c r="S4605" s="5">
        <f t="shared" si="359"/>
        <v>6</v>
      </c>
    </row>
    <row r="4606" spans="1:19" x14ac:dyDescent="0.25">
      <c r="A4606">
        <v>4605</v>
      </c>
      <c r="B4606" s="1">
        <v>44042</v>
      </c>
      <c r="C4606" s="1">
        <v>44052</v>
      </c>
      <c r="D4606" s="1">
        <v>44054</v>
      </c>
      <c r="E4606" s="1">
        <v>44055</v>
      </c>
      <c r="F4606">
        <v>4</v>
      </c>
      <c r="G4606">
        <v>7</v>
      </c>
      <c r="H4606">
        <v>141</v>
      </c>
      <c r="I4606" s="6">
        <v>0</v>
      </c>
      <c r="J4606">
        <v>1</v>
      </c>
      <c r="K4606" t="str">
        <f>_xlfn.XLOOKUP(fCompras!F4606,dComprador!$A$2:$A$7,dComprador!$B$2:$B$7)</f>
        <v>Lira</v>
      </c>
      <c r="L4606" t="str">
        <f>_xlfn.XLOOKUP(J4606,dFornecedor!$A$2:$A$6,dFornecedor!$B$2:$B$6)</f>
        <v>NorthShore</v>
      </c>
      <c r="M4606" t="str">
        <f>_xlfn.XLOOKUP(G4606,dMateriaPrima!$A$2:$A$12,dMateriaPrima!$B$2:$B$12)</f>
        <v>Poliéster</v>
      </c>
      <c r="N4606" s="2">
        <f>_xlfn.XLOOKUP(G4606,dMateriaPrima!$A$2:$A$12,dMateriaPrima!$C$2:$C$12)</f>
        <v>8</v>
      </c>
      <c r="O4606" s="3">
        <f t="shared" si="355"/>
        <v>1128</v>
      </c>
      <c r="P4606" s="4">
        <f t="shared" si="356"/>
        <v>0</v>
      </c>
      <c r="Q4606" s="3">
        <f t="shared" si="357"/>
        <v>1128</v>
      </c>
      <c r="R4606" t="str">
        <f t="shared" si="358"/>
        <v>Em atraso</v>
      </c>
      <c r="S4606" s="5">
        <f t="shared" si="359"/>
        <v>1</v>
      </c>
    </row>
    <row r="4607" spans="1:19" x14ac:dyDescent="0.25">
      <c r="A4607">
        <v>4606</v>
      </c>
      <c r="B4607" s="1">
        <v>44042</v>
      </c>
      <c r="C4607" s="1">
        <v>44051</v>
      </c>
      <c r="D4607" s="1">
        <v>44053</v>
      </c>
      <c r="E4607" s="1">
        <v>44058</v>
      </c>
      <c r="F4607">
        <v>4</v>
      </c>
      <c r="G4607">
        <v>3</v>
      </c>
      <c r="H4607">
        <v>116</v>
      </c>
      <c r="I4607" s="6">
        <v>0</v>
      </c>
      <c r="J4607">
        <v>3</v>
      </c>
      <c r="K4607" t="str">
        <f>_xlfn.XLOOKUP(fCompras!F4607,dComprador!$A$2:$A$7,dComprador!$B$2:$B$7)</f>
        <v>Lira</v>
      </c>
      <c r="L4607" t="str">
        <f>_xlfn.XLOOKUP(J4607,dFornecedor!$A$2:$A$6,dFornecedor!$B$2:$B$6)</f>
        <v>StepUp</v>
      </c>
      <c r="M4607" t="str">
        <f>_xlfn.XLOOKUP(G4607,dMateriaPrima!$A$2:$A$12,dMateriaPrima!$B$2:$B$12)</f>
        <v>Barra Metal</v>
      </c>
      <c r="N4607" s="2">
        <f>_xlfn.XLOOKUP(G4607,dMateriaPrima!$A$2:$A$12,dMateriaPrima!$C$2:$C$12)</f>
        <v>565</v>
      </c>
      <c r="O4607" s="3">
        <f t="shared" si="355"/>
        <v>65540</v>
      </c>
      <c r="P4607" s="4">
        <f t="shared" si="356"/>
        <v>0</v>
      </c>
      <c r="Q4607" s="3">
        <f t="shared" si="357"/>
        <v>65540</v>
      </c>
      <c r="R4607" t="str">
        <f t="shared" si="358"/>
        <v>Em atraso</v>
      </c>
      <c r="S4607" s="5">
        <f t="shared" si="359"/>
        <v>5</v>
      </c>
    </row>
    <row r="4608" spans="1:19" x14ac:dyDescent="0.25">
      <c r="A4608">
        <v>4607</v>
      </c>
      <c r="B4608" s="1">
        <v>44042</v>
      </c>
      <c r="C4608" s="1">
        <v>44053</v>
      </c>
      <c r="D4608" s="1">
        <v>44053</v>
      </c>
      <c r="E4608" s="1">
        <v>44057</v>
      </c>
      <c r="F4608">
        <v>4</v>
      </c>
      <c r="G4608">
        <v>11</v>
      </c>
      <c r="H4608">
        <v>371</v>
      </c>
      <c r="I4608" s="6">
        <v>0</v>
      </c>
      <c r="J4608">
        <v>1</v>
      </c>
      <c r="K4608" t="str">
        <f>_xlfn.XLOOKUP(fCompras!F4608,dComprador!$A$2:$A$7,dComprador!$B$2:$B$7)</f>
        <v>Lira</v>
      </c>
      <c r="L4608" t="str">
        <f>_xlfn.XLOOKUP(J4608,dFornecedor!$A$2:$A$6,dFornecedor!$B$2:$B$6)</f>
        <v>NorthShore</v>
      </c>
      <c r="M4608" t="str">
        <f>_xlfn.XLOOKUP(G4608,dMateriaPrima!$A$2:$A$12,dMateriaPrima!$B$2:$B$12)</f>
        <v>Papel</v>
      </c>
      <c r="N4608" s="2">
        <f>_xlfn.XLOOKUP(G4608,dMateriaPrima!$A$2:$A$12,dMateriaPrima!$C$2:$C$12)</f>
        <v>9</v>
      </c>
      <c r="O4608" s="3">
        <f t="shared" si="355"/>
        <v>3339</v>
      </c>
      <c r="P4608" s="4">
        <f t="shared" si="356"/>
        <v>0</v>
      </c>
      <c r="Q4608" s="3">
        <f t="shared" si="357"/>
        <v>3339</v>
      </c>
      <c r="R4608" t="str">
        <f t="shared" si="358"/>
        <v>Em atraso</v>
      </c>
      <c r="S4608" s="5">
        <f t="shared" si="359"/>
        <v>4</v>
      </c>
    </row>
    <row r="4609" spans="1:19" x14ac:dyDescent="0.25">
      <c r="A4609">
        <v>4608</v>
      </c>
      <c r="B4609" s="1">
        <v>44042</v>
      </c>
      <c r="C4609" s="1">
        <v>44050</v>
      </c>
      <c r="D4609" s="1">
        <v>44051</v>
      </c>
      <c r="E4609" s="1">
        <v>44054</v>
      </c>
      <c r="F4609">
        <v>4</v>
      </c>
      <c r="G4609">
        <v>11</v>
      </c>
      <c r="H4609">
        <v>199</v>
      </c>
      <c r="I4609" s="6">
        <v>0</v>
      </c>
      <c r="J4609">
        <v>3</v>
      </c>
      <c r="K4609" t="str">
        <f>_xlfn.XLOOKUP(fCompras!F4609,dComprador!$A$2:$A$7,dComprador!$B$2:$B$7)</f>
        <v>Lira</v>
      </c>
      <c r="L4609" t="str">
        <f>_xlfn.XLOOKUP(J4609,dFornecedor!$A$2:$A$6,dFornecedor!$B$2:$B$6)</f>
        <v>StepUp</v>
      </c>
      <c r="M4609" t="str">
        <f>_xlfn.XLOOKUP(G4609,dMateriaPrima!$A$2:$A$12,dMateriaPrima!$B$2:$B$12)</f>
        <v>Papel</v>
      </c>
      <c r="N4609" s="2">
        <f>_xlfn.XLOOKUP(G4609,dMateriaPrima!$A$2:$A$12,dMateriaPrima!$C$2:$C$12)</f>
        <v>9</v>
      </c>
      <c r="O4609" s="3">
        <f t="shared" si="355"/>
        <v>1791</v>
      </c>
      <c r="P4609" s="4">
        <f t="shared" si="356"/>
        <v>0</v>
      </c>
      <c r="Q4609" s="3">
        <f t="shared" si="357"/>
        <v>1791</v>
      </c>
      <c r="R4609" t="str">
        <f t="shared" si="358"/>
        <v>Em atraso</v>
      </c>
      <c r="S4609" s="5">
        <f t="shared" si="359"/>
        <v>3</v>
      </c>
    </row>
    <row r="4610" spans="1:19" x14ac:dyDescent="0.25">
      <c r="A4610">
        <v>4609</v>
      </c>
      <c r="B4610" s="1">
        <v>44042</v>
      </c>
      <c r="C4610" s="1">
        <v>44050</v>
      </c>
      <c r="D4610" s="1">
        <v>44055</v>
      </c>
      <c r="E4610" s="1">
        <v>44055</v>
      </c>
      <c r="F4610">
        <v>3</v>
      </c>
      <c r="G4610">
        <v>7</v>
      </c>
      <c r="H4610">
        <v>8</v>
      </c>
      <c r="I4610" s="6">
        <v>0</v>
      </c>
      <c r="J4610">
        <v>2</v>
      </c>
      <c r="K4610" t="str">
        <f>_xlfn.XLOOKUP(fCompras!F4610,dComprador!$A$2:$A$7,dComprador!$B$2:$B$7)</f>
        <v>Diego</v>
      </c>
      <c r="L4610" t="str">
        <f>_xlfn.XLOOKUP(J4610,dFornecedor!$A$2:$A$6,dFornecedor!$B$2:$B$6)</f>
        <v>Minerva</v>
      </c>
      <c r="M4610" t="str">
        <f>_xlfn.XLOOKUP(G4610,dMateriaPrima!$A$2:$A$12,dMateriaPrima!$B$2:$B$12)</f>
        <v>Poliéster</v>
      </c>
      <c r="N4610" s="2">
        <f>_xlfn.XLOOKUP(G4610,dMateriaPrima!$A$2:$A$12,dMateriaPrima!$C$2:$C$12)</f>
        <v>8</v>
      </c>
      <c r="O4610" s="3">
        <f t="shared" si="355"/>
        <v>64</v>
      </c>
      <c r="P4610" s="4">
        <f t="shared" si="356"/>
        <v>0</v>
      </c>
      <c r="Q4610" s="3">
        <f t="shared" si="357"/>
        <v>64</v>
      </c>
      <c r="R4610" t="str">
        <f t="shared" si="358"/>
        <v>No prazo</v>
      </c>
      <c r="S4610" s="5">
        <f t="shared" si="359"/>
        <v>0</v>
      </c>
    </row>
    <row r="4611" spans="1:19" x14ac:dyDescent="0.25">
      <c r="A4611">
        <v>4610</v>
      </c>
      <c r="B4611" s="1">
        <v>44042</v>
      </c>
      <c r="C4611" s="1">
        <v>44046</v>
      </c>
      <c r="D4611" s="1">
        <v>44059</v>
      </c>
      <c r="E4611" s="1">
        <v>44063</v>
      </c>
      <c r="F4611">
        <v>2</v>
      </c>
      <c r="G4611">
        <v>9</v>
      </c>
      <c r="H4611">
        <v>212</v>
      </c>
      <c r="I4611" s="6">
        <v>0</v>
      </c>
      <c r="J4611">
        <v>2</v>
      </c>
      <c r="K4611" t="str">
        <f>_xlfn.XLOOKUP(fCompras!F4611,dComprador!$A$2:$A$7,dComprador!$B$2:$B$7)</f>
        <v>João</v>
      </c>
      <c r="L4611" t="str">
        <f>_xlfn.XLOOKUP(J4611,dFornecedor!$A$2:$A$6,dFornecedor!$B$2:$B$6)</f>
        <v>Minerva</v>
      </c>
      <c r="M4611" t="str">
        <f>_xlfn.XLOOKUP(G4611,dMateriaPrima!$A$2:$A$12,dMateriaPrima!$B$2:$B$12)</f>
        <v>Couro</v>
      </c>
      <c r="N4611" s="2">
        <f>_xlfn.XLOOKUP(G4611,dMateriaPrima!$A$2:$A$12,dMateriaPrima!$C$2:$C$12)</f>
        <v>4.4000000000000004</v>
      </c>
      <c r="O4611" s="3">
        <f t="shared" ref="O4611:O4674" si="360">PRODUCT(H4611,N4611)</f>
        <v>932.80000000000007</v>
      </c>
      <c r="P4611" s="4">
        <f t="shared" ref="P4611:P4674" si="361">PRODUCT(O4611,I4611)</f>
        <v>0</v>
      </c>
      <c r="Q4611" s="3">
        <f t="shared" ref="Q4611:Q4674" si="362">O4611-P4611</f>
        <v>932.80000000000007</v>
      </c>
      <c r="R4611" t="str">
        <f t="shared" ref="R4611:R4674" si="363">IF(E4611&lt;=D4611,"No prazo",IF(E4611&gt;D4611,"Em atraso"))</f>
        <v>Em atraso</v>
      </c>
      <c r="S4611" s="5">
        <f t="shared" ref="S4611:S4674" si="364">IF(E4611 &gt;D4611, E4611-D4611,0)</f>
        <v>4</v>
      </c>
    </row>
    <row r="4612" spans="1:19" x14ac:dyDescent="0.25">
      <c r="A4612">
        <v>4611</v>
      </c>
      <c r="B4612" s="1">
        <v>44042</v>
      </c>
      <c r="C4612" s="1">
        <v>44042</v>
      </c>
      <c r="D4612" s="1">
        <v>44067</v>
      </c>
      <c r="E4612" s="1">
        <v>44071</v>
      </c>
      <c r="F4612">
        <v>1</v>
      </c>
      <c r="G4612">
        <v>2</v>
      </c>
      <c r="H4612">
        <v>56</v>
      </c>
      <c r="I4612" s="6">
        <v>0.27</v>
      </c>
      <c r="J4612">
        <v>2</v>
      </c>
      <c r="K4612" t="str">
        <f>_xlfn.XLOOKUP(fCompras!F4612,dComprador!$A$2:$A$7,dComprador!$B$2:$B$7)</f>
        <v>Alon</v>
      </c>
      <c r="L4612" t="str">
        <f>_xlfn.XLOOKUP(J4612,dFornecedor!$A$2:$A$6,dFornecedor!$B$2:$B$6)</f>
        <v>Minerva</v>
      </c>
      <c r="M4612" t="str">
        <f>_xlfn.XLOOKUP(G4612,dMateriaPrima!$A$2:$A$12,dMateriaPrima!$B$2:$B$12)</f>
        <v>Chapa Metal</v>
      </c>
      <c r="N4612" s="2">
        <f>_xlfn.XLOOKUP(G4612,dMateriaPrima!$A$2:$A$12,dMateriaPrima!$C$2:$C$12)</f>
        <v>299.89999999999998</v>
      </c>
      <c r="O4612" s="3">
        <f t="shared" si="360"/>
        <v>16794.399999999998</v>
      </c>
      <c r="P4612" s="4">
        <f t="shared" si="361"/>
        <v>4534.4879999999994</v>
      </c>
      <c r="Q4612" s="3">
        <f t="shared" si="362"/>
        <v>12259.911999999998</v>
      </c>
      <c r="R4612" t="str">
        <f t="shared" si="363"/>
        <v>Em atraso</v>
      </c>
      <c r="S4612" s="5">
        <f t="shared" si="364"/>
        <v>4</v>
      </c>
    </row>
    <row r="4613" spans="1:19" x14ac:dyDescent="0.25">
      <c r="A4613">
        <v>4612</v>
      </c>
      <c r="B4613" s="1">
        <v>44042</v>
      </c>
      <c r="C4613" s="1">
        <v>44055</v>
      </c>
      <c r="D4613" s="1">
        <v>44070</v>
      </c>
      <c r="E4613" s="1">
        <v>44071</v>
      </c>
      <c r="F4613">
        <v>1</v>
      </c>
      <c r="G4613">
        <v>7</v>
      </c>
      <c r="H4613">
        <v>300</v>
      </c>
      <c r="I4613" s="6">
        <v>0</v>
      </c>
      <c r="J4613">
        <v>1</v>
      </c>
      <c r="K4613" t="str">
        <f>_xlfn.XLOOKUP(fCompras!F4613,dComprador!$A$2:$A$7,dComprador!$B$2:$B$7)</f>
        <v>Alon</v>
      </c>
      <c r="L4613" t="str">
        <f>_xlfn.XLOOKUP(J4613,dFornecedor!$A$2:$A$6,dFornecedor!$B$2:$B$6)</f>
        <v>NorthShore</v>
      </c>
      <c r="M4613" t="str">
        <f>_xlfn.XLOOKUP(G4613,dMateriaPrima!$A$2:$A$12,dMateriaPrima!$B$2:$B$12)</f>
        <v>Poliéster</v>
      </c>
      <c r="N4613" s="2">
        <f>_xlfn.XLOOKUP(G4613,dMateriaPrima!$A$2:$A$12,dMateriaPrima!$C$2:$C$12)</f>
        <v>8</v>
      </c>
      <c r="O4613" s="3">
        <f t="shared" si="360"/>
        <v>2400</v>
      </c>
      <c r="P4613" s="4">
        <f t="shared" si="361"/>
        <v>0</v>
      </c>
      <c r="Q4613" s="3">
        <f t="shared" si="362"/>
        <v>2400</v>
      </c>
      <c r="R4613" t="str">
        <f t="shared" si="363"/>
        <v>Em atraso</v>
      </c>
      <c r="S4613" s="5">
        <f t="shared" si="364"/>
        <v>1</v>
      </c>
    </row>
    <row r="4614" spans="1:19" x14ac:dyDescent="0.25">
      <c r="A4614">
        <v>4613</v>
      </c>
      <c r="B4614" s="1">
        <v>44042</v>
      </c>
      <c r="C4614" s="1">
        <v>44042</v>
      </c>
      <c r="D4614" s="1">
        <v>44067</v>
      </c>
      <c r="E4614" s="1">
        <v>44067</v>
      </c>
      <c r="F4614">
        <v>1</v>
      </c>
      <c r="G4614">
        <v>11</v>
      </c>
      <c r="H4614">
        <v>55</v>
      </c>
      <c r="I4614" s="6">
        <v>0</v>
      </c>
      <c r="J4614">
        <v>2</v>
      </c>
      <c r="K4614" t="str">
        <f>_xlfn.XLOOKUP(fCompras!F4614,dComprador!$A$2:$A$7,dComprador!$B$2:$B$7)</f>
        <v>Alon</v>
      </c>
      <c r="L4614" t="str">
        <f>_xlfn.XLOOKUP(J4614,dFornecedor!$A$2:$A$6,dFornecedor!$B$2:$B$6)</f>
        <v>Minerva</v>
      </c>
      <c r="M4614" t="str">
        <f>_xlfn.XLOOKUP(G4614,dMateriaPrima!$A$2:$A$12,dMateriaPrima!$B$2:$B$12)</f>
        <v>Papel</v>
      </c>
      <c r="N4614" s="2">
        <f>_xlfn.XLOOKUP(G4614,dMateriaPrima!$A$2:$A$12,dMateriaPrima!$C$2:$C$12)</f>
        <v>9</v>
      </c>
      <c r="O4614" s="3">
        <f t="shared" si="360"/>
        <v>495</v>
      </c>
      <c r="P4614" s="4">
        <f t="shared" si="361"/>
        <v>0</v>
      </c>
      <c r="Q4614" s="3">
        <f t="shared" si="362"/>
        <v>495</v>
      </c>
      <c r="R4614" t="str">
        <f t="shared" si="363"/>
        <v>No prazo</v>
      </c>
      <c r="S4614" s="5">
        <f t="shared" si="364"/>
        <v>0</v>
      </c>
    </row>
    <row r="4615" spans="1:19" x14ac:dyDescent="0.25">
      <c r="A4615">
        <v>4614</v>
      </c>
      <c r="B4615" s="1">
        <v>44043</v>
      </c>
      <c r="C4615" s="1">
        <v>44046</v>
      </c>
      <c r="D4615" s="1">
        <v>44050</v>
      </c>
      <c r="E4615" s="1">
        <v>44053</v>
      </c>
      <c r="F4615">
        <v>4</v>
      </c>
      <c r="G4615">
        <v>11</v>
      </c>
      <c r="H4615">
        <v>52</v>
      </c>
      <c r="I4615" s="6">
        <v>0</v>
      </c>
      <c r="J4615">
        <v>4</v>
      </c>
      <c r="K4615" t="str">
        <f>_xlfn.XLOOKUP(fCompras!F4615,dComprador!$A$2:$A$7,dComprador!$B$2:$B$7)</f>
        <v>Lira</v>
      </c>
      <c r="L4615" t="str">
        <f>_xlfn.XLOOKUP(J4615,dFornecedor!$A$2:$A$6,dFornecedor!$B$2:$B$6)</f>
        <v>AlphaOmega</v>
      </c>
      <c r="M4615" t="str">
        <f>_xlfn.XLOOKUP(G4615,dMateriaPrima!$A$2:$A$12,dMateriaPrima!$B$2:$B$12)</f>
        <v>Papel</v>
      </c>
      <c r="N4615" s="2">
        <f>_xlfn.XLOOKUP(G4615,dMateriaPrima!$A$2:$A$12,dMateriaPrima!$C$2:$C$12)</f>
        <v>9</v>
      </c>
      <c r="O4615" s="3">
        <f t="shared" si="360"/>
        <v>468</v>
      </c>
      <c r="P4615" s="4">
        <f t="shared" si="361"/>
        <v>0</v>
      </c>
      <c r="Q4615" s="3">
        <f t="shared" si="362"/>
        <v>468</v>
      </c>
      <c r="R4615" t="str">
        <f t="shared" si="363"/>
        <v>Em atraso</v>
      </c>
      <c r="S4615" s="5">
        <f t="shared" si="364"/>
        <v>3</v>
      </c>
    </row>
    <row r="4616" spans="1:19" x14ac:dyDescent="0.25">
      <c r="A4616">
        <v>4615</v>
      </c>
      <c r="B4616" s="1">
        <v>44043</v>
      </c>
      <c r="C4616" s="1">
        <v>44045</v>
      </c>
      <c r="D4616" s="1">
        <v>44049</v>
      </c>
      <c r="E4616" s="1">
        <v>44053</v>
      </c>
      <c r="F4616">
        <v>4</v>
      </c>
      <c r="G4616">
        <v>11</v>
      </c>
      <c r="H4616">
        <v>229</v>
      </c>
      <c r="I4616" s="6">
        <v>0</v>
      </c>
      <c r="J4616">
        <v>1</v>
      </c>
      <c r="K4616" t="str">
        <f>_xlfn.XLOOKUP(fCompras!F4616,dComprador!$A$2:$A$7,dComprador!$B$2:$B$7)</f>
        <v>Lira</v>
      </c>
      <c r="L4616" t="str">
        <f>_xlfn.XLOOKUP(J4616,dFornecedor!$A$2:$A$6,dFornecedor!$B$2:$B$6)</f>
        <v>NorthShore</v>
      </c>
      <c r="M4616" t="str">
        <f>_xlfn.XLOOKUP(G4616,dMateriaPrima!$A$2:$A$12,dMateriaPrima!$B$2:$B$12)</f>
        <v>Papel</v>
      </c>
      <c r="N4616" s="2">
        <f>_xlfn.XLOOKUP(G4616,dMateriaPrima!$A$2:$A$12,dMateriaPrima!$C$2:$C$12)</f>
        <v>9</v>
      </c>
      <c r="O4616" s="3">
        <f t="shared" si="360"/>
        <v>2061</v>
      </c>
      <c r="P4616" s="4">
        <f t="shared" si="361"/>
        <v>0</v>
      </c>
      <c r="Q4616" s="3">
        <f t="shared" si="362"/>
        <v>2061</v>
      </c>
      <c r="R4616" t="str">
        <f t="shared" si="363"/>
        <v>Em atraso</v>
      </c>
      <c r="S4616" s="5">
        <f t="shared" si="364"/>
        <v>4</v>
      </c>
    </row>
    <row r="4617" spans="1:19" x14ac:dyDescent="0.25">
      <c r="A4617">
        <v>4616</v>
      </c>
      <c r="B4617" s="1">
        <v>44043</v>
      </c>
      <c r="C4617" s="1">
        <v>44046</v>
      </c>
      <c r="D4617" s="1">
        <v>44050</v>
      </c>
      <c r="E4617" s="1">
        <v>44051</v>
      </c>
      <c r="F4617">
        <v>4</v>
      </c>
      <c r="G4617">
        <v>10</v>
      </c>
      <c r="H4617">
        <v>320</v>
      </c>
      <c r="I4617" s="6">
        <v>0</v>
      </c>
      <c r="J4617">
        <v>1</v>
      </c>
      <c r="K4617" t="str">
        <f>_xlfn.XLOOKUP(fCompras!F4617,dComprador!$A$2:$A$7,dComprador!$B$2:$B$7)</f>
        <v>Lira</v>
      </c>
      <c r="L4617" t="str">
        <f>_xlfn.XLOOKUP(J4617,dFornecedor!$A$2:$A$6,dFornecedor!$B$2:$B$6)</f>
        <v>NorthShore</v>
      </c>
      <c r="M4617" t="str">
        <f>_xlfn.XLOOKUP(G4617,dMateriaPrima!$A$2:$A$12,dMateriaPrima!$B$2:$B$12)</f>
        <v>Pedra Britada</v>
      </c>
      <c r="N4617" s="2">
        <f>_xlfn.XLOOKUP(G4617,dMateriaPrima!$A$2:$A$12,dMateriaPrima!$C$2:$C$12)</f>
        <v>56</v>
      </c>
      <c r="O4617" s="3">
        <f t="shared" si="360"/>
        <v>17920</v>
      </c>
      <c r="P4617" s="4">
        <f t="shared" si="361"/>
        <v>0</v>
      </c>
      <c r="Q4617" s="3">
        <f t="shared" si="362"/>
        <v>17920</v>
      </c>
      <c r="R4617" t="str">
        <f t="shared" si="363"/>
        <v>Em atraso</v>
      </c>
      <c r="S4617" s="5">
        <f t="shared" si="364"/>
        <v>1</v>
      </c>
    </row>
    <row r="4618" spans="1:19" x14ac:dyDescent="0.25">
      <c r="A4618">
        <v>4617</v>
      </c>
      <c r="B4618" s="1">
        <v>44043</v>
      </c>
      <c r="C4618" s="1">
        <v>44045</v>
      </c>
      <c r="D4618" s="1">
        <v>44052</v>
      </c>
      <c r="E4618" s="1">
        <v>44054</v>
      </c>
      <c r="F4618">
        <v>4</v>
      </c>
      <c r="G4618">
        <v>11</v>
      </c>
      <c r="H4618">
        <v>158</v>
      </c>
      <c r="I4618" s="6">
        <v>0</v>
      </c>
      <c r="J4618">
        <v>2</v>
      </c>
      <c r="K4618" t="str">
        <f>_xlfn.XLOOKUP(fCompras!F4618,dComprador!$A$2:$A$7,dComprador!$B$2:$B$7)</f>
        <v>Lira</v>
      </c>
      <c r="L4618" t="str">
        <f>_xlfn.XLOOKUP(J4618,dFornecedor!$A$2:$A$6,dFornecedor!$B$2:$B$6)</f>
        <v>Minerva</v>
      </c>
      <c r="M4618" t="str">
        <f>_xlfn.XLOOKUP(G4618,dMateriaPrima!$A$2:$A$12,dMateriaPrima!$B$2:$B$12)</f>
        <v>Papel</v>
      </c>
      <c r="N4618" s="2">
        <f>_xlfn.XLOOKUP(G4618,dMateriaPrima!$A$2:$A$12,dMateriaPrima!$C$2:$C$12)</f>
        <v>9</v>
      </c>
      <c r="O4618" s="3">
        <f t="shared" si="360"/>
        <v>1422</v>
      </c>
      <c r="P4618" s="4">
        <f t="shared" si="361"/>
        <v>0</v>
      </c>
      <c r="Q4618" s="3">
        <f t="shared" si="362"/>
        <v>1422</v>
      </c>
      <c r="R4618" t="str">
        <f t="shared" si="363"/>
        <v>Em atraso</v>
      </c>
      <c r="S4618" s="5">
        <f t="shared" si="364"/>
        <v>2</v>
      </c>
    </row>
    <row r="4619" spans="1:19" x14ac:dyDescent="0.25">
      <c r="A4619">
        <v>4618</v>
      </c>
      <c r="B4619" s="1">
        <v>44043</v>
      </c>
      <c r="C4619" s="1">
        <v>44045</v>
      </c>
      <c r="D4619" s="1">
        <v>44049</v>
      </c>
      <c r="E4619" s="1">
        <v>44053</v>
      </c>
      <c r="F4619">
        <v>4</v>
      </c>
      <c r="G4619">
        <v>2</v>
      </c>
      <c r="H4619">
        <v>37</v>
      </c>
      <c r="I4619" s="6">
        <v>0.23</v>
      </c>
      <c r="J4619">
        <v>4</v>
      </c>
      <c r="K4619" t="str">
        <f>_xlfn.XLOOKUP(fCompras!F4619,dComprador!$A$2:$A$7,dComprador!$B$2:$B$7)</f>
        <v>Lira</v>
      </c>
      <c r="L4619" t="str">
        <f>_xlfn.XLOOKUP(J4619,dFornecedor!$A$2:$A$6,dFornecedor!$B$2:$B$6)</f>
        <v>AlphaOmega</v>
      </c>
      <c r="M4619" t="str">
        <f>_xlfn.XLOOKUP(G4619,dMateriaPrima!$A$2:$A$12,dMateriaPrima!$B$2:$B$12)</f>
        <v>Chapa Metal</v>
      </c>
      <c r="N4619" s="2">
        <f>_xlfn.XLOOKUP(G4619,dMateriaPrima!$A$2:$A$12,dMateriaPrima!$C$2:$C$12)</f>
        <v>299.89999999999998</v>
      </c>
      <c r="O4619" s="3">
        <f t="shared" si="360"/>
        <v>11096.3</v>
      </c>
      <c r="P4619" s="4">
        <f t="shared" si="361"/>
        <v>2552.1489999999999</v>
      </c>
      <c r="Q4619" s="3">
        <f t="shared" si="362"/>
        <v>8544.1509999999998</v>
      </c>
      <c r="R4619" t="str">
        <f t="shared" si="363"/>
        <v>Em atraso</v>
      </c>
      <c r="S4619" s="5">
        <f t="shared" si="364"/>
        <v>4</v>
      </c>
    </row>
    <row r="4620" spans="1:19" x14ac:dyDescent="0.25">
      <c r="A4620">
        <v>4619</v>
      </c>
      <c r="B4620" s="1">
        <v>44043</v>
      </c>
      <c r="C4620" s="1">
        <v>44043</v>
      </c>
      <c r="D4620" s="1">
        <v>44052</v>
      </c>
      <c r="E4620" s="1">
        <v>44052</v>
      </c>
      <c r="F4620">
        <v>4</v>
      </c>
      <c r="G4620">
        <v>11</v>
      </c>
      <c r="H4620">
        <v>215</v>
      </c>
      <c r="I4620" s="6">
        <v>0</v>
      </c>
      <c r="J4620">
        <v>2</v>
      </c>
      <c r="K4620" t="str">
        <f>_xlfn.XLOOKUP(fCompras!F4620,dComprador!$A$2:$A$7,dComprador!$B$2:$B$7)</f>
        <v>Lira</v>
      </c>
      <c r="L4620" t="str">
        <f>_xlfn.XLOOKUP(J4620,dFornecedor!$A$2:$A$6,dFornecedor!$B$2:$B$6)</f>
        <v>Minerva</v>
      </c>
      <c r="M4620" t="str">
        <f>_xlfn.XLOOKUP(G4620,dMateriaPrima!$A$2:$A$12,dMateriaPrima!$B$2:$B$12)</f>
        <v>Papel</v>
      </c>
      <c r="N4620" s="2">
        <f>_xlfn.XLOOKUP(G4620,dMateriaPrima!$A$2:$A$12,dMateriaPrima!$C$2:$C$12)</f>
        <v>9</v>
      </c>
      <c r="O4620" s="3">
        <f t="shared" si="360"/>
        <v>1935</v>
      </c>
      <c r="P4620" s="4">
        <f t="shared" si="361"/>
        <v>0</v>
      </c>
      <c r="Q4620" s="3">
        <f t="shared" si="362"/>
        <v>1935</v>
      </c>
      <c r="R4620" t="str">
        <f t="shared" si="363"/>
        <v>No prazo</v>
      </c>
      <c r="S4620" s="5">
        <f t="shared" si="364"/>
        <v>0</v>
      </c>
    </row>
    <row r="4621" spans="1:19" x14ac:dyDescent="0.25">
      <c r="A4621">
        <v>4620</v>
      </c>
      <c r="B4621" s="1">
        <v>44043</v>
      </c>
      <c r="C4621" s="1">
        <v>44043</v>
      </c>
      <c r="D4621" s="1">
        <v>44061</v>
      </c>
      <c r="E4621" s="1">
        <v>44063</v>
      </c>
      <c r="F4621">
        <v>1</v>
      </c>
      <c r="G4621">
        <v>7</v>
      </c>
      <c r="H4621">
        <v>124</v>
      </c>
      <c r="I4621" s="6">
        <v>0</v>
      </c>
      <c r="J4621">
        <v>2</v>
      </c>
      <c r="K4621" t="str">
        <f>_xlfn.XLOOKUP(fCompras!F4621,dComprador!$A$2:$A$7,dComprador!$B$2:$B$7)</f>
        <v>Alon</v>
      </c>
      <c r="L4621" t="str">
        <f>_xlfn.XLOOKUP(J4621,dFornecedor!$A$2:$A$6,dFornecedor!$B$2:$B$6)</f>
        <v>Minerva</v>
      </c>
      <c r="M4621" t="str">
        <f>_xlfn.XLOOKUP(G4621,dMateriaPrima!$A$2:$A$12,dMateriaPrima!$B$2:$B$12)</f>
        <v>Poliéster</v>
      </c>
      <c r="N4621" s="2">
        <f>_xlfn.XLOOKUP(G4621,dMateriaPrima!$A$2:$A$12,dMateriaPrima!$C$2:$C$12)</f>
        <v>8</v>
      </c>
      <c r="O4621" s="3">
        <f t="shared" si="360"/>
        <v>992</v>
      </c>
      <c r="P4621" s="4">
        <f t="shared" si="361"/>
        <v>0</v>
      </c>
      <c r="Q4621" s="3">
        <f t="shared" si="362"/>
        <v>992</v>
      </c>
      <c r="R4621" t="str">
        <f t="shared" si="363"/>
        <v>Em atraso</v>
      </c>
      <c r="S4621" s="5">
        <f t="shared" si="364"/>
        <v>2</v>
      </c>
    </row>
    <row r="4622" spans="1:19" x14ac:dyDescent="0.25">
      <c r="A4622">
        <v>4621</v>
      </c>
      <c r="B4622" s="1">
        <v>44043</v>
      </c>
      <c r="C4622" s="1">
        <v>44052</v>
      </c>
      <c r="D4622" s="1">
        <v>44062</v>
      </c>
      <c r="E4622" s="1">
        <v>44065</v>
      </c>
      <c r="F4622">
        <v>1</v>
      </c>
      <c r="G4622">
        <v>6</v>
      </c>
      <c r="H4622">
        <v>342</v>
      </c>
      <c r="I4622" s="6">
        <v>0</v>
      </c>
      <c r="J4622">
        <v>2</v>
      </c>
      <c r="K4622" t="str">
        <f>_xlfn.XLOOKUP(fCompras!F4622,dComprador!$A$2:$A$7,dComprador!$B$2:$B$7)</f>
        <v>Alon</v>
      </c>
      <c r="L4622" t="str">
        <f>_xlfn.XLOOKUP(J4622,dFornecedor!$A$2:$A$6,dFornecedor!$B$2:$B$6)</f>
        <v>Minerva</v>
      </c>
      <c r="M4622" t="str">
        <f>_xlfn.XLOOKUP(G4622,dMateriaPrima!$A$2:$A$12,dMateriaPrima!$B$2:$B$12)</f>
        <v>Fio Algodão</v>
      </c>
      <c r="N4622" s="2">
        <f>_xlfn.XLOOKUP(G4622,dMateriaPrima!$A$2:$A$12,dMateriaPrima!$C$2:$C$12)</f>
        <v>55.9</v>
      </c>
      <c r="O4622" s="3">
        <f t="shared" si="360"/>
        <v>19117.8</v>
      </c>
      <c r="P4622" s="4">
        <f t="shared" si="361"/>
        <v>0</v>
      </c>
      <c r="Q4622" s="3">
        <f t="shared" si="362"/>
        <v>19117.8</v>
      </c>
      <c r="R4622" t="str">
        <f t="shared" si="363"/>
        <v>Em atraso</v>
      </c>
      <c r="S4622" s="5">
        <f t="shared" si="364"/>
        <v>3</v>
      </c>
    </row>
    <row r="4623" spans="1:19" x14ac:dyDescent="0.25">
      <c r="A4623">
        <v>4622</v>
      </c>
      <c r="B4623" s="1">
        <v>44043</v>
      </c>
      <c r="C4623" s="1">
        <v>44051</v>
      </c>
      <c r="D4623" s="1">
        <v>44070</v>
      </c>
      <c r="E4623" s="1">
        <v>44072</v>
      </c>
      <c r="F4623">
        <v>1</v>
      </c>
      <c r="G4623">
        <v>8</v>
      </c>
      <c r="H4623">
        <v>472</v>
      </c>
      <c r="I4623" s="6">
        <v>0</v>
      </c>
      <c r="J4623">
        <v>3</v>
      </c>
      <c r="K4623" t="str">
        <f>_xlfn.XLOOKUP(fCompras!F4623,dComprador!$A$2:$A$7,dComprador!$B$2:$B$7)</f>
        <v>Alon</v>
      </c>
      <c r="L4623" t="str">
        <f>_xlfn.XLOOKUP(J4623,dFornecedor!$A$2:$A$6,dFornecedor!$B$2:$B$6)</f>
        <v>StepUp</v>
      </c>
      <c r="M4623" t="str">
        <f>_xlfn.XLOOKUP(G4623,dMateriaPrima!$A$2:$A$12,dMateriaPrima!$B$2:$B$12)</f>
        <v>Cimento</v>
      </c>
      <c r="N4623" s="2">
        <f>_xlfn.XLOOKUP(G4623,dMateriaPrima!$A$2:$A$12,dMateriaPrima!$C$2:$C$12)</f>
        <v>23</v>
      </c>
      <c r="O4623" s="3">
        <f t="shared" si="360"/>
        <v>10856</v>
      </c>
      <c r="P4623" s="4">
        <f t="shared" si="361"/>
        <v>0</v>
      </c>
      <c r="Q4623" s="3">
        <f t="shared" si="362"/>
        <v>10856</v>
      </c>
      <c r="R4623" t="str">
        <f t="shared" si="363"/>
        <v>Em atraso</v>
      </c>
      <c r="S4623" s="5">
        <f t="shared" si="364"/>
        <v>2</v>
      </c>
    </row>
    <row r="4624" spans="1:19" x14ac:dyDescent="0.25">
      <c r="A4624">
        <v>4623</v>
      </c>
      <c r="B4624" s="1">
        <v>44043</v>
      </c>
      <c r="C4624" s="1">
        <v>44052</v>
      </c>
      <c r="D4624" s="1">
        <v>44072</v>
      </c>
      <c r="E4624" s="1">
        <v>44074</v>
      </c>
      <c r="F4624">
        <v>1</v>
      </c>
      <c r="G4624">
        <v>7</v>
      </c>
      <c r="H4624">
        <v>189</v>
      </c>
      <c r="I4624" s="6">
        <v>0</v>
      </c>
      <c r="J4624">
        <v>3</v>
      </c>
      <c r="K4624" t="str">
        <f>_xlfn.XLOOKUP(fCompras!F4624,dComprador!$A$2:$A$7,dComprador!$B$2:$B$7)</f>
        <v>Alon</v>
      </c>
      <c r="L4624" t="str">
        <f>_xlfn.XLOOKUP(J4624,dFornecedor!$A$2:$A$6,dFornecedor!$B$2:$B$6)</f>
        <v>StepUp</v>
      </c>
      <c r="M4624" t="str">
        <f>_xlfn.XLOOKUP(G4624,dMateriaPrima!$A$2:$A$12,dMateriaPrima!$B$2:$B$12)</f>
        <v>Poliéster</v>
      </c>
      <c r="N4624" s="2">
        <f>_xlfn.XLOOKUP(G4624,dMateriaPrima!$A$2:$A$12,dMateriaPrima!$C$2:$C$12)</f>
        <v>8</v>
      </c>
      <c r="O4624" s="3">
        <f t="shared" si="360"/>
        <v>1512</v>
      </c>
      <c r="P4624" s="4">
        <f t="shared" si="361"/>
        <v>0</v>
      </c>
      <c r="Q4624" s="3">
        <f t="shared" si="362"/>
        <v>1512</v>
      </c>
      <c r="R4624" t="str">
        <f t="shared" si="363"/>
        <v>Em atraso</v>
      </c>
      <c r="S4624" s="5">
        <f t="shared" si="364"/>
        <v>2</v>
      </c>
    </row>
    <row r="4625" spans="1:19" x14ac:dyDescent="0.25">
      <c r="A4625">
        <v>4624</v>
      </c>
      <c r="B4625" s="1">
        <v>44043</v>
      </c>
      <c r="C4625" s="1">
        <v>44048</v>
      </c>
      <c r="D4625" s="1">
        <v>44071</v>
      </c>
      <c r="E4625" s="1">
        <v>44071</v>
      </c>
      <c r="F4625">
        <v>1</v>
      </c>
      <c r="G4625">
        <v>10</v>
      </c>
      <c r="H4625">
        <v>111</v>
      </c>
      <c r="I4625" s="6">
        <v>0</v>
      </c>
      <c r="J4625">
        <v>1</v>
      </c>
      <c r="K4625" t="str">
        <f>_xlfn.XLOOKUP(fCompras!F4625,dComprador!$A$2:$A$7,dComprador!$B$2:$B$7)</f>
        <v>Alon</v>
      </c>
      <c r="L4625" t="str">
        <f>_xlfn.XLOOKUP(J4625,dFornecedor!$A$2:$A$6,dFornecedor!$B$2:$B$6)</f>
        <v>NorthShore</v>
      </c>
      <c r="M4625" t="str">
        <f>_xlfn.XLOOKUP(G4625,dMateriaPrima!$A$2:$A$12,dMateriaPrima!$B$2:$B$12)</f>
        <v>Pedra Britada</v>
      </c>
      <c r="N4625" s="2">
        <f>_xlfn.XLOOKUP(G4625,dMateriaPrima!$A$2:$A$12,dMateriaPrima!$C$2:$C$12)</f>
        <v>56</v>
      </c>
      <c r="O4625" s="3">
        <f t="shared" si="360"/>
        <v>6216</v>
      </c>
      <c r="P4625" s="4">
        <f t="shared" si="361"/>
        <v>0</v>
      </c>
      <c r="Q4625" s="3">
        <f t="shared" si="362"/>
        <v>6216</v>
      </c>
      <c r="R4625" t="str">
        <f t="shared" si="363"/>
        <v>No prazo</v>
      </c>
      <c r="S4625" s="5">
        <f t="shared" si="364"/>
        <v>0</v>
      </c>
    </row>
    <row r="4626" spans="1:19" x14ac:dyDescent="0.25">
      <c r="A4626">
        <v>4625</v>
      </c>
      <c r="B4626" s="1">
        <v>44043</v>
      </c>
      <c r="C4626" s="1">
        <v>44050</v>
      </c>
      <c r="D4626" s="1">
        <v>44063</v>
      </c>
      <c r="E4626" s="1">
        <v>44064</v>
      </c>
      <c r="F4626">
        <v>1</v>
      </c>
      <c r="G4626">
        <v>4</v>
      </c>
      <c r="H4626">
        <v>44</v>
      </c>
      <c r="I4626" s="6">
        <v>0</v>
      </c>
      <c r="J4626">
        <v>2</v>
      </c>
      <c r="K4626" t="str">
        <f>_xlfn.XLOOKUP(fCompras!F4626,dComprador!$A$2:$A$7,dComprador!$B$2:$B$7)</f>
        <v>Alon</v>
      </c>
      <c r="L4626" t="str">
        <f>_xlfn.XLOOKUP(J4626,dFornecedor!$A$2:$A$6,dFornecedor!$B$2:$B$6)</f>
        <v>Minerva</v>
      </c>
      <c r="M4626" t="str">
        <f>_xlfn.XLOOKUP(G4626,dMateriaPrima!$A$2:$A$12,dMateriaPrima!$B$2:$B$12)</f>
        <v>Madeira</v>
      </c>
      <c r="N4626" s="2">
        <f>_xlfn.XLOOKUP(G4626,dMateriaPrima!$A$2:$A$12,dMateriaPrima!$C$2:$C$12)</f>
        <v>168</v>
      </c>
      <c r="O4626" s="3">
        <f t="shared" si="360"/>
        <v>7392</v>
      </c>
      <c r="P4626" s="4">
        <f t="shared" si="361"/>
        <v>0</v>
      </c>
      <c r="Q4626" s="3">
        <f t="shared" si="362"/>
        <v>7392</v>
      </c>
      <c r="R4626" t="str">
        <f t="shared" si="363"/>
        <v>Em atraso</v>
      </c>
      <c r="S4626" s="5">
        <f t="shared" si="364"/>
        <v>1</v>
      </c>
    </row>
    <row r="4627" spans="1:19" x14ac:dyDescent="0.25">
      <c r="A4627">
        <v>4626</v>
      </c>
      <c r="B4627" s="1">
        <v>44044</v>
      </c>
      <c r="C4627" s="1">
        <v>44044</v>
      </c>
      <c r="D4627" s="1">
        <v>44053</v>
      </c>
      <c r="E4627" s="1">
        <v>44059</v>
      </c>
      <c r="F4627">
        <v>4</v>
      </c>
      <c r="G4627">
        <v>7</v>
      </c>
      <c r="H4627">
        <v>14</v>
      </c>
      <c r="I4627" s="6">
        <v>0</v>
      </c>
      <c r="J4627">
        <v>4</v>
      </c>
      <c r="K4627" t="str">
        <f>_xlfn.XLOOKUP(fCompras!F4627,dComprador!$A$2:$A$7,dComprador!$B$2:$B$7)</f>
        <v>Lira</v>
      </c>
      <c r="L4627" t="str">
        <f>_xlfn.XLOOKUP(J4627,dFornecedor!$A$2:$A$6,dFornecedor!$B$2:$B$6)</f>
        <v>AlphaOmega</v>
      </c>
      <c r="M4627" t="str">
        <f>_xlfn.XLOOKUP(G4627,dMateriaPrima!$A$2:$A$12,dMateriaPrima!$B$2:$B$12)</f>
        <v>Poliéster</v>
      </c>
      <c r="N4627" s="2">
        <f>_xlfn.XLOOKUP(G4627,dMateriaPrima!$A$2:$A$12,dMateriaPrima!$C$2:$C$12)</f>
        <v>8</v>
      </c>
      <c r="O4627" s="3">
        <f t="shared" si="360"/>
        <v>112</v>
      </c>
      <c r="P4627" s="4">
        <f t="shared" si="361"/>
        <v>0</v>
      </c>
      <c r="Q4627" s="3">
        <f t="shared" si="362"/>
        <v>112</v>
      </c>
      <c r="R4627" t="str">
        <f t="shared" si="363"/>
        <v>Em atraso</v>
      </c>
      <c r="S4627" s="5">
        <f t="shared" si="364"/>
        <v>6</v>
      </c>
    </row>
    <row r="4628" spans="1:19" x14ac:dyDescent="0.25">
      <c r="A4628">
        <v>4627</v>
      </c>
      <c r="B4628" s="1">
        <v>44044</v>
      </c>
      <c r="C4628" s="1">
        <v>44052</v>
      </c>
      <c r="D4628" s="1">
        <v>44058</v>
      </c>
      <c r="E4628" s="1">
        <v>44060</v>
      </c>
      <c r="F4628">
        <v>1</v>
      </c>
      <c r="G4628">
        <v>8</v>
      </c>
      <c r="H4628">
        <v>534</v>
      </c>
      <c r="I4628" s="6">
        <v>0</v>
      </c>
      <c r="J4628">
        <v>2</v>
      </c>
      <c r="K4628" t="str">
        <f>_xlfn.XLOOKUP(fCompras!F4628,dComprador!$A$2:$A$7,dComprador!$B$2:$B$7)</f>
        <v>Alon</v>
      </c>
      <c r="L4628" t="str">
        <f>_xlfn.XLOOKUP(J4628,dFornecedor!$A$2:$A$6,dFornecedor!$B$2:$B$6)</f>
        <v>Minerva</v>
      </c>
      <c r="M4628" t="str">
        <f>_xlfn.XLOOKUP(G4628,dMateriaPrima!$A$2:$A$12,dMateriaPrima!$B$2:$B$12)</f>
        <v>Cimento</v>
      </c>
      <c r="N4628" s="2">
        <f>_xlfn.XLOOKUP(G4628,dMateriaPrima!$A$2:$A$12,dMateriaPrima!$C$2:$C$12)</f>
        <v>23</v>
      </c>
      <c r="O4628" s="3">
        <f t="shared" si="360"/>
        <v>12282</v>
      </c>
      <c r="P4628" s="4">
        <f t="shared" si="361"/>
        <v>0</v>
      </c>
      <c r="Q4628" s="3">
        <f t="shared" si="362"/>
        <v>12282</v>
      </c>
      <c r="R4628" t="str">
        <f t="shared" si="363"/>
        <v>Em atraso</v>
      </c>
      <c r="S4628" s="5">
        <f t="shared" si="364"/>
        <v>2</v>
      </c>
    </row>
    <row r="4629" spans="1:19" x14ac:dyDescent="0.25">
      <c r="A4629">
        <v>4628</v>
      </c>
      <c r="B4629" s="1">
        <v>44044</v>
      </c>
      <c r="C4629" s="1">
        <v>44044</v>
      </c>
      <c r="D4629" s="1">
        <v>44063</v>
      </c>
      <c r="E4629" s="1">
        <v>44064</v>
      </c>
      <c r="F4629">
        <v>1</v>
      </c>
      <c r="G4629">
        <v>8</v>
      </c>
      <c r="H4629">
        <v>489</v>
      </c>
      <c r="I4629" s="6">
        <v>0</v>
      </c>
      <c r="J4629">
        <v>4</v>
      </c>
      <c r="K4629" t="str">
        <f>_xlfn.XLOOKUP(fCompras!F4629,dComprador!$A$2:$A$7,dComprador!$B$2:$B$7)</f>
        <v>Alon</v>
      </c>
      <c r="L4629" t="str">
        <f>_xlfn.XLOOKUP(J4629,dFornecedor!$A$2:$A$6,dFornecedor!$B$2:$B$6)</f>
        <v>AlphaOmega</v>
      </c>
      <c r="M4629" t="str">
        <f>_xlfn.XLOOKUP(G4629,dMateriaPrima!$A$2:$A$12,dMateriaPrima!$B$2:$B$12)</f>
        <v>Cimento</v>
      </c>
      <c r="N4629" s="2">
        <f>_xlfn.XLOOKUP(G4629,dMateriaPrima!$A$2:$A$12,dMateriaPrima!$C$2:$C$12)</f>
        <v>23</v>
      </c>
      <c r="O4629" s="3">
        <f t="shared" si="360"/>
        <v>11247</v>
      </c>
      <c r="P4629" s="4">
        <f t="shared" si="361"/>
        <v>0</v>
      </c>
      <c r="Q4629" s="3">
        <f t="shared" si="362"/>
        <v>11247</v>
      </c>
      <c r="R4629" t="str">
        <f t="shared" si="363"/>
        <v>Em atraso</v>
      </c>
      <c r="S4629" s="5">
        <f t="shared" si="364"/>
        <v>1</v>
      </c>
    </row>
    <row r="4630" spans="1:19" x14ac:dyDescent="0.25">
      <c r="A4630">
        <v>4629</v>
      </c>
      <c r="B4630" s="1">
        <v>44044</v>
      </c>
      <c r="C4630" s="1">
        <v>44054</v>
      </c>
      <c r="D4630" s="1">
        <v>44065</v>
      </c>
      <c r="E4630" s="1">
        <v>44065</v>
      </c>
      <c r="F4630">
        <v>1</v>
      </c>
      <c r="G4630">
        <v>10</v>
      </c>
      <c r="H4630">
        <v>257</v>
      </c>
      <c r="I4630" s="6">
        <v>0</v>
      </c>
      <c r="J4630">
        <v>3</v>
      </c>
      <c r="K4630" t="str">
        <f>_xlfn.XLOOKUP(fCompras!F4630,dComprador!$A$2:$A$7,dComprador!$B$2:$B$7)</f>
        <v>Alon</v>
      </c>
      <c r="L4630" t="str">
        <f>_xlfn.XLOOKUP(J4630,dFornecedor!$A$2:$A$6,dFornecedor!$B$2:$B$6)</f>
        <v>StepUp</v>
      </c>
      <c r="M4630" t="str">
        <f>_xlfn.XLOOKUP(G4630,dMateriaPrima!$A$2:$A$12,dMateriaPrima!$B$2:$B$12)</f>
        <v>Pedra Britada</v>
      </c>
      <c r="N4630" s="2">
        <f>_xlfn.XLOOKUP(G4630,dMateriaPrima!$A$2:$A$12,dMateriaPrima!$C$2:$C$12)</f>
        <v>56</v>
      </c>
      <c r="O4630" s="3">
        <f t="shared" si="360"/>
        <v>14392</v>
      </c>
      <c r="P4630" s="4">
        <f t="shared" si="361"/>
        <v>0</v>
      </c>
      <c r="Q4630" s="3">
        <f t="shared" si="362"/>
        <v>14392</v>
      </c>
      <c r="R4630" t="str">
        <f t="shared" si="363"/>
        <v>No prazo</v>
      </c>
      <c r="S4630" s="5">
        <f t="shared" si="364"/>
        <v>0</v>
      </c>
    </row>
    <row r="4631" spans="1:19" x14ac:dyDescent="0.25">
      <c r="A4631">
        <v>4630</v>
      </c>
      <c r="B4631" s="1">
        <v>44044</v>
      </c>
      <c r="C4631" s="1">
        <v>44052</v>
      </c>
      <c r="D4631" s="1">
        <v>44059</v>
      </c>
      <c r="E4631" s="1">
        <v>44059</v>
      </c>
      <c r="F4631">
        <v>2</v>
      </c>
      <c r="G4631">
        <v>7</v>
      </c>
      <c r="H4631">
        <v>590</v>
      </c>
      <c r="I4631" s="6">
        <v>0</v>
      </c>
      <c r="J4631">
        <v>2</v>
      </c>
      <c r="K4631" t="str">
        <f>_xlfn.XLOOKUP(fCompras!F4631,dComprador!$A$2:$A$7,dComprador!$B$2:$B$7)</f>
        <v>João</v>
      </c>
      <c r="L4631" t="str">
        <f>_xlfn.XLOOKUP(J4631,dFornecedor!$A$2:$A$6,dFornecedor!$B$2:$B$6)</f>
        <v>Minerva</v>
      </c>
      <c r="M4631" t="str">
        <f>_xlfn.XLOOKUP(G4631,dMateriaPrima!$A$2:$A$12,dMateriaPrima!$B$2:$B$12)</f>
        <v>Poliéster</v>
      </c>
      <c r="N4631" s="2">
        <f>_xlfn.XLOOKUP(G4631,dMateriaPrima!$A$2:$A$12,dMateriaPrima!$C$2:$C$12)</f>
        <v>8</v>
      </c>
      <c r="O4631" s="3">
        <f t="shared" si="360"/>
        <v>4720</v>
      </c>
      <c r="P4631" s="4">
        <f t="shared" si="361"/>
        <v>0</v>
      </c>
      <c r="Q4631" s="3">
        <f t="shared" si="362"/>
        <v>4720</v>
      </c>
      <c r="R4631" t="str">
        <f t="shared" si="363"/>
        <v>No prazo</v>
      </c>
      <c r="S4631" s="5">
        <f t="shared" si="364"/>
        <v>0</v>
      </c>
    </row>
    <row r="4632" spans="1:19" x14ac:dyDescent="0.25">
      <c r="A4632">
        <v>4631</v>
      </c>
      <c r="B4632" s="1">
        <v>44044</v>
      </c>
      <c r="C4632" s="1">
        <v>44045</v>
      </c>
      <c r="D4632" s="1">
        <v>44062</v>
      </c>
      <c r="E4632" s="1">
        <v>44065</v>
      </c>
      <c r="F4632">
        <v>1</v>
      </c>
      <c r="G4632">
        <v>5</v>
      </c>
      <c r="H4632">
        <v>155</v>
      </c>
      <c r="I4632" s="6">
        <v>0</v>
      </c>
      <c r="J4632">
        <v>3</v>
      </c>
      <c r="K4632" t="str">
        <f>_xlfn.XLOOKUP(fCompras!F4632,dComprador!$A$2:$A$7,dComprador!$B$2:$B$7)</f>
        <v>Alon</v>
      </c>
      <c r="L4632" t="str">
        <f>_xlfn.XLOOKUP(J4632,dFornecedor!$A$2:$A$6,dFornecedor!$B$2:$B$6)</f>
        <v>StepUp</v>
      </c>
      <c r="M4632" t="str">
        <f>_xlfn.XLOOKUP(G4632,dMateriaPrima!$A$2:$A$12,dMateriaPrima!$B$2:$B$12)</f>
        <v>Areia</v>
      </c>
      <c r="N4632" s="2">
        <f>_xlfn.XLOOKUP(G4632,dMateriaPrima!$A$2:$A$12,dMateriaPrima!$C$2:$C$12)</f>
        <v>3.59</v>
      </c>
      <c r="O4632" s="3">
        <f t="shared" si="360"/>
        <v>556.44999999999993</v>
      </c>
      <c r="P4632" s="4">
        <f t="shared" si="361"/>
        <v>0</v>
      </c>
      <c r="Q4632" s="3">
        <f t="shared" si="362"/>
        <v>556.44999999999993</v>
      </c>
      <c r="R4632" t="str">
        <f t="shared" si="363"/>
        <v>Em atraso</v>
      </c>
      <c r="S4632" s="5">
        <f t="shared" si="364"/>
        <v>3</v>
      </c>
    </row>
    <row r="4633" spans="1:19" x14ac:dyDescent="0.25">
      <c r="A4633">
        <v>4632</v>
      </c>
      <c r="B4633" s="1">
        <v>44044</v>
      </c>
      <c r="C4633" s="1">
        <v>44053</v>
      </c>
      <c r="D4633" s="1">
        <v>44062</v>
      </c>
      <c r="E4633" s="1">
        <v>44064</v>
      </c>
      <c r="F4633">
        <v>1</v>
      </c>
      <c r="G4633">
        <v>7</v>
      </c>
      <c r="H4633">
        <v>155</v>
      </c>
      <c r="I4633" s="6">
        <v>0</v>
      </c>
      <c r="J4633">
        <v>2</v>
      </c>
      <c r="K4633" t="str">
        <f>_xlfn.XLOOKUP(fCompras!F4633,dComprador!$A$2:$A$7,dComprador!$B$2:$B$7)</f>
        <v>Alon</v>
      </c>
      <c r="L4633" t="str">
        <f>_xlfn.XLOOKUP(J4633,dFornecedor!$A$2:$A$6,dFornecedor!$B$2:$B$6)</f>
        <v>Minerva</v>
      </c>
      <c r="M4633" t="str">
        <f>_xlfn.XLOOKUP(G4633,dMateriaPrima!$A$2:$A$12,dMateriaPrima!$B$2:$B$12)</f>
        <v>Poliéster</v>
      </c>
      <c r="N4633" s="2">
        <f>_xlfn.XLOOKUP(G4633,dMateriaPrima!$A$2:$A$12,dMateriaPrima!$C$2:$C$12)</f>
        <v>8</v>
      </c>
      <c r="O4633" s="3">
        <f t="shared" si="360"/>
        <v>1240</v>
      </c>
      <c r="P4633" s="4">
        <f t="shared" si="361"/>
        <v>0</v>
      </c>
      <c r="Q4633" s="3">
        <f t="shared" si="362"/>
        <v>1240</v>
      </c>
      <c r="R4633" t="str">
        <f t="shared" si="363"/>
        <v>Em atraso</v>
      </c>
      <c r="S4633" s="5">
        <f t="shared" si="364"/>
        <v>2</v>
      </c>
    </row>
    <row r="4634" spans="1:19" x14ac:dyDescent="0.25">
      <c r="A4634">
        <v>4633</v>
      </c>
      <c r="B4634" s="1">
        <v>44045</v>
      </c>
      <c r="C4634" s="1">
        <v>44054</v>
      </c>
      <c r="D4634" s="1">
        <v>44057</v>
      </c>
      <c r="E4634" s="1">
        <v>44061</v>
      </c>
      <c r="F4634">
        <v>4</v>
      </c>
      <c r="G4634">
        <v>1</v>
      </c>
      <c r="H4634">
        <v>45</v>
      </c>
      <c r="I4634" s="6">
        <v>0</v>
      </c>
      <c r="J4634">
        <v>3</v>
      </c>
      <c r="K4634" t="str">
        <f>_xlfn.XLOOKUP(fCompras!F4634,dComprador!$A$2:$A$7,dComprador!$B$2:$B$7)</f>
        <v>Lira</v>
      </c>
      <c r="L4634" t="str">
        <f>_xlfn.XLOOKUP(J4634,dFornecedor!$A$2:$A$6,dFornecedor!$B$2:$B$6)</f>
        <v>StepUp</v>
      </c>
      <c r="M4634" t="str">
        <f>_xlfn.XLOOKUP(G4634,dMateriaPrima!$A$2:$A$12,dMateriaPrima!$B$2:$B$12)</f>
        <v>Tecido</v>
      </c>
      <c r="N4634" s="2">
        <f>_xlfn.XLOOKUP(G4634,dMateriaPrima!$A$2:$A$12,dMateriaPrima!$C$2:$C$12)</f>
        <v>18</v>
      </c>
      <c r="O4634" s="3">
        <f t="shared" si="360"/>
        <v>810</v>
      </c>
      <c r="P4634" s="4">
        <f t="shared" si="361"/>
        <v>0</v>
      </c>
      <c r="Q4634" s="3">
        <f t="shared" si="362"/>
        <v>810</v>
      </c>
      <c r="R4634" t="str">
        <f t="shared" si="363"/>
        <v>Em atraso</v>
      </c>
      <c r="S4634" s="5">
        <f t="shared" si="364"/>
        <v>4</v>
      </c>
    </row>
    <row r="4635" spans="1:19" x14ac:dyDescent="0.25">
      <c r="A4635">
        <v>4634</v>
      </c>
      <c r="B4635" s="1">
        <v>44045</v>
      </c>
      <c r="C4635" s="1">
        <v>44045</v>
      </c>
      <c r="D4635" s="1">
        <v>44050</v>
      </c>
      <c r="E4635" s="1">
        <v>44053</v>
      </c>
      <c r="F4635">
        <v>4</v>
      </c>
      <c r="G4635">
        <v>11</v>
      </c>
      <c r="H4635">
        <v>340</v>
      </c>
      <c r="I4635" s="6">
        <v>0</v>
      </c>
      <c r="J4635">
        <v>2</v>
      </c>
      <c r="K4635" t="str">
        <f>_xlfn.XLOOKUP(fCompras!F4635,dComprador!$A$2:$A$7,dComprador!$B$2:$B$7)</f>
        <v>Lira</v>
      </c>
      <c r="L4635" t="str">
        <f>_xlfn.XLOOKUP(J4635,dFornecedor!$A$2:$A$6,dFornecedor!$B$2:$B$6)</f>
        <v>Minerva</v>
      </c>
      <c r="M4635" t="str">
        <f>_xlfn.XLOOKUP(G4635,dMateriaPrima!$A$2:$A$12,dMateriaPrima!$B$2:$B$12)</f>
        <v>Papel</v>
      </c>
      <c r="N4635" s="2">
        <f>_xlfn.XLOOKUP(G4635,dMateriaPrima!$A$2:$A$12,dMateriaPrima!$C$2:$C$12)</f>
        <v>9</v>
      </c>
      <c r="O4635" s="3">
        <f t="shared" si="360"/>
        <v>3060</v>
      </c>
      <c r="P4635" s="4">
        <f t="shared" si="361"/>
        <v>0</v>
      </c>
      <c r="Q4635" s="3">
        <f t="shared" si="362"/>
        <v>3060</v>
      </c>
      <c r="R4635" t="str">
        <f t="shared" si="363"/>
        <v>Em atraso</v>
      </c>
      <c r="S4635" s="5">
        <f t="shared" si="364"/>
        <v>3</v>
      </c>
    </row>
    <row r="4636" spans="1:19" x14ac:dyDescent="0.25">
      <c r="A4636">
        <v>4635</v>
      </c>
      <c r="B4636" s="1">
        <v>44045</v>
      </c>
      <c r="C4636" s="1">
        <v>44046</v>
      </c>
      <c r="D4636" s="1">
        <v>44054</v>
      </c>
      <c r="E4636" s="1">
        <v>44055</v>
      </c>
      <c r="F4636">
        <v>4</v>
      </c>
      <c r="G4636">
        <v>7</v>
      </c>
      <c r="H4636">
        <v>199</v>
      </c>
      <c r="I4636" s="6">
        <v>0</v>
      </c>
      <c r="J4636">
        <v>3</v>
      </c>
      <c r="K4636" t="str">
        <f>_xlfn.XLOOKUP(fCompras!F4636,dComprador!$A$2:$A$7,dComprador!$B$2:$B$7)</f>
        <v>Lira</v>
      </c>
      <c r="L4636" t="str">
        <f>_xlfn.XLOOKUP(J4636,dFornecedor!$A$2:$A$6,dFornecedor!$B$2:$B$6)</f>
        <v>StepUp</v>
      </c>
      <c r="M4636" t="str">
        <f>_xlfn.XLOOKUP(G4636,dMateriaPrima!$A$2:$A$12,dMateriaPrima!$B$2:$B$12)</f>
        <v>Poliéster</v>
      </c>
      <c r="N4636" s="2">
        <f>_xlfn.XLOOKUP(G4636,dMateriaPrima!$A$2:$A$12,dMateriaPrima!$C$2:$C$12)</f>
        <v>8</v>
      </c>
      <c r="O4636" s="3">
        <f t="shared" si="360"/>
        <v>1592</v>
      </c>
      <c r="P4636" s="4">
        <f t="shared" si="361"/>
        <v>0</v>
      </c>
      <c r="Q4636" s="3">
        <f t="shared" si="362"/>
        <v>1592</v>
      </c>
      <c r="R4636" t="str">
        <f t="shared" si="363"/>
        <v>Em atraso</v>
      </c>
      <c r="S4636" s="5">
        <f t="shared" si="364"/>
        <v>1</v>
      </c>
    </row>
    <row r="4637" spans="1:19" x14ac:dyDescent="0.25">
      <c r="A4637">
        <v>4636</v>
      </c>
      <c r="B4637" s="1">
        <v>44045</v>
      </c>
      <c r="C4637" s="1">
        <v>44048</v>
      </c>
      <c r="D4637" s="1">
        <v>44053</v>
      </c>
      <c r="E4637" s="1">
        <v>44055</v>
      </c>
      <c r="F4637">
        <v>4</v>
      </c>
      <c r="G4637">
        <v>7</v>
      </c>
      <c r="H4637">
        <v>422</v>
      </c>
      <c r="I4637" s="6">
        <v>0</v>
      </c>
      <c r="J4637">
        <v>4</v>
      </c>
      <c r="K4637" t="str">
        <f>_xlfn.XLOOKUP(fCompras!F4637,dComprador!$A$2:$A$7,dComprador!$B$2:$B$7)</f>
        <v>Lira</v>
      </c>
      <c r="L4637" t="str">
        <f>_xlfn.XLOOKUP(J4637,dFornecedor!$A$2:$A$6,dFornecedor!$B$2:$B$6)</f>
        <v>AlphaOmega</v>
      </c>
      <c r="M4637" t="str">
        <f>_xlfn.XLOOKUP(G4637,dMateriaPrima!$A$2:$A$12,dMateriaPrima!$B$2:$B$12)</f>
        <v>Poliéster</v>
      </c>
      <c r="N4637" s="2">
        <f>_xlfn.XLOOKUP(G4637,dMateriaPrima!$A$2:$A$12,dMateriaPrima!$C$2:$C$12)</f>
        <v>8</v>
      </c>
      <c r="O4637" s="3">
        <f t="shared" si="360"/>
        <v>3376</v>
      </c>
      <c r="P4637" s="4">
        <f t="shared" si="361"/>
        <v>0</v>
      </c>
      <c r="Q4637" s="3">
        <f t="shared" si="362"/>
        <v>3376</v>
      </c>
      <c r="R4637" t="str">
        <f t="shared" si="363"/>
        <v>Em atraso</v>
      </c>
      <c r="S4637" s="5">
        <f t="shared" si="364"/>
        <v>2</v>
      </c>
    </row>
    <row r="4638" spans="1:19" x14ac:dyDescent="0.25">
      <c r="A4638">
        <v>4637</v>
      </c>
      <c r="B4638" s="1">
        <v>44045</v>
      </c>
      <c r="C4638" s="1">
        <v>44049</v>
      </c>
      <c r="D4638" s="1">
        <v>44052</v>
      </c>
      <c r="E4638" s="1">
        <v>44052</v>
      </c>
      <c r="F4638">
        <v>4</v>
      </c>
      <c r="G4638">
        <v>6</v>
      </c>
      <c r="H4638">
        <v>117</v>
      </c>
      <c r="I4638" s="6">
        <v>0.28999999999999998</v>
      </c>
      <c r="J4638">
        <v>1</v>
      </c>
      <c r="K4638" t="str">
        <f>_xlfn.XLOOKUP(fCompras!F4638,dComprador!$A$2:$A$7,dComprador!$B$2:$B$7)</f>
        <v>Lira</v>
      </c>
      <c r="L4638" t="str">
        <f>_xlfn.XLOOKUP(J4638,dFornecedor!$A$2:$A$6,dFornecedor!$B$2:$B$6)</f>
        <v>NorthShore</v>
      </c>
      <c r="M4638" t="str">
        <f>_xlfn.XLOOKUP(G4638,dMateriaPrima!$A$2:$A$12,dMateriaPrima!$B$2:$B$12)</f>
        <v>Fio Algodão</v>
      </c>
      <c r="N4638" s="2">
        <f>_xlfn.XLOOKUP(G4638,dMateriaPrima!$A$2:$A$12,dMateriaPrima!$C$2:$C$12)</f>
        <v>55.9</v>
      </c>
      <c r="O4638" s="3">
        <f t="shared" si="360"/>
        <v>6540.3</v>
      </c>
      <c r="P4638" s="4">
        <f t="shared" si="361"/>
        <v>1896.6869999999999</v>
      </c>
      <c r="Q4638" s="3">
        <f t="shared" si="362"/>
        <v>4643.6130000000003</v>
      </c>
      <c r="R4638" t="str">
        <f t="shared" si="363"/>
        <v>No prazo</v>
      </c>
      <c r="S4638" s="5">
        <f t="shared" si="364"/>
        <v>0</v>
      </c>
    </row>
    <row r="4639" spans="1:19" x14ac:dyDescent="0.25">
      <c r="A4639">
        <v>4638</v>
      </c>
      <c r="B4639" s="1">
        <v>44045</v>
      </c>
      <c r="C4639" s="1">
        <v>44052</v>
      </c>
      <c r="D4639" s="1">
        <v>44060</v>
      </c>
      <c r="E4639" s="1">
        <v>44060</v>
      </c>
      <c r="F4639">
        <v>1</v>
      </c>
      <c r="G4639">
        <v>10</v>
      </c>
      <c r="H4639">
        <v>196</v>
      </c>
      <c r="I4639" s="6">
        <v>0</v>
      </c>
      <c r="J4639">
        <v>2</v>
      </c>
      <c r="K4639" t="str">
        <f>_xlfn.XLOOKUP(fCompras!F4639,dComprador!$A$2:$A$7,dComprador!$B$2:$B$7)</f>
        <v>Alon</v>
      </c>
      <c r="L4639" t="str">
        <f>_xlfn.XLOOKUP(J4639,dFornecedor!$A$2:$A$6,dFornecedor!$B$2:$B$6)</f>
        <v>Minerva</v>
      </c>
      <c r="M4639" t="str">
        <f>_xlfn.XLOOKUP(G4639,dMateriaPrima!$A$2:$A$12,dMateriaPrima!$B$2:$B$12)</f>
        <v>Pedra Britada</v>
      </c>
      <c r="N4639" s="2">
        <f>_xlfn.XLOOKUP(G4639,dMateriaPrima!$A$2:$A$12,dMateriaPrima!$C$2:$C$12)</f>
        <v>56</v>
      </c>
      <c r="O4639" s="3">
        <f t="shared" si="360"/>
        <v>10976</v>
      </c>
      <c r="P4639" s="4">
        <f t="shared" si="361"/>
        <v>0</v>
      </c>
      <c r="Q4639" s="3">
        <f t="shared" si="362"/>
        <v>10976</v>
      </c>
      <c r="R4639" t="str">
        <f t="shared" si="363"/>
        <v>No prazo</v>
      </c>
      <c r="S4639" s="5">
        <f t="shared" si="364"/>
        <v>0</v>
      </c>
    </row>
    <row r="4640" spans="1:19" x14ac:dyDescent="0.25">
      <c r="A4640">
        <v>4639</v>
      </c>
      <c r="B4640" s="1">
        <v>44045</v>
      </c>
      <c r="C4640" s="1">
        <v>44052</v>
      </c>
      <c r="D4640" s="1">
        <v>44062</v>
      </c>
      <c r="E4640" s="1">
        <v>44067</v>
      </c>
      <c r="F4640">
        <v>1</v>
      </c>
      <c r="G4640">
        <v>9</v>
      </c>
      <c r="H4640">
        <v>385</v>
      </c>
      <c r="I4640" s="6">
        <v>0</v>
      </c>
      <c r="J4640">
        <v>3</v>
      </c>
      <c r="K4640" t="str">
        <f>_xlfn.XLOOKUP(fCompras!F4640,dComprador!$A$2:$A$7,dComprador!$B$2:$B$7)</f>
        <v>Alon</v>
      </c>
      <c r="L4640" t="str">
        <f>_xlfn.XLOOKUP(J4640,dFornecedor!$A$2:$A$6,dFornecedor!$B$2:$B$6)</f>
        <v>StepUp</v>
      </c>
      <c r="M4640" t="str">
        <f>_xlfn.XLOOKUP(G4640,dMateriaPrima!$A$2:$A$12,dMateriaPrima!$B$2:$B$12)</f>
        <v>Couro</v>
      </c>
      <c r="N4640" s="2">
        <f>_xlfn.XLOOKUP(G4640,dMateriaPrima!$A$2:$A$12,dMateriaPrima!$C$2:$C$12)</f>
        <v>4.4000000000000004</v>
      </c>
      <c r="O4640" s="3">
        <f t="shared" si="360"/>
        <v>1694.0000000000002</v>
      </c>
      <c r="P4640" s="4">
        <f t="shared" si="361"/>
        <v>0</v>
      </c>
      <c r="Q4640" s="3">
        <f t="shared" si="362"/>
        <v>1694.0000000000002</v>
      </c>
      <c r="R4640" t="str">
        <f t="shared" si="363"/>
        <v>Em atraso</v>
      </c>
      <c r="S4640" s="5">
        <f t="shared" si="364"/>
        <v>5</v>
      </c>
    </row>
    <row r="4641" spans="1:19" x14ac:dyDescent="0.25">
      <c r="A4641">
        <v>4640</v>
      </c>
      <c r="B4641" s="1">
        <v>44045</v>
      </c>
      <c r="C4641" s="1">
        <v>44053</v>
      </c>
      <c r="D4641" s="1">
        <v>44056</v>
      </c>
      <c r="E4641" s="1">
        <v>44063</v>
      </c>
      <c r="F4641">
        <v>3</v>
      </c>
      <c r="G4641">
        <v>8</v>
      </c>
      <c r="H4641">
        <v>2</v>
      </c>
      <c r="I4641" s="6">
        <v>0</v>
      </c>
      <c r="J4641">
        <v>2</v>
      </c>
      <c r="K4641" t="str">
        <f>_xlfn.XLOOKUP(fCompras!F4641,dComprador!$A$2:$A$7,dComprador!$B$2:$B$7)</f>
        <v>Diego</v>
      </c>
      <c r="L4641" t="str">
        <f>_xlfn.XLOOKUP(J4641,dFornecedor!$A$2:$A$6,dFornecedor!$B$2:$B$6)</f>
        <v>Minerva</v>
      </c>
      <c r="M4641" t="str">
        <f>_xlfn.XLOOKUP(G4641,dMateriaPrima!$A$2:$A$12,dMateriaPrima!$B$2:$B$12)</f>
        <v>Cimento</v>
      </c>
      <c r="N4641" s="2">
        <f>_xlfn.XLOOKUP(G4641,dMateriaPrima!$A$2:$A$12,dMateriaPrima!$C$2:$C$12)</f>
        <v>23</v>
      </c>
      <c r="O4641" s="3">
        <f t="shared" si="360"/>
        <v>46</v>
      </c>
      <c r="P4641" s="4">
        <f t="shared" si="361"/>
        <v>0</v>
      </c>
      <c r="Q4641" s="3">
        <f t="shared" si="362"/>
        <v>46</v>
      </c>
      <c r="R4641" t="str">
        <f t="shared" si="363"/>
        <v>Em atraso</v>
      </c>
      <c r="S4641" s="5">
        <f t="shared" si="364"/>
        <v>7</v>
      </c>
    </row>
    <row r="4642" spans="1:19" x14ac:dyDescent="0.25">
      <c r="A4642">
        <v>4641</v>
      </c>
      <c r="B4642" s="1">
        <v>44045</v>
      </c>
      <c r="C4642" s="1">
        <v>44046</v>
      </c>
      <c r="D4642" s="1">
        <v>44067</v>
      </c>
      <c r="E4642" s="1">
        <v>44069</v>
      </c>
      <c r="F4642">
        <v>1</v>
      </c>
      <c r="G4642">
        <v>5</v>
      </c>
      <c r="H4642">
        <v>190</v>
      </c>
      <c r="I4642" s="6">
        <v>0</v>
      </c>
      <c r="J4642">
        <v>5</v>
      </c>
      <c r="K4642" t="str">
        <f>_xlfn.XLOOKUP(fCompras!F4642,dComprador!$A$2:$A$7,dComprador!$B$2:$B$7)</f>
        <v>Alon</v>
      </c>
      <c r="L4642" t="str">
        <f>_xlfn.XLOOKUP(J4642,dFornecedor!$A$2:$A$6,dFornecedor!$B$2:$B$6)</f>
        <v>Atlas</v>
      </c>
      <c r="M4642" t="str">
        <f>_xlfn.XLOOKUP(G4642,dMateriaPrima!$A$2:$A$12,dMateriaPrima!$B$2:$B$12)</f>
        <v>Areia</v>
      </c>
      <c r="N4642" s="2">
        <f>_xlfn.XLOOKUP(G4642,dMateriaPrima!$A$2:$A$12,dMateriaPrima!$C$2:$C$12)</f>
        <v>3.59</v>
      </c>
      <c r="O4642" s="3">
        <f t="shared" si="360"/>
        <v>682.1</v>
      </c>
      <c r="P4642" s="4">
        <f t="shared" si="361"/>
        <v>0</v>
      </c>
      <c r="Q4642" s="3">
        <f t="shared" si="362"/>
        <v>682.1</v>
      </c>
      <c r="R4642" t="str">
        <f t="shared" si="363"/>
        <v>Em atraso</v>
      </c>
      <c r="S4642" s="5">
        <f t="shared" si="364"/>
        <v>2</v>
      </c>
    </row>
    <row r="4643" spans="1:19" x14ac:dyDescent="0.25">
      <c r="A4643">
        <v>4642</v>
      </c>
      <c r="B4643" s="1">
        <v>44046</v>
      </c>
      <c r="C4643" s="1">
        <v>44055</v>
      </c>
      <c r="D4643" s="1">
        <v>44058</v>
      </c>
      <c r="E4643" s="1">
        <v>44056</v>
      </c>
      <c r="F4643">
        <v>4</v>
      </c>
      <c r="G4643">
        <v>11</v>
      </c>
      <c r="H4643">
        <v>74</v>
      </c>
      <c r="I4643" s="6">
        <v>0</v>
      </c>
      <c r="J4643">
        <v>3</v>
      </c>
      <c r="K4643" t="str">
        <f>_xlfn.XLOOKUP(fCompras!F4643,dComprador!$A$2:$A$7,dComprador!$B$2:$B$7)</f>
        <v>Lira</v>
      </c>
      <c r="L4643" t="str">
        <f>_xlfn.XLOOKUP(J4643,dFornecedor!$A$2:$A$6,dFornecedor!$B$2:$B$6)</f>
        <v>StepUp</v>
      </c>
      <c r="M4643" t="str">
        <f>_xlfn.XLOOKUP(G4643,dMateriaPrima!$A$2:$A$12,dMateriaPrima!$B$2:$B$12)</f>
        <v>Papel</v>
      </c>
      <c r="N4643" s="2">
        <f>_xlfn.XLOOKUP(G4643,dMateriaPrima!$A$2:$A$12,dMateriaPrima!$C$2:$C$12)</f>
        <v>9</v>
      </c>
      <c r="O4643" s="3">
        <f t="shared" si="360"/>
        <v>666</v>
      </c>
      <c r="P4643" s="4">
        <f t="shared" si="361"/>
        <v>0</v>
      </c>
      <c r="Q4643" s="3">
        <f t="shared" si="362"/>
        <v>666</v>
      </c>
      <c r="R4643" t="str">
        <f t="shared" si="363"/>
        <v>No prazo</v>
      </c>
      <c r="S4643" s="5">
        <f t="shared" si="364"/>
        <v>0</v>
      </c>
    </row>
    <row r="4644" spans="1:19" x14ac:dyDescent="0.25">
      <c r="A4644">
        <v>4643</v>
      </c>
      <c r="B4644" s="1">
        <v>44046</v>
      </c>
      <c r="C4644" s="1">
        <v>44046</v>
      </c>
      <c r="D4644" s="1">
        <v>44052</v>
      </c>
      <c r="E4644" s="1">
        <v>44055</v>
      </c>
      <c r="F4644">
        <v>4</v>
      </c>
      <c r="G4644">
        <v>1</v>
      </c>
      <c r="H4644">
        <v>47</v>
      </c>
      <c r="I4644" s="6">
        <v>0</v>
      </c>
      <c r="J4644">
        <v>2</v>
      </c>
      <c r="K4644" t="str">
        <f>_xlfn.XLOOKUP(fCompras!F4644,dComprador!$A$2:$A$7,dComprador!$B$2:$B$7)</f>
        <v>Lira</v>
      </c>
      <c r="L4644" t="str">
        <f>_xlfn.XLOOKUP(J4644,dFornecedor!$A$2:$A$6,dFornecedor!$B$2:$B$6)</f>
        <v>Minerva</v>
      </c>
      <c r="M4644" t="str">
        <f>_xlfn.XLOOKUP(G4644,dMateriaPrima!$A$2:$A$12,dMateriaPrima!$B$2:$B$12)</f>
        <v>Tecido</v>
      </c>
      <c r="N4644" s="2">
        <f>_xlfn.XLOOKUP(G4644,dMateriaPrima!$A$2:$A$12,dMateriaPrima!$C$2:$C$12)</f>
        <v>18</v>
      </c>
      <c r="O4644" s="3">
        <f t="shared" si="360"/>
        <v>846</v>
      </c>
      <c r="P4644" s="4">
        <f t="shared" si="361"/>
        <v>0</v>
      </c>
      <c r="Q4644" s="3">
        <f t="shared" si="362"/>
        <v>846</v>
      </c>
      <c r="R4644" t="str">
        <f t="shared" si="363"/>
        <v>Em atraso</v>
      </c>
      <c r="S4644" s="5">
        <f t="shared" si="364"/>
        <v>3</v>
      </c>
    </row>
    <row r="4645" spans="1:19" x14ac:dyDescent="0.25">
      <c r="A4645">
        <v>4644</v>
      </c>
      <c r="B4645" s="1">
        <v>44046</v>
      </c>
      <c r="C4645" s="1">
        <v>44046</v>
      </c>
      <c r="D4645" s="1">
        <v>44058</v>
      </c>
      <c r="E4645" s="1">
        <v>44060</v>
      </c>
      <c r="F4645">
        <v>4</v>
      </c>
      <c r="G4645">
        <v>7</v>
      </c>
      <c r="H4645">
        <v>3</v>
      </c>
      <c r="I4645" s="6">
        <v>0</v>
      </c>
      <c r="J4645">
        <v>4</v>
      </c>
      <c r="K4645" t="str">
        <f>_xlfn.XLOOKUP(fCompras!F4645,dComprador!$A$2:$A$7,dComprador!$B$2:$B$7)</f>
        <v>Lira</v>
      </c>
      <c r="L4645" t="str">
        <f>_xlfn.XLOOKUP(J4645,dFornecedor!$A$2:$A$6,dFornecedor!$B$2:$B$6)</f>
        <v>AlphaOmega</v>
      </c>
      <c r="M4645" t="str">
        <f>_xlfn.XLOOKUP(G4645,dMateriaPrima!$A$2:$A$12,dMateriaPrima!$B$2:$B$12)</f>
        <v>Poliéster</v>
      </c>
      <c r="N4645" s="2">
        <f>_xlfn.XLOOKUP(G4645,dMateriaPrima!$A$2:$A$12,dMateriaPrima!$C$2:$C$12)</f>
        <v>8</v>
      </c>
      <c r="O4645" s="3">
        <f t="shared" si="360"/>
        <v>24</v>
      </c>
      <c r="P4645" s="4">
        <f t="shared" si="361"/>
        <v>0</v>
      </c>
      <c r="Q4645" s="3">
        <f t="shared" si="362"/>
        <v>24</v>
      </c>
      <c r="R4645" t="str">
        <f t="shared" si="363"/>
        <v>Em atraso</v>
      </c>
      <c r="S4645" s="5">
        <f t="shared" si="364"/>
        <v>2</v>
      </c>
    </row>
    <row r="4646" spans="1:19" x14ac:dyDescent="0.25">
      <c r="A4646">
        <v>4645</v>
      </c>
      <c r="B4646" s="1">
        <v>44046</v>
      </c>
      <c r="C4646" s="1">
        <v>44046</v>
      </c>
      <c r="D4646" s="1">
        <v>44052</v>
      </c>
      <c r="E4646" s="1">
        <v>44055</v>
      </c>
      <c r="F4646">
        <v>4</v>
      </c>
      <c r="G4646">
        <v>7</v>
      </c>
      <c r="H4646">
        <v>8</v>
      </c>
      <c r="I4646" s="6">
        <v>0</v>
      </c>
      <c r="J4646">
        <v>4</v>
      </c>
      <c r="K4646" t="str">
        <f>_xlfn.XLOOKUP(fCompras!F4646,dComprador!$A$2:$A$7,dComprador!$B$2:$B$7)</f>
        <v>Lira</v>
      </c>
      <c r="L4646" t="str">
        <f>_xlfn.XLOOKUP(J4646,dFornecedor!$A$2:$A$6,dFornecedor!$B$2:$B$6)</f>
        <v>AlphaOmega</v>
      </c>
      <c r="M4646" t="str">
        <f>_xlfn.XLOOKUP(G4646,dMateriaPrima!$A$2:$A$12,dMateriaPrima!$B$2:$B$12)</f>
        <v>Poliéster</v>
      </c>
      <c r="N4646" s="2">
        <f>_xlfn.XLOOKUP(G4646,dMateriaPrima!$A$2:$A$12,dMateriaPrima!$C$2:$C$12)</f>
        <v>8</v>
      </c>
      <c r="O4646" s="3">
        <f t="shared" si="360"/>
        <v>64</v>
      </c>
      <c r="P4646" s="4">
        <f t="shared" si="361"/>
        <v>0</v>
      </c>
      <c r="Q4646" s="3">
        <f t="shared" si="362"/>
        <v>64</v>
      </c>
      <c r="R4646" t="str">
        <f t="shared" si="363"/>
        <v>Em atraso</v>
      </c>
      <c r="S4646" s="5">
        <f t="shared" si="364"/>
        <v>3</v>
      </c>
    </row>
    <row r="4647" spans="1:19" x14ac:dyDescent="0.25">
      <c r="A4647">
        <v>4646</v>
      </c>
      <c r="B4647" s="1">
        <v>44046</v>
      </c>
      <c r="C4647" s="1">
        <v>44053</v>
      </c>
      <c r="D4647" s="1">
        <v>44056</v>
      </c>
      <c r="E4647" s="1">
        <v>44062</v>
      </c>
      <c r="F4647">
        <v>4</v>
      </c>
      <c r="G4647">
        <v>5</v>
      </c>
      <c r="H4647">
        <v>110</v>
      </c>
      <c r="I4647" s="6">
        <v>0</v>
      </c>
      <c r="J4647">
        <v>2</v>
      </c>
      <c r="K4647" t="str">
        <f>_xlfn.XLOOKUP(fCompras!F4647,dComprador!$A$2:$A$7,dComprador!$B$2:$B$7)</f>
        <v>Lira</v>
      </c>
      <c r="L4647" t="str">
        <f>_xlfn.XLOOKUP(J4647,dFornecedor!$A$2:$A$6,dFornecedor!$B$2:$B$6)</f>
        <v>Minerva</v>
      </c>
      <c r="M4647" t="str">
        <f>_xlfn.XLOOKUP(G4647,dMateriaPrima!$A$2:$A$12,dMateriaPrima!$B$2:$B$12)</f>
        <v>Areia</v>
      </c>
      <c r="N4647" s="2">
        <f>_xlfn.XLOOKUP(G4647,dMateriaPrima!$A$2:$A$12,dMateriaPrima!$C$2:$C$12)</f>
        <v>3.59</v>
      </c>
      <c r="O4647" s="3">
        <f t="shared" si="360"/>
        <v>394.9</v>
      </c>
      <c r="P4647" s="4">
        <f t="shared" si="361"/>
        <v>0</v>
      </c>
      <c r="Q4647" s="3">
        <f t="shared" si="362"/>
        <v>394.9</v>
      </c>
      <c r="R4647" t="str">
        <f t="shared" si="363"/>
        <v>Em atraso</v>
      </c>
      <c r="S4647" s="5">
        <f t="shared" si="364"/>
        <v>6</v>
      </c>
    </row>
    <row r="4648" spans="1:19" x14ac:dyDescent="0.25">
      <c r="A4648">
        <v>4647</v>
      </c>
      <c r="B4648" s="1">
        <v>44046</v>
      </c>
      <c r="C4648" s="1">
        <v>44046</v>
      </c>
      <c r="D4648" s="1">
        <v>44064</v>
      </c>
      <c r="E4648" s="1">
        <v>44069</v>
      </c>
      <c r="F4648">
        <v>1</v>
      </c>
      <c r="G4648">
        <v>10</v>
      </c>
      <c r="H4648">
        <v>111</v>
      </c>
      <c r="I4648" s="6">
        <v>0</v>
      </c>
      <c r="J4648">
        <v>2</v>
      </c>
      <c r="K4648" t="str">
        <f>_xlfn.XLOOKUP(fCompras!F4648,dComprador!$A$2:$A$7,dComprador!$B$2:$B$7)</f>
        <v>Alon</v>
      </c>
      <c r="L4648" t="str">
        <f>_xlfn.XLOOKUP(J4648,dFornecedor!$A$2:$A$6,dFornecedor!$B$2:$B$6)</f>
        <v>Minerva</v>
      </c>
      <c r="M4648" t="str">
        <f>_xlfn.XLOOKUP(G4648,dMateriaPrima!$A$2:$A$12,dMateriaPrima!$B$2:$B$12)</f>
        <v>Pedra Britada</v>
      </c>
      <c r="N4648" s="2">
        <f>_xlfn.XLOOKUP(G4648,dMateriaPrima!$A$2:$A$12,dMateriaPrima!$C$2:$C$12)</f>
        <v>56</v>
      </c>
      <c r="O4648" s="3">
        <f t="shared" si="360"/>
        <v>6216</v>
      </c>
      <c r="P4648" s="4">
        <f t="shared" si="361"/>
        <v>0</v>
      </c>
      <c r="Q4648" s="3">
        <f t="shared" si="362"/>
        <v>6216</v>
      </c>
      <c r="R4648" t="str">
        <f t="shared" si="363"/>
        <v>Em atraso</v>
      </c>
      <c r="S4648" s="5">
        <f t="shared" si="364"/>
        <v>5</v>
      </c>
    </row>
    <row r="4649" spans="1:19" x14ac:dyDescent="0.25">
      <c r="A4649">
        <v>4648</v>
      </c>
      <c r="B4649" s="1">
        <v>44046</v>
      </c>
      <c r="C4649" s="1">
        <v>44046</v>
      </c>
      <c r="D4649" s="1">
        <v>44058</v>
      </c>
      <c r="E4649" s="1">
        <v>44060</v>
      </c>
      <c r="F4649">
        <v>2</v>
      </c>
      <c r="G4649">
        <v>10</v>
      </c>
      <c r="H4649">
        <v>245</v>
      </c>
      <c r="I4649" s="6">
        <v>0</v>
      </c>
      <c r="J4649">
        <v>2</v>
      </c>
      <c r="K4649" t="str">
        <f>_xlfn.XLOOKUP(fCompras!F4649,dComprador!$A$2:$A$7,dComprador!$B$2:$B$7)</f>
        <v>João</v>
      </c>
      <c r="L4649" t="str">
        <f>_xlfn.XLOOKUP(J4649,dFornecedor!$A$2:$A$6,dFornecedor!$B$2:$B$6)</f>
        <v>Minerva</v>
      </c>
      <c r="M4649" t="str">
        <f>_xlfn.XLOOKUP(G4649,dMateriaPrima!$A$2:$A$12,dMateriaPrima!$B$2:$B$12)</f>
        <v>Pedra Britada</v>
      </c>
      <c r="N4649" s="2">
        <f>_xlfn.XLOOKUP(G4649,dMateriaPrima!$A$2:$A$12,dMateriaPrima!$C$2:$C$12)</f>
        <v>56</v>
      </c>
      <c r="O4649" s="3">
        <f t="shared" si="360"/>
        <v>13720</v>
      </c>
      <c r="P4649" s="4">
        <f t="shared" si="361"/>
        <v>0</v>
      </c>
      <c r="Q4649" s="3">
        <f t="shared" si="362"/>
        <v>13720</v>
      </c>
      <c r="R4649" t="str">
        <f t="shared" si="363"/>
        <v>Em atraso</v>
      </c>
      <c r="S4649" s="5">
        <f t="shared" si="364"/>
        <v>2</v>
      </c>
    </row>
    <row r="4650" spans="1:19" x14ac:dyDescent="0.25">
      <c r="A4650">
        <v>4649</v>
      </c>
      <c r="B4650" s="1">
        <v>44046</v>
      </c>
      <c r="C4650" s="1">
        <v>44053</v>
      </c>
      <c r="D4650" s="1">
        <v>44058</v>
      </c>
      <c r="E4650" s="1">
        <v>44059</v>
      </c>
      <c r="F4650">
        <v>2</v>
      </c>
      <c r="G4650">
        <v>4</v>
      </c>
      <c r="H4650">
        <v>40</v>
      </c>
      <c r="I4650" s="6">
        <v>0</v>
      </c>
      <c r="J4650">
        <v>2</v>
      </c>
      <c r="K4650" t="str">
        <f>_xlfn.XLOOKUP(fCompras!F4650,dComprador!$A$2:$A$7,dComprador!$B$2:$B$7)</f>
        <v>João</v>
      </c>
      <c r="L4650" t="str">
        <f>_xlfn.XLOOKUP(J4650,dFornecedor!$A$2:$A$6,dFornecedor!$B$2:$B$6)</f>
        <v>Minerva</v>
      </c>
      <c r="M4650" t="str">
        <f>_xlfn.XLOOKUP(G4650,dMateriaPrima!$A$2:$A$12,dMateriaPrima!$B$2:$B$12)</f>
        <v>Madeira</v>
      </c>
      <c r="N4650" s="2">
        <f>_xlfn.XLOOKUP(G4650,dMateriaPrima!$A$2:$A$12,dMateriaPrima!$C$2:$C$12)</f>
        <v>168</v>
      </c>
      <c r="O4650" s="3">
        <f t="shared" si="360"/>
        <v>6720</v>
      </c>
      <c r="P4650" s="4">
        <f t="shared" si="361"/>
        <v>0</v>
      </c>
      <c r="Q4650" s="3">
        <f t="shared" si="362"/>
        <v>6720</v>
      </c>
      <c r="R4650" t="str">
        <f t="shared" si="363"/>
        <v>Em atraso</v>
      </c>
      <c r="S4650" s="5">
        <f t="shared" si="364"/>
        <v>1</v>
      </c>
    </row>
    <row r="4651" spans="1:19" x14ac:dyDescent="0.25">
      <c r="A4651">
        <v>4650</v>
      </c>
      <c r="B4651" s="1">
        <v>44046</v>
      </c>
      <c r="C4651" s="1">
        <v>44046</v>
      </c>
      <c r="D4651" s="1">
        <v>44075</v>
      </c>
      <c r="E4651" s="1">
        <v>44076</v>
      </c>
      <c r="F4651">
        <v>1</v>
      </c>
      <c r="G4651">
        <v>1</v>
      </c>
      <c r="H4651">
        <v>448</v>
      </c>
      <c r="I4651" s="6">
        <v>0</v>
      </c>
      <c r="J4651">
        <v>2</v>
      </c>
      <c r="K4651" t="str">
        <f>_xlfn.XLOOKUP(fCompras!F4651,dComprador!$A$2:$A$7,dComprador!$B$2:$B$7)</f>
        <v>Alon</v>
      </c>
      <c r="L4651" t="str">
        <f>_xlfn.XLOOKUP(J4651,dFornecedor!$A$2:$A$6,dFornecedor!$B$2:$B$6)</f>
        <v>Minerva</v>
      </c>
      <c r="M4651" t="str">
        <f>_xlfn.XLOOKUP(G4651,dMateriaPrima!$A$2:$A$12,dMateriaPrima!$B$2:$B$12)</f>
        <v>Tecido</v>
      </c>
      <c r="N4651" s="2">
        <f>_xlfn.XLOOKUP(G4651,dMateriaPrima!$A$2:$A$12,dMateriaPrima!$C$2:$C$12)</f>
        <v>18</v>
      </c>
      <c r="O4651" s="3">
        <f t="shared" si="360"/>
        <v>8064</v>
      </c>
      <c r="P4651" s="4">
        <f t="shared" si="361"/>
        <v>0</v>
      </c>
      <c r="Q4651" s="3">
        <f t="shared" si="362"/>
        <v>8064</v>
      </c>
      <c r="R4651" t="str">
        <f t="shared" si="363"/>
        <v>Em atraso</v>
      </c>
      <c r="S4651" s="5">
        <f t="shared" si="364"/>
        <v>1</v>
      </c>
    </row>
    <row r="4652" spans="1:19" x14ac:dyDescent="0.25">
      <c r="A4652">
        <v>4651</v>
      </c>
      <c r="B4652" s="1">
        <v>44046</v>
      </c>
      <c r="C4652" s="1">
        <v>44048</v>
      </c>
      <c r="D4652" s="1">
        <v>44077</v>
      </c>
      <c r="E4652" s="1">
        <v>44077</v>
      </c>
      <c r="F4652">
        <v>1</v>
      </c>
      <c r="G4652">
        <v>11</v>
      </c>
      <c r="H4652">
        <v>452</v>
      </c>
      <c r="I4652" s="6">
        <v>0</v>
      </c>
      <c r="J4652">
        <v>5</v>
      </c>
      <c r="K4652" t="str">
        <f>_xlfn.XLOOKUP(fCompras!F4652,dComprador!$A$2:$A$7,dComprador!$B$2:$B$7)</f>
        <v>Alon</v>
      </c>
      <c r="L4652" t="str">
        <f>_xlfn.XLOOKUP(J4652,dFornecedor!$A$2:$A$6,dFornecedor!$B$2:$B$6)</f>
        <v>Atlas</v>
      </c>
      <c r="M4652" t="str">
        <f>_xlfn.XLOOKUP(G4652,dMateriaPrima!$A$2:$A$12,dMateriaPrima!$B$2:$B$12)</f>
        <v>Papel</v>
      </c>
      <c r="N4652" s="2">
        <f>_xlfn.XLOOKUP(G4652,dMateriaPrima!$A$2:$A$12,dMateriaPrima!$C$2:$C$12)</f>
        <v>9</v>
      </c>
      <c r="O4652" s="3">
        <f t="shared" si="360"/>
        <v>4068</v>
      </c>
      <c r="P4652" s="4">
        <f t="shared" si="361"/>
        <v>0</v>
      </c>
      <c r="Q4652" s="3">
        <f t="shared" si="362"/>
        <v>4068</v>
      </c>
      <c r="R4652" t="str">
        <f t="shared" si="363"/>
        <v>No prazo</v>
      </c>
      <c r="S4652" s="5">
        <f t="shared" si="364"/>
        <v>0</v>
      </c>
    </row>
    <row r="4653" spans="1:19" x14ac:dyDescent="0.25">
      <c r="A4653">
        <v>4652</v>
      </c>
      <c r="B4653" s="1">
        <v>44046</v>
      </c>
      <c r="C4653" s="1">
        <v>44058</v>
      </c>
      <c r="D4653" s="1">
        <v>44076</v>
      </c>
      <c r="E4653" s="1">
        <v>44080</v>
      </c>
      <c r="F4653">
        <v>1</v>
      </c>
      <c r="G4653">
        <v>9</v>
      </c>
      <c r="H4653">
        <v>457</v>
      </c>
      <c r="I4653" s="6">
        <v>0</v>
      </c>
      <c r="J4653">
        <v>1</v>
      </c>
      <c r="K4653" t="str">
        <f>_xlfn.XLOOKUP(fCompras!F4653,dComprador!$A$2:$A$7,dComprador!$B$2:$B$7)</f>
        <v>Alon</v>
      </c>
      <c r="L4653" t="str">
        <f>_xlfn.XLOOKUP(J4653,dFornecedor!$A$2:$A$6,dFornecedor!$B$2:$B$6)</f>
        <v>NorthShore</v>
      </c>
      <c r="M4653" t="str">
        <f>_xlfn.XLOOKUP(G4653,dMateriaPrima!$A$2:$A$12,dMateriaPrima!$B$2:$B$12)</f>
        <v>Couro</v>
      </c>
      <c r="N4653" s="2">
        <f>_xlfn.XLOOKUP(G4653,dMateriaPrima!$A$2:$A$12,dMateriaPrima!$C$2:$C$12)</f>
        <v>4.4000000000000004</v>
      </c>
      <c r="O4653" s="3">
        <f t="shared" si="360"/>
        <v>2010.8000000000002</v>
      </c>
      <c r="P4653" s="4">
        <f t="shared" si="361"/>
        <v>0</v>
      </c>
      <c r="Q4653" s="3">
        <f t="shared" si="362"/>
        <v>2010.8000000000002</v>
      </c>
      <c r="R4653" t="str">
        <f t="shared" si="363"/>
        <v>Em atraso</v>
      </c>
      <c r="S4653" s="5">
        <f t="shared" si="364"/>
        <v>4</v>
      </c>
    </row>
    <row r="4654" spans="1:19" x14ac:dyDescent="0.25">
      <c r="A4654">
        <v>4653</v>
      </c>
      <c r="B4654" s="1">
        <v>44046</v>
      </c>
      <c r="C4654" s="1">
        <v>44056</v>
      </c>
      <c r="D4654" s="1">
        <v>44064</v>
      </c>
      <c r="E4654" s="1">
        <v>44068</v>
      </c>
      <c r="F4654">
        <v>1</v>
      </c>
      <c r="G4654">
        <v>7</v>
      </c>
      <c r="H4654">
        <v>35</v>
      </c>
      <c r="I4654" s="6">
        <v>0</v>
      </c>
      <c r="J4654">
        <v>3</v>
      </c>
      <c r="K4654" t="str">
        <f>_xlfn.XLOOKUP(fCompras!F4654,dComprador!$A$2:$A$7,dComprador!$B$2:$B$7)</f>
        <v>Alon</v>
      </c>
      <c r="L4654" t="str">
        <f>_xlfn.XLOOKUP(J4654,dFornecedor!$A$2:$A$6,dFornecedor!$B$2:$B$6)</f>
        <v>StepUp</v>
      </c>
      <c r="M4654" t="str">
        <f>_xlfn.XLOOKUP(G4654,dMateriaPrima!$A$2:$A$12,dMateriaPrima!$B$2:$B$12)</f>
        <v>Poliéster</v>
      </c>
      <c r="N4654" s="2">
        <f>_xlfn.XLOOKUP(G4654,dMateriaPrima!$A$2:$A$12,dMateriaPrima!$C$2:$C$12)</f>
        <v>8</v>
      </c>
      <c r="O4654" s="3">
        <f t="shared" si="360"/>
        <v>280</v>
      </c>
      <c r="P4654" s="4">
        <f t="shared" si="361"/>
        <v>0</v>
      </c>
      <c r="Q4654" s="3">
        <f t="shared" si="362"/>
        <v>280</v>
      </c>
      <c r="R4654" t="str">
        <f t="shared" si="363"/>
        <v>Em atraso</v>
      </c>
      <c r="S4654" s="5">
        <f t="shared" si="364"/>
        <v>4</v>
      </c>
    </row>
    <row r="4655" spans="1:19" x14ac:dyDescent="0.25">
      <c r="A4655">
        <v>4654</v>
      </c>
      <c r="B4655" s="1">
        <v>44046</v>
      </c>
      <c r="C4655" s="1">
        <v>44048</v>
      </c>
      <c r="D4655" s="1">
        <v>44071</v>
      </c>
      <c r="E4655" s="1">
        <v>44072</v>
      </c>
      <c r="F4655">
        <v>1</v>
      </c>
      <c r="G4655">
        <v>7</v>
      </c>
      <c r="H4655">
        <v>135</v>
      </c>
      <c r="I4655" s="6">
        <v>0</v>
      </c>
      <c r="J4655">
        <v>2</v>
      </c>
      <c r="K4655" t="str">
        <f>_xlfn.XLOOKUP(fCompras!F4655,dComprador!$A$2:$A$7,dComprador!$B$2:$B$7)</f>
        <v>Alon</v>
      </c>
      <c r="L4655" t="str">
        <f>_xlfn.XLOOKUP(J4655,dFornecedor!$A$2:$A$6,dFornecedor!$B$2:$B$6)</f>
        <v>Minerva</v>
      </c>
      <c r="M4655" t="str">
        <f>_xlfn.XLOOKUP(G4655,dMateriaPrima!$A$2:$A$12,dMateriaPrima!$B$2:$B$12)</f>
        <v>Poliéster</v>
      </c>
      <c r="N4655" s="2">
        <f>_xlfn.XLOOKUP(G4655,dMateriaPrima!$A$2:$A$12,dMateriaPrima!$C$2:$C$12)</f>
        <v>8</v>
      </c>
      <c r="O4655" s="3">
        <f t="shared" si="360"/>
        <v>1080</v>
      </c>
      <c r="P4655" s="4">
        <f t="shared" si="361"/>
        <v>0</v>
      </c>
      <c r="Q4655" s="3">
        <f t="shared" si="362"/>
        <v>1080</v>
      </c>
      <c r="R4655" t="str">
        <f t="shared" si="363"/>
        <v>Em atraso</v>
      </c>
      <c r="S4655" s="5">
        <f t="shared" si="364"/>
        <v>1</v>
      </c>
    </row>
    <row r="4656" spans="1:19" x14ac:dyDescent="0.25">
      <c r="A4656">
        <v>4655</v>
      </c>
      <c r="B4656" s="1">
        <v>44047</v>
      </c>
      <c r="C4656" s="1">
        <v>44052</v>
      </c>
      <c r="D4656" s="1">
        <v>44072</v>
      </c>
      <c r="E4656" s="1">
        <v>44078</v>
      </c>
      <c r="F4656">
        <v>1</v>
      </c>
      <c r="G4656">
        <v>7</v>
      </c>
      <c r="H4656">
        <v>86</v>
      </c>
      <c r="I4656" s="6">
        <v>0</v>
      </c>
      <c r="J4656">
        <v>1</v>
      </c>
      <c r="K4656" t="str">
        <f>_xlfn.XLOOKUP(fCompras!F4656,dComprador!$A$2:$A$7,dComprador!$B$2:$B$7)</f>
        <v>Alon</v>
      </c>
      <c r="L4656" t="str">
        <f>_xlfn.XLOOKUP(J4656,dFornecedor!$A$2:$A$6,dFornecedor!$B$2:$B$6)</f>
        <v>NorthShore</v>
      </c>
      <c r="M4656" t="str">
        <f>_xlfn.XLOOKUP(G4656,dMateriaPrima!$A$2:$A$12,dMateriaPrima!$B$2:$B$12)</f>
        <v>Poliéster</v>
      </c>
      <c r="N4656" s="2">
        <f>_xlfn.XLOOKUP(G4656,dMateriaPrima!$A$2:$A$12,dMateriaPrima!$C$2:$C$12)</f>
        <v>8</v>
      </c>
      <c r="O4656" s="3">
        <f t="shared" si="360"/>
        <v>688</v>
      </c>
      <c r="P4656" s="4">
        <f t="shared" si="361"/>
        <v>0</v>
      </c>
      <c r="Q4656" s="3">
        <f t="shared" si="362"/>
        <v>688</v>
      </c>
      <c r="R4656" t="str">
        <f t="shared" si="363"/>
        <v>Em atraso</v>
      </c>
      <c r="S4656" s="5">
        <f t="shared" si="364"/>
        <v>6</v>
      </c>
    </row>
    <row r="4657" spans="1:19" x14ac:dyDescent="0.25">
      <c r="A4657">
        <v>4656</v>
      </c>
      <c r="B4657" s="1">
        <v>44047</v>
      </c>
      <c r="C4657" s="1">
        <v>44055</v>
      </c>
      <c r="D4657" s="1">
        <v>44056</v>
      </c>
      <c r="E4657" s="1">
        <v>44057</v>
      </c>
      <c r="F4657">
        <v>4</v>
      </c>
      <c r="G4657">
        <v>5</v>
      </c>
      <c r="H4657">
        <v>306</v>
      </c>
      <c r="I4657" s="6">
        <v>0</v>
      </c>
      <c r="J4657">
        <v>3</v>
      </c>
      <c r="K4657" t="str">
        <f>_xlfn.XLOOKUP(fCompras!F4657,dComprador!$A$2:$A$7,dComprador!$B$2:$B$7)</f>
        <v>Lira</v>
      </c>
      <c r="L4657" t="str">
        <f>_xlfn.XLOOKUP(J4657,dFornecedor!$A$2:$A$6,dFornecedor!$B$2:$B$6)</f>
        <v>StepUp</v>
      </c>
      <c r="M4657" t="str">
        <f>_xlfn.XLOOKUP(G4657,dMateriaPrima!$A$2:$A$12,dMateriaPrima!$B$2:$B$12)</f>
        <v>Areia</v>
      </c>
      <c r="N4657" s="2">
        <f>_xlfn.XLOOKUP(G4657,dMateriaPrima!$A$2:$A$12,dMateriaPrima!$C$2:$C$12)</f>
        <v>3.59</v>
      </c>
      <c r="O4657" s="3">
        <f t="shared" si="360"/>
        <v>1098.54</v>
      </c>
      <c r="P4657" s="4">
        <f t="shared" si="361"/>
        <v>0</v>
      </c>
      <c r="Q4657" s="3">
        <f t="shared" si="362"/>
        <v>1098.54</v>
      </c>
      <c r="R4657" t="str">
        <f t="shared" si="363"/>
        <v>Em atraso</v>
      </c>
      <c r="S4657" s="5">
        <f t="shared" si="364"/>
        <v>1</v>
      </c>
    </row>
    <row r="4658" spans="1:19" x14ac:dyDescent="0.25">
      <c r="A4658">
        <v>4657</v>
      </c>
      <c r="B4658" s="1">
        <v>44047</v>
      </c>
      <c r="C4658" s="1">
        <v>44057</v>
      </c>
      <c r="D4658" s="1">
        <v>44059</v>
      </c>
      <c r="E4658" s="1">
        <v>44061</v>
      </c>
      <c r="F4658">
        <v>4</v>
      </c>
      <c r="G4658">
        <v>5</v>
      </c>
      <c r="H4658">
        <v>53</v>
      </c>
      <c r="I4658" s="6">
        <v>0</v>
      </c>
      <c r="J4658">
        <v>1</v>
      </c>
      <c r="K4658" t="str">
        <f>_xlfn.XLOOKUP(fCompras!F4658,dComprador!$A$2:$A$7,dComprador!$B$2:$B$7)</f>
        <v>Lira</v>
      </c>
      <c r="L4658" t="str">
        <f>_xlfn.XLOOKUP(J4658,dFornecedor!$A$2:$A$6,dFornecedor!$B$2:$B$6)</f>
        <v>NorthShore</v>
      </c>
      <c r="M4658" t="str">
        <f>_xlfn.XLOOKUP(G4658,dMateriaPrima!$A$2:$A$12,dMateriaPrima!$B$2:$B$12)</f>
        <v>Areia</v>
      </c>
      <c r="N4658" s="2">
        <f>_xlfn.XLOOKUP(G4658,dMateriaPrima!$A$2:$A$12,dMateriaPrima!$C$2:$C$12)</f>
        <v>3.59</v>
      </c>
      <c r="O4658" s="3">
        <f t="shared" si="360"/>
        <v>190.26999999999998</v>
      </c>
      <c r="P4658" s="4">
        <f t="shared" si="361"/>
        <v>0</v>
      </c>
      <c r="Q4658" s="3">
        <f t="shared" si="362"/>
        <v>190.26999999999998</v>
      </c>
      <c r="R4658" t="str">
        <f t="shared" si="363"/>
        <v>Em atraso</v>
      </c>
      <c r="S4658" s="5">
        <f t="shared" si="364"/>
        <v>2</v>
      </c>
    </row>
    <row r="4659" spans="1:19" x14ac:dyDescent="0.25">
      <c r="A4659">
        <v>4658</v>
      </c>
      <c r="B4659" s="1">
        <v>44047</v>
      </c>
      <c r="C4659" s="1">
        <v>44048</v>
      </c>
      <c r="D4659" s="1">
        <v>44059</v>
      </c>
      <c r="E4659" s="1">
        <v>44064</v>
      </c>
      <c r="F4659">
        <v>4</v>
      </c>
      <c r="G4659">
        <v>6</v>
      </c>
      <c r="H4659">
        <v>128</v>
      </c>
      <c r="I4659" s="6">
        <v>0</v>
      </c>
      <c r="J4659">
        <v>4</v>
      </c>
      <c r="K4659" t="str">
        <f>_xlfn.XLOOKUP(fCompras!F4659,dComprador!$A$2:$A$7,dComprador!$B$2:$B$7)</f>
        <v>Lira</v>
      </c>
      <c r="L4659" t="str">
        <f>_xlfn.XLOOKUP(J4659,dFornecedor!$A$2:$A$6,dFornecedor!$B$2:$B$6)</f>
        <v>AlphaOmega</v>
      </c>
      <c r="M4659" t="str">
        <f>_xlfn.XLOOKUP(G4659,dMateriaPrima!$A$2:$A$12,dMateriaPrima!$B$2:$B$12)</f>
        <v>Fio Algodão</v>
      </c>
      <c r="N4659" s="2">
        <f>_xlfn.XLOOKUP(G4659,dMateriaPrima!$A$2:$A$12,dMateriaPrima!$C$2:$C$12)</f>
        <v>55.9</v>
      </c>
      <c r="O4659" s="3">
        <f t="shared" si="360"/>
        <v>7155.2</v>
      </c>
      <c r="P4659" s="4">
        <f t="shared" si="361"/>
        <v>0</v>
      </c>
      <c r="Q4659" s="3">
        <f t="shared" si="362"/>
        <v>7155.2</v>
      </c>
      <c r="R4659" t="str">
        <f t="shared" si="363"/>
        <v>Em atraso</v>
      </c>
      <c r="S4659" s="5">
        <f t="shared" si="364"/>
        <v>5</v>
      </c>
    </row>
    <row r="4660" spans="1:19" x14ac:dyDescent="0.25">
      <c r="A4660">
        <v>4659</v>
      </c>
      <c r="B4660" s="1">
        <v>44047</v>
      </c>
      <c r="C4660" s="1">
        <v>44047</v>
      </c>
      <c r="D4660" s="1">
        <v>44068</v>
      </c>
      <c r="E4660" s="1">
        <v>44068</v>
      </c>
      <c r="F4660">
        <v>1</v>
      </c>
      <c r="G4660">
        <v>9</v>
      </c>
      <c r="H4660">
        <v>82</v>
      </c>
      <c r="I4660" s="6">
        <v>0</v>
      </c>
      <c r="J4660">
        <v>2</v>
      </c>
      <c r="K4660" t="str">
        <f>_xlfn.XLOOKUP(fCompras!F4660,dComprador!$A$2:$A$7,dComprador!$B$2:$B$7)</f>
        <v>Alon</v>
      </c>
      <c r="L4660" t="str">
        <f>_xlfn.XLOOKUP(J4660,dFornecedor!$A$2:$A$6,dFornecedor!$B$2:$B$6)</f>
        <v>Minerva</v>
      </c>
      <c r="M4660" t="str">
        <f>_xlfn.XLOOKUP(G4660,dMateriaPrima!$A$2:$A$12,dMateriaPrima!$B$2:$B$12)</f>
        <v>Couro</v>
      </c>
      <c r="N4660" s="2">
        <f>_xlfn.XLOOKUP(G4660,dMateriaPrima!$A$2:$A$12,dMateriaPrima!$C$2:$C$12)</f>
        <v>4.4000000000000004</v>
      </c>
      <c r="O4660" s="3">
        <f t="shared" si="360"/>
        <v>360.8</v>
      </c>
      <c r="P4660" s="4">
        <f t="shared" si="361"/>
        <v>0</v>
      </c>
      <c r="Q4660" s="3">
        <f t="shared" si="362"/>
        <v>360.8</v>
      </c>
      <c r="R4660" t="str">
        <f t="shared" si="363"/>
        <v>No prazo</v>
      </c>
      <c r="S4660" s="5">
        <f t="shared" si="364"/>
        <v>0</v>
      </c>
    </row>
    <row r="4661" spans="1:19" x14ac:dyDescent="0.25">
      <c r="A4661">
        <v>4660</v>
      </c>
      <c r="B4661" s="1">
        <v>44047</v>
      </c>
      <c r="C4661" s="1">
        <v>44047</v>
      </c>
      <c r="D4661" s="1">
        <v>44059</v>
      </c>
      <c r="E4661" s="1">
        <v>44061</v>
      </c>
      <c r="F4661">
        <v>2</v>
      </c>
      <c r="G4661">
        <v>3</v>
      </c>
      <c r="H4661">
        <v>51</v>
      </c>
      <c r="I4661" s="6">
        <v>0</v>
      </c>
      <c r="J4661">
        <v>2</v>
      </c>
      <c r="K4661" t="str">
        <f>_xlfn.XLOOKUP(fCompras!F4661,dComprador!$A$2:$A$7,dComprador!$B$2:$B$7)</f>
        <v>João</v>
      </c>
      <c r="L4661" t="str">
        <f>_xlfn.XLOOKUP(J4661,dFornecedor!$A$2:$A$6,dFornecedor!$B$2:$B$6)</f>
        <v>Minerva</v>
      </c>
      <c r="M4661" t="str">
        <f>_xlfn.XLOOKUP(G4661,dMateriaPrima!$A$2:$A$12,dMateriaPrima!$B$2:$B$12)</f>
        <v>Barra Metal</v>
      </c>
      <c r="N4661" s="2">
        <f>_xlfn.XLOOKUP(G4661,dMateriaPrima!$A$2:$A$12,dMateriaPrima!$C$2:$C$12)</f>
        <v>565</v>
      </c>
      <c r="O4661" s="3">
        <f t="shared" si="360"/>
        <v>28815</v>
      </c>
      <c r="P4661" s="4">
        <f t="shared" si="361"/>
        <v>0</v>
      </c>
      <c r="Q4661" s="3">
        <f t="shared" si="362"/>
        <v>28815</v>
      </c>
      <c r="R4661" t="str">
        <f t="shared" si="363"/>
        <v>Em atraso</v>
      </c>
      <c r="S4661" s="5">
        <f t="shared" si="364"/>
        <v>2</v>
      </c>
    </row>
    <row r="4662" spans="1:19" x14ac:dyDescent="0.25">
      <c r="A4662">
        <v>4661</v>
      </c>
      <c r="B4662" s="1">
        <v>44047</v>
      </c>
      <c r="C4662" s="1">
        <v>44052</v>
      </c>
      <c r="D4662" s="1">
        <v>44059</v>
      </c>
      <c r="E4662" s="1">
        <v>44061</v>
      </c>
      <c r="F4662">
        <v>2</v>
      </c>
      <c r="G4662">
        <v>2</v>
      </c>
      <c r="H4662">
        <v>243</v>
      </c>
      <c r="I4662" s="6">
        <v>0</v>
      </c>
      <c r="J4662">
        <v>1</v>
      </c>
      <c r="K4662" t="str">
        <f>_xlfn.XLOOKUP(fCompras!F4662,dComprador!$A$2:$A$7,dComprador!$B$2:$B$7)</f>
        <v>João</v>
      </c>
      <c r="L4662" t="str">
        <f>_xlfn.XLOOKUP(J4662,dFornecedor!$A$2:$A$6,dFornecedor!$B$2:$B$6)</f>
        <v>NorthShore</v>
      </c>
      <c r="M4662" t="str">
        <f>_xlfn.XLOOKUP(G4662,dMateriaPrima!$A$2:$A$12,dMateriaPrima!$B$2:$B$12)</f>
        <v>Chapa Metal</v>
      </c>
      <c r="N4662" s="2">
        <f>_xlfn.XLOOKUP(G4662,dMateriaPrima!$A$2:$A$12,dMateriaPrima!$C$2:$C$12)</f>
        <v>299.89999999999998</v>
      </c>
      <c r="O4662" s="3">
        <f t="shared" si="360"/>
        <v>72875.7</v>
      </c>
      <c r="P4662" s="4">
        <f t="shared" si="361"/>
        <v>0</v>
      </c>
      <c r="Q4662" s="3">
        <f t="shared" si="362"/>
        <v>72875.7</v>
      </c>
      <c r="R4662" t="str">
        <f t="shared" si="363"/>
        <v>Em atraso</v>
      </c>
      <c r="S4662" s="5">
        <f t="shared" si="364"/>
        <v>2</v>
      </c>
    </row>
    <row r="4663" spans="1:19" x14ac:dyDescent="0.25">
      <c r="A4663">
        <v>4662</v>
      </c>
      <c r="B4663" s="1">
        <v>44047</v>
      </c>
      <c r="C4663" s="1">
        <v>44048</v>
      </c>
      <c r="D4663" s="1">
        <v>44066</v>
      </c>
      <c r="E4663" s="1">
        <v>44069</v>
      </c>
      <c r="F4663">
        <v>1</v>
      </c>
      <c r="G4663">
        <v>10</v>
      </c>
      <c r="H4663">
        <v>72</v>
      </c>
      <c r="I4663" s="6">
        <v>0</v>
      </c>
      <c r="J4663">
        <v>3</v>
      </c>
      <c r="K4663" t="str">
        <f>_xlfn.XLOOKUP(fCompras!F4663,dComprador!$A$2:$A$7,dComprador!$B$2:$B$7)</f>
        <v>Alon</v>
      </c>
      <c r="L4663" t="str">
        <f>_xlfn.XLOOKUP(J4663,dFornecedor!$A$2:$A$6,dFornecedor!$B$2:$B$6)</f>
        <v>StepUp</v>
      </c>
      <c r="M4663" t="str">
        <f>_xlfn.XLOOKUP(G4663,dMateriaPrima!$A$2:$A$12,dMateriaPrima!$B$2:$B$12)</f>
        <v>Pedra Britada</v>
      </c>
      <c r="N4663" s="2">
        <f>_xlfn.XLOOKUP(G4663,dMateriaPrima!$A$2:$A$12,dMateriaPrima!$C$2:$C$12)</f>
        <v>56</v>
      </c>
      <c r="O4663" s="3">
        <f t="shared" si="360"/>
        <v>4032</v>
      </c>
      <c r="P4663" s="4">
        <f t="shared" si="361"/>
        <v>0</v>
      </c>
      <c r="Q4663" s="3">
        <f t="shared" si="362"/>
        <v>4032</v>
      </c>
      <c r="R4663" t="str">
        <f t="shared" si="363"/>
        <v>Em atraso</v>
      </c>
      <c r="S4663" s="5">
        <f t="shared" si="364"/>
        <v>3</v>
      </c>
    </row>
    <row r="4664" spans="1:19" x14ac:dyDescent="0.25">
      <c r="A4664">
        <v>4663</v>
      </c>
      <c r="B4664" s="1">
        <v>44047</v>
      </c>
      <c r="C4664" s="1">
        <v>44057</v>
      </c>
      <c r="D4664" s="1">
        <v>44061</v>
      </c>
      <c r="E4664" s="1">
        <v>44063</v>
      </c>
      <c r="F4664">
        <v>3</v>
      </c>
      <c r="G4664">
        <v>11</v>
      </c>
      <c r="H4664">
        <v>174</v>
      </c>
      <c r="I4664" s="6">
        <v>0</v>
      </c>
      <c r="J4664">
        <v>3</v>
      </c>
      <c r="K4664" t="str">
        <f>_xlfn.XLOOKUP(fCompras!F4664,dComprador!$A$2:$A$7,dComprador!$B$2:$B$7)</f>
        <v>Diego</v>
      </c>
      <c r="L4664" t="str">
        <f>_xlfn.XLOOKUP(J4664,dFornecedor!$A$2:$A$6,dFornecedor!$B$2:$B$6)</f>
        <v>StepUp</v>
      </c>
      <c r="M4664" t="str">
        <f>_xlfn.XLOOKUP(G4664,dMateriaPrima!$A$2:$A$12,dMateriaPrima!$B$2:$B$12)</f>
        <v>Papel</v>
      </c>
      <c r="N4664" s="2">
        <f>_xlfn.XLOOKUP(G4664,dMateriaPrima!$A$2:$A$12,dMateriaPrima!$C$2:$C$12)</f>
        <v>9</v>
      </c>
      <c r="O4664" s="3">
        <f t="shared" si="360"/>
        <v>1566</v>
      </c>
      <c r="P4664" s="4">
        <f t="shared" si="361"/>
        <v>0</v>
      </c>
      <c r="Q4664" s="3">
        <f t="shared" si="362"/>
        <v>1566</v>
      </c>
      <c r="R4664" t="str">
        <f t="shared" si="363"/>
        <v>Em atraso</v>
      </c>
      <c r="S4664" s="5">
        <f t="shared" si="364"/>
        <v>2</v>
      </c>
    </row>
    <row r="4665" spans="1:19" x14ac:dyDescent="0.25">
      <c r="A4665">
        <v>4664</v>
      </c>
      <c r="B4665" s="1">
        <v>44047</v>
      </c>
      <c r="C4665" s="1">
        <v>44054</v>
      </c>
      <c r="D4665" s="1">
        <v>44069</v>
      </c>
      <c r="E4665" s="1">
        <v>44071</v>
      </c>
      <c r="F4665">
        <v>1</v>
      </c>
      <c r="G4665">
        <v>7</v>
      </c>
      <c r="H4665">
        <v>34</v>
      </c>
      <c r="I4665" s="6">
        <v>0</v>
      </c>
      <c r="J4665">
        <v>5</v>
      </c>
      <c r="K4665" t="str">
        <f>_xlfn.XLOOKUP(fCompras!F4665,dComprador!$A$2:$A$7,dComprador!$B$2:$B$7)</f>
        <v>Alon</v>
      </c>
      <c r="L4665" t="str">
        <f>_xlfn.XLOOKUP(J4665,dFornecedor!$A$2:$A$6,dFornecedor!$B$2:$B$6)</f>
        <v>Atlas</v>
      </c>
      <c r="M4665" t="str">
        <f>_xlfn.XLOOKUP(G4665,dMateriaPrima!$A$2:$A$12,dMateriaPrima!$B$2:$B$12)</f>
        <v>Poliéster</v>
      </c>
      <c r="N4665" s="2">
        <f>_xlfn.XLOOKUP(G4665,dMateriaPrima!$A$2:$A$12,dMateriaPrima!$C$2:$C$12)</f>
        <v>8</v>
      </c>
      <c r="O4665" s="3">
        <f t="shared" si="360"/>
        <v>272</v>
      </c>
      <c r="P4665" s="4">
        <f t="shared" si="361"/>
        <v>0</v>
      </c>
      <c r="Q4665" s="3">
        <f t="shared" si="362"/>
        <v>272</v>
      </c>
      <c r="R4665" t="str">
        <f t="shared" si="363"/>
        <v>Em atraso</v>
      </c>
      <c r="S4665" s="5">
        <f t="shared" si="364"/>
        <v>2</v>
      </c>
    </row>
    <row r="4666" spans="1:19" x14ac:dyDescent="0.25">
      <c r="A4666">
        <v>4665</v>
      </c>
      <c r="B4666" s="1">
        <v>44048</v>
      </c>
      <c r="C4666" s="1">
        <v>44057</v>
      </c>
      <c r="D4666" s="1">
        <v>44078</v>
      </c>
      <c r="E4666" s="1">
        <v>44080</v>
      </c>
      <c r="F4666">
        <v>1</v>
      </c>
      <c r="G4666">
        <v>9</v>
      </c>
      <c r="H4666">
        <v>19</v>
      </c>
      <c r="I4666" s="6">
        <v>0</v>
      </c>
      <c r="J4666">
        <v>2</v>
      </c>
      <c r="K4666" t="str">
        <f>_xlfn.XLOOKUP(fCompras!F4666,dComprador!$A$2:$A$7,dComprador!$B$2:$B$7)</f>
        <v>Alon</v>
      </c>
      <c r="L4666" t="str">
        <f>_xlfn.XLOOKUP(J4666,dFornecedor!$A$2:$A$6,dFornecedor!$B$2:$B$6)</f>
        <v>Minerva</v>
      </c>
      <c r="M4666" t="str">
        <f>_xlfn.XLOOKUP(G4666,dMateriaPrima!$A$2:$A$12,dMateriaPrima!$B$2:$B$12)</f>
        <v>Couro</v>
      </c>
      <c r="N4666" s="2">
        <f>_xlfn.XLOOKUP(G4666,dMateriaPrima!$A$2:$A$12,dMateriaPrima!$C$2:$C$12)</f>
        <v>4.4000000000000004</v>
      </c>
      <c r="O4666" s="3">
        <f t="shared" si="360"/>
        <v>83.600000000000009</v>
      </c>
      <c r="P4666" s="4">
        <f t="shared" si="361"/>
        <v>0</v>
      </c>
      <c r="Q4666" s="3">
        <f t="shared" si="362"/>
        <v>83.600000000000009</v>
      </c>
      <c r="R4666" t="str">
        <f t="shared" si="363"/>
        <v>Em atraso</v>
      </c>
      <c r="S4666" s="5">
        <f t="shared" si="364"/>
        <v>2</v>
      </c>
    </row>
    <row r="4667" spans="1:19" x14ac:dyDescent="0.25">
      <c r="A4667">
        <v>4666</v>
      </c>
      <c r="B4667" s="1">
        <v>44048</v>
      </c>
      <c r="C4667" s="1">
        <v>44056</v>
      </c>
      <c r="D4667" s="1">
        <v>44057</v>
      </c>
      <c r="E4667" s="1">
        <v>44064</v>
      </c>
      <c r="F4667">
        <v>4</v>
      </c>
      <c r="G4667">
        <v>2</v>
      </c>
      <c r="H4667">
        <v>301</v>
      </c>
      <c r="I4667" s="6">
        <v>0</v>
      </c>
      <c r="J4667">
        <v>2</v>
      </c>
      <c r="K4667" t="str">
        <f>_xlfn.XLOOKUP(fCompras!F4667,dComprador!$A$2:$A$7,dComprador!$B$2:$B$7)</f>
        <v>Lira</v>
      </c>
      <c r="L4667" t="str">
        <f>_xlfn.XLOOKUP(J4667,dFornecedor!$A$2:$A$6,dFornecedor!$B$2:$B$6)</f>
        <v>Minerva</v>
      </c>
      <c r="M4667" t="str">
        <f>_xlfn.XLOOKUP(G4667,dMateriaPrima!$A$2:$A$12,dMateriaPrima!$B$2:$B$12)</f>
        <v>Chapa Metal</v>
      </c>
      <c r="N4667" s="2">
        <f>_xlfn.XLOOKUP(G4667,dMateriaPrima!$A$2:$A$12,dMateriaPrima!$C$2:$C$12)</f>
        <v>299.89999999999998</v>
      </c>
      <c r="O4667" s="3">
        <f t="shared" si="360"/>
        <v>90269.9</v>
      </c>
      <c r="P4667" s="4">
        <f t="shared" si="361"/>
        <v>0</v>
      </c>
      <c r="Q4667" s="3">
        <f t="shared" si="362"/>
        <v>90269.9</v>
      </c>
      <c r="R4667" t="str">
        <f t="shared" si="363"/>
        <v>Em atraso</v>
      </c>
      <c r="S4667" s="5">
        <f t="shared" si="364"/>
        <v>7</v>
      </c>
    </row>
    <row r="4668" spans="1:19" x14ac:dyDescent="0.25">
      <c r="A4668">
        <v>4667</v>
      </c>
      <c r="B4668" s="1">
        <v>44048</v>
      </c>
      <c r="C4668" s="1">
        <v>44049</v>
      </c>
      <c r="D4668" s="1">
        <v>44055</v>
      </c>
      <c r="E4668" s="1">
        <v>44058</v>
      </c>
      <c r="F4668">
        <v>4</v>
      </c>
      <c r="G4668">
        <v>6</v>
      </c>
      <c r="H4668">
        <v>191</v>
      </c>
      <c r="I4668" s="6">
        <v>0</v>
      </c>
      <c r="J4668">
        <v>3</v>
      </c>
      <c r="K4668" t="str">
        <f>_xlfn.XLOOKUP(fCompras!F4668,dComprador!$A$2:$A$7,dComprador!$B$2:$B$7)</f>
        <v>Lira</v>
      </c>
      <c r="L4668" t="str">
        <f>_xlfn.XLOOKUP(J4668,dFornecedor!$A$2:$A$6,dFornecedor!$B$2:$B$6)</f>
        <v>StepUp</v>
      </c>
      <c r="M4668" t="str">
        <f>_xlfn.XLOOKUP(G4668,dMateriaPrima!$A$2:$A$12,dMateriaPrima!$B$2:$B$12)</f>
        <v>Fio Algodão</v>
      </c>
      <c r="N4668" s="2">
        <f>_xlfn.XLOOKUP(G4668,dMateriaPrima!$A$2:$A$12,dMateriaPrima!$C$2:$C$12)</f>
        <v>55.9</v>
      </c>
      <c r="O4668" s="3">
        <f t="shared" si="360"/>
        <v>10676.9</v>
      </c>
      <c r="P4668" s="4">
        <f t="shared" si="361"/>
        <v>0</v>
      </c>
      <c r="Q4668" s="3">
        <f t="shared" si="362"/>
        <v>10676.9</v>
      </c>
      <c r="R4668" t="str">
        <f t="shared" si="363"/>
        <v>Em atraso</v>
      </c>
      <c r="S4668" s="5">
        <f t="shared" si="364"/>
        <v>3</v>
      </c>
    </row>
    <row r="4669" spans="1:19" x14ac:dyDescent="0.25">
      <c r="A4669">
        <v>4668</v>
      </c>
      <c r="B4669" s="1">
        <v>44048</v>
      </c>
      <c r="C4669" s="1">
        <v>44048</v>
      </c>
      <c r="D4669" s="1">
        <v>44061</v>
      </c>
      <c r="E4669" s="1">
        <v>44061</v>
      </c>
      <c r="F4669">
        <v>1</v>
      </c>
      <c r="G4669">
        <v>8</v>
      </c>
      <c r="H4669">
        <v>524</v>
      </c>
      <c r="I4669" s="6">
        <v>0</v>
      </c>
      <c r="J4669">
        <v>2</v>
      </c>
      <c r="K4669" t="str">
        <f>_xlfn.XLOOKUP(fCompras!F4669,dComprador!$A$2:$A$7,dComprador!$B$2:$B$7)</f>
        <v>Alon</v>
      </c>
      <c r="L4669" t="str">
        <f>_xlfn.XLOOKUP(J4669,dFornecedor!$A$2:$A$6,dFornecedor!$B$2:$B$6)</f>
        <v>Minerva</v>
      </c>
      <c r="M4669" t="str">
        <f>_xlfn.XLOOKUP(G4669,dMateriaPrima!$A$2:$A$12,dMateriaPrima!$B$2:$B$12)</f>
        <v>Cimento</v>
      </c>
      <c r="N4669" s="2">
        <f>_xlfn.XLOOKUP(G4669,dMateriaPrima!$A$2:$A$12,dMateriaPrima!$C$2:$C$12)</f>
        <v>23</v>
      </c>
      <c r="O4669" s="3">
        <f t="shared" si="360"/>
        <v>12052</v>
      </c>
      <c r="P4669" s="4">
        <f t="shared" si="361"/>
        <v>0</v>
      </c>
      <c r="Q4669" s="3">
        <f t="shared" si="362"/>
        <v>12052</v>
      </c>
      <c r="R4669" t="str">
        <f t="shared" si="363"/>
        <v>No prazo</v>
      </c>
      <c r="S4669" s="5">
        <f t="shared" si="364"/>
        <v>0</v>
      </c>
    </row>
    <row r="4670" spans="1:19" x14ac:dyDescent="0.25">
      <c r="A4670">
        <v>4669</v>
      </c>
      <c r="B4670" s="1">
        <v>44048</v>
      </c>
      <c r="C4670" s="1">
        <v>44052</v>
      </c>
      <c r="D4670" s="1">
        <v>44067</v>
      </c>
      <c r="E4670" s="1">
        <v>44069</v>
      </c>
      <c r="F4670">
        <v>1</v>
      </c>
      <c r="G4670">
        <v>5</v>
      </c>
      <c r="H4670">
        <v>60</v>
      </c>
      <c r="I4670" s="6">
        <v>0</v>
      </c>
      <c r="J4670">
        <v>3</v>
      </c>
      <c r="K4670" t="str">
        <f>_xlfn.XLOOKUP(fCompras!F4670,dComprador!$A$2:$A$7,dComprador!$B$2:$B$7)</f>
        <v>Alon</v>
      </c>
      <c r="L4670" t="str">
        <f>_xlfn.XLOOKUP(J4670,dFornecedor!$A$2:$A$6,dFornecedor!$B$2:$B$6)</f>
        <v>StepUp</v>
      </c>
      <c r="M4670" t="str">
        <f>_xlfn.XLOOKUP(G4670,dMateriaPrima!$A$2:$A$12,dMateriaPrima!$B$2:$B$12)</f>
        <v>Areia</v>
      </c>
      <c r="N4670" s="2">
        <f>_xlfn.XLOOKUP(G4670,dMateriaPrima!$A$2:$A$12,dMateriaPrima!$C$2:$C$12)</f>
        <v>3.59</v>
      </c>
      <c r="O4670" s="3">
        <f t="shared" si="360"/>
        <v>215.39999999999998</v>
      </c>
      <c r="P4670" s="4">
        <f t="shared" si="361"/>
        <v>0</v>
      </c>
      <c r="Q4670" s="3">
        <f t="shared" si="362"/>
        <v>215.39999999999998</v>
      </c>
      <c r="R4670" t="str">
        <f t="shared" si="363"/>
        <v>Em atraso</v>
      </c>
      <c r="S4670" s="5">
        <f t="shared" si="364"/>
        <v>2</v>
      </c>
    </row>
    <row r="4671" spans="1:19" x14ac:dyDescent="0.25">
      <c r="A4671">
        <v>4670</v>
      </c>
      <c r="B4671" s="1">
        <v>44048</v>
      </c>
      <c r="C4671" s="1">
        <v>44048</v>
      </c>
      <c r="D4671" s="1">
        <v>44058</v>
      </c>
      <c r="E4671" s="1">
        <v>44060</v>
      </c>
      <c r="F4671">
        <v>3</v>
      </c>
      <c r="G4671">
        <v>11</v>
      </c>
      <c r="H4671">
        <v>58</v>
      </c>
      <c r="I4671" s="6">
        <v>0</v>
      </c>
      <c r="J4671">
        <v>2</v>
      </c>
      <c r="K4671" t="str">
        <f>_xlfn.XLOOKUP(fCompras!F4671,dComprador!$A$2:$A$7,dComprador!$B$2:$B$7)</f>
        <v>Diego</v>
      </c>
      <c r="L4671" t="str">
        <f>_xlfn.XLOOKUP(J4671,dFornecedor!$A$2:$A$6,dFornecedor!$B$2:$B$6)</f>
        <v>Minerva</v>
      </c>
      <c r="M4671" t="str">
        <f>_xlfn.XLOOKUP(G4671,dMateriaPrima!$A$2:$A$12,dMateriaPrima!$B$2:$B$12)</f>
        <v>Papel</v>
      </c>
      <c r="N4671" s="2">
        <f>_xlfn.XLOOKUP(G4671,dMateriaPrima!$A$2:$A$12,dMateriaPrima!$C$2:$C$12)</f>
        <v>9</v>
      </c>
      <c r="O4671" s="3">
        <f t="shared" si="360"/>
        <v>522</v>
      </c>
      <c r="P4671" s="4">
        <f t="shared" si="361"/>
        <v>0</v>
      </c>
      <c r="Q4671" s="3">
        <f t="shared" si="362"/>
        <v>522</v>
      </c>
      <c r="R4671" t="str">
        <f t="shared" si="363"/>
        <v>Em atraso</v>
      </c>
      <c r="S4671" s="5">
        <f t="shared" si="364"/>
        <v>2</v>
      </c>
    </row>
    <row r="4672" spans="1:19" x14ac:dyDescent="0.25">
      <c r="A4672">
        <v>4671</v>
      </c>
      <c r="B4672" s="1">
        <v>44049</v>
      </c>
      <c r="C4672" s="1">
        <v>44059</v>
      </c>
      <c r="D4672" s="1">
        <v>44078</v>
      </c>
      <c r="E4672" s="1">
        <v>44081</v>
      </c>
      <c r="F4672">
        <v>1</v>
      </c>
      <c r="G4672">
        <v>1</v>
      </c>
      <c r="H4672">
        <v>245</v>
      </c>
      <c r="I4672" s="6">
        <v>0</v>
      </c>
      <c r="J4672">
        <v>3</v>
      </c>
      <c r="K4672" t="str">
        <f>_xlfn.XLOOKUP(fCompras!F4672,dComprador!$A$2:$A$7,dComprador!$B$2:$B$7)</f>
        <v>Alon</v>
      </c>
      <c r="L4672" t="str">
        <f>_xlfn.XLOOKUP(J4672,dFornecedor!$A$2:$A$6,dFornecedor!$B$2:$B$6)</f>
        <v>StepUp</v>
      </c>
      <c r="M4672" t="str">
        <f>_xlfn.XLOOKUP(G4672,dMateriaPrima!$A$2:$A$12,dMateriaPrima!$B$2:$B$12)</f>
        <v>Tecido</v>
      </c>
      <c r="N4672" s="2">
        <f>_xlfn.XLOOKUP(G4672,dMateriaPrima!$A$2:$A$12,dMateriaPrima!$C$2:$C$12)</f>
        <v>18</v>
      </c>
      <c r="O4672" s="3">
        <f t="shared" si="360"/>
        <v>4410</v>
      </c>
      <c r="P4672" s="4">
        <f t="shared" si="361"/>
        <v>0</v>
      </c>
      <c r="Q4672" s="3">
        <f t="shared" si="362"/>
        <v>4410</v>
      </c>
      <c r="R4672" t="str">
        <f t="shared" si="363"/>
        <v>Em atraso</v>
      </c>
      <c r="S4672" s="5">
        <f t="shared" si="364"/>
        <v>3</v>
      </c>
    </row>
    <row r="4673" spans="1:19" x14ac:dyDescent="0.25">
      <c r="A4673">
        <v>4672</v>
      </c>
      <c r="B4673" s="1">
        <v>44049</v>
      </c>
      <c r="C4673" s="1">
        <v>44051</v>
      </c>
      <c r="D4673" s="1">
        <v>44056</v>
      </c>
      <c r="E4673" s="1">
        <v>44059</v>
      </c>
      <c r="F4673">
        <v>4</v>
      </c>
      <c r="G4673">
        <v>8</v>
      </c>
      <c r="H4673">
        <v>151</v>
      </c>
      <c r="I4673" s="6">
        <v>0</v>
      </c>
      <c r="J4673">
        <v>1</v>
      </c>
      <c r="K4673" t="str">
        <f>_xlfn.XLOOKUP(fCompras!F4673,dComprador!$A$2:$A$7,dComprador!$B$2:$B$7)</f>
        <v>Lira</v>
      </c>
      <c r="L4673" t="str">
        <f>_xlfn.XLOOKUP(J4673,dFornecedor!$A$2:$A$6,dFornecedor!$B$2:$B$6)</f>
        <v>NorthShore</v>
      </c>
      <c r="M4673" t="str">
        <f>_xlfn.XLOOKUP(G4673,dMateriaPrima!$A$2:$A$12,dMateriaPrima!$B$2:$B$12)</f>
        <v>Cimento</v>
      </c>
      <c r="N4673" s="2">
        <f>_xlfn.XLOOKUP(G4673,dMateriaPrima!$A$2:$A$12,dMateriaPrima!$C$2:$C$12)</f>
        <v>23</v>
      </c>
      <c r="O4673" s="3">
        <f t="shared" si="360"/>
        <v>3473</v>
      </c>
      <c r="P4673" s="4">
        <f t="shared" si="361"/>
        <v>0</v>
      </c>
      <c r="Q4673" s="3">
        <f t="shared" si="362"/>
        <v>3473</v>
      </c>
      <c r="R4673" t="str">
        <f t="shared" si="363"/>
        <v>Em atraso</v>
      </c>
      <c r="S4673" s="5">
        <f t="shared" si="364"/>
        <v>3</v>
      </c>
    </row>
    <row r="4674" spans="1:19" x14ac:dyDescent="0.25">
      <c r="A4674">
        <v>4673</v>
      </c>
      <c r="B4674" s="1">
        <v>44049</v>
      </c>
      <c r="C4674" s="1">
        <v>44049</v>
      </c>
      <c r="D4674" s="1">
        <v>44056</v>
      </c>
      <c r="E4674" s="1">
        <v>44057</v>
      </c>
      <c r="F4674">
        <v>4</v>
      </c>
      <c r="G4674">
        <v>8</v>
      </c>
      <c r="H4674">
        <v>253</v>
      </c>
      <c r="I4674" s="6">
        <v>0</v>
      </c>
      <c r="J4674">
        <v>5</v>
      </c>
      <c r="K4674" t="str">
        <f>_xlfn.XLOOKUP(fCompras!F4674,dComprador!$A$2:$A$7,dComprador!$B$2:$B$7)</f>
        <v>Lira</v>
      </c>
      <c r="L4674" t="str">
        <f>_xlfn.XLOOKUP(J4674,dFornecedor!$A$2:$A$6,dFornecedor!$B$2:$B$6)</f>
        <v>Atlas</v>
      </c>
      <c r="M4674" t="str">
        <f>_xlfn.XLOOKUP(G4674,dMateriaPrima!$A$2:$A$12,dMateriaPrima!$B$2:$B$12)</f>
        <v>Cimento</v>
      </c>
      <c r="N4674" s="2">
        <f>_xlfn.XLOOKUP(G4674,dMateriaPrima!$A$2:$A$12,dMateriaPrima!$C$2:$C$12)</f>
        <v>23</v>
      </c>
      <c r="O4674" s="3">
        <f t="shared" si="360"/>
        <v>5819</v>
      </c>
      <c r="P4674" s="4">
        <f t="shared" si="361"/>
        <v>0</v>
      </c>
      <c r="Q4674" s="3">
        <f t="shared" si="362"/>
        <v>5819</v>
      </c>
      <c r="R4674" t="str">
        <f t="shared" si="363"/>
        <v>Em atraso</v>
      </c>
      <c r="S4674" s="5">
        <f t="shared" si="364"/>
        <v>1</v>
      </c>
    </row>
    <row r="4675" spans="1:19" x14ac:dyDescent="0.25">
      <c r="A4675">
        <v>4674</v>
      </c>
      <c r="B4675" s="1">
        <v>44049</v>
      </c>
      <c r="C4675" s="1">
        <v>44050</v>
      </c>
      <c r="D4675" s="1">
        <v>44070</v>
      </c>
      <c r="E4675" s="1">
        <v>44073</v>
      </c>
      <c r="F4675">
        <v>1</v>
      </c>
      <c r="G4675">
        <v>5</v>
      </c>
      <c r="H4675">
        <v>85</v>
      </c>
      <c r="I4675" s="6">
        <v>0</v>
      </c>
      <c r="J4675">
        <v>4</v>
      </c>
      <c r="K4675" t="str">
        <f>_xlfn.XLOOKUP(fCompras!F4675,dComprador!$A$2:$A$7,dComprador!$B$2:$B$7)</f>
        <v>Alon</v>
      </c>
      <c r="L4675" t="str">
        <f>_xlfn.XLOOKUP(J4675,dFornecedor!$A$2:$A$6,dFornecedor!$B$2:$B$6)</f>
        <v>AlphaOmega</v>
      </c>
      <c r="M4675" t="str">
        <f>_xlfn.XLOOKUP(G4675,dMateriaPrima!$A$2:$A$12,dMateriaPrima!$B$2:$B$12)</f>
        <v>Areia</v>
      </c>
      <c r="N4675" s="2">
        <f>_xlfn.XLOOKUP(G4675,dMateriaPrima!$A$2:$A$12,dMateriaPrima!$C$2:$C$12)</f>
        <v>3.59</v>
      </c>
      <c r="O4675" s="3">
        <f t="shared" ref="O4675:O4738" si="365">PRODUCT(H4675,N4675)</f>
        <v>305.14999999999998</v>
      </c>
      <c r="P4675" s="4">
        <f t="shared" ref="P4675:P4738" si="366">PRODUCT(O4675,I4675)</f>
        <v>0</v>
      </c>
      <c r="Q4675" s="3">
        <f t="shared" ref="Q4675:Q4738" si="367">O4675-P4675</f>
        <v>305.14999999999998</v>
      </c>
      <c r="R4675" t="str">
        <f t="shared" ref="R4675:R4738" si="368">IF(E4675&lt;=D4675,"No prazo",IF(E4675&gt;D4675,"Em atraso"))</f>
        <v>Em atraso</v>
      </c>
      <c r="S4675" s="5">
        <f t="shared" ref="S4675:S4738" si="369">IF(E4675 &gt;D4675, E4675-D4675,0)</f>
        <v>3</v>
      </c>
    </row>
    <row r="4676" spans="1:19" x14ac:dyDescent="0.25">
      <c r="A4676">
        <v>4675</v>
      </c>
      <c r="B4676" s="1">
        <v>44049</v>
      </c>
      <c r="C4676" s="1">
        <v>44051</v>
      </c>
      <c r="D4676" s="1">
        <v>44069</v>
      </c>
      <c r="E4676" s="1">
        <v>44068</v>
      </c>
      <c r="F4676">
        <v>1</v>
      </c>
      <c r="G4676">
        <v>5</v>
      </c>
      <c r="H4676">
        <v>121</v>
      </c>
      <c r="I4676" s="6">
        <v>0</v>
      </c>
      <c r="J4676">
        <v>2</v>
      </c>
      <c r="K4676" t="str">
        <f>_xlfn.XLOOKUP(fCompras!F4676,dComprador!$A$2:$A$7,dComprador!$B$2:$B$7)</f>
        <v>Alon</v>
      </c>
      <c r="L4676" t="str">
        <f>_xlfn.XLOOKUP(J4676,dFornecedor!$A$2:$A$6,dFornecedor!$B$2:$B$6)</f>
        <v>Minerva</v>
      </c>
      <c r="M4676" t="str">
        <f>_xlfn.XLOOKUP(G4676,dMateriaPrima!$A$2:$A$12,dMateriaPrima!$B$2:$B$12)</f>
        <v>Areia</v>
      </c>
      <c r="N4676" s="2">
        <f>_xlfn.XLOOKUP(G4676,dMateriaPrima!$A$2:$A$12,dMateriaPrima!$C$2:$C$12)</f>
        <v>3.59</v>
      </c>
      <c r="O4676" s="3">
        <f t="shared" si="365"/>
        <v>434.39</v>
      </c>
      <c r="P4676" s="4">
        <f t="shared" si="366"/>
        <v>0</v>
      </c>
      <c r="Q4676" s="3">
        <f t="shared" si="367"/>
        <v>434.39</v>
      </c>
      <c r="R4676" t="str">
        <f t="shared" si="368"/>
        <v>No prazo</v>
      </c>
      <c r="S4676" s="5">
        <f t="shared" si="369"/>
        <v>0</v>
      </c>
    </row>
    <row r="4677" spans="1:19" x14ac:dyDescent="0.25">
      <c r="A4677">
        <v>4676</v>
      </c>
      <c r="B4677" s="1">
        <v>44049</v>
      </c>
      <c r="C4677" s="1">
        <v>44051</v>
      </c>
      <c r="D4677" s="1">
        <v>44062</v>
      </c>
      <c r="E4677" s="1">
        <v>44064</v>
      </c>
      <c r="F4677">
        <v>3</v>
      </c>
      <c r="G4677">
        <v>8</v>
      </c>
      <c r="H4677">
        <v>73</v>
      </c>
      <c r="I4677" s="6">
        <v>0</v>
      </c>
      <c r="J4677">
        <v>2</v>
      </c>
      <c r="K4677" t="str">
        <f>_xlfn.XLOOKUP(fCompras!F4677,dComprador!$A$2:$A$7,dComprador!$B$2:$B$7)</f>
        <v>Diego</v>
      </c>
      <c r="L4677" t="str">
        <f>_xlfn.XLOOKUP(J4677,dFornecedor!$A$2:$A$6,dFornecedor!$B$2:$B$6)</f>
        <v>Minerva</v>
      </c>
      <c r="M4677" t="str">
        <f>_xlfn.XLOOKUP(G4677,dMateriaPrima!$A$2:$A$12,dMateriaPrima!$B$2:$B$12)</f>
        <v>Cimento</v>
      </c>
      <c r="N4677" s="2">
        <f>_xlfn.XLOOKUP(G4677,dMateriaPrima!$A$2:$A$12,dMateriaPrima!$C$2:$C$12)</f>
        <v>23</v>
      </c>
      <c r="O4677" s="3">
        <f t="shared" si="365"/>
        <v>1679</v>
      </c>
      <c r="P4677" s="4">
        <f t="shared" si="366"/>
        <v>0</v>
      </c>
      <c r="Q4677" s="3">
        <f t="shared" si="367"/>
        <v>1679</v>
      </c>
      <c r="R4677" t="str">
        <f t="shared" si="368"/>
        <v>Em atraso</v>
      </c>
      <c r="S4677" s="5">
        <f t="shared" si="369"/>
        <v>2</v>
      </c>
    </row>
    <row r="4678" spans="1:19" x14ac:dyDescent="0.25">
      <c r="A4678">
        <v>4677</v>
      </c>
      <c r="B4678" s="1">
        <v>44049</v>
      </c>
      <c r="C4678" s="1">
        <v>44059</v>
      </c>
      <c r="D4678" s="1">
        <v>44069</v>
      </c>
      <c r="E4678" s="1">
        <v>44070</v>
      </c>
      <c r="F4678">
        <v>1</v>
      </c>
      <c r="G4678">
        <v>5</v>
      </c>
      <c r="H4678">
        <v>7</v>
      </c>
      <c r="I4678" s="6">
        <v>0</v>
      </c>
      <c r="J4678">
        <v>3</v>
      </c>
      <c r="K4678" t="str">
        <f>_xlfn.XLOOKUP(fCompras!F4678,dComprador!$A$2:$A$7,dComprador!$B$2:$B$7)</f>
        <v>Alon</v>
      </c>
      <c r="L4678" t="str">
        <f>_xlfn.XLOOKUP(J4678,dFornecedor!$A$2:$A$6,dFornecedor!$B$2:$B$6)</f>
        <v>StepUp</v>
      </c>
      <c r="M4678" t="str">
        <f>_xlfn.XLOOKUP(G4678,dMateriaPrima!$A$2:$A$12,dMateriaPrima!$B$2:$B$12)</f>
        <v>Areia</v>
      </c>
      <c r="N4678" s="2">
        <f>_xlfn.XLOOKUP(G4678,dMateriaPrima!$A$2:$A$12,dMateriaPrima!$C$2:$C$12)</f>
        <v>3.59</v>
      </c>
      <c r="O4678" s="3">
        <f t="shared" si="365"/>
        <v>25.13</v>
      </c>
      <c r="P4678" s="4">
        <f t="shared" si="366"/>
        <v>0</v>
      </c>
      <c r="Q4678" s="3">
        <f t="shared" si="367"/>
        <v>25.13</v>
      </c>
      <c r="R4678" t="str">
        <f t="shared" si="368"/>
        <v>Em atraso</v>
      </c>
      <c r="S4678" s="5">
        <f t="shared" si="369"/>
        <v>1</v>
      </c>
    </row>
    <row r="4679" spans="1:19" x14ac:dyDescent="0.25">
      <c r="A4679">
        <v>4678</v>
      </c>
      <c r="B4679" s="1">
        <v>44049</v>
      </c>
      <c r="C4679" s="1">
        <v>44058</v>
      </c>
      <c r="D4679" s="1">
        <v>44079</v>
      </c>
      <c r="E4679" s="1">
        <v>44082</v>
      </c>
      <c r="F4679">
        <v>1</v>
      </c>
      <c r="G4679">
        <v>8</v>
      </c>
      <c r="H4679">
        <v>129</v>
      </c>
      <c r="I4679" s="6">
        <v>0</v>
      </c>
      <c r="J4679">
        <v>3</v>
      </c>
      <c r="K4679" t="str">
        <f>_xlfn.XLOOKUP(fCompras!F4679,dComprador!$A$2:$A$7,dComprador!$B$2:$B$7)</f>
        <v>Alon</v>
      </c>
      <c r="L4679" t="str">
        <f>_xlfn.XLOOKUP(J4679,dFornecedor!$A$2:$A$6,dFornecedor!$B$2:$B$6)</f>
        <v>StepUp</v>
      </c>
      <c r="M4679" t="str">
        <f>_xlfn.XLOOKUP(G4679,dMateriaPrima!$A$2:$A$12,dMateriaPrima!$B$2:$B$12)</f>
        <v>Cimento</v>
      </c>
      <c r="N4679" s="2">
        <f>_xlfn.XLOOKUP(G4679,dMateriaPrima!$A$2:$A$12,dMateriaPrima!$C$2:$C$12)</f>
        <v>23</v>
      </c>
      <c r="O4679" s="3">
        <f t="shared" si="365"/>
        <v>2967</v>
      </c>
      <c r="P4679" s="4">
        <f t="shared" si="366"/>
        <v>0</v>
      </c>
      <c r="Q4679" s="3">
        <f t="shared" si="367"/>
        <v>2967</v>
      </c>
      <c r="R4679" t="str">
        <f t="shared" si="368"/>
        <v>Em atraso</v>
      </c>
      <c r="S4679" s="5">
        <f t="shared" si="369"/>
        <v>3</v>
      </c>
    </row>
    <row r="4680" spans="1:19" x14ac:dyDescent="0.25">
      <c r="A4680">
        <v>4679</v>
      </c>
      <c r="B4680" s="1">
        <v>44049</v>
      </c>
      <c r="C4680" s="1">
        <v>44049</v>
      </c>
      <c r="D4680" s="1">
        <v>44069</v>
      </c>
      <c r="E4680" s="1">
        <v>44074</v>
      </c>
      <c r="F4680">
        <v>1</v>
      </c>
      <c r="G4680">
        <v>5</v>
      </c>
      <c r="H4680">
        <v>526</v>
      </c>
      <c r="I4680" s="6">
        <v>0</v>
      </c>
      <c r="J4680">
        <v>4</v>
      </c>
      <c r="K4680" t="str">
        <f>_xlfn.XLOOKUP(fCompras!F4680,dComprador!$A$2:$A$7,dComprador!$B$2:$B$7)</f>
        <v>Alon</v>
      </c>
      <c r="L4680" t="str">
        <f>_xlfn.XLOOKUP(J4680,dFornecedor!$A$2:$A$6,dFornecedor!$B$2:$B$6)</f>
        <v>AlphaOmega</v>
      </c>
      <c r="M4680" t="str">
        <f>_xlfn.XLOOKUP(G4680,dMateriaPrima!$A$2:$A$12,dMateriaPrima!$B$2:$B$12)</f>
        <v>Areia</v>
      </c>
      <c r="N4680" s="2">
        <f>_xlfn.XLOOKUP(G4680,dMateriaPrima!$A$2:$A$12,dMateriaPrima!$C$2:$C$12)</f>
        <v>3.59</v>
      </c>
      <c r="O4680" s="3">
        <f t="shared" si="365"/>
        <v>1888.34</v>
      </c>
      <c r="P4680" s="4">
        <f t="shared" si="366"/>
        <v>0</v>
      </c>
      <c r="Q4680" s="3">
        <f t="shared" si="367"/>
        <v>1888.34</v>
      </c>
      <c r="R4680" t="str">
        <f t="shared" si="368"/>
        <v>Em atraso</v>
      </c>
      <c r="S4680" s="5">
        <f t="shared" si="369"/>
        <v>5</v>
      </c>
    </row>
    <row r="4681" spans="1:19" x14ac:dyDescent="0.25">
      <c r="A4681">
        <v>4680</v>
      </c>
      <c r="B4681" s="1">
        <v>44050</v>
      </c>
      <c r="C4681" s="1">
        <v>44052</v>
      </c>
      <c r="D4681" s="1">
        <v>44057</v>
      </c>
      <c r="E4681" s="1">
        <v>44059</v>
      </c>
      <c r="F4681">
        <v>4</v>
      </c>
      <c r="G4681">
        <v>9</v>
      </c>
      <c r="H4681">
        <v>58</v>
      </c>
      <c r="I4681" s="6">
        <v>0.26</v>
      </c>
      <c r="J4681">
        <v>2</v>
      </c>
      <c r="K4681" t="str">
        <f>_xlfn.XLOOKUP(fCompras!F4681,dComprador!$A$2:$A$7,dComprador!$B$2:$B$7)</f>
        <v>Lira</v>
      </c>
      <c r="L4681" t="str">
        <f>_xlfn.XLOOKUP(J4681,dFornecedor!$A$2:$A$6,dFornecedor!$B$2:$B$6)</f>
        <v>Minerva</v>
      </c>
      <c r="M4681" t="str">
        <f>_xlfn.XLOOKUP(G4681,dMateriaPrima!$A$2:$A$12,dMateriaPrima!$B$2:$B$12)</f>
        <v>Couro</v>
      </c>
      <c r="N4681" s="2">
        <f>_xlfn.XLOOKUP(G4681,dMateriaPrima!$A$2:$A$12,dMateriaPrima!$C$2:$C$12)</f>
        <v>4.4000000000000004</v>
      </c>
      <c r="O4681" s="3">
        <f t="shared" si="365"/>
        <v>255.20000000000002</v>
      </c>
      <c r="P4681" s="4">
        <f t="shared" si="366"/>
        <v>66.352000000000004</v>
      </c>
      <c r="Q4681" s="3">
        <f t="shared" si="367"/>
        <v>188.84800000000001</v>
      </c>
      <c r="R4681" t="str">
        <f t="shared" si="368"/>
        <v>Em atraso</v>
      </c>
      <c r="S4681" s="5">
        <f t="shared" si="369"/>
        <v>2</v>
      </c>
    </row>
    <row r="4682" spans="1:19" x14ac:dyDescent="0.25">
      <c r="A4682">
        <v>4681</v>
      </c>
      <c r="B4682" s="1">
        <v>44050</v>
      </c>
      <c r="C4682" s="1">
        <v>44061</v>
      </c>
      <c r="D4682" s="1">
        <v>44061</v>
      </c>
      <c r="E4682" s="1">
        <v>44065</v>
      </c>
      <c r="F4682">
        <v>4</v>
      </c>
      <c r="G4682">
        <v>5</v>
      </c>
      <c r="H4682">
        <v>362</v>
      </c>
      <c r="I4682" s="6">
        <v>0</v>
      </c>
      <c r="J4682">
        <v>1</v>
      </c>
      <c r="K4682" t="str">
        <f>_xlfn.XLOOKUP(fCompras!F4682,dComprador!$A$2:$A$7,dComprador!$B$2:$B$7)</f>
        <v>Lira</v>
      </c>
      <c r="L4682" t="str">
        <f>_xlfn.XLOOKUP(J4682,dFornecedor!$A$2:$A$6,dFornecedor!$B$2:$B$6)</f>
        <v>NorthShore</v>
      </c>
      <c r="M4682" t="str">
        <f>_xlfn.XLOOKUP(G4682,dMateriaPrima!$A$2:$A$12,dMateriaPrima!$B$2:$B$12)</f>
        <v>Areia</v>
      </c>
      <c r="N4682" s="2">
        <f>_xlfn.XLOOKUP(G4682,dMateriaPrima!$A$2:$A$12,dMateriaPrima!$C$2:$C$12)</f>
        <v>3.59</v>
      </c>
      <c r="O4682" s="3">
        <f t="shared" si="365"/>
        <v>1299.58</v>
      </c>
      <c r="P4682" s="4">
        <f t="shared" si="366"/>
        <v>0</v>
      </c>
      <c r="Q4682" s="3">
        <f t="shared" si="367"/>
        <v>1299.58</v>
      </c>
      <c r="R4682" t="str">
        <f t="shared" si="368"/>
        <v>Em atraso</v>
      </c>
      <c r="S4682" s="5">
        <f t="shared" si="369"/>
        <v>4</v>
      </c>
    </row>
    <row r="4683" spans="1:19" x14ac:dyDescent="0.25">
      <c r="A4683">
        <v>4682</v>
      </c>
      <c r="B4683" s="1">
        <v>44050</v>
      </c>
      <c r="C4683" s="1">
        <v>44055</v>
      </c>
      <c r="D4683" s="1">
        <v>44058</v>
      </c>
      <c r="E4683" s="1">
        <v>44059</v>
      </c>
      <c r="F4683">
        <v>4</v>
      </c>
      <c r="G4683">
        <v>7</v>
      </c>
      <c r="H4683">
        <v>164</v>
      </c>
      <c r="I4683" s="6">
        <v>0</v>
      </c>
      <c r="J4683">
        <v>3</v>
      </c>
      <c r="K4683" t="str">
        <f>_xlfn.XLOOKUP(fCompras!F4683,dComprador!$A$2:$A$7,dComprador!$B$2:$B$7)</f>
        <v>Lira</v>
      </c>
      <c r="L4683" t="str">
        <f>_xlfn.XLOOKUP(J4683,dFornecedor!$A$2:$A$6,dFornecedor!$B$2:$B$6)</f>
        <v>StepUp</v>
      </c>
      <c r="M4683" t="str">
        <f>_xlfn.XLOOKUP(G4683,dMateriaPrima!$A$2:$A$12,dMateriaPrima!$B$2:$B$12)</f>
        <v>Poliéster</v>
      </c>
      <c r="N4683" s="2">
        <f>_xlfn.XLOOKUP(G4683,dMateriaPrima!$A$2:$A$12,dMateriaPrima!$C$2:$C$12)</f>
        <v>8</v>
      </c>
      <c r="O4683" s="3">
        <f t="shared" si="365"/>
        <v>1312</v>
      </c>
      <c r="P4683" s="4">
        <f t="shared" si="366"/>
        <v>0</v>
      </c>
      <c r="Q4683" s="3">
        <f t="shared" si="367"/>
        <v>1312</v>
      </c>
      <c r="R4683" t="str">
        <f t="shared" si="368"/>
        <v>Em atraso</v>
      </c>
      <c r="S4683" s="5">
        <f t="shared" si="369"/>
        <v>1</v>
      </c>
    </row>
    <row r="4684" spans="1:19" x14ac:dyDescent="0.25">
      <c r="A4684">
        <v>4683</v>
      </c>
      <c r="B4684" s="1">
        <v>44050</v>
      </c>
      <c r="C4684" s="1">
        <v>44050</v>
      </c>
      <c r="D4684" s="1">
        <v>44068</v>
      </c>
      <c r="E4684" s="1">
        <v>44069</v>
      </c>
      <c r="F4684">
        <v>1</v>
      </c>
      <c r="G4684">
        <v>9</v>
      </c>
      <c r="H4684">
        <v>284</v>
      </c>
      <c r="I4684" s="6">
        <v>0</v>
      </c>
      <c r="J4684">
        <v>2</v>
      </c>
      <c r="K4684" t="str">
        <f>_xlfn.XLOOKUP(fCompras!F4684,dComprador!$A$2:$A$7,dComprador!$B$2:$B$7)</f>
        <v>Alon</v>
      </c>
      <c r="L4684" t="str">
        <f>_xlfn.XLOOKUP(J4684,dFornecedor!$A$2:$A$6,dFornecedor!$B$2:$B$6)</f>
        <v>Minerva</v>
      </c>
      <c r="M4684" t="str">
        <f>_xlfn.XLOOKUP(G4684,dMateriaPrima!$A$2:$A$12,dMateriaPrima!$B$2:$B$12)</f>
        <v>Couro</v>
      </c>
      <c r="N4684" s="2">
        <f>_xlfn.XLOOKUP(G4684,dMateriaPrima!$A$2:$A$12,dMateriaPrima!$C$2:$C$12)</f>
        <v>4.4000000000000004</v>
      </c>
      <c r="O4684" s="3">
        <f t="shared" si="365"/>
        <v>1249.6000000000001</v>
      </c>
      <c r="P4684" s="4">
        <f t="shared" si="366"/>
        <v>0</v>
      </c>
      <c r="Q4684" s="3">
        <f t="shared" si="367"/>
        <v>1249.6000000000001</v>
      </c>
      <c r="R4684" t="str">
        <f t="shared" si="368"/>
        <v>Em atraso</v>
      </c>
      <c r="S4684" s="5">
        <f t="shared" si="369"/>
        <v>1</v>
      </c>
    </row>
    <row r="4685" spans="1:19" x14ac:dyDescent="0.25">
      <c r="A4685">
        <v>4684</v>
      </c>
      <c r="B4685" s="1">
        <v>44050</v>
      </c>
      <c r="C4685" s="1">
        <v>44059</v>
      </c>
      <c r="D4685" s="1">
        <v>44062</v>
      </c>
      <c r="E4685" s="1">
        <v>44063</v>
      </c>
      <c r="F4685">
        <v>2</v>
      </c>
      <c r="G4685">
        <v>5</v>
      </c>
      <c r="H4685">
        <v>20</v>
      </c>
      <c r="I4685" s="6">
        <v>0</v>
      </c>
      <c r="J4685">
        <v>3</v>
      </c>
      <c r="K4685" t="str">
        <f>_xlfn.XLOOKUP(fCompras!F4685,dComprador!$A$2:$A$7,dComprador!$B$2:$B$7)</f>
        <v>João</v>
      </c>
      <c r="L4685" t="str">
        <f>_xlfn.XLOOKUP(J4685,dFornecedor!$A$2:$A$6,dFornecedor!$B$2:$B$6)</f>
        <v>StepUp</v>
      </c>
      <c r="M4685" t="str">
        <f>_xlfn.XLOOKUP(G4685,dMateriaPrima!$A$2:$A$12,dMateriaPrima!$B$2:$B$12)</f>
        <v>Areia</v>
      </c>
      <c r="N4685" s="2">
        <f>_xlfn.XLOOKUP(G4685,dMateriaPrima!$A$2:$A$12,dMateriaPrima!$C$2:$C$12)</f>
        <v>3.59</v>
      </c>
      <c r="O4685" s="3">
        <f t="shared" si="365"/>
        <v>71.8</v>
      </c>
      <c r="P4685" s="4">
        <f t="shared" si="366"/>
        <v>0</v>
      </c>
      <c r="Q4685" s="3">
        <f t="shared" si="367"/>
        <v>71.8</v>
      </c>
      <c r="R4685" t="str">
        <f t="shared" si="368"/>
        <v>Em atraso</v>
      </c>
      <c r="S4685" s="5">
        <f t="shared" si="369"/>
        <v>1</v>
      </c>
    </row>
    <row r="4686" spans="1:19" x14ac:dyDescent="0.25">
      <c r="A4686">
        <v>4685</v>
      </c>
      <c r="B4686" s="1">
        <v>44050</v>
      </c>
      <c r="C4686" s="1">
        <v>44059</v>
      </c>
      <c r="D4686" s="1">
        <v>44062</v>
      </c>
      <c r="E4686" s="1">
        <v>44062</v>
      </c>
      <c r="F4686">
        <v>2</v>
      </c>
      <c r="G4686">
        <v>5</v>
      </c>
      <c r="H4686">
        <v>221</v>
      </c>
      <c r="I4686" s="6">
        <v>0</v>
      </c>
      <c r="J4686">
        <v>3</v>
      </c>
      <c r="K4686" t="str">
        <f>_xlfn.XLOOKUP(fCompras!F4686,dComprador!$A$2:$A$7,dComprador!$B$2:$B$7)</f>
        <v>João</v>
      </c>
      <c r="L4686" t="str">
        <f>_xlfn.XLOOKUP(J4686,dFornecedor!$A$2:$A$6,dFornecedor!$B$2:$B$6)</f>
        <v>StepUp</v>
      </c>
      <c r="M4686" t="str">
        <f>_xlfn.XLOOKUP(G4686,dMateriaPrima!$A$2:$A$12,dMateriaPrima!$B$2:$B$12)</f>
        <v>Areia</v>
      </c>
      <c r="N4686" s="2">
        <f>_xlfn.XLOOKUP(G4686,dMateriaPrima!$A$2:$A$12,dMateriaPrima!$C$2:$C$12)</f>
        <v>3.59</v>
      </c>
      <c r="O4686" s="3">
        <f t="shared" si="365"/>
        <v>793.39</v>
      </c>
      <c r="P4686" s="4">
        <f t="shared" si="366"/>
        <v>0</v>
      </c>
      <c r="Q4686" s="3">
        <f t="shared" si="367"/>
        <v>793.39</v>
      </c>
      <c r="R4686" t="str">
        <f t="shared" si="368"/>
        <v>No prazo</v>
      </c>
      <c r="S4686" s="5">
        <f t="shared" si="369"/>
        <v>0</v>
      </c>
    </row>
    <row r="4687" spans="1:19" x14ac:dyDescent="0.25">
      <c r="A4687">
        <v>4686</v>
      </c>
      <c r="B4687" s="1">
        <v>44050</v>
      </c>
      <c r="C4687" s="1">
        <v>44053</v>
      </c>
      <c r="D4687" s="1">
        <v>44074</v>
      </c>
      <c r="E4687" s="1">
        <v>44077</v>
      </c>
      <c r="F4687">
        <v>3</v>
      </c>
      <c r="G4687">
        <v>1</v>
      </c>
      <c r="H4687">
        <v>263</v>
      </c>
      <c r="I4687" s="6">
        <v>0</v>
      </c>
      <c r="J4687">
        <v>2</v>
      </c>
      <c r="K4687" t="str">
        <f>_xlfn.XLOOKUP(fCompras!F4687,dComprador!$A$2:$A$7,dComprador!$B$2:$B$7)</f>
        <v>Diego</v>
      </c>
      <c r="L4687" t="str">
        <f>_xlfn.XLOOKUP(J4687,dFornecedor!$A$2:$A$6,dFornecedor!$B$2:$B$6)</f>
        <v>Minerva</v>
      </c>
      <c r="M4687" t="str">
        <f>_xlfn.XLOOKUP(G4687,dMateriaPrima!$A$2:$A$12,dMateriaPrima!$B$2:$B$12)</f>
        <v>Tecido</v>
      </c>
      <c r="N4687" s="2">
        <f>_xlfn.XLOOKUP(G4687,dMateriaPrima!$A$2:$A$12,dMateriaPrima!$C$2:$C$12)</f>
        <v>18</v>
      </c>
      <c r="O4687" s="3">
        <f t="shared" si="365"/>
        <v>4734</v>
      </c>
      <c r="P4687" s="4">
        <f t="shared" si="366"/>
        <v>0</v>
      </c>
      <c r="Q4687" s="3">
        <f t="shared" si="367"/>
        <v>4734</v>
      </c>
      <c r="R4687" t="str">
        <f t="shared" si="368"/>
        <v>Em atraso</v>
      </c>
      <c r="S4687" s="5">
        <f t="shared" si="369"/>
        <v>3</v>
      </c>
    </row>
    <row r="4688" spans="1:19" x14ac:dyDescent="0.25">
      <c r="A4688">
        <v>4687</v>
      </c>
      <c r="B4688" s="1">
        <v>44050</v>
      </c>
      <c r="C4688" s="1">
        <v>44057</v>
      </c>
      <c r="D4688" s="1">
        <v>44082</v>
      </c>
      <c r="E4688" s="1">
        <v>44084</v>
      </c>
      <c r="F4688">
        <v>1</v>
      </c>
      <c r="G4688">
        <v>2</v>
      </c>
      <c r="H4688">
        <v>12</v>
      </c>
      <c r="I4688" s="6">
        <v>0</v>
      </c>
      <c r="J4688">
        <v>2</v>
      </c>
      <c r="K4688" t="str">
        <f>_xlfn.XLOOKUP(fCompras!F4688,dComprador!$A$2:$A$7,dComprador!$B$2:$B$7)</f>
        <v>Alon</v>
      </c>
      <c r="L4688" t="str">
        <f>_xlfn.XLOOKUP(J4688,dFornecedor!$A$2:$A$6,dFornecedor!$B$2:$B$6)</f>
        <v>Minerva</v>
      </c>
      <c r="M4688" t="str">
        <f>_xlfn.XLOOKUP(G4688,dMateriaPrima!$A$2:$A$12,dMateriaPrima!$B$2:$B$12)</f>
        <v>Chapa Metal</v>
      </c>
      <c r="N4688" s="2">
        <f>_xlfn.XLOOKUP(G4688,dMateriaPrima!$A$2:$A$12,dMateriaPrima!$C$2:$C$12)</f>
        <v>299.89999999999998</v>
      </c>
      <c r="O4688" s="3">
        <f t="shared" si="365"/>
        <v>3598.7999999999997</v>
      </c>
      <c r="P4688" s="4">
        <f t="shared" si="366"/>
        <v>0</v>
      </c>
      <c r="Q4688" s="3">
        <f t="shared" si="367"/>
        <v>3598.7999999999997</v>
      </c>
      <c r="R4688" t="str">
        <f t="shared" si="368"/>
        <v>Em atraso</v>
      </c>
      <c r="S4688" s="5">
        <f t="shared" si="369"/>
        <v>2</v>
      </c>
    </row>
    <row r="4689" spans="1:19" x14ac:dyDescent="0.25">
      <c r="A4689">
        <v>4688</v>
      </c>
      <c r="B4689" s="1">
        <v>44050</v>
      </c>
      <c r="C4689" s="1">
        <v>44059</v>
      </c>
      <c r="D4689" s="1">
        <v>44073</v>
      </c>
      <c r="E4689" s="1">
        <v>44074</v>
      </c>
      <c r="F4689">
        <v>1</v>
      </c>
      <c r="G4689">
        <v>8</v>
      </c>
      <c r="H4689">
        <v>395</v>
      </c>
      <c r="I4689" s="6">
        <v>0</v>
      </c>
      <c r="J4689">
        <v>2</v>
      </c>
      <c r="K4689" t="str">
        <f>_xlfn.XLOOKUP(fCompras!F4689,dComprador!$A$2:$A$7,dComprador!$B$2:$B$7)</f>
        <v>Alon</v>
      </c>
      <c r="L4689" t="str">
        <f>_xlfn.XLOOKUP(J4689,dFornecedor!$A$2:$A$6,dFornecedor!$B$2:$B$6)</f>
        <v>Minerva</v>
      </c>
      <c r="M4689" t="str">
        <f>_xlfn.XLOOKUP(G4689,dMateriaPrima!$A$2:$A$12,dMateriaPrima!$B$2:$B$12)</f>
        <v>Cimento</v>
      </c>
      <c r="N4689" s="2">
        <f>_xlfn.XLOOKUP(G4689,dMateriaPrima!$A$2:$A$12,dMateriaPrima!$C$2:$C$12)</f>
        <v>23</v>
      </c>
      <c r="O4689" s="3">
        <f t="shared" si="365"/>
        <v>9085</v>
      </c>
      <c r="P4689" s="4">
        <f t="shared" si="366"/>
        <v>0</v>
      </c>
      <c r="Q4689" s="3">
        <f t="shared" si="367"/>
        <v>9085</v>
      </c>
      <c r="R4689" t="str">
        <f t="shared" si="368"/>
        <v>Em atraso</v>
      </c>
      <c r="S4689" s="5">
        <f t="shared" si="369"/>
        <v>1</v>
      </c>
    </row>
    <row r="4690" spans="1:19" x14ac:dyDescent="0.25">
      <c r="A4690">
        <v>4689</v>
      </c>
      <c r="B4690" s="1">
        <v>44051</v>
      </c>
      <c r="C4690" s="1">
        <v>44056</v>
      </c>
      <c r="D4690" s="1">
        <v>44058</v>
      </c>
      <c r="E4690" s="1">
        <v>44057</v>
      </c>
      <c r="F4690">
        <v>4</v>
      </c>
      <c r="G4690">
        <v>11</v>
      </c>
      <c r="H4690">
        <v>246</v>
      </c>
      <c r="I4690" s="6">
        <v>0</v>
      </c>
      <c r="J4690">
        <v>3</v>
      </c>
      <c r="K4690" t="str">
        <f>_xlfn.XLOOKUP(fCompras!F4690,dComprador!$A$2:$A$7,dComprador!$B$2:$B$7)</f>
        <v>Lira</v>
      </c>
      <c r="L4690" t="str">
        <f>_xlfn.XLOOKUP(J4690,dFornecedor!$A$2:$A$6,dFornecedor!$B$2:$B$6)</f>
        <v>StepUp</v>
      </c>
      <c r="M4690" t="str">
        <f>_xlfn.XLOOKUP(G4690,dMateriaPrima!$A$2:$A$12,dMateriaPrima!$B$2:$B$12)</f>
        <v>Papel</v>
      </c>
      <c r="N4690" s="2">
        <f>_xlfn.XLOOKUP(G4690,dMateriaPrima!$A$2:$A$12,dMateriaPrima!$C$2:$C$12)</f>
        <v>9</v>
      </c>
      <c r="O4690" s="3">
        <f t="shared" si="365"/>
        <v>2214</v>
      </c>
      <c r="P4690" s="4">
        <f t="shared" si="366"/>
        <v>0</v>
      </c>
      <c r="Q4690" s="3">
        <f t="shared" si="367"/>
        <v>2214</v>
      </c>
      <c r="R4690" t="str">
        <f t="shared" si="368"/>
        <v>No prazo</v>
      </c>
      <c r="S4690" s="5">
        <f t="shared" si="369"/>
        <v>0</v>
      </c>
    </row>
    <row r="4691" spans="1:19" x14ac:dyDescent="0.25">
      <c r="A4691">
        <v>4690</v>
      </c>
      <c r="B4691" s="1">
        <v>44051</v>
      </c>
      <c r="C4691" s="1">
        <v>44051</v>
      </c>
      <c r="D4691" s="1">
        <v>44058</v>
      </c>
      <c r="E4691" s="1">
        <v>44054</v>
      </c>
      <c r="F4691">
        <v>4</v>
      </c>
      <c r="G4691">
        <v>8</v>
      </c>
      <c r="H4691">
        <v>512</v>
      </c>
      <c r="I4691" s="6">
        <v>0</v>
      </c>
      <c r="J4691">
        <v>4</v>
      </c>
      <c r="K4691" t="str">
        <f>_xlfn.XLOOKUP(fCompras!F4691,dComprador!$A$2:$A$7,dComprador!$B$2:$B$7)</f>
        <v>Lira</v>
      </c>
      <c r="L4691" t="str">
        <f>_xlfn.XLOOKUP(J4691,dFornecedor!$A$2:$A$6,dFornecedor!$B$2:$B$6)</f>
        <v>AlphaOmega</v>
      </c>
      <c r="M4691" t="str">
        <f>_xlfn.XLOOKUP(G4691,dMateriaPrima!$A$2:$A$12,dMateriaPrima!$B$2:$B$12)</f>
        <v>Cimento</v>
      </c>
      <c r="N4691" s="2">
        <f>_xlfn.XLOOKUP(G4691,dMateriaPrima!$A$2:$A$12,dMateriaPrima!$C$2:$C$12)</f>
        <v>23</v>
      </c>
      <c r="O4691" s="3">
        <f t="shared" si="365"/>
        <v>11776</v>
      </c>
      <c r="P4691" s="4">
        <f t="shared" si="366"/>
        <v>0</v>
      </c>
      <c r="Q4691" s="3">
        <f t="shared" si="367"/>
        <v>11776</v>
      </c>
      <c r="R4691" t="str">
        <f t="shared" si="368"/>
        <v>No prazo</v>
      </c>
      <c r="S4691" s="5">
        <f t="shared" si="369"/>
        <v>0</v>
      </c>
    </row>
    <row r="4692" spans="1:19" x14ac:dyDescent="0.25">
      <c r="A4692">
        <v>4691</v>
      </c>
      <c r="B4692" s="1">
        <v>44051</v>
      </c>
      <c r="C4692" s="1">
        <v>44059</v>
      </c>
      <c r="D4692" s="1">
        <v>44064</v>
      </c>
      <c r="E4692" s="1">
        <v>44064</v>
      </c>
      <c r="F4692">
        <v>4</v>
      </c>
      <c r="G4692">
        <v>5</v>
      </c>
      <c r="H4692">
        <v>49</v>
      </c>
      <c r="I4692" s="6">
        <v>0</v>
      </c>
      <c r="J4692">
        <v>5</v>
      </c>
      <c r="K4692" t="str">
        <f>_xlfn.XLOOKUP(fCompras!F4692,dComprador!$A$2:$A$7,dComprador!$B$2:$B$7)</f>
        <v>Lira</v>
      </c>
      <c r="L4692" t="str">
        <f>_xlfn.XLOOKUP(J4692,dFornecedor!$A$2:$A$6,dFornecedor!$B$2:$B$6)</f>
        <v>Atlas</v>
      </c>
      <c r="M4692" t="str">
        <f>_xlfn.XLOOKUP(G4692,dMateriaPrima!$A$2:$A$12,dMateriaPrima!$B$2:$B$12)</f>
        <v>Areia</v>
      </c>
      <c r="N4692" s="2">
        <f>_xlfn.XLOOKUP(G4692,dMateriaPrima!$A$2:$A$12,dMateriaPrima!$C$2:$C$12)</f>
        <v>3.59</v>
      </c>
      <c r="O4692" s="3">
        <f t="shared" si="365"/>
        <v>175.91</v>
      </c>
      <c r="P4692" s="4">
        <f t="shared" si="366"/>
        <v>0</v>
      </c>
      <c r="Q4692" s="3">
        <f t="shared" si="367"/>
        <v>175.91</v>
      </c>
      <c r="R4692" t="str">
        <f t="shared" si="368"/>
        <v>No prazo</v>
      </c>
      <c r="S4692" s="5">
        <f t="shared" si="369"/>
        <v>0</v>
      </c>
    </row>
    <row r="4693" spans="1:19" x14ac:dyDescent="0.25">
      <c r="A4693">
        <v>4692</v>
      </c>
      <c r="B4693" s="1">
        <v>44051</v>
      </c>
      <c r="C4693" s="1">
        <v>44058</v>
      </c>
      <c r="D4693" s="1">
        <v>44058</v>
      </c>
      <c r="E4693" s="1">
        <v>44060</v>
      </c>
      <c r="F4693">
        <v>4</v>
      </c>
      <c r="G4693">
        <v>1</v>
      </c>
      <c r="H4693">
        <v>159</v>
      </c>
      <c r="I4693" s="6">
        <v>0</v>
      </c>
      <c r="J4693">
        <v>1</v>
      </c>
      <c r="K4693" t="str">
        <f>_xlfn.XLOOKUP(fCompras!F4693,dComprador!$A$2:$A$7,dComprador!$B$2:$B$7)</f>
        <v>Lira</v>
      </c>
      <c r="L4693" t="str">
        <f>_xlfn.XLOOKUP(J4693,dFornecedor!$A$2:$A$6,dFornecedor!$B$2:$B$6)</f>
        <v>NorthShore</v>
      </c>
      <c r="M4693" t="str">
        <f>_xlfn.XLOOKUP(G4693,dMateriaPrima!$A$2:$A$12,dMateriaPrima!$B$2:$B$12)</f>
        <v>Tecido</v>
      </c>
      <c r="N4693" s="2">
        <f>_xlfn.XLOOKUP(G4693,dMateriaPrima!$A$2:$A$12,dMateriaPrima!$C$2:$C$12)</f>
        <v>18</v>
      </c>
      <c r="O4693" s="3">
        <f t="shared" si="365"/>
        <v>2862</v>
      </c>
      <c r="P4693" s="4">
        <f t="shared" si="366"/>
        <v>0</v>
      </c>
      <c r="Q4693" s="3">
        <f t="shared" si="367"/>
        <v>2862</v>
      </c>
      <c r="R4693" t="str">
        <f t="shared" si="368"/>
        <v>Em atraso</v>
      </c>
      <c r="S4693" s="5">
        <f t="shared" si="369"/>
        <v>2</v>
      </c>
    </row>
    <row r="4694" spans="1:19" x14ac:dyDescent="0.25">
      <c r="A4694">
        <v>4693</v>
      </c>
      <c r="B4694" s="1">
        <v>44051</v>
      </c>
      <c r="C4694" s="1">
        <v>44055</v>
      </c>
      <c r="D4694" s="1">
        <v>44057</v>
      </c>
      <c r="E4694" s="1">
        <v>44058</v>
      </c>
      <c r="F4694">
        <v>4</v>
      </c>
      <c r="G4694">
        <v>5</v>
      </c>
      <c r="H4694">
        <v>4</v>
      </c>
      <c r="I4694" s="6">
        <v>0</v>
      </c>
      <c r="J4694">
        <v>1</v>
      </c>
      <c r="K4694" t="str">
        <f>_xlfn.XLOOKUP(fCompras!F4694,dComprador!$A$2:$A$7,dComprador!$B$2:$B$7)</f>
        <v>Lira</v>
      </c>
      <c r="L4694" t="str">
        <f>_xlfn.XLOOKUP(J4694,dFornecedor!$A$2:$A$6,dFornecedor!$B$2:$B$6)</f>
        <v>NorthShore</v>
      </c>
      <c r="M4694" t="str">
        <f>_xlfn.XLOOKUP(G4694,dMateriaPrima!$A$2:$A$12,dMateriaPrima!$B$2:$B$12)</f>
        <v>Areia</v>
      </c>
      <c r="N4694" s="2">
        <f>_xlfn.XLOOKUP(G4694,dMateriaPrima!$A$2:$A$12,dMateriaPrima!$C$2:$C$12)</f>
        <v>3.59</v>
      </c>
      <c r="O4694" s="3">
        <f t="shared" si="365"/>
        <v>14.36</v>
      </c>
      <c r="P4694" s="4">
        <f t="shared" si="366"/>
        <v>0</v>
      </c>
      <c r="Q4694" s="3">
        <f t="shared" si="367"/>
        <v>14.36</v>
      </c>
      <c r="R4694" t="str">
        <f t="shared" si="368"/>
        <v>Em atraso</v>
      </c>
      <c r="S4694" s="5">
        <f t="shared" si="369"/>
        <v>1</v>
      </c>
    </row>
    <row r="4695" spans="1:19" x14ac:dyDescent="0.25">
      <c r="A4695">
        <v>4694</v>
      </c>
      <c r="B4695" s="1">
        <v>44051</v>
      </c>
      <c r="C4695" s="1">
        <v>44051</v>
      </c>
      <c r="D4695" s="1">
        <v>44058</v>
      </c>
      <c r="E4695" s="1">
        <v>44060</v>
      </c>
      <c r="F4695">
        <v>4</v>
      </c>
      <c r="G4695">
        <v>7</v>
      </c>
      <c r="H4695">
        <v>482</v>
      </c>
      <c r="I4695" s="6">
        <v>0.11</v>
      </c>
      <c r="J4695">
        <v>5</v>
      </c>
      <c r="K4695" t="str">
        <f>_xlfn.XLOOKUP(fCompras!F4695,dComprador!$A$2:$A$7,dComprador!$B$2:$B$7)</f>
        <v>Lira</v>
      </c>
      <c r="L4695" t="str">
        <f>_xlfn.XLOOKUP(J4695,dFornecedor!$A$2:$A$6,dFornecedor!$B$2:$B$6)</f>
        <v>Atlas</v>
      </c>
      <c r="M4695" t="str">
        <f>_xlfn.XLOOKUP(G4695,dMateriaPrima!$A$2:$A$12,dMateriaPrima!$B$2:$B$12)</f>
        <v>Poliéster</v>
      </c>
      <c r="N4695" s="2">
        <f>_xlfn.XLOOKUP(G4695,dMateriaPrima!$A$2:$A$12,dMateriaPrima!$C$2:$C$12)</f>
        <v>8</v>
      </c>
      <c r="O4695" s="3">
        <f t="shared" si="365"/>
        <v>3856</v>
      </c>
      <c r="P4695" s="4">
        <f t="shared" si="366"/>
        <v>424.16</v>
      </c>
      <c r="Q4695" s="3">
        <f t="shared" si="367"/>
        <v>3431.84</v>
      </c>
      <c r="R4695" t="str">
        <f t="shared" si="368"/>
        <v>Em atraso</v>
      </c>
      <c r="S4695" s="5">
        <f t="shared" si="369"/>
        <v>2</v>
      </c>
    </row>
    <row r="4696" spans="1:19" x14ac:dyDescent="0.25">
      <c r="A4696">
        <v>4695</v>
      </c>
      <c r="B4696" s="1">
        <v>44051</v>
      </c>
      <c r="C4696" s="1">
        <v>44061</v>
      </c>
      <c r="D4696" s="1">
        <v>44063</v>
      </c>
      <c r="E4696" s="1">
        <v>44065</v>
      </c>
      <c r="F4696">
        <v>2</v>
      </c>
      <c r="G4696">
        <v>5</v>
      </c>
      <c r="H4696">
        <v>14</v>
      </c>
      <c r="I4696" s="6">
        <v>0</v>
      </c>
      <c r="J4696">
        <v>3</v>
      </c>
      <c r="K4696" t="str">
        <f>_xlfn.XLOOKUP(fCompras!F4696,dComprador!$A$2:$A$7,dComprador!$B$2:$B$7)</f>
        <v>João</v>
      </c>
      <c r="L4696" t="str">
        <f>_xlfn.XLOOKUP(J4696,dFornecedor!$A$2:$A$6,dFornecedor!$B$2:$B$6)</f>
        <v>StepUp</v>
      </c>
      <c r="M4696" t="str">
        <f>_xlfn.XLOOKUP(G4696,dMateriaPrima!$A$2:$A$12,dMateriaPrima!$B$2:$B$12)</f>
        <v>Areia</v>
      </c>
      <c r="N4696" s="2">
        <f>_xlfn.XLOOKUP(G4696,dMateriaPrima!$A$2:$A$12,dMateriaPrima!$C$2:$C$12)</f>
        <v>3.59</v>
      </c>
      <c r="O4696" s="3">
        <f t="shared" si="365"/>
        <v>50.26</v>
      </c>
      <c r="P4696" s="4">
        <f t="shared" si="366"/>
        <v>0</v>
      </c>
      <c r="Q4696" s="3">
        <f t="shared" si="367"/>
        <v>50.26</v>
      </c>
      <c r="R4696" t="str">
        <f t="shared" si="368"/>
        <v>Em atraso</v>
      </c>
      <c r="S4696" s="5">
        <f t="shared" si="369"/>
        <v>2</v>
      </c>
    </row>
    <row r="4697" spans="1:19" x14ac:dyDescent="0.25">
      <c r="A4697">
        <v>4696</v>
      </c>
      <c r="B4697" s="1">
        <v>44051</v>
      </c>
      <c r="C4697" s="1">
        <v>44051</v>
      </c>
      <c r="D4697" s="1">
        <v>44067</v>
      </c>
      <c r="E4697" s="1">
        <v>44073</v>
      </c>
      <c r="F4697">
        <v>1</v>
      </c>
      <c r="G4697">
        <v>5</v>
      </c>
      <c r="H4697">
        <v>24</v>
      </c>
      <c r="I4697" s="6">
        <v>0</v>
      </c>
      <c r="J4697">
        <v>2</v>
      </c>
      <c r="K4697" t="str">
        <f>_xlfn.XLOOKUP(fCompras!F4697,dComprador!$A$2:$A$7,dComprador!$B$2:$B$7)</f>
        <v>Alon</v>
      </c>
      <c r="L4697" t="str">
        <f>_xlfn.XLOOKUP(J4697,dFornecedor!$A$2:$A$6,dFornecedor!$B$2:$B$6)</f>
        <v>Minerva</v>
      </c>
      <c r="M4697" t="str">
        <f>_xlfn.XLOOKUP(G4697,dMateriaPrima!$A$2:$A$12,dMateriaPrima!$B$2:$B$12)</f>
        <v>Areia</v>
      </c>
      <c r="N4697" s="2">
        <f>_xlfn.XLOOKUP(G4697,dMateriaPrima!$A$2:$A$12,dMateriaPrima!$C$2:$C$12)</f>
        <v>3.59</v>
      </c>
      <c r="O4697" s="3">
        <f t="shared" si="365"/>
        <v>86.16</v>
      </c>
      <c r="P4697" s="4">
        <f t="shared" si="366"/>
        <v>0</v>
      </c>
      <c r="Q4697" s="3">
        <f t="shared" si="367"/>
        <v>86.16</v>
      </c>
      <c r="R4697" t="str">
        <f t="shared" si="368"/>
        <v>Em atraso</v>
      </c>
      <c r="S4697" s="5">
        <f t="shared" si="369"/>
        <v>6</v>
      </c>
    </row>
    <row r="4698" spans="1:19" x14ac:dyDescent="0.25">
      <c r="A4698">
        <v>4697</v>
      </c>
      <c r="B4698" s="1">
        <v>44051</v>
      </c>
      <c r="C4698" s="1">
        <v>44058</v>
      </c>
      <c r="D4698" s="1">
        <v>44064</v>
      </c>
      <c r="E4698" s="1">
        <v>44068</v>
      </c>
      <c r="F4698">
        <v>2</v>
      </c>
      <c r="G4698">
        <v>11</v>
      </c>
      <c r="H4698">
        <v>539</v>
      </c>
      <c r="I4698" s="6">
        <v>0</v>
      </c>
      <c r="J4698">
        <v>2</v>
      </c>
      <c r="K4698" t="str">
        <f>_xlfn.XLOOKUP(fCompras!F4698,dComprador!$A$2:$A$7,dComprador!$B$2:$B$7)</f>
        <v>João</v>
      </c>
      <c r="L4698" t="str">
        <f>_xlfn.XLOOKUP(J4698,dFornecedor!$A$2:$A$6,dFornecedor!$B$2:$B$6)</f>
        <v>Minerva</v>
      </c>
      <c r="M4698" t="str">
        <f>_xlfn.XLOOKUP(G4698,dMateriaPrima!$A$2:$A$12,dMateriaPrima!$B$2:$B$12)</f>
        <v>Papel</v>
      </c>
      <c r="N4698" s="2">
        <f>_xlfn.XLOOKUP(G4698,dMateriaPrima!$A$2:$A$12,dMateriaPrima!$C$2:$C$12)</f>
        <v>9</v>
      </c>
      <c r="O4698" s="3">
        <f t="shared" si="365"/>
        <v>4851</v>
      </c>
      <c r="P4698" s="4">
        <f t="shared" si="366"/>
        <v>0</v>
      </c>
      <c r="Q4698" s="3">
        <f t="shared" si="367"/>
        <v>4851</v>
      </c>
      <c r="R4698" t="str">
        <f t="shared" si="368"/>
        <v>Em atraso</v>
      </c>
      <c r="S4698" s="5">
        <f t="shared" si="369"/>
        <v>4</v>
      </c>
    </row>
    <row r="4699" spans="1:19" x14ac:dyDescent="0.25">
      <c r="A4699">
        <v>4698</v>
      </c>
      <c r="B4699" s="1">
        <v>44051</v>
      </c>
      <c r="C4699" s="1">
        <v>44051</v>
      </c>
      <c r="D4699" s="1">
        <v>44078</v>
      </c>
      <c r="E4699" s="1">
        <v>44078</v>
      </c>
      <c r="F4699">
        <v>1</v>
      </c>
      <c r="G4699">
        <v>7</v>
      </c>
      <c r="H4699">
        <v>124</v>
      </c>
      <c r="I4699" s="6">
        <v>0</v>
      </c>
      <c r="J4699">
        <v>2</v>
      </c>
      <c r="K4699" t="str">
        <f>_xlfn.XLOOKUP(fCompras!F4699,dComprador!$A$2:$A$7,dComprador!$B$2:$B$7)</f>
        <v>Alon</v>
      </c>
      <c r="L4699" t="str">
        <f>_xlfn.XLOOKUP(J4699,dFornecedor!$A$2:$A$6,dFornecedor!$B$2:$B$6)</f>
        <v>Minerva</v>
      </c>
      <c r="M4699" t="str">
        <f>_xlfn.XLOOKUP(G4699,dMateriaPrima!$A$2:$A$12,dMateriaPrima!$B$2:$B$12)</f>
        <v>Poliéster</v>
      </c>
      <c r="N4699" s="2">
        <f>_xlfn.XLOOKUP(G4699,dMateriaPrima!$A$2:$A$12,dMateriaPrima!$C$2:$C$12)</f>
        <v>8</v>
      </c>
      <c r="O4699" s="3">
        <f t="shared" si="365"/>
        <v>992</v>
      </c>
      <c r="P4699" s="4">
        <f t="shared" si="366"/>
        <v>0</v>
      </c>
      <c r="Q4699" s="3">
        <f t="shared" si="367"/>
        <v>992</v>
      </c>
      <c r="R4699" t="str">
        <f t="shared" si="368"/>
        <v>No prazo</v>
      </c>
      <c r="S4699" s="5">
        <f t="shared" si="369"/>
        <v>0</v>
      </c>
    </row>
    <row r="4700" spans="1:19" x14ac:dyDescent="0.25">
      <c r="A4700">
        <v>4699</v>
      </c>
      <c r="B4700" s="1">
        <v>44051</v>
      </c>
      <c r="C4700" s="1">
        <v>44053</v>
      </c>
      <c r="D4700" s="1">
        <v>44081</v>
      </c>
      <c r="E4700" s="1">
        <v>44081</v>
      </c>
      <c r="F4700">
        <v>1</v>
      </c>
      <c r="G4700">
        <v>9</v>
      </c>
      <c r="H4700">
        <v>60</v>
      </c>
      <c r="I4700" s="6">
        <v>0</v>
      </c>
      <c r="J4700">
        <v>2</v>
      </c>
      <c r="K4700" t="str">
        <f>_xlfn.XLOOKUP(fCompras!F4700,dComprador!$A$2:$A$7,dComprador!$B$2:$B$7)</f>
        <v>Alon</v>
      </c>
      <c r="L4700" t="str">
        <f>_xlfn.XLOOKUP(J4700,dFornecedor!$A$2:$A$6,dFornecedor!$B$2:$B$6)</f>
        <v>Minerva</v>
      </c>
      <c r="M4700" t="str">
        <f>_xlfn.XLOOKUP(G4700,dMateriaPrima!$A$2:$A$12,dMateriaPrima!$B$2:$B$12)</f>
        <v>Couro</v>
      </c>
      <c r="N4700" s="2">
        <f>_xlfn.XLOOKUP(G4700,dMateriaPrima!$A$2:$A$12,dMateriaPrima!$C$2:$C$12)</f>
        <v>4.4000000000000004</v>
      </c>
      <c r="O4700" s="3">
        <f t="shared" si="365"/>
        <v>264</v>
      </c>
      <c r="P4700" s="4">
        <f t="shared" si="366"/>
        <v>0</v>
      </c>
      <c r="Q4700" s="3">
        <f t="shared" si="367"/>
        <v>264</v>
      </c>
      <c r="R4700" t="str">
        <f t="shared" si="368"/>
        <v>No prazo</v>
      </c>
      <c r="S4700" s="5">
        <f t="shared" si="369"/>
        <v>0</v>
      </c>
    </row>
    <row r="4701" spans="1:19" x14ac:dyDescent="0.25">
      <c r="A4701">
        <v>4700</v>
      </c>
      <c r="B4701" s="1">
        <v>44051</v>
      </c>
      <c r="C4701" s="1">
        <v>44051</v>
      </c>
      <c r="D4701" s="1">
        <v>44073</v>
      </c>
      <c r="E4701" s="1">
        <v>44075</v>
      </c>
      <c r="F4701">
        <v>1</v>
      </c>
      <c r="G4701">
        <v>7</v>
      </c>
      <c r="H4701">
        <v>284</v>
      </c>
      <c r="I4701" s="6">
        <v>0</v>
      </c>
      <c r="J4701">
        <v>2</v>
      </c>
      <c r="K4701" t="str">
        <f>_xlfn.XLOOKUP(fCompras!F4701,dComprador!$A$2:$A$7,dComprador!$B$2:$B$7)</f>
        <v>Alon</v>
      </c>
      <c r="L4701" t="str">
        <f>_xlfn.XLOOKUP(J4701,dFornecedor!$A$2:$A$6,dFornecedor!$B$2:$B$6)</f>
        <v>Minerva</v>
      </c>
      <c r="M4701" t="str">
        <f>_xlfn.XLOOKUP(G4701,dMateriaPrima!$A$2:$A$12,dMateriaPrima!$B$2:$B$12)</f>
        <v>Poliéster</v>
      </c>
      <c r="N4701" s="2">
        <f>_xlfn.XLOOKUP(G4701,dMateriaPrima!$A$2:$A$12,dMateriaPrima!$C$2:$C$12)</f>
        <v>8</v>
      </c>
      <c r="O4701" s="3">
        <f t="shared" si="365"/>
        <v>2272</v>
      </c>
      <c r="P4701" s="4">
        <f t="shared" si="366"/>
        <v>0</v>
      </c>
      <c r="Q4701" s="3">
        <f t="shared" si="367"/>
        <v>2272</v>
      </c>
      <c r="R4701" t="str">
        <f t="shared" si="368"/>
        <v>Em atraso</v>
      </c>
      <c r="S4701" s="5">
        <f t="shared" si="369"/>
        <v>2</v>
      </c>
    </row>
    <row r="4702" spans="1:19" x14ac:dyDescent="0.25">
      <c r="A4702">
        <v>4701</v>
      </c>
      <c r="B4702" s="1">
        <v>44052</v>
      </c>
      <c r="C4702" s="1">
        <v>44052</v>
      </c>
      <c r="D4702" s="1">
        <v>44080</v>
      </c>
      <c r="E4702" s="1">
        <v>44083</v>
      </c>
      <c r="F4702">
        <v>1</v>
      </c>
      <c r="G4702">
        <v>7</v>
      </c>
      <c r="H4702">
        <v>5</v>
      </c>
      <c r="I4702" s="6">
        <v>0</v>
      </c>
      <c r="J4702">
        <v>5</v>
      </c>
      <c r="K4702" t="str">
        <f>_xlfn.XLOOKUP(fCompras!F4702,dComprador!$A$2:$A$7,dComprador!$B$2:$B$7)</f>
        <v>Alon</v>
      </c>
      <c r="L4702" t="str">
        <f>_xlfn.XLOOKUP(J4702,dFornecedor!$A$2:$A$6,dFornecedor!$B$2:$B$6)</f>
        <v>Atlas</v>
      </c>
      <c r="M4702" t="str">
        <f>_xlfn.XLOOKUP(G4702,dMateriaPrima!$A$2:$A$12,dMateriaPrima!$B$2:$B$12)</f>
        <v>Poliéster</v>
      </c>
      <c r="N4702" s="2">
        <f>_xlfn.XLOOKUP(G4702,dMateriaPrima!$A$2:$A$12,dMateriaPrima!$C$2:$C$12)</f>
        <v>8</v>
      </c>
      <c r="O4702" s="3">
        <f t="shared" si="365"/>
        <v>40</v>
      </c>
      <c r="P4702" s="4">
        <f t="shared" si="366"/>
        <v>0</v>
      </c>
      <c r="Q4702" s="3">
        <f t="shared" si="367"/>
        <v>40</v>
      </c>
      <c r="R4702" t="str">
        <f t="shared" si="368"/>
        <v>Em atraso</v>
      </c>
      <c r="S4702" s="5">
        <f t="shared" si="369"/>
        <v>3</v>
      </c>
    </row>
    <row r="4703" spans="1:19" x14ac:dyDescent="0.25">
      <c r="A4703">
        <v>4702</v>
      </c>
      <c r="B4703" s="1">
        <v>44052</v>
      </c>
      <c r="C4703" s="1">
        <v>44059</v>
      </c>
      <c r="D4703" s="1">
        <v>44079</v>
      </c>
      <c r="E4703" s="1">
        <v>44079</v>
      </c>
      <c r="F4703">
        <v>1</v>
      </c>
      <c r="G4703">
        <v>8</v>
      </c>
      <c r="H4703">
        <v>334</v>
      </c>
      <c r="I4703" s="6">
        <v>0</v>
      </c>
      <c r="J4703">
        <v>3</v>
      </c>
      <c r="K4703" t="str">
        <f>_xlfn.XLOOKUP(fCompras!F4703,dComprador!$A$2:$A$7,dComprador!$B$2:$B$7)</f>
        <v>Alon</v>
      </c>
      <c r="L4703" t="str">
        <f>_xlfn.XLOOKUP(J4703,dFornecedor!$A$2:$A$6,dFornecedor!$B$2:$B$6)</f>
        <v>StepUp</v>
      </c>
      <c r="M4703" t="str">
        <f>_xlfn.XLOOKUP(G4703,dMateriaPrima!$A$2:$A$12,dMateriaPrima!$B$2:$B$12)</f>
        <v>Cimento</v>
      </c>
      <c r="N4703" s="2">
        <f>_xlfn.XLOOKUP(G4703,dMateriaPrima!$A$2:$A$12,dMateriaPrima!$C$2:$C$12)</f>
        <v>23</v>
      </c>
      <c r="O4703" s="3">
        <f t="shared" si="365"/>
        <v>7682</v>
      </c>
      <c r="P4703" s="4">
        <f t="shared" si="366"/>
        <v>0</v>
      </c>
      <c r="Q4703" s="3">
        <f t="shared" si="367"/>
        <v>7682</v>
      </c>
      <c r="R4703" t="str">
        <f t="shared" si="368"/>
        <v>No prazo</v>
      </c>
      <c r="S4703" s="5">
        <f t="shared" si="369"/>
        <v>0</v>
      </c>
    </row>
    <row r="4704" spans="1:19" x14ac:dyDescent="0.25">
      <c r="A4704">
        <v>4703</v>
      </c>
      <c r="B4704" s="1">
        <v>44052</v>
      </c>
      <c r="C4704" s="1">
        <v>44062</v>
      </c>
      <c r="D4704" s="1">
        <v>44063</v>
      </c>
      <c r="E4704" s="1">
        <v>44064</v>
      </c>
      <c r="F4704">
        <v>4</v>
      </c>
      <c r="G4704">
        <v>5</v>
      </c>
      <c r="H4704">
        <v>99</v>
      </c>
      <c r="I4704" s="6">
        <v>0</v>
      </c>
      <c r="J4704">
        <v>3</v>
      </c>
      <c r="K4704" t="str">
        <f>_xlfn.XLOOKUP(fCompras!F4704,dComprador!$A$2:$A$7,dComprador!$B$2:$B$7)</f>
        <v>Lira</v>
      </c>
      <c r="L4704" t="str">
        <f>_xlfn.XLOOKUP(J4704,dFornecedor!$A$2:$A$6,dFornecedor!$B$2:$B$6)</f>
        <v>StepUp</v>
      </c>
      <c r="M4704" t="str">
        <f>_xlfn.XLOOKUP(G4704,dMateriaPrima!$A$2:$A$12,dMateriaPrima!$B$2:$B$12)</f>
        <v>Areia</v>
      </c>
      <c r="N4704" s="2">
        <f>_xlfn.XLOOKUP(G4704,dMateriaPrima!$A$2:$A$12,dMateriaPrima!$C$2:$C$12)</f>
        <v>3.59</v>
      </c>
      <c r="O4704" s="3">
        <f t="shared" si="365"/>
        <v>355.40999999999997</v>
      </c>
      <c r="P4704" s="4">
        <f t="shared" si="366"/>
        <v>0</v>
      </c>
      <c r="Q4704" s="3">
        <f t="shared" si="367"/>
        <v>355.40999999999997</v>
      </c>
      <c r="R4704" t="str">
        <f t="shared" si="368"/>
        <v>Em atraso</v>
      </c>
      <c r="S4704" s="5">
        <f t="shared" si="369"/>
        <v>1</v>
      </c>
    </row>
    <row r="4705" spans="1:19" x14ac:dyDescent="0.25">
      <c r="A4705">
        <v>4704</v>
      </c>
      <c r="B4705" s="1">
        <v>44052</v>
      </c>
      <c r="C4705" s="1">
        <v>44058</v>
      </c>
      <c r="D4705" s="1">
        <v>44060</v>
      </c>
      <c r="E4705" s="1">
        <v>44061</v>
      </c>
      <c r="F4705">
        <v>4</v>
      </c>
      <c r="G4705">
        <v>7</v>
      </c>
      <c r="H4705">
        <v>218</v>
      </c>
      <c r="I4705" s="6">
        <v>0</v>
      </c>
      <c r="J4705">
        <v>2</v>
      </c>
      <c r="K4705" t="str">
        <f>_xlfn.XLOOKUP(fCompras!F4705,dComprador!$A$2:$A$7,dComprador!$B$2:$B$7)</f>
        <v>Lira</v>
      </c>
      <c r="L4705" t="str">
        <f>_xlfn.XLOOKUP(J4705,dFornecedor!$A$2:$A$6,dFornecedor!$B$2:$B$6)</f>
        <v>Minerva</v>
      </c>
      <c r="M4705" t="str">
        <f>_xlfn.XLOOKUP(G4705,dMateriaPrima!$A$2:$A$12,dMateriaPrima!$B$2:$B$12)</f>
        <v>Poliéster</v>
      </c>
      <c r="N4705" s="2">
        <f>_xlfn.XLOOKUP(G4705,dMateriaPrima!$A$2:$A$12,dMateriaPrima!$C$2:$C$12)</f>
        <v>8</v>
      </c>
      <c r="O4705" s="3">
        <f t="shared" si="365"/>
        <v>1744</v>
      </c>
      <c r="P4705" s="4">
        <f t="shared" si="366"/>
        <v>0</v>
      </c>
      <c r="Q4705" s="3">
        <f t="shared" si="367"/>
        <v>1744</v>
      </c>
      <c r="R4705" t="str">
        <f t="shared" si="368"/>
        <v>Em atraso</v>
      </c>
      <c r="S4705" s="5">
        <f t="shared" si="369"/>
        <v>1</v>
      </c>
    </row>
    <row r="4706" spans="1:19" x14ac:dyDescent="0.25">
      <c r="A4706">
        <v>4705</v>
      </c>
      <c r="B4706" s="1">
        <v>44052</v>
      </c>
      <c r="C4706" s="1">
        <v>44057</v>
      </c>
      <c r="D4706" s="1">
        <v>44074</v>
      </c>
      <c r="E4706" s="1">
        <v>44074</v>
      </c>
      <c r="F4706">
        <v>1</v>
      </c>
      <c r="G4706">
        <v>9</v>
      </c>
      <c r="H4706">
        <v>14</v>
      </c>
      <c r="I4706" s="6">
        <v>0</v>
      </c>
      <c r="J4706">
        <v>1</v>
      </c>
      <c r="K4706" t="str">
        <f>_xlfn.XLOOKUP(fCompras!F4706,dComprador!$A$2:$A$7,dComprador!$B$2:$B$7)</f>
        <v>Alon</v>
      </c>
      <c r="L4706" t="str">
        <f>_xlfn.XLOOKUP(J4706,dFornecedor!$A$2:$A$6,dFornecedor!$B$2:$B$6)</f>
        <v>NorthShore</v>
      </c>
      <c r="M4706" t="str">
        <f>_xlfn.XLOOKUP(G4706,dMateriaPrima!$A$2:$A$12,dMateriaPrima!$B$2:$B$12)</f>
        <v>Couro</v>
      </c>
      <c r="N4706" s="2">
        <f>_xlfn.XLOOKUP(G4706,dMateriaPrima!$A$2:$A$12,dMateriaPrima!$C$2:$C$12)</f>
        <v>4.4000000000000004</v>
      </c>
      <c r="O4706" s="3">
        <f t="shared" si="365"/>
        <v>61.600000000000009</v>
      </c>
      <c r="P4706" s="4">
        <f t="shared" si="366"/>
        <v>0</v>
      </c>
      <c r="Q4706" s="3">
        <f t="shared" si="367"/>
        <v>61.600000000000009</v>
      </c>
      <c r="R4706" t="str">
        <f t="shared" si="368"/>
        <v>No prazo</v>
      </c>
      <c r="S4706" s="5">
        <f t="shared" si="369"/>
        <v>0</v>
      </c>
    </row>
    <row r="4707" spans="1:19" x14ac:dyDescent="0.25">
      <c r="A4707">
        <v>4706</v>
      </c>
      <c r="B4707" s="1">
        <v>44052</v>
      </c>
      <c r="C4707" s="1">
        <v>44054</v>
      </c>
      <c r="D4707" s="1">
        <v>44074</v>
      </c>
      <c r="E4707" s="1">
        <v>44078</v>
      </c>
      <c r="F4707">
        <v>1</v>
      </c>
      <c r="G4707">
        <v>7</v>
      </c>
      <c r="H4707">
        <v>427</v>
      </c>
      <c r="I4707" s="6">
        <v>0</v>
      </c>
      <c r="J4707">
        <v>2</v>
      </c>
      <c r="K4707" t="str">
        <f>_xlfn.XLOOKUP(fCompras!F4707,dComprador!$A$2:$A$7,dComprador!$B$2:$B$7)</f>
        <v>Alon</v>
      </c>
      <c r="L4707" t="str">
        <f>_xlfn.XLOOKUP(J4707,dFornecedor!$A$2:$A$6,dFornecedor!$B$2:$B$6)</f>
        <v>Minerva</v>
      </c>
      <c r="M4707" t="str">
        <f>_xlfn.XLOOKUP(G4707,dMateriaPrima!$A$2:$A$12,dMateriaPrima!$B$2:$B$12)</f>
        <v>Poliéster</v>
      </c>
      <c r="N4707" s="2">
        <f>_xlfn.XLOOKUP(G4707,dMateriaPrima!$A$2:$A$12,dMateriaPrima!$C$2:$C$12)</f>
        <v>8</v>
      </c>
      <c r="O4707" s="3">
        <f t="shared" si="365"/>
        <v>3416</v>
      </c>
      <c r="P4707" s="4">
        <f t="shared" si="366"/>
        <v>0</v>
      </c>
      <c r="Q4707" s="3">
        <f t="shared" si="367"/>
        <v>3416</v>
      </c>
      <c r="R4707" t="str">
        <f t="shared" si="368"/>
        <v>Em atraso</v>
      </c>
      <c r="S4707" s="5">
        <f t="shared" si="369"/>
        <v>4</v>
      </c>
    </row>
    <row r="4708" spans="1:19" x14ac:dyDescent="0.25">
      <c r="A4708">
        <v>4707</v>
      </c>
      <c r="B4708" s="1">
        <v>44053</v>
      </c>
      <c r="C4708" s="1">
        <v>44063</v>
      </c>
      <c r="D4708" s="1">
        <v>44064</v>
      </c>
      <c r="E4708" s="1">
        <v>44064</v>
      </c>
      <c r="F4708">
        <v>4</v>
      </c>
      <c r="G4708">
        <v>1</v>
      </c>
      <c r="H4708">
        <v>116</v>
      </c>
      <c r="I4708" s="6">
        <v>0</v>
      </c>
      <c r="J4708">
        <v>3</v>
      </c>
      <c r="K4708" t="str">
        <f>_xlfn.XLOOKUP(fCompras!F4708,dComprador!$A$2:$A$7,dComprador!$B$2:$B$7)</f>
        <v>Lira</v>
      </c>
      <c r="L4708" t="str">
        <f>_xlfn.XLOOKUP(J4708,dFornecedor!$A$2:$A$6,dFornecedor!$B$2:$B$6)</f>
        <v>StepUp</v>
      </c>
      <c r="M4708" t="str">
        <f>_xlfn.XLOOKUP(G4708,dMateriaPrima!$A$2:$A$12,dMateriaPrima!$B$2:$B$12)</f>
        <v>Tecido</v>
      </c>
      <c r="N4708" s="2">
        <f>_xlfn.XLOOKUP(G4708,dMateriaPrima!$A$2:$A$12,dMateriaPrima!$C$2:$C$12)</f>
        <v>18</v>
      </c>
      <c r="O4708" s="3">
        <f t="shared" si="365"/>
        <v>2088</v>
      </c>
      <c r="P4708" s="4">
        <f t="shared" si="366"/>
        <v>0</v>
      </c>
      <c r="Q4708" s="3">
        <f t="shared" si="367"/>
        <v>2088</v>
      </c>
      <c r="R4708" t="str">
        <f t="shared" si="368"/>
        <v>No prazo</v>
      </c>
      <c r="S4708" s="5">
        <f t="shared" si="369"/>
        <v>0</v>
      </c>
    </row>
    <row r="4709" spans="1:19" x14ac:dyDescent="0.25">
      <c r="A4709">
        <v>4708</v>
      </c>
      <c r="B4709" s="1">
        <v>44053</v>
      </c>
      <c r="C4709" s="1">
        <v>44053</v>
      </c>
      <c r="D4709" s="1">
        <v>44061</v>
      </c>
      <c r="E4709" s="1">
        <v>44062</v>
      </c>
      <c r="F4709">
        <v>4</v>
      </c>
      <c r="G4709">
        <v>5</v>
      </c>
      <c r="H4709">
        <v>43</v>
      </c>
      <c r="I4709" s="6">
        <v>0</v>
      </c>
      <c r="J4709">
        <v>2</v>
      </c>
      <c r="K4709" t="str">
        <f>_xlfn.XLOOKUP(fCompras!F4709,dComprador!$A$2:$A$7,dComprador!$B$2:$B$7)</f>
        <v>Lira</v>
      </c>
      <c r="L4709" t="str">
        <f>_xlfn.XLOOKUP(J4709,dFornecedor!$A$2:$A$6,dFornecedor!$B$2:$B$6)</f>
        <v>Minerva</v>
      </c>
      <c r="M4709" t="str">
        <f>_xlfn.XLOOKUP(G4709,dMateriaPrima!$A$2:$A$12,dMateriaPrima!$B$2:$B$12)</f>
        <v>Areia</v>
      </c>
      <c r="N4709" s="2">
        <f>_xlfn.XLOOKUP(G4709,dMateriaPrima!$A$2:$A$12,dMateriaPrima!$C$2:$C$12)</f>
        <v>3.59</v>
      </c>
      <c r="O4709" s="3">
        <f t="shared" si="365"/>
        <v>154.37</v>
      </c>
      <c r="P4709" s="4">
        <f t="shared" si="366"/>
        <v>0</v>
      </c>
      <c r="Q4709" s="3">
        <f t="shared" si="367"/>
        <v>154.37</v>
      </c>
      <c r="R4709" t="str">
        <f t="shared" si="368"/>
        <v>Em atraso</v>
      </c>
      <c r="S4709" s="5">
        <f t="shared" si="369"/>
        <v>1</v>
      </c>
    </row>
    <row r="4710" spans="1:19" x14ac:dyDescent="0.25">
      <c r="A4710">
        <v>4709</v>
      </c>
      <c r="B4710" s="1">
        <v>44053</v>
      </c>
      <c r="C4710" s="1">
        <v>44062</v>
      </c>
      <c r="D4710" s="1">
        <v>44064</v>
      </c>
      <c r="E4710" s="1">
        <v>44070</v>
      </c>
      <c r="F4710">
        <v>4</v>
      </c>
      <c r="G4710">
        <v>7</v>
      </c>
      <c r="H4710">
        <v>593</v>
      </c>
      <c r="I4710" s="6">
        <v>0</v>
      </c>
      <c r="J4710">
        <v>2</v>
      </c>
      <c r="K4710" t="str">
        <f>_xlfn.XLOOKUP(fCompras!F4710,dComprador!$A$2:$A$7,dComprador!$B$2:$B$7)</f>
        <v>Lira</v>
      </c>
      <c r="L4710" t="str">
        <f>_xlfn.XLOOKUP(J4710,dFornecedor!$A$2:$A$6,dFornecedor!$B$2:$B$6)</f>
        <v>Minerva</v>
      </c>
      <c r="M4710" t="str">
        <f>_xlfn.XLOOKUP(G4710,dMateriaPrima!$A$2:$A$12,dMateriaPrima!$B$2:$B$12)</f>
        <v>Poliéster</v>
      </c>
      <c r="N4710" s="2">
        <f>_xlfn.XLOOKUP(G4710,dMateriaPrima!$A$2:$A$12,dMateriaPrima!$C$2:$C$12)</f>
        <v>8</v>
      </c>
      <c r="O4710" s="3">
        <f t="shared" si="365"/>
        <v>4744</v>
      </c>
      <c r="P4710" s="4">
        <f t="shared" si="366"/>
        <v>0</v>
      </c>
      <c r="Q4710" s="3">
        <f t="shared" si="367"/>
        <v>4744</v>
      </c>
      <c r="R4710" t="str">
        <f t="shared" si="368"/>
        <v>Em atraso</v>
      </c>
      <c r="S4710" s="5">
        <f t="shared" si="369"/>
        <v>6</v>
      </c>
    </row>
    <row r="4711" spans="1:19" x14ac:dyDescent="0.25">
      <c r="A4711">
        <v>4710</v>
      </c>
      <c r="B4711" s="1">
        <v>44053</v>
      </c>
      <c r="C4711" s="1">
        <v>44065</v>
      </c>
      <c r="D4711" s="1">
        <v>44071</v>
      </c>
      <c r="E4711" s="1">
        <v>44070</v>
      </c>
      <c r="F4711">
        <v>1</v>
      </c>
      <c r="G4711">
        <v>10</v>
      </c>
      <c r="H4711">
        <v>260</v>
      </c>
      <c r="I4711" s="6">
        <v>0</v>
      </c>
      <c r="J4711">
        <v>1</v>
      </c>
      <c r="K4711" t="str">
        <f>_xlfn.XLOOKUP(fCompras!F4711,dComprador!$A$2:$A$7,dComprador!$B$2:$B$7)</f>
        <v>Alon</v>
      </c>
      <c r="L4711" t="str">
        <f>_xlfn.XLOOKUP(J4711,dFornecedor!$A$2:$A$6,dFornecedor!$B$2:$B$6)</f>
        <v>NorthShore</v>
      </c>
      <c r="M4711" t="str">
        <f>_xlfn.XLOOKUP(G4711,dMateriaPrima!$A$2:$A$12,dMateriaPrima!$B$2:$B$12)</f>
        <v>Pedra Britada</v>
      </c>
      <c r="N4711" s="2">
        <f>_xlfn.XLOOKUP(G4711,dMateriaPrima!$A$2:$A$12,dMateriaPrima!$C$2:$C$12)</f>
        <v>56</v>
      </c>
      <c r="O4711" s="3">
        <f t="shared" si="365"/>
        <v>14560</v>
      </c>
      <c r="P4711" s="4">
        <f t="shared" si="366"/>
        <v>0</v>
      </c>
      <c r="Q4711" s="3">
        <f t="shared" si="367"/>
        <v>14560</v>
      </c>
      <c r="R4711" t="str">
        <f t="shared" si="368"/>
        <v>No prazo</v>
      </c>
      <c r="S4711" s="5">
        <f t="shared" si="369"/>
        <v>0</v>
      </c>
    </row>
    <row r="4712" spans="1:19" x14ac:dyDescent="0.25">
      <c r="A4712">
        <v>4711</v>
      </c>
      <c r="B4712" s="1">
        <v>44053</v>
      </c>
      <c r="C4712" s="1">
        <v>44061</v>
      </c>
      <c r="D4712" s="1">
        <v>44073</v>
      </c>
      <c r="E4712" s="1">
        <v>44071</v>
      </c>
      <c r="F4712">
        <v>1</v>
      </c>
      <c r="G4712">
        <v>3</v>
      </c>
      <c r="H4712">
        <v>283</v>
      </c>
      <c r="I4712" s="6">
        <v>0</v>
      </c>
      <c r="J4712">
        <v>2</v>
      </c>
      <c r="K4712" t="str">
        <f>_xlfn.XLOOKUP(fCompras!F4712,dComprador!$A$2:$A$7,dComprador!$B$2:$B$7)</f>
        <v>Alon</v>
      </c>
      <c r="L4712" t="str">
        <f>_xlfn.XLOOKUP(J4712,dFornecedor!$A$2:$A$6,dFornecedor!$B$2:$B$6)</f>
        <v>Minerva</v>
      </c>
      <c r="M4712" t="str">
        <f>_xlfn.XLOOKUP(G4712,dMateriaPrima!$A$2:$A$12,dMateriaPrima!$B$2:$B$12)</f>
        <v>Barra Metal</v>
      </c>
      <c r="N4712" s="2">
        <f>_xlfn.XLOOKUP(G4712,dMateriaPrima!$A$2:$A$12,dMateriaPrima!$C$2:$C$12)</f>
        <v>565</v>
      </c>
      <c r="O4712" s="3">
        <f t="shared" si="365"/>
        <v>159895</v>
      </c>
      <c r="P4712" s="4">
        <f t="shared" si="366"/>
        <v>0</v>
      </c>
      <c r="Q4712" s="3">
        <f t="shared" si="367"/>
        <v>159895</v>
      </c>
      <c r="R4712" t="str">
        <f t="shared" si="368"/>
        <v>No prazo</v>
      </c>
      <c r="S4712" s="5">
        <f t="shared" si="369"/>
        <v>0</v>
      </c>
    </row>
    <row r="4713" spans="1:19" x14ac:dyDescent="0.25">
      <c r="A4713">
        <v>4712</v>
      </c>
      <c r="B4713" s="1">
        <v>44053</v>
      </c>
      <c r="C4713" s="1">
        <v>44053</v>
      </c>
      <c r="D4713" s="1">
        <v>44073</v>
      </c>
      <c r="E4713" s="1">
        <v>44074</v>
      </c>
      <c r="F4713">
        <v>1</v>
      </c>
      <c r="G4713">
        <v>5</v>
      </c>
      <c r="H4713">
        <v>114</v>
      </c>
      <c r="I4713" s="6">
        <v>0</v>
      </c>
      <c r="J4713">
        <v>2</v>
      </c>
      <c r="K4713" t="str">
        <f>_xlfn.XLOOKUP(fCompras!F4713,dComprador!$A$2:$A$7,dComprador!$B$2:$B$7)</f>
        <v>Alon</v>
      </c>
      <c r="L4713" t="str">
        <f>_xlfn.XLOOKUP(J4713,dFornecedor!$A$2:$A$6,dFornecedor!$B$2:$B$6)</f>
        <v>Minerva</v>
      </c>
      <c r="M4713" t="str">
        <f>_xlfn.XLOOKUP(G4713,dMateriaPrima!$A$2:$A$12,dMateriaPrima!$B$2:$B$12)</f>
        <v>Areia</v>
      </c>
      <c r="N4713" s="2">
        <f>_xlfn.XLOOKUP(G4713,dMateriaPrima!$A$2:$A$12,dMateriaPrima!$C$2:$C$12)</f>
        <v>3.59</v>
      </c>
      <c r="O4713" s="3">
        <f t="shared" si="365"/>
        <v>409.26</v>
      </c>
      <c r="P4713" s="4">
        <f t="shared" si="366"/>
        <v>0</v>
      </c>
      <c r="Q4713" s="3">
        <f t="shared" si="367"/>
        <v>409.26</v>
      </c>
      <c r="R4713" t="str">
        <f t="shared" si="368"/>
        <v>Em atraso</v>
      </c>
      <c r="S4713" s="5">
        <f t="shared" si="369"/>
        <v>1</v>
      </c>
    </row>
    <row r="4714" spans="1:19" x14ac:dyDescent="0.25">
      <c r="A4714">
        <v>4713</v>
      </c>
      <c r="B4714" s="1">
        <v>44053</v>
      </c>
      <c r="C4714" s="1">
        <v>44059</v>
      </c>
      <c r="D4714" s="1">
        <v>44073</v>
      </c>
      <c r="E4714" s="1">
        <v>44074</v>
      </c>
      <c r="F4714">
        <v>1</v>
      </c>
      <c r="G4714">
        <v>6</v>
      </c>
      <c r="H4714">
        <v>478</v>
      </c>
      <c r="I4714" s="6">
        <v>0</v>
      </c>
      <c r="J4714">
        <v>1</v>
      </c>
      <c r="K4714" t="str">
        <f>_xlfn.XLOOKUP(fCompras!F4714,dComprador!$A$2:$A$7,dComprador!$B$2:$B$7)</f>
        <v>Alon</v>
      </c>
      <c r="L4714" t="str">
        <f>_xlfn.XLOOKUP(J4714,dFornecedor!$A$2:$A$6,dFornecedor!$B$2:$B$6)</f>
        <v>NorthShore</v>
      </c>
      <c r="M4714" t="str">
        <f>_xlfn.XLOOKUP(G4714,dMateriaPrima!$A$2:$A$12,dMateriaPrima!$B$2:$B$12)</f>
        <v>Fio Algodão</v>
      </c>
      <c r="N4714" s="2">
        <f>_xlfn.XLOOKUP(G4714,dMateriaPrima!$A$2:$A$12,dMateriaPrima!$C$2:$C$12)</f>
        <v>55.9</v>
      </c>
      <c r="O4714" s="3">
        <f t="shared" si="365"/>
        <v>26720.2</v>
      </c>
      <c r="P4714" s="4">
        <f t="shared" si="366"/>
        <v>0</v>
      </c>
      <c r="Q4714" s="3">
        <f t="shared" si="367"/>
        <v>26720.2</v>
      </c>
      <c r="R4714" t="str">
        <f t="shared" si="368"/>
        <v>Em atraso</v>
      </c>
      <c r="S4714" s="5">
        <f t="shared" si="369"/>
        <v>1</v>
      </c>
    </row>
    <row r="4715" spans="1:19" x14ac:dyDescent="0.25">
      <c r="A4715">
        <v>4714</v>
      </c>
      <c r="B4715" s="1">
        <v>44053</v>
      </c>
      <c r="C4715" s="1">
        <v>44062</v>
      </c>
      <c r="D4715" s="1">
        <v>44071</v>
      </c>
      <c r="E4715" s="1">
        <v>44074</v>
      </c>
      <c r="F4715">
        <v>1</v>
      </c>
      <c r="G4715">
        <v>9</v>
      </c>
      <c r="H4715">
        <v>31</v>
      </c>
      <c r="I4715" s="6">
        <v>0</v>
      </c>
      <c r="J4715">
        <v>1</v>
      </c>
      <c r="K4715" t="str">
        <f>_xlfn.XLOOKUP(fCompras!F4715,dComprador!$A$2:$A$7,dComprador!$B$2:$B$7)</f>
        <v>Alon</v>
      </c>
      <c r="L4715" t="str">
        <f>_xlfn.XLOOKUP(J4715,dFornecedor!$A$2:$A$6,dFornecedor!$B$2:$B$6)</f>
        <v>NorthShore</v>
      </c>
      <c r="M4715" t="str">
        <f>_xlfn.XLOOKUP(G4715,dMateriaPrima!$A$2:$A$12,dMateriaPrima!$B$2:$B$12)</f>
        <v>Couro</v>
      </c>
      <c r="N4715" s="2">
        <f>_xlfn.XLOOKUP(G4715,dMateriaPrima!$A$2:$A$12,dMateriaPrima!$C$2:$C$12)</f>
        <v>4.4000000000000004</v>
      </c>
      <c r="O4715" s="3">
        <f t="shared" si="365"/>
        <v>136.4</v>
      </c>
      <c r="P4715" s="4">
        <f t="shared" si="366"/>
        <v>0</v>
      </c>
      <c r="Q4715" s="3">
        <f t="shared" si="367"/>
        <v>136.4</v>
      </c>
      <c r="R4715" t="str">
        <f t="shared" si="368"/>
        <v>Em atraso</v>
      </c>
      <c r="S4715" s="5">
        <f t="shared" si="369"/>
        <v>3</v>
      </c>
    </row>
    <row r="4716" spans="1:19" x14ac:dyDescent="0.25">
      <c r="A4716">
        <v>4715</v>
      </c>
      <c r="B4716" s="1">
        <v>44053</v>
      </c>
      <c r="C4716" s="1">
        <v>44053</v>
      </c>
      <c r="D4716" s="1">
        <v>44064</v>
      </c>
      <c r="E4716" s="1">
        <v>44065</v>
      </c>
      <c r="F4716">
        <v>3</v>
      </c>
      <c r="G4716">
        <v>7</v>
      </c>
      <c r="H4716">
        <v>47</v>
      </c>
      <c r="I4716" s="6">
        <v>0</v>
      </c>
      <c r="J4716">
        <v>4</v>
      </c>
      <c r="K4716" t="str">
        <f>_xlfn.XLOOKUP(fCompras!F4716,dComprador!$A$2:$A$7,dComprador!$B$2:$B$7)</f>
        <v>Diego</v>
      </c>
      <c r="L4716" t="str">
        <f>_xlfn.XLOOKUP(J4716,dFornecedor!$A$2:$A$6,dFornecedor!$B$2:$B$6)</f>
        <v>AlphaOmega</v>
      </c>
      <c r="M4716" t="str">
        <f>_xlfn.XLOOKUP(G4716,dMateriaPrima!$A$2:$A$12,dMateriaPrima!$B$2:$B$12)</f>
        <v>Poliéster</v>
      </c>
      <c r="N4716" s="2">
        <f>_xlfn.XLOOKUP(G4716,dMateriaPrima!$A$2:$A$12,dMateriaPrima!$C$2:$C$12)</f>
        <v>8</v>
      </c>
      <c r="O4716" s="3">
        <f t="shared" si="365"/>
        <v>376</v>
      </c>
      <c r="P4716" s="4">
        <f t="shared" si="366"/>
        <v>0</v>
      </c>
      <c r="Q4716" s="3">
        <f t="shared" si="367"/>
        <v>376</v>
      </c>
      <c r="R4716" t="str">
        <f t="shared" si="368"/>
        <v>Em atraso</v>
      </c>
      <c r="S4716" s="5">
        <f t="shared" si="369"/>
        <v>1</v>
      </c>
    </row>
    <row r="4717" spans="1:19" x14ac:dyDescent="0.25">
      <c r="A4717">
        <v>4716</v>
      </c>
      <c r="B4717" s="1">
        <v>44053</v>
      </c>
      <c r="C4717" s="1">
        <v>44057</v>
      </c>
      <c r="D4717" s="1">
        <v>44083</v>
      </c>
      <c r="E4717" s="1">
        <v>44087</v>
      </c>
      <c r="F4717">
        <v>1</v>
      </c>
      <c r="G4717">
        <v>10</v>
      </c>
      <c r="H4717">
        <v>69</v>
      </c>
      <c r="I4717" s="6">
        <v>0</v>
      </c>
      <c r="J4717">
        <v>5</v>
      </c>
      <c r="K4717" t="str">
        <f>_xlfn.XLOOKUP(fCompras!F4717,dComprador!$A$2:$A$7,dComprador!$B$2:$B$7)</f>
        <v>Alon</v>
      </c>
      <c r="L4717" t="str">
        <f>_xlfn.XLOOKUP(J4717,dFornecedor!$A$2:$A$6,dFornecedor!$B$2:$B$6)</f>
        <v>Atlas</v>
      </c>
      <c r="M4717" t="str">
        <f>_xlfn.XLOOKUP(G4717,dMateriaPrima!$A$2:$A$12,dMateriaPrima!$B$2:$B$12)</f>
        <v>Pedra Britada</v>
      </c>
      <c r="N4717" s="2">
        <f>_xlfn.XLOOKUP(G4717,dMateriaPrima!$A$2:$A$12,dMateriaPrima!$C$2:$C$12)</f>
        <v>56</v>
      </c>
      <c r="O4717" s="3">
        <f t="shared" si="365"/>
        <v>3864</v>
      </c>
      <c r="P4717" s="4">
        <f t="shared" si="366"/>
        <v>0</v>
      </c>
      <c r="Q4717" s="3">
        <f t="shared" si="367"/>
        <v>3864</v>
      </c>
      <c r="R4717" t="str">
        <f t="shared" si="368"/>
        <v>Em atraso</v>
      </c>
      <c r="S4717" s="5">
        <f t="shared" si="369"/>
        <v>4</v>
      </c>
    </row>
    <row r="4718" spans="1:19" x14ac:dyDescent="0.25">
      <c r="A4718">
        <v>4717</v>
      </c>
      <c r="B4718" s="1">
        <v>44053</v>
      </c>
      <c r="C4718" s="1">
        <v>44057</v>
      </c>
      <c r="D4718" s="1">
        <v>44084</v>
      </c>
      <c r="E4718" s="1">
        <v>44087</v>
      </c>
      <c r="F4718">
        <v>1</v>
      </c>
      <c r="G4718">
        <v>11</v>
      </c>
      <c r="H4718">
        <v>157</v>
      </c>
      <c r="I4718" s="6">
        <v>0</v>
      </c>
      <c r="J4718">
        <v>4</v>
      </c>
      <c r="K4718" t="str">
        <f>_xlfn.XLOOKUP(fCompras!F4718,dComprador!$A$2:$A$7,dComprador!$B$2:$B$7)</f>
        <v>Alon</v>
      </c>
      <c r="L4718" t="str">
        <f>_xlfn.XLOOKUP(J4718,dFornecedor!$A$2:$A$6,dFornecedor!$B$2:$B$6)</f>
        <v>AlphaOmega</v>
      </c>
      <c r="M4718" t="str">
        <f>_xlfn.XLOOKUP(G4718,dMateriaPrima!$A$2:$A$12,dMateriaPrima!$B$2:$B$12)</f>
        <v>Papel</v>
      </c>
      <c r="N4718" s="2">
        <f>_xlfn.XLOOKUP(G4718,dMateriaPrima!$A$2:$A$12,dMateriaPrima!$C$2:$C$12)</f>
        <v>9</v>
      </c>
      <c r="O4718" s="3">
        <f t="shared" si="365"/>
        <v>1413</v>
      </c>
      <c r="P4718" s="4">
        <f t="shared" si="366"/>
        <v>0</v>
      </c>
      <c r="Q4718" s="3">
        <f t="shared" si="367"/>
        <v>1413</v>
      </c>
      <c r="R4718" t="str">
        <f t="shared" si="368"/>
        <v>Em atraso</v>
      </c>
      <c r="S4718" s="5">
        <f t="shared" si="369"/>
        <v>3</v>
      </c>
    </row>
    <row r="4719" spans="1:19" x14ac:dyDescent="0.25">
      <c r="A4719">
        <v>4718</v>
      </c>
      <c r="B4719" s="1">
        <v>44053</v>
      </c>
      <c r="C4719" s="1">
        <v>44061</v>
      </c>
      <c r="D4719" s="1">
        <v>44082</v>
      </c>
      <c r="E4719" s="1">
        <v>44083</v>
      </c>
      <c r="F4719">
        <v>1</v>
      </c>
      <c r="G4719">
        <v>6</v>
      </c>
      <c r="H4719">
        <v>225</v>
      </c>
      <c r="I4719" s="6">
        <v>0</v>
      </c>
      <c r="J4719">
        <v>2</v>
      </c>
      <c r="K4719" t="str">
        <f>_xlfn.XLOOKUP(fCompras!F4719,dComprador!$A$2:$A$7,dComprador!$B$2:$B$7)</f>
        <v>Alon</v>
      </c>
      <c r="L4719" t="str">
        <f>_xlfn.XLOOKUP(J4719,dFornecedor!$A$2:$A$6,dFornecedor!$B$2:$B$6)</f>
        <v>Minerva</v>
      </c>
      <c r="M4719" t="str">
        <f>_xlfn.XLOOKUP(G4719,dMateriaPrima!$A$2:$A$12,dMateriaPrima!$B$2:$B$12)</f>
        <v>Fio Algodão</v>
      </c>
      <c r="N4719" s="2">
        <f>_xlfn.XLOOKUP(G4719,dMateriaPrima!$A$2:$A$12,dMateriaPrima!$C$2:$C$12)</f>
        <v>55.9</v>
      </c>
      <c r="O4719" s="3">
        <f t="shared" si="365"/>
        <v>12577.5</v>
      </c>
      <c r="P4719" s="4">
        <f t="shared" si="366"/>
        <v>0</v>
      </c>
      <c r="Q4719" s="3">
        <f t="shared" si="367"/>
        <v>12577.5</v>
      </c>
      <c r="R4719" t="str">
        <f t="shared" si="368"/>
        <v>Em atraso</v>
      </c>
      <c r="S4719" s="5">
        <f t="shared" si="369"/>
        <v>1</v>
      </c>
    </row>
    <row r="4720" spans="1:19" x14ac:dyDescent="0.25">
      <c r="A4720">
        <v>4719</v>
      </c>
      <c r="B4720" s="1">
        <v>44053</v>
      </c>
      <c r="C4720" s="1">
        <v>44056</v>
      </c>
      <c r="D4720" s="1">
        <v>44085</v>
      </c>
      <c r="E4720" s="1">
        <v>44084</v>
      </c>
      <c r="F4720">
        <v>1</v>
      </c>
      <c r="G4720">
        <v>4</v>
      </c>
      <c r="H4720">
        <v>63</v>
      </c>
      <c r="I4720" s="6">
        <v>0</v>
      </c>
      <c r="J4720">
        <v>1</v>
      </c>
      <c r="K4720" t="str">
        <f>_xlfn.XLOOKUP(fCompras!F4720,dComprador!$A$2:$A$7,dComprador!$B$2:$B$7)</f>
        <v>Alon</v>
      </c>
      <c r="L4720" t="str">
        <f>_xlfn.XLOOKUP(J4720,dFornecedor!$A$2:$A$6,dFornecedor!$B$2:$B$6)</f>
        <v>NorthShore</v>
      </c>
      <c r="M4720" t="str">
        <f>_xlfn.XLOOKUP(G4720,dMateriaPrima!$A$2:$A$12,dMateriaPrima!$B$2:$B$12)</f>
        <v>Madeira</v>
      </c>
      <c r="N4720" s="2">
        <f>_xlfn.XLOOKUP(G4720,dMateriaPrima!$A$2:$A$12,dMateriaPrima!$C$2:$C$12)</f>
        <v>168</v>
      </c>
      <c r="O4720" s="3">
        <f t="shared" si="365"/>
        <v>10584</v>
      </c>
      <c r="P4720" s="4">
        <f t="shared" si="366"/>
        <v>0</v>
      </c>
      <c r="Q4720" s="3">
        <f t="shared" si="367"/>
        <v>10584</v>
      </c>
      <c r="R4720" t="str">
        <f t="shared" si="368"/>
        <v>No prazo</v>
      </c>
      <c r="S4720" s="5">
        <f t="shared" si="369"/>
        <v>0</v>
      </c>
    </row>
    <row r="4721" spans="1:19" x14ac:dyDescent="0.25">
      <c r="A4721">
        <v>4720</v>
      </c>
      <c r="B4721" s="1">
        <v>44054</v>
      </c>
      <c r="C4721" s="1">
        <v>44064</v>
      </c>
      <c r="D4721" s="1">
        <v>44065</v>
      </c>
      <c r="E4721" s="1">
        <v>44068</v>
      </c>
      <c r="F4721">
        <v>4</v>
      </c>
      <c r="G4721">
        <v>9</v>
      </c>
      <c r="H4721">
        <v>643</v>
      </c>
      <c r="I4721" s="6">
        <v>0</v>
      </c>
      <c r="J4721">
        <v>3</v>
      </c>
      <c r="K4721" t="str">
        <f>_xlfn.XLOOKUP(fCompras!F4721,dComprador!$A$2:$A$7,dComprador!$B$2:$B$7)</f>
        <v>Lira</v>
      </c>
      <c r="L4721" t="str">
        <f>_xlfn.XLOOKUP(J4721,dFornecedor!$A$2:$A$6,dFornecedor!$B$2:$B$6)</f>
        <v>StepUp</v>
      </c>
      <c r="M4721" t="str">
        <f>_xlfn.XLOOKUP(G4721,dMateriaPrima!$A$2:$A$12,dMateriaPrima!$B$2:$B$12)</f>
        <v>Couro</v>
      </c>
      <c r="N4721" s="2">
        <f>_xlfn.XLOOKUP(G4721,dMateriaPrima!$A$2:$A$12,dMateriaPrima!$C$2:$C$12)</f>
        <v>4.4000000000000004</v>
      </c>
      <c r="O4721" s="3">
        <f t="shared" si="365"/>
        <v>2829.2000000000003</v>
      </c>
      <c r="P4721" s="4">
        <f t="shared" si="366"/>
        <v>0</v>
      </c>
      <c r="Q4721" s="3">
        <f t="shared" si="367"/>
        <v>2829.2000000000003</v>
      </c>
      <c r="R4721" t="str">
        <f t="shared" si="368"/>
        <v>Em atraso</v>
      </c>
      <c r="S4721" s="5">
        <f t="shared" si="369"/>
        <v>3</v>
      </c>
    </row>
    <row r="4722" spans="1:19" x14ac:dyDescent="0.25">
      <c r="A4722">
        <v>4721</v>
      </c>
      <c r="B4722" s="1">
        <v>44054</v>
      </c>
      <c r="C4722" s="1">
        <v>44062</v>
      </c>
      <c r="D4722" s="1">
        <v>44066</v>
      </c>
      <c r="E4722" s="1">
        <v>44068</v>
      </c>
      <c r="F4722">
        <v>4</v>
      </c>
      <c r="G4722">
        <v>5</v>
      </c>
      <c r="H4722">
        <v>57</v>
      </c>
      <c r="I4722" s="6">
        <v>0</v>
      </c>
      <c r="J4722">
        <v>2</v>
      </c>
      <c r="K4722" t="str">
        <f>_xlfn.XLOOKUP(fCompras!F4722,dComprador!$A$2:$A$7,dComprador!$B$2:$B$7)</f>
        <v>Lira</v>
      </c>
      <c r="L4722" t="str">
        <f>_xlfn.XLOOKUP(J4722,dFornecedor!$A$2:$A$6,dFornecedor!$B$2:$B$6)</f>
        <v>Minerva</v>
      </c>
      <c r="M4722" t="str">
        <f>_xlfn.XLOOKUP(G4722,dMateriaPrima!$A$2:$A$12,dMateriaPrima!$B$2:$B$12)</f>
        <v>Areia</v>
      </c>
      <c r="N4722" s="2">
        <f>_xlfn.XLOOKUP(G4722,dMateriaPrima!$A$2:$A$12,dMateriaPrima!$C$2:$C$12)</f>
        <v>3.59</v>
      </c>
      <c r="O4722" s="3">
        <f t="shared" si="365"/>
        <v>204.63</v>
      </c>
      <c r="P4722" s="4">
        <f t="shared" si="366"/>
        <v>0</v>
      </c>
      <c r="Q4722" s="3">
        <f t="shared" si="367"/>
        <v>204.63</v>
      </c>
      <c r="R4722" t="str">
        <f t="shared" si="368"/>
        <v>Em atraso</v>
      </c>
      <c r="S4722" s="5">
        <f t="shared" si="369"/>
        <v>2</v>
      </c>
    </row>
    <row r="4723" spans="1:19" x14ac:dyDescent="0.25">
      <c r="A4723">
        <v>4722</v>
      </c>
      <c r="B4723" s="1">
        <v>44054</v>
      </c>
      <c r="C4723" s="1">
        <v>44057</v>
      </c>
      <c r="D4723" s="1">
        <v>44061</v>
      </c>
      <c r="E4723" s="1">
        <v>44062</v>
      </c>
      <c r="F4723">
        <v>4</v>
      </c>
      <c r="G4723">
        <v>9</v>
      </c>
      <c r="H4723">
        <v>88</v>
      </c>
      <c r="I4723" s="6">
        <v>0</v>
      </c>
      <c r="J4723">
        <v>1</v>
      </c>
      <c r="K4723" t="str">
        <f>_xlfn.XLOOKUP(fCompras!F4723,dComprador!$A$2:$A$7,dComprador!$B$2:$B$7)</f>
        <v>Lira</v>
      </c>
      <c r="L4723" t="str">
        <f>_xlfn.XLOOKUP(J4723,dFornecedor!$A$2:$A$6,dFornecedor!$B$2:$B$6)</f>
        <v>NorthShore</v>
      </c>
      <c r="M4723" t="str">
        <f>_xlfn.XLOOKUP(G4723,dMateriaPrima!$A$2:$A$12,dMateriaPrima!$B$2:$B$12)</f>
        <v>Couro</v>
      </c>
      <c r="N4723" s="2">
        <f>_xlfn.XLOOKUP(G4723,dMateriaPrima!$A$2:$A$12,dMateriaPrima!$C$2:$C$12)</f>
        <v>4.4000000000000004</v>
      </c>
      <c r="O4723" s="3">
        <f t="shared" si="365"/>
        <v>387.20000000000005</v>
      </c>
      <c r="P4723" s="4">
        <f t="shared" si="366"/>
        <v>0</v>
      </c>
      <c r="Q4723" s="3">
        <f t="shared" si="367"/>
        <v>387.20000000000005</v>
      </c>
      <c r="R4723" t="str">
        <f t="shared" si="368"/>
        <v>Em atraso</v>
      </c>
      <c r="S4723" s="5">
        <f t="shared" si="369"/>
        <v>1</v>
      </c>
    </row>
    <row r="4724" spans="1:19" x14ac:dyDescent="0.25">
      <c r="A4724">
        <v>4723</v>
      </c>
      <c r="B4724" s="1">
        <v>44054</v>
      </c>
      <c r="C4724" s="1">
        <v>44054</v>
      </c>
      <c r="D4724" s="1">
        <v>44069</v>
      </c>
      <c r="E4724" s="1">
        <v>44070</v>
      </c>
      <c r="F4724">
        <v>1</v>
      </c>
      <c r="G4724">
        <v>11</v>
      </c>
      <c r="H4724">
        <v>6</v>
      </c>
      <c r="I4724" s="6">
        <v>0</v>
      </c>
      <c r="J4724">
        <v>4</v>
      </c>
      <c r="K4724" t="str">
        <f>_xlfn.XLOOKUP(fCompras!F4724,dComprador!$A$2:$A$7,dComprador!$B$2:$B$7)</f>
        <v>Alon</v>
      </c>
      <c r="L4724" t="str">
        <f>_xlfn.XLOOKUP(J4724,dFornecedor!$A$2:$A$6,dFornecedor!$B$2:$B$6)</f>
        <v>AlphaOmega</v>
      </c>
      <c r="M4724" t="str">
        <f>_xlfn.XLOOKUP(G4724,dMateriaPrima!$A$2:$A$12,dMateriaPrima!$B$2:$B$12)</f>
        <v>Papel</v>
      </c>
      <c r="N4724" s="2">
        <f>_xlfn.XLOOKUP(G4724,dMateriaPrima!$A$2:$A$12,dMateriaPrima!$C$2:$C$12)</f>
        <v>9</v>
      </c>
      <c r="O4724" s="3">
        <f t="shared" si="365"/>
        <v>54</v>
      </c>
      <c r="P4724" s="4">
        <f t="shared" si="366"/>
        <v>0</v>
      </c>
      <c r="Q4724" s="3">
        <f t="shared" si="367"/>
        <v>54</v>
      </c>
      <c r="R4724" t="str">
        <f t="shared" si="368"/>
        <v>Em atraso</v>
      </c>
      <c r="S4724" s="5">
        <f t="shared" si="369"/>
        <v>1</v>
      </c>
    </row>
    <row r="4725" spans="1:19" x14ac:dyDescent="0.25">
      <c r="A4725">
        <v>4724</v>
      </c>
      <c r="B4725" s="1">
        <v>44054</v>
      </c>
      <c r="C4725" s="1">
        <v>44063</v>
      </c>
      <c r="D4725" s="1">
        <v>44073</v>
      </c>
      <c r="E4725" s="1">
        <v>44076</v>
      </c>
      <c r="F4725">
        <v>1</v>
      </c>
      <c r="G4725">
        <v>10</v>
      </c>
      <c r="H4725">
        <v>75</v>
      </c>
      <c r="I4725" s="6">
        <v>0</v>
      </c>
      <c r="J4725">
        <v>3</v>
      </c>
      <c r="K4725" t="str">
        <f>_xlfn.XLOOKUP(fCompras!F4725,dComprador!$A$2:$A$7,dComprador!$B$2:$B$7)</f>
        <v>Alon</v>
      </c>
      <c r="L4725" t="str">
        <f>_xlfn.XLOOKUP(J4725,dFornecedor!$A$2:$A$6,dFornecedor!$B$2:$B$6)</f>
        <v>StepUp</v>
      </c>
      <c r="M4725" t="str">
        <f>_xlfn.XLOOKUP(G4725,dMateriaPrima!$A$2:$A$12,dMateriaPrima!$B$2:$B$12)</f>
        <v>Pedra Britada</v>
      </c>
      <c r="N4725" s="2">
        <f>_xlfn.XLOOKUP(G4725,dMateriaPrima!$A$2:$A$12,dMateriaPrima!$C$2:$C$12)</f>
        <v>56</v>
      </c>
      <c r="O4725" s="3">
        <f t="shared" si="365"/>
        <v>4200</v>
      </c>
      <c r="P4725" s="4">
        <f t="shared" si="366"/>
        <v>0</v>
      </c>
      <c r="Q4725" s="3">
        <f t="shared" si="367"/>
        <v>4200</v>
      </c>
      <c r="R4725" t="str">
        <f t="shared" si="368"/>
        <v>Em atraso</v>
      </c>
      <c r="S4725" s="5">
        <f t="shared" si="369"/>
        <v>3</v>
      </c>
    </row>
    <row r="4726" spans="1:19" x14ac:dyDescent="0.25">
      <c r="A4726">
        <v>4725</v>
      </c>
      <c r="B4726" s="1">
        <v>44054</v>
      </c>
      <c r="C4726" s="1">
        <v>44058</v>
      </c>
      <c r="D4726" s="1">
        <v>44073</v>
      </c>
      <c r="E4726" s="1">
        <v>44077</v>
      </c>
      <c r="F4726">
        <v>1</v>
      </c>
      <c r="G4726">
        <v>6</v>
      </c>
      <c r="H4726">
        <v>42</v>
      </c>
      <c r="I4726" s="6">
        <v>0</v>
      </c>
      <c r="J4726">
        <v>1</v>
      </c>
      <c r="K4726" t="str">
        <f>_xlfn.XLOOKUP(fCompras!F4726,dComprador!$A$2:$A$7,dComprador!$B$2:$B$7)</f>
        <v>Alon</v>
      </c>
      <c r="L4726" t="str">
        <f>_xlfn.XLOOKUP(J4726,dFornecedor!$A$2:$A$6,dFornecedor!$B$2:$B$6)</f>
        <v>NorthShore</v>
      </c>
      <c r="M4726" t="str">
        <f>_xlfn.XLOOKUP(G4726,dMateriaPrima!$A$2:$A$12,dMateriaPrima!$B$2:$B$12)</f>
        <v>Fio Algodão</v>
      </c>
      <c r="N4726" s="2">
        <f>_xlfn.XLOOKUP(G4726,dMateriaPrima!$A$2:$A$12,dMateriaPrima!$C$2:$C$12)</f>
        <v>55.9</v>
      </c>
      <c r="O4726" s="3">
        <f t="shared" si="365"/>
        <v>2347.7999999999997</v>
      </c>
      <c r="P4726" s="4">
        <f t="shared" si="366"/>
        <v>0</v>
      </c>
      <c r="Q4726" s="3">
        <f t="shared" si="367"/>
        <v>2347.7999999999997</v>
      </c>
      <c r="R4726" t="str">
        <f t="shared" si="368"/>
        <v>Em atraso</v>
      </c>
      <c r="S4726" s="5">
        <f t="shared" si="369"/>
        <v>4</v>
      </c>
    </row>
    <row r="4727" spans="1:19" x14ac:dyDescent="0.25">
      <c r="A4727">
        <v>4726</v>
      </c>
      <c r="B4727" s="1">
        <v>44054</v>
      </c>
      <c r="C4727" s="1">
        <v>44056</v>
      </c>
      <c r="D4727" s="1">
        <v>44065</v>
      </c>
      <c r="E4727" s="1">
        <v>44067</v>
      </c>
      <c r="F4727">
        <v>3</v>
      </c>
      <c r="G4727">
        <v>11</v>
      </c>
      <c r="H4727">
        <v>331</v>
      </c>
      <c r="I4727" s="6">
        <v>0</v>
      </c>
      <c r="J4727">
        <v>4</v>
      </c>
      <c r="K4727" t="str">
        <f>_xlfn.XLOOKUP(fCompras!F4727,dComprador!$A$2:$A$7,dComprador!$B$2:$B$7)</f>
        <v>Diego</v>
      </c>
      <c r="L4727" t="str">
        <f>_xlfn.XLOOKUP(J4727,dFornecedor!$A$2:$A$6,dFornecedor!$B$2:$B$6)</f>
        <v>AlphaOmega</v>
      </c>
      <c r="M4727" t="str">
        <f>_xlfn.XLOOKUP(G4727,dMateriaPrima!$A$2:$A$12,dMateriaPrima!$B$2:$B$12)</f>
        <v>Papel</v>
      </c>
      <c r="N4727" s="2">
        <f>_xlfn.XLOOKUP(G4727,dMateriaPrima!$A$2:$A$12,dMateriaPrima!$C$2:$C$12)</f>
        <v>9</v>
      </c>
      <c r="O4727" s="3">
        <f t="shared" si="365"/>
        <v>2979</v>
      </c>
      <c r="P4727" s="4">
        <f t="shared" si="366"/>
        <v>0</v>
      </c>
      <c r="Q4727" s="3">
        <f t="shared" si="367"/>
        <v>2979</v>
      </c>
      <c r="R4727" t="str">
        <f t="shared" si="368"/>
        <v>Em atraso</v>
      </c>
      <c r="S4727" s="5">
        <f t="shared" si="369"/>
        <v>2</v>
      </c>
    </row>
    <row r="4728" spans="1:19" x14ac:dyDescent="0.25">
      <c r="A4728">
        <v>4727</v>
      </c>
      <c r="B4728" s="1">
        <v>44054</v>
      </c>
      <c r="C4728" s="1">
        <v>44064</v>
      </c>
      <c r="D4728" s="1">
        <v>44067</v>
      </c>
      <c r="E4728" s="1">
        <v>44069</v>
      </c>
      <c r="F4728">
        <v>2</v>
      </c>
      <c r="G4728">
        <v>11</v>
      </c>
      <c r="H4728">
        <v>456</v>
      </c>
      <c r="I4728" s="6">
        <v>0</v>
      </c>
      <c r="J4728">
        <v>1</v>
      </c>
      <c r="K4728" t="str">
        <f>_xlfn.XLOOKUP(fCompras!F4728,dComprador!$A$2:$A$7,dComprador!$B$2:$B$7)</f>
        <v>João</v>
      </c>
      <c r="L4728" t="str">
        <f>_xlfn.XLOOKUP(J4728,dFornecedor!$A$2:$A$6,dFornecedor!$B$2:$B$6)</f>
        <v>NorthShore</v>
      </c>
      <c r="M4728" t="str">
        <f>_xlfn.XLOOKUP(G4728,dMateriaPrima!$A$2:$A$12,dMateriaPrima!$B$2:$B$12)</f>
        <v>Papel</v>
      </c>
      <c r="N4728" s="2">
        <f>_xlfn.XLOOKUP(G4728,dMateriaPrima!$A$2:$A$12,dMateriaPrima!$C$2:$C$12)</f>
        <v>9</v>
      </c>
      <c r="O4728" s="3">
        <f t="shared" si="365"/>
        <v>4104</v>
      </c>
      <c r="P4728" s="4">
        <f t="shared" si="366"/>
        <v>0</v>
      </c>
      <c r="Q4728" s="3">
        <f t="shared" si="367"/>
        <v>4104</v>
      </c>
      <c r="R4728" t="str">
        <f t="shared" si="368"/>
        <v>Em atraso</v>
      </c>
      <c r="S4728" s="5">
        <f t="shared" si="369"/>
        <v>2</v>
      </c>
    </row>
    <row r="4729" spans="1:19" x14ac:dyDescent="0.25">
      <c r="A4729">
        <v>4728</v>
      </c>
      <c r="B4729" s="1">
        <v>44054</v>
      </c>
      <c r="C4729" s="1">
        <v>44061</v>
      </c>
      <c r="D4729" s="1">
        <v>44070</v>
      </c>
      <c r="E4729" s="1">
        <v>44074</v>
      </c>
      <c r="F4729">
        <v>2</v>
      </c>
      <c r="G4729">
        <v>9</v>
      </c>
      <c r="H4729">
        <v>151</v>
      </c>
      <c r="I4729" s="6">
        <v>0</v>
      </c>
      <c r="J4729">
        <v>2</v>
      </c>
      <c r="K4729" t="str">
        <f>_xlfn.XLOOKUP(fCompras!F4729,dComprador!$A$2:$A$7,dComprador!$B$2:$B$7)</f>
        <v>João</v>
      </c>
      <c r="L4729" t="str">
        <f>_xlfn.XLOOKUP(J4729,dFornecedor!$A$2:$A$6,dFornecedor!$B$2:$B$6)</f>
        <v>Minerva</v>
      </c>
      <c r="M4729" t="str">
        <f>_xlfn.XLOOKUP(G4729,dMateriaPrima!$A$2:$A$12,dMateriaPrima!$B$2:$B$12)</f>
        <v>Couro</v>
      </c>
      <c r="N4729" s="2">
        <f>_xlfn.XLOOKUP(G4729,dMateriaPrima!$A$2:$A$12,dMateriaPrima!$C$2:$C$12)</f>
        <v>4.4000000000000004</v>
      </c>
      <c r="O4729" s="3">
        <f t="shared" si="365"/>
        <v>664.40000000000009</v>
      </c>
      <c r="P4729" s="4">
        <f t="shared" si="366"/>
        <v>0</v>
      </c>
      <c r="Q4729" s="3">
        <f t="shared" si="367"/>
        <v>664.40000000000009</v>
      </c>
      <c r="R4729" t="str">
        <f t="shared" si="368"/>
        <v>Em atraso</v>
      </c>
      <c r="S4729" s="5">
        <f t="shared" si="369"/>
        <v>4</v>
      </c>
    </row>
    <row r="4730" spans="1:19" x14ac:dyDescent="0.25">
      <c r="A4730">
        <v>4729</v>
      </c>
      <c r="B4730" s="1">
        <v>44054</v>
      </c>
      <c r="C4730" s="1">
        <v>44054</v>
      </c>
      <c r="D4730" s="1">
        <v>44078</v>
      </c>
      <c r="E4730" s="1">
        <v>44078</v>
      </c>
      <c r="F4730">
        <v>2</v>
      </c>
      <c r="G4730">
        <v>5</v>
      </c>
      <c r="H4730">
        <v>87</v>
      </c>
      <c r="I4730" s="6">
        <v>0</v>
      </c>
      <c r="J4730">
        <v>5</v>
      </c>
      <c r="K4730" t="str">
        <f>_xlfn.XLOOKUP(fCompras!F4730,dComprador!$A$2:$A$7,dComprador!$B$2:$B$7)</f>
        <v>João</v>
      </c>
      <c r="L4730" t="str">
        <f>_xlfn.XLOOKUP(J4730,dFornecedor!$A$2:$A$6,dFornecedor!$B$2:$B$6)</f>
        <v>Atlas</v>
      </c>
      <c r="M4730" t="str">
        <f>_xlfn.XLOOKUP(G4730,dMateriaPrima!$A$2:$A$12,dMateriaPrima!$B$2:$B$12)</f>
        <v>Areia</v>
      </c>
      <c r="N4730" s="2">
        <f>_xlfn.XLOOKUP(G4730,dMateriaPrima!$A$2:$A$12,dMateriaPrima!$C$2:$C$12)</f>
        <v>3.59</v>
      </c>
      <c r="O4730" s="3">
        <f t="shared" si="365"/>
        <v>312.33</v>
      </c>
      <c r="P4730" s="4">
        <f t="shared" si="366"/>
        <v>0</v>
      </c>
      <c r="Q4730" s="3">
        <f t="shared" si="367"/>
        <v>312.33</v>
      </c>
      <c r="R4730" t="str">
        <f t="shared" si="368"/>
        <v>No prazo</v>
      </c>
      <c r="S4730" s="5">
        <f t="shared" si="369"/>
        <v>0</v>
      </c>
    </row>
    <row r="4731" spans="1:19" x14ac:dyDescent="0.25">
      <c r="A4731">
        <v>4730</v>
      </c>
      <c r="B4731" s="1">
        <v>44054</v>
      </c>
      <c r="C4731" s="1">
        <v>44064</v>
      </c>
      <c r="D4731" s="1">
        <v>44083</v>
      </c>
      <c r="E4731" s="1">
        <v>44082</v>
      </c>
      <c r="F4731">
        <v>1</v>
      </c>
      <c r="G4731">
        <v>11</v>
      </c>
      <c r="H4731">
        <v>59</v>
      </c>
      <c r="I4731" s="6">
        <v>0</v>
      </c>
      <c r="J4731">
        <v>1</v>
      </c>
      <c r="K4731" t="str">
        <f>_xlfn.XLOOKUP(fCompras!F4731,dComprador!$A$2:$A$7,dComprador!$B$2:$B$7)</f>
        <v>Alon</v>
      </c>
      <c r="L4731" t="str">
        <f>_xlfn.XLOOKUP(J4731,dFornecedor!$A$2:$A$6,dFornecedor!$B$2:$B$6)</f>
        <v>NorthShore</v>
      </c>
      <c r="M4731" t="str">
        <f>_xlfn.XLOOKUP(G4731,dMateriaPrima!$A$2:$A$12,dMateriaPrima!$B$2:$B$12)</f>
        <v>Papel</v>
      </c>
      <c r="N4731" s="2">
        <f>_xlfn.XLOOKUP(G4731,dMateriaPrima!$A$2:$A$12,dMateriaPrima!$C$2:$C$12)</f>
        <v>9</v>
      </c>
      <c r="O4731" s="3">
        <f t="shared" si="365"/>
        <v>531</v>
      </c>
      <c r="P4731" s="4">
        <f t="shared" si="366"/>
        <v>0</v>
      </c>
      <c r="Q4731" s="3">
        <f t="shared" si="367"/>
        <v>531</v>
      </c>
      <c r="R4731" t="str">
        <f t="shared" si="368"/>
        <v>No prazo</v>
      </c>
      <c r="S4731" s="5">
        <f t="shared" si="369"/>
        <v>0</v>
      </c>
    </row>
    <row r="4732" spans="1:19" x14ac:dyDescent="0.25">
      <c r="A4732">
        <v>4731</v>
      </c>
      <c r="B4732" s="1">
        <v>44054</v>
      </c>
      <c r="C4732" s="1">
        <v>44058</v>
      </c>
      <c r="D4732" s="1">
        <v>44082</v>
      </c>
      <c r="E4732" s="1">
        <v>44086</v>
      </c>
      <c r="F4732">
        <v>1</v>
      </c>
      <c r="G4732">
        <v>5</v>
      </c>
      <c r="H4732">
        <v>32</v>
      </c>
      <c r="I4732" s="6">
        <v>0</v>
      </c>
      <c r="J4732">
        <v>4</v>
      </c>
      <c r="K4732" t="str">
        <f>_xlfn.XLOOKUP(fCompras!F4732,dComprador!$A$2:$A$7,dComprador!$B$2:$B$7)</f>
        <v>Alon</v>
      </c>
      <c r="L4732" t="str">
        <f>_xlfn.XLOOKUP(J4732,dFornecedor!$A$2:$A$6,dFornecedor!$B$2:$B$6)</f>
        <v>AlphaOmega</v>
      </c>
      <c r="M4732" t="str">
        <f>_xlfn.XLOOKUP(G4732,dMateriaPrima!$A$2:$A$12,dMateriaPrima!$B$2:$B$12)</f>
        <v>Areia</v>
      </c>
      <c r="N4732" s="2">
        <f>_xlfn.XLOOKUP(G4732,dMateriaPrima!$A$2:$A$12,dMateriaPrima!$C$2:$C$12)</f>
        <v>3.59</v>
      </c>
      <c r="O4732" s="3">
        <f t="shared" si="365"/>
        <v>114.88</v>
      </c>
      <c r="P4732" s="4">
        <f t="shared" si="366"/>
        <v>0</v>
      </c>
      <c r="Q4732" s="3">
        <f t="shared" si="367"/>
        <v>114.88</v>
      </c>
      <c r="R4732" t="str">
        <f t="shared" si="368"/>
        <v>Em atraso</v>
      </c>
      <c r="S4732" s="5">
        <f t="shared" si="369"/>
        <v>4</v>
      </c>
    </row>
    <row r="4733" spans="1:19" x14ac:dyDescent="0.25">
      <c r="A4733">
        <v>4732</v>
      </c>
      <c r="B4733" s="1">
        <v>44054</v>
      </c>
      <c r="C4733" s="1">
        <v>44055</v>
      </c>
      <c r="D4733" s="1">
        <v>44085</v>
      </c>
      <c r="E4733" s="1">
        <v>44085</v>
      </c>
      <c r="F4733">
        <v>1</v>
      </c>
      <c r="G4733">
        <v>10</v>
      </c>
      <c r="H4733">
        <v>159</v>
      </c>
      <c r="I4733" s="6">
        <v>0</v>
      </c>
      <c r="J4733">
        <v>3</v>
      </c>
      <c r="K4733" t="str">
        <f>_xlfn.XLOOKUP(fCompras!F4733,dComprador!$A$2:$A$7,dComprador!$B$2:$B$7)</f>
        <v>Alon</v>
      </c>
      <c r="L4733" t="str">
        <f>_xlfn.XLOOKUP(J4733,dFornecedor!$A$2:$A$6,dFornecedor!$B$2:$B$6)</f>
        <v>StepUp</v>
      </c>
      <c r="M4733" t="str">
        <f>_xlfn.XLOOKUP(G4733,dMateriaPrima!$A$2:$A$12,dMateriaPrima!$B$2:$B$12)</f>
        <v>Pedra Britada</v>
      </c>
      <c r="N4733" s="2">
        <f>_xlfn.XLOOKUP(G4733,dMateriaPrima!$A$2:$A$12,dMateriaPrima!$C$2:$C$12)</f>
        <v>56</v>
      </c>
      <c r="O4733" s="3">
        <f t="shared" si="365"/>
        <v>8904</v>
      </c>
      <c r="P4733" s="4">
        <f t="shared" si="366"/>
        <v>0</v>
      </c>
      <c r="Q4733" s="3">
        <f t="shared" si="367"/>
        <v>8904</v>
      </c>
      <c r="R4733" t="str">
        <f t="shared" si="368"/>
        <v>No prazo</v>
      </c>
      <c r="S4733" s="5">
        <f t="shared" si="369"/>
        <v>0</v>
      </c>
    </row>
    <row r="4734" spans="1:19" x14ac:dyDescent="0.25">
      <c r="A4734">
        <v>4733</v>
      </c>
      <c r="B4734" s="1">
        <v>44054</v>
      </c>
      <c r="C4734" s="1">
        <v>44061</v>
      </c>
      <c r="D4734" s="1">
        <v>44086</v>
      </c>
      <c r="E4734" s="1">
        <v>44088</v>
      </c>
      <c r="F4734">
        <v>1</v>
      </c>
      <c r="G4734">
        <v>9</v>
      </c>
      <c r="H4734">
        <v>164</v>
      </c>
      <c r="I4734" s="6">
        <v>0</v>
      </c>
      <c r="J4734">
        <v>2</v>
      </c>
      <c r="K4734" t="str">
        <f>_xlfn.XLOOKUP(fCompras!F4734,dComprador!$A$2:$A$7,dComprador!$B$2:$B$7)</f>
        <v>Alon</v>
      </c>
      <c r="L4734" t="str">
        <f>_xlfn.XLOOKUP(J4734,dFornecedor!$A$2:$A$6,dFornecedor!$B$2:$B$6)</f>
        <v>Minerva</v>
      </c>
      <c r="M4734" t="str">
        <f>_xlfn.XLOOKUP(G4734,dMateriaPrima!$A$2:$A$12,dMateriaPrima!$B$2:$B$12)</f>
        <v>Couro</v>
      </c>
      <c r="N4734" s="2">
        <f>_xlfn.XLOOKUP(G4734,dMateriaPrima!$A$2:$A$12,dMateriaPrima!$C$2:$C$12)</f>
        <v>4.4000000000000004</v>
      </c>
      <c r="O4734" s="3">
        <f t="shared" si="365"/>
        <v>721.6</v>
      </c>
      <c r="P4734" s="4">
        <f t="shared" si="366"/>
        <v>0</v>
      </c>
      <c r="Q4734" s="3">
        <f t="shared" si="367"/>
        <v>721.6</v>
      </c>
      <c r="R4734" t="str">
        <f t="shared" si="368"/>
        <v>Em atraso</v>
      </c>
      <c r="S4734" s="5">
        <f t="shared" si="369"/>
        <v>2</v>
      </c>
    </row>
    <row r="4735" spans="1:19" x14ac:dyDescent="0.25">
      <c r="A4735">
        <v>4734</v>
      </c>
      <c r="B4735" s="1">
        <v>44054</v>
      </c>
      <c r="C4735" s="1">
        <v>44055</v>
      </c>
      <c r="D4735" s="1">
        <v>44076</v>
      </c>
      <c r="E4735" s="1">
        <v>44077</v>
      </c>
      <c r="F4735">
        <v>1</v>
      </c>
      <c r="G4735">
        <v>6</v>
      </c>
      <c r="H4735">
        <v>9</v>
      </c>
      <c r="I4735" s="6">
        <v>0</v>
      </c>
      <c r="J4735">
        <v>3</v>
      </c>
      <c r="K4735" t="str">
        <f>_xlfn.XLOOKUP(fCompras!F4735,dComprador!$A$2:$A$7,dComprador!$B$2:$B$7)</f>
        <v>Alon</v>
      </c>
      <c r="L4735" t="str">
        <f>_xlfn.XLOOKUP(J4735,dFornecedor!$A$2:$A$6,dFornecedor!$B$2:$B$6)</f>
        <v>StepUp</v>
      </c>
      <c r="M4735" t="str">
        <f>_xlfn.XLOOKUP(G4735,dMateriaPrima!$A$2:$A$12,dMateriaPrima!$B$2:$B$12)</f>
        <v>Fio Algodão</v>
      </c>
      <c r="N4735" s="2">
        <f>_xlfn.XLOOKUP(G4735,dMateriaPrima!$A$2:$A$12,dMateriaPrima!$C$2:$C$12)</f>
        <v>55.9</v>
      </c>
      <c r="O4735" s="3">
        <f t="shared" si="365"/>
        <v>503.09999999999997</v>
      </c>
      <c r="P4735" s="4">
        <f t="shared" si="366"/>
        <v>0</v>
      </c>
      <c r="Q4735" s="3">
        <f t="shared" si="367"/>
        <v>503.09999999999997</v>
      </c>
      <c r="R4735" t="str">
        <f t="shared" si="368"/>
        <v>Em atraso</v>
      </c>
      <c r="S4735" s="5">
        <f t="shared" si="369"/>
        <v>1</v>
      </c>
    </row>
    <row r="4736" spans="1:19" x14ac:dyDescent="0.25">
      <c r="A4736">
        <v>4735</v>
      </c>
      <c r="B4736" s="1">
        <v>44055</v>
      </c>
      <c r="C4736" s="1">
        <v>44055</v>
      </c>
      <c r="D4736" s="1">
        <v>44062</v>
      </c>
      <c r="E4736" s="1">
        <v>44063</v>
      </c>
      <c r="F4736">
        <v>4</v>
      </c>
      <c r="G4736">
        <v>7</v>
      </c>
      <c r="H4736">
        <v>276</v>
      </c>
      <c r="I4736" s="6">
        <v>0</v>
      </c>
      <c r="J4736">
        <v>4</v>
      </c>
      <c r="K4736" t="str">
        <f>_xlfn.XLOOKUP(fCompras!F4736,dComprador!$A$2:$A$7,dComprador!$B$2:$B$7)</f>
        <v>Lira</v>
      </c>
      <c r="L4736" t="str">
        <f>_xlfn.XLOOKUP(J4736,dFornecedor!$A$2:$A$6,dFornecedor!$B$2:$B$6)</f>
        <v>AlphaOmega</v>
      </c>
      <c r="M4736" t="str">
        <f>_xlfn.XLOOKUP(G4736,dMateriaPrima!$A$2:$A$12,dMateriaPrima!$B$2:$B$12)</f>
        <v>Poliéster</v>
      </c>
      <c r="N4736" s="2">
        <f>_xlfn.XLOOKUP(G4736,dMateriaPrima!$A$2:$A$12,dMateriaPrima!$C$2:$C$12)</f>
        <v>8</v>
      </c>
      <c r="O4736" s="3">
        <f t="shared" si="365"/>
        <v>2208</v>
      </c>
      <c r="P4736" s="4">
        <f t="shared" si="366"/>
        <v>0</v>
      </c>
      <c r="Q4736" s="3">
        <f t="shared" si="367"/>
        <v>2208</v>
      </c>
      <c r="R4736" t="str">
        <f t="shared" si="368"/>
        <v>Em atraso</v>
      </c>
      <c r="S4736" s="5">
        <f t="shared" si="369"/>
        <v>1</v>
      </c>
    </row>
    <row r="4737" spans="1:19" x14ac:dyDescent="0.25">
      <c r="A4737">
        <v>4736</v>
      </c>
      <c r="B4737" s="1">
        <v>44055</v>
      </c>
      <c r="C4737" s="1">
        <v>44063</v>
      </c>
      <c r="D4737" s="1">
        <v>44067</v>
      </c>
      <c r="E4737" s="1">
        <v>44066</v>
      </c>
      <c r="F4737">
        <v>4</v>
      </c>
      <c r="G4737">
        <v>1</v>
      </c>
      <c r="H4737">
        <v>16</v>
      </c>
      <c r="I4737" s="6">
        <v>0</v>
      </c>
      <c r="J4737">
        <v>2</v>
      </c>
      <c r="K4737" t="str">
        <f>_xlfn.XLOOKUP(fCompras!F4737,dComprador!$A$2:$A$7,dComprador!$B$2:$B$7)</f>
        <v>Lira</v>
      </c>
      <c r="L4737" t="str">
        <f>_xlfn.XLOOKUP(J4737,dFornecedor!$A$2:$A$6,dFornecedor!$B$2:$B$6)</f>
        <v>Minerva</v>
      </c>
      <c r="M4737" t="str">
        <f>_xlfn.XLOOKUP(G4737,dMateriaPrima!$A$2:$A$12,dMateriaPrima!$B$2:$B$12)</f>
        <v>Tecido</v>
      </c>
      <c r="N4737" s="2">
        <f>_xlfn.XLOOKUP(G4737,dMateriaPrima!$A$2:$A$12,dMateriaPrima!$C$2:$C$12)</f>
        <v>18</v>
      </c>
      <c r="O4737" s="3">
        <f t="shared" si="365"/>
        <v>288</v>
      </c>
      <c r="P4737" s="4">
        <f t="shared" si="366"/>
        <v>0</v>
      </c>
      <c r="Q4737" s="3">
        <f t="shared" si="367"/>
        <v>288</v>
      </c>
      <c r="R4737" t="str">
        <f t="shared" si="368"/>
        <v>No prazo</v>
      </c>
      <c r="S4737" s="5">
        <f t="shared" si="369"/>
        <v>0</v>
      </c>
    </row>
    <row r="4738" spans="1:19" x14ac:dyDescent="0.25">
      <c r="A4738">
        <v>4737</v>
      </c>
      <c r="B4738" s="1">
        <v>44055</v>
      </c>
      <c r="C4738" s="1">
        <v>44064</v>
      </c>
      <c r="D4738" s="1">
        <v>44068</v>
      </c>
      <c r="E4738" s="1">
        <v>44073</v>
      </c>
      <c r="F4738">
        <v>4</v>
      </c>
      <c r="G4738">
        <v>9</v>
      </c>
      <c r="H4738">
        <v>165</v>
      </c>
      <c r="I4738" s="6">
        <v>0</v>
      </c>
      <c r="J4738">
        <v>2</v>
      </c>
      <c r="K4738" t="str">
        <f>_xlfn.XLOOKUP(fCompras!F4738,dComprador!$A$2:$A$7,dComprador!$B$2:$B$7)</f>
        <v>Lira</v>
      </c>
      <c r="L4738" t="str">
        <f>_xlfn.XLOOKUP(J4738,dFornecedor!$A$2:$A$6,dFornecedor!$B$2:$B$6)</f>
        <v>Minerva</v>
      </c>
      <c r="M4738" t="str">
        <f>_xlfn.XLOOKUP(G4738,dMateriaPrima!$A$2:$A$12,dMateriaPrima!$B$2:$B$12)</f>
        <v>Couro</v>
      </c>
      <c r="N4738" s="2">
        <f>_xlfn.XLOOKUP(G4738,dMateriaPrima!$A$2:$A$12,dMateriaPrima!$C$2:$C$12)</f>
        <v>4.4000000000000004</v>
      </c>
      <c r="O4738" s="3">
        <f t="shared" si="365"/>
        <v>726.00000000000011</v>
      </c>
      <c r="P4738" s="4">
        <f t="shared" si="366"/>
        <v>0</v>
      </c>
      <c r="Q4738" s="3">
        <f t="shared" si="367"/>
        <v>726.00000000000011</v>
      </c>
      <c r="R4738" t="str">
        <f t="shared" si="368"/>
        <v>Em atraso</v>
      </c>
      <c r="S4738" s="5">
        <f t="shared" si="369"/>
        <v>5</v>
      </c>
    </row>
    <row r="4739" spans="1:19" x14ac:dyDescent="0.25">
      <c r="A4739">
        <v>4738</v>
      </c>
      <c r="B4739" s="1">
        <v>44055</v>
      </c>
      <c r="C4739" s="1">
        <v>44056</v>
      </c>
      <c r="D4739" s="1">
        <v>44062</v>
      </c>
      <c r="E4739" s="1">
        <v>44063</v>
      </c>
      <c r="F4739">
        <v>4</v>
      </c>
      <c r="G4739">
        <v>5</v>
      </c>
      <c r="H4739">
        <v>76</v>
      </c>
      <c r="I4739" s="6">
        <v>0</v>
      </c>
      <c r="J4739">
        <v>3</v>
      </c>
      <c r="K4739" t="str">
        <f>_xlfn.XLOOKUP(fCompras!F4739,dComprador!$A$2:$A$7,dComprador!$B$2:$B$7)</f>
        <v>Lira</v>
      </c>
      <c r="L4739" t="str">
        <f>_xlfn.XLOOKUP(J4739,dFornecedor!$A$2:$A$6,dFornecedor!$B$2:$B$6)</f>
        <v>StepUp</v>
      </c>
      <c r="M4739" t="str">
        <f>_xlfn.XLOOKUP(G4739,dMateriaPrima!$A$2:$A$12,dMateriaPrima!$B$2:$B$12)</f>
        <v>Areia</v>
      </c>
      <c r="N4739" s="2">
        <f>_xlfn.XLOOKUP(G4739,dMateriaPrima!$A$2:$A$12,dMateriaPrima!$C$2:$C$12)</f>
        <v>3.59</v>
      </c>
      <c r="O4739" s="3">
        <f t="shared" ref="O4739:O4802" si="370">PRODUCT(H4739,N4739)</f>
        <v>272.83999999999997</v>
      </c>
      <c r="P4739" s="4">
        <f t="shared" ref="P4739:P4802" si="371">PRODUCT(O4739,I4739)</f>
        <v>0</v>
      </c>
      <c r="Q4739" s="3">
        <f t="shared" ref="Q4739:Q4802" si="372">O4739-P4739</f>
        <v>272.83999999999997</v>
      </c>
      <c r="R4739" t="str">
        <f t="shared" ref="R4739:R4802" si="373">IF(E4739&lt;=D4739,"No prazo",IF(E4739&gt;D4739,"Em atraso"))</f>
        <v>Em atraso</v>
      </c>
      <c r="S4739" s="5">
        <f t="shared" ref="S4739:S4802" si="374">IF(E4739 &gt;D4739, E4739-D4739,0)</f>
        <v>1</v>
      </c>
    </row>
    <row r="4740" spans="1:19" x14ac:dyDescent="0.25">
      <c r="A4740">
        <v>4739</v>
      </c>
      <c r="B4740" s="1">
        <v>44055</v>
      </c>
      <c r="C4740" s="1">
        <v>44058</v>
      </c>
      <c r="D4740" s="1">
        <v>44073</v>
      </c>
      <c r="E4740" s="1">
        <v>44072</v>
      </c>
      <c r="F4740">
        <v>1</v>
      </c>
      <c r="G4740">
        <v>1</v>
      </c>
      <c r="H4740">
        <v>104</v>
      </c>
      <c r="I4740" s="6">
        <v>0.2</v>
      </c>
      <c r="J4740">
        <v>3</v>
      </c>
      <c r="K4740" t="str">
        <f>_xlfn.XLOOKUP(fCompras!F4740,dComprador!$A$2:$A$7,dComprador!$B$2:$B$7)</f>
        <v>Alon</v>
      </c>
      <c r="L4740" t="str">
        <f>_xlfn.XLOOKUP(J4740,dFornecedor!$A$2:$A$6,dFornecedor!$B$2:$B$6)</f>
        <v>StepUp</v>
      </c>
      <c r="M4740" t="str">
        <f>_xlfn.XLOOKUP(G4740,dMateriaPrima!$A$2:$A$12,dMateriaPrima!$B$2:$B$12)</f>
        <v>Tecido</v>
      </c>
      <c r="N4740" s="2">
        <f>_xlfn.XLOOKUP(G4740,dMateriaPrima!$A$2:$A$12,dMateriaPrima!$C$2:$C$12)</f>
        <v>18</v>
      </c>
      <c r="O4740" s="3">
        <f t="shared" si="370"/>
        <v>1872</v>
      </c>
      <c r="P4740" s="4">
        <f t="shared" si="371"/>
        <v>374.40000000000003</v>
      </c>
      <c r="Q4740" s="3">
        <f t="shared" si="372"/>
        <v>1497.6</v>
      </c>
      <c r="R4740" t="str">
        <f t="shared" si="373"/>
        <v>No prazo</v>
      </c>
      <c r="S4740" s="5">
        <f t="shared" si="374"/>
        <v>0</v>
      </c>
    </row>
    <row r="4741" spans="1:19" x14ac:dyDescent="0.25">
      <c r="A4741">
        <v>4740</v>
      </c>
      <c r="B4741" s="1">
        <v>44055</v>
      </c>
      <c r="C4741" s="1">
        <v>44064</v>
      </c>
      <c r="D4741" s="1">
        <v>44075</v>
      </c>
      <c r="E4741" s="1">
        <v>44074</v>
      </c>
      <c r="F4741">
        <v>1</v>
      </c>
      <c r="G4741">
        <v>8</v>
      </c>
      <c r="H4741">
        <v>82</v>
      </c>
      <c r="I4741" s="6">
        <v>0</v>
      </c>
      <c r="J4741">
        <v>2</v>
      </c>
      <c r="K4741" t="str">
        <f>_xlfn.XLOOKUP(fCompras!F4741,dComprador!$A$2:$A$7,dComprador!$B$2:$B$7)</f>
        <v>Alon</v>
      </c>
      <c r="L4741" t="str">
        <f>_xlfn.XLOOKUP(J4741,dFornecedor!$A$2:$A$6,dFornecedor!$B$2:$B$6)</f>
        <v>Minerva</v>
      </c>
      <c r="M4741" t="str">
        <f>_xlfn.XLOOKUP(G4741,dMateriaPrima!$A$2:$A$12,dMateriaPrima!$B$2:$B$12)</f>
        <v>Cimento</v>
      </c>
      <c r="N4741" s="2">
        <f>_xlfn.XLOOKUP(G4741,dMateriaPrima!$A$2:$A$12,dMateriaPrima!$C$2:$C$12)</f>
        <v>23</v>
      </c>
      <c r="O4741" s="3">
        <f t="shared" si="370"/>
        <v>1886</v>
      </c>
      <c r="P4741" s="4">
        <f t="shared" si="371"/>
        <v>0</v>
      </c>
      <c r="Q4741" s="3">
        <f t="shared" si="372"/>
        <v>1886</v>
      </c>
      <c r="R4741" t="str">
        <f t="shared" si="373"/>
        <v>No prazo</v>
      </c>
      <c r="S4741" s="5">
        <f t="shared" si="374"/>
        <v>0</v>
      </c>
    </row>
    <row r="4742" spans="1:19" x14ac:dyDescent="0.25">
      <c r="A4742">
        <v>4741</v>
      </c>
      <c r="B4742" s="1">
        <v>44055</v>
      </c>
      <c r="C4742" s="1">
        <v>44055</v>
      </c>
      <c r="D4742" s="1">
        <v>44076</v>
      </c>
      <c r="E4742" s="1">
        <v>44075</v>
      </c>
      <c r="F4742">
        <v>1</v>
      </c>
      <c r="G4742">
        <v>1</v>
      </c>
      <c r="H4742">
        <v>35</v>
      </c>
      <c r="I4742" s="6">
        <v>0</v>
      </c>
      <c r="J4742">
        <v>2</v>
      </c>
      <c r="K4742" t="str">
        <f>_xlfn.XLOOKUP(fCompras!F4742,dComprador!$A$2:$A$7,dComprador!$B$2:$B$7)</f>
        <v>Alon</v>
      </c>
      <c r="L4742" t="str">
        <f>_xlfn.XLOOKUP(J4742,dFornecedor!$A$2:$A$6,dFornecedor!$B$2:$B$6)</f>
        <v>Minerva</v>
      </c>
      <c r="M4742" t="str">
        <f>_xlfn.XLOOKUP(G4742,dMateriaPrima!$A$2:$A$12,dMateriaPrima!$B$2:$B$12)</f>
        <v>Tecido</v>
      </c>
      <c r="N4742" s="2">
        <f>_xlfn.XLOOKUP(G4742,dMateriaPrima!$A$2:$A$12,dMateriaPrima!$C$2:$C$12)</f>
        <v>18</v>
      </c>
      <c r="O4742" s="3">
        <f t="shared" si="370"/>
        <v>630</v>
      </c>
      <c r="P4742" s="4">
        <f t="shared" si="371"/>
        <v>0</v>
      </c>
      <c r="Q4742" s="3">
        <f t="shared" si="372"/>
        <v>630</v>
      </c>
      <c r="R4742" t="str">
        <f t="shared" si="373"/>
        <v>No prazo</v>
      </c>
      <c r="S4742" s="5">
        <f t="shared" si="374"/>
        <v>0</v>
      </c>
    </row>
    <row r="4743" spans="1:19" x14ac:dyDescent="0.25">
      <c r="A4743">
        <v>4742</v>
      </c>
      <c r="B4743" s="1">
        <v>44055</v>
      </c>
      <c r="C4743" s="1">
        <v>44062</v>
      </c>
      <c r="D4743" s="1">
        <v>44085</v>
      </c>
      <c r="E4743" s="1">
        <v>44088</v>
      </c>
      <c r="F4743">
        <v>1</v>
      </c>
      <c r="G4743">
        <v>10</v>
      </c>
      <c r="H4743">
        <v>15</v>
      </c>
      <c r="I4743" s="6">
        <v>0</v>
      </c>
      <c r="J4743">
        <v>2</v>
      </c>
      <c r="K4743" t="str">
        <f>_xlfn.XLOOKUP(fCompras!F4743,dComprador!$A$2:$A$7,dComprador!$B$2:$B$7)</f>
        <v>Alon</v>
      </c>
      <c r="L4743" t="str">
        <f>_xlfn.XLOOKUP(J4743,dFornecedor!$A$2:$A$6,dFornecedor!$B$2:$B$6)</f>
        <v>Minerva</v>
      </c>
      <c r="M4743" t="str">
        <f>_xlfn.XLOOKUP(G4743,dMateriaPrima!$A$2:$A$12,dMateriaPrima!$B$2:$B$12)</f>
        <v>Pedra Britada</v>
      </c>
      <c r="N4743" s="2">
        <f>_xlfn.XLOOKUP(G4743,dMateriaPrima!$A$2:$A$12,dMateriaPrima!$C$2:$C$12)</f>
        <v>56</v>
      </c>
      <c r="O4743" s="3">
        <f t="shared" si="370"/>
        <v>840</v>
      </c>
      <c r="P4743" s="4">
        <f t="shared" si="371"/>
        <v>0</v>
      </c>
      <c r="Q4743" s="3">
        <f t="shared" si="372"/>
        <v>840</v>
      </c>
      <c r="R4743" t="str">
        <f t="shared" si="373"/>
        <v>Em atraso</v>
      </c>
      <c r="S4743" s="5">
        <f t="shared" si="374"/>
        <v>3</v>
      </c>
    </row>
    <row r="4744" spans="1:19" x14ac:dyDescent="0.25">
      <c r="A4744">
        <v>4743</v>
      </c>
      <c r="B4744" s="1">
        <v>44055</v>
      </c>
      <c r="C4744" s="1">
        <v>44056</v>
      </c>
      <c r="D4744" s="1">
        <v>44077</v>
      </c>
      <c r="E4744" s="1">
        <v>44078</v>
      </c>
      <c r="F4744">
        <v>1</v>
      </c>
      <c r="G4744">
        <v>2</v>
      </c>
      <c r="H4744">
        <v>94</v>
      </c>
      <c r="I4744" s="6">
        <v>0</v>
      </c>
      <c r="J4744">
        <v>3</v>
      </c>
      <c r="K4744" t="str">
        <f>_xlfn.XLOOKUP(fCompras!F4744,dComprador!$A$2:$A$7,dComprador!$B$2:$B$7)</f>
        <v>Alon</v>
      </c>
      <c r="L4744" t="str">
        <f>_xlfn.XLOOKUP(J4744,dFornecedor!$A$2:$A$6,dFornecedor!$B$2:$B$6)</f>
        <v>StepUp</v>
      </c>
      <c r="M4744" t="str">
        <f>_xlfn.XLOOKUP(G4744,dMateriaPrima!$A$2:$A$12,dMateriaPrima!$B$2:$B$12)</f>
        <v>Chapa Metal</v>
      </c>
      <c r="N4744" s="2">
        <f>_xlfn.XLOOKUP(G4744,dMateriaPrima!$A$2:$A$12,dMateriaPrima!$C$2:$C$12)</f>
        <v>299.89999999999998</v>
      </c>
      <c r="O4744" s="3">
        <f t="shared" si="370"/>
        <v>28190.6</v>
      </c>
      <c r="P4744" s="4">
        <f t="shared" si="371"/>
        <v>0</v>
      </c>
      <c r="Q4744" s="3">
        <f t="shared" si="372"/>
        <v>28190.6</v>
      </c>
      <c r="R4744" t="str">
        <f t="shared" si="373"/>
        <v>Em atraso</v>
      </c>
      <c r="S4744" s="5">
        <f t="shared" si="374"/>
        <v>1</v>
      </c>
    </row>
    <row r="4745" spans="1:19" x14ac:dyDescent="0.25">
      <c r="A4745">
        <v>4744</v>
      </c>
      <c r="B4745" s="1">
        <v>44056</v>
      </c>
      <c r="C4745" s="1">
        <v>44057</v>
      </c>
      <c r="D4745" s="1">
        <v>44086</v>
      </c>
      <c r="E4745" s="1">
        <v>44091</v>
      </c>
      <c r="F4745">
        <v>1</v>
      </c>
      <c r="G4745">
        <v>11</v>
      </c>
      <c r="H4745">
        <v>292</v>
      </c>
      <c r="I4745" s="6">
        <v>0</v>
      </c>
      <c r="J4745">
        <v>2</v>
      </c>
      <c r="K4745" t="str">
        <f>_xlfn.XLOOKUP(fCompras!F4745,dComprador!$A$2:$A$7,dComprador!$B$2:$B$7)</f>
        <v>Alon</v>
      </c>
      <c r="L4745" t="str">
        <f>_xlfn.XLOOKUP(J4745,dFornecedor!$A$2:$A$6,dFornecedor!$B$2:$B$6)</f>
        <v>Minerva</v>
      </c>
      <c r="M4745" t="str">
        <f>_xlfn.XLOOKUP(G4745,dMateriaPrima!$A$2:$A$12,dMateriaPrima!$B$2:$B$12)</f>
        <v>Papel</v>
      </c>
      <c r="N4745" s="2">
        <f>_xlfn.XLOOKUP(G4745,dMateriaPrima!$A$2:$A$12,dMateriaPrima!$C$2:$C$12)</f>
        <v>9</v>
      </c>
      <c r="O4745" s="3">
        <f t="shared" si="370"/>
        <v>2628</v>
      </c>
      <c r="P4745" s="4">
        <f t="shared" si="371"/>
        <v>0</v>
      </c>
      <c r="Q4745" s="3">
        <f t="shared" si="372"/>
        <v>2628</v>
      </c>
      <c r="R4745" t="str">
        <f t="shared" si="373"/>
        <v>Em atraso</v>
      </c>
      <c r="S4745" s="5">
        <f t="shared" si="374"/>
        <v>5</v>
      </c>
    </row>
    <row r="4746" spans="1:19" x14ac:dyDescent="0.25">
      <c r="A4746">
        <v>4745</v>
      </c>
      <c r="B4746" s="1">
        <v>44056</v>
      </c>
      <c r="C4746" s="1">
        <v>44064</v>
      </c>
      <c r="D4746" s="1">
        <v>44068</v>
      </c>
      <c r="E4746" s="1">
        <v>44070</v>
      </c>
      <c r="F4746">
        <v>4</v>
      </c>
      <c r="G4746">
        <v>1</v>
      </c>
      <c r="H4746">
        <v>234</v>
      </c>
      <c r="I4746" s="6">
        <v>0</v>
      </c>
      <c r="J4746">
        <v>2</v>
      </c>
      <c r="K4746" t="str">
        <f>_xlfn.XLOOKUP(fCompras!F4746,dComprador!$A$2:$A$7,dComprador!$B$2:$B$7)</f>
        <v>Lira</v>
      </c>
      <c r="L4746" t="str">
        <f>_xlfn.XLOOKUP(J4746,dFornecedor!$A$2:$A$6,dFornecedor!$B$2:$B$6)</f>
        <v>Minerva</v>
      </c>
      <c r="M4746" t="str">
        <f>_xlfn.XLOOKUP(G4746,dMateriaPrima!$A$2:$A$12,dMateriaPrima!$B$2:$B$12)</f>
        <v>Tecido</v>
      </c>
      <c r="N4746" s="2">
        <f>_xlfn.XLOOKUP(G4746,dMateriaPrima!$A$2:$A$12,dMateriaPrima!$C$2:$C$12)</f>
        <v>18</v>
      </c>
      <c r="O4746" s="3">
        <f t="shared" si="370"/>
        <v>4212</v>
      </c>
      <c r="P4746" s="4">
        <f t="shared" si="371"/>
        <v>0</v>
      </c>
      <c r="Q4746" s="3">
        <f t="shared" si="372"/>
        <v>4212</v>
      </c>
      <c r="R4746" t="str">
        <f t="shared" si="373"/>
        <v>Em atraso</v>
      </c>
      <c r="S4746" s="5">
        <f t="shared" si="374"/>
        <v>2</v>
      </c>
    </row>
    <row r="4747" spans="1:19" x14ac:dyDescent="0.25">
      <c r="A4747">
        <v>4746</v>
      </c>
      <c r="B4747" s="1">
        <v>44056</v>
      </c>
      <c r="C4747" s="1">
        <v>44061</v>
      </c>
      <c r="D4747" s="1">
        <v>44065</v>
      </c>
      <c r="E4747" s="1">
        <v>44064</v>
      </c>
      <c r="F4747">
        <v>4</v>
      </c>
      <c r="G4747">
        <v>1</v>
      </c>
      <c r="H4747">
        <v>108</v>
      </c>
      <c r="I4747" s="6">
        <v>0</v>
      </c>
      <c r="J4747">
        <v>2</v>
      </c>
      <c r="K4747" t="str">
        <f>_xlfn.XLOOKUP(fCompras!F4747,dComprador!$A$2:$A$7,dComprador!$B$2:$B$7)</f>
        <v>Lira</v>
      </c>
      <c r="L4747" t="str">
        <f>_xlfn.XLOOKUP(J4747,dFornecedor!$A$2:$A$6,dFornecedor!$B$2:$B$6)</f>
        <v>Minerva</v>
      </c>
      <c r="M4747" t="str">
        <f>_xlfn.XLOOKUP(G4747,dMateriaPrima!$A$2:$A$12,dMateriaPrima!$B$2:$B$12)</f>
        <v>Tecido</v>
      </c>
      <c r="N4747" s="2">
        <f>_xlfn.XLOOKUP(G4747,dMateriaPrima!$A$2:$A$12,dMateriaPrima!$C$2:$C$12)</f>
        <v>18</v>
      </c>
      <c r="O4747" s="3">
        <f t="shared" si="370"/>
        <v>1944</v>
      </c>
      <c r="P4747" s="4">
        <f t="shared" si="371"/>
        <v>0</v>
      </c>
      <c r="Q4747" s="3">
        <f t="shared" si="372"/>
        <v>1944</v>
      </c>
      <c r="R4747" t="str">
        <f t="shared" si="373"/>
        <v>No prazo</v>
      </c>
      <c r="S4747" s="5">
        <f t="shared" si="374"/>
        <v>0</v>
      </c>
    </row>
    <row r="4748" spans="1:19" x14ac:dyDescent="0.25">
      <c r="A4748">
        <v>4747</v>
      </c>
      <c r="B4748" s="1">
        <v>44056</v>
      </c>
      <c r="C4748" s="1">
        <v>44056</v>
      </c>
      <c r="D4748" s="1">
        <v>44061</v>
      </c>
      <c r="E4748" s="1">
        <v>44067</v>
      </c>
      <c r="F4748">
        <v>4</v>
      </c>
      <c r="G4748">
        <v>11</v>
      </c>
      <c r="H4748">
        <v>1</v>
      </c>
      <c r="I4748" s="6">
        <v>0.4</v>
      </c>
      <c r="J4748">
        <v>2</v>
      </c>
      <c r="K4748" t="str">
        <f>_xlfn.XLOOKUP(fCompras!F4748,dComprador!$A$2:$A$7,dComprador!$B$2:$B$7)</f>
        <v>Lira</v>
      </c>
      <c r="L4748" t="str">
        <f>_xlfn.XLOOKUP(J4748,dFornecedor!$A$2:$A$6,dFornecedor!$B$2:$B$6)</f>
        <v>Minerva</v>
      </c>
      <c r="M4748" t="str">
        <f>_xlfn.XLOOKUP(G4748,dMateriaPrima!$A$2:$A$12,dMateriaPrima!$B$2:$B$12)</f>
        <v>Papel</v>
      </c>
      <c r="N4748" s="2">
        <f>_xlfn.XLOOKUP(G4748,dMateriaPrima!$A$2:$A$12,dMateriaPrima!$C$2:$C$12)</f>
        <v>9</v>
      </c>
      <c r="O4748" s="3">
        <f t="shared" si="370"/>
        <v>9</v>
      </c>
      <c r="P4748" s="4">
        <f t="shared" si="371"/>
        <v>3.6</v>
      </c>
      <c r="Q4748" s="3">
        <f t="shared" si="372"/>
        <v>5.4</v>
      </c>
      <c r="R4748" t="str">
        <f t="shared" si="373"/>
        <v>Em atraso</v>
      </c>
      <c r="S4748" s="5">
        <f t="shared" si="374"/>
        <v>6</v>
      </c>
    </row>
    <row r="4749" spans="1:19" x14ac:dyDescent="0.25">
      <c r="A4749">
        <v>4748</v>
      </c>
      <c r="B4749" s="1">
        <v>44056</v>
      </c>
      <c r="C4749" s="1">
        <v>44058</v>
      </c>
      <c r="D4749" s="1">
        <v>44063</v>
      </c>
      <c r="E4749" s="1">
        <v>44063</v>
      </c>
      <c r="F4749">
        <v>4</v>
      </c>
      <c r="G4749">
        <v>11</v>
      </c>
      <c r="H4749">
        <v>22</v>
      </c>
      <c r="I4749" s="6">
        <v>0</v>
      </c>
      <c r="J4749">
        <v>2</v>
      </c>
      <c r="K4749" t="str">
        <f>_xlfn.XLOOKUP(fCompras!F4749,dComprador!$A$2:$A$7,dComprador!$B$2:$B$7)</f>
        <v>Lira</v>
      </c>
      <c r="L4749" t="str">
        <f>_xlfn.XLOOKUP(J4749,dFornecedor!$A$2:$A$6,dFornecedor!$B$2:$B$6)</f>
        <v>Minerva</v>
      </c>
      <c r="M4749" t="str">
        <f>_xlfn.XLOOKUP(G4749,dMateriaPrima!$A$2:$A$12,dMateriaPrima!$B$2:$B$12)</f>
        <v>Papel</v>
      </c>
      <c r="N4749" s="2">
        <f>_xlfn.XLOOKUP(G4749,dMateriaPrima!$A$2:$A$12,dMateriaPrima!$C$2:$C$12)</f>
        <v>9</v>
      </c>
      <c r="O4749" s="3">
        <f t="shared" si="370"/>
        <v>198</v>
      </c>
      <c r="P4749" s="4">
        <f t="shared" si="371"/>
        <v>0</v>
      </c>
      <c r="Q4749" s="3">
        <f t="shared" si="372"/>
        <v>198</v>
      </c>
      <c r="R4749" t="str">
        <f t="shared" si="373"/>
        <v>No prazo</v>
      </c>
      <c r="S4749" s="5">
        <f t="shared" si="374"/>
        <v>0</v>
      </c>
    </row>
    <row r="4750" spans="1:19" x14ac:dyDescent="0.25">
      <c r="A4750">
        <v>4749</v>
      </c>
      <c r="B4750" s="1">
        <v>44056</v>
      </c>
      <c r="C4750" s="1">
        <v>44065</v>
      </c>
      <c r="D4750" s="1">
        <v>44067</v>
      </c>
      <c r="E4750" s="1">
        <v>44071</v>
      </c>
      <c r="F4750">
        <v>4</v>
      </c>
      <c r="G4750">
        <v>1</v>
      </c>
      <c r="H4750">
        <v>271</v>
      </c>
      <c r="I4750" s="6">
        <v>0</v>
      </c>
      <c r="J4750">
        <v>3</v>
      </c>
      <c r="K4750" t="str">
        <f>_xlfn.XLOOKUP(fCompras!F4750,dComprador!$A$2:$A$7,dComprador!$B$2:$B$7)</f>
        <v>Lira</v>
      </c>
      <c r="L4750" t="str">
        <f>_xlfn.XLOOKUP(J4750,dFornecedor!$A$2:$A$6,dFornecedor!$B$2:$B$6)</f>
        <v>StepUp</v>
      </c>
      <c r="M4750" t="str">
        <f>_xlfn.XLOOKUP(G4750,dMateriaPrima!$A$2:$A$12,dMateriaPrima!$B$2:$B$12)</f>
        <v>Tecido</v>
      </c>
      <c r="N4750" s="2">
        <f>_xlfn.XLOOKUP(G4750,dMateriaPrima!$A$2:$A$12,dMateriaPrima!$C$2:$C$12)</f>
        <v>18</v>
      </c>
      <c r="O4750" s="3">
        <f t="shared" si="370"/>
        <v>4878</v>
      </c>
      <c r="P4750" s="4">
        <f t="shared" si="371"/>
        <v>0</v>
      </c>
      <c r="Q4750" s="3">
        <f t="shared" si="372"/>
        <v>4878</v>
      </c>
      <c r="R4750" t="str">
        <f t="shared" si="373"/>
        <v>Em atraso</v>
      </c>
      <c r="S4750" s="5">
        <f t="shared" si="374"/>
        <v>4</v>
      </c>
    </row>
    <row r="4751" spans="1:19" x14ac:dyDescent="0.25">
      <c r="A4751">
        <v>4750</v>
      </c>
      <c r="B4751" s="1">
        <v>44056</v>
      </c>
      <c r="C4751" s="1">
        <v>44056</v>
      </c>
      <c r="D4751" s="1">
        <v>44069</v>
      </c>
      <c r="E4751" s="1">
        <v>44073</v>
      </c>
      <c r="F4751">
        <v>1</v>
      </c>
      <c r="G4751">
        <v>9</v>
      </c>
      <c r="H4751">
        <v>107</v>
      </c>
      <c r="I4751" s="6">
        <v>0</v>
      </c>
      <c r="J4751">
        <v>5</v>
      </c>
      <c r="K4751" t="str">
        <f>_xlfn.XLOOKUP(fCompras!F4751,dComprador!$A$2:$A$7,dComprador!$B$2:$B$7)</f>
        <v>Alon</v>
      </c>
      <c r="L4751" t="str">
        <f>_xlfn.XLOOKUP(J4751,dFornecedor!$A$2:$A$6,dFornecedor!$B$2:$B$6)</f>
        <v>Atlas</v>
      </c>
      <c r="M4751" t="str">
        <f>_xlfn.XLOOKUP(G4751,dMateriaPrima!$A$2:$A$12,dMateriaPrima!$B$2:$B$12)</f>
        <v>Couro</v>
      </c>
      <c r="N4751" s="2">
        <f>_xlfn.XLOOKUP(G4751,dMateriaPrima!$A$2:$A$12,dMateriaPrima!$C$2:$C$12)</f>
        <v>4.4000000000000004</v>
      </c>
      <c r="O4751" s="3">
        <f t="shared" si="370"/>
        <v>470.8</v>
      </c>
      <c r="P4751" s="4">
        <f t="shared" si="371"/>
        <v>0</v>
      </c>
      <c r="Q4751" s="3">
        <f t="shared" si="372"/>
        <v>470.8</v>
      </c>
      <c r="R4751" t="str">
        <f t="shared" si="373"/>
        <v>Em atraso</v>
      </c>
      <c r="S4751" s="5">
        <f t="shared" si="374"/>
        <v>4</v>
      </c>
    </row>
    <row r="4752" spans="1:19" x14ac:dyDescent="0.25">
      <c r="A4752">
        <v>4751</v>
      </c>
      <c r="B4752" s="1">
        <v>44056</v>
      </c>
      <c r="C4752" s="1">
        <v>44065</v>
      </c>
      <c r="D4752" s="1">
        <v>44088</v>
      </c>
      <c r="E4752" s="1">
        <v>44089</v>
      </c>
      <c r="F4752">
        <v>1</v>
      </c>
      <c r="G4752">
        <v>2</v>
      </c>
      <c r="H4752">
        <v>316</v>
      </c>
      <c r="I4752" s="6">
        <v>0</v>
      </c>
      <c r="J4752">
        <v>2</v>
      </c>
      <c r="K4752" t="str">
        <f>_xlfn.XLOOKUP(fCompras!F4752,dComprador!$A$2:$A$7,dComprador!$B$2:$B$7)</f>
        <v>Alon</v>
      </c>
      <c r="L4752" t="str">
        <f>_xlfn.XLOOKUP(J4752,dFornecedor!$A$2:$A$6,dFornecedor!$B$2:$B$6)</f>
        <v>Minerva</v>
      </c>
      <c r="M4752" t="str">
        <f>_xlfn.XLOOKUP(G4752,dMateriaPrima!$A$2:$A$12,dMateriaPrima!$B$2:$B$12)</f>
        <v>Chapa Metal</v>
      </c>
      <c r="N4752" s="2">
        <f>_xlfn.XLOOKUP(G4752,dMateriaPrima!$A$2:$A$12,dMateriaPrima!$C$2:$C$12)</f>
        <v>299.89999999999998</v>
      </c>
      <c r="O4752" s="3">
        <f t="shared" si="370"/>
        <v>94768.4</v>
      </c>
      <c r="P4752" s="4">
        <f t="shared" si="371"/>
        <v>0</v>
      </c>
      <c r="Q4752" s="3">
        <f t="shared" si="372"/>
        <v>94768.4</v>
      </c>
      <c r="R4752" t="str">
        <f t="shared" si="373"/>
        <v>Em atraso</v>
      </c>
      <c r="S4752" s="5">
        <f t="shared" si="374"/>
        <v>1</v>
      </c>
    </row>
    <row r="4753" spans="1:19" x14ac:dyDescent="0.25">
      <c r="A4753">
        <v>4752</v>
      </c>
      <c r="B4753" s="1">
        <v>44056</v>
      </c>
      <c r="C4753" s="1">
        <v>44062</v>
      </c>
      <c r="D4753" s="1">
        <v>44089</v>
      </c>
      <c r="E4753" s="1">
        <v>44092</v>
      </c>
      <c r="F4753">
        <v>1</v>
      </c>
      <c r="G4753">
        <v>2</v>
      </c>
      <c r="H4753">
        <v>166</v>
      </c>
      <c r="I4753" s="6">
        <v>0</v>
      </c>
      <c r="J4753">
        <v>3</v>
      </c>
      <c r="K4753" t="str">
        <f>_xlfn.XLOOKUP(fCompras!F4753,dComprador!$A$2:$A$7,dComprador!$B$2:$B$7)</f>
        <v>Alon</v>
      </c>
      <c r="L4753" t="str">
        <f>_xlfn.XLOOKUP(J4753,dFornecedor!$A$2:$A$6,dFornecedor!$B$2:$B$6)</f>
        <v>StepUp</v>
      </c>
      <c r="M4753" t="str">
        <f>_xlfn.XLOOKUP(G4753,dMateriaPrima!$A$2:$A$12,dMateriaPrima!$B$2:$B$12)</f>
        <v>Chapa Metal</v>
      </c>
      <c r="N4753" s="2">
        <f>_xlfn.XLOOKUP(G4753,dMateriaPrima!$A$2:$A$12,dMateriaPrima!$C$2:$C$12)</f>
        <v>299.89999999999998</v>
      </c>
      <c r="O4753" s="3">
        <f t="shared" si="370"/>
        <v>49783.399999999994</v>
      </c>
      <c r="P4753" s="4">
        <f t="shared" si="371"/>
        <v>0</v>
      </c>
      <c r="Q4753" s="3">
        <f t="shared" si="372"/>
        <v>49783.399999999994</v>
      </c>
      <c r="R4753" t="str">
        <f t="shared" si="373"/>
        <v>Em atraso</v>
      </c>
      <c r="S4753" s="5">
        <f t="shared" si="374"/>
        <v>3</v>
      </c>
    </row>
    <row r="4754" spans="1:19" x14ac:dyDescent="0.25">
      <c r="A4754">
        <v>4753</v>
      </c>
      <c r="B4754" s="1">
        <v>44056</v>
      </c>
      <c r="C4754" s="1">
        <v>44056</v>
      </c>
      <c r="D4754" s="1">
        <v>44076</v>
      </c>
      <c r="E4754" s="1">
        <v>44078</v>
      </c>
      <c r="F4754">
        <v>1</v>
      </c>
      <c r="G4754">
        <v>8</v>
      </c>
      <c r="H4754">
        <v>136</v>
      </c>
      <c r="I4754" s="6">
        <v>0</v>
      </c>
      <c r="J4754">
        <v>4</v>
      </c>
      <c r="K4754" t="str">
        <f>_xlfn.XLOOKUP(fCompras!F4754,dComprador!$A$2:$A$7,dComprador!$B$2:$B$7)</f>
        <v>Alon</v>
      </c>
      <c r="L4754" t="str">
        <f>_xlfn.XLOOKUP(J4754,dFornecedor!$A$2:$A$6,dFornecedor!$B$2:$B$6)</f>
        <v>AlphaOmega</v>
      </c>
      <c r="M4754" t="str">
        <f>_xlfn.XLOOKUP(G4754,dMateriaPrima!$A$2:$A$12,dMateriaPrima!$B$2:$B$12)</f>
        <v>Cimento</v>
      </c>
      <c r="N4754" s="2">
        <f>_xlfn.XLOOKUP(G4754,dMateriaPrima!$A$2:$A$12,dMateriaPrima!$C$2:$C$12)</f>
        <v>23</v>
      </c>
      <c r="O4754" s="3">
        <f t="shared" si="370"/>
        <v>3128</v>
      </c>
      <c r="P4754" s="4">
        <f t="shared" si="371"/>
        <v>0</v>
      </c>
      <c r="Q4754" s="3">
        <f t="shared" si="372"/>
        <v>3128</v>
      </c>
      <c r="R4754" t="str">
        <f t="shared" si="373"/>
        <v>Em atraso</v>
      </c>
      <c r="S4754" s="5">
        <f t="shared" si="374"/>
        <v>2</v>
      </c>
    </row>
    <row r="4755" spans="1:19" x14ac:dyDescent="0.25">
      <c r="A4755">
        <v>4754</v>
      </c>
      <c r="B4755" s="1">
        <v>44056</v>
      </c>
      <c r="C4755" s="1">
        <v>44056</v>
      </c>
      <c r="D4755" s="1">
        <v>44078</v>
      </c>
      <c r="E4755" s="1">
        <v>44078</v>
      </c>
      <c r="F4755">
        <v>1</v>
      </c>
      <c r="G4755">
        <v>3</v>
      </c>
      <c r="H4755">
        <v>91</v>
      </c>
      <c r="I4755" s="6">
        <v>0</v>
      </c>
      <c r="J4755">
        <v>2</v>
      </c>
      <c r="K4755" t="str">
        <f>_xlfn.XLOOKUP(fCompras!F4755,dComprador!$A$2:$A$7,dComprador!$B$2:$B$7)</f>
        <v>Alon</v>
      </c>
      <c r="L4755" t="str">
        <f>_xlfn.XLOOKUP(J4755,dFornecedor!$A$2:$A$6,dFornecedor!$B$2:$B$6)</f>
        <v>Minerva</v>
      </c>
      <c r="M4755" t="str">
        <f>_xlfn.XLOOKUP(G4755,dMateriaPrima!$A$2:$A$12,dMateriaPrima!$B$2:$B$12)</f>
        <v>Barra Metal</v>
      </c>
      <c r="N4755" s="2">
        <f>_xlfn.XLOOKUP(G4755,dMateriaPrima!$A$2:$A$12,dMateriaPrima!$C$2:$C$12)</f>
        <v>565</v>
      </c>
      <c r="O4755" s="3">
        <f t="shared" si="370"/>
        <v>51415</v>
      </c>
      <c r="P4755" s="4">
        <f t="shared" si="371"/>
        <v>0</v>
      </c>
      <c r="Q4755" s="3">
        <f t="shared" si="372"/>
        <v>51415</v>
      </c>
      <c r="R4755" t="str">
        <f t="shared" si="373"/>
        <v>No prazo</v>
      </c>
      <c r="S4755" s="5">
        <f t="shared" si="374"/>
        <v>0</v>
      </c>
    </row>
    <row r="4756" spans="1:19" x14ac:dyDescent="0.25">
      <c r="A4756">
        <v>4755</v>
      </c>
      <c r="B4756" s="1">
        <v>44057</v>
      </c>
      <c r="C4756" s="1">
        <v>44057</v>
      </c>
      <c r="D4756" s="1">
        <v>44064</v>
      </c>
      <c r="E4756" s="1">
        <v>44067</v>
      </c>
      <c r="F4756">
        <v>4</v>
      </c>
      <c r="G4756">
        <v>8</v>
      </c>
      <c r="H4756">
        <v>271</v>
      </c>
      <c r="I4756" s="6">
        <v>0</v>
      </c>
      <c r="J4756">
        <v>2</v>
      </c>
      <c r="K4756" t="str">
        <f>_xlfn.XLOOKUP(fCompras!F4756,dComprador!$A$2:$A$7,dComprador!$B$2:$B$7)</f>
        <v>Lira</v>
      </c>
      <c r="L4756" t="str">
        <f>_xlfn.XLOOKUP(J4756,dFornecedor!$A$2:$A$6,dFornecedor!$B$2:$B$6)</f>
        <v>Minerva</v>
      </c>
      <c r="M4756" t="str">
        <f>_xlfn.XLOOKUP(G4756,dMateriaPrima!$A$2:$A$12,dMateriaPrima!$B$2:$B$12)</f>
        <v>Cimento</v>
      </c>
      <c r="N4756" s="2">
        <f>_xlfn.XLOOKUP(G4756,dMateriaPrima!$A$2:$A$12,dMateriaPrima!$C$2:$C$12)</f>
        <v>23</v>
      </c>
      <c r="O4756" s="3">
        <f t="shared" si="370"/>
        <v>6233</v>
      </c>
      <c r="P4756" s="4">
        <f t="shared" si="371"/>
        <v>0</v>
      </c>
      <c r="Q4756" s="3">
        <f t="shared" si="372"/>
        <v>6233</v>
      </c>
      <c r="R4756" t="str">
        <f t="shared" si="373"/>
        <v>Em atraso</v>
      </c>
      <c r="S4756" s="5">
        <f t="shared" si="374"/>
        <v>3</v>
      </c>
    </row>
    <row r="4757" spans="1:19" x14ac:dyDescent="0.25">
      <c r="A4757">
        <v>4756</v>
      </c>
      <c r="B4757" s="1">
        <v>44057</v>
      </c>
      <c r="C4757" s="1">
        <v>44065</v>
      </c>
      <c r="D4757" s="1">
        <v>44065</v>
      </c>
      <c r="E4757" s="1">
        <v>44065</v>
      </c>
      <c r="F4757">
        <v>4</v>
      </c>
      <c r="G4757">
        <v>5</v>
      </c>
      <c r="H4757">
        <v>1</v>
      </c>
      <c r="I4757" s="6">
        <v>0</v>
      </c>
      <c r="J4757">
        <v>3</v>
      </c>
      <c r="K4757" t="str">
        <f>_xlfn.XLOOKUP(fCompras!F4757,dComprador!$A$2:$A$7,dComprador!$B$2:$B$7)</f>
        <v>Lira</v>
      </c>
      <c r="L4757" t="str">
        <f>_xlfn.XLOOKUP(J4757,dFornecedor!$A$2:$A$6,dFornecedor!$B$2:$B$6)</f>
        <v>StepUp</v>
      </c>
      <c r="M4757" t="str">
        <f>_xlfn.XLOOKUP(G4757,dMateriaPrima!$A$2:$A$12,dMateriaPrima!$B$2:$B$12)</f>
        <v>Areia</v>
      </c>
      <c r="N4757" s="2">
        <f>_xlfn.XLOOKUP(G4757,dMateriaPrima!$A$2:$A$12,dMateriaPrima!$C$2:$C$12)</f>
        <v>3.59</v>
      </c>
      <c r="O4757" s="3">
        <f t="shared" si="370"/>
        <v>3.59</v>
      </c>
      <c r="P4757" s="4">
        <f t="shared" si="371"/>
        <v>0</v>
      </c>
      <c r="Q4757" s="3">
        <f t="shared" si="372"/>
        <v>3.59</v>
      </c>
      <c r="R4757" t="str">
        <f t="shared" si="373"/>
        <v>No prazo</v>
      </c>
      <c r="S4757" s="5">
        <f t="shared" si="374"/>
        <v>0</v>
      </c>
    </row>
    <row r="4758" spans="1:19" x14ac:dyDescent="0.25">
      <c r="A4758">
        <v>4757</v>
      </c>
      <c r="B4758" s="1">
        <v>44057</v>
      </c>
      <c r="C4758" s="1">
        <v>44057</v>
      </c>
      <c r="D4758" s="1">
        <v>44065</v>
      </c>
      <c r="E4758" s="1">
        <v>44067</v>
      </c>
      <c r="F4758">
        <v>4</v>
      </c>
      <c r="G4758">
        <v>4</v>
      </c>
      <c r="H4758">
        <v>112</v>
      </c>
      <c r="I4758" s="6">
        <v>0</v>
      </c>
      <c r="J4758">
        <v>2</v>
      </c>
      <c r="K4758" t="str">
        <f>_xlfn.XLOOKUP(fCompras!F4758,dComprador!$A$2:$A$7,dComprador!$B$2:$B$7)</f>
        <v>Lira</v>
      </c>
      <c r="L4758" t="str">
        <f>_xlfn.XLOOKUP(J4758,dFornecedor!$A$2:$A$6,dFornecedor!$B$2:$B$6)</f>
        <v>Minerva</v>
      </c>
      <c r="M4758" t="str">
        <f>_xlfn.XLOOKUP(G4758,dMateriaPrima!$A$2:$A$12,dMateriaPrima!$B$2:$B$12)</f>
        <v>Madeira</v>
      </c>
      <c r="N4758" s="2">
        <f>_xlfn.XLOOKUP(G4758,dMateriaPrima!$A$2:$A$12,dMateriaPrima!$C$2:$C$12)</f>
        <v>168</v>
      </c>
      <c r="O4758" s="3">
        <f t="shared" si="370"/>
        <v>18816</v>
      </c>
      <c r="P4758" s="4">
        <f t="shared" si="371"/>
        <v>0</v>
      </c>
      <c r="Q4758" s="3">
        <f t="shared" si="372"/>
        <v>18816</v>
      </c>
      <c r="R4758" t="str">
        <f t="shared" si="373"/>
        <v>Em atraso</v>
      </c>
      <c r="S4758" s="5">
        <f t="shared" si="374"/>
        <v>2</v>
      </c>
    </row>
    <row r="4759" spans="1:19" x14ac:dyDescent="0.25">
      <c r="A4759">
        <v>4758</v>
      </c>
      <c r="B4759" s="1">
        <v>44057</v>
      </c>
      <c r="C4759" s="1">
        <v>44057</v>
      </c>
      <c r="D4759" s="1">
        <v>44065</v>
      </c>
      <c r="E4759" s="1">
        <v>44064</v>
      </c>
      <c r="F4759">
        <v>4</v>
      </c>
      <c r="G4759">
        <v>3</v>
      </c>
      <c r="H4759">
        <v>97</v>
      </c>
      <c r="I4759" s="6">
        <v>0</v>
      </c>
      <c r="J4759">
        <v>2</v>
      </c>
      <c r="K4759" t="str">
        <f>_xlfn.XLOOKUP(fCompras!F4759,dComprador!$A$2:$A$7,dComprador!$B$2:$B$7)</f>
        <v>Lira</v>
      </c>
      <c r="L4759" t="str">
        <f>_xlfn.XLOOKUP(J4759,dFornecedor!$A$2:$A$6,dFornecedor!$B$2:$B$6)</f>
        <v>Minerva</v>
      </c>
      <c r="M4759" t="str">
        <f>_xlfn.XLOOKUP(G4759,dMateriaPrima!$A$2:$A$12,dMateriaPrima!$B$2:$B$12)</f>
        <v>Barra Metal</v>
      </c>
      <c r="N4759" s="2">
        <f>_xlfn.XLOOKUP(G4759,dMateriaPrima!$A$2:$A$12,dMateriaPrima!$C$2:$C$12)</f>
        <v>565</v>
      </c>
      <c r="O4759" s="3">
        <f t="shared" si="370"/>
        <v>54805</v>
      </c>
      <c r="P4759" s="4">
        <f t="shared" si="371"/>
        <v>0</v>
      </c>
      <c r="Q4759" s="3">
        <f t="shared" si="372"/>
        <v>54805</v>
      </c>
      <c r="R4759" t="str">
        <f t="shared" si="373"/>
        <v>No prazo</v>
      </c>
      <c r="S4759" s="5">
        <f t="shared" si="374"/>
        <v>0</v>
      </c>
    </row>
    <row r="4760" spans="1:19" x14ac:dyDescent="0.25">
      <c r="A4760">
        <v>4759</v>
      </c>
      <c r="B4760" s="1">
        <v>44057</v>
      </c>
      <c r="C4760" s="1">
        <v>44060</v>
      </c>
      <c r="D4760" s="1">
        <v>44065</v>
      </c>
      <c r="E4760" s="1">
        <v>44069</v>
      </c>
      <c r="F4760">
        <v>4</v>
      </c>
      <c r="G4760">
        <v>5</v>
      </c>
      <c r="H4760">
        <v>453</v>
      </c>
      <c r="I4760" s="6">
        <v>0</v>
      </c>
      <c r="J4760">
        <v>4</v>
      </c>
      <c r="K4760" t="str">
        <f>_xlfn.XLOOKUP(fCompras!F4760,dComprador!$A$2:$A$7,dComprador!$B$2:$B$7)</f>
        <v>Lira</v>
      </c>
      <c r="L4760" t="str">
        <f>_xlfn.XLOOKUP(J4760,dFornecedor!$A$2:$A$6,dFornecedor!$B$2:$B$6)</f>
        <v>AlphaOmega</v>
      </c>
      <c r="M4760" t="str">
        <f>_xlfn.XLOOKUP(G4760,dMateriaPrima!$A$2:$A$12,dMateriaPrima!$B$2:$B$12)</f>
        <v>Areia</v>
      </c>
      <c r="N4760" s="2">
        <f>_xlfn.XLOOKUP(G4760,dMateriaPrima!$A$2:$A$12,dMateriaPrima!$C$2:$C$12)</f>
        <v>3.59</v>
      </c>
      <c r="O4760" s="3">
        <f t="shared" si="370"/>
        <v>1626.27</v>
      </c>
      <c r="P4760" s="4">
        <f t="shared" si="371"/>
        <v>0</v>
      </c>
      <c r="Q4760" s="3">
        <f t="shared" si="372"/>
        <v>1626.27</v>
      </c>
      <c r="R4760" t="str">
        <f t="shared" si="373"/>
        <v>Em atraso</v>
      </c>
      <c r="S4760" s="5">
        <f t="shared" si="374"/>
        <v>4</v>
      </c>
    </row>
    <row r="4761" spans="1:19" x14ac:dyDescent="0.25">
      <c r="A4761">
        <v>4760</v>
      </c>
      <c r="B4761" s="1">
        <v>44057</v>
      </c>
      <c r="C4761" s="1">
        <v>44057</v>
      </c>
      <c r="D4761" s="1">
        <v>44068</v>
      </c>
      <c r="E4761" s="1">
        <v>44070</v>
      </c>
      <c r="F4761">
        <v>2</v>
      </c>
      <c r="G4761">
        <v>5</v>
      </c>
      <c r="H4761">
        <v>150</v>
      </c>
      <c r="I4761" s="6">
        <v>0</v>
      </c>
      <c r="J4761">
        <v>2</v>
      </c>
      <c r="K4761" t="str">
        <f>_xlfn.XLOOKUP(fCompras!F4761,dComprador!$A$2:$A$7,dComprador!$B$2:$B$7)</f>
        <v>João</v>
      </c>
      <c r="L4761" t="str">
        <f>_xlfn.XLOOKUP(J4761,dFornecedor!$A$2:$A$6,dFornecedor!$B$2:$B$6)</f>
        <v>Minerva</v>
      </c>
      <c r="M4761" t="str">
        <f>_xlfn.XLOOKUP(G4761,dMateriaPrima!$A$2:$A$12,dMateriaPrima!$B$2:$B$12)</f>
        <v>Areia</v>
      </c>
      <c r="N4761" s="2">
        <f>_xlfn.XLOOKUP(G4761,dMateriaPrima!$A$2:$A$12,dMateriaPrima!$C$2:$C$12)</f>
        <v>3.59</v>
      </c>
      <c r="O4761" s="3">
        <f t="shared" si="370"/>
        <v>538.5</v>
      </c>
      <c r="P4761" s="4">
        <f t="shared" si="371"/>
        <v>0</v>
      </c>
      <c r="Q4761" s="3">
        <f t="shared" si="372"/>
        <v>538.5</v>
      </c>
      <c r="R4761" t="str">
        <f t="shared" si="373"/>
        <v>Em atraso</v>
      </c>
      <c r="S4761" s="5">
        <f t="shared" si="374"/>
        <v>2</v>
      </c>
    </row>
    <row r="4762" spans="1:19" x14ac:dyDescent="0.25">
      <c r="A4762">
        <v>4761</v>
      </c>
      <c r="B4762" s="1">
        <v>44057</v>
      </c>
      <c r="C4762" s="1">
        <v>44061</v>
      </c>
      <c r="D4762" s="1">
        <v>44069</v>
      </c>
      <c r="E4762" s="1">
        <v>44072</v>
      </c>
      <c r="F4762">
        <v>2</v>
      </c>
      <c r="G4762">
        <v>1</v>
      </c>
      <c r="H4762">
        <v>14</v>
      </c>
      <c r="I4762" s="6">
        <v>0</v>
      </c>
      <c r="J4762">
        <v>4</v>
      </c>
      <c r="K4762" t="str">
        <f>_xlfn.XLOOKUP(fCompras!F4762,dComprador!$A$2:$A$7,dComprador!$B$2:$B$7)</f>
        <v>João</v>
      </c>
      <c r="L4762" t="str">
        <f>_xlfn.XLOOKUP(J4762,dFornecedor!$A$2:$A$6,dFornecedor!$B$2:$B$6)</f>
        <v>AlphaOmega</v>
      </c>
      <c r="M4762" t="str">
        <f>_xlfn.XLOOKUP(G4762,dMateriaPrima!$A$2:$A$12,dMateriaPrima!$B$2:$B$12)</f>
        <v>Tecido</v>
      </c>
      <c r="N4762" s="2">
        <f>_xlfn.XLOOKUP(G4762,dMateriaPrima!$A$2:$A$12,dMateriaPrima!$C$2:$C$12)</f>
        <v>18</v>
      </c>
      <c r="O4762" s="3">
        <f t="shared" si="370"/>
        <v>252</v>
      </c>
      <c r="P4762" s="4">
        <f t="shared" si="371"/>
        <v>0</v>
      </c>
      <c r="Q4762" s="3">
        <f t="shared" si="372"/>
        <v>252</v>
      </c>
      <c r="R4762" t="str">
        <f t="shared" si="373"/>
        <v>Em atraso</v>
      </c>
      <c r="S4762" s="5">
        <f t="shared" si="374"/>
        <v>3</v>
      </c>
    </row>
    <row r="4763" spans="1:19" x14ac:dyDescent="0.25">
      <c r="A4763">
        <v>4762</v>
      </c>
      <c r="B4763" s="1">
        <v>44057</v>
      </c>
      <c r="C4763" s="1">
        <v>44060</v>
      </c>
      <c r="D4763" s="1">
        <v>44075</v>
      </c>
      <c r="E4763" s="1">
        <v>44075</v>
      </c>
      <c r="F4763">
        <v>1</v>
      </c>
      <c r="G4763">
        <v>9</v>
      </c>
      <c r="H4763">
        <v>301</v>
      </c>
      <c r="I4763" s="6">
        <v>0</v>
      </c>
      <c r="J4763">
        <v>1</v>
      </c>
      <c r="K4763" t="str">
        <f>_xlfn.XLOOKUP(fCompras!F4763,dComprador!$A$2:$A$7,dComprador!$B$2:$B$7)</f>
        <v>Alon</v>
      </c>
      <c r="L4763" t="str">
        <f>_xlfn.XLOOKUP(J4763,dFornecedor!$A$2:$A$6,dFornecedor!$B$2:$B$6)</f>
        <v>NorthShore</v>
      </c>
      <c r="M4763" t="str">
        <f>_xlfn.XLOOKUP(G4763,dMateriaPrima!$A$2:$A$12,dMateriaPrima!$B$2:$B$12)</f>
        <v>Couro</v>
      </c>
      <c r="N4763" s="2">
        <f>_xlfn.XLOOKUP(G4763,dMateriaPrima!$A$2:$A$12,dMateriaPrima!$C$2:$C$12)</f>
        <v>4.4000000000000004</v>
      </c>
      <c r="O4763" s="3">
        <f t="shared" si="370"/>
        <v>1324.4</v>
      </c>
      <c r="P4763" s="4">
        <f t="shared" si="371"/>
        <v>0</v>
      </c>
      <c r="Q4763" s="3">
        <f t="shared" si="372"/>
        <v>1324.4</v>
      </c>
      <c r="R4763" t="str">
        <f t="shared" si="373"/>
        <v>No prazo</v>
      </c>
      <c r="S4763" s="5">
        <f t="shared" si="374"/>
        <v>0</v>
      </c>
    </row>
    <row r="4764" spans="1:19" x14ac:dyDescent="0.25">
      <c r="A4764">
        <v>4763</v>
      </c>
      <c r="B4764" s="1">
        <v>44057</v>
      </c>
      <c r="C4764" s="1">
        <v>44065</v>
      </c>
      <c r="D4764" s="1">
        <v>44078</v>
      </c>
      <c r="E4764" s="1">
        <v>44078</v>
      </c>
      <c r="F4764">
        <v>1</v>
      </c>
      <c r="G4764">
        <v>7</v>
      </c>
      <c r="H4764">
        <v>144</v>
      </c>
      <c r="I4764" s="6">
        <v>0</v>
      </c>
      <c r="J4764">
        <v>1</v>
      </c>
      <c r="K4764" t="str">
        <f>_xlfn.XLOOKUP(fCompras!F4764,dComprador!$A$2:$A$7,dComprador!$B$2:$B$7)</f>
        <v>Alon</v>
      </c>
      <c r="L4764" t="str">
        <f>_xlfn.XLOOKUP(J4764,dFornecedor!$A$2:$A$6,dFornecedor!$B$2:$B$6)</f>
        <v>NorthShore</v>
      </c>
      <c r="M4764" t="str">
        <f>_xlfn.XLOOKUP(G4764,dMateriaPrima!$A$2:$A$12,dMateriaPrima!$B$2:$B$12)</f>
        <v>Poliéster</v>
      </c>
      <c r="N4764" s="2">
        <f>_xlfn.XLOOKUP(G4764,dMateriaPrima!$A$2:$A$12,dMateriaPrima!$C$2:$C$12)</f>
        <v>8</v>
      </c>
      <c r="O4764" s="3">
        <f t="shared" si="370"/>
        <v>1152</v>
      </c>
      <c r="P4764" s="4">
        <f t="shared" si="371"/>
        <v>0</v>
      </c>
      <c r="Q4764" s="3">
        <f t="shared" si="372"/>
        <v>1152</v>
      </c>
      <c r="R4764" t="str">
        <f t="shared" si="373"/>
        <v>No prazo</v>
      </c>
      <c r="S4764" s="5">
        <f t="shared" si="374"/>
        <v>0</v>
      </c>
    </row>
    <row r="4765" spans="1:19" x14ac:dyDescent="0.25">
      <c r="A4765">
        <v>4764</v>
      </c>
      <c r="B4765" s="1">
        <v>44057</v>
      </c>
      <c r="C4765" s="1">
        <v>44058</v>
      </c>
      <c r="D4765" s="1">
        <v>44079</v>
      </c>
      <c r="E4765" s="1">
        <v>44081</v>
      </c>
      <c r="F4765">
        <v>1</v>
      </c>
      <c r="G4765">
        <v>11</v>
      </c>
      <c r="H4765">
        <v>4</v>
      </c>
      <c r="I4765" s="6">
        <v>0</v>
      </c>
      <c r="J4765">
        <v>3</v>
      </c>
      <c r="K4765" t="str">
        <f>_xlfn.XLOOKUP(fCompras!F4765,dComprador!$A$2:$A$7,dComprador!$B$2:$B$7)</f>
        <v>Alon</v>
      </c>
      <c r="L4765" t="str">
        <f>_xlfn.XLOOKUP(J4765,dFornecedor!$A$2:$A$6,dFornecedor!$B$2:$B$6)</f>
        <v>StepUp</v>
      </c>
      <c r="M4765" t="str">
        <f>_xlfn.XLOOKUP(G4765,dMateriaPrima!$A$2:$A$12,dMateriaPrima!$B$2:$B$12)</f>
        <v>Papel</v>
      </c>
      <c r="N4765" s="2">
        <f>_xlfn.XLOOKUP(G4765,dMateriaPrima!$A$2:$A$12,dMateriaPrima!$C$2:$C$12)</f>
        <v>9</v>
      </c>
      <c r="O4765" s="3">
        <f t="shared" si="370"/>
        <v>36</v>
      </c>
      <c r="P4765" s="4">
        <f t="shared" si="371"/>
        <v>0</v>
      </c>
      <c r="Q4765" s="3">
        <f t="shared" si="372"/>
        <v>36</v>
      </c>
      <c r="R4765" t="str">
        <f t="shared" si="373"/>
        <v>Em atraso</v>
      </c>
      <c r="S4765" s="5">
        <f t="shared" si="374"/>
        <v>2</v>
      </c>
    </row>
    <row r="4766" spans="1:19" x14ac:dyDescent="0.25">
      <c r="A4766">
        <v>4765</v>
      </c>
      <c r="B4766" s="1">
        <v>44058</v>
      </c>
      <c r="C4766" s="1">
        <v>44059</v>
      </c>
      <c r="D4766" s="1">
        <v>44065</v>
      </c>
      <c r="E4766" s="1">
        <v>44062</v>
      </c>
      <c r="F4766">
        <v>4</v>
      </c>
      <c r="G4766">
        <v>5</v>
      </c>
      <c r="H4766">
        <v>32</v>
      </c>
      <c r="I4766" s="6">
        <v>0</v>
      </c>
      <c r="J4766">
        <v>3</v>
      </c>
      <c r="K4766" t="str">
        <f>_xlfn.XLOOKUP(fCompras!F4766,dComprador!$A$2:$A$7,dComprador!$B$2:$B$7)</f>
        <v>Lira</v>
      </c>
      <c r="L4766" t="str">
        <f>_xlfn.XLOOKUP(J4766,dFornecedor!$A$2:$A$6,dFornecedor!$B$2:$B$6)</f>
        <v>StepUp</v>
      </c>
      <c r="M4766" t="str">
        <f>_xlfn.XLOOKUP(G4766,dMateriaPrima!$A$2:$A$12,dMateriaPrima!$B$2:$B$12)</f>
        <v>Areia</v>
      </c>
      <c r="N4766" s="2">
        <f>_xlfn.XLOOKUP(G4766,dMateriaPrima!$A$2:$A$12,dMateriaPrima!$C$2:$C$12)</f>
        <v>3.59</v>
      </c>
      <c r="O4766" s="3">
        <f t="shared" si="370"/>
        <v>114.88</v>
      </c>
      <c r="P4766" s="4">
        <f t="shared" si="371"/>
        <v>0</v>
      </c>
      <c r="Q4766" s="3">
        <f t="shared" si="372"/>
        <v>114.88</v>
      </c>
      <c r="R4766" t="str">
        <f t="shared" si="373"/>
        <v>No prazo</v>
      </c>
      <c r="S4766" s="5">
        <f t="shared" si="374"/>
        <v>0</v>
      </c>
    </row>
    <row r="4767" spans="1:19" x14ac:dyDescent="0.25">
      <c r="A4767">
        <v>4766</v>
      </c>
      <c r="B4767" s="1">
        <v>44058</v>
      </c>
      <c r="C4767" s="1">
        <v>44058</v>
      </c>
      <c r="D4767" s="1">
        <v>44065</v>
      </c>
      <c r="E4767" s="1">
        <v>44066</v>
      </c>
      <c r="F4767">
        <v>4</v>
      </c>
      <c r="G4767">
        <v>7</v>
      </c>
      <c r="H4767">
        <v>23</v>
      </c>
      <c r="I4767" s="6">
        <v>0</v>
      </c>
      <c r="J4767">
        <v>2</v>
      </c>
      <c r="K4767" t="str">
        <f>_xlfn.XLOOKUP(fCompras!F4767,dComprador!$A$2:$A$7,dComprador!$B$2:$B$7)</f>
        <v>Lira</v>
      </c>
      <c r="L4767" t="str">
        <f>_xlfn.XLOOKUP(J4767,dFornecedor!$A$2:$A$6,dFornecedor!$B$2:$B$6)</f>
        <v>Minerva</v>
      </c>
      <c r="M4767" t="str">
        <f>_xlfn.XLOOKUP(G4767,dMateriaPrima!$A$2:$A$12,dMateriaPrima!$B$2:$B$12)</f>
        <v>Poliéster</v>
      </c>
      <c r="N4767" s="2">
        <f>_xlfn.XLOOKUP(G4767,dMateriaPrima!$A$2:$A$12,dMateriaPrima!$C$2:$C$12)</f>
        <v>8</v>
      </c>
      <c r="O4767" s="3">
        <f t="shared" si="370"/>
        <v>184</v>
      </c>
      <c r="P4767" s="4">
        <f t="shared" si="371"/>
        <v>0</v>
      </c>
      <c r="Q4767" s="3">
        <f t="shared" si="372"/>
        <v>184</v>
      </c>
      <c r="R4767" t="str">
        <f t="shared" si="373"/>
        <v>Em atraso</v>
      </c>
      <c r="S4767" s="5">
        <f t="shared" si="374"/>
        <v>1</v>
      </c>
    </row>
    <row r="4768" spans="1:19" x14ac:dyDescent="0.25">
      <c r="A4768">
        <v>4767</v>
      </c>
      <c r="B4768" s="1">
        <v>44058</v>
      </c>
      <c r="C4768" s="1">
        <v>44059</v>
      </c>
      <c r="D4768" s="1">
        <v>44066</v>
      </c>
      <c r="E4768" s="1">
        <v>44067</v>
      </c>
      <c r="F4768">
        <v>4</v>
      </c>
      <c r="G4768">
        <v>2</v>
      </c>
      <c r="H4768">
        <v>326</v>
      </c>
      <c r="I4768" s="6">
        <v>0</v>
      </c>
      <c r="J4768">
        <v>3</v>
      </c>
      <c r="K4768" t="str">
        <f>_xlfn.XLOOKUP(fCompras!F4768,dComprador!$A$2:$A$7,dComprador!$B$2:$B$7)</f>
        <v>Lira</v>
      </c>
      <c r="L4768" t="str">
        <f>_xlfn.XLOOKUP(J4768,dFornecedor!$A$2:$A$6,dFornecedor!$B$2:$B$6)</f>
        <v>StepUp</v>
      </c>
      <c r="M4768" t="str">
        <f>_xlfn.XLOOKUP(G4768,dMateriaPrima!$A$2:$A$12,dMateriaPrima!$B$2:$B$12)</f>
        <v>Chapa Metal</v>
      </c>
      <c r="N4768" s="2">
        <f>_xlfn.XLOOKUP(G4768,dMateriaPrima!$A$2:$A$12,dMateriaPrima!$C$2:$C$12)</f>
        <v>299.89999999999998</v>
      </c>
      <c r="O4768" s="3">
        <f t="shared" si="370"/>
        <v>97767.4</v>
      </c>
      <c r="P4768" s="4">
        <f t="shared" si="371"/>
        <v>0</v>
      </c>
      <c r="Q4768" s="3">
        <f t="shared" si="372"/>
        <v>97767.4</v>
      </c>
      <c r="R4768" t="str">
        <f t="shared" si="373"/>
        <v>Em atraso</v>
      </c>
      <c r="S4768" s="5">
        <f t="shared" si="374"/>
        <v>1</v>
      </c>
    </row>
    <row r="4769" spans="1:19" x14ac:dyDescent="0.25">
      <c r="A4769">
        <v>4768</v>
      </c>
      <c r="B4769" s="1">
        <v>44058</v>
      </c>
      <c r="C4769" s="1">
        <v>44069</v>
      </c>
      <c r="D4769" s="1">
        <v>44070</v>
      </c>
      <c r="E4769" s="1">
        <v>44072</v>
      </c>
      <c r="F4769">
        <v>4</v>
      </c>
      <c r="G4769">
        <v>11</v>
      </c>
      <c r="H4769">
        <v>152</v>
      </c>
      <c r="I4769" s="6">
        <v>0</v>
      </c>
      <c r="J4769">
        <v>1</v>
      </c>
      <c r="K4769" t="str">
        <f>_xlfn.XLOOKUP(fCompras!F4769,dComprador!$A$2:$A$7,dComprador!$B$2:$B$7)</f>
        <v>Lira</v>
      </c>
      <c r="L4769" t="str">
        <f>_xlfn.XLOOKUP(J4769,dFornecedor!$A$2:$A$6,dFornecedor!$B$2:$B$6)</f>
        <v>NorthShore</v>
      </c>
      <c r="M4769" t="str">
        <f>_xlfn.XLOOKUP(G4769,dMateriaPrima!$A$2:$A$12,dMateriaPrima!$B$2:$B$12)</f>
        <v>Papel</v>
      </c>
      <c r="N4769" s="2">
        <f>_xlfn.XLOOKUP(G4769,dMateriaPrima!$A$2:$A$12,dMateriaPrima!$C$2:$C$12)</f>
        <v>9</v>
      </c>
      <c r="O4769" s="3">
        <f t="shared" si="370"/>
        <v>1368</v>
      </c>
      <c r="P4769" s="4">
        <f t="shared" si="371"/>
        <v>0</v>
      </c>
      <c r="Q4769" s="3">
        <f t="shared" si="372"/>
        <v>1368</v>
      </c>
      <c r="R4769" t="str">
        <f t="shared" si="373"/>
        <v>Em atraso</v>
      </c>
      <c r="S4769" s="5">
        <f t="shared" si="374"/>
        <v>2</v>
      </c>
    </row>
    <row r="4770" spans="1:19" x14ac:dyDescent="0.25">
      <c r="A4770">
        <v>4769</v>
      </c>
      <c r="B4770" s="1">
        <v>44058</v>
      </c>
      <c r="C4770" s="1">
        <v>44058</v>
      </c>
      <c r="D4770" s="1">
        <v>44077</v>
      </c>
      <c r="E4770" s="1">
        <v>44077</v>
      </c>
      <c r="F4770">
        <v>1</v>
      </c>
      <c r="G4770">
        <v>9</v>
      </c>
      <c r="H4770">
        <v>299</v>
      </c>
      <c r="I4770" s="6">
        <v>0</v>
      </c>
      <c r="J4770">
        <v>5</v>
      </c>
      <c r="K4770" t="str">
        <f>_xlfn.XLOOKUP(fCompras!F4770,dComprador!$A$2:$A$7,dComprador!$B$2:$B$7)</f>
        <v>Alon</v>
      </c>
      <c r="L4770" t="str">
        <f>_xlfn.XLOOKUP(J4770,dFornecedor!$A$2:$A$6,dFornecedor!$B$2:$B$6)</f>
        <v>Atlas</v>
      </c>
      <c r="M4770" t="str">
        <f>_xlfn.XLOOKUP(G4770,dMateriaPrima!$A$2:$A$12,dMateriaPrima!$B$2:$B$12)</f>
        <v>Couro</v>
      </c>
      <c r="N4770" s="2">
        <f>_xlfn.XLOOKUP(G4770,dMateriaPrima!$A$2:$A$12,dMateriaPrima!$C$2:$C$12)</f>
        <v>4.4000000000000004</v>
      </c>
      <c r="O4770" s="3">
        <f t="shared" si="370"/>
        <v>1315.6000000000001</v>
      </c>
      <c r="P4770" s="4">
        <f t="shared" si="371"/>
        <v>0</v>
      </c>
      <c r="Q4770" s="3">
        <f t="shared" si="372"/>
        <v>1315.6000000000001</v>
      </c>
      <c r="R4770" t="str">
        <f t="shared" si="373"/>
        <v>No prazo</v>
      </c>
      <c r="S4770" s="5">
        <f t="shared" si="374"/>
        <v>0</v>
      </c>
    </row>
    <row r="4771" spans="1:19" x14ac:dyDescent="0.25">
      <c r="A4771">
        <v>4770</v>
      </c>
      <c r="B4771" s="1">
        <v>44058</v>
      </c>
      <c r="C4771" s="1">
        <v>44058</v>
      </c>
      <c r="D4771" s="1">
        <v>44075</v>
      </c>
      <c r="E4771" s="1">
        <v>44082</v>
      </c>
      <c r="F4771">
        <v>1</v>
      </c>
      <c r="G4771">
        <v>8</v>
      </c>
      <c r="H4771">
        <v>104</v>
      </c>
      <c r="I4771" s="6">
        <v>0</v>
      </c>
      <c r="J4771">
        <v>5</v>
      </c>
      <c r="K4771" t="str">
        <f>_xlfn.XLOOKUP(fCompras!F4771,dComprador!$A$2:$A$7,dComprador!$B$2:$B$7)</f>
        <v>Alon</v>
      </c>
      <c r="L4771" t="str">
        <f>_xlfn.XLOOKUP(J4771,dFornecedor!$A$2:$A$6,dFornecedor!$B$2:$B$6)</f>
        <v>Atlas</v>
      </c>
      <c r="M4771" t="str">
        <f>_xlfn.XLOOKUP(G4771,dMateriaPrima!$A$2:$A$12,dMateriaPrima!$B$2:$B$12)</f>
        <v>Cimento</v>
      </c>
      <c r="N4771" s="2">
        <f>_xlfn.XLOOKUP(G4771,dMateriaPrima!$A$2:$A$12,dMateriaPrima!$C$2:$C$12)</f>
        <v>23</v>
      </c>
      <c r="O4771" s="3">
        <f t="shared" si="370"/>
        <v>2392</v>
      </c>
      <c r="P4771" s="4">
        <f t="shared" si="371"/>
        <v>0</v>
      </c>
      <c r="Q4771" s="3">
        <f t="shared" si="372"/>
        <v>2392</v>
      </c>
      <c r="R4771" t="str">
        <f t="shared" si="373"/>
        <v>Em atraso</v>
      </c>
      <c r="S4771" s="5">
        <f t="shared" si="374"/>
        <v>7</v>
      </c>
    </row>
    <row r="4772" spans="1:19" x14ac:dyDescent="0.25">
      <c r="A4772">
        <v>4771</v>
      </c>
      <c r="B4772" s="1">
        <v>44058</v>
      </c>
      <c r="C4772" s="1">
        <v>44061</v>
      </c>
      <c r="D4772" s="1">
        <v>44074</v>
      </c>
      <c r="E4772" s="1">
        <v>44077</v>
      </c>
      <c r="F4772">
        <v>1</v>
      </c>
      <c r="G4772">
        <v>6</v>
      </c>
      <c r="H4772">
        <v>109</v>
      </c>
      <c r="I4772" s="6">
        <v>0</v>
      </c>
      <c r="J4772">
        <v>2</v>
      </c>
      <c r="K4772" t="str">
        <f>_xlfn.XLOOKUP(fCompras!F4772,dComprador!$A$2:$A$7,dComprador!$B$2:$B$7)</f>
        <v>Alon</v>
      </c>
      <c r="L4772" t="str">
        <f>_xlfn.XLOOKUP(J4772,dFornecedor!$A$2:$A$6,dFornecedor!$B$2:$B$6)</f>
        <v>Minerva</v>
      </c>
      <c r="M4772" t="str">
        <f>_xlfn.XLOOKUP(G4772,dMateriaPrima!$A$2:$A$12,dMateriaPrima!$B$2:$B$12)</f>
        <v>Fio Algodão</v>
      </c>
      <c r="N4772" s="2">
        <f>_xlfn.XLOOKUP(G4772,dMateriaPrima!$A$2:$A$12,dMateriaPrima!$C$2:$C$12)</f>
        <v>55.9</v>
      </c>
      <c r="O4772" s="3">
        <f t="shared" si="370"/>
        <v>6093.0999999999995</v>
      </c>
      <c r="P4772" s="4">
        <f t="shared" si="371"/>
        <v>0</v>
      </c>
      <c r="Q4772" s="3">
        <f t="shared" si="372"/>
        <v>6093.0999999999995</v>
      </c>
      <c r="R4772" t="str">
        <f t="shared" si="373"/>
        <v>Em atraso</v>
      </c>
      <c r="S4772" s="5">
        <f t="shared" si="374"/>
        <v>3</v>
      </c>
    </row>
    <row r="4773" spans="1:19" x14ac:dyDescent="0.25">
      <c r="A4773">
        <v>4772</v>
      </c>
      <c r="B4773" s="1">
        <v>44058</v>
      </c>
      <c r="C4773" s="1">
        <v>44067</v>
      </c>
      <c r="D4773" s="1">
        <v>44077</v>
      </c>
      <c r="E4773" s="1">
        <v>44080</v>
      </c>
      <c r="F4773">
        <v>1</v>
      </c>
      <c r="G4773">
        <v>5</v>
      </c>
      <c r="H4773">
        <v>645</v>
      </c>
      <c r="I4773" s="6">
        <v>0</v>
      </c>
      <c r="J4773">
        <v>3</v>
      </c>
      <c r="K4773" t="str">
        <f>_xlfn.XLOOKUP(fCompras!F4773,dComprador!$A$2:$A$7,dComprador!$B$2:$B$7)</f>
        <v>Alon</v>
      </c>
      <c r="L4773" t="str">
        <f>_xlfn.XLOOKUP(J4773,dFornecedor!$A$2:$A$6,dFornecedor!$B$2:$B$6)</f>
        <v>StepUp</v>
      </c>
      <c r="M4773" t="str">
        <f>_xlfn.XLOOKUP(G4773,dMateriaPrima!$A$2:$A$12,dMateriaPrima!$B$2:$B$12)</f>
        <v>Areia</v>
      </c>
      <c r="N4773" s="2">
        <f>_xlfn.XLOOKUP(G4773,dMateriaPrima!$A$2:$A$12,dMateriaPrima!$C$2:$C$12)</f>
        <v>3.59</v>
      </c>
      <c r="O4773" s="3">
        <f t="shared" si="370"/>
        <v>2315.5499999999997</v>
      </c>
      <c r="P4773" s="4">
        <f t="shared" si="371"/>
        <v>0</v>
      </c>
      <c r="Q4773" s="3">
        <f t="shared" si="372"/>
        <v>2315.5499999999997</v>
      </c>
      <c r="R4773" t="str">
        <f t="shared" si="373"/>
        <v>Em atraso</v>
      </c>
      <c r="S4773" s="5">
        <f t="shared" si="374"/>
        <v>3</v>
      </c>
    </row>
    <row r="4774" spans="1:19" x14ac:dyDescent="0.25">
      <c r="A4774">
        <v>4773</v>
      </c>
      <c r="B4774" s="1">
        <v>44058</v>
      </c>
      <c r="C4774" s="1">
        <v>44059</v>
      </c>
      <c r="D4774" s="1">
        <v>44086</v>
      </c>
      <c r="E4774" s="1">
        <v>44088</v>
      </c>
      <c r="F4774">
        <v>1</v>
      </c>
      <c r="G4774">
        <v>6</v>
      </c>
      <c r="H4774">
        <v>25</v>
      </c>
      <c r="I4774" s="6">
        <v>0</v>
      </c>
      <c r="J4774">
        <v>3</v>
      </c>
      <c r="K4774" t="str">
        <f>_xlfn.XLOOKUP(fCompras!F4774,dComprador!$A$2:$A$7,dComprador!$B$2:$B$7)</f>
        <v>Alon</v>
      </c>
      <c r="L4774" t="str">
        <f>_xlfn.XLOOKUP(J4774,dFornecedor!$A$2:$A$6,dFornecedor!$B$2:$B$6)</f>
        <v>StepUp</v>
      </c>
      <c r="M4774" t="str">
        <f>_xlfn.XLOOKUP(G4774,dMateriaPrima!$A$2:$A$12,dMateriaPrima!$B$2:$B$12)</f>
        <v>Fio Algodão</v>
      </c>
      <c r="N4774" s="2">
        <f>_xlfn.XLOOKUP(G4774,dMateriaPrima!$A$2:$A$12,dMateriaPrima!$C$2:$C$12)</f>
        <v>55.9</v>
      </c>
      <c r="O4774" s="3">
        <f t="shared" si="370"/>
        <v>1397.5</v>
      </c>
      <c r="P4774" s="4">
        <f t="shared" si="371"/>
        <v>0</v>
      </c>
      <c r="Q4774" s="3">
        <f t="shared" si="372"/>
        <v>1397.5</v>
      </c>
      <c r="R4774" t="str">
        <f t="shared" si="373"/>
        <v>Em atraso</v>
      </c>
      <c r="S4774" s="5">
        <f t="shared" si="374"/>
        <v>2</v>
      </c>
    </row>
    <row r="4775" spans="1:19" x14ac:dyDescent="0.25">
      <c r="A4775">
        <v>4774</v>
      </c>
      <c r="B4775" s="1">
        <v>44058</v>
      </c>
      <c r="C4775" s="1">
        <v>44067</v>
      </c>
      <c r="D4775" s="1">
        <v>44089</v>
      </c>
      <c r="E4775" s="1">
        <v>44091</v>
      </c>
      <c r="F4775">
        <v>1</v>
      </c>
      <c r="G4775">
        <v>8</v>
      </c>
      <c r="H4775">
        <v>591</v>
      </c>
      <c r="I4775" s="6">
        <v>0</v>
      </c>
      <c r="J4775">
        <v>2</v>
      </c>
      <c r="K4775" t="str">
        <f>_xlfn.XLOOKUP(fCompras!F4775,dComprador!$A$2:$A$7,dComprador!$B$2:$B$7)</f>
        <v>Alon</v>
      </c>
      <c r="L4775" t="str">
        <f>_xlfn.XLOOKUP(J4775,dFornecedor!$A$2:$A$6,dFornecedor!$B$2:$B$6)</f>
        <v>Minerva</v>
      </c>
      <c r="M4775" t="str">
        <f>_xlfn.XLOOKUP(G4775,dMateriaPrima!$A$2:$A$12,dMateriaPrima!$B$2:$B$12)</f>
        <v>Cimento</v>
      </c>
      <c r="N4775" s="2">
        <f>_xlfn.XLOOKUP(G4775,dMateriaPrima!$A$2:$A$12,dMateriaPrima!$C$2:$C$12)</f>
        <v>23</v>
      </c>
      <c r="O4775" s="3">
        <f t="shared" si="370"/>
        <v>13593</v>
      </c>
      <c r="P4775" s="4">
        <f t="shared" si="371"/>
        <v>0</v>
      </c>
      <c r="Q4775" s="3">
        <f t="shared" si="372"/>
        <v>13593</v>
      </c>
      <c r="R4775" t="str">
        <f t="shared" si="373"/>
        <v>Em atraso</v>
      </c>
      <c r="S4775" s="5">
        <f t="shared" si="374"/>
        <v>2</v>
      </c>
    </row>
    <row r="4776" spans="1:19" x14ac:dyDescent="0.25">
      <c r="A4776">
        <v>4775</v>
      </c>
      <c r="B4776" s="1">
        <v>44059</v>
      </c>
      <c r="C4776" s="1">
        <v>44071</v>
      </c>
      <c r="D4776" s="1">
        <v>44071</v>
      </c>
      <c r="E4776" s="1">
        <v>44076</v>
      </c>
      <c r="F4776">
        <v>4</v>
      </c>
      <c r="G4776">
        <v>1</v>
      </c>
      <c r="H4776">
        <v>129</v>
      </c>
      <c r="I4776" s="6">
        <v>0</v>
      </c>
      <c r="J4776">
        <v>1</v>
      </c>
      <c r="K4776" t="str">
        <f>_xlfn.XLOOKUP(fCompras!F4776,dComprador!$A$2:$A$7,dComprador!$B$2:$B$7)</f>
        <v>Lira</v>
      </c>
      <c r="L4776" t="str">
        <f>_xlfn.XLOOKUP(J4776,dFornecedor!$A$2:$A$6,dFornecedor!$B$2:$B$6)</f>
        <v>NorthShore</v>
      </c>
      <c r="M4776" t="str">
        <f>_xlfn.XLOOKUP(G4776,dMateriaPrima!$A$2:$A$12,dMateriaPrima!$B$2:$B$12)</f>
        <v>Tecido</v>
      </c>
      <c r="N4776" s="2">
        <f>_xlfn.XLOOKUP(G4776,dMateriaPrima!$A$2:$A$12,dMateriaPrima!$C$2:$C$12)</f>
        <v>18</v>
      </c>
      <c r="O4776" s="3">
        <f t="shared" si="370"/>
        <v>2322</v>
      </c>
      <c r="P4776" s="4">
        <f t="shared" si="371"/>
        <v>0</v>
      </c>
      <c r="Q4776" s="3">
        <f t="shared" si="372"/>
        <v>2322</v>
      </c>
      <c r="R4776" t="str">
        <f t="shared" si="373"/>
        <v>Em atraso</v>
      </c>
      <c r="S4776" s="5">
        <f t="shared" si="374"/>
        <v>5</v>
      </c>
    </row>
    <row r="4777" spans="1:19" x14ac:dyDescent="0.25">
      <c r="A4777">
        <v>4776</v>
      </c>
      <c r="B4777" s="1">
        <v>44059</v>
      </c>
      <c r="C4777" s="1">
        <v>44070</v>
      </c>
      <c r="D4777" s="1">
        <v>44070</v>
      </c>
      <c r="E4777" s="1">
        <v>44075</v>
      </c>
      <c r="F4777">
        <v>4</v>
      </c>
      <c r="G4777">
        <v>7</v>
      </c>
      <c r="H4777">
        <v>14</v>
      </c>
      <c r="I4777" s="6">
        <v>0</v>
      </c>
      <c r="J4777">
        <v>1</v>
      </c>
      <c r="K4777" t="str">
        <f>_xlfn.XLOOKUP(fCompras!F4777,dComprador!$A$2:$A$7,dComprador!$B$2:$B$7)</f>
        <v>Lira</v>
      </c>
      <c r="L4777" t="str">
        <f>_xlfn.XLOOKUP(J4777,dFornecedor!$A$2:$A$6,dFornecedor!$B$2:$B$6)</f>
        <v>NorthShore</v>
      </c>
      <c r="M4777" t="str">
        <f>_xlfn.XLOOKUP(G4777,dMateriaPrima!$A$2:$A$12,dMateriaPrima!$B$2:$B$12)</f>
        <v>Poliéster</v>
      </c>
      <c r="N4777" s="2">
        <f>_xlfn.XLOOKUP(G4777,dMateriaPrima!$A$2:$A$12,dMateriaPrima!$C$2:$C$12)</f>
        <v>8</v>
      </c>
      <c r="O4777" s="3">
        <f t="shared" si="370"/>
        <v>112</v>
      </c>
      <c r="P4777" s="4">
        <f t="shared" si="371"/>
        <v>0</v>
      </c>
      <c r="Q4777" s="3">
        <f t="shared" si="372"/>
        <v>112</v>
      </c>
      <c r="R4777" t="str">
        <f t="shared" si="373"/>
        <v>Em atraso</v>
      </c>
      <c r="S4777" s="5">
        <f t="shared" si="374"/>
        <v>5</v>
      </c>
    </row>
    <row r="4778" spans="1:19" x14ac:dyDescent="0.25">
      <c r="A4778">
        <v>4777</v>
      </c>
      <c r="B4778" s="1">
        <v>44059</v>
      </c>
      <c r="C4778" s="1">
        <v>44059</v>
      </c>
      <c r="D4778" s="1">
        <v>44066</v>
      </c>
      <c r="E4778" s="1">
        <v>44066</v>
      </c>
      <c r="F4778">
        <v>4</v>
      </c>
      <c r="G4778">
        <v>11</v>
      </c>
      <c r="H4778">
        <v>384</v>
      </c>
      <c r="I4778" s="6">
        <v>0</v>
      </c>
      <c r="J4778">
        <v>4</v>
      </c>
      <c r="K4778" t="str">
        <f>_xlfn.XLOOKUP(fCompras!F4778,dComprador!$A$2:$A$7,dComprador!$B$2:$B$7)</f>
        <v>Lira</v>
      </c>
      <c r="L4778" t="str">
        <f>_xlfn.XLOOKUP(J4778,dFornecedor!$A$2:$A$6,dFornecedor!$B$2:$B$6)</f>
        <v>AlphaOmega</v>
      </c>
      <c r="M4778" t="str">
        <f>_xlfn.XLOOKUP(G4778,dMateriaPrima!$A$2:$A$12,dMateriaPrima!$B$2:$B$12)</f>
        <v>Papel</v>
      </c>
      <c r="N4778" s="2">
        <f>_xlfn.XLOOKUP(G4778,dMateriaPrima!$A$2:$A$12,dMateriaPrima!$C$2:$C$12)</f>
        <v>9</v>
      </c>
      <c r="O4778" s="3">
        <f t="shared" si="370"/>
        <v>3456</v>
      </c>
      <c r="P4778" s="4">
        <f t="shared" si="371"/>
        <v>0</v>
      </c>
      <c r="Q4778" s="3">
        <f t="shared" si="372"/>
        <v>3456</v>
      </c>
      <c r="R4778" t="str">
        <f t="shared" si="373"/>
        <v>No prazo</v>
      </c>
      <c r="S4778" s="5">
        <f t="shared" si="374"/>
        <v>0</v>
      </c>
    </row>
    <row r="4779" spans="1:19" x14ac:dyDescent="0.25">
      <c r="A4779">
        <v>4778</v>
      </c>
      <c r="B4779" s="1">
        <v>44059</v>
      </c>
      <c r="C4779" s="1">
        <v>44066</v>
      </c>
      <c r="D4779" s="1">
        <v>44068</v>
      </c>
      <c r="E4779" s="1">
        <v>44066</v>
      </c>
      <c r="F4779">
        <v>4</v>
      </c>
      <c r="G4779">
        <v>7</v>
      </c>
      <c r="H4779">
        <v>272</v>
      </c>
      <c r="I4779" s="6">
        <v>0</v>
      </c>
      <c r="J4779">
        <v>3</v>
      </c>
      <c r="K4779" t="str">
        <f>_xlfn.XLOOKUP(fCompras!F4779,dComprador!$A$2:$A$7,dComprador!$B$2:$B$7)</f>
        <v>Lira</v>
      </c>
      <c r="L4779" t="str">
        <f>_xlfn.XLOOKUP(J4779,dFornecedor!$A$2:$A$6,dFornecedor!$B$2:$B$6)</f>
        <v>StepUp</v>
      </c>
      <c r="M4779" t="str">
        <f>_xlfn.XLOOKUP(G4779,dMateriaPrima!$A$2:$A$12,dMateriaPrima!$B$2:$B$12)</f>
        <v>Poliéster</v>
      </c>
      <c r="N4779" s="2">
        <f>_xlfn.XLOOKUP(G4779,dMateriaPrima!$A$2:$A$12,dMateriaPrima!$C$2:$C$12)</f>
        <v>8</v>
      </c>
      <c r="O4779" s="3">
        <f t="shared" si="370"/>
        <v>2176</v>
      </c>
      <c r="P4779" s="4">
        <f t="shared" si="371"/>
        <v>0</v>
      </c>
      <c r="Q4779" s="3">
        <f t="shared" si="372"/>
        <v>2176</v>
      </c>
      <c r="R4779" t="str">
        <f t="shared" si="373"/>
        <v>No prazo</v>
      </c>
      <c r="S4779" s="5">
        <f t="shared" si="374"/>
        <v>0</v>
      </c>
    </row>
    <row r="4780" spans="1:19" x14ac:dyDescent="0.25">
      <c r="A4780">
        <v>4779</v>
      </c>
      <c r="B4780" s="1">
        <v>44059</v>
      </c>
      <c r="C4780" s="1">
        <v>44059</v>
      </c>
      <c r="D4780" s="1">
        <v>44065</v>
      </c>
      <c r="E4780" s="1">
        <v>44067</v>
      </c>
      <c r="F4780">
        <v>4</v>
      </c>
      <c r="G4780">
        <v>10</v>
      </c>
      <c r="H4780">
        <v>97</v>
      </c>
      <c r="I4780" s="6">
        <v>0</v>
      </c>
      <c r="J4780">
        <v>5</v>
      </c>
      <c r="K4780" t="str">
        <f>_xlfn.XLOOKUP(fCompras!F4780,dComprador!$A$2:$A$7,dComprador!$B$2:$B$7)</f>
        <v>Lira</v>
      </c>
      <c r="L4780" t="str">
        <f>_xlfn.XLOOKUP(J4780,dFornecedor!$A$2:$A$6,dFornecedor!$B$2:$B$6)</f>
        <v>Atlas</v>
      </c>
      <c r="M4780" t="str">
        <f>_xlfn.XLOOKUP(G4780,dMateriaPrima!$A$2:$A$12,dMateriaPrima!$B$2:$B$12)</f>
        <v>Pedra Britada</v>
      </c>
      <c r="N4780" s="2">
        <f>_xlfn.XLOOKUP(G4780,dMateriaPrima!$A$2:$A$12,dMateriaPrima!$C$2:$C$12)</f>
        <v>56</v>
      </c>
      <c r="O4780" s="3">
        <f t="shared" si="370"/>
        <v>5432</v>
      </c>
      <c r="P4780" s="4">
        <f t="shared" si="371"/>
        <v>0</v>
      </c>
      <c r="Q4780" s="3">
        <f t="shared" si="372"/>
        <v>5432</v>
      </c>
      <c r="R4780" t="str">
        <f t="shared" si="373"/>
        <v>Em atraso</v>
      </c>
      <c r="S4780" s="5">
        <f t="shared" si="374"/>
        <v>2</v>
      </c>
    </row>
    <row r="4781" spans="1:19" x14ac:dyDescent="0.25">
      <c r="A4781">
        <v>4780</v>
      </c>
      <c r="B4781" s="1">
        <v>44059</v>
      </c>
      <c r="C4781" s="1">
        <v>44067</v>
      </c>
      <c r="D4781" s="1">
        <v>44071</v>
      </c>
      <c r="E4781" s="1">
        <v>44070</v>
      </c>
      <c r="F4781">
        <v>4</v>
      </c>
      <c r="G4781">
        <v>8</v>
      </c>
      <c r="H4781">
        <v>303</v>
      </c>
      <c r="I4781" s="6">
        <v>0</v>
      </c>
      <c r="J4781">
        <v>2</v>
      </c>
      <c r="K4781" t="str">
        <f>_xlfn.XLOOKUP(fCompras!F4781,dComprador!$A$2:$A$7,dComprador!$B$2:$B$7)</f>
        <v>Lira</v>
      </c>
      <c r="L4781" t="str">
        <f>_xlfn.XLOOKUP(J4781,dFornecedor!$A$2:$A$6,dFornecedor!$B$2:$B$6)</f>
        <v>Minerva</v>
      </c>
      <c r="M4781" t="str">
        <f>_xlfn.XLOOKUP(G4781,dMateriaPrima!$A$2:$A$12,dMateriaPrima!$B$2:$B$12)</f>
        <v>Cimento</v>
      </c>
      <c r="N4781" s="2">
        <f>_xlfn.XLOOKUP(G4781,dMateriaPrima!$A$2:$A$12,dMateriaPrima!$C$2:$C$12)</f>
        <v>23</v>
      </c>
      <c r="O4781" s="3">
        <f t="shared" si="370"/>
        <v>6969</v>
      </c>
      <c r="P4781" s="4">
        <f t="shared" si="371"/>
        <v>0</v>
      </c>
      <c r="Q4781" s="3">
        <f t="shared" si="372"/>
        <v>6969</v>
      </c>
      <c r="R4781" t="str">
        <f t="shared" si="373"/>
        <v>No prazo</v>
      </c>
      <c r="S4781" s="5">
        <f t="shared" si="374"/>
        <v>0</v>
      </c>
    </row>
    <row r="4782" spans="1:19" x14ac:dyDescent="0.25">
      <c r="A4782">
        <v>4781</v>
      </c>
      <c r="B4782" s="1">
        <v>44059</v>
      </c>
      <c r="C4782" s="1">
        <v>44067</v>
      </c>
      <c r="D4782" s="1">
        <v>44077</v>
      </c>
      <c r="E4782" s="1">
        <v>44078</v>
      </c>
      <c r="F4782">
        <v>1</v>
      </c>
      <c r="G4782">
        <v>10</v>
      </c>
      <c r="H4782">
        <v>213</v>
      </c>
      <c r="I4782" s="6">
        <v>0</v>
      </c>
      <c r="J4782">
        <v>1</v>
      </c>
      <c r="K4782" t="str">
        <f>_xlfn.XLOOKUP(fCompras!F4782,dComprador!$A$2:$A$7,dComprador!$B$2:$B$7)</f>
        <v>Alon</v>
      </c>
      <c r="L4782" t="str">
        <f>_xlfn.XLOOKUP(J4782,dFornecedor!$A$2:$A$6,dFornecedor!$B$2:$B$6)</f>
        <v>NorthShore</v>
      </c>
      <c r="M4782" t="str">
        <f>_xlfn.XLOOKUP(G4782,dMateriaPrima!$A$2:$A$12,dMateriaPrima!$B$2:$B$12)</f>
        <v>Pedra Britada</v>
      </c>
      <c r="N4782" s="2">
        <f>_xlfn.XLOOKUP(G4782,dMateriaPrima!$A$2:$A$12,dMateriaPrima!$C$2:$C$12)</f>
        <v>56</v>
      </c>
      <c r="O4782" s="3">
        <f t="shared" si="370"/>
        <v>11928</v>
      </c>
      <c r="P4782" s="4">
        <f t="shared" si="371"/>
        <v>0</v>
      </c>
      <c r="Q4782" s="3">
        <f t="shared" si="372"/>
        <v>11928</v>
      </c>
      <c r="R4782" t="str">
        <f t="shared" si="373"/>
        <v>Em atraso</v>
      </c>
      <c r="S4782" s="5">
        <f t="shared" si="374"/>
        <v>1</v>
      </c>
    </row>
    <row r="4783" spans="1:19" x14ac:dyDescent="0.25">
      <c r="A4783">
        <v>4782</v>
      </c>
      <c r="B4783" s="1">
        <v>44059</v>
      </c>
      <c r="C4783" s="1">
        <v>44068</v>
      </c>
      <c r="D4783" s="1">
        <v>44075</v>
      </c>
      <c r="E4783" s="1">
        <v>44078</v>
      </c>
      <c r="F4783">
        <v>2</v>
      </c>
      <c r="G4783">
        <v>9</v>
      </c>
      <c r="H4783">
        <v>186</v>
      </c>
      <c r="I4783" s="6">
        <v>0</v>
      </c>
      <c r="J4783">
        <v>3</v>
      </c>
      <c r="K4783" t="str">
        <f>_xlfn.XLOOKUP(fCompras!F4783,dComprador!$A$2:$A$7,dComprador!$B$2:$B$7)</f>
        <v>João</v>
      </c>
      <c r="L4783" t="str">
        <f>_xlfn.XLOOKUP(J4783,dFornecedor!$A$2:$A$6,dFornecedor!$B$2:$B$6)</f>
        <v>StepUp</v>
      </c>
      <c r="M4783" t="str">
        <f>_xlfn.XLOOKUP(G4783,dMateriaPrima!$A$2:$A$12,dMateriaPrima!$B$2:$B$12)</f>
        <v>Couro</v>
      </c>
      <c r="N4783" s="2">
        <f>_xlfn.XLOOKUP(G4783,dMateriaPrima!$A$2:$A$12,dMateriaPrima!$C$2:$C$12)</f>
        <v>4.4000000000000004</v>
      </c>
      <c r="O4783" s="3">
        <f t="shared" si="370"/>
        <v>818.40000000000009</v>
      </c>
      <c r="P4783" s="4">
        <f t="shared" si="371"/>
        <v>0</v>
      </c>
      <c r="Q4783" s="3">
        <f t="shared" si="372"/>
        <v>818.40000000000009</v>
      </c>
      <c r="R4783" t="str">
        <f t="shared" si="373"/>
        <v>Em atraso</v>
      </c>
      <c r="S4783" s="5">
        <f t="shared" si="374"/>
        <v>3</v>
      </c>
    </row>
    <row r="4784" spans="1:19" x14ac:dyDescent="0.25">
      <c r="A4784">
        <v>4783</v>
      </c>
      <c r="B4784" s="1">
        <v>44059</v>
      </c>
      <c r="C4784" s="1">
        <v>44065</v>
      </c>
      <c r="D4784" s="1">
        <v>44092</v>
      </c>
      <c r="E4784" s="1">
        <v>44094</v>
      </c>
      <c r="F4784">
        <v>1</v>
      </c>
      <c r="G4784">
        <v>8</v>
      </c>
      <c r="H4784">
        <v>135</v>
      </c>
      <c r="I4784" s="6">
        <v>0</v>
      </c>
      <c r="J4784">
        <v>3</v>
      </c>
      <c r="K4784" t="str">
        <f>_xlfn.XLOOKUP(fCompras!F4784,dComprador!$A$2:$A$7,dComprador!$B$2:$B$7)</f>
        <v>Alon</v>
      </c>
      <c r="L4784" t="str">
        <f>_xlfn.XLOOKUP(J4784,dFornecedor!$A$2:$A$6,dFornecedor!$B$2:$B$6)</f>
        <v>StepUp</v>
      </c>
      <c r="M4784" t="str">
        <f>_xlfn.XLOOKUP(G4784,dMateriaPrima!$A$2:$A$12,dMateriaPrima!$B$2:$B$12)</f>
        <v>Cimento</v>
      </c>
      <c r="N4784" s="2">
        <f>_xlfn.XLOOKUP(G4784,dMateriaPrima!$A$2:$A$12,dMateriaPrima!$C$2:$C$12)</f>
        <v>23</v>
      </c>
      <c r="O4784" s="3">
        <f t="shared" si="370"/>
        <v>3105</v>
      </c>
      <c r="P4784" s="4">
        <f t="shared" si="371"/>
        <v>0</v>
      </c>
      <c r="Q4784" s="3">
        <f t="shared" si="372"/>
        <v>3105</v>
      </c>
      <c r="R4784" t="str">
        <f t="shared" si="373"/>
        <v>Em atraso</v>
      </c>
      <c r="S4784" s="5">
        <f t="shared" si="374"/>
        <v>2</v>
      </c>
    </row>
    <row r="4785" spans="1:19" x14ac:dyDescent="0.25">
      <c r="A4785">
        <v>4784</v>
      </c>
      <c r="B4785" s="1">
        <v>44059</v>
      </c>
      <c r="C4785" s="1">
        <v>44059</v>
      </c>
      <c r="D4785" s="1">
        <v>44092</v>
      </c>
      <c r="E4785" s="1">
        <v>44094</v>
      </c>
      <c r="F4785">
        <v>1</v>
      </c>
      <c r="G4785">
        <v>11</v>
      </c>
      <c r="H4785">
        <v>132</v>
      </c>
      <c r="I4785" s="6">
        <v>0</v>
      </c>
      <c r="J4785">
        <v>5</v>
      </c>
      <c r="K4785" t="str">
        <f>_xlfn.XLOOKUP(fCompras!F4785,dComprador!$A$2:$A$7,dComprador!$B$2:$B$7)</f>
        <v>Alon</v>
      </c>
      <c r="L4785" t="str">
        <f>_xlfn.XLOOKUP(J4785,dFornecedor!$A$2:$A$6,dFornecedor!$B$2:$B$6)</f>
        <v>Atlas</v>
      </c>
      <c r="M4785" t="str">
        <f>_xlfn.XLOOKUP(G4785,dMateriaPrima!$A$2:$A$12,dMateriaPrima!$B$2:$B$12)</f>
        <v>Papel</v>
      </c>
      <c r="N4785" s="2">
        <f>_xlfn.XLOOKUP(G4785,dMateriaPrima!$A$2:$A$12,dMateriaPrima!$C$2:$C$12)</f>
        <v>9</v>
      </c>
      <c r="O4785" s="3">
        <f t="shared" si="370"/>
        <v>1188</v>
      </c>
      <c r="P4785" s="4">
        <f t="shared" si="371"/>
        <v>0</v>
      </c>
      <c r="Q4785" s="3">
        <f t="shared" si="372"/>
        <v>1188</v>
      </c>
      <c r="R4785" t="str">
        <f t="shared" si="373"/>
        <v>Em atraso</v>
      </c>
      <c r="S4785" s="5">
        <f t="shared" si="374"/>
        <v>2</v>
      </c>
    </row>
    <row r="4786" spans="1:19" x14ac:dyDescent="0.25">
      <c r="A4786">
        <v>4785</v>
      </c>
      <c r="B4786" s="1">
        <v>44059</v>
      </c>
      <c r="C4786" s="1">
        <v>44068</v>
      </c>
      <c r="D4786" s="1">
        <v>44084</v>
      </c>
      <c r="E4786" s="1">
        <v>44083</v>
      </c>
      <c r="F4786">
        <v>1</v>
      </c>
      <c r="G4786">
        <v>11</v>
      </c>
      <c r="H4786">
        <v>293</v>
      </c>
      <c r="I4786" s="6">
        <v>0</v>
      </c>
      <c r="J4786">
        <v>2</v>
      </c>
      <c r="K4786" t="str">
        <f>_xlfn.XLOOKUP(fCompras!F4786,dComprador!$A$2:$A$7,dComprador!$B$2:$B$7)</f>
        <v>Alon</v>
      </c>
      <c r="L4786" t="str">
        <f>_xlfn.XLOOKUP(J4786,dFornecedor!$A$2:$A$6,dFornecedor!$B$2:$B$6)</f>
        <v>Minerva</v>
      </c>
      <c r="M4786" t="str">
        <f>_xlfn.XLOOKUP(G4786,dMateriaPrima!$A$2:$A$12,dMateriaPrima!$B$2:$B$12)</f>
        <v>Papel</v>
      </c>
      <c r="N4786" s="2">
        <f>_xlfn.XLOOKUP(G4786,dMateriaPrima!$A$2:$A$12,dMateriaPrima!$C$2:$C$12)</f>
        <v>9</v>
      </c>
      <c r="O4786" s="3">
        <f t="shared" si="370"/>
        <v>2637</v>
      </c>
      <c r="P4786" s="4">
        <f t="shared" si="371"/>
        <v>0</v>
      </c>
      <c r="Q4786" s="3">
        <f t="shared" si="372"/>
        <v>2637</v>
      </c>
      <c r="R4786" t="str">
        <f t="shared" si="373"/>
        <v>No prazo</v>
      </c>
      <c r="S4786" s="5">
        <f t="shared" si="374"/>
        <v>0</v>
      </c>
    </row>
    <row r="4787" spans="1:19" x14ac:dyDescent="0.25">
      <c r="A4787">
        <v>4786</v>
      </c>
      <c r="B4787" s="1">
        <v>44060</v>
      </c>
      <c r="C4787" s="1">
        <v>44067</v>
      </c>
      <c r="D4787" s="1">
        <v>44069</v>
      </c>
      <c r="E4787" s="1">
        <v>44075</v>
      </c>
      <c r="F4787">
        <v>4</v>
      </c>
      <c r="G4787">
        <v>5</v>
      </c>
      <c r="H4787">
        <v>137</v>
      </c>
      <c r="I4787" s="6">
        <v>0</v>
      </c>
      <c r="J4787">
        <v>2</v>
      </c>
      <c r="K4787" t="str">
        <f>_xlfn.XLOOKUP(fCompras!F4787,dComprador!$A$2:$A$7,dComprador!$B$2:$B$7)</f>
        <v>Lira</v>
      </c>
      <c r="L4787" t="str">
        <f>_xlfn.XLOOKUP(J4787,dFornecedor!$A$2:$A$6,dFornecedor!$B$2:$B$6)</f>
        <v>Minerva</v>
      </c>
      <c r="M4787" t="str">
        <f>_xlfn.XLOOKUP(G4787,dMateriaPrima!$A$2:$A$12,dMateriaPrima!$B$2:$B$12)</f>
        <v>Areia</v>
      </c>
      <c r="N4787" s="2">
        <f>_xlfn.XLOOKUP(G4787,dMateriaPrima!$A$2:$A$12,dMateriaPrima!$C$2:$C$12)</f>
        <v>3.59</v>
      </c>
      <c r="O4787" s="3">
        <f t="shared" si="370"/>
        <v>491.83</v>
      </c>
      <c r="P4787" s="4">
        <f t="shared" si="371"/>
        <v>0</v>
      </c>
      <c r="Q4787" s="3">
        <f t="shared" si="372"/>
        <v>491.83</v>
      </c>
      <c r="R4787" t="str">
        <f t="shared" si="373"/>
        <v>Em atraso</v>
      </c>
      <c r="S4787" s="5">
        <f t="shared" si="374"/>
        <v>6</v>
      </c>
    </row>
    <row r="4788" spans="1:19" x14ac:dyDescent="0.25">
      <c r="A4788">
        <v>4787</v>
      </c>
      <c r="B4788" s="1">
        <v>44060</v>
      </c>
      <c r="C4788" s="1">
        <v>44066</v>
      </c>
      <c r="D4788" s="1">
        <v>44066</v>
      </c>
      <c r="E4788" s="1">
        <v>44070</v>
      </c>
      <c r="F4788">
        <v>4</v>
      </c>
      <c r="G4788">
        <v>8</v>
      </c>
      <c r="H4788">
        <v>598</v>
      </c>
      <c r="I4788" s="6">
        <v>0</v>
      </c>
      <c r="J4788">
        <v>1</v>
      </c>
      <c r="K4788" t="str">
        <f>_xlfn.XLOOKUP(fCompras!F4788,dComprador!$A$2:$A$7,dComprador!$B$2:$B$7)</f>
        <v>Lira</v>
      </c>
      <c r="L4788" t="str">
        <f>_xlfn.XLOOKUP(J4788,dFornecedor!$A$2:$A$6,dFornecedor!$B$2:$B$6)</f>
        <v>NorthShore</v>
      </c>
      <c r="M4788" t="str">
        <f>_xlfn.XLOOKUP(G4788,dMateriaPrima!$A$2:$A$12,dMateriaPrima!$B$2:$B$12)</f>
        <v>Cimento</v>
      </c>
      <c r="N4788" s="2">
        <f>_xlfn.XLOOKUP(G4788,dMateriaPrima!$A$2:$A$12,dMateriaPrima!$C$2:$C$12)</f>
        <v>23</v>
      </c>
      <c r="O4788" s="3">
        <f t="shared" si="370"/>
        <v>13754</v>
      </c>
      <c r="P4788" s="4">
        <f t="shared" si="371"/>
        <v>0</v>
      </c>
      <c r="Q4788" s="3">
        <f t="shared" si="372"/>
        <v>13754</v>
      </c>
      <c r="R4788" t="str">
        <f t="shared" si="373"/>
        <v>Em atraso</v>
      </c>
      <c r="S4788" s="5">
        <f t="shared" si="374"/>
        <v>4</v>
      </c>
    </row>
    <row r="4789" spans="1:19" x14ac:dyDescent="0.25">
      <c r="A4789">
        <v>4788</v>
      </c>
      <c r="B4789" s="1">
        <v>44060</v>
      </c>
      <c r="C4789" s="1">
        <v>44068</v>
      </c>
      <c r="D4789" s="1">
        <v>44070</v>
      </c>
      <c r="E4789" s="1">
        <v>44073</v>
      </c>
      <c r="F4789">
        <v>4</v>
      </c>
      <c r="G4789">
        <v>7</v>
      </c>
      <c r="H4789">
        <v>13</v>
      </c>
      <c r="I4789" s="6">
        <v>0</v>
      </c>
      <c r="J4789">
        <v>2</v>
      </c>
      <c r="K4789" t="str">
        <f>_xlfn.XLOOKUP(fCompras!F4789,dComprador!$A$2:$A$7,dComprador!$B$2:$B$7)</f>
        <v>Lira</v>
      </c>
      <c r="L4789" t="str">
        <f>_xlfn.XLOOKUP(J4789,dFornecedor!$A$2:$A$6,dFornecedor!$B$2:$B$6)</f>
        <v>Minerva</v>
      </c>
      <c r="M4789" t="str">
        <f>_xlfn.XLOOKUP(G4789,dMateriaPrima!$A$2:$A$12,dMateriaPrima!$B$2:$B$12)</f>
        <v>Poliéster</v>
      </c>
      <c r="N4789" s="2">
        <f>_xlfn.XLOOKUP(G4789,dMateriaPrima!$A$2:$A$12,dMateriaPrima!$C$2:$C$12)</f>
        <v>8</v>
      </c>
      <c r="O4789" s="3">
        <f t="shared" si="370"/>
        <v>104</v>
      </c>
      <c r="P4789" s="4">
        <f t="shared" si="371"/>
        <v>0</v>
      </c>
      <c r="Q4789" s="3">
        <f t="shared" si="372"/>
        <v>104</v>
      </c>
      <c r="R4789" t="str">
        <f t="shared" si="373"/>
        <v>Em atraso</v>
      </c>
      <c r="S4789" s="5">
        <f t="shared" si="374"/>
        <v>3</v>
      </c>
    </row>
    <row r="4790" spans="1:19" x14ac:dyDescent="0.25">
      <c r="A4790">
        <v>4789</v>
      </c>
      <c r="B4790" s="1">
        <v>44060</v>
      </c>
      <c r="C4790" s="1">
        <v>44073</v>
      </c>
      <c r="D4790" s="1">
        <v>44079</v>
      </c>
      <c r="E4790" s="1">
        <v>44078</v>
      </c>
      <c r="F4790">
        <v>1</v>
      </c>
      <c r="G4790">
        <v>9</v>
      </c>
      <c r="H4790">
        <v>365</v>
      </c>
      <c r="I4790" s="6">
        <v>0</v>
      </c>
      <c r="J4790">
        <v>1</v>
      </c>
      <c r="K4790" t="str">
        <f>_xlfn.XLOOKUP(fCompras!F4790,dComprador!$A$2:$A$7,dComprador!$B$2:$B$7)</f>
        <v>Alon</v>
      </c>
      <c r="L4790" t="str">
        <f>_xlfn.XLOOKUP(J4790,dFornecedor!$A$2:$A$6,dFornecedor!$B$2:$B$6)</f>
        <v>NorthShore</v>
      </c>
      <c r="M4790" t="str">
        <f>_xlfn.XLOOKUP(G4790,dMateriaPrima!$A$2:$A$12,dMateriaPrima!$B$2:$B$12)</f>
        <v>Couro</v>
      </c>
      <c r="N4790" s="2">
        <f>_xlfn.XLOOKUP(G4790,dMateriaPrima!$A$2:$A$12,dMateriaPrima!$C$2:$C$12)</f>
        <v>4.4000000000000004</v>
      </c>
      <c r="O4790" s="3">
        <f t="shared" si="370"/>
        <v>1606.0000000000002</v>
      </c>
      <c r="P4790" s="4">
        <f t="shared" si="371"/>
        <v>0</v>
      </c>
      <c r="Q4790" s="3">
        <f t="shared" si="372"/>
        <v>1606.0000000000002</v>
      </c>
      <c r="R4790" t="str">
        <f t="shared" si="373"/>
        <v>No prazo</v>
      </c>
      <c r="S4790" s="5">
        <f t="shared" si="374"/>
        <v>0</v>
      </c>
    </row>
    <row r="4791" spans="1:19" x14ac:dyDescent="0.25">
      <c r="A4791">
        <v>4790</v>
      </c>
      <c r="B4791" s="1">
        <v>44060</v>
      </c>
      <c r="C4791" s="1">
        <v>44068</v>
      </c>
      <c r="D4791" s="1">
        <v>44077</v>
      </c>
      <c r="E4791" s="1">
        <v>44080</v>
      </c>
      <c r="F4791">
        <v>1</v>
      </c>
      <c r="G4791">
        <v>9</v>
      </c>
      <c r="H4791">
        <v>424</v>
      </c>
      <c r="I4791" s="6">
        <v>0</v>
      </c>
      <c r="J4791">
        <v>3</v>
      </c>
      <c r="K4791" t="str">
        <f>_xlfn.XLOOKUP(fCompras!F4791,dComprador!$A$2:$A$7,dComprador!$B$2:$B$7)</f>
        <v>Alon</v>
      </c>
      <c r="L4791" t="str">
        <f>_xlfn.XLOOKUP(J4791,dFornecedor!$A$2:$A$6,dFornecedor!$B$2:$B$6)</f>
        <v>StepUp</v>
      </c>
      <c r="M4791" t="str">
        <f>_xlfn.XLOOKUP(G4791,dMateriaPrima!$A$2:$A$12,dMateriaPrima!$B$2:$B$12)</f>
        <v>Couro</v>
      </c>
      <c r="N4791" s="2">
        <f>_xlfn.XLOOKUP(G4791,dMateriaPrima!$A$2:$A$12,dMateriaPrima!$C$2:$C$12)</f>
        <v>4.4000000000000004</v>
      </c>
      <c r="O4791" s="3">
        <f t="shared" si="370"/>
        <v>1865.6000000000001</v>
      </c>
      <c r="P4791" s="4">
        <f t="shared" si="371"/>
        <v>0</v>
      </c>
      <c r="Q4791" s="3">
        <f t="shared" si="372"/>
        <v>1865.6000000000001</v>
      </c>
      <c r="R4791" t="str">
        <f t="shared" si="373"/>
        <v>Em atraso</v>
      </c>
      <c r="S4791" s="5">
        <f t="shared" si="374"/>
        <v>3</v>
      </c>
    </row>
    <row r="4792" spans="1:19" x14ac:dyDescent="0.25">
      <c r="A4792">
        <v>4791</v>
      </c>
      <c r="B4792" s="1">
        <v>44060</v>
      </c>
      <c r="C4792" s="1">
        <v>44068</v>
      </c>
      <c r="D4792" s="1">
        <v>44079</v>
      </c>
      <c r="E4792" s="1">
        <v>44082</v>
      </c>
      <c r="F4792">
        <v>1</v>
      </c>
      <c r="G4792">
        <v>9</v>
      </c>
      <c r="H4792">
        <v>121</v>
      </c>
      <c r="I4792" s="6">
        <v>0</v>
      </c>
      <c r="J4792">
        <v>2</v>
      </c>
      <c r="K4792" t="str">
        <f>_xlfn.XLOOKUP(fCompras!F4792,dComprador!$A$2:$A$7,dComprador!$B$2:$B$7)</f>
        <v>Alon</v>
      </c>
      <c r="L4792" t="str">
        <f>_xlfn.XLOOKUP(J4792,dFornecedor!$A$2:$A$6,dFornecedor!$B$2:$B$6)</f>
        <v>Minerva</v>
      </c>
      <c r="M4792" t="str">
        <f>_xlfn.XLOOKUP(G4792,dMateriaPrima!$A$2:$A$12,dMateriaPrima!$B$2:$B$12)</f>
        <v>Couro</v>
      </c>
      <c r="N4792" s="2">
        <f>_xlfn.XLOOKUP(G4792,dMateriaPrima!$A$2:$A$12,dMateriaPrima!$C$2:$C$12)</f>
        <v>4.4000000000000004</v>
      </c>
      <c r="O4792" s="3">
        <f t="shared" si="370"/>
        <v>532.40000000000009</v>
      </c>
      <c r="P4792" s="4">
        <f t="shared" si="371"/>
        <v>0</v>
      </c>
      <c r="Q4792" s="3">
        <f t="shared" si="372"/>
        <v>532.40000000000009</v>
      </c>
      <c r="R4792" t="str">
        <f t="shared" si="373"/>
        <v>Em atraso</v>
      </c>
      <c r="S4792" s="5">
        <f t="shared" si="374"/>
        <v>3</v>
      </c>
    </row>
    <row r="4793" spans="1:19" x14ac:dyDescent="0.25">
      <c r="A4793">
        <v>4792</v>
      </c>
      <c r="B4793" s="1">
        <v>44060</v>
      </c>
      <c r="C4793" s="1">
        <v>44068</v>
      </c>
      <c r="D4793" s="1">
        <v>44072</v>
      </c>
      <c r="E4793" s="1">
        <v>44073</v>
      </c>
      <c r="F4793">
        <v>2</v>
      </c>
      <c r="G4793">
        <v>1</v>
      </c>
      <c r="H4793">
        <v>413</v>
      </c>
      <c r="I4793" s="6">
        <v>0.18</v>
      </c>
      <c r="J4793">
        <v>2</v>
      </c>
      <c r="K4793" t="str">
        <f>_xlfn.XLOOKUP(fCompras!F4793,dComprador!$A$2:$A$7,dComprador!$B$2:$B$7)</f>
        <v>João</v>
      </c>
      <c r="L4793" t="str">
        <f>_xlfn.XLOOKUP(J4793,dFornecedor!$A$2:$A$6,dFornecedor!$B$2:$B$6)</f>
        <v>Minerva</v>
      </c>
      <c r="M4793" t="str">
        <f>_xlfn.XLOOKUP(G4793,dMateriaPrima!$A$2:$A$12,dMateriaPrima!$B$2:$B$12)</f>
        <v>Tecido</v>
      </c>
      <c r="N4793" s="2">
        <f>_xlfn.XLOOKUP(G4793,dMateriaPrima!$A$2:$A$12,dMateriaPrima!$C$2:$C$12)</f>
        <v>18</v>
      </c>
      <c r="O4793" s="3">
        <f t="shared" si="370"/>
        <v>7434</v>
      </c>
      <c r="P4793" s="4">
        <f t="shared" si="371"/>
        <v>1338.12</v>
      </c>
      <c r="Q4793" s="3">
        <f t="shared" si="372"/>
        <v>6095.88</v>
      </c>
      <c r="R4793" t="str">
        <f t="shared" si="373"/>
        <v>Em atraso</v>
      </c>
      <c r="S4793" s="5">
        <f t="shared" si="374"/>
        <v>1</v>
      </c>
    </row>
    <row r="4794" spans="1:19" x14ac:dyDescent="0.25">
      <c r="A4794">
        <v>4793</v>
      </c>
      <c r="B4794" s="1">
        <v>44060</v>
      </c>
      <c r="C4794" s="1">
        <v>44061</v>
      </c>
      <c r="D4794" s="1">
        <v>44073</v>
      </c>
      <c r="E4794" s="1">
        <v>44077</v>
      </c>
      <c r="F4794">
        <v>2</v>
      </c>
      <c r="G4794">
        <v>6</v>
      </c>
      <c r="H4794">
        <v>131</v>
      </c>
      <c r="I4794" s="6">
        <v>0</v>
      </c>
      <c r="J4794">
        <v>3</v>
      </c>
      <c r="K4794" t="str">
        <f>_xlfn.XLOOKUP(fCompras!F4794,dComprador!$A$2:$A$7,dComprador!$B$2:$B$7)</f>
        <v>João</v>
      </c>
      <c r="L4794" t="str">
        <f>_xlfn.XLOOKUP(J4794,dFornecedor!$A$2:$A$6,dFornecedor!$B$2:$B$6)</f>
        <v>StepUp</v>
      </c>
      <c r="M4794" t="str">
        <f>_xlfn.XLOOKUP(G4794,dMateriaPrima!$A$2:$A$12,dMateriaPrima!$B$2:$B$12)</f>
        <v>Fio Algodão</v>
      </c>
      <c r="N4794" s="2">
        <f>_xlfn.XLOOKUP(G4794,dMateriaPrima!$A$2:$A$12,dMateriaPrima!$C$2:$C$12)</f>
        <v>55.9</v>
      </c>
      <c r="O4794" s="3">
        <f t="shared" si="370"/>
        <v>7322.9</v>
      </c>
      <c r="P4794" s="4">
        <f t="shared" si="371"/>
        <v>0</v>
      </c>
      <c r="Q4794" s="3">
        <f t="shared" si="372"/>
        <v>7322.9</v>
      </c>
      <c r="R4794" t="str">
        <f t="shared" si="373"/>
        <v>Em atraso</v>
      </c>
      <c r="S4794" s="5">
        <f t="shared" si="374"/>
        <v>4</v>
      </c>
    </row>
    <row r="4795" spans="1:19" x14ac:dyDescent="0.25">
      <c r="A4795">
        <v>4794</v>
      </c>
      <c r="B4795" s="1">
        <v>44060</v>
      </c>
      <c r="C4795" s="1">
        <v>44068</v>
      </c>
      <c r="D4795" s="1">
        <v>44084</v>
      </c>
      <c r="E4795" s="1">
        <v>44085</v>
      </c>
      <c r="F4795">
        <v>1</v>
      </c>
      <c r="G4795">
        <v>8</v>
      </c>
      <c r="H4795">
        <v>18</v>
      </c>
      <c r="I4795" s="6">
        <v>0</v>
      </c>
      <c r="J4795">
        <v>5</v>
      </c>
      <c r="K4795" t="str">
        <f>_xlfn.XLOOKUP(fCompras!F4795,dComprador!$A$2:$A$7,dComprador!$B$2:$B$7)</f>
        <v>Alon</v>
      </c>
      <c r="L4795" t="str">
        <f>_xlfn.XLOOKUP(J4795,dFornecedor!$A$2:$A$6,dFornecedor!$B$2:$B$6)</f>
        <v>Atlas</v>
      </c>
      <c r="M4795" t="str">
        <f>_xlfn.XLOOKUP(G4795,dMateriaPrima!$A$2:$A$12,dMateriaPrima!$B$2:$B$12)</f>
        <v>Cimento</v>
      </c>
      <c r="N4795" s="2">
        <f>_xlfn.XLOOKUP(G4795,dMateriaPrima!$A$2:$A$12,dMateriaPrima!$C$2:$C$12)</f>
        <v>23</v>
      </c>
      <c r="O4795" s="3">
        <f t="shared" si="370"/>
        <v>414</v>
      </c>
      <c r="P4795" s="4">
        <f t="shared" si="371"/>
        <v>0</v>
      </c>
      <c r="Q4795" s="3">
        <f t="shared" si="372"/>
        <v>414</v>
      </c>
      <c r="R4795" t="str">
        <f t="shared" si="373"/>
        <v>Em atraso</v>
      </c>
      <c r="S4795" s="5">
        <f t="shared" si="374"/>
        <v>1</v>
      </c>
    </row>
    <row r="4796" spans="1:19" x14ac:dyDescent="0.25">
      <c r="A4796">
        <v>4795</v>
      </c>
      <c r="B4796" s="1">
        <v>44061</v>
      </c>
      <c r="C4796" s="1">
        <v>44062</v>
      </c>
      <c r="D4796" s="1">
        <v>44068</v>
      </c>
      <c r="E4796" s="1">
        <v>44067</v>
      </c>
      <c r="F4796">
        <v>4</v>
      </c>
      <c r="G4796">
        <v>9</v>
      </c>
      <c r="H4796">
        <v>219</v>
      </c>
      <c r="I4796" s="6">
        <v>0</v>
      </c>
      <c r="J4796">
        <v>3</v>
      </c>
      <c r="K4796" t="str">
        <f>_xlfn.XLOOKUP(fCompras!F4796,dComprador!$A$2:$A$7,dComprador!$B$2:$B$7)</f>
        <v>Lira</v>
      </c>
      <c r="L4796" t="str">
        <f>_xlfn.XLOOKUP(J4796,dFornecedor!$A$2:$A$6,dFornecedor!$B$2:$B$6)</f>
        <v>StepUp</v>
      </c>
      <c r="M4796" t="str">
        <f>_xlfn.XLOOKUP(G4796,dMateriaPrima!$A$2:$A$12,dMateriaPrima!$B$2:$B$12)</f>
        <v>Couro</v>
      </c>
      <c r="N4796" s="2">
        <f>_xlfn.XLOOKUP(G4796,dMateriaPrima!$A$2:$A$12,dMateriaPrima!$C$2:$C$12)</f>
        <v>4.4000000000000004</v>
      </c>
      <c r="O4796" s="3">
        <f t="shared" si="370"/>
        <v>963.6</v>
      </c>
      <c r="P4796" s="4">
        <f t="shared" si="371"/>
        <v>0</v>
      </c>
      <c r="Q4796" s="3">
        <f t="shared" si="372"/>
        <v>963.6</v>
      </c>
      <c r="R4796" t="str">
        <f t="shared" si="373"/>
        <v>No prazo</v>
      </c>
      <c r="S4796" s="5">
        <f t="shared" si="374"/>
        <v>0</v>
      </c>
    </row>
    <row r="4797" spans="1:19" x14ac:dyDescent="0.25">
      <c r="A4797">
        <v>4796</v>
      </c>
      <c r="B4797" s="1">
        <v>44061</v>
      </c>
      <c r="C4797" s="1">
        <v>44070</v>
      </c>
      <c r="D4797" s="1">
        <v>44071</v>
      </c>
      <c r="E4797" s="1">
        <v>44074</v>
      </c>
      <c r="F4797">
        <v>4</v>
      </c>
      <c r="G4797">
        <v>4</v>
      </c>
      <c r="H4797">
        <v>193</v>
      </c>
      <c r="I4797" s="6">
        <v>0</v>
      </c>
      <c r="J4797">
        <v>3</v>
      </c>
      <c r="K4797" t="str">
        <f>_xlfn.XLOOKUP(fCompras!F4797,dComprador!$A$2:$A$7,dComprador!$B$2:$B$7)</f>
        <v>Lira</v>
      </c>
      <c r="L4797" t="str">
        <f>_xlfn.XLOOKUP(J4797,dFornecedor!$A$2:$A$6,dFornecedor!$B$2:$B$6)</f>
        <v>StepUp</v>
      </c>
      <c r="M4797" t="str">
        <f>_xlfn.XLOOKUP(G4797,dMateriaPrima!$A$2:$A$12,dMateriaPrima!$B$2:$B$12)</f>
        <v>Madeira</v>
      </c>
      <c r="N4797" s="2">
        <f>_xlfn.XLOOKUP(G4797,dMateriaPrima!$A$2:$A$12,dMateriaPrima!$C$2:$C$12)</f>
        <v>168</v>
      </c>
      <c r="O4797" s="3">
        <f t="shared" si="370"/>
        <v>32424</v>
      </c>
      <c r="P4797" s="4">
        <f t="shared" si="371"/>
        <v>0</v>
      </c>
      <c r="Q4797" s="3">
        <f t="shared" si="372"/>
        <v>32424</v>
      </c>
      <c r="R4797" t="str">
        <f t="shared" si="373"/>
        <v>Em atraso</v>
      </c>
      <c r="S4797" s="5">
        <f t="shared" si="374"/>
        <v>3</v>
      </c>
    </row>
    <row r="4798" spans="1:19" x14ac:dyDescent="0.25">
      <c r="A4798">
        <v>4797</v>
      </c>
      <c r="B4798" s="1">
        <v>44061</v>
      </c>
      <c r="C4798" s="1">
        <v>44069</v>
      </c>
      <c r="D4798" s="1">
        <v>44073</v>
      </c>
      <c r="E4798" s="1">
        <v>44077</v>
      </c>
      <c r="F4798">
        <v>4</v>
      </c>
      <c r="G4798">
        <v>5</v>
      </c>
      <c r="H4798">
        <v>42</v>
      </c>
      <c r="I4798" s="6">
        <v>0</v>
      </c>
      <c r="J4798">
        <v>2</v>
      </c>
      <c r="K4798" t="str">
        <f>_xlfn.XLOOKUP(fCompras!F4798,dComprador!$A$2:$A$7,dComprador!$B$2:$B$7)</f>
        <v>Lira</v>
      </c>
      <c r="L4798" t="str">
        <f>_xlfn.XLOOKUP(J4798,dFornecedor!$A$2:$A$6,dFornecedor!$B$2:$B$6)</f>
        <v>Minerva</v>
      </c>
      <c r="M4798" t="str">
        <f>_xlfn.XLOOKUP(G4798,dMateriaPrima!$A$2:$A$12,dMateriaPrima!$B$2:$B$12)</f>
        <v>Areia</v>
      </c>
      <c r="N4798" s="2">
        <f>_xlfn.XLOOKUP(G4798,dMateriaPrima!$A$2:$A$12,dMateriaPrima!$C$2:$C$12)</f>
        <v>3.59</v>
      </c>
      <c r="O4798" s="3">
        <f t="shared" si="370"/>
        <v>150.78</v>
      </c>
      <c r="P4798" s="4">
        <f t="shared" si="371"/>
        <v>0</v>
      </c>
      <c r="Q4798" s="3">
        <f t="shared" si="372"/>
        <v>150.78</v>
      </c>
      <c r="R4798" t="str">
        <f t="shared" si="373"/>
        <v>Em atraso</v>
      </c>
      <c r="S4798" s="5">
        <f t="shared" si="374"/>
        <v>4</v>
      </c>
    </row>
    <row r="4799" spans="1:19" x14ac:dyDescent="0.25">
      <c r="A4799">
        <v>4798</v>
      </c>
      <c r="B4799" s="1">
        <v>44061</v>
      </c>
      <c r="C4799" s="1">
        <v>44068</v>
      </c>
      <c r="D4799" s="1">
        <v>44075</v>
      </c>
      <c r="E4799" s="1">
        <v>44077</v>
      </c>
      <c r="F4799">
        <v>1</v>
      </c>
      <c r="G4799">
        <v>5</v>
      </c>
      <c r="H4799">
        <v>218</v>
      </c>
      <c r="I4799" s="6">
        <v>0</v>
      </c>
      <c r="J4799">
        <v>5</v>
      </c>
      <c r="K4799" t="str">
        <f>_xlfn.XLOOKUP(fCompras!F4799,dComprador!$A$2:$A$7,dComprador!$B$2:$B$7)</f>
        <v>Alon</v>
      </c>
      <c r="L4799" t="str">
        <f>_xlfn.XLOOKUP(J4799,dFornecedor!$A$2:$A$6,dFornecedor!$B$2:$B$6)</f>
        <v>Atlas</v>
      </c>
      <c r="M4799" t="str">
        <f>_xlfn.XLOOKUP(G4799,dMateriaPrima!$A$2:$A$12,dMateriaPrima!$B$2:$B$12)</f>
        <v>Areia</v>
      </c>
      <c r="N4799" s="2">
        <f>_xlfn.XLOOKUP(G4799,dMateriaPrima!$A$2:$A$12,dMateriaPrima!$C$2:$C$12)</f>
        <v>3.59</v>
      </c>
      <c r="O4799" s="3">
        <f t="shared" si="370"/>
        <v>782.62</v>
      </c>
      <c r="P4799" s="4">
        <f t="shared" si="371"/>
        <v>0</v>
      </c>
      <c r="Q4799" s="3">
        <f t="shared" si="372"/>
        <v>782.62</v>
      </c>
      <c r="R4799" t="str">
        <f t="shared" si="373"/>
        <v>Em atraso</v>
      </c>
      <c r="S4799" s="5">
        <f t="shared" si="374"/>
        <v>2</v>
      </c>
    </row>
    <row r="4800" spans="1:19" x14ac:dyDescent="0.25">
      <c r="A4800">
        <v>4799</v>
      </c>
      <c r="B4800" s="1">
        <v>44061</v>
      </c>
      <c r="C4800" s="1">
        <v>44062</v>
      </c>
      <c r="D4800" s="1">
        <v>44082</v>
      </c>
      <c r="E4800" s="1">
        <v>44083</v>
      </c>
      <c r="F4800">
        <v>1</v>
      </c>
      <c r="G4800">
        <v>2</v>
      </c>
      <c r="H4800">
        <v>433</v>
      </c>
      <c r="I4800" s="6">
        <v>0</v>
      </c>
      <c r="J4800">
        <v>3</v>
      </c>
      <c r="K4800" t="str">
        <f>_xlfn.XLOOKUP(fCompras!F4800,dComprador!$A$2:$A$7,dComprador!$B$2:$B$7)</f>
        <v>Alon</v>
      </c>
      <c r="L4800" t="str">
        <f>_xlfn.XLOOKUP(J4800,dFornecedor!$A$2:$A$6,dFornecedor!$B$2:$B$6)</f>
        <v>StepUp</v>
      </c>
      <c r="M4800" t="str">
        <f>_xlfn.XLOOKUP(G4800,dMateriaPrima!$A$2:$A$12,dMateriaPrima!$B$2:$B$12)</f>
        <v>Chapa Metal</v>
      </c>
      <c r="N4800" s="2">
        <f>_xlfn.XLOOKUP(G4800,dMateriaPrima!$A$2:$A$12,dMateriaPrima!$C$2:$C$12)</f>
        <v>299.89999999999998</v>
      </c>
      <c r="O4800" s="3">
        <f t="shared" si="370"/>
        <v>129856.7</v>
      </c>
      <c r="P4800" s="4">
        <f t="shared" si="371"/>
        <v>0</v>
      </c>
      <c r="Q4800" s="3">
        <f t="shared" si="372"/>
        <v>129856.7</v>
      </c>
      <c r="R4800" t="str">
        <f t="shared" si="373"/>
        <v>Em atraso</v>
      </c>
      <c r="S4800" s="5">
        <f t="shared" si="374"/>
        <v>1</v>
      </c>
    </row>
    <row r="4801" spans="1:19" x14ac:dyDescent="0.25">
      <c r="A4801">
        <v>4800</v>
      </c>
      <c r="B4801" s="1">
        <v>44061</v>
      </c>
      <c r="C4801" s="1">
        <v>44074</v>
      </c>
      <c r="D4801" s="1">
        <v>44094</v>
      </c>
      <c r="E4801" s="1">
        <v>44095</v>
      </c>
      <c r="F4801">
        <v>1</v>
      </c>
      <c r="G4801">
        <v>2</v>
      </c>
      <c r="H4801">
        <v>38</v>
      </c>
      <c r="I4801" s="6">
        <v>0</v>
      </c>
      <c r="J4801">
        <v>1</v>
      </c>
      <c r="K4801" t="str">
        <f>_xlfn.XLOOKUP(fCompras!F4801,dComprador!$A$2:$A$7,dComprador!$B$2:$B$7)</f>
        <v>Alon</v>
      </c>
      <c r="L4801" t="str">
        <f>_xlfn.XLOOKUP(J4801,dFornecedor!$A$2:$A$6,dFornecedor!$B$2:$B$6)</f>
        <v>NorthShore</v>
      </c>
      <c r="M4801" t="str">
        <f>_xlfn.XLOOKUP(G4801,dMateriaPrima!$A$2:$A$12,dMateriaPrima!$B$2:$B$12)</f>
        <v>Chapa Metal</v>
      </c>
      <c r="N4801" s="2">
        <f>_xlfn.XLOOKUP(G4801,dMateriaPrima!$A$2:$A$12,dMateriaPrima!$C$2:$C$12)</f>
        <v>299.89999999999998</v>
      </c>
      <c r="O4801" s="3">
        <f t="shared" si="370"/>
        <v>11396.199999999999</v>
      </c>
      <c r="P4801" s="4">
        <f t="shared" si="371"/>
        <v>0</v>
      </c>
      <c r="Q4801" s="3">
        <f t="shared" si="372"/>
        <v>11396.199999999999</v>
      </c>
      <c r="R4801" t="str">
        <f t="shared" si="373"/>
        <v>Em atraso</v>
      </c>
      <c r="S4801" s="5">
        <f t="shared" si="374"/>
        <v>1</v>
      </c>
    </row>
    <row r="4802" spans="1:19" x14ac:dyDescent="0.25">
      <c r="A4802">
        <v>4801</v>
      </c>
      <c r="B4802" s="1">
        <v>44061</v>
      </c>
      <c r="C4802" s="1">
        <v>44062</v>
      </c>
      <c r="D4802" s="1">
        <v>44080</v>
      </c>
      <c r="E4802" s="1">
        <v>44081</v>
      </c>
      <c r="F4802">
        <v>1</v>
      </c>
      <c r="G4802">
        <v>11</v>
      </c>
      <c r="H4802">
        <v>35</v>
      </c>
      <c r="I4802" s="6">
        <v>0</v>
      </c>
      <c r="J4802">
        <v>3</v>
      </c>
      <c r="K4802" t="str">
        <f>_xlfn.XLOOKUP(fCompras!F4802,dComprador!$A$2:$A$7,dComprador!$B$2:$B$7)</f>
        <v>Alon</v>
      </c>
      <c r="L4802" t="str">
        <f>_xlfn.XLOOKUP(J4802,dFornecedor!$A$2:$A$6,dFornecedor!$B$2:$B$6)</f>
        <v>StepUp</v>
      </c>
      <c r="M4802" t="str">
        <f>_xlfn.XLOOKUP(G4802,dMateriaPrima!$A$2:$A$12,dMateriaPrima!$B$2:$B$12)</f>
        <v>Papel</v>
      </c>
      <c r="N4802" s="2">
        <f>_xlfn.XLOOKUP(G4802,dMateriaPrima!$A$2:$A$12,dMateriaPrima!$C$2:$C$12)</f>
        <v>9</v>
      </c>
      <c r="O4802" s="3">
        <f t="shared" si="370"/>
        <v>315</v>
      </c>
      <c r="P4802" s="4">
        <f t="shared" si="371"/>
        <v>0</v>
      </c>
      <c r="Q4802" s="3">
        <f t="shared" si="372"/>
        <v>315</v>
      </c>
      <c r="R4802" t="str">
        <f t="shared" si="373"/>
        <v>Em atraso</v>
      </c>
      <c r="S4802" s="5">
        <f t="shared" si="374"/>
        <v>1</v>
      </c>
    </row>
    <row r="4803" spans="1:19" x14ac:dyDescent="0.25">
      <c r="A4803">
        <v>4802</v>
      </c>
      <c r="B4803" s="1">
        <v>44061</v>
      </c>
      <c r="C4803" s="1">
        <v>44061</v>
      </c>
      <c r="D4803" s="1">
        <v>44083</v>
      </c>
      <c r="E4803" s="1">
        <v>44085</v>
      </c>
      <c r="F4803">
        <v>1</v>
      </c>
      <c r="G4803">
        <v>11</v>
      </c>
      <c r="H4803">
        <v>472</v>
      </c>
      <c r="I4803" s="6">
        <v>0</v>
      </c>
      <c r="J4803">
        <v>2</v>
      </c>
      <c r="K4803" t="str">
        <f>_xlfn.XLOOKUP(fCompras!F4803,dComprador!$A$2:$A$7,dComprador!$B$2:$B$7)</f>
        <v>Alon</v>
      </c>
      <c r="L4803" t="str">
        <f>_xlfn.XLOOKUP(J4803,dFornecedor!$A$2:$A$6,dFornecedor!$B$2:$B$6)</f>
        <v>Minerva</v>
      </c>
      <c r="M4803" t="str">
        <f>_xlfn.XLOOKUP(G4803,dMateriaPrima!$A$2:$A$12,dMateriaPrima!$B$2:$B$12)</f>
        <v>Papel</v>
      </c>
      <c r="N4803" s="2">
        <f>_xlfn.XLOOKUP(G4803,dMateriaPrima!$A$2:$A$12,dMateriaPrima!$C$2:$C$12)</f>
        <v>9</v>
      </c>
      <c r="O4803" s="3">
        <f t="shared" ref="O4803:O4866" si="375">PRODUCT(H4803,N4803)</f>
        <v>4248</v>
      </c>
      <c r="P4803" s="4">
        <f t="shared" ref="P4803:P4866" si="376">PRODUCT(O4803,I4803)</f>
        <v>0</v>
      </c>
      <c r="Q4803" s="3">
        <f t="shared" ref="Q4803:Q4866" si="377">O4803-P4803</f>
        <v>4248</v>
      </c>
      <c r="R4803" t="str">
        <f t="shared" ref="R4803:R4866" si="378">IF(E4803&lt;=D4803,"No prazo",IF(E4803&gt;D4803,"Em atraso"))</f>
        <v>Em atraso</v>
      </c>
      <c r="S4803" s="5">
        <f t="shared" ref="S4803:S4866" si="379">IF(E4803 &gt;D4803, E4803-D4803,0)</f>
        <v>2</v>
      </c>
    </row>
    <row r="4804" spans="1:19" x14ac:dyDescent="0.25">
      <c r="A4804">
        <v>4803</v>
      </c>
      <c r="B4804" s="1">
        <v>44062</v>
      </c>
      <c r="C4804" s="1">
        <v>44070</v>
      </c>
      <c r="D4804" s="1">
        <v>44071</v>
      </c>
      <c r="E4804" s="1">
        <v>44075</v>
      </c>
      <c r="F4804">
        <v>4</v>
      </c>
      <c r="G4804">
        <v>10</v>
      </c>
      <c r="H4804">
        <v>356</v>
      </c>
      <c r="I4804" s="6">
        <v>0</v>
      </c>
      <c r="J4804">
        <v>3</v>
      </c>
      <c r="K4804" t="str">
        <f>_xlfn.XLOOKUP(fCompras!F4804,dComprador!$A$2:$A$7,dComprador!$B$2:$B$7)</f>
        <v>Lira</v>
      </c>
      <c r="L4804" t="str">
        <f>_xlfn.XLOOKUP(J4804,dFornecedor!$A$2:$A$6,dFornecedor!$B$2:$B$6)</f>
        <v>StepUp</v>
      </c>
      <c r="M4804" t="str">
        <f>_xlfn.XLOOKUP(G4804,dMateriaPrima!$A$2:$A$12,dMateriaPrima!$B$2:$B$12)</f>
        <v>Pedra Britada</v>
      </c>
      <c r="N4804" s="2">
        <f>_xlfn.XLOOKUP(G4804,dMateriaPrima!$A$2:$A$12,dMateriaPrima!$C$2:$C$12)</f>
        <v>56</v>
      </c>
      <c r="O4804" s="3">
        <f t="shared" si="375"/>
        <v>19936</v>
      </c>
      <c r="P4804" s="4">
        <f t="shared" si="376"/>
        <v>0</v>
      </c>
      <c r="Q4804" s="3">
        <f t="shared" si="377"/>
        <v>19936</v>
      </c>
      <c r="R4804" t="str">
        <f t="shared" si="378"/>
        <v>Em atraso</v>
      </c>
      <c r="S4804" s="5">
        <f t="shared" si="379"/>
        <v>4</v>
      </c>
    </row>
    <row r="4805" spans="1:19" x14ac:dyDescent="0.25">
      <c r="A4805">
        <v>4804</v>
      </c>
      <c r="B4805" s="1">
        <v>44062</v>
      </c>
      <c r="C4805" s="1">
        <v>44071</v>
      </c>
      <c r="D4805" s="1">
        <v>44078</v>
      </c>
      <c r="E4805" s="1">
        <v>44081</v>
      </c>
      <c r="F4805">
        <v>1</v>
      </c>
      <c r="G4805">
        <v>1</v>
      </c>
      <c r="H4805">
        <v>25</v>
      </c>
      <c r="I4805" s="6">
        <v>0.24</v>
      </c>
      <c r="J4805">
        <v>2</v>
      </c>
      <c r="K4805" t="str">
        <f>_xlfn.XLOOKUP(fCompras!F4805,dComprador!$A$2:$A$7,dComprador!$B$2:$B$7)</f>
        <v>Alon</v>
      </c>
      <c r="L4805" t="str">
        <f>_xlfn.XLOOKUP(J4805,dFornecedor!$A$2:$A$6,dFornecedor!$B$2:$B$6)</f>
        <v>Minerva</v>
      </c>
      <c r="M4805" t="str">
        <f>_xlfn.XLOOKUP(G4805,dMateriaPrima!$A$2:$A$12,dMateriaPrima!$B$2:$B$12)</f>
        <v>Tecido</v>
      </c>
      <c r="N4805" s="2">
        <f>_xlfn.XLOOKUP(G4805,dMateriaPrima!$A$2:$A$12,dMateriaPrima!$C$2:$C$12)</f>
        <v>18</v>
      </c>
      <c r="O4805" s="3">
        <f t="shared" si="375"/>
        <v>450</v>
      </c>
      <c r="P4805" s="4">
        <f t="shared" si="376"/>
        <v>108</v>
      </c>
      <c r="Q4805" s="3">
        <f t="shared" si="377"/>
        <v>342</v>
      </c>
      <c r="R4805" t="str">
        <f t="shared" si="378"/>
        <v>Em atraso</v>
      </c>
      <c r="S4805" s="5">
        <f t="shared" si="379"/>
        <v>3</v>
      </c>
    </row>
    <row r="4806" spans="1:19" x14ac:dyDescent="0.25">
      <c r="A4806">
        <v>4805</v>
      </c>
      <c r="B4806" s="1">
        <v>44062</v>
      </c>
      <c r="C4806" s="1">
        <v>44071</v>
      </c>
      <c r="D4806" s="1">
        <v>44081</v>
      </c>
      <c r="E4806" s="1">
        <v>44085</v>
      </c>
      <c r="F4806">
        <v>1</v>
      </c>
      <c r="G4806">
        <v>10</v>
      </c>
      <c r="H4806">
        <v>46</v>
      </c>
      <c r="I4806" s="6">
        <v>0</v>
      </c>
      <c r="J4806">
        <v>2</v>
      </c>
      <c r="K4806" t="str">
        <f>_xlfn.XLOOKUP(fCompras!F4806,dComprador!$A$2:$A$7,dComprador!$B$2:$B$7)</f>
        <v>Alon</v>
      </c>
      <c r="L4806" t="str">
        <f>_xlfn.XLOOKUP(J4806,dFornecedor!$A$2:$A$6,dFornecedor!$B$2:$B$6)</f>
        <v>Minerva</v>
      </c>
      <c r="M4806" t="str">
        <f>_xlfn.XLOOKUP(G4806,dMateriaPrima!$A$2:$A$12,dMateriaPrima!$B$2:$B$12)</f>
        <v>Pedra Britada</v>
      </c>
      <c r="N4806" s="2">
        <f>_xlfn.XLOOKUP(G4806,dMateriaPrima!$A$2:$A$12,dMateriaPrima!$C$2:$C$12)</f>
        <v>56</v>
      </c>
      <c r="O4806" s="3">
        <f t="shared" si="375"/>
        <v>2576</v>
      </c>
      <c r="P4806" s="4">
        <f t="shared" si="376"/>
        <v>0</v>
      </c>
      <c r="Q4806" s="3">
        <f t="shared" si="377"/>
        <v>2576</v>
      </c>
      <c r="R4806" t="str">
        <f t="shared" si="378"/>
        <v>Em atraso</v>
      </c>
      <c r="S4806" s="5">
        <f t="shared" si="379"/>
        <v>4</v>
      </c>
    </row>
    <row r="4807" spans="1:19" x14ac:dyDescent="0.25">
      <c r="A4807">
        <v>4806</v>
      </c>
      <c r="B4807" s="1">
        <v>44062</v>
      </c>
      <c r="C4807" s="1">
        <v>44062</v>
      </c>
      <c r="D4807" s="1">
        <v>44081</v>
      </c>
      <c r="E4807" s="1">
        <v>44083</v>
      </c>
      <c r="F4807">
        <v>1</v>
      </c>
      <c r="G4807">
        <v>9</v>
      </c>
      <c r="H4807">
        <v>23</v>
      </c>
      <c r="I4807" s="6">
        <v>0</v>
      </c>
      <c r="J4807">
        <v>5</v>
      </c>
      <c r="K4807" t="str">
        <f>_xlfn.XLOOKUP(fCompras!F4807,dComprador!$A$2:$A$7,dComprador!$B$2:$B$7)</f>
        <v>Alon</v>
      </c>
      <c r="L4807" t="str">
        <f>_xlfn.XLOOKUP(J4807,dFornecedor!$A$2:$A$6,dFornecedor!$B$2:$B$6)</f>
        <v>Atlas</v>
      </c>
      <c r="M4807" t="str">
        <f>_xlfn.XLOOKUP(G4807,dMateriaPrima!$A$2:$A$12,dMateriaPrima!$B$2:$B$12)</f>
        <v>Couro</v>
      </c>
      <c r="N4807" s="2">
        <f>_xlfn.XLOOKUP(G4807,dMateriaPrima!$A$2:$A$12,dMateriaPrima!$C$2:$C$12)</f>
        <v>4.4000000000000004</v>
      </c>
      <c r="O4807" s="3">
        <f t="shared" si="375"/>
        <v>101.2</v>
      </c>
      <c r="P4807" s="4">
        <f t="shared" si="376"/>
        <v>0</v>
      </c>
      <c r="Q4807" s="3">
        <f t="shared" si="377"/>
        <v>101.2</v>
      </c>
      <c r="R4807" t="str">
        <f t="shared" si="378"/>
        <v>Em atraso</v>
      </c>
      <c r="S4807" s="5">
        <f t="shared" si="379"/>
        <v>2</v>
      </c>
    </row>
    <row r="4808" spans="1:19" x14ac:dyDescent="0.25">
      <c r="A4808">
        <v>4807</v>
      </c>
      <c r="B4808" s="1">
        <v>44062</v>
      </c>
      <c r="C4808" s="1">
        <v>44072</v>
      </c>
      <c r="D4808" s="1">
        <v>44075</v>
      </c>
      <c r="E4808" s="1">
        <v>44077</v>
      </c>
      <c r="F4808">
        <v>2</v>
      </c>
      <c r="G4808">
        <v>11</v>
      </c>
      <c r="H4808">
        <v>44</v>
      </c>
      <c r="I4808" s="6">
        <v>0.1</v>
      </c>
      <c r="J4808">
        <v>3</v>
      </c>
      <c r="K4808" t="str">
        <f>_xlfn.XLOOKUP(fCompras!F4808,dComprador!$A$2:$A$7,dComprador!$B$2:$B$7)</f>
        <v>João</v>
      </c>
      <c r="L4808" t="str">
        <f>_xlfn.XLOOKUP(J4808,dFornecedor!$A$2:$A$6,dFornecedor!$B$2:$B$6)</f>
        <v>StepUp</v>
      </c>
      <c r="M4808" t="str">
        <f>_xlfn.XLOOKUP(G4808,dMateriaPrima!$A$2:$A$12,dMateriaPrima!$B$2:$B$12)</f>
        <v>Papel</v>
      </c>
      <c r="N4808" s="2">
        <f>_xlfn.XLOOKUP(G4808,dMateriaPrima!$A$2:$A$12,dMateriaPrima!$C$2:$C$12)</f>
        <v>9</v>
      </c>
      <c r="O4808" s="3">
        <f t="shared" si="375"/>
        <v>396</v>
      </c>
      <c r="P4808" s="4">
        <f t="shared" si="376"/>
        <v>39.6</v>
      </c>
      <c r="Q4808" s="3">
        <f t="shared" si="377"/>
        <v>356.4</v>
      </c>
      <c r="R4808" t="str">
        <f t="shared" si="378"/>
        <v>Em atraso</v>
      </c>
      <c r="S4808" s="5">
        <f t="shared" si="379"/>
        <v>2</v>
      </c>
    </row>
    <row r="4809" spans="1:19" x14ac:dyDescent="0.25">
      <c r="A4809">
        <v>4808</v>
      </c>
      <c r="B4809" s="1">
        <v>44063</v>
      </c>
      <c r="C4809" s="1">
        <v>44064</v>
      </c>
      <c r="D4809" s="1">
        <v>44070</v>
      </c>
      <c r="E4809" s="1">
        <v>44070</v>
      </c>
      <c r="F4809">
        <v>4</v>
      </c>
      <c r="G4809">
        <v>7</v>
      </c>
      <c r="H4809">
        <v>84</v>
      </c>
      <c r="I4809" s="6">
        <v>0</v>
      </c>
      <c r="J4809">
        <v>3</v>
      </c>
      <c r="K4809" t="str">
        <f>_xlfn.XLOOKUP(fCompras!F4809,dComprador!$A$2:$A$7,dComprador!$B$2:$B$7)</f>
        <v>Lira</v>
      </c>
      <c r="L4809" t="str">
        <f>_xlfn.XLOOKUP(J4809,dFornecedor!$A$2:$A$6,dFornecedor!$B$2:$B$6)</f>
        <v>StepUp</v>
      </c>
      <c r="M4809" t="str">
        <f>_xlfn.XLOOKUP(G4809,dMateriaPrima!$A$2:$A$12,dMateriaPrima!$B$2:$B$12)</f>
        <v>Poliéster</v>
      </c>
      <c r="N4809" s="2">
        <f>_xlfn.XLOOKUP(G4809,dMateriaPrima!$A$2:$A$12,dMateriaPrima!$C$2:$C$12)</f>
        <v>8</v>
      </c>
      <c r="O4809" s="3">
        <f t="shared" si="375"/>
        <v>672</v>
      </c>
      <c r="P4809" s="4">
        <f t="shared" si="376"/>
        <v>0</v>
      </c>
      <c r="Q4809" s="3">
        <f t="shared" si="377"/>
        <v>672</v>
      </c>
      <c r="R4809" t="str">
        <f t="shared" si="378"/>
        <v>No prazo</v>
      </c>
      <c r="S4809" s="5">
        <f t="shared" si="379"/>
        <v>0</v>
      </c>
    </row>
    <row r="4810" spans="1:19" x14ac:dyDescent="0.25">
      <c r="A4810">
        <v>4809</v>
      </c>
      <c r="B4810" s="1">
        <v>44063</v>
      </c>
      <c r="C4810" s="1">
        <v>44063</v>
      </c>
      <c r="D4810" s="1">
        <v>44071</v>
      </c>
      <c r="E4810" s="1">
        <v>44073</v>
      </c>
      <c r="F4810">
        <v>4</v>
      </c>
      <c r="G4810">
        <v>5</v>
      </c>
      <c r="H4810">
        <v>63</v>
      </c>
      <c r="I4810" s="6">
        <v>0</v>
      </c>
      <c r="J4810">
        <v>4</v>
      </c>
      <c r="K4810" t="str">
        <f>_xlfn.XLOOKUP(fCompras!F4810,dComprador!$A$2:$A$7,dComprador!$B$2:$B$7)</f>
        <v>Lira</v>
      </c>
      <c r="L4810" t="str">
        <f>_xlfn.XLOOKUP(J4810,dFornecedor!$A$2:$A$6,dFornecedor!$B$2:$B$6)</f>
        <v>AlphaOmega</v>
      </c>
      <c r="M4810" t="str">
        <f>_xlfn.XLOOKUP(G4810,dMateriaPrima!$A$2:$A$12,dMateriaPrima!$B$2:$B$12)</f>
        <v>Areia</v>
      </c>
      <c r="N4810" s="2">
        <f>_xlfn.XLOOKUP(G4810,dMateriaPrima!$A$2:$A$12,dMateriaPrima!$C$2:$C$12)</f>
        <v>3.59</v>
      </c>
      <c r="O4810" s="3">
        <f t="shared" si="375"/>
        <v>226.17</v>
      </c>
      <c r="P4810" s="4">
        <f t="shared" si="376"/>
        <v>0</v>
      </c>
      <c r="Q4810" s="3">
        <f t="shared" si="377"/>
        <v>226.17</v>
      </c>
      <c r="R4810" t="str">
        <f t="shared" si="378"/>
        <v>Em atraso</v>
      </c>
      <c r="S4810" s="5">
        <f t="shared" si="379"/>
        <v>2</v>
      </c>
    </row>
    <row r="4811" spans="1:19" x14ac:dyDescent="0.25">
      <c r="A4811">
        <v>4810</v>
      </c>
      <c r="B4811" s="1">
        <v>44063</v>
      </c>
      <c r="C4811" s="1">
        <v>44066</v>
      </c>
      <c r="D4811" s="1">
        <v>44080</v>
      </c>
      <c r="E4811" s="1">
        <v>44082</v>
      </c>
      <c r="F4811">
        <v>1</v>
      </c>
      <c r="G4811">
        <v>7</v>
      </c>
      <c r="H4811">
        <v>60</v>
      </c>
      <c r="I4811" s="6">
        <v>0</v>
      </c>
      <c r="J4811">
        <v>1</v>
      </c>
      <c r="K4811" t="str">
        <f>_xlfn.XLOOKUP(fCompras!F4811,dComprador!$A$2:$A$7,dComprador!$B$2:$B$7)</f>
        <v>Alon</v>
      </c>
      <c r="L4811" t="str">
        <f>_xlfn.XLOOKUP(J4811,dFornecedor!$A$2:$A$6,dFornecedor!$B$2:$B$6)</f>
        <v>NorthShore</v>
      </c>
      <c r="M4811" t="str">
        <f>_xlfn.XLOOKUP(G4811,dMateriaPrima!$A$2:$A$12,dMateriaPrima!$B$2:$B$12)</f>
        <v>Poliéster</v>
      </c>
      <c r="N4811" s="2">
        <f>_xlfn.XLOOKUP(G4811,dMateriaPrima!$A$2:$A$12,dMateriaPrima!$C$2:$C$12)</f>
        <v>8</v>
      </c>
      <c r="O4811" s="3">
        <f t="shared" si="375"/>
        <v>480</v>
      </c>
      <c r="P4811" s="4">
        <f t="shared" si="376"/>
        <v>0</v>
      </c>
      <c r="Q4811" s="3">
        <f t="shared" si="377"/>
        <v>480</v>
      </c>
      <c r="R4811" t="str">
        <f t="shared" si="378"/>
        <v>Em atraso</v>
      </c>
      <c r="S4811" s="5">
        <f t="shared" si="379"/>
        <v>2</v>
      </c>
    </row>
    <row r="4812" spans="1:19" x14ac:dyDescent="0.25">
      <c r="A4812">
        <v>4811</v>
      </c>
      <c r="B4812" s="1">
        <v>44063</v>
      </c>
      <c r="C4812" s="1">
        <v>44071</v>
      </c>
      <c r="D4812" s="1">
        <v>44081</v>
      </c>
      <c r="E4812" s="1">
        <v>44083</v>
      </c>
      <c r="F4812">
        <v>1</v>
      </c>
      <c r="G4812">
        <v>8</v>
      </c>
      <c r="H4812">
        <v>106</v>
      </c>
      <c r="I4812" s="6">
        <v>0</v>
      </c>
      <c r="J4812">
        <v>5</v>
      </c>
      <c r="K4812" t="str">
        <f>_xlfn.XLOOKUP(fCompras!F4812,dComprador!$A$2:$A$7,dComprador!$B$2:$B$7)</f>
        <v>Alon</v>
      </c>
      <c r="L4812" t="str">
        <f>_xlfn.XLOOKUP(J4812,dFornecedor!$A$2:$A$6,dFornecedor!$B$2:$B$6)</f>
        <v>Atlas</v>
      </c>
      <c r="M4812" t="str">
        <f>_xlfn.XLOOKUP(G4812,dMateriaPrima!$A$2:$A$12,dMateriaPrima!$B$2:$B$12)</f>
        <v>Cimento</v>
      </c>
      <c r="N4812" s="2">
        <f>_xlfn.XLOOKUP(G4812,dMateriaPrima!$A$2:$A$12,dMateriaPrima!$C$2:$C$12)</f>
        <v>23</v>
      </c>
      <c r="O4812" s="3">
        <f t="shared" si="375"/>
        <v>2438</v>
      </c>
      <c r="P4812" s="4">
        <f t="shared" si="376"/>
        <v>0</v>
      </c>
      <c r="Q4812" s="3">
        <f t="shared" si="377"/>
        <v>2438</v>
      </c>
      <c r="R4812" t="str">
        <f t="shared" si="378"/>
        <v>Em atraso</v>
      </c>
      <c r="S4812" s="5">
        <f t="shared" si="379"/>
        <v>2</v>
      </c>
    </row>
    <row r="4813" spans="1:19" x14ac:dyDescent="0.25">
      <c r="A4813">
        <v>4812</v>
      </c>
      <c r="B4813" s="1">
        <v>44063</v>
      </c>
      <c r="C4813" s="1">
        <v>44070</v>
      </c>
      <c r="D4813" s="1">
        <v>44091</v>
      </c>
      <c r="E4813" s="1">
        <v>44095</v>
      </c>
      <c r="F4813">
        <v>1</v>
      </c>
      <c r="G4813">
        <v>10</v>
      </c>
      <c r="H4813">
        <v>7</v>
      </c>
      <c r="I4813" s="6">
        <v>0.28999999999999998</v>
      </c>
      <c r="J4813">
        <v>2</v>
      </c>
      <c r="K4813" t="str">
        <f>_xlfn.XLOOKUP(fCompras!F4813,dComprador!$A$2:$A$7,dComprador!$B$2:$B$7)</f>
        <v>Alon</v>
      </c>
      <c r="L4813" t="str">
        <f>_xlfn.XLOOKUP(J4813,dFornecedor!$A$2:$A$6,dFornecedor!$B$2:$B$6)</f>
        <v>Minerva</v>
      </c>
      <c r="M4813" t="str">
        <f>_xlfn.XLOOKUP(G4813,dMateriaPrima!$A$2:$A$12,dMateriaPrima!$B$2:$B$12)</f>
        <v>Pedra Britada</v>
      </c>
      <c r="N4813" s="2">
        <f>_xlfn.XLOOKUP(G4813,dMateriaPrima!$A$2:$A$12,dMateriaPrima!$C$2:$C$12)</f>
        <v>56</v>
      </c>
      <c r="O4813" s="3">
        <f t="shared" si="375"/>
        <v>392</v>
      </c>
      <c r="P4813" s="4">
        <f t="shared" si="376"/>
        <v>113.67999999999999</v>
      </c>
      <c r="Q4813" s="3">
        <f t="shared" si="377"/>
        <v>278.32</v>
      </c>
      <c r="R4813" t="str">
        <f t="shared" si="378"/>
        <v>Em atraso</v>
      </c>
      <c r="S4813" s="5">
        <f t="shared" si="379"/>
        <v>4</v>
      </c>
    </row>
    <row r="4814" spans="1:19" x14ac:dyDescent="0.25">
      <c r="A4814">
        <v>4813</v>
      </c>
      <c r="B4814" s="1">
        <v>44063</v>
      </c>
      <c r="C4814" s="1">
        <v>44065</v>
      </c>
      <c r="D4814" s="1">
        <v>44092</v>
      </c>
      <c r="E4814" s="1">
        <v>44094</v>
      </c>
      <c r="F4814">
        <v>1</v>
      </c>
      <c r="G4814">
        <v>7</v>
      </c>
      <c r="H4814">
        <v>101</v>
      </c>
      <c r="I4814" s="6">
        <v>0</v>
      </c>
      <c r="J4814">
        <v>4</v>
      </c>
      <c r="K4814" t="str">
        <f>_xlfn.XLOOKUP(fCompras!F4814,dComprador!$A$2:$A$7,dComprador!$B$2:$B$7)</f>
        <v>Alon</v>
      </c>
      <c r="L4814" t="str">
        <f>_xlfn.XLOOKUP(J4814,dFornecedor!$A$2:$A$6,dFornecedor!$B$2:$B$6)</f>
        <v>AlphaOmega</v>
      </c>
      <c r="M4814" t="str">
        <f>_xlfn.XLOOKUP(G4814,dMateriaPrima!$A$2:$A$12,dMateriaPrima!$B$2:$B$12)</f>
        <v>Poliéster</v>
      </c>
      <c r="N4814" s="2">
        <f>_xlfn.XLOOKUP(G4814,dMateriaPrima!$A$2:$A$12,dMateriaPrima!$C$2:$C$12)</f>
        <v>8</v>
      </c>
      <c r="O4814" s="3">
        <f t="shared" si="375"/>
        <v>808</v>
      </c>
      <c r="P4814" s="4">
        <f t="shared" si="376"/>
        <v>0</v>
      </c>
      <c r="Q4814" s="3">
        <f t="shared" si="377"/>
        <v>808</v>
      </c>
      <c r="R4814" t="str">
        <f t="shared" si="378"/>
        <v>Em atraso</v>
      </c>
      <c r="S4814" s="5">
        <f t="shared" si="379"/>
        <v>2</v>
      </c>
    </row>
    <row r="4815" spans="1:19" x14ac:dyDescent="0.25">
      <c r="A4815">
        <v>4814</v>
      </c>
      <c r="B4815" s="1">
        <v>44063</v>
      </c>
      <c r="C4815" s="1">
        <v>44067</v>
      </c>
      <c r="D4815" s="1">
        <v>44092</v>
      </c>
      <c r="E4815" s="1">
        <v>44094</v>
      </c>
      <c r="F4815">
        <v>1</v>
      </c>
      <c r="G4815">
        <v>6</v>
      </c>
      <c r="H4815">
        <v>72</v>
      </c>
      <c r="I4815" s="6">
        <v>0</v>
      </c>
      <c r="J4815">
        <v>4</v>
      </c>
      <c r="K4815" t="str">
        <f>_xlfn.XLOOKUP(fCompras!F4815,dComprador!$A$2:$A$7,dComprador!$B$2:$B$7)</f>
        <v>Alon</v>
      </c>
      <c r="L4815" t="str">
        <f>_xlfn.XLOOKUP(J4815,dFornecedor!$A$2:$A$6,dFornecedor!$B$2:$B$6)</f>
        <v>AlphaOmega</v>
      </c>
      <c r="M4815" t="str">
        <f>_xlfn.XLOOKUP(G4815,dMateriaPrima!$A$2:$A$12,dMateriaPrima!$B$2:$B$12)</f>
        <v>Fio Algodão</v>
      </c>
      <c r="N4815" s="2">
        <f>_xlfn.XLOOKUP(G4815,dMateriaPrima!$A$2:$A$12,dMateriaPrima!$C$2:$C$12)</f>
        <v>55.9</v>
      </c>
      <c r="O4815" s="3">
        <f t="shared" si="375"/>
        <v>4024.7999999999997</v>
      </c>
      <c r="P4815" s="4">
        <f t="shared" si="376"/>
        <v>0</v>
      </c>
      <c r="Q4815" s="3">
        <f t="shared" si="377"/>
        <v>4024.7999999999997</v>
      </c>
      <c r="R4815" t="str">
        <f t="shared" si="378"/>
        <v>Em atraso</v>
      </c>
      <c r="S4815" s="5">
        <f t="shared" si="379"/>
        <v>2</v>
      </c>
    </row>
    <row r="4816" spans="1:19" x14ac:dyDescent="0.25">
      <c r="A4816">
        <v>4815</v>
      </c>
      <c r="B4816" s="1">
        <v>44063</v>
      </c>
      <c r="C4816" s="1">
        <v>44072</v>
      </c>
      <c r="D4816" s="1">
        <v>44095</v>
      </c>
      <c r="E4816" s="1">
        <v>44097</v>
      </c>
      <c r="F4816">
        <v>1</v>
      </c>
      <c r="G4816">
        <v>11</v>
      </c>
      <c r="H4816">
        <v>306</v>
      </c>
      <c r="I4816" s="6">
        <v>0</v>
      </c>
      <c r="J4816">
        <v>3</v>
      </c>
      <c r="K4816" t="str">
        <f>_xlfn.XLOOKUP(fCompras!F4816,dComprador!$A$2:$A$7,dComprador!$B$2:$B$7)</f>
        <v>Alon</v>
      </c>
      <c r="L4816" t="str">
        <f>_xlfn.XLOOKUP(J4816,dFornecedor!$A$2:$A$6,dFornecedor!$B$2:$B$6)</f>
        <v>StepUp</v>
      </c>
      <c r="M4816" t="str">
        <f>_xlfn.XLOOKUP(G4816,dMateriaPrima!$A$2:$A$12,dMateriaPrima!$B$2:$B$12)</f>
        <v>Papel</v>
      </c>
      <c r="N4816" s="2">
        <f>_xlfn.XLOOKUP(G4816,dMateriaPrima!$A$2:$A$12,dMateriaPrima!$C$2:$C$12)</f>
        <v>9</v>
      </c>
      <c r="O4816" s="3">
        <f t="shared" si="375"/>
        <v>2754</v>
      </c>
      <c r="P4816" s="4">
        <f t="shared" si="376"/>
        <v>0</v>
      </c>
      <c r="Q4816" s="3">
        <f t="shared" si="377"/>
        <v>2754</v>
      </c>
      <c r="R4816" t="str">
        <f t="shared" si="378"/>
        <v>Em atraso</v>
      </c>
      <c r="S4816" s="5">
        <f t="shared" si="379"/>
        <v>2</v>
      </c>
    </row>
    <row r="4817" spans="1:19" x14ac:dyDescent="0.25">
      <c r="A4817">
        <v>4816</v>
      </c>
      <c r="B4817" s="1">
        <v>44064</v>
      </c>
      <c r="C4817" s="1">
        <v>44065</v>
      </c>
      <c r="D4817" s="1">
        <v>44071</v>
      </c>
      <c r="E4817" s="1">
        <v>44073</v>
      </c>
      <c r="F4817">
        <v>4</v>
      </c>
      <c r="G4817">
        <v>8</v>
      </c>
      <c r="H4817">
        <v>19</v>
      </c>
      <c r="I4817" s="6">
        <v>0</v>
      </c>
      <c r="J4817">
        <v>3</v>
      </c>
      <c r="K4817" t="str">
        <f>_xlfn.XLOOKUP(fCompras!F4817,dComprador!$A$2:$A$7,dComprador!$B$2:$B$7)</f>
        <v>Lira</v>
      </c>
      <c r="L4817" t="str">
        <f>_xlfn.XLOOKUP(J4817,dFornecedor!$A$2:$A$6,dFornecedor!$B$2:$B$6)</f>
        <v>StepUp</v>
      </c>
      <c r="M4817" t="str">
        <f>_xlfn.XLOOKUP(G4817,dMateriaPrima!$A$2:$A$12,dMateriaPrima!$B$2:$B$12)</f>
        <v>Cimento</v>
      </c>
      <c r="N4817" s="2">
        <f>_xlfn.XLOOKUP(G4817,dMateriaPrima!$A$2:$A$12,dMateriaPrima!$C$2:$C$12)</f>
        <v>23</v>
      </c>
      <c r="O4817" s="3">
        <f t="shared" si="375"/>
        <v>437</v>
      </c>
      <c r="P4817" s="4">
        <f t="shared" si="376"/>
        <v>0</v>
      </c>
      <c r="Q4817" s="3">
        <f t="shared" si="377"/>
        <v>437</v>
      </c>
      <c r="R4817" t="str">
        <f t="shared" si="378"/>
        <v>Em atraso</v>
      </c>
      <c r="S4817" s="5">
        <f t="shared" si="379"/>
        <v>2</v>
      </c>
    </row>
    <row r="4818" spans="1:19" x14ac:dyDescent="0.25">
      <c r="A4818">
        <v>4817</v>
      </c>
      <c r="B4818" s="1">
        <v>44064</v>
      </c>
      <c r="C4818" s="1">
        <v>44072</v>
      </c>
      <c r="D4818" s="1">
        <v>44072</v>
      </c>
      <c r="E4818" s="1">
        <v>44075</v>
      </c>
      <c r="F4818">
        <v>4</v>
      </c>
      <c r="G4818">
        <v>4</v>
      </c>
      <c r="H4818">
        <v>458</v>
      </c>
      <c r="I4818" s="6">
        <v>0.16</v>
      </c>
      <c r="J4818">
        <v>1</v>
      </c>
      <c r="K4818" t="str">
        <f>_xlfn.XLOOKUP(fCompras!F4818,dComprador!$A$2:$A$7,dComprador!$B$2:$B$7)</f>
        <v>Lira</v>
      </c>
      <c r="L4818" t="str">
        <f>_xlfn.XLOOKUP(J4818,dFornecedor!$A$2:$A$6,dFornecedor!$B$2:$B$6)</f>
        <v>NorthShore</v>
      </c>
      <c r="M4818" t="str">
        <f>_xlfn.XLOOKUP(G4818,dMateriaPrima!$A$2:$A$12,dMateriaPrima!$B$2:$B$12)</f>
        <v>Madeira</v>
      </c>
      <c r="N4818" s="2">
        <f>_xlfn.XLOOKUP(G4818,dMateriaPrima!$A$2:$A$12,dMateriaPrima!$C$2:$C$12)</f>
        <v>168</v>
      </c>
      <c r="O4818" s="3">
        <f t="shared" si="375"/>
        <v>76944</v>
      </c>
      <c r="P4818" s="4">
        <f t="shared" si="376"/>
        <v>12311.04</v>
      </c>
      <c r="Q4818" s="3">
        <f t="shared" si="377"/>
        <v>64632.959999999999</v>
      </c>
      <c r="R4818" t="str">
        <f t="shared" si="378"/>
        <v>Em atraso</v>
      </c>
      <c r="S4818" s="5">
        <f t="shared" si="379"/>
        <v>3</v>
      </c>
    </row>
    <row r="4819" spans="1:19" x14ac:dyDescent="0.25">
      <c r="A4819">
        <v>4818</v>
      </c>
      <c r="B4819" s="1">
        <v>44064</v>
      </c>
      <c r="C4819" s="1">
        <v>44073</v>
      </c>
      <c r="D4819" s="1">
        <v>44075</v>
      </c>
      <c r="E4819" s="1">
        <v>44073</v>
      </c>
      <c r="F4819">
        <v>4</v>
      </c>
      <c r="G4819">
        <v>7</v>
      </c>
      <c r="H4819">
        <v>6</v>
      </c>
      <c r="I4819" s="6">
        <v>0</v>
      </c>
      <c r="J4819">
        <v>1</v>
      </c>
      <c r="K4819" t="str">
        <f>_xlfn.XLOOKUP(fCompras!F4819,dComprador!$A$2:$A$7,dComprador!$B$2:$B$7)</f>
        <v>Lira</v>
      </c>
      <c r="L4819" t="str">
        <f>_xlfn.XLOOKUP(J4819,dFornecedor!$A$2:$A$6,dFornecedor!$B$2:$B$6)</f>
        <v>NorthShore</v>
      </c>
      <c r="M4819" t="str">
        <f>_xlfn.XLOOKUP(G4819,dMateriaPrima!$A$2:$A$12,dMateriaPrima!$B$2:$B$12)</f>
        <v>Poliéster</v>
      </c>
      <c r="N4819" s="2">
        <f>_xlfn.XLOOKUP(G4819,dMateriaPrima!$A$2:$A$12,dMateriaPrima!$C$2:$C$12)</f>
        <v>8</v>
      </c>
      <c r="O4819" s="3">
        <f t="shared" si="375"/>
        <v>48</v>
      </c>
      <c r="P4819" s="4">
        <f t="shared" si="376"/>
        <v>0</v>
      </c>
      <c r="Q4819" s="3">
        <f t="shared" si="377"/>
        <v>48</v>
      </c>
      <c r="R4819" t="str">
        <f t="shared" si="378"/>
        <v>No prazo</v>
      </c>
      <c r="S4819" s="5">
        <f t="shared" si="379"/>
        <v>0</v>
      </c>
    </row>
    <row r="4820" spans="1:19" x14ac:dyDescent="0.25">
      <c r="A4820">
        <v>4819</v>
      </c>
      <c r="B4820" s="1">
        <v>44064</v>
      </c>
      <c r="C4820" s="1">
        <v>44064</v>
      </c>
      <c r="D4820" s="1">
        <v>44070</v>
      </c>
      <c r="E4820" s="1">
        <v>44072</v>
      </c>
      <c r="F4820">
        <v>4</v>
      </c>
      <c r="G4820">
        <v>7</v>
      </c>
      <c r="H4820">
        <v>99</v>
      </c>
      <c r="I4820" s="6">
        <v>0</v>
      </c>
      <c r="J4820">
        <v>2</v>
      </c>
      <c r="K4820" t="str">
        <f>_xlfn.XLOOKUP(fCompras!F4820,dComprador!$A$2:$A$7,dComprador!$B$2:$B$7)</f>
        <v>Lira</v>
      </c>
      <c r="L4820" t="str">
        <f>_xlfn.XLOOKUP(J4820,dFornecedor!$A$2:$A$6,dFornecedor!$B$2:$B$6)</f>
        <v>Minerva</v>
      </c>
      <c r="M4820" t="str">
        <f>_xlfn.XLOOKUP(G4820,dMateriaPrima!$A$2:$A$12,dMateriaPrima!$B$2:$B$12)</f>
        <v>Poliéster</v>
      </c>
      <c r="N4820" s="2">
        <f>_xlfn.XLOOKUP(G4820,dMateriaPrima!$A$2:$A$12,dMateriaPrima!$C$2:$C$12)</f>
        <v>8</v>
      </c>
      <c r="O4820" s="3">
        <f t="shared" si="375"/>
        <v>792</v>
      </c>
      <c r="P4820" s="4">
        <f t="shared" si="376"/>
        <v>0</v>
      </c>
      <c r="Q4820" s="3">
        <f t="shared" si="377"/>
        <v>792</v>
      </c>
      <c r="R4820" t="str">
        <f t="shared" si="378"/>
        <v>Em atraso</v>
      </c>
      <c r="S4820" s="5">
        <f t="shared" si="379"/>
        <v>2</v>
      </c>
    </row>
    <row r="4821" spans="1:19" x14ac:dyDescent="0.25">
      <c r="A4821">
        <v>4820</v>
      </c>
      <c r="B4821" s="1">
        <v>44064</v>
      </c>
      <c r="C4821" s="1">
        <v>44064</v>
      </c>
      <c r="D4821" s="1">
        <v>44071</v>
      </c>
      <c r="E4821" s="1">
        <v>44071</v>
      </c>
      <c r="F4821">
        <v>4</v>
      </c>
      <c r="G4821">
        <v>11</v>
      </c>
      <c r="H4821">
        <v>289</v>
      </c>
      <c r="I4821" s="6">
        <v>0</v>
      </c>
      <c r="J4821">
        <v>2</v>
      </c>
      <c r="K4821" t="str">
        <f>_xlfn.XLOOKUP(fCompras!F4821,dComprador!$A$2:$A$7,dComprador!$B$2:$B$7)</f>
        <v>Lira</v>
      </c>
      <c r="L4821" t="str">
        <f>_xlfn.XLOOKUP(J4821,dFornecedor!$A$2:$A$6,dFornecedor!$B$2:$B$6)</f>
        <v>Minerva</v>
      </c>
      <c r="M4821" t="str">
        <f>_xlfn.XLOOKUP(G4821,dMateriaPrima!$A$2:$A$12,dMateriaPrima!$B$2:$B$12)</f>
        <v>Papel</v>
      </c>
      <c r="N4821" s="2">
        <f>_xlfn.XLOOKUP(G4821,dMateriaPrima!$A$2:$A$12,dMateriaPrima!$C$2:$C$12)</f>
        <v>9</v>
      </c>
      <c r="O4821" s="3">
        <f t="shared" si="375"/>
        <v>2601</v>
      </c>
      <c r="P4821" s="4">
        <f t="shared" si="376"/>
        <v>0</v>
      </c>
      <c r="Q4821" s="3">
        <f t="shared" si="377"/>
        <v>2601</v>
      </c>
      <c r="R4821" t="str">
        <f t="shared" si="378"/>
        <v>No prazo</v>
      </c>
      <c r="S4821" s="5">
        <f t="shared" si="379"/>
        <v>0</v>
      </c>
    </row>
    <row r="4822" spans="1:19" x14ac:dyDescent="0.25">
      <c r="A4822">
        <v>4821</v>
      </c>
      <c r="B4822" s="1">
        <v>44064</v>
      </c>
      <c r="C4822" s="1">
        <v>44064</v>
      </c>
      <c r="D4822" s="1">
        <v>44070</v>
      </c>
      <c r="E4822" s="1">
        <v>44074</v>
      </c>
      <c r="F4822">
        <v>4</v>
      </c>
      <c r="G4822">
        <v>6</v>
      </c>
      <c r="H4822">
        <v>240</v>
      </c>
      <c r="I4822" s="6">
        <v>0</v>
      </c>
      <c r="J4822">
        <v>2</v>
      </c>
      <c r="K4822" t="str">
        <f>_xlfn.XLOOKUP(fCompras!F4822,dComprador!$A$2:$A$7,dComprador!$B$2:$B$7)</f>
        <v>Lira</v>
      </c>
      <c r="L4822" t="str">
        <f>_xlfn.XLOOKUP(J4822,dFornecedor!$A$2:$A$6,dFornecedor!$B$2:$B$6)</f>
        <v>Minerva</v>
      </c>
      <c r="M4822" t="str">
        <f>_xlfn.XLOOKUP(G4822,dMateriaPrima!$A$2:$A$12,dMateriaPrima!$B$2:$B$12)</f>
        <v>Fio Algodão</v>
      </c>
      <c r="N4822" s="2">
        <f>_xlfn.XLOOKUP(G4822,dMateriaPrima!$A$2:$A$12,dMateriaPrima!$C$2:$C$12)</f>
        <v>55.9</v>
      </c>
      <c r="O4822" s="3">
        <f t="shared" si="375"/>
        <v>13416</v>
      </c>
      <c r="P4822" s="4">
        <f t="shared" si="376"/>
        <v>0</v>
      </c>
      <c r="Q4822" s="3">
        <f t="shared" si="377"/>
        <v>13416</v>
      </c>
      <c r="R4822" t="str">
        <f t="shared" si="378"/>
        <v>Em atraso</v>
      </c>
      <c r="S4822" s="5">
        <f t="shared" si="379"/>
        <v>4</v>
      </c>
    </row>
    <row r="4823" spans="1:19" x14ac:dyDescent="0.25">
      <c r="A4823">
        <v>4822</v>
      </c>
      <c r="B4823" s="1">
        <v>44064</v>
      </c>
      <c r="C4823" s="1">
        <v>44064</v>
      </c>
      <c r="D4823" s="1">
        <v>44078</v>
      </c>
      <c r="E4823" s="1">
        <v>44079</v>
      </c>
      <c r="F4823">
        <v>2</v>
      </c>
      <c r="G4823">
        <v>5</v>
      </c>
      <c r="H4823">
        <v>124</v>
      </c>
      <c r="I4823" s="6">
        <v>0</v>
      </c>
      <c r="J4823">
        <v>2</v>
      </c>
      <c r="K4823" t="str">
        <f>_xlfn.XLOOKUP(fCompras!F4823,dComprador!$A$2:$A$7,dComprador!$B$2:$B$7)</f>
        <v>João</v>
      </c>
      <c r="L4823" t="str">
        <f>_xlfn.XLOOKUP(J4823,dFornecedor!$A$2:$A$6,dFornecedor!$B$2:$B$6)</f>
        <v>Minerva</v>
      </c>
      <c r="M4823" t="str">
        <f>_xlfn.XLOOKUP(G4823,dMateriaPrima!$A$2:$A$12,dMateriaPrima!$B$2:$B$12)</f>
        <v>Areia</v>
      </c>
      <c r="N4823" s="2">
        <f>_xlfn.XLOOKUP(G4823,dMateriaPrima!$A$2:$A$12,dMateriaPrima!$C$2:$C$12)</f>
        <v>3.59</v>
      </c>
      <c r="O4823" s="3">
        <f t="shared" si="375"/>
        <v>445.15999999999997</v>
      </c>
      <c r="P4823" s="4">
        <f t="shared" si="376"/>
        <v>0</v>
      </c>
      <c r="Q4823" s="3">
        <f t="shared" si="377"/>
        <v>445.15999999999997</v>
      </c>
      <c r="R4823" t="str">
        <f t="shared" si="378"/>
        <v>Em atraso</v>
      </c>
      <c r="S4823" s="5">
        <f t="shared" si="379"/>
        <v>1</v>
      </c>
    </row>
    <row r="4824" spans="1:19" x14ac:dyDescent="0.25">
      <c r="A4824">
        <v>4823</v>
      </c>
      <c r="B4824" s="1">
        <v>44064</v>
      </c>
      <c r="C4824" s="1">
        <v>44066</v>
      </c>
      <c r="D4824" s="1">
        <v>44080</v>
      </c>
      <c r="E4824" s="1">
        <v>44081</v>
      </c>
      <c r="F4824">
        <v>2</v>
      </c>
      <c r="G4824">
        <v>1</v>
      </c>
      <c r="H4824">
        <v>181</v>
      </c>
      <c r="I4824" s="6">
        <v>0</v>
      </c>
      <c r="J4824">
        <v>2</v>
      </c>
      <c r="K4824" t="str">
        <f>_xlfn.XLOOKUP(fCompras!F4824,dComprador!$A$2:$A$7,dComprador!$B$2:$B$7)</f>
        <v>João</v>
      </c>
      <c r="L4824" t="str">
        <f>_xlfn.XLOOKUP(J4824,dFornecedor!$A$2:$A$6,dFornecedor!$B$2:$B$6)</f>
        <v>Minerva</v>
      </c>
      <c r="M4824" t="str">
        <f>_xlfn.XLOOKUP(G4824,dMateriaPrima!$A$2:$A$12,dMateriaPrima!$B$2:$B$12)</f>
        <v>Tecido</v>
      </c>
      <c r="N4824" s="2">
        <f>_xlfn.XLOOKUP(G4824,dMateriaPrima!$A$2:$A$12,dMateriaPrima!$C$2:$C$12)</f>
        <v>18</v>
      </c>
      <c r="O4824" s="3">
        <f t="shared" si="375"/>
        <v>3258</v>
      </c>
      <c r="P4824" s="4">
        <f t="shared" si="376"/>
        <v>0</v>
      </c>
      <c r="Q4824" s="3">
        <f t="shared" si="377"/>
        <v>3258</v>
      </c>
      <c r="R4824" t="str">
        <f t="shared" si="378"/>
        <v>Em atraso</v>
      </c>
      <c r="S4824" s="5">
        <f t="shared" si="379"/>
        <v>1</v>
      </c>
    </row>
    <row r="4825" spans="1:19" x14ac:dyDescent="0.25">
      <c r="A4825">
        <v>4824</v>
      </c>
      <c r="B4825" s="1">
        <v>44064</v>
      </c>
      <c r="C4825" s="1">
        <v>44072</v>
      </c>
      <c r="D4825" s="1">
        <v>44084</v>
      </c>
      <c r="E4825" s="1">
        <v>44086</v>
      </c>
      <c r="F4825">
        <v>1</v>
      </c>
      <c r="G4825">
        <v>7</v>
      </c>
      <c r="H4825">
        <v>173</v>
      </c>
      <c r="I4825" s="6">
        <v>0</v>
      </c>
      <c r="J4825">
        <v>2</v>
      </c>
      <c r="K4825" t="str">
        <f>_xlfn.XLOOKUP(fCompras!F4825,dComprador!$A$2:$A$7,dComprador!$B$2:$B$7)</f>
        <v>Alon</v>
      </c>
      <c r="L4825" t="str">
        <f>_xlfn.XLOOKUP(J4825,dFornecedor!$A$2:$A$6,dFornecedor!$B$2:$B$6)</f>
        <v>Minerva</v>
      </c>
      <c r="M4825" t="str">
        <f>_xlfn.XLOOKUP(G4825,dMateriaPrima!$A$2:$A$12,dMateriaPrima!$B$2:$B$12)</f>
        <v>Poliéster</v>
      </c>
      <c r="N4825" s="2">
        <f>_xlfn.XLOOKUP(G4825,dMateriaPrima!$A$2:$A$12,dMateriaPrima!$C$2:$C$12)</f>
        <v>8</v>
      </c>
      <c r="O4825" s="3">
        <f t="shared" si="375"/>
        <v>1384</v>
      </c>
      <c r="P4825" s="4">
        <f t="shared" si="376"/>
        <v>0</v>
      </c>
      <c r="Q4825" s="3">
        <f t="shared" si="377"/>
        <v>1384</v>
      </c>
      <c r="R4825" t="str">
        <f t="shared" si="378"/>
        <v>Em atraso</v>
      </c>
      <c r="S4825" s="5">
        <f t="shared" si="379"/>
        <v>2</v>
      </c>
    </row>
    <row r="4826" spans="1:19" x14ac:dyDescent="0.25">
      <c r="A4826">
        <v>4825</v>
      </c>
      <c r="B4826" s="1">
        <v>44064</v>
      </c>
      <c r="C4826" s="1">
        <v>44066</v>
      </c>
      <c r="D4826" s="1">
        <v>44081</v>
      </c>
      <c r="E4826" s="1">
        <v>44080</v>
      </c>
      <c r="F4826">
        <v>1</v>
      </c>
      <c r="G4826">
        <v>3</v>
      </c>
      <c r="H4826">
        <v>158</v>
      </c>
      <c r="I4826" s="6">
        <v>0</v>
      </c>
      <c r="J4826">
        <v>1</v>
      </c>
      <c r="K4826" t="str">
        <f>_xlfn.XLOOKUP(fCompras!F4826,dComprador!$A$2:$A$7,dComprador!$B$2:$B$7)</f>
        <v>Alon</v>
      </c>
      <c r="L4826" t="str">
        <f>_xlfn.XLOOKUP(J4826,dFornecedor!$A$2:$A$6,dFornecedor!$B$2:$B$6)</f>
        <v>NorthShore</v>
      </c>
      <c r="M4826" t="str">
        <f>_xlfn.XLOOKUP(G4826,dMateriaPrima!$A$2:$A$12,dMateriaPrima!$B$2:$B$12)</f>
        <v>Barra Metal</v>
      </c>
      <c r="N4826" s="2">
        <f>_xlfn.XLOOKUP(G4826,dMateriaPrima!$A$2:$A$12,dMateriaPrima!$C$2:$C$12)</f>
        <v>565</v>
      </c>
      <c r="O4826" s="3">
        <f t="shared" si="375"/>
        <v>89270</v>
      </c>
      <c r="P4826" s="4">
        <f t="shared" si="376"/>
        <v>0</v>
      </c>
      <c r="Q4826" s="3">
        <f t="shared" si="377"/>
        <v>89270</v>
      </c>
      <c r="R4826" t="str">
        <f t="shared" si="378"/>
        <v>No prazo</v>
      </c>
      <c r="S4826" s="5">
        <f t="shared" si="379"/>
        <v>0</v>
      </c>
    </row>
    <row r="4827" spans="1:19" x14ac:dyDescent="0.25">
      <c r="A4827">
        <v>4826</v>
      </c>
      <c r="B4827" s="1">
        <v>44064</v>
      </c>
      <c r="C4827" s="1">
        <v>44064</v>
      </c>
      <c r="D4827" s="1">
        <v>44092</v>
      </c>
      <c r="E4827" s="1">
        <v>44094</v>
      </c>
      <c r="F4827">
        <v>1</v>
      </c>
      <c r="G4827">
        <v>5</v>
      </c>
      <c r="H4827">
        <v>499</v>
      </c>
      <c r="I4827" s="6">
        <v>0</v>
      </c>
      <c r="J4827">
        <v>2</v>
      </c>
      <c r="K4827" t="str">
        <f>_xlfn.XLOOKUP(fCompras!F4827,dComprador!$A$2:$A$7,dComprador!$B$2:$B$7)</f>
        <v>Alon</v>
      </c>
      <c r="L4827" t="str">
        <f>_xlfn.XLOOKUP(J4827,dFornecedor!$A$2:$A$6,dFornecedor!$B$2:$B$6)</f>
        <v>Minerva</v>
      </c>
      <c r="M4827" t="str">
        <f>_xlfn.XLOOKUP(G4827,dMateriaPrima!$A$2:$A$12,dMateriaPrima!$B$2:$B$12)</f>
        <v>Areia</v>
      </c>
      <c r="N4827" s="2">
        <f>_xlfn.XLOOKUP(G4827,dMateriaPrima!$A$2:$A$12,dMateriaPrima!$C$2:$C$12)</f>
        <v>3.59</v>
      </c>
      <c r="O4827" s="3">
        <f t="shared" si="375"/>
        <v>1791.4099999999999</v>
      </c>
      <c r="P4827" s="4">
        <f t="shared" si="376"/>
        <v>0</v>
      </c>
      <c r="Q4827" s="3">
        <f t="shared" si="377"/>
        <v>1791.4099999999999</v>
      </c>
      <c r="R4827" t="str">
        <f t="shared" si="378"/>
        <v>Em atraso</v>
      </c>
      <c r="S4827" s="5">
        <f t="shared" si="379"/>
        <v>2</v>
      </c>
    </row>
    <row r="4828" spans="1:19" x14ac:dyDescent="0.25">
      <c r="A4828">
        <v>4827</v>
      </c>
      <c r="B4828" s="1">
        <v>44064</v>
      </c>
      <c r="C4828" s="1">
        <v>44065</v>
      </c>
      <c r="D4828" s="1">
        <v>44097</v>
      </c>
      <c r="E4828" s="1">
        <v>44098</v>
      </c>
      <c r="F4828">
        <v>1</v>
      </c>
      <c r="G4828">
        <v>5</v>
      </c>
      <c r="H4828">
        <v>142</v>
      </c>
      <c r="I4828" s="6">
        <v>0</v>
      </c>
      <c r="J4828">
        <v>3</v>
      </c>
      <c r="K4828" t="str">
        <f>_xlfn.XLOOKUP(fCompras!F4828,dComprador!$A$2:$A$7,dComprador!$B$2:$B$7)</f>
        <v>Alon</v>
      </c>
      <c r="L4828" t="str">
        <f>_xlfn.XLOOKUP(J4828,dFornecedor!$A$2:$A$6,dFornecedor!$B$2:$B$6)</f>
        <v>StepUp</v>
      </c>
      <c r="M4828" t="str">
        <f>_xlfn.XLOOKUP(G4828,dMateriaPrima!$A$2:$A$12,dMateriaPrima!$B$2:$B$12)</f>
        <v>Areia</v>
      </c>
      <c r="N4828" s="2">
        <f>_xlfn.XLOOKUP(G4828,dMateriaPrima!$A$2:$A$12,dMateriaPrima!$C$2:$C$12)</f>
        <v>3.59</v>
      </c>
      <c r="O4828" s="3">
        <f t="shared" si="375"/>
        <v>509.78</v>
      </c>
      <c r="P4828" s="4">
        <f t="shared" si="376"/>
        <v>0</v>
      </c>
      <c r="Q4828" s="3">
        <f t="shared" si="377"/>
        <v>509.78</v>
      </c>
      <c r="R4828" t="str">
        <f t="shared" si="378"/>
        <v>Em atraso</v>
      </c>
      <c r="S4828" s="5">
        <f t="shared" si="379"/>
        <v>1</v>
      </c>
    </row>
    <row r="4829" spans="1:19" x14ac:dyDescent="0.25">
      <c r="A4829">
        <v>4828</v>
      </c>
      <c r="B4829" s="1">
        <v>44064</v>
      </c>
      <c r="C4829" s="1">
        <v>44069</v>
      </c>
      <c r="D4829" s="1">
        <v>44084</v>
      </c>
      <c r="E4829" s="1">
        <v>44086</v>
      </c>
      <c r="F4829">
        <v>1</v>
      </c>
      <c r="G4829">
        <v>1</v>
      </c>
      <c r="H4829">
        <v>72</v>
      </c>
      <c r="I4829" s="6">
        <v>0</v>
      </c>
      <c r="J4829">
        <v>1</v>
      </c>
      <c r="K4829" t="str">
        <f>_xlfn.XLOOKUP(fCompras!F4829,dComprador!$A$2:$A$7,dComprador!$B$2:$B$7)</f>
        <v>Alon</v>
      </c>
      <c r="L4829" t="str">
        <f>_xlfn.XLOOKUP(J4829,dFornecedor!$A$2:$A$6,dFornecedor!$B$2:$B$6)</f>
        <v>NorthShore</v>
      </c>
      <c r="M4829" t="str">
        <f>_xlfn.XLOOKUP(G4829,dMateriaPrima!$A$2:$A$12,dMateriaPrima!$B$2:$B$12)</f>
        <v>Tecido</v>
      </c>
      <c r="N4829" s="2">
        <f>_xlfn.XLOOKUP(G4829,dMateriaPrima!$A$2:$A$12,dMateriaPrima!$C$2:$C$12)</f>
        <v>18</v>
      </c>
      <c r="O4829" s="3">
        <f t="shared" si="375"/>
        <v>1296</v>
      </c>
      <c r="P4829" s="4">
        <f t="shared" si="376"/>
        <v>0</v>
      </c>
      <c r="Q4829" s="3">
        <f t="shared" si="377"/>
        <v>1296</v>
      </c>
      <c r="R4829" t="str">
        <f t="shared" si="378"/>
        <v>Em atraso</v>
      </c>
      <c r="S4829" s="5">
        <f t="shared" si="379"/>
        <v>2</v>
      </c>
    </row>
    <row r="4830" spans="1:19" x14ac:dyDescent="0.25">
      <c r="A4830">
        <v>4829</v>
      </c>
      <c r="B4830" s="1">
        <v>44064</v>
      </c>
      <c r="C4830" s="1">
        <v>44064</v>
      </c>
      <c r="D4830" s="1">
        <v>44085</v>
      </c>
      <c r="E4830" s="1">
        <v>44088</v>
      </c>
      <c r="F4830">
        <v>1</v>
      </c>
      <c r="G4830">
        <v>9</v>
      </c>
      <c r="H4830">
        <v>47</v>
      </c>
      <c r="I4830" s="6">
        <v>0</v>
      </c>
      <c r="J4830">
        <v>2</v>
      </c>
      <c r="K4830" t="str">
        <f>_xlfn.XLOOKUP(fCompras!F4830,dComprador!$A$2:$A$7,dComprador!$B$2:$B$7)</f>
        <v>Alon</v>
      </c>
      <c r="L4830" t="str">
        <f>_xlfn.XLOOKUP(J4830,dFornecedor!$A$2:$A$6,dFornecedor!$B$2:$B$6)</f>
        <v>Minerva</v>
      </c>
      <c r="M4830" t="str">
        <f>_xlfn.XLOOKUP(G4830,dMateriaPrima!$A$2:$A$12,dMateriaPrima!$B$2:$B$12)</f>
        <v>Couro</v>
      </c>
      <c r="N4830" s="2">
        <f>_xlfn.XLOOKUP(G4830,dMateriaPrima!$A$2:$A$12,dMateriaPrima!$C$2:$C$12)</f>
        <v>4.4000000000000004</v>
      </c>
      <c r="O4830" s="3">
        <f t="shared" si="375"/>
        <v>206.8</v>
      </c>
      <c r="P4830" s="4">
        <f t="shared" si="376"/>
        <v>0</v>
      </c>
      <c r="Q4830" s="3">
        <f t="shared" si="377"/>
        <v>206.8</v>
      </c>
      <c r="R4830" t="str">
        <f t="shared" si="378"/>
        <v>Em atraso</v>
      </c>
      <c r="S4830" s="5">
        <f t="shared" si="379"/>
        <v>3</v>
      </c>
    </row>
    <row r="4831" spans="1:19" x14ac:dyDescent="0.25">
      <c r="A4831">
        <v>4830</v>
      </c>
      <c r="B4831" s="1">
        <v>44065</v>
      </c>
      <c r="C4831" s="1">
        <v>44065</v>
      </c>
      <c r="D4831" s="1">
        <v>44072</v>
      </c>
      <c r="E4831" s="1">
        <v>44072</v>
      </c>
      <c r="F4831">
        <v>4</v>
      </c>
      <c r="G4831">
        <v>5</v>
      </c>
      <c r="H4831">
        <v>415</v>
      </c>
      <c r="I4831" s="6">
        <v>0</v>
      </c>
      <c r="J4831">
        <v>4</v>
      </c>
      <c r="K4831" t="str">
        <f>_xlfn.XLOOKUP(fCompras!F4831,dComprador!$A$2:$A$7,dComprador!$B$2:$B$7)</f>
        <v>Lira</v>
      </c>
      <c r="L4831" t="str">
        <f>_xlfn.XLOOKUP(J4831,dFornecedor!$A$2:$A$6,dFornecedor!$B$2:$B$6)</f>
        <v>AlphaOmega</v>
      </c>
      <c r="M4831" t="str">
        <f>_xlfn.XLOOKUP(G4831,dMateriaPrima!$A$2:$A$12,dMateriaPrima!$B$2:$B$12)</f>
        <v>Areia</v>
      </c>
      <c r="N4831" s="2">
        <f>_xlfn.XLOOKUP(G4831,dMateriaPrima!$A$2:$A$12,dMateriaPrima!$C$2:$C$12)</f>
        <v>3.59</v>
      </c>
      <c r="O4831" s="3">
        <f t="shared" si="375"/>
        <v>1489.85</v>
      </c>
      <c r="P4831" s="4">
        <f t="shared" si="376"/>
        <v>0</v>
      </c>
      <c r="Q4831" s="3">
        <f t="shared" si="377"/>
        <v>1489.85</v>
      </c>
      <c r="R4831" t="str">
        <f t="shared" si="378"/>
        <v>No prazo</v>
      </c>
      <c r="S4831" s="5">
        <f t="shared" si="379"/>
        <v>0</v>
      </c>
    </row>
    <row r="4832" spans="1:19" x14ac:dyDescent="0.25">
      <c r="A4832">
        <v>4831</v>
      </c>
      <c r="B4832" s="1">
        <v>44065</v>
      </c>
      <c r="C4832" s="1">
        <v>44075</v>
      </c>
      <c r="D4832" s="1">
        <v>44077</v>
      </c>
      <c r="E4832" s="1">
        <v>44078</v>
      </c>
      <c r="F4832">
        <v>4</v>
      </c>
      <c r="G4832">
        <v>8</v>
      </c>
      <c r="H4832">
        <v>354</v>
      </c>
      <c r="I4832" s="6">
        <v>0</v>
      </c>
      <c r="J4832">
        <v>3</v>
      </c>
      <c r="K4832" t="str">
        <f>_xlfn.XLOOKUP(fCompras!F4832,dComprador!$A$2:$A$7,dComprador!$B$2:$B$7)</f>
        <v>Lira</v>
      </c>
      <c r="L4832" t="str">
        <f>_xlfn.XLOOKUP(J4832,dFornecedor!$A$2:$A$6,dFornecedor!$B$2:$B$6)</f>
        <v>StepUp</v>
      </c>
      <c r="M4832" t="str">
        <f>_xlfn.XLOOKUP(G4832,dMateriaPrima!$A$2:$A$12,dMateriaPrima!$B$2:$B$12)</f>
        <v>Cimento</v>
      </c>
      <c r="N4832" s="2">
        <f>_xlfn.XLOOKUP(G4832,dMateriaPrima!$A$2:$A$12,dMateriaPrima!$C$2:$C$12)</f>
        <v>23</v>
      </c>
      <c r="O4832" s="3">
        <f t="shared" si="375"/>
        <v>8142</v>
      </c>
      <c r="P4832" s="4">
        <f t="shared" si="376"/>
        <v>0</v>
      </c>
      <c r="Q4832" s="3">
        <f t="shared" si="377"/>
        <v>8142</v>
      </c>
      <c r="R4832" t="str">
        <f t="shared" si="378"/>
        <v>Em atraso</v>
      </c>
      <c r="S4832" s="5">
        <f t="shared" si="379"/>
        <v>1</v>
      </c>
    </row>
    <row r="4833" spans="1:19" x14ac:dyDescent="0.25">
      <c r="A4833">
        <v>4832</v>
      </c>
      <c r="B4833" s="1">
        <v>44065</v>
      </c>
      <c r="C4833" s="1">
        <v>44070</v>
      </c>
      <c r="D4833" s="1">
        <v>44072</v>
      </c>
      <c r="E4833" s="1">
        <v>44077</v>
      </c>
      <c r="F4833">
        <v>4</v>
      </c>
      <c r="G4833">
        <v>5</v>
      </c>
      <c r="H4833">
        <v>10</v>
      </c>
      <c r="I4833" s="6">
        <v>0</v>
      </c>
      <c r="J4833">
        <v>2</v>
      </c>
      <c r="K4833" t="str">
        <f>_xlfn.XLOOKUP(fCompras!F4833,dComprador!$A$2:$A$7,dComprador!$B$2:$B$7)</f>
        <v>Lira</v>
      </c>
      <c r="L4833" t="str">
        <f>_xlfn.XLOOKUP(J4833,dFornecedor!$A$2:$A$6,dFornecedor!$B$2:$B$6)</f>
        <v>Minerva</v>
      </c>
      <c r="M4833" t="str">
        <f>_xlfn.XLOOKUP(G4833,dMateriaPrima!$A$2:$A$12,dMateriaPrima!$B$2:$B$12)</f>
        <v>Areia</v>
      </c>
      <c r="N4833" s="2">
        <f>_xlfn.XLOOKUP(G4833,dMateriaPrima!$A$2:$A$12,dMateriaPrima!$C$2:$C$12)</f>
        <v>3.59</v>
      </c>
      <c r="O4833" s="3">
        <f t="shared" si="375"/>
        <v>35.9</v>
      </c>
      <c r="P4833" s="4">
        <f t="shared" si="376"/>
        <v>0</v>
      </c>
      <c r="Q4833" s="3">
        <f t="shared" si="377"/>
        <v>35.9</v>
      </c>
      <c r="R4833" t="str">
        <f t="shared" si="378"/>
        <v>Em atraso</v>
      </c>
      <c r="S4833" s="5">
        <f t="shared" si="379"/>
        <v>5</v>
      </c>
    </row>
    <row r="4834" spans="1:19" x14ac:dyDescent="0.25">
      <c r="A4834">
        <v>4833</v>
      </c>
      <c r="B4834" s="1">
        <v>44065</v>
      </c>
      <c r="C4834" s="1">
        <v>44066</v>
      </c>
      <c r="D4834" s="1">
        <v>44095</v>
      </c>
      <c r="E4834" s="1">
        <v>44097</v>
      </c>
      <c r="F4834">
        <v>1</v>
      </c>
      <c r="G4834">
        <v>1</v>
      </c>
      <c r="H4834">
        <v>147</v>
      </c>
      <c r="I4834" s="6">
        <v>0</v>
      </c>
      <c r="J4834">
        <v>3</v>
      </c>
      <c r="K4834" t="str">
        <f>_xlfn.XLOOKUP(fCompras!F4834,dComprador!$A$2:$A$7,dComprador!$B$2:$B$7)</f>
        <v>Alon</v>
      </c>
      <c r="L4834" t="str">
        <f>_xlfn.XLOOKUP(J4834,dFornecedor!$A$2:$A$6,dFornecedor!$B$2:$B$6)</f>
        <v>StepUp</v>
      </c>
      <c r="M4834" t="str">
        <f>_xlfn.XLOOKUP(G4834,dMateriaPrima!$A$2:$A$12,dMateriaPrima!$B$2:$B$12)</f>
        <v>Tecido</v>
      </c>
      <c r="N4834" s="2">
        <f>_xlfn.XLOOKUP(G4834,dMateriaPrima!$A$2:$A$12,dMateriaPrima!$C$2:$C$12)</f>
        <v>18</v>
      </c>
      <c r="O4834" s="3">
        <f t="shared" si="375"/>
        <v>2646</v>
      </c>
      <c r="P4834" s="4">
        <f t="shared" si="376"/>
        <v>0</v>
      </c>
      <c r="Q4834" s="3">
        <f t="shared" si="377"/>
        <v>2646</v>
      </c>
      <c r="R4834" t="str">
        <f t="shared" si="378"/>
        <v>Em atraso</v>
      </c>
      <c r="S4834" s="5">
        <f t="shared" si="379"/>
        <v>2</v>
      </c>
    </row>
    <row r="4835" spans="1:19" x14ac:dyDescent="0.25">
      <c r="A4835">
        <v>4834</v>
      </c>
      <c r="B4835" s="1">
        <v>44065</v>
      </c>
      <c r="C4835" s="1">
        <v>44065</v>
      </c>
      <c r="D4835" s="1">
        <v>44072</v>
      </c>
      <c r="E4835" s="1">
        <v>44076</v>
      </c>
      <c r="F4835">
        <v>4</v>
      </c>
      <c r="G4835">
        <v>1</v>
      </c>
      <c r="H4835">
        <v>437</v>
      </c>
      <c r="I4835" s="6">
        <v>0</v>
      </c>
      <c r="J4835">
        <v>2</v>
      </c>
      <c r="K4835" t="str">
        <f>_xlfn.XLOOKUP(fCompras!F4835,dComprador!$A$2:$A$7,dComprador!$B$2:$B$7)</f>
        <v>Lira</v>
      </c>
      <c r="L4835" t="str">
        <f>_xlfn.XLOOKUP(J4835,dFornecedor!$A$2:$A$6,dFornecedor!$B$2:$B$6)</f>
        <v>Minerva</v>
      </c>
      <c r="M4835" t="str">
        <f>_xlfn.XLOOKUP(G4835,dMateriaPrima!$A$2:$A$12,dMateriaPrima!$B$2:$B$12)</f>
        <v>Tecido</v>
      </c>
      <c r="N4835" s="2">
        <f>_xlfn.XLOOKUP(G4835,dMateriaPrima!$A$2:$A$12,dMateriaPrima!$C$2:$C$12)</f>
        <v>18</v>
      </c>
      <c r="O4835" s="3">
        <f t="shared" si="375"/>
        <v>7866</v>
      </c>
      <c r="P4835" s="4">
        <f t="shared" si="376"/>
        <v>0</v>
      </c>
      <c r="Q4835" s="3">
        <f t="shared" si="377"/>
        <v>7866</v>
      </c>
      <c r="R4835" t="str">
        <f t="shared" si="378"/>
        <v>Em atraso</v>
      </c>
      <c r="S4835" s="5">
        <f t="shared" si="379"/>
        <v>4</v>
      </c>
    </row>
    <row r="4836" spans="1:19" x14ac:dyDescent="0.25">
      <c r="A4836">
        <v>4835</v>
      </c>
      <c r="B4836" s="1">
        <v>44065</v>
      </c>
      <c r="C4836" s="1">
        <v>44074</v>
      </c>
      <c r="D4836" s="1">
        <v>44075</v>
      </c>
      <c r="E4836" s="1">
        <v>44076</v>
      </c>
      <c r="F4836">
        <v>4</v>
      </c>
      <c r="G4836">
        <v>9</v>
      </c>
      <c r="H4836">
        <v>93</v>
      </c>
      <c r="I4836" s="6">
        <v>0</v>
      </c>
      <c r="J4836">
        <v>3</v>
      </c>
      <c r="K4836" t="str">
        <f>_xlfn.XLOOKUP(fCompras!F4836,dComprador!$A$2:$A$7,dComprador!$B$2:$B$7)</f>
        <v>Lira</v>
      </c>
      <c r="L4836" t="str">
        <f>_xlfn.XLOOKUP(J4836,dFornecedor!$A$2:$A$6,dFornecedor!$B$2:$B$6)</f>
        <v>StepUp</v>
      </c>
      <c r="M4836" t="str">
        <f>_xlfn.XLOOKUP(G4836,dMateriaPrima!$A$2:$A$12,dMateriaPrima!$B$2:$B$12)</f>
        <v>Couro</v>
      </c>
      <c r="N4836" s="2">
        <f>_xlfn.XLOOKUP(G4836,dMateriaPrima!$A$2:$A$12,dMateriaPrima!$C$2:$C$12)</f>
        <v>4.4000000000000004</v>
      </c>
      <c r="O4836" s="3">
        <f t="shared" si="375"/>
        <v>409.20000000000005</v>
      </c>
      <c r="P4836" s="4">
        <f t="shared" si="376"/>
        <v>0</v>
      </c>
      <c r="Q4836" s="3">
        <f t="shared" si="377"/>
        <v>409.20000000000005</v>
      </c>
      <c r="R4836" t="str">
        <f t="shared" si="378"/>
        <v>Em atraso</v>
      </c>
      <c r="S4836" s="5">
        <f t="shared" si="379"/>
        <v>1</v>
      </c>
    </row>
    <row r="4837" spans="1:19" x14ac:dyDescent="0.25">
      <c r="A4837">
        <v>4836</v>
      </c>
      <c r="B4837" s="1">
        <v>44065</v>
      </c>
      <c r="C4837" s="1">
        <v>44074</v>
      </c>
      <c r="D4837" s="1">
        <v>44078</v>
      </c>
      <c r="E4837" s="1">
        <v>44083</v>
      </c>
      <c r="F4837">
        <v>4</v>
      </c>
      <c r="G4837">
        <v>8</v>
      </c>
      <c r="H4837">
        <v>4</v>
      </c>
      <c r="I4837" s="6">
        <v>0</v>
      </c>
      <c r="J4837">
        <v>2</v>
      </c>
      <c r="K4837" t="str">
        <f>_xlfn.XLOOKUP(fCompras!F4837,dComprador!$A$2:$A$7,dComprador!$B$2:$B$7)</f>
        <v>Lira</v>
      </c>
      <c r="L4837" t="str">
        <f>_xlfn.XLOOKUP(J4837,dFornecedor!$A$2:$A$6,dFornecedor!$B$2:$B$6)</f>
        <v>Minerva</v>
      </c>
      <c r="M4837" t="str">
        <f>_xlfn.XLOOKUP(G4837,dMateriaPrima!$A$2:$A$12,dMateriaPrima!$B$2:$B$12)</f>
        <v>Cimento</v>
      </c>
      <c r="N4837" s="2">
        <f>_xlfn.XLOOKUP(G4837,dMateriaPrima!$A$2:$A$12,dMateriaPrima!$C$2:$C$12)</f>
        <v>23</v>
      </c>
      <c r="O4837" s="3">
        <f t="shared" si="375"/>
        <v>92</v>
      </c>
      <c r="P4837" s="4">
        <f t="shared" si="376"/>
        <v>0</v>
      </c>
      <c r="Q4837" s="3">
        <f t="shared" si="377"/>
        <v>92</v>
      </c>
      <c r="R4837" t="str">
        <f t="shared" si="378"/>
        <v>Em atraso</v>
      </c>
      <c r="S4837" s="5">
        <f t="shared" si="379"/>
        <v>5</v>
      </c>
    </row>
    <row r="4838" spans="1:19" x14ac:dyDescent="0.25">
      <c r="A4838">
        <v>4837</v>
      </c>
      <c r="B4838" s="1">
        <v>44065</v>
      </c>
      <c r="C4838" s="1">
        <v>44066</v>
      </c>
      <c r="D4838" s="1">
        <v>44072</v>
      </c>
      <c r="E4838" s="1">
        <v>44075</v>
      </c>
      <c r="F4838">
        <v>4</v>
      </c>
      <c r="G4838">
        <v>11</v>
      </c>
      <c r="H4838">
        <v>590</v>
      </c>
      <c r="I4838" s="6">
        <v>0</v>
      </c>
      <c r="J4838">
        <v>3</v>
      </c>
      <c r="K4838" t="str">
        <f>_xlfn.XLOOKUP(fCompras!F4838,dComprador!$A$2:$A$7,dComprador!$B$2:$B$7)</f>
        <v>Lira</v>
      </c>
      <c r="L4838" t="str">
        <f>_xlfn.XLOOKUP(J4838,dFornecedor!$A$2:$A$6,dFornecedor!$B$2:$B$6)</f>
        <v>StepUp</v>
      </c>
      <c r="M4838" t="str">
        <f>_xlfn.XLOOKUP(G4838,dMateriaPrima!$A$2:$A$12,dMateriaPrima!$B$2:$B$12)</f>
        <v>Papel</v>
      </c>
      <c r="N4838" s="2">
        <f>_xlfn.XLOOKUP(G4838,dMateriaPrima!$A$2:$A$12,dMateriaPrima!$C$2:$C$12)</f>
        <v>9</v>
      </c>
      <c r="O4838" s="3">
        <f t="shared" si="375"/>
        <v>5310</v>
      </c>
      <c r="P4838" s="4">
        <f t="shared" si="376"/>
        <v>0</v>
      </c>
      <c r="Q4838" s="3">
        <f t="shared" si="377"/>
        <v>5310</v>
      </c>
      <c r="R4838" t="str">
        <f t="shared" si="378"/>
        <v>Em atraso</v>
      </c>
      <c r="S4838" s="5">
        <f t="shared" si="379"/>
        <v>3</v>
      </c>
    </row>
    <row r="4839" spans="1:19" x14ac:dyDescent="0.25">
      <c r="A4839">
        <v>4838</v>
      </c>
      <c r="B4839" s="1">
        <v>44065</v>
      </c>
      <c r="C4839" s="1">
        <v>44068</v>
      </c>
      <c r="D4839" s="1">
        <v>44072</v>
      </c>
      <c r="E4839" s="1">
        <v>44073</v>
      </c>
      <c r="F4839">
        <v>4</v>
      </c>
      <c r="G4839">
        <v>11</v>
      </c>
      <c r="H4839">
        <v>75</v>
      </c>
      <c r="I4839" s="6">
        <v>0</v>
      </c>
      <c r="J4839">
        <v>1</v>
      </c>
      <c r="K4839" t="str">
        <f>_xlfn.XLOOKUP(fCompras!F4839,dComprador!$A$2:$A$7,dComprador!$B$2:$B$7)</f>
        <v>Lira</v>
      </c>
      <c r="L4839" t="str">
        <f>_xlfn.XLOOKUP(J4839,dFornecedor!$A$2:$A$6,dFornecedor!$B$2:$B$6)</f>
        <v>NorthShore</v>
      </c>
      <c r="M4839" t="str">
        <f>_xlfn.XLOOKUP(G4839,dMateriaPrima!$A$2:$A$12,dMateriaPrima!$B$2:$B$12)</f>
        <v>Papel</v>
      </c>
      <c r="N4839" s="2">
        <f>_xlfn.XLOOKUP(G4839,dMateriaPrima!$A$2:$A$12,dMateriaPrima!$C$2:$C$12)</f>
        <v>9</v>
      </c>
      <c r="O4839" s="3">
        <f t="shared" si="375"/>
        <v>675</v>
      </c>
      <c r="P4839" s="4">
        <f t="shared" si="376"/>
        <v>0</v>
      </c>
      <c r="Q4839" s="3">
        <f t="shared" si="377"/>
        <v>675</v>
      </c>
      <c r="R4839" t="str">
        <f t="shared" si="378"/>
        <v>Em atraso</v>
      </c>
      <c r="S4839" s="5">
        <f t="shared" si="379"/>
        <v>1</v>
      </c>
    </row>
    <row r="4840" spans="1:19" x14ac:dyDescent="0.25">
      <c r="A4840">
        <v>4839</v>
      </c>
      <c r="B4840" s="1">
        <v>44065</v>
      </c>
      <c r="C4840" s="1">
        <v>44066</v>
      </c>
      <c r="D4840" s="1">
        <v>44084</v>
      </c>
      <c r="E4840" s="1">
        <v>44086</v>
      </c>
      <c r="F4840">
        <v>1</v>
      </c>
      <c r="G4840">
        <v>6</v>
      </c>
      <c r="H4840">
        <v>171</v>
      </c>
      <c r="I4840" s="6">
        <v>0</v>
      </c>
      <c r="J4840">
        <v>3</v>
      </c>
      <c r="K4840" t="str">
        <f>_xlfn.XLOOKUP(fCompras!F4840,dComprador!$A$2:$A$7,dComprador!$B$2:$B$7)</f>
        <v>Alon</v>
      </c>
      <c r="L4840" t="str">
        <f>_xlfn.XLOOKUP(J4840,dFornecedor!$A$2:$A$6,dFornecedor!$B$2:$B$6)</f>
        <v>StepUp</v>
      </c>
      <c r="M4840" t="str">
        <f>_xlfn.XLOOKUP(G4840,dMateriaPrima!$A$2:$A$12,dMateriaPrima!$B$2:$B$12)</f>
        <v>Fio Algodão</v>
      </c>
      <c r="N4840" s="2">
        <f>_xlfn.XLOOKUP(G4840,dMateriaPrima!$A$2:$A$12,dMateriaPrima!$C$2:$C$12)</f>
        <v>55.9</v>
      </c>
      <c r="O4840" s="3">
        <f t="shared" si="375"/>
        <v>9558.9</v>
      </c>
      <c r="P4840" s="4">
        <f t="shared" si="376"/>
        <v>0</v>
      </c>
      <c r="Q4840" s="3">
        <f t="shared" si="377"/>
        <v>9558.9</v>
      </c>
      <c r="R4840" t="str">
        <f t="shared" si="378"/>
        <v>Em atraso</v>
      </c>
      <c r="S4840" s="5">
        <f t="shared" si="379"/>
        <v>2</v>
      </c>
    </row>
    <row r="4841" spans="1:19" x14ac:dyDescent="0.25">
      <c r="A4841">
        <v>4840</v>
      </c>
      <c r="B4841" s="1">
        <v>44065</v>
      </c>
      <c r="C4841" s="1">
        <v>44066</v>
      </c>
      <c r="D4841" s="1">
        <v>44079</v>
      </c>
      <c r="E4841" s="1">
        <v>44084</v>
      </c>
      <c r="F4841">
        <v>1</v>
      </c>
      <c r="G4841">
        <v>9</v>
      </c>
      <c r="H4841">
        <v>282</v>
      </c>
      <c r="I4841" s="6">
        <v>0</v>
      </c>
      <c r="J4841">
        <v>3</v>
      </c>
      <c r="K4841" t="str">
        <f>_xlfn.XLOOKUP(fCompras!F4841,dComprador!$A$2:$A$7,dComprador!$B$2:$B$7)</f>
        <v>Alon</v>
      </c>
      <c r="L4841" t="str">
        <f>_xlfn.XLOOKUP(J4841,dFornecedor!$A$2:$A$6,dFornecedor!$B$2:$B$6)</f>
        <v>StepUp</v>
      </c>
      <c r="M4841" t="str">
        <f>_xlfn.XLOOKUP(G4841,dMateriaPrima!$A$2:$A$12,dMateriaPrima!$B$2:$B$12)</f>
        <v>Couro</v>
      </c>
      <c r="N4841" s="2">
        <f>_xlfn.XLOOKUP(G4841,dMateriaPrima!$A$2:$A$12,dMateriaPrima!$C$2:$C$12)</f>
        <v>4.4000000000000004</v>
      </c>
      <c r="O4841" s="3">
        <f t="shared" si="375"/>
        <v>1240.8000000000002</v>
      </c>
      <c r="P4841" s="4">
        <f t="shared" si="376"/>
        <v>0</v>
      </c>
      <c r="Q4841" s="3">
        <f t="shared" si="377"/>
        <v>1240.8000000000002</v>
      </c>
      <c r="R4841" t="str">
        <f t="shared" si="378"/>
        <v>Em atraso</v>
      </c>
      <c r="S4841" s="5">
        <f t="shared" si="379"/>
        <v>5</v>
      </c>
    </row>
    <row r="4842" spans="1:19" x14ac:dyDescent="0.25">
      <c r="A4842">
        <v>4841</v>
      </c>
      <c r="B4842" s="1">
        <v>44065</v>
      </c>
      <c r="C4842" s="1">
        <v>44065</v>
      </c>
      <c r="D4842" s="1">
        <v>44086</v>
      </c>
      <c r="E4842" s="1">
        <v>44088</v>
      </c>
      <c r="F4842">
        <v>1</v>
      </c>
      <c r="G4842">
        <v>11</v>
      </c>
      <c r="H4842">
        <v>538</v>
      </c>
      <c r="I4842" s="6">
        <v>0</v>
      </c>
      <c r="J4842">
        <v>2</v>
      </c>
      <c r="K4842" t="str">
        <f>_xlfn.XLOOKUP(fCompras!F4842,dComprador!$A$2:$A$7,dComprador!$B$2:$B$7)</f>
        <v>Alon</v>
      </c>
      <c r="L4842" t="str">
        <f>_xlfn.XLOOKUP(J4842,dFornecedor!$A$2:$A$6,dFornecedor!$B$2:$B$6)</f>
        <v>Minerva</v>
      </c>
      <c r="M4842" t="str">
        <f>_xlfn.XLOOKUP(G4842,dMateriaPrima!$A$2:$A$12,dMateriaPrima!$B$2:$B$12)</f>
        <v>Papel</v>
      </c>
      <c r="N4842" s="2">
        <f>_xlfn.XLOOKUP(G4842,dMateriaPrima!$A$2:$A$12,dMateriaPrima!$C$2:$C$12)</f>
        <v>9</v>
      </c>
      <c r="O4842" s="3">
        <f t="shared" si="375"/>
        <v>4842</v>
      </c>
      <c r="P4842" s="4">
        <f t="shared" si="376"/>
        <v>0</v>
      </c>
      <c r="Q4842" s="3">
        <f t="shared" si="377"/>
        <v>4842</v>
      </c>
      <c r="R4842" t="str">
        <f t="shared" si="378"/>
        <v>Em atraso</v>
      </c>
      <c r="S4842" s="5">
        <f t="shared" si="379"/>
        <v>2</v>
      </c>
    </row>
    <row r="4843" spans="1:19" x14ac:dyDescent="0.25">
      <c r="A4843">
        <v>4842</v>
      </c>
      <c r="B4843" s="1">
        <v>44065</v>
      </c>
      <c r="C4843" s="1">
        <v>44065</v>
      </c>
      <c r="D4843" s="1">
        <v>44081</v>
      </c>
      <c r="E4843" s="1">
        <v>44083</v>
      </c>
      <c r="F4843">
        <v>3</v>
      </c>
      <c r="G4843">
        <v>6</v>
      </c>
      <c r="H4843">
        <v>208</v>
      </c>
      <c r="I4843" s="6">
        <v>0</v>
      </c>
      <c r="J4843">
        <v>2</v>
      </c>
      <c r="K4843" t="str">
        <f>_xlfn.XLOOKUP(fCompras!F4843,dComprador!$A$2:$A$7,dComprador!$B$2:$B$7)</f>
        <v>Diego</v>
      </c>
      <c r="L4843" t="str">
        <f>_xlfn.XLOOKUP(J4843,dFornecedor!$A$2:$A$6,dFornecedor!$B$2:$B$6)</f>
        <v>Minerva</v>
      </c>
      <c r="M4843" t="str">
        <f>_xlfn.XLOOKUP(G4843,dMateriaPrima!$A$2:$A$12,dMateriaPrima!$B$2:$B$12)</f>
        <v>Fio Algodão</v>
      </c>
      <c r="N4843" s="2">
        <f>_xlfn.XLOOKUP(G4843,dMateriaPrima!$A$2:$A$12,dMateriaPrima!$C$2:$C$12)</f>
        <v>55.9</v>
      </c>
      <c r="O4843" s="3">
        <f t="shared" si="375"/>
        <v>11627.199999999999</v>
      </c>
      <c r="P4843" s="4">
        <f t="shared" si="376"/>
        <v>0</v>
      </c>
      <c r="Q4843" s="3">
        <f t="shared" si="377"/>
        <v>11627.199999999999</v>
      </c>
      <c r="R4843" t="str">
        <f t="shared" si="378"/>
        <v>Em atraso</v>
      </c>
      <c r="S4843" s="5">
        <f t="shared" si="379"/>
        <v>2</v>
      </c>
    </row>
    <row r="4844" spans="1:19" x14ac:dyDescent="0.25">
      <c r="A4844">
        <v>4843</v>
      </c>
      <c r="B4844" s="1">
        <v>44065</v>
      </c>
      <c r="C4844" s="1">
        <v>44065</v>
      </c>
      <c r="D4844" s="1">
        <v>44095</v>
      </c>
      <c r="E4844" s="1">
        <v>44097</v>
      </c>
      <c r="F4844">
        <v>1</v>
      </c>
      <c r="G4844">
        <v>11</v>
      </c>
      <c r="H4844">
        <v>136</v>
      </c>
      <c r="I4844" s="6">
        <v>0</v>
      </c>
      <c r="J4844">
        <v>2</v>
      </c>
      <c r="K4844" t="str">
        <f>_xlfn.XLOOKUP(fCompras!F4844,dComprador!$A$2:$A$7,dComprador!$B$2:$B$7)</f>
        <v>Alon</v>
      </c>
      <c r="L4844" t="str">
        <f>_xlfn.XLOOKUP(J4844,dFornecedor!$A$2:$A$6,dFornecedor!$B$2:$B$6)</f>
        <v>Minerva</v>
      </c>
      <c r="M4844" t="str">
        <f>_xlfn.XLOOKUP(G4844,dMateriaPrima!$A$2:$A$12,dMateriaPrima!$B$2:$B$12)</f>
        <v>Papel</v>
      </c>
      <c r="N4844" s="2">
        <f>_xlfn.XLOOKUP(G4844,dMateriaPrima!$A$2:$A$12,dMateriaPrima!$C$2:$C$12)</f>
        <v>9</v>
      </c>
      <c r="O4844" s="3">
        <f t="shared" si="375"/>
        <v>1224</v>
      </c>
      <c r="P4844" s="4">
        <f t="shared" si="376"/>
        <v>0</v>
      </c>
      <c r="Q4844" s="3">
        <f t="shared" si="377"/>
        <v>1224</v>
      </c>
      <c r="R4844" t="str">
        <f t="shared" si="378"/>
        <v>Em atraso</v>
      </c>
      <c r="S4844" s="5">
        <f t="shared" si="379"/>
        <v>2</v>
      </c>
    </row>
    <row r="4845" spans="1:19" x14ac:dyDescent="0.25">
      <c r="A4845">
        <v>4844</v>
      </c>
      <c r="B4845" s="1">
        <v>44065</v>
      </c>
      <c r="C4845" s="1">
        <v>44066</v>
      </c>
      <c r="D4845" s="1">
        <v>44086</v>
      </c>
      <c r="E4845" s="1">
        <v>44087</v>
      </c>
      <c r="F4845">
        <v>1</v>
      </c>
      <c r="G4845">
        <v>7</v>
      </c>
      <c r="H4845">
        <v>132</v>
      </c>
      <c r="I4845" s="6">
        <v>0</v>
      </c>
      <c r="J4845">
        <v>3</v>
      </c>
      <c r="K4845" t="str">
        <f>_xlfn.XLOOKUP(fCompras!F4845,dComprador!$A$2:$A$7,dComprador!$B$2:$B$7)</f>
        <v>Alon</v>
      </c>
      <c r="L4845" t="str">
        <f>_xlfn.XLOOKUP(J4845,dFornecedor!$A$2:$A$6,dFornecedor!$B$2:$B$6)</f>
        <v>StepUp</v>
      </c>
      <c r="M4845" t="str">
        <f>_xlfn.XLOOKUP(G4845,dMateriaPrima!$A$2:$A$12,dMateriaPrima!$B$2:$B$12)</f>
        <v>Poliéster</v>
      </c>
      <c r="N4845" s="2">
        <f>_xlfn.XLOOKUP(G4845,dMateriaPrima!$A$2:$A$12,dMateriaPrima!$C$2:$C$12)</f>
        <v>8</v>
      </c>
      <c r="O4845" s="3">
        <f t="shared" si="375"/>
        <v>1056</v>
      </c>
      <c r="P4845" s="4">
        <f t="shared" si="376"/>
        <v>0</v>
      </c>
      <c r="Q4845" s="3">
        <f t="shared" si="377"/>
        <v>1056</v>
      </c>
      <c r="R4845" t="str">
        <f t="shared" si="378"/>
        <v>Em atraso</v>
      </c>
      <c r="S4845" s="5">
        <f t="shared" si="379"/>
        <v>1</v>
      </c>
    </row>
    <row r="4846" spans="1:19" x14ac:dyDescent="0.25">
      <c r="A4846">
        <v>4845</v>
      </c>
      <c r="B4846" s="1">
        <v>44065</v>
      </c>
      <c r="C4846" s="1">
        <v>44067</v>
      </c>
      <c r="D4846" s="1">
        <v>44088</v>
      </c>
      <c r="E4846" s="1">
        <v>44092</v>
      </c>
      <c r="F4846">
        <v>1</v>
      </c>
      <c r="G4846">
        <v>1</v>
      </c>
      <c r="H4846">
        <v>435</v>
      </c>
      <c r="I4846" s="6">
        <v>0</v>
      </c>
      <c r="J4846">
        <v>2</v>
      </c>
      <c r="K4846" t="str">
        <f>_xlfn.XLOOKUP(fCompras!F4846,dComprador!$A$2:$A$7,dComprador!$B$2:$B$7)</f>
        <v>Alon</v>
      </c>
      <c r="L4846" t="str">
        <f>_xlfn.XLOOKUP(J4846,dFornecedor!$A$2:$A$6,dFornecedor!$B$2:$B$6)</f>
        <v>Minerva</v>
      </c>
      <c r="M4846" t="str">
        <f>_xlfn.XLOOKUP(G4846,dMateriaPrima!$A$2:$A$12,dMateriaPrima!$B$2:$B$12)</f>
        <v>Tecido</v>
      </c>
      <c r="N4846" s="2">
        <f>_xlfn.XLOOKUP(G4846,dMateriaPrima!$A$2:$A$12,dMateriaPrima!$C$2:$C$12)</f>
        <v>18</v>
      </c>
      <c r="O4846" s="3">
        <f t="shared" si="375"/>
        <v>7830</v>
      </c>
      <c r="P4846" s="4">
        <f t="shared" si="376"/>
        <v>0</v>
      </c>
      <c r="Q4846" s="3">
        <f t="shared" si="377"/>
        <v>7830</v>
      </c>
      <c r="R4846" t="str">
        <f t="shared" si="378"/>
        <v>Em atraso</v>
      </c>
      <c r="S4846" s="5">
        <f t="shared" si="379"/>
        <v>4</v>
      </c>
    </row>
    <row r="4847" spans="1:19" x14ac:dyDescent="0.25">
      <c r="A4847">
        <v>4846</v>
      </c>
      <c r="B4847" s="1">
        <v>44066</v>
      </c>
      <c r="C4847" s="1">
        <v>44074</v>
      </c>
      <c r="D4847" s="1">
        <v>44076</v>
      </c>
      <c r="E4847" s="1">
        <v>44080</v>
      </c>
      <c r="F4847">
        <v>4</v>
      </c>
      <c r="G4847">
        <v>10</v>
      </c>
      <c r="H4847">
        <v>48</v>
      </c>
      <c r="I4847" s="6">
        <v>0</v>
      </c>
      <c r="J4847">
        <v>2</v>
      </c>
      <c r="K4847" t="str">
        <f>_xlfn.XLOOKUP(fCompras!F4847,dComprador!$A$2:$A$7,dComprador!$B$2:$B$7)</f>
        <v>Lira</v>
      </c>
      <c r="L4847" t="str">
        <f>_xlfn.XLOOKUP(J4847,dFornecedor!$A$2:$A$6,dFornecedor!$B$2:$B$6)</f>
        <v>Minerva</v>
      </c>
      <c r="M4847" t="str">
        <f>_xlfn.XLOOKUP(G4847,dMateriaPrima!$A$2:$A$12,dMateriaPrima!$B$2:$B$12)</f>
        <v>Pedra Britada</v>
      </c>
      <c r="N4847" s="2">
        <f>_xlfn.XLOOKUP(G4847,dMateriaPrima!$A$2:$A$12,dMateriaPrima!$C$2:$C$12)</f>
        <v>56</v>
      </c>
      <c r="O4847" s="3">
        <f t="shared" si="375"/>
        <v>2688</v>
      </c>
      <c r="P4847" s="4">
        <f t="shared" si="376"/>
        <v>0</v>
      </c>
      <c r="Q4847" s="3">
        <f t="shared" si="377"/>
        <v>2688</v>
      </c>
      <c r="R4847" t="str">
        <f t="shared" si="378"/>
        <v>Em atraso</v>
      </c>
      <c r="S4847" s="5">
        <f t="shared" si="379"/>
        <v>4</v>
      </c>
    </row>
    <row r="4848" spans="1:19" x14ac:dyDescent="0.25">
      <c r="A4848">
        <v>4847</v>
      </c>
      <c r="B4848" s="1">
        <v>44066</v>
      </c>
      <c r="C4848" s="1">
        <v>44078</v>
      </c>
      <c r="D4848" s="1">
        <v>44095</v>
      </c>
      <c r="E4848" s="1">
        <v>44099</v>
      </c>
      <c r="F4848">
        <v>1</v>
      </c>
      <c r="G4848">
        <v>7</v>
      </c>
      <c r="H4848">
        <v>334</v>
      </c>
      <c r="I4848" s="6">
        <v>0</v>
      </c>
      <c r="J4848">
        <v>1</v>
      </c>
      <c r="K4848" t="str">
        <f>_xlfn.XLOOKUP(fCompras!F4848,dComprador!$A$2:$A$7,dComprador!$B$2:$B$7)</f>
        <v>Alon</v>
      </c>
      <c r="L4848" t="str">
        <f>_xlfn.XLOOKUP(J4848,dFornecedor!$A$2:$A$6,dFornecedor!$B$2:$B$6)</f>
        <v>NorthShore</v>
      </c>
      <c r="M4848" t="str">
        <f>_xlfn.XLOOKUP(G4848,dMateriaPrima!$A$2:$A$12,dMateriaPrima!$B$2:$B$12)</f>
        <v>Poliéster</v>
      </c>
      <c r="N4848" s="2">
        <f>_xlfn.XLOOKUP(G4848,dMateriaPrima!$A$2:$A$12,dMateriaPrima!$C$2:$C$12)</f>
        <v>8</v>
      </c>
      <c r="O4848" s="3">
        <f t="shared" si="375"/>
        <v>2672</v>
      </c>
      <c r="P4848" s="4">
        <f t="shared" si="376"/>
        <v>0</v>
      </c>
      <c r="Q4848" s="3">
        <f t="shared" si="377"/>
        <v>2672</v>
      </c>
      <c r="R4848" t="str">
        <f t="shared" si="378"/>
        <v>Em atraso</v>
      </c>
      <c r="S4848" s="5">
        <f t="shared" si="379"/>
        <v>4</v>
      </c>
    </row>
    <row r="4849" spans="1:19" x14ac:dyDescent="0.25">
      <c r="A4849">
        <v>4848</v>
      </c>
      <c r="B4849" s="1">
        <v>44066</v>
      </c>
      <c r="C4849" s="1">
        <v>44067</v>
      </c>
      <c r="D4849" s="1">
        <v>44072</v>
      </c>
      <c r="E4849" s="1">
        <v>44076</v>
      </c>
      <c r="F4849">
        <v>4</v>
      </c>
      <c r="G4849">
        <v>7</v>
      </c>
      <c r="H4849">
        <v>126</v>
      </c>
      <c r="I4849" s="6">
        <v>0</v>
      </c>
      <c r="J4849">
        <v>3</v>
      </c>
      <c r="K4849" t="str">
        <f>_xlfn.XLOOKUP(fCompras!F4849,dComprador!$A$2:$A$7,dComprador!$B$2:$B$7)</f>
        <v>Lira</v>
      </c>
      <c r="L4849" t="str">
        <f>_xlfn.XLOOKUP(J4849,dFornecedor!$A$2:$A$6,dFornecedor!$B$2:$B$6)</f>
        <v>StepUp</v>
      </c>
      <c r="M4849" t="str">
        <f>_xlfn.XLOOKUP(G4849,dMateriaPrima!$A$2:$A$12,dMateriaPrima!$B$2:$B$12)</f>
        <v>Poliéster</v>
      </c>
      <c r="N4849" s="2">
        <f>_xlfn.XLOOKUP(G4849,dMateriaPrima!$A$2:$A$12,dMateriaPrima!$C$2:$C$12)</f>
        <v>8</v>
      </c>
      <c r="O4849" s="3">
        <f t="shared" si="375"/>
        <v>1008</v>
      </c>
      <c r="P4849" s="4">
        <f t="shared" si="376"/>
        <v>0</v>
      </c>
      <c r="Q4849" s="3">
        <f t="shared" si="377"/>
        <v>1008</v>
      </c>
      <c r="R4849" t="str">
        <f t="shared" si="378"/>
        <v>Em atraso</v>
      </c>
      <c r="S4849" s="5">
        <f t="shared" si="379"/>
        <v>4</v>
      </c>
    </row>
    <row r="4850" spans="1:19" x14ac:dyDescent="0.25">
      <c r="A4850">
        <v>4849</v>
      </c>
      <c r="B4850" s="1">
        <v>44066</v>
      </c>
      <c r="C4850" s="1">
        <v>44066</v>
      </c>
      <c r="D4850" s="1">
        <v>44082</v>
      </c>
      <c r="E4850" s="1">
        <v>44084</v>
      </c>
      <c r="F4850">
        <v>1</v>
      </c>
      <c r="G4850">
        <v>11</v>
      </c>
      <c r="H4850">
        <v>139</v>
      </c>
      <c r="I4850" s="6">
        <v>0</v>
      </c>
      <c r="J4850">
        <v>2</v>
      </c>
      <c r="K4850" t="str">
        <f>_xlfn.XLOOKUP(fCompras!F4850,dComprador!$A$2:$A$7,dComprador!$B$2:$B$7)</f>
        <v>Alon</v>
      </c>
      <c r="L4850" t="str">
        <f>_xlfn.XLOOKUP(J4850,dFornecedor!$A$2:$A$6,dFornecedor!$B$2:$B$6)</f>
        <v>Minerva</v>
      </c>
      <c r="M4850" t="str">
        <f>_xlfn.XLOOKUP(G4850,dMateriaPrima!$A$2:$A$12,dMateriaPrima!$B$2:$B$12)</f>
        <v>Papel</v>
      </c>
      <c r="N4850" s="2">
        <f>_xlfn.XLOOKUP(G4850,dMateriaPrima!$A$2:$A$12,dMateriaPrima!$C$2:$C$12)</f>
        <v>9</v>
      </c>
      <c r="O4850" s="3">
        <f t="shared" si="375"/>
        <v>1251</v>
      </c>
      <c r="P4850" s="4">
        <f t="shared" si="376"/>
        <v>0</v>
      </c>
      <c r="Q4850" s="3">
        <f t="shared" si="377"/>
        <v>1251</v>
      </c>
      <c r="R4850" t="str">
        <f t="shared" si="378"/>
        <v>Em atraso</v>
      </c>
      <c r="S4850" s="5">
        <f t="shared" si="379"/>
        <v>2</v>
      </c>
    </row>
    <row r="4851" spans="1:19" x14ac:dyDescent="0.25">
      <c r="A4851">
        <v>4850</v>
      </c>
      <c r="B4851" s="1">
        <v>44066</v>
      </c>
      <c r="C4851" s="1">
        <v>44078</v>
      </c>
      <c r="D4851" s="1">
        <v>44082</v>
      </c>
      <c r="E4851" s="1">
        <v>44085</v>
      </c>
      <c r="F4851">
        <v>2</v>
      </c>
      <c r="G4851">
        <v>1</v>
      </c>
      <c r="H4851">
        <v>36</v>
      </c>
      <c r="I4851" s="6">
        <v>0</v>
      </c>
      <c r="J4851">
        <v>1</v>
      </c>
      <c r="K4851" t="str">
        <f>_xlfn.XLOOKUP(fCompras!F4851,dComprador!$A$2:$A$7,dComprador!$B$2:$B$7)</f>
        <v>João</v>
      </c>
      <c r="L4851" t="str">
        <f>_xlfn.XLOOKUP(J4851,dFornecedor!$A$2:$A$6,dFornecedor!$B$2:$B$6)</f>
        <v>NorthShore</v>
      </c>
      <c r="M4851" t="str">
        <f>_xlfn.XLOOKUP(G4851,dMateriaPrima!$A$2:$A$12,dMateriaPrima!$B$2:$B$12)</f>
        <v>Tecido</v>
      </c>
      <c r="N4851" s="2">
        <f>_xlfn.XLOOKUP(G4851,dMateriaPrima!$A$2:$A$12,dMateriaPrima!$C$2:$C$12)</f>
        <v>18</v>
      </c>
      <c r="O4851" s="3">
        <f t="shared" si="375"/>
        <v>648</v>
      </c>
      <c r="P4851" s="4">
        <f t="shared" si="376"/>
        <v>0</v>
      </c>
      <c r="Q4851" s="3">
        <f t="shared" si="377"/>
        <v>648</v>
      </c>
      <c r="R4851" t="str">
        <f t="shared" si="378"/>
        <v>Em atraso</v>
      </c>
      <c r="S4851" s="5">
        <f t="shared" si="379"/>
        <v>3</v>
      </c>
    </row>
    <row r="4852" spans="1:19" x14ac:dyDescent="0.25">
      <c r="A4852">
        <v>4851</v>
      </c>
      <c r="B4852" s="1">
        <v>44066</v>
      </c>
      <c r="C4852" s="1">
        <v>44067</v>
      </c>
      <c r="D4852" s="1">
        <v>44085</v>
      </c>
      <c r="E4852" s="1">
        <v>44086</v>
      </c>
      <c r="F4852">
        <v>1</v>
      </c>
      <c r="G4852">
        <v>5</v>
      </c>
      <c r="H4852">
        <v>264</v>
      </c>
      <c r="I4852" s="6">
        <v>0</v>
      </c>
      <c r="J4852">
        <v>3</v>
      </c>
      <c r="K4852" t="str">
        <f>_xlfn.XLOOKUP(fCompras!F4852,dComprador!$A$2:$A$7,dComprador!$B$2:$B$7)</f>
        <v>Alon</v>
      </c>
      <c r="L4852" t="str">
        <f>_xlfn.XLOOKUP(J4852,dFornecedor!$A$2:$A$6,dFornecedor!$B$2:$B$6)</f>
        <v>StepUp</v>
      </c>
      <c r="M4852" t="str">
        <f>_xlfn.XLOOKUP(G4852,dMateriaPrima!$A$2:$A$12,dMateriaPrima!$B$2:$B$12)</f>
        <v>Areia</v>
      </c>
      <c r="N4852" s="2">
        <f>_xlfn.XLOOKUP(G4852,dMateriaPrima!$A$2:$A$12,dMateriaPrima!$C$2:$C$12)</f>
        <v>3.59</v>
      </c>
      <c r="O4852" s="3">
        <f t="shared" si="375"/>
        <v>947.76</v>
      </c>
      <c r="P4852" s="4">
        <f t="shared" si="376"/>
        <v>0</v>
      </c>
      <c r="Q4852" s="3">
        <f t="shared" si="377"/>
        <v>947.76</v>
      </c>
      <c r="R4852" t="str">
        <f t="shared" si="378"/>
        <v>Em atraso</v>
      </c>
      <c r="S4852" s="5">
        <f t="shared" si="379"/>
        <v>1</v>
      </c>
    </row>
    <row r="4853" spans="1:19" x14ac:dyDescent="0.25">
      <c r="A4853">
        <v>4852</v>
      </c>
      <c r="B4853" s="1">
        <v>44066</v>
      </c>
      <c r="C4853" s="1">
        <v>44074</v>
      </c>
      <c r="D4853" s="1">
        <v>44095</v>
      </c>
      <c r="E4853" s="1">
        <v>44094</v>
      </c>
      <c r="F4853">
        <v>1</v>
      </c>
      <c r="G4853">
        <v>11</v>
      </c>
      <c r="H4853">
        <v>73</v>
      </c>
      <c r="I4853" s="6">
        <v>0</v>
      </c>
      <c r="J4853">
        <v>1</v>
      </c>
      <c r="K4853" t="str">
        <f>_xlfn.XLOOKUP(fCompras!F4853,dComprador!$A$2:$A$7,dComprador!$B$2:$B$7)</f>
        <v>Alon</v>
      </c>
      <c r="L4853" t="str">
        <f>_xlfn.XLOOKUP(J4853,dFornecedor!$A$2:$A$6,dFornecedor!$B$2:$B$6)</f>
        <v>NorthShore</v>
      </c>
      <c r="M4853" t="str">
        <f>_xlfn.XLOOKUP(G4853,dMateriaPrima!$A$2:$A$12,dMateriaPrima!$B$2:$B$12)</f>
        <v>Papel</v>
      </c>
      <c r="N4853" s="2">
        <f>_xlfn.XLOOKUP(G4853,dMateriaPrima!$A$2:$A$12,dMateriaPrima!$C$2:$C$12)</f>
        <v>9</v>
      </c>
      <c r="O4853" s="3">
        <f t="shared" si="375"/>
        <v>657</v>
      </c>
      <c r="P4853" s="4">
        <f t="shared" si="376"/>
        <v>0</v>
      </c>
      <c r="Q4853" s="3">
        <f t="shared" si="377"/>
        <v>657</v>
      </c>
      <c r="R4853" t="str">
        <f t="shared" si="378"/>
        <v>No prazo</v>
      </c>
      <c r="S4853" s="5">
        <f t="shared" si="379"/>
        <v>0</v>
      </c>
    </row>
    <row r="4854" spans="1:19" x14ac:dyDescent="0.25">
      <c r="A4854">
        <v>4853</v>
      </c>
      <c r="B4854" s="1">
        <v>44066</v>
      </c>
      <c r="C4854" s="1">
        <v>44066</v>
      </c>
      <c r="D4854" s="1">
        <v>44098</v>
      </c>
      <c r="E4854" s="1">
        <v>44099</v>
      </c>
      <c r="F4854">
        <v>1</v>
      </c>
      <c r="G4854">
        <v>9</v>
      </c>
      <c r="H4854">
        <v>554</v>
      </c>
      <c r="I4854" s="6">
        <v>0</v>
      </c>
      <c r="J4854">
        <v>2</v>
      </c>
      <c r="K4854" t="str">
        <f>_xlfn.XLOOKUP(fCompras!F4854,dComprador!$A$2:$A$7,dComprador!$B$2:$B$7)</f>
        <v>Alon</v>
      </c>
      <c r="L4854" t="str">
        <f>_xlfn.XLOOKUP(J4854,dFornecedor!$A$2:$A$6,dFornecedor!$B$2:$B$6)</f>
        <v>Minerva</v>
      </c>
      <c r="M4854" t="str">
        <f>_xlfn.XLOOKUP(G4854,dMateriaPrima!$A$2:$A$12,dMateriaPrima!$B$2:$B$12)</f>
        <v>Couro</v>
      </c>
      <c r="N4854" s="2">
        <f>_xlfn.XLOOKUP(G4854,dMateriaPrima!$A$2:$A$12,dMateriaPrima!$C$2:$C$12)</f>
        <v>4.4000000000000004</v>
      </c>
      <c r="O4854" s="3">
        <f t="shared" si="375"/>
        <v>2437.6000000000004</v>
      </c>
      <c r="P4854" s="4">
        <f t="shared" si="376"/>
        <v>0</v>
      </c>
      <c r="Q4854" s="3">
        <f t="shared" si="377"/>
        <v>2437.6000000000004</v>
      </c>
      <c r="R4854" t="str">
        <f t="shared" si="378"/>
        <v>Em atraso</v>
      </c>
      <c r="S4854" s="5">
        <f t="shared" si="379"/>
        <v>1</v>
      </c>
    </row>
    <row r="4855" spans="1:19" x14ac:dyDescent="0.25">
      <c r="A4855">
        <v>4854</v>
      </c>
      <c r="B4855" s="1">
        <v>44067</v>
      </c>
      <c r="C4855" s="1">
        <v>44074</v>
      </c>
      <c r="D4855" s="1">
        <v>44074</v>
      </c>
      <c r="E4855" s="1">
        <v>44081</v>
      </c>
      <c r="F4855">
        <v>4</v>
      </c>
      <c r="G4855">
        <v>11</v>
      </c>
      <c r="H4855">
        <v>465</v>
      </c>
      <c r="I4855" s="6">
        <v>0</v>
      </c>
      <c r="J4855">
        <v>3</v>
      </c>
      <c r="K4855" t="str">
        <f>_xlfn.XLOOKUP(fCompras!F4855,dComprador!$A$2:$A$7,dComprador!$B$2:$B$7)</f>
        <v>Lira</v>
      </c>
      <c r="L4855" t="str">
        <f>_xlfn.XLOOKUP(J4855,dFornecedor!$A$2:$A$6,dFornecedor!$B$2:$B$6)</f>
        <v>StepUp</v>
      </c>
      <c r="M4855" t="str">
        <f>_xlfn.XLOOKUP(G4855,dMateriaPrima!$A$2:$A$12,dMateriaPrima!$B$2:$B$12)</f>
        <v>Papel</v>
      </c>
      <c r="N4855" s="2">
        <f>_xlfn.XLOOKUP(G4855,dMateriaPrima!$A$2:$A$12,dMateriaPrima!$C$2:$C$12)</f>
        <v>9</v>
      </c>
      <c r="O4855" s="3">
        <f t="shared" si="375"/>
        <v>4185</v>
      </c>
      <c r="P4855" s="4">
        <f t="shared" si="376"/>
        <v>0</v>
      </c>
      <c r="Q4855" s="3">
        <f t="shared" si="377"/>
        <v>4185</v>
      </c>
      <c r="R4855" t="str">
        <f t="shared" si="378"/>
        <v>Em atraso</v>
      </c>
      <c r="S4855" s="5">
        <f t="shared" si="379"/>
        <v>7</v>
      </c>
    </row>
    <row r="4856" spans="1:19" x14ac:dyDescent="0.25">
      <c r="A4856">
        <v>4855</v>
      </c>
      <c r="B4856" s="1">
        <v>44067</v>
      </c>
      <c r="C4856" s="1">
        <v>44076</v>
      </c>
      <c r="D4856" s="1">
        <v>44079</v>
      </c>
      <c r="E4856" s="1">
        <v>44082</v>
      </c>
      <c r="F4856">
        <v>4</v>
      </c>
      <c r="G4856">
        <v>8</v>
      </c>
      <c r="H4856">
        <v>95</v>
      </c>
      <c r="I4856" s="6">
        <v>0</v>
      </c>
      <c r="J4856">
        <v>3</v>
      </c>
      <c r="K4856" t="str">
        <f>_xlfn.XLOOKUP(fCompras!F4856,dComprador!$A$2:$A$7,dComprador!$B$2:$B$7)</f>
        <v>Lira</v>
      </c>
      <c r="L4856" t="str">
        <f>_xlfn.XLOOKUP(J4856,dFornecedor!$A$2:$A$6,dFornecedor!$B$2:$B$6)</f>
        <v>StepUp</v>
      </c>
      <c r="M4856" t="str">
        <f>_xlfn.XLOOKUP(G4856,dMateriaPrima!$A$2:$A$12,dMateriaPrima!$B$2:$B$12)</f>
        <v>Cimento</v>
      </c>
      <c r="N4856" s="2">
        <f>_xlfn.XLOOKUP(G4856,dMateriaPrima!$A$2:$A$12,dMateriaPrima!$C$2:$C$12)</f>
        <v>23</v>
      </c>
      <c r="O4856" s="3">
        <f t="shared" si="375"/>
        <v>2185</v>
      </c>
      <c r="P4856" s="4">
        <f t="shared" si="376"/>
        <v>0</v>
      </c>
      <c r="Q4856" s="3">
        <f t="shared" si="377"/>
        <v>2185</v>
      </c>
      <c r="R4856" t="str">
        <f t="shared" si="378"/>
        <v>Em atraso</v>
      </c>
      <c r="S4856" s="5">
        <f t="shared" si="379"/>
        <v>3</v>
      </c>
    </row>
    <row r="4857" spans="1:19" x14ac:dyDescent="0.25">
      <c r="A4857">
        <v>4856</v>
      </c>
      <c r="B4857" s="1">
        <v>44067</v>
      </c>
      <c r="C4857" s="1">
        <v>44074</v>
      </c>
      <c r="D4857" s="1">
        <v>44076</v>
      </c>
      <c r="E4857" s="1">
        <v>44078</v>
      </c>
      <c r="F4857">
        <v>4</v>
      </c>
      <c r="G4857">
        <v>9</v>
      </c>
      <c r="H4857">
        <v>230</v>
      </c>
      <c r="I4857" s="6">
        <v>0</v>
      </c>
      <c r="J4857">
        <v>2</v>
      </c>
      <c r="K4857" t="str">
        <f>_xlfn.XLOOKUP(fCompras!F4857,dComprador!$A$2:$A$7,dComprador!$B$2:$B$7)</f>
        <v>Lira</v>
      </c>
      <c r="L4857" t="str">
        <f>_xlfn.XLOOKUP(J4857,dFornecedor!$A$2:$A$6,dFornecedor!$B$2:$B$6)</f>
        <v>Minerva</v>
      </c>
      <c r="M4857" t="str">
        <f>_xlfn.XLOOKUP(G4857,dMateriaPrima!$A$2:$A$12,dMateriaPrima!$B$2:$B$12)</f>
        <v>Couro</v>
      </c>
      <c r="N4857" s="2">
        <f>_xlfn.XLOOKUP(G4857,dMateriaPrima!$A$2:$A$12,dMateriaPrima!$C$2:$C$12)</f>
        <v>4.4000000000000004</v>
      </c>
      <c r="O4857" s="3">
        <f t="shared" si="375"/>
        <v>1012.0000000000001</v>
      </c>
      <c r="P4857" s="4">
        <f t="shared" si="376"/>
        <v>0</v>
      </c>
      <c r="Q4857" s="3">
        <f t="shared" si="377"/>
        <v>1012.0000000000001</v>
      </c>
      <c r="R4857" t="str">
        <f t="shared" si="378"/>
        <v>Em atraso</v>
      </c>
      <c r="S4857" s="5">
        <f t="shared" si="379"/>
        <v>2</v>
      </c>
    </row>
    <row r="4858" spans="1:19" x14ac:dyDescent="0.25">
      <c r="A4858">
        <v>4857</v>
      </c>
      <c r="B4858" s="1">
        <v>44067</v>
      </c>
      <c r="C4858" s="1">
        <v>44073</v>
      </c>
      <c r="D4858" s="1">
        <v>44073</v>
      </c>
      <c r="E4858" s="1">
        <v>44079</v>
      </c>
      <c r="F4858">
        <v>4</v>
      </c>
      <c r="G4858">
        <v>5</v>
      </c>
      <c r="H4858">
        <v>311</v>
      </c>
      <c r="I4858" s="6">
        <v>0</v>
      </c>
      <c r="J4858">
        <v>4</v>
      </c>
      <c r="K4858" t="str">
        <f>_xlfn.XLOOKUP(fCompras!F4858,dComprador!$A$2:$A$7,dComprador!$B$2:$B$7)</f>
        <v>Lira</v>
      </c>
      <c r="L4858" t="str">
        <f>_xlfn.XLOOKUP(J4858,dFornecedor!$A$2:$A$6,dFornecedor!$B$2:$B$6)</f>
        <v>AlphaOmega</v>
      </c>
      <c r="M4858" t="str">
        <f>_xlfn.XLOOKUP(G4858,dMateriaPrima!$A$2:$A$12,dMateriaPrima!$B$2:$B$12)</f>
        <v>Areia</v>
      </c>
      <c r="N4858" s="2">
        <f>_xlfn.XLOOKUP(G4858,dMateriaPrima!$A$2:$A$12,dMateriaPrima!$C$2:$C$12)</f>
        <v>3.59</v>
      </c>
      <c r="O4858" s="3">
        <f t="shared" si="375"/>
        <v>1116.49</v>
      </c>
      <c r="P4858" s="4">
        <f t="shared" si="376"/>
        <v>0</v>
      </c>
      <c r="Q4858" s="3">
        <f t="shared" si="377"/>
        <v>1116.49</v>
      </c>
      <c r="R4858" t="str">
        <f t="shared" si="378"/>
        <v>Em atraso</v>
      </c>
      <c r="S4858" s="5">
        <f t="shared" si="379"/>
        <v>6</v>
      </c>
    </row>
    <row r="4859" spans="1:19" x14ac:dyDescent="0.25">
      <c r="A4859">
        <v>4858</v>
      </c>
      <c r="B4859" s="1">
        <v>44067</v>
      </c>
      <c r="C4859" s="1">
        <v>44067</v>
      </c>
      <c r="D4859" s="1">
        <v>44074</v>
      </c>
      <c r="E4859" s="1">
        <v>44075</v>
      </c>
      <c r="F4859">
        <v>4</v>
      </c>
      <c r="G4859">
        <v>11</v>
      </c>
      <c r="H4859">
        <v>4</v>
      </c>
      <c r="I4859" s="6">
        <v>0</v>
      </c>
      <c r="J4859">
        <v>2</v>
      </c>
      <c r="K4859" t="str">
        <f>_xlfn.XLOOKUP(fCompras!F4859,dComprador!$A$2:$A$7,dComprador!$B$2:$B$7)</f>
        <v>Lira</v>
      </c>
      <c r="L4859" t="str">
        <f>_xlfn.XLOOKUP(J4859,dFornecedor!$A$2:$A$6,dFornecedor!$B$2:$B$6)</f>
        <v>Minerva</v>
      </c>
      <c r="M4859" t="str">
        <f>_xlfn.XLOOKUP(G4859,dMateriaPrima!$A$2:$A$12,dMateriaPrima!$B$2:$B$12)</f>
        <v>Papel</v>
      </c>
      <c r="N4859" s="2">
        <f>_xlfn.XLOOKUP(G4859,dMateriaPrima!$A$2:$A$12,dMateriaPrima!$C$2:$C$12)</f>
        <v>9</v>
      </c>
      <c r="O4859" s="3">
        <f t="shared" si="375"/>
        <v>36</v>
      </c>
      <c r="P4859" s="4">
        <f t="shared" si="376"/>
        <v>0</v>
      </c>
      <c r="Q4859" s="3">
        <f t="shared" si="377"/>
        <v>36</v>
      </c>
      <c r="R4859" t="str">
        <f t="shared" si="378"/>
        <v>Em atraso</v>
      </c>
      <c r="S4859" s="5">
        <f t="shared" si="379"/>
        <v>1</v>
      </c>
    </row>
    <row r="4860" spans="1:19" x14ac:dyDescent="0.25">
      <c r="A4860">
        <v>4859</v>
      </c>
      <c r="B4860" s="1">
        <v>44067</v>
      </c>
      <c r="C4860" s="1">
        <v>44073</v>
      </c>
      <c r="D4860" s="1">
        <v>44074</v>
      </c>
      <c r="E4860" s="1">
        <v>44076</v>
      </c>
      <c r="F4860">
        <v>4</v>
      </c>
      <c r="G4860">
        <v>4</v>
      </c>
      <c r="H4860">
        <v>173</v>
      </c>
      <c r="I4860" s="6">
        <v>0</v>
      </c>
      <c r="J4860">
        <v>2</v>
      </c>
      <c r="K4860" t="str">
        <f>_xlfn.XLOOKUP(fCompras!F4860,dComprador!$A$2:$A$7,dComprador!$B$2:$B$7)</f>
        <v>Lira</v>
      </c>
      <c r="L4860" t="str">
        <f>_xlfn.XLOOKUP(J4860,dFornecedor!$A$2:$A$6,dFornecedor!$B$2:$B$6)</f>
        <v>Minerva</v>
      </c>
      <c r="M4860" t="str">
        <f>_xlfn.XLOOKUP(G4860,dMateriaPrima!$A$2:$A$12,dMateriaPrima!$B$2:$B$12)</f>
        <v>Madeira</v>
      </c>
      <c r="N4860" s="2">
        <f>_xlfn.XLOOKUP(G4860,dMateriaPrima!$A$2:$A$12,dMateriaPrima!$C$2:$C$12)</f>
        <v>168</v>
      </c>
      <c r="O4860" s="3">
        <f t="shared" si="375"/>
        <v>29064</v>
      </c>
      <c r="P4860" s="4">
        <f t="shared" si="376"/>
        <v>0</v>
      </c>
      <c r="Q4860" s="3">
        <f t="shared" si="377"/>
        <v>29064</v>
      </c>
      <c r="R4860" t="str">
        <f t="shared" si="378"/>
        <v>Em atraso</v>
      </c>
      <c r="S4860" s="5">
        <f t="shared" si="379"/>
        <v>2</v>
      </c>
    </row>
    <row r="4861" spans="1:19" x14ac:dyDescent="0.25">
      <c r="A4861">
        <v>4860</v>
      </c>
      <c r="B4861" s="1">
        <v>44067</v>
      </c>
      <c r="C4861" s="1">
        <v>44067</v>
      </c>
      <c r="D4861" s="1">
        <v>44086</v>
      </c>
      <c r="E4861" s="1">
        <v>44089</v>
      </c>
      <c r="F4861">
        <v>1</v>
      </c>
      <c r="G4861">
        <v>9</v>
      </c>
      <c r="H4861">
        <v>45</v>
      </c>
      <c r="I4861" s="6">
        <v>0</v>
      </c>
      <c r="J4861">
        <v>2</v>
      </c>
      <c r="K4861" t="str">
        <f>_xlfn.XLOOKUP(fCompras!F4861,dComprador!$A$2:$A$7,dComprador!$B$2:$B$7)</f>
        <v>Alon</v>
      </c>
      <c r="L4861" t="str">
        <f>_xlfn.XLOOKUP(J4861,dFornecedor!$A$2:$A$6,dFornecedor!$B$2:$B$6)</f>
        <v>Minerva</v>
      </c>
      <c r="M4861" t="str">
        <f>_xlfn.XLOOKUP(G4861,dMateriaPrima!$A$2:$A$12,dMateriaPrima!$B$2:$B$12)</f>
        <v>Couro</v>
      </c>
      <c r="N4861" s="2">
        <f>_xlfn.XLOOKUP(G4861,dMateriaPrima!$A$2:$A$12,dMateriaPrima!$C$2:$C$12)</f>
        <v>4.4000000000000004</v>
      </c>
      <c r="O4861" s="3">
        <f t="shared" si="375"/>
        <v>198.00000000000003</v>
      </c>
      <c r="P4861" s="4">
        <f t="shared" si="376"/>
        <v>0</v>
      </c>
      <c r="Q4861" s="3">
        <f t="shared" si="377"/>
        <v>198.00000000000003</v>
      </c>
      <c r="R4861" t="str">
        <f t="shared" si="378"/>
        <v>Em atraso</v>
      </c>
      <c r="S4861" s="5">
        <f t="shared" si="379"/>
        <v>3</v>
      </c>
    </row>
    <row r="4862" spans="1:19" x14ac:dyDescent="0.25">
      <c r="A4862">
        <v>4861</v>
      </c>
      <c r="B4862" s="1">
        <v>44067</v>
      </c>
      <c r="C4862" s="1">
        <v>44067</v>
      </c>
      <c r="D4862" s="1">
        <v>44081</v>
      </c>
      <c r="E4862" s="1">
        <v>44080</v>
      </c>
      <c r="F4862">
        <v>2</v>
      </c>
      <c r="G4862">
        <v>5</v>
      </c>
      <c r="H4862">
        <v>83</v>
      </c>
      <c r="I4862" s="6">
        <v>0</v>
      </c>
      <c r="J4862">
        <v>5</v>
      </c>
      <c r="K4862" t="str">
        <f>_xlfn.XLOOKUP(fCompras!F4862,dComprador!$A$2:$A$7,dComprador!$B$2:$B$7)</f>
        <v>João</v>
      </c>
      <c r="L4862" t="str">
        <f>_xlfn.XLOOKUP(J4862,dFornecedor!$A$2:$A$6,dFornecedor!$B$2:$B$6)</f>
        <v>Atlas</v>
      </c>
      <c r="M4862" t="str">
        <f>_xlfn.XLOOKUP(G4862,dMateriaPrima!$A$2:$A$12,dMateriaPrima!$B$2:$B$12)</f>
        <v>Areia</v>
      </c>
      <c r="N4862" s="2">
        <f>_xlfn.XLOOKUP(G4862,dMateriaPrima!$A$2:$A$12,dMateriaPrima!$C$2:$C$12)</f>
        <v>3.59</v>
      </c>
      <c r="O4862" s="3">
        <f t="shared" si="375"/>
        <v>297.96999999999997</v>
      </c>
      <c r="P4862" s="4">
        <f t="shared" si="376"/>
        <v>0</v>
      </c>
      <c r="Q4862" s="3">
        <f t="shared" si="377"/>
        <v>297.96999999999997</v>
      </c>
      <c r="R4862" t="str">
        <f t="shared" si="378"/>
        <v>No prazo</v>
      </c>
      <c r="S4862" s="5">
        <f t="shared" si="379"/>
        <v>0</v>
      </c>
    </row>
    <row r="4863" spans="1:19" x14ac:dyDescent="0.25">
      <c r="A4863">
        <v>4862</v>
      </c>
      <c r="B4863" s="1">
        <v>44067</v>
      </c>
      <c r="C4863" s="1">
        <v>44068</v>
      </c>
      <c r="D4863" s="1">
        <v>44085</v>
      </c>
      <c r="E4863" s="1">
        <v>44088</v>
      </c>
      <c r="F4863">
        <v>1</v>
      </c>
      <c r="G4863">
        <v>1</v>
      </c>
      <c r="H4863">
        <v>237</v>
      </c>
      <c r="I4863" s="6">
        <v>0</v>
      </c>
      <c r="J4863">
        <v>3</v>
      </c>
      <c r="K4863" t="str">
        <f>_xlfn.XLOOKUP(fCompras!F4863,dComprador!$A$2:$A$7,dComprador!$B$2:$B$7)</f>
        <v>Alon</v>
      </c>
      <c r="L4863" t="str">
        <f>_xlfn.XLOOKUP(J4863,dFornecedor!$A$2:$A$6,dFornecedor!$B$2:$B$6)</f>
        <v>StepUp</v>
      </c>
      <c r="M4863" t="str">
        <f>_xlfn.XLOOKUP(G4863,dMateriaPrima!$A$2:$A$12,dMateriaPrima!$B$2:$B$12)</f>
        <v>Tecido</v>
      </c>
      <c r="N4863" s="2">
        <f>_xlfn.XLOOKUP(G4863,dMateriaPrima!$A$2:$A$12,dMateriaPrima!$C$2:$C$12)</f>
        <v>18</v>
      </c>
      <c r="O4863" s="3">
        <f t="shared" si="375"/>
        <v>4266</v>
      </c>
      <c r="P4863" s="4">
        <f t="shared" si="376"/>
        <v>0</v>
      </c>
      <c r="Q4863" s="3">
        <f t="shared" si="377"/>
        <v>4266</v>
      </c>
      <c r="R4863" t="str">
        <f t="shared" si="378"/>
        <v>Em atraso</v>
      </c>
      <c r="S4863" s="5">
        <f t="shared" si="379"/>
        <v>3</v>
      </c>
    </row>
    <row r="4864" spans="1:19" x14ac:dyDescent="0.25">
      <c r="A4864">
        <v>4863</v>
      </c>
      <c r="B4864" s="1">
        <v>44067</v>
      </c>
      <c r="C4864" s="1">
        <v>44068</v>
      </c>
      <c r="D4864" s="1">
        <v>44087</v>
      </c>
      <c r="E4864" s="1">
        <v>44090</v>
      </c>
      <c r="F4864">
        <v>1</v>
      </c>
      <c r="G4864">
        <v>5</v>
      </c>
      <c r="H4864">
        <v>29</v>
      </c>
      <c r="I4864" s="6">
        <v>0</v>
      </c>
      <c r="J4864">
        <v>3</v>
      </c>
      <c r="K4864" t="str">
        <f>_xlfn.XLOOKUP(fCompras!F4864,dComprador!$A$2:$A$7,dComprador!$B$2:$B$7)</f>
        <v>Alon</v>
      </c>
      <c r="L4864" t="str">
        <f>_xlfn.XLOOKUP(J4864,dFornecedor!$A$2:$A$6,dFornecedor!$B$2:$B$6)</f>
        <v>StepUp</v>
      </c>
      <c r="M4864" t="str">
        <f>_xlfn.XLOOKUP(G4864,dMateriaPrima!$A$2:$A$12,dMateriaPrima!$B$2:$B$12)</f>
        <v>Areia</v>
      </c>
      <c r="N4864" s="2">
        <f>_xlfn.XLOOKUP(G4864,dMateriaPrima!$A$2:$A$12,dMateriaPrima!$C$2:$C$12)</f>
        <v>3.59</v>
      </c>
      <c r="O4864" s="3">
        <f t="shared" si="375"/>
        <v>104.11</v>
      </c>
      <c r="P4864" s="4">
        <f t="shared" si="376"/>
        <v>0</v>
      </c>
      <c r="Q4864" s="3">
        <f t="shared" si="377"/>
        <v>104.11</v>
      </c>
      <c r="R4864" t="str">
        <f t="shared" si="378"/>
        <v>Em atraso</v>
      </c>
      <c r="S4864" s="5">
        <f t="shared" si="379"/>
        <v>3</v>
      </c>
    </row>
    <row r="4865" spans="1:19" x14ac:dyDescent="0.25">
      <c r="A4865">
        <v>4864</v>
      </c>
      <c r="B4865" s="1">
        <v>44068</v>
      </c>
      <c r="C4865" s="1">
        <v>44079</v>
      </c>
      <c r="D4865" s="1">
        <v>44079</v>
      </c>
      <c r="E4865" s="1">
        <v>44082</v>
      </c>
      <c r="F4865">
        <v>4</v>
      </c>
      <c r="G4865">
        <v>11</v>
      </c>
      <c r="H4865">
        <v>15</v>
      </c>
      <c r="I4865" s="6">
        <v>0</v>
      </c>
      <c r="J4865">
        <v>1</v>
      </c>
      <c r="K4865" t="str">
        <f>_xlfn.XLOOKUP(fCompras!F4865,dComprador!$A$2:$A$7,dComprador!$B$2:$B$7)</f>
        <v>Lira</v>
      </c>
      <c r="L4865" t="str">
        <f>_xlfn.XLOOKUP(J4865,dFornecedor!$A$2:$A$6,dFornecedor!$B$2:$B$6)</f>
        <v>NorthShore</v>
      </c>
      <c r="M4865" t="str">
        <f>_xlfn.XLOOKUP(G4865,dMateriaPrima!$A$2:$A$12,dMateriaPrima!$B$2:$B$12)</f>
        <v>Papel</v>
      </c>
      <c r="N4865" s="2">
        <f>_xlfn.XLOOKUP(G4865,dMateriaPrima!$A$2:$A$12,dMateriaPrima!$C$2:$C$12)</f>
        <v>9</v>
      </c>
      <c r="O4865" s="3">
        <f t="shared" si="375"/>
        <v>135</v>
      </c>
      <c r="P4865" s="4">
        <f t="shared" si="376"/>
        <v>0</v>
      </c>
      <c r="Q4865" s="3">
        <f t="shared" si="377"/>
        <v>135</v>
      </c>
      <c r="R4865" t="str">
        <f t="shared" si="378"/>
        <v>Em atraso</v>
      </c>
      <c r="S4865" s="5">
        <f t="shared" si="379"/>
        <v>3</v>
      </c>
    </row>
    <row r="4866" spans="1:19" x14ac:dyDescent="0.25">
      <c r="A4866">
        <v>4865</v>
      </c>
      <c r="B4866" s="1">
        <v>44068</v>
      </c>
      <c r="C4866" s="1">
        <v>44069</v>
      </c>
      <c r="D4866" s="1">
        <v>44075</v>
      </c>
      <c r="E4866" s="1">
        <v>44073</v>
      </c>
      <c r="F4866">
        <v>4</v>
      </c>
      <c r="G4866">
        <v>7</v>
      </c>
      <c r="H4866">
        <v>127</v>
      </c>
      <c r="I4866" s="6">
        <v>0</v>
      </c>
      <c r="J4866">
        <v>3</v>
      </c>
      <c r="K4866" t="str">
        <f>_xlfn.XLOOKUP(fCompras!F4866,dComprador!$A$2:$A$7,dComprador!$B$2:$B$7)</f>
        <v>Lira</v>
      </c>
      <c r="L4866" t="str">
        <f>_xlfn.XLOOKUP(J4866,dFornecedor!$A$2:$A$6,dFornecedor!$B$2:$B$6)</f>
        <v>StepUp</v>
      </c>
      <c r="M4866" t="str">
        <f>_xlfn.XLOOKUP(G4866,dMateriaPrima!$A$2:$A$12,dMateriaPrima!$B$2:$B$12)</f>
        <v>Poliéster</v>
      </c>
      <c r="N4866" s="2">
        <f>_xlfn.XLOOKUP(G4866,dMateriaPrima!$A$2:$A$12,dMateriaPrima!$C$2:$C$12)</f>
        <v>8</v>
      </c>
      <c r="O4866" s="3">
        <f t="shared" si="375"/>
        <v>1016</v>
      </c>
      <c r="P4866" s="4">
        <f t="shared" si="376"/>
        <v>0</v>
      </c>
      <c r="Q4866" s="3">
        <f t="shared" si="377"/>
        <v>1016</v>
      </c>
      <c r="R4866" t="str">
        <f t="shared" si="378"/>
        <v>No prazo</v>
      </c>
      <c r="S4866" s="5">
        <f t="shared" si="379"/>
        <v>0</v>
      </c>
    </row>
    <row r="4867" spans="1:19" x14ac:dyDescent="0.25">
      <c r="A4867">
        <v>4866</v>
      </c>
      <c r="B4867" s="1">
        <v>44068</v>
      </c>
      <c r="C4867" s="1">
        <v>44070</v>
      </c>
      <c r="D4867" s="1">
        <v>44075</v>
      </c>
      <c r="E4867" s="1">
        <v>44079</v>
      </c>
      <c r="F4867">
        <v>4</v>
      </c>
      <c r="G4867">
        <v>10</v>
      </c>
      <c r="H4867">
        <v>252</v>
      </c>
      <c r="I4867" s="6">
        <v>0</v>
      </c>
      <c r="J4867">
        <v>4</v>
      </c>
      <c r="K4867" t="str">
        <f>_xlfn.XLOOKUP(fCompras!F4867,dComprador!$A$2:$A$7,dComprador!$B$2:$B$7)</f>
        <v>Lira</v>
      </c>
      <c r="L4867" t="str">
        <f>_xlfn.XLOOKUP(J4867,dFornecedor!$A$2:$A$6,dFornecedor!$B$2:$B$6)</f>
        <v>AlphaOmega</v>
      </c>
      <c r="M4867" t="str">
        <f>_xlfn.XLOOKUP(G4867,dMateriaPrima!$A$2:$A$12,dMateriaPrima!$B$2:$B$12)</f>
        <v>Pedra Britada</v>
      </c>
      <c r="N4867" s="2">
        <f>_xlfn.XLOOKUP(G4867,dMateriaPrima!$A$2:$A$12,dMateriaPrima!$C$2:$C$12)</f>
        <v>56</v>
      </c>
      <c r="O4867" s="3">
        <f t="shared" ref="O4867:O4930" si="380">PRODUCT(H4867,N4867)</f>
        <v>14112</v>
      </c>
      <c r="P4867" s="4">
        <f t="shared" ref="P4867:P4930" si="381">PRODUCT(O4867,I4867)</f>
        <v>0</v>
      </c>
      <c r="Q4867" s="3">
        <f t="shared" ref="Q4867:Q4930" si="382">O4867-P4867</f>
        <v>14112</v>
      </c>
      <c r="R4867" t="str">
        <f t="shared" ref="R4867:R4930" si="383">IF(E4867&lt;=D4867,"No prazo",IF(E4867&gt;D4867,"Em atraso"))</f>
        <v>Em atraso</v>
      </c>
      <c r="S4867" s="5">
        <f t="shared" ref="S4867:S4930" si="384">IF(E4867 &gt;D4867, E4867-D4867,0)</f>
        <v>4</v>
      </c>
    </row>
    <row r="4868" spans="1:19" x14ac:dyDescent="0.25">
      <c r="A4868">
        <v>4867</v>
      </c>
      <c r="B4868" s="1">
        <v>44068</v>
      </c>
      <c r="C4868" s="1">
        <v>44079</v>
      </c>
      <c r="D4868" s="1">
        <v>44080</v>
      </c>
      <c r="E4868" s="1">
        <v>44081</v>
      </c>
      <c r="F4868">
        <v>4</v>
      </c>
      <c r="G4868">
        <v>3</v>
      </c>
      <c r="H4868">
        <v>13</v>
      </c>
      <c r="I4868" s="6">
        <v>0</v>
      </c>
      <c r="J4868">
        <v>1</v>
      </c>
      <c r="K4868" t="str">
        <f>_xlfn.XLOOKUP(fCompras!F4868,dComprador!$A$2:$A$7,dComprador!$B$2:$B$7)</f>
        <v>Lira</v>
      </c>
      <c r="L4868" t="str">
        <f>_xlfn.XLOOKUP(J4868,dFornecedor!$A$2:$A$6,dFornecedor!$B$2:$B$6)</f>
        <v>NorthShore</v>
      </c>
      <c r="M4868" t="str">
        <f>_xlfn.XLOOKUP(G4868,dMateriaPrima!$A$2:$A$12,dMateriaPrima!$B$2:$B$12)</f>
        <v>Barra Metal</v>
      </c>
      <c r="N4868" s="2">
        <f>_xlfn.XLOOKUP(G4868,dMateriaPrima!$A$2:$A$12,dMateriaPrima!$C$2:$C$12)</f>
        <v>565</v>
      </c>
      <c r="O4868" s="3">
        <f t="shared" si="380"/>
        <v>7345</v>
      </c>
      <c r="P4868" s="4">
        <f t="shared" si="381"/>
        <v>0</v>
      </c>
      <c r="Q4868" s="3">
        <f t="shared" si="382"/>
        <v>7345</v>
      </c>
      <c r="R4868" t="str">
        <f t="shared" si="383"/>
        <v>Em atraso</v>
      </c>
      <c r="S4868" s="5">
        <f t="shared" si="384"/>
        <v>1</v>
      </c>
    </row>
    <row r="4869" spans="1:19" x14ac:dyDescent="0.25">
      <c r="A4869">
        <v>4868</v>
      </c>
      <c r="B4869" s="1">
        <v>44068</v>
      </c>
      <c r="C4869" s="1">
        <v>44076</v>
      </c>
      <c r="D4869" s="1">
        <v>44079</v>
      </c>
      <c r="E4869" s="1">
        <v>44084</v>
      </c>
      <c r="F4869">
        <v>4</v>
      </c>
      <c r="G4869">
        <v>2</v>
      </c>
      <c r="H4869">
        <v>188</v>
      </c>
      <c r="I4869" s="6">
        <v>0</v>
      </c>
      <c r="J4869">
        <v>2</v>
      </c>
      <c r="K4869" t="str">
        <f>_xlfn.XLOOKUP(fCompras!F4869,dComprador!$A$2:$A$7,dComprador!$B$2:$B$7)</f>
        <v>Lira</v>
      </c>
      <c r="L4869" t="str">
        <f>_xlfn.XLOOKUP(J4869,dFornecedor!$A$2:$A$6,dFornecedor!$B$2:$B$6)</f>
        <v>Minerva</v>
      </c>
      <c r="M4869" t="str">
        <f>_xlfn.XLOOKUP(G4869,dMateriaPrima!$A$2:$A$12,dMateriaPrima!$B$2:$B$12)</f>
        <v>Chapa Metal</v>
      </c>
      <c r="N4869" s="2">
        <f>_xlfn.XLOOKUP(G4869,dMateriaPrima!$A$2:$A$12,dMateriaPrima!$C$2:$C$12)</f>
        <v>299.89999999999998</v>
      </c>
      <c r="O4869" s="3">
        <f t="shared" si="380"/>
        <v>56381.2</v>
      </c>
      <c r="P4869" s="4">
        <f t="shared" si="381"/>
        <v>0</v>
      </c>
      <c r="Q4869" s="3">
        <f t="shared" si="382"/>
        <v>56381.2</v>
      </c>
      <c r="R4869" t="str">
        <f t="shared" si="383"/>
        <v>Em atraso</v>
      </c>
      <c r="S4869" s="5">
        <f t="shared" si="384"/>
        <v>5</v>
      </c>
    </row>
    <row r="4870" spans="1:19" x14ac:dyDescent="0.25">
      <c r="A4870">
        <v>4869</v>
      </c>
      <c r="B4870" s="1">
        <v>44068</v>
      </c>
      <c r="C4870" s="1">
        <v>44068</v>
      </c>
      <c r="D4870" s="1">
        <v>44077</v>
      </c>
      <c r="E4870" s="1">
        <v>44076</v>
      </c>
      <c r="F4870">
        <v>4</v>
      </c>
      <c r="G4870">
        <v>4</v>
      </c>
      <c r="H4870">
        <v>110</v>
      </c>
      <c r="I4870" s="6">
        <v>0.36</v>
      </c>
      <c r="J4870">
        <v>5</v>
      </c>
      <c r="K4870" t="str">
        <f>_xlfn.XLOOKUP(fCompras!F4870,dComprador!$A$2:$A$7,dComprador!$B$2:$B$7)</f>
        <v>Lira</v>
      </c>
      <c r="L4870" t="str">
        <f>_xlfn.XLOOKUP(J4870,dFornecedor!$A$2:$A$6,dFornecedor!$B$2:$B$6)</f>
        <v>Atlas</v>
      </c>
      <c r="M4870" t="str">
        <f>_xlfn.XLOOKUP(G4870,dMateriaPrima!$A$2:$A$12,dMateriaPrima!$B$2:$B$12)</f>
        <v>Madeira</v>
      </c>
      <c r="N4870" s="2">
        <f>_xlfn.XLOOKUP(G4870,dMateriaPrima!$A$2:$A$12,dMateriaPrima!$C$2:$C$12)</f>
        <v>168</v>
      </c>
      <c r="O4870" s="3">
        <f t="shared" si="380"/>
        <v>18480</v>
      </c>
      <c r="P4870" s="4">
        <f t="shared" si="381"/>
        <v>6652.8</v>
      </c>
      <c r="Q4870" s="3">
        <f t="shared" si="382"/>
        <v>11827.2</v>
      </c>
      <c r="R4870" t="str">
        <f t="shared" si="383"/>
        <v>No prazo</v>
      </c>
      <c r="S4870" s="5">
        <f t="shared" si="384"/>
        <v>0</v>
      </c>
    </row>
    <row r="4871" spans="1:19" x14ac:dyDescent="0.25">
      <c r="A4871">
        <v>4870</v>
      </c>
      <c r="B4871" s="1">
        <v>44068</v>
      </c>
      <c r="C4871" s="1">
        <v>44073</v>
      </c>
      <c r="D4871" s="1">
        <v>44075</v>
      </c>
      <c r="E4871" s="1">
        <v>44077</v>
      </c>
      <c r="F4871">
        <v>4</v>
      </c>
      <c r="G4871">
        <v>6</v>
      </c>
      <c r="H4871">
        <v>194</v>
      </c>
      <c r="I4871" s="6">
        <v>0</v>
      </c>
      <c r="J4871">
        <v>2</v>
      </c>
      <c r="K4871" t="str">
        <f>_xlfn.XLOOKUP(fCompras!F4871,dComprador!$A$2:$A$7,dComprador!$B$2:$B$7)</f>
        <v>Lira</v>
      </c>
      <c r="L4871" t="str">
        <f>_xlfn.XLOOKUP(J4871,dFornecedor!$A$2:$A$6,dFornecedor!$B$2:$B$6)</f>
        <v>Minerva</v>
      </c>
      <c r="M4871" t="str">
        <f>_xlfn.XLOOKUP(G4871,dMateriaPrima!$A$2:$A$12,dMateriaPrima!$B$2:$B$12)</f>
        <v>Fio Algodão</v>
      </c>
      <c r="N4871" s="2">
        <f>_xlfn.XLOOKUP(G4871,dMateriaPrima!$A$2:$A$12,dMateriaPrima!$C$2:$C$12)</f>
        <v>55.9</v>
      </c>
      <c r="O4871" s="3">
        <f t="shared" si="380"/>
        <v>10844.6</v>
      </c>
      <c r="P4871" s="4">
        <f t="shared" si="381"/>
        <v>0</v>
      </c>
      <c r="Q4871" s="3">
        <f t="shared" si="382"/>
        <v>10844.6</v>
      </c>
      <c r="R4871" t="str">
        <f t="shared" si="383"/>
        <v>Em atraso</v>
      </c>
      <c r="S4871" s="5">
        <f t="shared" si="384"/>
        <v>2</v>
      </c>
    </row>
    <row r="4872" spans="1:19" x14ac:dyDescent="0.25">
      <c r="A4872">
        <v>4871</v>
      </c>
      <c r="B4872" s="1">
        <v>44068</v>
      </c>
      <c r="C4872" s="1">
        <v>44068</v>
      </c>
      <c r="D4872" s="1">
        <v>44087</v>
      </c>
      <c r="E4872" s="1">
        <v>44091</v>
      </c>
      <c r="F4872">
        <v>1</v>
      </c>
      <c r="G4872">
        <v>1</v>
      </c>
      <c r="H4872">
        <v>209</v>
      </c>
      <c r="I4872" s="6">
        <v>0</v>
      </c>
      <c r="J4872">
        <v>2</v>
      </c>
      <c r="K4872" t="str">
        <f>_xlfn.XLOOKUP(fCompras!F4872,dComprador!$A$2:$A$7,dComprador!$B$2:$B$7)</f>
        <v>Alon</v>
      </c>
      <c r="L4872" t="str">
        <f>_xlfn.XLOOKUP(J4872,dFornecedor!$A$2:$A$6,dFornecedor!$B$2:$B$6)</f>
        <v>Minerva</v>
      </c>
      <c r="M4872" t="str">
        <f>_xlfn.XLOOKUP(G4872,dMateriaPrima!$A$2:$A$12,dMateriaPrima!$B$2:$B$12)</f>
        <v>Tecido</v>
      </c>
      <c r="N4872" s="2">
        <f>_xlfn.XLOOKUP(G4872,dMateriaPrima!$A$2:$A$12,dMateriaPrima!$C$2:$C$12)</f>
        <v>18</v>
      </c>
      <c r="O4872" s="3">
        <f t="shared" si="380"/>
        <v>3762</v>
      </c>
      <c r="P4872" s="4">
        <f t="shared" si="381"/>
        <v>0</v>
      </c>
      <c r="Q4872" s="3">
        <f t="shared" si="382"/>
        <v>3762</v>
      </c>
      <c r="R4872" t="str">
        <f t="shared" si="383"/>
        <v>Em atraso</v>
      </c>
      <c r="S4872" s="5">
        <f t="shared" si="384"/>
        <v>4</v>
      </c>
    </row>
    <row r="4873" spans="1:19" x14ac:dyDescent="0.25">
      <c r="A4873">
        <v>4872</v>
      </c>
      <c r="B4873" s="1">
        <v>44068</v>
      </c>
      <c r="C4873" s="1">
        <v>44070</v>
      </c>
      <c r="D4873" s="1">
        <v>44080</v>
      </c>
      <c r="E4873" s="1">
        <v>44086</v>
      </c>
      <c r="F4873">
        <v>2</v>
      </c>
      <c r="G4873">
        <v>7</v>
      </c>
      <c r="H4873">
        <v>344</v>
      </c>
      <c r="I4873" s="6">
        <v>0</v>
      </c>
      <c r="J4873">
        <v>2</v>
      </c>
      <c r="K4873" t="str">
        <f>_xlfn.XLOOKUP(fCompras!F4873,dComprador!$A$2:$A$7,dComprador!$B$2:$B$7)</f>
        <v>João</v>
      </c>
      <c r="L4873" t="str">
        <f>_xlfn.XLOOKUP(J4873,dFornecedor!$A$2:$A$6,dFornecedor!$B$2:$B$6)</f>
        <v>Minerva</v>
      </c>
      <c r="M4873" t="str">
        <f>_xlfn.XLOOKUP(G4873,dMateriaPrima!$A$2:$A$12,dMateriaPrima!$B$2:$B$12)</f>
        <v>Poliéster</v>
      </c>
      <c r="N4873" s="2">
        <f>_xlfn.XLOOKUP(G4873,dMateriaPrima!$A$2:$A$12,dMateriaPrima!$C$2:$C$12)</f>
        <v>8</v>
      </c>
      <c r="O4873" s="3">
        <f t="shared" si="380"/>
        <v>2752</v>
      </c>
      <c r="P4873" s="4">
        <f t="shared" si="381"/>
        <v>0</v>
      </c>
      <c r="Q4873" s="3">
        <f t="shared" si="382"/>
        <v>2752</v>
      </c>
      <c r="R4873" t="str">
        <f t="shared" si="383"/>
        <v>Em atraso</v>
      </c>
      <c r="S4873" s="5">
        <f t="shared" si="384"/>
        <v>6</v>
      </c>
    </row>
    <row r="4874" spans="1:19" x14ac:dyDescent="0.25">
      <c r="A4874">
        <v>4873</v>
      </c>
      <c r="B4874" s="1">
        <v>44068</v>
      </c>
      <c r="C4874" s="1">
        <v>44068</v>
      </c>
      <c r="D4874" s="1">
        <v>44098</v>
      </c>
      <c r="E4874" s="1">
        <v>44101</v>
      </c>
      <c r="F4874">
        <v>1</v>
      </c>
      <c r="G4874">
        <v>5</v>
      </c>
      <c r="H4874">
        <v>289</v>
      </c>
      <c r="I4874" s="6">
        <v>0</v>
      </c>
      <c r="J4874">
        <v>2</v>
      </c>
      <c r="K4874" t="str">
        <f>_xlfn.XLOOKUP(fCompras!F4874,dComprador!$A$2:$A$7,dComprador!$B$2:$B$7)</f>
        <v>Alon</v>
      </c>
      <c r="L4874" t="str">
        <f>_xlfn.XLOOKUP(J4874,dFornecedor!$A$2:$A$6,dFornecedor!$B$2:$B$6)</f>
        <v>Minerva</v>
      </c>
      <c r="M4874" t="str">
        <f>_xlfn.XLOOKUP(G4874,dMateriaPrima!$A$2:$A$12,dMateriaPrima!$B$2:$B$12)</f>
        <v>Areia</v>
      </c>
      <c r="N4874" s="2">
        <f>_xlfn.XLOOKUP(G4874,dMateriaPrima!$A$2:$A$12,dMateriaPrima!$C$2:$C$12)</f>
        <v>3.59</v>
      </c>
      <c r="O4874" s="3">
        <f t="shared" si="380"/>
        <v>1037.51</v>
      </c>
      <c r="P4874" s="4">
        <f t="shared" si="381"/>
        <v>0</v>
      </c>
      <c r="Q4874" s="3">
        <f t="shared" si="382"/>
        <v>1037.51</v>
      </c>
      <c r="R4874" t="str">
        <f t="shared" si="383"/>
        <v>Em atraso</v>
      </c>
      <c r="S4874" s="5">
        <f t="shared" si="384"/>
        <v>3</v>
      </c>
    </row>
    <row r="4875" spans="1:19" x14ac:dyDescent="0.25">
      <c r="A4875">
        <v>4874</v>
      </c>
      <c r="B4875" s="1">
        <v>44068</v>
      </c>
      <c r="C4875" s="1">
        <v>44069</v>
      </c>
      <c r="D4875" s="1">
        <v>44098</v>
      </c>
      <c r="E4875" s="1">
        <v>44099</v>
      </c>
      <c r="F4875">
        <v>1</v>
      </c>
      <c r="G4875">
        <v>2</v>
      </c>
      <c r="H4875">
        <v>4</v>
      </c>
      <c r="I4875" s="6">
        <v>0</v>
      </c>
      <c r="J4875">
        <v>3</v>
      </c>
      <c r="K4875" t="str">
        <f>_xlfn.XLOOKUP(fCompras!F4875,dComprador!$A$2:$A$7,dComprador!$B$2:$B$7)</f>
        <v>Alon</v>
      </c>
      <c r="L4875" t="str">
        <f>_xlfn.XLOOKUP(J4875,dFornecedor!$A$2:$A$6,dFornecedor!$B$2:$B$6)</f>
        <v>StepUp</v>
      </c>
      <c r="M4875" t="str">
        <f>_xlfn.XLOOKUP(G4875,dMateriaPrima!$A$2:$A$12,dMateriaPrima!$B$2:$B$12)</f>
        <v>Chapa Metal</v>
      </c>
      <c r="N4875" s="2">
        <f>_xlfn.XLOOKUP(G4875,dMateriaPrima!$A$2:$A$12,dMateriaPrima!$C$2:$C$12)</f>
        <v>299.89999999999998</v>
      </c>
      <c r="O4875" s="3">
        <f t="shared" si="380"/>
        <v>1199.5999999999999</v>
      </c>
      <c r="P4875" s="4">
        <f t="shared" si="381"/>
        <v>0</v>
      </c>
      <c r="Q4875" s="3">
        <f t="shared" si="382"/>
        <v>1199.5999999999999</v>
      </c>
      <c r="R4875" t="str">
        <f t="shared" si="383"/>
        <v>Em atraso</v>
      </c>
      <c r="S4875" s="5">
        <f t="shared" si="384"/>
        <v>1</v>
      </c>
    </row>
    <row r="4876" spans="1:19" x14ac:dyDescent="0.25">
      <c r="A4876">
        <v>4875</v>
      </c>
      <c r="B4876" s="1">
        <v>44068</v>
      </c>
      <c r="C4876" s="1">
        <v>44069</v>
      </c>
      <c r="D4876" s="1">
        <v>44089</v>
      </c>
      <c r="E4876" s="1">
        <v>44090</v>
      </c>
      <c r="F4876">
        <v>1</v>
      </c>
      <c r="G4876">
        <v>4</v>
      </c>
      <c r="H4876">
        <v>48</v>
      </c>
      <c r="I4876" s="6">
        <v>0</v>
      </c>
      <c r="J4876">
        <v>3</v>
      </c>
      <c r="K4876" t="str">
        <f>_xlfn.XLOOKUP(fCompras!F4876,dComprador!$A$2:$A$7,dComprador!$B$2:$B$7)</f>
        <v>Alon</v>
      </c>
      <c r="L4876" t="str">
        <f>_xlfn.XLOOKUP(J4876,dFornecedor!$A$2:$A$6,dFornecedor!$B$2:$B$6)</f>
        <v>StepUp</v>
      </c>
      <c r="M4876" t="str">
        <f>_xlfn.XLOOKUP(G4876,dMateriaPrima!$A$2:$A$12,dMateriaPrima!$B$2:$B$12)</f>
        <v>Madeira</v>
      </c>
      <c r="N4876" s="2">
        <f>_xlfn.XLOOKUP(G4876,dMateriaPrima!$A$2:$A$12,dMateriaPrima!$C$2:$C$12)</f>
        <v>168</v>
      </c>
      <c r="O4876" s="3">
        <f t="shared" si="380"/>
        <v>8064</v>
      </c>
      <c r="P4876" s="4">
        <f t="shared" si="381"/>
        <v>0</v>
      </c>
      <c r="Q4876" s="3">
        <f t="shared" si="382"/>
        <v>8064</v>
      </c>
      <c r="R4876" t="str">
        <f t="shared" si="383"/>
        <v>Em atraso</v>
      </c>
      <c r="S4876" s="5">
        <f t="shared" si="384"/>
        <v>1</v>
      </c>
    </row>
    <row r="4877" spans="1:19" x14ac:dyDescent="0.25">
      <c r="A4877">
        <v>4876</v>
      </c>
      <c r="B4877" s="1">
        <v>44068</v>
      </c>
      <c r="C4877" s="1">
        <v>44070</v>
      </c>
      <c r="D4877" s="1">
        <v>44090</v>
      </c>
      <c r="E4877" s="1">
        <v>44092</v>
      </c>
      <c r="F4877">
        <v>1</v>
      </c>
      <c r="G4877">
        <v>9</v>
      </c>
      <c r="H4877">
        <v>207</v>
      </c>
      <c r="I4877" s="6">
        <v>0</v>
      </c>
      <c r="J4877">
        <v>2</v>
      </c>
      <c r="K4877" t="str">
        <f>_xlfn.XLOOKUP(fCompras!F4877,dComprador!$A$2:$A$7,dComprador!$B$2:$B$7)</f>
        <v>Alon</v>
      </c>
      <c r="L4877" t="str">
        <f>_xlfn.XLOOKUP(J4877,dFornecedor!$A$2:$A$6,dFornecedor!$B$2:$B$6)</f>
        <v>Minerva</v>
      </c>
      <c r="M4877" t="str">
        <f>_xlfn.XLOOKUP(G4877,dMateriaPrima!$A$2:$A$12,dMateriaPrima!$B$2:$B$12)</f>
        <v>Couro</v>
      </c>
      <c r="N4877" s="2">
        <f>_xlfn.XLOOKUP(G4877,dMateriaPrima!$A$2:$A$12,dMateriaPrima!$C$2:$C$12)</f>
        <v>4.4000000000000004</v>
      </c>
      <c r="O4877" s="3">
        <f t="shared" si="380"/>
        <v>910.80000000000007</v>
      </c>
      <c r="P4877" s="4">
        <f t="shared" si="381"/>
        <v>0</v>
      </c>
      <c r="Q4877" s="3">
        <f t="shared" si="382"/>
        <v>910.80000000000007</v>
      </c>
      <c r="R4877" t="str">
        <f t="shared" si="383"/>
        <v>Em atraso</v>
      </c>
      <c r="S4877" s="5">
        <f t="shared" si="384"/>
        <v>2</v>
      </c>
    </row>
    <row r="4878" spans="1:19" x14ac:dyDescent="0.25">
      <c r="A4878">
        <v>4877</v>
      </c>
      <c r="B4878" s="1">
        <v>44069</v>
      </c>
      <c r="C4878" s="1">
        <v>44077</v>
      </c>
      <c r="D4878" s="1">
        <v>44081</v>
      </c>
      <c r="E4878" s="1">
        <v>44082</v>
      </c>
      <c r="F4878">
        <v>4</v>
      </c>
      <c r="G4878">
        <v>10</v>
      </c>
      <c r="H4878">
        <v>211</v>
      </c>
      <c r="I4878" s="6">
        <v>0</v>
      </c>
      <c r="J4878">
        <v>2</v>
      </c>
      <c r="K4878" t="str">
        <f>_xlfn.XLOOKUP(fCompras!F4878,dComprador!$A$2:$A$7,dComprador!$B$2:$B$7)</f>
        <v>Lira</v>
      </c>
      <c r="L4878" t="str">
        <f>_xlfn.XLOOKUP(J4878,dFornecedor!$A$2:$A$6,dFornecedor!$B$2:$B$6)</f>
        <v>Minerva</v>
      </c>
      <c r="M4878" t="str">
        <f>_xlfn.XLOOKUP(G4878,dMateriaPrima!$A$2:$A$12,dMateriaPrima!$B$2:$B$12)</f>
        <v>Pedra Britada</v>
      </c>
      <c r="N4878" s="2">
        <f>_xlfn.XLOOKUP(G4878,dMateriaPrima!$A$2:$A$12,dMateriaPrima!$C$2:$C$12)</f>
        <v>56</v>
      </c>
      <c r="O4878" s="3">
        <f t="shared" si="380"/>
        <v>11816</v>
      </c>
      <c r="P4878" s="4">
        <f t="shared" si="381"/>
        <v>0</v>
      </c>
      <c r="Q4878" s="3">
        <f t="shared" si="382"/>
        <v>11816</v>
      </c>
      <c r="R4878" t="str">
        <f t="shared" si="383"/>
        <v>Em atraso</v>
      </c>
      <c r="S4878" s="5">
        <f t="shared" si="384"/>
        <v>1</v>
      </c>
    </row>
    <row r="4879" spans="1:19" x14ac:dyDescent="0.25">
      <c r="A4879">
        <v>4878</v>
      </c>
      <c r="B4879" s="1">
        <v>44069</v>
      </c>
      <c r="C4879" s="1">
        <v>44079</v>
      </c>
      <c r="D4879" s="1">
        <v>44082</v>
      </c>
      <c r="E4879" s="1">
        <v>44083</v>
      </c>
      <c r="F4879">
        <v>2</v>
      </c>
      <c r="G4879">
        <v>5</v>
      </c>
      <c r="H4879">
        <v>64</v>
      </c>
      <c r="I4879" s="6">
        <v>0</v>
      </c>
      <c r="J4879">
        <v>3</v>
      </c>
      <c r="K4879" t="str">
        <f>_xlfn.XLOOKUP(fCompras!F4879,dComprador!$A$2:$A$7,dComprador!$B$2:$B$7)</f>
        <v>João</v>
      </c>
      <c r="L4879" t="str">
        <f>_xlfn.XLOOKUP(J4879,dFornecedor!$A$2:$A$6,dFornecedor!$B$2:$B$6)</f>
        <v>StepUp</v>
      </c>
      <c r="M4879" t="str">
        <f>_xlfn.XLOOKUP(G4879,dMateriaPrima!$A$2:$A$12,dMateriaPrima!$B$2:$B$12)</f>
        <v>Areia</v>
      </c>
      <c r="N4879" s="2">
        <f>_xlfn.XLOOKUP(G4879,dMateriaPrima!$A$2:$A$12,dMateriaPrima!$C$2:$C$12)</f>
        <v>3.59</v>
      </c>
      <c r="O4879" s="3">
        <f t="shared" si="380"/>
        <v>229.76</v>
      </c>
      <c r="P4879" s="4">
        <f t="shared" si="381"/>
        <v>0</v>
      </c>
      <c r="Q4879" s="3">
        <f t="shared" si="382"/>
        <v>229.76</v>
      </c>
      <c r="R4879" t="str">
        <f t="shared" si="383"/>
        <v>Em atraso</v>
      </c>
      <c r="S4879" s="5">
        <f t="shared" si="384"/>
        <v>1</v>
      </c>
    </row>
    <row r="4880" spans="1:19" x14ac:dyDescent="0.25">
      <c r="A4880">
        <v>4879</v>
      </c>
      <c r="B4880" s="1">
        <v>44069</v>
      </c>
      <c r="C4880" s="1">
        <v>44070</v>
      </c>
      <c r="D4880" s="1">
        <v>44092</v>
      </c>
      <c r="E4880" s="1">
        <v>44093</v>
      </c>
      <c r="F4880">
        <v>1</v>
      </c>
      <c r="G4880">
        <v>2</v>
      </c>
      <c r="H4880">
        <v>55</v>
      </c>
      <c r="I4880" s="6">
        <v>0</v>
      </c>
      <c r="J4880">
        <v>3</v>
      </c>
      <c r="K4880" t="str">
        <f>_xlfn.XLOOKUP(fCompras!F4880,dComprador!$A$2:$A$7,dComprador!$B$2:$B$7)</f>
        <v>Alon</v>
      </c>
      <c r="L4880" t="str">
        <f>_xlfn.XLOOKUP(J4880,dFornecedor!$A$2:$A$6,dFornecedor!$B$2:$B$6)</f>
        <v>StepUp</v>
      </c>
      <c r="M4880" t="str">
        <f>_xlfn.XLOOKUP(G4880,dMateriaPrima!$A$2:$A$12,dMateriaPrima!$B$2:$B$12)</f>
        <v>Chapa Metal</v>
      </c>
      <c r="N4880" s="2">
        <f>_xlfn.XLOOKUP(G4880,dMateriaPrima!$A$2:$A$12,dMateriaPrima!$C$2:$C$12)</f>
        <v>299.89999999999998</v>
      </c>
      <c r="O4880" s="3">
        <f t="shared" si="380"/>
        <v>16494.5</v>
      </c>
      <c r="P4880" s="4">
        <f t="shared" si="381"/>
        <v>0</v>
      </c>
      <c r="Q4880" s="3">
        <f t="shared" si="382"/>
        <v>16494.5</v>
      </c>
      <c r="R4880" t="str">
        <f t="shared" si="383"/>
        <v>Em atraso</v>
      </c>
      <c r="S4880" s="5">
        <f t="shared" si="384"/>
        <v>1</v>
      </c>
    </row>
    <row r="4881" spans="1:19" x14ac:dyDescent="0.25">
      <c r="A4881">
        <v>4880</v>
      </c>
      <c r="B4881" s="1">
        <v>44070</v>
      </c>
      <c r="C4881" s="1">
        <v>44075</v>
      </c>
      <c r="D4881" s="1">
        <v>44077</v>
      </c>
      <c r="E4881" s="1">
        <v>44080</v>
      </c>
      <c r="F4881">
        <v>4</v>
      </c>
      <c r="G4881">
        <v>11</v>
      </c>
      <c r="H4881">
        <v>112</v>
      </c>
      <c r="I4881" s="6">
        <v>0</v>
      </c>
      <c r="J4881">
        <v>1</v>
      </c>
      <c r="K4881" t="str">
        <f>_xlfn.XLOOKUP(fCompras!F4881,dComprador!$A$2:$A$7,dComprador!$B$2:$B$7)</f>
        <v>Lira</v>
      </c>
      <c r="L4881" t="str">
        <f>_xlfn.XLOOKUP(J4881,dFornecedor!$A$2:$A$6,dFornecedor!$B$2:$B$6)</f>
        <v>NorthShore</v>
      </c>
      <c r="M4881" t="str">
        <f>_xlfn.XLOOKUP(G4881,dMateriaPrima!$A$2:$A$12,dMateriaPrima!$B$2:$B$12)</f>
        <v>Papel</v>
      </c>
      <c r="N4881" s="2">
        <f>_xlfn.XLOOKUP(G4881,dMateriaPrima!$A$2:$A$12,dMateriaPrima!$C$2:$C$12)</f>
        <v>9</v>
      </c>
      <c r="O4881" s="3">
        <f t="shared" si="380"/>
        <v>1008</v>
      </c>
      <c r="P4881" s="4">
        <f t="shared" si="381"/>
        <v>0</v>
      </c>
      <c r="Q4881" s="3">
        <f t="shared" si="382"/>
        <v>1008</v>
      </c>
      <c r="R4881" t="str">
        <f t="shared" si="383"/>
        <v>Em atraso</v>
      </c>
      <c r="S4881" s="5">
        <f t="shared" si="384"/>
        <v>3</v>
      </c>
    </row>
    <row r="4882" spans="1:19" x14ac:dyDescent="0.25">
      <c r="A4882">
        <v>4881</v>
      </c>
      <c r="B4882" s="1">
        <v>44070</v>
      </c>
      <c r="C4882" s="1">
        <v>44077</v>
      </c>
      <c r="D4882" s="1">
        <v>44081</v>
      </c>
      <c r="E4882" s="1">
        <v>44081</v>
      </c>
      <c r="F4882">
        <v>4</v>
      </c>
      <c r="G4882">
        <v>5</v>
      </c>
      <c r="H4882">
        <v>32</v>
      </c>
      <c r="I4882" s="6">
        <v>0</v>
      </c>
      <c r="J4882">
        <v>5</v>
      </c>
      <c r="K4882" t="str">
        <f>_xlfn.XLOOKUP(fCompras!F4882,dComprador!$A$2:$A$7,dComprador!$B$2:$B$7)</f>
        <v>Lira</v>
      </c>
      <c r="L4882" t="str">
        <f>_xlfn.XLOOKUP(J4882,dFornecedor!$A$2:$A$6,dFornecedor!$B$2:$B$6)</f>
        <v>Atlas</v>
      </c>
      <c r="M4882" t="str">
        <f>_xlfn.XLOOKUP(G4882,dMateriaPrima!$A$2:$A$12,dMateriaPrima!$B$2:$B$12)</f>
        <v>Areia</v>
      </c>
      <c r="N4882" s="2">
        <f>_xlfn.XLOOKUP(G4882,dMateriaPrima!$A$2:$A$12,dMateriaPrima!$C$2:$C$12)</f>
        <v>3.59</v>
      </c>
      <c r="O4882" s="3">
        <f t="shared" si="380"/>
        <v>114.88</v>
      </c>
      <c r="P4882" s="4">
        <f t="shared" si="381"/>
        <v>0</v>
      </c>
      <c r="Q4882" s="3">
        <f t="shared" si="382"/>
        <v>114.88</v>
      </c>
      <c r="R4882" t="str">
        <f t="shared" si="383"/>
        <v>No prazo</v>
      </c>
      <c r="S4882" s="5">
        <f t="shared" si="384"/>
        <v>0</v>
      </c>
    </row>
    <row r="4883" spans="1:19" x14ac:dyDescent="0.25">
      <c r="A4883">
        <v>4882</v>
      </c>
      <c r="B4883" s="1">
        <v>44070</v>
      </c>
      <c r="C4883" s="1">
        <v>44072</v>
      </c>
      <c r="D4883" s="1">
        <v>44077</v>
      </c>
      <c r="E4883" s="1">
        <v>44082</v>
      </c>
      <c r="F4883">
        <v>4</v>
      </c>
      <c r="G4883">
        <v>9</v>
      </c>
      <c r="H4883">
        <v>27</v>
      </c>
      <c r="I4883" s="6">
        <v>0</v>
      </c>
      <c r="J4883">
        <v>2</v>
      </c>
      <c r="K4883" t="str">
        <f>_xlfn.XLOOKUP(fCompras!F4883,dComprador!$A$2:$A$7,dComprador!$B$2:$B$7)</f>
        <v>Lira</v>
      </c>
      <c r="L4883" t="str">
        <f>_xlfn.XLOOKUP(J4883,dFornecedor!$A$2:$A$6,dFornecedor!$B$2:$B$6)</f>
        <v>Minerva</v>
      </c>
      <c r="M4883" t="str">
        <f>_xlfn.XLOOKUP(G4883,dMateriaPrima!$A$2:$A$12,dMateriaPrima!$B$2:$B$12)</f>
        <v>Couro</v>
      </c>
      <c r="N4883" s="2">
        <f>_xlfn.XLOOKUP(G4883,dMateriaPrima!$A$2:$A$12,dMateriaPrima!$C$2:$C$12)</f>
        <v>4.4000000000000004</v>
      </c>
      <c r="O4883" s="3">
        <f t="shared" si="380"/>
        <v>118.80000000000001</v>
      </c>
      <c r="P4883" s="4">
        <f t="shared" si="381"/>
        <v>0</v>
      </c>
      <c r="Q4883" s="3">
        <f t="shared" si="382"/>
        <v>118.80000000000001</v>
      </c>
      <c r="R4883" t="str">
        <f t="shared" si="383"/>
        <v>Em atraso</v>
      </c>
      <c r="S4883" s="5">
        <f t="shared" si="384"/>
        <v>5</v>
      </c>
    </row>
    <row r="4884" spans="1:19" x14ac:dyDescent="0.25">
      <c r="A4884">
        <v>4883</v>
      </c>
      <c r="B4884" s="1">
        <v>44070</v>
      </c>
      <c r="C4884" s="1">
        <v>44078</v>
      </c>
      <c r="D4884" s="1">
        <v>44079</v>
      </c>
      <c r="E4884" s="1">
        <v>44082</v>
      </c>
      <c r="F4884">
        <v>4</v>
      </c>
      <c r="G4884">
        <v>7</v>
      </c>
      <c r="H4884">
        <v>309</v>
      </c>
      <c r="I4884" s="6">
        <v>0</v>
      </c>
      <c r="J4884">
        <v>2</v>
      </c>
      <c r="K4884" t="str">
        <f>_xlfn.XLOOKUP(fCompras!F4884,dComprador!$A$2:$A$7,dComprador!$B$2:$B$7)</f>
        <v>Lira</v>
      </c>
      <c r="L4884" t="str">
        <f>_xlfn.XLOOKUP(J4884,dFornecedor!$A$2:$A$6,dFornecedor!$B$2:$B$6)</f>
        <v>Minerva</v>
      </c>
      <c r="M4884" t="str">
        <f>_xlfn.XLOOKUP(G4884,dMateriaPrima!$A$2:$A$12,dMateriaPrima!$B$2:$B$12)</f>
        <v>Poliéster</v>
      </c>
      <c r="N4884" s="2">
        <f>_xlfn.XLOOKUP(G4884,dMateriaPrima!$A$2:$A$12,dMateriaPrima!$C$2:$C$12)</f>
        <v>8</v>
      </c>
      <c r="O4884" s="3">
        <f t="shared" si="380"/>
        <v>2472</v>
      </c>
      <c r="P4884" s="4">
        <f t="shared" si="381"/>
        <v>0</v>
      </c>
      <c r="Q4884" s="3">
        <f t="shared" si="382"/>
        <v>2472</v>
      </c>
      <c r="R4884" t="str">
        <f t="shared" si="383"/>
        <v>Em atraso</v>
      </c>
      <c r="S4884" s="5">
        <f t="shared" si="384"/>
        <v>3</v>
      </c>
    </row>
    <row r="4885" spans="1:19" x14ac:dyDescent="0.25">
      <c r="A4885">
        <v>4884</v>
      </c>
      <c r="B4885" s="1">
        <v>44070</v>
      </c>
      <c r="C4885" s="1">
        <v>44070</v>
      </c>
      <c r="D4885" s="1">
        <v>44079</v>
      </c>
      <c r="E4885" s="1">
        <v>44078</v>
      </c>
      <c r="F4885">
        <v>4</v>
      </c>
      <c r="G4885">
        <v>9</v>
      </c>
      <c r="H4885">
        <v>289</v>
      </c>
      <c r="I4885" s="6">
        <v>0</v>
      </c>
      <c r="J4885">
        <v>2</v>
      </c>
      <c r="K4885" t="str">
        <f>_xlfn.XLOOKUP(fCompras!F4885,dComprador!$A$2:$A$7,dComprador!$B$2:$B$7)</f>
        <v>Lira</v>
      </c>
      <c r="L4885" t="str">
        <f>_xlfn.XLOOKUP(J4885,dFornecedor!$A$2:$A$6,dFornecedor!$B$2:$B$6)</f>
        <v>Minerva</v>
      </c>
      <c r="M4885" t="str">
        <f>_xlfn.XLOOKUP(G4885,dMateriaPrima!$A$2:$A$12,dMateriaPrima!$B$2:$B$12)</f>
        <v>Couro</v>
      </c>
      <c r="N4885" s="2">
        <f>_xlfn.XLOOKUP(G4885,dMateriaPrima!$A$2:$A$12,dMateriaPrima!$C$2:$C$12)</f>
        <v>4.4000000000000004</v>
      </c>
      <c r="O4885" s="3">
        <f t="shared" si="380"/>
        <v>1271.6000000000001</v>
      </c>
      <c r="P4885" s="4">
        <f t="shared" si="381"/>
        <v>0</v>
      </c>
      <c r="Q4885" s="3">
        <f t="shared" si="382"/>
        <v>1271.6000000000001</v>
      </c>
      <c r="R4885" t="str">
        <f t="shared" si="383"/>
        <v>No prazo</v>
      </c>
      <c r="S4885" s="5">
        <f t="shared" si="384"/>
        <v>0</v>
      </c>
    </row>
    <row r="4886" spans="1:19" x14ac:dyDescent="0.25">
      <c r="A4886">
        <v>4885</v>
      </c>
      <c r="B4886" s="1">
        <v>44070</v>
      </c>
      <c r="C4886" s="1">
        <v>44070</v>
      </c>
      <c r="D4886" s="1">
        <v>44077</v>
      </c>
      <c r="E4886" s="1">
        <v>44078</v>
      </c>
      <c r="F4886">
        <v>4</v>
      </c>
      <c r="G4886">
        <v>5</v>
      </c>
      <c r="H4886">
        <v>97</v>
      </c>
      <c r="I4886" s="6">
        <v>0</v>
      </c>
      <c r="J4886">
        <v>5</v>
      </c>
      <c r="K4886" t="str">
        <f>_xlfn.XLOOKUP(fCompras!F4886,dComprador!$A$2:$A$7,dComprador!$B$2:$B$7)</f>
        <v>Lira</v>
      </c>
      <c r="L4886" t="str">
        <f>_xlfn.XLOOKUP(J4886,dFornecedor!$A$2:$A$6,dFornecedor!$B$2:$B$6)</f>
        <v>Atlas</v>
      </c>
      <c r="M4886" t="str">
        <f>_xlfn.XLOOKUP(G4886,dMateriaPrima!$A$2:$A$12,dMateriaPrima!$B$2:$B$12)</f>
        <v>Areia</v>
      </c>
      <c r="N4886" s="2">
        <f>_xlfn.XLOOKUP(G4886,dMateriaPrima!$A$2:$A$12,dMateriaPrima!$C$2:$C$12)</f>
        <v>3.59</v>
      </c>
      <c r="O4886" s="3">
        <f t="shared" si="380"/>
        <v>348.22999999999996</v>
      </c>
      <c r="P4886" s="4">
        <f t="shared" si="381"/>
        <v>0</v>
      </c>
      <c r="Q4886" s="3">
        <f t="shared" si="382"/>
        <v>348.22999999999996</v>
      </c>
      <c r="R4886" t="str">
        <f t="shared" si="383"/>
        <v>Em atraso</v>
      </c>
      <c r="S4886" s="5">
        <f t="shared" si="384"/>
        <v>1</v>
      </c>
    </row>
    <row r="4887" spans="1:19" x14ac:dyDescent="0.25">
      <c r="A4887">
        <v>4886</v>
      </c>
      <c r="B4887" s="1">
        <v>44070</v>
      </c>
      <c r="C4887" s="1">
        <v>44070</v>
      </c>
      <c r="D4887" s="1">
        <v>44087</v>
      </c>
      <c r="E4887" s="1">
        <v>44091</v>
      </c>
      <c r="F4887">
        <v>1</v>
      </c>
      <c r="G4887">
        <v>10</v>
      </c>
      <c r="H4887">
        <v>70</v>
      </c>
      <c r="I4887" s="6">
        <v>0</v>
      </c>
      <c r="J4887">
        <v>2</v>
      </c>
      <c r="K4887" t="str">
        <f>_xlfn.XLOOKUP(fCompras!F4887,dComprador!$A$2:$A$7,dComprador!$B$2:$B$7)</f>
        <v>Alon</v>
      </c>
      <c r="L4887" t="str">
        <f>_xlfn.XLOOKUP(J4887,dFornecedor!$A$2:$A$6,dFornecedor!$B$2:$B$6)</f>
        <v>Minerva</v>
      </c>
      <c r="M4887" t="str">
        <f>_xlfn.XLOOKUP(G4887,dMateriaPrima!$A$2:$A$12,dMateriaPrima!$B$2:$B$12)</f>
        <v>Pedra Britada</v>
      </c>
      <c r="N4887" s="2">
        <f>_xlfn.XLOOKUP(G4887,dMateriaPrima!$A$2:$A$12,dMateriaPrima!$C$2:$C$12)</f>
        <v>56</v>
      </c>
      <c r="O4887" s="3">
        <f t="shared" si="380"/>
        <v>3920</v>
      </c>
      <c r="P4887" s="4">
        <f t="shared" si="381"/>
        <v>0</v>
      </c>
      <c r="Q4887" s="3">
        <f t="shared" si="382"/>
        <v>3920</v>
      </c>
      <c r="R4887" t="str">
        <f t="shared" si="383"/>
        <v>Em atraso</v>
      </c>
      <c r="S4887" s="5">
        <f t="shared" si="384"/>
        <v>4</v>
      </c>
    </row>
    <row r="4888" spans="1:19" x14ac:dyDescent="0.25">
      <c r="A4888">
        <v>4887</v>
      </c>
      <c r="B4888" s="1">
        <v>44070</v>
      </c>
      <c r="C4888" s="1">
        <v>44070</v>
      </c>
      <c r="D4888" s="1">
        <v>44087</v>
      </c>
      <c r="E4888" s="1">
        <v>44090</v>
      </c>
      <c r="F4888">
        <v>1</v>
      </c>
      <c r="G4888">
        <v>9</v>
      </c>
      <c r="H4888">
        <v>28</v>
      </c>
      <c r="I4888" s="6">
        <v>0</v>
      </c>
      <c r="J4888">
        <v>5</v>
      </c>
      <c r="K4888" t="str">
        <f>_xlfn.XLOOKUP(fCompras!F4888,dComprador!$A$2:$A$7,dComprador!$B$2:$B$7)</f>
        <v>Alon</v>
      </c>
      <c r="L4888" t="str">
        <f>_xlfn.XLOOKUP(J4888,dFornecedor!$A$2:$A$6,dFornecedor!$B$2:$B$6)</f>
        <v>Atlas</v>
      </c>
      <c r="M4888" t="str">
        <f>_xlfn.XLOOKUP(G4888,dMateriaPrima!$A$2:$A$12,dMateriaPrima!$B$2:$B$12)</f>
        <v>Couro</v>
      </c>
      <c r="N4888" s="2">
        <f>_xlfn.XLOOKUP(G4888,dMateriaPrima!$A$2:$A$12,dMateriaPrima!$C$2:$C$12)</f>
        <v>4.4000000000000004</v>
      </c>
      <c r="O4888" s="3">
        <f t="shared" si="380"/>
        <v>123.20000000000002</v>
      </c>
      <c r="P4888" s="4">
        <f t="shared" si="381"/>
        <v>0</v>
      </c>
      <c r="Q4888" s="3">
        <f t="shared" si="382"/>
        <v>123.20000000000002</v>
      </c>
      <c r="R4888" t="str">
        <f t="shared" si="383"/>
        <v>Em atraso</v>
      </c>
      <c r="S4888" s="5">
        <f t="shared" si="384"/>
        <v>3</v>
      </c>
    </row>
    <row r="4889" spans="1:19" x14ac:dyDescent="0.25">
      <c r="A4889">
        <v>4888</v>
      </c>
      <c r="B4889" s="1">
        <v>44070</v>
      </c>
      <c r="C4889" s="1">
        <v>44074</v>
      </c>
      <c r="D4889" s="1">
        <v>44089</v>
      </c>
      <c r="E4889" s="1">
        <v>44090</v>
      </c>
      <c r="F4889">
        <v>1</v>
      </c>
      <c r="G4889">
        <v>1</v>
      </c>
      <c r="H4889">
        <v>524</v>
      </c>
      <c r="I4889" s="6">
        <v>0</v>
      </c>
      <c r="J4889">
        <v>5</v>
      </c>
      <c r="K4889" t="str">
        <f>_xlfn.XLOOKUP(fCompras!F4889,dComprador!$A$2:$A$7,dComprador!$B$2:$B$7)</f>
        <v>Alon</v>
      </c>
      <c r="L4889" t="str">
        <f>_xlfn.XLOOKUP(J4889,dFornecedor!$A$2:$A$6,dFornecedor!$B$2:$B$6)</f>
        <v>Atlas</v>
      </c>
      <c r="M4889" t="str">
        <f>_xlfn.XLOOKUP(G4889,dMateriaPrima!$A$2:$A$12,dMateriaPrima!$B$2:$B$12)</f>
        <v>Tecido</v>
      </c>
      <c r="N4889" s="2">
        <f>_xlfn.XLOOKUP(G4889,dMateriaPrima!$A$2:$A$12,dMateriaPrima!$C$2:$C$12)</f>
        <v>18</v>
      </c>
      <c r="O4889" s="3">
        <f t="shared" si="380"/>
        <v>9432</v>
      </c>
      <c r="P4889" s="4">
        <f t="shared" si="381"/>
        <v>0</v>
      </c>
      <c r="Q4889" s="3">
        <f t="shared" si="382"/>
        <v>9432</v>
      </c>
      <c r="R4889" t="str">
        <f t="shared" si="383"/>
        <v>Em atraso</v>
      </c>
      <c r="S4889" s="5">
        <f t="shared" si="384"/>
        <v>1</v>
      </c>
    </row>
    <row r="4890" spans="1:19" x14ac:dyDescent="0.25">
      <c r="A4890">
        <v>4889</v>
      </c>
      <c r="B4890" s="1">
        <v>44070</v>
      </c>
      <c r="C4890" s="1">
        <v>44072</v>
      </c>
      <c r="D4890" s="1">
        <v>44082</v>
      </c>
      <c r="E4890" s="1">
        <v>44084</v>
      </c>
      <c r="F4890">
        <v>2</v>
      </c>
      <c r="G4890">
        <v>9</v>
      </c>
      <c r="H4890">
        <v>172</v>
      </c>
      <c r="I4890" s="6">
        <v>0</v>
      </c>
      <c r="J4890">
        <v>1</v>
      </c>
      <c r="K4890" t="str">
        <f>_xlfn.XLOOKUP(fCompras!F4890,dComprador!$A$2:$A$7,dComprador!$B$2:$B$7)</f>
        <v>João</v>
      </c>
      <c r="L4890" t="str">
        <f>_xlfn.XLOOKUP(J4890,dFornecedor!$A$2:$A$6,dFornecedor!$B$2:$B$6)</f>
        <v>NorthShore</v>
      </c>
      <c r="M4890" t="str">
        <f>_xlfn.XLOOKUP(G4890,dMateriaPrima!$A$2:$A$12,dMateriaPrima!$B$2:$B$12)</f>
        <v>Couro</v>
      </c>
      <c r="N4890" s="2">
        <f>_xlfn.XLOOKUP(G4890,dMateriaPrima!$A$2:$A$12,dMateriaPrima!$C$2:$C$12)</f>
        <v>4.4000000000000004</v>
      </c>
      <c r="O4890" s="3">
        <f t="shared" si="380"/>
        <v>756.80000000000007</v>
      </c>
      <c r="P4890" s="4">
        <f t="shared" si="381"/>
        <v>0</v>
      </c>
      <c r="Q4890" s="3">
        <f t="shared" si="382"/>
        <v>756.80000000000007</v>
      </c>
      <c r="R4890" t="str">
        <f t="shared" si="383"/>
        <v>Em atraso</v>
      </c>
      <c r="S4890" s="5">
        <f t="shared" si="384"/>
        <v>2</v>
      </c>
    </row>
    <row r="4891" spans="1:19" x14ac:dyDescent="0.25">
      <c r="A4891">
        <v>4890</v>
      </c>
      <c r="B4891" s="1">
        <v>44070</v>
      </c>
      <c r="C4891" s="1">
        <v>44074</v>
      </c>
      <c r="D4891" s="1">
        <v>44083</v>
      </c>
      <c r="E4891" s="1">
        <v>44086</v>
      </c>
      <c r="F4891">
        <v>2</v>
      </c>
      <c r="G4891">
        <v>10</v>
      </c>
      <c r="H4891">
        <v>208</v>
      </c>
      <c r="I4891" s="6">
        <v>0</v>
      </c>
      <c r="J4891">
        <v>1</v>
      </c>
      <c r="K4891" t="str">
        <f>_xlfn.XLOOKUP(fCompras!F4891,dComprador!$A$2:$A$7,dComprador!$B$2:$B$7)</f>
        <v>João</v>
      </c>
      <c r="L4891" t="str">
        <f>_xlfn.XLOOKUP(J4891,dFornecedor!$A$2:$A$6,dFornecedor!$B$2:$B$6)</f>
        <v>NorthShore</v>
      </c>
      <c r="M4891" t="str">
        <f>_xlfn.XLOOKUP(G4891,dMateriaPrima!$A$2:$A$12,dMateriaPrima!$B$2:$B$12)</f>
        <v>Pedra Britada</v>
      </c>
      <c r="N4891" s="2">
        <f>_xlfn.XLOOKUP(G4891,dMateriaPrima!$A$2:$A$12,dMateriaPrima!$C$2:$C$12)</f>
        <v>56</v>
      </c>
      <c r="O4891" s="3">
        <f t="shared" si="380"/>
        <v>11648</v>
      </c>
      <c r="P4891" s="4">
        <f t="shared" si="381"/>
        <v>0</v>
      </c>
      <c r="Q4891" s="3">
        <f t="shared" si="382"/>
        <v>11648</v>
      </c>
      <c r="R4891" t="str">
        <f t="shared" si="383"/>
        <v>Em atraso</v>
      </c>
      <c r="S4891" s="5">
        <f t="shared" si="384"/>
        <v>3</v>
      </c>
    </row>
    <row r="4892" spans="1:19" x14ac:dyDescent="0.25">
      <c r="A4892">
        <v>4891</v>
      </c>
      <c r="B4892" s="1">
        <v>44070</v>
      </c>
      <c r="C4892" s="1">
        <v>44074</v>
      </c>
      <c r="D4892" s="1">
        <v>44100</v>
      </c>
      <c r="E4892" s="1">
        <v>44103</v>
      </c>
      <c r="F4892">
        <v>1</v>
      </c>
      <c r="G4892">
        <v>8</v>
      </c>
      <c r="H4892">
        <v>23</v>
      </c>
      <c r="I4892" s="6">
        <v>0</v>
      </c>
      <c r="J4892">
        <v>2</v>
      </c>
      <c r="K4892" t="str">
        <f>_xlfn.XLOOKUP(fCompras!F4892,dComprador!$A$2:$A$7,dComprador!$B$2:$B$7)</f>
        <v>Alon</v>
      </c>
      <c r="L4892" t="str">
        <f>_xlfn.XLOOKUP(J4892,dFornecedor!$A$2:$A$6,dFornecedor!$B$2:$B$6)</f>
        <v>Minerva</v>
      </c>
      <c r="M4892" t="str">
        <f>_xlfn.XLOOKUP(G4892,dMateriaPrima!$A$2:$A$12,dMateriaPrima!$B$2:$B$12)</f>
        <v>Cimento</v>
      </c>
      <c r="N4892" s="2">
        <f>_xlfn.XLOOKUP(G4892,dMateriaPrima!$A$2:$A$12,dMateriaPrima!$C$2:$C$12)</f>
        <v>23</v>
      </c>
      <c r="O4892" s="3">
        <f t="shared" si="380"/>
        <v>529</v>
      </c>
      <c r="P4892" s="4">
        <f t="shared" si="381"/>
        <v>0</v>
      </c>
      <c r="Q4892" s="3">
        <f t="shared" si="382"/>
        <v>529</v>
      </c>
      <c r="R4892" t="str">
        <f t="shared" si="383"/>
        <v>Em atraso</v>
      </c>
      <c r="S4892" s="5">
        <f t="shared" si="384"/>
        <v>3</v>
      </c>
    </row>
    <row r="4893" spans="1:19" x14ac:dyDescent="0.25">
      <c r="A4893">
        <v>4892</v>
      </c>
      <c r="B4893" s="1">
        <v>44070</v>
      </c>
      <c r="C4893" s="1">
        <v>44075</v>
      </c>
      <c r="D4893" s="1">
        <v>44103</v>
      </c>
      <c r="E4893" s="1">
        <v>44105</v>
      </c>
      <c r="F4893">
        <v>1</v>
      </c>
      <c r="G4893">
        <v>1</v>
      </c>
      <c r="H4893">
        <v>120</v>
      </c>
      <c r="I4893" s="6">
        <v>0</v>
      </c>
      <c r="J4893">
        <v>3</v>
      </c>
      <c r="K4893" t="str">
        <f>_xlfn.XLOOKUP(fCompras!F4893,dComprador!$A$2:$A$7,dComprador!$B$2:$B$7)</f>
        <v>Alon</v>
      </c>
      <c r="L4893" t="str">
        <f>_xlfn.XLOOKUP(J4893,dFornecedor!$A$2:$A$6,dFornecedor!$B$2:$B$6)</f>
        <v>StepUp</v>
      </c>
      <c r="M4893" t="str">
        <f>_xlfn.XLOOKUP(G4893,dMateriaPrima!$A$2:$A$12,dMateriaPrima!$B$2:$B$12)</f>
        <v>Tecido</v>
      </c>
      <c r="N4893" s="2">
        <f>_xlfn.XLOOKUP(G4893,dMateriaPrima!$A$2:$A$12,dMateriaPrima!$C$2:$C$12)</f>
        <v>18</v>
      </c>
      <c r="O4893" s="3">
        <f t="shared" si="380"/>
        <v>2160</v>
      </c>
      <c r="P4893" s="4">
        <f t="shared" si="381"/>
        <v>0</v>
      </c>
      <c r="Q4893" s="3">
        <f t="shared" si="382"/>
        <v>2160</v>
      </c>
      <c r="R4893" t="str">
        <f t="shared" si="383"/>
        <v>Em atraso</v>
      </c>
      <c r="S4893" s="5">
        <f t="shared" si="384"/>
        <v>2</v>
      </c>
    </row>
    <row r="4894" spans="1:19" x14ac:dyDescent="0.25">
      <c r="A4894">
        <v>4893</v>
      </c>
      <c r="B4894" s="1">
        <v>44070</v>
      </c>
      <c r="C4894" s="1">
        <v>44072</v>
      </c>
      <c r="D4894" s="1">
        <v>44101</v>
      </c>
      <c r="E4894" s="1">
        <v>44102</v>
      </c>
      <c r="F4894">
        <v>1</v>
      </c>
      <c r="G4894">
        <v>4</v>
      </c>
      <c r="H4894">
        <v>184</v>
      </c>
      <c r="I4894" s="6">
        <v>0</v>
      </c>
      <c r="J4894">
        <v>2</v>
      </c>
      <c r="K4894" t="str">
        <f>_xlfn.XLOOKUP(fCompras!F4894,dComprador!$A$2:$A$7,dComprador!$B$2:$B$7)</f>
        <v>Alon</v>
      </c>
      <c r="L4894" t="str">
        <f>_xlfn.XLOOKUP(J4894,dFornecedor!$A$2:$A$6,dFornecedor!$B$2:$B$6)</f>
        <v>Minerva</v>
      </c>
      <c r="M4894" t="str">
        <f>_xlfn.XLOOKUP(G4894,dMateriaPrima!$A$2:$A$12,dMateriaPrima!$B$2:$B$12)</f>
        <v>Madeira</v>
      </c>
      <c r="N4894" s="2">
        <f>_xlfn.XLOOKUP(G4894,dMateriaPrima!$A$2:$A$12,dMateriaPrima!$C$2:$C$12)</f>
        <v>168</v>
      </c>
      <c r="O4894" s="3">
        <f t="shared" si="380"/>
        <v>30912</v>
      </c>
      <c r="P4894" s="4">
        <f t="shared" si="381"/>
        <v>0</v>
      </c>
      <c r="Q4894" s="3">
        <f t="shared" si="382"/>
        <v>30912</v>
      </c>
      <c r="R4894" t="str">
        <f t="shared" si="383"/>
        <v>Em atraso</v>
      </c>
      <c r="S4894" s="5">
        <f t="shared" si="384"/>
        <v>1</v>
      </c>
    </row>
    <row r="4895" spans="1:19" x14ac:dyDescent="0.25">
      <c r="A4895">
        <v>4894</v>
      </c>
      <c r="B4895" s="1">
        <v>44071</v>
      </c>
      <c r="C4895" s="1">
        <v>44072</v>
      </c>
      <c r="D4895" s="1">
        <v>44078</v>
      </c>
      <c r="E4895" s="1">
        <v>44082</v>
      </c>
      <c r="F4895">
        <v>4</v>
      </c>
      <c r="G4895">
        <v>5</v>
      </c>
      <c r="H4895">
        <v>153</v>
      </c>
      <c r="I4895" s="6">
        <v>0</v>
      </c>
      <c r="J4895">
        <v>3</v>
      </c>
      <c r="K4895" t="str">
        <f>_xlfn.XLOOKUP(fCompras!F4895,dComprador!$A$2:$A$7,dComprador!$B$2:$B$7)</f>
        <v>Lira</v>
      </c>
      <c r="L4895" t="str">
        <f>_xlfn.XLOOKUP(J4895,dFornecedor!$A$2:$A$6,dFornecedor!$B$2:$B$6)</f>
        <v>StepUp</v>
      </c>
      <c r="M4895" t="str">
        <f>_xlfn.XLOOKUP(G4895,dMateriaPrima!$A$2:$A$12,dMateriaPrima!$B$2:$B$12)</f>
        <v>Areia</v>
      </c>
      <c r="N4895" s="2">
        <f>_xlfn.XLOOKUP(G4895,dMateriaPrima!$A$2:$A$12,dMateriaPrima!$C$2:$C$12)</f>
        <v>3.59</v>
      </c>
      <c r="O4895" s="3">
        <f t="shared" si="380"/>
        <v>549.27</v>
      </c>
      <c r="P4895" s="4">
        <f t="shared" si="381"/>
        <v>0</v>
      </c>
      <c r="Q4895" s="3">
        <f t="shared" si="382"/>
        <v>549.27</v>
      </c>
      <c r="R4895" t="str">
        <f t="shared" si="383"/>
        <v>Em atraso</v>
      </c>
      <c r="S4895" s="5">
        <f t="shared" si="384"/>
        <v>4</v>
      </c>
    </row>
    <row r="4896" spans="1:19" x14ac:dyDescent="0.25">
      <c r="A4896">
        <v>4895</v>
      </c>
      <c r="B4896" s="1">
        <v>44071</v>
      </c>
      <c r="C4896" s="1">
        <v>44071</v>
      </c>
      <c r="D4896" s="1">
        <v>44080</v>
      </c>
      <c r="E4896" s="1">
        <v>44078</v>
      </c>
      <c r="F4896">
        <v>4</v>
      </c>
      <c r="G4896">
        <v>8</v>
      </c>
      <c r="H4896">
        <v>339</v>
      </c>
      <c r="I4896" s="6">
        <v>0</v>
      </c>
      <c r="J4896">
        <v>2</v>
      </c>
      <c r="K4896" t="str">
        <f>_xlfn.XLOOKUP(fCompras!F4896,dComprador!$A$2:$A$7,dComprador!$B$2:$B$7)</f>
        <v>Lira</v>
      </c>
      <c r="L4896" t="str">
        <f>_xlfn.XLOOKUP(J4896,dFornecedor!$A$2:$A$6,dFornecedor!$B$2:$B$6)</f>
        <v>Minerva</v>
      </c>
      <c r="M4896" t="str">
        <f>_xlfn.XLOOKUP(G4896,dMateriaPrima!$A$2:$A$12,dMateriaPrima!$B$2:$B$12)</f>
        <v>Cimento</v>
      </c>
      <c r="N4896" s="2">
        <f>_xlfn.XLOOKUP(G4896,dMateriaPrima!$A$2:$A$12,dMateriaPrima!$C$2:$C$12)</f>
        <v>23</v>
      </c>
      <c r="O4896" s="3">
        <f t="shared" si="380"/>
        <v>7797</v>
      </c>
      <c r="P4896" s="4">
        <f t="shared" si="381"/>
        <v>0</v>
      </c>
      <c r="Q4896" s="3">
        <f t="shared" si="382"/>
        <v>7797</v>
      </c>
      <c r="R4896" t="str">
        <f t="shared" si="383"/>
        <v>No prazo</v>
      </c>
      <c r="S4896" s="5">
        <f t="shared" si="384"/>
        <v>0</v>
      </c>
    </row>
    <row r="4897" spans="1:19" x14ac:dyDescent="0.25">
      <c r="A4897">
        <v>4896</v>
      </c>
      <c r="B4897" s="1">
        <v>44071</v>
      </c>
      <c r="C4897" s="1">
        <v>44079</v>
      </c>
      <c r="D4897" s="1">
        <v>44080</v>
      </c>
      <c r="E4897" s="1">
        <v>44081</v>
      </c>
      <c r="F4897">
        <v>4</v>
      </c>
      <c r="G4897">
        <v>5</v>
      </c>
      <c r="H4897">
        <v>26</v>
      </c>
      <c r="I4897" s="6">
        <v>0</v>
      </c>
      <c r="J4897">
        <v>3</v>
      </c>
      <c r="K4897" t="str">
        <f>_xlfn.XLOOKUP(fCompras!F4897,dComprador!$A$2:$A$7,dComprador!$B$2:$B$7)</f>
        <v>Lira</v>
      </c>
      <c r="L4897" t="str">
        <f>_xlfn.XLOOKUP(J4897,dFornecedor!$A$2:$A$6,dFornecedor!$B$2:$B$6)</f>
        <v>StepUp</v>
      </c>
      <c r="M4897" t="str">
        <f>_xlfn.XLOOKUP(G4897,dMateriaPrima!$A$2:$A$12,dMateriaPrima!$B$2:$B$12)</f>
        <v>Areia</v>
      </c>
      <c r="N4897" s="2">
        <f>_xlfn.XLOOKUP(G4897,dMateriaPrima!$A$2:$A$12,dMateriaPrima!$C$2:$C$12)</f>
        <v>3.59</v>
      </c>
      <c r="O4897" s="3">
        <f t="shared" si="380"/>
        <v>93.34</v>
      </c>
      <c r="P4897" s="4">
        <f t="shared" si="381"/>
        <v>0</v>
      </c>
      <c r="Q4897" s="3">
        <f t="shared" si="382"/>
        <v>93.34</v>
      </c>
      <c r="R4897" t="str">
        <f t="shared" si="383"/>
        <v>Em atraso</v>
      </c>
      <c r="S4897" s="5">
        <f t="shared" si="384"/>
        <v>1</v>
      </c>
    </row>
    <row r="4898" spans="1:19" x14ac:dyDescent="0.25">
      <c r="A4898">
        <v>4897</v>
      </c>
      <c r="B4898" s="1">
        <v>44071</v>
      </c>
      <c r="C4898" s="1">
        <v>44071</v>
      </c>
      <c r="D4898" s="1">
        <v>44076</v>
      </c>
      <c r="E4898" s="1">
        <v>44080</v>
      </c>
      <c r="F4898">
        <v>4</v>
      </c>
      <c r="G4898">
        <v>1</v>
      </c>
      <c r="H4898">
        <v>611</v>
      </c>
      <c r="I4898" s="6">
        <v>0</v>
      </c>
      <c r="J4898">
        <v>2</v>
      </c>
      <c r="K4898" t="str">
        <f>_xlfn.XLOOKUP(fCompras!F4898,dComprador!$A$2:$A$7,dComprador!$B$2:$B$7)</f>
        <v>Lira</v>
      </c>
      <c r="L4898" t="str">
        <f>_xlfn.XLOOKUP(J4898,dFornecedor!$A$2:$A$6,dFornecedor!$B$2:$B$6)</f>
        <v>Minerva</v>
      </c>
      <c r="M4898" t="str">
        <f>_xlfn.XLOOKUP(G4898,dMateriaPrima!$A$2:$A$12,dMateriaPrima!$B$2:$B$12)</f>
        <v>Tecido</v>
      </c>
      <c r="N4898" s="2">
        <f>_xlfn.XLOOKUP(G4898,dMateriaPrima!$A$2:$A$12,dMateriaPrima!$C$2:$C$12)</f>
        <v>18</v>
      </c>
      <c r="O4898" s="3">
        <f t="shared" si="380"/>
        <v>10998</v>
      </c>
      <c r="P4898" s="4">
        <f t="shared" si="381"/>
        <v>0</v>
      </c>
      <c r="Q4898" s="3">
        <f t="shared" si="382"/>
        <v>10998</v>
      </c>
      <c r="R4898" t="str">
        <f t="shared" si="383"/>
        <v>Em atraso</v>
      </c>
      <c r="S4898" s="5">
        <f t="shared" si="384"/>
        <v>4</v>
      </c>
    </row>
    <row r="4899" spans="1:19" x14ac:dyDescent="0.25">
      <c r="A4899">
        <v>4898</v>
      </c>
      <c r="B4899" s="1">
        <v>44071</v>
      </c>
      <c r="C4899" s="1">
        <v>44075</v>
      </c>
      <c r="D4899" s="1">
        <v>44078</v>
      </c>
      <c r="E4899" s="1">
        <v>44080</v>
      </c>
      <c r="F4899">
        <v>4</v>
      </c>
      <c r="G4899">
        <v>11</v>
      </c>
      <c r="H4899">
        <v>51</v>
      </c>
      <c r="I4899" s="6">
        <v>0</v>
      </c>
      <c r="J4899">
        <v>1</v>
      </c>
      <c r="K4899" t="str">
        <f>_xlfn.XLOOKUP(fCompras!F4899,dComprador!$A$2:$A$7,dComprador!$B$2:$B$7)</f>
        <v>Lira</v>
      </c>
      <c r="L4899" t="str">
        <f>_xlfn.XLOOKUP(J4899,dFornecedor!$A$2:$A$6,dFornecedor!$B$2:$B$6)</f>
        <v>NorthShore</v>
      </c>
      <c r="M4899" t="str">
        <f>_xlfn.XLOOKUP(G4899,dMateriaPrima!$A$2:$A$12,dMateriaPrima!$B$2:$B$12)</f>
        <v>Papel</v>
      </c>
      <c r="N4899" s="2">
        <f>_xlfn.XLOOKUP(G4899,dMateriaPrima!$A$2:$A$12,dMateriaPrima!$C$2:$C$12)</f>
        <v>9</v>
      </c>
      <c r="O4899" s="3">
        <f t="shared" si="380"/>
        <v>459</v>
      </c>
      <c r="P4899" s="4">
        <f t="shared" si="381"/>
        <v>0</v>
      </c>
      <c r="Q4899" s="3">
        <f t="shared" si="382"/>
        <v>459</v>
      </c>
      <c r="R4899" t="str">
        <f t="shared" si="383"/>
        <v>Em atraso</v>
      </c>
      <c r="S4899" s="5">
        <f t="shared" si="384"/>
        <v>2</v>
      </c>
    </row>
    <row r="4900" spans="1:19" x14ac:dyDescent="0.25">
      <c r="A4900">
        <v>4899</v>
      </c>
      <c r="B4900" s="1">
        <v>44071</v>
      </c>
      <c r="C4900" s="1">
        <v>44083</v>
      </c>
      <c r="D4900" s="1">
        <v>44088</v>
      </c>
      <c r="E4900" s="1">
        <v>44090</v>
      </c>
      <c r="F4900">
        <v>1</v>
      </c>
      <c r="G4900">
        <v>10</v>
      </c>
      <c r="H4900">
        <v>344</v>
      </c>
      <c r="I4900" s="6">
        <v>0</v>
      </c>
      <c r="J4900">
        <v>1</v>
      </c>
      <c r="K4900" t="str">
        <f>_xlfn.XLOOKUP(fCompras!F4900,dComprador!$A$2:$A$7,dComprador!$B$2:$B$7)</f>
        <v>Alon</v>
      </c>
      <c r="L4900" t="str">
        <f>_xlfn.XLOOKUP(J4900,dFornecedor!$A$2:$A$6,dFornecedor!$B$2:$B$6)</f>
        <v>NorthShore</v>
      </c>
      <c r="M4900" t="str">
        <f>_xlfn.XLOOKUP(G4900,dMateriaPrima!$A$2:$A$12,dMateriaPrima!$B$2:$B$12)</f>
        <v>Pedra Britada</v>
      </c>
      <c r="N4900" s="2">
        <f>_xlfn.XLOOKUP(G4900,dMateriaPrima!$A$2:$A$12,dMateriaPrima!$C$2:$C$12)</f>
        <v>56</v>
      </c>
      <c r="O4900" s="3">
        <f t="shared" si="380"/>
        <v>19264</v>
      </c>
      <c r="P4900" s="4">
        <f t="shared" si="381"/>
        <v>0</v>
      </c>
      <c r="Q4900" s="3">
        <f t="shared" si="382"/>
        <v>19264</v>
      </c>
      <c r="R4900" t="str">
        <f t="shared" si="383"/>
        <v>Em atraso</v>
      </c>
      <c r="S4900" s="5">
        <f t="shared" si="384"/>
        <v>2</v>
      </c>
    </row>
    <row r="4901" spans="1:19" x14ac:dyDescent="0.25">
      <c r="A4901">
        <v>4900</v>
      </c>
      <c r="B4901" s="1">
        <v>44071</v>
      </c>
      <c r="C4901" s="1">
        <v>44071</v>
      </c>
      <c r="D4901" s="1">
        <v>44092</v>
      </c>
      <c r="E4901" s="1">
        <v>44091</v>
      </c>
      <c r="F4901">
        <v>1</v>
      </c>
      <c r="G4901">
        <v>11</v>
      </c>
      <c r="H4901">
        <v>124</v>
      </c>
      <c r="I4901" s="6">
        <v>0</v>
      </c>
      <c r="J4901">
        <v>2</v>
      </c>
      <c r="K4901" t="str">
        <f>_xlfn.XLOOKUP(fCompras!F4901,dComprador!$A$2:$A$7,dComprador!$B$2:$B$7)</f>
        <v>Alon</v>
      </c>
      <c r="L4901" t="str">
        <f>_xlfn.XLOOKUP(J4901,dFornecedor!$A$2:$A$6,dFornecedor!$B$2:$B$6)</f>
        <v>Minerva</v>
      </c>
      <c r="M4901" t="str">
        <f>_xlfn.XLOOKUP(G4901,dMateriaPrima!$A$2:$A$12,dMateriaPrima!$B$2:$B$12)</f>
        <v>Papel</v>
      </c>
      <c r="N4901" s="2">
        <f>_xlfn.XLOOKUP(G4901,dMateriaPrima!$A$2:$A$12,dMateriaPrima!$C$2:$C$12)</f>
        <v>9</v>
      </c>
      <c r="O4901" s="3">
        <f t="shared" si="380"/>
        <v>1116</v>
      </c>
      <c r="P4901" s="4">
        <f t="shared" si="381"/>
        <v>0</v>
      </c>
      <c r="Q4901" s="3">
        <f t="shared" si="382"/>
        <v>1116</v>
      </c>
      <c r="R4901" t="str">
        <f t="shared" si="383"/>
        <v>No prazo</v>
      </c>
      <c r="S4901" s="5">
        <f t="shared" si="384"/>
        <v>0</v>
      </c>
    </row>
    <row r="4902" spans="1:19" x14ac:dyDescent="0.25">
      <c r="A4902">
        <v>4901</v>
      </c>
      <c r="B4902" s="1">
        <v>44071</v>
      </c>
      <c r="C4902" s="1">
        <v>44072</v>
      </c>
      <c r="D4902" s="1">
        <v>44097</v>
      </c>
      <c r="E4902" s="1">
        <v>44100</v>
      </c>
      <c r="F4902">
        <v>1</v>
      </c>
      <c r="G4902">
        <v>5</v>
      </c>
      <c r="H4902">
        <v>99</v>
      </c>
      <c r="I4902" s="6">
        <v>0</v>
      </c>
      <c r="J4902">
        <v>3</v>
      </c>
      <c r="K4902" t="str">
        <f>_xlfn.XLOOKUP(fCompras!F4902,dComprador!$A$2:$A$7,dComprador!$B$2:$B$7)</f>
        <v>Alon</v>
      </c>
      <c r="L4902" t="str">
        <f>_xlfn.XLOOKUP(J4902,dFornecedor!$A$2:$A$6,dFornecedor!$B$2:$B$6)</f>
        <v>StepUp</v>
      </c>
      <c r="M4902" t="str">
        <f>_xlfn.XLOOKUP(G4902,dMateriaPrima!$A$2:$A$12,dMateriaPrima!$B$2:$B$12)</f>
        <v>Areia</v>
      </c>
      <c r="N4902" s="2">
        <f>_xlfn.XLOOKUP(G4902,dMateriaPrima!$A$2:$A$12,dMateriaPrima!$C$2:$C$12)</f>
        <v>3.59</v>
      </c>
      <c r="O4902" s="3">
        <f t="shared" si="380"/>
        <v>355.40999999999997</v>
      </c>
      <c r="P4902" s="4">
        <f t="shared" si="381"/>
        <v>0</v>
      </c>
      <c r="Q4902" s="3">
        <f t="shared" si="382"/>
        <v>355.40999999999997</v>
      </c>
      <c r="R4902" t="str">
        <f t="shared" si="383"/>
        <v>Em atraso</v>
      </c>
      <c r="S4902" s="5">
        <f t="shared" si="384"/>
        <v>3</v>
      </c>
    </row>
    <row r="4903" spans="1:19" x14ac:dyDescent="0.25">
      <c r="A4903">
        <v>4902</v>
      </c>
      <c r="B4903" s="1">
        <v>44071</v>
      </c>
      <c r="C4903" s="1">
        <v>44072</v>
      </c>
      <c r="D4903" s="1">
        <v>44102</v>
      </c>
      <c r="E4903" s="1">
        <v>44102</v>
      </c>
      <c r="F4903">
        <v>1</v>
      </c>
      <c r="G4903">
        <v>5</v>
      </c>
      <c r="H4903">
        <v>41</v>
      </c>
      <c r="I4903" s="6">
        <v>0</v>
      </c>
      <c r="J4903">
        <v>3</v>
      </c>
      <c r="K4903" t="str">
        <f>_xlfn.XLOOKUP(fCompras!F4903,dComprador!$A$2:$A$7,dComprador!$B$2:$B$7)</f>
        <v>Alon</v>
      </c>
      <c r="L4903" t="str">
        <f>_xlfn.XLOOKUP(J4903,dFornecedor!$A$2:$A$6,dFornecedor!$B$2:$B$6)</f>
        <v>StepUp</v>
      </c>
      <c r="M4903" t="str">
        <f>_xlfn.XLOOKUP(G4903,dMateriaPrima!$A$2:$A$12,dMateriaPrima!$B$2:$B$12)</f>
        <v>Areia</v>
      </c>
      <c r="N4903" s="2">
        <f>_xlfn.XLOOKUP(G4903,dMateriaPrima!$A$2:$A$12,dMateriaPrima!$C$2:$C$12)</f>
        <v>3.59</v>
      </c>
      <c r="O4903" s="3">
        <f t="shared" si="380"/>
        <v>147.19</v>
      </c>
      <c r="P4903" s="4">
        <f t="shared" si="381"/>
        <v>0</v>
      </c>
      <c r="Q4903" s="3">
        <f t="shared" si="382"/>
        <v>147.19</v>
      </c>
      <c r="R4903" t="str">
        <f t="shared" si="383"/>
        <v>No prazo</v>
      </c>
      <c r="S4903" s="5">
        <f t="shared" si="384"/>
        <v>0</v>
      </c>
    </row>
    <row r="4904" spans="1:19" x14ac:dyDescent="0.25">
      <c r="A4904">
        <v>4903</v>
      </c>
      <c r="B4904" s="1">
        <v>44071</v>
      </c>
      <c r="C4904" s="1">
        <v>44071</v>
      </c>
      <c r="D4904" s="1">
        <v>44093</v>
      </c>
      <c r="E4904" s="1">
        <v>44095</v>
      </c>
      <c r="F4904">
        <v>1</v>
      </c>
      <c r="G4904">
        <v>6</v>
      </c>
      <c r="H4904">
        <v>192</v>
      </c>
      <c r="I4904" s="6">
        <v>0</v>
      </c>
      <c r="J4904">
        <v>2</v>
      </c>
      <c r="K4904" t="str">
        <f>_xlfn.XLOOKUP(fCompras!F4904,dComprador!$A$2:$A$7,dComprador!$B$2:$B$7)</f>
        <v>Alon</v>
      </c>
      <c r="L4904" t="str">
        <f>_xlfn.XLOOKUP(J4904,dFornecedor!$A$2:$A$6,dFornecedor!$B$2:$B$6)</f>
        <v>Minerva</v>
      </c>
      <c r="M4904" t="str">
        <f>_xlfn.XLOOKUP(G4904,dMateriaPrima!$A$2:$A$12,dMateriaPrima!$B$2:$B$12)</f>
        <v>Fio Algodão</v>
      </c>
      <c r="N4904" s="2">
        <f>_xlfn.XLOOKUP(G4904,dMateriaPrima!$A$2:$A$12,dMateriaPrima!$C$2:$C$12)</f>
        <v>55.9</v>
      </c>
      <c r="O4904" s="3">
        <f t="shared" si="380"/>
        <v>10732.8</v>
      </c>
      <c r="P4904" s="4">
        <f t="shared" si="381"/>
        <v>0</v>
      </c>
      <c r="Q4904" s="3">
        <f t="shared" si="382"/>
        <v>10732.8</v>
      </c>
      <c r="R4904" t="str">
        <f t="shared" si="383"/>
        <v>Em atraso</v>
      </c>
      <c r="S4904" s="5">
        <f t="shared" si="384"/>
        <v>2</v>
      </c>
    </row>
    <row r="4905" spans="1:19" x14ac:dyDescent="0.25">
      <c r="A4905">
        <v>4904</v>
      </c>
      <c r="B4905" s="1">
        <v>44072</v>
      </c>
      <c r="C4905" s="1">
        <v>44073</v>
      </c>
      <c r="D4905" s="1">
        <v>44100</v>
      </c>
      <c r="E4905" s="1">
        <v>44104</v>
      </c>
      <c r="F4905">
        <v>1</v>
      </c>
      <c r="G4905">
        <v>2</v>
      </c>
      <c r="H4905">
        <v>128</v>
      </c>
      <c r="I4905" s="6">
        <v>0</v>
      </c>
      <c r="J4905">
        <v>4</v>
      </c>
      <c r="K4905" t="str">
        <f>_xlfn.XLOOKUP(fCompras!F4905,dComprador!$A$2:$A$7,dComprador!$B$2:$B$7)</f>
        <v>Alon</v>
      </c>
      <c r="L4905" t="str">
        <f>_xlfn.XLOOKUP(J4905,dFornecedor!$A$2:$A$6,dFornecedor!$B$2:$B$6)</f>
        <v>AlphaOmega</v>
      </c>
      <c r="M4905" t="str">
        <f>_xlfn.XLOOKUP(G4905,dMateriaPrima!$A$2:$A$12,dMateriaPrima!$B$2:$B$12)</f>
        <v>Chapa Metal</v>
      </c>
      <c r="N4905" s="2">
        <f>_xlfn.XLOOKUP(G4905,dMateriaPrima!$A$2:$A$12,dMateriaPrima!$C$2:$C$12)</f>
        <v>299.89999999999998</v>
      </c>
      <c r="O4905" s="3">
        <f t="shared" si="380"/>
        <v>38387.199999999997</v>
      </c>
      <c r="P4905" s="4">
        <f t="shared" si="381"/>
        <v>0</v>
      </c>
      <c r="Q4905" s="3">
        <f t="shared" si="382"/>
        <v>38387.199999999997</v>
      </c>
      <c r="R4905" t="str">
        <f t="shared" si="383"/>
        <v>Em atraso</v>
      </c>
      <c r="S4905" s="5">
        <f t="shared" si="384"/>
        <v>4</v>
      </c>
    </row>
    <row r="4906" spans="1:19" x14ac:dyDescent="0.25">
      <c r="A4906">
        <v>4905</v>
      </c>
      <c r="B4906" s="1">
        <v>44072</v>
      </c>
      <c r="C4906" s="1">
        <v>44072</v>
      </c>
      <c r="D4906" s="1">
        <v>44078</v>
      </c>
      <c r="E4906" s="1">
        <v>44078</v>
      </c>
      <c r="F4906">
        <v>4</v>
      </c>
      <c r="G4906">
        <v>5</v>
      </c>
      <c r="H4906">
        <v>298</v>
      </c>
      <c r="I4906" s="6">
        <v>0</v>
      </c>
      <c r="J4906">
        <v>5</v>
      </c>
      <c r="K4906" t="str">
        <f>_xlfn.XLOOKUP(fCompras!F4906,dComprador!$A$2:$A$7,dComprador!$B$2:$B$7)</f>
        <v>Lira</v>
      </c>
      <c r="L4906" t="str">
        <f>_xlfn.XLOOKUP(J4906,dFornecedor!$A$2:$A$6,dFornecedor!$B$2:$B$6)</f>
        <v>Atlas</v>
      </c>
      <c r="M4906" t="str">
        <f>_xlfn.XLOOKUP(G4906,dMateriaPrima!$A$2:$A$12,dMateriaPrima!$B$2:$B$12)</f>
        <v>Areia</v>
      </c>
      <c r="N4906" s="2">
        <f>_xlfn.XLOOKUP(G4906,dMateriaPrima!$A$2:$A$12,dMateriaPrima!$C$2:$C$12)</f>
        <v>3.59</v>
      </c>
      <c r="O4906" s="3">
        <f t="shared" si="380"/>
        <v>1069.82</v>
      </c>
      <c r="P4906" s="4">
        <f t="shared" si="381"/>
        <v>0</v>
      </c>
      <c r="Q4906" s="3">
        <f t="shared" si="382"/>
        <v>1069.82</v>
      </c>
      <c r="R4906" t="str">
        <f t="shared" si="383"/>
        <v>No prazo</v>
      </c>
      <c r="S4906" s="5">
        <f t="shared" si="384"/>
        <v>0</v>
      </c>
    </row>
    <row r="4907" spans="1:19" x14ac:dyDescent="0.25">
      <c r="A4907">
        <v>4906</v>
      </c>
      <c r="B4907" s="1">
        <v>44072</v>
      </c>
      <c r="C4907" s="1">
        <v>44076</v>
      </c>
      <c r="D4907" s="1">
        <v>44090</v>
      </c>
      <c r="E4907" s="1">
        <v>44094</v>
      </c>
      <c r="F4907">
        <v>1</v>
      </c>
      <c r="G4907">
        <v>9</v>
      </c>
      <c r="H4907">
        <v>36</v>
      </c>
      <c r="I4907" s="6">
        <v>0.25</v>
      </c>
      <c r="J4907">
        <v>1</v>
      </c>
      <c r="K4907" t="str">
        <f>_xlfn.XLOOKUP(fCompras!F4907,dComprador!$A$2:$A$7,dComprador!$B$2:$B$7)</f>
        <v>Alon</v>
      </c>
      <c r="L4907" t="str">
        <f>_xlfn.XLOOKUP(J4907,dFornecedor!$A$2:$A$6,dFornecedor!$B$2:$B$6)</f>
        <v>NorthShore</v>
      </c>
      <c r="M4907" t="str">
        <f>_xlfn.XLOOKUP(G4907,dMateriaPrima!$A$2:$A$12,dMateriaPrima!$B$2:$B$12)</f>
        <v>Couro</v>
      </c>
      <c r="N4907" s="2">
        <f>_xlfn.XLOOKUP(G4907,dMateriaPrima!$A$2:$A$12,dMateriaPrima!$C$2:$C$12)</f>
        <v>4.4000000000000004</v>
      </c>
      <c r="O4907" s="3">
        <f t="shared" si="380"/>
        <v>158.4</v>
      </c>
      <c r="P4907" s="4">
        <f t="shared" si="381"/>
        <v>39.6</v>
      </c>
      <c r="Q4907" s="3">
        <f t="shared" si="382"/>
        <v>118.80000000000001</v>
      </c>
      <c r="R4907" t="str">
        <f t="shared" si="383"/>
        <v>Em atraso</v>
      </c>
      <c r="S4907" s="5">
        <f t="shared" si="384"/>
        <v>4</v>
      </c>
    </row>
    <row r="4908" spans="1:19" x14ac:dyDescent="0.25">
      <c r="A4908">
        <v>4907</v>
      </c>
      <c r="B4908" s="1">
        <v>44072</v>
      </c>
      <c r="C4908" s="1">
        <v>44073</v>
      </c>
      <c r="D4908" s="1">
        <v>44085</v>
      </c>
      <c r="E4908" s="1">
        <v>44088</v>
      </c>
      <c r="F4908">
        <v>2</v>
      </c>
      <c r="G4908">
        <v>1</v>
      </c>
      <c r="H4908">
        <v>267</v>
      </c>
      <c r="I4908" s="6">
        <v>0</v>
      </c>
      <c r="J4908">
        <v>3</v>
      </c>
      <c r="K4908" t="str">
        <f>_xlfn.XLOOKUP(fCompras!F4908,dComprador!$A$2:$A$7,dComprador!$B$2:$B$7)</f>
        <v>João</v>
      </c>
      <c r="L4908" t="str">
        <f>_xlfn.XLOOKUP(J4908,dFornecedor!$A$2:$A$6,dFornecedor!$B$2:$B$6)</f>
        <v>StepUp</v>
      </c>
      <c r="M4908" t="str">
        <f>_xlfn.XLOOKUP(G4908,dMateriaPrima!$A$2:$A$12,dMateriaPrima!$B$2:$B$12)</f>
        <v>Tecido</v>
      </c>
      <c r="N4908" s="2">
        <f>_xlfn.XLOOKUP(G4908,dMateriaPrima!$A$2:$A$12,dMateriaPrima!$C$2:$C$12)</f>
        <v>18</v>
      </c>
      <c r="O4908" s="3">
        <f t="shared" si="380"/>
        <v>4806</v>
      </c>
      <c r="P4908" s="4">
        <f t="shared" si="381"/>
        <v>0</v>
      </c>
      <c r="Q4908" s="3">
        <f t="shared" si="382"/>
        <v>4806</v>
      </c>
      <c r="R4908" t="str">
        <f t="shared" si="383"/>
        <v>Em atraso</v>
      </c>
      <c r="S4908" s="5">
        <f t="shared" si="384"/>
        <v>3</v>
      </c>
    </row>
    <row r="4909" spans="1:19" x14ac:dyDescent="0.25">
      <c r="A4909">
        <v>4908</v>
      </c>
      <c r="B4909" s="1">
        <v>44072</v>
      </c>
      <c r="C4909" s="1">
        <v>44075</v>
      </c>
      <c r="D4909" s="1">
        <v>44093</v>
      </c>
      <c r="E4909" s="1">
        <v>44094</v>
      </c>
      <c r="F4909">
        <v>1</v>
      </c>
      <c r="G4909">
        <v>11</v>
      </c>
      <c r="H4909">
        <v>60</v>
      </c>
      <c r="I4909" s="6">
        <v>0</v>
      </c>
      <c r="J4909">
        <v>3</v>
      </c>
      <c r="K4909" t="str">
        <f>_xlfn.XLOOKUP(fCompras!F4909,dComprador!$A$2:$A$7,dComprador!$B$2:$B$7)</f>
        <v>Alon</v>
      </c>
      <c r="L4909" t="str">
        <f>_xlfn.XLOOKUP(J4909,dFornecedor!$A$2:$A$6,dFornecedor!$B$2:$B$6)</f>
        <v>StepUp</v>
      </c>
      <c r="M4909" t="str">
        <f>_xlfn.XLOOKUP(G4909,dMateriaPrima!$A$2:$A$12,dMateriaPrima!$B$2:$B$12)</f>
        <v>Papel</v>
      </c>
      <c r="N4909" s="2">
        <f>_xlfn.XLOOKUP(G4909,dMateriaPrima!$A$2:$A$12,dMateriaPrima!$C$2:$C$12)</f>
        <v>9</v>
      </c>
      <c r="O4909" s="3">
        <f t="shared" si="380"/>
        <v>540</v>
      </c>
      <c r="P4909" s="4">
        <f t="shared" si="381"/>
        <v>0</v>
      </c>
      <c r="Q4909" s="3">
        <f t="shared" si="382"/>
        <v>540</v>
      </c>
      <c r="R4909" t="str">
        <f t="shared" si="383"/>
        <v>Em atraso</v>
      </c>
      <c r="S4909" s="5">
        <f t="shared" si="384"/>
        <v>1</v>
      </c>
    </row>
    <row r="4910" spans="1:19" x14ac:dyDescent="0.25">
      <c r="A4910">
        <v>4909</v>
      </c>
      <c r="B4910" s="1">
        <v>44072</v>
      </c>
      <c r="C4910" s="1">
        <v>44081</v>
      </c>
      <c r="D4910" s="1">
        <v>44104</v>
      </c>
      <c r="E4910" s="1">
        <v>44106</v>
      </c>
      <c r="F4910">
        <v>1</v>
      </c>
      <c r="G4910">
        <v>5</v>
      </c>
      <c r="H4910">
        <v>236</v>
      </c>
      <c r="I4910" s="6">
        <v>0</v>
      </c>
      <c r="J4910">
        <v>3</v>
      </c>
      <c r="K4910" t="str">
        <f>_xlfn.XLOOKUP(fCompras!F4910,dComprador!$A$2:$A$7,dComprador!$B$2:$B$7)</f>
        <v>Alon</v>
      </c>
      <c r="L4910" t="str">
        <f>_xlfn.XLOOKUP(J4910,dFornecedor!$A$2:$A$6,dFornecedor!$B$2:$B$6)</f>
        <v>StepUp</v>
      </c>
      <c r="M4910" t="str">
        <f>_xlfn.XLOOKUP(G4910,dMateriaPrima!$A$2:$A$12,dMateriaPrima!$B$2:$B$12)</f>
        <v>Areia</v>
      </c>
      <c r="N4910" s="2">
        <f>_xlfn.XLOOKUP(G4910,dMateriaPrima!$A$2:$A$12,dMateriaPrima!$C$2:$C$12)</f>
        <v>3.59</v>
      </c>
      <c r="O4910" s="3">
        <f t="shared" si="380"/>
        <v>847.24</v>
      </c>
      <c r="P4910" s="4">
        <f t="shared" si="381"/>
        <v>0</v>
      </c>
      <c r="Q4910" s="3">
        <f t="shared" si="382"/>
        <v>847.24</v>
      </c>
      <c r="R4910" t="str">
        <f t="shared" si="383"/>
        <v>Em atraso</v>
      </c>
      <c r="S4910" s="5">
        <f t="shared" si="384"/>
        <v>2</v>
      </c>
    </row>
    <row r="4911" spans="1:19" x14ac:dyDescent="0.25">
      <c r="A4911">
        <v>4910</v>
      </c>
      <c r="B4911" s="1">
        <v>44072</v>
      </c>
      <c r="C4911" s="1">
        <v>44082</v>
      </c>
      <c r="D4911" s="1">
        <v>44094</v>
      </c>
      <c r="E4911" s="1">
        <v>44092</v>
      </c>
      <c r="F4911">
        <v>1</v>
      </c>
      <c r="G4911">
        <v>5</v>
      </c>
      <c r="H4911">
        <v>226</v>
      </c>
      <c r="I4911" s="6">
        <v>0</v>
      </c>
      <c r="J4911">
        <v>3</v>
      </c>
      <c r="K4911" t="str">
        <f>_xlfn.XLOOKUP(fCompras!F4911,dComprador!$A$2:$A$7,dComprador!$B$2:$B$7)</f>
        <v>Alon</v>
      </c>
      <c r="L4911" t="str">
        <f>_xlfn.XLOOKUP(J4911,dFornecedor!$A$2:$A$6,dFornecedor!$B$2:$B$6)</f>
        <v>StepUp</v>
      </c>
      <c r="M4911" t="str">
        <f>_xlfn.XLOOKUP(G4911,dMateriaPrima!$A$2:$A$12,dMateriaPrima!$B$2:$B$12)</f>
        <v>Areia</v>
      </c>
      <c r="N4911" s="2">
        <f>_xlfn.XLOOKUP(G4911,dMateriaPrima!$A$2:$A$12,dMateriaPrima!$C$2:$C$12)</f>
        <v>3.59</v>
      </c>
      <c r="O4911" s="3">
        <f t="shared" si="380"/>
        <v>811.33999999999992</v>
      </c>
      <c r="P4911" s="4">
        <f t="shared" si="381"/>
        <v>0</v>
      </c>
      <c r="Q4911" s="3">
        <f t="shared" si="382"/>
        <v>811.33999999999992</v>
      </c>
      <c r="R4911" t="str">
        <f t="shared" si="383"/>
        <v>No prazo</v>
      </c>
      <c r="S4911" s="5">
        <f t="shared" si="384"/>
        <v>0</v>
      </c>
    </row>
    <row r="4912" spans="1:19" x14ac:dyDescent="0.25">
      <c r="A4912">
        <v>4911</v>
      </c>
      <c r="B4912" s="1">
        <v>44073</v>
      </c>
      <c r="C4912" s="1">
        <v>44073</v>
      </c>
      <c r="D4912" s="1">
        <v>44080</v>
      </c>
      <c r="E4912" s="1">
        <v>44082</v>
      </c>
      <c r="F4912">
        <v>4</v>
      </c>
      <c r="G4912">
        <v>11</v>
      </c>
      <c r="H4912">
        <v>249</v>
      </c>
      <c r="I4912" s="6">
        <v>0</v>
      </c>
      <c r="J4912">
        <v>2</v>
      </c>
      <c r="K4912" t="str">
        <f>_xlfn.XLOOKUP(fCompras!F4912,dComprador!$A$2:$A$7,dComprador!$B$2:$B$7)</f>
        <v>Lira</v>
      </c>
      <c r="L4912" t="str">
        <f>_xlfn.XLOOKUP(J4912,dFornecedor!$A$2:$A$6,dFornecedor!$B$2:$B$6)</f>
        <v>Minerva</v>
      </c>
      <c r="M4912" t="str">
        <f>_xlfn.XLOOKUP(G4912,dMateriaPrima!$A$2:$A$12,dMateriaPrima!$B$2:$B$12)</f>
        <v>Papel</v>
      </c>
      <c r="N4912" s="2">
        <f>_xlfn.XLOOKUP(G4912,dMateriaPrima!$A$2:$A$12,dMateriaPrima!$C$2:$C$12)</f>
        <v>9</v>
      </c>
      <c r="O4912" s="3">
        <f t="shared" si="380"/>
        <v>2241</v>
      </c>
      <c r="P4912" s="4">
        <f t="shared" si="381"/>
        <v>0</v>
      </c>
      <c r="Q4912" s="3">
        <f t="shared" si="382"/>
        <v>2241</v>
      </c>
      <c r="R4912" t="str">
        <f t="shared" si="383"/>
        <v>Em atraso</v>
      </c>
      <c r="S4912" s="5">
        <f t="shared" si="384"/>
        <v>2</v>
      </c>
    </row>
    <row r="4913" spans="1:19" x14ac:dyDescent="0.25">
      <c r="A4913">
        <v>4912</v>
      </c>
      <c r="B4913" s="1">
        <v>44073</v>
      </c>
      <c r="C4913" s="1">
        <v>44081</v>
      </c>
      <c r="D4913" s="1">
        <v>44083</v>
      </c>
      <c r="E4913" s="1">
        <v>44086</v>
      </c>
      <c r="F4913">
        <v>4</v>
      </c>
      <c r="G4913">
        <v>7</v>
      </c>
      <c r="H4913">
        <v>362</v>
      </c>
      <c r="I4913" s="6">
        <v>0</v>
      </c>
      <c r="J4913">
        <v>2</v>
      </c>
      <c r="K4913" t="str">
        <f>_xlfn.XLOOKUP(fCompras!F4913,dComprador!$A$2:$A$7,dComprador!$B$2:$B$7)</f>
        <v>Lira</v>
      </c>
      <c r="L4913" t="str">
        <f>_xlfn.XLOOKUP(J4913,dFornecedor!$A$2:$A$6,dFornecedor!$B$2:$B$6)</f>
        <v>Minerva</v>
      </c>
      <c r="M4913" t="str">
        <f>_xlfn.XLOOKUP(G4913,dMateriaPrima!$A$2:$A$12,dMateriaPrima!$B$2:$B$12)</f>
        <v>Poliéster</v>
      </c>
      <c r="N4913" s="2">
        <f>_xlfn.XLOOKUP(G4913,dMateriaPrima!$A$2:$A$12,dMateriaPrima!$C$2:$C$12)</f>
        <v>8</v>
      </c>
      <c r="O4913" s="3">
        <f t="shared" si="380"/>
        <v>2896</v>
      </c>
      <c r="P4913" s="4">
        <f t="shared" si="381"/>
        <v>0</v>
      </c>
      <c r="Q4913" s="3">
        <f t="shared" si="382"/>
        <v>2896</v>
      </c>
      <c r="R4913" t="str">
        <f t="shared" si="383"/>
        <v>Em atraso</v>
      </c>
      <c r="S4913" s="5">
        <f t="shared" si="384"/>
        <v>3</v>
      </c>
    </row>
    <row r="4914" spans="1:19" x14ac:dyDescent="0.25">
      <c r="A4914">
        <v>4913</v>
      </c>
      <c r="B4914" s="1">
        <v>44073</v>
      </c>
      <c r="C4914" s="1">
        <v>44083</v>
      </c>
      <c r="D4914" s="1">
        <v>44083</v>
      </c>
      <c r="E4914" s="1">
        <v>44085</v>
      </c>
      <c r="F4914">
        <v>4</v>
      </c>
      <c r="G4914">
        <v>4</v>
      </c>
      <c r="H4914">
        <v>88</v>
      </c>
      <c r="I4914" s="6">
        <v>0</v>
      </c>
      <c r="J4914">
        <v>1</v>
      </c>
      <c r="K4914" t="str">
        <f>_xlfn.XLOOKUP(fCompras!F4914,dComprador!$A$2:$A$7,dComprador!$B$2:$B$7)</f>
        <v>Lira</v>
      </c>
      <c r="L4914" t="str">
        <f>_xlfn.XLOOKUP(J4914,dFornecedor!$A$2:$A$6,dFornecedor!$B$2:$B$6)</f>
        <v>NorthShore</v>
      </c>
      <c r="M4914" t="str">
        <f>_xlfn.XLOOKUP(G4914,dMateriaPrima!$A$2:$A$12,dMateriaPrima!$B$2:$B$12)</f>
        <v>Madeira</v>
      </c>
      <c r="N4914" s="2">
        <f>_xlfn.XLOOKUP(G4914,dMateriaPrima!$A$2:$A$12,dMateriaPrima!$C$2:$C$12)</f>
        <v>168</v>
      </c>
      <c r="O4914" s="3">
        <f t="shared" si="380"/>
        <v>14784</v>
      </c>
      <c r="P4914" s="4">
        <f t="shared" si="381"/>
        <v>0</v>
      </c>
      <c r="Q4914" s="3">
        <f t="shared" si="382"/>
        <v>14784</v>
      </c>
      <c r="R4914" t="str">
        <f t="shared" si="383"/>
        <v>Em atraso</v>
      </c>
      <c r="S4914" s="5">
        <f t="shared" si="384"/>
        <v>2</v>
      </c>
    </row>
    <row r="4915" spans="1:19" x14ac:dyDescent="0.25">
      <c r="A4915">
        <v>4914</v>
      </c>
      <c r="B4915" s="1">
        <v>44073</v>
      </c>
      <c r="C4915" s="1">
        <v>44074</v>
      </c>
      <c r="D4915" s="1">
        <v>44078</v>
      </c>
      <c r="E4915" s="1">
        <v>44085</v>
      </c>
      <c r="F4915">
        <v>4</v>
      </c>
      <c r="G4915">
        <v>5</v>
      </c>
      <c r="H4915">
        <v>336</v>
      </c>
      <c r="I4915" s="6">
        <v>0</v>
      </c>
      <c r="J4915">
        <v>3</v>
      </c>
      <c r="K4915" t="str">
        <f>_xlfn.XLOOKUP(fCompras!F4915,dComprador!$A$2:$A$7,dComprador!$B$2:$B$7)</f>
        <v>Lira</v>
      </c>
      <c r="L4915" t="str">
        <f>_xlfn.XLOOKUP(J4915,dFornecedor!$A$2:$A$6,dFornecedor!$B$2:$B$6)</f>
        <v>StepUp</v>
      </c>
      <c r="M4915" t="str">
        <f>_xlfn.XLOOKUP(G4915,dMateriaPrima!$A$2:$A$12,dMateriaPrima!$B$2:$B$12)</f>
        <v>Areia</v>
      </c>
      <c r="N4915" s="2">
        <f>_xlfn.XLOOKUP(G4915,dMateriaPrima!$A$2:$A$12,dMateriaPrima!$C$2:$C$12)</f>
        <v>3.59</v>
      </c>
      <c r="O4915" s="3">
        <f t="shared" si="380"/>
        <v>1206.24</v>
      </c>
      <c r="P4915" s="4">
        <f t="shared" si="381"/>
        <v>0</v>
      </c>
      <c r="Q4915" s="3">
        <f t="shared" si="382"/>
        <v>1206.24</v>
      </c>
      <c r="R4915" t="str">
        <f t="shared" si="383"/>
        <v>Em atraso</v>
      </c>
      <c r="S4915" s="5">
        <f t="shared" si="384"/>
        <v>7</v>
      </c>
    </row>
    <row r="4916" spans="1:19" x14ac:dyDescent="0.25">
      <c r="A4916">
        <v>4915</v>
      </c>
      <c r="B4916" s="1">
        <v>44073</v>
      </c>
      <c r="C4916" s="1">
        <v>44073</v>
      </c>
      <c r="D4916" s="1">
        <v>44080</v>
      </c>
      <c r="E4916" s="1">
        <v>44082</v>
      </c>
      <c r="F4916">
        <v>4</v>
      </c>
      <c r="G4916">
        <v>1</v>
      </c>
      <c r="H4916">
        <v>114</v>
      </c>
      <c r="I4916" s="6">
        <v>0</v>
      </c>
      <c r="J4916">
        <v>4</v>
      </c>
      <c r="K4916" t="str">
        <f>_xlfn.XLOOKUP(fCompras!F4916,dComprador!$A$2:$A$7,dComprador!$B$2:$B$7)</f>
        <v>Lira</v>
      </c>
      <c r="L4916" t="str">
        <f>_xlfn.XLOOKUP(J4916,dFornecedor!$A$2:$A$6,dFornecedor!$B$2:$B$6)</f>
        <v>AlphaOmega</v>
      </c>
      <c r="M4916" t="str">
        <f>_xlfn.XLOOKUP(G4916,dMateriaPrima!$A$2:$A$12,dMateriaPrima!$B$2:$B$12)</f>
        <v>Tecido</v>
      </c>
      <c r="N4916" s="2">
        <f>_xlfn.XLOOKUP(G4916,dMateriaPrima!$A$2:$A$12,dMateriaPrima!$C$2:$C$12)</f>
        <v>18</v>
      </c>
      <c r="O4916" s="3">
        <f t="shared" si="380"/>
        <v>2052</v>
      </c>
      <c r="P4916" s="4">
        <f t="shared" si="381"/>
        <v>0</v>
      </c>
      <c r="Q4916" s="3">
        <f t="shared" si="382"/>
        <v>2052</v>
      </c>
      <c r="R4916" t="str">
        <f t="shared" si="383"/>
        <v>Em atraso</v>
      </c>
      <c r="S4916" s="5">
        <f t="shared" si="384"/>
        <v>2</v>
      </c>
    </row>
    <row r="4917" spans="1:19" x14ac:dyDescent="0.25">
      <c r="A4917">
        <v>4916</v>
      </c>
      <c r="B4917" s="1">
        <v>44073</v>
      </c>
      <c r="C4917" s="1">
        <v>44073</v>
      </c>
      <c r="D4917" s="1">
        <v>44081</v>
      </c>
      <c r="E4917" s="1">
        <v>44082</v>
      </c>
      <c r="F4917">
        <v>4</v>
      </c>
      <c r="G4917">
        <v>9</v>
      </c>
      <c r="H4917">
        <v>83</v>
      </c>
      <c r="I4917" s="6">
        <v>0</v>
      </c>
      <c r="J4917">
        <v>2</v>
      </c>
      <c r="K4917" t="str">
        <f>_xlfn.XLOOKUP(fCompras!F4917,dComprador!$A$2:$A$7,dComprador!$B$2:$B$7)</f>
        <v>Lira</v>
      </c>
      <c r="L4917" t="str">
        <f>_xlfn.XLOOKUP(J4917,dFornecedor!$A$2:$A$6,dFornecedor!$B$2:$B$6)</f>
        <v>Minerva</v>
      </c>
      <c r="M4917" t="str">
        <f>_xlfn.XLOOKUP(G4917,dMateriaPrima!$A$2:$A$12,dMateriaPrima!$B$2:$B$12)</f>
        <v>Couro</v>
      </c>
      <c r="N4917" s="2">
        <f>_xlfn.XLOOKUP(G4917,dMateriaPrima!$A$2:$A$12,dMateriaPrima!$C$2:$C$12)</f>
        <v>4.4000000000000004</v>
      </c>
      <c r="O4917" s="3">
        <f t="shared" si="380"/>
        <v>365.20000000000005</v>
      </c>
      <c r="P4917" s="4">
        <f t="shared" si="381"/>
        <v>0</v>
      </c>
      <c r="Q4917" s="3">
        <f t="shared" si="382"/>
        <v>365.20000000000005</v>
      </c>
      <c r="R4917" t="str">
        <f t="shared" si="383"/>
        <v>Em atraso</v>
      </c>
      <c r="S4917" s="5">
        <f t="shared" si="384"/>
        <v>1</v>
      </c>
    </row>
    <row r="4918" spans="1:19" x14ac:dyDescent="0.25">
      <c r="A4918">
        <v>4917</v>
      </c>
      <c r="B4918" s="1">
        <v>44073</v>
      </c>
      <c r="C4918" s="1">
        <v>44078</v>
      </c>
      <c r="D4918" s="1">
        <v>44082</v>
      </c>
      <c r="E4918" s="1">
        <v>44080</v>
      </c>
      <c r="F4918">
        <v>4</v>
      </c>
      <c r="G4918">
        <v>8</v>
      </c>
      <c r="H4918">
        <v>226</v>
      </c>
      <c r="I4918" s="6">
        <v>0</v>
      </c>
      <c r="J4918">
        <v>2</v>
      </c>
      <c r="K4918" t="str">
        <f>_xlfn.XLOOKUP(fCompras!F4918,dComprador!$A$2:$A$7,dComprador!$B$2:$B$7)</f>
        <v>Lira</v>
      </c>
      <c r="L4918" t="str">
        <f>_xlfn.XLOOKUP(J4918,dFornecedor!$A$2:$A$6,dFornecedor!$B$2:$B$6)</f>
        <v>Minerva</v>
      </c>
      <c r="M4918" t="str">
        <f>_xlfn.XLOOKUP(G4918,dMateriaPrima!$A$2:$A$12,dMateriaPrima!$B$2:$B$12)</f>
        <v>Cimento</v>
      </c>
      <c r="N4918" s="2">
        <f>_xlfn.XLOOKUP(G4918,dMateriaPrima!$A$2:$A$12,dMateriaPrima!$C$2:$C$12)</f>
        <v>23</v>
      </c>
      <c r="O4918" s="3">
        <f t="shared" si="380"/>
        <v>5198</v>
      </c>
      <c r="P4918" s="4">
        <f t="shared" si="381"/>
        <v>0</v>
      </c>
      <c r="Q4918" s="3">
        <f t="shared" si="382"/>
        <v>5198</v>
      </c>
      <c r="R4918" t="str">
        <f t="shared" si="383"/>
        <v>No prazo</v>
      </c>
      <c r="S4918" s="5">
        <f t="shared" si="384"/>
        <v>0</v>
      </c>
    </row>
    <row r="4919" spans="1:19" x14ac:dyDescent="0.25">
      <c r="A4919">
        <v>4918</v>
      </c>
      <c r="B4919" s="1">
        <v>44073</v>
      </c>
      <c r="C4919" s="1">
        <v>44084</v>
      </c>
      <c r="D4919" s="1">
        <v>44091</v>
      </c>
      <c r="E4919" s="1">
        <v>44093</v>
      </c>
      <c r="F4919">
        <v>1</v>
      </c>
      <c r="G4919">
        <v>9</v>
      </c>
      <c r="H4919">
        <v>40</v>
      </c>
      <c r="I4919" s="6">
        <v>0</v>
      </c>
      <c r="J4919">
        <v>1</v>
      </c>
      <c r="K4919" t="str">
        <f>_xlfn.XLOOKUP(fCompras!F4919,dComprador!$A$2:$A$7,dComprador!$B$2:$B$7)</f>
        <v>Alon</v>
      </c>
      <c r="L4919" t="str">
        <f>_xlfn.XLOOKUP(J4919,dFornecedor!$A$2:$A$6,dFornecedor!$B$2:$B$6)</f>
        <v>NorthShore</v>
      </c>
      <c r="M4919" t="str">
        <f>_xlfn.XLOOKUP(G4919,dMateriaPrima!$A$2:$A$12,dMateriaPrima!$B$2:$B$12)</f>
        <v>Couro</v>
      </c>
      <c r="N4919" s="2">
        <f>_xlfn.XLOOKUP(G4919,dMateriaPrima!$A$2:$A$12,dMateriaPrima!$C$2:$C$12)</f>
        <v>4.4000000000000004</v>
      </c>
      <c r="O4919" s="3">
        <f t="shared" si="380"/>
        <v>176</v>
      </c>
      <c r="P4919" s="4">
        <f t="shared" si="381"/>
        <v>0</v>
      </c>
      <c r="Q4919" s="3">
        <f t="shared" si="382"/>
        <v>176</v>
      </c>
      <c r="R4919" t="str">
        <f t="shared" si="383"/>
        <v>Em atraso</v>
      </c>
      <c r="S4919" s="5">
        <f t="shared" si="384"/>
        <v>2</v>
      </c>
    </row>
    <row r="4920" spans="1:19" x14ac:dyDescent="0.25">
      <c r="A4920">
        <v>4919</v>
      </c>
      <c r="B4920" s="1">
        <v>44073</v>
      </c>
      <c r="C4920" s="1">
        <v>44078</v>
      </c>
      <c r="D4920" s="1">
        <v>44083</v>
      </c>
      <c r="E4920" s="1">
        <v>44084</v>
      </c>
      <c r="F4920">
        <v>3</v>
      </c>
      <c r="G4920">
        <v>11</v>
      </c>
      <c r="H4920">
        <v>416</v>
      </c>
      <c r="I4920" s="6">
        <v>0</v>
      </c>
      <c r="J4920">
        <v>1</v>
      </c>
      <c r="K4920" t="str">
        <f>_xlfn.XLOOKUP(fCompras!F4920,dComprador!$A$2:$A$7,dComprador!$B$2:$B$7)</f>
        <v>Diego</v>
      </c>
      <c r="L4920" t="str">
        <f>_xlfn.XLOOKUP(J4920,dFornecedor!$A$2:$A$6,dFornecedor!$B$2:$B$6)</f>
        <v>NorthShore</v>
      </c>
      <c r="M4920" t="str">
        <f>_xlfn.XLOOKUP(G4920,dMateriaPrima!$A$2:$A$12,dMateriaPrima!$B$2:$B$12)</f>
        <v>Papel</v>
      </c>
      <c r="N4920" s="2">
        <f>_xlfn.XLOOKUP(G4920,dMateriaPrima!$A$2:$A$12,dMateriaPrima!$C$2:$C$12)</f>
        <v>9</v>
      </c>
      <c r="O4920" s="3">
        <f t="shared" si="380"/>
        <v>3744</v>
      </c>
      <c r="P4920" s="4">
        <f t="shared" si="381"/>
        <v>0</v>
      </c>
      <c r="Q4920" s="3">
        <f t="shared" si="382"/>
        <v>3744</v>
      </c>
      <c r="R4920" t="str">
        <f t="shared" si="383"/>
        <v>Em atraso</v>
      </c>
      <c r="S4920" s="5">
        <f t="shared" si="384"/>
        <v>1</v>
      </c>
    </row>
    <row r="4921" spans="1:19" x14ac:dyDescent="0.25">
      <c r="A4921">
        <v>4920</v>
      </c>
      <c r="B4921" s="1">
        <v>44073</v>
      </c>
      <c r="C4921" s="1">
        <v>44073</v>
      </c>
      <c r="D4921" s="1">
        <v>44088</v>
      </c>
      <c r="E4921" s="1">
        <v>44090</v>
      </c>
      <c r="F4921">
        <v>1</v>
      </c>
      <c r="G4921">
        <v>6</v>
      </c>
      <c r="H4921">
        <v>187</v>
      </c>
      <c r="I4921" s="6">
        <v>0</v>
      </c>
      <c r="J4921">
        <v>2</v>
      </c>
      <c r="K4921" t="str">
        <f>_xlfn.XLOOKUP(fCompras!F4921,dComprador!$A$2:$A$7,dComprador!$B$2:$B$7)</f>
        <v>Alon</v>
      </c>
      <c r="L4921" t="str">
        <f>_xlfn.XLOOKUP(J4921,dFornecedor!$A$2:$A$6,dFornecedor!$B$2:$B$6)</f>
        <v>Minerva</v>
      </c>
      <c r="M4921" t="str">
        <f>_xlfn.XLOOKUP(G4921,dMateriaPrima!$A$2:$A$12,dMateriaPrima!$B$2:$B$12)</f>
        <v>Fio Algodão</v>
      </c>
      <c r="N4921" s="2">
        <f>_xlfn.XLOOKUP(G4921,dMateriaPrima!$A$2:$A$12,dMateriaPrima!$C$2:$C$12)</f>
        <v>55.9</v>
      </c>
      <c r="O4921" s="3">
        <f t="shared" si="380"/>
        <v>10453.299999999999</v>
      </c>
      <c r="P4921" s="4">
        <f t="shared" si="381"/>
        <v>0</v>
      </c>
      <c r="Q4921" s="3">
        <f t="shared" si="382"/>
        <v>10453.299999999999</v>
      </c>
      <c r="R4921" t="str">
        <f t="shared" si="383"/>
        <v>Em atraso</v>
      </c>
      <c r="S4921" s="5">
        <f t="shared" si="384"/>
        <v>2</v>
      </c>
    </row>
    <row r="4922" spans="1:19" x14ac:dyDescent="0.25">
      <c r="A4922">
        <v>4921</v>
      </c>
      <c r="B4922" s="1">
        <v>44073</v>
      </c>
      <c r="C4922" s="1">
        <v>44073</v>
      </c>
      <c r="D4922" s="1">
        <v>44097</v>
      </c>
      <c r="E4922" s="1">
        <v>44096</v>
      </c>
      <c r="F4922">
        <v>1</v>
      </c>
      <c r="G4922">
        <v>2</v>
      </c>
      <c r="H4922">
        <v>427</v>
      </c>
      <c r="I4922" s="6">
        <v>0</v>
      </c>
      <c r="J4922">
        <v>2</v>
      </c>
      <c r="K4922" t="str">
        <f>_xlfn.XLOOKUP(fCompras!F4922,dComprador!$A$2:$A$7,dComprador!$B$2:$B$7)</f>
        <v>Alon</v>
      </c>
      <c r="L4922" t="str">
        <f>_xlfn.XLOOKUP(J4922,dFornecedor!$A$2:$A$6,dFornecedor!$B$2:$B$6)</f>
        <v>Minerva</v>
      </c>
      <c r="M4922" t="str">
        <f>_xlfn.XLOOKUP(G4922,dMateriaPrima!$A$2:$A$12,dMateriaPrima!$B$2:$B$12)</f>
        <v>Chapa Metal</v>
      </c>
      <c r="N4922" s="2">
        <f>_xlfn.XLOOKUP(G4922,dMateriaPrima!$A$2:$A$12,dMateriaPrima!$C$2:$C$12)</f>
        <v>299.89999999999998</v>
      </c>
      <c r="O4922" s="3">
        <f t="shared" si="380"/>
        <v>128057.29999999999</v>
      </c>
      <c r="P4922" s="4">
        <f t="shared" si="381"/>
        <v>0</v>
      </c>
      <c r="Q4922" s="3">
        <f t="shared" si="382"/>
        <v>128057.29999999999</v>
      </c>
      <c r="R4922" t="str">
        <f t="shared" si="383"/>
        <v>No prazo</v>
      </c>
      <c r="S4922" s="5">
        <f t="shared" si="384"/>
        <v>0</v>
      </c>
    </row>
    <row r="4923" spans="1:19" x14ac:dyDescent="0.25">
      <c r="A4923">
        <v>4922</v>
      </c>
      <c r="B4923" s="1">
        <v>44074</v>
      </c>
      <c r="C4923" s="1">
        <v>44076</v>
      </c>
      <c r="D4923" s="1">
        <v>44087</v>
      </c>
      <c r="E4923" s="1">
        <v>44088</v>
      </c>
      <c r="F4923">
        <v>4</v>
      </c>
      <c r="G4923">
        <v>7</v>
      </c>
      <c r="H4923">
        <v>95</v>
      </c>
      <c r="I4923" s="6">
        <v>0</v>
      </c>
      <c r="J4923">
        <v>4</v>
      </c>
      <c r="K4923" t="str">
        <f>_xlfn.XLOOKUP(fCompras!F4923,dComprador!$A$2:$A$7,dComprador!$B$2:$B$7)</f>
        <v>Lira</v>
      </c>
      <c r="L4923" t="str">
        <f>_xlfn.XLOOKUP(J4923,dFornecedor!$A$2:$A$6,dFornecedor!$B$2:$B$6)</f>
        <v>AlphaOmega</v>
      </c>
      <c r="M4923" t="str">
        <f>_xlfn.XLOOKUP(G4923,dMateriaPrima!$A$2:$A$12,dMateriaPrima!$B$2:$B$12)</f>
        <v>Poliéster</v>
      </c>
      <c r="N4923" s="2">
        <f>_xlfn.XLOOKUP(G4923,dMateriaPrima!$A$2:$A$12,dMateriaPrima!$C$2:$C$12)</f>
        <v>8</v>
      </c>
      <c r="O4923" s="3">
        <f t="shared" si="380"/>
        <v>760</v>
      </c>
      <c r="P4923" s="4">
        <f t="shared" si="381"/>
        <v>0</v>
      </c>
      <c r="Q4923" s="3">
        <f t="shared" si="382"/>
        <v>760</v>
      </c>
      <c r="R4923" t="str">
        <f t="shared" si="383"/>
        <v>Em atraso</v>
      </c>
      <c r="S4923" s="5">
        <f t="shared" si="384"/>
        <v>1</v>
      </c>
    </row>
    <row r="4924" spans="1:19" x14ac:dyDescent="0.25">
      <c r="A4924">
        <v>4923</v>
      </c>
      <c r="B4924" s="1">
        <v>44074</v>
      </c>
      <c r="C4924" s="1">
        <v>44078</v>
      </c>
      <c r="D4924" s="1">
        <v>44081</v>
      </c>
      <c r="E4924" s="1">
        <v>44083</v>
      </c>
      <c r="F4924">
        <v>4</v>
      </c>
      <c r="G4924">
        <v>7</v>
      </c>
      <c r="H4924">
        <v>97</v>
      </c>
      <c r="I4924" s="6">
        <v>0.18</v>
      </c>
      <c r="J4924">
        <v>4</v>
      </c>
      <c r="K4924" t="str">
        <f>_xlfn.XLOOKUP(fCompras!F4924,dComprador!$A$2:$A$7,dComprador!$B$2:$B$7)</f>
        <v>Lira</v>
      </c>
      <c r="L4924" t="str">
        <f>_xlfn.XLOOKUP(J4924,dFornecedor!$A$2:$A$6,dFornecedor!$B$2:$B$6)</f>
        <v>AlphaOmega</v>
      </c>
      <c r="M4924" t="str">
        <f>_xlfn.XLOOKUP(G4924,dMateriaPrima!$A$2:$A$12,dMateriaPrima!$B$2:$B$12)</f>
        <v>Poliéster</v>
      </c>
      <c r="N4924" s="2">
        <f>_xlfn.XLOOKUP(G4924,dMateriaPrima!$A$2:$A$12,dMateriaPrima!$C$2:$C$12)</f>
        <v>8</v>
      </c>
      <c r="O4924" s="3">
        <f t="shared" si="380"/>
        <v>776</v>
      </c>
      <c r="P4924" s="4">
        <f t="shared" si="381"/>
        <v>139.68</v>
      </c>
      <c r="Q4924" s="3">
        <f t="shared" si="382"/>
        <v>636.31999999999994</v>
      </c>
      <c r="R4924" t="str">
        <f t="shared" si="383"/>
        <v>Em atraso</v>
      </c>
      <c r="S4924" s="5">
        <f t="shared" si="384"/>
        <v>2</v>
      </c>
    </row>
    <row r="4925" spans="1:19" x14ac:dyDescent="0.25">
      <c r="A4925">
        <v>4924</v>
      </c>
      <c r="B4925" s="1">
        <v>44074</v>
      </c>
      <c r="C4925" s="1">
        <v>44074</v>
      </c>
      <c r="D4925" s="1">
        <v>44080</v>
      </c>
      <c r="E4925" s="1">
        <v>44082</v>
      </c>
      <c r="F4925">
        <v>4</v>
      </c>
      <c r="G4925">
        <v>6</v>
      </c>
      <c r="H4925">
        <v>386</v>
      </c>
      <c r="I4925" s="6">
        <v>0</v>
      </c>
      <c r="J4925">
        <v>2</v>
      </c>
      <c r="K4925" t="str">
        <f>_xlfn.XLOOKUP(fCompras!F4925,dComprador!$A$2:$A$7,dComprador!$B$2:$B$7)</f>
        <v>Lira</v>
      </c>
      <c r="L4925" t="str">
        <f>_xlfn.XLOOKUP(J4925,dFornecedor!$A$2:$A$6,dFornecedor!$B$2:$B$6)</f>
        <v>Minerva</v>
      </c>
      <c r="M4925" t="str">
        <f>_xlfn.XLOOKUP(G4925,dMateriaPrima!$A$2:$A$12,dMateriaPrima!$B$2:$B$12)</f>
        <v>Fio Algodão</v>
      </c>
      <c r="N4925" s="2">
        <f>_xlfn.XLOOKUP(G4925,dMateriaPrima!$A$2:$A$12,dMateriaPrima!$C$2:$C$12)</f>
        <v>55.9</v>
      </c>
      <c r="O4925" s="3">
        <f t="shared" si="380"/>
        <v>21577.399999999998</v>
      </c>
      <c r="P4925" s="4">
        <f t="shared" si="381"/>
        <v>0</v>
      </c>
      <c r="Q4925" s="3">
        <f t="shared" si="382"/>
        <v>21577.399999999998</v>
      </c>
      <c r="R4925" t="str">
        <f t="shared" si="383"/>
        <v>Em atraso</v>
      </c>
      <c r="S4925" s="5">
        <f t="shared" si="384"/>
        <v>2</v>
      </c>
    </row>
    <row r="4926" spans="1:19" x14ac:dyDescent="0.25">
      <c r="A4926">
        <v>4925</v>
      </c>
      <c r="B4926" s="1">
        <v>44074</v>
      </c>
      <c r="C4926" s="1">
        <v>44083</v>
      </c>
      <c r="D4926" s="1">
        <v>44086</v>
      </c>
      <c r="E4926" s="1">
        <v>44090</v>
      </c>
      <c r="F4926">
        <v>4</v>
      </c>
      <c r="G4926">
        <v>9</v>
      </c>
      <c r="H4926">
        <v>601</v>
      </c>
      <c r="I4926" s="6">
        <v>0</v>
      </c>
      <c r="J4926">
        <v>2</v>
      </c>
      <c r="K4926" t="str">
        <f>_xlfn.XLOOKUP(fCompras!F4926,dComprador!$A$2:$A$7,dComprador!$B$2:$B$7)</f>
        <v>Lira</v>
      </c>
      <c r="L4926" t="str">
        <f>_xlfn.XLOOKUP(J4926,dFornecedor!$A$2:$A$6,dFornecedor!$B$2:$B$6)</f>
        <v>Minerva</v>
      </c>
      <c r="M4926" t="str">
        <f>_xlfn.XLOOKUP(G4926,dMateriaPrima!$A$2:$A$12,dMateriaPrima!$B$2:$B$12)</f>
        <v>Couro</v>
      </c>
      <c r="N4926" s="2">
        <f>_xlfn.XLOOKUP(G4926,dMateriaPrima!$A$2:$A$12,dMateriaPrima!$C$2:$C$12)</f>
        <v>4.4000000000000004</v>
      </c>
      <c r="O4926" s="3">
        <f t="shared" si="380"/>
        <v>2644.4</v>
      </c>
      <c r="P4926" s="4">
        <f t="shared" si="381"/>
        <v>0</v>
      </c>
      <c r="Q4926" s="3">
        <f t="shared" si="382"/>
        <v>2644.4</v>
      </c>
      <c r="R4926" t="str">
        <f t="shared" si="383"/>
        <v>Em atraso</v>
      </c>
      <c r="S4926" s="5">
        <f t="shared" si="384"/>
        <v>4</v>
      </c>
    </row>
    <row r="4927" spans="1:19" x14ac:dyDescent="0.25">
      <c r="A4927">
        <v>4926</v>
      </c>
      <c r="B4927" s="1">
        <v>44074</v>
      </c>
      <c r="C4927" s="1">
        <v>44083</v>
      </c>
      <c r="D4927" s="1">
        <v>44085</v>
      </c>
      <c r="E4927" s="1">
        <v>44088</v>
      </c>
      <c r="F4927">
        <v>4</v>
      </c>
      <c r="G4927">
        <v>8</v>
      </c>
      <c r="H4927">
        <v>15</v>
      </c>
      <c r="I4927" s="6">
        <v>0</v>
      </c>
      <c r="J4927">
        <v>2</v>
      </c>
      <c r="K4927" t="str">
        <f>_xlfn.XLOOKUP(fCompras!F4927,dComprador!$A$2:$A$7,dComprador!$B$2:$B$7)</f>
        <v>Lira</v>
      </c>
      <c r="L4927" t="str">
        <f>_xlfn.XLOOKUP(J4927,dFornecedor!$A$2:$A$6,dFornecedor!$B$2:$B$6)</f>
        <v>Minerva</v>
      </c>
      <c r="M4927" t="str">
        <f>_xlfn.XLOOKUP(G4927,dMateriaPrima!$A$2:$A$12,dMateriaPrima!$B$2:$B$12)</f>
        <v>Cimento</v>
      </c>
      <c r="N4927" s="2">
        <f>_xlfn.XLOOKUP(G4927,dMateriaPrima!$A$2:$A$12,dMateriaPrima!$C$2:$C$12)</f>
        <v>23</v>
      </c>
      <c r="O4927" s="3">
        <f t="shared" si="380"/>
        <v>345</v>
      </c>
      <c r="P4927" s="4">
        <f t="shared" si="381"/>
        <v>0</v>
      </c>
      <c r="Q4927" s="3">
        <f t="shared" si="382"/>
        <v>345</v>
      </c>
      <c r="R4927" t="str">
        <f t="shared" si="383"/>
        <v>Em atraso</v>
      </c>
      <c r="S4927" s="5">
        <f t="shared" si="384"/>
        <v>3</v>
      </c>
    </row>
    <row r="4928" spans="1:19" x14ac:dyDescent="0.25">
      <c r="A4928">
        <v>4927</v>
      </c>
      <c r="B4928" s="1">
        <v>44074</v>
      </c>
      <c r="C4928" s="1">
        <v>44083</v>
      </c>
      <c r="D4928" s="1">
        <v>44085</v>
      </c>
      <c r="E4928" s="1">
        <v>44085</v>
      </c>
      <c r="F4928">
        <v>4</v>
      </c>
      <c r="G4928">
        <v>5</v>
      </c>
      <c r="H4928">
        <v>123</v>
      </c>
      <c r="I4928" s="6">
        <v>0</v>
      </c>
      <c r="J4928">
        <v>2</v>
      </c>
      <c r="K4928" t="str">
        <f>_xlfn.XLOOKUP(fCompras!F4928,dComprador!$A$2:$A$7,dComprador!$B$2:$B$7)</f>
        <v>Lira</v>
      </c>
      <c r="L4928" t="str">
        <f>_xlfn.XLOOKUP(J4928,dFornecedor!$A$2:$A$6,dFornecedor!$B$2:$B$6)</f>
        <v>Minerva</v>
      </c>
      <c r="M4928" t="str">
        <f>_xlfn.XLOOKUP(G4928,dMateriaPrima!$A$2:$A$12,dMateriaPrima!$B$2:$B$12)</f>
        <v>Areia</v>
      </c>
      <c r="N4928" s="2">
        <f>_xlfn.XLOOKUP(G4928,dMateriaPrima!$A$2:$A$12,dMateriaPrima!$C$2:$C$12)</f>
        <v>3.59</v>
      </c>
      <c r="O4928" s="3">
        <f t="shared" si="380"/>
        <v>441.57</v>
      </c>
      <c r="P4928" s="4">
        <f t="shared" si="381"/>
        <v>0</v>
      </c>
      <c r="Q4928" s="3">
        <f t="shared" si="382"/>
        <v>441.57</v>
      </c>
      <c r="R4928" t="str">
        <f t="shared" si="383"/>
        <v>No prazo</v>
      </c>
      <c r="S4928" s="5">
        <f t="shared" si="384"/>
        <v>0</v>
      </c>
    </row>
    <row r="4929" spans="1:19" x14ac:dyDescent="0.25">
      <c r="A4929">
        <v>4928</v>
      </c>
      <c r="B4929" s="1">
        <v>44074</v>
      </c>
      <c r="C4929" s="1">
        <v>44083</v>
      </c>
      <c r="D4929" s="1">
        <v>44092</v>
      </c>
      <c r="E4929" s="1">
        <v>44095</v>
      </c>
      <c r="F4929">
        <v>1</v>
      </c>
      <c r="G4929">
        <v>11</v>
      </c>
      <c r="H4929">
        <v>58</v>
      </c>
      <c r="I4929" s="6">
        <v>0</v>
      </c>
      <c r="J4929">
        <v>1</v>
      </c>
      <c r="K4929" t="str">
        <f>_xlfn.XLOOKUP(fCompras!F4929,dComprador!$A$2:$A$7,dComprador!$B$2:$B$7)</f>
        <v>Alon</v>
      </c>
      <c r="L4929" t="str">
        <f>_xlfn.XLOOKUP(J4929,dFornecedor!$A$2:$A$6,dFornecedor!$B$2:$B$6)</f>
        <v>NorthShore</v>
      </c>
      <c r="M4929" t="str">
        <f>_xlfn.XLOOKUP(G4929,dMateriaPrima!$A$2:$A$12,dMateriaPrima!$B$2:$B$12)</f>
        <v>Papel</v>
      </c>
      <c r="N4929" s="2">
        <f>_xlfn.XLOOKUP(G4929,dMateriaPrima!$A$2:$A$12,dMateriaPrima!$C$2:$C$12)</f>
        <v>9</v>
      </c>
      <c r="O4929" s="3">
        <f t="shared" si="380"/>
        <v>522</v>
      </c>
      <c r="P4929" s="4">
        <f t="shared" si="381"/>
        <v>0</v>
      </c>
      <c r="Q4929" s="3">
        <f t="shared" si="382"/>
        <v>522</v>
      </c>
      <c r="R4929" t="str">
        <f t="shared" si="383"/>
        <v>Em atraso</v>
      </c>
      <c r="S4929" s="5">
        <f t="shared" si="384"/>
        <v>3</v>
      </c>
    </row>
    <row r="4930" spans="1:19" x14ac:dyDescent="0.25">
      <c r="A4930">
        <v>4929</v>
      </c>
      <c r="B4930" s="1">
        <v>44075</v>
      </c>
      <c r="C4930" s="1">
        <v>44082</v>
      </c>
      <c r="D4930" s="1">
        <v>44084</v>
      </c>
      <c r="E4930" s="1">
        <v>44085</v>
      </c>
      <c r="F4930">
        <v>4</v>
      </c>
      <c r="G4930">
        <v>5</v>
      </c>
      <c r="H4930">
        <v>370</v>
      </c>
      <c r="I4930" s="6">
        <v>0</v>
      </c>
      <c r="J4930">
        <v>2</v>
      </c>
      <c r="K4930" t="str">
        <f>_xlfn.XLOOKUP(fCompras!F4930,dComprador!$A$2:$A$7,dComprador!$B$2:$B$7)</f>
        <v>Lira</v>
      </c>
      <c r="L4930" t="str">
        <f>_xlfn.XLOOKUP(J4930,dFornecedor!$A$2:$A$6,dFornecedor!$B$2:$B$6)</f>
        <v>Minerva</v>
      </c>
      <c r="M4930" t="str">
        <f>_xlfn.XLOOKUP(G4930,dMateriaPrima!$A$2:$A$12,dMateriaPrima!$B$2:$B$12)</f>
        <v>Areia</v>
      </c>
      <c r="N4930" s="2">
        <f>_xlfn.XLOOKUP(G4930,dMateriaPrima!$A$2:$A$12,dMateriaPrima!$C$2:$C$12)</f>
        <v>3.59</v>
      </c>
      <c r="O4930" s="3">
        <f t="shared" si="380"/>
        <v>1328.3</v>
      </c>
      <c r="P4930" s="4">
        <f t="shared" si="381"/>
        <v>0</v>
      </c>
      <c r="Q4930" s="3">
        <f t="shared" si="382"/>
        <v>1328.3</v>
      </c>
      <c r="R4930" t="str">
        <f t="shared" si="383"/>
        <v>Em atraso</v>
      </c>
      <c r="S4930" s="5">
        <f t="shared" si="384"/>
        <v>1</v>
      </c>
    </row>
    <row r="4931" spans="1:19" x14ac:dyDescent="0.25">
      <c r="A4931">
        <v>4930</v>
      </c>
      <c r="B4931" s="1">
        <v>44075</v>
      </c>
      <c r="C4931" s="1">
        <v>44075</v>
      </c>
      <c r="D4931" s="1">
        <v>44107</v>
      </c>
      <c r="E4931" s="1">
        <v>44108</v>
      </c>
      <c r="F4931">
        <v>1</v>
      </c>
      <c r="G4931">
        <v>8</v>
      </c>
      <c r="H4931">
        <v>461</v>
      </c>
      <c r="I4931" s="6">
        <v>0</v>
      </c>
      <c r="J4931">
        <v>2</v>
      </c>
      <c r="K4931" t="str">
        <f>_xlfn.XLOOKUP(fCompras!F4931,dComprador!$A$2:$A$7,dComprador!$B$2:$B$7)</f>
        <v>Alon</v>
      </c>
      <c r="L4931" t="str">
        <f>_xlfn.XLOOKUP(J4931,dFornecedor!$A$2:$A$6,dFornecedor!$B$2:$B$6)</f>
        <v>Minerva</v>
      </c>
      <c r="M4931" t="str">
        <f>_xlfn.XLOOKUP(G4931,dMateriaPrima!$A$2:$A$12,dMateriaPrima!$B$2:$B$12)</f>
        <v>Cimento</v>
      </c>
      <c r="N4931" s="2">
        <f>_xlfn.XLOOKUP(G4931,dMateriaPrima!$A$2:$A$12,dMateriaPrima!$C$2:$C$12)</f>
        <v>23</v>
      </c>
      <c r="O4931" s="3">
        <f t="shared" ref="O4931:O4994" si="385">PRODUCT(H4931,N4931)</f>
        <v>10603</v>
      </c>
      <c r="P4931" s="4">
        <f t="shared" ref="P4931:P4994" si="386">PRODUCT(O4931,I4931)</f>
        <v>0</v>
      </c>
      <c r="Q4931" s="3">
        <f t="shared" ref="Q4931:Q4994" si="387">O4931-P4931</f>
        <v>10603</v>
      </c>
      <c r="R4931" t="str">
        <f t="shared" ref="R4931:R4994" si="388">IF(E4931&lt;=D4931,"No prazo",IF(E4931&gt;D4931,"Em atraso"))</f>
        <v>Em atraso</v>
      </c>
      <c r="S4931" s="5">
        <f t="shared" ref="S4931:S4994" si="389">IF(E4931 &gt;D4931, E4931-D4931,0)</f>
        <v>1</v>
      </c>
    </row>
    <row r="4932" spans="1:19" x14ac:dyDescent="0.25">
      <c r="A4932">
        <v>4931</v>
      </c>
      <c r="B4932" s="1">
        <v>44075</v>
      </c>
      <c r="C4932" s="1">
        <v>44075</v>
      </c>
      <c r="D4932" s="1">
        <v>44080</v>
      </c>
      <c r="E4932" s="1">
        <v>44083</v>
      </c>
      <c r="F4932">
        <v>4</v>
      </c>
      <c r="G4932">
        <v>10</v>
      </c>
      <c r="H4932">
        <v>248</v>
      </c>
      <c r="I4932" s="6">
        <v>0</v>
      </c>
      <c r="J4932">
        <v>2</v>
      </c>
      <c r="K4932" t="str">
        <f>_xlfn.XLOOKUP(fCompras!F4932,dComprador!$A$2:$A$7,dComprador!$B$2:$B$7)</f>
        <v>Lira</v>
      </c>
      <c r="L4932" t="str">
        <f>_xlfn.XLOOKUP(J4932,dFornecedor!$A$2:$A$6,dFornecedor!$B$2:$B$6)</f>
        <v>Minerva</v>
      </c>
      <c r="M4932" t="str">
        <f>_xlfn.XLOOKUP(G4932,dMateriaPrima!$A$2:$A$12,dMateriaPrima!$B$2:$B$12)</f>
        <v>Pedra Britada</v>
      </c>
      <c r="N4932" s="2">
        <f>_xlfn.XLOOKUP(G4932,dMateriaPrima!$A$2:$A$12,dMateriaPrima!$C$2:$C$12)</f>
        <v>56</v>
      </c>
      <c r="O4932" s="3">
        <f t="shared" si="385"/>
        <v>13888</v>
      </c>
      <c r="P4932" s="4">
        <f t="shared" si="386"/>
        <v>0</v>
      </c>
      <c r="Q4932" s="3">
        <f t="shared" si="387"/>
        <v>13888</v>
      </c>
      <c r="R4932" t="str">
        <f t="shared" si="388"/>
        <v>Em atraso</v>
      </c>
      <c r="S4932" s="5">
        <f t="shared" si="389"/>
        <v>3</v>
      </c>
    </row>
    <row r="4933" spans="1:19" x14ac:dyDescent="0.25">
      <c r="A4933">
        <v>4932</v>
      </c>
      <c r="B4933" s="1">
        <v>44075</v>
      </c>
      <c r="C4933" s="1">
        <v>44075</v>
      </c>
      <c r="D4933" s="1">
        <v>44083</v>
      </c>
      <c r="E4933" s="1">
        <v>44084</v>
      </c>
      <c r="F4933">
        <v>4</v>
      </c>
      <c r="G4933">
        <v>8</v>
      </c>
      <c r="H4933">
        <v>247</v>
      </c>
      <c r="I4933" s="6">
        <v>0</v>
      </c>
      <c r="J4933">
        <v>2</v>
      </c>
      <c r="K4933" t="str">
        <f>_xlfn.XLOOKUP(fCompras!F4933,dComprador!$A$2:$A$7,dComprador!$B$2:$B$7)</f>
        <v>Lira</v>
      </c>
      <c r="L4933" t="str">
        <f>_xlfn.XLOOKUP(J4933,dFornecedor!$A$2:$A$6,dFornecedor!$B$2:$B$6)</f>
        <v>Minerva</v>
      </c>
      <c r="M4933" t="str">
        <f>_xlfn.XLOOKUP(G4933,dMateriaPrima!$A$2:$A$12,dMateriaPrima!$B$2:$B$12)</f>
        <v>Cimento</v>
      </c>
      <c r="N4933" s="2">
        <f>_xlfn.XLOOKUP(G4933,dMateriaPrima!$A$2:$A$12,dMateriaPrima!$C$2:$C$12)</f>
        <v>23</v>
      </c>
      <c r="O4933" s="3">
        <f t="shared" si="385"/>
        <v>5681</v>
      </c>
      <c r="P4933" s="4">
        <f t="shared" si="386"/>
        <v>0</v>
      </c>
      <c r="Q4933" s="3">
        <f t="shared" si="387"/>
        <v>5681</v>
      </c>
      <c r="R4933" t="str">
        <f t="shared" si="388"/>
        <v>Em atraso</v>
      </c>
      <c r="S4933" s="5">
        <f t="shared" si="389"/>
        <v>1</v>
      </c>
    </row>
    <row r="4934" spans="1:19" x14ac:dyDescent="0.25">
      <c r="A4934">
        <v>4933</v>
      </c>
      <c r="B4934" s="1">
        <v>44075</v>
      </c>
      <c r="C4934" s="1">
        <v>44076</v>
      </c>
      <c r="D4934" s="1">
        <v>44082</v>
      </c>
      <c r="E4934" s="1">
        <v>44086</v>
      </c>
      <c r="F4934">
        <v>4</v>
      </c>
      <c r="G4934">
        <v>8</v>
      </c>
      <c r="H4934">
        <v>33</v>
      </c>
      <c r="I4934" s="6">
        <v>0</v>
      </c>
      <c r="J4934">
        <v>3</v>
      </c>
      <c r="K4934" t="str">
        <f>_xlfn.XLOOKUP(fCompras!F4934,dComprador!$A$2:$A$7,dComprador!$B$2:$B$7)</f>
        <v>Lira</v>
      </c>
      <c r="L4934" t="str">
        <f>_xlfn.XLOOKUP(J4934,dFornecedor!$A$2:$A$6,dFornecedor!$B$2:$B$6)</f>
        <v>StepUp</v>
      </c>
      <c r="M4934" t="str">
        <f>_xlfn.XLOOKUP(G4934,dMateriaPrima!$A$2:$A$12,dMateriaPrima!$B$2:$B$12)</f>
        <v>Cimento</v>
      </c>
      <c r="N4934" s="2">
        <f>_xlfn.XLOOKUP(G4934,dMateriaPrima!$A$2:$A$12,dMateriaPrima!$C$2:$C$12)</f>
        <v>23</v>
      </c>
      <c r="O4934" s="3">
        <f t="shared" si="385"/>
        <v>759</v>
      </c>
      <c r="P4934" s="4">
        <f t="shared" si="386"/>
        <v>0</v>
      </c>
      <c r="Q4934" s="3">
        <f t="shared" si="387"/>
        <v>759</v>
      </c>
      <c r="R4934" t="str">
        <f t="shared" si="388"/>
        <v>Em atraso</v>
      </c>
      <c r="S4934" s="5">
        <f t="shared" si="389"/>
        <v>4</v>
      </c>
    </row>
    <row r="4935" spans="1:19" x14ac:dyDescent="0.25">
      <c r="A4935">
        <v>4934</v>
      </c>
      <c r="B4935" s="1">
        <v>44075</v>
      </c>
      <c r="C4935" s="1">
        <v>44081</v>
      </c>
      <c r="D4935" s="1">
        <v>44082</v>
      </c>
      <c r="E4935" s="1">
        <v>44084</v>
      </c>
      <c r="F4935">
        <v>4</v>
      </c>
      <c r="G4935">
        <v>8</v>
      </c>
      <c r="H4935">
        <v>128</v>
      </c>
      <c r="I4935" s="6">
        <v>0</v>
      </c>
      <c r="J4935">
        <v>2</v>
      </c>
      <c r="K4935" t="str">
        <f>_xlfn.XLOOKUP(fCompras!F4935,dComprador!$A$2:$A$7,dComprador!$B$2:$B$7)</f>
        <v>Lira</v>
      </c>
      <c r="L4935" t="str">
        <f>_xlfn.XLOOKUP(J4935,dFornecedor!$A$2:$A$6,dFornecedor!$B$2:$B$6)</f>
        <v>Minerva</v>
      </c>
      <c r="M4935" t="str">
        <f>_xlfn.XLOOKUP(G4935,dMateriaPrima!$A$2:$A$12,dMateriaPrima!$B$2:$B$12)</f>
        <v>Cimento</v>
      </c>
      <c r="N4935" s="2">
        <f>_xlfn.XLOOKUP(G4935,dMateriaPrima!$A$2:$A$12,dMateriaPrima!$C$2:$C$12)</f>
        <v>23</v>
      </c>
      <c r="O4935" s="3">
        <f t="shared" si="385"/>
        <v>2944</v>
      </c>
      <c r="P4935" s="4">
        <f t="shared" si="386"/>
        <v>0</v>
      </c>
      <c r="Q4935" s="3">
        <f t="shared" si="387"/>
        <v>2944</v>
      </c>
      <c r="R4935" t="str">
        <f t="shared" si="388"/>
        <v>Em atraso</v>
      </c>
      <c r="S4935" s="5">
        <f t="shared" si="389"/>
        <v>2</v>
      </c>
    </row>
    <row r="4936" spans="1:19" x14ac:dyDescent="0.25">
      <c r="A4936">
        <v>4935</v>
      </c>
      <c r="B4936" s="1">
        <v>44075</v>
      </c>
      <c r="C4936" s="1">
        <v>44075</v>
      </c>
      <c r="D4936" s="1">
        <v>44092</v>
      </c>
      <c r="E4936" s="1">
        <v>44093</v>
      </c>
      <c r="F4936">
        <v>1</v>
      </c>
      <c r="G4936">
        <v>5</v>
      </c>
      <c r="H4936">
        <v>206</v>
      </c>
      <c r="I4936" s="6">
        <v>0</v>
      </c>
      <c r="J4936">
        <v>2</v>
      </c>
      <c r="K4936" t="str">
        <f>_xlfn.XLOOKUP(fCompras!F4936,dComprador!$A$2:$A$7,dComprador!$B$2:$B$7)</f>
        <v>Alon</v>
      </c>
      <c r="L4936" t="str">
        <f>_xlfn.XLOOKUP(J4936,dFornecedor!$A$2:$A$6,dFornecedor!$B$2:$B$6)</f>
        <v>Minerva</v>
      </c>
      <c r="M4936" t="str">
        <f>_xlfn.XLOOKUP(G4936,dMateriaPrima!$A$2:$A$12,dMateriaPrima!$B$2:$B$12)</f>
        <v>Areia</v>
      </c>
      <c r="N4936" s="2">
        <f>_xlfn.XLOOKUP(G4936,dMateriaPrima!$A$2:$A$12,dMateriaPrima!$C$2:$C$12)</f>
        <v>3.59</v>
      </c>
      <c r="O4936" s="3">
        <f t="shared" si="385"/>
        <v>739.54</v>
      </c>
      <c r="P4936" s="4">
        <f t="shared" si="386"/>
        <v>0</v>
      </c>
      <c r="Q4936" s="3">
        <f t="shared" si="387"/>
        <v>739.54</v>
      </c>
      <c r="R4936" t="str">
        <f t="shared" si="388"/>
        <v>Em atraso</v>
      </c>
      <c r="S4936" s="5">
        <f t="shared" si="389"/>
        <v>1</v>
      </c>
    </row>
    <row r="4937" spans="1:19" x14ac:dyDescent="0.25">
      <c r="A4937">
        <v>4936</v>
      </c>
      <c r="B4937" s="1">
        <v>44075</v>
      </c>
      <c r="C4937" s="1">
        <v>44083</v>
      </c>
      <c r="D4937" s="1">
        <v>44095</v>
      </c>
      <c r="E4937" s="1">
        <v>44096</v>
      </c>
      <c r="F4937">
        <v>1</v>
      </c>
      <c r="G4937">
        <v>7</v>
      </c>
      <c r="H4937">
        <v>19</v>
      </c>
      <c r="I4937" s="6">
        <v>0</v>
      </c>
      <c r="J4937">
        <v>2</v>
      </c>
      <c r="K4937" t="str">
        <f>_xlfn.XLOOKUP(fCompras!F4937,dComprador!$A$2:$A$7,dComprador!$B$2:$B$7)</f>
        <v>Alon</v>
      </c>
      <c r="L4937" t="str">
        <f>_xlfn.XLOOKUP(J4937,dFornecedor!$A$2:$A$6,dFornecedor!$B$2:$B$6)</f>
        <v>Minerva</v>
      </c>
      <c r="M4937" t="str">
        <f>_xlfn.XLOOKUP(G4937,dMateriaPrima!$A$2:$A$12,dMateriaPrima!$B$2:$B$12)</f>
        <v>Poliéster</v>
      </c>
      <c r="N4937" s="2">
        <f>_xlfn.XLOOKUP(G4937,dMateriaPrima!$A$2:$A$12,dMateriaPrima!$C$2:$C$12)</f>
        <v>8</v>
      </c>
      <c r="O4937" s="3">
        <f t="shared" si="385"/>
        <v>152</v>
      </c>
      <c r="P4937" s="4">
        <f t="shared" si="386"/>
        <v>0</v>
      </c>
      <c r="Q4937" s="3">
        <f t="shared" si="387"/>
        <v>152</v>
      </c>
      <c r="R4937" t="str">
        <f t="shared" si="388"/>
        <v>Em atraso</v>
      </c>
      <c r="S4937" s="5">
        <f t="shared" si="389"/>
        <v>1</v>
      </c>
    </row>
    <row r="4938" spans="1:19" x14ac:dyDescent="0.25">
      <c r="A4938">
        <v>4937</v>
      </c>
      <c r="B4938" s="1">
        <v>44075</v>
      </c>
      <c r="C4938" s="1">
        <v>44078</v>
      </c>
      <c r="D4938" s="1">
        <v>44094</v>
      </c>
      <c r="E4938" s="1">
        <v>44097</v>
      </c>
      <c r="F4938">
        <v>1</v>
      </c>
      <c r="G4938">
        <v>1</v>
      </c>
      <c r="H4938">
        <v>266</v>
      </c>
      <c r="I4938" s="6">
        <v>0</v>
      </c>
      <c r="J4938">
        <v>4</v>
      </c>
      <c r="K4938" t="str">
        <f>_xlfn.XLOOKUP(fCompras!F4938,dComprador!$A$2:$A$7,dComprador!$B$2:$B$7)</f>
        <v>Alon</v>
      </c>
      <c r="L4938" t="str">
        <f>_xlfn.XLOOKUP(J4938,dFornecedor!$A$2:$A$6,dFornecedor!$B$2:$B$6)</f>
        <v>AlphaOmega</v>
      </c>
      <c r="M4938" t="str">
        <f>_xlfn.XLOOKUP(G4938,dMateriaPrima!$A$2:$A$12,dMateriaPrima!$B$2:$B$12)</f>
        <v>Tecido</v>
      </c>
      <c r="N4938" s="2">
        <f>_xlfn.XLOOKUP(G4938,dMateriaPrima!$A$2:$A$12,dMateriaPrima!$C$2:$C$12)</f>
        <v>18</v>
      </c>
      <c r="O4938" s="3">
        <f t="shared" si="385"/>
        <v>4788</v>
      </c>
      <c r="P4938" s="4">
        <f t="shared" si="386"/>
        <v>0</v>
      </c>
      <c r="Q4938" s="3">
        <f t="shared" si="387"/>
        <v>4788</v>
      </c>
      <c r="R4938" t="str">
        <f t="shared" si="388"/>
        <v>Em atraso</v>
      </c>
      <c r="S4938" s="5">
        <f t="shared" si="389"/>
        <v>3</v>
      </c>
    </row>
    <row r="4939" spans="1:19" x14ac:dyDescent="0.25">
      <c r="A4939">
        <v>4938</v>
      </c>
      <c r="B4939" s="1">
        <v>44075</v>
      </c>
      <c r="C4939" s="1">
        <v>44083</v>
      </c>
      <c r="D4939" s="1">
        <v>44088</v>
      </c>
      <c r="E4939" s="1">
        <v>44088</v>
      </c>
      <c r="F4939">
        <v>3</v>
      </c>
      <c r="G4939">
        <v>5</v>
      </c>
      <c r="H4939">
        <v>77</v>
      </c>
      <c r="I4939" s="6">
        <v>0</v>
      </c>
      <c r="J4939">
        <v>2</v>
      </c>
      <c r="K4939" t="str">
        <f>_xlfn.XLOOKUP(fCompras!F4939,dComprador!$A$2:$A$7,dComprador!$B$2:$B$7)</f>
        <v>Diego</v>
      </c>
      <c r="L4939" t="str">
        <f>_xlfn.XLOOKUP(J4939,dFornecedor!$A$2:$A$6,dFornecedor!$B$2:$B$6)</f>
        <v>Minerva</v>
      </c>
      <c r="M4939" t="str">
        <f>_xlfn.XLOOKUP(G4939,dMateriaPrima!$A$2:$A$12,dMateriaPrima!$B$2:$B$12)</f>
        <v>Areia</v>
      </c>
      <c r="N4939" s="2">
        <f>_xlfn.XLOOKUP(G4939,dMateriaPrima!$A$2:$A$12,dMateriaPrima!$C$2:$C$12)</f>
        <v>3.59</v>
      </c>
      <c r="O4939" s="3">
        <f t="shared" si="385"/>
        <v>276.43</v>
      </c>
      <c r="P4939" s="4">
        <f t="shared" si="386"/>
        <v>0</v>
      </c>
      <c r="Q4939" s="3">
        <f t="shared" si="387"/>
        <v>276.43</v>
      </c>
      <c r="R4939" t="str">
        <f t="shared" si="388"/>
        <v>No prazo</v>
      </c>
      <c r="S4939" s="5">
        <f t="shared" si="389"/>
        <v>0</v>
      </c>
    </row>
    <row r="4940" spans="1:19" x14ac:dyDescent="0.25">
      <c r="A4940">
        <v>4939</v>
      </c>
      <c r="B4940" s="1">
        <v>44075</v>
      </c>
      <c r="C4940" s="1">
        <v>44078</v>
      </c>
      <c r="D4940" s="1">
        <v>44091</v>
      </c>
      <c r="E4940" s="1">
        <v>44093</v>
      </c>
      <c r="F4940">
        <v>3</v>
      </c>
      <c r="G4940">
        <v>9</v>
      </c>
      <c r="H4940">
        <v>60</v>
      </c>
      <c r="I4940" s="6">
        <v>0</v>
      </c>
      <c r="J4940">
        <v>1</v>
      </c>
      <c r="K4940" t="str">
        <f>_xlfn.XLOOKUP(fCompras!F4940,dComprador!$A$2:$A$7,dComprador!$B$2:$B$7)</f>
        <v>Diego</v>
      </c>
      <c r="L4940" t="str">
        <f>_xlfn.XLOOKUP(J4940,dFornecedor!$A$2:$A$6,dFornecedor!$B$2:$B$6)</f>
        <v>NorthShore</v>
      </c>
      <c r="M4940" t="str">
        <f>_xlfn.XLOOKUP(G4940,dMateriaPrima!$A$2:$A$12,dMateriaPrima!$B$2:$B$12)</f>
        <v>Couro</v>
      </c>
      <c r="N4940" s="2">
        <f>_xlfn.XLOOKUP(G4940,dMateriaPrima!$A$2:$A$12,dMateriaPrima!$C$2:$C$12)</f>
        <v>4.4000000000000004</v>
      </c>
      <c r="O4940" s="3">
        <f t="shared" si="385"/>
        <v>264</v>
      </c>
      <c r="P4940" s="4">
        <f t="shared" si="386"/>
        <v>0</v>
      </c>
      <c r="Q4940" s="3">
        <f t="shared" si="387"/>
        <v>264</v>
      </c>
      <c r="R4940" t="str">
        <f t="shared" si="388"/>
        <v>Em atraso</v>
      </c>
      <c r="S4940" s="5">
        <f t="shared" si="389"/>
        <v>2</v>
      </c>
    </row>
    <row r="4941" spans="1:19" x14ac:dyDescent="0.25">
      <c r="A4941">
        <v>4940</v>
      </c>
      <c r="B4941" s="1">
        <v>44076</v>
      </c>
      <c r="C4941" s="1">
        <v>44076</v>
      </c>
      <c r="D4941" s="1">
        <v>44083</v>
      </c>
      <c r="E4941" s="1">
        <v>44082</v>
      </c>
      <c r="F4941">
        <v>4</v>
      </c>
      <c r="G4941">
        <v>8</v>
      </c>
      <c r="H4941">
        <v>19</v>
      </c>
      <c r="I4941" s="6">
        <v>0</v>
      </c>
      <c r="J4941">
        <v>2</v>
      </c>
      <c r="K4941" t="str">
        <f>_xlfn.XLOOKUP(fCompras!F4941,dComprador!$A$2:$A$7,dComprador!$B$2:$B$7)</f>
        <v>Lira</v>
      </c>
      <c r="L4941" t="str">
        <f>_xlfn.XLOOKUP(J4941,dFornecedor!$A$2:$A$6,dFornecedor!$B$2:$B$6)</f>
        <v>Minerva</v>
      </c>
      <c r="M4941" t="str">
        <f>_xlfn.XLOOKUP(G4941,dMateriaPrima!$A$2:$A$12,dMateriaPrima!$B$2:$B$12)</f>
        <v>Cimento</v>
      </c>
      <c r="N4941" s="2">
        <f>_xlfn.XLOOKUP(G4941,dMateriaPrima!$A$2:$A$12,dMateriaPrima!$C$2:$C$12)</f>
        <v>23</v>
      </c>
      <c r="O4941" s="3">
        <f t="shared" si="385"/>
        <v>437</v>
      </c>
      <c r="P4941" s="4">
        <f t="shared" si="386"/>
        <v>0</v>
      </c>
      <c r="Q4941" s="3">
        <f t="shared" si="387"/>
        <v>437</v>
      </c>
      <c r="R4941" t="str">
        <f t="shared" si="388"/>
        <v>No prazo</v>
      </c>
      <c r="S4941" s="5">
        <f t="shared" si="389"/>
        <v>0</v>
      </c>
    </row>
    <row r="4942" spans="1:19" x14ac:dyDescent="0.25">
      <c r="A4942">
        <v>4941</v>
      </c>
      <c r="B4942" s="1">
        <v>44076</v>
      </c>
      <c r="C4942" s="1">
        <v>44083</v>
      </c>
      <c r="D4942" s="1">
        <v>44084</v>
      </c>
      <c r="E4942" s="1">
        <v>44088</v>
      </c>
      <c r="F4942">
        <v>4</v>
      </c>
      <c r="G4942">
        <v>11</v>
      </c>
      <c r="H4942">
        <v>23</v>
      </c>
      <c r="I4942" s="6">
        <v>0</v>
      </c>
      <c r="J4942">
        <v>2</v>
      </c>
      <c r="K4942" t="str">
        <f>_xlfn.XLOOKUP(fCompras!F4942,dComprador!$A$2:$A$7,dComprador!$B$2:$B$7)</f>
        <v>Lira</v>
      </c>
      <c r="L4942" t="str">
        <f>_xlfn.XLOOKUP(J4942,dFornecedor!$A$2:$A$6,dFornecedor!$B$2:$B$6)</f>
        <v>Minerva</v>
      </c>
      <c r="M4942" t="str">
        <f>_xlfn.XLOOKUP(G4942,dMateriaPrima!$A$2:$A$12,dMateriaPrima!$B$2:$B$12)</f>
        <v>Papel</v>
      </c>
      <c r="N4942" s="2">
        <f>_xlfn.XLOOKUP(G4942,dMateriaPrima!$A$2:$A$12,dMateriaPrima!$C$2:$C$12)</f>
        <v>9</v>
      </c>
      <c r="O4942" s="3">
        <f t="shared" si="385"/>
        <v>207</v>
      </c>
      <c r="P4942" s="4">
        <f t="shared" si="386"/>
        <v>0</v>
      </c>
      <c r="Q4942" s="3">
        <f t="shared" si="387"/>
        <v>207</v>
      </c>
      <c r="R4942" t="str">
        <f t="shared" si="388"/>
        <v>Em atraso</v>
      </c>
      <c r="S4942" s="5">
        <f t="shared" si="389"/>
        <v>4</v>
      </c>
    </row>
    <row r="4943" spans="1:19" x14ac:dyDescent="0.25">
      <c r="A4943">
        <v>4942</v>
      </c>
      <c r="B4943" s="1">
        <v>44076</v>
      </c>
      <c r="C4943" s="1">
        <v>44082</v>
      </c>
      <c r="D4943" s="1">
        <v>44082</v>
      </c>
      <c r="E4943" s="1">
        <v>44085</v>
      </c>
      <c r="F4943">
        <v>4</v>
      </c>
      <c r="G4943">
        <v>5</v>
      </c>
      <c r="H4943">
        <v>89</v>
      </c>
      <c r="I4943" s="6">
        <v>0</v>
      </c>
      <c r="J4943">
        <v>1</v>
      </c>
      <c r="K4943" t="str">
        <f>_xlfn.XLOOKUP(fCompras!F4943,dComprador!$A$2:$A$7,dComprador!$B$2:$B$7)</f>
        <v>Lira</v>
      </c>
      <c r="L4943" t="str">
        <f>_xlfn.XLOOKUP(J4943,dFornecedor!$A$2:$A$6,dFornecedor!$B$2:$B$6)</f>
        <v>NorthShore</v>
      </c>
      <c r="M4943" t="str">
        <f>_xlfn.XLOOKUP(G4943,dMateriaPrima!$A$2:$A$12,dMateriaPrima!$B$2:$B$12)</f>
        <v>Areia</v>
      </c>
      <c r="N4943" s="2">
        <f>_xlfn.XLOOKUP(G4943,dMateriaPrima!$A$2:$A$12,dMateriaPrima!$C$2:$C$12)</f>
        <v>3.59</v>
      </c>
      <c r="O4943" s="3">
        <f t="shared" si="385"/>
        <v>319.51</v>
      </c>
      <c r="P4943" s="4">
        <f t="shared" si="386"/>
        <v>0</v>
      </c>
      <c r="Q4943" s="3">
        <f t="shared" si="387"/>
        <v>319.51</v>
      </c>
      <c r="R4943" t="str">
        <f t="shared" si="388"/>
        <v>Em atraso</v>
      </c>
      <c r="S4943" s="5">
        <f t="shared" si="389"/>
        <v>3</v>
      </c>
    </row>
    <row r="4944" spans="1:19" x14ac:dyDescent="0.25">
      <c r="A4944">
        <v>4943</v>
      </c>
      <c r="B4944" s="1">
        <v>44076</v>
      </c>
      <c r="C4944" s="1">
        <v>44086</v>
      </c>
      <c r="D4944" s="1">
        <v>44087</v>
      </c>
      <c r="E4944" s="1">
        <v>44090</v>
      </c>
      <c r="F4944">
        <v>4</v>
      </c>
      <c r="G4944">
        <v>11</v>
      </c>
      <c r="H4944">
        <v>203</v>
      </c>
      <c r="I4944" s="6">
        <v>0</v>
      </c>
      <c r="J4944">
        <v>3</v>
      </c>
      <c r="K4944" t="str">
        <f>_xlfn.XLOOKUP(fCompras!F4944,dComprador!$A$2:$A$7,dComprador!$B$2:$B$7)</f>
        <v>Lira</v>
      </c>
      <c r="L4944" t="str">
        <f>_xlfn.XLOOKUP(J4944,dFornecedor!$A$2:$A$6,dFornecedor!$B$2:$B$6)</f>
        <v>StepUp</v>
      </c>
      <c r="M4944" t="str">
        <f>_xlfn.XLOOKUP(G4944,dMateriaPrima!$A$2:$A$12,dMateriaPrima!$B$2:$B$12)</f>
        <v>Papel</v>
      </c>
      <c r="N4944" s="2">
        <f>_xlfn.XLOOKUP(G4944,dMateriaPrima!$A$2:$A$12,dMateriaPrima!$C$2:$C$12)</f>
        <v>9</v>
      </c>
      <c r="O4944" s="3">
        <f t="shared" si="385"/>
        <v>1827</v>
      </c>
      <c r="P4944" s="4">
        <f t="shared" si="386"/>
        <v>0</v>
      </c>
      <c r="Q4944" s="3">
        <f t="shared" si="387"/>
        <v>1827</v>
      </c>
      <c r="R4944" t="str">
        <f t="shared" si="388"/>
        <v>Em atraso</v>
      </c>
      <c r="S4944" s="5">
        <f t="shared" si="389"/>
        <v>3</v>
      </c>
    </row>
    <row r="4945" spans="1:19" x14ac:dyDescent="0.25">
      <c r="A4945">
        <v>4944</v>
      </c>
      <c r="B4945" s="1">
        <v>44076</v>
      </c>
      <c r="C4945" s="1">
        <v>44076</v>
      </c>
      <c r="D4945" s="1">
        <v>44083</v>
      </c>
      <c r="E4945" s="1">
        <v>44082</v>
      </c>
      <c r="F4945">
        <v>4</v>
      </c>
      <c r="G4945">
        <v>10</v>
      </c>
      <c r="H4945">
        <v>69</v>
      </c>
      <c r="I4945" s="6">
        <v>0</v>
      </c>
      <c r="J4945">
        <v>2</v>
      </c>
      <c r="K4945" t="str">
        <f>_xlfn.XLOOKUP(fCompras!F4945,dComprador!$A$2:$A$7,dComprador!$B$2:$B$7)</f>
        <v>Lira</v>
      </c>
      <c r="L4945" t="str">
        <f>_xlfn.XLOOKUP(J4945,dFornecedor!$A$2:$A$6,dFornecedor!$B$2:$B$6)</f>
        <v>Minerva</v>
      </c>
      <c r="M4945" t="str">
        <f>_xlfn.XLOOKUP(G4945,dMateriaPrima!$A$2:$A$12,dMateriaPrima!$B$2:$B$12)</f>
        <v>Pedra Britada</v>
      </c>
      <c r="N4945" s="2">
        <f>_xlfn.XLOOKUP(G4945,dMateriaPrima!$A$2:$A$12,dMateriaPrima!$C$2:$C$12)</f>
        <v>56</v>
      </c>
      <c r="O4945" s="3">
        <f t="shared" si="385"/>
        <v>3864</v>
      </c>
      <c r="P4945" s="4">
        <f t="shared" si="386"/>
        <v>0</v>
      </c>
      <c r="Q4945" s="3">
        <f t="shared" si="387"/>
        <v>3864</v>
      </c>
      <c r="R4945" t="str">
        <f t="shared" si="388"/>
        <v>No prazo</v>
      </c>
      <c r="S4945" s="5">
        <f t="shared" si="389"/>
        <v>0</v>
      </c>
    </row>
    <row r="4946" spans="1:19" x14ac:dyDescent="0.25">
      <c r="A4946">
        <v>4945</v>
      </c>
      <c r="B4946" s="1">
        <v>44076</v>
      </c>
      <c r="C4946" s="1">
        <v>44085</v>
      </c>
      <c r="D4946" s="1">
        <v>44093</v>
      </c>
      <c r="E4946" s="1">
        <v>44095</v>
      </c>
      <c r="F4946">
        <v>1</v>
      </c>
      <c r="G4946">
        <v>5</v>
      </c>
      <c r="H4946">
        <v>284</v>
      </c>
      <c r="I4946" s="6">
        <v>0</v>
      </c>
      <c r="J4946">
        <v>3</v>
      </c>
      <c r="K4946" t="str">
        <f>_xlfn.XLOOKUP(fCompras!F4946,dComprador!$A$2:$A$7,dComprador!$B$2:$B$7)</f>
        <v>Alon</v>
      </c>
      <c r="L4946" t="str">
        <f>_xlfn.XLOOKUP(J4946,dFornecedor!$A$2:$A$6,dFornecedor!$B$2:$B$6)</f>
        <v>StepUp</v>
      </c>
      <c r="M4946" t="str">
        <f>_xlfn.XLOOKUP(G4946,dMateriaPrima!$A$2:$A$12,dMateriaPrima!$B$2:$B$12)</f>
        <v>Areia</v>
      </c>
      <c r="N4946" s="2">
        <f>_xlfn.XLOOKUP(G4946,dMateriaPrima!$A$2:$A$12,dMateriaPrima!$C$2:$C$12)</f>
        <v>3.59</v>
      </c>
      <c r="O4946" s="3">
        <f t="shared" si="385"/>
        <v>1019.56</v>
      </c>
      <c r="P4946" s="4">
        <f t="shared" si="386"/>
        <v>0</v>
      </c>
      <c r="Q4946" s="3">
        <f t="shared" si="387"/>
        <v>1019.56</v>
      </c>
      <c r="R4946" t="str">
        <f t="shared" si="388"/>
        <v>Em atraso</v>
      </c>
      <c r="S4946" s="5">
        <f t="shared" si="389"/>
        <v>2</v>
      </c>
    </row>
    <row r="4947" spans="1:19" x14ac:dyDescent="0.25">
      <c r="A4947">
        <v>4946</v>
      </c>
      <c r="B4947" s="1">
        <v>44076</v>
      </c>
      <c r="C4947" s="1">
        <v>44079</v>
      </c>
      <c r="D4947" s="1">
        <v>44097</v>
      </c>
      <c r="E4947" s="1">
        <v>44100</v>
      </c>
      <c r="F4947">
        <v>1</v>
      </c>
      <c r="G4947">
        <v>1</v>
      </c>
      <c r="H4947">
        <v>319</v>
      </c>
      <c r="I4947" s="6">
        <v>0</v>
      </c>
      <c r="J4947">
        <v>4</v>
      </c>
      <c r="K4947" t="str">
        <f>_xlfn.XLOOKUP(fCompras!F4947,dComprador!$A$2:$A$7,dComprador!$B$2:$B$7)</f>
        <v>Alon</v>
      </c>
      <c r="L4947" t="str">
        <f>_xlfn.XLOOKUP(J4947,dFornecedor!$A$2:$A$6,dFornecedor!$B$2:$B$6)</f>
        <v>AlphaOmega</v>
      </c>
      <c r="M4947" t="str">
        <f>_xlfn.XLOOKUP(G4947,dMateriaPrima!$A$2:$A$12,dMateriaPrima!$B$2:$B$12)</f>
        <v>Tecido</v>
      </c>
      <c r="N4947" s="2">
        <f>_xlfn.XLOOKUP(G4947,dMateriaPrima!$A$2:$A$12,dMateriaPrima!$C$2:$C$12)</f>
        <v>18</v>
      </c>
      <c r="O4947" s="3">
        <f t="shared" si="385"/>
        <v>5742</v>
      </c>
      <c r="P4947" s="4">
        <f t="shared" si="386"/>
        <v>0</v>
      </c>
      <c r="Q4947" s="3">
        <f t="shared" si="387"/>
        <v>5742</v>
      </c>
      <c r="R4947" t="str">
        <f t="shared" si="388"/>
        <v>Em atraso</v>
      </c>
      <c r="S4947" s="5">
        <f t="shared" si="389"/>
        <v>3</v>
      </c>
    </row>
    <row r="4948" spans="1:19" x14ac:dyDescent="0.25">
      <c r="A4948">
        <v>4947</v>
      </c>
      <c r="B4948" s="1">
        <v>44076</v>
      </c>
      <c r="C4948" s="1">
        <v>44085</v>
      </c>
      <c r="D4948" s="1">
        <v>44101</v>
      </c>
      <c r="E4948" s="1">
        <v>44101</v>
      </c>
      <c r="F4948">
        <v>2</v>
      </c>
      <c r="G4948">
        <v>3</v>
      </c>
      <c r="H4948">
        <v>382</v>
      </c>
      <c r="I4948" s="6">
        <v>0</v>
      </c>
      <c r="J4948">
        <v>2</v>
      </c>
      <c r="K4948" t="str">
        <f>_xlfn.XLOOKUP(fCompras!F4948,dComprador!$A$2:$A$7,dComprador!$B$2:$B$7)</f>
        <v>João</v>
      </c>
      <c r="L4948" t="str">
        <f>_xlfn.XLOOKUP(J4948,dFornecedor!$A$2:$A$6,dFornecedor!$B$2:$B$6)</f>
        <v>Minerva</v>
      </c>
      <c r="M4948" t="str">
        <f>_xlfn.XLOOKUP(G4948,dMateriaPrima!$A$2:$A$12,dMateriaPrima!$B$2:$B$12)</f>
        <v>Barra Metal</v>
      </c>
      <c r="N4948" s="2">
        <f>_xlfn.XLOOKUP(G4948,dMateriaPrima!$A$2:$A$12,dMateriaPrima!$C$2:$C$12)</f>
        <v>565</v>
      </c>
      <c r="O4948" s="3">
        <f t="shared" si="385"/>
        <v>215830</v>
      </c>
      <c r="P4948" s="4">
        <f t="shared" si="386"/>
        <v>0</v>
      </c>
      <c r="Q4948" s="3">
        <f t="shared" si="387"/>
        <v>215830</v>
      </c>
      <c r="R4948" t="str">
        <f t="shared" si="388"/>
        <v>No prazo</v>
      </c>
      <c r="S4948" s="5">
        <f t="shared" si="389"/>
        <v>0</v>
      </c>
    </row>
    <row r="4949" spans="1:19" x14ac:dyDescent="0.25">
      <c r="A4949">
        <v>4948</v>
      </c>
      <c r="B4949" s="1">
        <v>44076</v>
      </c>
      <c r="C4949" s="1">
        <v>44079</v>
      </c>
      <c r="D4949" s="1">
        <v>44102</v>
      </c>
      <c r="E4949" s="1">
        <v>44106</v>
      </c>
      <c r="F4949">
        <v>1</v>
      </c>
      <c r="G4949">
        <v>10</v>
      </c>
      <c r="H4949">
        <v>57</v>
      </c>
      <c r="I4949" s="6">
        <v>0</v>
      </c>
      <c r="J4949">
        <v>1</v>
      </c>
      <c r="K4949" t="str">
        <f>_xlfn.XLOOKUP(fCompras!F4949,dComprador!$A$2:$A$7,dComprador!$B$2:$B$7)</f>
        <v>Alon</v>
      </c>
      <c r="L4949" t="str">
        <f>_xlfn.XLOOKUP(J4949,dFornecedor!$A$2:$A$6,dFornecedor!$B$2:$B$6)</f>
        <v>NorthShore</v>
      </c>
      <c r="M4949" t="str">
        <f>_xlfn.XLOOKUP(G4949,dMateriaPrima!$A$2:$A$12,dMateriaPrima!$B$2:$B$12)</f>
        <v>Pedra Britada</v>
      </c>
      <c r="N4949" s="2">
        <f>_xlfn.XLOOKUP(G4949,dMateriaPrima!$A$2:$A$12,dMateriaPrima!$C$2:$C$12)</f>
        <v>56</v>
      </c>
      <c r="O4949" s="3">
        <f t="shared" si="385"/>
        <v>3192</v>
      </c>
      <c r="P4949" s="4">
        <f t="shared" si="386"/>
        <v>0</v>
      </c>
      <c r="Q4949" s="3">
        <f t="shared" si="387"/>
        <v>3192</v>
      </c>
      <c r="R4949" t="str">
        <f t="shared" si="388"/>
        <v>Em atraso</v>
      </c>
      <c r="S4949" s="5">
        <f t="shared" si="389"/>
        <v>4</v>
      </c>
    </row>
    <row r="4950" spans="1:19" x14ac:dyDescent="0.25">
      <c r="A4950">
        <v>4949</v>
      </c>
      <c r="B4950" s="1">
        <v>44076</v>
      </c>
      <c r="C4950" s="1">
        <v>44084</v>
      </c>
      <c r="D4950" s="1">
        <v>44095</v>
      </c>
      <c r="E4950" s="1">
        <v>44094</v>
      </c>
      <c r="F4950">
        <v>1</v>
      </c>
      <c r="G4950">
        <v>8</v>
      </c>
      <c r="H4950">
        <v>38</v>
      </c>
      <c r="I4950" s="6">
        <v>0</v>
      </c>
      <c r="J4950">
        <v>2</v>
      </c>
      <c r="K4950" t="str">
        <f>_xlfn.XLOOKUP(fCompras!F4950,dComprador!$A$2:$A$7,dComprador!$B$2:$B$7)</f>
        <v>Alon</v>
      </c>
      <c r="L4950" t="str">
        <f>_xlfn.XLOOKUP(J4950,dFornecedor!$A$2:$A$6,dFornecedor!$B$2:$B$6)</f>
        <v>Minerva</v>
      </c>
      <c r="M4950" t="str">
        <f>_xlfn.XLOOKUP(G4950,dMateriaPrima!$A$2:$A$12,dMateriaPrima!$B$2:$B$12)</f>
        <v>Cimento</v>
      </c>
      <c r="N4950" s="2">
        <f>_xlfn.XLOOKUP(G4950,dMateriaPrima!$A$2:$A$12,dMateriaPrima!$C$2:$C$12)</f>
        <v>23</v>
      </c>
      <c r="O4950" s="3">
        <f t="shared" si="385"/>
        <v>874</v>
      </c>
      <c r="P4950" s="4">
        <f t="shared" si="386"/>
        <v>0</v>
      </c>
      <c r="Q4950" s="3">
        <f t="shared" si="387"/>
        <v>874</v>
      </c>
      <c r="R4950" t="str">
        <f t="shared" si="388"/>
        <v>No prazo</v>
      </c>
      <c r="S4950" s="5">
        <f t="shared" si="389"/>
        <v>0</v>
      </c>
    </row>
    <row r="4951" spans="1:19" x14ac:dyDescent="0.25">
      <c r="A4951">
        <v>4950</v>
      </c>
      <c r="B4951" s="1">
        <v>44077</v>
      </c>
      <c r="C4951" s="1">
        <v>44083</v>
      </c>
      <c r="D4951" s="1">
        <v>44083</v>
      </c>
      <c r="E4951" s="1">
        <v>44085</v>
      </c>
      <c r="F4951">
        <v>4</v>
      </c>
      <c r="G4951">
        <v>9</v>
      </c>
      <c r="H4951">
        <v>70</v>
      </c>
      <c r="I4951" s="6">
        <v>0</v>
      </c>
      <c r="J4951">
        <v>1</v>
      </c>
      <c r="K4951" t="str">
        <f>_xlfn.XLOOKUP(fCompras!F4951,dComprador!$A$2:$A$7,dComprador!$B$2:$B$7)</f>
        <v>Lira</v>
      </c>
      <c r="L4951" t="str">
        <f>_xlfn.XLOOKUP(J4951,dFornecedor!$A$2:$A$6,dFornecedor!$B$2:$B$6)</f>
        <v>NorthShore</v>
      </c>
      <c r="M4951" t="str">
        <f>_xlfn.XLOOKUP(G4951,dMateriaPrima!$A$2:$A$12,dMateriaPrima!$B$2:$B$12)</f>
        <v>Couro</v>
      </c>
      <c r="N4951" s="2">
        <f>_xlfn.XLOOKUP(G4951,dMateriaPrima!$A$2:$A$12,dMateriaPrima!$C$2:$C$12)</f>
        <v>4.4000000000000004</v>
      </c>
      <c r="O4951" s="3">
        <f t="shared" si="385"/>
        <v>308</v>
      </c>
      <c r="P4951" s="4">
        <f t="shared" si="386"/>
        <v>0</v>
      </c>
      <c r="Q4951" s="3">
        <f t="shared" si="387"/>
        <v>308</v>
      </c>
      <c r="R4951" t="str">
        <f t="shared" si="388"/>
        <v>Em atraso</v>
      </c>
      <c r="S4951" s="5">
        <f t="shared" si="389"/>
        <v>2</v>
      </c>
    </row>
    <row r="4952" spans="1:19" x14ac:dyDescent="0.25">
      <c r="A4952">
        <v>4951</v>
      </c>
      <c r="B4952" s="1">
        <v>44077</v>
      </c>
      <c r="C4952" s="1">
        <v>44081</v>
      </c>
      <c r="D4952" s="1">
        <v>44084</v>
      </c>
      <c r="E4952" s="1">
        <v>44085</v>
      </c>
      <c r="F4952">
        <v>4</v>
      </c>
      <c r="G4952">
        <v>11</v>
      </c>
      <c r="H4952">
        <v>27</v>
      </c>
      <c r="I4952" s="6">
        <v>0</v>
      </c>
      <c r="J4952">
        <v>1</v>
      </c>
      <c r="K4952" t="str">
        <f>_xlfn.XLOOKUP(fCompras!F4952,dComprador!$A$2:$A$7,dComprador!$B$2:$B$7)</f>
        <v>Lira</v>
      </c>
      <c r="L4952" t="str">
        <f>_xlfn.XLOOKUP(J4952,dFornecedor!$A$2:$A$6,dFornecedor!$B$2:$B$6)</f>
        <v>NorthShore</v>
      </c>
      <c r="M4952" t="str">
        <f>_xlfn.XLOOKUP(G4952,dMateriaPrima!$A$2:$A$12,dMateriaPrima!$B$2:$B$12)</f>
        <v>Papel</v>
      </c>
      <c r="N4952" s="2">
        <f>_xlfn.XLOOKUP(G4952,dMateriaPrima!$A$2:$A$12,dMateriaPrima!$C$2:$C$12)</f>
        <v>9</v>
      </c>
      <c r="O4952" s="3">
        <f t="shared" si="385"/>
        <v>243</v>
      </c>
      <c r="P4952" s="4">
        <f t="shared" si="386"/>
        <v>0</v>
      </c>
      <c r="Q4952" s="3">
        <f t="shared" si="387"/>
        <v>243</v>
      </c>
      <c r="R4952" t="str">
        <f t="shared" si="388"/>
        <v>Em atraso</v>
      </c>
      <c r="S4952" s="5">
        <f t="shared" si="389"/>
        <v>1</v>
      </c>
    </row>
    <row r="4953" spans="1:19" x14ac:dyDescent="0.25">
      <c r="A4953">
        <v>4952</v>
      </c>
      <c r="B4953" s="1">
        <v>44077</v>
      </c>
      <c r="C4953" s="1">
        <v>44086</v>
      </c>
      <c r="D4953" s="1">
        <v>44089</v>
      </c>
      <c r="E4953" s="1">
        <v>44092</v>
      </c>
      <c r="F4953">
        <v>4</v>
      </c>
      <c r="G4953">
        <v>11</v>
      </c>
      <c r="H4953">
        <v>262</v>
      </c>
      <c r="I4953" s="6">
        <v>0</v>
      </c>
      <c r="J4953">
        <v>2</v>
      </c>
      <c r="K4953" t="str">
        <f>_xlfn.XLOOKUP(fCompras!F4953,dComprador!$A$2:$A$7,dComprador!$B$2:$B$7)</f>
        <v>Lira</v>
      </c>
      <c r="L4953" t="str">
        <f>_xlfn.XLOOKUP(J4953,dFornecedor!$A$2:$A$6,dFornecedor!$B$2:$B$6)</f>
        <v>Minerva</v>
      </c>
      <c r="M4953" t="str">
        <f>_xlfn.XLOOKUP(G4953,dMateriaPrima!$A$2:$A$12,dMateriaPrima!$B$2:$B$12)</f>
        <v>Papel</v>
      </c>
      <c r="N4953" s="2">
        <f>_xlfn.XLOOKUP(G4953,dMateriaPrima!$A$2:$A$12,dMateriaPrima!$C$2:$C$12)</f>
        <v>9</v>
      </c>
      <c r="O4953" s="3">
        <f t="shared" si="385"/>
        <v>2358</v>
      </c>
      <c r="P4953" s="4">
        <f t="shared" si="386"/>
        <v>0</v>
      </c>
      <c r="Q4953" s="3">
        <f t="shared" si="387"/>
        <v>2358</v>
      </c>
      <c r="R4953" t="str">
        <f t="shared" si="388"/>
        <v>Em atraso</v>
      </c>
      <c r="S4953" s="5">
        <f t="shared" si="389"/>
        <v>3</v>
      </c>
    </row>
    <row r="4954" spans="1:19" x14ac:dyDescent="0.25">
      <c r="A4954">
        <v>4953</v>
      </c>
      <c r="B4954" s="1">
        <v>44077</v>
      </c>
      <c r="C4954" s="1">
        <v>44084</v>
      </c>
      <c r="D4954" s="1">
        <v>44093</v>
      </c>
      <c r="E4954" s="1">
        <v>44093</v>
      </c>
      <c r="F4954">
        <v>1</v>
      </c>
      <c r="G4954">
        <v>6</v>
      </c>
      <c r="H4954">
        <v>3</v>
      </c>
      <c r="I4954" s="6">
        <v>0</v>
      </c>
      <c r="J4954">
        <v>3</v>
      </c>
      <c r="K4954" t="str">
        <f>_xlfn.XLOOKUP(fCompras!F4954,dComprador!$A$2:$A$7,dComprador!$B$2:$B$7)</f>
        <v>Alon</v>
      </c>
      <c r="L4954" t="str">
        <f>_xlfn.XLOOKUP(J4954,dFornecedor!$A$2:$A$6,dFornecedor!$B$2:$B$6)</f>
        <v>StepUp</v>
      </c>
      <c r="M4954" t="str">
        <f>_xlfn.XLOOKUP(G4954,dMateriaPrima!$A$2:$A$12,dMateriaPrima!$B$2:$B$12)</f>
        <v>Fio Algodão</v>
      </c>
      <c r="N4954" s="2">
        <f>_xlfn.XLOOKUP(G4954,dMateriaPrima!$A$2:$A$12,dMateriaPrima!$C$2:$C$12)</f>
        <v>55.9</v>
      </c>
      <c r="O4954" s="3">
        <f t="shared" si="385"/>
        <v>167.7</v>
      </c>
      <c r="P4954" s="4">
        <f t="shared" si="386"/>
        <v>0</v>
      </c>
      <c r="Q4954" s="3">
        <f t="shared" si="387"/>
        <v>167.7</v>
      </c>
      <c r="R4954" t="str">
        <f t="shared" si="388"/>
        <v>No prazo</v>
      </c>
      <c r="S4954" s="5">
        <f t="shared" si="389"/>
        <v>0</v>
      </c>
    </row>
    <row r="4955" spans="1:19" x14ac:dyDescent="0.25">
      <c r="A4955">
        <v>4954</v>
      </c>
      <c r="B4955" s="1">
        <v>44077</v>
      </c>
      <c r="C4955" s="1">
        <v>44086</v>
      </c>
      <c r="D4955" s="1">
        <v>44095</v>
      </c>
      <c r="E4955" s="1">
        <v>44098</v>
      </c>
      <c r="F4955">
        <v>1</v>
      </c>
      <c r="G4955">
        <v>2</v>
      </c>
      <c r="H4955">
        <v>104</v>
      </c>
      <c r="I4955" s="6">
        <v>0</v>
      </c>
      <c r="J4955">
        <v>1</v>
      </c>
      <c r="K4955" t="str">
        <f>_xlfn.XLOOKUP(fCompras!F4955,dComprador!$A$2:$A$7,dComprador!$B$2:$B$7)</f>
        <v>Alon</v>
      </c>
      <c r="L4955" t="str">
        <f>_xlfn.XLOOKUP(J4955,dFornecedor!$A$2:$A$6,dFornecedor!$B$2:$B$6)</f>
        <v>NorthShore</v>
      </c>
      <c r="M4955" t="str">
        <f>_xlfn.XLOOKUP(G4955,dMateriaPrima!$A$2:$A$12,dMateriaPrima!$B$2:$B$12)</f>
        <v>Chapa Metal</v>
      </c>
      <c r="N4955" s="2">
        <f>_xlfn.XLOOKUP(G4955,dMateriaPrima!$A$2:$A$12,dMateriaPrima!$C$2:$C$12)</f>
        <v>299.89999999999998</v>
      </c>
      <c r="O4955" s="3">
        <f t="shared" si="385"/>
        <v>31189.599999999999</v>
      </c>
      <c r="P4955" s="4">
        <f t="shared" si="386"/>
        <v>0</v>
      </c>
      <c r="Q4955" s="3">
        <f t="shared" si="387"/>
        <v>31189.599999999999</v>
      </c>
      <c r="R4955" t="str">
        <f t="shared" si="388"/>
        <v>Em atraso</v>
      </c>
      <c r="S4955" s="5">
        <f t="shared" si="389"/>
        <v>3</v>
      </c>
    </row>
    <row r="4956" spans="1:19" x14ac:dyDescent="0.25">
      <c r="A4956">
        <v>4955</v>
      </c>
      <c r="B4956" s="1">
        <v>44077</v>
      </c>
      <c r="C4956" s="1">
        <v>44079</v>
      </c>
      <c r="D4956" s="1">
        <v>44096</v>
      </c>
      <c r="E4956" s="1">
        <v>44098</v>
      </c>
      <c r="F4956">
        <v>1</v>
      </c>
      <c r="G4956">
        <v>11</v>
      </c>
      <c r="H4956">
        <v>127</v>
      </c>
      <c r="I4956" s="6">
        <v>0</v>
      </c>
      <c r="J4956">
        <v>1</v>
      </c>
      <c r="K4956" t="str">
        <f>_xlfn.XLOOKUP(fCompras!F4956,dComprador!$A$2:$A$7,dComprador!$B$2:$B$7)</f>
        <v>Alon</v>
      </c>
      <c r="L4956" t="str">
        <f>_xlfn.XLOOKUP(J4956,dFornecedor!$A$2:$A$6,dFornecedor!$B$2:$B$6)</f>
        <v>NorthShore</v>
      </c>
      <c r="M4956" t="str">
        <f>_xlfn.XLOOKUP(G4956,dMateriaPrima!$A$2:$A$12,dMateriaPrima!$B$2:$B$12)</f>
        <v>Papel</v>
      </c>
      <c r="N4956" s="2">
        <f>_xlfn.XLOOKUP(G4956,dMateriaPrima!$A$2:$A$12,dMateriaPrima!$C$2:$C$12)</f>
        <v>9</v>
      </c>
      <c r="O4956" s="3">
        <f t="shared" si="385"/>
        <v>1143</v>
      </c>
      <c r="P4956" s="4">
        <f t="shared" si="386"/>
        <v>0</v>
      </c>
      <c r="Q4956" s="3">
        <f t="shared" si="387"/>
        <v>1143</v>
      </c>
      <c r="R4956" t="str">
        <f t="shared" si="388"/>
        <v>Em atraso</v>
      </c>
      <c r="S4956" s="5">
        <f t="shared" si="389"/>
        <v>2</v>
      </c>
    </row>
    <row r="4957" spans="1:19" x14ac:dyDescent="0.25">
      <c r="A4957">
        <v>4956</v>
      </c>
      <c r="B4957" s="1">
        <v>44077</v>
      </c>
      <c r="C4957" s="1">
        <v>44085</v>
      </c>
      <c r="D4957" s="1">
        <v>44094</v>
      </c>
      <c r="E4957" s="1">
        <v>44096</v>
      </c>
      <c r="F4957">
        <v>1</v>
      </c>
      <c r="G4957">
        <v>5</v>
      </c>
      <c r="H4957">
        <v>18</v>
      </c>
      <c r="I4957" s="6">
        <v>0</v>
      </c>
      <c r="J4957">
        <v>2</v>
      </c>
      <c r="K4957" t="str">
        <f>_xlfn.XLOOKUP(fCompras!F4957,dComprador!$A$2:$A$7,dComprador!$B$2:$B$7)</f>
        <v>Alon</v>
      </c>
      <c r="L4957" t="str">
        <f>_xlfn.XLOOKUP(J4957,dFornecedor!$A$2:$A$6,dFornecedor!$B$2:$B$6)</f>
        <v>Minerva</v>
      </c>
      <c r="M4957" t="str">
        <f>_xlfn.XLOOKUP(G4957,dMateriaPrima!$A$2:$A$12,dMateriaPrima!$B$2:$B$12)</f>
        <v>Areia</v>
      </c>
      <c r="N4957" s="2">
        <f>_xlfn.XLOOKUP(G4957,dMateriaPrima!$A$2:$A$12,dMateriaPrima!$C$2:$C$12)</f>
        <v>3.59</v>
      </c>
      <c r="O4957" s="3">
        <f t="shared" si="385"/>
        <v>64.62</v>
      </c>
      <c r="P4957" s="4">
        <f t="shared" si="386"/>
        <v>0</v>
      </c>
      <c r="Q4957" s="3">
        <f t="shared" si="387"/>
        <v>64.62</v>
      </c>
      <c r="R4957" t="str">
        <f t="shared" si="388"/>
        <v>Em atraso</v>
      </c>
      <c r="S4957" s="5">
        <f t="shared" si="389"/>
        <v>2</v>
      </c>
    </row>
    <row r="4958" spans="1:19" x14ac:dyDescent="0.25">
      <c r="A4958">
        <v>4957</v>
      </c>
      <c r="B4958" s="1">
        <v>44077</v>
      </c>
      <c r="C4958" s="1">
        <v>44077</v>
      </c>
      <c r="D4958" s="1">
        <v>44089</v>
      </c>
      <c r="E4958" s="1">
        <v>44091</v>
      </c>
      <c r="F4958">
        <v>2</v>
      </c>
      <c r="G4958">
        <v>11</v>
      </c>
      <c r="H4958">
        <v>36</v>
      </c>
      <c r="I4958" s="6">
        <v>0</v>
      </c>
      <c r="J4958">
        <v>5</v>
      </c>
      <c r="K4958" t="str">
        <f>_xlfn.XLOOKUP(fCompras!F4958,dComprador!$A$2:$A$7,dComprador!$B$2:$B$7)</f>
        <v>João</v>
      </c>
      <c r="L4958" t="str">
        <f>_xlfn.XLOOKUP(J4958,dFornecedor!$A$2:$A$6,dFornecedor!$B$2:$B$6)</f>
        <v>Atlas</v>
      </c>
      <c r="M4958" t="str">
        <f>_xlfn.XLOOKUP(G4958,dMateriaPrima!$A$2:$A$12,dMateriaPrima!$B$2:$B$12)</f>
        <v>Papel</v>
      </c>
      <c r="N4958" s="2">
        <f>_xlfn.XLOOKUP(G4958,dMateriaPrima!$A$2:$A$12,dMateriaPrima!$C$2:$C$12)</f>
        <v>9</v>
      </c>
      <c r="O4958" s="3">
        <f t="shared" si="385"/>
        <v>324</v>
      </c>
      <c r="P4958" s="4">
        <f t="shared" si="386"/>
        <v>0</v>
      </c>
      <c r="Q4958" s="3">
        <f t="shared" si="387"/>
        <v>324</v>
      </c>
      <c r="R4958" t="str">
        <f t="shared" si="388"/>
        <v>Em atraso</v>
      </c>
      <c r="S4958" s="5">
        <f t="shared" si="389"/>
        <v>2</v>
      </c>
    </row>
    <row r="4959" spans="1:19" x14ac:dyDescent="0.25">
      <c r="A4959">
        <v>4958</v>
      </c>
      <c r="B4959" s="1">
        <v>44077</v>
      </c>
      <c r="C4959" s="1">
        <v>44078</v>
      </c>
      <c r="D4959" s="1">
        <v>44089</v>
      </c>
      <c r="E4959" s="1">
        <v>44094</v>
      </c>
      <c r="F4959">
        <v>2</v>
      </c>
      <c r="G4959">
        <v>8</v>
      </c>
      <c r="H4959">
        <v>201</v>
      </c>
      <c r="I4959" s="6">
        <v>0</v>
      </c>
      <c r="J4959">
        <v>3</v>
      </c>
      <c r="K4959" t="str">
        <f>_xlfn.XLOOKUP(fCompras!F4959,dComprador!$A$2:$A$7,dComprador!$B$2:$B$7)</f>
        <v>João</v>
      </c>
      <c r="L4959" t="str">
        <f>_xlfn.XLOOKUP(J4959,dFornecedor!$A$2:$A$6,dFornecedor!$B$2:$B$6)</f>
        <v>StepUp</v>
      </c>
      <c r="M4959" t="str">
        <f>_xlfn.XLOOKUP(G4959,dMateriaPrima!$A$2:$A$12,dMateriaPrima!$B$2:$B$12)</f>
        <v>Cimento</v>
      </c>
      <c r="N4959" s="2">
        <f>_xlfn.XLOOKUP(G4959,dMateriaPrima!$A$2:$A$12,dMateriaPrima!$C$2:$C$12)</f>
        <v>23</v>
      </c>
      <c r="O4959" s="3">
        <f t="shared" si="385"/>
        <v>4623</v>
      </c>
      <c r="P4959" s="4">
        <f t="shared" si="386"/>
        <v>0</v>
      </c>
      <c r="Q4959" s="3">
        <f t="shared" si="387"/>
        <v>4623</v>
      </c>
      <c r="R4959" t="str">
        <f t="shared" si="388"/>
        <v>Em atraso</v>
      </c>
      <c r="S4959" s="5">
        <f t="shared" si="389"/>
        <v>5</v>
      </c>
    </row>
    <row r="4960" spans="1:19" x14ac:dyDescent="0.25">
      <c r="A4960">
        <v>4959</v>
      </c>
      <c r="B4960" s="1">
        <v>44077</v>
      </c>
      <c r="C4960" s="1">
        <v>44079</v>
      </c>
      <c r="D4960" s="1">
        <v>44090</v>
      </c>
      <c r="E4960" s="1">
        <v>44093</v>
      </c>
      <c r="F4960">
        <v>1</v>
      </c>
      <c r="G4960">
        <v>7</v>
      </c>
      <c r="H4960">
        <v>3</v>
      </c>
      <c r="I4960" s="6">
        <v>0</v>
      </c>
      <c r="J4960">
        <v>2</v>
      </c>
      <c r="K4960" t="str">
        <f>_xlfn.XLOOKUP(fCompras!F4960,dComprador!$A$2:$A$7,dComprador!$B$2:$B$7)</f>
        <v>Alon</v>
      </c>
      <c r="L4960" t="str">
        <f>_xlfn.XLOOKUP(J4960,dFornecedor!$A$2:$A$6,dFornecedor!$B$2:$B$6)</f>
        <v>Minerva</v>
      </c>
      <c r="M4960" t="str">
        <f>_xlfn.XLOOKUP(G4960,dMateriaPrima!$A$2:$A$12,dMateriaPrima!$B$2:$B$12)</f>
        <v>Poliéster</v>
      </c>
      <c r="N4960" s="2">
        <f>_xlfn.XLOOKUP(G4960,dMateriaPrima!$A$2:$A$12,dMateriaPrima!$C$2:$C$12)</f>
        <v>8</v>
      </c>
      <c r="O4960" s="3">
        <f t="shared" si="385"/>
        <v>24</v>
      </c>
      <c r="P4960" s="4">
        <f t="shared" si="386"/>
        <v>0</v>
      </c>
      <c r="Q4960" s="3">
        <f t="shared" si="387"/>
        <v>24</v>
      </c>
      <c r="R4960" t="str">
        <f t="shared" si="388"/>
        <v>Em atraso</v>
      </c>
      <c r="S4960" s="5">
        <f t="shared" si="389"/>
        <v>3</v>
      </c>
    </row>
    <row r="4961" spans="1:19" x14ac:dyDescent="0.25">
      <c r="A4961">
        <v>4960</v>
      </c>
      <c r="B4961" s="1">
        <v>44077</v>
      </c>
      <c r="C4961" s="1">
        <v>44086</v>
      </c>
      <c r="D4961" s="1">
        <v>44106</v>
      </c>
      <c r="E4961" s="1">
        <v>44107</v>
      </c>
      <c r="F4961">
        <v>1</v>
      </c>
      <c r="G4961">
        <v>4</v>
      </c>
      <c r="H4961">
        <v>130</v>
      </c>
      <c r="I4961" s="6">
        <v>0</v>
      </c>
      <c r="J4961">
        <v>3</v>
      </c>
      <c r="K4961" t="str">
        <f>_xlfn.XLOOKUP(fCompras!F4961,dComprador!$A$2:$A$7,dComprador!$B$2:$B$7)</f>
        <v>Alon</v>
      </c>
      <c r="L4961" t="str">
        <f>_xlfn.XLOOKUP(J4961,dFornecedor!$A$2:$A$6,dFornecedor!$B$2:$B$6)</f>
        <v>StepUp</v>
      </c>
      <c r="M4961" t="str">
        <f>_xlfn.XLOOKUP(G4961,dMateriaPrima!$A$2:$A$12,dMateriaPrima!$B$2:$B$12)</f>
        <v>Madeira</v>
      </c>
      <c r="N4961" s="2">
        <f>_xlfn.XLOOKUP(G4961,dMateriaPrima!$A$2:$A$12,dMateriaPrima!$C$2:$C$12)</f>
        <v>168</v>
      </c>
      <c r="O4961" s="3">
        <f t="shared" si="385"/>
        <v>21840</v>
      </c>
      <c r="P4961" s="4">
        <f t="shared" si="386"/>
        <v>0</v>
      </c>
      <c r="Q4961" s="3">
        <f t="shared" si="387"/>
        <v>21840</v>
      </c>
      <c r="R4961" t="str">
        <f t="shared" si="388"/>
        <v>Em atraso</v>
      </c>
      <c r="S4961" s="5">
        <f t="shared" si="389"/>
        <v>1</v>
      </c>
    </row>
    <row r="4962" spans="1:19" x14ac:dyDescent="0.25">
      <c r="A4962">
        <v>4961</v>
      </c>
      <c r="B4962" s="1">
        <v>44077</v>
      </c>
      <c r="C4962" s="1">
        <v>44087</v>
      </c>
      <c r="D4962" s="1">
        <v>44098</v>
      </c>
      <c r="E4962" s="1">
        <v>44099</v>
      </c>
      <c r="F4962">
        <v>1</v>
      </c>
      <c r="G4962">
        <v>9</v>
      </c>
      <c r="H4962">
        <v>435</v>
      </c>
      <c r="I4962" s="6">
        <v>0</v>
      </c>
      <c r="J4962">
        <v>1</v>
      </c>
      <c r="K4962" t="str">
        <f>_xlfn.XLOOKUP(fCompras!F4962,dComprador!$A$2:$A$7,dComprador!$B$2:$B$7)</f>
        <v>Alon</v>
      </c>
      <c r="L4962" t="str">
        <f>_xlfn.XLOOKUP(J4962,dFornecedor!$A$2:$A$6,dFornecedor!$B$2:$B$6)</f>
        <v>NorthShore</v>
      </c>
      <c r="M4962" t="str">
        <f>_xlfn.XLOOKUP(G4962,dMateriaPrima!$A$2:$A$12,dMateriaPrima!$B$2:$B$12)</f>
        <v>Couro</v>
      </c>
      <c r="N4962" s="2">
        <f>_xlfn.XLOOKUP(G4962,dMateriaPrima!$A$2:$A$12,dMateriaPrima!$C$2:$C$12)</f>
        <v>4.4000000000000004</v>
      </c>
      <c r="O4962" s="3">
        <f t="shared" si="385"/>
        <v>1914.0000000000002</v>
      </c>
      <c r="P4962" s="4">
        <f t="shared" si="386"/>
        <v>0</v>
      </c>
      <c r="Q4962" s="3">
        <f t="shared" si="387"/>
        <v>1914.0000000000002</v>
      </c>
      <c r="R4962" t="str">
        <f t="shared" si="388"/>
        <v>Em atraso</v>
      </c>
      <c r="S4962" s="5">
        <f t="shared" si="389"/>
        <v>1</v>
      </c>
    </row>
    <row r="4963" spans="1:19" x14ac:dyDescent="0.25">
      <c r="A4963">
        <v>4962</v>
      </c>
      <c r="B4963" s="1">
        <v>44077</v>
      </c>
      <c r="C4963" s="1">
        <v>44082</v>
      </c>
      <c r="D4963" s="1">
        <v>44098</v>
      </c>
      <c r="E4963" s="1">
        <v>44102</v>
      </c>
      <c r="F4963">
        <v>1</v>
      </c>
      <c r="G4963">
        <v>11</v>
      </c>
      <c r="H4963">
        <v>86</v>
      </c>
      <c r="I4963" s="6">
        <v>0</v>
      </c>
      <c r="J4963">
        <v>4</v>
      </c>
      <c r="K4963" t="str">
        <f>_xlfn.XLOOKUP(fCompras!F4963,dComprador!$A$2:$A$7,dComprador!$B$2:$B$7)</f>
        <v>Alon</v>
      </c>
      <c r="L4963" t="str">
        <f>_xlfn.XLOOKUP(J4963,dFornecedor!$A$2:$A$6,dFornecedor!$B$2:$B$6)</f>
        <v>AlphaOmega</v>
      </c>
      <c r="M4963" t="str">
        <f>_xlfn.XLOOKUP(G4963,dMateriaPrima!$A$2:$A$12,dMateriaPrima!$B$2:$B$12)</f>
        <v>Papel</v>
      </c>
      <c r="N4963" s="2">
        <f>_xlfn.XLOOKUP(G4963,dMateriaPrima!$A$2:$A$12,dMateriaPrima!$C$2:$C$12)</f>
        <v>9</v>
      </c>
      <c r="O4963" s="3">
        <f t="shared" si="385"/>
        <v>774</v>
      </c>
      <c r="P4963" s="4">
        <f t="shared" si="386"/>
        <v>0</v>
      </c>
      <c r="Q4963" s="3">
        <f t="shared" si="387"/>
        <v>774</v>
      </c>
      <c r="R4963" t="str">
        <f t="shared" si="388"/>
        <v>Em atraso</v>
      </c>
      <c r="S4963" s="5">
        <f t="shared" si="389"/>
        <v>4</v>
      </c>
    </row>
    <row r="4964" spans="1:19" x14ac:dyDescent="0.25">
      <c r="A4964">
        <v>4963</v>
      </c>
      <c r="B4964" s="1">
        <v>44078</v>
      </c>
      <c r="C4964" s="1">
        <v>44086</v>
      </c>
      <c r="D4964" s="1">
        <v>44088</v>
      </c>
      <c r="E4964" s="1">
        <v>44093</v>
      </c>
      <c r="F4964">
        <v>4</v>
      </c>
      <c r="G4964">
        <v>1</v>
      </c>
      <c r="H4964">
        <v>94</v>
      </c>
      <c r="I4964" s="6">
        <v>0</v>
      </c>
      <c r="J4964">
        <v>2</v>
      </c>
      <c r="K4964" t="str">
        <f>_xlfn.XLOOKUP(fCompras!F4964,dComprador!$A$2:$A$7,dComprador!$B$2:$B$7)</f>
        <v>Lira</v>
      </c>
      <c r="L4964" t="str">
        <f>_xlfn.XLOOKUP(J4964,dFornecedor!$A$2:$A$6,dFornecedor!$B$2:$B$6)</f>
        <v>Minerva</v>
      </c>
      <c r="M4964" t="str">
        <f>_xlfn.XLOOKUP(G4964,dMateriaPrima!$A$2:$A$12,dMateriaPrima!$B$2:$B$12)</f>
        <v>Tecido</v>
      </c>
      <c r="N4964" s="2">
        <f>_xlfn.XLOOKUP(G4964,dMateriaPrima!$A$2:$A$12,dMateriaPrima!$C$2:$C$12)</f>
        <v>18</v>
      </c>
      <c r="O4964" s="3">
        <f t="shared" si="385"/>
        <v>1692</v>
      </c>
      <c r="P4964" s="4">
        <f t="shared" si="386"/>
        <v>0</v>
      </c>
      <c r="Q4964" s="3">
        <f t="shared" si="387"/>
        <v>1692</v>
      </c>
      <c r="R4964" t="str">
        <f t="shared" si="388"/>
        <v>Em atraso</v>
      </c>
      <c r="S4964" s="5">
        <f t="shared" si="389"/>
        <v>5</v>
      </c>
    </row>
    <row r="4965" spans="1:19" x14ac:dyDescent="0.25">
      <c r="A4965">
        <v>4964</v>
      </c>
      <c r="B4965" s="1">
        <v>44078</v>
      </c>
      <c r="C4965" s="1">
        <v>44078</v>
      </c>
      <c r="D4965" s="1">
        <v>44085</v>
      </c>
      <c r="E4965" s="1">
        <v>44087</v>
      </c>
      <c r="F4965">
        <v>4</v>
      </c>
      <c r="G4965">
        <v>11</v>
      </c>
      <c r="H4965">
        <v>42</v>
      </c>
      <c r="I4965" s="6">
        <v>0</v>
      </c>
      <c r="J4965">
        <v>5</v>
      </c>
      <c r="K4965" t="str">
        <f>_xlfn.XLOOKUP(fCompras!F4965,dComprador!$A$2:$A$7,dComprador!$B$2:$B$7)</f>
        <v>Lira</v>
      </c>
      <c r="L4965" t="str">
        <f>_xlfn.XLOOKUP(J4965,dFornecedor!$A$2:$A$6,dFornecedor!$B$2:$B$6)</f>
        <v>Atlas</v>
      </c>
      <c r="M4965" t="str">
        <f>_xlfn.XLOOKUP(G4965,dMateriaPrima!$A$2:$A$12,dMateriaPrima!$B$2:$B$12)</f>
        <v>Papel</v>
      </c>
      <c r="N4965" s="2">
        <f>_xlfn.XLOOKUP(G4965,dMateriaPrima!$A$2:$A$12,dMateriaPrima!$C$2:$C$12)</f>
        <v>9</v>
      </c>
      <c r="O4965" s="3">
        <f t="shared" si="385"/>
        <v>378</v>
      </c>
      <c r="P4965" s="4">
        <f t="shared" si="386"/>
        <v>0</v>
      </c>
      <c r="Q4965" s="3">
        <f t="shared" si="387"/>
        <v>378</v>
      </c>
      <c r="R4965" t="str">
        <f t="shared" si="388"/>
        <v>Em atraso</v>
      </c>
      <c r="S4965" s="5">
        <f t="shared" si="389"/>
        <v>2</v>
      </c>
    </row>
    <row r="4966" spans="1:19" x14ac:dyDescent="0.25">
      <c r="A4966">
        <v>4965</v>
      </c>
      <c r="B4966" s="1">
        <v>44078</v>
      </c>
      <c r="C4966" s="1">
        <v>44078</v>
      </c>
      <c r="D4966" s="1">
        <v>44089</v>
      </c>
      <c r="E4966" s="1">
        <v>44092</v>
      </c>
      <c r="F4966">
        <v>4</v>
      </c>
      <c r="G4966">
        <v>8</v>
      </c>
      <c r="H4966">
        <v>527</v>
      </c>
      <c r="I4966" s="6">
        <v>0</v>
      </c>
      <c r="J4966">
        <v>4</v>
      </c>
      <c r="K4966" t="str">
        <f>_xlfn.XLOOKUP(fCompras!F4966,dComprador!$A$2:$A$7,dComprador!$B$2:$B$7)</f>
        <v>Lira</v>
      </c>
      <c r="L4966" t="str">
        <f>_xlfn.XLOOKUP(J4966,dFornecedor!$A$2:$A$6,dFornecedor!$B$2:$B$6)</f>
        <v>AlphaOmega</v>
      </c>
      <c r="M4966" t="str">
        <f>_xlfn.XLOOKUP(G4966,dMateriaPrima!$A$2:$A$12,dMateriaPrima!$B$2:$B$12)</f>
        <v>Cimento</v>
      </c>
      <c r="N4966" s="2">
        <f>_xlfn.XLOOKUP(G4966,dMateriaPrima!$A$2:$A$12,dMateriaPrima!$C$2:$C$12)</f>
        <v>23</v>
      </c>
      <c r="O4966" s="3">
        <f t="shared" si="385"/>
        <v>12121</v>
      </c>
      <c r="P4966" s="4">
        <f t="shared" si="386"/>
        <v>0</v>
      </c>
      <c r="Q4966" s="3">
        <f t="shared" si="387"/>
        <v>12121</v>
      </c>
      <c r="R4966" t="str">
        <f t="shared" si="388"/>
        <v>Em atraso</v>
      </c>
      <c r="S4966" s="5">
        <f t="shared" si="389"/>
        <v>3</v>
      </c>
    </row>
    <row r="4967" spans="1:19" x14ac:dyDescent="0.25">
      <c r="A4967">
        <v>4966</v>
      </c>
      <c r="B4967" s="1">
        <v>44078</v>
      </c>
      <c r="C4967" s="1">
        <v>44080</v>
      </c>
      <c r="D4967" s="1">
        <v>44084</v>
      </c>
      <c r="E4967" s="1">
        <v>44087</v>
      </c>
      <c r="F4967">
        <v>4</v>
      </c>
      <c r="G4967">
        <v>5</v>
      </c>
      <c r="H4967">
        <v>517</v>
      </c>
      <c r="I4967" s="6">
        <v>0.19</v>
      </c>
      <c r="J4967">
        <v>4</v>
      </c>
      <c r="K4967" t="str">
        <f>_xlfn.XLOOKUP(fCompras!F4967,dComprador!$A$2:$A$7,dComprador!$B$2:$B$7)</f>
        <v>Lira</v>
      </c>
      <c r="L4967" t="str">
        <f>_xlfn.XLOOKUP(J4967,dFornecedor!$A$2:$A$6,dFornecedor!$B$2:$B$6)</f>
        <v>AlphaOmega</v>
      </c>
      <c r="M4967" t="str">
        <f>_xlfn.XLOOKUP(G4967,dMateriaPrima!$A$2:$A$12,dMateriaPrima!$B$2:$B$12)</f>
        <v>Areia</v>
      </c>
      <c r="N4967" s="2">
        <f>_xlfn.XLOOKUP(G4967,dMateriaPrima!$A$2:$A$12,dMateriaPrima!$C$2:$C$12)</f>
        <v>3.59</v>
      </c>
      <c r="O4967" s="3">
        <f t="shared" si="385"/>
        <v>1856.03</v>
      </c>
      <c r="P4967" s="4">
        <f t="shared" si="386"/>
        <v>352.64569999999998</v>
      </c>
      <c r="Q4967" s="3">
        <f t="shared" si="387"/>
        <v>1503.3842999999999</v>
      </c>
      <c r="R4967" t="str">
        <f t="shared" si="388"/>
        <v>Em atraso</v>
      </c>
      <c r="S4967" s="5">
        <f t="shared" si="389"/>
        <v>3</v>
      </c>
    </row>
    <row r="4968" spans="1:19" x14ac:dyDescent="0.25">
      <c r="A4968">
        <v>4967</v>
      </c>
      <c r="B4968" s="1">
        <v>44078</v>
      </c>
      <c r="C4968" s="1">
        <v>44078</v>
      </c>
      <c r="D4968" s="1">
        <v>44092</v>
      </c>
      <c r="E4968" s="1">
        <v>44094</v>
      </c>
      <c r="F4968">
        <v>1</v>
      </c>
      <c r="G4968">
        <v>7</v>
      </c>
      <c r="H4968">
        <v>211</v>
      </c>
      <c r="I4968" s="6">
        <v>0</v>
      </c>
      <c r="J4968">
        <v>4</v>
      </c>
      <c r="K4968" t="str">
        <f>_xlfn.XLOOKUP(fCompras!F4968,dComprador!$A$2:$A$7,dComprador!$B$2:$B$7)</f>
        <v>Alon</v>
      </c>
      <c r="L4968" t="str">
        <f>_xlfn.XLOOKUP(J4968,dFornecedor!$A$2:$A$6,dFornecedor!$B$2:$B$6)</f>
        <v>AlphaOmega</v>
      </c>
      <c r="M4968" t="str">
        <f>_xlfn.XLOOKUP(G4968,dMateriaPrima!$A$2:$A$12,dMateriaPrima!$B$2:$B$12)</f>
        <v>Poliéster</v>
      </c>
      <c r="N4968" s="2">
        <f>_xlfn.XLOOKUP(G4968,dMateriaPrima!$A$2:$A$12,dMateriaPrima!$C$2:$C$12)</f>
        <v>8</v>
      </c>
      <c r="O4968" s="3">
        <f t="shared" si="385"/>
        <v>1688</v>
      </c>
      <c r="P4968" s="4">
        <f t="shared" si="386"/>
        <v>0</v>
      </c>
      <c r="Q4968" s="3">
        <f t="shared" si="387"/>
        <v>1688</v>
      </c>
      <c r="R4968" t="str">
        <f t="shared" si="388"/>
        <v>Em atraso</v>
      </c>
      <c r="S4968" s="5">
        <f t="shared" si="389"/>
        <v>2</v>
      </c>
    </row>
    <row r="4969" spans="1:19" x14ac:dyDescent="0.25">
      <c r="A4969">
        <v>4968</v>
      </c>
      <c r="B4969" s="1">
        <v>44078</v>
      </c>
      <c r="C4969" s="1">
        <v>44078</v>
      </c>
      <c r="D4969" s="1">
        <v>44096</v>
      </c>
      <c r="E4969" s="1">
        <v>44098</v>
      </c>
      <c r="F4969">
        <v>1</v>
      </c>
      <c r="G4969">
        <v>10</v>
      </c>
      <c r="H4969">
        <v>252</v>
      </c>
      <c r="I4969" s="6">
        <v>0</v>
      </c>
      <c r="J4969">
        <v>4</v>
      </c>
      <c r="K4969" t="str">
        <f>_xlfn.XLOOKUP(fCompras!F4969,dComprador!$A$2:$A$7,dComprador!$B$2:$B$7)</f>
        <v>Alon</v>
      </c>
      <c r="L4969" t="str">
        <f>_xlfn.XLOOKUP(J4969,dFornecedor!$A$2:$A$6,dFornecedor!$B$2:$B$6)</f>
        <v>AlphaOmega</v>
      </c>
      <c r="M4969" t="str">
        <f>_xlfn.XLOOKUP(G4969,dMateriaPrima!$A$2:$A$12,dMateriaPrima!$B$2:$B$12)</f>
        <v>Pedra Britada</v>
      </c>
      <c r="N4969" s="2">
        <f>_xlfn.XLOOKUP(G4969,dMateriaPrima!$A$2:$A$12,dMateriaPrima!$C$2:$C$12)</f>
        <v>56</v>
      </c>
      <c r="O4969" s="3">
        <f t="shared" si="385"/>
        <v>14112</v>
      </c>
      <c r="P4969" s="4">
        <f t="shared" si="386"/>
        <v>0</v>
      </c>
      <c r="Q4969" s="3">
        <f t="shared" si="387"/>
        <v>14112</v>
      </c>
      <c r="R4969" t="str">
        <f t="shared" si="388"/>
        <v>Em atraso</v>
      </c>
      <c r="S4969" s="5">
        <f t="shared" si="389"/>
        <v>2</v>
      </c>
    </row>
    <row r="4970" spans="1:19" x14ac:dyDescent="0.25">
      <c r="A4970">
        <v>4969</v>
      </c>
      <c r="B4970" s="1">
        <v>44078</v>
      </c>
      <c r="C4970" s="1">
        <v>44087</v>
      </c>
      <c r="D4970" s="1">
        <v>44095</v>
      </c>
      <c r="E4970" s="1">
        <v>44100</v>
      </c>
      <c r="F4970">
        <v>1</v>
      </c>
      <c r="G4970">
        <v>1</v>
      </c>
      <c r="H4970">
        <v>387</v>
      </c>
      <c r="I4970" s="6">
        <v>0</v>
      </c>
      <c r="J4970">
        <v>3</v>
      </c>
      <c r="K4970" t="str">
        <f>_xlfn.XLOOKUP(fCompras!F4970,dComprador!$A$2:$A$7,dComprador!$B$2:$B$7)</f>
        <v>Alon</v>
      </c>
      <c r="L4970" t="str">
        <f>_xlfn.XLOOKUP(J4970,dFornecedor!$A$2:$A$6,dFornecedor!$B$2:$B$6)</f>
        <v>StepUp</v>
      </c>
      <c r="M4970" t="str">
        <f>_xlfn.XLOOKUP(G4970,dMateriaPrima!$A$2:$A$12,dMateriaPrima!$B$2:$B$12)</f>
        <v>Tecido</v>
      </c>
      <c r="N4970" s="2">
        <f>_xlfn.XLOOKUP(G4970,dMateriaPrima!$A$2:$A$12,dMateriaPrima!$C$2:$C$12)</f>
        <v>18</v>
      </c>
      <c r="O4970" s="3">
        <f t="shared" si="385"/>
        <v>6966</v>
      </c>
      <c r="P4970" s="4">
        <f t="shared" si="386"/>
        <v>0</v>
      </c>
      <c r="Q4970" s="3">
        <f t="shared" si="387"/>
        <v>6966</v>
      </c>
      <c r="R4970" t="str">
        <f t="shared" si="388"/>
        <v>Em atraso</v>
      </c>
      <c r="S4970" s="5">
        <f t="shared" si="389"/>
        <v>5</v>
      </c>
    </row>
    <row r="4971" spans="1:19" x14ac:dyDescent="0.25">
      <c r="A4971">
        <v>4970</v>
      </c>
      <c r="B4971" s="1">
        <v>44078</v>
      </c>
      <c r="C4971" s="1">
        <v>44083</v>
      </c>
      <c r="D4971" s="1">
        <v>44094</v>
      </c>
      <c r="E4971" s="1">
        <v>44095</v>
      </c>
      <c r="F4971">
        <v>2</v>
      </c>
      <c r="G4971">
        <v>7</v>
      </c>
      <c r="H4971">
        <v>207</v>
      </c>
      <c r="I4971" s="6">
        <v>0</v>
      </c>
      <c r="J4971">
        <v>1</v>
      </c>
      <c r="K4971" t="str">
        <f>_xlfn.XLOOKUP(fCompras!F4971,dComprador!$A$2:$A$7,dComprador!$B$2:$B$7)</f>
        <v>João</v>
      </c>
      <c r="L4971" t="str">
        <f>_xlfn.XLOOKUP(J4971,dFornecedor!$A$2:$A$6,dFornecedor!$B$2:$B$6)</f>
        <v>NorthShore</v>
      </c>
      <c r="M4971" t="str">
        <f>_xlfn.XLOOKUP(G4971,dMateriaPrima!$A$2:$A$12,dMateriaPrima!$B$2:$B$12)</f>
        <v>Poliéster</v>
      </c>
      <c r="N4971" s="2">
        <f>_xlfn.XLOOKUP(G4971,dMateriaPrima!$A$2:$A$12,dMateriaPrima!$C$2:$C$12)</f>
        <v>8</v>
      </c>
      <c r="O4971" s="3">
        <f t="shared" si="385"/>
        <v>1656</v>
      </c>
      <c r="P4971" s="4">
        <f t="shared" si="386"/>
        <v>0</v>
      </c>
      <c r="Q4971" s="3">
        <f t="shared" si="387"/>
        <v>1656</v>
      </c>
      <c r="R4971" t="str">
        <f t="shared" si="388"/>
        <v>Em atraso</v>
      </c>
      <c r="S4971" s="5">
        <f t="shared" si="389"/>
        <v>1</v>
      </c>
    </row>
    <row r="4972" spans="1:19" x14ac:dyDescent="0.25">
      <c r="A4972">
        <v>4971</v>
      </c>
      <c r="B4972" s="1">
        <v>44078</v>
      </c>
      <c r="C4972" s="1">
        <v>44086</v>
      </c>
      <c r="D4972" s="1">
        <v>44107</v>
      </c>
      <c r="E4972" s="1">
        <v>44110</v>
      </c>
      <c r="F4972">
        <v>1</v>
      </c>
      <c r="G4972">
        <v>11</v>
      </c>
      <c r="H4972">
        <v>51</v>
      </c>
      <c r="I4972" s="6">
        <v>0</v>
      </c>
      <c r="J4972">
        <v>2</v>
      </c>
      <c r="K4972" t="str">
        <f>_xlfn.XLOOKUP(fCompras!F4972,dComprador!$A$2:$A$7,dComprador!$B$2:$B$7)</f>
        <v>Alon</v>
      </c>
      <c r="L4972" t="str">
        <f>_xlfn.XLOOKUP(J4972,dFornecedor!$A$2:$A$6,dFornecedor!$B$2:$B$6)</f>
        <v>Minerva</v>
      </c>
      <c r="M4972" t="str">
        <f>_xlfn.XLOOKUP(G4972,dMateriaPrima!$A$2:$A$12,dMateriaPrima!$B$2:$B$12)</f>
        <v>Papel</v>
      </c>
      <c r="N4972" s="2">
        <f>_xlfn.XLOOKUP(G4972,dMateriaPrima!$A$2:$A$12,dMateriaPrima!$C$2:$C$12)</f>
        <v>9</v>
      </c>
      <c r="O4972" s="3">
        <f t="shared" si="385"/>
        <v>459</v>
      </c>
      <c r="P4972" s="4">
        <f t="shared" si="386"/>
        <v>0</v>
      </c>
      <c r="Q4972" s="3">
        <f t="shared" si="387"/>
        <v>459</v>
      </c>
      <c r="R4972" t="str">
        <f t="shared" si="388"/>
        <v>Em atraso</v>
      </c>
      <c r="S4972" s="5">
        <f t="shared" si="389"/>
        <v>3</v>
      </c>
    </row>
    <row r="4973" spans="1:19" x14ac:dyDescent="0.25">
      <c r="A4973">
        <v>4972</v>
      </c>
      <c r="B4973" s="1">
        <v>44078</v>
      </c>
      <c r="C4973" s="1">
        <v>44078</v>
      </c>
      <c r="D4973" s="1">
        <v>44108</v>
      </c>
      <c r="E4973" s="1">
        <v>44109</v>
      </c>
      <c r="F4973">
        <v>1</v>
      </c>
      <c r="G4973">
        <v>11</v>
      </c>
      <c r="H4973">
        <v>27</v>
      </c>
      <c r="I4973" s="6">
        <v>0</v>
      </c>
      <c r="J4973">
        <v>2</v>
      </c>
      <c r="K4973" t="str">
        <f>_xlfn.XLOOKUP(fCompras!F4973,dComprador!$A$2:$A$7,dComprador!$B$2:$B$7)</f>
        <v>Alon</v>
      </c>
      <c r="L4973" t="str">
        <f>_xlfn.XLOOKUP(J4973,dFornecedor!$A$2:$A$6,dFornecedor!$B$2:$B$6)</f>
        <v>Minerva</v>
      </c>
      <c r="M4973" t="str">
        <f>_xlfn.XLOOKUP(G4973,dMateriaPrima!$A$2:$A$12,dMateriaPrima!$B$2:$B$12)</f>
        <v>Papel</v>
      </c>
      <c r="N4973" s="2">
        <f>_xlfn.XLOOKUP(G4973,dMateriaPrima!$A$2:$A$12,dMateriaPrima!$C$2:$C$12)</f>
        <v>9</v>
      </c>
      <c r="O4973" s="3">
        <f t="shared" si="385"/>
        <v>243</v>
      </c>
      <c r="P4973" s="4">
        <f t="shared" si="386"/>
        <v>0</v>
      </c>
      <c r="Q4973" s="3">
        <f t="shared" si="387"/>
        <v>243</v>
      </c>
      <c r="R4973" t="str">
        <f t="shared" si="388"/>
        <v>Em atraso</v>
      </c>
      <c r="S4973" s="5">
        <f t="shared" si="389"/>
        <v>1</v>
      </c>
    </row>
    <row r="4974" spans="1:19" x14ac:dyDescent="0.25">
      <c r="A4974">
        <v>4973</v>
      </c>
      <c r="B4974" s="1">
        <v>44078</v>
      </c>
      <c r="C4974" s="1">
        <v>44078</v>
      </c>
      <c r="D4974" s="1">
        <v>44111</v>
      </c>
      <c r="E4974" s="1">
        <v>44112</v>
      </c>
      <c r="F4974">
        <v>1</v>
      </c>
      <c r="G4974">
        <v>8</v>
      </c>
      <c r="H4974">
        <v>181</v>
      </c>
      <c r="I4974" s="6">
        <v>0</v>
      </c>
      <c r="J4974">
        <v>2</v>
      </c>
      <c r="K4974" t="str">
        <f>_xlfn.XLOOKUP(fCompras!F4974,dComprador!$A$2:$A$7,dComprador!$B$2:$B$7)</f>
        <v>Alon</v>
      </c>
      <c r="L4974" t="str">
        <f>_xlfn.XLOOKUP(J4974,dFornecedor!$A$2:$A$6,dFornecedor!$B$2:$B$6)</f>
        <v>Minerva</v>
      </c>
      <c r="M4974" t="str">
        <f>_xlfn.XLOOKUP(G4974,dMateriaPrima!$A$2:$A$12,dMateriaPrima!$B$2:$B$12)</f>
        <v>Cimento</v>
      </c>
      <c r="N4974" s="2">
        <f>_xlfn.XLOOKUP(G4974,dMateriaPrima!$A$2:$A$12,dMateriaPrima!$C$2:$C$12)</f>
        <v>23</v>
      </c>
      <c r="O4974" s="3">
        <f t="shared" si="385"/>
        <v>4163</v>
      </c>
      <c r="P4974" s="4">
        <f t="shared" si="386"/>
        <v>0</v>
      </c>
      <c r="Q4974" s="3">
        <f t="shared" si="387"/>
        <v>4163</v>
      </c>
      <c r="R4974" t="str">
        <f t="shared" si="388"/>
        <v>Em atraso</v>
      </c>
      <c r="S4974" s="5">
        <f t="shared" si="389"/>
        <v>1</v>
      </c>
    </row>
    <row r="4975" spans="1:19" x14ac:dyDescent="0.25">
      <c r="A4975">
        <v>4974</v>
      </c>
      <c r="B4975" s="1">
        <v>44079</v>
      </c>
      <c r="C4975" s="1">
        <v>44089</v>
      </c>
      <c r="D4975" s="1">
        <v>44089</v>
      </c>
      <c r="E4975" s="1">
        <v>44094</v>
      </c>
      <c r="F4975">
        <v>4</v>
      </c>
      <c r="G4975">
        <v>1</v>
      </c>
      <c r="H4975">
        <v>225</v>
      </c>
      <c r="I4975" s="6">
        <v>0</v>
      </c>
      <c r="J4975">
        <v>1</v>
      </c>
      <c r="K4975" t="str">
        <f>_xlfn.XLOOKUP(fCompras!F4975,dComprador!$A$2:$A$7,dComprador!$B$2:$B$7)</f>
        <v>Lira</v>
      </c>
      <c r="L4975" t="str">
        <f>_xlfn.XLOOKUP(J4975,dFornecedor!$A$2:$A$6,dFornecedor!$B$2:$B$6)</f>
        <v>NorthShore</v>
      </c>
      <c r="M4975" t="str">
        <f>_xlfn.XLOOKUP(G4975,dMateriaPrima!$A$2:$A$12,dMateriaPrima!$B$2:$B$12)</f>
        <v>Tecido</v>
      </c>
      <c r="N4975" s="2">
        <f>_xlfn.XLOOKUP(G4975,dMateriaPrima!$A$2:$A$12,dMateriaPrima!$C$2:$C$12)</f>
        <v>18</v>
      </c>
      <c r="O4975" s="3">
        <f t="shared" si="385"/>
        <v>4050</v>
      </c>
      <c r="P4975" s="4">
        <f t="shared" si="386"/>
        <v>0</v>
      </c>
      <c r="Q4975" s="3">
        <f t="shared" si="387"/>
        <v>4050</v>
      </c>
      <c r="R4975" t="str">
        <f t="shared" si="388"/>
        <v>Em atraso</v>
      </c>
      <c r="S4975" s="5">
        <f t="shared" si="389"/>
        <v>5</v>
      </c>
    </row>
    <row r="4976" spans="1:19" x14ac:dyDescent="0.25">
      <c r="A4976">
        <v>4975</v>
      </c>
      <c r="B4976" s="1">
        <v>44079</v>
      </c>
      <c r="C4976" s="1">
        <v>44088</v>
      </c>
      <c r="D4976" s="1">
        <v>44099</v>
      </c>
      <c r="E4976" s="1">
        <v>44100</v>
      </c>
      <c r="F4976">
        <v>1</v>
      </c>
      <c r="G4976">
        <v>10</v>
      </c>
      <c r="H4976">
        <v>74</v>
      </c>
      <c r="I4976" s="6">
        <v>0</v>
      </c>
      <c r="J4976">
        <v>3</v>
      </c>
      <c r="K4976" t="str">
        <f>_xlfn.XLOOKUP(fCompras!F4976,dComprador!$A$2:$A$7,dComprador!$B$2:$B$7)</f>
        <v>Alon</v>
      </c>
      <c r="L4976" t="str">
        <f>_xlfn.XLOOKUP(J4976,dFornecedor!$A$2:$A$6,dFornecedor!$B$2:$B$6)</f>
        <v>StepUp</v>
      </c>
      <c r="M4976" t="str">
        <f>_xlfn.XLOOKUP(G4976,dMateriaPrima!$A$2:$A$12,dMateriaPrima!$B$2:$B$12)</f>
        <v>Pedra Britada</v>
      </c>
      <c r="N4976" s="2">
        <f>_xlfn.XLOOKUP(G4976,dMateriaPrima!$A$2:$A$12,dMateriaPrima!$C$2:$C$12)</f>
        <v>56</v>
      </c>
      <c r="O4976" s="3">
        <f t="shared" si="385"/>
        <v>4144</v>
      </c>
      <c r="P4976" s="4">
        <f t="shared" si="386"/>
        <v>0</v>
      </c>
      <c r="Q4976" s="3">
        <f t="shared" si="387"/>
        <v>4144</v>
      </c>
      <c r="R4976" t="str">
        <f t="shared" si="388"/>
        <v>Em atraso</v>
      </c>
      <c r="S4976" s="5">
        <f t="shared" si="389"/>
        <v>1</v>
      </c>
    </row>
    <row r="4977" spans="1:19" x14ac:dyDescent="0.25">
      <c r="A4977">
        <v>4976</v>
      </c>
      <c r="B4977" s="1">
        <v>44079</v>
      </c>
      <c r="C4977" s="1">
        <v>44083</v>
      </c>
      <c r="D4977" s="1">
        <v>44100</v>
      </c>
      <c r="E4977" s="1">
        <v>44099</v>
      </c>
      <c r="F4977">
        <v>1</v>
      </c>
      <c r="G4977">
        <v>10</v>
      </c>
      <c r="H4977">
        <v>78</v>
      </c>
      <c r="I4977" s="6">
        <v>0</v>
      </c>
      <c r="J4977">
        <v>1</v>
      </c>
      <c r="K4977" t="str">
        <f>_xlfn.XLOOKUP(fCompras!F4977,dComprador!$A$2:$A$7,dComprador!$B$2:$B$7)</f>
        <v>Alon</v>
      </c>
      <c r="L4977" t="str">
        <f>_xlfn.XLOOKUP(J4977,dFornecedor!$A$2:$A$6,dFornecedor!$B$2:$B$6)</f>
        <v>NorthShore</v>
      </c>
      <c r="M4977" t="str">
        <f>_xlfn.XLOOKUP(G4977,dMateriaPrima!$A$2:$A$12,dMateriaPrima!$B$2:$B$12)</f>
        <v>Pedra Britada</v>
      </c>
      <c r="N4977" s="2">
        <f>_xlfn.XLOOKUP(G4977,dMateriaPrima!$A$2:$A$12,dMateriaPrima!$C$2:$C$12)</f>
        <v>56</v>
      </c>
      <c r="O4977" s="3">
        <f t="shared" si="385"/>
        <v>4368</v>
      </c>
      <c r="P4977" s="4">
        <f t="shared" si="386"/>
        <v>0</v>
      </c>
      <c r="Q4977" s="3">
        <f t="shared" si="387"/>
        <v>4368</v>
      </c>
      <c r="R4977" t="str">
        <f t="shared" si="388"/>
        <v>No prazo</v>
      </c>
      <c r="S4977" s="5">
        <f t="shared" si="389"/>
        <v>0</v>
      </c>
    </row>
    <row r="4978" spans="1:19" x14ac:dyDescent="0.25">
      <c r="A4978">
        <v>4977</v>
      </c>
      <c r="B4978" s="1">
        <v>44079</v>
      </c>
      <c r="C4978" s="1">
        <v>44087</v>
      </c>
      <c r="D4978" s="1">
        <v>44092</v>
      </c>
      <c r="E4978" s="1">
        <v>44093</v>
      </c>
      <c r="F4978">
        <v>2</v>
      </c>
      <c r="G4978">
        <v>7</v>
      </c>
      <c r="H4978">
        <v>167</v>
      </c>
      <c r="I4978" s="6">
        <v>0</v>
      </c>
      <c r="J4978">
        <v>2</v>
      </c>
      <c r="K4978" t="str">
        <f>_xlfn.XLOOKUP(fCompras!F4978,dComprador!$A$2:$A$7,dComprador!$B$2:$B$7)</f>
        <v>João</v>
      </c>
      <c r="L4978" t="str">
        <f>_xlfn.XLOOKUP(J4978,dFornecedor!$A$2:$A$6,dFornecedor!$B$2:$B$6)</f>
        <v>Minerva</v>
      </c>
      <c r="M4978" t="str">
        <f>_xlfn.XLOOKUP(G4978,dMateriaPrima!$A$2:$A$12,dMateriaPrima!$B$2:$B$12)</f>
        <v>Poliéster</v>
      </c>
      <c r="N4978" s="2">
        <f>_xlfn.XLOOKUP(G4978,dMateriaPrima!$A$2:$A$12,dMateriaPrima!$C$2:$C$12)</f>
        <v>8</v>
      </c>
      <c r="O4978" s="3">
        <f t="shared" si="385"/>
        <v>1336</v>
      </c>
      <c r="P4978" s="4">
        <f t="shared" si="386"/>
        <v>0</v>
      </c>
      <c r="Q4978" s="3">
        <f t="shared" si="387"/>
        <v>1336</v>
      </c>
      <c r="R4978" t="str">
        <f t="shared" si="388"/>
        <v>Em atraso</v>
      </c>
      <c r="S4978" s="5">
        <f t="shared" si="389"/>
        <v>1</v>
      </c>
    </row>
    <row r="4979" spans="1:19" x14ac:dyDescent="0.25">
      <c r="A4979">
        <v>4978</v>
      </c>
      <c r="B4979" s="1">
        <v>44079</v>
      </c>
      <c r="C4979" s="1">
        <v>44080</v>
      </c>
      <c r="D4979" s="1">
        <v>44094</v>
      </c>
      <c r="E4979" s="1">
        <v>44094</v>
      </c>
      <c r="F4979">
        <v>3</v>
      </c>
      <c r="G4979">
        <v>5</v>
      </c>
      <c r="H4979">
        <v>284</v>
      </c>
      <c r="I4979" s="6">
        <v>0</v>
      </c>
      <c r="J4979">
        <v>3</v>
      </c>
      <c r="K4979" t="str">
        <f>_xlfn.XLOOKUP(fCompras!F4979,dComprador!$A$2:$A$7,dComprador!$B$2:$B$7)</f>
        <v>Diego</v>
      </c>
      <c r="L4979" t="str">
        <f>_xlfn.XLOOKUP(J4979,dFornecedor!$A$2:$A$6,dFornecedor!$B$2:$B$6)</f>
        <v>StepUp</v>
      </c>
      <c r="M4979" t="str">
        <f>_xlfn.XLOOKUP(G4979,dMateriaPrima!$A$2:$A$12,dMateriaPrima!$B$2:$B$12)</f>
        <v>Areia</v>
      </c>
      <c r="N4979" s="2">
        <f>_xlfn.XLOOKUP(G4979,dMateriaPrima!$A$2:$A$12,dMateriaPrima!$C$2:$C$12)</f>
        <v>3.59</v>
      </c>
      <c r="O4979" s="3">
        <f t="shared" si="385"/>
        <v>1019.56</v>
      </c>
      <c r="P4979" s="4">
        <f t="shared" si="386"/>
        <v>0</v>
      </c>
      <c r="Q4979" s="3">
        <f t="shared" si="387"/>
        <v>1019.56</v>
      </c>
      <c r="R4979" t="str">
        <f t="shared" si="388"/>
        <v>No prazo</v>
      </c>
      <c r="S4979" s="5">
        <f t="shared" si="389"/>
        <v>0</v>
      </c>
    </row>
    <row r="4980" spans="1:19" x14ac:dyDescent="0.25">
      <c r="A4980">
        <v>4979</v>
      </c>
      <c r="B4980" s="1">
        <v>44079</v>
      </c>
      <c r="C4980" s="1">
        <v>44080</v>
      </c>
      <c r="D4980" s="1">
        <v>44102</v>
      </c>
      <c r="E4980" s="1">
        <v>44103</v>
      </c>
      <c r="F4980">
        <v>1</v>
      </c>
      <c r="G4980">
        <v>9</v>
      </c>
      <c r="H4980">
        <v>525</v>
      </c>
      <c r="I4980" s="6">
        <v>0</v>
      </c>
      <c r="J4980">
        <v>3</v>
      </c>
      <c r="K4980" t="str">
        <f>_xlfn.XLOOKUP(fCompras!F4980,dComprador!$A$2:$A$7,dComprador!$B$2:$B$7)</f>
        <v>Alon</v>
      </c>
      <c r="L4980" t="str">
        <f>_xlfn.XLOOKUP(J4980,dFornecedor!$A$2:$A$6,dFornecedor!$B$2:$B$6)</f>
        <v>StepUp</v>
      </c>
      <c r="M4980" t="str">
        <f>_xlfn.XLOOKUP(G4980,dMateriaPrima!$A$2:$A$12,dMateriaPrima!$B$2:$B$12)</f>
        <v>Couro</v>
      </c>
      <c r="N4980" s="2">
        <f>_xlfn.XLOOKUP(G4980,dMateriaPrima!$A$2:$A$12,dMateriaPrima!$C$2:$C$12)</f>
        <v>4.4000000000000004</v>
      </c>
      <c r="O4980" s="3">
        <f t="shared" si="385"/>
        <v>2310</v>
      </c>
      <c r="P4980" s="4">
        <f t="shared" si="386"/>
        <v>0</v>
      </c>
      <c r="Q4980" s="3">
        <f t="shared" si="387"/>
        <v>2310</v>
      </c>
      <c r="R4980" t="str">
        <f t="shared" si="388"/>
        <v>Em atraso</v>
      </c>
      <c r="S4980" s="5">
        <f t="shared" si="389"/>
        <v>1</v>
      </c>
    </row>
    <row r="4981" spans="1:19" x14ac:dyDescent="0.25">
      <c r="A4981">
        <v>4980</v>
      </c>
      <c r="B4981" s="1">
        <v>44080</v>
      </c>
      <c r="C4981" s="1">
        <v>44088</v>
      </c>
      <c r="D4981" s="1">
        <v>44107</v>
      </c>
      <c r="E4981" s="1">
        <v>44110</v>
      </c>
      <c r="F4981">
        <v>1</v>
      </c>
      <c r="G4981">
        <v>5</v>
      </c>
      <c r="H4981">
        <v>127</v>
      </c>
      <c r="I4981" s="6">
        <v>0</v>
      </c>
      <c r="J4981">
        <v>2</v>
      </c>
      <c r="K4981" t="str">
        <f>_xlfn.XLOOKUP(fCompras!F4981,dComprador!$A$2:$A$7,dComprador!$B$2:$B$7)</f>
        <v>Alon</v>
      </c>
      <c r="L4981" t="str">
        <f>_xlfn.XLOOKUP(J4981,dFornecedor!$A$2:$A$6,dFornecedor!$B$2:$B$6)</f>
        <v>Minerva</v>
      </c>
      <c r="M4981" t="str">
        <f>_xlfn.XLOOKUP(G4981,dMateriaPrima!$A$2:$A$12,dMateriaPrima!$B$2:$B$12)</f>
        <v>Areia</v>
      </c>
      <c r="N4981" s="2">
        <f>_xlfn.XLOOKUP(G4981,dMateriaPrima!$A$2:$A$12,dMateriaPrima!$C$2:$C$12)</f>
        <v>3.59</v>
      </c>
      <c r="O4981" s="3">
        <f t="shared" si="385"/>
        <v>455.93</v>
      </c>
      <c r="P4981" s="4">
        <f t="shared" si="386"/>
        <v>0</v>
      </c>
      <c r="Q4981" s="3">
        <f t="shared" si="387"/>
        <v>455.93</v>
      </c>
      <c r="R4981" t="str">
        <f t="shared" si="388"/>
        <v>Em atraso</v>
      </c>
      <c r="S4981" s="5">
        <f t="shared" si="389"/>
        <v>3</v>
      </c>
    </row>
    <row r="4982" spans="1:19" x14ac:dyDescent="0.25">
      <c r="A4982">
        <v>4981</v>
      </c>
      <c r="B4982" s="1">
        <v>44080</v>
      </c>
      <c r="C4982" s="1">
        <v>44089</v>
      </c>
      <c r="D4982" s="1">
        <v>44091</v>
      </c>
      <c r="E4982" s="1">
        <v>44095</v>
      </c>
      <c r="F4982">
        <v>4</v>
      </c>
      <c r="G4982">
        <v>6</v>
      </c>
      <c r="H4982">
        <v>66</v>
      </c>
      <c r="I4982" s="6">
        <v>0</v>
      </c>
      <c r="J4982">
        <v>2</v>
      </c>
      <c r="K4982" t="str">
        <f>_xlfn.XLOOKUP(fCompras!F4982,dComprador!$A$2:$A$7,dComprador!$B$2:$B$7)</f>
        <v>Lira</v>
      </c>
      <c r="L4982" t="str">
        <f>_xlfn.XLOOKUP(J4982,dFornecedor!$A$2:$A$6,dFornecedor!$B$2:$B$6)</f>
        <v>Minerva</v>
      </c>
      <c r="M4982" t="str">
        <f>_xlfn.XLOOKUP(G4982,dMateriaPrima!$A$2:$A$12,dMateriaPrima!$B$2:$B$12)</f>
        <v>Fio Algodão</v>
      </c>
      <c r="N4982" s="2">
        <f>_xlfn.XLOOKUP(G4982,dMateriaPrima!$A$2:$A$12,dMateriaPrima!$C$2:$C$12)</f>
        <v>55.9</v>
      </c>
      <c r="O4982" s="3">
        <f t="shared" si="385"/>
        <v>3689.4</v>
      </c>
      <c r="P4982" s="4">
        <f t="shared" si="386"/>
        <v>0</v>
      </c>
      <c r="Q4982" s="3">
        <f t="shared" si="387"/>
        <v>3689.4</v>
      </c>
      <c r="R4982" t="str">
        <f t="shared" si="388"/>
        <v>Em atraso</v>
      </c>
      <c r="S4982" s="5">
        <f t="shared" si="389"/>
        <v>4</v>
      </c>
    </row>
    <row r="4983" spans="1:19" x14ac:dyDescent="0.25">
      <c r="A4983">
        <v>4982</v>
      </c>
      <c r="B4983" s="1">
        <v>44080</v>
      </c>
      <c r="C4983" s="1">
        <v>44082</v>
      </c>
      <c r="D4983" s="1">
        <v>44087</v>
      </c>
      <c r="E4983" s="1">
        <v>44088</v>
      </c>
      <c r="F4983">
        <v>4</v>
      </c>
      <c r="G4983">
        <v>10</v>
      </c>
      <c r="H4983">
        <v>66</v>
      </c>
      <c r="I4983" s="6">
        <v>0</v>
      </c>
      <c r="J4983">
        <v>1</v>
      </c>
      <c r="K4983" t="str">
        <f>_xlfn.XLOOKUP(fCompras!F4983,dComprador!$A$2:$A$7,dComprador!$B$2:$B$7)</f>
        <v>Lira</v>
      </c>
      <c r="L4983" t="str">
        <f>_xlfn.XLOOKUP(J4983,dFornecedor!$A$2:$A$6,dFornecedor!$B$2:$B$6)</f>
        <v>NorthShore</v>
      </c>
      <c r="M4983" t="str">
        <f>_xlfn.XLOOKUP(G4983,dMateriaPrima!$A$2:$A$12,dMateriaPrima!$B$2:$B$12)</f>
        <v>Pedra Britada</v>
      </c>
      <c r="N4983" s="2">
        <f>_xlfn.XLOOKUP(G4983,dMateriaPrima!$A$2:$A$12,dMateriaPrima!$C$2:$C$12)</f>
        <v>56</v>
      </c>
      <c r="O4983" s="3">
        <f t="shared" si="385"/>
        <v>3696</v>
      </c>
      <c r="P4983" s="4">
        <f t="shared" si="386"/>
        <v>0</v>
      </c>
      <c r="Q4983" s="3">
        <f t="shared" si="387"/>
        <v>3696</v>
      </c>
      <c r="R4983" t="str">
        <f t="shared" si="388"/>
        <v>Em atraso</v>
      </c>
      <c r="S4983" s="5">
        <f t="shared" si="389"/>
        <v>1</v>
      </c>
    </row>
    <row r="4984" spans="1:19" x14ac:dyDescent="0.25">
      <c r="A4984">
        <v>4983</v>
      </c>
      <c r="B4984" s="1">
        <v>44080</v>
      </c>
      <c r="C4984" s="1">
        <v>44080</v>
      </c>
      <c r="D4984" s="1">
        <v>44088</v>
      </c>
      <c r="E4984" s="1">
        <v>44090</v>
      </c>
      <c r="F4984">
        <v>4</v>
      </c>
      <c r="G4984">
        <v>5</v>
      </c>
      <c r="H4984">
        <v>269</v>
      </c>
      <c r="I4984" s="6">
        <v>0</v>
      </c>
      <c r="J4984">
        <v>2</v>
      </c>
      <c r="K4984" t="str">
        <f>_xlfn.XLOOKUP(fCompras!F4984,dComprador!$A$2:$A$7,dComprador!$B$2:$B$7)</f>
        <v>Lira</v>
      </c>
      <c r="L4984" t="str">
        <f>_xlfn.XLOOKUP(J4984,dFornecedor!$A$2:$A$6,dFornecedor!$B$2:$B$6)</f>
        <v>Minerva</v>
      </c>
      <c r="M4984" t="str">
        <f>_xlfn.XLOOKUP(G4984,dMateriaPrima!$A$2:$A$12,dMateriaPrima!$B$2:$B$12)</f>
        <v>Areia</v>
      </c>
      <c r="N4984" s="2">
        <f>_xlfn.XLOOKUP(G4984,dMateriaPrima!$A$2:$A$12,dMateriaPrima!$C$2:$C$12)</f>
        <v>3.59</v>
      </c>
      <c r="O4984" s="3">
        <f t="shared" si="385"/>
        <v>965.70999999999992</v>
      </c>
      <c r="P4984" s="4">
        <f t="shared" si="386"/>
        <v>0</v>
      </c>
      <c r="Q4984" s="3">
        <f t="shared" si="387"/>
        <v>965.70999999999992</v>
      </c>
      <c r="R4984" t="str">
        <f t="shared" si="388"/>
        <v>Em atraso</v>
      </c>
      <c r="S4984" s="5">
        <f t="shared" si="389"/>
        <v>2</v>
      </c>
    </row>
    <row r="4985" spans="1:19" x14ac:dyDescent="0.25">
      <c r="A4985">
        <v>4984</v>
      </c>
      <c r="B4985" s="1">
        <v>44080</v>
      </c>
      <c r="C4985" s="1">
        <v>44088</v>
      </c>
      <c r="D4985" s="1">
        <v>44091</v>
      </c>
      <c r="E4985" s="1">
        <v>44095</v>
      </c>
      <c r="F4985">
        <v>4</v>
      </c>
      <c r="G4985">
        <v>11</v>
      </c>
      <c r="H4985">
        <v>345</v>
      </c>
      <c r="I4985" s="6">
        <v>0</v>
      </c>
      <c r="J4985">
        <v>2</v>
      </c>
      <c r="K4985" t="str">
        <f>_xlfn.XLOOKUP(fCompras!F4985,dComprador!$A$2:$A$7,dComprador!$B$2:$B$7)</f>
        <v>Lira</v>
      </c>
      <c r="L4985" t="str">
        <f>_xlfn.XLOOKUP(J4985,dFornecedor!$A$2:$A$6,dFornecedor!$B$2:$B$6)</f>
        <v>Minerva</v>
      </c>
      <c r="M4985" t="str">
        <f>_xlfn.XLOOKUP(G4985,dMateriaPrima!$A$2:$A$12,dMateriaPrima!$B$2:$B$12)</f>
        <v>Papel</v>
      </c>
      <c r="N4985" s="2">
        <f>_xlfn.XLOOKUP(G4985,dMateriaPrima!$A$2:$A$12,dMateriaPrima!$C$2:$C$12)</f>
        <v>9</v>
      </c>
      <c r="O4985" s="3">
        <f t="shared" si="385"/>
        <v>3105</v>
      </c>
      <c r="P4985" s="4">
        <f t="shared" si="386"/>
        <v>0</v>
      </c>
      <c r="Q4985" s="3">
        <f t="shared" si="387"/>
        <v>3105</v>
      </c>
      <c r="R4985" t="str">
        <f t="shared" si="388"/>
        <v>Em atraso</v>
      </c>
      <c r="S4985" s="5">
        <f t="shared" si="389"/>
        <v>4</v>
      </c>
    </row>
    <row r="4986" spans="1:19" x14ac:dyDescent="0.25">
      <c r="A4986">
        <v>4985</v>
      </c>
      <c r="B4986" s="1">
        <v>44080</v>
      </c>
      <c r="C4986" s="1">
        <v>44081</v>
      </c>
      <c r="D4986" s="1">
        <v>44086</v>
      </c>
      <c r="E4986" s="1">
        <v>44089</v>
      </c>
      <c r="F4986">
        <v>4</v>
      </c>
      <c r="G4986">
        <v>11</v>
      </c>
      <c r="H4986">
        <v>341</v>
      </c>
      <c r="I4986" s="6">
        <v>0</v>
      </c>
      <c r="J4986">
        <v>3</v>
      </c>
      <c r="K4986" t="str">
        <f>_xlfn.XLOOKUP(fCompras!F4986,dComprador!$A$2:$A$7,dComprador!$B$2:$B$7)</f>
        <v>Lira</v>
      </c>
      <c r="L4986" t="str">
        <f>_xlfn.XLOOKUP(J4986,dFornecedor!$A$2:$A$6,dFornecedor!$B$2:$B$6)</f>
        <v>StepUp</v>
      </c>
      <c r="M4986" t="str">
        <f>_xlfn.XLOOKUP(G4986,dMateriaPrima!$A$2:$A$12,dMateriaPrima!$B$2:$B$12)</f>
        <v>Papel</v>
      </c>
      <c r="N4986" s="2">
        <f>_xlfn.XLOOKUP(G4986,dMateriaPrima!$A$2:$A$12,dMateriaPrima!$C$2:$C$12)</f>
        <v>9</v>
      </c>
      <c r="O4986" s="3">
        <f t="shared" si="385"/>
        <v>3069</v>
      </c>
      <c r="P4986" s="4">
        <f t="shared" si="386"/>
        <v>0</v>
      </c>
      <c r="Q4986" s="3">
        <f t="shared" si="387"/>
        <v>3069</v>
      </c>
      <c r="R4986" t="str">
        <f t="shared" si="388"/>
        <v>Em atraso</v>
      </c>
      <c r="S4986" s="5">
        <f t="shared" si="389"/>
        <v>3</v>
      </c>
    </row>
    <row r="4987" spans="1:19" x14ac:dyDescent="0.25">
      <c r="A4987">
        <v>4986</v>
      </c>
      <c r="B4987" s="1">
        <v>44080</v>
      </c>
      <c r="C4987" s="1">
        <v>44080</v>
      </c>
      <c r="D4987" s="1">
        <v>44093</v>
      </c>
      <c r="E4987" s="1">
        <v>44096</v>
      </c>
      <c r="F4987">
        <v>2</v>
      </c>
      <c r="G4987">
        <v>6</v>
      </c>
      <c r="H4987">
        <v>473</v>
      </c>
      <c r="I4987" s="6">
        <v>0</v>
      </c>
      <c r="J4987">
        <v>4</v>
      </c>
      <c r="K4987" t="str">
        <f>_xlfn.XLOOKUP(fCompras!F4987,dComprador!$A$2:$A$7,dComprador!$B$2:$B$7)</f>
        <v>João</v>
      </c>
      <c r="L4987" t="str">
        <f>_xlfn.XLOOKUP(J4987,dFornecedor!$A$2:$A$6,dFornecedor!$B$2:$B$6)</f>
        <v>AlphaOmega</v>
      </c>
      <c r="M4987" t="str">
        <f>_xlfn.XLOOKUP(G4987,dMateriaPrima!$A$2:$A$12,dMateriaPrima!$B$2:$B$12)</f>
        <v>Fio Algodão</v>
      </c>
      <c r="N4987" s="2">
        <f>_xlfn.XLOOKUP(G4987,dMateriaPrima!$A$2:$A$12,dMateriaPrima!$C$2:$C$12)</f>
        <v>55.9</v>
      </c>
      <c r="O4987" s="3">
        <f t="shared" si="385"/>
        <v>26440.7</v>
      </c>
      <c r="P4987" s="4">
        <f t="shared" si="386"/>
        <v>0</v>
      </c>
      <c r="Q4987" s="3">
        <f t="shared" si="387"/>
        <v>26440.7</v>
      </c>
      <c r="R4987" t="str">
        <f t="shared" si="388"/>
        <v>Em atraso</v>
      </c>
      <c r="S4987" s="5">
        <f t="shared" si="389"/>
        <v>3</v>
      </c>
    </row>
    <row r="4988" spans="1:19" x14ac:dyDescent="0.25">
      <c r="A4988">
        <v>4987</v>
      </c>
      <c r="B4988" s="1">
        <v>44080</v>
      </c>
      <c r="C4988" s="1">
        <v>44082</v>
      </c>
      <c r="D4988" s="1">
        <v>44097</v>
      </c>
      <c r="E4988" s="1">
        <v>44100</v>
      </c>
      <c r="F4988">
        <v>1</v>
      </c>
      <c r="G4988">
        <v>11</v>
      </c>
      <c r="H4988">
        <v>380</v>
      </c>
      <c r="I4988" s="6">
        <v>0</v>
      </c>
      <c r="J4988">
        <v>1</v>
      </c>
      <c r="K4988" t="str">
        <f>_xlfn.XLOOKUP(fCompras!F4988,dComprador!$A$2:$A$7,dComprador!$B$2:$B$7)</f>
        <v>Alon</v>
      </c>
      <c r="L4988" t="str">
        <f>_xlfn.XLOOKUP(J4988,dFornecedor!$A$2:$A$6,dFornecedor!$B$2:$B$6)</f>
        <v>NorthShore</v>
      </c>
      <c r="M4988" t="str">
        <f>_xlfn.XLOOKUP(G4988,dMateriaPrima!$A$2:$A$12,dMateriaPrima!$B$2:$B$12)</f>
        <v>Papel</v>
      </c>
      <c r="N4988" s="2">
        <f>_xlfn.XLOOKUP(G4988,dMateriaPrima!$A$2:$A$12,dMateriaPrima!$C$2:$C$12)</f>
        <v>9</v>
      </c>
      <c r="O4988" s="3">
        <f t="shared" si="385"/>
        <v>3420</v>
      </c>
      <c r="P4988" s="4">
        <f t="shared" si="386"/>
        <v>0</v>
      </c>
      <c r="Q4988" s="3">
        <f t="shared" si="387"/>
        <v>3420</v>
      </c>
      <c r="R4988" t="str">
        <f t="shared" si="388"/>
        <v>Em atraso</v>
      </c>
      <c r="S4988" s="5">
        <f t="shared" si="389"/>
        <v>3</v>
      </c>
    </row>
    <row r="4989" spans="1:19" x14ac:dyDescent="0.25">
      <c r="A4989">
        <v>4988</v>
      </c>
      <c r="B4989" s="1">
        <v>44080</v>
      </c>
      <c r="C4989" s="1">
        <v>44088</v>
      </c>
      <c r="D4989" s="1">
        <v>44105</v>
      </c>
      <c r="E4989" s="1">
        <v>44106</v>
      </c>
      <c r="F4989">
        <v>2</v>
      </c>
      <c r="G4989">
        <v>5</v>
      </c>
      <c r="H4989">
        <v>228</v>
      </c>
      <c r="I4989" s="6">
        <v>0</v>
      </c>
      <c r="J4989">
        <v>2</v>
      </c>
      <c r="K4989" t="str">
        <f>_xlfn.XLOOKUP(fCompras!F4989,dComprador!$A$2:$A$7,dComprador!$B$2:$B$7)</f>
        <v>João</v>
      </c>
      <c r="L4989" t="str">
        <f>_xlfn.XLOOKUP(J4989,dFornecedor!$A$2:$A$6,dFornecedor!$B$2:$B$6)</f>
        <v>Minerva</v>
      </c>
      <c r="M4989" t="str">
        <f>_xlfn.XLOOKUP(G4989,dMateriaPrima!$A$2:$A$12,dMateriaPrima!$B$2:$B$12)</f>
        <v>Areia</v>
      </c>
      <c r="N4989" s="2">
        <f>_xlfn.XLOOKUP(G4989,dMateriaPrima!$A$2:$A$12,dMateriaPrima!$C$2:$C$12)</f>
        <v>3.59</v>
      </c>
      <c r="O4989" s="3">
        <f t="shared" si="385"/>
        <v>818.52</v>
      </c>
      <c r="P4989" s="4">
        <f t="shared" si="386"/>
        <v>0</v>
      </c>
      <c r="Q4989" s="3">
        <f t="shared" si="387"/>
        <v>818.52</v>
      </c>
      <c r="R4989" t="str">
        <f t="shared" si="388"/>
        <v>Em atraso</v>
      </c>
      <c r="S4989" s="5">
        <f t="shared" si="389"/>
        <v>1</v>
      </c>
    </row>
    <row r="4990" spans="1:19" x14ac:dyDescent="0.25">
      <c r="A4990">
        <v>4989</v>
      </c>
      <c r="B4990" s="1">
        <v>44080</v>
      </c>
      <c r="C4990" s="1">
        <v>44080</v>
      </c>
      <c r="D4990" s="1">
        <v>44097</v>
      </c>
      <c r="E4990" s="1">
        <v>44100</v>
      </c>
      <c r="F4990">
        <v>1</v>
      </c>
      <c r="G4990">
        <v>5</v>
      </c>
      <c r="H4990">
        <v>355</v>
      </c>
      <c r="I4990" s="6">
        <v>0</v>
      </c>
      <c r="J4990">
        <v>2</v>
      </c>
      <c r="K4990" t="str">
        <f>_xlfn.XLOOKUP(fCompras!F4990,dComprador!$A$2:$A$7,dComprador!$B$2:$B$7)</f>
        <v>Alon</v>
      </c>
      <c r="L4990" t="str">
        <f>_xlfn.XLOOKUP(J4990,dFornecedor!$A$2:$A$6,dFornecedor!$B$2:$B$6)</f>
        <v>Minerva</v>
      </c>
      <c r="M4990" t="str">
        <f>_xlfn.XLOOKUP(G4990,dMateriaPrima!$A$2:$A$12,dMateriaPrima!$B$2:$B$12)</f>
        <v>Areia</v>
      </c>
      <c r="N4990" s="2">
        <f>_xlfn.XLOOKUP(G4990,dMateriaPrima!$A$2:$A$12,dMateriaPrima!$C$2:$C$12)</f>
        <v>3.59</v>
      </c>
      <c r="O4990" s="3">
        <f t="shared" si="385"/>
        <v>1274.45</v>
      </c>
      <c r="P4990" s="4">
        <f t="shared" si="386"/>
        <v>0</v>
      </c>
      <c r="Q4990" s="3">
        <f t="shared" si="387"/>
        <v>1274.45</v>
      </c>
      <c r="R4990" t="str">
        <f t="shared" si="388"/>
        <v>Em atraso</v>
      </c>
      <c r="S4990" s="5">
        <f t="shared" si="389"/>
        <v>3</v>
      </c>
    </row>
    <row r="4991" spans="1:19" x14ac:dyDescent="0.25">
      <c r="A4991">
        <v>4990</v>
      </c>
      <c r="B4991" s="1">
        <v>44080</v>
      </c>
      <c r="C4991" s="1">
        <v>44088</v>
      </c>
      <c r="D4991" s="1">
        <v>44098</v>
      </c>
      <c r="E4991" s="1">
        <v>44101</v>
      </c>
      <c r="F4991">
        <v>1</v>
      </c>
      <c r="G4991">
        <v>1</v>
      </c>
      <c r="H4991">
        <v>52</v>
      </c>
      <c r="I4991" s="6">
        <v>0</v>
      </c>
      <c r="J4991">
        <v>2</v>
      </c>
      <c r="K4991" t="str">
        <f>_xlfn.XLOOKUP(fCompras!F4991,dComprador!$A$2:$A$7,dComprador!$B$2:$B$7)</f>
        <v>Alon</v>
      </c>
      <c r="L4991" t="str">
        <f>_xlfn.XLOOKUP(J4991,dFornecedor!$A$2:$A$6,dFornecedor!$B$2:$B$6)</f>
        <v>Minerva</v>
      </c>
      <c r="M4991" t="str">
        <f>_xlfn.XLOOKUP(G4991,dMateriaPrima!$A$2:$A$12,dMateriaPrima!$B$2:$B$12)</f>
        <v>Tecido</v>
      </c>
      <c r="N4991" s="2">
        <f>_xlfn.XLOOKUP(G4991,dMateriaPrima!$A$2:$A$12,dMateriaPrima!$C$2:$C$12)</f>
        <v>18</v>
      </c>
      <c r="O4991" s="3">
        <f t="shared" si="385"/>
        <v>936</v>
      </c>
      <c r="P4991" s="4">
        <f t="shared" si="386"/>
        <v>0</v>
      </c>
      <c r="Q4991" s="3">
        <f t="shared" si="387"/>
        <v>936</v>
      </c>
      <c r="R4991" t="str">
        <f t="shared" si="388"/>
        <v>Em atraso</v>
      </c>
      <c r="S4991" s="5">
        <f t="shared" si="389"/>
        <v>3</v>
      </c>
    </row>
    <row r="4992" spans="1:19" x14ac:dyDescent="0.25">
      <c r="A4992">
        <v>4991</v>
      </c>
      <c r="B4992" s="1">
        <v>44081</v>
      </c>
      <c r="C4992" s="1">
        <v>44091</v>
      </c>
      <c r="D4992" s="1">
        <v>44113</v>
      </c>
      <c r="E4992" s="1">
        <v>44111</v>
      </c>
      <c r="F4992">
        <v>1</v>
      </c>
      <c r="G4992">
        <v>4</v>
      </c>
      <c r="H4992">
        <v>83</v>
      </c>
      <c r="I4992" s="6">
        <v>0</v>
      </c>
      <c r="J4992">
        <v>3</v>
      </c>
      <c r="K4992" t="str">
        <f>_xlfn.XLOOKUP(fCompras!F4992,dComprador!$A$2:$A$7,dComprador!$B$2:$B$7)</f>
        <v>Alon</v>
      </c>
      <c r="L4992" t="str">
        <f>_xlfn.XLOOKUP(J4992,dFornecedor!$A$2:$A$6,dFornecedor!$B$2:$B$6)</f>
        <v>StepUp</v>
      </c>
      <c r="M4992" t="str">
        <f>_xlfn.XLOOKUP(G4992,dMateriaPrima!$A$2:$A$12,dMateriaPrima!$B$2:$B$12)</f>
        <v>Madeira</v>
      </c>
      <c r="N4992" s="2">
        <f>_xlfn.XLOOKUP(G4992,dMateriaPrima!$A$2:$A$12,dMateriaPrima!$C$2:$C$12)</f>
        <v>168</v>
      </c>
      <c r="O4992" s="3">
        <f t="shared" si="385"/>
        <v>13944</v>
      </c>
      <c r="P4992" s="4">
        <f t="shared" si="386"/>
        <v>0</v>
      </c>
      <c r="Q4992" s="3">
        <f t="shared" si="387"/>
        <v>13944</v>
      </c>
      <c r="R4992" t="str">
        <f t="shared" si="388"/>
        <v>No prazo</v>
      </c>
      <c r="S4992" s="5">
        <f t="shared" si="389"/>
        <v>0</v>
      </c>
    </row>
    <row r="4993" spans="1:19" x14ac:dyDescent="0.25">
      <c r="A4993">
        <v>4992</v>
      </c>
      <c r="B4993" s="1">
        <v>44081</v>
      </c>
      <c r="C4993" s="1">
        <v>44081</v>
      </c>
      <c r="D4993" s="1">
        <v>44088</v>
      </c>
      <c r="E4993" s="1">
        <v>44092</v>
      </c>
      <c r="F4993">
        <v>4</v>
      </c>
      <c r="G4993">
        <v>10</v>
      </c>
      <c r="H4993">
        <v>14</v>
      </c>
      <c r="I4993" s="6">
        <v>0</v>
      </c>
      <c r="J4993">
        <v>4</v>
      </c>
      <c r="K4993" t="str">
        <f>_xlfn.XLOOKUP(fCompras!F4993,dComprador!$A$2:$A$7,dComprador!$B$2:$B$7)</f>
        <v>Lira</v>
      </c>
      <c r="L4993" t="str">
        <f>_xlfn.XLOOKUP(J4993,dFornecedor!$A$2:$A$6,dFornecedor!$B$2:$B$6)</f>
        <v>AlphaOmega</v>
      </c>
      <c r="M4993" t="str">
        <f>_xlfn.XLOOKUP(G4993,dMateriaPrima!$A$2:$A$12,dMateriaPrima!$B$2:$B$12)</f>
        <v>Pedra Britada</v>
      </c>
      <c r="N4993" s="2">
        <f>_xlfn.XLOOKUP(G4993,dMateriaPrima!$A$2:$A$12,dMateriaPrima!$C$2:$C$12)</f>
        <v>56</v>
      </c>
      <c r="O4993" s="3">
        <f t="shared" si="385"/>
        <v>784</v>
      </c>
      <c r="P4993" s="4">
        <f t="shared" si="386"/>
        <v>0</v>
      </c>
      <c r="Q4993" s="3">
        <f t="shared" si="387"/>
        <v>784</v>
      </c>
      <c r="R4993" t="str">
        <f t="shared" si="388"/>
        <v>Em atraso</v>
      </c>
      <c r="S4993" s="5">
        <f t="shared" si="389"/>
        <v>4</v>
      </c>
    </row>
    <row r="4994" spans="1:19" x14ac:dyDescent="0.25">
      <c r="A4994">
        <v>4993</v>
      </c>
      <c r="B4994" s="1">
        <v>44081</v>
      </c>
      <c r="C4994" s="1">
        <v>44081</v>
      </c>
      <c r="D4994" s="1">
        <v>44088</v>
      </c>
      <c r="E4994" s="1">
        <v>44090</v>
      </c>
      <c r="F4994">
        <v>4</v>
      </c>
      <c r="G4994">
        <v>1</v>
      </c>
      <c r="H4994">
        <v>26</v>
      </c>
      <c r="I4994" s="6">
        <v>0</v>
      </c>
      <c r="J4994">
        <v>2</v>
      </c>
      <c r="K4994" t="str">
        <f>_xlfn.XLOOKUP(fCompras!F4994,dComprador!$A$2:$A$7,dComprador!$B$2:$B$7)</f>
        <v>Lira</v>
      </c>
      <c r="L4994" t="str">
        <f>_xlfn.XLOOKUP(J4994,dFornecedor!$A$2:$A$6,dFornecedor!$B$2:$B$6)</f>
        <v>Minerva</v>
      </c>
      <c r="M4994" t="str">
        <f>_xlfn.XLOOKUP(G4994,dMateriaPrima!$A$2:$A$12,dMateriaPrima!$B$2:$B$12)</f>
        <v>Tecido</v>
      </c>
      <c r="N4994" s="2">
        <f>_xlfn.XLOOKUP(G4994,dMateriaPrima!$A$2:$A$12,dMateriaPrima!$C$2:$C$12)</f>
        <v>18</v>
      </c>
      <c r="O4994" s="3">
        <f t="shared" si="385"/>
        <v>468</v>
      </c>
      <c r="P4994" s="4">
        <f t="shared" si="386"/>
        <v>0</v>
      </c>
      <c r="Q4994" s="3">
        <f t="shared" si="387"/>
        <v>468</v>
      </c>
      <c r="R4994" t="str">
        <f t="shared" si="388"/>
        <v>Em atraso</v>
      </c>
      <c r="S4994" s="5">
        <f t="shared" si="389"/>
        <v>2</v>
      </c>
    </row>
    <row r="4995" spans="1:19" x14ac:dyDescent="0.25">
      <c r="A4995">
        <v>4994</v>
      </c>
      <c r="B4995" s="1">
        <v>44081</v>
      </c>
      <c r="C4995" s="1">
        <v>44090</v>
      </c>
      <c r="D4995" s="1">
        <v>44094</v>
      </c>
      <c r="E4995" s="1">
        <v>44094</v>
      </c>
      <c r="F4995">
        <v>4</v>
      </c>
      <c r="G4995">
        <v>4</v>
      </c>
      <c r="H4995">
        <v>171</v>
      </c>
      <c r="I4995" s="6">
        <v>0</v>
      </c>
      <c r="J4995">
        <v>2</v>
      </c>
      <c r="K4995" t="str">
        <f>_xlfn.XLOOKUP(fCompras!F4995,dComprador!$A$2:$A$7,dComprador!$B$2:$B$7)</f>
        <v>Lira</v>
      </c>
      <c r="L4995" t="str">
        <f>_xlfn.XLOOKUP(J4995,dFornecedor!$A$2:$A$6,dFornecedor!$B$2:$B$6)</f>
        <v>Minerva</v>
      </c>
      <c r="M4995" t="str">
        <f>_xlfn.XLOOKUP(G4995,dMateriaPrima!$A$2:$A$12,dMateriaPrima!$B$2:$B$12)</f>
        <v>Madeira</v>
      </c>
      <c r="N4995" s="2">
        <f>_xlfn.XLOOKUP(G4995,dMateriaPrima!$A$2:$A$12,dMateriaPrima!$C$2:$C$12)</f>
        <v>168</v>
      </c>
      <c r="O4995" s="3">
        <f t="shared" ref="O4995:O5058" si="390">PRODUCT(H4995,N4995)</f>
        <v>28728</v>
      </c>
      <c r="P4995" s="4">
        <f t="shared" ref="P4995:P5058" si="391">PRODUCT(O4995,I4995)</f>
        <v>0</v>
      </c>
      <c r="Q4995" s="3">
        <f t="shared" ref="Q4995:Q5058" si="392">O4995-P4995</f>
        <v>28728</v>
      </c>
      <c r="R4995" t="str">
        <f t="shared" ref="R4995:R5058" si="393">IF(E4995&lt;=D4995,"No prazo",IF(E4995&gt;D4995,"Em atraso"))</f>
        <v>No prazo</v>
      </c>
      <c r="S4995" s="5">
        <f t="shared" ref="S4995:S5058" si="394">IF(E4995 &gt;D4995, E4995-D4995,0)</f>
        <v>0</v>
      </c>
    </row>
    <row r="4996" spans="1:19" x14ac:dyDescent="0.25">
      <c r="A4996">
        <v>4995</v>
      </c>
      <c r="B4996" s="1">
        <v>44081</v>
      </c>
      <c r="C4996" s="1">
        <v>44081</v>
      </c>
      <c r="D4996" s="1">
        <v>44101</v>
      </c>
      <c r="E4996" s="1">
        <v>44101</v>
      </c>
      <c r="F4996">
        <v>1</v>
      </c>
      <c r="G4996">
        <v>5</v>
      </c>
      <c r="H4996">
        <v>194</v>
      </c>
      <c r="I4996" s="6">
        <v>0</v>
      </c>
      <c r="J4996">
        <v>2</v>
      </c>
      <c r="K4996" t="str">
        <f>_xlfn.XLOOKUP(fCompras!F4996,dComprador!$A$2:$A$7,dComprador!$B$2:$B$7)</f>
        <v>Alon</v>
      </c>
      <c r="L4996" t="str">
        <f>_xlfn.XLOOKUP(J4996,dFornecedor!$A$2:$A$6,dFornecedor!$B$2:$B$6)</f>
        <v>Minerva</v>
      </c>
      <c r="M4996" t="str">
        <f>_xlfn.XLOOKUP(G4996,dMateriaPrima!$A$2:$A$12,dMateriaPrima!$B$2:$B$12)</f>
        <v>Areia</v>
      </c>
      <c r="N4996" s="2">
        <f>_xlfn.XLOOKUP(G4996,dMateriaPrima!$A$2:$A$12,dMateriaPrima!$C$2:$C$12)</f>
        <v>3.59</v>
      </c>
      <c r="O4996" s="3">
        <f t="shared" si="390"/>
        <v>696.45999999999992</v>
      </c>
      <c r="P4996" s="4">
        <f t="shared" si="391"/>
        <v>0</v>
      </c>
      <c r="Q4996" s="3">
        <f t="shared" si="392"/>
        <v>696.45999999999992</v>
      </c>
      <c r="R4996" t="str">
        <f t="shared" si="393"/>
        <v>No prazo</v>
      </c>
      <c r="S4996" s="5">
        <f t="shared" si="394"/>
        <v>0</v>
      </c>
    </row>
    <row r="4997" spans="1:19" x14ac:dyDescent="0.25">
      <c r="A4997">
        <v>4996</v>
      </c>
      <c r="B4997" s="1">
        <v>44081</v>
      </c>
      <c r="C4997" s="1">
        <v>44081</v>
      </c>
      <c r="D4997" s="1">
        <v>44098</v>
      </c>
      <c r="E4997" s="1">
        <v>44099</v>
      </c>
      <c r="F4997">
        <v>3</v>
      </c>
      <c r="G4997">
        <v>9</v>
      </c>
      <c r="H4997">
        <v>293</v>
      </c>
      <c r="I4997" s="6">
        <v>0</v>
      </c>
      <c r="J4997">
        <v>2</v>
      </c>
      <c r="K4997" t="str">
        <f>_xlfn.XLOOKUP(fCompras!F4997,dComprador!$A$2:$A$7,dComprador!$B$2:$B$7)</f>
        <v>Diego</v>
      </c>
      <c r="L4997" t="str">
        <f>_xlfn.XLOOKUP(J4997,dFornecedor!$A$2:$A$6,dFornecedor!$B$2:$B$6)</f>
        <v>Minerva</v>
      </c>
      <c r="M4997" t="str">
        <f>_xlfn.XLOOKUP(G4997,dMateriaPrima!$A$2:$A$12,dMateriaPrima!$B$2:$B$12)</f>
        <v>Couro</v>
      </c>
      <c r="N4997" s="2">
        <f>_xlfn.XLOOKUP(G4997,dMateriaPrima!$A$2:$A$12,dMateriaPrima!$C$2:$C$12)</f>
        <v>4.4000000000000004</v>
      </c>
      <c r="O4997" s="3">
        <f t="shared" si="390"/>
        <v>1289.2</v>
      </c>
      <c r="P4997" s="4">
        <f t="shared" si="391"/>
        <v>0</v>
      </c>
      <c r="Q4997" s="3">
        <f t="shared" si="392"/>
        <v>1289.2</v>
      </c>
      <c r="R4997" t="str">
        <f t="shared" si="393"/>
        <v>Em atraso</v>
      </c>
      <c r="S4997" s="5">
        <f t="shared" si="394"/>
        <v>1</v>
      </c>
    </row>
    <row r="4998" spans="1:19" x14ac:dyDescent="0.25">
      <c r="A4998">
        <v>4997</v>
      </c>
      <c r="B4998" s="1">
        <v>44081</v>
      </c>
      <c r="C4998" s="1">
        <v>44081</v>
      </c>
      <c r="D4998" s="1">
        <v>44096</v>
      </c>
      <c r="E4998" s="1">
        <v>44096</v>
      </c>
      <c r="F4998">
        <v>2</v>
      </c>
      <c r="G4998">
        <v>9</v>
      </c>
      <c r="H4998">
        <v>268</v>
      </c>
      <c r="I4998" s="6">
        <v>0</v>
      </c>
      <c r="J4998">
        <v>2</v>
      </c>
      <c r="K4998" t="str">
        <f>_xlfn.XLOOKUP(fCompras!F4998,dComprador!$A$2:$A$7,dComprador!$B$2:$B$7)</f>
        <v>João</v>
      </c>
      <c r="L4998" t="str">
        <f>_xlfn.XLOOKUP(J4998,dFornecedor!$A$2:$A$6,dFornecedor!$B$2:$B$6)</f>
        <v>Minerva</v>
      </c>
      <c r="M4998" t="str">
        <f>_xlfn.XLOOKUP(G4998,dMateriaPrima!$A$2:$A$12,dMateriaPrima!$B$2:$B$12)</f>
        <v>Couro</v>
      </c>
      <c r="N4998" s="2">
        <f>_xlfn.XLOOKUP(G4998,dMateriaPrima!$A$2:$A$12,dMateriaPrima!$C$2:$C$12)</f>
        <v>4.4000000000000004</v>
      </c>
      <c r="O4998" s="3">
        <f t="shared" si="390"/>
        <v>1179.2</v>
      </c>
      <c r="P4998" s="4">
        <f t="shared" si="391"/>
        <v>0</v>
      </c>
      <c r="Q4998" s="3">
        <f t="shared" si="392"/>
        <v>1179.2</v>
      </c>
      <c r="R4998" t="str">
        <f t="shared" si="393"/>
        <v>No prazo</v>
      </c>
      <c r="S4998" s="5">
        <f t="shared" si="394"/>
        <v>0</v>
      </c>
    </row>
    <row r="4999" spans="1:19" x14ac:dyDescent="0.25">
      <c r="A4999">
        <v>4998</v>
      </c>
      <c r="B4999" s="1">
        <v>44082</v>
      </c>
      <c r="C4999" s="1">
        <v>44090</v>
      </c>
      <c r="D4999" s="1">
        <v>44093</v>
      </c>
      <c r="E4999" s="1">
        <v>44097</v>
      </c>
      <c r="F4999">
        <v>4</v>
      </c>
      <c r="G4999">
        <v>4</v>
      </c>
      <c r="H4999">
        <v>162</v>
      </c>
      <c r="I4999" s="6">
        <v>0</v>
      </c>
      <c r="J4999">
        <v>2</v>
      </c>
      <c r="K4999" t="str">
        <f>_xlfn.XLOOKUP(fCompras!F4999,dComprador!$A$2:$A$7,dComprador!$B$2:$B$7)</f>
        <v>Lira</v>
      </c>
      <c r="L4999" t="str">
        <f>_xlfn.XLOOKUP(J4999,dFornecedor!$A$2:$A$6,dFornecedor!$B$2:$B$6)</f>
        <v>Minerva</v>
      </c>
      <c r="M4999" t="str">
        <f>_xlfn.XLOOKUP(G4999,dMateriaPrima!$A$2:$A$12,dMateriaPrima!$B$2:$B$12)</f>
        <v>Madeira</v>
      </c>
      <c r="N4999" s="2">
        <f>_xlfn.XLOOKUP(G4999,dMateriaPrima!$A$2:$A$12,dMateriaPrima!$C$2:$C$12)</f>
        <v>168</v>
      </c>
      <c r="O4999" s="3">
        <f t="shared" si="390"/>
        <v>27216</v>
      </c>
      <c r="P4999" s="4">
        <f t="shared" si="391"/>
        <v>0</v>
      </c>
      <c r="Q4999" s="3">
        <f t="shared" si="392"/>
        <v>27216</v>
      </c>
      <c r="R4999" t="str">
        <f t="shared" si="393"/>
        <v>Em atraso</v>
      </c>
      <c r="S4999" s="5">
        <f t="shared" si="394"/>
        <v>4</v>
      </c>
    </row>
    <row r="5000" spans="1:19" x14ac:dyDescent="0.25">
      <c r="A5000">
        <v>4999</v>
      </c>
      <c r="B5000" s="1">
        <v>44082</v>
      </c>
      <c r="C5000" s="1">
        <v>44087</v>
      </c>
      <c r="D5000" s="1">
        <v>44101</v>
      </c>
      <c r="E5000" s="1">
        <v>44104</v>
      </c>
      <c r="F5000">
        <v>1</v>
      </c>
      <c r="G5000">
        <v>8</v>
      </c>
      <c r="H5000">
        <v>20</v>
      </c>
      <c r="I5000" s="6">
        <v>0</v>
      </c>
      <c r="J5000">
        <v>2</v>
      </c>
      <c r="K5000" t="str">
        <f>_xlfn.XLOOKUP(fCompras!F5000,dComprador!$A$2:$A$7,dComprador!$B$2:$B$7)</f>
        <v>Alon</v>
      </c>
      <c r="L5000" t="str">
        <f>_xlfn.XLOOKUP(J5000,dFornecedor!$A$2:$A$6,dFornecedor!$B$2:$B$6)</f>
        <v>Minerva</v>
      </c>
      <c r="M5000" t="str">
        <f>_xlfn.XLOOKUP(G5000,dMateriaPrima!$A$2:$A$12,dMateriaPrima!$B$2:$B$12)</f>
        <v>Cimento</v>
      </c>
      <c r="N5000" s="2">
        <f>_xlfn.XLOOKUP(G5000,dMateriaPrima!$A$2:$A$12,dMateriaPrima!$C$2:$C$12)</f>
        <v>23</v>
      </c>
      <c r="O5000" s="3">
        <f t="shared" si="390"/>
        <v>460</v>
      </c>
      <c r="P5000" s="4">
        <f t="shared" si="391"/>
        <v>0</v>
      </c>
      <c r="Q5000" s="3">
        <f t="shared" si="392"/>
        <v>460</v>
      </c>
      <c r="R5000" t="str">
        <f t="shared" si="393"/>
        <v>Em atraso</v>
      </c>
      <c r="S5000" s="5">
        <f t="shared" si="394"/>
        <v>3</v>
      </c>
    </row>
    <row r="5001" spans="1:19" x14ac:dyDescent="0.25">
      <c r="A5001">
        <v>5000</v>
      </c>
      <c r="B5001" s="1">
        <v>44082</v>
      </c>
      <c r="C5001" s="1">
        <v>44083</v>
      </c>
      <c r="D5001" s="1">
        <v>44094</v>
      </c>
      <c r="E5001" s="1">
        <v>44096</v>
      </c>
      <c r="F5001">
        <v>2</v>
      </c>
      <c r="G5001">
        <v>9</v>
      </c>
      <c r="H5001">
        <v>470</v>
      </c>
      <c r="I5001" s="6">
        <v>0</v>
      </c>
      <c r="J5001">
        <v>3</v>
      </c>
      <c r="K5001" t="str">
        <f>_xlfn.XLOOKUP(fCompras!F5001,dComprador!$A$2:$A$7,dComprador!$B$2:$B$7)</f>
        <v>João</v>
      </c>
      <c r="L5001" t="str">
        <f>_xlfn.XLOOKUP(J5001,dFornecedor!$A$2:$A$6,dFornecedor!$B$2:$B$6)</f>
        <v>StepUp</v>
      </c>
      <c r="M5001" t="str">
        <f>_xlfn.XLOOKUP(G5001,dMateriaPrima!$A$2:$A$12,dMateriaPrima!$B$2:$B$12)</f>
        <v>Couro</v>
      </c>
      <c r="N5001" s="2">
        <f>_xlfn.XLOOKUP(G5001,dMateriaPrima!$A$2:$A$12,dMateriaPrima!$C$2:$C$12)</f>
        <v>4.4000000000000004</v>
      </c>
      <c r="O5001" s="3">
        <f t="shared" si="390"/>
        <v>2068</v>
      </c>
      <c r="P5001" s="4">
        <f t="shared" si="391"/>
        <v>0</v>
      </c>
      <c r="Q5001" s="3">
        <f t="shared" si="392"/>
        <v>2068</v>
      </c>
      <c r="R5001" t="str">
        <f t="shared" si="393"/>
        <v>Em atraso</v>
      </c>
      <c r="S5001" s="5">
        <f t="shared" si="394"/>
        <v>2</v>
      </c>
    </row>
    <row r="5002" spans="1:19" x14ac:dyDescent="0.25">
      <c r="A5002">
        <v>5001</v>
      </c>
      <c r="B5002" s="1">
        <v>44082</v>
      </c>
      <c r="C5002" s="1">
        <v>44088</v>
      </c>
      <c r="D5002" s="1">
        <v>44097</v>
      </c>
      <c r="E5002" s="1">
        <v>44101</v>
      </c>
      <c r="F5002">
        <v>1</v>
      </c>
      <c r="G5002">
        <v>9</v>
      </c>
      <c r="H5002">
        <v>496</v>
      </c>
      <c r="I5002" s="6">
        <v>0</v>
      </c>
      <c r="J5002">
        <v>1</v>
      </c>
      <c r="K5002" t="str">
        <f>_xlfn.XLOOKUP(fCompras!F5002,dComprador!$A$2:$A$7,dComprador!$B$2:$B$7)</f>
        <v>Alon</v>
      </c>
      <c r="L5002" t="str">
        <f>_xlfn.XLOOKUP(J5002,dFornecedor!$A$2:$A$6,dFornecedor!$B$2:$B$6)</f>
        <v>NorthShore</v>
      </c>
      <c r="M5002" t="str">
        <f>_xlfn.XLOOKUP(G5002,dMateriaPrima!$A$2:$A$12,dMateriaPrima!$B$2:$B$12)</f>
        <v>Couro</v>
      </c>
      <c r="N5002" s="2">
        <f>_xlfn.XLOOKUP(G5002,dMateriaPrima!$A$2:$A$12,dMateriaPrima!$C$2:$C$12)</f>
        <v>4.4000000000000004</v>
      </c>
      <c r="O5002" s="3">
        <f t="shared" si="390"/>
        <v>2182.4</v>
      </c>
      <c r="P5002" s="4">
        <f t="shared" si="391"/>
        <v>0</v>
      </c>
      <c r="Q5002" s="3">
        <f t="shared" si="392"/>
        <v>2182.4</v>
      </c>
      <c r="R5002" t="str">
        <f t="shared" si="393"/>
        <v>Em atraso</v>
      </c>
      <c r="S5002" s="5">
        <f t="shared" si="394"/>
        <v>4</v>
      </c>
    </row>
    <row r="5003" spans="1:19" x14ac:dyDescent="0.25">
      <c r="A5003">
        <v>5002</v>
      </c>
      <c r="B5003" s="1">
        <v>44082</v>
      </c>
      <c r="C5003" s="1">
        <v>44082</v>
      </c>
      <c r="D5003" s="1">
        <v>44107</v>
      </c>
      <c r="E5003" s="1">
        <v>44108</v>
      </c>
      <c r="F5003">
        <v>1</v>
      </c>
      <c r="G5003">
        <v>2</v>
      </c>
      <c r="H5003">
        <v>390</v>
      </c>
      <c r="I5003" s="6">
        <v>0</v>
      </c>
      <c r="J5003">
        <v>2</v>
      </c>
      <c r="K5003" t="str">
        <f>_xlfn.XLOOKUP(fCompras!F5003,dComprador!$A$2:$A$7,dComprador!$B$2:$B$7)</f>
        <v>Alon</v>
      </c>
      <c r="L5003" t="str">
        <f>_xlfn.XLOOKUP(J5003,dFornecedor!$A$2:$A$6,dFornecedor!$B$2:$B$6)</f>
        <v>Minerva</v>
      </c>
      <c r="M5003" t="str">
        <f>_xlfn.XLOOKUP(G5003,dMateriaPrima!$A$2:$A$12,dMateriaPrima!$B$2:$B$12)</f>
        <v>Chapa Metal</v>
      </c>
      <c r="N5003" s="2">
        <f>_xlfn.XLOOKUP(G5003,dMateriaPrima!$A$2:$A$12,dMateriaPrima!$C$2:$C$12)</f>
        <v>299.89999999999998</v>
      </c>
      <c r="O5003" s="3">
        <f t="shared" si="390"/>
        <v>116960.99999999999</v>
      </c>
      <c r="P5003" s="4">
        <f t="shared" si="391"/>
        <v>0</v>
      </c>
      <c r="Q5003" s="3">
        <f t="shared" si="392"/>
        <v>116960.99999999999</v>
      </c>
      <c r="R5003" t="str">
        <f t="shared" si="393"/>
        <v>Em atraso</v>
      </c>
      <c r="S5003" s="5">
        <f t="shared" si="394"/>
        <v>1</v>
      </c>
    </row>
    <row r="5004" spans="1:19" x14ac:dyDescent="0.25">
      <c r="A5004">
        <v>5003</v>
      </c>
      <c r="B5004" s="1">
        <v>44082</v>
      </c>
      <c r="C5004" s="1">
        <v>44087</v>
      </c>
      <c r="D5004" s="1">
        <v>44113</v>
      </c>
      <c r="E5004" s="1">
        <v>44112</v>
      </c>
      <c r="F5004">
        <v>1</v>
      </c>
      <c r="G5004">
        <v>7</v>
      </c>
      <c r="H5004">
        <v>184</v>
      </c>
      <c r="I5004" s="6">
        <v>0.23</v>
      </c>
      <c r="J5004">
        <v>1</v>
      </c>
      <c r="K5004" t="str">
        <f>_xlfn.XLOOKUP(fCompras!F5004,dComprador!$A$2:$A$7,dComprador!$B$2:$B$7)</f>
        <v>Alon</v>
      </c>
      <c r="L5004" t="str">
        <f>_xlfn.XLOOKUP(J5004,dFornecedor!$A$2:$A$6,dFornecedor!$B$2:$B$6)</f>
        <v>NorthShore</v>
      </c>
      <c r="M5004" t="str">
        <f>_xlfn.XLOOKUP(G5004,dMateriaPrima!$A$2:$A$12,dMateriaPrima!$B$2:$B$12)</f>
        <v>Poliéster</v>
      </c>
      <c r="N5004" s="2">
        <f>_xlfn.XLOOKUP(G5004,dMateriaPrima!$A$2:$A$12,dMateriaPrima!$C$2:$C$12)</f>
        <v>8</v>
      </c>
      <c r="O5004" s="3">
        <f t="shared" si="390"/>
        <v>1472</v>
      </c>
      <c r="P5004" s="4">
        <f t="shared" si="391"/>
        <v>338.56</v>
      </c>
      <c r="Q5004" s="3">
        <f t="shared" si="392"/>
        <v>1133.44</v>
      </c>
      <c r="R5004" t="str">
        <f t="shared" si="393"/>
        <v>No prazo</v>
      </c>
      <c r="S5004" s="5">
        <f t="shared" si="394"/>
        <v>0</v>
      </c>
    </row>
    <row r="5005" spans="1:19" x14ac:dyDescent="0.25">
      <c r="A5005">
        <v>5004</v>
      </c>
      <c r="B5005" s="1">
        <v>44082</v>
      </c>
      <c r="C5005" s="1">
        <v>44090</v>
      </c>
      <c r="D5005" s="1">
        <v>44100</v>
      </c>
      <c r="E5005" s="1">
        <v>44102</v>
      </c>
      <c r="F5005">
        <v>1</v>
      </c>
      <c r="G5005">
        <v>7</v>
      </c>
      <c r="H5005">
        <v>14</v>
      </c>
      <c r="I5005" s="6">
        <v>0</v>
      </c>
      <c r="J5005">
        <v>2</v>
      </c>
      <c r="K5005" t="str">
        <f>_xlfn.XLOOKUP(fCompras!F5005,dComprador!$A$2:$A$7,dComprador!$B$2:$B$7)</f>
        <v>Alon</v>
      </c>
      <c r="L5005" t="str">
        <f>_xlfn.XLOOKUP(J5005,dFornecedor!$A$2:$A$6,dFornecedor!$B$2:$B$6)</f>
        <v>Minerva</v>
      </c>
      <c r="M5005" t="str">
        <f>_xlfn.XLOOKUP(G5005,dMateriaPrima!$A$2:$A$12,dMateriaPrima!$B$2:$B$12)</f>
        <v>Poliéster</v>
      </c>
      <c r="N5005" s="2">
        <f>_xlfn.XLOOKUP(G5005,dMateriaPrima!$A$2:$A$12,dMateriaPrima!$C$2:$C$12)</f>
        <v>8</v>
      </c>
      <c r="O5005" s="3">
        <f t="shared" si="390"/>
        <v>112</v>
      </c>
      <c r="P5005" s="4">
        <f t="shared" si="391"/>
        <v>0</v>
      </c>
      <c r="Q5005" s="3">
        <f t="shared" si="392"/>
        <v>112</v>
      </c>
      <c r="R5005" t="str">
        <f t="shared" si="393"/>
        <v>Em atraso</v>
      </c>
      <c r="S5005" s="5">
        <f t="shared" si="394"/>
        <v>2</v>
      </c>
    </row>
    <row r="5006" spans="1:19" x14ac:dyDescent="0.25">
      <c r="A5006">
        <v>5005</v>
      </c>
      <c r="B5006" s="1">
        <v>44082</v>
      </c>
      <c r="C5006" s="1">
        <v>44086</v>
      </c>
      <c r="D5006" s="1">
        <v>44107</v>
      </c>
      <c r="E5006" s="1">
        <v>44109</v>
      </c>
      <c r="F5006">
        <v>1</v>
      </c>
      <c r="G5006">
        <v>11</v>
      </c>
      <c r="H5006">
        <v>14</v>
      </c>
      <c r="I5006" s="6">
        <v>0</v>
      </c>
      <c r="J5006">
        <v>2</v>
      </c>
      <c r="K5006" t="str">
        <f>_xlfn.XLOOKUP(fCompras!F5006,dComprador!$A$2:$A$7,dComprador!$B$2:$B$7)</f>
        <v>Alon</v>
      </c>
      <c r="L5006" t="str">
        <f>_xlfn.XLOOKUP(J5006,dFornecedor!$A$2:$A$6,dFornecedor!$B$2:$B$6)</f>
        <v>Minerva</v>
      </c>
      <c r="M5006" t="str">
        <f>_xlfn.XLOOKUP(G5006,dMateriaPrima!$A$2:$A$12,dMateriaPrima!$B$2:$B$12)</f>
        <v>Papel</v>
      </c>
      <c r="N5006" s="2">
        <f>_xlfn.XLOOKUP(G5006,dMateriaPrima!$A$2:$A$12,dMateriaPrima!$C$2:$C$12)</f>
        <v>9</v>
      </c>
      <c r="O5006" s="3">
        <f t="shared" si="390"/>
        <v>126</v>
      </c>
      <c r="P5006" s="4">
        <f t="shared" si="391"/>
        <v>0</v>
      </c>
      <c r="Q5006" s="3">
        <f t="shared" si="392"/>
        <v>126</v>
      </c>
      <c r="R5006" t="str">
        <f t="shared" si="393"/>
        <v>Em atraso</v>
      </c>
      <c r="S5006" s="5">
        <f t="shared" si="394"/>
        <v>2</v>
      </c>
    </row>
    <row r="5007" spans="1:19" x14ac:dyDescent="0.25">
      <c r="A5007">
        <v>5006</v>
      </c>
      <c r="B5007" s="1">
        <v>44083</v>
      </c>
      <c r="C5007" s="1">
        <v>44083</v>
      </c>
      <c r="D5007" s="1">
        <v>44090</v>
      </c>
      <c r="E5007" s="1">
        <v>44093</v>
      </c>
      <c r="F5007">
        <v>4</v>
      </c>
      <c r="G5007">
        <v>5</v>
      </c>
      <c r="H5007">
        <v>102</v>
      </c>
      <c r="I5007" s="6">
        <v>0</v>
      </c>
      <c r="J5007">
        <v>4</v>
      </c>
      <c r="K5007" t="str">
        <f>_xlfn.XLOOKUP(fCompras!F5007,dComprador!$A$2:$A$7,dComprador!$B$2:$B$7)</f>
        <v>Lira</v>
      </c>
      <c r="L5007" t="str">
        <f>_xlfn.XLOOKUP(J5007,dFornecedor!$A$2:$A$6,dFornecedor!$B$2:$B$6)</f>
        <v>AlphaOmega</v>
      </c>
      <c r="M5007" t="str">
        <f>_xlfn.XLOOKUP(G5007,dMateriaPrima!$A$2:$A$12,dMateriaPrima!$B$2:$B$12)</f>
        <v>Areia</v>
      </c>
      <c r="N5007" s="2">
        <f>_xlfn.XLOOKUP(G5007,dMateriaPrima!$A$2:$A$12,dMateriaPrima!$C$2:$C$12)</f>
        <v>3.59</v>
      </c>
      <c r="O5007" s="3">
        <f t="shared" si="390"/>
        <v>366.18</v>
      </c>
      <c r="P5007" s="4">
        <f t="shared" si="391"/>
        <v>0</v>
      </c>
      <c r="Q5007" s="3">
        <f t="shared" si="392"/>
        <v>366.18</v>
      </c>
      <c r="R5007" t="str">
        <f t="shared" si="393"/>
        <v>Em atraso</v>
      </c>
      <c r="S5007" s="5">
        <f t="shared" si="394"/>
        <v>3</v>
      </c>
    </row>
    <row r="5008" spans="1:19" x14ac:dyDescent="0.25">
      <c r="A5008">
        <v>5007</v>
      </c>
      <c r="B5008" s="1">
        <v>44083</v>
      </c>
      <c r="C5008" s="1">
        <v>44091</v>
      </c>
      <c r="D5008" s="1">
        <v>44093</v>
      </c>
      <c r="E5008" s="1">
        <v>44094</v>
      </c>
      <c r="F5008">
        <v>4</v>
      </c>
      <c r="G5008">
        <v>9</v>
      </c>
      <c r="H5008">
        <v>259</v>
      </c>
      <c r="I5008" s="6">
        <v>0</v>
      </c>
      <c r="J5008">
        <v>2</v>
      </c>
      <c r="K5008" t="str">
        <f>_xlfn.XLOOKUP(fCompras!F5008,dComprador!$A$2:$A$7,dComprador!$B$2:$B$7)</f>
        <v>Lira</v>
      </c>
      <c r="L5008" t="str">
        <f>_xlfn.XLOOKUP(J5008,dFornecedor!$A$2:$A$6,dFornecedor!$B$2:$B$6)</f>
        <v>Minerva</v>
      </c>
      <c r="M5008" t="str">
        <f>_xlfn.XLOOKUP(G5008,dMateriaPrima!$A$2:$A$12,dMateriaPrima!$B$2:$B$12)</f>
        <v>Couro</v>
      </c>
      <c r="N5008" s="2">
        <f>_xlfn.XLOOKUP(G5008,dMateriaPrima!$A$2:$A$12,dMateriaPrima!$C$2:$C$12)</f>
        <v>4.4000000000000004</v>
      </c>
      <c r="O5008" s="3">
        <f t="shared" si="390"/>
        <v>1139.6000000000001</v>
      </c>
      <c r="P5008" s="4">
        <f t="shared" si="391"/>
        <v>0</v>
      </c>
      <c r="Q5008" s="3">
        <f t="shared" si="392"/>
        <v>1139.6000000000001</v>
      </c>
      <c r="R5008" t="str">
        <f t="shared" si="393"/>
        <v>Em atraso</v>
      </c>
      <c r="S5008" s="5">
        <f t="shared" si="394"/>
        <v>1</v>
      </c>
    </row>
    <row r="5009" spans="1:19" x14ac:dyDescent="0.25">
      <c r="A5009">
        <v>5008</v>
      </c>
      <c r="B5009" s="1">
        <v>44083</v>
      </c>
      <c r="C5009" s="1">
        <v>44090</v>
      </c>
      <c r="D5009" s="1">
        <v>44094</v>
      </c>
      <c r="E5009" s="1">
        <v>44096</v>
      </c>
      <c r="F5009">
        <v>4</v>
      </c>
      <c r="G5009">
        <v>2</v>
      </c>
      <c r="H5009">
        <v>82</v>
      </c>
      <c r="I5009" s="6">
        <v>0</v>
      </c>
      <c r="J5009">
        <v>5</v>
      </c>
      <c r="K5009" t="str">
        <f>_xlfn.XLOOKUP(fCompras!F5009,dComprador!$A$2:$A$7,dComprador!$B$2:$B$7)</f>
        <v>Lira</v>
      </c>
      <c r="L5009" t="str">
        <f>_xlfn.XLOOKUP(J5009,dFornecedor!$A$2:$A$6,dFornecedor!$B$2:$B$6)</f>
        <v>Atlas</v>
      </c>
      <c r="M5009" t="str">
        <f>_xlfn.XLOOKUP(G5009,dMateriaPrima!$A$2:$A$12,dMateriaPrima!$B$2:$B$12)</f>
        <v>Chapa Metal</v>
      </c>
      <c r="N5009" s="2">
        <f>_xlfn.XLOOKUP(G5009,dMateriaPrima!$A$2:$A$12,dMateriaPrima!$C$2:$C$12)</f>
        <v>299.89999999999998</v>
      </c>
      <c r="O5009" s="3">
        <f t="shared" si="390"/>
        <v>24591.8</v>
      </c>
      <c r="P5009" s="4">
        <f t="shared" si="391"/>
        <v>0</v>
      </c>
      <c r="Q5009" s="3">
        <f t="shared" si="392"/>
        <v>24591.8</v>
      </c>
      <c r="R5009" t="str">
        <f t="shared" si="393"/>
        <v>Em atraso</v>
      </c>
      <c r="S5009" s="5">
        <f t="shared" si="394"/>
        <v>2</v>
      </c>
    </row>
    <row r="5010" spans="1:19" x14ac:dyDescent="0.25">
      <c r="A5010">
        <v>5009</v>
      </c>
      <c r="B5010" s="1">
        <v>44083</v>
      </c>
      <c r="C5010" s="1">
        <v>44092</v>
      </c>
      <c r="D5010" s="1">
        <v>44095</v>
      </c>
      <c r="E5010" s="1">
        <v>44096</v>
      </c>
      <c r="F5010">
        <v>4</v>
      </c>
      <c r="G5010">
        <v>5</v>
      </c>
      <c r="H5010">
        <v>159</v>
      </c>
      <c r="I5010" s="6">
        <v>0</v>
      </c>
      <c r="J5010">
        <v>2</v>
      </c>
      <c r="K5010" t="str">
        <f>_xlfn.XLOOKUP(fCompras!F5010,dComprador!$A$2:$A$7,dComprador!$B$2:$B$7)</f>
        <v>Lira</v>
      </c>
      <c r="L5010" t="str">
        <f>_xlfn.XLOOKUP(J5010,dFornecedor!$A$2:$A$6,dFornecedor!$B$2:$B$6)</f>
        <v>Minerva</v>
      </c>
      <c r="M5010" t="str">
        <f>_xlfn.XLOOKUP(G5010,dMateriaPrima!$A$2:$A$12,dMateriaPrima!$B$2:$B$12)</f>
        <v>Areia</v>
      </c>
      <c r="N5010" s="2">
        <f>_xlfn.XLOOKUP(G5010,dMateriaPrima!$A$2:$A$12,dMateriaPrima!$C$2:$C$12)</f>
        <v>3.59</v>
      </c>
      <c r="O5010" s="3">
        <f t="shared" si="390"/>
        <v>570.80999999999995</v>
      </c>
      <c r="P5010" s="4">
        <f t="shared" si="391"/>
        <v>0</v>
      </c>
      <c r="Q5010" s="3">
        <f t="shared" si="392"/>
        <v>570.80999999999995</v>
      </c>
      <c r="R5010" t="str">
        <f t="shared" si="393"/>
        <v>Em atraso</v>
      </c>
      <c r="S5010" s="5">
        <f t="shared" si="394"/>
        <v>1</v>
      </c>
    </row>
    <row r="5011" spans="1:19" x14ac:dyDescent="0.25">
      <c r="A5011">
        <v>5010</v>
      </c>
      <c r="B5011" s="1">
        <v>44083</v>
      </c>
      <c r="C5011" s="1">
        <v>44092</v>
      </c>
      <c r="D5011" s="1">
        <v>44096</v>
      </c>
      <c r="E5011" s="1">
        <v>44100</v>
      </c>
      <c r="F5011">
        <v>4</v>
      </c>
      <c r="G5011">
        <v>11</v>
      </c>
      <c r="H5011">
        <v>214</v>
      </c>
      <c r="I5011" s="6">
        <v>0</v>
      </c>
      <c r="J5011">
        <v>2</v>
      </c>
      <c r="K5011" t="str">
        <f>_xlfn.XLOOKUP(fCompras!F5011,dComprador!$A$2:$A$7,dComprador!$B$2:$B$7)</f>
        <v>Lira</v>
      </c>
      <c r="L5011" t="str">
        <f>_xlfn.XLOOKUP(J5011,dFornecedor!$A$2:$A$6,dFornecedor!$B$2:$B$6)</f>
        <v>Minerva</v>
      </c>
      <c r="M5011" t="str">
        <f>_xlfn.XLOOKUP(G5011,dMateriaPrima!$A$2:$A$12,dMateriaPrima!$B$2:$B$12)</f>
        <v>Papel</v>
      </c>
      <c r="N5011" s="2">
        <f>_xlfn.XLOOKUP(G5011,dMateriaPrima!$A$2:$A$12,dMateriaPrima!$C$2:$C$12)</f>
        <v>9</v>
      </c>
      <c r="O5011" s="3">
        <f t="shared" si="390"/>
        <v>1926</v>
      </c>
      <c r="P5011" s="4">
        <f t="shared" si="391"/>
        <v>0</v>
      </c>
      <c r="Q5011" s="3">
        <f t="shared" si="392"/>
        <v>1926</v>
      </c>
      <c r="R5011" t="str">
        <f t="shared" si="393"/>
        <v>Em atraso</v>
      </c>
      <c r="S5011" s="5">
        <f t="shared" si="394"/>
        <v>4</v>
      </c>
    </row>
    <row r="5012" spans="1:19" x14ac:dyDescent="0.25">
      <c r="A5012">
        <v>5011</v>
      </c>
      <c r="B5012" s="1">
        <v>44083</v>
      </c>
      <c r="C5012" s="1">
        <v>44086</v>
      </c>
      <c r="D5012" s="1">
        <v>44105</v>
      </c>
      <c r="E5012" s="1">
        <v>44105</v>
      </c>
      <c r="F5012">
        <v>1</v>
      </c>
      <c r="G5012">
        <v>7</v>
      </c>
      <c r="H5012">
        <v>340</v>
      </c>
      <c r="I5012" s="6">
        <v>0</v>
      </c>
      <c r="J5012">
        <v>1</v>
      </c>
      <c r="K5012" t="str">
        <f>_xlfn.XLOOKUP(fCompras!F5012,dComprador!$A$2:$A$7,dComprador!$B$2:$B$7)</f>
        <v>Alon</v>
      </c>
      <c r="L5012" t="str">
        <f>_xlfn.XLOOKUP(J5012,dFornecedor!$A$2:$A$6,dFornecedor!$B$2:$B$6)</f>
        <v>NorthShore</v>
      </c>
      <c r="M5012" t="str">
        <f>_xlfn.XLOOKUP(G5012,dMateriaPrima!$A$2:$A$12,dMateriaPrima!$B$2:$B$12)</f>
        <v>Poliéster</v>
      </c>
      <c r="N5012" s="2">
        <f>_xlfn.XLOOKUP(G5012,dMateriaPrima!$A$2:$A$12,dMateriaPrima!$C$2:$C$12)</f>
        <v>8</v>
      </c>
      <c r="O5012" s="3">
        <f t="shared" si="390"/>
        <v>2720</v>
      </c>
      <c r="P5012" s="4">
        <f t="shared" si="391"/>
        <v>0</v>
      </c>
      <c r="Q5012" s="3">
        <f t="shared" si="392"/>
        <v>2720</v>
      </c>
      <c r="R5012" t="str">
        <f t="shared" si="393"/>
        <v>No prazo</v>
      </c>
      <c r="S5012" s="5">
        <f t="shared" si="394"/>
        <v>0</v>
      </c>
    </row>
    <row r="5013" spans="1:19" x14ac:dyDescent="0.25">
      <c r="A5013">
        <v>5012</v>
      </c>
      <c r="B5013" s="1">
        <v>44083</v>
      </c>
      <c r="C5013" s="1">
        <v>44086</v>
      </c>
      <c r="D5013" s="1">
        <v>44097</v>
      </c>
      <c r="E5013" s="1">
        <v>44098</v>
      </c>
      <c r="F5013">
        <v>1</v>
      </c>
      <c r="G5013">
        <v>1</v>
      </c>
      <c r="H5013">
        <v>81</v>
      </c>
      <c r="I5013" s="6">
        <v>0</v>
      </c>
      <c r="J5013">
        <v>3</v>
      </c>
      <c r="K5013" t="str">
        <f>_xlfn.XLOOKUP(fCompras!F5013,dComprador!$A$2:$A$7,dComprador!$B$2:$B$7)</f>
        <v>Alon</v>
      </c>
      <c r="L5013" t="str">
        <f>_xlfn.XLOOKUP(J5013,dFornecedor!$A$2:$A$6,dFornecedor!$B$2:$B$6)</f>
        <v>StepUp</v>
      </c>
      <c r="M5013" t="str">
        <f>_xlfn.XLOOKUP(G5013,dMateriaPrima!$A$2:$A$12,dMateriaPrima!$B$2:$B$12)</f>
        <v>Tecido</v>
      </c>
      <c r="N5013" s="2">
        <f>_xlfn.XLOOKUP(G5013,dMateriaPrima!$A$2:$A$12,dMateriaPrima!$C$2:$C$12)</f>
        <v>18</v>
      </c>
      <c r="O5013" s="3">
        <f t="shared" si="390"/>
        <v>1458</v>
      </c>
      <c r="P5013" s="4">
        <f t="shared" si="391"/>
        <v>0</v>
      </c>
      <c r="Q5013" s="3">
        <f t="shared" si="392"/>
        <v>1458</v>
      </c>
      <c r="R5013" t="str">
        <f t="shared" si="393"/>
        <v>Em atraso</v>
      </c>
      <c r="S5013" s="5">
        <f t="shared" si="394"/>
        <v>1</v>
      </c>
    </row>
    <row r="5014" spans="1:19" x14ac:dyDescent="0.25">
      <c r="A5014">
        <v>5013</v>
      </c>
      <c r="B5014" s="1">
        <v>44083</v>
      </c>
      <c r="C5014" s="1">
        <v>44084</v>
      </c>
      <c r="D5014" s="1">
        <v>44114</v>
      </c>
      <c r="E5014" s="1">
        <v>44119</v>
      </c>
      <c r="F5014">
        <v>1</v>
      </c>
      <c r="G5014">
        <v>4</v>
      </c>
      <c r="H5014">
        <v>185</v>
      </c>
      <c r="I5014" s="6">
        <v>0</v>
      </c>
      <c r="J5014">
        <v>3</v>
      </c>
      <c r="K5014" t="str">
        <f>_xlfn.XLOOKUP(fCompras!F5014,dComprador!$A$2:$A$7,dComprador!$B$2:$B$7)</f>
        <v>Alon</v>
      </c>
      <c r="L5014" t="str">
        <f>_xlfn.XLOOKUP(J5014,dFornecedor!$A$2:$A$6,dFornecedor!$B$2:$B$6)</f>
        <v>StepUp</v>
      </c>
      <c r="M5014" t="str">
        <f>_xlfn.XLOOKUP(G5014,dMateriaPrima!$A$2:$A$12,dMateriaPrima!$B$2:$B$12)</f>
        <v>Madeira</v>
      </c>
      <c r="N5014" s="2">
        <f>_xlfn.XLOOKUP(G5014,dMateriaPrima!$A$2:$A$12,dMateriaPrima!$C$2:$C$12)</f>
        <v>168</v>
      </c>
      <c r="O5014" s="3">
        <f t="shared" si="390"/>
        <v>31080</v>
      </c>
      <c r="P5014" s="4">
        <f t="shared" si="391"/>
        <v>0</v>
      </c>
      <c r="Q5014" s="3">
        <f t="shared" si="392"/>
        <v>31080</v>
      </c>
      <c r="R5014" t="str">
        <f t="shared" si="393"/>
        <v>Em atraso</v>
      </c>
      <c r="S5014" s="5">
        <f t="shared" si="394"/>
        <v>5</v>
      </c>
    </row>
    <row r="5015" spans="1:19" x14ac:dyDescent="0.25">
      <c r="A5015">
        <v>5014</v>
      </c>
      <c r="B5015" s="1">
        <v>44084</v>
      </c>
      <c r="C5015" s="1">
        <v>44092</v>
      </c>
      <c r="D5015" s="1">
        <v>44095</v>
      </c>
      <c r="E5015" s="1">
        <v>44100</v>
      </c>
      <c r="F5015">
        <v>4</v>
      </c>
      <c r="G5015">
        <v>5</v>
      </c>
      <c r="H5015">
        <v>4</v>
      </c>
      <c r="I5015" s="6">
        <v>0</v>
      </c>
      <c r="J5015">
        <v>5</v>
      </c>
      <c r="K5015" t="str">
        <f>_xlfn.XLOOKUP(fCompras!F5015,dComprador!$A$2:$A$7,dComprador!$B$2:$B$7)</f>
        <v>Lira</v>
      </c>
      <c r="L5015" t="str">
        <f>_xlfn.XLOOKUP(J5015,dFornecedor!$A$2:$A$6,dFornecedor!$B$2:$B$6)</f>
        <v>Atlas</v>
      </c>
      <c r="M5015" t="str">
        <f>_xlfn.XLOOKUP(G5015,dMateriaPrima!$A$2:$A$12,dMateriaPrima!$B$2:$B$12)</f>
        <v>Areia</v>
      </c>
      <c r="N5015" s="2">
        <f>_xlfn.XLOOKUP(G5015,dMateriaPrima!$A$2:$A$12,dMateriaPrima!$C$2:$C$12)</f>
        <v>3.59</v>
      </c>
      <c r="O5015" s="3">
        <f t="shared" si="390"/>
        <v>14.36</v>
      </c>
      <c r="P5015" s="4">
        <f t="shared" si="391"/>
        <v>0</v>
      </c>
      <c r="Q5015" s="3">
        <f t="shared" si="392"/>
        <v>14.36</v>
      </c>
      <c r="R5015" t="str">
        <f t="shared" si="393"/>
        <v>Em atraso</v>
      </c>
      <c r="S5015" s="5">
        <f t="shared" si="394"/>
        <v>5</v>
      </c>
    </row>
    <row r="5016" spans="1:19" x14ac:dyDescent="0.25">
      <c r="A5016">
        <v>5015</v>
      </c>
      <c r="B5016" s="1">
        <v>44084</v>
      </c>
      <c r="C5016" s="1">
        <v>44085</v>
      </c>
      <c r="D5016" s="1">
        <v>44092</v>
      </c>
      <c r="E5016" s="1">
        <v>44092</v>
      </c>
      <c r="F5016">
        <v>4</v>
      </c>
      <c r="G5016">
        <v>11</v>
      </c>
      <c r="H5016">
        <v>222</v>
      </c>
      <c r="I5016" s="6">
        <v>0</v>
      </c>
      <c r="J5016">
        <v>4</v>
      </c>
      <c r="K5016" t="str">
        <f>_xlfn.XLOOKUP(fCompras!F5016,dComprador!$A$2:$A$7,dComprador!$B$2:$B$7)</f>
        <v>Lira</v>
      </c>
      <c r="L5016" t="str">
        <f>_xlfn.XLOOKUP(J5016,dFornecedor!$A$2:$A$6,dFornecedor!$B$2:$B$6)</f>
        <v>AlphaOmega</v>
      </c>
      <c r="M5016" t="str">
        <f>_xlfn.XLOOKUP(G5016,dMateriaPrima!$A$2:$A$12,dMateriaPrima!$B$2:$B$12)</f>
        <v>Papel</v>
      </c>
      <c r="N5016" s="2">
        <f>_xlfn.XLOOKUP(G5016,dMateriaPrima!$A$2:$A$12,dMateriaPrima!$C$2:$C$12)</f>
        <v>9</v>
      </c>
      <c r="O5016" s="3">
        <f t="shared" si="390"/>
        <v>1998</v>
      </c>
      <c r="P5016" s="4">
        <f t="shared" si="391"/>
        <v>0</v>
      </c>
      <c r="Q5016" s="3">
        <f t="shared" si="392"/>
        <v>1998</v>
      </c>
      <c r="R5016" t="str">
        <f t="shared" si="393"/>
        <v>No prazo</v>
      </c>
      <c r="S5016" s="5">
        <f t="shared" si="394"/>
        <v>0</v>
      </c>
    </row>
    <row r="5017" spans="1:19" x14ac:dyDescent="0.25">
      <c r="A5017">
        <v>5016</v>
      </c>
      <c r="B5017" s="1">
        <v>44084</v>
      </c>
      <c r="C5017" s="1">
        <v>44086</v>
      </c>
      <c r="D5017" s="1">
        <v>44093</v>
      </c>
      <c r="E5017" s="1">
        <v>44092</v>
      </c>
      <c r="F5017">
        <v>4</v>
      </c>
      <c r="G5017">
        <v>10</v>
      </c>
      <c r="H5017">
        <v>78</v>
      </c>
      <c r="I5017" s="6">
        <v>0</v>
      </c>
      <c r="J5017">
        <v>2</v>
      </c>
      <c r="K5017" t="str">
        <f>_xlfn.XLOOKUP(fCompras!F5017,dComprador!$A$2:$A$7,dComprador!$B$2:$B$7)</f>
        <v>Lira</v>
      </c>
      <c r="L5017" t="str">
        <f>_xlfn.XLOOKUP(J5017,dFornecedor!$A$2:$A$6,dFornecedor!$B$2:$B$6)</f>
        <v>Minerva</v>
      </c>
      <c r="M5017" t="str">
        <f>_xlfn.XLOOKUP(G5017,dMateriaPrima!$A$2:$A$12,dMateriaPrima!$B$2:$B$12)</f>
        <v>Pedra Britada</v>
      </c>
      <c r="N5017" s="2">
        <f>_xlfn.XLOOKUP(G5017,dMateriaPrima!$A$2:$A$12,dMateriaPrima!$C$2:$C$12)</f>
        <v>56</v>
      </c>
      <c r="O5017" s="3">
        <f t="shared" si="390"/>
        <v>4368</v>
      </c>
      <c r="P5017" s="4">
        <f t="shared" si="391"/>
        <v>0</v>
      </c>
      <c r="Q5017" s="3">
        <f t="shared" si="392"/>
        <v>4368</v>
      </c>
      <c r="R5017" t="str">
        <f t="shared" si="393"/>
        <v>No prazo</v>
      </c>
      <c r="S5017" s="5">
        <f t="shared" si="394"/>
        <v>0</v>
      </c>
    </row>
    <row r="5018" spans="1:19" x14ac:dyDescent="0.25">
      <c r="A5018">
        <v>5017</v>
      </c>
      <c r="B5018" s="1">
        <v>44084</v>
      </c>
      <c r="C5018" s="1">
        <v>44086</v>
      </c>
      <c r="D5018" s="1">
        <v>44089</v>
      </c>
      <c r="E5018" s="1">
        <v>44094</v>
      </c>
      <c r="F5018">
        <v>4</v>
      </c>
      <c r="G5018">
        <v>7</v>
      </c>
      <c r="H5018">
        <v>356</v>
      </c>
      <c r="I5018" s="6">
        <v>0</v>
      </c>
      <c r="J5018">
        <v>4</v>
      </c>
      <c r="K5018" t="str">
        <f>_xlfn.XLOOKUP(fCompras!F5018,dComprador!$A$2:$A$7,dComprador!$B$2:$B$7)</f>
        <v>Lira</v>
      </c>
      <c r="L5018" t="str">
        <f>_xlfn.XLOOKUP(J5018,dFornecedor!$A$2:$A$6,dFornecedor!$B$2:$B$6)</f>
        <v>AlphaOmega</v>
      </c>
      <c r="M5018" t="str">
        <f>_xlfn.XLOOKUP(G5018,dMateriaPrima!$A$2:$A$12,dMateriaPrima!$B$2:$B$12)</f>
        <v>Poliéster</v>
      </c>
      <c r="N5018" s="2">
        <f>_xlfn.XLOOKUP(G5018,dMateriaPrima!$A$2:$A$12,dMateriaPrima!$C$2:$C$12)</f>
        <v>8</v>
      </c>
      <c r="O5018" s="3">
        <f t="shared" si="390"/>
        <v>2848</v>
      </c>
      <c r="P5018" s="4">
        <f t="shared" si="391"/>
        <v>0</v>
      </c>
      <c r="Q5018" s="3">
        <f t="shared" si="392"/>
        <v>2848</v>
      </c>
      <c r="R5018" t="str">
        <f t="shared" si="393"/>
        <v>Em atraso</v>
      </c>
      <c r="S5018" s="5">
        <f t="shared" si="394"/>
        <v>5</v>
      </c>
    </row>
    <row r="5019" spans="1:19" x14ac:dyDescent="0.25">
      <c r="A5019">
        <v>5018</v>
      </c>
      <c r="B5019" s="1">
        <v>44084</v>
      </c>
      <c r="C5019" s="1">
        <v>44084</v>
      </c>
      <c r="D5019" s="1">
        <v>44092</v>
      </c>
      <c r="E5019" s="1">
        <v>44091</v>
      </c>
      <c r="F5019">
        <v>4</v>
      </c>
      <c r="G5019">
        <v>9</v>
      </c>
      <c r="H5019">
        <v>157</v>
      </c>
      <c r="I5019" s="6">
        <v>0</v>
      </c>
      <c r="J5019">
        <v>5</v>
      </c>
      <c r="K5019" t="str">
        <f>_xlfn.XLOOKUP(fCompras!F5019,dComprador!$A$2:$A$7,dComprador!$B$2:$B$7)</f>
        <v>Lira</v>
      </c>
      <c r="L5019" t="str">
        <f>_xlfn.XLOOKUP(J5019,dFornecedor!$A$2:$A$6,dFornecedor!$B$2:$B$6)</f>
        <v>Atlas</v>
      </c>
      <c r="M5019" t="str">
        <f>_xlfn.XLOOKUP(G5019,dMateriaPrima!$A$2:$A$12,dMateriaPrima!$B$2:$B$12)</f>
        <v>Couro</v>
      </c>
      <c r="N5019" s="2">
        <f>_xlfn.XLOOKUP(G5019,dMateriaPrima!$A$2:$A$12,dMateriaPrima!$C$2:$C$12)</f>
        <v>4.4000000000000004</v>
      </c>
      <c r="O5019" s="3">
        <f t="shared" si="390"/>
        <v>690.80000000000007</v>
      </c>
      <c r="P5019" s="4">
        <f t="shared" si="391"/>
        <v>0</v>
      </c>
      <c r="Q5019" s="3">
        <f t="shared" si="392"/>
        <v>690.80000000000007</v>
      </c>
      <c r="R5019" t="str">
        <f t="shared" si="393"/>
        <v>No prazo</v>
      </c>
      <c r="S5019" s="5">
        <f t="shared" si="394"/>
        <v>0</v>
      </c>
    </row>
    <row r="5020" spans="1:19" x14ac:dyDescent="0.25">
      <c r="A5020">
        <v>5019</v>
      </c>
      <c r="B5020" s="1">
        <v>44084</v>
      </c>
      <c r="C5020" s="1">
        <v>44084</v>
      </c>
      <c r="D5020" s="1">
        <v>44090</v>
      </c>
      <c r="E5020" s="1">
        <v>44091</v>
      </c>
      <c r="F5020">
        <v>4</v>
      </c>
      <c r="G5020">
        <v>7</v>
      </c>
      <c r="H5020">
        <v>7</v>
      </c>
      <c r="I5020" s="6">
        <v>0.11</v>
      </c>
      <c r="J5020">
        <v>5</v>
      </c>
      <c r="K5020" t="str">
        <f>_xlfn.XLOOKUP(fCompras!F5020,dComprador!$A$2:$A$7,dComprador!$B$2:$B$7)</f>
        <v>Lira</v>
      </c>
      <c r="L5020" t="str">
        <f>_xlfn.XLOOKUP(J5020,dFornecedor!$A$2:$A$6,dFornecedor!$B$2:$B$6)</f>
        <v>Atlas</v>
      </c>
      <c r="M5020" t="str">
        <f>_xlfn.XLOOKUP(G5020,dMateriaPrima!$A$2:$A$12,dMateriaPrima!$B$2:$B$12)</f>
        <v>Poliéster</v>
      </c>
      <c r="N5020" s="2">
        <f>_xlfn.XLOOKUP(G5020,dMateriaPrima!$A$2:$A$12,dMateriaPrima!$C$2:$C$12)</f>
        <v>8</v>
      </c>
      <c r="O5020" s="3">
        <f t="shared" si="390"/>
        <v>56</v>
      </c>
      <c r="P5020" s="4">
        <f t="shared" si="391"/>
        <v>6.16</v>
      </c>
      <c r="Q5020" s="3">
        <f t="shared" si="392"/>
        <v>49.84</v>
      </c>
      <c r="R5020" t="str">
        <f t="shared" si="393"/>
        <v>Em atraso</v>
      </c>
      <c r="S5020" s="5">
        <f t="shared" si="394"/>
        <v>1</v>
      </c>
    </row>
    <row r="5021" spans="1:19" x14ac:dyDescent="0.25">
      <c r="A5021">
        <v>5020</v>
      </c>
      <c r="B5021" s="1">
        <v>44084</v>
      </c>
      <c r="C5021" s="1">
        <v>44093</v>
      </c>
      <c r="D5021" s="1">
        <v>44095</v>
      </c>
      <c r="E5021" s="1">
        <v>44097</v>
      </c>
      <c r="F5021">
        <v>4</v>
      </c>
      <c r="G5021">
        <v>7</v>
      </c>
      <c r="H5021">
        <v>295</v>
      </c>
      <c r="I5021" s="6">
        <v>0</v>
      </c>
      <c r="J5021">
        <v>2</v>
      </c>
      <c r="K5021" t="str">
        <f>_xlfn.XLOOKUP(fCompras!F5021,dComprador!$A$2:$A$7,dComprador!$B$2:$B$7)</f>
        <v>Lira</v>
      </c>
      <c r="L5021" t="str">
        <f>_xlfn.XLOOKUP(J5021,dFornecedor!$A$2:$A$6,dFornecedor!$B$2:$B$6)</f>
        <v>Minerva</v>
      </c>
      <c r="M5021" t="str">
        <f>_xlfn.XLOOKUP(G5021,dMateriaPrima!$A$2:$A$12,dMateriaPrima!$B$2:$B$12)</f>
        <v>Poliéster</v>
      </c>
      <c r="N5021" s="2">
        <f>_xlfn.XLOOKUP(G5021,dMateriaPrima!$A$2:$A$12,dMateriaPrima!$C$2:$C$12)</f>
        <v>8</v>
      </c>
      <c r="O5021" s="3">
        <f t="shared" si="390"/>
        <v>2360</v>
      </c>
      <c r="P5021" s="4">
        <f t="shared" si="391"/>
        <v>0</v>
      </c>
      <c r="Q5021" s="3">
        <f t="shared" si="392"/>
        <v>2360</v>
      </c>
      <c r="R5021" t="str">
        <f t="shared" si="393"/>
        <v>Em atraso</v>
      </c>
      <c r="S5021" s="5">
        <f t="shared" si="394"/>
        <v>2</v>
      </c>
    </row>
    <row r="5022" spans="1:19" x14ac:dyDescent="0.25">
      <c r="A5022">
        <v>5021</v>
      </c>
      <c r="B5022" s="1">
        <v>44084</v>
      </c>
      <c r="C5022" s="1">
        <v>44095</v>
      </c>
      <c r="D5022" s="1">
        <v>44098</v>
      </c>
      <c r="E5022" s="1">
        <v>44097</v>
      </c>
      <c r="F5022">
        <v>2</v>
      </c>
      <c r="G5022">
        <v>8</v>
      </c>
      <c r="H5022">
        <v>617</v>
      </c>
      <c r="I5022" s="6">
        <v>0</v>
      </c>
      <c r="J5022">
        <v>1</v>
      </c>
      <c r="K5022" t="str">
        <f>_xlfn.XLOOKUP(fCompras!F5022,dComprador!$A$2:$A$7,dComprador!$B$2:$B$7)</f>
        <v>João</v>
      </c>
      <c r="L5022" t="str">
        <f>_xlfn.XLOOKUP(J5022,dFornecedor!$A$2:$A$6,dFornecedor!$B$2:$B$6)</f>
        <v>NorthShore</v>
      </c>
      <c r="M5022" t="str">
        <f>_xlfn.XLOOKUP(G5022,dMateriaPrima!$A$2:$A$12,dMateriaPrima!$B$2:$B$12)</f>
        <v>Cimento</v>
      </c>
      <c r="N5022" s="2">
        <f>_xlfn.XLOOKUP(G5022,dMateriaPrima!$A$2:$A$12,dMateriaPrima!$C$2:$C$12)</f>
        <v>23</v>
      </c>
      <c r="O5022" s="3">
        <f t="shared" si="390"/>
        <v>14191</v>
      </c>
      <c r="P5022" s="4">
        <f t="shared" si="391"/>
        <v>0</v>
      </c>
      <c r="Q5022" s="3">
        <f t="shared" si="392"/>
        <v>14191</v>
      </c>
      <c r="R5022" t="str">
        <f t="shared" si="393"/>
        <v>No prazo</v>
      </c>
      <c r="S5022" s="5">
        <f t="shared" si="394"/>
        <v>0</v>
      </c>
    </row>
    <row r="5023" spans="1:19" x14ac:dyDescent="0.25">
      <c r="A5023">
        <v>5022</v>
      </c>
      <c r="B5023" s="1">
        <v>44084</v>
      </c>
      <c r="C5023" s="1">
        <v>44085</v>
      </c>
      <c r="D5023" s="1">
        <v>44102</v>
      </c>
      <c r="E5023" s="1">
        <v>44102</v>
      </c>
      <c r="F5023">
        <v>1</v>
      </c>
      <c r="G5023">
        <v>10</v>
      </c>
      <c r="H5023">
        <v>329</v>
      </c>
      <c r="I5023" s="6">
        <v>0</v>
      </c>
      <c r="J5023">
        <v>3</v>
      </c>
      <c r="K5023" t="str">
        <f>_xlfn.XLOOKUP(fCompras!F5023,dComprador!$A$2:$A$7,dComprador!$B$2:$B$7)</f>
        <v>Alon</v>
      </c>
      <c r="L5023" t="str">
        <f>_xlfn.XLOOKUP(J5023,dFornecedor!$A$2:$A$6,dFornecedor!$B$2:$B$6)</f>
        <v>StepUp</v>
      </c>
      <c r="M5023" t="str">
        <f>_xlfn.XLOOKUP(G5023,dMateriaPrima!$A$2:$A$12,dMateriaPrima!$B$2:$B$12)</f>
        <v>Pedra Britada</v>
      </c>
      <c r="N5023" s="2">
        <f>_xlfn.XLOOKUP(G5023,dMateriaPrima!$A$2:$A$12,dMateriaPrima!$C$2:$C$12)</f>
        <v>56</v>
      </c>
      <c r="O5023" s="3">
        <f t="shared" si="390"/>
        <v>18424</v>
      </c>
      <c r="P5023" s="4">
        <f t="shared" si="391"/>
        <v>0</v>
      </c>
      <c r="Q5023" s="3">
        <f t="shared" si="392"/>
        <v>18424</v>
      </c>
      <c r="R5023" t="str">
        <f t="shared" si="393"/>
        <v>No prazo</v>
      </c>
      <c r="S5023" s="5">
        <f t="shared" si="394"/>
        <v>0</v>
      </c>
    </row>
    <row r="5024" spans="1:19" x14ac:dyDescent="0.25">
      <c r="A5024">
        <v>5023</v>
      </c>
      <c r="B5024" s="1">
        <v>44084</v>
      </c>
      <c r="C5024" s="1">
        <v>44092</v>
      </c>
      <c r="D5024" s="1">
        <v>44099</v>
      </c>
      <c r="E5024" s="1">
        <v>44104</v>
      </c>
      <c r="F5024">
        <v>3</v>
      </c>
      <c r="G5024">
        <v>2</v>
      </c>
      <c r="H5024">
        <v>5</v>
      </c>
      <c r="I5024" s="6">
        <v>0.32</v>
      </c>
      <c r="J5024">
        <v>2</v>
      </c>
      <c r="K5024" t="str">
        <f>_xlfn.XLOOKUP(fCompras!F5024,dComprador!$A$2:$A$7,dComprador!$B$2:$B$7)</f>
        <v>Diego</v>
      </c>
      <c r="L5024" t="str">
        <f>_xlfn.XLOOKUP(J5024,dFornecedor!$A$2:$A$6,dFornecedor!$B$2:$B$6)</f>
        <v>Minerva</v>
      </c>
      <c r="M5024" t="str">
        <f>_xlfn.XLOOKUP(G5024,dMateriaPrima!$A$2:$A$12,dMateriaPrima!$B$2:$B$12)</f>
        <v>Chapa Metal</v>
      </c>
      <c r="N5024" s="2">
        <f>_xlfn.XLOOKUP(G5024,dMateriaPrima!$A$2:$A$12,dMateriaPrima!$C$2:$C$12)</f>
        <v>299.89999999999998</v>
      </c>
      <c r="O5024" s="3">
        <f t="shared" si="390"/>
        <v>1499.5</v>
      </c>
      <c r="P5024" s="4">
        <f t="shared" si="391"/>
        <v>479.84000000000003</v>
      </c>
      <c r="Q5024" s="3">
        <f t="shared" si="392"/>
        <v>1019.66</v>
      </c>
      <c r="R5024" t="str">
        <f t="shared" si="393"/>
        <v>Em atraso</v>
      </c>
      <c r="S5024" s="5">
        <f t="shared" si="394"/>
        <v>5</v>
      </c>
    </row>
    <row r="5025" spans="1:19" x14ac:dyDescent="0.25">
      <c r="A5025">
        <v>5024</v>
      </c>
      <c r="B5025" s="1">
        <v>44084</v>
      </c>
      <c r="C5025" s="1">
        <v>44088</v>
      </c>
      <c r="D5025" s="1">
        <v>44112</v>
      </c>
      <c r="E5025" s="1">
        <v>44115</v>
      </c>
      <c r="F5025">
        <v>1</v>
      </c>
      <c r="G5025">
        <v>7</v>
      </c>
      <c r="H5025">
        <v>363</v>
      </c>
      <c r="I5025" s="6">
        <v>0</v>
      </c>
      <c r="J5025">
        <v>3</v>
      </c>
      <c r="K5025" t="str">
        <f>_xlfn.XLOOKUP(fCompras!F5025,dComprador!$A$2:$A$7,dComprador!$B$2:$B$7)</f>
        <v>Alon</v>
      </c>
      <c r="L5025" t="str">
        <f>_xlfn.XLOOKUP(J5025,dFornecedor!$A$2:$A$6,dFornecedor!$B$2:$B$6)</f>
        <v>StepUp</v>
      </c>
      <c r="M5025" t="str">
        <f>_xlfn.XLOOKUP(G5025,dMateriaPrima!$A$2:$A$12,dMateriaPrima!$B$2:$B$12)</f>
        <v>Poliéster</v>
      </c>
      <c r="N5025" s="2">
        <f>_xlfn.XLOOKUP(G5025,dMateriaPrima!$A$2:$A$12,dMateriaPrima!$C$2:$C$12)</f>
        <v>8</v>
      </c>
      <c r="O5025" s="3">
        <f t="shared" si="390"/>
        <v>2904</v>
      </c>
      <c r="P5025" s="4">
        <f t="shared" si="391"/>
        <v>0</v>
      </c>
      <c r="Q5025" s="3">
        <f t="shared" si="392"/>
        <v>2904</v>
      </c>
      <c r="R5025" t="str">
        <f t="shared" si="393"/>
        <v>Em atraso</v>
      </c>
      <c r="S5025" s="5">
        <f t="shared" si="394"/>
        <v>3</v>
      </c>
    </row>
    <row r="5026" spans="1:19" x14ac:dyDescent="0.25">
      <c r="A5026">
        <v>5025</v>
      </c>
      <c r="B5026" s="1">
        <v>44084</v>
      </c>
      <c r="C5026" s="1">
        <v>44084</v>
      </c>
      <c r="D5026" s="1">
        <v>44114</v>
      </c>
      <c r="E5026" s="1">
        <v>44120</v>
      </c>
      <c r="F5026">
        <v>1</v>
      </c>
      <c r="G5026">
        <v>6</v>
      </c>
      <c r="H5026">
        <v>163</v>
      </c>
      <c r="I5026" s="6">
        <v>0</v>
      </c>
      <c r="J5026">
        <v>2</v>
      </c>
      <c r="K5026" t="str">
        <f>_xlfn.XLOOKUP(fCompras!F5026,dComprador!$A$2:$A$7,dComprador!$B$2:$B$7)</f>
        <v>Alon</v>
      </c>
      <c r="L5026" t="str">
        <f>_xlfn.XLOOKUP(J5026,dFornecedor!$A$2:$A$6,dFornecedor!$B$2:$B$6)</f>
        <v>Minerva</v>
      </c>
      <c r="M5026" t="str">
        <f>_xlfn.XLOOKUP(G5026,dMateriaPrima!$A$2:$A$12,dMateriaPrima!$B$2:$B$12)</f>
        <v>Fio Algodão</v>
      </c>
      <c r="N5026" s="2">
        <f>_xlfn.XLOOKUP(G5026,dMateriaPrima!$A$2:$A$12,dMateriaPrima!$C$2:$C$12)</f>
        <v>55.9</v>
      </c>
      <c r="O5026" s="3">
        <f t="shared" si="390"/>
        <v>9111.6999999999989</v>
      </c>
      <c r="P5026" s="4">
        <f t="shared" si="391"/>
        <v>0</v>
      </c>
      <c r="Q5026" s="3">
        <f t="shared" si="392"/>
        <v>9111.6999999999989</v>
      </c>
      <c r="R5026" t="str">
        <f t="shared" si="393"/>
        <v>Em atraso</v>
      </c>
      <c r="S5026" s="5">
        <f t="shared" si="394"/>
        <v>6</v>
      </c>
    </row>
    <row r="5027" spans="1:19" x14ac:dyDescent="0.25">
      <c r="A5027">
        <v>5026</v>
      </c>
      <c r="B5027" s="1">
        <v>44084</v>
      </c>
      <c r="C5027" s="1">
        <v>44089</v>
      </c>
      <c r="D5027" s="1">
        <v>44105</v>
      </c>
      <c r="E5027" s="1">
        <v>44106</v>
      </c>
      <c r="F5027">
        <v>1</v>
      </c>
      <c r="G5027">
        <v>1</v>
      </c>
      <c r="H5027">
        <v>348</v>
      </c>
      <c r="I5027" s="6">
        <v>0</v>
      </c>
      <c r="J5027">
        <v>5</v>
      </c>
      <c r="K5027" t="str">
        <f>_xlfn.XLOOKUP(fCompras!F5027,dComprador!$A$2:$A$7,dComprador!$B$2:$B$7)</f>
        <v>Alon</v>
      </c>
      <c r="L5027" t="str">
        <f>_xlfn.XLOOKUP(J5027,dFornecedor!$A$2:$A$6,dFornecedor!$B$2:$B$6)</f>
        <v>Atlas</v>
      </c>
      <c r="M5027" t="str">
        <f>_xlfn.XLOOKUP(G5027,dMateriaPrima!$A$2:$A$12,dMateriaPrima!$B$2:$B$12)</f>
        <v>Tecido</v>
      </c>
      <c r="N5027" s="2">
        <f>_xlfn.XLOOKUP(G5027,dMateriaPrima!$A$2:$A$12,dMateriaPrima!$C$2:$C$12)</f>
        <v>18</v>
      </c>
      <c r="O5027" s="3">
        <f t="shared" si="390"/>
        <v>6264</v>
      </c>
      <c r="P5027" s="4">
        <f t="shared" si="391"/>
        <v>0</v>
      </c>
      <c r="Q5027" s="3">
        <f t="shared" si="392"/>
        <v>6264</v>
      </c>
      <c r="R5027" t="str">
        <f t="shared" si="393"/>
        <v>Em atraso</v>
      </c>
      <c r="S5027" s="5">
        <f t="shared" si="394"/>
        <v>1</v>
      </c>
    </row>
    <row r="5028" spans="1:19" x14ac:dyDescent="0.25">
      <c r="A5028">
        <v>5027</v>
      </c>
      <c r="B5028" s="1">
        <v>44084</v>
      </c>
      <c r="C5028" s="1">
        <v>44097</v>
      </c>
      <c r="D5028" s="1">
        <v>44105</v>
      </c>
      <c r="E5028" s="1">
        <v>44107</v>
      </c>
      <c r="F5028">
        <v>1</v>
      </c>
      <c r="G5028">
        <v>8</v>
      </c>
      <c r="H5028">
        <v>20</v>
      </c>
      <c r="I5028" s="6">
        <v>0</v>
      </c>
      <c r="J5028">
        <v>1</v>
      </c>
      <c r="K5028" t="str">
        <f>_xlfn.XLOOKUP(fCompras!F5028,dComprador!$A$2:$A$7,dComprador!$B$2:$B$7)</f>
        <v>Alon</v>
      </c>
      <c r="L5028" t="str">
        <f>_xlfn.XLOOKUP(J5028,dFornecedor!$A$2:$A$6,dFornecedor!$B$2:$B$6)</f>
        <v>NorthShore</v>
      </c>
      <c r="M5028" t="str">
        <f>_xlfn.XLOOKUP(G5028,dMateriaPrima!$A$2:$A$12,dMateriaPrima!$B$2:$B$12)</f>
        <v>Cimento</v>
      </c>
      <c r="N5028" s="2">
        <f>_xlfn.XLOOKUP(G5028,dMateriaPrima!$A$2:$A$12,dMateriaPrima!$C$2:$C$12)</f>
        <v>23</v>
      </c>
      <c r="O5028" s="3">
        <f t="shared" si="390"/>
        <v>460</v>
      </c>
      <c r="P5028" s="4">
        <f t="shared" si="391"/>
        <v>0</v>
      </c>
      <c r="Q5028" s="3">
        <f t="shared" si="392"/>
        <v>460</v>
      </c>
      <c r="R5028" t="str">
        <f t="shared" si="393"/>
        <v>Em atraso</v>
      </c>
      <c r="S5028" s="5">
        <f t="shared" si="394"/>
        <v>2</v>
      </c>
    </row>
    <row r="5029" spans="1:19" x14ac:dyDescent="0.25">
      <c r="A5029">
        <v>5028</v>
      </c>
      <c r="B5029" s="1">
        <v>44085</v>
      </c>
      <c r="C5029" s="1">
        <v>44085</v>
      </c>
      <c r="D5029" s="1">
        <v>44092</v>
      </c>
      <c r="E5029" s="1">
        <v>44094</v>
      </c>
      <c r="F5029">
        <v>4</v>
      </c>
      <c r="G5029">
        <v>8</v>
      </c>
      <c r="H5029">
        <v>55</v>
      </c>
      <c r="I5029" s="6">
        <v>0</v>
      </c>
      <c r="J5029">
        <v>2</v>
      </c>
      <c r="K5029" t="str">
        <f>_xlfn.XLOOKUP(fCompras!F5029,dComprador!$A$2:$A$7,dComprador!$B$2:$B$7)</f>
        <v>Lira</v>
      </c>
      <c r="L5029" t="str">
        <f>_xlfn.XLOOKUP(J5029,dFornecedor!$A$2:$A$6,dFornecedor!$B$2:$B$6)</f>
        <v>Minerva</v>
      </c>
      <c r="M5029" t="str">
        <f>_xlfn.XLOOKUP(G5029,dMateriaPrima!$A$2:$A$12,dMateriaPrima!$B$2:$B$12)</f>
        <v>Cimento</v>
      </c>
      <c r="N5029" s="2">
        <f>_xlfn.XLOOKUP(G5029,dMateriaPrima!$A$2:$A$12,dMateriaPrima!$C$2:$C$12)</f>
        <v>23</v>
      </c>
      <c r="O5029" s="3">
        <f t="shared" si="390"/>
        <v>1265</v>
      </c>
      <c r="P5029" s="4">
        <f t="shared" si="391"/>
        <v>0</v>
      </c>
      <c r="Q5029" s="3">
        <f t="shared" si="392"/>
        <v>1265</v>
      </c>
      <c r="R5029" t="str">
        <f t="shared" si="393"/>
        <v>Em atraso</v>
      </c>
      <c r="S5029" s="5">
        <f t="shared" si="394"/>
        <v>2</v>
      </c>
    </row>
    <row r="5030" spans="1:19" x14ac:dyDescent="0.25">
      <c r="A5030">
        <v>5029</v>
      </c>
      <c r="B5030" s="1">
        <v>44085</v>
      </c>
      <c r="C5030" s="1">
        <v>44095</v>
      </c>
      <c r="D5030" s="1">
        <v>44095</v>
      </c>
      <c r="E5030" s="1">
        <v>44099</v>
      </c>
      <c r="F5030">
        <v>4</v>
      </c>
      <c r="G5030">
        <v>11</v>
      </c>
      <c r="H5030">
        <v>82</v>
      </c>
      <c r="I5030" s="6">
        <v>0</v>
      </c>
      <c r="J5030">
        <v>1</v>
      </c>
      <c r="K5030" t="str">
        <f>_xlfn.XLOOKUP(fCompras!F5030,dComprador!$A$2:$A$7,dComprador!$B$2:$B$7)</f>
        <v>Lira</v>
      </c>
      <c r="L5030" t="str">
        <f>_xlfn.XLOOKUP(J5030,dFornecedor!$A$2:$A$6,dFornecedor!$B$2:$B$6)</f>
        <v>NorthShore</v>
      </c>
      <c r="M5030" t="str">
        <f>_xlfn.XLOOKUP(G5030,dMateriaPrima!$A$2:$A$12,dMateriaPrima!$B$2:$B$12)</f>
        <v>Papel</v>
      </c>
      <c r="N5030" s="2">
        <f>_xlfn.XLOOKUP(G5030,dMateriaPrima!$A$2:$A$12,dMateriaPrima!$C$2:$C$12)</f>
        <v>9</v>
      </c>
      <c r="O5030" s="3">
        <f t="shared" si="390"/>
        <v>738</v>
      </c>
      <c r="P5030" s="4">
        <f t="shared" si="391"/>
        <v>0</v>
      </c>
      <c r="Q5030" s="3">
        <f t="shared" si="392"/>
        <v>738</v>
      </c>
      <c r="R5030" t="str">
        <f t="shared" si="393"/>
        <v>Em atraso</v>
      </c>
      <c r="S5030" s="5">
        <f t="shared" si="394"/>
        <v>4</v>
      </c>
    </row>
    <row r="5031" spans="1:19" x14ac:dyDescent="0.25">
      <c r="A5031">
        <v>5030</v>
      </c>
      <c r="B5031" s="1">
        <v>44085</v>
      </c>
      <c r="C5031" s="1">
        <v>44087</v>
      </c>
      <c r="D5031" s="1">
        <v>44093</v>
      </c>
      <c r="E5031" s="1">
        <v>44092</v>
      </c>
      <c r="F5031">
        <v>4</v>
      </c>
      <c r="G5031">
        <v>1</v>
      </c>
      <c r="H5031">
        <v>60</v>
      </c>
      <c r="I5031" s="6">
        <v>0</v>
      </c>
      <c r="J5031">
        <v>2</v>
      </c>
      <c r="K5031" t="str">
        <f>_xlfn.XLOOKUP(fCompras!F5031,dComprador!$A$2:$A$7,dComprador!$B$2:$B$7)</f>
        <v>Lira</v>
      </c>
      <c r="L5031" t="str">
        <f>_xlfn.XLOOKUP(J5031,dFornecedor!$A$2:$A$6,dFornecedor!$B$2:$B$6)</f>
        <v>Minerva</v>
      </c>
      <c r="M5031" t="str">
        <f>_xlfn.XLOOKUP(G5031,dMateriaPrima!$A$2:$A$12,dMateriaPrima!$B$2:$B$12)</f>
        <v>Tecido</v>
      </c>
      <c r="N5031" s="2">
        <f>_xlfn.XLOOKUP(G5031,dMateriaPrima!$A$2:$A$12,dMateriaPrima!$C$2:$C$12)</f>
        <v>18</v>
      </c>
      <c r="O5031" s="3">
        <f t="shared" si="390"/>
        <v>1080</v>
      </c>
      <c r="P5031" s="4">
        <f t="shared" si="391"/>
        <v>0</v>
      </c>
      <c r="Q5031" s="3">
        <f t="shared" si="392"/>
        <v>1080</v>
      </c>
      <c r="R5031" t="str">
        <f t="shared" si="393"/>
        <v>No prazo</v>
      </c>
      <c r="S5031" s="5">
        <f t="shared" si="394"/>
        <v>0</v>
      </c>
    </row>
    <row r="5032" spans="1:19" x14ac:dyDescent="0.25">
      <c r="A5032">
        <v>5031</v>
      </c>
      <c r="B5032" s="1">
        <v>44085</v>
      </c>
      <c r="C5032" s="1">
        <v>44090</v>
      </c>
      <c r="D5032" s="1">
        <v>44092</v>
      </c>
      <c r="E5032" s="1">
        <v>44097</v>
      </c>
      <c r="F5032">
        <v>4</v>
      </c>
      <c r="G5032">
        <v>7</v>
      </c>
      <c r="H5032">
        <v>561</v>
      </c>
      <c r="I5032" s="6">
        <v>0</v>
      </c>
      <c r="J5032">
        <v>4</v>
      </c>
      <c r="K5032" t="str">
        <f>_xlfn.XLOOKUP(fCompras!F5032,dComprador!$A$2:$A$7,dComprador!$B$2:$B$7)</f>
        <v>Lira</v>
      </c>
      <c r="L5032" t="str">
        <f>_xlfn.XLOOKUP(J5032,dFornecedor!$A$2:$A$6,dFornecedor!$B$2:$B$6)</f>
        <v>AlphaOmega</v>
      </c>
      <c r="M5032" t="str">
        <f>_xlfn.XLOOKUP(G5032,dMateriaPrima!$A$2:$A$12,dMateriaPrima!$B$2:$B$12)</f>
        <v>Poliéster</v>
      </c>
      <c r="N5032" s="2">
        <f>_xlfn.XLOOKUP(G5032,dMateriaPrima!$A$2:$A$12,dMateriaPrima!$C$2:$C$12)</f>
        <v>8</v>
      </c>
      <c r="O5032" s="3">
        <f t="shared" si="390"/>
        <v>4488</v>
      </c>
      <c r="P5032" s="4">
        <f t="shared" si="391"/>
        <v>0</v>
      </c>
      <c r="Q5032" s="3">
        <f t="shared" si="392"/>
        <v>4488</v>
      </c>
      <c r="R5032" t="str">
        <f t="shared" si="393"/>
        <v>Em atraso</v>
      </c>
      <c r="S5032" s="5">
        <f t="shared" si="394"/>
        <v>5</v>
      </c>
    </row>
    <row r="5033" spans="1:19" x14ac:dyDescent="0.25">
      <c r="A5033">
        <v>5032</v>
      </c>
      <c r="B5033" s="1">
        <v>44085</v>
      </c>
      <c r="C5033" s="1">
        <v>44085</v>
      </c>
      <c r="D5033" s="1">
        <v>44096</v>
      </c>
      <c r="E5033" s="1">
        <v>44099</v>
      </c>
      <c r="F5033">
        <v>2</v>
      </c>
      <c r="G5033">
        <v>11</v>
      </c>
      <c r="H5033">
        <v>214</v>
      </c>
      <c r="I5033" s="6">
        <v>0</v>
      </c>
      <c r="J5033">
        <v>2</v>
      </c>
      <c r="K5033" t="str">
        <f>_xlfn.XLOOKUP(fCompras!F5033,dComprador!$A$2:$A$7,dComprador!$B$2:$B$7)</f>
        <v>João</v>
      </c>
      <c r="L5033" t="str">
        <f>_xlfn.XLOOKUP(J5033,dFornecedor!$A$2:$A$6,dFornecedor!$B$2:$B$6)</f>
        <v>Minerva</v>
      </c>
      <c r="M5033" t="str">
        <f>_xlfn.XLOOKUP(G5033,dMateriaPrima!$A$2:$A$12,dMateriaPrima!$B$2:$B$12)</f>
        <v>Papel</v>
      </c>
      <c r="N5033" s="2">
        <f>_xlfn.XLOOKUP(G5033,dMateriaPrima!$A$2:$A$12,dMateriaPrima!$C$2:$C$12)</f>
        <v>9</v>
      </c>
      <c r="O5033" s="3">
        <f t="shared" si="390"/>
        <v>1926</v>
      </c>
      <c r="P5033" s="4">
        <f t="shared" si="391"/>
        <v>0</v>
      </c>
      <c r="Q5033" s="3">
        <f t="shared" si="392"/>
        <v>1926</v>
      </c>
      <c r="R5033" t="str">
        <f t="shared" si="393"/>
        <v>Em atraso</v>
      </c>
      <c r="S5033" s="5">
        <f t="shared" si="394"/>
        <v>3</v>
      </c>
    </row>
    <row r="5034" spans="1:19" x14ac:dyDescent="0.25">
      <c r="A5034">
        <v>5033</v>
      </c>
      <c r="B5034" s="1">
        <v>44085</v>
      </c>
      <c r="C5034" s="1">
        <v>44093</v>
      </c>
      <c r="D5034" s="1">
        <v>44099</v>
      </c>
      <c r="E5034" s="1">
        <v>44102</v>
      </c>
      <c r="F5034">
        <v>3</v>
      </c>
      <c r="G5034">
        <v>4</v>
      </c>
      <c r="H5034">
        <v>10</v>
      </c>
      <c r="I5034" s="6">
        <v>0</v>
      </c>
      <c r="J5034">
        <v>3</v>
      </c>
      <c r="K5034" t="str">
        <f>_xlfn.XLOOKUP(fCompras!F5034,dComprador!$A$2:$A$7,dComprador!$B$2:$B$7)</f>
        <v>Diego</v>
      </c>
      <c r="L5034" t="str">
        <f>_xlfn.XLOOKUP(J5034,dFornecedor!$A$2:$A$6,dFornecedor!$B$2:$B$6)</f>
        <v>StepUp</v>
      </c>
      <c r="M5034" t="str">
        <f>_xlfn.XLOOKUP(G5034,dMateriaPrima!$A$2:$A$12,dMateriaPrima!$B$2:$B$12)</f>
        <v>Madeira</v>
      </c>
      <c r="N5034" s="2">
        <f>_xlfn.XLOOKUP(G5034,dMateriaPrima!$A$2:$A$12,dMateriaPrima!$C$2:$C$12)</f>
        <v>168</v>
      </c>
      <c r="O5034" s="3">
        <f t="shared" si="390"/>
        <v>1680</v>
      </c>
      <c r="P5034" s="4">
        <f t="shared" si="391"/>
        <v>0</v>
      </c>
      <c r="Q5034" s="3">
        <f t="shared" si="392"/>
        <v>1680</v>
      </c>
      <c r="R5034" t="str">
        <f t="shared" si="393"/>
        <v>Em atraso</v>
      </c>
      <c r="S5034" s="5">
        <f t="shared" si="394"/>
        <v>3</v>
      </c>
    </row>
    <row r="5035" spans="1:19" x14ac:dyDescent="0.25">
      <c r="A5035">
        <v>5034</v>
      </c>
      <c r="B5035" s="1">
        <v>44085</v>
      </c>
      <c r="C5035" s="1">
        <v>44085</v>
      </c>
      <c r="D5035" s="1">
        <v>44115</v>
      </c>
      <c r="E5035" s="1">
        <v>44120</v>
      </c>
      <c r="F5035">
        <v>1</v>
      </c>
      <c r="G5035">
        <v>9</v>
      </c>
      <c r="H5035">
        <v>38</v>
      </c>
      <c r="I5035" s="6">
        <v>0</v>
      </c>
      <c r="J5035">
        <v>2</v>
      </c>
      <c r="K5035" t="str">
        <f>_xlfn.XLOOKUP(fCompras!F5035,dComprador!$A$2:$A$7,dComprador!$B$2:$B$7)</f>
        <v>Alon</v>
      </c>
      <c r="L5035" t="str">
        <f>_xlfn.XLOOKUP(J5035,dFornecedor!$A$2:$A$6,dFornecedor!$B$2:$B$6)</f>
        <v>Minerva</v>
      </c>
      <c r="M5035" t="str">
        <f>_xlfn.XLOOKUP(G5035,dMateriaPrima!$A$2:$A$12,dMateriaPrima!$B$2:$B$12)</f>
        <v>Couro</v>
      </c>
      <c r="N5035" s="2">
        <f>_xlfn.XLOOKUP(G5035,dMateriaPrima!$A$2:$A$12,dMateriaPrima!$C$2:$C$12)</f>
        <v>4.4000000000000004</v>
      </c>
      <c r="O5035" s="3">
        <f t="shared" si="390"/>
        <v>167.20000000000002</v>
      </c>
      <c r="P5035" s="4">
        <f t="shared" si="391"/>
        <v>0</v>
      </c>
      <c r="Q5035" s="3">
        <f t="shared" si="392"/>
        <v>167.20000000000002</v>
      </c>
      <c r="R5035" t="str">
        <f t="shared" si="393"/>
        <v>Em atraso</v>
      </c>
      <c r="S5035" s="5">
        <f t="shared" si="394"/>
        <v>5</v>
      </c>
    </row>
    <row r="5036" spans="1:19" x14ac:dyDescent="0.25">
      <c r="A5036">
        <v>5035</v>
      </c>
      <c r="B5036" s="1">
        <v>44085</v>
      </c>
      <c r="C5036" s="1">
        <v>44099</v>
      </c>
      <c r="D5036" s="1">
        <v>44105</v>
      </c>
      <c r="E5036" s="1">
        <v>44103</v>
      </c>
      <c r="F5036">
        <v>1</v>
      </c>
      <c r="G5036">
        <v>9</v>
      </c>
      <c r="H5036">
        <v>63</v>
      </c>
      <c r="I5036" s="6">
        <v>0</v>
      </c>
      <c r="J5036">
        <v>1</v>
      </c>
      <c r="K5036" t="str">
        <f>_xlfn.XLOOKUP(fCompras!F5036,dComprador!$A$2:$A$7,dComprador!$B$2:$B$7)</f>
        <v>Alon</v>
      </c>
      <c r="L5036" t="str">
        <f>_xlfn.XLOOKUP(J5036,dFornecedor!$A$2:$A$6,dFornecedor!$B$2:$B$6)</f>
        <v>NorthShore</v>
      </c>
      <c r="M5036" t="str">
        <f>_xlfn.XLOOKUP(G5036,dMateriaPrima!$A$2:$A$12,dMateriaPrima!$B$2:$B$12)</f>
        <v>Couro</v>
      </c>
      <c r="N5036" s="2">
        <f>_xlfn.XLOOKUP(G5036,dMateriaPrima!$A$2:$A$12,dMateriaPrima!$C$2:$C$12)</f>
        <v>4.4000000000000004</v>
      </c>
      <c r="O5036" s="3">
        <f t="shared" si="390"/>
        <v>277.20000000000005</v>
      </c>
      <c r="P5036" s="4">
        <f t="shared" si="391"/>
        <v>0</v>
      </c>
      <c r="Q5036" s="3">
        <f t="shared" si="392"/>
        <v>277.20000000000005</v>
      </c>
      <c r="R5036" t="str">
        <f t="shared" si="393"/>
        <v>No prazo</v>
      </c>
      <c r="S5036" s="5">
        <f t="shared" si="394"/>
        <v>0</v>
      </c>
    </row>
    <row r="5037" spans="1:19" x14ac:dyDescent="0.25">
      <c r="A5037">
        <v>5036</v>
      </c>
      <c r="B5037" s="1">
        <v>44086</v>
      </c>
      <c r="C5037" s="1">
        <v>44094</v>
      </c>
      <c r="D5037" s="1">
        <v>44098</v>
      </c>
      <c r="E5037" s="1">
        <v>44098</v>
      </c>
      <c r="F5037">
        <v>4</v>
      </c>
      <c r="G5037">
        <v>8</v>
      </c>
      <c r="H5037">
        <v>619</v>
      </c>
      <c r="I5037" s="6">
        <v>0</v>
      </c>
      <c r="J5037">
        <v>2</v>
      </c>
      <c r="K5037" t="str">
        <f>_xlfn.XLOOKUP(fCompras!F5037,dComprador!$A$2:$A$7,dComprador!$B$2:$B$7)</f>
        <v>Lira</v>
      </c>
      <c r="L5037" t="str">
        <f>_xlfn.XLOOKUP(J5037,dFornecedor!$A$2:$A$6,dFornecedor!$B$2:$B$6)</f>
        <v>Minerva</v>
      </c>
      <c r="M5037" t="str">
        <f>_xlfn.XLOOKUP(G5037,dMateriaPrima!$A$2:$A$12,dMateriaPrima!$B$2:$B$12)</f>
        <v>Cimento</v>
      </c>
      <c r="N5037" s="2">
        <f>_xlfn.XLOOKUP(G5037,dMateriaPrima!$A$2:$A$12,dMateriaPrima!$C$2:$C$12)</f>
        <v>23</v>
      </c>
      <c r="O5037" s="3">
        <f t="shared" si="390"/>
        <v>14237</v>
      </c>
      <c r="P5037" s="4">
        <f t="shared" si="391"/>
        <v>0</v>
      </c>
      <c r="Q5037" s="3">
        <f t="shared" si="392"/>
        <v>14237</v>
      </c>
      <c r="R5037" t="str">
        <f t="shared" si="393"/>
        <v>No prazo</v>
      </c>
      <c r="S5037" s="5">
        <f t="shared" si="394"/>
        <v>0</v>
      </c>
    </row>
    <row r="5038" spans="1:19" x14ac:dyDescent="0.25">
      <c r="A5038">
        <v>5037</v>
      </c>
      <c r="B5038" s="1">
        <v>44086</v>
      </c>
      <c r="C5038" s="1">
        <v>44088</v>
      </c>
      <c r="D5038" s="1">
        <v>44093</v>
      </c>
      <c r="E5038" s="1">
        <v>44094</v>
      </c>
      <c r="F5038">
        <v>4</v>
      </c>
      <c r="G5038">
        <v>4</v>
      </c>
      <c r="H5038">
        <v>551</v>
      </c>
      <c r="I5038" s="6">
        <v>0</v>
      </c>
      <c r="J5038">
        <v>1</v>
      </c>
      <c r="K5038" t="str">
        <f>_xlfn.XLOOKUP(fCompras!F5038,dComprador!$A$2:$A$7,dComprador!$B$2:$B$7)</f>
        <v>Lira</v>
      </c>
      <c r="L5038" t="str">
        <f>_xlfn.XLOOKUP(J5038,dFornecedor!$A$2:$A$6,dFornecedor!$B$2:$B$6)</f>
        <v>NorthShore</v>
      </c>
      <c r="M5038" t="str">
        <f>_xlfn.XLOOKUP(G5038,dMateriaPrima!$A$2:$A$12,dMateriaPrima!$B$2:$B$12)</f>
        <v>Madeira</v>
      </c>
      <c r="N5038" s="2">
        <f>_xlfn.XLOOKUP(G5038,dMateriaPrima!$A$2:$A$12,dMateriaPrima!$C$2:$C$12)</f>
        <v>168</v>
      </c>
      <c r="O5038" s="3">
        <f t="shared" si="390"/>
        <v>92568</v>
      </c>
      <c r="P5038" s="4">
        <f t="shared" si="391"/>
        <v>0</v>
      </c>
      <c r="Q5038" s="3">
        <f t="shared" si="392"/>
        <v>92568</v>
      </c>
      <c r="R5038" t="str">
        <f t="shared" si="393"/>
        <v>Em atraso</v>
      </c>
      <c r="S5038" s="5">
        <f t="shared" si="394"/>
        <v>1</v>
      </c>
    </row>
    <row r="5039" spans="1:19" x14ac:dyDescent="0.25">
      <c r="A5039">
        <v>5038</v>
      </c>
      <c r="B5039" s="1">
        <v>44086</v>
      </c>
      <c r="C5039" s="1">
        <v>44087</v>
      </c>
      <c r="D5039" s="1">
        <v>44093</v>
      </c>
      <c r="E5039" s="1">
        <v>44094</v>
      </c>
      <c r="F5039">
        <v>4</v>
      </c>
      <c r="G5039">
        <v>7</v>
      </c>
      <c r="H5039">
        <v>229</v>
      </c>
      <c r="I5039" s="6">
        <v>0</v>
      </c>
      <c r="J5039">
        <v>3</v>
      </c>
      <c r="K5039" t="str">
        <f>_xlfn.XLOOKUP(fCompras!F5039,dComprador!$A$2:$A$7,dComprador!$B$2:$B$7)</f>
        <v>Lira</v>
      </c>
      <c r="L5039" t="str">
        <f>_xlfn.XLOOKUP(J5039,dFornecedor!$A$2:$A$6,dFornecedor!$B$2:$B$6)</f>
        <v>StepUp</v>
      </c>
      <c r="M5039" t="str">
        <f>_xlfn.XLOOKUP(G5039,dMateriaPrima!$A$2:$A$12,dMateriaPrima!$B$2:$B$12)</f>
        <v>Poliéster</v>
      </c>
      <c r="N5039" s="2">
        <f>_xlfn.XLOOKUP(G5039,dMateriaPrima!$A$2:$A$12,dMateriaPrima!$C$2:$C$12)</f>
        <v>8</v>
      </c>
      <c r="O5039" s="3">
        <f t="shared" si="390"/>
        <v>1832</v>
      </c>
      <c r="P5039" s="4">
        <f t="shared" si="391"/>
        <v>0</v>
      </c>
      <c r="Q5039" s="3">
        <f t="shared" si="392"/>
        <v>1832</v>
      </c>
      <c r="R5039" t="str">
        <f t="shared" si="393"/>
        <v>Em atraso</v>
      </c>
      <c r="S5039" s="5">
        <f t="shared" si="394"/>
        <v>1</v>
      </c>
    </row>
    <row r="5040" spans="1:19" x14ac:dyDescent="0.25">
      <c r="A5040">
        <v>5039</v>
      </c>
      <c r="B5040" s="1">
        <v>44086</v>
      </c>
      <c r="C5040" s="1">
        <v>44095</v>
      </c>
      <c r="D5040" s="1">
        <v>44105</v>
      </c>
      <c r="E5040" s="1">
        <v>44108</v>
      </c>
      <c r="F5040">
        <v>1</v>
      </c>
      <c r="G5040">
        <v>9</v>
      </c>
      <c r="H5040">
        <v>57</v>
      </c>
      <c r="I5040" s="6">
        <v>0</v>
      </c>
      <c r="J5040">
        <v>3</v>
      </c>
      <c r="K5040" t="str">
        <f>_xlfn.XLOOKUP(fCompras!F5040,dComprador!$A$2:$A$7,dComprador!$B$2:$B$7)</f>
        <v>Alon</v>
      </c>
      <c r="L5040" t="str">
        <f>_xlfn.XLOOKUP(J5040,dFornecedor!$A$2:$A$6,dFornecedor!$B$2:$B$6)</f>
        <v>StepUp</v>
      </c>
      <c r="M5040" t="str">
        <f>_xlfn.XLOOKUP(G5040,dMateriaPrima!$A$2:$A$12,dMateriaPrima!$B$2:$B$12)</f>
        <v>Couro</v>
      </c>
      <c r="N5040" s="2">
        <f>_xlfn.XLOOKUP(G5040,dMateriaPrima!$A$2:$A$12,dMateriaPrima!$C$2:$C$12)</f>
        <v>4.4000000000000004</v>
      </c>
      <c r="O5040" s="3">
        <f t="shared" si="390"/>
        <v>250.8</v>
      </c>
      <c r="P5040" s="4">
        <f t="shared" si="391"/>
        <v>0</v>
      </c>
      <c r="Q5040" s="3">
        <f t="shared" si="392"/>
        <v>250.8</v>
      </c>
      <c r="R5040" t="str">
        <f t="shared" si="393"/>
        <v>Em atraso</v>
      </c>
      <c r="S5040" s="5">
        <f t="shared" si="394"/>
        <v>3</v>
      </c>
    </row>
    <row r="5041" spans="1:19" x14ac:dyDescent="0.25">
      <c r="A5041">
        <v>5040</v>
      </c>
      <c r="B5041" s="1">
        <v>44086</v>
      </c>
      <c r="C5041" s="1">
        <v>44086</v>
      </c>
      <c r="D5041" s="1">
        <v>44110</v>
      </c>
      <c r="E5041" s="1">
        <v>44116</v>
      </c>
      <c r="F5041">
        <v>2</v>
      </c>
      <c r="G5041">
        <v>9</v>
      </c>
      <c r="H5041">
        <v>267</v>
      </c>
      <c r="I5041" s="6">
        <v>0</v>
      </c>
      <c r="J5041">
        <v>2</v>
      </c>
      <c r="K5041" t="str">
        <f>_xlfn.XLOOKUP(fCompras!F5041,dComprador!$A$2:$A$7,dComprador!$B$2:$B$7)</f>
        <v>João</v>
      </c>
      <c r="L5041" t="str">
        <f>_xlfn.XLOOKUP(J5041,dFornecedor!$A$2:$A$6,dFornecedor!$B$2:$B$6)</f>
        <v>Minerva</v>
      </c>
      <c r="M5041" t="str">
        <f>_xlfn.XLOOKUP(G5041,dMateriaPrima!$A$2:$A$12,dMateriaPrima!$B$2:$B$12)</f>
        <v>Couro</v>
      </c>
      <c r="N5041" s="2">
        <f>_xlfn.XLOOKUP(G5041,dMateriaPrima!$A$2:$A$12,dMateriaPrima!$C$2:$C$12)</f>
        <v>4.4000000000000004</v>
      </c>
      <c r="O5041" s="3">
        <f t="shared" si="390"/>
        <v>1174.8000000000002</v>
      </c>
      <c r="P5041" s="4">
        <f t="shared" si="391"/>
        <v>0</v>
      </c>
      <c r="Q5041" s="3">
        <f t="shared" si="392"/>
        <v>1174.8000000000002</v>
      </c>
      <c r="R5041" t="str">
        <f t="shared" si="393"/>
        <v>Em atraso</v>
      </c>
      <c r="S5041" s="5">
        <f t="shared" si="394"/>
        <v>6</v>
      </c>
    </row>
    <row r="5042" spans="1:19" x14ac:dyDescent="0.25">
      <c r="A5042">
        <v>5041</v>
      </c>
      <c r="B5042" s="1">
        <v>44086</v>
      </c>
      <c r="C5042" s="1">
        <v>44087</v>
      </c>
      <c r="D5042" s="1">
        <v>44100</v>
      </c>
      <c r="E5042" s="1">
        <v>44105</v>
      </c>
      <c r="F5042">
        <v>1</v>
      </c>
      <c r="G5042">
        <v>11</v>
      </c>
      <c r="H5042">
        <v>2</v>
      </c>
      <c r="I5042" s="6">
        <v>0</v>
      </c>
      <c r="J5042">
        <v>3</v>
      </c>
      <c r="K5042" t="str">
        <f>_xlfn.XLOOKUP(fCompras!F5042,dComprador!$A$2:$A$7,dComprador!$B$2:$B$7)</f>
        <v>Alon</v>
      </c>
      <c r="L5042" t="str">
        <f>_xlfn.XLOOKUP(J5042,dFornecedor!$A$2:$A$6,dFornecedor!$B$2:$B$6)</f>
        <v>StepUp</v>
      </c>
      <c r="M5042" t="str">
        <f>_xlfn.XLOOKUP(G5042,dMateriaPrima!$A$2:$A$12,dMateriaPrima!$B$2:$B$12)</f>
        <v>Papel</v>
      </c>
      <c r="N5042" s="2">
        <f>_xlfn.XLOOKUP(G5042,dMateriaPrima!$A$2:$A$12,dMateriaPrima!$C$2:$C$12)</f>
        <v>9</v>
      </c>
      <c r="O5042" s="3">
        <f t="shared" si="390"/>
        <v>18</v>
      </c>
      <c r="P5042" s="4">
        <f t="shared" si="391"/>
        <v>0</v>
      </c>
      <c r="Q5042" s="3">
        <f t="shared" si="392"/>
        <v>18</v>
      </c>
      <c r="R5042" t="str">
        <f t="shared" si="393"/>
        <v>Em atraso</v>
      </c>
      <c r="S5042" s="5">
        <f t="shared" si="394"/>
        <v>5</v>
      </c>
    </row>
    <row r="5043" spans="1:19" x14ac:dyDescent="0.25">
      <c r="A5043">
        <v>5042</v>
      </c>
      <c r="B5043" s="1">
        <v>44086</v>
      </c>
      <c r="C5043" s="1">
        <v>44094</v>
      </c>
      <c r="D5043" s="1">
        <v>44115</v>
      </c>
      <c r="E5043" s="1">
        <v>44119</v>
      </c>
      <c r="F5043">
        <v>1</v>
      </c>
      <c r="G5043">
        <v>9</v>
      </c>
      <c r="H5043">
        <v>51</v>
      </c>
      <c r="I5043" s="6">
        <v>0</v>
      </c>
      <c r="J5043">
        <v>2</v>
      </c>
      <c r="K5043" t="str">
        <f>_xlfn.XLOOKUP(fCompras!F5043,dComprador!$A$2:$A$7,dComprador!$B$2:$B$7)</f>
        <v>Alon</v>
      </c>
      <c r="L5043" t="str">
        <f>_xlfn.XLOOKUP(J5043,dFornecedor!$A$2:$A$6,dFornecedor!$B$2:$B$6)</f>
        <v>Minerva</v>
      </c>
      <c r="M5043" t="str">
        <f>_xlfn.XLOOKUP(G5043,dMateriaPrima!$A$2:$A$12,dMateriaPrima!$B$2:$B$12)</f>
        <v>Couro</v>
      </c>
      <c r="N5043" s="2">
        <f>_xlfn.XLOOKUP(G5043,dMateriaPrima!$A$2:$A$12,dMateriaPrima!$C$2:$C$12)</f>
        <v>4.4000000000000004</v>
      </c>
      <c r="O5043" s="3">
        <f t="shared" si="390"/>
        <v>224.4</v>
      </c>
      <c r="P5043" s="4">
        <f t="shared" si="391"/>
        <v>0</v>
      </c>
      <c r="Q5043" s="3">
        <f t="shared" si="392"/>
        <v>224.4</v>
      </c>
      <c r="R5043" t="str">
        <f t="shared" si="393"/>
        <v>Em atraso</v>
      </c>
      <c r="S5043" s="5">
        <f t="shared" si="394"/>
        <v>4</v>
      </c>
    </row>
    <row r="5044" spans="1:19" x14ac:dyDescent="0.25">
      <c r="A5044">
        <v>5043</v>
      </c>
      <c r="B5044" s="1">
        <v>44086</v>
      </c>
      <c r="C5044" s="1">
        <v>44094</v>
      </c>
      <c r="D5044" s="1">
        <v>44116</v>
      </c>
      <c r="E5044" s="1">
        <v>44118</v>
      </c>
      <c r="F5044">
        <v>1</v>
      </c>
      <c r="G5044">
        <v>7</v>
      </c>
      <c r="H5044">
        <v>9</v>
      </c>
      <c r="I5044" s="6">
        <v>0</v>
      </c>
      <c r="J5044">
        <v>2</v>
      </c>
      <c r="K5044" t="str">
        <f>_xlfn.XLOOKUP(fCompras!F5044,dComprador!$A$2:$A$7,dComprador!$B$2:$B$7)</f>
        <v>Alon</v>
      </c>
      <c r="L5044" t="str">
        <f>_xlfn.XLOOKUP(J5044,dFornecedor!$A$2:$A$6,dFornecedor!$B$2:$B$6)</f>
        <v>Minerva</v>
      </c>
      <c r="M5044" t="str">
        <f>_xlfn.XLOOKUP(G5044,dMateriaPrima!$A$2:$A$12,dMateriaPrima!$B$2:$B$12)</f>
        <v>Poliéster</v>
      </c>
      <c r="N5044" s="2">
        <f>_xlfn.XLOOKUP(G5044,dMateriaPrima!$A$2:$A$12,dMateriaPrima!$C$2:$C$12)</f>
        <v>8</v>
      </c>
      <c r="O5044" s="3">
        <f t="shared" si="390"/>
        <v>72</v>
      </c>
      <c r="P5044" s="4">
        <f t="shared" si="391"/>
        <v>0</v>
      </c>
      <c r="Q5044" s="3">
        <f t="shared" si="392"/>
        <v>72</v>
      </c>
      <c r="R5044" t="str">
        <f t="shared" si="393"/>
        <v>Em atraso</v>
      </c>
      <c r="S5044" s="5">
        <f t="shared" si="394"/>
        <v>2</v>
      </c>
    </row>
    <row r="5045" spans="1:19" x14ac:dyDescent="0.25">
      <c r="A5045">
        <v>5044</v>
      </c>
      <c r="B5045" s="1">
        <v>44086</v>
      </c>
      <c r="C5045" s="1">
        <v>44096</v>
      </c>
      <c r="D5045" s="1">
        <v>44120</v>
      </c>
      <c r="E5045" s="1">
        <v>44121</v>
      </c>
      <c r="F5045">
        <v>1</v>
      </c>
      <c r="G5045">
        <v>4</v>
      </c>
      <c r="H5045">
        <v>515</v>
      </c>
      <c r="I5045" s="6">
        <v>0</v>
      </c>
      <c r="J5045">
        <v>3</v>
      </c>
      <c r="K5045" t="str">
        <f>_xlfn.XLOOKUP(fCompras!F5045,dComprador!$A$2:$A$7,dComprador!$B$2:$B$7)</f>
        <v>Alon</v>
      </c>
      <c r="L5045" t="str">
        <f>_xlfn.XLOOKUP(J5045,dFornecedor!$A$2:$A$6,dFornecedor!$B$2:$B$6)</f>
        <v>StepUp</v>
      </c>
      <c r="M5045" t="str">
        <f>_xlfn.XLOOKUP(G5045,dMateriaPrima!$A$2:$A$12,dMateriaPrima!$B$2:$B$12)</f>
        <v>Madeira</v>
      </c>
      <c r="N5045" s="2">
        <f>_xlfn.XLOOKUP(G5045,dMateriaPrima!$A$2:$A$12,dMateriaPrima!$C$2:$C$12)</f>
        <v>168</v>
      </c>
      <c r="O5045" s="3">
        <f t="shared" si="390"/>
        <v>86520</v>
      </c>
      <c r="P5045" s="4">
        <f t="shared" si="391"/>
        <v>0</v>
      </c>
      <c r="Q5045" s="3">
        <f t="shared" si="392"/>
        <v>86520</v>
      </c>
      <c r="R5045" t="str">
        <f t="shared" si="393"/>
        <v>Em atraso</v>
      </c>
      <c r="S5045" s="5">
        <f t="shared" si="394"/>
        <v>1</v>
      </c>
    </row>
    <row r="5046" spans="1:19" x14ac:dyDescent="0.25">
      <c r="A5046">
        <v>5045</v>
      </c>
      <c r="B5046" s="1">
        <v>44087</v>
      </c>
      <c r="C5046" s="1">
        <v>44087</v>
      </c>
      <c r="D5046" s="1">
        <v>44094</v>
      </c>
      <c r="E5046" s="1">
        <v>44093</v>
      </c>
      <c r="F5046">
        <v>4</v>
      </c>
      <c r="G5046">
        <v>7</v>
      </c>
      <c r="H5046">
        <v>337</v>
      </c>
      <c r="I5046" s="6">
        <v>0</v>
      </c>
      <c r="J5046">
        <v>5</v>
      </c>
      <c r="K5046" t="str">
        <f>_xlfn.XLOOKUP(fCompras!F5046,dComprador!$A$2:$A$7,dComprador!$B$2:$B$7)</f>
        <v>Lira</v>
      </c>
      <c r="L5046" t="str">
        <f>_xlfn.XLOOKUP(J5046,dFornecedor!$A$2:$A$6,dFornecedor!$B$2:$B$6)</f>
        <v>Atlas</v>
      </c>
      <c r="M5046" t="str">
        <f>_xlfn.XLOOKUP(G5046,dMateriaPrima!$A$2:$A$12,dMateriaPrima!$B$2:$B$12)</f>
        <v>Poliéster</v>
      </c>
      <c r="N5046" s="2">
        <f>_xlfn.XLOOKUP(G5046,dMateriaPrima!$A$2:$A$12,dMateriaPrima!$C$2:$C$12)</f>
        <v>8</v>
      </c>
      <c r="O5046" s="3">
        <f t="shared" si="390"/>
        <v>2696</v>
      </c>
      <c r="P5046" s="4">
        <f t="shared" si="391"/>
        <v>0</v>
      </c>
      <c r="Q5046" s="3">
        <f t="shared" si="392"/>
        <v>2696</v>
      </c>
      <c r="R5046" t="str">
        <f t="shared" si="393"/>
        <v>No prazo</v>
      </c>
      <c r="S5046" s="5">
        <f t="shared" si="394"/>
        <v>0</v>
      </c>
    </row>
    <row r="5047" spans="1:19" x14ac:dyDescent="0.25">
      <c r="A5047">
        <v>5046</v>
      </c>
      <c r="B5047" s="1">
        <v>44087</v>
      </c>
      <c r="C5047" s="1">
        <v>44091</v>
      </c>
      <c r="D5047" s="1">
        <v>44114</v>
      </c>
      <c r="E5047" s="1">
        <v>44114</v>
      </c>
      <c r="F5047">
        <v>1</v>
      </c>
      <c r="G5047">
        <v>5</v>
      </c>
      <c r="H5047">
        <v>145</v>
      </c>
      <c r="I5047" s="6">
        <v>0.2</v>
      </c>
      <c r="J5047">
        <v>5</v>
      </c>
      <c r="K5047" t="str">
        <f>_xlfn.XLOOKUP(fCompras!F5047,dComprador!$A$2:$A$7,dComprador!$B$2:$B$7)</f>
        <v>Alon</v>
      </c>
      <c r="L5047" t="str">
        <f>_xlfn.XLOOKUP(J5047,dFornecedor!$A$2:$A$6,dFornecedor!$B$2:$B$6)</f>
        <v>Atlas</v>
      </c>
      <c r="M5047" t="str">
        <f>_xlfn.XLOOKUP(G5047,dMateriaPrima!$A$2:$A$12,dMateriaPrima!$B$2:$B$12)</f>
        <v>Areia</v>
      </c>
      <c r="N5047" s="2">
        <f>_xlfn.XLOOKUP(G5047,dMateriaPrima!$A$2:$A$12,dMateriaPrima!$C$2:$C$12)</f>
        <v>3.59</v>
      </c>
      <c r="O5047" s="3">
        <f t="shared" si="390"/>
        <v>520.54999999999995</v>
      </c>
      <c r="P5047" s="4">
        <f t="shared" si="391"/>
        <v>104.11</v>
      </c>
      <c r="Q5047" s="3">
        <f t="shared" si="392"/>
        <v>416.43999999999994</v>
      </c>
      <c r="R5047" t="str">
        <f t="shared" si="393"/>
        <v>No prazo</v>
      </c>
      <c r="S5047" s="5">
        <f t="shared" si="394"/>
        <v>0</v>
      </c>
    </row>
    <row r="5048" spans="1:19" x14ac:dyDescent="0.25">
      <c r="A5048">
        <v>5047</v>
      </c>
      <c r="B5048" s="1">
        <v>44087</v>
      </c>
      <c r="C5048" s="1">
        <v>44095</v>
      </c>
      <c r="D5048" s="1">
        <v>44116</v>
      </c>
      <c r="E5048" s="1">
        <v>44118</v>
      </c>
      <c r="F5048">
        <v>1</v>
      </c>
      <c r="G5048">
        <v>8</v>
      </c>
      <c r="H5048">
        <v>2</v>
      </c>
      <c r="I5048" s="6">
        <v>0</v>
      </c>
      <c r="J5048">
        <v>1</v>
      </c>
      <c r="K5048" t="str">
        <f>_xlfn.XLOOKUP(fCompras!F5048,dComprador!$A$2:$A$7,dComprador!$B$2:$B$7)</f>
        <v>Alon</v>
      </c>
      <c r="L5048" t="str">
        <f>_xlfn.XLOOKUP(J5048,dFornecedor!$A$2:$A$6,dFornecedor!$B$2:$B$6)</f>
        <v>NorthShore</v>
      </c>
      <c r="M5048" t="str">
        <f>_xlfn.XLOOKUP(G5048,dMateriaPrima!$A$2:$A$12,dMateriaPrima!$B$2:$B$12)</f>
        <v>Cimento</v>
      </c>
      <c r="N5048" s="2">
        <f>_xlfn.XLOOKUP(G5048,dMateriaPrima!$A$2:$A$12,dMateriaPrima!$C$2:$C$12)</f>
        <v>23</v>
      </c>
      <c r="O5048" s="3">
        <f t="shared" si="390"/>
        <v>46</v>
      </c>
      <c r="P5048" s="4">
        <f t="shared" si="391"/>
        <v>0</v>
      </c>
      <c r="Q5048" s="3">
        <f t="shared" si="392"/>
        <v>46</v>
      </c>
      <c r="R5048" t="str">
        <f t="shared" si="393"/>
        <v>Em atraso</v>
      </c>
      <c r="S5048" s="5">
        <f t="shared" si="394"/>
        <v>2</v>
      </c>
    </row>
    <row r="5049" spans="1:19" x14ac:dyDescent="0.25">
      <c r="A5049">
        <v>5048</v>
      </c>
      <c r="B5049" s="1">
        <v>44087</v>
      </c>
      <c r="C5049" s="1">
        <v>44095</v>
      </c>
      <c r="D5049" s="1">
        <v>44118</v>
      </c>
      <c r="E5049" s="1">
        <v>44123</v>
      </c>
      <c r="F5049">
        <v>1</v>
      </c>
      <c r="G5049">
        <v>8</v>
      </c>
      <c r="H5049">
        <v>432</v>
      </c>
      <c r="I5049" s="6">
        <v>0</v>
      </c>
      <c r="J5049">
        <v>3</v>
      </c>
      <c r="K5049" t="str">
        <f>_xlfn.XLOOKUP(fCompras!F5049,dComprador!$A$2:$A$7,dComprador!$B$2:$B$7)</f>
        <v>Alon</v>
      </c>
      <c r="L5049" t="str">
        <f>_xlfn.XLOOKUP(J5049,dFornecedor!$A$2:$A$6,dFornecedor!$B$2:$B$6)</f>
        <v>StepUp</v>
      </c>
      <c r="M5049" t="str">
        <f>_xlfn.XLOOKUP(G5049,dMateriaPrima!$A$2:$A$12,dMateriaPrima!$B$2:$B$12)</f>
        <v>Cimento</v>
      </c>
      <c r="N5049" s="2">
        <f>_xlfn.XLOOKUP(G5049,dMateriaPrima!$A$2:$A$12,dMateriaPrima!$C$2:$C$12)</f>
        <v>23</v>
      </c>
      <c r="O5049" s="3">
        <f t="shared" si="390"/>
        <v>9936</v>
      </c>
      <c r="P5049" s="4">
        <f t="shared" si="391"/>
        <v>0</v>
      </c>
      <c r="Q5049" s="3">
        <f t="shared" si="392"/>
        <v>9936</v>
      </c>
      <c r="R5049" t="str">
        <f t="shared" si="393"/>
        <v>Em atraso</v>
      </c>
      <c r="S5049" s="5">
        <f t="shared" si="394"/>
        <v>5</v>
      </c>
    </row>
    <row r="5050" spans="1:19" x14ac:dyDescent="0.25">
      <c r="A5050">
        <v>5049</v>
      </c>
      <c r="B5050" s="1">
        <v>44087</v>
      </c>
      <c r="C5050" s="1">
        <v>44092</v>
      </c>
      <c r="D5050" s="1">
        <v>44095</v>
      </c>
      <c r="E5050" s="1">
        <v>44097</v>
      </c>
      <c r="F5050">
        <v>4</v>
      </c>
      <c r="G5050">
        <v>7</v>
      </c>
      <c r="H5050">
        <v>474</v>
      </c>
      <c r="I5050" s="6">
        <v>0</v>
      </c>
      <c r="J5050">
        <v>1</v>
      </c>
      <c r="K5050" t="str">
        <f>_xlfn.XLOOKUP(fCompras!F5050,dComprador!$A$2:$A$7,dComprador!$B$2:$B$7)</f>
        <v>Lira</v>
      </c>
      <c r="L5050" t="str">
        <f>_xlfn.XLOOKUP(J5050,dFornecedor!$A$2:$A$6,dFornecedor!$B$2:$B$6)</f>
        <v>NorthShore</v>
      </c>
      <c r="M5050" t="str">
        <f>_xlfn.XLOOKUP(G5050,dMateriaPrima!$A$2:$A$12,dMateriaPrima!$B$2:$B$12)</f>
        <v>Poliéster</v>
      </c>
      <c r="N5050" s="2">
        <f>_xlfn.XLOOKUP(G5050,dMateriaPrima!$A$2:$A$12,dMateriaPrima!$C$2:$C$12)</f>
        <v>8</v>
      </c>
      <c r="O5050" s="3">
        <f t="shared" si="390"/>
        <v>3792</v>
      </c>
      <c r="P5050" s="4">
        <f t="shared" si="391"/>
        <v>0</v>
      </c>
      <c r="Q5050" s="3">
        <f t="shared" si="392"/>
        <v>3792</v>
      </c>
      <c r="R5050" t="str">
        <f t="shared" si="393"/>
        <v>Em atraso</v>
      </c>
      <c r="S5050" s="5">
        <f t="shared" si="394"/>
        <v>2</v>
      </c>
    </row>
    <row r="5051" spans="1:19" x14ac:dyDescent="0.25">
      <c r="A5051">
        <v>5050</v>
      </c>
      <c r="B5051" s="1">
        <v>44087</v>
      </c>
      <c r="C5051" s="1">
        <v>44088</v>
      </c>
      <c r="D5051" s="1">
        <v>44096</v>
      </c>
      <c r="E5051" s="1">
        <v>44102</v>
      </c>
      <c r="F5051">
        <v>4</v>
      </c>
      <c r="G5051">
        <v>7</v>
      </c>
      <c r="H5051">
        <v>220</v>
      </c>
      <c r="I5051" s="6">
        <v>0</v>
      </c>
      <c r="J5051">
        <v>4</v>
      </c>
      <c r="K5051" t="str">
        <f>_xlfn.XLOOKUP(fCompras!F5051,dComprador!$A$2:$A$7,dComprador!$B$2:$B$7)</f>
        <v>Lira</v>
      </c>
      <c r="L5051" t="str">
        <f>_xlfn.XLOOKUP(J5051,dFornecedor!$A$2:$A$6,dFornecedor!$B$2:$B$6)</f>
        <v>AlphaOmega</v>
      </c>
      <c r="M5051" t="str">
        <f>_xlfn.XLOOKUP(G5051,dMateriaPrima!$A$2:$A$12,dMateriaPrima!$B$2:$B$12)</f>
        <v>Poliéster</v>
      </c>
      <c r="N5051" s="2">
        <f>_xlfn.XLOOKUP(G5051,dMateriaPrima!$A$2:$A$12,dMateriaPrima!$C$2:$C$12)</f>
        <v>8</v>
      </c>
      <c r="O5051" s="3">
        <f t="shared" si="390"/>
        <v>1760</v>
      </c>
      <c r="P5051" s="4">
        <f t="shared" si="391"/>
        <v>0</v>
      </c>
      <c r="Q5051" s="3">
        <f t="shared" si="392"/>
        <v>1760</v>
      </c>
      <c r="R5051" t="str">
        <f t="shared" si="393"/>
        <v>Em atraso</v>
      </c>
      <c r="S5051" s="5">
        <f t="shared" si="394"/>
        <v>6</v>
      </c>
    </row>
    <row r="5052" spans="1:19" x14ac:dyDescent="0.25">
      <c r="A5052">
        <v>5051</v>
      </c>
      <c r="B5052" s="1">
        <v>44087</v>
      </c>
      <c r="C5052" s="1">
        <v>44088</v>
      </c>
      <c r="D5052" s="1">
        <v>44100</v>
      </c>
      <c r="E5052" s="1">
        <v>44103</v>
      </c>
      <c r="F5052">
        <v>4</v>
      </c>
      <c r="G5052">
        <v>9</v>
      </c>
      <c r="H5052">
        <v>149</v>
      </c>
      <c r="I5052" s="6">
        <v>0</v>
      </c>
      <c r="J5052">
        <v>4</v>
      </c>
      <c r="K5052" t="str">
        <f>_xlfn.XLOOKUP(fCompras!F5052,dComprador!$A$2:$A$7,dComprador!$B$2:$B$7)</f>
        <v>Lira</v>
      </c>
      <c r="L5052" t="str">
        <f>_xlfn.XLOOKUP(J5052,dFornecedor!$A$2:$A$6,dFornecedor!$B$2:$B$6)</f>
        <v>AlphaOmega</v>
      </c>
      <c r="M5052" t="str">
        <f>_xlfn.XLOOKUP(G5052,dMateriaPrima!$A$2:$A$12,dMateriaPrima!$B$2:$B$12)</f>
        <v>Couro</v>
      </c>
      <c r="N5052" s="2">
        <f>_xlfn.XLOOKUP(G5052,dMateriaPrima!$A$2:$A$12,dMateriaPrima!$C$2:$C$12)</f>
        <v>4.4000000000000004</v>
      </c>
      <c r="O5052" s="3">
        <f t="shared" si="390"/>
        <v>655.6</v>
      </c>
      <c r="P5052" s="4">
        <f t="shared" si="391"/>
        <v>0</v>
      </c>
      <c r="Q5052" s="3">
        <f t="shared" si="392"/>
        <v>655.6</v>
      </c>
      <c r="R5052" t="str">
        <f t="shared" si="393"/>
        <v>Em atraso</v>
      </c>
      <c r="S5052" s="5">
        <f t="shared" si="394"/>
        <v>3</v>
      </c>
    </row>
    <row r="5053" spans="1:19" x14ac:dyDescent="0.25">
      <c r="A5053">
        <v>5052</v>
      </c>
      <c r="B5053" s="1">
        <v>44087</v>
      </c>
      <c r="C5053" s="1">
        <v>44098</v>
      </c>
      <c r="D5053" s="1">
        <v>44099</v>
      </c>
      <c r="E5053" s="1">
        <v>44101</v>
      </c>
      <c r="F5053">
        <v>4</v>
      </c>
      <c r="G5053">
        <v>10</v>
      </c>
      <c r="H5053">
        <v>496</v>
      </c>
      <c r="I5053" s="6">
        <v>0</v>
      </c>
      <c r="J5053">
        <v>1</v>
      </c>
      <c r="K5053" t="str">
        <f>_xlfn.XLOOKUP(fCompras!F5053,dComprador!$A$2:$A$7,dComprador!$B$2:$B$7)</f>
        <v>Lira</v>
      </c>
      <c r="L5053" t="str">
        <f>_xlfn.XLOOKUP(J5053,dFornecedor!$A$2:$A$6,dFornecedor!$B$2:$B$6)</f>
        <v>NorthShore</v>
      </c>
      <c r="M5053" t="str">
        <f>_xlfn.XLOOKUP(G5053,dMateriaPrima!$A$2:$A$12,dMateriaPrima!$B$2:$B$12)</f>
        <v>Pedra Britada</v>
      </c>
      <c r="N5053" s="2">
        <f>_xlfn.XLOOKUP(G5053,dMateriaPrima!$A$2:$A$12,dMateriaPrima!$C$2:$C$12)</f>
        <v>56</v>
      </c>
      <c r="O5053" s="3">
        <f t="shared" si="390"/>
        <v>27776</v>
      </c>
      <c r="P5053" s="4">
        <f t="shared" si="391"/>
        <v>0</v>
      </c>
      <c r="Q5053" s="3">
        <f t="shared" si="392"/>
        <v>27776</v>
      </c>
      <c r="R5053" t="str">
        <f t="shared" si="393"/>
        <v>Em atraso</v>
      </c>
      <c r="S5053" s="5">
        <f t="shared" si="394"/>
        <v>2</v>
      </c>
    </row>
    <row r="5054" spans="1:19" x14ac:dyDescent="0.25">
      <c r="A5054">
        <v>5053</v>
      </c>
      <c r="B5054" s="1">
        <v>44087</v>
      </c>
      <c r="C5054" s="1">
        <v>44089</v>
      </c>
      <c r="D5054" s="1">
        <v>44106</v>
      </c>
      <c r="E5054" s="1">
        <v>44108</v>
      </c>
      <c r="F5054">
        <v>1</v>
      </c>
      <c r="G5054">
        <v>5</v>
      </c>
      <c r="H5054">
        <v>8</v>
      </c>
      <c r="I5054" s="6">
        <v>0</v>
      </c>
      <c r="J5054">
        <v>2</v>
      </c>
      <c r="K5054" t="str">
        <f>_xlfn.XLOOKUP(fCompras!F5054,dComprador!$A$2:$A$7,dComprador!$B$2:$B$7)</f>
        <v>Alon</v>
      </c>
      <c r="L5054" t="str">
        <f>_xlfn.XLOOKUP(J5054,dFornecedor!$A$2:$A$6,dFornecedor!$B$2:$B$6)</f>
        <v>Minerva</v>
      </c>
      <c r="M5054" t="str">
        <f>_xlfn.XLOOKUP(G5054,dMateriaPrima!$A$2:$A$12,dMateriaPrima!$B$2:$B$12)</f>
        <v>Areia</v>
      </c>
      <c r="N5054" s="2">
        <f>_xlfn.XLOOKUP(G5054,dMateriaPrima!$A$2:$A$12,dMateriaPrima!$C$2:$C$12)</f>
        <v>3.59</v>
      </c>
      <c r="O5054" s="3">
        <f t="shared" si="390"/>
        <v>28.72</v>
      </c>
      <c r="P5054" s="4">
        <f t="shared" si="391"/>
        <v>0</v>
      </c>
      <c r="Q5054" s="3">
        <f t="shared" si="392"/>
        <v>28.72</v>
      </c>
      <c r="R5054" t="str">
        <f t="shared" si="393"/>
        <v>Em atraso</v>
      </c>
      <c r="S5054" s="5">
        <f t="shared" si="394"/>
        <v>2</v>
      </c>
    </row>
    <row r="5055" spans="1:19" x14ac:dyDescent="0.25">
      <c r="A5055">
        <v>5054</v>
      </c>
      <c r="B5055" s="1">
        <v>44087</v>
      </c>
      <c r="C5055" s="1">
        <v>44094</v>
      </c>
      <c r="D5055" s="1">
        <v>44101</v>
      </c>
      <c r="E5055" s="1">
        <v>44101</v>
      </c>
      <c r="F5055">
        <v>2</v>
      </c>
      <c r="G5055">
        <v>10</v>
      </c>
      <c r="H5055">
        <v>20</v>
      </c>
      <c r="I5055" s="6">
        <v>0</v>
      </c>
      <c r="J5055">
        <v>2</v>
      </c>
      <c r="K5055" t="str">
        <f>_xlfn.XLOOKUP(fCompras!F5055,dComprador!$A$2:$A$7,dComprador!$B$2:$B$7)</f>
        <v>João</v>
      </c>
      <c r="L5055" t="str">
        <f>_xlfn.XLOOKUP(J5055,dFornecedor!$A$2:$A$6,dFornecedor!$B$2:$B$6)</f>
        <v>Minerva</v>
      </c>
      <c r="M5055" t="str">
        <f>_xlfn.XLOOKUP(G5055,dMateriaPrima!$A$2:$A$12,dMateriaPrima!$B$2:$B$12)</f>
        <v>Pedra Britada</v>
      </c>
      <c r="N5055" s="2">
        <f>_xlfn.XLOOKUP(G5055,dMateriaPrima!$A$2:$A$12,dMateriaPrima!$C$2:$C$12)</f>
        <v>56</v>
      </c>
      <c r="O5055" s="3">
        <f t="shared" si="390"/>
        <v>1120</v>
      </c>
      <c r="P5055" s="4">
        <f t="shared" si="391"/>
        <v>0</v>
      </c>
      <c r="Q5055" s="3">
        <f t="shared" si="392"/>
        <v>1120</v>
      </c>
      <c r="R5055" t="str">
        <f t="shared" si="393"/>
        <v>No prazo</v>
      </c>
      <c r="S5055" s="5">
        <f t="shared" si="394"/>
        <v>0</v>
      </c>
    </row>
    <row r="5056" spans="1:19" x14ac:dyDescent="0.25">
      <c r="A5056">
        <v>5055</v>
      </c>
      <c r="B5056" s="1">
        <v>44087</v>
      </c>
      <c r="C5056" s="1">
        <v>44096</v>
      </c>
      <c r="D5056" s="1">
        <v>44102</v>
      </c>
      <c r="E5056" s="1">
        <v>44104</v>
      </c>
      <c r="F5056">
        <v>1</v>
      </c>
      <c r="G5056">
        <v>1</v>
      </c>
      <c r="H5056">
        <v>114</v>
      </c>
      <c r="I5056" s="6">
        <v>0</v>
      </c>
      <c r="J5056">
        <v>2</v>
      </c>
      <c r="K5056" t="str">
        <f>_xlfn.XLOOKUP(fCompras!F5056,dComprador!$A$2:$A$7,dComprador!$B$2:$B$7)</f>
        <v>Alon</v>
      </c>
      <c r="L5056" t="str">
        <f>_xlfn.XLOOKUP(J5056,dFornecedor!$A$2:$A$6,dFornecedor!$B$2:$B$6)</f>
        <v>Minerva</v>
      </c>
      <c r="M5056" t="str">
        <f>_xlfn.XLOOKUP(G5056,dMateriaPrima!$A$2:$A$12,dMateriaPrima!$B$2:$B$12)</f>
        <v>Tecido</v>
      </c>
      <c r="N5056" s="2">
        <f>_xlfn.XLOOKUP(G5056,dMateriaPrima!$A$2:$A$12,dMateriaPrima!$C$2:$C$12)</f>
        <v>18</v>
      </c>
      <c r="O5056" s="3">
        <f t="shared" si="390"/>
        <v>2052</v>
      </c>
      <c r="P5056" s="4">
        <f t="shared" si="391"/>
        <v>0</v>
      </c>
      <c r="Q5056" s="3">
        <f t="shared" si="392"/>
        <v>2052</v>
      </c>
      <c r="R5056" t="str">
        <f t="shared" si="393"/>
        <v>Em atraso</v>
      </c>
      <c r="S5056" s="5">
        <f t="shared" si="394"/>
        <v>2</v>
      </c>
    </row>
    <row r="5057" spans="1:19" x14ac:dyDescent="0.25">
      <c r="A5057">
        <v>5056</v>
      </c>
      <c r="B5057" s="1">
        <v>44087</v>
      </c>
      <c r="C5057" s="1">
        <v>44093</v>
      </c>
      <c r="D5057" s="1">
        <v>44105</v>
      </c>
      <c r="E5057" s="1">
        <v>44107</v>
      </c>
      <c r="F5057">
        <v>1</v>
      </c>
      <c r="G5057">
        <v>4</v>
      </c>
      <c r="H5057">
        <v>8</v>
      </c>
      <c r="I5057" s="6">
        <v>0</v>
      </c>
      <c r="J5057">
        <v>1</v>
      </c>
      <c r="K5057" t="str">
        <f>_xlfn.XLOOKUP(fCompras!F5057,dComprador!$A$2:$A$7,dComprador!$B$2:$B$7)</f>
        <v>Alon</v>
      </c>
      <c r="L5057" t="str">
        <f>_xlfn.XLOOKUP(J5057,dFornecedor!$A$2:$A$6,dFornecedor!$B$2:$B$6)</f>
        <v>NorthShore</v>
      </c>
      <c r="M5057" t="str">
        <f>_xlfn.XLOOKUP(G5057,dMateriaPrima!$A$2:$A$12,dMateriaPrima!$B$2:$B$12)</f>
        <v>Madeira</v>
      </c>
      <c r="N5057" s="2">
        <f>_xlfn.XLOOKUP(G5057,dMateriaPrima!$A$2:$A$12,dMateriaPrima!$C$2:$C$12)</f>
        <v>168</v>
      </c>
      <c r="O5057" s="3">
        <f t="shared" si="390"/>
        <v>1344</v>
      </c>
      <c r="P5057" s="4">
        <f t="shared" si="391"/>
        <v>0</v>
      </c>
      <c r="Q5057" s="3">
        <f t="shared" si="392"/>
        <v>1344</v>
      </c>
      <c r="R5057" t="str">
        <f t="shared" si="393"/>
        <v>Em atraso</v>
      </c>
      <c r="S5057" s="5">
        <f t="shared" si="394"/>
        <v>2</v>
      </c>
    </row>
    <row r="5058" spans="1:19" x14ac:dyDescent="0.25">
      <c r="A5058">
        <v>5057</v>
      </c>
      <c r="B5058" s="1">
        <v>44087</v>
      </c>
      <c r="C5058" s="1">
        <v>44097</v>
      </c>
      <c r="D5058" s="1">
        <v>44105</v>
      </c>
      <c r="E5058" s="1">
        <v>44105</v>
      </c>
      <c r="F5058">
        <v>2</v>
      </c>
      <c r="G5058">
        <v>7</v>
      </c>
      <c r="H5058">
        <v>162</v>
      </c>
      <c r="I5058" s="6">
        <v>0</v>
      </c>
      <c r="J5058">
        <v>1</v>
      </c>
      <c r="K5058" t="str">
        <f>_xlfn.XLOOKUP(fCompras!F5058,dComprador!$A$2:$A$7,dComprador!$B$2:$B$7)</f>
        <v>João</v>
      </c>
      <c r="L5058" t="str">
        <f>_xlfn.XLOOKUP(J5058,dFornecedor!$A$2:$A$6,dFornecedor!$B$2:$B$6)</f>
        <v>NorthShore</v>
      </c>
      <c r="M5058" t="str">
        <f>_xlfn.XLOOKUP(G5058,dMateriaPrima!$A$2:$A$12,dMateriaPrima!$B$2:$B$12)</f>
        <v>Poliéster</v>
      </c>
      <c r="N5058" s="2">
        <f>_xlfn.XLOOKUP(G5058,dMateriaPrima!$A$2:$A$12,dMateriaPrima!$C$2:$C$12)</f>
        <v>8</v>
      </c>
      <c r="O5058" s="3">
        <f t="shared" si="390"/>
        <v>1296</v>
      </c>
      <c r="P5058" s="4">
        <f t="shared" si="391"/>
        <v>0</v>
      </c>
      <c r="Q5058" s="3">
        <f t="shared" si="392"/>
        <v>1296</v>
      </c>
      <c r="R5058" t="str">
        <f t="shared" si="393"/>
        <v>No prazo</v>
      </c>
      <c r="S5058" s="5">
        <f t="shared" si="394"/>
        <v>0</v>
      </c>
    </row>
    <row r="5059" spans="1:19" x14ac:dyDescent="0.25">
      <c r="A5059">
        <v>5058</v>
      </c>
      <c r="B5059" s="1">
        <v>44087</v>
      </c>
      <c r="C5059" s="1">
        <v>44095</v>
      </c>
      <c r="D5059" s="1">
        <v>44107</v>
      </c>
      <c r="E5059" s="1">
        <v>44108</v>
      </c>
      <c r="F5059">
        <v>1</v>
      </c>
      <c r="G5059">
        <v>6</v>
      </c>
      <c r="H5059">
        <v>531</v>
      </c>
      <c r="I5059" s="6">
        <v>0</v>
      </c>
      <c r="J5059">
        <v>2</v>
      </c>
      <c r="K5059" t="str">
        <f>_xlfn.XLOOKUP(fCompras!F5059,dComprador!$A$2:$A$7,dComprador!$B$2:$B$7)</f>
        <v>Alon</v>
      </c>
      <c r="L5059" t="str">
        <f>_xlfn.XLOOKUP(J5059,dFornecedor!$A$2:$A$6,dFornecedor!$B$2:$B$6)</f>
        <v>Minerva</v>
      </c>
      <c r="M5059" t="str">
        <f>_xlfn.XLOOKUP(G5059,dMateriaPrima!$A$2:$A$12,dMateriaPrima!$B$2:$B$12)</f>
        <v>Fio Algodão</v>
      </c>
      <c r="N5059" s="2">
        <f>_xlfn.XLOOKUP(G5059,dMateriaPrima!$A$2:$A$12,dMateriaPrima!$C$2:$C$12)</f>
        <v>55.9</v>
      </c>
      <c r="O5059" s="3">
        <f t="shared" ref="O5059:O5122" si="395">PRODUCT(H5059,N5059)</f>
        <v>29682.899999999998</v>
      </c>
      <c r="P5059" s="4">
        <f t="shared" ref="P5059:P5122" si="396">PRODUCT(O5059,I5059)</f>
        <v>0</v>
      </c>
      <c r="Q5059" s="3">
        <f t="shared" ref="Q5059:Q5122" si="397">O5059-P5059</f>
        <v>29682.899999999998</v>
      </c>
      <c r="R5059" t="str">
        <f t="shared" ref="R5059:R5122" si="398">IF(E5059&lt;=D5059,"No prazo",IF(E5059&gt;D5059,"Em atraso"))</f>
        <v>Em atraso</v>
      </c>
      <c r="S5059" s="5">
        <f t="shared" ref="S5059:S5122" si="399">IF(E5059 &gt;D5059, E5059-D5059,0)</f>
        <v>1</v>
      </c>
    </row>
    <row r="5060" spans="1:19" x14ac:dyDescent="0.25">
      <c r="A5060">
        <v>5059</v>
      </c>
      <c r="B5060" s="1">
        <v>44087</v>
      </c>
      <c r="C5060" s="1">
        <v>44088</v>
      </c>
      <c r="D5060" s="1">
        <v>44110</v>
      </c>
      <c r="E5060" s="1">
        <v>44112</v>
      </c>
      <c r="F5060">
        <v>1</v>
      </c>
      <c r="G5060">
        <v>11</v>
      </c>
      <c r="H5060">
        <v>9</v>
      </c>
      <c r="I5060" s="6">
        <v>0</v>
      </c>
      <c r="J5060">
        <v>3</v>
      </c>
      <c r="K5060" t="str">
        <f>_xlfn.XLOOKUP(fCompras!F5060,dComprador!$A$2:$A$7,dComprador!$B$2:$B$7)</f>
        <v>Alon</v>
      </c>
      <c r="L5060" t="str">
        <f>_xlfn.XLOOKUP(J5060,dFornecedor!$A$2:$A$6,dFornecedor!$B$2:$B$6)</f>
        <v>StepUp</v>
      </c>
      <c r="M5060" t="str">
        <f>_xlfn.XLOOKUP(G5060,dMateriaPrima!$A$2:$A$12,dMateriaPrima!$B$2:$B$12)</f>
        <v>Papel</v>
      </c>
      <c r="N5060" s="2">
        <f>_xlfn.XLOOKUP(G5060,dMateriaPrima!$A$2:$A$12,dMateriaPrima!$C$2:$C$12)</f>
        <v>9</v>
      </c>
      <c r="O5060" s="3">
        <f t="shared" si="395"/>
        <v>81</v>
      </c>
      <c r="P5060" s="4">
        <f t="shared" si="396"/>
        <v>0</v>
      </c>
      <c r="Q5060" s="3">
        <f t="shared" si="397"/>
        <v>81</v>
      </c>
      <c r="R5060" t="str">
        <f t="shared" si="398"/>
        <v>Em atraso</v>
      </c>
      <c r="S5060" s="5">
        <f t="shared" si="399"/>
        <v>2</v>
      </c>
    </row>
    <row r="5061" spans="1:19" x14ac:dyDescent="0.25">
      <c r="A5061">
        <v>5060</v>
      </c>
      <c r="B5061" s="1">
        <v>44088</v>
      </c>
      <c r="C5061" s="1">
        <v>44092</v>
      </c>
      <c r="D5061" s="1">
        <v>44095</v>
      </c>
      <c r="E5061" s="1">
        <v>44095</v>
      </c>
      <c r="F5061">
        <v>4</v>
      </c>
      <c r="G5061">
        <v>9</v>
      </c>
      <c r="H5061">
        <v>65</v>
      </c>
      <c r="I5061" s="6">
        <v>0</v>
      </c>
      <c r="J5061">
        <v>2</v>
      </c>
      <c r="K5061" t="str">
        <f>_xlfn.XLOOKUP(fCompras!F5061,dComprador!$A$2:$A$7,dComprador!$B$2:$B$7)</f>
        <v>Lira</v>
      </c>
      <c r="L5061" t="str">
        <f>_xlfn.XLOOKUP(J5061,dFornecedor!$A$2:$A$6,dFornecedor!$B$2:$B$6)</f>
        <v>Minerva</v>
      </c>
      <c r="M5061" t="str">
        <f>_xlfn.XLOOKUP(G5061,dMateriaPrima!$A$2:$A$12,dMateriaPrima!$B$2:$B$12)</f>
        <v>Couro</v>
      </c>
      <c r="N5061" s="2">
        <f>_xlfn.XLOOKUP(G5061,dMateriaPrima!$A$2:$A$12,dMateriaPrima!$C$2:$C$12)</f>
        <v>4.4000000000000004</v>
      </c>
      <c r="O5061" s="3">
        <f t="shared" si="395"/>
        <v>286</v>
      </c>
      <c r="P5061" s="4">
        <f t="shared" si="396"/>
        <v>0</v>
      </c>
      <c r="Q5061" s="3">
        <f t="shared" si="397"/>
        <v>286</v>
      </c>
      <c r="R5061" t="str">
        <f t="shared" si="398"/>
        <v>No prazo</v>
      </c>
      <c r="S5061" s="5">
        <f t="shared" si="399"/>
        <v>0</v>
      </c>
    </row>
    <row r="5062" spans="1:19" x14ac:dyDescent="0.25">
      <c r="A5062">
        <v>5061</v>
      </c>
      <c r="B5062" s="1">
        <v>44088</v>
      </c>
      <c r="C5062" s="1">
        <v>44096</v>
      </c>
      <c r="D5062" s="1">
        <v>44096</v>
      </c>
      <c r="E5062" s="1">
        <v>44101</v>
      </c>
      <c r="F5062">
        <v>4</v>
      </c>
      <c r="G5062">
        <v>7</v>
      </c>
      <c r="H5062">
        <v>404</v>
      </c>
      <c r="I5062" s="6">
        <v>0</v>
      </c>
      <c r="J5062">
        <v>3</v>
      </c>
      <c r="K5062" t="str">
        <f>_xlfn.XLOOKUP(fCompras!F5062,dComprador!$A$2:$A$7,dComprador!$B$2:$B$7)</f>
        <v>Lira</v>
      </c>
      <c r="L5062" t="str">
        <f>_xlfn.XLOOKUP(J5062,dFornecedor!$A$2:$A$6,dFornecedor!$B$2:$B$6)</f>
        <v>StepUp</v>
      </c>
      <c r="M5062" t="str">
        <f>_xlfn.XLOOKUP(G5062,dMateriaPrima!$A$2:$A$12,dMateriaPrima!$B$2:$B$12)</f>
        <v>Poliéster</v>
      </c>
      <c r="N5062" s="2">
        <f>_xlfn.XLOOKUP(G5062,dMateriaPrima!$A$2:$A$12,dMateriaPrima!$C$2:$C$12)</f>
        <v>8</v>
      </c>
      <c r="O5062" s="3">
        <f t="shared" si="395"/>
        <v>3232</v>
      </c>
      <c r="P5062" s="4">
        <f t="shared" si="396"/>
        <v>0</v>
      </c>
      <c r="Q5062" s="3">
        <f t="shared" si="397"/>
        <v>3232</v>
      </c>
      <c r="R5062" t="str">
        <f t="shared" si="398"/>
        <v>Em atraso</v>
      </c>
      <c r="S5062" s="5">
        <f t="shared" si="399"/>
        <v>5</v>
      </c>
    </row>
    <row r="5063" spans="1:19" x14ac:dyDescent="0.25">
      <c r="A5063">
        <v>5062</v>
      </c>
      <c r="B5063" s="1">
        <v>44088</v>
      </c>
      <c r="C5063" s="1">
        <v>44097</v>
      </c>
      <c r="D5063" s="1">
        <v>44100</v>
      </c>
      <c r="E5063" s="1">
        <v>44102</v>
      </c>
      <c r="F5063">
        <v>4</v>
      </c>
      <c r="G5063">
        <v>11</v>
      </c>
      <c r="H5063">
        <v>415</v>
      </c>
      <c r="I5063" s="6">
        <v>0</v>
      </c>
      <c r="J5063">
        <v>3</v>
      </c>
      <c r="K5063" t="str">
        <f>_xlfn.XLOOKUP(fCompras!F5063,dComprador!$A$2:$A$7,dComprador!$B$2:$B$7)</f>
        <v>Lira</v>
      </c>
      <c r="L5063" t="str">
        <f>_xlfn.XLOOKUP(J5063,dFornecedor!$A$2:$A$6,dFornecedor!$B$2:$B$6)</f>
        <v>StepUp</v>
      </c>
      <c r="M5063" t="str">
        <f>_xlfn.XLOOKUP(G5063,dMateriaPrima!$A$2:$A$12,dMateriaPrima!$B$2:$B$12)</f>
        <v>Papel</v>
      </c>
      <c r="N5063" s="2">
        <f>_xlfn.XLOOKUP(G5063,dMateriaPrima!$A$2:$A$12,dMateriaPrima!$C$2:$C$12)</f>
        <v>9</v>
      </c>
      <c r="O5063" s="3">
        <f t="shared" si="395"/>
        <v>3735</v>
      </c>
      <c r="P5063" s="4">
        <f t="shared" si="396"/>
        <v>0</v>
      </c>
      <c r="Q5063" s="3">
        <f t="shared" si="397"/>
        <v>3735</v>
      </c>
      <c r="R5063" t="str">
        <f t="shared" si="398"/>
        <v>Em atraso</v>
      </c>
      <c r="S5063" s="5">
        <f t="shared" si="399"/>
        <v>2</v>
      </c>
    </row>
    <row r="5064" spans="1:19" x14ac:dyDescent="0.25">
      <c r="A5064">
        <v>5063</v>
      </c>
      <c r="B5064" s="1">
        <v>44088</v>
      </c>
      <c r="C5064" s="1">
        <v>44096</v>
      </c>
      <c r="D5064" s="1">
        <v>44106</v>
      </c>
      <c r="E5064" s="1">
        <v>44108</v>
      </c>
      <c r="F5064">
        <v>1</v>
      </c>
      <c r="G5064">
        <v>11</v>
      </c>
      <c r="H5064">
        <v>95</v>
      </c>
      <c r="I5064" s="6">
        <v>0</v>
      </c>
      <c r="J5064">
        <v>2</v>
      </c>
      <c r="K5064" t="str">
        <f>_xlfn.XLOOKUP(fCompras!F5064,dComprador!$A$2:$A$7,dComprador!$B$2:$B$7)</f>
        <v>Alon</v>
      </c>
      <c r="L5064" t="str">
        <f>_xlfn.XLOOKUP(J5064,dFornecedor!$A$2:$A$6,dFornecedor!$B$2:$B$6)</f>
        <v>Minerva</v>
      </c>
      <c r="M5064" t="str">
        <f>_xlfn.XLOOKUP(G5064,dMateriaPrima!$A$2:$A$12,dMateriaPrima!$B$2:$B$12)</f>
        <v>Papel</v>
      </c>
      <c r="N5064" s="2">
        <f>_xlfn.XLOOKUP(G5064,dMateriaPrima!$A$2:$A$12,dMateriaPrima!$C$2:$C$12)</f>
        <v>9</v>
      </c>
      <c r="O5064" s="3">
        <f t="shared" si="395"/>
        <v>855</v>
      </c>
      <c r="P5064" s="4">
        <f t="shared" si="396"/>
        <v>0</v>
      </c>
      <c r="Q5064" s="3">
        <f t="shared" si="397"/>
        <v>855</v>
      </c>
      <c r="R5064" t="str">
        <f t="shared" si="398"/>
        <v>Em atraso</v>
      </c>
      <c r="S5064" s="5">
        <f t="shared" si="399"/>
        <v>2</v>
      </c>
    </row>
    <row r="5065" spans="1:19" x14ac:dyDescent="0.25">
      <c r="A5065">
        <v>5064</v>
      </c>
      <c r="B5065" s="1">
        <v>44088</v>
      </c>
      <c r="C5065" s="1">
        <v>44094</v>
      </c>
      <c r="D5065" s="1">
        <v>44109</v>
      </c>
      <c r="E5065" s="1">
        <v>44112</v>
      </c>
      <c r="F5065">
        <v>1</v>
      </c>
      <c r="G5065">
        <v>3</v>
      </c>
      <c r="H5065">
        <v>438</v>
      </c>
      <c r="I5065" s="6">
        <v>0</v>
      </c>
      <c r="J5065">
        <v>1</v>
      </c>
      <c r="K5065" t="str">
        <f>_xlfn.XLOOKUP(fCompras!F5065,dComprador!$A$2:$A$7,dComprador!$B$2:$B$7)</f>
        <v>Alon</v>
      </c>
      <c r="L5065" t="str">
        <f>_xlfn.XLOOKUP(J5065,dFornecedor!$A$2:$A$6,dFornecedor!$B$2:$B$6)</f>
        <v>NorthShore</v>
      </c>
      <c r="M5065" t="str">
        <f>_xlfn.XLOOKUP(G5065,dMateriaPrima!$A$2:$A$12,dMateriaPrima!$B$2:$B$12)</f>
        <v>Barra Metal</v>
      </c>
      <c r="N5065" s="2">
        <f>_xlfn.XLOOKUP(G5065,dMateriaPrima!$A$2:$A$12,dMateriaPrima!$C$2:$C$12)</f>
        <v>565</v>
      </c>
      <c r="O5065" s="3">
        <f t="shared" si="395"/>
        <v>247470</v>
      </c>
      <c r="P5065" s="4">
        <f t="shared" si="396"/>
        <v>0</v>
      </c>
      <c r="Q5065" s="3">
        <f t="shared" si="397"/>
        <v>247470</v>
      </c>
      <c r="R5065" t="str">
        <f t="shared" si="398"/>
        <v>Em atraso</v>
      </c>
      <c r="S5065" s="5">
        <f t="shared" si="399"/>
        <v>3</v>
      </c>
    </row>
    <row r="5066" spans="1:19" x14ac:dyDescent="0.25">
      <c r="A5066">
        <v>5065</v>
      </c>
      <c r="B5066" s="1">
        <v>44088</v>
      </c>
      <c r="C5066" s="1">
        <v>44098</v>
      </c>
      <c r="D5066" s="1">
        <v>44102</v>
      </c>
      <c r="E5066" s="1">
        <v>44101</v>
      </c>
      <c r="F5066">
        <v>2</v>
      </c>
      <c r="G5066">
        <v>7</v>
      </c>
      <c r="H5066">
        <v>122</v>
      </c>
      <c r="I5066" s="6">
        <v>0</v>
      </c>
      <c r="J5066">
        <v>3</v>
      </c>
      <c r="K5066" t="str">
        <f>_xlfn.XLOOKUP(fCompras!F5066,dComprador!$A$2:$A$7,dComprador!$B$2:$B$7)</f>
        <v>João</v>
      </c>
      <c r="L5066" t="str">
        <f>_xlfn.XLOOKUP(J5066,dFornecedor!$A$2:$A$6,dFornecedor!$B$2:$B$6)</f>
        <v>StepUp</v>
      </c>
      <c r="M5066" t="str">
        <f>_xlfn.XLOOKUP(G5066,dMateriaPrima!$A$2:$A$12,dMateriaPrima!$B$2:$B$12)</f>
        <v>Poliéster</v>
      </c>
      <c r="N5066" s="2">
        <f>_xlfn.XLOOKUP(G5066,dMateriaPrima!$A$2:$A$12,dMateriaPrima!$C$2:$C$12)</f>
        <v>8</v>
      </c>
      <c r="O5066" s="3">
        <f t="shared" si="395"/>
        <v>976</v>
      </c>
      <c r="P5066" s="4">
        <f t="shared" si="396"/>
        <v>0</v>
      </c>
      <c r="Q5066" s="3">
        <f t="shared" si="397"/>
        <v>976</v>
      </c>
      <c r="R5066" t="str">
        <f t="shared" si="398"/>
        <v>No prazo</v>
      </c>
      <c r="S5066" s="5">
        <f t="shared" si="399"/>
        <v>0</v>
      </c>
    </row>
    <row r="5067" spans="1:19" x14ac:dyDescent="0.25">
      <c r="A5067">
        <v>5066</v>
      </c>
      <c r="B5067" s="1">
        <v>44088</v>
      </c>
      <c r="C5067" s="1">
        <v>44088</v>
      </c>
      <c r="D5067" s="1">
        <v>44109</v>
      </c>
      <c r="E5067" s="1">
        <v>44108</v>
      </c>
      <c r="F5067">
        <v>1</v>
      </c>
      <c r="G5067">
        <v>1</v>
      </c>
      <c r="H5067">
        <v>123</v>
      </c>
      <c r="I5067" s="6">
        <v>0</v>
      </c>
      <c r="J5067">
        <v>4</v>
      </c>
      <c r="K5067" t="str">
        <f>_xlfn.XLOOKUP(fCompras!F5067,dComprador!$A$2:$A$7,dComprador!$B$2:$B$7)</f>
        <v>Alon</v>
      </c>
      <c r="L5067" t="str">
        <f>_xlfn.XLOOKUP(J5067,dFornecedor!$A$2:$A$6,dFornecedor!$B$2:$B$6)</f>
        <v>AlphaOmega</v>
      </c>
      <c r="M5067" t="str">
        <f>_xlfn.XLOOKUP(G5067,dMateriaPrima!$A$2:$A$12,dMateriaPrima!$B$2:$B$12)</f>
        <v>Tecido</v>
      </c>
      <c r="N5067" s="2">
        <f>_xlfn.XLOOKUP(G5067,dMateriaPrima!$A$2:$A$12,dMateriaPrima!$C$2:$C$12)</f>
        <v>18</v>
      </c>
      <c r="O5067" s="3">
        <f t="shared" si="395"/>
        <v>2214</v>
      </c>
      <c r="P5067" s="4">
        <f t="shared" si="396"/>
        <v>0</v>
      </c>
      <c r="Q5067" s="3">
        <f t="shared" si="397"/>
        <v>2214</v>
      </c>
      <c r="R5067" t="str">
        <f t="shared" si="398"/>
        <v>No prazo</v>
      </c>
      <c r="S5067" s="5">
        <f t="shared" si="399"/>
        <v>0</v>
      </c>
    </row>
    <row r="5068" spans="1:19" x14ac:dyDescent="0.25">
      <c r="A5068">
        <v>5067</v>
      </c>
      <c r="B5068" s="1">
        <v>44088</v>
      </c>
      <c r="C5068" s="1">
        <v>44089</v>
      </c>
      <c r="D5068" s="1">
        <v>44113</v>
      </c>
      <c r="E5068" s="1">
        <v>44111</v>
      </c>
      <c r="F5068">
        <v>1</v>
      </c>
      <c r="G5068">
        <v>5</v>
      </c>
      <c r="H5068">
        <v>25</v>
      </c>
      <c r="I5068" s="6">
        <v>0</v>
      </c>
      <c r="J5068">
        <v>3</v>
      </c>
      <c r="K5068" t="str">
        <f>_xlfn.XLOOKUP(fCompras!F5068,dComprador!$A$2:$A$7,dComprador!$B$2:$B$7)</f>
        <v>Alon</v>
      </c>
      <c r="L5068" t="str">
        <f>_xlfn.XLOOKUP(J5068,dFornecedor!$A$2:$A$6,dFornecedor!$B$2:$B$6)</f>
        <v>StepUp</v>
      </c>
      <c r="M5068" t="str">
        <f>_xlfn.XLOOKUP(G5068,dMateriaPrima!$A$2:$A$12,dMateriaPrima!$B$2:$B$12)</f>
        <v>Areia</v>
      </c>
      <c r="N5068" s="2">
        <f>_xlfn.XLOOKUP(G5068,dMateriaPrima!$A$2:$A$12,dMateriaPrima!$C$2:$C$12)</f>
        <v>3.59</v>
      </c>
      <c r="O5068" s="3">
        <f t="shared" si="395"/>
        <v>89.75</v>
      </c>
      <c r="P5068" s="4">
        <f t="shared" si="396"/>
        <v>0</v>
      </c>
      <c r="Q5068" s="3">
        <f t="shared" si="397"/>
        <v>89.75</v>
      </c>
      <c r="R5068" t="str">
        <f t="shared" si="398"/>
        <v>No prazo</v>
      </c>
      <c r="S5068" s="5">
        <f t="shared" si="399"/>
        <v>0</v>
      </c>
    </row>
    <row r="5069" spans="1:19" x14ac:dyDescent="0.25">
      <c r="A5069">
        <v>5068</v>
      </c>
      <c r="B5069" s="1">
        <v>44089</v>
      </c>
      <c r="C5069" s="1">
        <v>44096</v>
      </c>
      <c r="D5069" s="1">
        <v>44096</v>
      </c>
      <c r="E5069" s="1">
        <v>44097</v>
      </c>
      <c r="F5069">
        <v>4</v>
      </c>
      <c r="G5069">
        <v>5</v>
      </c>
      <c r="H5069">
        <v>125</v>
      </c>
      <c r="I5069" s="6">
        <v>0</v>
      </c>
      <c r="J5069">
        <v>1</v>
      </c>
      <c r="K5069" t="str">
        <f>_xlfn.XLOOKUP(fCompras!F5069,dComprador!$A$2:$A$7,dComprador!$B$2:$B$7)</f>
        <v>Lira</v>
      </c>
      <c r="L5069" t="str">
        <f>_xlfn.XLOOKUP(J5069,dFornecedor!$A$2:$A$6,dFornecedor!$B$2:$B$6)</f>
        <v>NorthShore</v>
      </c>
      <c r="M5069" t="str">
        <f>_xlfn.XLOOKUP(G5069,dMateriaPrima!$A$2:$A$12,dMateriaPrima!$B$2:$B$12)</f>
        <v>Areia</v>
      </c>
      <c r="N5069" s="2">
        <f>_xlfn.XLOOKUP(G5069,dMateriaPrima!$A$2:$A$12,dMateriaPrima!$C$2:$C$12)</f>
        <v>3.59</v>
      </c>
      <c r="O5069" s="3">
        <f t="shared" si="395"/>
        <v>448.75</v>
      </c>
      <c r="P5069" s="4">
        <f t="shared" si="396"/>
        <v>0</v>
      </c>
      <c r="Q5069" s="3">
        <f t="shared" si="397"/>
        <v>448.75</v>
      </c>
      <c r="R5069" t="str">
        <f t="shared" si="398"/>
        <v>Em atraso</v>
      </c>
      <c r="S5069" s="5">
        <f t="shared" si="399"/>
        <v>1</v>
      </c>
    </row>
    <row r="5070" spans="1:19" x14ac:dyDescent="0.25">
      <c r="A5070">
        <v>5069</v>
      </c>
      <c r="B5070" s="1">
        <v>44089</v>
      </c>
      <c r="C5070" s="1">
        <v>44096</v>
      </c>
      <c r="D5070" s="1">
        <v>44096</v>
      </c>
      <c r="E5070" s="1">
        <v>44099</v>
      </c>
      <c r="F5070">
        <v>4</v>
      </c>
      <c r="G5070">
        <v>7</v>
      </c>
      <c r="H5070">
        <v>399</v>
      </c>
      <c r="I5070" s="6">
        <v>0.26</v>
      </c>
      <c r="J5070">
        <v>1</v>
      </c>
      <c r="K5070" t="str">
        <f>_xlfn.XLOOKUP(fCompras!F5070,dComprador!$A$2:$A$7,dComprador!$B$2:$B$7)</f>
        <v>Lira</v>
      </c>
      <c r="L5070" t="str">
        <f>_xlfn.XLOOKUP(J5070,dFornecedor!$A$2:$A$6,dFornecedor!$B$2:$B$6)</f>
        <v>NorthShore</v>
      </c>
      <c r="M5070" t="str">
        <f>_xlfn.XLOOKUP(G5070,dMateriaPrima!$A$2:$A$12,dMateriaPrima!$B$2:$B$12)</f>
        <v>Poliéster</v>
      </c>
      <c r="N5070" s="2">
        <f>_xlfn.XLOOKUP(G5070,dMateriaPrima!$A$2:$A$12,dMateriaPrima!$C$2:$C$12)</f>
        <v>8</v>
      </c>
      <c r="O5070" s="3">
        <f t="shared" si="395"/>
        <v>3192</v>
      </c>
      <c r="P5070" s="4">
        <f t="shared" si="396"/>
        <v>829.92000000000007</v>
      </c>
      <c r="Q5070" s="3">
        <f t="shared" si="397"/>
        <v>2362.08</v>
      </c>
      <c r="R5070" t="str">
        <f t="shared" si="398"/>
        <v>Em atraso</v>
      </c>
      <c r="S5070" s="5">
        <f t="shared" si="399"/>
        <v>3</v>
      </c>
    </row>
    <row r="5071" spans="1:19" x14ac:dyDescent="0.25">
      <c r="A5071">
        <v>5070</v>
      </c>
      <c r="B5071" s="1">
        <v>44089</v>
      </c>
      <c r="C5071" s="1">
        <v>44089</v>
      </c>
      <c r="D5071" s="1">
        <v>44096</v>
      </c>
      <c r="E5071" s="1">
        <v>44096</v>
      </c>
      <c r="F5071">
        <v>4</v>
      </c>
      <c r="G5071">
        <v>9</v>
      </c>
      <c r="H5071">
        <v>96</v>
      </c>
      <c r="I5071" s="6">
        <v>0</v>
      </c>
      <c r="J5071">
        <v>2</v>
      </c>
      <c r="K5071" t="str">
        <f>_xlfn.XLOOKUP(fCompras!F5071,dComprador!$A$2:$A$7,dComprador!$B$2:$B$7)</f>
        <v>Lira</v>
      </c>
      <c r="L5071" t="str">
        <f>_xlfn.XLOOKUP(J5071,dFornecedor!$A$2:$A$6,dFornecedor!$B$2:$B$6)</f>
        <v>Minerva</v>
      </c>
      <c r="M5071" t="str">
        <f>_xlfn.XLOOKUP(G5071,dMateriaPrima!$A$2:$A$12,dMateriaPrima!$B$2:$B$12)</f>
        <v>Couro</v>
      </c>
      <c r="N5071" s="2">
        <f>_xlfn.XLOOKUP(G5071,dMateriaPrima!$A$2:$A$12,dMateriaPrima!$C$2:$C$12)</f>
        <v>4.4000000000000004</v>
      </c>
      <c r="O5071" s="3">
        <f t="shared" si="395"/>
        <v>422.40000000000003</v>
      </c>
      <c r="P5071" s="4">
        <f t="shared" si="396"/>
        <v>0</v>
      </c>
      <c r="Q5071" s="3">
        <f t="shared" si="397"/>
        <v>422.40000000000003</v>
      </c>
      <c r="R5071" t="str">
        <f t="shared" si="398"/>
        <v>No prazo</v>
      </c>
      <c r="S5071" s="5">
        <f t="shared" si="399"/>
        <v>0</v>
      </c>
    </row>
    <row r="5072" spans="1:19" x14ac:dyDescent="0.25">
      <c r="A5072">
        <v>5071</v>
      </c>
      <c r="B5072" s="1">
        <v>44089</v>
      </c>
      <c r="C5072" s="1">
        <v>44093</v>
      </c>
      <c r="D5072" s="1">
        <v>44097</v>
      </c>
      <c r="E5072" s="1">
        <v>44098</v>
      </c>
      <c r="F5072">
        <v>4</v>
      </c>
      <c r="G5072">
        <v>1</v>
      </c>
      <c r="H5072">
        <v>55</v>
      </c>
      <c r="I5072" s="6">
        <v>0</v>
      </c>
      <c r="J5072">
        <v>2</v>
      </c>
      <c r="K5072" t="str">
        <f>_xlfn.XLOOKUP(fCompras!F5072,dComprador!$A$2:$A$7,dComprador!$B$2:$B$7)</f>
        <v>Lira</v>
      </c>
      <c r="L5072" t="str">
        <f>_xlfn.XLOOKUP(J5072,dFornecedor!$A$2:$A$6,dFornecedor!$B$2:$B$6)</f>
        <v>Minerva</v>
      </c>
      <c r="M5072" t="str">
        <f>_xlfn.XLOOKUP(G5072,dMateriaPrima!$A$2:$A$12,dMateriaPrima!$B$2:$B$12)</f>
        <v>Tecido</v>
      </c>
      <c r="N5072" s="2">
        <f>_xlfn.XLOOKUP(G5072,dMateriaPrima!$A$2:$A$12,dMateriaPrima!$C$2:$C$12)</f>
        <v>18</v>
      </c>
      <c r="O5072" s="3">
        <f t="shared" si="395"/>
        <v>990</v>
      </c>
      <c r="P5072" s="4">
        <f t="shared" si="396"/>
        <v>0</v>
      </c>
      <c r="Q5072" s="3">
        <f t="shared" si="397"/>
        <v>990</v>
      </c>
      <c r="R5072" t="str">
        <f t="shared" si="398"/>
        <v>Em atraso</v>
      </c>
      <c r="S5072" s="5">
        <f t="shared" si="399"/>
        <v>1</v>
      </c>
    </row>
    <row r="5073" spans="1:19" x14ac:dyDescent="0.25">
      <c r="A5073">
        <v>5072</v>
      </c>
      <c r="B5073" s="1">
        <v>44089</v>
      </c>
      <c r="C5073" s="1">
        <v>44090</v>
      </c>
      <c r="D5073" s="1">
        <v>44096</v>
      </c>
      <c r="E5073" s="1">
        <v>44097</v>
      </c>
      <c r="F5073">
        <v>4</v>
      </c>
      <c r="G5073">
        <v>7</v>
      </c>
      <c r="H5073">
        <v>122</v>
      </c>
      <c r="I5073" s="6">
        <v>0</v>
      </c>
      <c r="J5073">
        <v>3</v>
      </c>
      <c r="K5073" t="str">
        <f>_xlfn.XLOOKUP(fCompras!F5073,dComprador!$A$2:$A$7,dComprador!$B$2:$B$7)</f>
        <v>Lira</v>
      </c>
      <c r="L5073" t="str">
        <f>_xlfn.XLOOKUP(J5073,dFornecedor!$A$2:$A$6,dFornecedor!$B$2:$B$6)</f>
        <v>StepUp</v>
      </c>
      <c r="M5073" t="str">
        <f>_xlfn.XLOOKUP(G5073,dMateriaPrima!$A$2:$A$12,dMateriaPrima!$B$2:$B$12)</f>
        <v>Poliéster</v>
      </c>
      <c r="N5073" s="2">
        <f>_xlfn.XLOOKUP(G5073,dMateriaPrima!$A$2:$A$12,dMateriaPrima!$C$2:$C$12)</f>
        <v>8</v>
      </c>
      <c r="O5073" s="3">
        <f t="shared" si="395"/>
        <v>976</v>
      </c>
      <c r="P5073" s="4">
        <f t="shared" si="396"/>
        <v>0</v>
      </c>
      <c r="Q5073" s="3">
        <f t="shared" si="397"/>
        <v>976</v>
      </c>
      <c r="R5073" t="str">
        <f t="shared" si="398"/>
        <v>Em atraso</v>
      </c>
      <c r="S5073" s="5">
        <f t="shared" si="399"/>
        <v>1</v>
      </c>
    </row>
    <row r="5074" spans="1:19" x14ac:dyDescent="0.25">
      <c r="A5074">
        <v>5073</v>
      </c>
      <c r="B5074" s="1">
        <v>44089</v>
      </c>
      <c r="C5074" s="1">
        <v>44097</v>
      </c>
      <c r="D5074" s="1">
        <v>44099</v>
      </c>
      <c r="E5074" s="1">
        <v>44101</v>
      </c>
      <c r="F5074">
        <v>4</v>
      </c>
      <c r="G5074">
        <v>5</v>
      </c>
      <c r="H5074">
        <v>100</v>
      </c>
      <c r="I5074" s="6">
        <v>0</v>
      </c>
      <c r="J5074">
        <v>2</v>
      </c>
      <c r="K5074" t="str">
        <f>_xlfn.XLOOKUP(fCompras!F5074,dComprador!$A$2:$A$7,dComprador!$B$2:$B$7)</f>
        <v>Lira</v>
      </c>
      <c r="L5074" t="str">
        <f>_xlfn.XLOOKUP(J5074,dFornecedor!$A$2:$A$6,dFornecedor!$B$2:$B$6)</f>
        <v>Minerva</v>
      </c>
      <c r="M5074" t="str">
        <f>_xlfn.XLOOKUP(G5074,dMateriaPrima!$A$2:$A$12,dMateriaPrima!$B$2:$B$12)</f>
        <v>Areia</v>
      </c>
      <c r="N5074" s="2">
        <f>_xlfn.XLOOKUP(G5074,dMateriaPrima!$A$2:$A$12,dMateriaPrima!$C$2:$C$12)</f>
        <v>3.59</v>
      </c>
      <c r="O5074" s="3">
        <f t="shared" si="395"/>
        <v>359</v>
      </c>
      <c r="P5074" s="4">
        <f t="shared" si="396"/>
        <v>0</v>
      </c>
      <c r="Q5074" s="3">
        <f t="shared" si="397"/>
        <v>359</v>
      </c>
      <c r="R5074" t="str">
        <f t="shared" si="398"/>
        <v>Em atraso</v>
      </c>
      <c r="S5074" s="5">
        <f t="shared" si="399"/>
        <v>2</v>
      </c>
    </row>
    <row r="5075" spans="1:19" x14ac:dyDescent="0.25">
      <c r="A5075">
        <v>5074</v>
      </c>
      <c r="B5075" s="1">
        <v>44089</v>
      </c>
      <c r="C5075" s="1">
        <v>44097</v>
      </c>
      <c r="D5075" s="1">
        <v>44099</v>
      </c>
      <c r="E5075" s="1">
        <v>44105</v>
      </c>
      <c r="F5075">
        <v>4</v>
      </c>
      <c r="G5075">
        <v>8</v>
      </c>
      <c r="H5075">
        <v>611</v>
      </c>
      <c r="I5075" s="6">
        <v>0</v>
      </c>
      <c r="J5075">
        <v>3</v>
      </c>
      <c r="K5075" t="str">
        <f>_xlfn.XLOOKUP(fCompras!F5075,dComprador!$A$2:$A$7,dComprador!$B$2:$B$7)</f>
        <v>Lira</v>
      </c>
      <c r="L5075" t="str">
        <f>_xlfn.XLOOKUP(J5075,dFornecedor!$A$2:$A$6,dFornecedor!$B$2:$B$6)</f>
        <v>StepUp</v>
      </c>
      <c r="M5075" t="str">
        <f>_xlfn.XLOOKUP(G5075,dMateriaPrima!$A$2:$A$12,dMateriaPrima!$B$2:$B$12)</f>
        <v>Cimento</v>
      </c>
      <c r="N5075" s="2">
        <f>_xlfn.XLOOKUP(G5075,dMateriaPrima!$A$2:$A$12,dMateriaPrima!$C$2:$C$12)</f>
        <v>23</v>
      </c>
      <c r="O5075" s="3">
        <f t="shared" si="395"/>
        <v>14053</v>
      </c>
      <c r="P5075" s="4">
        <f t="shared" si="396"/>
        <v>0</v>
      </c>
      <c r="Q5075" s="3">
        <f t="shared" si="397"/>
        <v>14053</v>
      </c>
      <c r="R5075" t="str">
        <f t="shared" si="398"/>
        <v>Em atraso</v>
      </c>
      <c r="S5075" s="5">
        <f t="shared" si="399"/>
        <v>6</v>
      </c>
    </row>
    <row r="5076" spans="1:19" x14ac:dyDescent="0.25">
      <c r="A5076">
        <v>5075</v>
      </c>
      <c r="B5076" s="1">
        <v>44089</v>
      </c>
      <c r="C5076" s="1">
        <v>44095</v>
      </c>
      <c r="D5076" s="1">
        <v>44108</v>
      </c>
      <c r="E5076" s="1">
        <v>44109</v>
      </c>
      <c r="F5076">
        <v>1</v>
      </c>
      <c r="G5076">
        <v>10</v>
      </c>
      <c r="H5076">
        <v>181</v>
      </c>
      <c r="I5076" s="6">
        <v>0</v>
      </c>
      <c r="J5076">
        <v>2</v>
      </c>
      <c r="K5076" t="str">
        <f>_xlfn.XLOOKUP(fCompras!F5076,dComprador!$A$2:$A$7,dComprador!$B$2:$B$7)</f>
        <v>Alon</v>
      </c>
      <c r="L5076" t="str">
        <f>_xlfn.XLOOKUP(J5076,dFornecedor!$A$2:$A$6,dFornecedor!$B$2:$B$6)</f>
        <v>Minerva</v>
      </c>
      <c r="M5076" t="str">
        <f>_xlfn.XLOOKUP(G5076,dMateriaPrima!$A$2:$A$12,dMateriaPrima!$B$2:$B$12)</f>
        <v>Pedra Britada</v>
      </c>
      <c r="N5076" s="2">
        <f>_xlfn.XLOOKUP(G5076,dMateriaPrima!$A$2:$A$12,dMateriaPrima!$C$2:$C$12)</f>
        <v>56</v>
      </c>
      <c r="O5076" s="3">
        <f t="shared" si="395"/>
        <v>10136</v>
      </c>
      <c r="P5076" s="4">
        <f t="shared" si="396"/>
        <v>0</v>
      </c>
      <c r="Q5076" s="3">
        <f t="shared" si="397"/>
        <v>10136</v>
      </c>
      <c r="R5076" t="str">
        <f t="shared" si="398"/>
        <v>Em atraso</v>
      </c>
      <c r="S5076" s="5">
        <f t="shared" si="399"/>
        <v>1</v>
      </c>
    </row>
    <row r="5077" spans="1:19" x14ac:dyDescent="0.25">
      <c r="A5077">
        <v>5076</v>
      </c>
      <c r="B5077" s="1">
        <v>44089</v>
      </c>
      <c r="C5077" s="1">
        <v>44089</v>
      </c>
      <c r="D5077" s="1">
        <v>44110</v>
      </c>
      <c r="E5077" s="1">
        <v>44111</v>
      </c>
      <c r="F5077">
        <v>1</v>
      </c>
      <c r="G5077">
        <v>9</v>
      </c>
      <c r="H5077">
        <v>164</v>
      </c>
      <c r="I5077" s="6">
        <v>0</v>
      </c>
      <c r="J5077">
        <v>5</v>
      </c>
      <c r="K5077" t="str">
        <f>_xlfn.XLOOKUP(fCompras!F5077,dComprador!$A$2:$A$7,dComprador!$B$2:$B$7)</f>
        <v>Alon</v>
      </c>
      <c r="L5077" t="str">
        <f>_xlfn.XLOOKUP(J5077,dFornecedor!$A$2:$A$6,dFornecedor!$B$2:$B$6)</f>
        <v>Atlas</v>
      </c>
      <c r="M5077" t="str">
        <f>_xlfn.XLOOKUP(G5077,dMateriaPrima!$A$2:$A$12,dMateriaPrima!$B$2:$B$12)</f>
        <v>Couro</v>
      </c>
      <c r="N5077" s="2">
        <f>_xlfn.XLOOKUP(G5077,dMateriaPrima!$A$2:$A$12,dMateriaPrima!$C$2:$C$12)</f>
        <v>4.4000000000000004</v>
      </c>
      <c r="O5077" s="3">
        <f t="shared" si="395"/>
        <v>721.6</v>
      </c>
      <c r="P5077" s="4">
        <f t="shared" si="396"/>
        <v>0</v>
      </c>
      <c r="Q5077" s="3">
        <f t="shared" si="397"/>
        <v>721.6</v>
      </c>
      <c r="R5077" t="str">
        <f t="shared" si="398"/>
        <v>Em atraso</v>
      </c>
      <c r="S5077" s="5">
        <f t="shared" si="399"/>
        <v>1</v>
      </c>
    </row>
    <row r="5078" spans="1:19" x14ac:dyDescent="0.25">
      <c r="A5078">
        <v>5077</v>
      </c>
      <c r="B5078" s="1">
        <v>44089</v>
      </c>
      <c r="C5078" s="1">
        <v>44089</v>
      </c>
      <c r="D5078" s="1">
        <v>44105</v>
      </c>
      <c r="E5078" s="1">
        <v>44106</v>
      </c>
      <c r="F5078">
        <v>2</v>
      </c>
      <c r="G5078">
        <v>7</v>
      </c>
      <c r="H5078">
        <v>1</v>
      </c>
      <c r="I5078" s="6">
        <v>0</v>
      </c>
      <c r="J5078">
        <v>2</v>
      </c>
      <c r="K5078" t="str">
        <f>_xlfn.XLOOKUP(fCompras!F5078,dComprador!$A$2:$A$7,dComprador!$B$2:$B$7)</f>
        <v>João</v>
      </c>
      <c r="L5078" t="str">
        <f>_xlfn.XLOOKUP(J5078,dFornecedor!$A$2:$A$6,dFornecedor!$B$2:$B$6)</f>
        <v>Minerva</v>
      </c>
      <c r="M5078" t="str">
        <f>_xlfn.XLOOKUP(G5078,dMateriaPrima!$A$2:$A$12,dMateriaPrima!$B$2:$B$12)</f>
        <v>Poliéster</v>
      </c>
      <c r="N5078" s="2">
        <f>_xlfn.XLOOKUP(G5078,dMateriaPrima!$A$2:$A$12,dMateriaPrima!$C$2:$C$12)</f>
        <v>8</v>
      </c>
      <c r="O5078" s="3">
        <f t="shared" si="395"/>
        <v>8</v>
      </c>
      <c r="P5078" s="4">
        <f t="shared" si="396"/>
        <v>0</v>
      </c>
      <c r="Q5078" s="3">
        <f t="shared" si="397"/>
        <v>8</v>
      </c>
      <c r="R5078" t="str">
        <f t="shared" si="398"/>
        <v>Em atraso</v>
      </c>
      <c r="S5078" s="5">
        <f t="shared" si="399"/>
        <v>1</v>
      </c>
    </row>
    <row r="5079" spans="1:19" x14ac:dyDescent="0.25">
      <c r="A5079">
        <v>5078</v>
      </c>
      <c r="B5079" s="1">
        <v>44089</v>
      </c>
      <c r="C5079" s="1">
        <v>44096</v>
      </c>
      <c r="D5079" s="1">
        <v>44120</v>
      </c>
      <c r="E5079" s="1">
        <v>44123</v>
      </c>
      <c r="F5079">
        <v>1</v>
      </c>
      <c r="G5079">
        <v>6</v>
      </c>
      <c r="H5079">
        <v>109</v>
      </c>
      <c r="I5079" s="6">
        <v>0</v>
      </c>
      <c r="J5079">
        <v>5</v>
      </c>
      <c r="K5079" t="str">
        <f>_xlfn.XLOOKUP(fCompras!F5079,dComprador!$A$2:$A$7,dComprador!$B$2:$B$7)</f>
        <v>Alon</v>
      </c>
      <c r="L5079" t="str">
        <f>_xlfn.XLOOKUP(J5079,dFornecedor!$A$2:$A$6,dFornecedor!$B$2:$B$6)</f>
        <v>Atlas</v>
      </c>
      <c r="M5079" t="str">
        <f>_xlfn.XLOOKUP(G5079,dMateriaPrima!$A$2:$A$12,dMateriaPrima!$B$2:$B$12)</f>
        <v>Fio Algodão</v>
      </c>
      <c r="N5079" s="2">
        <f>_xlfn.XLOOKUP(G5079,dMateriaPrima!$A$2:$A$12,dMateriaPrima!$C$2:$C$12)</f>
        <v>55.9</v>
      </c>
      <c r="O5079" s="3">
        <f t="shared" si="395"/>
        <v>6093.0999999999995</v>
      </c>
      <c r="P5079" s="4">
        <f t="shared" si="396"/>
        <v>0</v>
      </c>
      <c r="Q5079" s="3">
        <f t="shared" si="397"/>
        <v>6093.0999999999995</v>
      </c>
      <c r="R5079" t="str">
        <f t="shared" si="398"/>
        <v>Em atraso</v>
      </c>
      <c r="S5079" s="5">
        <f t="shared" si="399"/>
        <v>3</v>
      </c>
    </row>
    <row r="5080" spans="1:19" x14ac:dyDescent="0.25">
      <c r="A5080">
        <v>5079</v>
      </c>
      <c r="B5080" s="1">
        <v>44089</v>
      </c>
      <c r="C5080" s="1">
        <v>44089</v>
      </c>
      <c r="D5080" s="1">
        <v>44119</v>
      </c>
      <c r="E5080" s="1">
        <v>44121</v>
      </c>
      <c r="F5080">
        <v>1</v>
      </c>
      <c r="G5080">
        <v>1</v>
      </c>
      <c r="H5080">
        <v>118</v>
      </c>
      <c r="I5080" s="6">
        <v>0</v>
      </c>
      <c r="J5080">
        <v>2</v>
      </c>
      <c r="K5080" t="str">
        <f>_xlfn.XLOOKUP(fCompras!F5080,dComprador!$A$2:$A$7,dComprador!$B$2:$B$7)</f>
        <v>Alon</v>
      </c>
      <c r="L5080" t="str">
        <f>_xlfn.XLOOKUP(J5080,dFornecedor!$A$2:$A$6,dFornecedor!$B$2:$B$6)</f>
        <v>Minerva</v>
      </c>
      <c r="M5080" t="str">
        <f>_xlfn.XLOOKUP(G5080,dMateriaPrima!$A$2:$A$12,dMateriaPrima!$B$2:$B$12)</f>
        <v>Tecido</v>
      </c>
      <c r="N5080" s="2">
        <f>_xlfn.XLOOKUP(G5080,dMateriaPrima!$A$2:$A$12,dMateriaPrima!$C$2:$C$12)</f>
        <v>18</v>
      </c>
      <c r="O5080" s="3">
        <f t="shared" si="395"/>
        <v>2124</v>
      </c>
      <c r="P5080" s="4">
        <f t="shared" si="396"/>
        <v>0</v>
      </c>
      <c r="Q5080" s="3">
        <f t="shared" si="397"/>
        <v>2124</v>
      </c>
      <c r="R5080" t="str">
        <f t="shared" si="398"/>
        <v>Em atraso</v>
      </c>
      <c r="S5080" s="5">
        <f t="shared" si="399"/>
        <v>2</v>
      </c>
    </row>
    <row r="5081" spans="1:19" x14ac:dyDescent="0.25">
      <c r="A5081">
        <v>5080</v>
      </c>
      <c r="B5081" s="1">
        <v>44089</v>
      </c>
      <c r="C5081" s="1">
        <v>44098</v>
      </c>
      <c r="D5081" s="1">
        <v>44121</v>
      </c>
      <c r="E5081" s="1">
        <v>44121</v>
      </c>
      <c r="F5081">
        <v>1</v>
      </c>
      <c r="G5081">
        <v>7</v>
      </c>
      <c r="H5081">
        <v>60</v>
      </c>
      <c r="I5081" s="6">
        <v>0</v>
      </c>
      <c r="J5081">
        <v>3</v>
      </c>
      <c r="K5081" t="str">
        <f>_xlfn.XLOOKUP(fCompras!F5081,dComprador!$A$2:$A$7,dComprador!$B$2:$B$7)</f>
        <v>Alon</v>
      </c>
      <c r="L5081" t="str">
        <f>_xlfn.XLOOKUP(J5081,dFornecedor!$A$2:$A$6,dFornecedor!$B$2:$B$6)</f>
        <v>StepUp</v>
      </c>
      <c r="M5081" t="str">
        <f>_xlfn.XLOOKUP(G5081,dMateriaPrima!$A$2:$A$12,dMateriaPrima!$B$2:$B$12)</f>
        <v>Poliéster</v>
      </c>
      <c r="N5081" s="2">
        <f>_xlfn.XLOOKUP(G5081,dMateriaPrima!$A$2:$A$12,dMateriaPrima!$C$2:$C$12)</f>
        <v>8</v>
      </c>
      <c r="O5081" s="3">
        <f t="shared" si="395"/>
        <v>480</v>
      </c>
      <c r="P5081" s="4">
        <f t="shared" si="396"/>
        <v>0</v>
      </c>
      <c r="Q5081" s="3">
        <f t="shared" si="397"/>
        <v>480</v>
      </c>
      <c r="R5081" t="str">
        <f t="shared" si="398"/>
        <v>No prazo</v>
      </c>
      <c r="S5081" s="5">
        <f t="shared" si="399"/>
        <v>0</v>
      </c>
    </row>
    <row r="5082" spans="1:19" x14ac:dyDescent="0.25">
      <c r="A5082">
        <v>5081</v>
      </c>
      <c r="B5082" s="1">
        <v>44090</v>
      </c>
      <c r="C5082" s="1">
        <v>44098</v>
      </c>
      <c r="D5082" s="1">
        <v>44119</v>
      </c>
      <c r="E5082" s="1">
        <v>44120</v>
      </c>
      <c r="F5082">
        <v>1</v>
      </c>
      <c r="G5082">
        <v>2</v>
      </c>
      <c r="H5082">
        <v>35</v>
      </c>
      <c r="I5082" s="6">
        <v>0</v>
      </c>
      <c r="J5082">
        <v>1</v>
      </c>
      <c r="K5082" t="str">
        <f>_xlfn.XLOOKUP(fCompras!F5082,dComprador!$A$2:$A$7,dComprador!$B$2:$B$7)</f>
        <v>Alon</v>
      </c>
      <c r="L5082" t="str">
        <f>_xlfn.XLOOKUP(J5082,dFornecedor!$A$2:$A$6,dFornecedor!$B$2:$B$6)</f>
        <v>NorthShore</v>
      </c>
      <c r="M5082" t="str">
        <f>_xlfn.XLOOKUP(G5082,dMateriaPrima!$A$2:$A$12,dMateriaPrima!$B$2:$B$12)</f>
        <v>Chapa Metal</v>
      </c>
      <c r="N5082" s="2">
        <f>_xlfn.XLOOKUP(G5082,dMateriaPrima!$A$2:$A$12,dMateriaPrima!$C$2:$C$12)</f>
        <v>299.89999999999998</v>
      </c>
      <c r="O5082" s="3">
        <f t="shared" si="395"/>
        <v>10496.5</v>
      </c>
      <c r="P5082" s="4">
        <f t="shared" si="396"/>
        <v>0</v>
      </c>
      <c r="Q5082" s="3">
        <f t="shared" si="397"/>
        <v>10496.5</v>
      </c>
      <c r="R5082" t="str">
        <f t="shared" si="398"/>
        <v>Em atraso</v>
      </c>
      <c r="S5082" s="5">
        <f t="shared" si="399"/>
        <v>1</v>
      </c>
    </row>
    <row r="5083" spans="1:19" x14ac:dyDescent="0.25">
      <c r="A5083">
        <v>5082</v>
      </c>
      <c r="B5083" s="1">
        <v>44090</v>
      </c>
      <c r="C5083" s="1">
        <v>44094</v>
      </c>
      <c r="D5083" s="1">
        <v>44102</v>
      </c>
      <c r="E5083" s="1">
        <v>44106</v>
      </c>
      <c r="F5083">
        <v>4</v>
      </c>
      <c r="G5083">
        <v>11</v>
      </c>
      <c r="H5083">
        <v>41</v>
      </c>
      <c r="I5083" s="6">
        <v>0</v>
      </c>
      <c r="J5083">
        <v>5</v>
      </c>
      <c r="K5083" t="str">
        <f>_xlfn.XLOOKUP(fCompras!F5083,dComprador!$A$2:$A$7,dComprador!$B$2:$B$7)</f>
        <v>Lira</v>
      </c>
      <c r="L5083" t="str">
        <f>_xlfn.XLOOKUP(J5083,dFornecedor!$A$2:$A$6,dFornecedor!$B$2:$B$6)</f>
        <v>Atlas</v>
      </c>
      <c r="M5083" t="str">
        <f>_xlfn.XLOOKUP(G5083,dMateriaPrima!$A$2:$A$12,dMateriaPrima!$B$2:$B$12)</f>
        <v>Papel</v>
      </c>
      <c r="N5083" s="2">
        <f>_xlfn.XLOOKUP(G5083,dMateriaPrima!$A$2:$A$12,dMateriaPrima!$C$2:$C$12)</f>
        <v>9</v>
      </c>
      <c r="O5083" s="3">
        <f t="shared" si="395"/>
        <v>369</v>
      </c>
      <c r="P5083" s="4">
        <f t="shared" si="396"/>
        <v>0</v>
      </c>
      <c r="Q5083" s="3">
        <f t="shared" si="397"/>
        <v>369</v>
      </c>
      <c r="R5083" t="str">
        <f t="shared" si="398"/>
        <v>Em atraso</v>
      </c>
      <c r="S5083" s="5">
        <f t="shared" si="399"/>
        <v>4</v>
      </c>
    </row>
    <row r="5084" spans="1:19" x14ac:dyDescent="0.25">
      <c r="A5084">
        <v>5083</v>
      </c>
      <c r="B5084" s="1">
        <v>44090</v>
      </c>
      <c r="C5084" s="1">
        <v>44090</v>
      </c>
      <c r="D5084" s="1">
        <v>44099</v>
      </c>
      <c r="E5084" s="1">
        <v>44099</v>
      </c>
      <c r="F5084">
        <v>4</v>
      </c>
      <c r="G5084">
        <v>9</v>
      </c>
      <c r="H5084">
        <v>312</v>
      </c>
      <c r="I5084" s="6">
        <v>0</v>
      </c>
      <c r="J5084">
        <v>2</v>
      </c>
      <c r="K5084" t="str">
        <f>_xlfn.XLOOKUP(fCompras!F5084,dComprador!$A$2:$A$7,dComprador!$B$2:$B$7)</f>
        <v>Lira</v>
      </c>
      <c r="L5084" t="str">
        <f>_xlfn.XLOOKUP(J5084,dFornecedor!$A$2:$A$6,dFornecedor!$B$2:$B$6)</f>
        <v>Minerva</v>
      </c>
      <c r="M5084" t="str">
        <f>_xlfn.XLOOKUP(G5084,dMateriaPrima!$A$2:$A$12,dMateriaPrima!$B$2:$B$12)</f>
        <v>Couro</v>
      </c>
      <c r="N5084" s="2">
        <f>_xlfn.XLOOKUP(G5084,dMateriaPrima!$A$2:$A$12,dMateriaPrima!$C$2:$C$12)</f>
        <v>4.4000000000000004</v>
      </c>
      <c r="O5084" s="3">
        <f t="shared" si="395"/>
        <v>1372.8000000000002</v>
      </c>
      <c r="P5084" s="4">
        <f t="shared" si="396"/>
        <v>0</v>
      </c>
      <c r="Q5084" s="3">
        <f t="shared" si="397"/>
        <v>1372.8000000000002</v>
      </c>
      <c r="R5084" t="str">
        <f t="shared" si="398"/>
        <v>No prazo</v>
      </c>
      <c r="S5084" s="5">
        <f t="shared" si="399"/>
        <v>0</v>
      </c>
    </row>
    <row r="5085" spans="1:19" x14ac:dyDescent="0.25">
      <c r="A5085">
        <v>5084</v>
      </c>
      <c r="B5085" s="1">
        <v>44090</v>
      </c>
      <c r="C5085" s="1">
        <v>44091</v>
      </c>
      <c r="D5085" s="1">
        <v>44108</v>
      </c>
      <c r="E5085" s="1">
        <v>44112</v>
      </c>
      <c r="F5085">
        <v>1</v>
      </c>
      <c r="G5085">
        <v>7</v>
      </c>
      <c r="H5085">
        <v>48</v>
      </c>
      <c r="I5085" s="6">
        <v>0</v>
      </c>
      <c r="J5085">
        <v>4</v>
      </c>
      <c r="K5085" t="str">
        <f>_xlfn.XLOOKUP(fCompras!F5085,dComprador!$A$2:$A$7,dComprador!$B$2:$B$7)</f>
        <v>Alon</v>
      </c>
      <c r="L5085" t="str">
        <f>_xlfn.XLOOKUP(J5085,dFornecedor!$A$2:$A$6,dFornecedor!$B$2:$B$6)</f>
        <v>AlphaOmega</v>
      </c>
      <c r="M5085" t="str">
        <f>_xlfn.XLOOKUP(G5085,dMateriaPrima!$A$2:$A$12,dMateriaPrima!$B$2:$B$12)</f>
        <v>Poliéster</v>
      </c>
      <c r="N5085" s="2">
        <f>_xlfn.XLOOKUP(G5085,dMateriaPrima!$A$2:$A$12,dMateriaPrima!$C$2:$C$12)</f>
        <v>8</v>
      </c>
      <c r="O5085" s="3">
        <f t="shared" si="395"/>
        <v>384</v>
      </c>
      <c r="P5085" s="4">
        <f t="shared" si="396"/>
        <v>0</v>
      </c>
      <c r="Q5085" s="3">
        <f t="shared" si="397"/>
        <v>384</v>
      </c>
      <c r="R5085" t="str">
        <f t="shared" si="398"/>
        <v>Em atraso</v>
      </c>
      <c r="S5085" s="5">
        <f t="shared" si="399"/>
        <v>4</v>
      </c>
    </row>
    <row r="5086" spans="1:19" x14ac:dyDescent="0.25">
      <c r="A5086">
        <v>5085</v>
      </c>
      <c r="B5086" s="1">
        <v>44090</v>
      </c>
      <c r="C5086" s="1">
        <v>44099</v>
      </c>
      <c r="D5086" s="1">
        <v>44105</v>
      </c>
      <c r="E5086" s="1">
        <v>44105</v>
      </c>
      <c r="F5086">
        <v>1</v>
      </c>
      <c r="G5086">
        <v>9</v>
      </c>
      <c r="H5086">
        <v>389</v>
      </c>
      <c r="I5086" s="6">
        <v>0</v>
      </c>
      <c r="J5086">
        <v>3</v>
      </c>
      <c r="K5086" t="str">
        <f>_xlfn.XLOOKUP(fCompras!F5086,dComprador!$A$2:$A$7,dComprador!$B$2:$B$7)</f>
        <v>Alon</v>
      </c>
      <c r="L5086" t="str">
        <f>_xlfn.XLOOKUP(J5086,dFornecedor!$A$2:$A$6,dFornecedor!$B$2:$B$6)</f>
        <v>StepUp</v>
      </c>
      <c r="M5086" t="str">
        <f>_xlfn.XLOOKUP(G5086,dMateriaPrima!$A$2:$A$12,dMateriaPrima!$B$2:$B$12)</f>
        <v>Couro</v>
      </c>
      <c r="N5086" s="2">
        <f>_xlfn.XLOOKUP(G5086,dMateriaPrima!$A$2:$A$12,dMateriaPrima!$C$2:$C$12)</f>
        <v>4.4000000000000004</v>
      </c>
      <c r="O5086" s="3">
        <f t="shared" si="395"/>
        <v>1711.6000000000001</v>
      </c>
      <c r="P5086" s="4">
        <f t="shared" si="396"/>
        <v>0</v>
      </c>
      <c r="Q5086" s="3">
        <f t="shared" si="397"/>
        <v>1711.6000000000001</v>
      </c>
      <c r="R5086" t="str">
        <f t="shared" si="398"/>
        <v>No prazo</v>
      </c>
      <c r="S5086" s="5">
        <f t="shared" si="399"/>
        <v>0</v>
      </c>
    </row>
    <row r="5087" spans="1:19" x14ac:dyDescent="0.25">
      <c r="A5087">
        <v>5086</v>
      </c>
      <c r="B5087" s="1">
        <v>44090</v>
      </c>
      <c r="C5087" s="1">
        <v>44100</v>
      </c>
      <c r="D5087" s="1">
        <v>44102</v>
      </c>
      <c r="E5087" s="1">
        <v>44106</v>
      </c>
      <c r="F5087">
        <v>2</v>
      </c>
      <c r="G5087">
        <v>9</v>
      </c>
      <c r="H5087">
        <v>174</v>
      </c>
      <c r="I5087" s="6">
        <v>0</v>
      </c>
      <c r="J5087">
        <v>3</v>
      </c>
      <c r="K5087" t="str">
        <f>_xlfn.XLOOKUP(fCompras!F5087,dComprador!$A$2:$A$7,dComprador!$B$2:$B$7)</f>
        <v>João</v>
      </c>
      <c r="L5087" t="str">
        <f>_xlfn.XLOOKUP(J5087,dFornecedor!$A$2:$A$6,dFornecedor!$B$2:$B$6)</f>
        <v>StepUp</v>
      </c>
      <c r="M5087" t="str">
        <f>_xlfn.XLOOKUP(G5087,dMateriaPrima!$A$2:$A$12,dMateriaPrima!$B$2:$B$12)</f>
        <v>Couro</v>
      </c>
      <c r="N5087" s="2">
        <f>_xlfn.XLOOKUP(G5087,dMateriaPrima!$A$2:$A$12,dMateriaPrima!$C$2:$C$12)</f>
        <v>4.4000000000000004</v>
      </c>
      <c r="O5087" s="3">
        <f t="shared" si="395"/>
        <v>765.6</v>
      </c>
      <c r="P5087" s="4">
        <f t="shared" si="396"/>
        <v>0</v>
      </c>
      <c r="Q5087" s="3">
        <f t="shared" si="397"/>
        <v>765.6</v>
      </c>
      <c r="R5087" t="str">
        <f t="shared" si="398"/>
        <v>Em atraso</v>
      </c>
      <c r="S5087" s="5">
        <f t="shared" si="399"/>
        <v>4</v>
      </c>
    </row>
    <row r="5088" spans="1:19" x14ac:dyDescent="0.25">
      <c r="A5088">
        <v>5087</v>
      </c>
      <c r="B5088" s="1">
        <v>44090</v>
      </c>
      <c r="C5088" s="1">
        <v>44091</v>
      </c>
      <c r="D5088" s="1">
        <v>44101</v>
      </c>
      <c r="E5088" s="1">
        <v>44104</v>
      </c>
      <c r="F5088">
        <v>1</v>
      </c>
      <c r="G5088">
        <v>10</v>
      </c>
      <c r="H5088">
        <v>407</v>
      </c>
      <c r="I5088" s="6">
        <v>0</v>
      </c>
      <c r="J5088">
        <v>4</v>
      </c>
      <c r="K5088" t="str">
        <f>_xlfn.XLOOKUP(fCompras!F5088,dComprador!$A$2:$A$7,dComprador!$B$2:$B$7)</f>
        <v>Alon</v>
      </c>
      <c r="L5088" t="str">
        <f>_xlfn.XLOOKUP(J5088,dFornecedor!$A$2:$A$6,dFornecedor!$B$2:$B$6)</f>
        <v>AlphaOmega</v>
      </c>
      <c r="M5088" t="str">
        <f>_xlfn.XLOOKUP(G5088,dMateriaPrima!$A$2:$A$12,dMateriaPrima!$B$2:$B$12)</f>
        <v>Pedra Britada</v>
      </c>
      <c r="N5088" s="2">
        <f>_xlfn.XLOOKUP(G5088,dMateriaPrima!$A$2:$A$12,dMateriaPrima!$C$2:$C$12)</f>
        <v>56</v>
      </c>
      <c r="O5088" s="3">
        <f t="shared" si="395"/>
        <v>22792</v>
      </c>
      <c r="P5088" s="4">
        <f t="shared" si="396"/>
        <v>0</v>
      </c>
      <c r="Q5088" s="3">
        <f t="shared" si="397"/>
        <v>22792</v>
      </c>
      <c r="R5088" t="str">
        <f t="shared" si="398"/>
        <v>Em atraso</v>
      </c>
      <c r="S5088" s="5">
        <f t="shared" si="399"/>
        <v>3</v>
      </c>
    </row>
    <row r="5089" spans="1:19" x14ac:dyDescent="0.25">
      <c r="A5089">
        <v>5088</v>
      </c>
      <c r="B5089" s="1">
        <v>44090</v>
      </c>
      <c r="C5089" s="1">
        <v>44096</v>
      </c>
      <c r="D5089" s="1">
        <v>44108</v>
      </c>
      <c r="E5089" s="1">
        <v>44109</v>
      </c>
      <c r="F5089">
        <v>1</v>
      </c>
      <c r="G5089">
        <v>11</v>
      </c>
      <c r="H5089">
        <v>163</v>
      </c>
      <c r="I5089" s="6">
        <v>0</v>
      </c>
      <c r="J5089">
        <v>2</v>
      </c>
      <c r="K5089" t="str">
        <f>_xlfn.XLOOKUP(fCompras!F5089,dComprador!$A$2:$A$7,dComprador!$B$2:$B$7)</f>
        <v>Alon</v>
      </c>
      <c r="L5089" t="str">
        <f>_xlfn.XLOOKUP(J5089,dFornecedor!$A$2:$A$6,dFornecedor!$B$2:$B$6)</f>
        <v>Minerva</v>
      </c>
      <c r="M5089" t="str">
        <f>_xlfn.XLOOKUP(G5089,dMateriaPrima!$A$2:$A$12,dMateriaPrima!$B$2:$B$12)</f>
        <v>Papel</v>
      </c>
      <c r="N5089" s="2">
        <f>_xlfn.XLOOKUP(G5089,dMateriaPrima!$A$2:$A$12,dMateriaPrima!$C$2:$C$12)</f>
        <v>9</v>
      </c>
      <c r="O5089" s="3">
        <f t="shared" si="395"/>
        <v>1467</v>
      </c>
      <c r="P5089" s="4">
        <f t="shared" si="396"/>
        <v>0</v>
      </c>
      <c r="Q5089" s="3">
        <f t="shared" si="397"/>
        <v>1467</v>
      </c>
      <c r="R5089" t="str">
        <f t="shared" si="398"/>
        <v>Em atraso</v>
      </c>
      <c r="S5089" s="5">
        <f t="shared" si="399"/>
        <v>1</v>
      </c>
    </row>
    <row r="5090" spans="1:19" x14ac:dyDescent="0.25">
      <c r="A5090">
        <v>5089</v>
      </c>
      <c r="B5090" s="1">
        <v>44090</v>
      </c>
      <c r="C5090" s="1">
        <v>44101</v>
      </c>
      <c r="D5090" s="1">
        <v>44104</v>
      </c>
      <c r="E5090" s="1">
        <v>44106</v>
      </c>
      <c r="F5090">
        <v>2</v>
      </c>
      <c r="G5090">
        <v>11</v>
      </c>
      <c r="H5090">
        <v>155</v>
      </c>
      <c r="I5090" s="6">
        <v>0</v>
      </c>
      <c r="J5090">
        <v>1</v>
      </c>
      <c r="K5090" t="str">
        <f>_xlfn.XLOOKUP(fCompras!F5090,dComprador!$A$2:$A$7,dComprador!$B$2:$B$7)</f>
        <v>João</v>
      </c>
      <c r="L5090" t="str">
        <f>_xlfn.XLOOKUP(J5090,dFornecedor!$A$2:$A$6,dFornecedor!$B$2:$B$6)</f>
        <v>NorthShore</v>
      </c>
      <c r="M5090" t="str">
        <f>_xlfn.XLOOKUP(G5090,dMateriaPrima!$A$2:$A$12,dMateriaPrima!$B$2:$B$12)</f>
        <v>Papel</v>
      </c>
      <c r="N5090" s="2">
        <f>_xlfn.XLOOKUP(G5090,dMateriaPrima!$A$2:$A$12,dMateriaPrima!$C$2:$C$12)</f>
        <v>9</v>
      </c>
      <c r="O5090" s="3">
        <f t="shared" si="395"/>
        <v>1395</v>
      </c>
      <c r="P5090" s="4">
        <f t="shared" si="396"/>
        <v>0</v>
      </c>
      <c r="Q5090" s="3">
        <f t="shared" si="397"/>
        <v>1395</v>
      </c>
      <c r="R5090" t="str">
        <f t="shared" si="398"/>
        <v>Em atraso</v>
      </c>
      <c r="S5090" s="5">
        <f t="shared" si="399"/>
        <v>2</v>
      </c>
    </row>
    <row r="5091" spans="1:19" x14ac:dyDescent="0.25">
      <c r="A5091">
        <v>5090</v>
      </c>
      <c r="B5091" s="1">
        <v>44091</v>
      </c>
      <c r="C5091" s="1">
        <v>44091</v>
      </c>
      <c r="D5091" s="1">
        <v>44098</v>
      </c>
      <c r="E5091" s="1">
        <v>44100</v>
      </c>
      <c r="F5091">
        <v>4</v>
      </c>
      <c r="G5091">
        <v>7</v>
      </c>
      <c r="H5091">
        <v>25</v>
      </c>
      <c r="I5091" s="6">
        <v>0</v>
      </c>
      <c r="J5091">
        <v>2</v>
      </c>
      <c r="K5091" t="str">
        <f>_xlfn.XLOOKUP(fCompras!F5091,dComprador!$A$2:$A$7,dComprador!$B$2:$B$7)</f>
        <v>Lira</v>
      </c>
      <c r="L5091" t="str">
        <f>_xlfn.XLOOKUP(J5091,dFornecedor!$A$2:$A$6,dFornecedor!$B$2:$B$6)</f>
        <v>Minerva</v>
      </c>
      <c r="M5091" t="str">
        <f>_xlfn.XLOOKUP(G5091,dMateriaPrima!$A$2:$A$12,dMateriaPrima!$B$2:$B$12)</f>
        <v>Poliéster</v>
      </c>
      <c r="N5091" s="2">
        <f>_xlfn.XLOOKUP(G5091,dMateriaPrima!$A$2:$A$12,dMateriaPrima!$C$2:$C$12)</f>
        <v>8</v>
      </c>
      <c r="O5091" s="3">
        <f t="shared" si="395"/>
        <v>200</v>
      </c>
      <c r="P5091" s="4">
        <f t="shared" si="396"/>
        <v>0</v>
      </c>
      <c r="Q5091" s="3">
        <f t="shared" si="397"/>
        <v>200</v>
      </c>
      <c r="R5091" t="str">
        <f t="shared" si="398"/>
        <v>Em atraso</v>
      </c>
      <c r="S5091" s="5">
        <f t="shared" si="399"/>
        <v>2</v>
      </c>
    </row>
    <row r="5092" spans="1:19" x14ac:dyDescent="0.25">
      <c r="A5092">
        <v>5091</v>
      </c>
      <c r="B5092" s="1">
        <v>44091</v>
      </c>
      <c r="C5092" s="1">
        <v>44093</v>
      </c>
      <c r="D5092" s="1">
        <v>44098</v>
      </c>
      <c r="E5092" s="1">
        <v>44100</v>
      </c>
      <c r="F5092">
        <v>4</v>
      </c>
      <c r="G5092">
        <v>7</v>
      </c>
      <c r="H5092">
        <v>137</v>
      </c>
      <c r="I5092" s="6">
        <v>0</v>
      </c>
      <c r="J5092">
        <v>4</v>
      </c>
      <c r="K5092" t="str">
        <f>_xlfn.XLOOKUP(fCompras!F5092,dComprador!$A$2:$A$7,dComprador!$B$2:$B$7)</f>
        <v>Lira</v>
      </c>
      <c r="L5092" t="str">
        <f>_xlfn.XLOOKUP(J5092,dFornecedor!$A$2:$A$6,dFornecedor!$B$2:$B$6)</f>
        <v>AlphaOmega</v>
      </c>
      <c r="M5092" t="str">
        <f>_xlfn.XLOOKUP(G5092,dMateriaPrima!$A$2:$A$12,dMateriaPrima!$B$2:$B$12)</f>
        <v>Poliéster</v>
      </c>
      <c r="N5092" s="2">
        <f>_xlfn.XLOOKUP(G5092,dMateriaPrima!$A$2:$A$12,dMateriaPrima!$C$2:$C$12)</f>
        <v>8</v>
      </c>
      <c r="O5092" s="3">
        <f t="shared" si="395"/>
        <v>1096</v>
      </c>
      <c r="P5092" s="4">
        <f t="shared" si="396"/>
        <v>0</v>
      </c>
      <c r="Q5092" s="3">
        <f t="shared" si="397"/>
        <v>1096</v>
      </c>
      <c r="R5092" t="str">
        <f t="shared" si="398"/>
        <v>Em atraso</v>
      </c>
      <c r="S5092" s="5">
        <f t="shared" si="399"/>
        <v>2</v>
      </c>
    </row>
    <row r="5093" spans="1:19" x14ac:dyDescent="0.25">
      <c r="A5093">
        <v>5092</v>
      </c>
      <c r="B5093" s="1">
        <v>44091</v>
      </c>
      <c r="C5093" s="1">
        <v>44091</v>
      </c>
      <c r="D5093" s="1">
        <v>44098</v>
      </c>
      <c r="E5093" s="1">
        <v>44099</v>
      </c>
      <c r="F5093">
        <v>4</v>
      </c>
      <c r="G5093">
        <v>9</v>
      </c>
      <c r="H5093">
        <v>325</v>
      </c>
      <c r="I5093" s="6">
        <v>0</v>
      </c>
      <c r="J5093">
        <v>2</v>
      </c>
      <c r="K5093" t="str">
        <f>_xlfn.XLOOKUP(fCompras!F5093,dComprador!$A$2:$A$7,dComprador!$B$2:$B$7)</f>
        <v>Lira</v>
      </c>
      <c r="L5093" t="str">
        <f>_xlfn.XLOOKUP(J5093,dFornecedor!$A$2:$A$6,dFornecedor!$B$2:$B$6)</f>
        <v>Minerva</v>
      </c>
      <c r="M5093" t="str">
        <f>_xlfn.XLOOKUP(G5093,dMateriaPrima!$A$2:$A$12,dMateriaPrima!$B$2:$B$12)</f>
        <v>Couro</v>
      </c>
      <c r="N5093" s="2">
        <f>_xlfn.XLOOKUP(G5093,dMateriaPrima!$A$2:$A$12,dMateriaPrima!$C$2:$C$12)</f>
        <v>4.4000000000000004</v>
      </c>
      <c r="O5093" s="3">
        <f t="shared" si="395"/>
        <v>1430.0000000000002</v>
      </c>
      <c r="P5093" s="4">
        <f t="shared" si="396"/>
        <v>0</v>
      </c>
      <c r="Q5093" s="3">
        <f t="shared" si="397"/>
        <v>1430.0000000000002</v>
      </c>
      <c r="R5093" t="str">
        <f t="shared" si="398"/>
        <v>Em atraso</v>
      </c>
      <c r="S5093" s="5">
        <f t="shared" si="399"/>
        <v>1</v>
      </c>
    </row>
    <row r="5094" spans="1:19" x14ac:dyDescent="0.25">
      <c r="A5094">
        <v>5093</v>
      </c>
      <c r="B5094" s="1">
        <v>44091</v>
      </c>
      <c r="C5094" s="1">
        <v>44091</v>
      </c>
      <c r="D5094" s="1">
        <v>44103</v>
      </c>
      <c r="E5094" s="1">
        <v>44109</v>
      </c>
      <c r="F5094">
        <v>4</v>
      </c>
      <c r="G5094">
        <v>4</v>
      </c>
      <c r="H5094">
        <v>148</v>
      </c>
      <c r="I5094" s="6">
        <v>0</v>
      </c>
      <c r="J5094">
        <v>4</v>
      </c>
      <c r="K5094" t="str">
        <f>_xlfn.XLOOKUP(fCompras!F5094,dComprador!$A$2:$A$7,dComprador!$B$2:$B$7)</f>
        <v>Lira</v>
      </c>
      <c r="L5094" t="str">
        <f>_xlfn.XLOOKUP(J5094,dFornecedor!$A$2:$A$6,dFornecedor!$B$2:$B$6)</f>
        <v>AlphaOmega</v>
      </c>
      <c r="M5094" t="str">
        <f>_xlfn.XLOOKUP(G5094,dMateriaPrima!$A$2:$A$12,dMateriaPrima!$B$2:$B$12)</f>
        <v>Madeira</v>
      </c>
      <c r="N5094" s="2">
        <f>_xlfn.XLOOKUP(G5094,dMateriaPrima!$A$2:$A$12,dMateriaPrima!$C$2:$C$12)</f>
        <v>168</v>
      </c>
      <c r="O5094" s="3">
        <f t="shared" si="395"/>
        <v>24864</v>
      </c>
      <c r="P5094" s="4">
        <f t="shared" si="396"/>
        <v>0</v>
      </c>
      <c r="Q5094" s="3">
        <f t="shared" si="397"/>
        <v>24864</v>
      </c>
      <c r="R5094" t="str">
        <f t="shared" si="398"/>
        <v>Em atraso</v>
      </c>
      <c r="S5094" s="5">
        <f t="shared" si="399"/>
        <v>6</v>
      </c>
    </row>
    <row r="5095" spans="1:19" x14ac:dyDescent="0.25">
      <c r="A5095">
        <v>5094</v>
      </c>
      <c r="B5095" s="1">
        <v>44091</v>
      </c>
      <c r="C5095" s="1">
        <v>44100</v>
      </c>
      <c r="D5095" s="1">
        <v>44106</v>
      </c>
      <c r="E5095" s="1">
        <v>44110</v>
      </c>
      <c r="F5095">
        <v>1</v>
      </c>
      <c r="G5095">
        <v>5</v>
      </c>
      <c r="H5095">
        <v>301</v>
      </c>
      <c r="I5095" s="6">
        <v>0</v>
      </c>
      <c r="J5095">
        <v>3</v>
      </c>
      <c r="K5095" t="str">
        <f>_xlfn.XLOOKUP(fCompras!F5095,dComprador!$A$2:$A$7,dComprador!$B$2:$B$7)</f>
        <v>Alon</v>
      </c>
      <c r="L5095" t="str">
        <f>_xlfn.XLOOKUP(J5095,dFornecedor!$A$2:$A$6,dFornecedor!$B$2:$B$6)</f>
        <v>StepUp</v>
      </c>
      <c r="M5095" t="str">
        <f>_xlfn.XLOOKUP(G5095,dMateriaPrima!$A$2:$A$12,dMateriaPrima!$B$2:$B$12)</f>
        <v>Areia</v>
      </c>
      <c r="N5095" s="2">
        <f>_xlfn.XLOOKUP(G5095,dMateriaPrima!$A$2:$A$12,dMateriaPrima!$C$2:$C$12)</f>
        <v>3.59</v>
      </c>
      <c r="O5095" s="3">
        <f t="shared" si="395"/>
        <v>1080.5899999999999</v>
      </c>
      <c r="P5095" s="4">
        <f t="shared" si="396"/>
        <v>0</v>
      </c>
      <c r="Q5095" s="3">
        <f t="shared" si="397"/>
        <v>1080.5899999999999</v>
      </c>
      <c r="R5095" t="str">
        <f t="shared" si="398"/>
        <v>Em atraso</v>
      </c>
      <c r="S5095" s="5">
        <f t="shared" si="399"/>
        <v>4</v>
      </c>
    </row>
    <row r="5096" spans="1:19" x14ac:dyDescent="0.25">
      <c r="A5096">
        <v>5095</v>
      </c>
      <c r="B5096" s="1">
        <v>44091</v>
      </c>
      <c r="C5096" s="1">
        <v>44100</v>
      </c>
      <c r="D5096" s="1">
        <v>44112</v>
      </c>
      <c r="E5096" s="1">
        <v>44112</v>
      </c>
      <c r="F5096">
        <v>1</v>
      </c>
      <c r="G5096">
        <v>9</v>
      </c>
      <c r="H5096">
        <v>184</v>
      </c>
      <c r="I5096" s="6">
        <v>0</v>
      </c>
      <c r="J5096">
        <v>2</v>
      </c>
      <c r="K5096" t="str">
        <f>_xlfn.XLOOKUP(fCompras!F5096,dComprador!$A$2:$A$7,dComprador!$B$2:$B$7)</f>
        <v>Alon</v>
      </c>
      <c r="L5096" t="str">
        <f>_xlfn.XLOOKUP(J5096,dFornecedor!$A$2:$A$6,dFornecedor!$B$2:$B$6)</f>
        <v>Minerva</v>
      </c>
      <c r="M5096" t="str">
        <f>_xlfn.XLOOKUP(G5096,dMateriaPrima!$A$2:$A$12,dMateriaPrima!$B$2:$B$12)</f>
        <v>Couro</v>
      </c>
      <c r="N5096" s="2">
        <f>_xlfn.XLOOKUP(G5096,dMateriaPrima!$A$2:$A$12,dMateriaPrima!$C$2:$C$12)</f>
        <v>4.4000000000000004</v>
      </c>
      <c r="O5096" s="3">
        <f t="shared" si="395"/>
        <v>809.6</v>
      </c>
      <c r="P5096" s="4">
        <f t="shared" si="396"/>
        <v>0</v>
      </c>
      <c r="Q5096" s="3">
        <f t="shared" si="397"/>
        <v>809.6</v>
      </c>
      <c r="R5096" t="str">
        <f t="shared" si="398"/>
        <v>No prazo</v>
      </c>
      <c r="S5096" s="5">
        <f t="shared" si="399"/>
        <v>0</v>
      </c>
    </row>
    <row r="5097" spans="1:19" x14ac:dyDescent="0.25">
      <c r="A5097">
        <v>5096</v>
      </c>
      <c r="B5097" s="1">
        <v>44091</v>
      </c>
      <c r="C5097" s="1">
        <v>44091</v>
      </c>
      <c r="D5097" s="1">
        <v>44112</v>
      </c>
      <c r="E5097" s="1">
        <v>44115</v>
      </c>
      <c r="F5097">
        <v>1</v>
      </c>
      <c r="G5097">
        <v>3</v>
      </c>
      <c r="H5097">
        <v>288</v>
      </c>
      <c r="I5097" s="6">
        <v>0</v>
      </c>
      <c r="J5097">
        <v>2</v>
      </c>
      <c r="K5097" t="str">
        <f>_xlfn.XLOOKUP(fCompras!F5097,dComprador!$A$2:$A$7,dComprador!$B$2:$B$7)</f>
        <v>Alon</v>
      </c>
      <c r="L5097" t="str">
        <f>_xlfn.XLOOKUP(J5097,dFornecedor!$A$2:$A$6,dFornecedor!$B$2:$B$6)</f>
        <v>Minerva</v>
      </c>
      <c r="M5097" t="str">
        <f>_xlfn.XLOOKUP(G5097,dMateriaPrima!$A$2:$A$12,dMateriaPrima!$B$2:$B$12)</f>
        <v>Barra Metal</v>
      </c>
      <c r="N5097" s="2">
        <f>_xlfn.XLOOKUP(G5097,dMateriaPrima!$A$2:$A$12,dMateriaPrima!$C$2:$C$12)</f>
        <v>565</v>
      </c>
      <c r="O5097" s="3">
        <f t="shared" si="395"/>
        <v>162720</v>
      </c>
      <c r="P5097" s="4">
        <f t="shared" si="396"/>
        <v>0</v>
      </c>
      <c r="Q5097" s="3">
        <f t="shared" si="397"/>
        <v>162720</v>
      </c>
      <c r="R5097" t="str">
        <f t="shared" si="398"/>
        <v>Em atraso</v>
      </c>
      <c r="S5097" s="5">
        <f t="shared" si="399"/>
        <v>3</v>
      </c>
    </row>
    <row r="5098" spans="1:19" x14ac:dyDescent="0.25">
      <c r="A5098">
        <v>5097</v>
      </c>
      <c r="B5098" s="1">
        <v>44091</v>
      </c>
      <c r="C5098" s="1">
        <v>44091</v>
      </c>
      <c r="D5098" s="1">
        <v>44102</v>
      </c>
      <c r="E5098" s="1">
        <v>44102</v>
      </c>
      <c r="F5098">
        <v>2</v>
      </c>
      <c r="G5098">
        <v>7</v>
      </c>
      <c r="H5098">
        <v>38</v>
      </c>
      <c r="I5098" s="6">
        <v>0</v>
      </c>
      <c r="J5098">
        <v>5</v>
      </c>
      <c r="K5098" t="str">
        <f>_xlfn.XLOOKUP(fCompras!F5098,dComprador!$A$2:$A$7,dComprador!$B$2:$B$7)</f>
        <v>João</v>
      </c>
      <c r="L5098" t="str">
        <f>_xlfn.XLOOKUP(J5098,dFornecedor!$A$2:$A$6,dFornecedor!$B$2:$B$6)</f>
        <v>Atlas</v>
      </c>
      <c r="M5098" t="str">
        <f>_xlfn.XLOOKUP(G5098,dMateriaPrima!$A$2:$A$12,dMateriaPrima!$B$2:$B$12)</f>
        <v>Poliéster</v>
      </c>
      <c r="N5098" s="2">
        <f>_xlfn.XLOOKUP(G5098,dMateriaPrima!$A$2:$A$12,dMateriaPrima!$C$2:$C$12)</f>
        <v>8</v>
      </c>
      <c r="O5098" s="3">
        <f t="shared" si="395"/>
        <v>304</v>
      </c>
      <c r="P5098" s="4">
        <f t="shared" si="396"/>
        <v>0</v>
      </c>
      <c r="Q5098" s="3">
        <f t="shared" si="397"/>
        <v>304</v>
      </c>
      <c r="R5098" t="str">
        <f t="shared" si="398"/>
        <v>No prazo</v>
      </c>
      <c r="S5098" s="5">
        <f t="shared" si="399"/>
        <v>0</v>
      </c>
    </row>
    <row r="5099" spans="1:19" x14ac:dyDescent="0.25">
      <c r="A5099">
        <v>5098</v>
      </c>
      <c r="B5099" s="1">
        <v>44091</v>
      </c>
      <c r="C5099" s="1">
        <v>44100</v>
      </c>
      <c r="D5099" s="1">
        <v>44104</v>
      </c>
      <c r="E5099" s="1">
        <v>44106</v>
      </c>
      <c r="F5099">
        <v>3</v>
      </c>
      <c r="G5099">
        <v>8</v>
      </c>
      <c r="H5099">
        <v>49</v>
      </c>
      <c r="I5099" s="6">
        <v>0</v>
      </c>
      <c r="J5099">
        <v>1</v>
      </c>
      <c r="K5099" t="str">
        <f>_xlfn.XLOOKUP(fCompras!F5099,dComprador!$A$2:$A$7,dComprador!$B$2:$B$7)</f>
        <v>Diego</v>
      </c>
      <c r="L5099" t="str">
        <f>_xlfn.XLOOKUP(J5099,dFornecedor!$A$2:$A$6,dFornecedor!$B$2:$B$6)</f>
        <v>NorthShore</v>
      </c>
      <c r="M5099" t="str">
        <f>_xlfn.XLOOKUP(G5099,dMateriaPrima!$A$2:$A$12,dMateriaPrima!$B$2:$B$12)</f>
        <v>Cimento</v>
      </c>
      <c r="N5099" s="2">
        <f>_xlfn.XLOOKUP(G5099,dMateriaPrima!$A$2:$A$12,dMateriaPrima!$C$2:$C$12)</f>
        <v>23</v>
      </c>
      <c r="O5099" s="3">
        <f t="shared" si="395"/>
        <v>1127</v>
      </c>
      <c r="P5099" s="4">
        <f t="shared" si="396"/>
        <v>0</v>
      </c>
      <c r="Q5099" s="3">
        <f t="shared" si="397"/>
        <v>1127</v>
      </c>
      <c r="R5099" t="str">
        <f t="shared" si="398"/>
        <v>Em atraso</v>
      </c>
      <c r="S5099" s="5">
        <f t="shared" si="399"/>
        <v>2</v>
      </c>
    </row>
    <row r="5100" spans="1:19" x14ac:dyDescent="0.25">
      <c r="A5100">
        <v>5099</v>
      </c>
      <c r="B5100" s="1">
        <v>44091</v>
      </c>
      <c r="C5100" s="1">
        <v>44095</v>
      </c>
      <c r="D5100" s="1">
        <v>44109</v>
      </c>
      <c r="E5100" s="1">
        <v>44112</v>
      </c>
      <c r="F5100">
        <v>1</v>
      </c>
      <c r="G5100">
        <v>9</v>
      </c>
      <c r="H5100">
        <v>237</v>
      </c>
      <c r="I5100" s="6">
        <v>0</v>
      </c>
      <c r="J5100">
        <v>4</v>
      </c>
      <c r="K5100" t="str">
        <f>_xlfn.XLOOKUP(fCompras!F5100,dComprador!$A$2:$A$7,dComprador!$B$2:$B$7)</f>
        <v>Alon</v>
      </c>
      <c r="L5100" t="str">
        <f>_xlfn.XLOOKUP(J5100,dFornecedor!$A$2:$A$6,dFornecedor!$B$2:$B$6)</f>
        <v>AlphaOmega</v>
      </c>
      <c r="M5100" t="str">
        <f>_xlfn.XLOOKUP(G5100,dMateriaPrima!$A$2:$A$12,dMateriaPrima!$B$2:$B$12)</f>
        <v>Couro</v>
      </c>
      <c r="N5100" s="2">
        <f>_xlfn.XLOOKUP(G5100,dMateriaPrima!$A$2:$A$12,dMateriaPrima!$C$2:$C$12)</f>
        <v>4.4000000000000004</v>
      </c>
      <c r="O5100" s="3">
        <f t="shared" si="395"/>
        <v>1042.8000000000002</v>
      </c>
      <c r="P5100" s="4">
        <f t="shared" si="396"/>
        <v>0</v>
      </c>
      <c r="Q5100" s="3">
        <f t="shared" si="397"/>
        <v>1042.8000000000002</v>
      </c>
      <c r="R5100" t="str">
        <f t="shared" si="398"/>
        <v>Em atraso</v>
      </c>
      <c r="S5100" s="5">
        <f t="shared" si="399"/>
        <v>3</v>
      </c>
    </row>
    <row r="5101" spans="1:19" x14ac:dyDescent="0.25">
      <c r="A5101">
        <v>5100</v>
      </c>
      <c r="B5101" s="1">
        <v>44091</v>
      </c>
      <c r="C5101" s="1">
        <v>44093</v>
      </c>
      <c r="D5101" s="1">
        <v>44119</v>
      </c>
      <c r="E5101" s="1">
        <v>44121</v>
      </c>
      <c r="F5101">
        <v>1</v>
      </c>
      <c r="G5101">
        <v>1</v>
      </c>
      <c r="H5101">
        <v>346</v>
      </c>
      <c r="I5101" s="6">
        <v>0</v>
      </c>
      <c r="J5101">
        <v>1</v>
      </c>
      <c r="K5101" t="str">
        <f>_xlfn.XLOOKUP(fCompras!F5101,dComprador!$A$2:$A$7,dComprador!$B$2:$B$7)</f>
        <v>Alon</v>
      </c>
      <c r="L5101" t="str">
        <f>_xlfn.XLOOKUP(J5101,dFornecedor!$A$2:$A$6,dFornecedor!$B$2:$B$6)</f>
        <v>NorthShore</v>
      </c>
      <c r="M5101" t="str">
        <f>_xlfn.XLOOKUP(G5101,dMateriaPrima!$A$2:$A$12,dMateriaPrima!$B$2:$B$12)</f>
        <v>Tecido</v>
      </c>
      <c r="N5101" s="2">
        <f>_xlfn.XLOOKUP(G5101,dMateriaPrima!$A$2:$A$12,dMateriaPrima!$C$2:$C$12)</f>
        <v>18</v>
      </c>
      <c r="O5101" s="3">
        <f t="shared" si="395"/>
        <v>6228</v>
      </c>
      <c r="P5101" s="4">
        <f t="shared" si="396"/>
        <v>0</v>
      </c>
      <c r="Q5101" s="3">
        <f t="shared" si="397"/>
        <v>6228</v>
      </c>
      <c r="R5101" t="str">
        <f t="shared" si="398"/>
        <v>Em atraso</v>
      </c>
      <c r="S5101" s="5">
        <f t="shared" si="399"/>
        <v>2</v>
      </c>
    </row>
    <row r="5102" spans="1:19" x14ac:dyDescent="0.25">
      <c r="A5102">
        <v>5101</v>
      </c>
      <c r="B5102" s="1">
        <v>44091</v>
      </c>
      <c r="C5102" s="1">
        <v>44091</v>
      </c>
      <c r="D5102" s="1">
        <v>44120</v>
      </c>
      <c r="E5102" s="1">
        <v>44124</v>
      </c>
      <c r="F5102">
        <v>1</v>
      </c>
      <c r="G5102">
        <v>9</v>
      </c>
      <c r="H5102">
        <v>168</v>
      </c>
      <c r="I5102" s="6">
        <v>0</v>
      </c>
      <c r="J5102">
        <v>4</v>
      </c>
      <c r="K5102" t="str">
        <f>_xlfn.XLOOKUP(fCompras!F5102,dComprador!$A$2:$A$7,dComprador!$B$2:$B$7)</f>
        <v>Alon</v>
      </c>
      <c r="L5102" t="str">
        <f>_xlfn.XLOOKUP(J5102,dFornecedor!$A$2:$A$6,dFornecedor!$B$2:$B$6)</f>
        <v>AlphaOmega</v>
      </c>
      <c r="M5102" t="str">
        <f>_xlfn.XLOOKUP(G5102,dMateriaPrima!$A$2:$A$12,dMateriaPrima!$B$2:$B$12)</f>
        <v>Couro</v>
      </c>
      <c r="N5102" s="2">
        <f>_xlfn.XLOOKUP(G5102,dMateriaPrima!$A$2:$A$12,dMateriaPrima!$C$2:$C$12)</f>
        <v>4.4000000000000004</v>
      </c>
      <c r="O5102" s="3">
        <f t="shared" si="395"/>
        <v>739.2</v>
      </c>
      <c r="P5102" s="4">
        <f t="shared" si="396"/>
        <v>0</v>
      </c>
      <c r="Q5102" s="3">
        <f t="shared" si="397"/>
        <v>739.2</v>
      </c>
      <c r="R5102" t="str">
        <f t="shared" si="398"/>
        <v>Em atraso</v>
      </c>
      <c r="S5102" s="5">
        <f t="shared" si="399"/>
        <v>4</v>
      </c>
    </row>
    <row r="5103" spans="1:19" x14ac:dyDescent="0.25">
      <c r="A5103">
        <v>5102</v>
      </c>
      <c r="B5103" s="1">
        <v>44091</v>
      </c>
      <c r="C5103" s="1">
        <v>44104</v>
      </c>
      <c r="D5103" s="1">
        <v>44123</v>
      </c>
      <c r="E5103" s="1">
        <v>44125</v>
      </c>
      <c r="F5103">
        <v>1</v>
      </c>
      <c r="G5103">
        <v>1</v>
      </c>
      <c r="H5103">
        <v>64</v>
      </c>
      <c r="I5103" s="6">
        <v>0</v>
      </c>
      <c r="J5103">
        <v>1</v>
      </c>
      <c r="K5103" t="str">
        <f>_xlfn.XLOOKUP(fCompras!F5103,dComprador!$A$2:$A$7,dComprador!$B$2:$B$7)</f>
        <v>Alon</v>
      </c>
      <c r="L5103" t="str">
        <f>_xlfn.XLOOKUP(J5103,dFornecedor!$A$2:$A$6,dFornecedor!$B$2:$B$6)</f>
        <v>NorthShore</v>
      </c>
      <c r="M5103" t="str">
        <f>_xlfn.XLOOKUP(G5103,dMateriaPrima!$A$2:$A$12,dMateriaPrima!$B$2:$B$12)</f>
        <v>Tecido</v>
      </c>
      <c r="N5103" s="2">
        <f>_xlfn.XLOOKUP(G5103,dMateriaPrima!$A$2:$A$12,dMateriaPrima!$C$2:$C$12)</f>
        <v>18</v>
      </c>
      <c r="O5103" s="3">
        <f t="shared" si="395"/>
        <v>1152</v>
      </c>
      <c r="P5103" s="4">
        <f t="shared" si="396"/>
        <v>0</v>
      </c>
      <c r="Q5103" s="3">
        <f t="shared" si="397"/>
        <v>1152</v>
      </c>
      <c r="R5103" t="str">
        <f t="shared" si="398"/>
        <v>Em atraso</v>
      </c>
      <c r="S5103" s="5">
        <f t="shared" si="399"/>
        <v>2</v>
      </c>
    </row>
    <row r="5104" spans="1:19" x14ac:dyDescent="0.25">
      <c r="A5104">
        <v>5103</v>
      </c>
      <c r="B5104" s="1">
        <v>44091</v>
      </c>
      <c r="C5104" s="1">
        <v>44094</v>
      </c>
      <c r="D5104" s="1">
        <v>44110</v>
      </c>
      <c r="E5104" s="1">
        <v>44110</v>
      </c>
      <c r="F5104">
        <v>1</v>
      </c>
      <c r="G5104">
        <v>11</v>
      </c>
      <c r="H5104">
        <v>18</v>
      </c>
      <c r="I5104" s="6">
        <v>0</v>
      </c>
      <c r="J5104">
        <v>2</v>
      </c>
      <c r="K5104" t="str">
        <f>_xlfn.XLOOKUP(fCompras!F5104,dComprador!$A$2:$A$7,dComprador!$B$2:$B$7)</f>
        <v>Alon</v>
      </c>
      <c r="L5104" t="str">
        <f>_xlfn.XLOOKUP(J5104,dFornecedor!$A$2:$A$6,dFornecedor!$B$2:$B$6)</f>
        <v>Minerva</v>
      </c>
      <c r="M5104" t="str">
        <f>_xlfn.XLOOKUP(G5104,dMateriaPrima!$A$2:$A$12,dMateriaPrima!$B$2:$B$12)</f>
        <v>Papel</v>
      </c>
      <c r="N5104" s="2">
        <f>_xlfn.XLOOKUP(G5104,dMateriaPrima!$A$2:$A$12,dMateriaPrima!$C$2:$C$12)</f>
        <v>9</v>
      </c>
      <c r="O5104" s="3">
        <f t="shared" si="395"/>
        <v>162</v>
      </c>
      <c r="P5104" s="4">
        <f t="shared" si="396"/>
        <v>0</v>
      </c>
      <c r="Q5104" s="3">
        <f t="shared" si="397"/>
        <v>162</v>
      </c>
      <c r="R5104" t="str">
        <f t="shared" si="398"/>
        <v>No prazo</v>
      </c>
      <c r="S5104" s="5">
        <f t="shared" si="399"/>
        <v>0</v>
      </c>
    </row>
    <row r="5105" spans="1:19" x14ac:dyDescent="0.25">
      <c r="A5105">
        <v>5104</v>
      </c>
      <c r="B5105" s="1">
        <v>44091</v>
      </c>
      <c r="C5105" s="1">
        <v>44094</v>
      </c>
      <c r="D5105" s="1">
        <v>44113</v>
      </c>
      <c r="E5105" s="1">
        <v>44115</v>
      </c>
      <c r="F5105">
        <v>1</v>
      </c>
      <c r="G5105">
        <v>8</v>
      </c>
      <c r="H5105">
        <v>22</v>
      </c>
      <c r="I5105" s="6">
        <v>0</v>
      </c>
      <c r="J5105">
        <v>4</v>
      </c>
      <c r="K5105" t="str">
        <f>_xlfn.XLOOKUP(fCompras!F5105,dComprador!$A$2:$A$7,dComprador!$B$2:$B$7)</f>
        <v>Alon</v>
      </c>
      <c r="L5105" t="str">
        <f>_xlfn.XLOOKUP(J5105,dFornecedor!$A$2:$A$6,dFornecedor!$B$2:$B$6)</f>
        <v>AlphaOmega</v>
      </c>
      <c r="M5105" t="str">
        <f>_xlfn.XLOOKUP(G5105,dMateriaPrima!$A$2:$A$12,dMateriaPrima!$B$2:$B$12)</f>
        <v>Cimento</v>
      </c>
      <c r="N5105" s="2">
        <f>_xlfn.XLOOKUP(G5105,dMateriaPrima!$A$2:$A$12,dMateriaPrima!$C$2:$C$12)</f>
        <v>23</v>
      </c>
      <c r="O5105" s="3">
        <f t="shared" si="395"/>
        <v>506</v>
      </c>
      <c r="P5105" s="4">
        <f t="shared" si="396"/>
        <v>0</v>
      </c>
      <c r="Q5105" s="3">
        <f t="shared" si="397"/>
        <v>506</v>
      </c>
      <c r="R5105" t="str">
        <f t="shared" si="398"/>
        <v>Em atraso</v>
      </c>
      <c r="S5105" s="5">
        <f t="shared" si="399"/>
        <v>2</v>
      </c>
    </row>
    <row r="5106" spans="1:19" x14ac:dyDescent="0.25">
      <c r="A5106">
        <v>5105</v>
      </c>
      <c r="B5106" s="1">
        <v>44092</v>
      </c>
      <c r="C5106" s="1">
        <v>44092</v>
      </c>
      <c r="D5106" s="1">
        <v>44099</v>
      </c>
      <c r="E5106" s="1">
        <v>44099</v>
      </c>
      <c r="F5106">
        <v>4</v>
      </c>
      <c r="G5106">
        <v>10</v>
      </c>
      <c r="H5106">
        <v>198</v>
      </c>
      <c r="I5106" s="6">
        <v>0</v>
      </c>
      <c r="J5106">
        <v>2</v>
      </c>
      <c r="K5106" t="str">
        <f>_xlfn.XLOOKUP(fCompras!F5106,dComprador!$A$2:$A$7,dComprador!$B$2:$B$7)</f>
        <v>Lira</v>
      </c>
      <c r="L5106" t="str">
        <f>_xlfn.XLOOKUP(J5106,dFornecedor!$A$2:$A$6,dFornecedor!$B$2:$B$6)</f>
        <v>Minerva</v>
      </c>
      <c r="M5106" t="str">
        <f>_xlfn.XLOOKUP(G5106,dMateriaPrima!$A$2:$A$12,dMateriaPrima!$B$2:$B$12)</f>
        <v>Pedra Britada</v>
      </c>
      <c r="N5106" s="2">
        <f>_xlfn.XLOOKUP(G5106,dMateriaPrima!$A$2:$A$12,dMateriaPrima!$C$2:$C$12)</f>
        <v>56</v>
      </c>
      <c r="O5106" s="3">
        <f t="shared" si="395"/>
        <v>11088</v>
      </c>
      <c r="P5106" s="4">
        <f t="shared" si="396"/>
        <v>0</v>
      </c>
      <c r="Q5106" s="3">
        <f t="shared" si="397"/>
        <v>11088</v>
      </c>
      <c r="R5106" t="str">
        <f t="shared" si="398"/>
        <v>No prazo</v>
      </c>
      <c r="S5106" s="5">
        <f t="shared" si="399"/>
        <v>0</v>
      </c>
    </row>
    <row r="5107" spans="1:19" x14ac:dyDescent="0.25">
      <c r="A5107">
        <v>5106</v>
      </c>
      <c r="B5107" s="1">
        <v>44092</v>
      </c>
      <c r="C5107" s="1">
        <v>44095</v>
      </c>
      <c r="D5107" s="1">
        <v>44121</v>
      </c>
      <c r="E5107" s="1">
        <v>44123</v>
      </c>
      <c r="F5107">
        <v>1</v>
      </c>
      <c r="G5107">
        <v>10</v>
      </c>
      <c r="H5107">
        <v>156</v>
      </c>
      <c r="I5107" s="6">
        <v>0</v>
      </c>
      <c r="J5107">
        <v>1</v>
      </c>
      <c r="K5107" t="str">
        <f>_xlfn.XLOOKUP(fCompras!F5107,dComprador!$A$2:$A$7,dComprador!$B$2:$B$7)</f>
        <v>Alon</v>
      </c>
      <c r="L5107" t="str">
        <f>_xlfn.XLOOKUP(J5107,dFornecedor!$A$2:$A$6,dFornecedor!$B$2:$B$6)</f>
        <v>NorthShore</v>
      </c>
      <c r="M5107" t="str">
        <f>_xlfn.XLOOKUP(G5107,dMateriaPrima!$A$2:$A$12,dMateriaPrima!$B$2:$B$12)</f>
        <v>Pedra Britada</v>
      </c>
      <c r="N5107" s="2">
        <f>_xlfn.XLOOKUP(G5107,dMateriaPrima!$A$2:$A$12,dMateriaPrima!$C$2:$C$12)</f>
        <v>56</v>
      </c>
      <c r="O5107" s="3">
        <f t="shared" si="395"/>
        <v>8736</v>
      </c>
      <c r="P5107" s="4">
        <f t="shared" si="396"/>
        <v>0</v>
      </c>
      <c r="Q5107" s="3">
        <f t="shared" si="397"/>
        <v>8736</v>
      </c>
      <c r="R5107" t="str">
        <f t="shared" si="398"/>
        <v>Em atraso</v>
      </c>
      <c r="S5107" s="5">
        <f t="shared" si="399"/>
        <v>2</v>
      </c>
    </row>
    <row r="5108" spans="1:19" x14ac:dyDescent="0.25">
      <c r="A5108">
        <v>5107</v>
      </c>
      <c r="B5108" s="1">
        <v>44092</v>
      </c>
      <c r="C5108" s="1">
        <v>44100</v>
      </c>
      <c r="D5108" s="1">
        <v>44101</v>
      </c>
      <c r="E5108" s="1">
        <v>44109</v>
      </c>
      <c r="F5108">
        <v>4</v>
      </c>
      <c r="G5108">
        <v>8</v>
      </c>
      <c r="H5108">
        <v>379</v>
      </c>
      <c r="I5108" s="6">
        <v>0</v>
      </c>
      <c r="J5108">
        <v>2</v>
      </c>
      <c r="K5108" t="str">
        <f>_xlfn.XLOOKUP(fCompras!F5108,dComprador!$A$2:$A$7,dComprador!$B$2:$B$7)</f>
        <v>Lira</v>
      </c>
      <c r="L5108" t="str">
        <f>_xlfn.XLOOKUP(J5108,dFornecedor!$A$2:$A$6,dFornecedor!$B$2:$B$6)</f>
        <v>Minerva</v>
      </c>
      <c r="M5108" t="str">
        <f>_xlfn.XLOOKUP(G5108,dMateriaPrima!$A$2:$A$12,dMateriaPrima!$B$2:$B$12)</f>
        <v>Cimento</v>
      </c>
      <c r="N5108" s="2">
        <f>_xlfn.XLOOKUP(G5108,dMateriaPrima!$A$2:$A$12,dMateriaPrima!$C$2:$C$12)</f>
        <v>23</v>
      </c>
      <c r="O5108" s="3">
        <f t="shared" si="395"/>
        <v>8717</v>
      </c>
      <c r="P5108" s="4">
        <f t="shared" si="396"/>
        <v>0</v>
      </c>
      <c r="Q5108" s="3">
        <f t="shared" si="397"/>
        <v>8717</v>
      </c>
      <c r="R5108" t="str">
        <f t="shared" si="398"/>
        <v>Em atraso</v>
      </c>
      <c r="S5108" s="5">
        <f t="shared" si="399"/>
        <v>8</v>
      </c>
    </row>
    <row r="5109" spans="1:19" x14ac:dyDescent="0.25">
      <c r="A5109">
        <v>5108</v>
      </c>
      <c r="B5109" s="1">
        <v>44092</v>
      </c>
      <c r="C5109" s="1">
        <v>44093</v>
      </c>
      <c r="D5109" s="1">
        <v>44097</v>
      </c>
      <c r="E5109" s="1">
        <v>44104</v>
      </c>
      <c r="F5109">
        <v>4</v>
      </c>
      <c r="G5109">
        <v>4</v>
      </c>
      <c r="H5109">
        <v>439</v>
      </c>
      <c r="I5109" s="6">
        <v>0</v>
      </c>
      <c r="J5109">
        <v>3</v>
      </c>
      <c r="K5109" t="str">
        <f>_xlfn.XLOOKUP(fCompras!F5109,dComprador!$A$2:$A$7,dComprador!$B$2:$B$7)</f>
        <v>Lira</v>
      </c>
      <c r="L5109" t="str">
        <f>_xlfn.XLOOKUP(J5109,dFornecedor!$A$2:$A$6,dFornecedor!$B$2:$B$6)</f>
        <v>StepUp</v>
      </c>
      <c r="M5109" t="str">
        <f>_xlfn.XLOOKUP(G5109,dMateriaPrima!$A$2:$A$12,dMateriaPrima!$B$2:$B$12)</f>
        <v>Madeira</v>
      </c>
      <c r="N5109" s="2">
        <f>_xlfn.XLOOKUP(G5109,dMateriaPrima!$A$2:$A$12,dMateriaPrima!$C$2:$C$12)</f>
        <v>168</v>
      </c>
      <c r="O5109" s="3">
        <f t="shared" si="395"/>
        <v>73752</v>
      </c>
      <c r="P5109" s="4">
        <f t="shared" si="396"/>
        <v>0</v>
      </c>
      <c r="Q5109" s="3">
        <f t="shared" si="397"/>
        <v>73752</v>
      </c>
      <c r="R5109" t="str">
        <f t="shared" si="398"/>
        <v>Em atraso</v>
      </c>
      <c r="S5109" s="5">
        <f t="shared" si="399"/>
        <v>7</v>
      </c>
    </row>
    <row r="5110" spans="1:19" x14ac:dyDescent="0.25">
      <c r="A5110">
        <v>5109</v>
      </c>
      <c r="B5110" s="1">
        <v>44092</v>
      </c>
      <c r="C5110" s="1">
        <v>44094</v>
      </c>
      <c r="D5110" s="1">
        <v>44101</v>
      </c>
      <c r="E5110" s="1">
        <v>44099</v>
      </c>
      <c r="F5110">
        <v>4</v>
      </c>
      <c r="G5110">
        <v>5</v>
      </c>
      <c r="H5110">
        <v>43</v>
      </c>
      <c r="I5110" s="6">
        <v>0</v>
      </c>
      <c r="J5110">
        <v>2</v>
      </c>
      <c r="K5110" t="str">
        <f>_xlfn.XLOOKUP(fCompras!F5110,dComprador!$A$2:$A$7,dComprador!$B$2:$B$7)</f>
        <v>Lira</v>
      </c>
      <c r="L5110" t="str">
        <f>_xlfn.XLOOKUP(J5110,dFornecedor!$A$2:$A$6,dFornecedor!$B$2:$B$6)</f>
        <v>Minerva</v>
      </c>
      <c r="M5110" t="str">
        <f>_xlfn.XLOOKUP(G5110,dMateriaPrima!$A$2:$A$12,dMateriaPrima!$B$2:$B$12)</f>
        <v>Areia</v>
      </c>
      <c r="N5110" s="2">
        <f>_xlfn.XLOOKUP(G5110,dMateriaPrima!$A$2:$A$12,dMateriaPrima!$C$2:$C$12)</f>
        <v>3.59</v>
      </c>
      <c r="O5110" s="3">
        <f t="shared" si="395"/>
        <v>154.37</v>
      </c>
      <c r="P5110" s="4">
        <f t="shared" si="396"/>
        <v>0</v>
      </c>
      <c r="Q5110" s="3">
        <f t="shared" si="397"/>
        <v>154.37</v>
      </c>
      <c r="R5110" t="str">
        <f t="shared" si="398"/>
        <v>No prazo</v>
      </c>
      <c r="S5110" s="5">
        <f t="shared" si="399"/>
        <v>0</v>
      </c>
    </row>
    <row r="5111" spans="1:19" x14ac:dyDescent="0.25">
      <c r="A5111">
        <v>5110</v>
      </c>
      <c r="B5111" s="1">
        <v>44092</v>
      </c>
      <c r="C5111" s="1">
        <v>44092</v>
      </c>
      <c r="D5111" s="1">
        <v>44110</v>
      </c>
      <c r="E5111" s="1">
        <v>44114</v>
      </c>
      <c r="F5111">
        <v>1</v>
      </c>
      <c r="G5111">
        <v>7</v>
      </c>
      <c r="H5111">
        <v>39</v>
      </c>
      <c r="I5111" s="6">
        <v>0</v>
      </c>
      <c r="J5111">
        <v>2</v>
      </c>
      <c r="K5111" t="str">
        <f>_xlfn.XLOOKUP(fCompras!F5111,dComprador!$A$2:$A$7,dComprador!$B$2:$B$7)</f>
        <v>Alon</v>
      </c>
      <c r="L5111" t="str">
        <f>_xlfn.XLOOKUP(J5111,dFornecedor!$A$2:$A$6,dFornecedor!$B$2:$B$6)</f>
        <v>Minerva</v>
      </c>
      <c r="M5111" t="str">
        <f>_xlfn.XLOOKUP(G5111,dMateriaPrima!$A$2:$A$12,dMateriaPrima!$B$2:$B$12)</f>
        <v>Poliéster</v>
      </c>
      <c r="N5111" s="2">
        <f>_xlfn.XLOOKUP(G5111,dMateriaPrima!$A$2:$A$12,dMateriaPrima!$C$2:$C$12)</f>
        <v>8</v>
      </c>
      <c r="O5111" s="3">
        <f t="shared" si="395"/>
        <v>312</v>
      </c>
      <c r="P5111" s="4">
        <f t="shared" si="396"/>
        <v>0</v>
      </c>
      <c r="Q5111" s="3">
        <f t="shared" si="397"/>
        <v>312</v>
      </c>
      <c r="R5111" t="str">
        <f t="shared" si="398"/>
        <v>Em atraso</v>
      </c>
      <c r="S5111" s="5">
        <f t="shared" si="399"/>
        <v>4</v>
      </c>
    </row>
    <row r="5112" spans="1:19" x14ac:dyDescent="0.25">
      <c r="A5112">
        <v>5111</v>
      </c>
      <c r="B5112" s="1">
        <v>44092</v>
      </c>
      <c r="C5112" s="1">
        <v>44092</v>
      </c>
      <c r="D5112" s="1">
        <v>44106</v>
      </c>
      <c r="E5112" s="1">
        <v>44109</v>
      </c>
      <c r="F5112">
        <v>1</v>
      </c>
      <c r="G5112">
        <v>9</v>
      </c>
      <c r="H5112">
        <v>350</v>
      </c>
      <c r="I5112" s="6">
        <v>0</v>
      </c>
      <c r="J5112">
        <v>4</v>
      </c>
      <c r="K5112" t="str">
        <f>_xlfn.XLOOKUP(fCompras!F5112,dComprador!$A$2:$A$7,dComprador!$B$2:$B$7)</f>
        <v>Alon</v>
      </c>
      <c r="L5112" t="str">
        <f>_xlfn.XLOOKUP(J5112,dFornecedor!$A$2:$A$6,dFornecedor!$B$2:$B$6)</f>
        <v>AlphaOmega</v>
      </c>
      <c r="M5112" t="str">
        <f>_xlfn.XLOOKUP(G5112,dMateriaPrima!$A$2:$A$12,dMateriaPrima!$B$2:$B$12)</f>
        <v>Couro</v>
      </c>
      <c r="N5112" s="2">
        <f>_xlfn.XLOOKUP(G5112,dMateriaPrima!$A$2:$A$12,dMateriaPrima!$C$2:$C$12)</f>
        <v>4.4000000000000004</v>
      </c>
      <c r="O5112" s="3">
        <f t="shared" si="395"/>
        <v>1540.0000000000002</v>
      </c>
      <c r="P5112" s="4">
        <f t="shared" si="396"/>
        <v>0</v>
      </c>
      <c r="Q5112" s="3">
        <f t="shared" si="397"/>
        <v>1540.0000000000002</v>
      </c>
      <c r="R5112" t="str">
        <f t="shared" si="398"/>
        <v>Em atraso</v>
      </c>
      <c r="S5112" s="5">
        <f t="shared" si="399"/>
        <v>3</v>
      </c>
    </row>
    <row r="5113" spans="1:19" x14ac:dyDescent="0.25">
      <c r="A5113">
        <v>5112</v>
      </c>
      <c r="B5113" s="1">
        <v>44092</v>
      </c>
      <c r="C5113" s="1">
        <v>44099</v>
      </c>
      <c r="D5113" s="1">
        <v>44114</v>
      </c>
      <c r="E5113" s="1">
        <v>44114</v>
      </c>
      <c r="F5113">
        <v>1</v>
      </c>
      <c r="G5113">
        <v>2</v>
      </c>
      <c r="H5113">
        <v>147</v>
      </c>
      <c r="I5113" s="6">
        <v>0</v>
      </c>
      <c r="J5113">
        <v>4</v>
      </c>
      <c r="K5113" t="str">
        <f>_xlfn.XLOOKUP(fCompras!F5113,dComprador!$A$2:$A$7,dComprador!$B$2:$B$7)</f>
        <v>Alon</v>
      </c>
      <c r="L5113" t="str">
        <f>_xlfn.XLOOKUP(J5113,dFornecedor!$A$2:$A$6,dFornecedor!$B$2:$B$6)</f>
        <v>AlphaOmega</v>
      </c>
      <c r="M5113" t="str">
        <f>_xlfn.XLOOKUP(G5113,dMateriaPrima!$A$2:$A$12,dMateriaPrima!$B$2:$B$12)</f>
        <v>Chapa Metal</v>
      </c>
      <c r="N5113" s="2">
        <f>_xlfn.XLOOKUP(G5113,dMateriaPrima!$A$2:$A$12,dMateriaPrima!$C$2:$C$12)</f>
        <v>299.89999999999998</v>
      </c>
      <c r="O5113" s="3">
        <f t="shared" si="395"/>
        <v>44085.299999999996</v>
      </c>
      <c r="P5113" s="4">
        <f t="shared" si="396"/>
        <v>0</v>
      </c>
      <c r="Q5113" s="3">
        <f t="shared" si="397"/>
        <v>44085.299999999996</v>
      </c>
      <c r="R5113" t="str">
        <f t="shared" si="398"/>
        <v>No prazo</v>
      </c>
      <c r="S5113" s="5">
        <f t="shared" si="399"/>
        <v>0</v>
      </c>
    </row>
    <row r="5114" spans="1:19" x14ac:dyDescent="0.25">
      <c r="A5114">
        <v>5113</v>
      </c>
      <c r="B5114" s="1">
        <v>44092</v>
      </c>
      <c r="C5114" s="1">
        <v>44099</v>
      </c>
      <c r="D5114" s="1">
        <v>44105</v>
      </c>
      <c r="E5114" s="1">
        <v>44105</v>
      </c>
      <c r="F5114">
        <v>3</v>
      </c>
      <c r="G5114">
        <v>7</v>
      </c>
      <c r="H5114">
        <v>349</v>
      </c>
      <c r="I5114" s="6">
        <v>0</v>
      </c>
      <c r="J5114">
        <v>2</v>
      </c>
      <c r="K5114" t="str">
        <f>_xlfn.XLOOKUP(fCompras!F5114,dComprador!$A$2:$A$7,dComprador!$B$2:$B$7)</f>
        <v>Diego</v>
      </c>
      <c r="L5114" t="str">
        <f>_xlfn.XLOOKUP(J5114,dFornecedor!$A$2:$A$6,dFornecedor!$B$2:$B$6)</f>
        <v>Minerva</v>
      </c>
      <c r="M5114" t="str">
        <f>_xlfn.XLOOKUP(G5114,dMateriaPrima!$A$2:$A$12,dMateriaPrima!$B$2:$B$12)</f>
        <v>Poliéster</v>
      </c>
      <c r="N5114" s="2">
        <f>_xlfn.XLOOKUP(G5114,dMateriaPrima!$A$2:$A$12,dMateriaPrima!$C$2:$C$12)</f>
        <v>8</v>
      </c>
      <c r="O5114" s="3">
        <f t="shared" si="395"/>
        <v>2792</v>
      </c>
      <c r="P5114" s="4">
        <f t="shared" si="396"/>
        <v>0</v>
      </c>
      <c r="Q5114" s="3">
        <f t="shared" si="397"/>
        <v>2792</v>
      </c>
      <c r="R5114" t="str">
        <f t="shared" si="398"/>
        <v>No prazo</v>
      </c>
      <c r="S5114" s="5">
        <f t="shared" si="399"/>
        <v>0</v>
      </c>
    </row>
    <row r="5115" spans="1:19" x14ac:dyDescent="0.25">
      <c r="A5115">
        <v>5114</v>
      </c>
      <c r="B5115" s="1">
        <v>44092</v>
      </c>
      <c r="C5115" s="1">
        <v>44093</v>
      </c>
      <c r="D5115" s="1">
        <v>44106</v>
      </c>
      <c r="E5115" s="1">
        <v>44107</v>
      </c>
      <c r="F5115">
        <v>2</v>
      </c>
      <c r="G5115">
        <v>11</v>
      </c>
      <c r="H5115">
        <v>108</v>
      </c>
      <c r="I5115" s="6">
        <v>0</v>
      </c>
      <c r="J5115">
        <v>3</v>
      </c>
      <c r="K5115" t="str">
        <f>_xlfn.XLOOKUP(fCompras!F5115,dComprador!$A$2:$A$7,dComprador!$B$2:$B$7)</f>
        <v>João</v>
      </c>
      <c r="L5115" t="str">
        <f>_xlfn.XLOOKUP(J5115,dFornecedor!$A$2:$A$6,dFornecedor!$B$2:$B$6)</f>
        <v>StepUp</v>
      </c>
      <c r="M5115" t="str">
        <f>_xlfn.XLOOKUP(G5115,dMateriaPrima!$A$2:$A$12,dMateriaPrima!$B$2:$B$12)</f>
        <v>Papel</v>
      </c>
      <c r="N5115" s="2">
        <f>_xlfn.XLOOKUP(G5115,dMateriaPrima!$A$2:$A$12,dMateriaPrima!$C$2:$C$12)</f>
        <v>9</v>
      </c>
      <c r="O5115" s="3">
        <f t="shared" si="395"/>
        <v>972</v>
      </c>
      <c r="P5115" s="4">
        <f t="shared" si="396"/>
        <v>0</v>
      </c>
      <c r="Q5115" s="3">
        <f t="shared" si="397"/>
        <v>972</v>
      </c>
      <c r="R5115" t="str">
        <f t="shared" si="398"/>
        <v>Em atraso</v>
      </c>
      <c r="S5115" s="5">
        <f t="shared" si="399"/>
        <v>1</v>
      </c>
    </row>
    <row r="5116" spans="1:19" x14ac:dyDescent="0.25">
      <c r="A5116">
        <v>5115</v>
      </c>
      <c r="B5116" s="1">
        <v>44092</v>
      </c>
      <c r="C5116" s="1">
        <v>44100</v>
      </c>
      <c r="D5116" s="1">
        <v>44122</v>
      </c>
      <c r="E5116" s="1">
        <v>44128</v>
      </c>
      <c r="F5116">
        <v>1</v>
      </c>
      <c r="G5116">
        <v>4</v>
      </c>
      <c r="H5116">
        <v>192</v>
      </c>
      <c r="I5116" s="6">
        <v>0</v>
      </c>
      <c r="J5116">
        <v>2</v>
      </c>
      <c r="K5116" t="str">
        <f>_xlfn.XLOOKUP(fCompras!F5116,dComprador!$A$2:$A$7,dComprador!$B$2:$B$7)</f>
        <v>Alon</v>
      </c>
      <c r="L5116" t="str">
        <f>_xlfn.XLOOKUP(J5116,dFornecedor!$A$2:$A$6,dFornecedor!$B$2:$B$6)</f>
        <v>Minerva</v>
      </c>
      <c r="M5116" t="str">
        <f>_xlfn.XLOOKUP(G5116,dMateriaPrima!$A$2:$A$12,dMateriaPrima!$B$2:$B$12)</f>
        <v>Madeira</v>
      </c>
      <c r="N5116" s="2">
        <f>_xlfn.XLOOKUP(G5116,dMateriaPrima!$A$2:$A$12,dMateriaPrima!$C$2:$C$12)</f>
        <v>168</v>
      </c>
      <c r="O5116" s="3">
        <f t="shared" si="395"/>
        <v>32256</v>
      </c>
      <c r="P5116" s="4">
        <f t="shared" si="396"/>
        <v>0</v>
      </c>
      <c r="Q5116" s="3">
        <f t="shared" si="397"/>
        <v>32256</v>
      </c>
      <c r="R5116" t="str">
        <f t="shared" si="398"/>
        <v>Em atraso</v>
      </c>
      <c r="S5116" s="5">
        <f t="shared" si="399"/>
        <v>6</v>
      </c>
    </row>
    <row r="5117" spans="1:19" x14ac:dyDescent="0.25">
      <c r="A5117">
        <v>5116</v>
      </c>
      <c r="B5117" s="1">
        <v>44092</v>
      </c>
      <c r="C5117" s="1">
        <v>44105</v>
      </c>
      <c r="D5117" s="1">
        <v>44115</v>
      </c>
      <c r="E5117" s="1">
        <v>44117</v>
      </c>
      <c r="F5117">
        <v>1</v>
      </c>
      <c r="G5117">
        <v>1</v>
      </c>
      <c r="H5117">
        <v>48</v>
      </c>
      <c r="I5117" s="6">
        <v>0</v>
      </c>
      <c r="J5117">
        <v>1</v>
      </c>
      <c r="K5117" t="str">
        <f>_xlfn.XLOOKUP(fCompras!F5117,dComprador!$A$2:$A$7,dComprador!$B$2:$B$7)</f>
        <v>Alon</v>
      </c>
      <c r="L5117" t="str">
        <f>_xlfn.XLOOKUP(J5117,dFornecedor!$A$2:$A$6,dFornecedor!$B$2:$B$6)</f>
        <v>NorthShore</v>
      </c>
      <c r="M5117" t="str">
        <f>_xlfn.XLOOKUP(G5117,dMateriaPrima!$A$2:$A$12,dMateriaPrima!$B$2:$B$12)</f>
        <v>Tecido</v>
      </c>
      <c r="N5117" s="2">
        <f>_xlfn.XLOOKUP(G5117,dMateriaPrima!$A$2:$A$12,dMateriaPrima!$C$2:$C$12)</f>
        <v>18</v>
      </c>
      <c r="O5117" s="3">
        <f t="shared" si="395"/>
        <v>864</v>
      </c>
      <c r="P5117" s="4">
        <f t="shared" si="396"/>
        <v>0</v>
      </c>
      <c r="Q5117" s="3">
        <f t="shared" si="397"/>
        <v>864</v>
      </c>
      <c r="R5117" t="str">
        <f t="shared" si="398"/>
        <v>Em atraso</v>
      </c>
      <c r="S5117" s="5">
        <f t="shared" si="399"/>
        <v>2</v>
      </c>
    </row>
    <row r="5118" spans="1:19" x14ac:dyDescent="0.25">
      <c r="A5118">
        <v>5117</v>
      </c>
      <c r="B5118" s="1">
        <v>44093</v>
      </c>
      <c r="C5118" s="1">
        <v>44094</v>
      </c>
      <c r="D5118" s="1">
        <v>44100</v>
      </c>
      <c r="E5118" s="1">
        <v>44101</v>
      </c>
      <c r="F5118">
        <v>4</v>
      </c>
      <c r="G5118">
        <v>1</v>
      </c>
      <c r="H5118">
        <v>81</v>
      </c>
      <c r="I5118" s="6">
        <v>0</v>
      </c>
      <c r="J5118">
        <v>3</v>
      </c>
      <c r="K5118" t="str">
        <f>_xlfn.XLOOKUP(fCompras!F5118,dComprador!$A$2:$A$7,dComprador!$B$2:$B$7)</f>
        <v>Lira</v>
      </c>
      <c r="L5118" t="str">
        <f>_xlfn.XLOOKUP(J5118,dFornecedor!$A$2:$A$6,dFornecedor!$B$2:$B$6)</f>
        <v>StepUp</v>
      </c>
      <c r="M5118" t="str">
        <f>_xlfn.XLOOKUP(G5118,dMateriaPrima!$A$2:$A$12,dMateriaPrima!$B$2:$B$12)</f>
        <v>Tecido</v>
      </c>
      <c r="N5118" s="2">
        <f>_xlfn.XLOOKUP(G5118,dMateriaPrima!$A$2:$A$12,dMateriaPrima!$C$2:$C$12)</f>
        <v>18</v>
      </c>
      <c r="O5118" s="3">
        <f t="shared" si="395"/>
        <v>1458</v>
      </c>
      <c r="P5118" s="4">
        <f t="shared" si="396"/>
        <v>0</v>
      </c>
      <c r="Q5118" s="3">
        <f t="shared" si="397"/>
        <v>1458</v>
      </c>
      <c r="R5118" t="str">
        <f t="shared" si="398"/>
        <v>Em atraso</v>
      </c>
      <c r="S5118" s="5">
        <f t="shared" si="399"/>
        <v>1</v>
      </c>
    </row>
    <row r="5119" spans="1:19" x14ac:dyDescent="0.25">
      <c r="A5119">
        <v>5118</v>
      </c>
      <c r="B5119" s="1">
        <v>44093</v>
      </c>
      <c r="C5119" s="1">
        <v>44101</v>
      </c>
      <c r="D5119" s="1">
        <v>44123</v>
      </c>
      <c r="E5119" s="1">
        <v>44126</v>
      </c>
      <c r="F5119">
        <v>1</v>
      </c>
      <c r="G5119">
        <v>10</v>
      </c>
      <c r="H5119">
        <v>8</v>
      </c>
      <c r="I5119" s="6">
        <v>0</v>
      </c>
      <c r="J5119">
        <v>2</v>
      </c>
      <c r="K5119" t="str">
        <f>_xlfn.XLOOKUP(fCompras!F5119,dComprador!$A$2:$A$7,dComprador!$B$2:$B$7)</f>
        <v>Alon</v>
      </c>
      <c r="L5119" t="str">
        <f>_xlfn.XLOOKUP(J5119,dFornecedor!$A$2:$A$6,dFornecedor!$B$2:$B$6)</f>
        <v>Minerva</v>
      </c>
      <c r="M5119" t="str">
        <f>_xlfn.XLOOKUP(G5119,dMateriaPrima!$A$2:$A$12,dMateriaPrima!$B$2:$B$12)</f>
        <v>Pedra Britada</v>
      </c>
      <c r="N5119" s="2">
        <f>_xlfn.XLOOKUP(G5119,dMateriaPrima!$A$2:$A$12,dMateriaPrima!$C$2:$C$12)</f>
        <v>56</v>
      </c>
      <c r="O5119" s="3">
        <f t="shared" si="395"/>
        <v>448</v>
      </c>
      <c r="P5119" s="4">
        <f t="shared" si="396"/>
        <v>0</v>
      </c>
      <c r="Q5119" s="3">
        <f t="shared" si="397"/>
        <v>448</v>
      </c>
      <c r="R5119" t="str">
        <f t="shared" si="398"/>
        <v>Em atraso</v>
      </c>
      <c r="S5119" s="5">
        <f t="shared" si="399"/>
        <v>3</v>
      </c>
    </row>
    <row r="5120" spans="1:19" x14ac:dyDescent="0.25">
      <c r="A5120">
        <v>5119</v>
      </c>
      <c r="B5120" s="1">
        <v>44093</v>
      </c>
      <c r="C5120" s="1">
        <v>44103</v>
      </c>
      <c r="D5120" s="1">
        <v>44104</v>
      </c>
      <c r="E5120" s="1">
        <v>44103</v>
      </c>
      <c r="F5120">
        <v>4</v>
      </c>
      <c r="G5120">
        <v>9</v>
      </c>
      <c r="H5120">
        <v>112</v>
      </c>
      <c r="I5120" s="6">
        <v>0</v>
      </c>
      <c r="J5120">
        <v>3</v>
      </c>
      <c r="K5120" t="str">
        <f>_xlfn.XLOOKUP(fCompras!F5120,dComprador!$A$2:$A$7,dComprador!$B$2:$B$7)</f>
        <v>Lira</v>
      </c>
      <c r="L5120" t="str">
        <f>_xlfn.XLOOKUP(J5120,dFornecedor!$A$2:$A$6,dFornecedor!$B$2:$B$6)</f>
        <v>StepUp</v>
      </c>
      <c r="M5120" t="str">
        <f>_xlfn.XLOOKUP(G5120,dMateriaPrima!$A$2:$A$12,dMateriaPrima!$B$2:$B$12)</f>
        <v>Couro</v>
      </c>
      <c r="N5120" s="2">
        <f>_xlfn.XLOOKUP(G5120,dMateriaPrima!$A$2:$A$12,dMateriaPrima!$C$2:$C$12)</f>
        <v>4.4000000000000004</v>
      </c>
      <c r="O5120" s="3">
        <f t="shared" si="395"/>
        <v>492.80000000000007</v>
      </c>
      <c r="P5120" s="4">
        <f t="shared" si="396"/>
        <v>0</v>
      </c>
      <c r="Q5120" s="3">
        <f t="shared" si="397"/>
        <v>492.80000000000007</v>
      </c>
      <c r="R5120" t="str">
        <f t="shared" si="398"/>
        <v>No prazo</v>
      </c>
      <c r="S5120" s="5">
        <f t="shared" si="399"/>
        <v>0</v>
      </c>
    </row>
    <row r="5121" spans="1:19" x14ac:dyDescent="0.25">
      <c r="A5121">
        <v>5120</v>
      </c>
      <c r="B5121" s="1">
        <v>44093</v>
      </c>
      <c r="C5121" s="1">
        <v>44093</v>
      </c>
      <c r="D5121" s="1">
        <v>44101</v>
      </c>
      <c r="E5121" s="1">
        <v>44102</v>
      </c>
      <c r="F5121">
        <v>4</v>
      </c>
      <c r="G5121">
        <v>11</v>
      </c>
      <c r="H5121">
        <v>512</v>
      </c>
      <c r="I5121" s="6">
        <v>0</v>
      </c>
      <c r="J5121">
        <v>2</v>
      </c>
      <c r="K5121" t="str">
        <f>_xlfn.XLOOKUP(fCompras!F5121,dComprador!$A$2:$A$7,dComprador!$B$2:$B$7)</f>
        <v>Lira</v>
      </c>
      <c r="L5121" t="str">
        <f>_xlfn.XLOOKUP(J5121,dFornecedor!$A$2:$A$6,dFornecedor!$B$2:$B$6)</f>
        <v>Minerva</v>
      </c>
      <c r="M5121" t="str">
        <f>_xlfn.XLOOKUP(G5121,dMateriaPrima!$A$2:$A$12,dMateriaPrima!$B$2:$B$12)</f>
        <v>Papel</v>
      </c>
      <c r="N5121" s="2">
        <f>_xlfn.XLOOKUP(G5121,dMateriaPrima!$A$2:$A$12,dMateriaPrima!$C$2:$C$12)</f>
        <v>9</v>
      </c>
      <c r="O5121" s="3">
        <f t="shared" si="395"/>
        <v>4608</v>
      </c>
      <c r="P5121" s="4">
        <f t="shared" si="396"/>
        <v>0</v>
      </c>
      <c r="Q5121" s="3">
        <f t="shared" si="397"/>
        <v>4608</v>
      </c>
      <c r="R5121" t="str">
        <f t="shared" si="398"/>
        <v>Em atraso</v>
      </c>
      <c r="S5121" s="5">
        <f t="shared" si="399"/>
        <v>1</v>
      </c>
    </row>
    <row r="5122" spans="1:19" x14ac:dyDescent="0.25">
      <c r="A5122">
        <v>5121</v>
      </c>
      <c r="B5122" s="1">
        <v>44093</v>
      </c>
      <c r="C5122" s="1">
        <v>44093</v>
      </c>
      <c r="D5122" s="1">
        <v>44102</v>
      </c>
      <c r="E5122" s="1">
        <v>44103</v>
      </c>
      <c r="F5122">
        <v>4</v>
      </c>
      <c r="G5122">
        <v>6</v>
      </c>
      <c r="H5122">
        <v>200</v>
      </c>
      <c r="I5122" s="6">
        <v>0</v>
      </c>
      <c r="J5122">
        <v>2</v>
      </c>
      <c r="K5122" t="str">
        <f>_xlfn.XLOOKUP(fCompras!F5122,dComprador!$A$2:$A$7,dComprador!$B$2:$B$7)</f>
        <v>Lira</v>
      </c>
      <c r="L5122" t="str">
        <f>_xlfn.XLOOKUP(J5122,dFornecedor!$A$2:$A$6,dFornecedor!$B$2:$B$6)</f>
        <v>Minerva</v>
      </c>
      <c r="M5122" t="str">
        <f>_xlfn.XLOOKUP(G5122,dMateriaPrima!$A$2:$A$12,dMateriaPrima!$B$2:$B$12)</f>
        <v>Fio Algodão</v>
      </c>
      <c r="N5122" s="2">
        <f>_xlfn.XLOOKUP(G5122,dMateriaPrima!$A$2:$A$12,dMateriaPrima!$C$2:$C$12)</f>
        <v>55.9</v>
      </c>
      <c r="O5122" s="3">
        <f t="shared" si="395"/>
        <v>11180</v>
      </c>
      <c r="P5122" s="4">
        <f t="shared" si="396"/>
        <v>0</v>
      </c>
      <c r="Q5122" s="3">
        <f t="shared" si="397"/>
        <v>11180</v>
      </c>
      <c r="R5122" t="str">
        <f t="shared" si="398"/>
        <v>Em atraso</v>
      </c>
      <c r="S5122" s="5">
        <f t="shared" si="399"/>
        <v>1</v>
      </c>
    </row>
    <row r="5123" spans="1:19" x14ac:dyDescent="0.25">
      <c r="A5123">
        <v>5122</v>
      </c>
      <c r="B5123" s="1">
        <v>44093</v>
      </c>
      <c r="C5123" s="1">
        <v>44099</v>
      </c>
      <c r="D5123" s="1">
        <v>44101</v>
      </c>
      <c r="E5123" s="1">
        <v>44101</v>
      </c>
      <c r="F5123">
        <v>4</v>
      </c>
      <c r="G5123">
        <v>11</v>
      </c>
      <c r="H5123">
        <v>204</v>
      </c>
      <c r="I5123" s="6">
        <v>0</v>
      </c>
      <c r="J5123">
        <v>2</v>
      </c>
      <c r="K5123" t="str">
        <f>_xlfn.XLOOKUP(fCompras!F5123,dComprador!$A$2:$A$7,dComprador!$B$2:$B$7)</f>
        <v>Lira</v>
      </c>
      <c r="L5123" t="str">
        <f>_xlfn.XLOOKUP(J5123,dFornecedor!$A$2:$A$6,dFornecedor!$B$2:$B$6)</f>
        <v>Minerva</v>
      </c>
      <c r="M5123" t="str">
        <f>_xlfn.XLOOKUP(G5123,dMateriaPrima!$A$2:$A$12,dMateriaPrima!$B$2:$B$12)</f>
        <v>Papel</v>
      </c>
      <c r="N5123" s="2">
        <f>_xlfn.XLOOKUP(G5123,dMateriaPrima!$A$2:$A$12,dMateriaPrima!$C$2:$C$12)</f>
        <v>9</v>
      </c>
      <c r="O5123" s="3">
        <f t="shared" ref="O5123:O5186" si="400">PRODUCT(H5123,N5123)</f>
        <v>1836</v>
      </c>
      <c r="P5123" s="4">
        <f t="shared" ref="P5123:P5186" si="401">PRODUCT(O5123,I5123)</f>
        <v>0</v>
      </c>
      <c r="Q5123" s="3">
        <f t="shared" ref="Q5123:Q5186" si="402">O5123-P5123</f>
        <v>1836</v>
      </c>
      <c r="R5123" t="str">
        <f t="shared" ref="R5123:R5186" si="403">IF(E5123&lt;=D5123,"No prazo",IF(E5123&gt;D5123,"Em atraso"))</f>
        <v>No prazo</v>
      </c>
      <c r="S5123" s="5">
        <f t="shared" ref="S5123:S5186" si="404">IF(E5123 &gt;D5123, E5123-D5123,0)</f>
        <v>0</v>
      </c>
    </row>
    <row r="5124" spans="1:19" x14ac:dyDescent="0.25">
      <c r="A5124">
        <v>5123</v>
      </c>
      <c r="B5124" s="1">
        <v>44093</v>
      </c>
      <c r="C5124" s="1">
        <v>44103</v>
      </c>
      <c r="D5124" s="1">
        <v>44104</v>
      </c>
      <c r="E5124" s="1">
        <v>44109</v>
      </c>
      <c r="F5124">
        <v>4</v>
      </c>
      <c r="G5124">
        <v>11</v>
      </c>
      <c r="H5124">
        <v>91</v>
      </c>
      <c r="I5124" s="6">
        <v>0</v>
      </c>
      <c r="J5124">
        <v>3</v>
      </c>
      <c r="K5124" t="str">
        <f>_xlfn.XLOOKUP(fCompras!F5124,dComprador!$A$2:$A$7,dComprador!$B$2:$B$7)</f>
        <v>Lira</v>
      </c>
      <c r="L5124" t="str">
        <f>_xlfn.XLOOKUP(J5124,dFornecedor!$A$2:$A$6,dFornecedor!$B$2:$B$6)</f>
        <v>StepUp</v>
      </c>
      <c r="M5124" t="str">
        <f>_xlfn.XLOOKUP(G5124,dMateriaPrima!$A$2:$A$12,dMateriaPrima!$B$2:$B$12)</f>
        <v>Papel</v>
      </c>
      <c r="N5124" s="2">
        <f>_xlfn.XLOOKUP(G5124,dMateriaPrima!$A$2:$A$12,dMateriaPrima!$C$2:$C$12)</f>
        <v>9</v>
      </c>
      <c r="O5124" s="3">
        <f t="shared" si="400"/>
        <v>819</v>
      </c>
      <c r="P5124" s="4">
        <f t="shared" si="401"/>
        <v>0</v>
      </c>
      <c r="Q5124" s="3">
        <f t="shared" si="402"/>
        <v>819</v>
      </c>
      <c r="R5124" t="str">
        <f t="shared" si="403"/>
        <v>Em atraso</v>
      </c>
      <c r="S5124" s="5">
        <f t="shared" si="404"/>
        <v>5</v>
      </c>
    </row>
    <row r="5125" spans="1:19" x14ac:dyDescent="0.25">
      <c r="A5125">
        <v>5124</v>
      </c>
      <c r="B5125" s="1">
        <v>44093</v>
      </c>
      <c r="C5125" s="1">
        <v>44093</v>
      </c>
      <c r="D5125" s="1">
        <v>44101</v>
      </c>
      <c r="E5125" s="1">
        <v>44100</v>
      </c>
      <c r="F5125">
        <v>4</v>
      </c>
      <c r="G5125">
        <v>1</v>
      </c>
      <c r="H5125">
        <v>263</v>
      </c>
      <c r="I5125" s="6">
        <v>0</v>
      </c>
      <c r="J5125">
        <v>4</v>
      </c>
      <c r="K5125" t="str">
        <f>_xlfn.XLOOKUP(fCompras!F5125,dComprador!$A$2:$A$7,dComprador!$B$2:$B$7)</f>
        <v>Lira</v>
      </c>
      <c r="L5125" t="str">
        <f>_xlfn.XLOOKUP(J5125,dFornecedor!$A$2:$A$6,dFornecedor!$B$2:$B$6)</f>
        <v>AlphaOmega</v>
      </c>
      <c r="M5125" t="str">
        <f>_xlfn.XLOOKUP(G5125,dMateriaPrima!$A$2:$A$12,dMateriaPrima!$B$2:$B$12)</f>
        <v>Tecido</v>
      </c>
      <c r="N5125" s="2">
        <f>_xlfn.XLOOKUP(G5125,dMateriaPrima!$A$2:$A$12,dMateriaPrima!$C$2:$C$12)</f>
        <v>18</v>
      </c>
      <c r="O5125" s="3">
        <f t="shared" si="400"/>
        <v>4734</v>
      </c>
      <c r="P5125" s="4">
        <f t="shared" si="401"/>
        <v>0</v>
      </c>
      <c r="Q5125" s="3">
        <f t="shared" si="402"/>
        <v>4734</v>
      </c>
      <c r="R5125" t="str">
        <f t="shared" si="403"/>
        <v>No prazo</v>
      </c>
      <c r="S5125" s="5">
        <f t="shared" si="404"/>
        <v>0</v>
      </c>
    </row>
    <row r="5126" spans="1:19" x14ac:dyDescent="0.25">
      <c r="A5126">
        <v>5125</v>
      </c>
      <c r="B5126" s="1">
        <v>44093</v>
      </c>
      <c r="C5126" s="1">
        <v>44093</v>
      </c>
      <c r="D5126" s="1">
        <v>44101</v>
      </c>
      <c r="E5126" s="1">
        <v>44101</v>
      </c>
      <c r="F5126">
        <v>4</v>
      </c>
      <c r="G5126">
        <v>11</v>
      </c>
      <c r="H5126">
        <v>36</v>
      </c>
      <c r="I5126" s="6">
        <v>0</v>
      </c>
      <c r="J5126">
        <v>2</v>
      </c>
      <c r="K5126" t="str">
        <f>_xlfn.XLOOKUP(fCompras!F5126,dComprador!$A$2:$A$7,dComprador!$B$2:$B$7)</f>
        <v>Lira</v>
      </c>
      <c r="L5126" t="str">
        <f>_xlfn.XLOOKUP(J5126,dFornecedor!$A$2:$A$6,dFornecedor!$B$2:$B$6)</f>
        <v>Minerva</v>
      </c>
      <c r="M5126" t="str">
        <f>_xlfn.XLOOKUP(G5126,dMateriaPrima!$A$2:$A$12,dMateriaPrima!$B$2:$B$12)</f>
        <v>Papel</v>
      </c>
      <c r="N5126" s="2">
        <f>_xlfn.XLOOKUP(G5126,dMateriaPrima!$A$2:$A$12,dMateriaPrima!$C$2:$C$12)</f>
        <v>9</v>
      </c>
      <c r="O5126" s="3">
        <f t="shared" si="400"/>
        <v>324</v>
      </c>
      <c r="P5126" s="4">
        <f t="shared" si="401"/>
        <v>0</v>
      </c>
      <c r="Q5126" s="3">
        <f t="shared" si="402"/>
        <v>324</v>
      </c>
      <c r="R5126" t="str">
        <f t="shared" si="403"/>
        <v>No prazo</v>
      </c>
      <c r="S5126" s="5">
        <f t="shared" si="404"/>
        <v>0</v>
      </c>
    </row>
    <row r="5127" spans="1:19" x14ac:dyDescent="0.25">
      <c r="A5127">
        <v>5126</v>
      </c>
      <c r="B5127" s="1">
        <v>44093</v>
      </c>
      <c r="C5127" s="1">
        <v>44093</v>
      </c>
      <c r="D5127" s="1">
        <v>44099</v>
      </c>
      <c r="E5127" s="1">
        <v>44102</v>
      </c>
      <c r="F5127">
        <v>4</v>
      </c>
      <c r="G5127">
        <v>4</v>
      </c>
      <c r="H5127">
        <v>45</v>
      </c>
      <c r="I5127" s="6">
        <v>0</v>
      </c>
      <c r="J5127">
        <v>5</v>
      </c>
      <c r="K5127" t="str">
        <f>_xlfn.XLOOKUP(fCompras!F5127,dComprador!$A$2:$A$7,dComprador!$B$2:$B$7)</f>
        <v>Lira</v>
      </c>
      <c r="L5127" t="str">
        <f>_xlfn.XLOOKUP(J5127,dFornecedor!$A$2:$A$6,dFornecedor!$B$2:$B$6)</f>
        <v>Atlas</v>
      </c>
      <c r="M5127" t="str">
        <f>_xlfn.XLOOKUP(G5127,dMateriaPrima!$A$2:$A$12,dMateriaPrima!$B$2:$B$12)</f>
        <v>Madeira</v>
      </c>
      <c r="N5127" s="2">
        <f>_xlfn.XLOOKUP(G5127,dMateriaPrima!$A$2:$A$12,dMateriaPrima!$C$2:$C$12)</f>
        <v>168</v>
      </c>
      <c r="O5127" s="3">
        <f t="shared" si="400"/>
        <v>7560</v>
      </c>
      <c r="P5127" s="4">
        <f t="shared" si="401"/>
        <v>0</v>
      </c>
      <c r="Q5127" s="3">
        <f t="shared" si="402"/>
        <v>7560</v>
      </c>
      <c r="R5127" t="str">
        <f t="shared" si="403"/>
        <v>Em atraso</v>
      </c>
      <c r="S5127" s="5">
        <f t="shared" si="404"/>
        <v>3</v>
      </c>
    </row>
    <row r="5128" spans="1:19" x14ac:dyDescent="0.25">
      <c r="A5128">
        <v>5127</v>
      </c>
      <c r="B5128" s="1">
        <v>44093</v>
      </c>
      <c r="C5128" s="1">
        <v>44093</v>
      </c>
      <c r="D5128" s="1">
        <v>44113</v>
      </c>
      <c r="E5128" s="1">
        <v>44115</v>
      </c>
      <c r="F5128">
        <v>1</v>
      </c>
      <c r="G5128">
        <v>8</v>
      </c>
      <c r="H5128">
        <v>283</v>
      </c>
      <c r="I5128" s="6">
        <v>0.38</v>
      </c>
      <c r="J5128">
        <v>2</v>
      </c>
      <c r="K5128" t="str">
        <f>_xlfn.XLOOKUP(fCompras!F5128,dComprador!$A$2:$A$7,dComprador!$B$2:$B$7)</f>
        <v>Alon</v>
      </c>
      <c r="L5128" t="str">
        <f>_xlfn.XLOOKUP(J5128,dFornecedor!$A$2:$A$6,dFornecedor!$B$2:$B$6)</f>
        <v>Minerva</v>
      </c>
      <c r="M5128" t="str">
        <f>_xlfn.XLOOKUP(G5128,dMateriaPrima!$A$2:$A$12,dMateriaPrima!$B$2:$B$12)</f>
        <v>Cimento</v>
      </c>
      <c r="N5128" s="2">
        <f>_xlfn.XLOOKUP(G5128,dMateriaPrima!$A$2:$A$12,dMateriaPrima!$C$2:$C$12)</f>
        <v>23</v>
      </c>
      <c r="O5128" s="3">
        <f t="shared" si="400"/>
        <v>6509</v>
      </c>
      <c r="P5128" s="4">
        <f t="shared" si="401"/>
        <v>2473.42</v>
      </c>
      <c r="Q5128" s="3">
        <f t="shared" si="402"/>
        <v>4035.58</v>
      </c>
      <c r="R5128" t="str">
        <f t="shared" si="403"/>
        <v>Em atraso</v>
      </c>
      <c r="S5128" s="5">
        <f t="shared" si="404"/>
        <v>2</v>
      </c>
    </row>
    <row r="5129" spans="1:19" x14ac:dyDescent="0.25">
      <c r="A5129">
        <v>5128</v>
      </c>
      <c r="B5129" s="1">
        <v>44093</v>
      </c>
      <c r="C5129" s="1">
        <v>44093</v>
      </c>
      <c r="D5129" s="1">
        <v>44111</v>
      </c>
      <c r="E5129" s="1">
        <v>44114</v>
      </c>
      <c r="F5129">
        <v>1</v>
      </c>
      <c r="G5129">
        <v>1</v>
      </c>
      <c r="H5129">
        <v>331</v>
      </c>
      <c r="I5129" s="6">
        <v>0</v>
      </c>
      <c r="J5129">
        <v>5</v>
      </c>
      <c r="K5129" t="str">
        <f>_xlfn.XLOOKUP(fCompras!F5129,dComprador!$A$2:$A$7,dComprador!$B$2:$B$7)</f>
        <v>Alon</v>
      </c>
      <c r="L5129" t="str">
        <f>_xlfn.XLOOKUP(J5129,dFornecedor!$A$2:$A$6,dFornecedor!$B$2:$B$6)</f>
        <v>Atlas</v>
      </c>
      <c r="M5129" t="str">
        <f>_xlfn.XLOOKUP(G5129,dMateriaPrima!$A$2:$A$12,dMateriaPrima!$B$2:$B$12)</f>
        <v>Tecido</v>
      </c>
      <c r="N5129" s="2">
        <f>_xlfn.XLOOKUP(G5129,dMateriaPrima!$A$2:$A$12,dMateriaPrima!$C$2:$C$12)</f>
        <v>18</v>
      </c>
      <c r="O5129" s="3">
        <f t="shared" si="400"/>
        <v>5958</v>
      </c>
      <c r="P5129" s="4">
        <f t="shared" si="401"/>
        <v>0</v>
      </c>
      <c r="Q5129" s="3">
        <f t="shared" si="402"/>
        <v>5958</v>
      </c>
      <c r="R5129" t="str">
        <f t="shared" si="403"/>
        <v>Em atraso</v>
      </c>
      <c r="S5129" s="5">
        <f t="shared" si="404"/>
        <v>3</v>
      </c>
    </row>
    <row r="5130" spans="1:19" x14ac:dyDescent="0.25">
      <c r="A5130">
        <v>5129</v>
      </c>
      <c r="B5130" s="1">
        <v>44093</v>
      </c>
      <c r="C5130" s="1">
        <v>44093</v>
      </c>
      <c r="D5130" s="1">
        <v>44117</v>
      </c>
      <c r="E5130" s="1">
        <v>44118</v>
      </c>
      <c r="F5130">
        <v>1</v>
      </c>
      <c r="G5130">
        <v>1</v>
      </c>
      <c r="H5130">
        <v>171</v>
      </c>
      <c r="I5130" s="6">
        <v>0</v>
      </c>
      <c r="J5130">
        <v>2</v>
      </c>
      <c r="K5130" t="str">
        <f>_xlfn.XLOOKUP(fCompras!F5130,dComprador!$A$2:$A$7,dComprador!$B$2:$B$7)</f>
        <v>Alon</v>
      </c>
      <c r="L5130" t="str">
        <f>_xlfn.XLOOKUP(J5130,dFornecedor!$A$2:$A$6,dFornecedor!$B$2:$B$6)</f>
        <v>Minerva</v>
      </c>
      <c r="M5130" t="str">
        <f>_xlfn.XLOOKUP(G5130,dMateriaPrima!$A$2:$A$12,dMateriaPrima!$B$2:$B$12)</f>
        <v>Tecido</v>
      </c>
      <c r="N5130" s="2">
        <f>_xlfn.XLOOKUP(G5130,dMateriaPrima!$A$2:$A$12,dMateriaPrima!$C$2:$C$12)</f>
        <v>18</v>
      </c>
      <c r="O5130" s="3">
        <f t="shared" si="400"/>
        <v>3078</v>
      </c>
      <c r="P5130" s="4">
        <f t="shared" si="401"/>
        <v>0</v>
      </c>
      <c r="Q5130" s="3">
        <f t="shared" si="402"/>
        <v>3078</v>
      </c>
      <c r="R5130" t="str">
        <f t="shared" si="403"/>
        <v>Em atraso</v>
      </c>
      <c r="S5130" s="5">
        <f t="shared" si="404"/>
        <v>1</v>
      </c>
    </row>
    <row r="5131" spans="1:19" x14ac:dyDescent="0.25">
      <c r="A5131">
        <v>5130</v>
      </c>
      <c r="B5131" s="1">
        <v>44094</v>
      </c>
      <c r="C5131" s="1">
        <v>44100</v>
      </c>
      <c r="D5131" s="1">
        <v>44104</v>
      </c>
      <c r="E5131" s="1">
        <v>44102</v>
      </c>
      <c r="F5131">
        <v>4</v>
      </c>
      <c r="G5131">
        <v>9</v>
      </c>
      <c r="H5131">
        <v>60</v>
      </c>
      <c r="I5131" s="6">
        <v>0</v>
      </c>
      <c r="J5131">
        <v>2</v>
      </c>
      <c r="K5131" t="str">
        <f>_xlfn.XLOOKUP(fCompras!F5131,dComprador!$A$2:$A$7,dComprador!$B$2:$B$7)</f>
        <v>Lira</v>
      </c>
      <c r="L5131" t="str">
        <f>_xlfn.XLOOKUP(J5131,dFornecedor!$A$2:$A$6,dFornecedor!$B$2:$B$6)</f>
        <v>Minerva</v>
      </c>
      <c r="M5131" t="str">
        <f>_xlfn.XLOOKUP(G5131,dMateriaPrima!$A$2:$A$12,dMateriaPrima!$B$2:$B$12)</f>
        <v>Couro</v>
      </c>
      <c r="N5131" s="2">
        <f>_xlfn.XLOOKUP(G5131,dMateriaPrima!$A$2:$A$12,dMateriaPrima!$C$2:$C$12)</f>
        <v>4.4000000000000004</v>
      </c>
      <c r="O5131" s="3">
        <f t="shared" si="400"/>
        <v>264</v>
      </c>
      <c r="P5131" s="4">
        <f t="shared" si="401"/>
        <v>0</v>
      </c>
      <c r="Q5131" s="3">
        <f t="shared" si="402"/>
        <v>264</v>
      </c>
      <c r="R5131" t="str">
        <f t="shared" si="403"/>
        <v>No prazo</v>
      </c>
      <c r="S5131" s="5">
        <f t="shared" si="404"/>
        <v>0</v>
      </c>
    </row>
    <row r="5132" spans="1:19" x14ac:dyDescent="0.25">
      <c r="A5132">
        <v>5131</v>
      </c>
      <c r="B5132" s="1">
        <v>44094</v>
      </c>
      <c r="C5132" s="1">
        <v>44095</v>
      </c>
      <c r="D5132" s="1">
        <v>44101</v>
      </c>
      <c r="E5132" s="1">
        <v>44106</v>
      </c>
      <c r="F5132">
        <v>4</v>
      </c>
      <c r="G5132">
        <v>7</v>
      </c>
      <c r="H5132">
        <v>166</v>
      </c>
      <c r="I5132" s="6">
        <v>0</v>
      </c>
      <c r="J5132">
        <v>3</v>
      </c>
      <c r="K5132" t="str">
        <f>_xlfn.XLOOKUP(fCompras!F5132,dComprador!$A$2:$A$7,dComprador!$B$2:$B$7)</f>
        <v>Lira</v>
      </c>
      <c r="L5132" t="str">
        <f>_xlfn.XLOOKUP(J5132,dFornecedor!$A$2:$A$6,dFornecedor!$B$2:$B$6)</f>
        <v>StepUp</v>
      </c>
      <c r="M5132" t="str">
        <f>_xlfn.XLOOKUP(G5132,dMateriaPrima!$A$2:$A$12,dMateriaPrima!$B$2:$B$12)</f>
        <v>Poliéster</v>
      </c>
      <c r="N5132" s="2">
        <f>_xlfn.XLOOKUP(G5132,dMateriaPrima!$A$2:$A$12,dMateriaPrima!$C$2:$C$12)</f>
        <v>8</v>
      </c>
      <c r="O5132" s="3">
        <f t="shared" si="400"/>
        <v>1328</v>
      </c>
      <c r="P5132" s="4">
        <f t="shared" si="401"/>
        <v>0</v>
      </c>
      <c r="Q5132" s="3">
        <f t="shared" si="402"/>
        <v>1328</v>
      </c>
      <c r="R5132" t="str">
        <f t="shared" si="403"/>
        <v>Em atraso</v>
      </c>
      <c r="S5132" s="5">
        <f t="shared" si="404"/>
        <v>5</v>
      </c>
    </row>
    <row r="5133" spans="1:19" x14ac:dyDescent="0.25">
      <c r="A5133">
        <v>5132</v>
      </c>
      <c r="B5133" s="1">
        <v>44094</v>
      </c>
      <c r="C5133" s="1">
        <v>44095</v>
      </c>
      <c r="D5133" s="1">
        <v>44115</v>
      </c>
      <c r="E5133" s="1">
        <v>44115</v>
      </c>
      <c r="F5133">
        <v>1</v>
      </c>
      <c r="G5133">
        <v>11</v>
      </c>
      <c r="H5133">
        <v>54</v>
      </c>
      <c r="I5133" s="6">
        <v>0</v>
      </c>
      <c r="J5133">
        <v>3</v>
      </c>
      <c r="K5133" t="str">
        <f>_xlfn.XLOOKUP(fCompras!F5133,dComprador!$A$2:$A$7,dComprador!$B$2:$B$7)</f>
        <v>Alon</v>
      </c>
      <c r="L5133" t="str">
        <f>_xlfn.XLOOKUP(J5133,dFornecedor!$A$2:$A$6,dFornecedor!$B$2:$B$6)</f>
        <v>StepUp</v>
      </c>
      <c r="M5133" t="str">
        <f>_xlfn.XLOOKUP(G5133,dMateriaPrima!$A$2:$A$12,dMateriaPrima!$B$2:$B$12)</f>
        <v>Papel</v>
      </c>
      <c r="N5133" s="2">
        <f>_xlfn.XLOOKUP(G5133,dMateriaPrima!$A$2:$A$12,dMateriaPrima!$C$2:$C$12)</f>
        <v>9</v>
      </c>
      <c r="O5133" s="3">
        <f t="shared" si="400"/>
        <v>486</v>
      </c>
      <c r="P5133" s="4">
        <f t="shared" si="401"/>
        <v>0</v>
      </c>
      <c r="Q5133" s="3">
        <f t="shared" si="402"/>
        <v>486</v>
      </c>
      <c r="R5133" t="str">
        <f t="shared" si="403"/>
        <v>No prazo</v>
      </c>
      <c r="S5133" s="5">
        <f t="shared" si="404"/>
        <v>0</v>
      </c>
    </row>
    <row r="5134" spans="1:19" x14ac:dyDescent="0.25">
      <c r="A5134">
        <v>5133</v>
      </c>
      <c r="B5134" s="1">
        <v>44094</v>
      </c>
      <c r="C5134" s="1">
        <v>44094</v>
      </c>
      <c r="D5134" s="1">
        <v>44113</v>
      </c>
      <c r="E5134" s="1">
        <v>44114</v>
      </c>
      <c r="F5134">
        <v>1</v>
      </c>
      <c r="G5134">
        <v>9</v>
      </c>
      <c r="H5134">
        <v>451</v>
      </c>
      <c r="I5134" s="6">
        <v>0.19</v>
      </c>
      <c r="J5134">
        <v>2</v>
      </c>
      <c r="K5134" t="str">
        <f>_xlfn.XLOOKUP(fCompras!F5134,dComprador!$A$2:$A$7,dComprador!$B$2:$B$7)</f>
        <v>Alon</v>
      </c>
      <c r="L5134" t="str">
        <f>_xlfn.XLOOKUP(J5134,dFornecedor!$A$2:$A$6,dFornecedor!$B$2:$B$6)</f>
        <v>Minerva</v>
      </c>
      <c r="M5134" t="str">
        <f>_xlfn.XLOOKUP(G5134,dMateriaPrima!$A$2:$A$12,dMateriaPrima!$B$2:$B$12)</f>
        <v>Couro</v>
      </c>
      <c r="N5134" s="2">
        <f>_xlfn.XLOOKUP(G5134,dMateriaPrima!$A$2:$A$12,dMateriaPrima!$C$2:$C$12)</f>
        <v>4.4000000000000004</v>
      </c>
      <c r="O5134" s="3">
        <f t="shared" si="400"/>
        <v>1984.4</v>
      </c>
      <c r="P5134" s="4">
        <f t="shared" si="401"/>
        <v>377.036</v>
      </c>
      <c r="Q5134" s="3">
        <f t="shared" si="402"/>
        <v>1607.364</v>
      </c>
      <c r="R5134" t="str">
        <f t="shared" si="403"/>
        <v>Em atraso</v>
      </c>
      <c r="S5134" s="5">
        <f t="shared" si="404"/>
        <v>1</v>
      </c>
    </row>
    <row r="5135" spans="1:19" x14ac:dyDescent="0.25">
      <c r="A5135">
        <v>5134</v>
      </c>
      <c r="B5135" s="1">
        <v>44094</v>
      </c>
      <c r="C5135" s="1">
        <v>44103</v>
      </c>
      <c r="D5135" s="1">
        <v>44125</v>
      </c>
      <c r="E5135" s="1">
        <v>44125</v>
      </c>
      <c r="F5135">
        <v>1</v>
      </c>
      <c r="G5135">
        <v>7</v>
      </c>
      <c r="H5135">
        <v>172</v>
      </c>
      <c r="I5135" s="6">
        <v>0</v>
      </c>
      <c r="J5135">
        <v>2</v>
      </c>
      <c r="K5135" t="str">
        <f>_xlfn.XLOOKUP(fCompras!F5135,dComprador!$A$2:$A$7,dComprador!$B$2:$B$7)</f>
        <v>Alon</v>
      </c>
      <c r="L5135" t="str">
        <f>_xlfn.XLOOKUP(J5135,dFornecedor!$A$2:$A$6,dFornecedor!$B$2:$B$6)</f>
        <v>Minerva</v>
      </c>
      <c r="M5135" t="str">
        <f>_xlfn.XLOOKUP(G5135,dMateriaPrima!$A$2:$A$12,dMateriaPrima!$B$2:$B$12)</f>
        <v>Poliéster</v>
      </c>
      <c r="N5135" s="2">
        <f>_xlfn.XLOOKUP(G5135,dMateriaPrima!$A$2:$A$12,dMateriaPrima!$C$2:$C$12)</f>
        <v>8</v>
      </c>
      <c r="O5135" s="3">
        <f t="shared" si="400"/>
        <v>1376</v>
      </c>
      <c r="P5135" s="4">
        <f t="shared" si="401"/>
        <v>0</v>
      </c>
      <c r="Q5135" s="3">
        <f t="shared" si="402"/>
        <v>1376</v>
      </c>
      <c r="R5135" t="str">
        <f t="shared" si="403"/>
        <v>No prazo</v>
      </c>
      <c r="S5135" s="5">
        <f t="shared" si="404"/>
        <v>0</v>
      </c>
    </row>
    <row r="5136" spans="1:19" x14ac:dyDescent="0.25">
      <c r="A5136">
        <v>5135</v>
      </c>
      <c r="B5136" s="1">
        <v>44094</v>
      </c>
      <c r="C5136" s="1">
        <v>44094</v>
      </c>
      <c r="D5136" s="1">
        <v>44127</v>
      </c>
      <c r="E5136" s="1">
        <v>44129</v>
      </c>
      <c r="F5136">
        <v>1</v>
      </c>
      <c r="G5136">
        <v>2</v>
      </c>
      <c r="H5136">
        <v>342</v>
      </c>
      <c r="I5136" s="6">
        <v>0</v>
      </c>
      <c r="J5136">
        <v>2</v>
      </c>
      <c r="K5136" t="str">
        <f>_xlfn.XLOOKUP(fCompras!F5136,dComprador!$A$2:$A$7,dComprador!$B$2:$B$7)</f>
        <v>Alon</v>
      </c>
      <c r="L5136" t="str">
        <f>_xlfn.XLOOKUP(J5136,dFornecedor!$A$2:$A$6,dFornecedor!$B$2:$B$6)</f>
        <v>Minerva</v>
      </c>
      <c r="M5136" t="str">
        <f>_xlfn.XLOOKUP(G5136,dMateriaPrima!$A$2:$A$12,dMateriaPrima!$B$2:$B$12)</f>
        <v>Chapa Metal</v>
      </c>
      <c r="N5136" s="2">
        <f>_xlfn.XLOOKUP(G5136,dMateriaPrima!$A$2:$A$12,dMateriaPrima!$C$2:$C$12)</f>
        <v>299.89999999999998</v>
      </c>
      <c r="O5136" s="3">
        <f t="shared" si="400"/>
        <v>102565.79999999999</v>
      </c>
      <c r="P5136" s="4">
        <f t="shared" si="401"/>
        <v>0</v>
      </c>
      <c r="Q5136" s="3">
        <f t="shared" si="402"/>
        <v>102565.79999999999</v>
      </c>
      <c r="R5136" t="str">
        <f t="shared" si="403"/>
        <v>Em atraso</v>
      </c>
      <c r="S5136" s="5">
        <f t="shared" si="404"/>
        <v>2</v>
      </c>
    </row>
    <row r="5137" spans="1:19" x14ac:dyDescent="0.25">
      <c r="A5137">
        <v>5136</v>
      </c>
      <c r="B5137" s="1">
        <v>44094</v>
      </c>
      <c r="C5137" s="1">
        <v>44095</v>
      </c>
      <c r="D5137" s="1">
        <v>44116</v>
      </c>
      <c r="E5137" s="1">
        <v>44119</v>
      </c>
      <c r="F5137">
        <v>1</v>
      </c>
      <c r="G5137">
        <v>1</v>
      </c>
      <c r="H5137">
        <v>215</v>
      </c>
      <c r="I5137" s="6">
        <v>0</v>
      </c>
      <c r="J5137">
        <v>3</v>
      </c>
      <c r="K5137" t="str">
        <f>_xlfn.XLOOKUP(fCompras!F5137,dComprador!$A$2:$A$7,dComprador!$B$2:$B$7)</f>
        <v>Alon</v>
      </c>
      <c r="L5137" t="str">
        <f>_xlfn.XLOOKUP(J5137,dFornecedor!$A$2:$A$6,dFornecedor!$B$2:$B$6)</f>
        <v>StepUp</v>
      </c>
      <c r="M5137" t="str">
        <f>_xlfn.XLOOKUP(G5137,dMateriaPrima!$A$2:$A$12,dMateriaPrima!$B$2:$B$12)</f>
        <v>Tecido</v>
      </c>
      <c r="N5137" s="2">
        <f>_xlfn.XLOOKUP(G5137,dMateriaPrima!$A$2:$A$12,dMateriaPrima!$C$2:$C$12)</f>
        <v>18</v>
      </c>
      <c r="O5137" s="3">
        <f t="shared" si="400"/>
        <v>3870</v>
      </c>
      <c r="P5137" s="4">
        <f t="shared" si="401"/>
        <v>0</v>
      </c>
      <c r="Q5137" s="3">
        <f t="shared" si="402"/>
        <v>3870</v>
      </c>
      <c r="R5137" t="str">
        <f t="shared" si="403"/>
        <v>Em atraso</v>
      </c>
      <c r="S5137" s="5">
        <f t="shared" si="404"/>
        <v>3</v>
      </c>
    </row>
    <row r="5138" spans="1:19" x14ac:dyDescent="0.25">
      <c r="A5138">
        <v>5137</v>
      </c>
      <c r="B5138" s="1">
        <v>44094</v>
      </c>
      <c r="C5138" s="1">
        <v>44094</v>
      </c>
      <c r="D5138" s="1">
        <v>44115</v>
      </c>
      <c r="E5138" s="1">
        <v>44118</v>
      </c>
      <c r="F5138">
        <v>1</v>
      </c>
      <c r="G5138">
        <v>6</v>
      </c>
      <c r="H5138">
        <v>320</v>
      </c>
      <c r="I5138" s="6">
        <v>0</v>
      </c>
      <c r="J5138">
        <v>2</v>
      </c>
      <c r="K5138" t="str">
        <f>_xlfn.XLOOKUP(fCompras!F5138,dComprador!$A$2:$A$7,dComprador!$B$2:$B$7)</f>
        <v>Alon</v>
      </c>
      <c r="L5138" t="str">
        <f>_xlfn.XLOOKUP(J5138,dFornecedor!$A$2:$A$6,dFornecedor!$B$2:$B$6)</f>
        <v>Minerva</v>
      </c>
      <c r="M5138" t="str">
        <f>_xlfn.XLOOKUP(G5138,dMateriaPrima!$A$2:$A$12,dMateriaPrima!$B$2:$B$12)</f>
        <v>Fio Algodão</v>
      </c>
      <c r="N5138" s="2">
        <f>_xlfn.XLOOKUP(G5138,dMateriaPrima!$A$2:$A$12,dMateriaPrima!$C$2:$C$12)</f>
        <v>55.9</v>
      </c>
      <c r="O5138" s="3">
        <f t="shared" si="400"/>
        <v>17888</v>
      </c>
      <c r="P5138" s="4">
        <f t="shared" si="401"/>
        <v>0</v>
      </c>
      <c r="Q5138" s="3">
        <f t="shared" si="402"/>
        <v>17888</v>
      </c>
      <c r="R5138" t="str">
        <f t="shared" si="403"/>
        <v>Em atraso</v>
      </c>
      <c r="S5138" s="5">
        <f t="shared" si="404"/>
        <v>3</v>
      </c>
    </row>
    <row r="5139" spans="1:19" x14ac:dyDescent="0.25">
      <c r="A5139">
        <v>5138</v>
      </c>
      <c r="B5139" s="1">
        <v>44095</v>
      </c>
      <c r="C5139" s="1">
        <v>44095</v>
      </c>
      <c r="D5139" s="1">
        <v>44102</v>
      </c>
      <c r="E5139" s="1">
        <v>44106</v>
      </c>
      <c r="F5139">
        <v>4</v>
      </c>
      <c r="G5139">
        <v>1</v>
      </c>
      <c r="H5139">
        <v>67</v>
      </c>
      <c r="I5139" s="6">
        <v>0</v>
      </c>
      <c r="J5139">
        <v>2</v>
      </c>
      <c r="K5139" t="str">
        <f>_xlfn.XLOOKUP(fCompras!F5139,dComprador!$A$2:$A$7,dComprador!$B$2:$B$7)</f>
        <v>Lira</v>
      </c>
      <c r="L5139" t="str">
        <f>_xlfn.XLOOKUP(J5139,dFornecedor!$A$2:$A$6,dFornecedor!$B$2:$B$6)</f>
        <v>Minerva</v>
      </c>
      <c r="M5139" t="str">
        <f>_xlfn.XLOOKUP(G5139,dMateriaPrima!$A$2:$A$12,dMateriaPrima!$B$2:$B$12)</f>
        <v>Tecido</v>
      </c>
      <c r="N5139" s="2">
        <f>_xlfn.XLOOKUP(G5139,dMateriaPrima!$A$2:$A$12,dMateriaPrima!$C$2:$C$12)</f>
        <v>18</v>
      </c>
      <c r="O5139" s="3">
        <f t="shared" si="400"/>
        <v>1206</v>
      </c>
      <c r="P5139" s="4">
        <f t="shared" si="401"/>
        <v>0</v>
      </c>
      <c r="Q5139" s="3">
        <f t="shared" si="402"/>
        <v>1206</v>
      </c>
      <c r="R5139" t="str">
        <f t="shared" si="403"/>
        <v>Em atraso</v>
      </c>
      <c r="S5139" s="5">
        <f t="shared" si="404"/>
        <v>4</v>
      </c>
    </row>
    <row r="5140" spans="1:19" x14ac:dyDescent="0.25">
      <c r="A5140">
        <v>5139</v>
      </c>
      <c r="B5140" s="1">
        <v>44095</v>
      </c>
      <c r="C5140" s="1">
        <v>44095</v>
      </c>
      <c r="D5140" s="1">
        <v>44105</v>
      </c>
      <c r="E5140" s="1">
        <v>44108</v>
      </c>
      <c r="F5140">
        <v>4</v>
      </c>
      <c r="G5140">
        <v>9</v>
      </c>
      <c r="H5140">
        <v>166</v>
      </c>
      <c r="I5140" s="6">
        <v>0</v>
      </c>
      <c r="J5140">
        <v>4</v>
      </c>
      <c r="K5140" t="str">
        <f>_xlfn.XLOOKUP(fCompras!F5140,dComprador!$A$2:$A$7,dComprador!$B$2:$B$7)</f>
        <v>Lira</v>
      </c>
      <c r="L5140" t="str">
        <f>_xlfn.XLOOKUP(J5140,dFornecedor!$A$2:$A$6,dFornecedor!$B$2:$B$6)</f>
        <v>AlphaOmega</v>
      </c>
      <c r="M5140" t="str">
        <f>_xlfn.XLOOKUP(G5140,dMateriaPrima!$A$2:$A$12,dMateriaPrima!$B$2:$B$12)</f>
        <v>Couro</v>
      </c>
      <c r="N5140" s="2">
        <f>_xlfn.XLOOKUP(G5140,dMateriaPrima!$A$2:$A$12,dMateriaPrima!$C$2:$C$12)</f>
        <v>4.4000000000000004</v>
      </c>
      <c r="O5140" s="3">
        <f t="shared" si="400"/>
        <v>730.40000000000009</v>
      </c>
      <c r="P5140" s="4">
        <f t="shared" si="401"/>
        <v>0</v>
      </c>
      <c r="Q5140" s="3">
        <f t="shared" si="402"/>
        <v>730.40000000000009</v>
      </c>
      <c r="R5140" t="str">
        <f t="shared" si="403"/>
        <v>Em atraso</v>
      </c>
      <c r="S5140" s="5">
        <f t="shared" si="404"/>
        <v>3</v>
      </c>
    </row>
    <row r="5141" spans="1:19" x14ac:dyDescent="0.25">
      <c r="A5141">
        <v>5140</v>
      </c>
      <c r="B5141" s="1">
        <v>44095</v>
      </c>
      <c r="C5141" s="1">
        <v>44104</v>
      </c>
      <c r="D5141" s="1">
        <v>44123</v>
      </c>
      <c r="E5141" s="1">
        <v>44123</v>
      </c>
      <c r="F5141">
        <v>1</v>
      </c>
      <c r="G5141">
        <v>8</v>
      </c>
      <c r="H5141">
        <v>431</v>
      </c>
      <c r="I5141" s="6">
        <v>0</v>
      </c>
      <c r="J5141">
        <v>2</v>
      </c>
      <c r="K5141" t="str">
        <f>_xlfn.XLOOKUP(fCompras!F5141,dComprador!$A$2:$A$7,dComprador!$B$2:$B$7)</f>
        <v>Alon</v>
      </c>
      <c r="L5141" t="str">
        <f>_xlfn.XLOOKUP(J5141,dFornecedor!$A$2:$A$6,dFornecedor!$B$2:$B$6)</f>
        <v>Minerva</v>
      </c>
      <c r="M5141" t="str">
        <f>_xlfn.XLOOKUP(G5141,dMateriaPrima!$A$2:$A$12,dMateriaPrima!$B$2:$B$12)</f>
        <v>Cimento</v>
      </c>
      <c r="N5141" s="2">
        <f>_xlfn.XLOOKUP(G5141,dMateriaPrima!$A$2:$A$12,dMateriaPrima!$C$2:$C$12)</f>
        <v>23</v>
      </c>
      <c r="O5141" s="3">
        <f t="shared" si="400"/>
        <v>9913</v>
      </c>
      <c r="P5141" s="4">
        <f t="shared" si="401"/>
        <v>0</v>
      </c>
      <c r="Q5141" s="3">
        <f t="shared" si="402"/>
        <v>9913</v>
      </c>
      <c r="R5141" t="str">
        <f t="shared" si="403"/>
        <v>No prazo</v>
      </c>
      <c r="S5141" s="5">
        <f t="shared" si="404"/>
        <v>0</v>
      </c>
    </row>
    <row r="5142" spans="1:19" x14ac:dyDescent="0.25">
      <c r="A5142">
        <v>5141</v>
      </c>
      <c r="B5142" s="1">
        <v>44095</v>
      </c>
      <c r="C5142" s="1">
        <v>44097</v>
      </c>
      <c r="D5142" s="1">
        <v>44127</v>
      </c>
      <c r="E5142" s="1">
        <v>44128</v>
      </c>
      <c r="F5142">
        <v>1</v>
      </c>
      <c r="G5142">
        <v>4</v>
      </c>
      <c r="H5142">
        <v>1</v>
      </c>
      <c r="I5142" s="6">
        <v>0</v>
      </c>
      <c r="J5142">
        <v>5</v>
      </c>
      <c r="K5142" t="str">
        <f>_xlfn.XLOOKUP(fCompras!F5142,dComprador!$A$2:$A$7,dComprador!$B$2:$B$7)</f>
        <v>Alon</v>
      </c>
      <c r="L5142" t="str">
        <f>_xlfn.XLOOKUP(J5142,dFornecedor!$A$2:$A$6,dFornecedor!$B$2:$B$6)</f>
        <v>Atlas</v>
      </c>
      <c r="M5142" t="str">
        <f>_xlfn.XLOOKUP(G5142,dMateriaPrima!$A$2:$A$12,dMateriaPrima!$B$2:$B$12)</f>
        <v>Madeira</v>
      </c>
      <c r="N5142" s="2">
        <f>_xlfn.XLOOKUP(G5142,dMateriaPrima!$A$2:$A$12,dMateriaPrima!$C$2:$C$12)</f>
        <v>168</v>
      </c>
      <c r="O5142" s="3">
        <f t="shared" si="400"/>
        <v>168</v>
      </c>
      <c r="P5142" s="4">
        <f t="shared" si="401"/>
        <v>0</v>
      </c>
      <c r="Q5142" s="3">
        <f t="shared" si="402"/>
        <v>168</v>
      </c>
      <c r="R5142" t="str">
        <f t="shared" si="403"/>
        <v>Em atraso</v>
      </c>
      <c r="S5142" s="5">
        <f t="shared" si="404"/>
        <v>1</v>
      </c>
    </row>
    <row r="5143" spans="1:19" x14ac:dyDescent="0.25">
      <c r="A5143">
        <v>5142</v>
      </c>
      <c r="B5143" s="1">
        <v>44095</v>
      </c>
      <c r="C5143" s="1">
        <v>44095</v>
      </c>
      <c r="D5143" s="1">
        <v>44101</v>
      </c>
      <c r="E5143" s="1">
        <v>44103</v>
      </c>
      <c r="F5143">
        <v>4</v>
      </c>
      <c r="G5143">
        <v>6</v>
      </c>
      <c r="H5143">
        <v>11</v>
      </c>
      <c r="I5143" s="6">
        <v>0</v>
      </c>
      <c r="J5143">
        <v>2</v>
      </c>
      <c r="K5143" t="str">
        <f>_xlfn.XLOOKUP(fCompras!F5143,dComprador!$A$2:$A$7,dComprador!$B$2:$B$7)</f>
        <v>Lira</v>
      </c>
      <c r="L5143" t="str">
        <f>_xlfn.XLOOKUP(J5143,dFornecedor!$A$2:$A$6,dFornecedor!$B$2:$B$6)</f>
        <v>Minerva</v>
      </c>
      <c r="M5143" t="str">
        <f>_xlfn.XLOOKUP(G5143,dMateriaPrima!$A$2:$A$12,dMateriaPrima!$B$2:$B$12)</f>
        <v>Fio Algodão</v>
      </c>
      <c r="N5143" s="2">
        <f>_xlfn.XLOOKUP(G5143,dMateriaPrima!$A$2:$A$12,dMateriaPrima!$C$2:$C$12)</f>
        <v>55.9</v>
      </c>
      <c r="O5143" s="3">
        <f t="shared" si="400"/>
        <v>614.9</v>
      </c>
      <c r="P5143" s="4">
        <f t="shared" si="401"/>
        <v>0</v>
      </c>
      <c r="Q5143" s="3">
        <f t="shared" si="402"/>
        <v>614.9</v>
      </c>
      <c r="R5143" t="str">
        <f t="shared" si="403"/>
        <v>Em atraso</v>
      </c>
      <c r="S5143" s="5">
        <f t="shared" si="404"/>
        <v>2</v>
      </c>
    </row>
    <row r="5144" spans="1:19" x14ac:dyDescent="0.25">
      <c r="A5144">
        <v>5143</v>
      </c>
      <c r="B5144" s="1">
        <v>44095</v>
      </c>
      <c r="C5144" s="1">
        <v>44095</v>
      </c>
      <c r="D5144" s="1">
        <v>44101</v>
      </c>
      <c r="E5144" s="1">
        <v>44104</v>
      </c>
      <c r="F5144">
        <v>4</v>
      </c>
      <c r="G5144">
        <v>7</v>
      </c>
      <c r="H5144">
        <v>109</v>
      </c>
      <c r="I5144" s="6">
        <v>0</v>
      </c>
      <c r="J5144">
        <v>2</v>
      </c>
      <c r="K5144" t="str">
        <f>_xlfn.XLOOKUP(fCompras!F5144,dComprador!$A$2:$A$7,dComprador!$B$2:$B$7)</f>
        <v>Lira</v>
      </c>
      <c r="L5144" t="str">
        <f>_xlfn.XLOOKUP(J5144,dFornecedor!$A$2:$A$6,dFornecedor!$B$2:$B$6)</f>
        <v>Minerva</v>
      </c>
      <c r="M5144" t="str">
        <f>_xlfn.XLOOKUP(G5144,dMateriaPrima!$A$2:$A$12,dMateriaPrima!$B$2:$B$12)</f>
        <v>Poliéster</v>
      </c>
      <c r="N5144" s="2">
        <f>_xlfn.XLOOKUP(G5144,dMateriaPrima!$A$2:$A$12,dMateriaPrima!$C$2:$C$12)</f>
        <v>8</v>
      </c>
      <c r="O5144" s="3">
        <f t="shared" si="400"/>
        <v>872</v>
      </c>
      <c r="P5144" s="4">
        <f t="shared" si="401"/>
        <v>0</v>
      </c>
      <c r="Q5144" s="3">
        <f t="shared" si="402"/>
        <v>872</v>
      </c>
      <c r="R5144" t="str">
        <f t="shared" si="403"/>
        <v>Em atraso</v>
      </c>
      <c r="S5144" s="5">
        <f t="shared" si="404"/>
        <v>3</v>
      </c>
    </row>
    <row r="5145" spans="1:19" x14ac:dyDescent="0.25">
      <c r="A5145">
        <v>5144</v>
      </c>
      <c r="B5145" s="1">
        <v>44095</v>
      </c>
      <c r="C5145" s="1">
        <v>44098</v>
      </c>
      <c r="D5145" s="1">
        <v>44114</v>
      </c>
      <c r="E5145" s="1">
        <v>44114</v>
      </c>
      <c r="F5145">
        <v>1</v>
      </c>
      <c r="G5145">
        <v>9</v>
      </c>
      <c r="H5145">
        <v>44</v>
      </c>
      <c r="I5145" s="6">
        <v>0</v>
      </c>
      <c r="J5145">
        <v>4</v>
      </c>
      <c r="K5145" t="str">
        <f>_xlfn.XLOOKUP(fCompras!F5145,dComprador!$A$2:$A$7,dComprador!$B$2:$B$7)</f>
        <v>Alon</v>
      </c>
      <c r="L5145" t="str">
        <f>_xlfn.XLOOKUP(J5145,dFornecedor!$A$2:$A$6,dFornecedor!$B$2:$B$6)</f>
        <v>AlphaOmega</v>
      </c>
      <c r="M5145" t="str">
        <f>_xlfn.XLOOKUP(G5145,dMateriaPrima!$A$2:$A$12,dMateriaPrima!$B$2:$B$12)</f>
        <v>Couro</v>
      </c>
      <c r="N5145" s="2">
        <f>_xlfn.XLOOKUP(G5145,dMateriaPrima!$A$2:$A$12,dMateriaPrima!$C$2:$C$12)</f>
        <v>4.4000000000000004</v>
      </c>
      <c r="O5145" s="3">
        <f t="shared" si="400"/>
        <v>193.60000000000002</v>
      </c>
      <c r="P5145" s="4">
        <f t="shared" si="401"/>
        <v>0</v>
      </c>
      <c r="Q5145" s="3">
        <f t="shared" si="402"/>
        <v>193.60000000000002</v>
      </c>
      <c r="R5145" t="str">
        <f t="shared" si="403"/>
        <v>No prazo</v>
      </c>
      <c r="S5145" s="5">
        <f t="shared" si="404"/>
        <v>0</v>
      </c>
    </row>
    <row r="5146" spans="1:19" x14ac:dyDescent="0.25">
      <c r="A5146">
        <v>5145</v>
      </c>
      <c r="B5146" s="1">
        <v>44095</v>
      </c>
      <c r="C5146" s="1">
        <v>44103</v>
      </c>
      <c r="D5146" s="1">
        <v>44115</v>
      </c>
      <c r="E5146" s="1">
        <v>44116</v>
      </c>
      <c r="F5146">
        <v>1</v>
      </c>
      <c r="G5146">
        <v>9</v>
      </c>
      <c r="H5146">
        <v>68</v>
      </c>
      <c r="I5146" s="6">
        <v>0</v>
      </c>
      <c r="J5146">
        <v>3</v>
      </c>
      <c r="K5146" t="str">
        <f>_xlfn.XLOOKUP(fCompras!F5146,dComprador!$A$2:$A$7,dComprador!$B$2:$B$7)</f>
        <v>Alon</v>
      </c>
      <c r="L5146" t="str">
        <f>_xlfn.XLOOKUP(J5146,dFornecedor!$A$2:$A$6,dFornecedor!$B$2:$B$6)</f>
        <v>StepUp</v>
      </c>
      <c r="M5146" t="str">
        <f>_xlfn.XLOOKUP(G5146,dMateriaPrima!$A$2:$A$12,dMateriaPrima!$B$2:$B$12)</f>
        <v>Couro</v>
      </c>
      <c r="N5146" s="2">
        <f>_xlfn.XLOOKUP(G5146,dMateriaPrima!$A$2:$A$12,dMateriaPrima!$C$2:$C$12)</f>
        <v>4.4000000000000004</v>
      </c>
      <c r="O5146" s="3">
        <f t="shared" si="400"/>
        <v>299.20000000000005</v>
      </c>
      <c r="P5146" s="4">
        <f t="shared" si="401"/>
        <v>0</v>
      </c>
      <c r="Q5146" s="3">
        <f t="shared" si="402"/>
        <v>299.20000000000005</v>
      </c>
      <c r="R5146" t="str">
        <f t="shared" si="403"/>
        <v>Em atraso</v>
      </c>
      <c r="S5146" s="5">
        <f t="shared" si="404"/>
        <v>1</v>
      </c>
    </row>
    <row r="5147" spans="1:19" x14ac:dyDescent="0.25">
      <c r="A5147">
        <v>5146</v>
      </c>
      <c r="B5147" s="1">
        <v>44095</v>
      </c>
      <c r="C5147" s="1">
        <v>44095</v>
      </c>
      <c r="D5147" s="1">
        <v>44112</v>
      </c>
      <c r="E5147" s="1">
        <v>44113</v>
      </c>
      <c r="F5147">
        <v>1</v>
      </c>
      <c r="G5147">
        <v>11</v>
      </c>
      <c r="H5147">
        <v>266</v>
      </c>
      <c r="I5147" s="6">
        <v>0</v>
      </c>
      <c r="J5147">
        <v>2</v>
      </c>
      <c r="K5147" t="str">
        <f>_xlfn.XLOOKUP(fCompras!F5147,dComprador!$A$2:$A$7,dComprador!$B$2:$B$7)</f>
        <v>Alon</v>
      </c>
      <c r="L5147" t="str">
        <f>_xlfn.XLOOKUP(J5147,dFornecedor!$A$2:$A$6,dFornecedor!$B$2:$B$6)</f>
        <v>Minerva</v>
      </c>
      <c r="M5147" t="str">
        <f>_xlfn.XLOOKUP(G5147,dMateriaPrima!$A$2:$A$12,dMateriaPrima!$B$2:$B$12)</f>
        <v>Papel</v>
      </c>
      <c r="N5147" s="2">
        <f>_xlfn.XLOOKUP(G5147,dMateriaPrima!$A$2:$A$12,dMateriaPrima!$C$2:$C$12)</f>
        <v>9</v>
      </c>
      <c r="O5147" s="3">
        <f t="shared" si="400"/>
        <v>2394</v>
      </c>
      <c r="P5147" s="4">
        <f t="shared" si="401"/>
        <v>0</v>
      </c>
      <c r="Q5147" s="3">
        <f t="shared" si="402"/>
        <v>2394</v>
      </c>
      <c r="R5147" t="str">
        <f t="shared" si="403"/>
        <v>Em atraso</v>
      </c>
      <c r="S5147" s="5">
        <f t="shared" si="404"/>
        <v>1</v>
      </c>
    </row>
    <row r="5148" spans="1:19" x14ac:dyDescent="0.25">
      <c r="A5148">
        <v>5147</v>
      </c>
      <c r="B5148" s="1">
        <v>44095</v>
      </c>
      <c r="C5148" s="1">
        <v>44105</v>
      </c>
      <c r="D5148" s="1">
        <v>44109</v>
      </c>
      <c r="E5148" s="1">
        <v>44113</v>
      </c>
      <c r="F5148">
        <v>1</v>
      </c>
      <c r="G5148">
        <v>7</v>
      </c>
      <c r="H5148">
        <v>13</v>
      </c>
      <c r="I5148" s="6">
        <v>0</v>
      </c>
      <c r="J5148">
        <v>3</v>
      </c>
      <c r="K5148" t="str">
        <f>_xlfn.XLOOKUP(fCompras!F5148,dComprador!$A$2:$A$7,dComprador!$B$2:$B$7)</f>
        <v>Alon</v>
      </c>
      <c r="L5148" t="str">
        <f>_xlfn.XLOOKUP(J5148,dFornecedor!$A$2:$A$6,dFornecedor!$B$2:$B$6)</f>
        <v>StepUp</v>
      </c>
      <c r="M5148" t="str">
        <f>_xlfn.XLOOKUP(G5148,dMateriaPrima!$A$2:$A$12,dMateriaPrima!$B$2:$B$12)</f>
        <v>Poliéster</v>
      </c>
      <c r="N5148" s="2">
        <f>_xlfn.XLOOKUP(G5148,dMateriaPrima!$A$2:$A$12,dMateriaPrima!$C$2:$C$12)</f>
        <v>8</v>
      </c>
      <c r="O5148" s="3">
        <f t="shared" si="400"/>
        <v>104</v>
      </c>
      <c r="P5148" s="4">
        <f t="shared" si="401"/>
        <v>0</v>
      </c>
      <c r="Q5148" s="3">
        <f t="shared" si="402"/>
        <v>104</v>
      </c>
      <c r="R5148" t="str">
        <f t="shared" si="403"/>
        <v>Em atraso</v>
      </c>
      <c r="S5148" s="5">
        <f t="shared" si="404"/>
        <v>4</v>
      </c>
    </row>
    <row r="5149" spans="1:19" x14ac:dyDescent="0.25">
      <c r="A5149">
        <v>5148</v>
      </c>
      <c r="B5149" s="1">
        <v>44095</v>
      </c>
      <c r="C5149" s="1">
        <v>44104</v>
      </c>
      <c r="D5149" s="1">
        <v>44127</v>
      </c>
      <c r="E5149" s="1">
        <v>44127</v>
      </c>
      <c r="F5149">
        <v>1</v>
      </c>
      <c r="G5149">
        <v>6</v>
      </c>
      <c r="H5149">
        <v>142</v>
      </c>
      <c r="I5149" s="6">
        <v>0</v>
      </c>
      <c r="J5149">
        <v>1</v>
      </c>
      <c r="K5149" t="str">
        <f>_xlfn.XLOOKUP(fCompras!F5149,dComprador!$A$2:$A$7,dComprador!$B$2:$B$7)</f>
        <v>Alon</v>
      </c>
      <c r="L5149" t="str">
        <f>_xlfn.XLOOKUP(J5149,dFornecedor!$A$2:$A$6,dFornecedor!$B$2:$B$6)</f>
        <v>NorthShore</v>
      </c>
      <c r="M5149" t="str">
        <f>_xlfn.XLOOKUP(G5149,dMateriaPrima!$A$2:$A$12,dMateriaPrima!$B$2:$B$12)</f>
        <v>Fio Algodão</v>
      </c>
      <c r="N5149" s="2">
        <f>_xlfn.XLOOKUP(G5149,dMateriaPrima!$A$2:$A$12,dMateriaPrima!$C$2:$C$12)</f>
        <v>55.9</v>
      </c>
      <c r="O5149" s="3">
        <f t="shared" si="400"/>
        <v>7937.8</v>
      </c>
      <c r="P5149" s="4">
        <f t="shared" si="401"/>
        <v>0</v>
      </c>
      <c r="Q5149" s="3">
        <f t="shared" si="402"/>
        <v>7937.8</v>
      </c>
      <c r="R5149" t="str">
        <f t="shared" si="403"/>
        <v>No prazo</v>
      </c>
      <c r="S5149" s="5">
        <f t="shared" si="404"/>
        <v>0</v>
      </c>
    </row>
    <row r="5150" spans="1:19" x14ac:dyDescent="0.25">
      <c r="A5150">
        <v>5149</v>
      </c>
      <c r="B5150" s="1">
        <v>44095</v>
      </c>
      <c r="C5150" s="1">
        <v>44096</v>
      </c>
      <c r="D5150" s="1">
        <v>44118</v>
      </c>
      <c r="E5150" s="1">
        <v>44119</v>
      </c>
      <c r="F5150">
        <v>1</v>
      </c>
      <c r="G5150">
        <v>1</v>
      </c>
      <c r="H5150">
        <v>216</v>
      </c>
      <c r="I5150" s="6">
        <v>0.32</v>
      </c>
      <c r="J5150">
        <v>3</v>
      </c>
      <c r="K5150" t="str">
        <f>_xlfn.XLOOKUP(fCompras!F5150,dComprador!$A$2:$A$7,dComprador!$B$2:$B$7)</f>
        <v>Alon</v>
      </c>
      <c r="L5150" t="str">
        <f>_xlfn.XLOOKUP(J5150,dFornecedor!$A$2:$A$6,dFornecedor!$B$2:$B$6)</f>
        <v>StepUp</v>
      </c>
      <c r="M5150" t="str">
        <f>_xlfn.XLOOKUP(G5150,dMateriaPrima!$A$2:$A$12,dMateriaPrima!$B$2:$B$12)</f>
        <v>Tecido</v>
      </c>
      <c r="N5150" s="2">
        <f>_xlfn.XLOOKUP(G5150,dMateriaPrima!$A$2:$A$12,dMateriaPrima!$C$2:$C$12)</f>
        <v>18</v>
      </c>
      <c r="O5150" s="3">
        <f t="shared" si="400"/>
        <v>3888</v>
      </c>
      <c r="P5150" s="4">
        <f t="shared" si="401"/>
        <v>1244.1600000000001</v>
      </c>
      <c r="Q5150" s="3">
        <f t="shared" si="402"/>
        <v>2643.84</v>
      </c>
      <c r="R5150" t="str">
        <f t="shared" si="403"/>
        <v>Em atraso</v>
      </c>
      <c r="S5150" s="5">
        <f t="shared" si="404"/>
        <v>1</v>
      </c>
    </row>
    <row r="5151" spans="1:19" x14ac:dyDescent="0.25">
      <c r="A5151">
        <v>5150</v>
      </c>
      <c r="B5151" s="1">
        <v>44096</v>
      </c>
      <c r="C5151" s="1">
        <v>44105</v>
      </c>
      <c r="D5151" s="1">
        <v>44106</v>
      </c>
      <c r="E5151" s="1">
        <v>44109</v>
      </c>
      <c r="F5151">
        <v>4</v>
      </c>
      <c r="G5151">
        <v>1</v>
      </c>
      <c r="H5151">
        <v>97</v>
      </c>
      <c r="I5151" s="6">
        <v>0</v>
      </c>
      <c r="J5151">
        <v>3</v>
      </c>
      <c r="K5151" t="str">
        <f>_xlfn.XLOOKUP(fCompras!F5151,dComprador!$A$2:$A$7,dComprador!$B$2:$B$7)</f>
        <v>Lira</v>
      </c>
      <c r="L5151" t="str">
        <f>_xlfn.XLOOKUP(J5151,dFornecedor!$A$2:$A$6,dFornecedor!$B$2:$B$6)</f>
        <v>StepUp</v>
      </c>
      <c r="M5151" t="str">
        <f>_xlfn.XLOOKUP(G5151,dMateriaPrima!$A$2:$A$12,dMateriaPrima!$B$2:$B$12)</f>
        <v>Tecido</v>
      </c>
      <c r="N5151" s="2">
        <f>_xlfn.XLOOKUP(G5151,dMateriaPrima!$A$2:$A$12,dMateriaPrima!$C$2:$C$12)</f>
        <v>18</v>
      </c>
      <c r="O5151" s="3">
        <f t="shared" si="400"/>
        <v>1746</v>
      </c>
      <c r="P5151" s="4">
        <f t="shared" si="401"/>
        <v>0</v>
      </c>
      <c r="Q5151" s="3">
        <f t="shared" si="402"/>
        <v>1746</v>
      </c>
      <c r="R5151" t="str">
        <f t="shared" si="403"/>
        <v>Em atraso</v>
      </c>
      <c r="S5151" s="5">
        <f t="shared" si="404"/>
        <v>3</v>
      </c>
    </row>
    <row r="5152" spans="1:19" x14ac:dyDescent="0.25">
      <c r="A5152">
        <v>5151</v>
      </c>
      <c r="B5152" s="1">
        <v>44096</v>
      </c>
      <c r="C5152" s="1">
        <v>44104</v>
      </c>
      <c r="D5152" s="1">
        <v>44107</v>
      </c>
      <c r="E5152" s="1">
        <v>44111</v>
      </c>
      <c r="F5152">
        <v>4</v>
      </c>
      <c r="G5152">
        <v>5</v>
      </c>
      <c r="H5152">
        <v>232</v>
      </c>
      <c r="I5152" s="6">
        <v>0</v>
      </c>
      <c r="J5152">
        <v>2</v>
      </c>
      <c r="K5152" t="str">
        <f>_xlfn.XLOOKUP(fCompras!F5152,dComprador!$A$2:$A$7,dComprador!$B$2:$B$7)</f>
        <v>Lira</v>
      </c>
      <c r="L5152" t="str">
        <f>_xlfn.XLOOKUP(J5152,dFornecedor!$A$2:$A$6,dFornecedor!$B$2:$B$6)</f>
        <v>Minerva</v>
      </c>
      <c r="M5152" t="str">
        <f>_xlfn.XLOOKUP(G5152,dMateriaPrima!$A$2:$A$12,dMateriaPrima!$B$2:$B$12)</f>
        <v>Areia</v>
      </c>
      <c r="N5152" s="2">
        <f>_xlfn.XLOOKUP(G5152,dMateriaPrima!$A$2:$A$12,dMateriaPrima!$C$2:$C$12)</f>
        <v>3.59</v>
      </c>
      <c r="O5152" s="3">
        <f t="shared" si="400"/>
        <v>832.88</v>
      </c>
      <c r="P5152" s="4">
        <f t="shared" si="401"/>
        <v>0</v>
      </c>
      <c r="Q5152" s="3">
        <f t="shared" si="402"/>
        <v>832.88</v>
      </c>
      <c r="R5152" t="str">
        <f t="shared" si="403"/>
        <v>Em atraso</v>
      </c>
      <c r="S5152" s="5">
        <f t="shared" si="404"/>
        <v>4</v>
      </c>
    </row>
    <row r="5153" spans="1:19" x14ac:dyDescent="0.25">
      <c r="A5153">
        <v>5152</v>
      </c>
      <c r="B5153" s="1">
        <v>44096</v>
      </c>
      <c r="C5153" s="1">
        <v>44096</v>
      </c>
      <c r="D5153" s="1">
        <v>44102</v>
      </c>
      <c r="E5153" s="1">
        <v>44105</v>
      </c>
      <c r="F5153">
        <v>4</v>
      </c>
      <c r="G5153">
        <v>5</v>
      </c>
      <c r="H5153">
        <v>419</v>
      </c>
      <c r="I5153" s="6">
        <v>0</v>
      </c>
      <c r="J5153">
        <v>2</v>
      </c>
      <c r="K5153" t="str">
        <f>_xlfn.XLOOKUP(fCompras!F5153,dComprador!$A$2:$A$7,dComprador!$B$2:$B$7)</f>
        <v>Lira</v>
      </c>
      <c r="L5153" t="str">
        <f>_xlfn.XLOOKUP(J5153,dFornecedor!$A$2:$A$6,dFornecedor!$B$2:$B$6)</f>
        <v>Minerva</v>
      </c>
      <c r="M5153" t="str">
        <f>_xlfn.XLOOKUP(G5153,dMateriaPrima!$A$2:$A$12,dMateriaPrima!$B$2:$B$12)</f>
        <v>Areia</v>
      </c>
      <c r="N5153" s="2">
        <f>_xlfn.XLOOKUP(G5153,dMateriaPrima!$A$2:$A$12,dMateriaPrima!$C$2:$C$12)</f>
        <v>3.59</v>
      </c>
      <c r="O5153" s="3">
        <f t="shared" si="400"/>
        <v>1504.21</v>
      </c>
      <c r="P5153" s="4">
        <f t="shared" si="401"/>
        <v>0</v>
      </c>
      <c r="Q5153" s="3">
        <f t="shared" si="402"/>
        <v>1504.21</v>
      </c>
      <c r="R5153" t="str">
        <f t="shared" si="403"/>
        <v>Em atraso</v>
      </c>
      <c r="S5153" s="5">
        <f t="shared" si="404"/>
        <v>3</v>
      </c>
    </row>
    <row r="5154" spans="1:19" x14ac:dyDescent="0.25">
      <c r="A5154">
        <v>5153</v>
      </c>
      <c r="B5154" s="1">
        <v>44096</v>
      </c>
      <c r="C5154" s="1">
        <v>44096</v>
      </c>
      <c r="D5154" s="1">
        <v>44102</v>
      </c>
      <c r="E5154" s="1">
        <v>44104</v>
      </c>
      <c r="F5154">
        <v>4</v>
      </c>
      <c r="G5154">
        <v>6</v>
      </c>
      <c r="H5154">
        <v>94</v>
      </c>
      <c r="I5154" s="6">
        <v>0.39</v>
      </c>
      <c r="J5154">
        <v>2</v>
      </c>
      <c r="K5154" t="str">
        <f>_xlfn.XLOOKUP(fCompras!F5154,dComprador!$A$2:$A$7,dComprador!$B$2:$B$7)</f>
        <v>Lira</v>
      </c>
      <c r="L5154" t="str">
        <f>_xlfn.XLOOKUP(J5154,dFornecedor!$A$2:$A$6,dFornecedor!$B$2:$B$6)</f>
        <v>Minerva</v>
      </c>
      <c r="M5154" t="str">
        <f>_xlfn.XLOOKUP(G5154,dMateriaPrima!$A$2:$A$12,dMateriaPrima!$B$2:$B$12)</f>
        <v>Fio Algodão</v>
      </c>
      <c r="N5154" s="2">
        <f>_xlfn.XLOOKUP(G5154,dMateriaPrima!$A$2:$A$12,dMateriaPrima!$C$2:$C$12)</f>
        <v>55.9</v>
      </c>
      <c r="O5154" s="3">
        <f t="shared" si="400"/>
        <v>5254.5999999999995</v>
      </c>
      <c r="P5154" s="4">
        <f t="shared" si="401"/>
        <v>2049.2939999999999</v>
      </c>
      <c r="Q5154" s="3">
        <f t="shared" si="402"/>
        <v>3205.3059999999996</v>
      </c>
      <c r="R5154" t="str">
        <f t="shared" si="403"/>
        <v>Em atraso</v>
      </c>
      <c r="S5154" s="5">
        <f t="shared" si="404"/>
        <v>2</v>
      </c>
    </row>
    <row r="5155" spans="1:19" x14ac:dyDescent="0.25">
      <c r="A5155">
        <v>5154</v>
      </c>
      <c r="B5155" s="1">
        <v>44096</v>
      </c>
      <c r="C5155" s="1">
        <v>44096</v>
      </c>
      <c r="D5155" s="1">
        <v>44101</v>
      </c>
      <c r="E5155" s="1">
        <v>44103</v>
      </c>
      <c r="F5155">
        <v>4</v>
      </c>
      <c r="G5155">
        <v>9</v>
      </c>
      <c r="H5155">
        <v>621</v>
      </c>
      <c r="I5155" s="6">
        <v>0</v>
      </c>
      <c r="J5155">
        <v>2</v>
      </c>
      <c r="K5155" t="str">
        <f>_xlfn.XLOOKUP(fCompras!F5155,dComprador!$A$2:$A$7,dComprador!$B$2:$B$7)</f>
        <v>Lira</v>
      </c>
      <c r="L5155" t="str">
        <f>_xlfn.XLOOKUP(J5155,dFornecedor!$A$2:$A$6,dFornecedor!$B$2:$B$6)</f>
        <v>Minerva</v>
      </c>
      <c r="M5155" t="str">
        <f>_xlfn.XLOOKUP(G5155,dMateriaPrima!$A$2:$A$12,dMateriaPrima!$B$2:$B$12)</f>
        <v>Couro</v>
      </c>
      <c r="N5155" s="2">
        <f>_xlfn.XLOOKUP(G5155,dMateriaPrima!$A$2:$A$12,dMateriaPrima!$C$2:$C$12)</f>
        <v>4.4000000000000004</v>
      </c>
      <c r="O5155" s="3">
        <f t="shared" si="400"/>
        <v>2732.4</v>
      </c>
      <c r="P5155" s="4">
        <f t="shared" si="401"/>
        <v>0</v>
      </c>
      <c r="Q5155" s="3">
        <f t="shared" si="402"/>
        <v>2732.4</v>
      </c>
      <c r="R5155" t="str">
        <f t="shared" si="403"/>
        <v>Em atraso</v>
      </c>
      <c r="S5155" s="5">
        <f t="shared" si="404"/>
        <v>2</v>
      </c>
    </row>
    <row r="5156" spans="1:19" x14ac:dyDescent="0.25">
      <c r="A5156">
        <v>5155</v>
      </c>
      <c r="B5156" s="1">
        <v>44096</v>
      </c>
      <c r="C5156" s="1">
        <v>44104</v>
      </c>
      <c r="D5156" s="1">
        <v>44109</v>
      </c>
      <c r="E5156" s="1">
        <v>44110</v>
      </c>
      <c r="F5156">
        <v>2</v>
      </c>
      <c r="G5156">
        <v>5</v>
      </c>
      <c r="H5156">
        <v>224</v>
      </c>
      <c r="I5156" s="6">
        <v>0</v>
      </c>
      <c r="J5156">
        <v>2</v>
      </c>
      <c r="K5156" t="str">
        <f>_xlfn.XLOOKUP(fCompras!F5156,dComprador!$A$2:$A$7,dComprador!$B$2:$B$7)</f>
        <v>João</v>
      </c>
      <c r="L5156" t="str">
        <f>_xlfn.XLOOKUP(J5156,dFornecedor!$A$2:$A$6,dFornecedor!$B$2:$B$6)</f>
        <v>Minerva</v>
      </c>
      <c r="M5156" t="str">
        <f>_xlfn.XLOOKUP(G5156,dMateriaPrima!$A$2:$A$12,dMateriaPrima!$B$2:$B$12)</f>
        <v>Areia</v>
      </c>
      <c r="N5156" s="2">
        <f>_xlfn.XLOOKUP(G5156,dMateriaPrima!$A$2:$A$12,dMateriaPrima!$C$2:$C$12)</f>
        <v>3.59</v>
      </c>
      <c r="O5156" s="3">
        <f t="shared" si="400"/>
        <v>804.16</v>
      </c>
      <c r="P5156" s="4">
        <f t="shared" si="401"/>
        <v>0</v>
      </c>
      <c r="Q5156" s="3">
        <f t="shared" si="402"/>
        <v>804.16</v>
      </c>
      <c r="R5156" t="str">
        <f t="shared" si="403"/>
        <v>Em atraso</v>
      </c>
      <c r="S5156" s="5">
        <f t="shared" si="404"/>
        <v>1</v>
      </c>
    </row>
    <row r="5157" spans="1:19" x14ac:dyDescent="0.25">
      <c r="A5157">
        <v>5156</v>
      </c>
      <c r="B5157" s="1">
        <v>44096</v>
      </c>
      <c r="C5157" s="1">
        <v>44096</v>
      </c>
      <c r="D5157" s="1">
        <v>44109</v>
      </c>
      <c r="E5157" s="1">
        <v>44110</v>
      </c>
      <c r="F5157">
        <v>2</v>
      </c>
      <c r="G5157">
        <v>11</v>
      </c>
      <c r="H5157">
        <v>133</v>
      </c>
      <c r="I5157" s="6">
        <v>0</v>
      </c>
      <c r="J5157">
        <v>2</v>
      </c>
      <c r="K5157" t="str">
        <f>_xlfn.XLOOKUP(fCompras!F5157,dComprador!$A$2:$A$7,dComprador!$B$2:$B$7)</f>
        <v>João</v>
      </c>
      <c r="L5157" t="str">
        <f>_xlfn.XLOOKUP(J5157,dFornecedor!$A$2:$A$6,dFornecedor!$B$2:$B$6)</f>
        <v>Minerva</v>
      </c>
      <c r="M5157" t="str">
        <f>_xlfn.XLOOKUP(G5157,dMateriaPrima!$A$2:$A$12,dMateriaPrima!$B$2:$B$12)</f>
        <v>Papel</v>
      </c>
      <c r="N5157" s="2">
        <f>_xlfn.XLOOKUP(G5157,dMateriaPrima!$A$2:$A$12,dMateriaPrima!$C$2:$C$12)</f>
        <v>9</v>
      </c>
      <c r="O5157" s="3">
        <f t="shared" si="400"/>
        <v>1197</v>
      </c>
      <c r="P5157" s="4">
        <f t="shared" si="401"/>
        <v>0</v>
      </c>
      <c r="Q5157" s="3">
        <f t="shared" si="402"/>
        <v>1197</v>
      </c>
      <c r="R5157" t="str">
        <f t="shared" si="403"/>
        <v>Em atraso</v>
      </c>
      <c r="S5157" s="5">
        <f t="shared" si="404"/>
        <v>1</v>
      </c>
    </row>
    <row r="5158" spans="1:19" x14ac:dyDescent="0.25">
      <c r="A5158">
        <v>5157</v>
      </c>
      <c r="B5158" s="1">
        <v>44096</v>
      </c>
      <c r="C5158" s="1">
        <v>44100</v>
      </c>
      <c r="D5158" s="1">
        <v>44112</v>
      </c>
      <c r="E5158" s="1">
        <v>44114</v>
      </c>
      <c r="F5158">
        <v>2</v>
      </c>
      <c r="G5158">
        <v>5</v>
      </c>
      <c r="H5158">
        <v>246</v>
      </c>
      <c r="I5158" s="6">
        <v>0</v>
      </c>
      <c r="J5158">
        <v>4</v>
      </c>
      <c r="K5158" t="str">
        <f>_xlfn.XLOOKUP(fCompras!F5158,dComprador!$A$2:$A$7,dComprador!$B$2:$B$7)</f>
        <v>João</v>
      </c>
      <c r="L5158" t="str">
        <f>_xlfn.XLOOKUP(J5158,dFornecedor!$A$2:$A$6,dFornecedor!$B$2:$B$6)</f>
        <v>AlphaOmega</v>
      </c>
      <c r="M5158" t="str">
        <f>_xlfn.XLOOKUP(G5158,dMateriaPrima!$A$2:$A$12,dMateriaPrima!$B$2:$B$12)</f>
        <v>Areia</v>
      </c>
      <c r="N5158" s="2">
        <f>_xlfn.XLOOKUP(G5158,dMateriaPrima!$A$2:$A$12,dMateriaPrima!$C$2:$C$12)</f>
        <v>3.59</v>
      </c>
      <c r="O5158" s="3">
        <f t="shared" si="400"/>
        <v>883.14</v>
      </c>
      <c r="P5158" s="4">
        <f t="shared" si="401"/>
        <v>0</v>
      </c>
      <c r="Q5158" s="3">
        <f t="shared" si="402"/>
        <v>883.14</v>
      </c>
      <c r="R5158" t="str">
        <f t="shared" si="403"/>
        <v>Em atraso</v>
      </c>
      <c r="S5158" s="5">
        <f t="shared" si="404"/>
        <v>2</v>
      </c>
    </row>
    <row r="5159" spans="1:19" x14ac:dyDescent="0.25">
      <c r="A5159">
        <v>5158</v>
      </c>
      <c r="B5159" s="1">
        <v>44096</v>
      </c>
      <c r="C5159" s="1">
        <v>44103</v>
      </c>
      <c r="D5159" s="1">
        <v>44119</v>
      </c>
      <c r="E5159" s="1">
        <v>44120</v>
      </c>
      <c r="F5159">
        <v>1</v>
      </c>
      <c r="G5159">
        <v>1</v>
      </c>
      <c r="H5159">
        <v>63</v>
      </c>
      <c r="I5159" s="6">
        <v>0</v>
      </c>
      <c r="J5159">
        <v>2</v>
      </c>
      <c r="K5159" t="str">
        <f>_xlfn.XLOOKUP(fCompras!F5159,dComprador!$A$2:$A$7,dComprador!$B$2:$B$7)</f>
        <v>Alon</v>
      </c>
      <c r="L5159" t="str">
        <f>_xlfn.XLOOKUP(J5159,dFornecedor!$A$2:$A$6,dFornecedor!$B$2:$B$6)</f>
        <v>Minerva</v>
      </c>
      <c r="M5159" t="str">
        <f>_xlfn.XLOOKUP(G5159,dMateriaPrima!$A$2:$A$12,dMateriaPrima!$B$2:$B$12)</f>
        <v>Tecido</v>
      </c>
      <c r="N5159" s="2">
        <f>_xlfn.XLOOKUP(G5159,dMateriaPrima!$A$2:$A$12,dMateriaPrima!$C$2:$C$12)</f>
        <v>18</v>
      </c>
      <c r="O5159" s="3">
        <f t="shared" si="400"/>
        <v>1134</v>
      </c>
      <c r="P5159" s="4">
        <f t="shared" si="401"/>
        <v>0</v>
      </c>
      <c r="Q5159" s="3">
        <f t="shared" si="402"/>
        <v>1134</v>
      </c>
      <c r="R5159" t="str">
        <f t="shared" si="403"/>
        <v>Em atraso</v>
      </c>
      <c r="S5159" s="5">
        <f t="shared" si="404"/>
        <v>1</v>
      </c>
    </row>
    <row r="5160" spans="1:19" x14ac:dyDescent="0.25">
      <c r="A5160">
        <v>5159</v>
      </c>
      <c r="B5160" s="1">
        <v>44097</v>
      </c>
      <c r="C5160" s="1">
        <v>44097</v>
      </c>
      <c r="D5160" s="1">
        <v>44104</v>
      </c>
      <c r="E5160" s="1">
        <v>44104</v>
      </c>
      <c r="F5160">
        <v>4</v>
      </c>
      <c r="G5160">
        <v>5</v>
      </c>
      <c r="H5160">
        <v>443</v>
      </c>
      <c r="I5160" s="6">
        <v>0</v>
      </c>
      <c r="J5160">
        <v>2</v>
      </c>
      <c r="K5160" t="str">
        <f>_xlfn.XLOOKUP(fCompras!F5160,dComprador!$A$2:$A$7,dComprador!$B$2:$B$7)</f>
        <v>Lira</v>
      </c>
      <c r="L5160" t="str">
        <f>_xlfn.XLOOKUP(J5160,dFornecedor!$A$2:$A$6,dFornecedor!$B$2:$B$6)</f>
        <v>Minerva</v>
      </c>
      <c r="M5160" t="str">
        <f>_xlfn.XLOOKUP(G5160,dMateriaPrima!$A$2:$A$12,dMateriaPrima!$B$2:$B$12)</f>
        <v>Areia</v>
      </c>
      <c r="N5160" s="2">
        <f>_xlfn.XLOOKUP(G5160,dMateriaPrima!$A$2:$A$12,dMateriaPrima!$C$2:$C$12)</f>
        <v>3.59</v>
      </c>
      <c r="O5160" s="3">
        <f t="shared" si="400"/>
        <v>1590.37</v>
      </c>
      <c r="P5160" s="4">
        <f t="shared" si="401"/>
        <v>0</v>
      </c>
      <c r="Q5160" s="3">
        <f t="shared" si="402"/>
        <v>1590.37</v>
      </c>
      <c r="R5160" t="str">
        <f t="shared" si="403"/>
        <v>No prazo</v>
      </c>
      <c r="S5160" s="5">
        <f t="shared" si="404"/>
        <v>0</v>
      </c>
    </row>
    <row r="5161" spans="1:19" x14ac:dyDescent="0.25">
      <c r="A5161">
        <v>5160</v>
      </c>
      <c r="B5161" s="1">
        <v>44097</v>
      </c>
      <c r="C5161" s="1">
        <v>44098</v>
      </c>
      <c r="D5161" s="1">
        <v>44129</v>
      </c>
      <c r="E5161" s="1">
        <v>44132</v>
      </c>
      <c r="F5161">
        <v>1</v>
      </c>
      <c r="G5161">
        <v>6</v>
      </c>
      <c r="H5161">
        <v>314</v>
      </c>
      <c r="I5161" s="6">
        <v>0</v>
      </c>
      <c r="J5161">
        <v>3</v>
      </c>
      <c r="K5161" t="str">
        <f>_xlfn.XLOOKUP(fCompras!F5161,dComprador!$A$2:$A$7,dComprador!$B$2:$B$7)</f>
        <v>Alon</v>
      </c>
      <c r="L5161" t="str">
        <f>_xlfn.XLOOKUP(J5161,dFornecedor!$A$2:$A$6,dFornecedor!$B$2:$B$6)</f>
        <v>StepUp</v>
      </c>
      <c r="M5161" t="str">
        <f>_xlfn.XLOOKUP(G5161,dMateriaPrima!$A$2:$A$12,dMateriaPrima!$B$2:$B$12)</f>
        <v>Fio Algodão</v>
      </c>
      <c r="N5161" s="2">
        <f>_xlfn.XLOOKUP(G5161,dMateriaPrima!$A$2:$A$12,dMateriaPrima!$C$2:$C$12)</f>
        <v>55.9</v>
      </c>
      <c r="O5161" s="3">
        <f t="shared" si="400"/>
        <v>17552.599999999999</v>
      </c>
      <c r="P5161" s="4">
        <f t="shared" si="401"/>
        <v>0</v>
      </c>
      <c r="Q5161" s="3">
        <f t="shared" si="402"/>
        <v>17552.599999999999</v>
      </c>
      <c r="R5161" t="str">
        <f t="shared" si="403"/>
        <v>Em atraso</v>
      </c>
      <c r="S5161" s="5">
        <f t="shared" si="404"/>
        <v>3</v>
      </c>
    </row>
    <row r="5162" spans="1:19" x14ac:dyDescent="0.25">
      <c r="A5162">
        <v>5161</v>
      </c>
      <c r="B5162" s="1">
        <v>44097</v>
      </c>
      <c r="C5162" s="1">
        <v>44104</v>
      </c>
      <c r="D5162" s="1">
        <v>44105</v>
      </c>
      <c r="E5162" s="1">
        <v>44104</v>
      </c>
      <c r="F5162">
        <v>4</v>
      </c>
      <c r="G5162">
        <v>5</v>
      </c>
      <c r="H5162">
        <v>77</v>
      </c>
      <c r="I5162" s="6">
        <v>0</v>
      </c>
      <c r="J5162">
        <v>1</v>
      </c>
      <c r="K5162" t="str">
        <f>_xlfn.XLOOKUP(fCompras!F5162,dComprador!$A$2:$A$7,dComprador!$B$2:$B$7)</f>
        <v>Lira</v>
      </c>
      <c r="L5162" t="str">
        <f>_xlfn.XLOOKUP(J5162,dFornecedor!$A$2:$A$6,dFornecedor!$B$2:$B$6)</f>
        <v>NorthShore</v>
      </c>
      <c r="M5162" t="str">
        <f>_xlfn.XLOOKUP(G5162,dMateriaPrima!$A$2:$A$12,dMateriaPrima!$B$2:$B$12)</f>
        <v>Areia</v>
      </c>
      <c r="N5162" s="2">
        <f>_xlfn.XLOOKUP(G5162,dMateriaPrima!$A$2:$A$12,dMateriaPrima!$C$2:$C$12)</f>
        <v>3.59</v>
      </c>
      <c r="O5162" s="3">
        <f t="shared" si="400"/>
        <v>276.43</v>
      </c>
      <c r="P5162" s="4">
        <f t="shared" si="401"/>
        <v>0</v>
      </c>
      <c r="Q5162" s="3">
        <f t="shared" si="402"/>
        <v>276.43</v>
      </c>
      <c r="R5162" t="str">
        <f t="shared" si="403"/>
        <v>No prazo</v>
      </c>
      <c r="S5162" s="5">
        <f t="shared" si="404"/>
        <v>0</v>
      </c>
    </row>
    <row r="5163" spans="1:19" x14ac:dyDescent="0.25">
      <c r="A5163">
        <v>5162</v>
      </c>
      <c r="B5163" s="1">
        <v>44097</v>
      </c>
      <c r="C5163" s="1">
        <v>44097</v>
      </c>
      <c r="D5163" s="1">
        <v>44104</v>
      </c>
      <c r="E5163" s="1">
        <v>44104</v>
      </c>
      <c r="F5163">
        <v>4</v>
      </c>
      <c r="G5163">
        <v>9</v>
      </c>
      <c r="H5163">
        <v>217</v>
      </c>
      <c r="I5163" s="6">
        <v>0</v>
      </c>
      <c r="J5163">
        <v>2</v>
      </c>
      <c r="K5163" t="str">
        <f>_xlfn.XLOOKUP(fCompras!F5163,dComprador!$A$2:$A$7,dComprador!$B$2:$B$7)</f>
        <v>Lira</v>
      </c>
      <c r="L5163" t="str">
        <f>_xlfn.XLOOKUP(J5163,dFornecedor!$A$2:$A$6,dFornecedor!$B$2:$B$6)</f>
        <v>Minerva</v>
      </c>
      <c r="M5163" t="str">
        <f>_xlfn.XLOOKUP(G5163,dMateriaPrima!$A$2:$A$12,dMateriaPrima!$B$2:$B$12)</f>
        <v>Couro</v>
      </c>
      <c r="N5163" s="2">
        <f>_xlfn.XLOOKUP(G5163,dMateriaPrima!$A$2:$A$12,dMateriaPrima!$C$2:$C$12)</f>
        <v>4.4000000000000004</v>
      </c>
      <c r="O5163" s="3">
        <f t="shared" si="400"/>
        <v>954.80000000000007</v>
      </c>
      <c r="P5163" s="4">
        <f t="shared" si="401"/>
        <v>0</v>
      </c>
      <c r="Q5163" s="3">
        <f t="shared" si="402"/>
        <v>954.80000000000007</v>
      </c>
      <c r="R5163" t="str">
        <f t="shared" si="403"/>
        <v>No prazo</v>
      </c>
      <c r="S5163" s="5">
        <f t="shared" si="404"/>
        <v>0</v>
      </c>
    </row>
    <row r="5164" spans="1:19" x14ac:dyDescent="0.25">
      <c r="A5164">
        <v>5163</v>
      </c>
      <c r="B5164" s="1">
        <v>44097</v>
      </c>
      <c r="C5164" s="1">
        <v>44101</v>
      </c>
      <c r="D5164" s="1">
        <v>44106</v>
      </c>
      <c r="E5164" s="1">
        <v>44108</v>
      </c>
      <c r="F5164">
        <v>4</v>
      </c>
      <c r="G5164">
        <v>11</v>
      </c>
      <c r="H5164">
        <v>72</v>
      </c>
      <c r="I5164" s="6">
        <v>0</v>
      </c>
      <c r="J5164">
        <v>1</v>
      </c>
      <c r="K5164" t="str">
        <f>_xlfn.XLOOKUP(fCompras!F5164,dComprador!$A$2:$A$7,dComprador!$B$2:$B$7)</f>
        <v>Lira</v>
      </c>
      <c r="L5164" t="str">
        <f>_xlfn.XLOOKUP(J5164,dFornecedor!$A$2:$A$6,dFornecedor!$B$2:$B$6)</f>
        <v>NorthShore</v>
      </c>
      <c r="M5164" t="str">
        <f>_xlfn.XLOOKUP(G5164,dMateriaPrima!$A$2:$A$12,dMateriaPrima!$B$2:$B$12)</f>
        <v>Papel</v>
      </c>
      <c r="N5164" s="2">
        <f>_xlfn.XLOOKUP(G5164,dMateriaPrima!$A$2:$A$12,dMateriaPrima!$C$2:$C$12)</f>
        <v>9</v>
      </c>
      <c r="O5164" s="3">
        <f t="shared" si="400"/>
        <v>648</v>
      </c>
      <c r="P5164" s="4">
        <f t="shared" si="401"/>
        <v>0</v>
      </c>
      <c r="Q5164" s="3">
        <f t="shared" si="402"/>
        <v>648</v>
      </c>
      <c r="R5164" t="str">
        <f t="shared" si="403"/>
        <v>Em atraso</v>
      </c>
      <c r="S5164" s="5">
        <f t="shared" si="404"/>
        <v>2</v>
      </c>
    </row>
    <row r="5165" spans="1:19" x14ac:dyDescent="0.25">
      <c r="A5165">
        <v>5164</v>
      </c>
      <c r="B5165" s="1">
        <v>44097</v>
      </c>
      <c r="C5165" s="1">
        <v>44106</v>
      </c>
      <c r="D5165" s="1">
        <v>44116</v>
      </c>
      <c r="E5165" s="1">
        <v>44116</v>
      </c>
      <c r="F5165">
        <v>1</v>
      </c>
      <c r="G5165">
        <v>11</v>
      </c>
      <c r="H5165">
        <v>33</v>
      </c>
      <c r="I5165" s="6">
        <v>0</v>
      </c>
      <c r="J5165">
        <v>3</v>
      </c>
      <c r="K5165" t="str">
        <f>_xlfn.XLOOKUP(fCompras!F5165,dComprador!$A$2:$A$7,dComprador!$B$2:$B$7)</f>
        <v>Alon</v>
      </c>
      <c r="L5165" t="str">
        <f>_xlfn.XLOOKUP(J5165,dFornecedor!$A$2:$A$6,dFornecedor!$B$2:$B$6)</f>
        <v>StepUp</v>
      </c>
      <c r="M5165" t="str">
        <f>_xlfn.XLOOKUP(G5165,dMateriaPrima!$A$2:$A$12,dMateriaPrima!$B$2:$B$12)</f>
        <v>Papel</v>
      </c>
      <c r="N5165" s="2">
        <f>_xlfn.XLOOKUP(G5165,dMateriaPrima!$A$2:$A$12,dMateriaPrima!$C$2:$C$12)</f>
        <v>9</v>
      </c>
      <c r="O5165" s="3">
        <f t="shared" si="400"/>
        <v>297</v>
      </c>
      <c r="P5165" s="4">
        <f t="shared" si="401"/>
        <v>0</v>
      </c>
      <c r="Q5165" s="3">
        <f t="shared" si="402"/>
        <v>297</v>
      </c>
      <c r="R5165" t="str">
        <f t="shared" si="403"/>
        <v>No prazo</v>
      </c>
      <c r="S5165" s="5">
        <f t="shared" si="404"/>
        <v>0</v>
      </c>
    </row>
    <row r="5166" spans="1:19" x14ac:dyDescent="0.25">
      <c r="A5166">
        <v>5165</v>
      </c>
      <c r="B5166" s="1">
        <v>44097</v>
      </c>
      <c r="C5166" s="1">
        <v>44099</v>
      </c>
      <c r="D5166" s="1">
        <v>44116</v>
      </c>
      <c r="E5166" s="1">
        <v>44117</v>
      </c>
      <c r="F5166">
        <v>1</v>
      </c>
      <c r="G5166">
        <v>11</v>
      </c>
      <c r="H5166">
        <v>232</v>
      </c>
      <c r="I5166" s="6">
        <v>0</v>
      </c>
      <c r="J5166">
        <v>4</v>
      </c>
      <c r="K5166" t="str">
        <f>_xlfn.XLOOKUP(fCompras!F5166,dComprador!$A$2:$A$7,dComprador!$B$2:$B$7)</f>
        <v>Alon</v>
      </c>
      <c r="L5166" t="str">
        <f>_xlfn.XLOOKUP(J5166,dFornecedor!$A$2:$A$6,dFornecedor!$B$2:$B$6)</f>
        <v>AlphaOmega</v>
      </c>
      <c r="M5166" t="str">
        <f>_xlfn.XLOOKUP(G5166,dMateriaPrima!$A$2:$A$12,dMateriaPrima!$B$2:$B$12)</f>
        <v>Papel</v>
      </c>
      <c r="N5166" s="2">
        <f>_xlfn.XLOOKUP(G5166,dMateriaPrima!$A$2:$A$12,dMateriaPrima!$C$2:$C$12)</f>
        <v>9</v>
      </c>
      <c r="O5166" s="3">
        <f t="shared" si="400"/>
        <v>2088</v>
      </c>
      <c r="P5166" s="4">
        <f t="shared" si="401"/>
        <v>0</v>
      </c>
      <c r="Q5166" s="3">
        <f t="shared" si="402"/>
        <v>2088</v>
      </c>
      <c r="R5166" t="str">
        <f t="shared" si="403"/>
        <v>Em atraso</v>
      </c>
      <c r="S5166" s="5">
        <f t="shared" si="404"/>
        <v>1</v>
      </c>
    </row>
    <row r="5167" spans="1:19" x14ac:dyDescent="0.25">
      <c r="A5167">
        <v>5166</v>
      </c>
      <c r="B5167" s="1">
        <v>44097</v>
      </c>
      <c r="C5167" s="1">
        <v>44099</v>
      </c>
      <c r="D5167" s="1">
        <v>44110</v>
      </c>
      <c r="E5167" s="1">
        <v>44111</v>
      </c>
      <c r="F5167">
        <v>2</v>
      </c>
      <c r="G5167">
        <v>7</v>
      </c>
      <c r="H5167">
        <v>34</v>
      </c>
      <c r="I5167" s="6">
        <v>0</v>
      </c>
      <c r="J5167">
        <v>1</v>
      </c>
      <c r="K5167" t="str">
        <f>_xlfn.XLOOKUP(fCompras!F5167,dComprador!$A$2:$A$7,dComprador!$B$2:$B$7)</f>
        <v>João</v>
      </c>
      <c r="L5167" t="str">
        <f>_xlfn.XLOOKUP(J5167,dFornecedor!$A$2:$A$6,dFornecedor!$B$2:$B$6)</f>
        <v>NorthShore</v>
      </c>
      <c r="M5167" t="str">
        <f>_xlfn.XLOOKUP(G5167,dMateriaPrima!$A$2:$A$12,dMateriaPrima!$B$2:$B$12)</f>
        <v>Poliéster</v>
      </c>
      <c r="N5167" s="2">
        <f>_xlfn.XLOOKUP(G5167,dMateriaPrima!$A$2:$A$12,dMateriaPrima!$C$2:$C$12)</f>
        <v>8</v>
      </c>
      <c r="O5167" s="3">
        <f t="shared" si="400"/>
        <v>272</v>
      </c>
      <c r="P5167" s="4">
        <f t="shared" si="401"/>
        <v>0</v>
      </c>
      <c r="Q5167" s="3">
        <f t="shared" si="402"/>
        <v>272</v>
      </c>
      <c r="R5167" t="str">
        <f t="shared" si="403"/>
        <v>Em atraso</v>
      </c>
      <c r="S5167" s="5">
        <f t="shared" si="404"/>
        <v>1</v>
      </c>
    </row>
    <row r="5168" spans="1:19" x14ac:dyDescent="0.25">
      <c r="A5168">
        <v>5167</v>
      </c>
      <c r="B5168" s="1">
        <v>44097</v>
      </c>
      <c r="C5168" s="1">
        <v>44097</v>
      </c>
      <c r="D5168" s="1">
        <v>44114</v>
      </c>
      <c r="E5168" s="1">
        <v>44113</v>
      </c>
      <c r="F5168">
        <v>1</v>
      </c>
      <c r="G5168">
        <v>6</v>
      </c>
      <c r="H5168">
        <v>313</v>
      </c>
      <c r="I5168" s="6">
        <v>0</v>
      </c>
      <c r="J5168">
        <v>2</v>
      </c>
      <c r="K5168" t="str">
        <f>_xlfn.XLOOKUP(fCompras!F5168,dComprador!$A$2:$A$7,dComprador!$B$2:$B$7)</f>
        <v>Alon</v>
      </c>
      <c r="L5168" t="str">
        <f>_xlfn.XLOOKUP(J5168,dFornecedor!$A$2:$A$6,dFornecedor!$B$2:$B$6)</f>
        <v>Minerva</v>
      </c>
      <c r="M5168" t="str">
        <f>_xlfn.XLOOKUP(G5168,dMateriaPrima!$A$2:$A$12,dMateriaPrima!$B$2:$B$12)</f>
        <v>Fio Algodão</v>
      </c>
      <c r="N5168" s="2">
        <f>_xlfn.XLOOKUP(G5168,dMateriaPrima!$A$2:$A$12,dMateriaPrima!$C$2:$C$12)</f>
        <v>55.9</v>
      </c>
      <c r="O5168" s="3">
        <f t="shared" si="400"/>
        <v>17496.7</v>
      </c>
      <c r="P5168" s="4">
        <f t="shared" si="401"/>
        <v>0</v>
      </c>
      <c r="Q5168" s="3">
        <f t="shared" si="402"/>
        <v>17496.7</v>
      </c>
      <c r="R5168" t="str">
        <f t="shared" si="403"/>
        <v>No prazo</v>
      </c>
      <c r="S5168" s="5">
        <f t="shared" si="404"/>
        <v>0</v>
      </c>
    </row>
    <row r="5169" spans="1:19" x14ac:dyDescent="0.25">
      <c r="A5169">
        <v>5168</v>
      </c>
      <c r="B5169" s="1">
        <v>44097</v>
      </c>
      <c r="C5169" s="1">
        <v>44106</v>
      </c>
      <c r="D5169" s="1">
        <v>44115</v>
      </c>
      <c r="E5169" s="1">
        <v>44119</v>
      </c>
      <c r="F5169">
        <v>1</v>
      </c>
      <c r="G5169">
        <v>10</v>
      </c>
      <c r="H5169">
        <v>180</v>
      </c>
      <c r="I5169" s="6">
        <v>0</v>
      </c>
      <c r="J5169">
        <v>1</v>
      </c>
      <c r="K5169" t="str">
        <f>_xlfn.XLOOKUP(fCompras!F5169,dComprador!$A$2:$A$7,dComprador!$B$2:$B$7)</f>
        <v>Alon</v>
      </c>
      <c r="L5169" t="str">
        <f>_xlfn.XLOOKUP(J5169,dFornecedor!$A$2:$A$6,dFornecedor!$B$2:$B$6)</f>
        <v>NorthShore</v>
      </c>
      <c r="M5169" t="str">
        <f>_xlfn.XLOOKUP(G5169,dMateriaPrima!$A$2:$A$12,dMateriaPrima!$B$2:$B$12)</f>
        <v>Pedra Britada</v>
      </c>
      <c r="N5169" s="2">
        <f>_xlfn.XLOOKUP(G5169,dMateriaPrima!$A$2:$A$12,dMateriaPrima!$C$2:$C$12)</f>
        <v>56</v>
      </c>
      <c r="O5169" s="3">
        <f t="shared" si="400"/>
        <v>10080</v>
      </c>
      <c r="P5169" s="4">
        <f t="shared" si="401"/>
        <v>0</v>
      </c>
      <c r="Q5169" s="3">
        <f t="shared" si="402"/>
        <v>10080</v>
      </c>
      <c r="R5169" t="str">
        <f t="shared" si="403"/>
        <v>Em atraso</v>
      </c>
      <c r="S5169" s="5">
        <f t="shared" si="404"/>
        <v>4</v>
      </c>
    </row>
    <row r="5170" spans="1:19" x14ac:dyDescent="0.25">
      <c r="A5170">
        <v>5169</v>
      </c>
      <c r="B5170" s="1">
        <v>44097</v>
      </c>
      <c r="C5170" s="1">
        <v>44098</v>
      </c>
      <c r="D5170" s="1">
        <v>44128</v>
      </c>
      <c r="E5170" s="1">
        <v>44128</v>
      </c>
      <c r="F5170">
        <v>1</v>
      </c>
      <c r="G5170">
        <v>1</v>
      </c>
      <c r="H5170">
        <v>68</v>
      </c>
      <c r="I5170" s="6">
        <v>0.38</v>
      </c>
      <c r="J5170">
        <v>3</v>
      </c>
      <c r="K5170" t="str">
        <f>_xlfn.XLOOKUP(fCompras!F5170,dComprador!$A$2:$A$7,dComprador!$B$2:$B$7)</f>
        <v>Alon</v>
      </c>
      <c r="L5170" t="str">
        <f>_xlfn.XLOOKUP(J5170,dFornecedor!$A$2:$A$6,dFornecedor!$B$2:$B$6)</f>
        <v>StepUp</v>
      </c>
      <c r="M5170" t="str">
        <f>_xlfn.XLOOKUP(G5170,dMateriaPrima!$A$2:$A$12,dMateriaPrima!$B$2:$B$12)</f>
        <v>Tecido</v>
      </c>
      <c r="N5170" s="2">
        <f>_xlfn.XLOOKUP(G5170,dMateriaPrima!$A$2:$A$12,dMateriaPrima!$C$2:$C$12)</f>
        <v>18</v>
      </c>
      <c r="O5170" s="3">
        <f t="shared" si="400"/>
        <v>1224</v>
      </c>
      <c r="P5170" s="4">
        <f t="shared" si="401"/>
        <v>465.12</v>
      </c>
      <c r="Q5170" s="3">
        <f t="shared" si="402"/>
        <v>758.88</v>
      </c>
      <c r="R5170" t="str">
        <f t="shared" si="403"/>
        <v>No prazo</v>
      </c>
      <c r="S5170" s="5">
        <f t="shared" si="404"/>
        <v>0</v>
      </c>
    </row>
    <row r="5171" spans="1:19" x14ac:dyDescent="0.25">
      <c r="A5171">
        <v>5170</v>
      </c>
      <c r="B5171" s="1">
        <v>44097</v>
      </c>
      <c r="C5171" s="1">
        <v>44100</v>
      </c>
      <c r="D5171" s="1">
        <v>44128</v>
      </c>
      <c r="E5171" s="1">
        <v>44132</v>
      </c>
      <c r="F5171">
        <v>1</v>
      </c>
      <c r="G5171">
        <v>1</v>
      </c>
      <c r="H5171">
        <v>427</v>
      </c>
      <c r="I5171" s="6">
        <v>0</v>
      </c>
      <c r="J5171">
        <v>1</v>
      </c>
      <c r="K5171" t="str">
        <f>_xlfn.XLOOKUP(fCompras!F5171,dComprador!$A$2:$A$7,dComprador!$B$2:$B$7)</f>
        <v>Alon</v>
      </c>
      <c r="L5171" t="str">
        <f>_xlfn.XLOOKUP(J5171,dFornecedor!$A$2:$A$6,dFornecedor!$B$2:$B$6)</f>
        <v>NorthShore</v>
      </c>
      <c r="M5171" t="str">
        <f>_xlfn.XLOOKUP(G5171,dMateriaPrima!$A$2:$A$12,dMateriaPrima!$B$2:$B$12)</f>
        <v>Tecido</v>
      </c>
      <c r="N5171" s="2">
        <f>_xlfn.XLOOKUP(G5171,dMateriaPrima!$A$2:$A$12,dMateriaPrima!$C$2:$C$12)</f>
        <v>18</v>
      </c>
      <c r="O5171" s="3">
        <f t="shared" si="400"/>
        <v>7686</v>
      </c>
      <c r="P5171" s="4">
        <f t="shared" si="401"/>
        <v>0</v>
      </c>
      <c r="Q5171" s="3">
        <f t="shared" si="402"/>
        <v>7686</v>
      </c>
      <c r="R5171" t="str">
        <f t="shared" si="403"/>
        <v>Em atraso</v>
      </c>
      <c r="S5171" s="5">
        <f t="shared" si="404"/>
        <v>4</v>
      </c>
    </row>
    <row r="5172" spans="1:19" x14ac:dyDescent="0.25">
      <c r="A5172">
        <v>5171</v>
      </c>
      <c r="B5172" s="1">
        <v>44098</v>
      </c>
      <c r="C5172" s="1">
        <v>44106</v>
      </c>
      <c r="D5172" s="1">
        <v>44107</v>
      </c>
      <c r="E5172" s="1">
        <v>44112</v>
      </c>
      <c r="F5172">
        <v>4</v>
      </c>
      <c r="G5172">
        <v>9</v>
      </c>
      <c r="H5172">
        <v>204</v>
      </c>
      <c r="I5172" s="6">
        <v>0</v>
      </c>
      <c r="J5172">
        <v>3</v>
      </c>
      <c r="K5172" t="str">
        <f>_xlfn.XLOOKUP(fCompras!F5172,dComprador!$A$2:$A$7,dComprador!$B$2:$B$7)</f>
        <v>Lira</v>
      </c>
      <c r="L5172" t="str">
        <f>_xlfn.XLOOKUP(J5172,dFornecedor!$A$2:$A$6,dFornecedor!$B$2:$B$6)</f>
        <v>StepUp</v>
      </c>
      <c r="M5172" t="str">
        <f>_xlfn.XLOOKUP(G5172,dMateriaPrima!$A$2:$A$12,dMateriaPrima!$B$2:$B$12)</f>
        <v>Couro</v>
      </c>
      <c r="N5172" s="2">
        <f>_xlfn.XLOOKUP(G5172,dMateriaPrima!$A$2:$A$12,dMateriaPrima!$C$2:$C$12)</f>
        <v>4.4000000000000004</v>
      </c>
      <c r="O5172" s="3">
        <f t="shared" si="400"/>
        <v>897.6</v>
      </c>
      <c r="P5172" s="4">
        <f t="shared" si="401"/>
        <v>0</v>
      </c>
      <c r="Q5172" s="3">
        <f t="shared" si="402"/>
        <v>897.6</v>
      </c>
      <c r="R5172" t="str">
        <f t="shared" si="403"/>
        <v>Em atraso</v>
      </c>
      <c r="S5172" s="5">
        <f t="shared" si="404"/>
        <v>5</v>
      </c>
    </row>
    <row r="5173" spans="1:19" x14ac:dyDescent="0.25">
      <c r="A5173">
        <v>5172</v>
      </c>
      <c r="B5173" s="1">
        <v>44098</v>
      </c>
      <c r="C5173" s="1">
        <v>44099</v>
      </c>
      <c r="D5173" s="1">
        <v>44105</v>
      </c>
      <c r="E5173" s="1">
        <v>44108</v>
      </c>
      <c r="F5173">
        <v>4</v>
      </c>
      <c r="G5173">
        <v>9</v>
      </c>
      <c r="H5173">
        <v>589</v>
      </c>
      <c r="I5173" s="6">
        <v>0</v>
      </c>
      <c r="J5173">
        <v>4</v>
      </c>
      <c r="K5173" t="str">
        <f>_xlfn.XLOOKUP(fCompras!F5173,dComprador!$A$2:$A$7,dComprador!$B$2:$B$7)</f>
        <v>Lira</v>
      </c>
      <c r="L5173" t="str">
        <f>_xlfn.XLOOKUP(J5173,dFornecedor!$A$2:$A$6,dFornecedor!$B$2:$B$6)</f>
        <v>AlphaOmega</v>
      </c>
      <c r="M5173" t="str">
        <f>_xlfn.XLOOKUP(G5173,dMateriaPrima!$A$2:$A$12,dMateriaPrima!$B$2:$B$12)</f>
        <v>Couro</v>
      </c>
      <c r="N5173" s="2">
        <f>_xlfn.XLOOKUP(G5173,dMateriaPrima!$A$2:$A$12,dMateriaPrima!$C$2:$C$12)</f>
        <v>4.4000000000000004</v>
      </c>
      <c r="O5173" s="3">
        <f t="shared" si="400"/>
        <v>2591.6000000000004</v>
      </c>
      <c r="P5173" s="4">
        <f t="shared" si="401"/>
        <v>0</v>
      </c>
      <c r="Q5173" s="3">
        <f t="shared" si="402"/>
        <v>2591.6000000000004</v>
      </c>
      <c r="R5173" t="str">
        <f t="shared" si="403"/>
        <v>Em atraso</v>
      </c>
      <c r="S5173" s="5">
        <f t="shared" si="404"/>
        <v>3</v>
      </c>
    </row>
    <row r="5174" spans="1:19" x14ac:dyDescent="0.25">
      <c r="A5174">
        <v>5173</v>
      </c>
      <c r="B5174" s="1">
        <v>44098</v>
      </c>
      <c r="C5174" s="1">
        <v>44103</v>
      </c>
      <c r="D5174" s="1">
        <v>44104</v>
      </c>
      <c r="E5174" s="1">
        <v>44105</v>
      </c>
      <c r="F5174">
        <v>4</v>
      </c>
      <c r="G5174">
        <v>7</v>
      </c>
      <c r="H5174">
        <v>279</v>
      </c>
      <c r="I5174" s="6">
        <v>0</v>
      </c>
      <c r="J5174">
        <v>3</v>
      </c>
      <c r="K5174" t="str">
        <f>_xlfn.XLOOKUP(fCompras!F5174,dComprador!$A$2:$A$7,dComprador!$B$2:$B$7)</f>
        <v>Lira</v>
      </c>
      <c r="L5174" t="str">
        <f>_xlfn.XLOOKUP(J5174,dFornecedor!$A$2:$A$6,dFornecedor!$B$2:$B$6)</f>
        <v>StepUp</v>
      </c>
      <c r="M5174" t="str">
        <f>_xlfn.XLOOKUP(G5174,dMateriaPrima!$A$2:$A$12,dMateriaPrima!$B$2:$B$12)</f>
        <v>Poliéster</v>
      </c>
      <c r="N5174" s="2">
        <f>_xlfn.XLOOKUP(G5174,dMateriaPrima!$A$2:$A$12,dMateriaPrima!$C$2:$C$12)</f>
        <v>8</v>
      </c>
      <c r="O5174" s="3">
        <f t="shared" si="400"/>
        <v>2232</v>
      </c>
      <c r="P5174" s="4">
        <f t="shared" si="401"/>
        <v>0</v>
      </c>
      <c r="Q5174" s="3">
        <f t="shared" si="402"/>
        <v>2232</v>
      </c>
      <c r="R5174" t="str">
        <f t="shared" si="403"/>
        <v>Em atraso</v>
      </c>
      <c r="S5174" s="5">
        <f t="shared" si="404"/>
        <v>1</v>
      </c>
    </row>
    <row r="5175" spans="1:19" x14ac:dyDescent="0.25">
      <c r="A5175">
        <v>5174</v>
      </c>
      <c r="B5175" s="1">
        <v>44098</v>
      </c>
      <c r="C5175" s="1">
        <v>44104</v>
      </c>
      <c r="D5175" s="1">
        <v>44107</v>
      </c>
      <c r="E5175" s="1">
        <v>44105</v>
      </c>
      <c r="F5175">
        <v>4</v>
      </c>
      <c r="G5175">
        <v>7</v>
      </c>
      <c r="H5175">
        <v>186</v>
      </c>
      <c r="I5175" s="6">
        <v>0</v>
      </c>
      <c r="J5175">
        <v>3</v>
      </c>
      <c r="K5175" t="str">
        <f>_xlfn.XLOOKUP(fCompras!F5175,dComprador!$A$2:$A$7,dComprador!$B$2:$B$7)</f>
        <v>Lira</v>
      </c>
      <c r="L5175" t="str">
        <f>_xlfn.XLOOKUP(J5175,dFornecedor!$A$2:$A$6,dFornecedor!$B$2:$B$6)</f>
        <v>StepUp</v>
      </c>
      <c r="M5175" t="str">
        <f>_xlfn.XLOOKUP(G5175,dMateriaPrima!$A$2:$A$12,dMateriaPrima!$B$2:$B$12)</f>
        <v>Poliéster</v>
      </c>
      <c r="N5175" s="2">
        <f>_xlfn.XLOOKUP(G5175,dMateriaPrima!$A$2:$A$12,dMateriaPrima!$C$2:$C$12)</f>
        <v>8</v>
      </c>
      <c r="O5175" s="3">
        <f t="shared" si="400"/>
        <v>1488</v>
      </c>
      <c r="P5175" s="4">
        <f t="shared" si="401"/>
        <v>0</v>
      </c>
      <c r="Q5175" s="3">
        <f t="shared" si="402"/>
        <v>1488</v>
      </c>
      <c r="R5175" t="str">
        <f t="shared" si="403"/>
        <v>No prazo</v>
      </c>
      <c r="S5175" s="5">
        <f t="shared" si="404"/>
        <v>0</v>
      </c>
    </row>
    <row r="5176" spans="1:19" x14ac:dyDescent="0.25">
      <c r="A5176">
        <v>5175</v>
      </c>
      <c r="B5176" s="1">
        <v>44098</v>
      </c>
      <c r="C5176" s="1">
        <v>44099</v>
      </c>
      <c r="D5176" s="1">
        <v>44105</v>
      </c>
      <c r="E5176" s="1">
        <v>44109</v>
      </c>
      <c r="F5176">
        <v>4</v>
      </c>
      <c r="G5176">
        <v>7</v>
      </c>
      <c r="H5176">
        <v>103</v>
      </c>
      <c r="I5176" s="6">
        <v>0</v>
      </c>
      <c r="J5176">
        <v>3</v>
      </c>
      <c r="K5176" t="str">
        <f>_xlfn.XLOOKUP(fCompras!F5176,dComprador!$A$2:$A$7,dComprador!$B$2:$B$7)</f>
        <v>Lira</v>
      </c>
      <c r="L5176" t="str">
        <f>_xlfn.XLOOKUP(J5176,dFornecedor!$A$2:$A$6,dFornecedor!$B$2:$B$6)</f>
        <v>StepUp</v>
      </c>
      <c r="M5176" t="str">
        <f>_xlfn.XLOOKUP(G5176,dMateriaPrima!$A$2:$A$12,dMateriaPrima!$B$2:$B$12)</f>
        <v>Poliéster</v>
      </c>
      <c r="N5176" s="2">
        <f>_xlfn.XLOOKUP(G5176,dMateriaPrima!$A$2:$A$12,dMateriaPrima!$C$2:$C$12)</f>
        <v>8</v>
      </c>
      <c r="O5176" s="3">
        <f t="shared" si="400"/>
        <v>824</v>
      </c>
      <c r="P5176" s="4">
        <f t="shared" si="401"/>
        <v>0</v>
      </c>
      <c r="Q5176" s="3">
        <f t="shared" si="402"/>
        <v>824</v>
      </c>
      <c r="R5176" t="str">
        <f t="shared" si="403"/>
        <v>Em atraso</v>
      </c>
      <c r="S5176" s="5">
        <f t="shared" si="404"/>
        <v>4</v>
      </c>
    </row>
    <row r="5177" spans="1:19" x14ac:dyDescent="0.25">
      <c r="A5177">
        <v>5176</v>
      </c>
      <c r="B5177" s="1">
        <v>44098</v>
      </c>
      <c r="C5177" s="1">
        <v>44098</v>
      </c>
      <c r="D5177" s="1">
        <v>44109</v>
      </c>
      <c r="E5177" s="1">
        <v>44114</v>
      </c>
      <c r="F5177">
        <v>4</v>
      </c>
      <c r="G5177">
        <v>4</v>
      </c>
      <c r="H5177">
        <v>261</v>
      </c>
      <c r="I5177" s="6">
        <v>0</v>
      </c>
      <c r="J5177">
        <v>4</v>
      </c>
      <c r="K5177" t="str">
        <f>_xlfn.XLOOKUP(fCompras!F5177,dComprador!$A$2:$A$7,dComprador!$B$2:$B$7)</f>
        <v>Lira</v>
      </c>
      <c r="L5177" t="str">
        <f>_xlfn.XLOOKUP(J5177,dFornecedor!$A$2:$A$6,dFornecedor!$B$2:$B$6)</f>
        <v>AlphaOmega</v>
      </c>
      <c r="M5177" t="str">
        <f>_xlfn.XLOOKUP(G5177,dMateriaPrima!$A$2:$A$12,dMateriaPrima!$B$2:$B$12)</f>
        <v>Madeira</v>
      </c>
      <c r="N5177" s="2">
        <f>_xlfn.XLOOKUP(G5177,dMateriaPrima!$A$2:$A$12,dMateriaPrima!$C$2:$C$12)</f>
        <v>168</v>
      </c>
      <c r="O5177" s="3">
        <f t="shared" si="400"/>
        <v>43848</v>
      </c>
      <c r="P5177" s="4">
        <f t="shared" si="401"/>
        <v>0</v>
      </c>
      <c r="Q5177" s="3">
        <f t="shared" si="402"/>
        <v>43848</v>
      </c>
      <c r="R5177" t="str">
        <f t="shared" si="403"/>
        <v>Em atraso</v>
      </c>
      <c r="S5177" s="5">
        <f t="shared" si="404"/>
        <v>5</v>
      </c>
    </row>
    <row r="5178" spans="1:19" x14ac:dyDescent="0.25">
      <c r="A5178">
        <v>5177</v>
      </c>
      <c r="B5178" s="1">
        <v>44098</v>
      </c>
      <c r="C5178" s="1">
        <v>44098</v>
      </c>
      <c r="D5178" s="1">
        <v>44120</v>
      </c>
      <c r="E5178" s="1">
        <v>44120</v>
      </c>
      <c r="F5178">
        <v>1</v>
      </c>
      <c r="G5178">
        <v>5</v>
      </c>
      <c r="H5178">
        <v>185</v>
      </c>
      <c r="I5178" s="6">
        <v>0</v>
      </c>
      <c r="J5178">
        <v>2</v>
      </c>
      <c r="K5178" t="str">
        <f>_xlfn.XLOOKUP(fCompras!F5178,dComprador!$A$2:$A$7,dComprador!$B$2:$B$7)</f>
        <v>Alon</v>
      </c>
      <c r="L5178" t="str">
        <f>_xlfn.XLOOKUP(J5178,dFornecedor!$A$2:$A$6,dFornecedor!$B$2:$B$6)</f>
        <v>Minerva</v>
      </c>
      <c r="M5178" t="str">
        <f>_xlfn.XLOOKUP(G5178,dMateriaPrima!$A$2:$A$12,dMateriaPrima!$B$2:$B$12)</f>
        <v>Areia</v>
      </c>
      <c r="N5178" s="2">
        <f>_xlfn.XLOOKUP(G5178,dMateriaPrima!$A$2:$A$12,dMateriaPrima!$C$2:$C$12)</f>
        <v>3.59</v>
      </c>
      <c r="O5178" s="3">
        <f t="shared" si="400"/>
        <v>664.15</v>
      </c>
      <c r="P5178" s="4">
        <f t="shared" si="401"/>
        <v>0</v>
      </c>
      <c r="Q5178" s="3">
        <f t="shared" si="402"/>
        <v>664.15</v>
      </c>
      <c r="R5178" t="str">
        <f t="shared" si="403"/>
        <v>No prazo</v>
      </c>
      <c r="S5178" s="5">
        <f t="shared" si="404"/>
        <v>0</v>
      </c>
    </row>
    <row r="5179" spans="1:19" x14ac:dyDescent="0.25">
      <c r="A5179">
        <v>5178</v>
      </c>
      <c r="B5179" s="1">
        <v>44098</v>
      </c>
      <c r="C5179" s="1">
        <v>44101</v>
      </c>
      <c r="D5179" s="1">
        <v>44116</v>
      </c>
      <c r="E5179" s="1">
        <v>44118</v>
      </c>
      <c r="F5179">
        <v>1</v>
      </c>
      <c r="G5179">
        <v>1</v>
      </c>
      <c r="H5179">
        <v>110</v>
      </c>
      <c r="I5179" s="6">
        <v>0</v>
      </c>
      <c r="J5179">
        <v>1</v>
      </c>
      <c r="K5179" t="str">
        <f>_xlfn.XLOOKUP(fCompras!F5179,dComprador!$A$2:$A$7,dComprador!$B$2:$B$7)</f>
        <v>Alon</v>
      </c>
      <c r="L5179" t="str">
        <f>_xlfn.XLOOKUP(J5179,dFornecedor!$A$2:$A$6,dFornecedor!$B$2:$B$6)</f>
        <v>NorthShore</v>
      </c>
      <c r="M5179" t="str">
        <f>_xlfn.XLOOKUP(G5179,dMateriaPrima!$A$2:$A$12,dMateriaPrima!$B$2:$B$12)</f>
        <v>Tecido</v>
      </c>
      <c r="N5179" s="2">
        <f>_xlfn.XLOOKUP(G5179,dMateriaPrima!$A$2:$A$12,dMateriaPrima!$C$2:$C$12)</f>
        <v>18</v>
      </c>
      <c r="O5179" s="3">
        <f t="shared" si="400"/>
        <v>1980</v>
      </c>
      <c r="P5179" s="4">
        <f t="shared" si="401"/>
        <v>0</v>
      </c>
      <c r="Q5179" s="3">
        <f t="shared" si="402"/>
        <v>1980</v>
      </c>
      <c r="R5179" t="str">
        <f t="shared" si="403"/>
        <v>Em atraso</v>
      </c>
      <c r="S5179" s="5">
        <f t="shared" si="404"/>
        <v>2</v>
      </c>
    </row>
    <row r="5180" spans="1:19" x14ac:dyDescent="0.25">
      <c r="A5180">
        <v>5179</v>
      </c>
      <c r="B5180" s="1">
        <v>44098</v>
      </c>
      <c r="C5180" s="1">
        <v>44110</v>
      </c>
      <c r="D5180" s="1">
        <v>44114</v>
      </c>
      <c r="E5180" s="1">
        <v>44117</v>
      </c>
      <c r="F5180">
        <v>1</v>
      </c>
      <c r="G5180">
        <v>7</v>
      </c>
      <c r="H5180">
        <v>77</v>
      </c>
      <c r="I5180" s="6">
        <v>0</v>
      </c>
      <c r="J5180">
        <v>1</v>
      </c>
      <c r="K5180" t="str">
        <f>_xlfn.XLOOKUP(fCompras!F5180,dComprador!$A$2:$A$7,dComprador!$B$2:$B$7)</f>
        <v>Alon</v>
      </c>
      <c r="L5180" t="str">
        <f>_xlfn.XLOOKUP(J5180,dFornecedor!$A$2:$A$6,dFornecedor!$B$2:$B$6)</f>
        <v>NorthShore</v>
      </c>
      <c r="M5180" t="str">
        <f>_xlfn.XLOOKUP(G5180,dMateriaPrima!$A$2:$A$12,dMateriaPrima!$B$2:$B$12)</f>
        <v>Poliéster</v>
      </c>
      <c r="N5180" s="2">
        <f>_xlfn.XLOOKUP(G5180,dMateriaPrima!$A$2:$A$12,dMateriaPrima!$C$2:$C$12)</f>
        <v>8</v>
      </c>
      <c r="O5180" s="3">
        <f t="shared" si="400"/>
        <v>616</v>
      </c>
      <c r="P5180" s="4">
        <f t="shared" si="401"/>
        <v>0</v>
      </c>
      <c r="Q5180" s="3">
        <f t="shared" si="402"/>
        <v>616</v>
      </c>
      <c r="R5180" t="str">
        <f t="shared" si="403"/>
        <v>Em atraso</v>
      </c>
      <c r="S5180" s="5">
        <f t="shared" si="404"/>
        <v>3</v>
      </c>
    </row>
    <row r="5181" spans="1:19" x14ac:dyDescent="0.25">
      <c r="A5181">
        <v>5180</v>
      </c>
      <c r="B5181" s="1">
        <v>44098</v>
      </c>
      <c r="C5181" s="1">
        <v>44099</v>
      </c>
      <c r="D5181" s="1">
        <v>44114</v>
      </c>
      <c r="E5181" s="1">
        <v>44114</v>
      </c>
      <c r="F5181">
        <v>2</v>
      </c>
      <c r="G5181">
        <v>8</v>
      </c>
      <c r="H5181">
        <v>156</v>
      </c>
      <c r="I5181" s="6">
        <v>0</v>
      </c>
      <c r="J5181">
        <v>3</v>
      </c>
      <c r="K5181" t="str">
        <f>_xlfn.XLOOKUP(fCompras!F5181,dComprador!$A$2:$A$7,dComprador!$B$2:$B$7)</f>
        <v>João</v>
      </c>
      <c r="L5181" t="str">
        <f>_xlfn.XLOOKUP(J5181,dFornecedor!$A$2:$A$6,dFornecedor!$B$2:$B$6)</f>
        <v>StepUp</v>
      </c>
      <c r="M5181" t="str">
        <f>_xlfn.XLOOKUP(G5181,dMateriaPrima!$A$2:$A$12,dMateriaPrima!$B$2:$B$12)</f>
        <v>Cimento</v>
      </c>
      <c r="N5181" s="2">
        <f>_xlfn.XLOOKUP(G5181,dMateriaPrima!$A$2:$A$12,dMateriaPrima!$C$2:$C$12)</f>
        <v>23</v>
      </c>
      <c r="O5181" s="3">
        <f t="shared" si="400"/>
        <v>3588</v>
      </c>
      <c r="P5181" s="4">
        <f t="shared" si="401"/>
        <v>0</v>
      </c>
      <c r="Q5181" s="3">
        <f t="shared" si="402"/>
        <v>3588</v>
      </c>
      <c r="R5181" t="str">
        <f t="shared" si="403"/>
        <v>No prazo</v>
      </c>
      <c r="S5181" s="5">
        <f t="shared" si="404"/>
        <v>0</v>
      </c>
    </row>
    <row r="5182" spans="1:19" x14ac:dyDescent="0.25">
      <c r="A5182">
        <v>5181</v>
      </c>
      <c r="B5182" s="1">
        <v>44098</v>
      </c>
      <c r="C5182" s="1">
        <v>44107</v>
      </c>
      <c r="D5182" s="1">
        <v>44118</v>
      </c>
      <c r="E5182" s="1">
        <v>44121</v>
      </c>
      <c r="F5182">
        <v>1</v>
      </c>
      <c r="G5182">
        <v>9</v>
      </c>
      <c r="H5182">
        <v>219</v>
      </c>
      <c r="I5182" s="6">
        <v>0</v>
      </c>
      <c r="J5182">
        <v>3</v>
      </c>
      <c r="K5182" t="str">
        <f>_xlfn.XLOOKUP(fCompras!F5182,dComprador!$A$2:$A$7,dComprador!$B$2:$B$7)</f>
        <v>Alon</v>
      </c>
      <c r="L5182" t="str">
        <f>_xlfn.XLOOKUP(J5182,dFornecedor!$A$2:$A$6,dFornecedor!$B$2:$B$6)</f>
        <v>StepUp</v>
      </c>
      <c r="M5182" t="str">
        <f>_xlfn.XLOOKUP(G5182,dMateriaPrima!$A$2:$A$12,dMateriaPrima!$B$2:$B$12)</f>
        <v>Couro</v>
      </c>
      <c r="N5182" s="2">
        <f>_xlfn.XLOOKUP(G5182,dMateriaPrima!$A$2:$A$12,dMateriaPrima!$C$2:$C$12)</f>
        <v>4.4000000000000004</v>
      </c>
      <c r="O5182" s="3">
        <f t="shared" si="400"/>
        <v>963.6</v>
      </c>
      <c r="P5182" s="4">
        <f t="shared" si="401"/>
        <v>0</v>
      </c>
      <c r="Q5182" s="3">
        <f t="shared" si="402"/>
        <v>963.6</v>
      </c>
      <c r="R5182" t="str">
        <f t="shared" si="403"/>
        <v>Em atraso</v>
      </c>
      <c r="S5182" s="5">
        <f t="shared" si="404"/>
        <v>3</v>
      </c>
    </row>
    <row r="5183" spans="1:19" x14ac:dyDescent="0.25">
      <c r="A5183">
        <v>5182</v>
      </c>
      <c r="B5183" s="1">
        <v>44099</v>
      </c>
      <c r="C5183" s="1">
        <v>44106</v>
      </c>
      <c r="D5183" s="1">
        <v>44107</v>
      </c>
      <c r="E5183" s="1">
        <v>44109</v>
      </c>
      <c r="F5183">
        <v>4</v>
      </c>
      <c r="G5183">
        <v>1</v>
      </c>
      <c r="H5183">
        <v>456</v>
      </c>
      <c r="I5183" s="6">
        <v>0</v>
      </c>
      <c r="J5183">
        <v>3</v>
      </c>
      <c r="K5183" t="str">
        <f>_xlfn.XLOOKUP(fCompras!F5183,dComprador!$A$2:$A$7,dComprador!$B$2:$B$7)</f>
        <v>Lira</v>
      </c>
      <c r="L5183" t="str">
        <f>_xlfn.XLOOKUP(J5183,dFornecedor!$A$2:$A$6,dFornecedor!$B$2:$B$6)</f>
        <v>StepUp</v>
      </c>
      <c r="M5183" t="str">
        <f>_xlfn.XLOOKUP(G5183,dMateriaPrima!$A$2:$A$12,dMateriaPrima!$B$2:$B$12)</f>
        <v>Tecido</v>
      </c>
      <c r="N5183" s="2">
        <f>_xlfn.XLOOKUP(G5183,dMateriaPrima!$A$2:$A$12,dMateriaPrima!$C$2:$C$12)</f>
        <v>18</v>
      </c>
      <c r="O5183" s="3">
        <f t="shared" si="400"/>
        <v>8208</v>
      </c>
      <c r="P5183" s="4">
        <f t="shared" si="401"/>
        <v>0</v>
      </c>
      <c r="Q5183" s="3">
        <f t="shared" si="402"/>
        <v>8208</v>
      </c>
      <c r="R5183" t="str">
        <f t="shared" si="403"/>
        <v>Em atraso</v>
      </c>
      <c r="S5183" s="5">
        <f t="shared" si="404"/>
        <v>2</v>
      </c>
    </row>
    <row r="5184" spans="1:19" x14ac:dyDescent="0.25">
      <c r="A5184">
        <v>5183</v>
      </c>
      <c r="B5184" s="1">
        <v>44099</v>
      </c>
      <c r="C5184" s="1">
        <v>44099</v>
      </c>
      <c r="D5184" s="1">
        <v>44107</v>
      </c>
      <c r="E5184" s="1">
        <v>44109</v>
      </c>
      <c r="F5184">
        <v>4</v>
      </c>
      <c r="G5184">
        <v>4</v>
      </c>
      <c r="H5184">
        <v>149</v>
      </c>
      <c r="I5184" s="6">
        <v>0</v>
      </c>
      <c r="J5184">
        <v>2</v>
      </c>
      <c r="K5184" t="str">
        <f>_xlfn.XLOOKUP(fCompras!F5184,dComprador!$A$2:$A$7,dComprador!$B$2:$B$7)</f>
        <v>Lira</v>
      </c>
      <c r="L5184" t="str">
        <f>_xlfn.XLOOKUP(J5184,dFornecedor!$A$2:$A$6,dFornecedor!$B$2:$B$6)</f>
        <v>Minerva</v>
      </c>
      <c r="M5184" t="str">
        <f>_xlfn.XLOOKUP(G5184,dMateriaPrima!$A$2:$A$12,dMateriaPrima!$B$2:$B$12)</f>
        <v>Madeira</v>
      </c>
      <c r="N5184" s="2">
        <f>_xlfn.XLOOKUP(G5184,dMateriaPrima!$A$2:$A$12,dMateriaPrima!$C$2:$C$12)</f>
        <v>168</v>
      </c>
      <c r="O5184" s="3">
        <f t="shared" si="400"/>
        <v>25032</v>
      </c>
      <c r="P5184" s="4">
        <f t="shared" si="401"/>
        <v>0</v>
      </c>
      <c r="Q5184" s="3">
        <f t="shared" si="402"/>
        <v>25032</v>
      </c>
      <c r="R5184" t="str">
        <f t="shared" si="403"/>
        <v>Em atraso</v>
      </c>
      <c r="S5184" s="5">
        <f t="shared" si="404"/>
        <v>2</v>
      </c>
    </row>
    <row r="5185" spans="1:19" x14ac:dyDescent="0.25">
      <c r="A5185">
        <v>5184</v>
      </c>
      <c r="B5185" s="1">
        <v>44099</v>
      </c>
      <c r="C5185" s="1">
        <v>44101</v>
      </c>
      <c r="D5185" s="1">
        <v>44107</v>
      </c>
      <c r="E5185" s="1">
        <v>44109</v>
      </c>
      <c r="F5185">
        <v>4</v>
      </c>
      <c r="G5185">
        <v>8</v>
      </c>
      <c r="H5185">
        <v>579</v>
      </c>
      <c r="I5185" s="6">
        <v>0</v>
      </c>
      <c r="J5185">
        <v>2</v>
      </c>
      <c r="K5185" t="str">
        <f>_xlfn.XLOOKUP(fCompras!F5185,dComprador!$A$2:$A$7,dComprador!$B$2:$B$7)</f>
        <v>Lira</v>
      </c>
      <c r="L5185" t="str">
        <f>_xlfn.XLOOKUP(J5185,dFornecedor!$A$2:$A$6,dFornecedor!$B$2:$B$6)</f>
        <v>Minerva</v>
      </c>
      <c r="M5185" t="str">
        <f>_xlfn.XLOOKUP(G5185,dMateriaPrima!$A$2:$A$12,dMateriaPrima!$B$2:$B$12)</f>
        <v>Cimento</v>
      </c>
      <c r="N5185" s="2">
        <f>_xlfn.XLOOKUP(G5185,dMateriaPrima!$A$2:$A$12,dMateriaPrima!$C$2:$C$12)</f>
        <v>23</v>
      </c>
      <c r="O5185" s="3">
        <f t="shared" si="400"/>
        <v>13317</v>
      </c>
      <c r="P5185" s="4">
        <f t="shared" si="401"/>
        <v>0</v>
      </c>
      <c r="Q5185" s="3">
        <f t="shared" si="402"/>
        <v>13317</v>
      </c>
      <c r="R5185" t="str">
        <f t="shared" si="403"/>
        <v>Em atraso</v>
      </c>
      <c r="S5185" s="5">
        <f t="shared" si="404"/>
        <v>2</v>
      </c>
    </row>
    <row r="5186" spans="1:19" x14ac:dyDescent="0.25">
      <c r="A5186">
        <v>5185</v>
      </c>
      <c r="B5186" s="1">
        <v>44099</v>
      </c>
      <c r="C5186" s="1">
        <v>44102</v>
      </c>
      <c r="D5186" s="1">
        <v>44117</v>
      </c>
      <c r="E5186" s="1">
        <v>44121</v>
      </c>
      <c r="F5186">
        <v>1</v>
      </c>
      <c r="G5186">
        <v>9</v>
      </c>
      <c r="H5186">
        <v>242</v>
      </c>
      <c r="I5186" s="6">
        <v>0</v>
      </c>
      <c r="J5186">
        <v>2</v>
      </c>
      <c r="K5186" t="str">
        <f>_xlfn.XLOOKUP(fCompras!F5186,dComprador!$A$2:$A$7,dComprador!$B$2:$B$7)</f>
        <v>Alon</v>
      </c>
      <c r="L5186" t="str">
        <f>_xlfn.XLOOKUP(J5186,dFornecedor!$A$2:$A$6,dFornecedor!$B$2:$B$6)</f>
        <v>Minerva</v>
      </c>
      <c r="M5186" t="str">
        <f>_xlfn.XLOOKUP(G5186,dMateriaPrima!$A$2:$A$12,dMateriaPrima!$B$2:$B$12)</f>
        <v>Couro</v>
      </c>
      <c r="N5186" s="2">
        <f>_xlfn.XLOOKUP(G5186,dMateriaPrima!$A$2:$A$12,dMateriaPrima!$C$2:$C$12)</f>
        <v>4.4000000000000004</v>
      </c>
      <c r="O5186" s="3">
        <f t="shared" si="400"/>
        <v>1064.8000000000002</v>
      </c>
      <c r="P5186" s="4">
        <f t="shared" si="401"/>
        <v>0</v>
      </c>
      <c r="Q5186" s="3">
        <f t="shared" si="402"/>
        <v>1064.8000000000002</v>
      </c>
      <c r="R5186" t="str">
        <f t="shared" si="403"/>
        <v>Em atraso</v>
      </c>
      <c r="S5186" s="5">
        <f t="shared" si="404"/>
        <v>4</v>
      </c>
    </row>
    <row r="5187" spans="1:19" x14ac:dyDescent="0.25">
      <c r="A5187">
        <v>5186</v>
      </c>
      <c r="B5187" s="1">
        <v>44100</v>
      </c>
      <c r="C5187" s="1">
        <v>44108</v>
      </c>
      <c r="D5187" s="1">
        <v>44112</v>
      </c>
      <c r="E5187" s="1">
        <v>44110</v>
      </c>
      <c r="F5187">
        <v>4</v>
      </c>
      <c r="G5187">
        <v>8</v>
      </c>
      <c r="H5187">
        <v>414</v>
      </c>
      <c r="I5187" s="6">
        <v>0</v>
      </c>
      <c r="J5187">
        <v>2</v>
      </c>
      <c r="K5187" t="str">
        <f>_xlfn.XLOOKUP(fCompras!F5187,dComprador!$A$2:$A$7,dComprador!$B$2:$B$7)</f>
        <v>Lira</v>
      </c>
      <c r="L5187" t="str">
        <f>_xlfn.XLOOKUP(J5187,dFornecedor!$A$2:$A$6,dFornecedor!$B$2:$B$6)</f>
        <v>Minerva</v>
      </c>
      <c r="M5187" t="str">
        <f>_xlfn.XLOOKUP(G5187,dMateriaPrima!$A$2:$A$12,dMateriaPrima!$B$2:$B$12)</f>
        <v>Cimento</v>
      </c>
      <c r="N5187" s="2">
        <f>_xlfn.XLOOKUP(G5187,dMateriaPrima!$A$2:$A$12,dMateriaPrima!$C$2:$C$12)</f>
        <v>23</v>
      </c>
      <c r="O5187" s="3">
        <f t="shared" ref="O5187:O5250" si="405">PRODUCT(H5187,N5187)</f>
        <v>9522</v>
      </c>
      <c r="P5187" s="4">
        <f t="shared" ref="P5187:P5250" si="406">PRODUCT(O5187,I5187)</f>
        <v>0</v>
      </c>
      <c r="Q5187" s="3">
        <f t="shared" ref="Q5187:Q5250" si="407">O5187-P5187</f>
        <v>9522</v>
      </c>
      <c r="R5187" t="str">
        <f t="shared" ref="R5187:R5250" si="408">IF(E5187&lt;=D5187,"No prazo",IF(E5187&gt;D5187,"Em atraso"))</f>
        <v>No prazo</v>
      </c>
      <c r="S5187" s="5">
        <f t="shared" ref="S5187:S5250" si="409">IF(E5187 &gt;D5187, E5187-D5187,0)</f>
        <v>0</v>
      </c>
    </row>
    <row r="5188" spans="1:19" x14ac:dyDescent="0.25">
      <c r="A5188">
        <v>5187</v>
      </c>
      <c r="B5188" s="1">
        <v>44100</v>
      </c>
      <c r="C5188" s="1">
        <v>44100</v>
      </c>
      <c r="D5188" s="1">
        <v>44107</v>
      </c>
      <c r="E5188" s="1">
        <v>44105</v>
      </c>
      <c r="F5188">
        <v>4</v>
      </c>
      <c r="G5188">
        <v>9</v>
      </c>
      <c r="H5188">
        <v>66</v>
      </c>
      <c r="I5188" s="6">
        <v>0</v>
      </c>
      <c r="J5188">
        <v>2</v>
      </c>
      <c r="K5188" t="str">
        <f>_xlfn.XLOOKUP(fCompras!F5188,dComprador!$A$2:$A$7,dComprador!$B$2:$B$7)</f>
        <v>Lira</v>
      </c>
      <c r="L5188" t="str">
        <f>_xlfn.XLOOKUP(J5188,dFornecedor!$A$2:$A$6,dFornecedor!$B$2:$B$6)</f>
        <v>Minerva</v>
      </c>
      <c r="M5188" t="str">
        <f>_xlfn.XLOOKUP(G5188,dMateriaPrima!$A$2:$A$12,dMateriaPrima!$B$2:$B$12)</f>
        <v>Couro</v>
      </c>
      <c r="N5188" s="2">
        <f>_xlfn.XLOOKUP(G5188,dMateriaPrima!$A$2:$A$12,dMateriaPrima!$C$2:$C$12)</f>
        <v>4.4000000000000004</v>
      </c>
      <c r="O5188" s="3">
        <f t="shared" si="405"/>
        <v>290.40000000000003</v>
      </c>
      <c r="P5188" s="4">
        <f t="shared" si="406"/>
        <v>0</v>
      </c>
      <c r="Q5188" s="3">
        <f t="shared" si="407"/>
        <v>290.40000000000003</v>
      </c>
      <c r="R5188" t="str">
        <f t="shared" si="408"/>
        <v>No prazo</v>
      </c>
      <c r="S5188" s="5">
        <f t="shared" si="409"/>
        <v>0</v>
      </c>
    </row>
    <row r="5189" spans="1:19" x14ac:dyDescent="0.25">
      <c r="A5189">
        <v>5188</v>
      </c>
      <c r="B5189" s="1">
        <v>44100</v>
      </c>
      <c r="C5189" s="1">
        <v>44100</v>
      </c>
      <c r="D5189" s="1">
        <v>44108</v>
      </c>
      <c r="E5189" s="1">
        <v>44108</v>
      </c>
      <c r="F5189">
        <v>4</v>
      </c>
      <c r="G5189">
        <v>5</v>
      </c>
      <c r="H5189">
        <v>32</v>
      </c>
      <c r="I5189" s="6">
        <v>0</v>
      </c>
      <c r="J5189">
        <v>2</v>
      </c>
      <c r="K5189" t="str">
        <f>_xlfn.XLOOKUP(fCompras!F5189,dComprador!$A$2:$A$7,dComprador!$B$2:$B$7)</f>
        <v>Lira</v>
      </c>
      <c r="L5189" t="str">
        <f>_xlfn.XLOOKUP(J5189,dFornecedor!$A$2:$A$6,dFornecedor!$B$2:$B$6)</f>
        <v>Minerva</v>
      </c>
      <c r="M5189" t="str">
        <f>_xlfn.XLOOKUP(G5189,dMateriaPrima!$A$2:$A$12,dMateriaPrima!$B$2:$B$12)</f>
        <v>Areia</v>
      </c>
      <c r="N5189" s="2">
        <f>_xlfn.XLOOKUP(G5189,dMateriaPrima!$A$2:$A$12,dMateriaPrima!$C$2:$C$12)</f>
        <v>3.59</v>
      </c>
      <c r="O5189" s="3">
        <f t="shared" si="405"/>
        <v>114.88</v>
      </c>
      <c r="P5189" s="4">
        <f t="shared" si="406"/>
        <v>0</v>
      </c>
      <c r="Q5189" s="3">
        <f t="shared" si="407"/>
        <v>114.88</v>
      </c>
      <c r="R5189" t="str">
        <f t="shared" si="408"/>
        <v>No prazo</v>
      </c>
      <c r="S5189" s="5">
        <f t="shared" si="409"/>
        <v>0</v>
      </c>
    </row>
    <row r="5190" spans="1:19" x14ac:dyDescent="0.25">
      <c r="A5190">
        <v>5189</v>
      </c>
      <c r="B5190" s="1">
        <v>44100</v>
      </c>
      <c r="C5190" s="1">
        <v>44100</v>
      </c>
      <c r="D5190" s="1">
        <v>44108</v>
      </c>
      <c r="E5190" s="1">
        <v>44110</v>
      </c>
      <c r="F5190">
        <v>4</v>
      </c>
      <c r="G5190">
        <v>5</v>
      </c>
      <c r="H5190">
        <v>215</v>
      </c>
      <c r="I5190" s="6">
        <v>0</v>
      </c>
      <c r="J5190">
        <v>2</v>
      </c>
      <c r="K5190" t="str">
        <f>_xlfn.XLOOKUP(fCompras!F5190,dComprador!$A$2:$A$7,dComprador!$B$2:$B$7)</f>
        <v>Lira</v>
      </c>
      <c r="L5190" t="str">
        <f>_xlfn.XLOOKUP(J5190,dFornecedor!$A$2:$A$6,dFornecedor!$B$2:$B$6)</f>
        <v>Minerva</v>
      </c>
      <c r="M5190" t="str">
        <f>_xlfn.XLOOKUP(G5190,dMateriaPrima!$A$2:$A$12,dMateriaPrima!$B$2:$B$12)</f>
        <v>Areia</v>
      </c>
      <c r="N5190" s="2">
        <f>_xlfn.XLOOKUP(G5190,dMateriaPrima!$A$2:$A$12,dMateriaPrima!$C$2:$C$12)</f>
        <v>3.59</v>
      </c>
      <c r="O5190" s="3">
        <f t="shared" si="405"/>
        <v>771.85</v>
      </c>
      <c r="P5190" s="4">
        <f t="shared" si="406"/>
        <v>0</v>
      </c>
      <c r="Q5190" s="3">
        <f t="shared" si="407"/>
        <v>771.85</v>
      </c>
      <c r="R5190" t="str">
        <f t="shared" si="408"/>
        <v>Em atraso</v>
      </c>
      <c r="S5190" s="5">
        <f t="shared" si="409"/>
        <v>2</v>
      </c>
    </row>
    <row r="5191" spans="1:19" x14ac:dyDescent="0.25">
      <c r="A5191">
        <v>5190</v>
      </c>
      <c r="B5191" s="1">
        <v>44100</v>
      </c>
      <c r="C5191" s="1">
        <v>44100</v>
      </c>
      <c r="D5191" s="1">
        <v>44106</v>
      </c>
      <c r="E5191" s="1">
        <v>44110</v>
      </c>
      <c r="F5191">
        <v>4</v>
      </c>
      <c r="G5191">
        <v>4</v>
      </c>
      <c r="H5191">
        <v>16</v>
      </c>
      <c r="I5191" s="6">
        <v>0</v>
      </c>
      <c r="J5191">
        <v>2</v>
      </c>
      <c r="K5191" t="str">
        <f>_xlfn.XLOOKUP(fCompras!F5191,dComprador!$A$2:$A$7,dComprador!$B$2:$B$7)</f>
        <v>Lira</v>
      </c>
      <c r="L5191" t="str">
        <f>_xlfn.XLOOKUP(J5191,dFornecedor!$A$2:$A$6,dFornecedor!$B$2:$B$6)</f>
        <v>Minerva</v>
      </c>
      <c r="M5191" t="str">
        <f>_xlfn.XLOOKUP(G5191,dMateriaPrima!$A$2:$A$12,dMateriaPrima!$B$2:$B$12)</f>
        <v>Madeira</v>
      </c>
      <c r="N5191" s="2">
        <f>_xlfn.XLOOKUP(G5191,dMateriaPrima!$A$2:$A$12,dMateriaPrima!$C$2:$C$12)</f>
        <v>168</v>
      </c>
      <c r="O5191" s="3">
        <f t="shared" si="405"/>
        <v>2688</v>
      </c>
      <c r="P5191" s="4">
        <f t="shared" si="406"/>
        <v>0</v>
      </c>
      <c r="Q5191" s="3">
        <f t="shared" si="407"/>
        <v>2688</v>
      </c>
      <c r="R5191" t="str">
        <f t="shared" si="408"/>
        <v>Em atraso</v>
      </c>
      <c r="S5191" s="5">
        <f t="shared" si="409"/>
        <v>4</v>
      </c>
    </row>
    <row r="5192" spans="1:19" x14ac:dyDescent="0.25">
      <c r="A5192">
        <v>5191</v>
      </c>
      <c r="B5192" s="1">
        <v>44100</v>
      </c>
      <c r="C5192" s="1">
        <v>44107</v>
      </c>
      <c r="D5192" s="1">
        <v>44111</v>
      </c>
      <c r="E5192" s="1">
        <v>44116</v>
      </c>
      <c r="F5192">
        <v>4</v>
      </c>
      <c r="G5192">
        <v>9</v>
      </c>
      <c r="H5192">
        <v>93</v>
      </c>
      <c r="I5192" s="6">
        <v>0</v>
      </c>
      <c r="J5192">
        <v>2</v>
      </c>
      <c r="K5192" t="str">
        <f>_xlfn.XLOOKUP(fCompras!F5192,dComprador!$A$2:$A$7,dComprador!$B$2:$B$7)</f>
        <v>Lira</v>
      </c>
      <c r="L5192" t="str">
        <f>_xlfn.XLOOKUP(J5192,dFornecedor!$A$2:$A$6,dFornecedor!$B$2:$B$6)</f>
        <v>Minerva</v>
      </c>
      <c r="M5192" t="str">
        <f>_xlfn.XLOOKUP(G5192,dMateriaPrima!$A$2:$A$12,dMateriaPrima!$B$2:$B$12)</f>
        <v>Couro</v>
      </c>
      <c r="N5192" s="2">
        <f>_xlfn.XLOOKUP(G5192,dMateriaPrima!$A$2:$A$12,dMateriaPrima!$C$2:$C$12)</f>
        <v>4.4000000000000004</v>
      </c>
      <c r="O5192" s="3">
        <f t="shared" si="405"/>
        <v>409.20000000000005</v>
      </c>
      <c r="P5192" s="4">
        <f t="shared" si="406"/>
        <v>0</v>
      </c>
      <c r="Q5192" s="3">
        <f t="shared" si="407"/>
        <v>409.20000000000005</v>
      </c>
      <c r="R5192" t="str">
        <f t="shared" si="408"/>
        <v>Em atraso</v>
      </c>
      <c r="S5192" s="5">
        <f t="shared" si="409"/>
        <v>5</v>
      </c>
    </row>
    <row r="5193" spans="1:19" x14ac:dyDescent="0.25">
      <c r="A5193">
        <v>5192</v>
      </c>
      <c r="B5193" s="1">
        <v>44100</v>
      </c>
      <c r="C5193" s="1">
        <v>44109</v>
      </c>
      <c r="D5193" s="1">
        <v>44116</v>
      </c>
      <c r="E5193" s="1">
        <v>44118</v>
      </c>
      <c r="F5193">
        <v>1</v>
      </c>
      <c r="G5193">
        <v>5</v>
      </c>
      <c r="H5193">
        <v>315</v>
      </c>
      <c r="I5193" s="6">
        <v>0.28000000000000003</v>
      </c>
      <c r="J5193">
        <v>2</v>
      </c>
      <c r="K5193" t="str">
        <f>_xlfn.XLOOKUP(fCompras!F5193,dComprador!$A$2:$A$7,dComprador!$B$2:$B$7)</f>
        <v>Alon</v>
      </c>
      <c r="L5193" t="str">
        <f>_xlfn.XLOOKUP(J5193,dFornecedor!$A$2:$A$6,dFornecedor!$B$2:$B$6)</f>
        <v>Minerva</v>
      </c>
      <c r="M5193" t="str">
        <f>_xlfn.XLOOKUP(G5193,dMateriaPrima!$A$2:$A$12,dMateriaPrima!$B$2:$B$12)</f>
        <v>Areia</v>
      </c>
      <c r="N5193" s="2">
        <f>_xlfn.XLOOKUP(G5193,dMateriaPrima!$A$2:$A$12,dMateriaPrima!$C$2:$C$12)</f>
        <v>3.59</v>
      </c>
      <c r="O5193" s="3">
        <f t="shared" si="405"/>
        <v>1130.8499999999999</v>
      </c>
      <c r="P5193" s="4">
        <f t="shared" si="406"/>
        <v>316.63799999999998</v>
      </c>
      <c r="Q5193" s="3">
        <f t="shared" si="407"/>
        <v>814.21199999999999</v>
      </c>
      <c r="R5193" t="str">
        <f t="shared" si="408"/>
        <v>Em atraso</v>
      </c>
      <c r="S5193" s="5">
        <f t="shared" si="409"/>
        <v>2</v>
      </c>
    </row>
    <row r="5194" spans="1:19" x14ac:dyDescent="0.25">
      <c r="A5194">
        <v>5193</v>
      </c>
      <c r="B5194" s="1">
        <v>44100</v>
      </c>
      <c r="C5194" s="1">
        <v>44109</v>
      </c>
      <c r="D5194" s="1">
        <v>44121</v>
      </c>
      <c r="E5194" s="1">
        <v>44122</v>
      </c>
      <c r="F5194">
        <v>1</v>
      </c>
      <c r="G5194">
        <v>1</v>
      </c>
      <c r="H5194">
        <v>320</v>
      </c>
      <c r="I5194" s="6">
        <v>0</v>
      </c>
      <c r="J5194">
        <v>3</v>
      </c>
      <c r="K5194" t="str">
        <f>_xlfn.XLOOKUP(fCompras!F5194,dComprador!$A$2:$A$7,dComprador!$B$2:$B$7)</f>
        <v>Alon</v>
      </c>
      <c r="L5194" t="str">
        <f>_xlfn.XLOOKUP(J5194,dFornecedor!$A$2:$A$6,dFornecedor!$B$2:$B$6)</f>
        <v>StepUp</v>
      </c>
      <c r="M5194" t="str">
        <f>_xlfn.XLOOKUP(G5194,dMateriaPrima!$A$2:$A$12,dMateriaPrima!$B$2:$B$12)</f>
        <v>Tecido</v>
      </c>
      <c r="N5194" s="2">
        <f>_xlfn.XLOOKUP(G5194,dMateriaPrima!$A$2:$A$12,dMateriaPrima!$C$2:$C$12)</f>
        <v>18</v>
      </c>
      <c r="O5194" s="3">
        <f t="shared" si="405"/>
        <v>5760</v>
      </c>
      <c r="P5194" s="4">
        <f t="shared" si="406"/>
        <v>0</v>
      </c>
      <c r="Q5194" s="3">
        <f t="shared" si="407"/>
        <v>5760</v>
      </c>
      <c r="R5194" t="str">
        <f t="shared" si="408"/>
        <v>Em atraso</v>
      </c>
      <c r="S5194" s="5">
        <f t="shared" si="409"/>
        <v>1</v>
      </c>
    </row>
    <row r="5195" spans="1:19" x14ac:dyDescent="0.25">
      <c r="A5195">
        <v>5194</v>
      </c>
      <c r="B5195" s="1">
        <v>44100</v>
      </c>
      <c r="C5195" s="1">
        <v>44107</v>
      </c>
      <c r="D5195" s="1">
        <v>44117</v>
      </c>
      <c r="E5195" s="1">
        <v>44119</v>
      </c>
      <c r="F5195">
        <v>1</v>
      </c>
      <c r="G5195">
        <v>11</v>
      </c>
      <c r="H5195">
        <v>439</v>
      </c>
      <c r="I5195" s="6">
        <v>0</v>
      </c>
      <c r="J5195">
        <v>2</v>
      </c>
      <c r="K5195" t="str">
        <f>_xlfn.XLOOKUP(fCompras!F5195,dComprador!$A$2:$A$7,dComprador!$B$2:$B$7)</f>
        <v>Alon</v>
      </c>
      <c r="L5195" t="str">
        <f>_xlfn.XLOOKUP(J5195,dFornecedor!$A$2:$A$6,dFornecedor!$B$2:$B$6)</f>
        <v>Minerva</v>
      </c>
      <c r="M5195" t="str">
        <f>_xlfn.XLOOKUP(G5195,dMateriaPrima!$A$2:$A$12,dMateriaPrima!$B$2:$B$12)</f>
        <v>Papel</v>
      </c>
      <c r="N5195" s="2">
        <f>_xlfn.XLOOKUP(G5195,dMateriaPrima!$A$2:$A$12,dMateriaPrima!$C$2:$C$12)</f>
        <v>9</v>
      </c>
      <c r="O5195" s="3">
        <f t="shared" si="405"/>
        <v>3951</v>
      </c>
      <c r="P5195" s="4">
        <f t="shared" si="406"/>
        <v>0</v>
      </c>
      <c r="Q5195" s="3">
        <f t="shared" si="407"/>
        <v>3951</v>
      </c>
      <c r="R5195" t="str">
        <f t="shared" si="408"/>
        <v>Em atraso</v>
      </c>
      <c r="S5195" s="5">
        <f t="shared" si="409"/>
        <v>2</v>
      </c>
    </row>
    <row r="5196" spans="1:19" x14ac:dyDescent="0.25">
      <c r="A5196">
        <v>5195</v>
      </c>
      <c r="B5196" s="1">
        <v>44100</v>
      </c>
      <c r="C5196" s="1">
        <v>44109</v>
      </c>
      <c r="D5196" s="1">
        <v>44121</v>
      </c>
      <c r="E5196" s="1">
        <v>44122</v>
      </c>
      <c r="F5196">
        <v>1</v>
      </c>
      <c r="G5196">
        <v>7</v>
      </c>
      <c r="H5196">
        <v>77</v>
      </c>
      <c r="I5196" s="6">
        <v>0</v>
      </c>
      <c r="J5196">
        <v>3</v>
      </c>
      <c r="K5196" t="str">
        <f>_xlfn.XLOOKUP(fCompras!F5196,dComprador!$A$2:$A$7,dComprador!$B$2:$B$7)</f>
        <v>Alon</v>
      </c>
      <c r="L5196" t="str">
        <f>_xlfn.XLOOKUP(J5196,dFornecedor!$A$2:$A$6,dFornecedor!$B$2:$B$6)</f>
        <v>StepUp</v>
      </c>
      <c r="M5196" t="str">
        <f>_xlfn.XLOOKUP(G5196,dMateriaPrima!$A$2:$A$12,dMateriaPrima!$B$2:$B$12)</f>
        <v>Poliéster</v>
      </c>
      <c r="N5196" s="2">
        <f>_xlfn.XLOOKUP(G5196,dMateriaPrima!$A$2:$A$12,dMateriaPrima!$C$2:$C$12)</f>
        <v>8</v>
      </c>
      <c r="O5196" s="3">
        <f t="shared" si="405"/>
        <v>616</v>
      </c>
      <c r="P5196" s="4">
        <f t="shared" si="406"/>
        <v>0</v>
      </c>
      <c r="Q5196" s="3">
        <f t="shared" si="407"/>
        <v>616</v>
      </c>
      <c r="R5196" t="str">
        <f t="shared" si="408"/>
        <v>Em atraso</v>
      </c>
      <c r="S5196" s="5">
        <f t="shared" si="409"/>
        <v>1</v>
      </c>
    </row>
    <row r="5197" spans="1:19" x14ac:dyDescent="0.25">
      <c r="A5197">
        <v>5196</v>
      </c>
      <c r="B5197" s="1">
        <v>44100</v>
      </c>
      <c r="C5197" s="1">
        <v>44100</v>
      </c>
      <c r="D5197" s="1">
        <v>44112</v>
      </c>
      <c r="E5197" s="1">
        <v>44115</v>
      </c>
      <c r="F5197">
        <v>2</v>
      </c>
      <c r="G5197">
        <v>1</v>
      </c>
      <c r="H5197">
        <v>22</v>
      </c>
      <c r="I5197" s="6">
        <v>0</v>
      </c>
      <c r="J5197">
        <v>5</v>
      </c>
      <c r="K5197" t="str">
        <f>_xlfn.XLOOKUP(fCompras!F5197,dComprador!$A$2:$A$7,dComprador!$B$2:$B$7)</f>
        <v>João</v>
      </c>
      <c r="L5197" t="str">
        <f>_xlfn.XLOOKUP(J5197,dFornecedor!$A$2:$A$6,dFornecedor!$B$2:$B$6)</f>
        <v>Atlas</v>
      </c>
      <c r="M5197" t="str">
        <f>_xlfn.XLOOKUP(G5197,dMateriaPrima!$A$2:$A$12,dMateriaPrima!$B$2:$B$12)</f>
        <v>Tecido</v>
      </c>
      <c r="N5197" s="2">
        <f>_xlfn.XLOOKUP(G5197,dMateriaPrima!$A$2:$A$12,dMateriaPrima!$C$2:$C$12)</f>
        <v>18</v>
      </c>
      <c r="O5197" s="3">
        <f t="shared" si="405"/>
        <v>396</v>
      </c>
      <c r="P5197" s="4">
        <f t="shared" si="406"/>
        <v>0</v>
      </c>
      <c r="Q5197" s="3">
        <f t="shared" si="407"/>
        <v>396</v>
      </c>
      <c r="R5197" t="str">
        <f t="shared" si="408"/>
        <v>Em atraso</v>
      </c>
      <c r="S5197" s="5">
        <f t="shared" si="409"/>
        <v>3</v>
      </c>
    </row>
    <row r="5198" spans="1:19" x14ac:dyDescent="0.25">
      <c r="A5198">
        <v>5197</v>
      </c>
      <c r="B5198" s="1">
        <v>44100</v>
      </c>
      <c r="C5198" s="1">
        <v>44101</v>
      </c>
      <c r="D5198" s="1">
        <v>44119</v>
      </c>
      <c r="E5198" s="1">
        <v>44119</v>
      </c>
      <c r="F5198">
        <v>1</v>
      </c>
      <c r="G5198">
        <v>1</v>
      </c>
      <c r="H5198">
        <v>164</v>
      </c>
      <c r="I5198" s="6">
        <v>0</v>
      </c>
      <c r="J5198">
        <v>3</v>
      </c>
      <c r="K5198" t="str">
        <f>_xlfn.XLOOKUP(fCompras!F5198,dComprador!$A$2:$A$7,dComprador!$B$2:$B$7)</f>
        <v>Alon</v>
      </c>
      <c r="L5198" t="str">
        <f>_xlfn.XLOOKUP(J5198,dFornecedor!$A$2:$A$6,dFornecedor!$B$2:$B$6)</f>
        <v>StepUp</v>
      </c>
      <c r="M5198" t="str">
        <f>_xlfn.XLOOKUP(G5198,dMateriaPrima!$A$2:$A$12,dMateriaPrima!$B$2:$B$12)</f>
        <v>Tecido</v>
      </c>
      <c r="N5198" s="2">
        <f>_xlfn.XLOOKUP(G5198,dMateriaPrima!$A$2:$A$12,dMateriaPrima!$C$2:$C$12)</f>
        <v>18</v>
      </c>
      <c r="O5198" s="3">
        <f t="shared" si="405"/>
        <v>2952</v>
      </c>
      <c r="P5198" s="4">
        <f t="shared" si="406"/>
        <v>0</v>
      </c>
      <c r="Q5198" s="3">
        <f t="shared" si="407"/>
        <v>2952</v>
      </c>
      <c r="R5198" t="str">
        <f t="shared" si="408"/>
        <v>No prazo</v>
      </c>
      <c r="S5198" s="5">
        <f t="shared" si="409"/>
        <v>0</v>
      </c>
    </row>
    <row r="5199" spans="1:19" x14ac:dyDescent="0.25">
      <c r="A5199">
        <v>5198</v>
      </c>
      <c r="B5199" s="1">
        <v>44100</v>
      </c>
      <c r="C5199" s="1">
        <v>44100</v>
      </c>
      <c r="D5199" s="1">
        <v>44119</v>
      </c>
      <c r="E5199" s="1">
        <v>44121</v>
      </c>
      <c r="F5199">
        <v>1</v>
      </c>
      <c r="G5199">
        <v>1</v>
      </c>
      <c r="H5199">
        <v>132</v>
      </c>
      <c r="I5199" s="6">
        <v>0</v>
      </c>
      <c r="J5199">
        <v>2</v>
      </c>
      <c r="K5199" t="str">
        <f>_xlfn.XLOOKUP(fCompras!F5199,dComprador!$A$2:$A$7,dComprador!$B$2:$B$7)</f>
        <v>Alon</v>
      </c>
      <c r="L5199" t="str">
        <f>_xlfn.XLOOKUP(J5199,dFornecedor!$A$2:$A$6,dFornecedor!$B$2:$B$6)</f>
        <v>Minerva</v>
      </c>
      <c r="M5199" t="str">
        <f>_xlfn.XLOOKUP(G5199,dMateriaPrima!$A$2:$A$12,dMateriaPrima!$B$2:$B$12)</f>
        <v>Tecido</v>
      </c>
      <c r="N5199" s="2">
        <f>_xlfn.XLOOKUP(G5199,dMateriaPrima!$A$2:$A$12,dMateriaPrima!$C$2:$C$12)</f>
        <v>18</v>
      </c>
      <c r="O5199" s="3">
        <f t="shared" si="405"/>
        <v>2376</v>
      </c>
      <c r="P5199" s="4">
        <f t="shared" si="406"/>
        <v>0</v>
      </c>
      <c r="Q5199" s="3">
        <f t="shared" si="407"/>
        <v>2376</v>
      </c>
      <c r="R5199" t="str">
        <f t="shared" si="408"/>
        <v>Em atraso</v>
      </c>
      <c r="S5199" s="5">
        <f t="shared" si="409"/>
        <v>2</v>
      </c>
    </row>
    <row r="5200" spans="1:19" x14ac:dyDescent="0.25">
      <c r="A5200">
        <v>5199</v>
      </c>
      <c r="B5200" s="1">
        <v>44100</v>
      </c>
      <c r="C5200" s="1">
        <v>44100</v>
      </c>
      <c r="D5200" s="1">
        <v>44114</v>
      </c>
      <c r="E5200" s="1">
        <v>44116</v>
      </c>
      <c r="F5200">
        <v>3</v>
      </c>
      <c r="G5200">
        <v>7</v>
      </c>
      <c r="H5200">
        <v>15</v>
      </c>
      <c r="I5200" s="6">
        <v>0</v>
      </c>
      <c r="J5200">
        <v>2</v>
      </c>
      <c r="K5200" t="str">
        <f>_xlfn.XLOOKUP(fCompras!F5200,dComprador!$A$2:$A$7,dComprador!$B$2:$B$7)</f>
        <v>Diego</v>
      </c>
      <c r="L5200" t="str">
        <f>_xlfn.XLOOKUP(J5200,dFornecedor!$A$2:$A$6,dFornecedor!$B$2:$B$6)</f>
        <v>Minerva</v>
      </c>
      <c r="M5200" t="str">
        <f>_xlfn.XLOOKUP(G5200,dMateriaPrima!$A$2:$A$12,dMateriaPrima!$B$2:$B$12)</f>
        <v>Poliéster</v>
      </c>
      <c r="N5200" s="2">
        <f>_xlfn.XLOOKUP(G5200,dMateriaPrima!$A$2:$A$12,dMateriaPrima!$C$2:$C$12)</f>
        <v>8</v>
      </c>
      <c r="O5200" s="3">
        <f t="shared" si="405"/>
        <v>120</v>
      </c>
      <c r="P5200" s="4">
        <f t="shared" si="406"/>
        <v>0</v>
      </c>
      <c r="Q5200" s="3">
        <f t="shared" si="407"/>
        <v>120</v>
      </c>
      <c r="R5200" t="str">
        <f t="shared" si="408"/>
        <v>Em atraso</v>
      </c>
      <c r="S5200" s="5">
        <f t="shared" si="409"/>
        <v>2</v>
      </c>
    </row>
    <row r="5201" spans="1:19" x14ac:dyDescent="0.25">
      <c r="A5201">
        <v>5200</v>
      </c>
      <c r="B5201" s="1">
        <v>44100</v>
      </c>
      <c r="C5201" s="1">
        <v>44100</v>
      </c>
      <c r="D5201" s="1">
        <v>44131</v>
      </c>
      <c r="E5201" s="1">
        <v>44135</v>
      </c>
      <c r="F5201">
        <v>1</v>
      </c>
      <c r="G5201">
        <v>1</v>
      </c>
      <c r="H5201">
        <v>229</v>
      </c>
      <c r="I5201" s="6">
        <v>0</v>
      </c>
      <c r="J5201">
        <v>2</v>
      </c>
      <c r="K5201" t="str">
        <f>_xlfn.XLOOKUP(fCompras!F5201,dComprador!$A$2:$A$7,dComprador!$B$2:$B$7)</f>
        <v>Alon</v>
      </c>
      <c r="L5201" t="str">
        <f>_xlfn.XLOOKUP(J5201,dFornecedor!$A$2:$A$6,dFornecedor!$B$2:$B$6)</f>
        <v>Minerva</v>
      </c>
      <c r="M5201" t="str">
        <f>_xlfn.XLOOKUP(G5201,dMateriaPrima!$A$2:$A$12,dMateriaPrima!$B$2:$B$12)</f>
        <v>Tecido</v>
      </c>
      <c r="N5201" s="2">
        <f>_xlfn.XLOOKUP(G5201,dMateriaPrima!$A$2:$A$12,dMateriaPrima!$C$2:$C$12)</f>
        <v>18</v>
      </c>
      <c r="O5201" s="3">
        <f t="shared" si="405"/>
        <v>4122</v>
      </c>
      <c r="P5201" s="4">
        <f t="shared" si="406"/>
        <v>0</v>
      </c>
      <c r="Q5201" s="3">
        <f t="shared" si="407"/>
        <v>4122</v>
      </c>
      <c r="R5201" t="str">
        <f t="shared" si="408"/>
        <v>Em atraso</v>
      </c>
      <c r="S5201" s="5">
        <f t="shared" si="409"/>
        <v>4</v>
      </c>
    </row>
    <row r="5202" spans="1:19" x14ac:dyDescent="0.25">
      <c r="A5202">
        <v>5201</v>
      </c>
      <c r="B5202" s="1">
        <v>44100</v>
      </c>
      <c r="C5202" s="1">
        <v>44102</v>
      </c>
      <c r="D5202" s="1">
        <v>44122</v>
      </c>
      <c r="E5202" s="1">
        <v>44123</v>
      </c>
      <c r="F5202">
        <v>1</v>
      </c>
      <c r="G5202">
        <v>7</v>
      </c>
      <c r="H5202">
        <v>331</v>
      </c>
      <c r="I5202" s="6">
        <v>0</v>
      </c>
      <c r="J5202">
        <v>4</v>
      </c>
      <c r="K5202" t="str">
        <f>_xlfn.XLOOKUP(fCompras!F5202,dComprador!$A$2:$A$7,dComprador!$B$2:$B$7)</f>
        <v>Alon</v>
      </c>
      <c r="L5202" t="str">
        <f>_xlfn.XLOOKUP(J5202,dFornecedor!$A$2:$A$6,dFornecedor!$B$2:$B$6)</f>
        <v>AlphaOmega</v>
      </c>
      <c r="M5202" t="str">
        <f>_xlfn.XLOOKUP(G5202,dMateriaPrima!$A$2:$A$12,dMateriaPrima!$B$2:$B$12)</f>
        <v>Poliéster</v>
      </c>
      <c r="N5202" s="2">
        <f>_xlfn.XLOOKUP(G5202,dMateriaPrima!$A$2:$A$12,dMateriaPrima!$C$2:$C$12)</f>
        <v>8</v>
      </c>
      <c r="O5202" s="3">
        <f t="shared" si="405"/>
        <v>2648</v>
      </c>
      <c r="P5202" s="4">
        <f t="shared" si="406"/>
        <v>0</v>
      </c>
      <c r="Q5202" s="3">
        <f t="shared" si="407"/>
        <v>2648</v>
      </c>
      <c r="R5202" t="str">
        <f t="shared" si="408"/>
        <v>Em atraso</v>
      </c>
      <c r="S5202" s="5">
        <f t="shared" si="409"/>
        <v>1</v>
      </c>
    </row>
    <row r="5203" spans="1:19" x14ac:dyDescent="0.25">
      <c r="A5203">
        <v>5202</v>
      </c>
      <c r="B5203" s="1">
        <v>44101</v>
      </c>
      <c r="C5203" s="1">
        <v>44105</v>
      </c>
      <c r="D5203" s="1">
        <v>44119</v>
      </c>
      <c r="E5203" s="1">
        <v>44122</v>
      </c>
      <c r="F5203">
        <v>1</v>
      </c>
      <c r="G5203">
        <v>7</v>
      </c>
      <c r="H5203">
        <v>234</v>
      </c>
      <c r="I5203" s="6">
        <v>0</v>
      </c>
      <c r="J5203">
        <v>4</v>
      </c>
      <c r="K5203" t="str">
        <f>_xlfn.XLOOKUP(fCompras!F5203,dComprador!$A$2:$A$7,dComprador!$B$2:$B$7)</f>
        <v>Alon</v>
      </c>
      <c r="L5203" t="str">
        <f>_xlfn.XLOOKUP(J5203,dFornecedor!$A$2:$A$6,dFornecedor!$B$2:$B$6)</f>
        <v>AlphaOmega</v>
      </c>
      <c r="M5203" t="str">
        <f>_xlfn.XLOOKUP(G5203,dMateriaPrima!$A$2:$A$12,dMateriaPrima!$B$2:$B$12)</f>
        <v>Poliéster</v>
      </c>
      <c r="N5203" s="2">
        <f>_xlfn.XLOOKUP(G5203,dMateriaPrima!$A$2:$A$12,dMateriaPrima!$C$2:$C$12)</f>
        <v>8</v>
      </c>
      <c r="O5203" s="3">
        <f t="shared" si="405"/>
        <v>1872</v>
      </c>
      <c r="P5203" s="4">
        <f t="shared" si="406"/>
        <v>0</v>
      </c>
      <c r="Q5203" s="3">
        <f t="shared" si="407"/>
        <v>1872</v>
      </c>
      <c r="R5203" t="str">
        <f t="shared" si="408"/>
        <v>Em atraso</v>
      </c>
      <c r="S5203" s="5">
        <f t="shared" si="409"/>
        <v>3</v>
      </c>
    </row>
    <row r="5204" spans="1:19" x14ac:dyDescent="0.25">
      <c r="A5204">
        <v>5203</v>
      </c>
      <c r="B5204" s="1">
        <v>44101</v>
      </c>
      <c r="C5204" s="1">
        <v>44103</v>
      </c>
      <c r="D5204" s="1">
        <v>44119</v>
      </c>
      <c r="E5204" s="1">
        <v>44121</v>
      </c>
      <c r="F5204">
        <v>1</v>
      </c>
      <c r="G5204">
        <v>6</v>
      </c>
      <c r="H5204">
        <v>302</v>
      </c>
      <c r="I5204" s="6">
        <v>0</v>
      </c>
      <c r="J5204">
        <v>4</v>
      </c>
      <c r="K5204" t="str">
        <f>_xlfn.XLOOKUP(fCompras!F5204,dComprador!$A$2:$A$7,dComprador!$B$2:$B$7)</f>
        <v>Alon</v>
      </c>
      <c r="L5204" t="str">
        <f>_xlfn.XLOOKUP(J5204,dFornecedor!$A$2:$A$6,dFornecedor!$B$2:$B$6)</f>
        <v>AlphaOmega</v>
      </c>
      <c r="M5204" t="str">
        <f>_xlfn.XLOOKUP(G5204,dMateriaPrima!$A$2:$A$12,dMateriaPrima!$B$2:$B$12)</f>
        <v>Fio Algodão</v>
      </c>
      <c r="N5204" s="2">
        <f>_xlfn.XLOOKUP(G5204,dMateriaPrima!$A$2:$A$12,dMateriaPrima!$C$2:$C$12)</f>
        <v>55.9</v>
      </c>
      <c r="O5204" s="3">
        <f t="shared" si="405"/>
        <v>16881.8</v>
      </c>
      <c r="P5204" s="4">
        <f t="shared" si="406"/>
        <v>0</v>
      </c>
      <c r="Q5204" s="3">
        <f t="shared" si="407"/>
        <v>16881.8</v>
      </c>
      <c r="R5204" t="str">
        <f t="shared" si="408"/>
        <v>Em atraso</v>
      </c>
      <c r="S5204" s="5">
        <f t="shared" si="409"/>
        <v>2</v>
      </c>
    </row>
    <row r="5205" spans="1:19" x14ac:dyDescent="0.25">
      <c r="A5205">
        <v>5204</v>
      </c>
      <c r="B5205" s="1">
        <v>44101</v>
      </c>
      <c r="C5205" s="1">
        <v>44101</v>
      </c>
      <c r="D5205" s="1">
        <v>44114</v>
      </c>
      <c r="E5205" s="1">
        <v>44114</v>
      </c>
      <c r="F5205">
        <v>1</v>
      </c>
      <c r="G5205">
        <v>5</v>
      </c>
      <c r="H5205">
        <v>55</v>
      </c>
      <c r="I5205" s="6">
        <v>0</v>
      </c>
      <c r="J5205">
        <v>2</v>
      </c>
      <c r="K5205" t="str">
        <f>_xlfn.XLOOKUP(fCompras!F5205,dComprador!$A$2:$A$7,dComprador!$B$2:$B$7)</f>
        <v>Alon</v>
      </c>
      <c r="L5205" t="str">
        <f>_xlfn.XLOOKUP(J5205,dFornecedor!$A$2:$A$6,dFornecedor!$B$2:$B$6)</f>
        <v>Minerva</v>
      </c>
      <c r="M5205" t="str">
        <f>_xlfn.XLOOKUP(G5205,dMateriaPrima!$A$2:$A$12,dMateriaPrima!$B$2:$B$12)</f>
        <v>Areia</v>
      </c>
      <c r="N5205" s="2">
        <f>_xlfn.XLOOKUP(G5205,dMateriaPrima!$A$2:$A$12,dMateriaPrima!$C$2:$C$12)</f>
        <v>3.59</v>
      </c>
      <c r="O5205" s="3">
        <f t="shared" si="405"/>
        <v>197.45</v>
      </c>
      <c r="P5205" s="4">
        <f t="shared" si="406"/>
        <v>0</v>
      </c>
      <c r="Q5205" s="3">
        <f t="shared" si="407"/>
        <v>197.45</v>
      </c>
      <c r="R5205" t="str">
        <f t="shared" si="408"/>
        <v>No prazo</v>
      </c>
      <c r="S5205" s="5">
        <f t="shared" si="409"/>
        <v>0</v>
      </c>
    </row>
    <row r="5206" spans="1:19" x14ac:dyDescent="0.25">
      <c r="A5206">
        <v>5205</v>
      </c>
      <c r="B5206" s="1">
        <v>44101</v>
      </c>
      <c r="C5206" s="1">
        <v>44104</v>
      </c>
      <c r="D5206" s="1">
        <v>44133</v>
      </c>
      <c r="E5206" s="1">
        <v>44132</v>
      </c>
      <c r="F5206">
        <v>1</v>
      </c>
      <c r="G5206">
        <v>5</v>
      </c>
      <c r="H5206">
        <v>454</v>
      </c>
      <c r="I5206" s="6">
        <v>0</v>
      </c>
      <c r="J5206">
        <v>1</v>
      </c>
      <c r="K5206" t="str">
        <f>_xlfn.XLOOKUP(fCompras!F5206,dComprador!$A$2:$A$7,dComprador!$B$2:$B$7)</f>
        <v>Alon</v>
      </c>
      <c r="L5206" t="str">
        <f>_xlfn.XLOOKUP(J5206,dFornecedor!$A$2:$A$6,dFornecedor!$B$2:$B$6)</f>
        <v>NorthShore</v>
      </c>
      <c r="M5206" t="str">
        <f>_xlfn.XLOOKUP(G5206,dMateriaPrima!$A$2:$A$12,dMateriaPrima!$B$2:$B$12)</f>
        <v>Areia</v>
      </c>
      <c r="N5206" s="2">
        <f>_xlfn.XLOOKUP(G5206,dMateriaPrima!$A$2:$A$12,dMateriaPrima!$C$2:$C$12)</f>
        <v>3.59</v>
      </c>
      <c r="O5206" s="3">
        <f t="shared" si="405"/>
        <v>1629.86</v>
      </c>
      <c r="P5206" s="4">
        <f t="shared" si="406"/>
        <v>0</v>
      </c>
      <c r="Q5206" s="3">
        <f t="shared" si="407"/>
        <v>1629.86</v>
      </c>
      <c r="R5206" t="str">
        <f t="shared" si="408"/>
        <v>No prazo</v>
      </c>
      <c r="S5206" s="5">
        <f t="shared" si="409"/>
        <v>0</v>
      </c>
    </row>
    <row r="5207" spans="1:19" x14ac:dyDescent="0.25">
      <c r="A5207">
        <v>5206</v>
      </c>
      <c r="B5207" s="1">
        <v>44101</v>
      </c>
      <c r="C5207" s="1">
        <v>44103</v>
      </c>
      <c r="D5207" s="1">
        <v>44124</v>
      </c>
      <c r="E5207" s="1">
        <v>44126</v>
      </c>
      <c r="F5207">
        <v>1</v>
      </c>
      <c r="G5207">
        <v>2</v>
      </c>
      <c r="H5207">
        <v>71</v>
      </c>
      <c r="I5207" s="6">
        <v>0</v>
      </c>
      <c r="J5207">
        <v>2</v>
      </c>
      <c r="K5207" t="str">
        <f>_xlfn.XLOOKUP(fCompras!F5207,dComprador!$A$2:$A$7,dComprador!$B$2:$B$7)</f>
        <v>Alon</v>
      </c>
      <c r="L5207" t="str">
        <f>_xlfn.XLOOKUP(J5207,dFornecedor!$A$2:$A$6,dFornecedor!$B$2:$B$6)</f>
        <v>Minerva</v>
      </c>
      <c r="M5207" t="str">
        <f>_xlfn.XLOOKUP(G5207,dMateriaPrima!$A$2:$A$12,dMateriaPrima!$B$2:$B$12)</f>
        <v>Chapa Metal</v>
      </c>
      <c r="N5207" s="2">
        <f>_xlfn.XLOOKUP(G5207,dMateriaPrima!$A$2:$A$12,dMateriaPrima!$C$2:$C$12)</f>
        <v>299.89999999999998</v>
      </c>
      <c r="O5207" s="3">
        <f t="shared" si="405"/>
        <v>21292.899999999998</v>
      </c>
      <c r="P5207" s="4">
        <f t="shared" si="406"/>
        <v>0</v>
      </c>
      <c r="Q5207" s="3">
        <f t="shared" si="407"/>
        <v>21292.899999999998</v>
      </c>
      <c r="R5207" t="str">
        <f t="shared" si="408"/>
        <v>Em atraso</v>
      </c>
      <c r="S5207" s="5">
        <f t="shared" si="409"/>
        <v>2</v>
      </c>
    </row>
    <row r="5208" spans="1:19" x14ac:dyDescent="0.25">
      <c r="A5208">
        <v>5207</v>
      </c>
      <c r="B5208" s="1">
        <v>44102</v>
      </c>
      <c r="C5208" s="1">
        <v>44114</v>
      </c>
      <c r="D5208" s="1">
        <v>44130</v>
      </c>
      <c r="E5208" s="1">
        <v>44133</v>
      </c>
      <c r="F5208">
        <v>1</v>
      </c>
      <c r="G5208">
        <v>11</v>
      </c>
      <c r="H5208">
        <v>70</v>
      </c>
      <c r="I5208" s="6">
        <v>0</v>
      </c>
      <c r="J5208">
        <v>1</v>
      </c>
      <c r="K5208" t="str">
        <f>_xlfn.XLOOKUP(fCompras!F5208,dComprador!$A$2:$A$7,dComprador!$B$2:$B$7)</f>
        <v>Alon</v>
      </c>
      <c r="L5208" t="str">
        <f>_xlfn.XLOOKUP(J5208,dFornecedor!$A$2:$A$6,dFornecedor!$B$2:$B$6)</f>
        <v>NorthShore</v>
      </c>
      <c r="M5208" t="str">
        <f>_xlfn.XLOOKUP(G5208,dMateriaPrima!$A$2:$A$12,dMateriaPrima!$B$2:$B$12)</f>
        <v>Papel</v>
      </c>
      <c r="N5208" s="2">
        <f>_xlfn.XLOOKUP(G5208,dMateriaPrima!$A$2:$A$12,dMateriaPrima!$C$2:$C$12)</f>
        <v>9</v>
      </c>
      <c r="O5208" s="3">
        <f t="shared" si="405"/>
        <v>630</v>
      </c>
      <c r="P5208" s="4">
        <f t="shared" si="406"/>
        <v>0</v>
      </c>
      <c r="Q5208" s="3">
        <f t="shared" si="407"/>
        <v>630</v>
      </c>
      <c r="R5208" t="str">
        <f t="shared" si="408"/>
        <v>Em atraso</v>
      </c>
      <c r="S5208" s="5">
        <f t="shared" si="409"/>
        <v>3</v>
      </c>
    </row>
    <row r="5209" spans="1:19" x14ac:dyDescent="0.25">
      <c r="A5209">
        <v>5208</v>
      </c>
      <c r="B5209" s="1">
        <v>44102</v>
      </c>
      <c r="C5209" s="1">
        <v>44102</v>
      </c>
      <c r="D5209" s="1">
        <v>44133</v>
      </c>
      <c r="E5209" s="1">
        <v>44137</v>
      </c>
      <c r="F5209">
        <v>1</v>
      </c>
      <c r="G5209">
        <v>7</v>
      </c>
      <c r="H5209">
        <v>477</v>
      </c>
      <c r="I5209" s="6">
        <v>0</v>
      </c>
      <c r="J5209">
        <v>2</v>
      </c>
      <c r="K5209" t="str">
        <f>_xlfn.XLOOKUP(fCompras!F5209,dComprador!$A$2:$A$7,dComprador!$B$2:$B$7)</f>
        <v>Alon</v>
      </c>
      <c r="L5209" t="str">
        <f>_xlfn.XLOOKUP(J5209,dFornecedor!$A$2:$A$6,dFornecedor!$B$2:$B$6)</f>
        <v>Minerva</v>
      </c>
      <c r="M5209" t="str">
        <f>_xlfn.XLOOKUP(G5209,dMateriaPrima!$A$2:$A$12,dMateriaPrima!$B$2:$B$12)</f>
        <v>Poliéster</v>
      </c>
      <c r="N5209" s="2">
        <f>_xlfn.XLOOKUP(G5209,dMateriaPrima!$A$2:$A$12,dMateriaPrima!$C$2:$C$12)</f>
        <v>8</v>
      </c>
      <c r="O5209" s="3">
        <f t="shared" si="405"/>
        <v>3816</v>
      </c>
      <c r="P5209" s="4">
        <f t="shared" si="406"/>
        <v>0</v>
      </c>
      <c r="Q5209" s="3">
        <f t="shared" si="407"/>
        <v>3816</v>
      </c>
      <c r="R5209" t="str">
        <f t="shared" si="408"/>
        <v>Em atraso</v>
      </c>
      <c r="S5209" s="5">
        <f t="shared" si="409"/>
        <v>4</v>
      </c>
    </row>
    <row r="5210" spans="1:19" x14ac:dyDescent="0.25">
      <c r="A5210">
        <v>5209</v>
      </c>
      <c r="B5210" s="1">
        <v>44102</v>
      </c>
      <c r="C5210" s="1">
        <v>44103</v>
      </c>
      <c r="D5210" s="1">
        <v>44109</v>
      </c>
      <c r="E5210" s="1">
        <v>44110</v>
      </c>
      <c r="F5210">
        <v>4</v>
      </c>
      <c r="G5210">
        <v>7</v>
      </c>
      <c r="H5210">
        <v>38</v>
      </c>
      <c r="I5210" s="6">
        <v>0</v>
      </c>
      <c r="J5210">
        <v>3</v>
      </c>
      <c r="K5210" t="str">
        <f>_xlfn.XLOOKUP(fCompras!F5210,dComprador!$A$2:$A$7,dComprador!$B$2:$B$7)</f>
        <v>Lira</v>
      </c>
      <c r="L5210" t="str">
        <f>_xlfn.XLOOKUP(J5210,dFornecedor!$A$2:$A$6,dFornecedor!$B$2:$B$6)</f>
        <v>StepUp</v>
      </c>
      <c r="M5210" t="str">
        <f>_xlfn.XLOOKUP(G5210,dMateriaPrima!$A$2:$A$12,dMateriaPrima!$B$2:$B$12)</f>
        <v>Poliéster</v>
      </c>
      <c r="N5210" s="2">
        <f>_xlfn.XLOOKUP(G5210,dMateriaPrima!$A$2:$A$12,dMateriaPrima!$C$2:$C$12)</f>
        <v>8</v>
      </c>
      <c r="O5210" s="3">
        <f t="shared" si="405"/>
        <v>304</v>
      </c>
      <c r="P5210" s="4">
        <f t="shared" si="406"/>
        <v>0</v>
      </c>
      <c r="Q5210" s="3">
        <f t="shared" si="407"/>
        <v>304</v>
      </c>
      <c r="R5210" t="str">
        <f t="shared" si="408"/>
        <v>Em atraso</v>
      </c>
      <c r="S5210" s="5">
        <f t="shared" si="409"/>
        <v>1</v>
      </c>
    </row>
    <row r="5211" spans="1:19" x14ac:dyDescent="0.25">
      <c r="A5211">
        <v>5210</v>
      </c>
      <c r="B5211" s="1">
        <v>44102</v>
      </c>
      <c r="C5211" s="1">
        <v>44105</v>
      </c>
      <c r="D5211" s="1">
        <v>44108</v>
      </c>
      <c r="E5211" s="1">
        <v>44113</v>
      </c>
      <c r="F5211">
        <v>4</v>
      </c>
      <c r="G5211">
        <v>9</v>
      </c>
      <c r="H5211">
        <v>238</v>
      </c>
      <c r="I5211" s="6">
        <v>0</v>
      </c>
      <c r="J5211">
        <v>5</v>
      </c>
      <c r="K5211" t="str">
        <f>_xlfn.XLOOKUP(fCompras!F5211,dComprador!$A$2:$A$7,dComprador!$B$2:$B$7)</f>
        <v>Lira</v>
      </c>
      <c r="L5211" t="str">
        <f>_xlfn.XLOOKUP(J5211,dFornecedor!$A$2:$A$6,dFornecedor!$B$2:$B$6)</f>
        <v>Atlas</v>
      </c>
      <c r="M5211" t="str">
        <f>_xlfn.XLOOKUP(G5211,dMateriaPrima!$A$2:$A$12,dMateriaPrima!$B$2:$B$12)</f>
        <v>Couro</v>
      </c>
      <c r="N5211" s="2">
        <f>_xlfn.XLOOKUP(G5211,dMateriaPrima!$A$2:$A$12,dMateriaPrima!$C$2:$C$12)</f>
        <v>4.4000000000000004</v>
      </c>
      <c r="O5211" s="3">
        <f t="shared" si="405"/>
        <v>1047.2</v>
      </c>
      <c r="P5211" s="4">
        <f t="shared" si="406"/>
        <v>0</v>
      </c>
      <c r="Q5211" s="3">
        <f t="shared" si="407"/>
        <v>1047.2</v>
      </c>
      <c r="R5211" t="str">
        <f t="shared" si="408"/>
        <v>Em atraso</v>
      </c>
      <c r="S5211" s="5">
        <f t="shared" si="409"/>
        <v>5</v>
      </c>
    </row>
    <row r="5212" spans="1:19" x14ac:dyDescent="0.25">
      <c r="A5212">
        <v>5211</v>
      </c>
      <c r="B5212" s="1">
        <v>44102</v>
      </c>
      <c r="C5212" s="1">
        <v>44103</v>
      </c>
      <c r="D5212" s="1">
        <v>44107</v>
      </c>
      <c r="E5212" s="1">
        <v>44111</v>
      </c>
      <c r="F5212">
        <v>4</v>
      </c>
      <c r="G5212">
        <v>7</v>
      </c>
      <c r="H5212">
        <v>193</v>
      </c>
      <c r="I5212" s="6">
        <v>0.16</v>
      </c>
      <c r="J5212">
        <v>4</v>
      </c>
      <c r="K5212" t="str">
        <f>_xlfn.XLOOKUP(fCompras!F5212,dComprador!$A$2:$A$7,dComprador!$B$2:$B$7)</f>
        <v>Lira</v>
      </c>
      <c r="L5212" t="str">
        <f>_xlfn.XLOOKUP(J5212,dFornecedor!$A$2:$A$6,dFornecedor!$B$2:$B$6)</f>
        <v>AlphaOmega</v>
      </c>
      <c r="M5212" t="str">
        <f>_xlfn.XLOOKUP(G5212,dMateriaPrima!$A$2:$A$12,dMateriaPrima!$B$2:$B$12)</f>
        <v>Poliéster</v>
      </c>
      <c r="N5212" s="2">
        <f>_xlfn.XLOOKUP(G5212,dMateriaPrima!$A$2:$A$12,dMateriaPrima!$C$2:$C$12)</f>
        <v>8</v>
      </c>
      <c r="O5212" s="3">
        <f t="shared" si="405"/>
        <v>1544</v>
      </c>
      <c r="P5212" s="4">
        <f t="shared" si="406"/>
        <v>247.04</v>
      </c>
      <c r="Q5212" s="3">
        <f t="shared" si="407"/>
        <v>1296.96</v>
      </c>
      <c r="R5212" t="str">
        <f t="shared" si="408"/>
        <v>Em atraso</v>
      </c>
      <c r="S5212" s="5">
        <f t="shared" si="409"/>
        <v>4</v>
      </c>
    </row>
    <row r="5213" spans="1:19" x14ac:dyDescent="0.25">
      <c r="A5213">
        <v>5212</v>
      </c>
      <c r="B5213" s="1">
        <v>44102</v>
      </c>
      <c r="C5213" s="1">
        <v>44105</v>
      </c>
      <c r="D5213" s="1">
        <v>44111</v>
      </c>
      <c r="E5213" s="1">
        <v>44110</v>
      </c>
      <c r="F5213">
        <v>4</v>
      </c>
      <c r="G5213">
        <v>5</v>
      </c>
      <c r="H5213">
        <v>236</v>
      </c>
      <c r="I5213" s="6">
        <v>0</v>
      </c>
      <c r="J5213">
        <v>1</v>
      </c>
      <c r="K5213" t="str">
        <f>_xlfn.XLOOKUP(fCompras!F5213,dComprador!$A$2:$A$7,dComprador!$B$2:$B$7)</f>
        <v>Lira</v>
      </c>
      <c r="L5213" t="str">
        <f>_xlfn.XLOOKUP(J5213,dFornecedor!$A$2:$A$6,dFornecedor!$B$2:$B$6)</f>
        <v>NorthShore</v>
      </c>
      <c r="M5213" t="str">
        <f>_xlfn.XLOOKUP(G5213,dMateriaPrima!$A$2:$A$12,dMateriaPrima!$B$2:$B$12)</f>
        <v>Areia</v>
      </c>
      <c r="N5213" s="2">
        <f>_xlfn.XLOOKUP(G5213,dMateriaPrima!$A$2:$A$12,dMateriaPrima!$C$2:$C$12)</f>
        <v>3.59</v>
      </c>
      <c r="O5213" s="3">
        <f t="shared" si="405"/>
        <v>847.24</v>
      </c>
      <c r="P5213" s="4">
        <f t="shared" si="406"/>
        <v>0</v>
      </c>
      <c r="Q5213" s="3">
        <f t="shared" si="407"/>
        <v>847.24</v>
      </c>
      <c r="R5213" t="str">
        <f t="shared" si="408"/>
        <v>No prazo</v>
      </c>
      <c r="S5213" s="5">
        <f t="shared" si="409"/>
        <v>0</v>
      </c>
    </row>
    <row r="5214" spans="1:19" x14ac:dyDescent="0.25">
      <c r="A5214">
        <v>5213</v>
      </c>
      <c r="B5214" s="1">
        <v>44102</v>
      </c>
      <c r="C5214" s="1">
        <v>44109</v>
      </c>
      <c r="D5214" s="1">
        <v>44112</v>
      </c>
      <c r="E5214" s="1">
        <v>44116</v>
      </c>
      <c r="F5214">
        <v>4</v>
      </c>
      <c r="G5214">
        <v>7</v>
      </c>
      <c r="H5214">
        <v>156</v>
      </c>
      <c r="I5214" s="6">
        <v>0</v>
      </c>
      <c r="J5214">
        <v>2</v>
      </c>
      <c r="K5214" t="str">
        <f>_xlfn.XLOOKUP(fCompras!F5214,dComprador!$A$2:$A$7,dComprador!$B$2:$B$7)</f>
        <v>Lira</v>
      </c>
      <c r="L5214" t="str">
        <f>_xlfn.XLOOKUP(J5214,dFornecedor!$A$2:$A$6,dFornecedor!$B$2:$B$6)</f>
        <v>Minerva</v>
      </c>
      <c r="M5214" t="str">
        <f>_xlfn.XLOOKUP(G5214,dMateriaPrima!$A$2:$A$12,dMateriaPrima!$B$2:$B$12)</f>
        <v>Poliéster</v>
      </c>
      <c r="N5214" s="2">
        <f>_xlfn.XLOOKUP(G5214,dMateriaPrima!$A$2:$A$12,dMateriaPrima!$C$2:$C$12)</f>
        <v>8</v>
      </c>
      <c r="O5214" s="3">
        <f t="shared" si="405"/>
        <v>1248</v>
      </c>
      <c r="P5214" s="4">
        <f t="shared" si="406"/>
        <v>0</v>
      </c>
      <c r="Q5214" s="3">
        <f t="shared" si="407"/>
        <v>1248</v>
      </c>
      <c r="R5214" t="str">
        <f t="shared" si="408"/>
        <v>Em atraso</v>
      </c>
      <c r="S5214" s="5">
        <f t="shared" si="409"/>
        <v>4</v>
      </c>
    </row>
    <row r="5215" spans="1:19" x14ac:dyDescent="0.25">
      <c r="A5215">
        <v>5214</v>
      </c>
      <c r="B5215" s="1">
        <v>44102</v>
      </c>
      <c r="C5215" s="1">
        <v>44111</v>
      </c>
      <c r="D5215" s="1">
        <v>44119</v>
      </c>
      <c r="E5215" s="1">
        <v>44124</v>
      </c>
      <c r="F5215">
        <v>1</v>
      </c>
      <c r="G5215">
        <v>1</v>
      </c>
      <c r="H5215">
        <v>192</v>
      </c>
      <c r="I5215" s="6">
        <v>0</v>
      </c>
      <c r="J5215">
        <v>2</v>
      </c>
      <c r="K5215" t="str">
        <f>_xlfn.XLOOKUP(fCompras!F5215,dComprador!$A$2:$A$7,dComprador!$B$2:$B$7)</f>
        <v>Alon</v>
      </c>
      <c r="L5215" t="str">
        <f>_xlfn.XLOOKUP(J5215,dFornecedor!$A$2:$A$6,dFornecedor!$B$2:$B$6)</f>
        <v>Minerva</v>
      </c>
      <c r="M5215" t="str">
        <f>_xlfn.XLOOKUP(G5215,dMateriaPrima!$A$2:$A$12,dMateriaPrima!$B$2:$B$12)</f>
        <v>Tecido</v>
      </c>
      <c r="N5215" s="2">
        <f>_xlfn.XLOOKUP(G5215,dMateriaPrima!$A$2:$A$12,dMateriaPrima!$C$2:$C$12)</f>
        <v>18</v>
      </c>
      <c r="O5215" s="3">
        <f t="shared" si="405"/>
        <v>3456</v>
      </c>
      <c r="P5215" s="4">
        <f t="shared" si="406"/>
        <v>0</v>
      </c>
      <c r="Q5215" s="3">
        <f t="shared" si="407"/>
        <v>3456</v>
      </c>
      <c r="R5215" t="str">
        <f t="shared" si="408"/>
        <v>Em atraso</v>
      </c>
      <c r="S5215" s="5">
        <f t="shared" si="409"/>
        <v>5</v>
      </c>
    </row>
    <row r="5216" spans="1:19" x14ac:dyDescent="0.25">
      <c r="A5216">
        <v>5215</v>
      </c>
      <c r="B5216" s="1">
        <v>44102</v>
      </c>
      <c r="C5216" s="1">
        <v>44105</v>
      </c>
      <c r="D5216" s="1">
        <v>44123</v>
      </c>
      <c r="E5216" s="1">
        <v>44123</v>
      </c>
      <c r="F5216">
        <v>1</v>
      </c>
      <c r="G5216">
        <v>7</v>
      </c>
      <c r="H5216">
        <v>301</v>
      </c>
      <c r="I5216" s="6">
        <v>0</v>
      </c>
      <c r="J5216">
        <v>3</v>
      </c>
      <c r="K5216" t="str">
        <f>_xlfn.XLOOKUP(fCompras!F5216,dComprador!$A$2:$A$7,dComprador!$B$2:$B$7)</f>
        <v>Alon</v>
      </c>
      <c r="L5216" t="str">
        <f>_xlfn.XLOOKUP(J5216,dFornecedor!$A$2:$A$6,dFornecedor!$B$2:$B$6)</f>
        <v>StepUp</v>
      </c>
      <c r="M5216" t="str">
        <f>_xlfn.XLOOKUP(G5216,dMateriaPrima!$A$2:$A$12,dMateriaPrima!$B$2:$B$12)</f>
        <v>Poliéster</v>
      </c>
      <c r="N5216" s="2">
        <f>_xlfn.XLOOKUP(G5216,dMateriaPrima!$A$2:$A$12,dMateriaPrima!$C$2:$C$12)</f>
        <v>8</v>
      </c>
      <c r="O5216" s="3">
        <f t="shared" si="405"/>
        <v>2408</v>
      </c>
      <c r="P5216" s="4">
        <f t="shared" si="406"/>
        <v>0</v>
      </c>
      <c r="Q5216" s="3">
        <f t="shared" si="407"/>
        <v>2408</v>
      </c>
      <c r="R5216" t="str">
        <f t="shared" si="408"/>
        <v>No prazo</v>
      </c>
      <c r="S5216" s="5">
        <f t="shared" si="409"/>
        <v>0</v>
      </c>
    </row>
    <row r="5217" spans="1:19" x14ac:dyDescent="0.25">
      <c r="A5217">
        <v>5216</v>
      </c>
      <c r="B5217" s="1">
        <v>44102</v>
      </c>
      <c r="C5217" s="1">
        <v>44105</v>
      </c>
      <c r="D5217" s="1">
        <v>44121</v>
      </c>
      <c r="E5217" s="1">
        <v>44122</v>
      </c>
      <c r="F5217">
        <v>1</v>
      </c>
      <c r="G5217">
        <v>8</v>
      </c>
      <c r="H5217">
        <v>15</v>
      </c>
      <c r="I5217" s="6">
        <v>0.15</v>
      </c>
      <c r="J5217">
        <v>3</v>
      </c>
      <c r="K5217" t="str">
        <f>_xlfn.XLOOKUP(fCompras!F5217,dComprador!$A$2:$A$7,dComprador!$B$2:$B$7)</f>
        <v>Alon</v>
      </c>
      <c r="L5217" t="str">
        <f>_xlfn.XLOOKUP(J5217,dFornecedor!$A$2:$A$6,dFornecedor!$B$2:$B$6)</f>
        <v>StepUp</v>
      </c>
      <c r="M5217" t="str">
        <f>_xlfn.XLOOKUP(G5217,dMateriaPrima!$A$2:$A$12,dMateriaPrima!$B$2:$B$12)</f>
        <v>Cimento</v>
      </c>
      <c r="N5217" s="2">
        <f>_xlfn.XLOOKUP(G5217,dMateriaPrima!$A$2:$A$12,dMateriaPrima!$C$2:$C$12)</f>
        <v>23</v>
      </c>
      <c r="O5217" s="3">
        <f t="shared" si="405"/>
        <v>345</v>
      </c>
      <c r="P5217" s="4">
        <f t="shared" si="406"/>
        <v>51.75</v>
      </c>
      <c r="Q5217" s="3">
        <f t="shared" si="407"/>
        <v>293.25</v>
      </c>
      <c r="R5217" t="str">
        <f t="shared" si="408"/>
        <v>Em atraso</v>
      </c>
      <c r="S5217" s="5">
        <f t="shared" si="409"/>
        <v>1</v>
      </c>
    </row>
    <row r="5218" spans="1:19" x14ac:dyDescent="0.25">
      <c r="A5218">
        <v>5217</v>
      </c>
      <c r="B5218" s="1">
        <v>44102</v>
      </c>
      <c r="C5218" s="1">
        <v>44103</v>
      </c>
      <c r="D5218" s="1">
        <v>44133</v>
      </c>
      <c r="E5218" s="1">
        <v>44137</v>
      </c>
      <c r="F5218">
        <v>1</v>
      </c>
      <c r="G5218">
        <v>1</v>
      </c>
      <c r="H5218">
        <v>207</v>
      </c>
      <c r="I5218" s="6">
        <v>0</v>
      </c>
      <c r="J5218">
        <v>3</v>
      </c>
      <c r="K5218" t="str">
        <f>_xlfn.XLOOKUP(fCompras!F5218,dComprador!$A$2:$A$7,dComprador!$B$2:$B$7)</f>
        <v>Alon</v>
      </c>
      <c r="L5218" t="str">
        <f>_xlfn.XLOOKUP(J5218,dFornecedor!$A$2:$A$6,dFornecedor!$B$2:$B$6)</f>
        <v>StepUp</v>
      </c>
      <c r="M5218" t="str">
        <f>_xlfn.XLOOKUP(G5218,dMateriaPrima!$A$2:$A$12,dMateriaPrima!$B$2:$B$12)</f>
        <v>Tecido</v>
      </c>
      <c r="N5218" s="2">
        <f>_xlfn.XLOOKUP(G5218,dMateriaPrima!$A$2:$A$12,dMateriaPrima!$C$2:$C$12)</f>
        <v>18</v>
      </c>
      <c r="O5218" s="3">
        <f t="shared" si="405"/>
        <v>3726</v>
      </c>
      <c r="P5218" s="4">
        <f t="shared" si="406"/>
        <v>0</v>
      </c>
      <c r="Q5218" s="3">
        <f t="shared" si="407"/>
        <v>3726</v>
      </c>
      <c r="R5218" t="str">
        <f t="shared" si="408"/>
        <v>Em atraso</v>
      </c>
      <c r="S5218" s="5">
        <f t="shared" si="409"/>
        <v>4</v>
      </c>
    </row>
    <row r="5219" spans="1:19" x14ac:dyDescent="0.25">
      <c r="A5219">
        <v>5218</v>
      </c>
      <c r="B5219" s="1">
        <v>44102</v>
      </c>
      <c r="C5219" s="1">
        <v>44102</v>
      </c>
      <c r="D5219" s="1">
        <v>44135</v>
      </c>
      <c r="E5219" s="1">
        <v>44134</v>
      </c>
      <c r="F5219">
        <v>1</v>
      </c>
      <c r="G5219">
        <v>2</v>
      </c>
      <c r="H5219">
        <v>53</v>
      </c>
      <c r="I5219" s="6">
        <v>0</v>
      </c>
      <c r="J5219">
        <v>4</v>
      </c>
      <c r="K5219" t="str">
        <f>_xlfn.XLOOKUP(fCompras!F5219,dComprador!$A$2:$A$7,dComprador!$B$2:$B$7)</f>
        <v>Alon</v>
      </c>
      <c r="L5219" t="str">
        <f>_xlfn.XLOOKUP(J5219,dFornecedor!$A$2:$A$6,dFornecedor!$B$2:$B$6)</f>
        <v>AlphaOmega</v>
      </c>
      <c r="M5219" t="str">
        <f>_xlfn.XLOOKUP(G5219,dMateriaPrima!$A$2:$A$12,dMateriaPrima!$B$2:$B$12)</f>
        <v>Chapa Metal</v>
      </c>
      <c r="N5219" s="2">
        <f>_xlfn.XLOOKUP(G5219,dMateriaPrima!$A$2:$A$12,dMateriaPrima!$C$2:$C$12)</f>
        <v>299.89999999999998</v>
      </c>
      <c r="O5219" s="3">
        <f t="shared" si="405"/>
        <v>15894.699999999999</v>
      </c>
      <c r="P5219" s="4">
        <f t="shared" si="406"/>
        <v>0</v>
      </c>
      <c r="Q5219" s="3">
        <f t="shared" si="407"/>
        <v>15894.699999999999</v>
      </c>
      <c r="R5219" t="str">
        <f t="shared" si="408"/>
        <v>No prazo</v>
      </c>
      <c r="S5219" s="5">
        <f t="shared" si="409"/>
        <v>0</v>
      </c>
    </row>
    <row r="5220" spans="1:19" x14ac:dyDescent="0.25">
      <c r="A5220">
        <v>5219</v>
      </c>
      <c r="B5220" s="1">
        <v>44102</v>
      </c>
      <c r="C5220" s="1">
        <v>44114</v>
      </c>
      <c r="D5220" s="1">
        <v>44124</v>
      </c>
      <c r="E5220" s="1">
        <v>44125</v>
      </c>
      <c r="F5220">
        <v>1</v>
      </c>
      <c r="G5220">
        <v>5</v>
      </c>
      <c r="H5220">
        <v>58</v>
      </c>
      <c r="I5220" s="6">
        <v>0</v>
      </c>
      <c r="J5220">
        <v>1</v>
      </c>
      <c r="K5220" t="str">
        <f>_xlfn.XLOOKUP(fCompras!F5220,dComprador!$A$2:$A$7,dComprador!$B$2:$B$7)</f>
        <v>Alon</v>
      </c>
      <c r="L5220" t="str">
        <f>_xlfn.XLOOKUP(J5220,dFornecedor!$A$2:$A$6,dFornecedor!$B$2:$B$6)</f>
        <v>NorthShore</v>
      </c>
      <c r="M5220" t="str">
        <f>_xlfn.XLOOKUP(G5220,dMateriaPrima!$A$2:$A$12,dMateriaPrima!$B$2:$B$12)</f>
        <v>Areia</v>
      </c>
      <c r="N5220" s="2">
        <f>_xlfn.XLOOKUP(G5220,dMateriaPrima!$A$2:$A$12,dMateriaPrima!$C$2:$C$12)</f>
        <v>3.59</v>
      </c>
      <c r="O5220" s="3">
        <f t="shared" si="405"/>
        <v>208.22</v>
      </c>
      <c r="P5220" s="4">
        <f t="shared" si="406"/>
        <v>0</v>
      </c>
      <c r="Q5220" s="3">
        <f t="shared" si="407"/>
        <v>208.22</v>
      </c>
      <c r="R5220" t="str">
        <f t="shared" si="408"/>
        <v>Em atraso</v>
      </c>
      <c r="S5220" s="5">
        <f t="shared" si="409"/>
        <v>1</v>
      </c>
    </row>
    <row r="5221" spans="1:19" x14ac:dyDescent="0.25">
      <c r="A5221">
        <v>5220</v>
      </c>
      <c r="B5221" s="1">
        <v>44102</v>
      </c>
      <c r="C5221" s="1">
        <v>44102</v>
      </c>
      <c r="D5221" s="1">
        <v>44126</v>
      </c>
      <c r="E5221" s="1">
        <v>44127</v>
      </c>
      <c r="F5221">
        <v>1</v>
      </c>
      <c r="G5221">
        <v>9</v>
      </c>
      <c r="H5221">
        <v>367</v>
      </c>
      <c r="I5221" s="6">
        <v>0.34</v>
      </c>
      <c r="J5221">
        <v>2</v>
      </c>
      <c r="K5221" t="str">
        <f>_xlfn.XLOOKUP(fCompras!F5221,dComprador!$A$2:$A$7,dComprador!$B$2:$B$7)</f>
        <v>Alon</v>
      </c>
      <c r="L5221" t="str">
        <f>_xlfn.XLOOKUP(J5221,dFornecedor!$A$2:$A$6,dFornecedor!$B$2:$B$6)</f>
        <v>Minerva</v>
      </c>
      <c r="M5221" t="str">
        <f>_xlfn.XLOOKUP(G5221,dMateriaPrima!$A$2:$A$12,dMateriaPrima!$B$2:$B$12)</f>
        <v>Couro</v>
      </c>
      <c r="N5221" s="2">
        <f>_xlfn.XLOOKUP(G5221,dMateriaPrima!$A$2:$A$12,dMateriaPrima!$C$2:$C$12)</f>
        <v>4.4000000000000004</v>
      </c>
      <c r="O5221" s="3">
        <f t="shared" si="405"/>
        <v>1614.8000000000002</v>
      </c>
      <c r="P5221" s="4">
        <f t="shared" si="406"/>
        <v>549.03200000000015</v>
      </c>
      <c r="Q5221" s="3">
        <f t="shared" si="407"/>
        <v>1065.768</v>
      </c>
      <c r="R5221" t="str">
        <f t="shared" si="408"/>
        <v>Em atraso</v>
      </c>
      <c r="S5221" s="5">
        <f t="shared" si="409"/>
        <v>1</v>
      </c>
    </row>
    <row r="5222" spans="1:19" x14ac:dyDescent="0.25">
      <c r="A5222">
        <v>5221</v>
      </c>
      <c r="B5222" s="1">
        <v>44103</v>
      </c>
      <c r="C5222" s="1">
        <v>44114</v>
      </c>
      <c r="D5222" s="1">
        <v>44114</v>
      </c>
      <c r="E5222" s="1">
        <v>44121</v>
      </c>
      <c r="F5222">
        <v>4</v>
      </c>
      <c r="G5222">
        <v>11</v>
      </c>
      <c r="H5222">
        <v>338</v>
      </c>
      <c r="I5222" s="6">
        <v>0</v>
      </c>
      <c r="J5222">
        <v>1</v>
      </c>
      <c r="K5222" t="str">
        <f>_xlfn.XLOOKUP(fCompras!F5222,dComprador!$A$2:$A$7,dComprador!$B$2:$B$7)</f>
        <v>Lira</v>
      </c>
      <c r="L5222" t="str">
        <f>_xlfn.XLOOKUP(J5222,dFornecedor!$A$2:$A$6,dFornecedor!$B$2:$B$6)</f>
        <v>NorthShore</v>
      </c>
      <c r="M5222" t="str">
        <f>_xlfn.XLOOKUP(G5222,dMateriaPrima!$A$2:$A$12,dMateriaPrima!$B$2:$B$12)</f>
        <v>Papel</v>
      </c>
      <c r="N5222" s="2">
        <f>_xlfn.XLOOKUP(G5222,dMateriaPrima!$A$2:$A$12,dMateriaPrima!$C$2:$C$12)</f>
        <v>9</v>
      </c>
      <c r="O5222" s="3">
        <f t="shared" si="405"/>
        <v>3042</v>
      </c>
      <c r="P5222" s="4">
        <f t="shared" si="406"/>
        <v>0</v>
      </c>
      <c r="Q5222" s="3">
        <f t="shared" si="407"/>
        <v>3042</v>
      </c>
      <c r="R5222" t="str">
        <f t="shared" si="408"/>
        <v>Em atraso</v>
      </c>
      <c r="S5222" s="5">
        <f t="shared" si="409"/>
        <v>7</v>
      </c>
    </row>
    <row r="5223" spans="1:19" x14ac:dyDescent="0.25">
      <c r="A5223">
        <v>5222</v>
      </c>
      <c r="B5223" s="1">
        <v>44103</v>
      </c>
      <c r="C5223" s="1">
        <v>44116</v>
      </c>
      <c r="D5223" s="1">
        <v>44131</v>
      </c>
      <c r="E5223" s="1">
        <v>44135</v>
      </c>
      <c r="F5223">
        <v>1</v>
      </c>
      <c r="G5223">
        <v>6</v>
      </c>
      <c r="H5223">
        <v>100</v>
      </c>
      <c r="I5223" s="6">
        <v>0</v>
      </c>
      <c r="J5223">
        <v>1</v>
      </c>
      <c r="K5223" t="str">
        <f>_xlfn.XLOOKUP(fCompras!F5223,dComprador!$A$2:$A$7,dComprador!$B$2:$B$7)</f>
        <v>Alon</v>
      </c>
      <c r="L5223" t="str">
        <f>_xlfn.XLOOKUP(J5223,dFornecedor!$A$2:$A$6,dFornecedor!$B$2:$B$6)</f>
        <v>NorthShore</v>
      </c>
      <c r="M5223" t="str">
        <f>_xlfn.XLOOKUP(G5223,dMateriaPrima!$A$2:$A$12,dMateriaPrima!$B$2:$B$12)</f>
        <v>Fio Algodão</v>
      </c>
      <c r="N5223" s="2">
        <f>_xlfn.XLOOKUP(G5223,dMateriaPrima!$A$2:$A$12,dMateriaPrima!$C$2:$C$12)</f>
        <v>55.9</v>
      </c>
      <c r="O5223" s="3">
        <f t="shared" si="405"/>
        <v>5590</v>
      </c>
      <c r="P5223" s="4">
        <f t="shared" si="406"/>
        <v>0</v>
      </c>
      <c r="Q5223" s="3">
        <f t="shared" si="407"/>
        <v>5590</v>
      </c>
      <c r="R5223" t="str">
        <f t="shared" si="408"/>
        <v>Em atraso</v>
      </c>
      <c r="S5223" s="5">
        <f t="shared" si="409"/>
        <v>4</v>
      </c>
    </row>
    <row r="5224" spans="1:19" x14ac:dyDescent="0.25">
      <c r="A5224">
        <v>5223</v>
      </c>
      <c r="B5224" s="1">
        <v>44103</v>
      </c>
      <c r="C5224" s="1">
        <v>44115</v>
      </c>
      <c r="D5224" s="1">
        <v>44134</v>
      </c>
      <c r="E5224" s="1">
        <v>44137</v>
      </c>
      <c r="F5224">
        <v>1</v>
      </c>
      <c r="G5224">
        <v>11</v>
      </c>
      <c r="H5224">
        <v>3</v>
      </c>
      <c r="I5224" s="6">
        <v>0</v>
      </c>
      <c r="J5224">
        <v>1</v>
      </c>
      <c r="K5224" t="str">
        <f>_xlfn.XLOOKUP(fCompras!F5224,dComprador!$A$2:$A$7,dComprador!$B$2:$B$7)</f>
        <v>Alon</v>
      </c>
      <c r="L5224" t="str">
        <f>_xlfn.XLOOKUP(J5224,dFornecedor!$A$2:$A$6,dFornecedor!$B$2:$B$6)</f>
        <v>NorthShore</v>
      </c>
      <c r="M5224" t="str">
        <f>_xlfn.XLOOKUP(G5224,dMateriaPrima!$A$2:$A$12,dMateriaPrima!$B$2:$B$12)</f>
        <v>Papel</v>
      </c>
      <c r="N5224" s="2">
        <f>_xlfn.XLOOKUP(G5224,dMateriaPrima!$A$2:$A$12,dMateriaPrima!$C$2:$C$12)</f>
        <v>9</v>
      </c>
      <c r="O5224" s="3">
        <f t="shared" si="405"/>
        <v>27</v>
      </c>
      <c r="P5224" s="4">
        <f t="shared" si="406"/>
        <v>0</v>
      </c>
      <c r="Q5224" s="3">
        <f t="shared" si="407"/>
        <v>27</v>
      </c>
      <c r="R5224" t="str">
        <f t="shared" si="408"/>
        <v>Em atraso</v>
      </c>
      <c r="S5224" s="5">
        <f t="shared" si="409"/>
        <v>3</v>
      </c>
    </row>
    <row r="5225" spans="1:19" x14ac:dyDescent="0.25">
      <c r="A5225">
        <v>5224</v>
      </c>
      <c r="B5225" s="1">
        <v>44103</v>
      </c>
      <c r="C5225" s="1">
        <v>44109</v>
      </c>
      <c r="D5225" s="1">
        <v>44109</v>
      </c>
      <c r="E5225" s="1">
        <v>44112</v>
      </c>
      <c r="F5225">
        <v>4</v>
      </c>
      <c r="G5225">
        <v>6</v>
      </c>
      <c r="H5225">
        <v>24</v>
      </c>
      <c r="I5225" s="6">
        <v>0</v>
      </c>
      <c r="J5225">
        <v>1</v>
      </c>
      <c r="K5225" t="str">
        <f>_xlfn.XLOOKUP(fCompras!F5225,dComprador!$A$2:$A$7,dComprador!$B$2:$B$7)</f>
        <v>Lira</v>
      </c>
      <c r="L5225" t="str">
        <f>_xlfn.XLOOKUP(J5225,dFornecedor!$A$2:$A$6,dFornecedor!$B$2:$B$6)</f>
        <v>NorthShore</v>
      </c>
      <c r="M5225" t="str">
        <f>_xlfn.XLOOKUP(G5225,dMateriaPrima!$A$2:$A$12,dMateriaPrima!$B$2:$B$12)</f>
        <v>Fio Algodão</v>
      </c>
      <c r="N5225" s="2">
        <f>_xlfn.XLOOKUP(G5225,dMateriaPrima!$A$2:$A$12,dMateriaPrima!$C$2:$C$12)</f>
        <v>55.9</v>
      </c>
      <c r="O5225" s="3">
        <f t="shared" si="405"/>
        <v>1341.6</v>
      </c>
      <c r="P5225" s="4">
        <f t="shared" si="406"/>
        <v>0</v>
      </c>
      <c r="Q5225" s="3">
        <f t="shared" si="407"/>
        <v>1341.6</v>
      </c>
      <c r="R5225" t="str">
        <f t="shared" si="408"/>
        <v>Em atraso</v>
      </c>
      <c r="S5225" s="5">
        <f t="shared" si="409"/>
        <v>3</v>
      </c>
    </row>
    <row r="5226" spans="1:19" x14ac:dyDescent="0.25">
      <c r="A5226">
        <v>5225</v>
      </c>
      <c r="B5226" s="1">
        <v>44103</v>
      </c>
      <c r="C5226" s="1">
        <v>44105</v>
      </c>
      <c r="D5226" s="1">
        <v>44110</v>
      </c>
      <c r="E5226" s="1">
        <v>44111</v>
      </c>
      <c r="F5226">
        <v>4</v>
      </c>
      <c r="G5226">
        <v>8</v>
      </c>
      <c r="H5226">
        <v>31</v>
      </c>
      <c r="I5226" s="6">
        <v>0</v>
      </c>
      <c r="J5226">
        <v>2</v>
      </c>
      <c r="K5226" t="str">
        <f>_xlfn.XLOOKUP(fCompras!F5226,dComprador!$A$2:$A$7,dComprador!$B$2:$B$7)</f>
        <v>Lira</v>
      </c>
      <c r="L5226" t="str">
        <f>_xlfn.XLOOKUP(J5226,dFornecedor!$A$2:$A$6,dFornecedor!$B$2:$B$6)</f>
        <v>Minerva</v>
      </c>
      <c r="M5226" t="str">
        <f>_xlfn.XLOOKUP(G5226,dMateriaPrima!$A$2:$A$12,dMateriaPrima!$B$2:$B$12)</f>
        <v>Cimento</v>
      </c>
      <c r="N5226" s="2">
        <f>_xlfn.XLOOKUP(G5226,dMateriaPrima!$A$2:$A$12,dMateriaPrima!$C$2:$C$12)</f>
        <v>23</v>
      </c>
      <c r="O5226" s="3">
        <f t="shared" si="405"/>
        <v>713</v>
      </c>
      <c r="P5226" s="4">
        <f t="shared" si="406"/>
        <v>0</v>
      </c>
      <c r="Q5226" s="3">
        <f t="shared" si="407"/>
        <v>713</v>
      </c>
      <c r="R5226" t="str">
        <f t="shared" si="408"/>
        <v>Em atraso</v>
      </c>
      <c r="S5226" s="5">
        <f t="shared" si="409"/>
        <v>1</v>
      </c>
    </row>
    <row r="5227" spans="1:19" x14ac:dyDescent="0.25">
      <c r="A5227">
        <v>5226</v>
      </c>
      <c r="B5227" s="1">
        <v>44103</v>
      </c>
      <c r="C5227" s="1">
        <v>44113</v>
      </c>
      <c r="D5227" s="1">
        <v>44116</v>
      </c>
      <c r="E5227" s="1">
        <v>44116</v>
      </c>
      <c r="F5227">
        <v>4</v>
      </c>
      <c r="G5227">
        <v>8</v>
      </c>
      <c r="H5227">
        <v>200</v>
      </c>
      <c r="I5227" s="6">
        <v>0</v>
      </c>
      <c r="J5227">
        <v>3</v>
      </c>
      <c r="K5227" t="str">
        <f>_xlfn.XLOOKUP(fCompras!F5227,dComprador!$A$2:$A$7,dComprador!$B$2:$B$7)</f>
        <v>Lira</v>
      </c>
      <c r="L5227" t="str">
        <f>_xlfn.XLOOKUP(J5227,dFornecedor!$A$2:$A$6,dFornecedor!$B$2:$B$6)</f>
        <v>StepUp</v>
      </c>
      <c r="M5227" t="str">
        <f>_xlfn.XLOOKUP(G5227,dMateriaPrima!$A$2:$A$12,dMateriaPrima!$B$2:$B$12)</f>
        <v>Cimento</v>
      </c>
      <c r="N5227" s="2">
        <f>_xlfn.XLOOKUP(G5227,dMateriaPrima!$A$2:$A$12,dMateriaPrima!$C$2:$C$12)</f>
        <v>23</v>
      </c>
      <c r="O5227" s="3">
        <f t="shared" si="405"/>
        <v>4600</v>
      </c>
      <c r="P5227" s="4">
        <f t="shared" si="406"/>
        <v>0</v>
      </c>
      <c r="Q5227" s="3">
        <f t="shared" si="407"/>
        <v>4600</v>
      </c>
      <c r="R5227" t="str">
        <f t="shared" si="408"/>
        <v>No prazo</v>
      </c>
      <c r="S5227" s="5">
        <f t="shared" si="409"/>
        <v>0</v>
      </c>
    </row>
    <row r="5228" spans="1:19" x14ac:dyDescent="0.25">
      <c r="A5228">
        <v>5227</v>
      </c>
      <c r="B5228" s="1">
        <v>44103</v>
      </c>
      <c r="C5228" s="1">
        <v>44111</v>
      </c>
      <c r="D5228" s="1">
        <v>44121</v>
      </c>
      <c r="E5228" s="1">
        <v>44121</v>
      </c>
      <c r="F5228">
        <v>2</v>
      </c>
      <c r="G5228">
        <v>6</v>
      </c>
      <c r="H5228">
        <v>20</v>
      </c>
      <c r="I5228" s="6">
        <v>0.37</v>
      </c>
      <c r="J5228">
        <v>2</v>
      </c>
      <c r="K5228" t="str">
        <f>_xlfn.XLOOKUP(fCompras!F5228,dComprador!$A$2:$A$7,dComprador!$B$2:$B$7)</f>
        <v>João</v>
      </c>
      <c r="L5228" t="str">
        <f>_xlfn.XLOOKUP(J5228,dFornecedor!$A$2:$A$6,dFornecedor!$B$2:$B$6)</f>
        <v>Minerva</v>
      </c>
      <c r="M5228" t="str">
        <f>_xlfn.XLOOKUP(G5228,dMateriaPrima!$A$2:$A$12,dMateriaPrima!$B$2:$B$12)</f>
        <v>Fio Algodão</v>
      </c>
      <c r="N5228" s="2">
        <f>_xlfn.XLOOKUP(G5228,dMateriaPrima!$A$2:$A$12,dMateriaPrima!$C$2:$C$12)</f>
        <v>55.9</v>
      </c>
      <c r="O5228" s="3">
        <f t="shared" si="405"/>
        <v>1118</v>
      </c>
      <c r="P5228" s="4">
        <f t="shared" si="406"/>
        <v>413.65999999999997</v>
      </c>
      <c r="Q5228" s="3">
        <f t="shared" si="407"/>
        <v>704.34</v>
      </c>
      <c r="R5228" t="str">
        <f t="shared" si="408"/>
        <v>No prazo</v>
      </c>
      <c r="S5228" s="5">
        <f t="shared" si="409"/>
        <v>0</v>
      </c>
    </row>
    <row r="5229" spans="1:19" x14ac:dyDescent="0.25">
      <c r="A5229">
        <v>5228</v>
      </c>
      <c r="B5229" s="1">
        <v>44103</v>
      </c>
      <c r="C5229" s="1">
        <v>44103</v>
      </c>
      <c r="D5229" s="1">
        <v>44133</v>
      </c>
      <c r="E5229" s="1">
        <v>44139</v>
      </c>
      <c r="F5229">
        <v>1</v>
      </c>
      <c r="G5229">
        <v>7</v>
      </c>
      <c r="H5229">
        <v>360</v>
      </c>
      <c r="I5229" s="6">
        <v>0</v>
      </c>
      <c r="J5229">
        <v>2</v>
      </c>
      <c r="K5229" t="str">
        <f>_xlfn.XLOOKUP(fCompras!F5229,dComprador!$A$2:$A$7,dComprador!$B$2:$B$7)</f>
        <v>Alon</v>
      </c>
      <c r="L5229" t="str">
        <f>_xlfn.XLOOKUP(J5229,dFornecedor!$A$2:$A$6,dFornecedor!$B$2:$B$6)</f>
        <v>Minerva</v>
      </c>
      <c r="M5229" t="str">
        <f>_xlfn.XLOOKUP(G5229,dMateriaPrima!$A$2:$A$12,dMateriaPrima!$B$2:$B$12)</f>
        <v>Poliéster</v>
      </c>
      <c r="N5229" s="2">
        <f>_xlfn.XLOOKUP(G5229,dMateriaPrima!$A$2:$A$12,dMateriaPrima!$C$2:$C$12)</f>
        <v>8</v>
      </c>
      <c r="O5229" s="3">
        <f t="shared" si="405"/>
        <v>2880</v>
      </c>
      <c r="P5229" s="4">
        <f t="shared" si="406"/>
        <v>0</v>
      </c>
      <c r="Q5229" s="3">
        <f t="shared" si="407"/>
        <v>2880</v>
      </c>
      <c r="R5229" t="str">
        <f t="shared" si="408"/>
        <v>Em atraso</v>
      </c>
      <c r="S5229" s="5">
        <f t="shared" si="409"/>
        <v>6</v>
      </c>
    </row>
    <row r="5230" spans="1:19" x14ac:dyDescent="0.25">
      <c r="A5230">
        <v>5229</v>
      </c>
      <c r="B5230" s="1">
        <v>44103</v>
      </c>
      <c r="C5230" s="1">
        <v>44108</v>
      </c>
      <c r="D5230" s="1">
        <v>44121</v>
      </c>
      <c r="E5230" s="1">
        <v>44124</v>
      </c>
      <c r="F5230">
        <v>1</v>
      </c>
      <c r="G5230">
        <v>5</v>
      </c>
      <c r="H5230">
        <v>187</v>
      </c>
      <c r="I5230" s="6">
        <v>0</v>
      </c>
      <c r="J5230">
        <v>3</v>
      </c>
      <c r="K5230" t="str">
        <f>_xlfn.XLOOKUP(fCompras!F5230,dComprador!$A$2:$A$7,dComprador!$B$2:$B$7)</f>
        <v>Alon</v>
      </c>
      <c r="L5230" t="str">
        <f>_xlfn.XLOOKUP(J5230,dFornecedor!$A$2:$A$6,dFornecedor!$B$2:$B$6)</f>
        <v>StepUp</v>
      </c>
      <c r="M5230" t="str">
        <f>_xlfn.XLOOKUP(G5230,dMateriaPrima!$A$2:$A$12,dMateriaPrima!$B$2:$B$12)</f>
        <v>Areia</v>
      </c>
      <c r="N5230" s="2">
        <f>_xlfn.XLOOKUP(G5230,dMateriaPrima!$A$2:$A$12,dMateriaPrima!$C$2:$C$12)</f>
        <v>3.59</v>
      </c>
      <c r="O5230" s="3">
        <f t="shared" si="405"/>
        <v>671.32999999999993</v>
      </c>
      <c r="P5230" s="4">
        <f t="shared" si="406"/>
        <v>0</v>
      </c>
      <c r="Q5230" s="3">
        <f t="shared" si="407"/>
        <v>671.32999999999993</v>
      </c>
      <c r="R5230" t="str">
        <f t="shared" si="408"/>
        <v>Em atraso</v>
      </c>
      <c r="S5230" s="5">
        <f t="shared" si="409"/>
        <v>3</v>
      </c>
    </row>
    <row r="5231" spans="1:19" x14ac:dyDescent="0.25">
      <c r="A5231">
        <v>5230</v>
      </c>
      <c r="B5231" s="1">
        <v>44103</v>
      </c>
      <c r="C5231" s="1">
        <v>44104</v>
      </c>
      <c r="D5231" s="1">
        <v>44125</v>
      </c>
      <c r="E5231" s="1">
        <v>44126</v>
      </c>
      <c r="F5231">
        <v>1</v>
      </c>
      <c r="G5231">
        <v>6</v>
      </c>
      <c r="H5231">
        <v>116</v>
      </c>
      <c r="I5231" s="6">
        <v>0.28000000000000003</v>
      </c>
      <c r="J5231">
        <v>3</v>
      </c>
      <c r="K5231" t="str">
        <f>_xlfn.XLOOKUP(fCompras!F5231,dComprador!$A$2:$A$7,dComprador!$B$2:$B$7)</f>
        <v>Alon</v>
      </c>
      <c r="L5231" t="str">
        <f>_xlfn.XLOOKUP(J5231,dFornecedor!$A$2:$A$6,dFornecedor!$B$2:$B$6)</f>
        <v>StepUp</v>
      </c>
      <c r="M5231" t="str">
        <f>_xlfn.XLOOKUP(G5231,dMateriaPrima!$A$2:$A$12,dMateriaPrima!$B$2:$B$12)</f>
        <v>Fio Algodão</v>
      </c>
      <c r="N5231" s="2">
        <f>_xlfn.XLOOKUP(G5231,dMateriaPrima!$A$2:$A$12,dMateriaPrima!$C$2:$C$12)</f>
        <v>55.9</v>
      </c>
      <c r="O5231" s="3">
        <f t="shared" si="405"/>
        <v>6484.4</v>
      </c>
      <c r="P5231" s="4">
        <f t="shared" si="406"/>
        <v>1815.6320000000001</v>
      </c>
      <c r="Q5231" s="3">
        <f t="shared" si="407"/>
        <v>4668.768</v>
      </c>
      <c r="R5231" t="str">
        <f t="shared" si="408"/>
        <v>Em atraso</v>
      </c>
      <c r="S5231" s="5">
        <f t="shared" si="409"/>
        <v>1</v>
      </c>
    </row>
    <row r="5232" spans="1:19" x14ac:dyDescent="0.25">
      <c r="A5232">
        <v>5231</v>
      </c>
      <c r="B5232" s="1">
        <v>44104</v>
      </c>
      <c r="C5232" s="1">
        <v>44104</v>
      </c>
      <c r="D5232" s="1">
        <v>44112</v>
      </c>
      <c r="E5232" s="1">
        <v>44112</v>
      </c>
      <c r="F5232">
        <v>4</v>
      </c>
      <c r="G5232">
        <v>6</v>
      </c>
      <c r="H5232">
        <v>17</v>
      </c>
      <c r="I5232" s="6">
        <v>0.17</v>
      </c>
      <c r="J5232">
        <v>2</v>
      </c>
      <c r="K5232" t="str">
        <f>_xlfn.XLOOKUP(fCompras!F5232,dComprador!$A$2:$A$7,dComprador!$B$2:$B$7)</f>
        <v>Lira</v>
      </c>
      <c r="L5232" t="str">
        <f>_xlfn.XLOOKUP(J5232,dFornecedor!$A$2:$A$6,dFornecedor!$B$2:$B$6)</f>
        <v>Minerva</v>
      </c>
      <c r="M5232" t="str">
        <f>_xlfn.XLOOKUP(G5232,dMateriaPrima!$A$2:$A$12,dMateriaPrima!$B$2:$B$12)</f>
        <v>Fio Algodão</v>
      </c>
      <c r="N5232" s="2">
        <f>_xlfn.XLOOKUP(G5232,dMateriaPrima!$A$2:$A$12,dMateriaPrima!$C$2:$C$12)</f>
        <v>55.9</v>
      </c>
      <c r="O5232" s="3">
        <f t="shared" si="405"/>
        <v>950.3</v>
      </c>
      <c r="P5232" s="4">
        <f t="shared" si="406"/>
        <v>161.55100000000002</v>
      </c>
      <c r="Q5232" s="3">
        <f t="shared" si="407"/>
        <v>788.74899999999991</v>
      </c>
      <c r="R5232" t="str">
        <f t="shared" si="408"/>
        <v>No prazo</v>
      </c>
      <c r="S5232" s="5">
        <f t="shared" si="409"/>
        <v>0</v>
      </c>
    </row>
    <row r="5233" spans="1:19" x14ac:dyDescent="0.25">
      <c r="A5233">
        <v>5232</v>
      </c>
      <c r="B5233" s="1">
        <v>44104</v>
      </c>
      <c r="C5233" s="1">
        <v>44105</v>
      </c>
      <c r="D5233" s="1">
        <v>44112</v>
      </c>
      <c r="E5233" s="1">
        <v>44113</v>
      </c>
      <c r="F5233">
        <v>4</v>
      </c>
      <c r="G5233">
        <v>7</v>
      </c>
      <c r="H5233">
        <v>133</v>
      </c>
      <c r="I5233" s="6">
        <v>0</v>
      </c>
      <c r="J5233">
        <v>3</v>
      </c>
      <c r="K5233" t="str">
        <f>_xlfn.XLOOKUP(fCompras!F5233,dComprador!$A$2:$A$7,dComprador!$B$2:$B$7)</f>
        <v>Lira</v>
      </c>
      <c r="L5233" t="str">
        <f>_xlfn.XLOOKUP(J5233,dFornecedor!$A$2:$A$6,dFornecedor!$B$2:$B$6)</f>
        <v>StepUp</v>
      </c>
      <c r="M5233" t="str">
        <f>_xlfn.XLOOKUP(G5233,dMateriaPrima!$A$2:$A$12,dMateriaPrima!$B$2:$B$12)</f>
        <v>Poliéster</v>
      </c>
      <c r="N5233" s="2">
        <f>_xlfn.XLOOKUP(G5233,dMateriaPrima!$A$2:$A$12,dMateriaPrima!$C$2:$C$12)</f>
        <v>8</v>
      </c>
      <c r="O5233" s="3">
        <f t="shared" si="405"/>
        <v>1064</v>
      </c>
      <c r="P5233" s="4">
        <f t="shared" si="406"/>
        <v>0</v>
      </c>
      <c r="Q5233" s="3">
        <f t="shared" si="407"/>
        <v>1064</v>
      </c>
      <c r="R5233" t="str">
        <f t="shared" si="408"/>
        <v>Em atraso</v>
      </c>
      <c r="S5233" s="5">
        <f t="shared" si="409"/>
        <v>1</v>
      </c>
    </row>
    <row r="5234" spans="1:19" x14ac:dyDescent="0.25">
      <c r="A5234">
        <v>5233</v>
      </c>
      <c r="B5234" s="1">
        <v>44104</v>
      </c>
      <c r="C5234" s="1">
        <v>44109</v>
      </c>
      <c r="D5234" s="1">
        <v>44124</v>
      </c>
      <c r="E5234" s="1">
        <v>44124</v>
      </c>
      <c r="F5234">
        <v>1</v>
      </c>
      <c r="G5234">
        <v>7</v>
      </c>
      <c r="H5234">
        <v>111</v>
      </c>
      <c r="I5234" s="6">
        <v>0</v>
      </c>
      <c r="J5234">
        <v>4</v>
      </c>
      <c r="K5234" t="str">
        <f>_xlfn.XLOOKUP(fCompras!F5234,dComprador!$A$2:$A$7,dComprador!$B$2:$B$7)</f>
        <v>Alon</v>
      </c>
      <c r="L5234" t="str">
        <f>_xlfn.XLOOKUP(J5234,dFornecedor!$A$2:$A$6,dFornecedor!$B$2:$B$6)</f>
        <v>AlphaOmega</v>
      </c>
      <c r="M5234" t="str">
        <f>_xlfn.XLOOKUP(G5234,dMateriaPrima!$A$2:$A$12,dMateriaPrima!$B$2:$B$12)</f>
        <v>Poliéster</v>
      </c>
      <c r="N5234" s="2">
        <f>_xlfn.XLOOKUP(G5234,dMateriaPrima!$A$2:$A$12,dMateriaPrima!$C$2:$C$12)</f>
        <v>8</v>
      </c>
      <c r="O5234" s="3">
        <f t="shared" si="405"/>
        <v>888</v>
      </c>
      <c r="P5234" s="4">
        <f t="shared" si="406"/>
        <v>0</v>
      </c>
      <c r="Q5234" s="3">
        <f t="shared" si="407"/>
        <v>888</v>
      </c>
      <c r="R5234" t="str">
        <f t="shared" si="408"/>
        <v>No prazo</v>
      </c>
      <c r="S5234" s="5">
        <f t="shared" si="409"/>
        <v>0</v>
      </c>
    </row>
    <row r="5235" spans="1:19" x14ac:dyDescent="0.25">
      <c r="A5235">
        <v>5234</v>
      </c>
      <c r="B5235" s="1">
        <v>44104</v>
      </c>
      <c r="C5235" s="1">
        <v>44112</v>
      </c>
      <c r="D5235" s="1">
        <v>44116</v>
      </c>
      <c r="E5235" s="1">
        <v>44117</v>
      </c>
      <c r="F5235">
        <v>2</v>
      </c>
      <c r="G5235">
        <v>9</v>
      </c>
      <c r="H5235">
        <v>477</v>
      </c>
      <c r="I5235" s="6">
        <v>0</v>
      </c>
      <c r="J5235">
        <v>2</v>
      </c>
      <c r="K5235" t="str">
        <f>_xlfn.XLOOKUP(fCompras!F5235,dComprador!$A$2:$A$7,dComprador!$B$2:$B$7)</f>
        <v>João</v>
      </c>
      <c r="L5235" t="str">
        <f>_xlfn.XLOOKUP(J5235,dFornecedor!$A$2:$A$6,dFornecedor!$B$2:$B$6)</f>
        <v>Minerva</v>
      </c>
      <c r="M5235" t="str">
        <f>_xlfn.XLOOKUP(G5235,dMateriaPrima!$A$2:$A$12,dMateriaPrima!$B$2:$B$12)</f>
        <v>Couro</v>
      </c>
      <c r="N5235" s="2">
        <f>_xlfn.XLOOKUP(G5235,dMateriaPrima!$A$2:$A$12,dMateriaPrima!$C$2:$C$12)</f>
        <v>4.4000000000000004</v>
      </c>
      <c r="O5235" s="3">
        <f t="shared" si="405"/>
        <v>2098.8000000000002</v>
      </c>
      <c r="P5235" s="4">
        <f t="shared" si="406"/>
        <v>0</v>
      </c>
      <c r="Q5235" s="3">
        <f t="shared" si="407"/>
        <v>2098.8000000000002</v>
      </c>
      <c r="R5235" t="str">
        <f t="shared" si="408"/>
        <v>Em atraso</v>
      </c>
      <c r="S5235" s="5">
        <f t="shared" si="409"/>
        <v>1</v>
      </c>
    </row>
    <row r="5236" spans="1:19" x14ac:dyDescent="0.25">
      <c r="A5236">
        <v>5235</v>
      </c>
      <c r="B5236" s="1">
        <v>44104</v>
      </c>
      <c r="C5236" s="1">
        <v>44112</v>
      </c>
      <c r="D5236" s="1">
        <v>44130</v>
      </c>
      <c r="E5236" s="1">
        <v>44133</v>
      </c>
      <c r="F5236">
        <v>1</v>
      </c>
      <c r="G5236">
        <v>5</v>
      </c>
      <c r="H5236">
        <v>58</v>
      </c>
      <c r="I5236" s="6">
        <v>0</v>
      </c>
      <c r="J5236">
        <v>3</v>
      </c>
      <c r="K5236" t="str">
        <f>_xlfn.XLOOKUP(fCompras!F5236,dComprador!$A$2:$A$7,dComprador!$B$2:$B$7)</f>
        <v>Alon</v>
      </c>
      <c r="L5236" t="str">
        <f>_xlfn.XLOOKUP(J5236,dFornecedor!$A$2:$A$6,dFornecedor!$B$2:$B$6)</f>
        <v>StepUp</v>
      </c>
      <c r="M5236" t="str">
        <f>_xlfn.XLOOKUP(G5236,dMateriaPrima!$A$2:$A$12,dMateriaPrima!$B$2:$B$12)</f>
        <v>Areia</v>
      </c>
      <c r="N5236" s="2">
        <f>_xlfn.XLOOKUP(G5236,dMateriaPrima!$A$2:$A$12,dMateriaPrima!$C$2:$C$12)</f>
        <v>3.59</v>
      </c>
      <c r="O5236" s="3">
        <f t="shared" si="405"/>
        <v>208.22</v>
      </c>
      <c r="P5236" s="4">
        <f t="shared" si="406"/>
        <v>0</v>
      </c>
      <c r="Q5236" s="3">
        <f t="shared" si="407"/>
        <v>208.22</v>
      </c>
      <c r="R5236" t="str">
        <f t="shared" si="408"/>
        <v>Em atraso</v>
      </c>
      <c r="S5236" s="5">
        <f t="shared" si="409"/>
        <v>3</v>
      </c>
    </row>
    <row r="5237" spans="1:19" x14ac:dyDescent="0.25">
      <c r="A5237">
        <v>5236</v>
      </c>
      <c r="B5237" s="1">
        <v>44104</v>
      </c>
      <c r="C5237" s="1">
        <v>44114</v>
      </c>
      <c r="D5237" s="1">
        <v>44136</v>
      </c>
      <c r="E5237" s="1">
        <v>44138</v>
      </c>
      <c r="F5237">
        <v>1</v>
      </c>
      <c r="G5237">
        <v>7</v>
      </c>
      <c r="H5237">
        <v>9</v>
      </c>
      <c r="I5237" s="6">
        <v>0</v>
      </c>
      <c r="J5237">
        <v>3</v>
      </c>
      <c r="K5237" t="str">
        <f>_xlfn.XLOOKUP(fCompras!F5237,dComprador!$A$2:$A$7,dComprador!$B$2:$B$7)</f>
        <v>Alon</v>
      </c>
      <c r="L5237" t="str">
        <f>_xlfn.XLOOKUP(J5237,dFornecedor!$A$2:$A$6,dFornecedor!$B$2:$B$6)</f>
        <v>StepUp</v>
      </c>
      <c r="M5237" t="str">
        <f>_xlfn.XLOOKUP(G5237,dMateriaPrima!$A$2:$A$12,dMateriaPrima!$B$2:$B$12)</f>
        <v>Poliéster</v>
      </c>
      <c r="N5237" s="2">
        <f>_xlfn.XLOOKUP(G5237,dMateriaPrima!$A$2:$A$12,dMateriaPrima!$C$2:$C$12)</f>
        <v>8</v>
      </c>
      <c r="O5237" s="3">
        <f t="shared" si="405"/>
        <v>72</v>
      </c>
      <c r="P5237" s="4">
        <f t="shared" si="406"/>
        <v>0</v>
      </c>
      <c r="Q5237" s="3">
        <f t="shared" si="407"/>
        <v>72</v>
      </c>
      <c r="R5237" t="str">
        <f t="shared" si="408"/>
        <v>Em atraso</v>
      </c>
      <c r="S5237" s="5">
        <f t="shared" si="409"/>
        <v>2</v>
      </c>
    </row>
    <row r="5238" spans="1:19" x14ac:dyDescent="0.25">
      <c r="A5238">
        <v>5237</v>
      </c>
      <c r="B5238" s="1">
        <v>44104</v>
      </c>
      <c r="C5238" s="1">
        <v>44110</v>
      </c>
      <c r="D5238" s="1">
        <v>44127</v>
      </c>
      <c r="E5238" s="1">
        <v>44130</v>
      </c>
      <c r="F5238">
        <v>1</v>
      </c>
      <c r="G5238">
        <v>8</v>
      </c>
      <c r="H5238">
        <v>56</v>
      </c>
      <c r="I5238" s="6">
        <v>0</v>
      </c>
      <c r="J5238">
        <v>1</v>
      </c>
      <c r="K5238" t="str">
        <f>_xlfn.XLOOKUP(fCompras!F5238,dComprador!$A$2:$A$7,dComprador!$B$2:$B$7)</f>
        <v>Alon</v>
      </c>
      <c r="L5238" t="str">
        <f>_xlfn.XLOOKUP(J5238,dFornecedor!$A$2:$A$6,dFornecedor!$B$2:$B$6)</f>
        <v>NorthShore</v>
      </c>
      <c r="M5238" t="str">
        <f>_xlfn.XLOOKUP(G5238,dMateriaPrima!$A$2:$A$12,dMateriaPrima!$B$2:$B$12)</f>
        <v>Cimento</v>
      </c>
      <c r="N5238" s="2">
        <f>_xlfn.XLOOKUP(G5238,dMateriaPrima!$A$2:$A$12,dMateriaPrima!$C$2:$C$12)</f>
        <v>23</v>
      </c>
      <c r="O5238" s="3">
        <f t="shared" si="405"/>
        <v>1288</v>
      </c>
      <c r="P5238" s="4">
        <f t="shared" si="406"/>
        <v>0</v>
      </c>
      <c r="Q5238" s="3">
        <f t="shared" si="407"/>
        <v>1288</v>
      </c>
      <c r="R5238" t="str">
        <f t="shared" si="408"/>
        <v>Em atraso</v>
      </c>
      <c r="S5238" s="5">
        <f t="shared" si="409"/>
        <v>3</v>
      </c>
    </row>
    <row r="5239" spans="1:19" x14ac:dyDescent="0.25">
      <c r="A5239">
        <v>5238</v>
      </c>
      <c r="B5239" s="1">
        <v>44105</v>
      </c>
      <c r="C5239" s="1">
        <v>44112</v>
      </c>
      <c r="D5239" s="1">
        <v>44116</v>
      </c>
      <c r="E5239" s="1">
        <v>44118</v>
      </c>
      <c r="F5239">
        <v>4</v>
      </c>
      <c r="G5239">
        <v>9</v>
      </c>
      <c r="H5239">
        <v>47</v>
      </c>
      <c r="I5239" s="6">
        <v>0</v>
      </c>
      <c r="J5239">
        <v>2</v>
      </c>
      <c r="K5239" t="str">
        <f>_xlfn.XLOOKUP(fCompras!F5239,dComprador!$A$2:$A$7,dComprador!$B$2:$B$7)</f>
        <v>Lira</v>
      </c>
      <c r="L5239" t="str">
        <f>_xlfn.XLOOKUP(J5239,dFornecedor!$A$2:$A$6,dFornecedor!$B$2:$B$6)</f>
        <v>Minerva</v>
      </c>
      <c r="M5239" t="str">
        <f>_xlfn.XLOOKUP(G5239,dMateriaPrima!$A$2:$A$12,dMateriaPrima!$B$2:$B$12)</f>
        <v>Couro</v>
      </c>
      <c r="N5239" s="2">
        <f>_xlfn.XLOOKUP(G5239,dMateriaPrima!$A$2:$A$12,dMateriaPrima!$C$2:$C$12)</f>
        <v>4.4000000000000004</v>
      </c>
      <c r="O5239" s="3">
        <f t="shared" si="405"/>
        <v>206.8</v>
      </c>
      <c r="P5239" s="4">
        <f t="shared" si="406"/>
        <v>0</v>
      </c>
      <c r="Q5239" s="3">
        <f t="shared" si="407"/>
        <v>206.8</v>
      </c>
      <c r="R5239" t="str">
        <f t="shared" si="408"/>
        <v>Em atraso</v>
      </c>
      <c r="S5239" s="5">
        <f t="shared" si="409"/>
        <v>2</v>
      </c>
    </row>
    <row r="5240" spans="1:19" x14ac:dyDescent="0.25">
      <c r="A5240">
        <v>5239</v>
      </c>
      <c r="B5240" s="1">
        <v>44105</v>
      </c>
      <c r="C5240" s="1">
        <v>44114</v>
      </c>
      <c r="D5240" s="1">
        <v>44116</v>
      </c>
      <c r="E5240" s="1">
        <v>44117</v>
      </c>
      <c r="F5240">
        <v>4</v>
      </c>
      <c r="G5240">
        <v>8</v>
      </c>
      <c r="H5240">
        <v>66</v>
      </c>
      <c r="I5240" s="6">
        <v>0</v>
      </c>
      <c r="J5240">
        <v>3</v>
      </c>
      <c r="K5240" t="str">
        <f>_xlfn.XLOOKUP(fCompras!F5240,dComprador!$A$2:$A$7,dComprador!$B$2:$B$7)</f>
        <v>Lira</v>
      </c>
      <c r="L5240" t="str">
        <f>_xlfn.XLOOKUP(J5240,dFornecedor!$A$2:$A$6,dFornecedor!$B$2:$B$6)</f>
        <v>StepUp</v>
      </c>
      <c r="M5240" t="str">
        <f>_xlfn.XLOOKUP(G5240,dMateriaPrima!$A$2:$A$12,dMateriaPrima!$B$2:$B$12)</f>
        <v>Cimento</v>
      </c>
      <c r="N5240" s="2">
        <f>_xlfn.XLOOKUP(G5240,dMateriaPrima!$A$2:$A$12,dMateriaPrima!$C$2:$C$12)</f>
        <v>23</v>
      </c>
      <c r="O5240" s="3">
        <f t="shared" si="405"/>
        <v>1518</v>
      </c>
      <c r="P5240" s="4">
        <f t="shared" si="406"/>
        <v>0</v>
      </c>
      <c r="Q5240" s="3">
        <f t="shared" si="407"/>
        <v>1518</v>
      </c>
      <c r="R5240" t="str">
        <f t="shared" si="408"/>
        <v>Em atraso</v>
      </c>
      <c r="S5240" s="5">
        <f t="shared" si="409"/>
        <v>1</v>
      </c>
    </row>
    <row r="5241" spans="1:19" x14ac:dyDescent="0.25">
      <c r="A5241">
        <v>5240</v>
      </c>
      <c r="B5241" s="1">
        <v>44105</v>
      </c>
      <c r="C5241" s="1">
        <v>44113</v>
      </c>
      <c r="D5241" s="1">
        <v>44115</v>
      </c>
      <c r="E5241" s="1">
        <v>44117</v>
      </c>
      <c r="F5241">
        <v>4</v>
      </c>
      <c r="G5241">
        <v>8</v>
      </c>
      <c r="H5241">
        <v>25</v>
      </c>
      <c r="I5241" s="6">
        <v>0</v>
      </c>
      <c r="J5241">
        <v>3</v>
      </c>
      <c r="K5241" t="str">
        <f>_xlfn.XLOOKUP(fCompras!F5241,dComprador!$A$2:$A$7,dComprador!$B$2:$B$7)</f>
        <v>Lira</v>
      </c>
      <c r="L5241" t="str">
        <f>_xlfn.XLOOKUP(J5241,dFornecedor!$A$2:$A$6,dFornecedor!$B$2:$B$6)</f>
        <v>StepUp</v>
      </c>
      <c r="M5241" t="str">
        <f>_xlfn.XLOOKUP(G5241,dMateriaPrima!$A$2:$A$12,dMateriaPrima!$B$2:$B$12)</f>
        <v>Cimento</v>
      </c>
      <c r="N5241" s="2">
        <f>_xlfn.XLOOKUP(G5241,dMateriaPrima!$A$2:$A$12,dMateriaPrima!$C$2:$C$12)</f>
        <v>23</v>
      </c>
      <c r="O5241" s="3">
        <f t="shared" si="405"/>
        <v>575</v>
      </c>
      <c r="P5241" s="4">
        <f t="shared" si="406"/>
        <v>0</v>
      </c>
      <c r="Q5241" s="3">
        <f t="shared" si="407"/>
        <v>575</v>
      </c>
      <c r="R5241" t="str">
        <f t="shared" si="408"/>
        <v>Em atraso</v>
      </c>
      <c r="S5241" s="5">
        <f t="shared" si="409"/>
        <v>2</v>
      </c>
    </row>
    <row r="5242" spans="1:19" x14ac:dyDescent="0.25">
      <c r="A5242">
        <v>5241</v>
      </c>
      <c r="B5242" s="1">
        <v>44105</v>
      </c>
      <c r="C5242" s="1">
        <v>44112</v>
      </c>
      <c r="D5242" s="1">
        <v>44115</v>
      </c>
      <c r="E5242" s="1">
        <v>44121</v>
      </c>
      <c r="F5242">
        <v>4</v>
      </c>
      <c r="G5242">
        <v>11</v>
      </c>
      <c r="H5242">
        <v>10</v>
      </c>
      <c r="I5242" s="6">
        <v>0</v>
      </c>
      <c r="J5242">
        <v>5</v>
      </c>
      <c r="K5242" t="str">
        <f>_xlfn.XLOOKUP(fCompras!F5242,dComprador!$A$2:$A$7,dComprador!$B$2:$B$7)</f>
        <v>Lira</v>
      </c>
      <c r="L5242" t="str">
        <f>_xlfn.XLOOKUP(J5242,dFornecedor!$A$2:$A$6,dFornecedor!$B$2:$B$6)</f>
        <v>Atlas</v>
      </c>
      <c r="M5242" t="str">
        <f>_xlfn.XLOOKUP(G5242,dMateriaPrima!$A$2:$A$12,dMateriaPrima!$B$2:$B$12)</f>
        <v>Papel</v>
      </c>
      <c r="N5242" s="2">
        <f>_xlfn.XLOOKUP(G5242,dMateriaPrima!$A$2:$A$12,dMateriaPrima!$C$2:$C$12)</f>
        <v>9</v>
      </c>
      <c r="O5242" s="3">
        <f t="shared" si="405"/>
        <v>90</v>
      </c>
      <c r="P5242" s="4">
        <f t="shared" si="406"/>
        <v>0</v>
      </c>
      <c r="Q5242" s="3">
        <f t="shared" si="407"/>
        <v>90</v>
      </c>
      <c r="R5242" t="str">
        <f t="shared" si="408"/>
        <v>Em atraso</v>
      </c>
      <c r="S5242" s="5">
        <f t="shared" si="409"/>
        <v>6</v>
      </c>
    </row>
    <row r="5243" spans="1:19" x14ac:dyDescent="0.25">
      <c r="A5243">
        <v>5242</v>
      </c>
      <c r="B5243" s="1">
        <v>44105</v>
      </c>
      <c r="C5243" s="1">
        <v>44106</v>
      </c>
      <c r="D5243" s="1">
        <v>44113</v>
      </c>
      <c r="E5243" s="1">
        <v>44113</v>
      </c>
      <c r="F5243">
        <v>4</v>
      </c>
      <c r="G5243">
        <v>9</v>
      </c>
      <c r="H5243">
        <v>257</v>
      </c>
      <c r="I5243" s="6">
        <v>0</v>
      </c>
      <c r="J5243">
        <v>3</v>
      </c>
      <c r="K5243" t="str">
        <f>_xlfn.XLOOKUP(fCompras!F5243,dComprador!$A$2:$A$7,dComprador!$B$2:$B$7)</f>
        <v>Lira</v>
      </c>
      <c r="L5243" t="str">
        <f>_xlfn.XLOOKUP(J5243,dFornecedor!$A$2:$A$6,dFornecedor!$B$2:$B$6)</f>
        <v>StepUp</v>
      </c>
      <c r="M5243" t="str">
        <f>_xlfn.XLOOKUP(G5243,dMateriaPrima!$A$2:$A$12,dMateriaPrima!$B$2:$B$12)</f>
        <v>Couro</v>
      </c>
      <c r="N5243" s="2">
        <f>_xlfn.XLOOKUP(G5243,dMateriaPrima!$A$2:$A$12,dMateriaPrima!$C$2:$C$12)</f>
        <v>4.4000000000000004</v>
      </c>
      <c r="O5243" s="3">
        <f t="shared" si="405"/>
        <v>1130.8000000000002</v>
      </c>
      <c r="P5243" s="4">
        <f t="shared" si="406"/>
        <v>0</v>
      </c>
      <c r="Q5243" s="3">
        <f t="shared" si="407"/>
        <v>1130.8000000000002</v>
      </c>
      <c r="R5243" t="str">
        <f t="shared" si="408"/>
        <v>No prazo</v>
      </c>
      <c r="S5243" s="5">
        <f t="shared" si="409"/>
        <v>0</v>
      </c>
    </row>
    <row r="5244" spans="1:19" x14ac:dyDescent="0.25">
      <c r="A5244">
        <v>5243</v>
      </c>
      <c r="B5244" s="1">
        <v>44105</v>
      </c>
      <c r="C5244" s="1">
        <v>44105</v>
      </c>
      <c r="D5244" s="1">
        <v>44118</v>
      </c>
      <c r="E5244" s="1">
        <v>44123</v>
      </c>
      <c r="F5244">
        <v>2</v>
      </c>
      <c r="G5244">
        <v>1</v>
      </c>
      <c r="H5244">
        <v>602</v>
      </c>
      <c r="I5244" s="6">
        <v>0.11</v>
      </c>
      <c r="J5244">
        <v>5</v>
      </c>
      <c r="K5244" t="str">
        <f>_xlfn.XLOOKUP(fCompras!F5244,dComprador!$A$2:$A$7,dComprador!$B$2:$B$7)</f>
        <v>João</v>
      </c>
      <c r="L5244" t="str">
        <f>_xlfn.XLOOKUP(J5244,dFornecedor!$A$2:$A$6,dFornecedor!$B$2:$B$6)</f>
        <v>Atlas</v>
      </c>
      <c r="M5244" t="str">
        <f>_xlfn.XLOOKUP(G5244,dMateriaPrima!$A$2:$A$12,dMateriaPrima!$B$2:$B$12)</f>
        <v>Tecido</v>
      </c>
      <c r="N5244" s="2">
        <f>_xlfn.XLOOKUP(G5244,dMateriaPrima!$A$2:$A$12,dMateriaPrima!$C$2:$C$12)</f>
        <v>18</v>
      </c>
      <c r="O5244" s="3">
        <f t="shared" si="405"/>
        <v>10836</v>
      </c>
      <c r="P5244" s="4">
        <f t="shared" si="406"/>
        <v>1191.96</v>
      </c>
      <c r="Q5244" s="3">
        <f t="shared" si="407"/>
        <v>9644.0400000000009</v>
      </c>
      <c r="R5244" t="str">
        <f t="shared" si="408"/>
        <v>Em atraso</v>
      </c>
      <c r="S5244" s="5">
        <f t="shared" si="409"/>
        <v>5</v>
      </c>
    </row>
    <row r="5245" spans="1:19" x14ac:dyDescent="0.25">
      <c r="A5245">
        <v>5244</v>
      </c>
      <c r="B5245" s="1">
        <v>44106</v>
      </c>
      <c r="C5245" s="1">
        <v>44114</v>
      </c>
      <c r="D5245" s="1">
        <v>44116</v>
      </c>
      <c r="E5245" s="1">
        <v>44117</v>
      </c>
      <c r="F5245">
        <v>4</v>
      </c>
      <c r="G5245">
        <v>5</v>
      </c>
      <c r="H5245">
        <v>337</v>
      </c>
      <c r="I5245" s="6">
        <v>0</v>
      </c>
      <c r="J5245">
        <v>2</v>
      </c>
      <c r="K5245" t="str">
        <f>_xlfn.XLOOKUP(fCompras!F5245,dComprador!$A$2:$A$7,dComprador!$B$2:$B$7)</f>
        <v>Lira</v>
      </c>
      <c r="L5245" t="str">
        <f>_xlfn.XLOOKUP(J5245,dFornecedor!$A$2:$A$6,dFornecedor!$B$2:$B$6)</f>
        <v>Minerva</v>
      </c>
      <c r="M5245" t="str">
        <f>_xlfn.XLOOKUP(G5245,dMateriaPrima!$A$2:$A$12,dMateriaPrima!$B$2:$B$12)</f>
        <v>Areia</v>
      </c>
      <c r="N5245" s="2">
        <f>_xlfn.XLOOKUP(G5245,dMateriaPrima!$A$2:$A$12,dMateriaPrima!$C$2:$C$12)</f>
        <v>3.59</v>
      </c>
      <c r="O5245" s="3">
        <f t="shared" si="405"/>
        <v>1209.83</v>
      </c>
      <c r="P5245" s="4">
        <f t="shared" si="406"/>
        <v>0</v>
      </c>
      <c r="Q5245" s="3">
        <f t="shared" si="407"/>
        <v>1209.83</v>
      </c>
      <c r="R5245" t="str">
        <f t="shared" si="408"/>
        <v>Em atraso</v>
      </c>
      <c r="S5245" s="5">
        <f t="shared" si="409"/>
        <v>1</v>
      </c>
    </row>
    <row r="5246" spans="1:19" x14ac:dyDescent="0.25">
      <c r="A5246">
        <v>5245</v>
      </c>
      <c r="B5246" s="1">
        <v>44106</v>
      </c>
      <c r="C5246" s="1">
        <v>44107</v>
      </c>
      <c r="D5246" s="1">
        <v>44136</v>
      </c>
      <c r="E5246" s="1">
        <v>44136</v>
      </c>
      <c r="F5246">
        <v>1</v>
      </c>
      <c r="G5246">
        <v>4</v>
      </c>
      <c r="H5246">
        <v>156</v>
      </c>
      <c r="I5246" s="6">
        <v>0</v>
      </c>
      <c r="J5246">
        <v>3</v>
      </c>
      <c r="K5246" t="str">
        <f>_xlfn.XLOOKUP(fCompras!F5246,dComprador!$A$2:$A$7,dComprador!$B$2:$B$7)</f>
        <v>Alon</v>
      </c>
      <c r="L5246" t="str">
        <f>_xlfn.XLOOKUP(J5246,dFornecedor!$A$2:$A$6,dFornecedor!$B$2:$B$6)</f>
        <v>StepUp</v>
      </c>
      <c r="M5246" t="str">
        <f>_xlfn.XLOOKUP(G5246,dMateriaPrima!$A$2:$A$12,dMateriaPrima!$B$2:$B$12)</f>
        <v>Madeira</v>
      </c>
      <c r="N5246" s="2">
        <f>_xlfn.XLOOKUP(G5246,dMateriaPrima!$A$2:$A$12,dMateriaPrima!$C$2:$C$12)</f>
        <v>168</v>
      </c>
      <c r="O5246" s="3">
        <f t="shared" si="405"/>
        <v>26208</v>
      </c>
      <c r="P5246" s="4">
        <f t="shared" si="406"/>
        <v>0</v>
      </c>
      <c r="Q5246" s="3">
        <f t="shared" si="407"/>
        <v>26208</v>
      </c>
      <c r="R5246" t="str">
        <f t="shared" si="408"/>
        <v>No prazo</v>
      </c>
      <c r="S5246" s="5">
        <f t="shared" si="409"/>
        <v>0</v>
      </c>
    </row>
    <row r="5247" spans="1:19" x14ac:dyDescent="0.25">
      <c r="A5247">
        <v>5246</v>
      </c>
      <c r="B5247" s="1">
        <v>44106</v>
      </c>
      <c r="C5247" s="1">
        <v>44113</v>
      </c>
      <c r="D5247" s="1">
        <v>44117</v>
      </c>
      <c r="E5247" s="1">
        <v>44120</v>
      </c>
      <c r="F5247">
        <v>4</v>
      </c>
      <c r="G5247">
        <v>2</v>
      </c>
      <c r="H5247">
        <v>205</v>
      </c>
      <c r="I5247" s="6">
        <v>0</v>
      </c>
      <c r="J5247">
        <v>2</v>
      </c>
      <c r="K5247" t="str">
        <f>_xlfn.XLOOKUP(fCompras!F5247,dComprador!$A$2:$A$7,dComprador!$B$2:$B$7)</f>
        <v>Lira</v>
      </c>
      <c r="L5247" t="str">
        <f>_xlfn.XLOOKUP(J5247,dFornecedor!$A$2:$A$6,dFornecedor!$B$2:$B$6)</f>
        <v>Minerva</v>
      </c>
      <c r="M5247" t="str">
        <f>_xlfn.XLOOKUP(G5247,dMateriaPrima!$A$2:$A$12,dMateriaPrima!$B$2:$B$12)</f>
        <v>Chapa Metal</v>
      </c>
      <c r="N5247" s="2">
        <f>_xlfn.XLOOKUP(G5247,dMateriaPrima!$A$2:$A$12,dMateriaPrima!$C$2:$C$12)</f>
        <v>299.89999999999998</v>
      </c>
      <c r="O5247" s="3">
        <f t="shared" si="405"/>
        <v>61479.499999999993</v>
      </c>
      <c r="P5247" s="4">
        <f t="shared" si="406"/>
        <v>0</v>
      </c>
      <c r="Q5247" s="3">
        <f t="shared" si="407"/>
        <v>61479.499999999993</v>
      </c>
      <c r="R5247" t="str">
        <f t="shared" si="408"/>
        <v>Em atraso</v>
      </c>
      <c r="S5247" s="5">
        <f t="shared" si="409"/>
        <v>3</v>
      </c>
    </row>
    <row r="5248" spans="1:19" x14ac:dyDescent="0.25">
      <c r="A5248">
        <v>5247</v>
      </c>
      <c r="B5248" s="1">
        <v>44106</v>
      </c>
      <c r="C5248" s="1">
        <v>44115</v>
      </c>
      <c r="D5248" s="1">
        <v>44117</v>
      </c>
      <c r="E5248" s="1">
        <v>44123</v>
      </c>
      <c r="F5248">
        <v>4</v>
      </c>
      <c r="G5248">
        <v>2</v>
      </c>
      <c r="H5248">
        <v>530</v>
      </c>
      <c r="I5248" s="6">
        <v>0</v>
      </c>
      <c r="J5248">
        <v>2</v>
      </c>
      <c r="K5248" t="str">
        <f>_xlfn.XLOOKUP(fCompras!F5248,dComprador!$A$2:$A$7,dComprador!$B$2:$B$7)</f>
        <v>Lira</v>
      </c>
      <c r="L5248" t="str">
        <f>_xlfn.XLOOKUP(J5248,dFornecedor!$A$2:$A$6,dFornecedor!$B$2:$B$6)</f>
        <v>Minerva</v>
      </c>
      <c r="M5248" t="str">
        <f>_xlfn.XLOOKUP(G5248,dMateriaPrima!$A$2:$A$12,dMateriaPrima!$B$2:$B$12)</f>
        <v>Chapa Metal</v>
      </c>
      <c r="N5248" s="2">
        <f>_xlfn.XLOOKUP(G5248,dMateriaPrima!$A$2:$A$12,dMateriaPrima!$C$2:$C$12)</f>
        <v>299.89999999999998</v>
      </c>
      <c r="O5248" s="3">
        <f t="shared" si="405"/>
        <v>158947</v>
      </c>
      <c r="P5248" s="4">
        <f t="shared" si="406"/>
        <v>0</v>
      </c>
      <c r="Q5248" s="3">
        <f t="shared" si="407"/>
        <v>158947</v>
      </c>
      <c r="R5248" t="str">
        <f t="shared" si="408"/>
        <v>Em atraso</v>
      </c>
      <c r="S5248" s="5">
        <f t="shared" si="409"/>
        <v>6</v>
      </c>
    </row>
    <row r="5249" spans="1:19" x14ac:dyDescent="0.25">
      <c r="A5249">
        <v>5248</v>
      </c>
      <c r="B5249" s="1">
        <v>44106</v>
      </c>
      <c r="C5249" s="1">
        <v>44114</v>
      </c>
      <c r="D5249" s="1">
        <v>44122</v>
      </c>
      <c r="E5249" s="1">
        <v>44123</v>
      </c>
      <c r="F5249">
        <v>1</v>
      </c>
      <c r="G5249">
        <v>1</v>
      </c>
      <c r="H5249">
        <v>64</v>
      </c>
      <c r="I5249" s="6">
        <v>0</v>
      </c>
      <c r="J5249">
        <v>2</v>
      </c>
      <c r="K5249" t="str">
        <f>_xlfn.XLOOKUP(fCompras!F5249,dComprador!$A$2:$A$7,dComprador!$B$2:$B$7)</f>
        <v>Alon</v>
      </c>
      <c r="L5249" t="str">
        <f>_xlfn.XLOOKUP(J5249,dFornecedor!$A$2:$A$6,dFornecedor!$B$2:$B$6)</f>
        <v>Minerva</v>
      </c>
      <c r="M5249" t="str">
        <f>_xlfn.XLOOKUP(G5249,dMateriaPrima!$A$2:$A$12,dMateriaPrima!$B$2:$B$12)</f>
        <v>Tecido</v>
      </c>
      <c r="N5249" s="2">
        <f>_xlfn.XLOOKUP(G5249,dMateriaPrima!$A$2:$A$12,dMateriaPrima!$C$2:$C$12)</f>
        <v>18</v>
      </c>
      <c r="O5249" s="3">
        <f t="shared" si="405"/>
        <v>1152</v>
      </c>
      <c r="P5249" s="4">
        <f t="shared" si="406"/>
        <v>0</v>
      </c>
      <c r="Q5249" s="3">
        <f t="shared" si="407"/>
        <v>1152</v>
      </c>
      <c r="R5249" t="str">
        <f t="shared" si="408"/>
        <v>Em atraso</v>
      </c>
      <c r="S5249" s="5">
        <f t="shared" si="409"/>
        <v>1</v>
      </c>
    </row>
    <row r="5250" spans="1:19" x14ac:dyDescent="0.25">
      <c r="A5250">
        <v>5249</v>
      </c>
      <c r="B5250" s="1">
        <v>44106</v>
      </c>
      <c r="C5250" s="1">
        <v>44106</v>
      </c>
      <c r="D5250" s="1">
        <v>44124</v>
      </c>
      <c r="E5250" s="1">
        <v>44125</v>
      </c>
      <c r="F5250">
        <v>1</v>
      </c>
      <c r="G5250">
        <v>9</v>
      </c>
      <c r="H5250">
        <v>510</v>
      </c>
      <c r="I5250" s="6">
        <v>0</v>
      </c>
      <c r="J5250">
        <v>2</v>
      </c>
      <c r="K5250" t="str">
        <f>_xlfn.XLOOKUP(fCompras!F5250,dComprador!$A$2:$A$7,dComprador!$B$2:$B$7)</f>
        <v>Alon</v>
      </c>
      <c r="L5250" t="str">
        <f>_xlfn.XLOOKUP(J5250,dFornecedor!$A$2:$A$6,dFornecedor!$B$2:$B$6)</f>
        <v>Minerva</v>
      </c>
      <c r="M5250" t="str">
        <f>_xlfn.XLOOKUP(G5250,dMateriaPrima!$A$2:$A$12,dMateriaPrima!$B$2:$B$12)</f>
        <v>Couro</v>
      </c>
      <c r="N5250" s="2">
        <f>_xlfn.XLOOKUP(G5250,dMateriaPrima!$A$2:$A$12,dMateriaPrima!$C$2:$C$12)</f>
        <v>4.4000000000000004</v>
      </c>
      <c r="O5250" s="3">
        <f t="shared" si="405"/>
        <v>2244</v>
      </c>
      <c r="P5250" s="4">
        <f t="shared" si="406"/>
        <v>0</v>
      </c>
      <c r="Q5250" s="3">
        <f t="shared" si="407"/>
        <v>2244</v>
      </c>
      <c r="R5250" t="str">
        <f t="shared" si="408"/>
        <v>Em atraso</v>
      </c>
      <c r="S5250" s="5">
        <f t="shared" si="409"/>
        <v>1</v>
      </c>
    </row>
    <row r="5251" spans="1:19" x14ac:dyDescent="0.25">
      <c r="A5251">
        <v>5250</v>
      </c>
      <c r="B5251" s="1">
        <v>44106</v>
      </c>
      <c r="C5251" s="1">
        <v>44107</v>
      </c>
      <c r="D5251" s="1">
        <v>44125</v>
      </c>
      <c r="E5251" s="1">
        <v>44125</v>
      </c>
      <c r="F5251">
        <v>1</v>
      </c>
      <c r="G5251">
        <v>7</v>
      </c>
      <c r="H5251">
        <v>18</v>
      </c>
      <c r="I5251" s="6">
        <v>0</v>
      </c>
      <c r="J5251">
        <v>2</v>
      </c>
      <c r="K5251" t="str">
        <f>_xlfn.XLOOKUP(fCompras!F5251,dComprador!$A$2:$A$7,dComprador!$B$2:$B$7)</f>
        <v>Alon</v>
      </c>
      <c r="L5251" t="str">
        <f>_xlfn.XLOOKUP(J5251,dFornecedor!$A$2:$A$6,dFornecedor!$B$2:$B$6)</f>
        <v>Minerva</v>
      </c>
      <c r="M5251" t="str">
        <f>_xlfn.XLOOKUP(G5251,dMateriaPrima!$A$2:$A$12,dMateriaPrima!$B$2:$B$12)</f>
        <v>Poliéster</v>
      </c>
      <c r="N5251" s="2">
        <f>_xlfn.XLOOKUP(G5251,dMateriaPrima!$A$2:$A$12,dMateriaPrima!$C$2:$C$12)</f>
        <v>8</v>
      </c>
      <c r="O5251" s="3">
        <f t="shared" ref="O5251:O5314" si="410">PRODUCT(H5251,N5251)</f>
        <v>144</v>
      </c>
      <c r="P5251" s="4">
        <f t="shared" ref="P5251:P5314" si="411">PRODUCT(O5251,I5251)</f>
        <v>0</v>
      </c>
      <c r="Q5251" s="3">
        <f t="shared" ref="Q5251:Q5314" si="412">O5251-P5251</f>
        <v>144</v>
      </c>
      <c r="R5251" t="str">
        <f t="shared" ref="R5251:R5314" si="413">IF(E5251&lt;=D5251,"No prazo",IF(E5251&gt;D5251,"Em atraso"))</f>
        <v>No prazo</v>
      </c>
      <c r="S5251" s="5">
        <f t="shared" ref="S5251:S5314" si="414">IF(E5251 &gt;D5251, E5251-D5251,0)</f>
        <v>0</v>
      </c>
    </row>
    <row r="5252" spans="1:19" x14ac:dyDescent="0.25">
      <c r="A5252">
        <v>5251</v>
      </c>
      <c r="B5252" s="1">
        <v>44106</v>
      </c>
      <c r="C5252" s="1">
        <v>44116</v>
      </c>
      <c r="D5252" s="1">
        <v>44137</v>
      </c>
      <c r="E5252" s="1">
        <v>44140</v>
      </c>
      <c r="F5252">
        <v>1</v>
      </c>
      <c r="G5252">
        <v>10</v>
      </c>
      <c r="H5252">
        <v>195</v>
      </c>
      <c r="I5252" s="6">
        <v>0</v>
      </c>
      <c r="J5252">
        <v>1</v>
      </c>
      <c r="K5252" t="str">
        <f>_xlfn.XLOOKUP(fCompras!F5252,dComprador!$A$2:$A$7,dComprador!$B$2:$B$7)</f>
        <v>Alon</v>
      </c>
      <c r="L5252" t="str">
        <f>_xlfn.XLOOKUP(J5252,dFornecedor!$A$2:$A$6,dFornecedor!$B$2:$B$6)</f>
        <v>NorthShore</v>
      </c>
      <c r="M5252" t="str">
        <f>_xlfn.XLOOKUP(G5252,dMateriaPrima!$A$2:$A$12,dMateriaPrima!$B$2:$B$12)</f>
        <v>Pedra Britada</v>
      </c>
      <c r="N5252" s="2">
        <f>_xlfn.XLOOKUP(G5252,dMateriaPrima!$A$2:$A$12,dMateriaPrima!$C$2:$C$12)</f>
        <v>56</v>
      </c>
      <c r="O5252" s="3">
        <f t="shared" si="410"/>
        <v>10920</v>
      </c>
      <c r="P5252" s="4">
        <f t="shared" si="411"/>
        <v>0</v>
      </c>
      <c r="Q5252" s="3">
        <f t="shared" si="412"/>
        <v>10920</v>
      </c>
      <c r="R5252" t="str">
        <f t="shared" si="413"/>
        <v>Em atraso</v>
      </c>
      <c r="S5252" s="5">
        <f t="shared" si="414"/>
        <v>3</v>
      </c>
    </row>
    <row r="5253" spans="1:19" x14ac:dyDescent="0.25">
      <c r="A5253">
        <v>5252</v>
      </c>
      <c r="B5253" s="1">
        <v>44106</v>
      </c>
      <c r="C5253" s="1">
        <v>44112</v>
      </c>
      <c r="D5253" s="1">
        <v>44129</v>
      </c>
      <c r="E5253" s="1">
        <v>44129</v>
      </c>
      <c r="F5253">
        <v>1</v>
      </c>
      <c r="G5253">
        <v>9</v>
      </c>
      <c r="H5253">
        <v>168</v>
      </c>
      <c r="I5253" s="6">
        <v>0</v>
      </c>
      <c r="J5253">
        <v>3</v>
      </c>
      <c r="K5253" t="str">
        <f>_xlfn.XLOOKUP(fCompras!F5253,dComprador!$A$2:$A$7,dComprador!$B$2:$B$7)</f>
        <v>Alon</v>
      </c>
      <c r="L5253" t="str">
        <f>_xlfn.XLOOKUP(J5253,dFornecedor!$A$2:$A$6,dFornecedor!$B$2:$B$6)</f>
        <v>StepUp</v>
      </c>
      <c r="M5253" t="str">
        <f>_xlfn.XLOOKUP(G5253,dMateriaPrima!$A$2:$A$12,dMateriaPrima!$B$2:$B$12)</f>
        <v>Couro</v>
      </c>
      <c r="N5253" s="2">
        <f>_xlfn.XLOOKUP(G5253,dMateriaPrima!$A$2:$A$12,dMateriaPrima!$C$2:$C$12)</f>
        <v>4.4000000000000004</v>
      </c>
      <c r="O5253" s="3">
        <f t="shared" si="410"/>
        <v>739.2</v>
      </c>
      <c r="P5253" s="4">
        <f t="shared" si="411"/>
        <v>0</v>
      </c>
      <c r="Q5253" s="3">
        <f t="shared" si="412"/>
        <v>739.2</v>
      </c>
      <c r="R5253" t="str">
        <f t="shared" si="413"/>
        <v>No prazo</v>
      </c>
      <c r="S5253" s="5">
        <f t="shared" si="414"/>
        <v>0</v>
      </c>
    </row>
    <row r="5254" spans="1:19" x14ac:dyDescent="0.25">
      <c r="A5254">
        <v>5253</v>
      </c>
      <c r="B5254" s="1">
        <v>44107</v>
      </c>
      <c r="C5254" s="1">
        <v>44107</v>
      </c>
      <c r="D5254" s="1">
        <v>44114</v>
      </c>
      <c r="E5254" s="1">
        <v>44114</v>
      </c>
      <c r="F5254">
        <v>4</v>
      </c>
      <c r="G5254">
        <v>1</v>
      </c>
      <c r="H5254">
        <v>259</v>
      </c>
      <c r="I5254" s="6">
        <v>0</v>
      </c>
      <c r="J5254">
        <v>4</v>
      </c>
      <c r="K5254" t="str">
        <f>_xlfn.XLOOKUP(fCompras!F5254,dComprador!$A$2:$A$7,dComprador!$B$2:$B$7)</f>
        <v>Lira</v>
      </c>
      <c r="L5254" t="str">
        <f>_xlfn.XLOOKUP(J5254,dFornecedor!$A$2:$A$6,dFornecedor!$B$2:$B$6)</f>
        <v>AlphaOmega</v>
      </c>
      <c r="M5254" t="str">
        <f>_xlfn.XLOOKUP(G5254,dMateriaPrima!$A$2:$A$12,dMateriaPrima!$B$2:$B$12)</f>
        <v>Tecido</v>
      </c>
      <c r="N5254" s="2">
        <f>_xlfn.XLOOKUP(G5254,dMateriaPrima!$A$2:$A$12,dMateriaPrima!$C$2:$C$12)</f>
        <v>18</v>
      </c>
      <c r="O5254" s="3">
        <f t="shared" si="410"/>
        <v>4662</v>
      </c>
      <c r="P5254" s="4">
        <f t="shared" si="411"/>
        <v>0</v>
      </c>
      <c r="Q5254" s="3">
        <f t="shared" si="412"/>
        <v>4662</v>
      </c>
      <c r="R5254" t="str">
        <f t="shared" si="413"/>
        <v>No prazo</v>
      </c>
      <c r="S5254" s="5">
        <f t="shared" si="414"/>
        <v>0</v>
      </c>
    </row>
    <row r="5255" spans="1:19" x14ac:dyDescent="0.25">
      <c r="A5255">
        <v>5254</v>
      </c>
      <c r="B5255" s="1">
        <v>44107</v>
      </c>
      <c r="C5255" s="1">
        <v>44107</v>
      </c>
      <c r="D5255" s="1">
        <v>44114</v>
      </c>
      <c r="E5255" s="1">
        <v>44117</v>
      </c>
      <c r="F5255">
        <v>4</v>
      </c>
      <c r="G5255">
        <v>10</v>
      </c>
      <c r="H5255">
        <v>198</v>
      </c>
      <c r="I5255" s="6">
        <v>0</v>
      </c>
      <c r="J5255">
        <v>2</v>
      </c>
      <c r="K5255" t="str">
        <f>_xlfn.XLOOKUP(fCompras!F5255,dComprador!$A$2:$A$7,dComprador!$B$2:$B$7)</f>
        <v>Lira</v>
      </c>
      <c r="L5255" t="str">
        <f>_xlfn.XLOOKUP(J5255,dFornecedor!$A$2:$A$6,dFornecedor!$B$2:$B$6)</f>
        <v>Minerva</v>
      </c>
      <c r="M5255" t="str">
        <f>_xlfn.XLOOKUP(G5255,dMateriaPrima!$A$2:$A$12,dMateriaPrima!$B$2:$B$12)</f>
        <v>Pedra Britada</v>
      </c>
      <c r="N5255" s="2">
        <f>_xlfn.XLOOKUP(G5255,dMateriaPrima!$A$2:$A$12,dMateriaPrima!$C$2:$C$12)</f>
        <v>56</v>
      </c>
      <c r="O5255" s="3">
        <f t="shared" si="410"/>
        <v>11088</v>
      </c>
      <c r="P5255" s="4">
        <f t="shared" si="411"/>
        <v>0</v>
      </c>
      <c r="Q5255" s="3">
        <f t="shared" si="412"/>
        <v>11088</v>
      </c>
      <c r="R5255" t="str">
        <f t="shared" si="413"/>
        <v>Em atraso</v>
      </c>
      <c r="S5255" s="5">
        <f t="shared" si="414"/>
        <v>3</v>
      </c>
    </row>
    <row r="5256" spans="1:19" x14ac:dyDescent="0.25">
      <c r="A5256">
        <v>5255</v>
      </c>
      <c r="B5256" s="1">
        <v>44107</v>
      </c>
      <c r="C5256" s="1">
        <v>44119</v>
      </c>
      <c r="D5256" s="1">
        <v>44119</v>
      </c>
      <c r="E5256" s="1">
        <v>44121</v>
      </c>
      <c r="F5256">
        <v>4</v>
      </c>
      <c r="G5256">
        <v>8</v>
      </c>
      <c r="H5256">
        <v>360</v>
      </c>
      <c r="I5256" s="6">
        <v>0</v>
      </c>
      <c r="J5256">
        <v>1</v>
      </c>
      <c r="K5256" t="str">
        <f>_xlfn.XLOOKUP(fCompras!F5256,dComprador!$A$2:$A$7,dComprador!$B$2:$B$7)</f>
        <v>Lira</v>
      </c>
      <c r="L5256" t="str">
        <f>_xlfn.XLOOKUP(J5256,dFornecedor!$A$2:$A$6,dFornecedor!$B$2:$B$6)</f>
        <v>NorthShore</v>
      </c>
      <c r="M5256" t="str">
        <f>_xlfn.XLOOKUP(G5256,dMateriaPrima!$A$2:$A$12,dMateriaPrima!$B$2:$B$12)</f>
        <v>Cimento</v>
      </c>
      <c r="N5256" s="2">
        <f>_xlfn.XLOOKUP(G5256,dMateriaPrima!$A$2:$A$12,dMateriaPrima!$C$2:$C$12)</f>
        <v>23</v>
      </c>
      <c r="O5256" s="3">
        <f t="shared" si="410"/>
        <v>8280</v>
      </c>
      <c r="P5256" s="4">
        <f t="shared" si="411"/>
        <v>0</v>
      </c>
      <c r="Q5256" s="3">
        <f t="shared" si="412"/>
        <v>8280</v>
      </c>
      <c r="R5256" t="str">
        <f t="shared" si="413"/>
        <v>Em atraso</v>
      </c>
      <c r="S5256" s="5">
        <f t="shared" si="414"/>
        <v>2</v>
      </c>
    </row>
    <row r="5257" spans="1:19" x14ac:dyDescent="0.25">
      <c r="A5257">
        <v>5256</v>
      </c>
      <c r="B5257" s="1">
        <v>44107</v>
      </c>
      <c r="C5257" s="1">
        <v>44109</v>
      </c>
      <c r="D5257" s="1">
        <v>44127</v>
      </c>
      <c r="E5257" s="1">
        <v>44128</v>
      </c>
      <c r="F5257">
        <v>1</v>
      </c>
      <c r="G5257">
        <v>4</v>
      </c>
      <c r="H5257">
        <v>374</v>
      </c>
      <c r="I5257" s="6">
        <v>0</v>
      </c>
      <c r="J5257">
        <v>4</v>
      </c>
      <c r="K5257" t="str">
        <f>_xlfn.XLOOKUP(fCompras!F5257,dComprador!$A$2:$A$7,dComprador!$B$2:$B$7)</f>
        <v>Alon</v>
      </c>
      <c r="L5257" t="str">
        <f>_xlfn.XLOOKUP(J5257,dFornecedor!$A$2:$A$6,dFornecedor!$B$2:$B$6)</f>
        <v>AlphaOmega</v>
      </c>
      <c r="M5257" t="str">
        <f>_xlfn.XLOOKUP(G5257,dMateriaPrima!$A$2:$A$12,dMateriaPrima!$B$2:$B$12)</f>
        <v>Madeira</v>
      </c>
      <c r="N5257" s="2">
        <f>_xlfn.XLOOKUP(G5257,dMateriaPrima!$A$2:$A$12,dMateriaPrima!$C$2:$C$12)</f>
        <v>168</v>
      </c>
      <c r="O5257" s="3">
        <f t="shared" si="410"/>
        <v>62832</v>
      </c>
      <c r="P5257" s="4">
        <f t="shared" si="411"/>
        <v>0</v>
      </c>
      <c r="Q5257" s="3">
        <f t="shared" si="412"/>
        <v>62832</v>
      </c>
      <c r="R5257" t="str">
        <f t="shared" si="413"/>
        <v>Em atraso</v>
      </c>
      <c r="S5257" s="5">
        <f t="shared" si="414"/>
        <v>1</v>
      </c>
    </row>
    <row r="5258" spans="1:19" x14ac:dyDescent="0.25">
      <c r="A5258">
        <v>5257</v>
      </c>
      <c r="B5258" s="1">
        <v>44107</v>
      </c>
      <c r="C5258" s="1">
        <v>44107</v>
      </c>
      <c r="D5258" s="1">
        <v>44122</v>
      </c>
      <c r="E5258" s="1">
        <v>44124</v>
      </c>
      <c r="F5258">
        <v>2</v>
      </c>
      <c r="G5258">
        <v>7</v>
      </c>
      <c r="H5258">
        <v>128</v>
      </c>
      <c r="I5258" s="6">
        <v>0</v>
      </c>
      <c r="J5258">
        <v>2</v>
      </c>
      <c r="K5258" t="str">
        <f>_xlfn.XLOOKUP(fCompras!F5258,dComprador!$A$2:$A$7,dComprador!$B$2:$B$7)</f>
        <v>João</v>
      </c>
      <c r="L5258" t="str">
        <f>_xlfn.XLOOKUP(J5258,dFornecedor!$A$2:$A$6,dFornecedor!$B$2:$B$6)</f>
        <v>Minerva</v>
      </c>
      <c r="M5258" t="str">
        <f>_xlfn.XLOOKUP(G5258,dMateriaPrima!$A$2:$A$12,dMateriaPrima!$B$2:$B$12)</f>
        <v>Poliéster</v>
      </c>
      <c r="N5258" s="2">
        <f>_xlfn.XLOOKUP(G5258,dMateriaPrima!$A$2:$A$12,dMateriaPrima!$C$2:$C$12)</f>
        <v>8</v>
      </c>
      <c r="O5258" s="3">
        <f t="shared" si="410"/>
        <v>1024</v>
      </c>
      <c r="P5258" s="4">
        <f t="shared" si="411"/>
        <v>0</v>
      </c>
      <c r="Q5258" s="3">
        <f t="shared" si="412"/>
        <v>1024</v>
      </c>
      <c r="R5258" t="str">
        <f t="shared" si="413"/>
        <v>Em atraso</v>
      </c>
      <c r="S5258" s="5">
        <f t="shared" si="414"/>
        <v>2</v>
      </c>
    </row>
    <row r="5259" spans="1:19" x14ac:dyDescent="0.25">
      <c r="A5259">
        <v>5258</v>
      </c>
      <c r="B5259" s="1">
        <v>44107</v>
      </c>
      <c r="C5259" s="1">
        <v>44107</v>
      </c>
      <c r="D5259" s="1">
        <v>44123</v>
      </c>
      <c r="E5259" s="1">
        <v>44124</v>
      </c>
      <c r="F5259">
        <v>1</v>
      </c>
      <c r="G5259">
        <v>1</v>
      </c>
      <c r="H5259">
        <v>85</v>
      </c>
      <c r="I5259" s="6">
        <v>0</v>
      </c>
      <c r="J5259">
        <v>2</v>
      </c>
      <c r="K5259" t="str">
        <f>_xlfn.XLOOKUP(fCompras!F5259,dComprador!$A$2:$A$7,dComprador!$B$2:$B$7)</f>
        <v>Alon</v>
      </c>
      <c r="L5259" t="str">
        <f>_xlfn.XLOOKUP(J5259,dFornecedor!$A$2:$A$6,dFornecedor!$B$2:$B$6)</f>
        <v>Minerva</v>
      </c>
      <c r="M5259" t="str">
        <f>_xlfn.XLOOKUP(G5259,dMateriaPrima!$A$2:$A$12,dMateriaPrima!$B$2:$B$12)</f>
        <v>Tecido</v>
      </c>
      <c r="N5259" s="2">
        <f>_xlfn.XLOOKUP(G5259,dMateriaPrima!$A$2:$A$12,dMateriaPrima!$C$2:$C$12)</f>
        <v>18</v>
      </c>
      <c r="O5259" s="3">
        <f t="shared" si="410"/>
        <v>1530</v>
      </c>
      <c r="P5259" s="4">
        <f t="shared" si="411"/>
        <v>0</v>
      </c>
      <c r="Q5259" s="3">
        <f t="shared" si="412"/>
        <v>1530</v>
      </c>
      <c r="R5259" t="str">
        <f t="shared" si="413"/>
        <v>Em atraso</v>
      </c>
      <c r="S5259" s="5">
        <f t="shared" si="414"/>
        <v>1</v>
      </c>
    </row>
    <row r="5260" spans="1:19" x14ac:dyDescent="0.25">
      <c r="A5260">
        <v>5259</v>
      </c>
      <c r="B5260" s="1">
        <v>44107</v>
      </c>
      <c r="C5260" s="1">
        <v>44115</v>
      </c>
      <c r="D5260" s="1">
        <v>44137</v>
      </c>
      <c r="E5260" s="1">
        <v>44137</v>
      </c>
      <c r="F5260">
        <v>1</v>
      </c>
      <c r="G5260">
        <v>9</v>
      </c>
      <c r="H5260">
        <v>160</v>
      </c>
      <c r="I5260" s="6">
        <v>0</v>
      </c>
      <c r="J5260">
        <v>2</v>
      </c>
      <c r="K5260" t="str">
        <f>_xlfn.XLOOKUP(fCompras!F5260,dComprador!$A$2:$A$7,dComprador!$B$2:$B$7)</f>
        <v>Alon</v>
      </c>
      <c r="L5260" t="str">
        <f>_xlfn.XLOOKUP(J5260,dFornecedor!$A$2:$A$6,dFornecedor!$B$2:$B$6)</f>
        <v>Minerva</v>
      </c>
      <c r="M5260" t="str">
        <f>_xlfn.XLOOKUP(G5260,dMateriaPrima!$A$2:$A$12,dMateriaPrima!$B$2:$B$12)</f>
        <v>Couro</v>
      </c>
      <c r="N5260" s="2">
        <f>_xlfn.XLOOKUP(G5260,dMateriaPrima!$A$2:$A$12,dMateriaPrima!$C$2:$C$12)</f>
        <v>4.4000000000000004</v>
      </c>
      <c r="O5260" s="3">
        <f t="shared" si="410"/>
        <v>704</v>
      </c>
      <c r="P5260" s="4">
        <f t="shared" si="411"/>
        <v>0</v>
      </c>
      <c r="Q5260" s="3">
        <f t="shared" si="412"/>
        <v>704</v>
      </c>
      <c r="R5260" t="str">
        <f t="shared" si="413"/>
        <v>No prazo</v>
      </c>
      <c r="S5260" s="5">
        <f t="shared" si="414"/>
        <v>0</v>
      </c>
    </row>
    <row r="5261" spans="1:19" x14ac:dyDescent="0.25">
      <c r="A5261">
        <v>5260</v>
      </c>
      <c r="B5261" s="1">
        <v>44107</v>
      </c>
      <c r="C5261" s="1">
        <v>44111</v>
      </c>
      <c r="D5261" s="1">
        <v>44140</v>
      </c>
      <c r="E5261" s="1">
        <v>44140</v>
      </c>
      <c r="F5261">
        <v>1</v>
      </c>
      <c r="G5261">
        <v>7</v>
      </c>
      <c r="H5261">
        <v>180</v>
      </c>
      <c r="I5261" s="6">
        <v>0</v>
      </c>
      <c r="J5261">
        <v>1</v>
      </c>
      <c r="K5261" t="str">
        <f>_xlfn.XLOOKUP(fCompras!F5261,dComprador!$A$2:$A$7,dComprador!$B$2:$B$7)</f>
        <v>Alon</v>
      </c>
      <c r="L5261" t="str">
        <f>_xlfn.XLOOKUP(J5261,dFornecedor!$A$2:$A$6,dFornecedor!$B$2:$B$6)</f>
        <v>NorthShore</v>
      </c>
      <c r="M5261" t="str">
        <f>_xlfn.XLOOKUP(G5261,dMateriaPrima!$A$2:$A$12,dMateriaPrima!$B$2:$B$12)</f>
        <v>Poliéster</v>
      </c>
      <c r="N5261" s="2">
        <f>_xlfn.XLOOKUP(G5261,dMateriaPrima!$A$2:$A$12,dMateriaPrima!$C$2:$C$12)</f>
        <v>8</v>
      </c>
      <c r="O5261" s="3">
        <f t="shared" si="410"/>
        <v>1440</v>
      </c>
      <c r="P5261" s="4">
        <f t="shared" si="411"/>
        <v>0</v>
      </c>
      <c r="Q5261" s="3">
        <f t="shared" si="412"/>
        <v>1440</v>
      </c>
      <c r="R5261" t="str">
        <f t="shared" si="413"/>
        <v>No prazo</v>
      </c>
      <c r="S5261" s="5">
        <f t="shared" si="414"/>
        <v>0</v>
      </c>
    </row>
    <row r="5262" spans="1:19" x14ac:dyDescent="0.25">
      <c r="A5262">
        <v>5261</v>
      </c>
      <c r="B5262" s="1">
        <v>44107</v>
      </c>
      <c r="C5262" s="1">
        <v>44116</v>
      </c>
      <c r="D5262" s="1">
        <v>44130</v>
      </c>
      <c r="E5262" s="1">
        <v>44130</v>
      </c>
      <c r="F5262">
        <v>1</v>
      </c>
      <c r="G5262">
        <v>5</v>
      </c>
      <c r="H5262">
        <v>165</v>
      </c>
      <c r="I5262" s="6">
        <v>0</v>
      </c>
      <c r="J5262">
        <v>1</v>
      </c>
      <c r="K5262" t="str">
        <f>_xlfn.XLOOKUP(fCompras!F5262,dComprador!$A$2:$A$7,dComprador!$B$2:$B$7)</f>
        <v>Alon</v>
      </c>
      <c r="L5262" t="str">
        <f>_xlfn.XLOOKUP(J5262,dFornecedor!$A$2:$A$6,dFornecedor!$B$2:$B$6)</f>
        <v>NorthShore</v>
      </c>
      <c r="M5262" t="str">
        <f>_xlfn.XLOOKUP(G5262,dMateriaPrima!$A$2:$A$12,dMateriaPrima!$B$2:$B$12)</f>
        <v>Areia</v>
      </c>
      <c r="N5262" s="2">
        <f>_xlfn.XLOOKUP(G5262,dMateriaPrima!$A$2:$A$12,dMateriaPrima!$C$2:$C$12)</f>
        <v>3.59</v>
      </c>
      <c r="O5262" s="3">
        <f t="shared" si="410"/>
        <v>592.35</v>
      </c>
      <c r="P5262" s="4">
        <f t="shared" si="411"/>
        <v>0</v>
      </c>
      <c r="Q5262" s="3">
        <f t="shared" si="412"/>
        <v>592.35</v>
      </c>
      <c r="R5262" t="str">
        <f t="shared" si="413"/>
        <v>No prazo</v>
      </c>
      <c r="S5262" s="5">
        <f t="shared" si="414"/>
        <v>0</v>
      </c>
    </row>
    <row r="5263" spans="1:19" x14ac:dyDescent="0.25">
      <c r="A5263">
        <v>5262</v>
      </c>
      <c r="B5263" s="1">
        <v>44107</v>
      </c>
      <c r="C5263" s="1">
        <v>44107</v>
      </c>
      <c r="D5263" s="1">
        <v>44128</v>
      </c>
      <c r="E5263" s="1">
        <v>44132</v>
      </c>
      <c r="F5263">
        <v>1</v>
      </c>
      <c r="G5263">
        <v>7</v>
      </c>
      <c r="H5263">
        <v>95</v>
      </c>
      <c r="I5263" s="6">
        <v>0</v>
      </c>
      <c r="J5263">
        <v>2</v>
      </c>
      <c r="K5263" t="str">
        <f>_xlfn.XLOOKUP(fCompras!F5263,dComprador!$A$2:$A$7,dComprador!$B$2:$B$7)</f>
        <v>Alon</v>
      </c>
      <c r="L5263" t="str">
        <f>_xlfn.XLOOKUP(J5263,dFornecedor!$A$2:$A$6,dFornecedor!$B$2:$B$6)</f>
        <v>Minerva</v>
      </c>
      <c r="M5263" t="str">
        <f>_xlfn.XLOOKUP(G5263,dMateriaPrima!$A$2:$A$12,dMateriaPrima!$B$2:$B$12)</f>
        <v>Poliéster</v>
      </c>
      <c r="N5263" s="2">
        <f>_xlfn.XLOOKUP(G5263,dMateriaPrima!$A$2:$A$12,dMateriaPrima!$C$2:$C$12)</f>
        <v>8</v>
      </c>
      <c r="O5263" s="3">
        <f t="shared" si="410"/>
        <v>760</v>
      </c>
      <c r="P5263" s="4">
        <f t="shared" si="411"/>
        <v>0</v>
      </c>
      <c r="Q5263" s="3">
        <f t="shared" si="412"/>
        <v>760</v>
      </c>
      <c r="R5263" t="str">
        <f t="shared" si="413"/>
        <v>Em atraso</v>
      </c>
      <c r="S5263" s="5">
        <f t="shared" si="414"/>
        <v>4</v>
      </c>
    </row>
    <row r="5264" spans="1:19" x14ac:dyDescent="0.25">
      <c r="A5264">
        <v>5263</v>
      </c>
      <c r="B5264" s="1">
        <v>44108</v>
      </c>
      <c r="C5264" s="1">
        <v>44109</v>
      </c>
      <c r="D5264" s="1">
        <v>44115</v>
      </c>
      <c r="E5264" s="1">
        <v>44118</v>
      </c>
      <c r="F5264">
        <v>4</v>
      </c>
      <c r="G5264">
        <v>1</v>
      </c>
      <c r="H5264">
        <v>23</v>
      </c>
      <c r="I5264" s="6">
        <v>0</v>
      </c>
      <c r="J5264">
        <v>3</v>
      </c>
      <c r="K5264" t="str">
        <f>_xlfn.XLOOKUP(fCompras!F5264,dComprador!$A$2:$A$7,dComprador!$B$2:$B$7)</f>
        <v>Lira</v>
      </c>
      <c r="L5264" t="str">
        <f>_xlfn.XLOOKUP(J5264,dFornecedor!$A$2:$A$6,dFornecedor!$B$2:$B$6)</f>
        <v>StepUp</v>
      </c>
      <c r="M5264" t="str">
        <f>_xlfn.XLOOKUP(G5264,dMateriaPrima!$A$2:$A$12,dMateriaPrima!$B$2:$B$12)</f>
        <v>Tecido</v>
      </c>
      <c r="N5264" s="2">
        <f>_xlfn.XLOOKUP(G5264,dMateriaPrima!$A$2:$A$12,dMateriaPrima!$C$2:$C$12)</f>
        <v>18</v>
      </c>
      <c r="O5264" s="3">
        <f t="shared" si="410"/>
        <v>414</v>
      </c>
      <c r="P5264" s="4">
        <f t="shared" si="411"/>
        <v>0</v>
      </c>
      <c r="Q5264" s="3">
        <f t="shared" si="412"/>
        <v>414</v>
      </c>
      <c r="R5264" t="str">
        <f t="shared" si="413"/>
        <v>Em atraso</v>
      </c>
      <c r="S5264" s="5">
        <f t="shared" si="414"/>
        <v>3</v>
      </c>
    </row>
    <row r="5265" spans="1:19" x14ac:dyDescent="0.25">
      <c r="A5265">
        <v>5264</v>
      </c>
      <c r="B5265" s="1">
        <v>44108</v>
      </c>
      <c r="C5265" s="1">
        <v>44108</v>
      </c>
      <c r="D5265" s="1">
        <v>44116</v>
      </c>
      <c r="E5265" s="1">
        <v>44118</v>
      </c>
      <c r="F5265">
        <v>4</v>
      </c>
      <c r="G5265">
        <v>6</v>
      </c>
      <c r="H5265">
        <v>229</v>
      </c>
      <c r="I5265" s="6">
        <v>0</v>
      </c>
      <c r="J5265">
        <v>2</v>
      </c>
      <c r="K5265" t="str">
        <f>_xlfn.XLOOKUP(fCompras!F5265,dComprador!$A$2:$A$7,dComprador!$B$2:$B$7)</f>
        <v>Lira</v>
      </c>
      <c r="L5265" t="str">
        <f>_xlfn.XLOOKUP(J5265,dFornecedor!$A$2:$A$6,dFornecedor!$B$2:$B$6)</f>
        <v>Minerva</v>
      </c>
      <c r="M5265" t="str">
        <f>_xlfn.XLOOKUP(G5265,dMateriaPrima!$A$2:$A$12,dMateriaPrima!$B$2:$B$12)</f>
        <v>Fio Algodão</v>
      </c>
      <c r="N5265" s="2">
        <f>_xlfn.XLOOKUP(G5265,dMateriaPrima!$A$2:$A$12,dMateriaPrima!$C$2:$C$12)</f>
        <v>55.9</v>
      </c>
      <c r="O5265" s="3">
        <f t="shared" si="410"/>
        <v>12801.1</v>
      </c>
      <c r="P5265" s="4">
        <f t="shared" si="411"/>
        <v>0</v>
      </c>
      <c r="Q5265" s="3">
        <f t="shared" si="412"/>
        <v>12801.1</v>
      </c>
      <c r="R5265" t="str">
        <f t="shared" si="413"/>
        <v>Em atraso</v>
      </c>
      <c r="S5265" s="5">
        <f t="shared" si="414"/>
        <v>2</v>
      </c>
    </row>
    <row r="5266" spans="1:19" x14ac:dyDescent="0.25">
      <c r="A5266">
        <v>5265</v>
      </c>
      <c r="B5266" s="1">
        <v>44108</v>
      </c>
      <c r="C5266" s="1">
        <v>44113</v>
      </c>
      <c r="D5266" s="1">
        <v>44114</v>
      </c>
      <c r="E5266" s="1">
        <v>44118</v>
      </c>
      <c r="F5266">
        <v>4</v>
      </c>
      <c r="G5266">
        <v>6</v>
      </c>
      <c r="H5266">
        <v>230</v>
      </c>
      <c r="I5266" s="6">
        <v>0</v>
      </c>
      <c r="J5266">
        <v>1</v>
      </c>
      <c r="K5266" t="str">
        <f>_xlfn.XLOOKUP(fCompras!F5266,dComprador!$A$2:$A$7,dComprador!$B$2:$B$7)</f>
        <v>Lira</v>
      </c>
      <c r="L5266" t="str">
        <f>_xlfn.XLOOKUP(J5266,dFornecedor!$A$2:$A$6,dFornecedor!$B$2:$B$6)</f>
        <v>NorthShore</v>
      </c>
      <c r="M5266" t="str">
        <f>_xlfn.XLOOKUP(G5266,dMateriaPrima!$A$2:$A$12,dMateriaPrima!$B$2:$B$12)</f>
        <v>Fio Algodão</v>
      </c>
      <c r="N5266" s="2">
        <f>_xlfn.XLOOKUP(G5266,dMateriaPrima!$A$2:$A$12,dMateriaPrima!$C$2:$C$12)</f>
        <v>55.9</v>
      </c>
      <c r="O5266" s="3">
        <f t="shared" si="410"/>
        <v>12857</v>
      </c>
      <c r="P5266" s="4">
        <f t="shared" si="411"/>
        <v>0</v>
      </c>
      <c r="Q5266" s="3">
        <f t="shared" si="412"/>
        <v>12857</v>
      </c>
      <c r="R5266" t="str">
        <f t="shared" si="413"/>
        <v>Em atraso</v>
      </c>
      <c r="S5266" s="5">
        <f t="shared" si="414"/>
        <v>4</v>
      </c>
    </row>
    <row r="5267" spans="1:19" x14ac:dyDescent="0.25">
      <c r="A5267">
        <v>5266</v>
      </c>
      <c r="B5267" s="1">
        <v>44108</v>
      </c>
      <c r="C5267" s="1">
        <v>44109</v>
      </c>
      <c r="D5267" s="1">
        <v>44115</v>
      </c>
      <c r="E5267" s="1">
        <v>44116</v>
      </c>
      <c r="F5267">
        <v>4</v>
      </c>
      <c r="G5267">
        <v>9</v>
      </c>
      <c r="H5267">
        <v>114</v>
      </c>
      <c r="I5267" s="6">
        <v>0</v>
      </c>
      <c r="J5267">
        <v>3</v>
      </c>
      <c r="K5267" t="str">
        <f>_xlfn.XLOOKUP(fCompras!F5267,dComprador!$A$2:$A$7,dComprador!$B$2:$B$7)</f>
        <v>Lira</v>
      </c>
      <c r="L5267" t="str">
        <f>_xlfn.XLOOKUP(J5267,dFornecedor!$A$2:$A$6,dFornecedor!$B$2:$B$6)</f>
        <v>StepUp</v>
      </c>
      <c r="M5267" t="str">
        <f>_xlfn.XLOOKUP(G5267,dMateriaPrima!$A$2:$A$12,dMateriaPrima!$B$2:$B$12)</f>
        <v>Couro</v>
      </c>
      <c r="N5267" s="2">
        <f>_xlfn.XLOOKUP(G5267,dMateriaPrima!$A$2:$A$12,dMateriaPrima!$C$2:$C$12)</f>
        <v>4.4000000000000004</v>
      </c>
      <c r="O5267" s="3">
        <f t="shared" si="410"/>
        <v>501.6</v>
      </c>
      <c r="P5267" s="4">
        <f t="shared" si="411"/>
        <v>0</v>
      </c>
      <c r="Q5267" s="3">
        <f t="shared" si="412"/>
        <v>501.6</v>
      </c>
      <c r="R5267" t="str">
        <f t="shared" si="413"/>
        <v>Em atraso</v>
      </c>
      <c r="S5267" s="5">
        <f t="shared" si="414"/>
        <v>1</v>
      </c>
    </row>
    <row r="5268" spans="1:19" x14ac:dyDescent="0.25">
      <c r="A5268">
        <v>5267</v>
      </c>
      <c r="B5268" s="1">
        <v>44108</v>
      </c>
      <c r="C5268" s="1">
        <v>44117</v>
      </c>
      <c r="D5268" s="1">
        <v>44123</v>
      </c>
      <c r="E5268" s="1">
        <v>44124</v>
      </c>
      <c r="F5268">
        <v>1</v>
      </c>
      <c r="G5268">
        <v>5</v>
      </c>
      <c r="H5268">
        <v>373</v>
      </c>
      <c r="I5268" s="6">
        <v>0</v>
      </c>
      <c r="J5268">
        <v>2</v>
      </c>
      <c r="K5268" t="str">
        <f>_xlfn.XLOOKUP(fCompras!F5268,dComprador!$A$2:$A$7,dComprador!$B$2:$B$7)</f>
        <v>Alon</v>
      </c>
      <c r="L5268" t="str">
        <f>_xlfn.XLOOKUP(J5268,dFornecedor!$A$2:$A$6,dFornecedor!$B$2:$B$6)</f>
        <v>Minerva</v>
      </c>
      <c r="M5268" t="str">
        <f>_xlfn.XLOOKUP(G5268,dMateriaPrima!$A$2:$A$12,dMateriaPrima!$B$2:$B$12)</f>
        <v>Areia</v>
      </c>
      <c r="N5268" s="2">
        <f>_xlfn.XLOOKUP(G5268,dMateriaPrima!$A$2:$A$12,dMateriaPrima!$C$2:$C$12)</f>
        <v>3.59</v>
      </c>
      <c r="O5268" s="3">
        <f t="shared" si="410"/>
        <v>1339.07</v>
      </c>
      <c r="P5268" s="4">
        <f t="shared" si="411"/>
        <v>0</v>
      </c>
      <c r="Q5268" s="3">
        <f t="shared" si="412"/>
        <v>1339.07</v>
      </c>
      <c r="R5268" t="str">
        <f t="shared" si="413"/>
        <v>Em atraso</v>
      </c>
      <c r="S5268" s="5">
        <f t="shared" si="414"/>
        <v>1</v>
      </c>
    </row>
    <row r="5269" spans="1:19" x14ac:dyDescent="0.25">
      <c r="A5269">
        <v>5268</v>
      </c>
      <c r="B5269" s="1">
        <v>44108</v>
      </c>
      <c r="C5269" s="1">
        <v>44112</v>
      </c>
      <c r="D5269" s="1">
        <v>44124</v>
      </c>
      <c r="E5269" s="1">
        <v>44126</v>
      </c>
      <c r="F5269">
        <v>1</v>
      </c>
      <c r="G5269">
        <v>11</v>
      </c>
      <c r="H5269">
        <v>302</v>
      </c>
      <c r="I5269" s="6">
        <v>0</v>
      </c>
      <c r="J5269">
        <v>2</v>
      </c>
      <c r="K5269" t="str">
        <f>_xlfn.XLOOKUP(fCompras!F5269,dComprador!$A$2:$A$7,dComprador!$B$2:$B$7)</f>
        <v>Alon</v>
      </c>
      <c r="L5269" t="str">
        <f>_xlfn.XLOOKUP(J5269,dFornecedor!$A$2:$A$6,dFornecedor!$B$2:$B$6)</f>
        <v>Minerva</v>
      </c>
      <c r="M5269" t="str">
        <f>_xlfn.XLOOKUP(G5269,dMateriaPrima!$A$2:$A$12,dMateriaPrima!$B$2:$B$12)</f>
        <v>Papel</v>
      </c>
      <c r="N5269" s="2">
        <f>_xlfn.XLOOKUP(G5269,dMateriaPrima!$A$2:$A$12,dMateriaPrima!$C$2:$C$12)</f>
        <v>9</v>
      </c>
      <c r="O5269" s="3">
        <f t="shared" si="410"/>
        <v>2718</v>
      </c>
      <c r="P5269" s="4">
        <f t="shared" si="411"/>
        <v>0</v>
      </c>
      <c r="Q5269" s="3">
        <f t="shared" si="412"/>
        <v>2718</v>
      </c>
      <c r="R5269" t="str">
        <f t="shared" si="413"/>
        <v>Em atraso</v>
      </c>
      <c r="S5269" s="5">
        <f t="shared" si="414"/>
        <v>2</v>
      </c>
    </row>
    <row r="5270" spans="1:19" x14ac:dyDescent="0.25">
      <c r="A5270">
        <v>5269</v>
      </c>
      <c r="B5270" s="1">
        <v>44108</v>
      </c>
      <c r="C5270" s="1">
        <v>44115</v>
      </c>
      <c r="D5270" s="1">
        <v>44140</v>
      </c>
      <c r="E5270" s="1">
        <v>44140</v>
      </c>
      <c r="F5270">
        <v>1</v>
      </c>
      <c r="G5270">
        <v>10</v>
      </c>
      <c r="H5270">
        <v>346</v>
      </c>
      <c r="I5270" s="6">
        <v>0</v>
      </c>
      <c r="J5270">
        <v>2</v>
      </c>
      <c r="K5270" t="str">
        <f>_xlfn.XLOOKUP(fCompras!F5270,dComprador!$A$2:$A$7,dComprador!$B$2:$B$7)</f>
        <v>Alon</v>
      </c>
      <c r="L5270" t="str">
        <f>_xlfn.XLOOKUP(J5270,dFornecedor!$A$2:$A$6,dFornecedor!$B$2:$B$6)</f>
        <v>Minerva</v>
      </c>
      <c r="M5270" t="str">
        <f>_xlfn.XLOOKUP(G5270,dMateriaPrima!$A$2:$A$12,dMateriaPrima!$B$2:$B$12)</f>
        <v>Pedra Britada</v>
      </c>
      <c r="N5270" s="2">
        <f>_xlfn.XLOOKUP(G5270,dMateriaPrima!$A$2:$A$12,dMateriaPrima!$C$2:$C$12)</f>
        <v>56</v>
      </c>
      <c r="O5270" s="3">
        <f t="shared" si="410"/>
        <v>19376</v>
      </c>
      <c r="P5270" s="4">
        <f t="shared" si="411"/>
        <v>0</v>
      </c>
      <c r="Q5270" s="3">
        <f t="shared" si="412"/>
        <v>19376</v>
      </c>
      <c r="R5270" t="str">
        <f t="shared" si="413"/>
        <v>No prazo</v>
      </c>
      <c r="S5270" s="5">
        <f t="shared" si="414"/>
        <v>0</v>
      </c>
    </row>
    <row r="5271" spans="1:19" x14ac:dyDescent="0.25">
      <c r="A5271">
        <v>5270</v>
      </c>
      <c r="B5271" s="1">
        <v>44108</v>
      </c>
      <c r="C5271" s="1">
        <v>44108</v>
      </c>
      <c r="D5271" s="1">
        <v>44131</v>
      </c>
      <c r="E5271" s="1">
        <v>44133</v>
      </c>
      <c r="F5271">
        <v>1</v>
      </c>
      <c r="G5271">
        <v>11</v>
      </c>
      <c r="H5271">
        <v>69</v>
      </c>
      <c r="I5271" s="6">
        <v>0</v>
      </c>
      <c r="J5271">
        <v>2</v>
      </c>
      <c r="K5271" t="str">
        <f>_xlfn.XLOOKUP(fCompras!F5271,dComprador!$A$2:$A$7,dComprador!$B$2:$B$7)</f>
        <v>Alon</v>
      </c>
      <c r="L5271" t="str">
        <f>_xlfn.XLOOKUP(J5271,dFornecedor!$A$2:$A$6,dFornecedor!$B$2:$B$6)</f>
        <v>Minerva</v>
      </c>
      <c r="M5271" t="str">
        <f>_xlfn.XLOOKUP(G5271,dMateriaPrima!$A$2:$A$12,dMateriaPrima!$B$2:$B$12)</f>
        <v>Papel</v>
      </c>
      <c r="N5271" s="2">
        <f>_xlfn.XLOOKUP(G5271,dMateriaPrima!$A$2:$A$12,dMateriaPrima!$C$2:$C$12)</f>
        <v>9</v>
      </c>
      <c r="O5271" s="3">
        <f t="shared" si="410"/>
        <v>621</v>
      </c>
      <c r="P5271" s="4">
        <f t="shared" si="411"/>
        <v>0</v>
      </c>
      <c r="Q5271" s="3">
        <f t="shared" si="412"/>
        <v>621</v>
      </c>
      <c r="R5271" t="str">
        <f t="shared" si="413"/>
        <v>Em atraso</v>
      </c>
      <c r="S5271" s="5">
        <f t="shared" si="414"/>
        <v>2</v>
      </c>
    </row>
    <row r="5272" spans="1:19" x14ac:dyDescent="0.25">
      <c r="A5272">
        <v>5271</v>
      </c>
      <c r="B5272" s="1">
        <v>44109</v>
      </c>
      <c r="C5272" s="1">
        <v>44115</v>
      </c>
      <c r="D5272" s="1">
        <v>44118</v>
      </c>
      <c r="E5272" s="1">
        <v>44119</v>
      </c>
      <c r="F5272">
        <v>4</v>
      </c>
      <c r="G5272">
        <v>7</v>
      </c>
      <c r="H5272">
        <v>13</v>
      </c>
      <c r="I5272" s="6">
        <v>0</v>
      </c>
      <c r="J5272">
        <v>2</v>
      </c>
      <c r="K5272" t="str">
        <f>_xlfn.XLOOKUP(fCompras!F5272,dComprador!$A$2:$A$7,dComprador!$B$2:$B$7)</f>
        <v>Lira</v>
      </c>
      <c r="L5272" t="str">
        <f>_xlfn.XLOOKUP(J5272,dFornecedor!$A$2:$A$6,dFornecedor!$B$2:$B$6)</f>
        <v>Minerva</v>
      </c>
      <c r="M5272" t="str">
        <f>_xlfn.XLOOKUP(G5272,dMateriaPrima!$A$2:$A$12,dMateriaPrima!$B$2:$B$12)</f>
        <v>Poliéster</v>
      </c>
      <c r="N5272" s="2">
        <f>_xlfn.XLOOKUP(G5272,dMateriaPrima!$A$2:$A$12,dMateriaPrima!$C$2:$C$12)</f>
        <v>8</v>
      </c>
      <c r="O5272" s="3">
        <f t="shared" si="410"/>
        <v>104</v>
      </c>
      <c r="P5272" s="4">
        <f t="shared" si="411"/>
        <v>0</v>
      </c>
      <c r="Q5272" s="3">
        <f t="shared" si="412"/>
        <v>104</v>
      </c>
      <c r="R5272" t="str">
        <f t="shared" si="413"/>
        <v>Em atraso</v>
      </c>
      <c r="S5272" s="5">
        <f t="shared" si="414"/>
        <v>1</v>
      </c>
    </row>
    <row r="5273" spans="1:19" x14ac:dyDescent="0.25">
      <c r="A5273">
        <v>5272</v>
      </c>
      <c r="B5273" s="1">
        <v>44109</v>
      </c>
      <c r="C5273" s="1">
        <v>44109</v>
      </c>
      <c r="D5273" s="1">
        <v>44115</v>
      </c>
      <c r="E5273" s="1">
        <v>44116</v>
      </c>
      <c r="F5273">
        <v>4</v>
      </c>
      <c r="G5273">
        <v>7</v>
      </c>
      <c r="H5273">
        <v>298</v>
      </c>
      <c r="I5273" s="6">
        <v>0</v>
      </c>
      <c r="J5273">
        <v>2</v>
      </c>
      <c r="K5273" t="str">
        <f>_xlfn.XLOOKUP(fCompras!F5273,dComprador!$A$2:$A$7,dComprador!$B$2:$B$7)</f>
        <v>Lira</v>
      </c>
      <c r="L5273" t="str">
        <f>_xlfn.XLOOKUP(J5273,dFornecedor!$A$2:$A$6,dFornecedor!$B$2:$B$6)</f>
        <v>Minerva</v>
      </c>
      <c r="M5273" t="str">
        <f>_xlfn.XLOOKUP(G5273,dMateriaPrima!$A$2:$A$12,dMateriaPrima!$B$2:$B$12)</f>
        <v>Poliéster</v>
      </c>
      <c r="N5273" s="2">
        <f>_xlfn.XLOOKUP(G5273,dMateriaPrima!$A$2:$A$12,dMateriaPrima!$C$2:$C$12)</f>
        <v>8</v>
      </c>
      <c r="O5273" s="3">
        <f t="shared" si="410"/>
        <v>2384</v>
      </c>
      <c r="P5273" s="4">
        <f t="shared" si="411"/>
        <v>0</v>
      </c>
      <c r="Q5273" s="3">
        <f t="shared" si="412"/>
        <v>2384</v>
      </c>
      <c r="R5273" t="str">
        <f t="shared" si="413"/>
        <v>Em atraso</v>
      </c>
      <c r="S5273" s="5">
        <f t="shared" si="414"/>
        <v>1</v>
      </c>
    </row>
    <row r="5274" spans="1:19" x14ac:dyDescent="0.25">
      <c r="A5274">
        <v>5273</v>
      </c>
      <c r="B5274" s="1">
        <v>44109</v>
      </c>
      <c r="C5274" s="1">
        <v>44109</v>
      </c>
      <c r="D5274" s="1">
        <v>44123</v>
      </c>
      <c r="E5274" s="1">
        <v>44123</v>
      </c>
      <c r="F5274">
        <v>1</v>
      </c>
      <c r="G5274">
        <v>5</v>
      </c>
      <c r="H5274">
        <v>119</v>
      </c>
      <c r="I5274" s="6">
        <v>0</v>
      </c>
      <c r="J5274">
        <v>2</v>
      </c>
      <c r="K5274" t="str">
        <f>_xlfn.XLOOKUP(fCompras!F5274,dComprador!$A$2:$A$7,dComprador!$B$2:$B$7)</f>
        <v>Alon</v>
      </c>
      <c r="L5274" t="str">
        <f>_xlfn.XLOOKUP(J5274,dFornecedor!$A$2:$A$6,dFornecedor!$B$2:$B$6)</f>
        <v>Minerva</v>
      </c>
      <c r="M5274" t="str">
        <f>_xlfn.XLOOKUP(G5274,dMateriaPrima!$A$2:$A$12,dMateriaPrima!$B$2:$B$12)</f>
        <v>Areia</v>
      </c>
      <c r="N5274" s="2">
        <f>_xlfn.XLOOKUP(G5274,dMateriaPrima!$A$2:$A$12,dMateriaPrima!$C$2:$C$12)</f>
        <v>3.59</v>
      </c>
      <c r="O5274" s="3">
        <f t="shared" si="410"/>
        <v>427.21</v>
      </c>
      <c r="P5274" s="4">
        <f t="shared" si="411"/>
        <v>0</v>
      </c>
      <c r="Q5274" s="3">
        <f t="shared" si="412"/>
        <v>427.21</v>
      </c>
      <c r="R5274" t="str">
        <f t="shared" si="413"/>
        <v>No prazo</v>
      </c>
      <c r="S5274" s="5">
        <f t="shared" si="414"/>
        <v>0</v>
      </c>
    </row>
    <row r="5275" spans="1:19" x14ac:dyDescent="0.25">
      <c r="A5275">
        <v>5274</v>
      </c>
      <c r="B5275" s="1">
        <v>44109</v>
      </c>
      <c r="C5275" s="1">
        <v>44109</v>
      </c>
      <c r="D5275" s="1">
        <v>44125</v>
      </c>
      <c r="E5275" s="1">
        <v>44127</v>
      </c>
      <c r="F5275">
        <v>1</v>
      </c>
      <c r="G5275">
        <v>11</v>
      </c>
      <c r="H5275">
        <v>21</v>
      </c>
      <c r="I5275" s="6">
        <v>0</v>
      </c>
      <c r="J5275">
        <v>4</v>
      </c>
      <c r="K5275" t="str">
        <f>_xlfn.XLOOKUP(fCompras!F5275,dComprador!$A$2:$A$7,dComprador!$B$2:$B$7)</f>
        <v>Alon</v>
      </c>
      <c r="L5275" t="str">
        <f>_xlfn.XLOOKUP(J5275,dFornecedor!$A$2:$A$6,dFornecedor!$B$2:$B$6)</f>
        <v>AlphaOmega</v>
      </c>
      <c r="M5275" t="str">
        <f>_xlfn.XLOOKUP(G5275,dMateriaPrima!$A$2:$A$12,dMateriaPrima!$B$2:$B$12)</f>
        <v>Papel</v>
      </c>
      <c r="N5275" s="2">
        <f>_xlfn.XLOOKUP(G5275,dMateriaPrima!$A$2:$A$12,dMateriaPrima!$C$2:$C$12)</f>
        <v>9</v>
      </c>
      <c r="O5275" s="3">
        <f t="shared" si="410"/>
        <v>189</v>
      </c>
      <c r="P5275" s="4">
        <f t="shared" si="411"/>
        <v>0</v>
      </c>
      <c r="Q5275" s="3">
        <f t="shared" si="412"/>
        <v>189</v>
      </c>
      <c r="R5275" t="str">
        <f t="shared" si="413"/>
        <v>Em atraso</v>
      </c>
      <c r="S5275" s="5">
        <f t="shared" si="414"/>
        <v>2</v>
      </c>
    </row>
    <row r="5276" spans="1:19" x14ac:dyDescent="0.25">
      <c r="A5276">
        <v>5275</v>
      </c>
      <c r="B5276" s="1">
        <v>44109</v>
      </c>
      <c r="C5276" s="1">
        <v>44123</v>
      </c>
      <c r="D5276" s="1">
        <v>44129</v>
      </c>
      <c r="E5276" s="1">
        <v>44130</v>
      </c>
      <c r="F5276">
        <v>1</v>
      </c>
      <c r="G5276">
        <v>7</v>
      </c>
      <c r="H5276">
        <v>218</v>
      </c>
      <c r="I5276" s="6">
        <v>0</v>
      </c>
      <c r="J5276">
        <v>1</v>
      </c>
      <c r="K5276" t="str">
        <f>_xlfn.XLOOKUP(fCompras!F5276,dComprador!$A$2:$A$7,dComprador!$B$2:$B$7)</f>
        <v>Alon</v>
      </c>
      <c r="L5276" t="str">
        <f>_xlfn.XLOOKUP(J5276,dFornecedor!$A$2:$A$6,dFornecedor!$B$2:$B$6)</f>
        <v>NorthShore</v>
      </c>
      <c r="M5276" t="str">
        <f>_xlfn.XLOOKUP(G5276,dMateriaPrima!$A$2:$A$12,dMateriaPrima!$B$2:$B$12)</f>
        <v>Poliéster</v>
      </c>
      <c r="N5276" s="2">
        <f>_xlfn.XLOOKUP(G5276,dMateriaPrima!$A$2:$A$12,dMateriaPrima!$C$2:$C$12)</f>
        <v>8</v>
      </c>
      <c r="O5276" s="3">
        <f t="shared" si="410"/>
        <v>1744</v>
      </c>
      <c r="P5276" s="4">
        <f t="shared" si="411"/>
        <v>0</v>
      </c>
      <c r="Q5276" s="3">
        <f t="shared" si="412"/>
        <v>1744</v>
      </c>
      <c r="R5276" t="str">
        <f t="shared" si="413"/>
        <v>Em atraso</v>
      </c>
      <c r="S5276" s="5">
        <f t="shared" si="414"/>
        <v>1</v>
      </c>
    </row>
    <row r="5277" spans="1:19" x14ac:dyDescent="0.25">
      <c r="A5277">
        <v>5276</v>
      </c>
      <c r="B5277" s="1">
        <v>44109</v>
      </c>
      <c r="C5277" s="1">
        <v>44113</v>
      </c>
      <c r="D5277" s="1">
        <v>44124</v>
      </c>
      <c r="E5277" s="1">
        <v>44126</v>
      </c>
      <c r="F5277">
        <v>1</v>
      </c>
      <c r="G5277">
        <v>11</v>
      </c>
      <c r="H5277">
        <v>151</v>
      </c>
      <c r="I5277" s="6">
        <v>0</v>
      </c>
      <c r="J5277">
        <v>5</v>
      </c>
      <c r="K5277" t="str">
        <f>_xlfn.XLOOKUP(fCompras!F5277,dComprador!$A$2:$A$7,dComprador!$B$2:$B$7)</f>
        <v>Alon</v>
      </c>
      <c r="L5277" t="str">
        <f>_xlfn.XLOOKUP(J5277,dFornecedor!$A$2:$A$6,dFornecedor!$B$2:$B$6)</f>
        <v>Atlas</v>
      </c>
      <c r="M5277" t="str">
        <f>_xlfn.XLOOKUP(G5277,dMateriaPrima!$A$2:$A$12,dMateriaPrima!$B$2:$B$12)</f>
        <v>Papel</v>
      </c>
      <c r="N5277" s="2">
        <f>_xlfn.XLOOKUP(G5277,dMateriaPrima!$A$2:$A$12,dMateriaPrima!$C$2:$C$12)</f>
        <v>9</v>
      </c>
      <c r="O5277" s="3">
        <f t="shared" si="410"/>
        <v>1359</v>
      </c>
      <c r="P5277" s="4">
        <f t="shared" si="411"/>
        <v>0</v>
      </c>
      <c r="Q5277" s="3">
        <f t="shared" si="412"/>
        <v>1359</v>
      </c>
      <c r="R5277" t="str">
        <f t="shared" si="413"/>
        <v>Em atraso</v>
      </c>
      <c r="S5277" s="5">
        <f t="shared" si="414"/>
        <v>2</v>
      </c>
    </row>
    <row r="5278" spans="1:19" x14ac:dyDescent="0.25">
      <c r="A5278">
        <v>5277</v>
      </c>
      <c r="B5278" s="1">
        <v>44109</v>
      </c>
      <c r="C5278" s="1">
        <v>44110</v>
      </c>
      <c r="D5278" s="1">
        <v>44127</v>
      </c>
      <c r="E5278" s="1">
        <v>44134</v>
      </c>
      <c r="F5278">
        <v>1</v>
      </c>
      <c r="G5278">
        <v>11</v>
      </c>
      <c r="H5278">
        <v>4</v>
      </c>
      <c r="I5278" s="6">
        <v>0</v>
      </c>
      <c r="J5278">
        <v>3</v>
      </c>
      <c r="K5278" t="str">
        <f>_xlfn.XLOOKUP(fCompras!F5278,dComprador!$A$2:$A$7,dComprador!$B$2:$B$7)</f>
        <v>Alon</v>
      </c>
      <c r="L5278" t="str">
        <f>_xlfn.XLOOKUP(J5278,dFornecedor!$A$2:$A$6,dFornecedor!$B$2:$B$6)</f>
        <v>StepUp</v>
      </c>
      <c r="M5278" t="str">
        <f>_xlfn.XLOOKUP(G5278,dMateriaPrima!$A$2:$A$12,dMateriaPrima!$B$2:$B$12)</f>
        <v>Papel</v>
      </c>
      <c r="N5278" s="2">
        <f>_xlfn.XLOOKUP(G5278,dMateriaPrima!$A$2:$A$12,dMateriaPrima!$C$2:$C$12)</f>
        <v>9</v>
      </c>
      <c r="O5278" s="3">
        <f t="shared" si="410"/>
        <v>36</v>
      </c>
      <c r="P5278" s="4">
        <f t="shared" si="411"/>
        <v>0</v>
      </c>
      <c r="Q5278" s="3">
        <f t="shared" si="412"/>
        <v>36</v>
      </c>
      <c r="R5278" t="str">
        <f t="shared" si="413"/>
        <v>Em atraso</v>
      </c>
      <c r="S5278" s="5">
        <f t="shared" si="414"/>
        <v>7</v>
      </c>
    </row>
    <row r="5279" spans="1:19" x14ac:dyDescent="0.25">
      <c r="A5279">
        <v>5278</v>
      </c>
      <c r="B5279" s="1">
        <v>44109</v>
      </c>
      <c r="C5279" s="1">
        <v>44109</v>
      </c>
      <c r="D5279" s="1">
        <v>44122</v>
      </c>
      <c r="E5279" s="1">
        <v>44125</v>
      </c>
      <c r="F5279">
        <v>2</v>
      </c>
      <c r="G5279">
        <v>9</v>
      </c>
      <c r="H5279">
        <v>473</v>
      </c>
      <c r="I5279" s="6">
        <v>0</v>
      </c>
      <c r="J5279">
        <v>2</v>
      </c>
      <c r="K5279" t="str">
        <f>_xlfn.XLOOKUP(fCompras!F5279,dComprador!$A$2:$A$7,dComprador!$B$2:$B$7)</f>
        <v>João</v>
      </c>
      <c r="L5279" t="str">
        <f>_xlfn.XLOOKUP(J5279,dFornecedor!$A$2:$A$6,dFornecedor!$B$2:$B$6)</f>
        <v>Minerva</v>
      </c>
      <c r="M5279" t="str">
        <f>_xlfn.XLOOKUP(G5279,dMateriaPrima!$A$2:$A$12,dMateriaPrima!$B$2:$B$12)</f>
        <v>Couro</v>
      </c>
      <c r="N5279" s="2">
        <f>_xlfn.XLOOKUP(G5279,dMateriaPrima!$A$2:$A$12,dMateriaPrima!$C$2:$C$12)</f>
        <v>4.4000000000000004</v>
      </c>
      <c r="O5279" s="3">
        <f t="shared" si="410"/>
        <v>2081.2000000000003</v>
      </c>
      <c r="P5279" s="4">
        <f t="shared" si="411"/>
        <v>0</v>
      </c>
      <c r="Q5279" s="3">
        <f t="shared" si="412"/>
        <v>2081.2000000000003</v>
      </c>
      <c r="R5279" t="str">
        <f t="shared" si="413"/>
        <v>Em atraso</v>
      </c>
      <c r="S5279" s="5">
        <f t="shared" si="414"/>
        <v>3</v>
      </c>
    </row>
    <row r="5280" spans="1:19" x14ac:dyDescent="0.25">
      <c r="A5280">
        <v>5279</v>
      </c>
      <c r="B5280" s="1">
        <v>44109</v>
      </c>
      <c r="C5280" s="1">
        <v>44118</v>
      </c>
      <c r="D5280" s="1">
        <v>44120</v>
      </c>
      <c r="E5280" s="1">
        <v>44124</v>
      </c>
      <c r="F5280">
        <v>2</v>
      </c>
      <c r="G5280">
        <v>1</v>
      </c>
      <c r="H5280">
        <v>179</v>
      </c>
      <c r="I5280" s="6">
        <v>0</v>
      </c>
      <c r="J5280">
        <v>2</v>
      </c>
      <c r="K5280" t="str">
        <f>_xlfn.XLOOKUP(fCompras!F5280,dComprador!$A$2:$A$7,dComprador!$B$2:$B$7)</f>
        <v>João</v>
      </c>
      <c r="L5280" t="str">
        <f>_xlfn.XLOOKUP(J5280,dFornecedor!$A$2:$A$6,dFornecedor!$B$2:$B$6)</f>
        <v>Minerva</v>
      </c>
      <c r="M5280" t="str">
        <f>_xlfn.XLOOKUP(G5280,dMateriaPrima!$A$2:$A$12,dMateriaPrima!$B$2:$B$12)</f>
        <v>Tecido</v>
      </c>
      <c r="N5280" s="2">
        <f>_xlfn.XLOOKUP(G5280,dMateriaPrima!$A$2:$A$12,dMateriaPrima!$C$2:$C$12)</f>
        <v>18</v>
      </c>
      <c r="O5280" s="3">
        <f t="shared" si="410"/>
        <v>3222</v>
      </c>
      <c r="P5280" s="4">
        <f t="shared" si="411"/>
        <v>0</v>
      </c>
      <c r="Q5280" s="3">
        <f t="shared" si="412"/>
        <v>3222</v>
      </c>
      <c r="R5280" t="str">
        <f t="shared" si="413"/>
        <v>Em atraso</v>
      </c>
      <c r="S5280" s="5">
        <f t="shared" si="414"/>
        <v>4</v>
      </c>
    </row>
    <row r="5281" spans="1:19" x14ac:dyDescent="0.25">
      <c r="A5281">
        <v>5280</v>
      </c>
      <c r="B5281" s="1">
        <v>44109</v>
      </c>
      <c r="C5281" s="1">
        <v>44114</v>
      </c>
      <c r="D5281" s="1">
        <v>44129</v>
      </c>
      <c r="E5281" s="1">
        <v>44130</v>
      </c>
      <c r="F5281">
        <v>1</v>
      </c>
      <c r="G5281">
        <v>1</v>
      </c>
      <c r="H5281">
        <v>192</v>
      </c>
      <c r="I5281" s="6">
        <v>0</v>
      </c>
      <c r="J5281">
        <v>3</v>
      </c>
      <c r="K5281" t="str">
        <f>_xlfn.XLOOKUP(fCompras!F5281,dComprador!$A$2:$A$7,dComprador!$B$2:$B$7)</f>
        <v>Alon</v>
      </c>
      <c r="L5281" t="str">
        <f>_xlfn.XLOOKUP(J5281,dFornecedor!$A$2:$A$6,dFornecedor!$B$2:$B$6)</f>
        <v>StepUp</v>
      </c>
      <c r="M5281" t="str">
        <f>_xlfn.XLOOKUP(G5281,dMateriaPrima!$A$2:$A$12,dMateriaPrima!$B$2:$B$12)</f>
        <v>Tecido</v>
      </c>
      <c r="N5281" s="2">
        <f>_xlfn.XLOOKUP(G5281,dMateriaPrima!$A$2:$A$12,dMateriaPrima!$C$2:$C$12)</f>
        <v>18</v>
      </c>
      <c r="O5281" s="3">
        <f t="shared" si="410"/>
        <v>3456</v>
      </c>
      <c r="P5281" s="4">
        <f t="shared" si="411"/>
        <v>0</v>
      </c>
      <c r="Q5281" s="3">
        <f t="shared" si="412"/>
        <v>3456</v>
      </c>
      <c r="R5281" t="str">
        <f t="shared" si="413"/>
        <v>Em atraso</v>
      </c>
      <c r="S5281" s="5">
        <f t="shared" si="414"/>
        <v>1</v>
      </c>
    </row>
    <row r="5282" spans="1:19" x14ac:dyDescent="0.25">
      <c r="A5282">
        <v>5281</v>
      </c>
      <c r="B5282" s="1">
        <v>44110</v>
      </c>
      <c r="C5282" s="1">
        <v>44116</v>
      </c>
      <c r="D5282" s="1">
        <v>44117</v>
      </c>
      <c r="E5282" s="1">
        <v>44119</v>
      </c>
      <c r="F5282">
        <v>4</v>
      </c>
      <c r="G5282">
        <v>7</v>
      </c>
      <c r="H5282">
        <v>479</v>
      </c>
      <c r="I5282" s="6">
        <v>0</v>
      </c>
      <c r="J5282">
        <v>1</v>
      </c>
      <c r="K5282" t="str">
        <f>_xlfn.XLOOKUP(fCompras!F5282,dComprador!$A$2:$A$7,dComprador!$B$2:$B$7)</f>
        <v>Lira</v>
      </c>
      <c r="L5282" t="str">
        <f>_xlfn.XLOOKUP(J5282,dFornecedor!$A$2:$A$6,dFornecedor!$B$2:$B$6)</f>
        <v>NorthShore</v>
      </c>
      <c r="M5282" t="str">
        <f>_xlfn.XLOOKUP(G5282,dMateriaPrima!$A$2:$A$12,dMateriaPrima!$B$2:$B$12)</f>
        <v>Poliéster</v>
      </c>
      <c r="N5282" s="2">
        <f>_xlfn.XLOOKUP(G5282,dMateriaPrima!$A$2:$A$12,dMateriaPrima!$C$2:$C$12)</f>
        <v>8</v>
      </c>
      <c r="O5282" s="3">
        <f t="shared" si="410"/>
        <v>3832</v>
      </c>
      <c r="P5282" s="4">
        <f t="shared" si="411"/>
        <v>0</v>
      </c>
      <c r="Q5282" s="3">
        <f t="shared" si="412"/>
        <v>3832</v>
      </c>
      <c r="R5282" t="str">
        <f t="shared" si="413"/>
        <v>Em atraso</v>
      </c>
      <c r="S5282" s="5">
        <f t="shared" si="414"/>
        <v>2</v>
      </c>
    </row>
    <row r="5283" spans="1:19" x14ac:dyDescent="0.25">
      <c r="A5283">
        <v>5282</v>
      </c>
      <c r="B5283" s="1">
        <v>44110</v>
      </c>
      <c r="C5283" s="1">
        <v>44118</v>
      </c>
      <c r="D5283" s="1">
        <v>44121</v>
      </c>
      <c r="E5283" s="1">
        <v>44126</v>
      </c>
      <c r="F5283">
        <v>4</v>
      </c>
      <c r="G5283">
        <v>4</v>
      </c>
      <c r="H5283">
        <v>22</v>
      </c>
      <c r="I5283" s="6">
        <v>0</v>
      </c>
      <c r="J5283">
        <v>2</v>
      </c>
      <c r="K5283" t="str">
        <f>_xlfn.XLOOKUP(fCompras!F5283,dComprador!$A$2:$A$7,dComprador!$B$2:$B$7)</f>
        <v>Lira</v>
      </c>
      <c r="L5283" t="str">
        <f>_xlfn.XLOOKUP(J5283,dFornecedor!$A$2:$A$6,dFornecedor!$B$2:$B$6)</f>
        <v>Minerva</v>
      </c>
      <c r="M5283" t="str">
        <f>_xlfn.XLOOKUP(G5283,dMateriaPrima!$A$2:$A$12,dMateriaPrima!$B$2:$B$12)</f>
        <v>Madeira</v>
      </c>
      <c r="N5283" s="2">
        <f>_xlfn.XLOOKUP(G5283,dMateriaPrima!$A$2:$A$12,dMateriaPrima!$C$2:$C$12)</f>
        <v>168</v>
      </c>
      <c r="O5283" s="3">
        <f t="shared" si="410"/>
        <v>3696</v>
      </c>
      <c r="P5283" s="4">
        <f t="shared" si="411"/>
        <v>0</v>
      </c>
      <c r="Q5283" s="3">
        <f t="shared" si="412"/>
        <v>3696</v>
      </c>
      <c r="R5283" t="str">
        <f t="shared" si="413"/>
        <v>Em atraso</v>
      </c>
      <c r="S5283" s="5">
        <f t="shared" si="414"/>
        <v>5</v>
      </c>
    </row>
    <row r="5284" spans="1:19" x14ac:dyDescent="0.25">
      <c r="A5284">
        <v>5283</v>
      </c>
      <c r="B5284" s="1">
        <v>44110</v>
      </c>
      <c r="C5284" s="1">
        <v>44110</v>
      </c>
      <c r="D5284" s="1">
        <v>44122</v>
      </c>
      <c r="E5284" s="1">
        <v>44124</v>
      </c>
      <c r="F5284">
        <v>4</v>
      </c>
      <c r="G5284">
        <v>4</v>
      </c>
      <c r="H5284">
        <v>183</v>
      </c>
      <c r="I5284" s="6">
        <v>0</v>
      </c>
      <c r="J5284">
        <v>4</v>
      </c>
      <c r="K5284" t="str">
        <f>_xlfn.XLOOKUP(fCompras!F5284,dComprador!$A$2:$A$7,dComprador!$B$2:$B$7)</f>
        <v>Lira</v>
      </c>
      <c r="L5284" t="str">
        <f>_xlfn.XLOOKUP(J5284,dFornecedor!$A$2:$A$6,dFornecedor!$B$2:$B$6)</f>
        <v>AlphaOmega</v>
      </c>
      <c r="M5284" t="str">
        <f>_xlfn.XLOOKUP(G5284,dMateriaPrima!$A$2:$A$12,dMateriaPrima!$B$2:$B$12)</f>
        <v>Madeira</v>
      </c>
      <c r="N5284" s="2">
        <f>_xlfn.XLOOKUP(G5284,dMateriaPrima!$A$2:$A$12,dMateriaPrima!$C$2:$C$12)</f>
        <v>168</v>
      </c>
      <c r="O5284" s="3">
        <f t="shared" si="410"/>
        <v>30744</v>
      </c>
      <c r="P5284" s="4">
        <f t="shared" si="411"/>
        <v>0</v>
      </c>
      <c r="Q5284" s="3">
        <f t="shared" si="412"/>
        <v>30744</v>
      </c>
      <c r="R5284" t="str">
        <f t="shared" si="413"/>
        <v>Em atraso</v>
      </c>
      <c r="S5284" s="5">
        <f t="shared" si="414"/>
        <v>2</v>
      </c>
    </row>
    <row r="5285" spans="1:19" x14ac:dyDescent="0.25">
      <c r="A5285">
        <v>5284</v>
      </c>
      <c r="B5285" s="1">
        <v>44110</v>
      </c>
      <c r="C5285" s="1">
        <v>44113</v>
      </c>
      <c r="D5285" s="1">
        <v>44128</v>
      </c>
      <c r="E5285" s="1">
        <v>44131</v>
      </c>
      <c r="F5285">
        <v>1</v>
      </c>
      <c r="G5285">
        <v>5</v>
      </c>
      <c r="H5285">
        <v>83</v>
      </c>
      <c r="I5285" s="6">
        <v>0</v>
      </c>
      <c r="J5285">
        <v>1</v>
      </c>
      <c r="K5285" t="str">
        <f>_xlfn.XLOOKUP(fCompras!F5285,dComprador!$A$2:$A$7,dComprador!$B$2:$B$7)</f>
        <v>Alon</v>
      </c>
      <c r="L5285" t="str">
        <f>_xlfn.XLOOKUP(J5285,dFornecedor!$A$2:$A$6,dFornecedor!$B$2:$B$6)</f>
        <v>NorthShore</v>
      </c>
      <c r="M5285" t="str">
        <f>_xlfn.XLOOKUP(G5285,dMateriaPrima!$A$2:$A$12,dMateriaPrima!$B$2:$B$12)</f>
        <v>Areia</v>
      </c>
      <c r="N5285" s="2">
        <f>_xlfn.XLOOKUP(G5285,dMateriaPrima!$A$2:$A$12,dMateriaPrima!$C$2:$C$12)</f>
        <v>3.59</v>
      </c>
      <c r="O5285" s="3">
        <f t="shared" si="410"/>
        <v>297.96999999999997</v>
      </c>
      <c r="P5285" s="4">
        <f t="shared" si="411"/>
        <v>0</v>
      </c>
      <c r="Q5285" s="3">
        <f t="shared" si="412"/>
        <v>297.96999999999997</v>
      </c>
      <c r="R5285" t="str">
        <f t="shared" si="413"/>
        <v>Em atraso</v>
      </c>
      <c r="S5285" s="5">
        <f t="shared" si="414"/>
        <v>3</v>
      </c>
    </row>
    <row r="5286" spans="1:19" x14ac:dyDescent="0.25">
      <c r="A5286">
        <v>5285</v>
      </c>
      <c r="B5286" s="1">
        <v>44110</v>
      </c>
      <c r="C5286" s="1">
        <v>44117</v>
      </c>
      <c r="D5286" s="1">
        <v>44129</v>
      </c>
      <c r="E5286" s="1">
        <v>44132</v>
      </c>
      <c r="F5286">
        <v>1</v>
      </c>
      <c r="G5286">
        <v>6</v>
      </c>
      <c r="H5286">
        <v>381</v>
      </c>
      <c r="I5286" s="6">
        <v>0</v>
      </c>
      <c r="J5286">
        <v>4</v>
      </c>
      <c r="K5286" t="str">
        <f>_xlfn.XLOOKUP(fCompras!F5286,dComprador!$A$2:$A$7,dComprador!$B$2:$B$7)</f>
        <v>Alon</v>
      </c>
      <c r="L5286" t="str">
        <f>_xlfn.XLOOKUP(J5286,dFornecedor!$A$2:$A$6,dFornecedor!$B$2:$B$6)</f>
        <v>AlphaOmega</v>
      </c>
      <c r="M5286" t="str">
        <f>_xlfn.XLOOKUP(G5286,dMateriaPrima!$A$2:$A$12,dMateriaPrima!$B$2:$B$12)</f>
        <v>Fio Algodão</v>
      </c>
      <c r="N5286" s="2">
        <f>_xlfn.XLOOKUP(G5286,dMateriaPrima!$A$2:$A$12,dMateriaPrima!$C$2:$C$12)</f>
        <v>55.9</v>
      </c>
      <c r="O5286" s="3">
        <f t="shared" si="410"/>
        <v>21297.899999999998</v>
      </c>
      <c r="P5286" s="4">
        <f t="shared" si="411"/>
        <v>0</v>
      </c>
      <c r="Q5286" s="3">
        <f t="shared" si="412"/>
        <v>21297.899999999998</v>
      </c>
      <c r="R5286" t="str">
        <f t="shared" si="413"/>
        <v>Em atraso</v>
      </c>
      <c r="S5286" s="5">
        <f t="shared" si="414"/>
        <v>3</v>
      </c>
    </row>
    <row r="5287" spans="1:19" x14ac:dyDescent="0.25">
      <c r="A5287">
        <v>5286</v>
      </c>
      <c r="B5287" s="1">
        <v>44110</v>
      </c>
      <c r="C5287" s="1">
        <v>44111</v>
      </c>
      <c r="D5287" s="1">
        <v>44127</v>
      </c>
      <c r="E5287" s="1">
        <v>44126</v>
      </c>
      <c r="F5287">
        <v>2</v>
      </c>
      <c r="G5287">
        <v>10</v>
      </c>
      <c r="H5287">
        <v>6</v>
      </c>
      <c r="I5287" s="6">
        <v>0</v>
      </c>
      <c r="J5287">
        <v>5</v>
      </c>
      <c r="K5287" t="str">
        <f>_xlfn.XLOOKUP(fCompras!F5287,dComprador!$A$2:$A$7,dComprador!$B$2:$B$7)</f>
        <v>João</v>
      </c>
      <c r="L5287" t="str">
        <f>_xlfn.XLOOKUP(J5287,dFornecedor!$A$2:$A$6,dFornecedor!$B$2:$B$6)</f>
        <v>Atlas</v>
      </c>
      <c r="M5287" t="str">
        <f>_xlfn.XLOOKUP(G5287,dMateriaPrima!$A$2:$A$12,dMateriaPrima!$B$2:$B$12)</f>
        <v>Pedra Britada</v>
      </c>
      <c r="N5287" s="2">
        <f>_xlfn.XLOOKUP(G5287,dMateriaPrima!$A$2:$A$12,dMateriaPrima!$C$2:$C$12)</f>
        <v>56</v>
      </c>
      <c r="O5287" s="3">
        <f t="shared" si="410"/>
        <v>336</v>
      </c>
      <c r="P5287" s="4">
        <f t="shared" si="411"/>
        <v>0</v>
      </c>
      <c r="Q5287" s="3">
        <f t="shared" si="412"/>
        <v>336</v>
      </c>
      <c r="R5287" t="str">
        <f t="shared" si="413"/>
        <v>No prazo</v>
      </c>
      <c r="S5287" s="5">
        <f t="shared" si="414"/>
        <v>0</v>
      </c>
    </row>
    <row r="5288" spans="1:19" x14ac:dyDescent="0.25">
      <c r="A5288">
        <v>5287</v>
      </c>
      <c r="B5288" s="1">
        <v>44110</v>
      </c>
      <c r="C5288" s="1">
        <v>44110</v>
      </c>
      <c r="D5288" s="1">
        <v>44142</v>
      </c>
      <c r="E5288" s="1">
        <v>44145</v>
      </c>
      <c r="F5288">
        <v>1</v>
      </c>
      <c r="G5288">
        <v>5</v>
      </c>
      <c r="H5288">
        <v>223</v>
      </c>
      <c r="I5288" s="6">
        <v>0</v>
      </c>
      <c r="J5288">
        <v>4</v>
      </c>
      <c r="K5288" t="str">
        <f>_xlfn.XLOOKUP(fCompras!F5288,dComprador!$A$2:$A$7,dComprador!$B$2:$B$7)</f>
        <v>Alon</v>
      </c>
      <c r="L5288" t="str">
        <f>_xlfn.XLOOKUP(J5288,dFornecedor!$A$2:$A$6,dFornecedor!$B$2:$B$6)</f>
        <v>AlphaOmega</v>
      </c>
      <c r="M5288" t="str">
        <f>_xlfn.XLOOKUP(G5288,dMateriaPrima!$A$2:$A$12,dMateriaPrima!$B$2:$B$12)</f>
        <v>Areia</v>
      </c>
      <c r="N5288" s="2">
        <f>_xlfn.XLOOKUP(G5288,dMateriaPrima!$A$2:$A$12,dMateriaPrima!$C$2:$C$12)</f>
        <v>3.59</v>
      </c>
      <c r="O5288" s="3">
        <f t="shared" si="410"/>
        <v>800.56999999999994</v>
      </c>
      <c r="P5288" s="4">
        <f t="shared" si="411"/>
        <v>0</v>
      </c>
      <c r="Q5288" s="3">
        <f t="shared" si="412"/>
        <v>800.56999999999994</v>
      </c>
      <c r="R5288" t="str">
        <f t="shared" si="413"/>
        <v>Em atraso</v>
      </c>
      <c r="S5288" s="5">
        <f t="shared" si="414"/>
        <v>3</v>
      </c>
    </row>
    <row r="5289" spans="1:19" x14ac:dyDescent="0.25">
      <c r="A5289">
        <v>5288</v>
      </c>
      <c r="B5289" s="1">
        <v>44111</v>
      </c>
      <c r="C5289" s="1">
        <v>44120</v>
      </c>
      <c r="D5289" s="1">
        <v>44121</v>
      </c>
      <c r="E5289" s="1">
        <v>44126</v>
      </c>
      <c r="F5289">
        <v>4</v>
      </c>
      <c r="G5289">
        <v>11</v>
      </c>
      <c r="H5289">
        <v>318</v>
      </c>
      <c r="I5289" s="6">
        <v>0</v>
      </c>
      <c r="J5289">
        <v>3</v>
      </c>
      <c r="K5289" t="str">
        <f>_xlfn.XLOOKUP(fCompras!F5289,dComprador!$A$2:$A$7,dComprador!$B$2:$B$7)</f>
        <v>Lira</v>
      </c>
      <c r="L5289" t="str">
        <f>_xlfn.XLOOKUP(J5289,dFornecedor!$A$2:$A$6,dFornecedor!$B$2:$B$6)</f>
        <v>StepUp</v>
      </c>
      <c r="M5289" t="str">
        <f>_xlfn.XLOOKUP(G5289,dMateriaPrima!$A$2:$A$12,dMateriaPrima!$B$2:$B$12)</f>
        <v>Papel</v>
      </c>
      <c r="N5289" s="2">
        <f>_xlfn.XLOOKUP(G5289,dMateriaPrima!$A$2:$A$12,dMateriaPrima!$C$2:$C$12)</f>
        <v>9</v>
      </c>
      <c r="O5289" s="3">
        <f t="shared" si="410"/>
        <v>2862</v>
      </c>
      <c r="P5289" s="4">
        <f t="shared" si="411"/>
        <v>0</v>
      </c>
      <c r="Q5289" s="3">
        <f t="shared" si="412"/>
        <v>2862</v>
      </c>
      <c r="R5289" t="str">
        <f t="shared" si="413"/>
        <v>Em atraso</v>
      </c>
      <c r="S5289" s="5">
        <f t="shared" si="414"/>
        <v>5</v>
      </c>
    </row>
    <row r="5290" spans="1:19" x14ac:dyDescent="0.25">
      <c r="A5290">
        <v>5289</v>
      </c>
      <c r="B5290" s="1">
        <v>44111</v>
      </c>
      <c r="C5290" s="1">
        <v>44113</v>
      </c>
      <c r="D5290" s="1">
        <v>44123</v>
      </c>
      <c r="E5290" s="1">
        <v>44126</v>
      </c>
      <c r="F5290">
        <v>4</v>
      </c>
      <c r="G5290">
        <v>2</v>
      </c>
      <c r="H5290">
        <v>60</v>
      </c>
      <c r="I5290" s="6">
        <v>0</v>
      </c>
      <c r="J5290">
        <v>4</v>
      </c>
      <c r="K5290" t="str">
        <f>_xlfn.XLOOKUP(fCompras!F5290,dComprador!$A$2:$A$7,dComprador!$B$2:$B$7)</f>
        <v>Lira</v>
      </c>
      <c r="L5290" t="str">
        <f>_xlfn.XLOOKUP(J5290,dFornecedor!$A$2:$A$6,dFornecedor!$B$2:$B$6)</f>
        <v>AlphaOmega</v>
      </c>
      <c r="M5290" t="str">
        <f>_xlfn.XLOOKUP(G5290,dMateriaPrima!$A$2:$A$12,dMateriaPrima!$B$2:$B$12)</f>
        <v>Chapa Metal</v>
      </c>
      <c r="N5290" s="2">
        <f>_xlfn.XLOOKUP(G5290,dMateriaPrima!$A$2:$A$12,dMateriaPrima!$C$2:$C$12)</f>
        <v>299.89999999999998</v>
      </c>
      <c r="O5290" s="3">
        <f t="shared" si="410"/>
        <v>17994</v>
      </c>
      <c r="P5290" s="4">
        <f t="shared" si="411"/>
        <v>0</v>
      </c>
      <c r="Q5290" s="3">
        <f t="shared" si="412"/>
        <v>17994</v>
      </c>
      <c r="R5290" t="str">
        <f t="shared" si="413"/>
        <v>Em atraso</v>
      </c>
      <c r="S5290" s="5">
        <f t="shared" si="414"/>
        <v>3</v>
      </c>
    </row>
    <row r="5291" spans="1:19" x14ac:dyDescent="0.25">
      <c r="A5291">
        <v>5290</v>
      </c>
      <c r="B5291" s="1">
        <v>44111</v>
      </c>
      <c r="C5291" s="1">
        <v>44112</v>
      </c>
      <c r="D5291" s="1">
        <v>44117</v>
      </c>
      <c r="E5291" s="1">
        <v>44121</v>
      </c>
      <c r="F5291">
        <v>4</v>
      </c>
      <c r="G5291">
        <v>1</v>
      </c>
      <c r="H5291">
        <v>635</v>
      </c>
      <c r="I5291" s="6">
        <v>0</v>
      </c>
      <c r="J5291">
        <v>4</v>
      </c>
      <c r="K5291" t="str">
        <f>_xlfn.XLOOKUP(fCompras!F5291,dComprador!$A$2:$A$7,dComprador!$B$2:$B$7)</f>
        <v>Lira</v>
      </c>
      <c r="L5291" t="str">
        <f>_xlfn.XLOOKUP(J5291,dFornecedor!$A$2:$A$6,dFornecedor!$B$2:$B$6)</f>
        <v>AlphaOmega</v>
      </c>
      <c r="M5291" t="str">
        <f>_xlfn.XLOOKUP(G5291,dMateriaPrima!$A$2:$A$12,dMateriaPrima!$B$2:$B$12)</f>
        <v>Tecido</v>
      </c>
      <c r="N5291" s="2">
        <f>_xlfn.XLOOKUP(G5291,dMateriaPrima!$A$2:$A$12,dMateriaPrima!$C$2:$C$12)</f>
        <v>18</v>
      </c>
      <c r="O5291" s="3">
        <f t="shared" si="410"/>
        <v>11430</v>
      </c>
      <c r="P5291" s="4">
        <f t="shared" si="411"/>
        <v>0</v>
      </c>
      <c r="Q5291" s="3">
        <f t="shared" si="412"/>
        <v>11430</v>
      </c>
      <c r="R5291" t="str">
        <f t="shared" si="413"/>
        <v>Em atraso</v>
      </c>
      <c r="S5291" s="5">
        <f t="shared" si="414"/>
        <v>4</v>
      </c>
    </row>
    <row r="5292" spans="1:19" x14ac:dyDescent="0.25">
      <c r="A5292">
        <v>5291</v>
      </c>
      <c r="B5292" s="1">
        <v>44111</v>
      </c>
      <c r="C5292" s="1">
        <v>44112</v>
      </c>
      <c r="D5292" s="1">
        <v>44117</v>
      </c>
      <c r="E5292" s="1">
        <v>44119</v>
      </c>
      <c r="F5292">
        <v>4</v>
      </c>
      <c r="G5292">
        <v>5</v>
      </c>
      <c r="H5292">
        <v>13</v>
      </c>
      <c r="I5292" s="6">
        <v>0</v>
      </c>
      <c r="J5292">
        <v>3</v>
      </c>
      <c r="K5292" t="str">
        <f>_xlfn.XLOOKUP(fCompras!F5292,dComprador!$A$2:$A$7,dComprador!$B$2:$B$7)</f>
        <v>Lira</v>
      </c>
      <c r="L5292" t="str">
        <f>_xlfn.XLOOKUP(J5292,dFornecedor!$A$2:$A$6,dFornecedor!$B$2:$B$6)</f>
        <v>StepUp</v>
      </c>
      <c r="M5292" t="str">
        <f>_xlfn.XLOOKUP(G5292,dMateriaPrima!$A$2:$A$12,dMateriaPrima!$B$2:$B$12)</f>
        <v>Areia</v>
      </c>
      <c r="N5292" s="2">
        <f>_xlfn.XLOOKUP(G5292,dMateriaPrima!$A$2:$A$12,dMateriaPrima!$C$2:$C$12)</f>
        <v>3.59</v>
      </c>
      <c r="O5292" s="3">
        <f t="shared" si="410"/>
        <v>46.67</v>
      </c>
      <c r="P5292" s="4">
        <f t="shared" si="411"/>
        <v>0</v>
      </c>
      <c r="Q5292" s="3">
        <f t="shared" si="412"/>
        <v>46.67</v>
      </c>
      <c r="R5292" t="str">
        <f t="shared" si="413"/>
        <v>Em atraso</v>
      </c>
      <c r="S5292" s="5">
        <f t="shared" si="414"/>
        <v>2</v>
      </c>
    </row>
    <row r="5293" spans="1:19" x14ac:dyDescent="0.25">
      <c r="A5293">
        <v>5292</v>
      </c>
      <c r="B5293" s="1">
        <v>44111</v>
      </c>
      <c r="C5293" s="1">
        <v>44112</v>
      </c>
      <c r="D5293" s="1">
        <v>44120</v>
      </c>
      <c r="E5293" s="1">
        <v>44122</v>
      </c>
      <c r="F5293">
        <v>4</v>
      </c>
      <c r="G5293">
        <v>11</v>
      </c>
      <c r="H5293">
        <v>526</v>
      </c>
      <c r="I5293" s="6">
        <v>0</v>
      </c>
      <c r="J5293">
        <v>3</v>
      </c>
      <c r="K5293" t="str">
        <f>_xlfn.XLOOKUP(fCompras!F5293,dComprador!$A$2:$A$7,dComprador!$B$2:$B$7)</f>
        <v>Lira</v>
      </c>
      <c r="L5293" t="str">
        <f>_xlfn.XLOOKUP(J5293,dFornecedor!$A$2:$A$6,dFornecedor!$B$2:$B$6)</f>
        <v>StepUp</v>
      </c>
      <c r="M5293" t="str">
        <f>_xlfn.XLOOKUP(G5293,dMateriaPrima!$A$2:$A$12,dMateriaPrima!$B$2:$B$12)</f>
        <v>Papel</v>
      </c>
      <c r="N5293" s="2">
        <f>_xlfn.XLOOKUP(G5293,dMateriaPrima!$A$2:$A$12,dMateriaPrima!$C$2:$C$12)</f>
        <v>9</v>
      </c>
      <c r="O5293" s="3">
        <f t="shared" si="410"/>
        <v>4734</v>
      </c>
      <c r="P5293" s="4">
        <f t="shared" si="411"/>
        <v>0</v>
      </c>
      <c r="Q5293" s="3">
        <f t="shared" si="412"/>
        <v>4734</v>
      </c>
      <c r="R5293" t="str">
        <f t="shared" si="413"/>
        <v>Em atraso</v>
      </c>
      <c r="S5293" s="5">
        <f t="shared" si="414"/>
        <v>2</v>
      </c>
    </row>
    <row r="5294" spans="1:19" x14ac:dyDescent="0.25">
      <c r="A5294">
        <v>5293</v>
      </c>
      <c r="B5294" s="1">
        <v>44111</v>
      </c>
      <c r="C5294" s="1">
        <v>44126</v>
      </c>
      <c r="D5294" s="1">
        <v>44131</v>
      </c>
      <c r="E5294" s="1">
        <v>44132</v>
      </c>
      <c r="F5294">
        <v>1</v>
      </c>
      <c r="G5294">
        <v>5</v>
      </c>
      <c r="H5294">
        <v>82</v>
      </c>
      <c r="I5294" s="6">
        <v>0</v>
      </c>
      <c r="J5294">
        <v>1</v>
      </c>
      <c r="K5294" t="str">
        <f>_xlfn.XLOOKUP(fCompras!F5294,dComprador!$A$2:$A$7,dComprador!$B$2:$B$7)</f>
        <v>Alon</v>
      </c>
      <c r="L5294" t="str">
        <f>_xlfn.XLOOKUP(J5294,dFornecedor!$A$2:$A$6,dFornecedor!$B$2:$B$6)</f>
        <v>NorthShore</v>
      </c>
      <c r="M5294" t="str">
        <f>_xlfn.XLOOKUP(G5294,dMateriaPrima!$A$2:$A$12,dMateriaPrima!$B$2:$B$12)</f>
        <v>Areia</v>
      </c>
      <c r="N5294" s="2">
        <f>_xlfn.XLOOKUP(G5294,dMateriaPrima!$A$2:$A$12,dMateriaPrima!$C$2:$C$12)</f>
        <v>3.59</v>
      </c>
      <c r="O5294" s="3">
        <f t="shared" si="410"/>
        <v>294.38</v>
      </c>
      <c r="P5294" s="4">
        <f t="shared" si="411"/>
        <v>0</v>
      </c>
      <c r="Q5294" s="3">
        <f t="shared" si="412"/>
        <v>294.38</v>
      </c>
      <c r="R5294" t="str">
        <f t="shared" si="413"/>
        <v>Em atraso</v>
      </c>
      <c r="S5294" s="5">
        <f t="shared" si="414"/>
        <v>1</v>
      </c>
    </row>
    <row r="5295" spans="1:19" x14ac:dyDescent="0.25">
      <c r="A5295">
        <v>5294</v>
      </c>
      <c r="B5295" s="1">
        <v>44111</v>
      </c>
      <c r="C5295" s="1">
        <v>44119</v>
      </c>
      <c r="D5295" s="1">
        <v>44129</v>
      </c>
      <c r="E5295" s="1">
        <v>44131</v>
      </c>
      <c r="F5295">
        <v>1</v>
      </c>
      <c r="G5295">
        <v>5</v>
      </c>
      <c r="H5295">
        <v>87</v>
      </c>
      <c r="I5295" s="6">
        <v>0</v>
      </c>
      <c r="J5295">
        <v>2</v>
      </c>
      <c r="K5295" t="str">
        <f>_xlfn.XLOOKUP(fCompras!F5295,dComprador!$A$2:$A$7,dComprador!$B$2:$B$7)</f>
        <v>Alon</v>
      </c>
      <c r="L5295" t="str">
        <f>_xlfn.XLOOKUP(J5295,dFornecedor!$A$2:$A$6,dFornecedor!$B$2:$B$6)</f>
        <v>Minerva</v>
      </c>
      <c r="M5295" t="str">
        <f>_xlfn.XLOOKUP(G5295,dMateriaPrima!$A$2:$A$12,dMateriaPrima!$B$2:$B$12)</f>
        <v>Areia</v>
      </c>
      <c r="N5295" s="2">
        <f>_xlfn.XLOOKUP(G5295,dMateriaPrima!$A$2:$A$12,dMateriaPrima!$C$2:$C$12)</f>
        <v>3.59</v>
      </c>
      <c r="O5295" s="3">
        <f t="shared" si="410"/>
        <v>312.33</v>
      </c>
      <c r="P5295" s="4">
        <f t="shared" si="411"/>
        <v>0</v>
      </c>
      <c r="Q5295" s="3">
        <f t="shared" si="412"/>
        <v>312.33</v>
      </c>
      <c r="R5295" t="str">
        <f t="shared" si="413"/>
        <v>Em atraso</v>
      </c>
      <c r="S5295" s="5">
        <f t="shared" si="414"/>
        <v>2</v>
      </c>
    </row>
    <row r="5296" spans="1:19" x14ac:dyDescent="0.25">
      <c r="A5296">
        <v>5295</v>
      </c>
      <c r="B5296" s="1">
        <v>44111</v>
      </c>
      <c r="C5296" s="1">
        <v>44114</v>
      </c>
      <c r="D5296" s="1">
        <v>44129</v>
      </c>
      <c r="E5296" s="1">
        <v>44129</v>
      </c>
      <c r="F5296">
        <v>1</v>
      </c>
      <c r="G5296">
        <v>6</v>
      </c>
      <c r="H5296">
        <v>325</v>
      </c>
      <c r="I5296" s="6">
        <v>0</v>
      </c>
      <c r="J5296">
        <v>3</v>
      </c>
      <c r="K5296" t="str">
        <f>_xlfn.XLOOKUP(fCompras!F5296,dComprador!$A$2:$A$7,dComprador!$B$2:$B$7)</f>
        <v>Alon</v>
      </c>
      <c r="L5296" t="str">
        <f>_xlfn.XLOOKUP(J5296,dFornecedor!$A$2:$A$6,dFornecedor!$B$2:$B$6)</f>
        <v>StepUp</v>
      </c>
      <c r="M5296" t="str">
        <f>_xlfn.XLOOKUP(G5296,dMateriaPrima!$A$2:$A$12,dMateriaPrima!$B$2:$B$12)</f>
        <v>Fio Algodão</v>
      </c>
      <c r="N5296" s="2">
        <f>_xlfn.XLOOKUP(G5296,dMateriaPrima!$A$2:$A$12,dMateriaPrima!$C$2:$C$12)</f>
        <v>55.9</v>
      </c>
      <c r="O5296" s="3">
        <f t="shared" si="410"/>
        <v>18167.5</v>
      </c>
      <c r="P5296" s="4">
        <f t="shared" si="411"/>
        <v>0</v>
      </c>
      <c r="Q5296" s="3">
        <f t="shared" si="412"/>
        <v>18167.5</v>
      </c>
      <c r="R5296" t="str">
        <f t="shared" si="413"/>
        <v>No prazo</v>
      </c>
      <c r="S5296" s="5">
        <f t="shared" si="414"/>
        <v>0</v>
      </c>
    </row>
    <row r="5297" spans="1:19" x14ac:dyDescent="0.25">
      <c r="A5297">
        <v>5296</v>
      </c>
      <c r="B5297" s="1">
        <v>44111</v>
      </c>
      <c r="C5297" s="1">
        <v>44119</v>
      </c>
      <c r="D5297" s="1">
        <v>44130</v>
      </c>
      <c r="E5297" s="1">
        <v>44133</v>
      </c>
      <c r="F5297">
        <v>1</v>
      </c>
      <c r="G5297">
        <v>11</v>
      </c>
      <c r="H5297">
        <v>250</v>
      </c>
      <c r="I5297" s="6">
        <v>0</v>
      </c>
      <c r="J5297">
        <v>2</v>
      </c>
      <c r="K5297" t="str">
        <f>_xlfn.XLOOKUP(fCompras!F5297,dComprador!$A$2:$A$7,dComprador!$B$2:$B$7)</f>
        <v>Alon</v>
      </c>
      <c r="L5297" t="str">
        <f>_xlfn.XLOOKUP(J5297,dFornecedor!$A$2:$A$6,dFornecedor!$B$2:$B$6)</f>
        <v>Minerva</v>
      </c>
      <c r="M5297" t="str">
        <f>_xlfn.XLOOKUP(G5297,dMateriaPrima!$A$2:$A$12,dMateriaPrima!$B$2:$B$12)</f>
        <v>Papel</v>
      </c>
      <c r="N5297" s="2">
        <f>_xlfn.XLOOKUP(G5297,dMateriaPrima!$A$2:$A$12,dMateriaPrima!$C$2:$C$12)</f>
        <v>9</v>
      </c>
      <c r="O5297" s="3">
        <f t="shared" si="410"/>
        <v>2250</v>
      </c>
      <c r="P5297" s="4">
        <f t="shared" si="411"/>
        <v>0</v>
      </c>
      <c r="Q5297" s="3">
        <f t="shared" si="412"/>
        <v>2250</v>
      </c>
      <c r="R5297" t="str">
        <f t="shared" si="413"/>
        <v>Em atraso</v>
      </c>
      <c r="S5297" s="5">
        <f t="shared" si="414"/>
        <v>3</v>
      </c>
    </row>
    <row r="5298" spans="1:19" x14ac:dyDescent="0.25">
      <c r="A5298">
        <v>5297</v>
      </c>
      <c r="B5298" s="1">
        <v>44111</v>
      </c>
      <c r="C5298" s="1">
        <v>44111</v>
      </c>
      <c r="D5298" s="1">
        <v>44141</v>
      </c>
      <c r="E5298" s="1">
        <v>44144</v>
      </c>
      <c r="F5298">
        <v>1</v>
      </c>
      <c r="G5298">
        <v>1</v>
      </c>
      <c r="H5298">
        <v>208</v>
      </c>
      <c r="I5298" s="6">
        <v>0</v>
      </c>
      <c r="J5298">
        <v>4</v>
      </c>
      <c r="K5298" t="str">
        <f>_xlfn.XLOOKUP(fCompras!F5298,dComprador!$A$2:$A$7,dComprador!$B$2:$B$7)</f>
        <v>Alon</v>
      </c>
      <c r="L5298" t="str">
        <f>_xlfn.XLOOKUP(J5298,dFornecedor!$A$2:$A$6,dFornecedor!$B$2:$B$6)</f>
        <v>AlphaOmega</v>
      </c>
      <c r="M5298" t="str">
        <f>_xlfn.XLOOKUP(G5298,dMateriaPrima!$A$2:$A$12,dMateriaPrima!$B$2:$B$12)</f>
        <v>Tecido</v>
      </c>
      <c r="N5298" s="2">
        <f>_xlfn.XLOOKUP(G5298,dMateriaPrima!$A$2:$A$12,dMateriaPrima!$C$2:$C$12)</f>
        <v>18</v>
      </c>
      <c r="O5298" s="3">
        <f t="shared" si="410"/>
        <v>3744</v>
      </c>
      <c r="P5298" s="4">
        <f t="shared" si="411"/>
        <v>0</v>
      </c>
      <c r="Q5298" s="3">
        <f t="shared" si="412"/>
        <v>3744</v>
      </c>
      <c r="R5298" t="str">
        <f t="shared" si="413"/>
        <v>Em atraso</v>
      </c>
      <c r="S5298" s="5">
        <f t="shared" si="414"/>
        <v>3</v>
      </c>
    </row>
    <row r="5299" spans="1:19" x14ac:dyDescent="0.25">
      <c r="A5299">
        <v>5298</v>
      </c>
      <c r="B5299" s="1">
        <v>44111</v>
      </c>
      <c r="C5299" s="1">
        <v>44123</v>
      </c>
      <c r="D5299" s="1">
        <v>44142</v>
      </c>
      <c r="E5299" s="1">
        <v>44143</v>
      </c>
      <c r="F5299">
        <v>1</v>
      </c>
      <c r="G5299">
        <v>11</v>
      </c>
      <c r="H5299">
        <v>446</v>
      </c>
      <c r="I5299" s="6">
        <v>0</v>
      </c>
      <c r="J5299">
        <v>1</v>
      </c>
      <c r="K5299" t="str">
        <f>_xlfn.XLOOKUP(fCompras!F5299,dComprador!$A$2:$A$7,dComprador!$B$2:$B$7)</f>
        <v>Alon</v>
      </c>
      <c r="L5299" t="str">
        <f>_xlfn.XLOOKUP(J5299,dFornecedor!$A$2:$A$6,dFornecedor!$B$2:$B$6)</f>
        <v>NorthShore</v>
      </c>
      <c r="M5299" t="str">
        <f>_xlfn.XLOOKUP(G5299,dMateriaPrima!$A$2:$A$12,dMateriaPrima!$B$2:$B$12)</f>
        <v>Papel</v>
      </c>
      <c r="N5299" s="2">
        <f>_xlfn.XLOOKUP(G5299,dMateriaPrima!$A$2:$A$12,dMateriaPrima!$C$2:$C$12)</f>
        <v>9</v>
      </c>
      <c r="O5299" s="3">
        <f t="shared" si="410"/>
        <v>4014</v>
      </c>
      <c r="P5299" s="4">
        <f t="shared" si="411"/>
        <v>0</v>
      </c>
      <c r="Q5299" s="3">
        <f t="shared" si="412"/>
        <v>4014</v>
      </c>
      <c r="R5299" t="str">
        <f t="shared" si="413"/>
        <v>Em atraso</v>
      </c>
      <c r="S5299" s="5">
        <f t="shared" si="414"/>
        <v>1</v>
      </c>
    </row>
    <row r="5300" spans="1:19" x14ac:dyDescent="0.25">
      <c r="A5300">
        <v>5299</v>
      </c>
      <c r="B5300" s="1">
        <v>44111</v>
      </c>
      <c r="C5300" s="1">
        <v>44113</v>
      </c>
      <c r="D5300" s="1">
        <v>44130</v>
      </c>
      <c r="E5300" s="1">
        <v>44135</v>
      </c>
      <c r="F5300">
        <v>1</v>
      </c>
      <c r="G5300">
        <v>7</v>
      </c>
      <c r="H5300">
        <v>211</v>
      </c>
      <c r="I5300" s="6">
        <v>0</v>
      </c>
      <c r="J5300">
        <v>2</v>
      </c>
      <c r="K5300" t="str">
        <f>_xlfn.XLOOKUP(fCompras!F5300,dComprador!$A$2:$A$7,dComprador!$B$2:$B$7)</f>
        <v>Alon</v>
      </c>
      <c r="L5300" t="str">
        <f>_xlfn.XLOOKUP(J5300,dFornecedor!$A$2:$A$6,dFornecedor!$B$2:$B$6)</f>
        <v>Minerva</v>
      </c>
      <c r="M5300" t="str">
        <f>_xlfn.XLOOKUP(G5300,dMateriaPrima!$A$2:$A$12,dMateriaPrima!$B$2:$B$12)</f>
        <v>Poliéster</v>
      </c>
      <c r="N5300" s="2">
        <f>_xlfn.XLOOKUP(G5300,dMateriaPrima!$A$2:$A$12,dMateriaPrima!$C$2:$C$12)</f>
        <v>8</v>
      </c>
      <c r="O5300" s="3">
        <f t="shared" si="410"/>
        <v>1688</v>
      </c>
      <c r="P5300" s="4">
        <f t="shared" si="411"/>
        <v>0</v>
      </c>
      <c r="Q5300" s="3">
        <f t="shared" si="412"/>
        <v>1688</v>
      </c>
      <c r="R5300" t="str">
        <f t="shared" si="413"/>
        <v>Em atraso</v>
      </c>
      <c r="S5300" s="5">
        <f t="shared" si="414"/>
        <v>5</v>
      </c>
    </row>
    <row r="5301" spans="1:19" x14ac:dyDescent="0.25">
      <c r="A5301">
        <v>5300</v>
      </c>
      <c r="B5301" s="1">
        <v>44111</v>
      </c>
      <c r="C5301" s="1">
        <v>44112</v>
      </c>
      <c r="D5301" s="1">
        <v>44132</v>
      </c>
      <c r="E5301" s="1">
        <v>44136</v>
      </c>
      <c r="F5301">
        <v>1</v>
      </c>
      <c r="G5301">
        <v>3</v>
      </c>
      <c r="H5301">
        <v>324</v>
      </c>
      <c r="I5301" s="6">
        <v>0</v>
      </c>
      <c r="J5301">
        <v>3</v>
      </c>
      <c r="K5301" t="str">
        <f>_xlfn.XLOOKUP(fCompras!F5301,dComprador!$A$2:$A$7,dComprador!$B$2:$B$7)</f>
        <v>Alon</v>
      </c>
      <c r="L5301" t="str">
        <f>_xlfn.XLOOKUP(J5301,dFornecedor!$A$2:$A$6,dFornecedor!$B$2:$B$6)</f>
        <v>StepUp</v>
      </c>
      <c r="M5301" t="str">
        <f>_xlfn.XLOOKUP(G5301,dMateriaPrima!$A$2:$A$12,dMateriaPrima!$B$2:$B$12)</f>
        <v>Barra Metal</v>
      </c>
      <c r="N5301" s="2">
        <f>_xlfn.XLOOKUP(G5301,dMateriaPrima!$A$2:$A$12,dMateriaPrima!$C$2:$C$12)</f>
        <v>565</v>
      </c>
      <c r="O5301" s="3">
        <f t="shared" si="410"/>
        <v>183060</v>
      </c>
      <c r="P5301" s="4">
        <f t="shared" si="411"/>
        <v>0</v>
      </c>
      <c r="Q5301" s="3">
        <f t="shared" si="412"/>
        <v>183060</v>
      </c>
      <c r="R5301" t="str">
        <f t="shared" si="413"/>
        <v>Em atraso</v>
      </c>
      <c r="S5301" s="5">
        <f t="shared" si="414"/>
        <v>4</v>
      </c>
    </row>
    <row r="5302" spans="1:19" x14ac:dyDescent="0.25">
      <c r="A5302">
        <v>5301</v>
      </c>
      <c r="B5302" s="1">
        <v>44112</v>
      </c>
      <c r="C5302" s="1">
        <v>44113</v>
      </c>
      <c r="D5302" s="1">
        <v>44139</v>
      </c>
      <c r="E5302" s="1">
        <v>44140</v>
      </c>
      <c r="F5302">
        <v>1</v>
      </c>
      <c r="G5302">
        <v>2</v>
      </c>
      <c r="H5302">
        <v>7</v>
      </c>
      <c r="I5302" s="6">
        <v>0</v>
      </c>
      <c r="J5302">
        <v>3</v>
      </c>
      <c r="K5302" t="str">
        <f>_xlfn.XLOOKUP(fCompras!F5302,dComprador!$A$2:$A$7,dComprador!$B$2:$B$7)</f>
        <v>Alon</v>
      </c>
      <c r="L5302" t="str">
        <f>_xlfn.XLOOKUP(J5302,dFornecedor!$A$2:$A$6,dFornecedor!$B$2:$B$6)</f>
        <v>StepUp</v>
      </c>
      <c r="M5302" t="str">
        <f>_xlfn.XLOOKUP(G5302,dMateriaPrima!$A$2:$A$12,dMateriaPrima!$B$2:$B$12)</f>
        <v>Chapa Metal</v>
      </c>
      <c r="N5302" s="2">
        <f>_xlfn.XLOOKUP(G5302,dMateriaPrima!$A$2:$A$12,dMateriaPrima!$C$2:$C$12)</f>
        <v>299.89999999999998</v>
      </c>
      <c r="O5302" s="3">
        <f t="shared" si="410"/>
        <v>2099.2999999999997</v>
      </c>
      <c r="P5302" s="4">
        <f t="shared" si="411"/>
        <v>0</v>
      </c>
      <c r="Q5302" s="3">
        <f t="shared" si="412"/>
        <v>2099.2999999999997</v>
      </c>
      <c r="R5302" t="str">
        <f t="shared" si="413"/>
        <v>Em atraso</v>
      </c>
      <c r="S5302" s="5">
        <f t="shared" si="414"/>
        <v>1</v>
      </c>
    </row>
    <row r="5303" spans="1:19" x14ac:dyDescent="0.25">
      <c r="A5303">
        <v>5302</v>
      </c>
      <c r="B5303" s="1">
        <v>44112</v>
      </c>
      <c r="C5303" s="1">
        <v>44121</v>
      </c>
      <c r="D5303" s="1">
        <v>44145</v>
      </c>
      <c r="E5303" s="1">
        <v>44146</v>
      </c>
      <c r="F5303">
        <v>1</v>
      </c>
      <c r="G5303">
        <v>8</v>
      </c>
      <c r="H5303">
        <v>149</v>
      </c>
      <c r="I5303" s="6">
        <v>0</v>
      </c>
      <c r="J5303">
        <v>3</v>
      </c>
      <c r="K5303" t="str">
        <f>_xlfn.XLOOKUP(fCompras!F5303,dComprador!$A$2:$A$7,dComprador!$B$2:$B$7)</f>
        <v>Alon</v>
      </c>
      <c r="L5303" t="str">
        <f>_xlfn.XLOOKUP(J5303,dFornecedor!$A$2:$A$6,dFornecedor!$B$2:$B$6)</f>
        <v>StepUp</v>
      </c>
      <c r="M5303" t="str">
        <f>_xlfn.XLOOKUP(G5303,dMateriaPrima!$A$2:$A$12,dMateriaPrima!$B$2:$B$12)</f>
        <v>Cimento</v>
      </c>
      <c r="N5303" s="2">
        <f>_xlfn.XLOOKUP(G5303,dMateriaPrima!$A$2:$A$12,dMateriaPrima!$C$2:$C$12)</f>
        <v>23</v>
      </c>
      <c r="O5303" s="3">
        <f t="shared" si="410"/>
        <v>3427</v>
      </c>
      <c r="P5303" s="4">
        <f t="shared" si="411"/>
        <v>0</v>
      </c>
      <c r="Q5303" s="3">
        <f t="shared" si="412"/>
        <v>3427</v>
      </c>
      <c r="R5303" t="str">
        <f t="shared" si="413"/>
        <v>Em atraso</v>
      </c>
      <c r="S5303" s="5">
        <f t="shared" si="414"/>
        <v>1</v>
      </c>
    </row>
    <row r="5304" spans="1:19" x14ac:dyDescent="0.25">
      <c r="A5304">
        <v>5303</v>
      </c>
      <c r="B5304" s="1">
        <v>44112</v>
      </c>
      <c r="C5304" s="1">
        <v>44120</v>
      </c>
      <c r="D5304" s="1">
        <v>44122</v>
      </c>
      <c r="E5304" s="1">
        <v>44126</v>
      </c>
      <c r="F5304">
        <v>4</v>
      </c>
      <c r="G5304">
        <v>9</v>
      </c>
      <c r="H5304">
        <v>218</v>
      </c>
      <c r="I5304" s="6">
        <v>0</v>
      </c>
      <c r="J5304">
        <v>2</v>
      </c>
      <c r="K5304" t="str">
        <f>_xlfn.XLOOKUP(fCompras!F5304,dComprador!$A$2:$A$7,dComprador!$B$2:$B$7)</f>
        <v>Lira</v>
      </c>
      <c r="L5304" t="str">
        <f>_xlfn.XLOOKUP(J5304,dFornecedor!$A$2:$A$6,dFornecedor!$B$2:$B$6)</f>
        <v>Minerva</v>
      </c>
      <c r="M5304" t="str">
        <f>_xlfn.XLOOKUP(G5304,dMateriaPrima!$A$2:$A$12,dMateriaPrima!$B$2:$B$12)</f>
        <v>Couro</v>
      </c>
      <c r="N5304" s="2">
        <f>_xlfn.XLOOKUP(G5304,dMateriaPrima!$A$2:$A$12,dMateriaPrima!$C$2:$C$12)</f>
        <v>4.4000000000000004</v>
      </c>
      <c r="O5304" s="3">
        <f t="shared" si="410"/>
        <v>959.2</v>
      </c>
      <c r="P5304" s="4">
        <f t="shared" si="411"/>
        <v>0</v>
      </c>
      <c r="Q5304" s="3">
        <f t="shared" si="412"/>
        <v>959.2</v>
      </c>
      <c r="R5304" t="str">
        <f t="shared" si="413"/>
        <v>Em atraso</v>
      </c>
      <c r="S5304" s="5">
        <f t="shared" si="414"/>
        <v>4</v>
      </c>
    </row>
    <row r="5305" spans="1:19" x14ac:dyDescent="0.25">
      <c r="A5305">
        <v>5304</v>
      </c>
      <c r="B5305" s="1">
        <v>44112</v>
      </c>
      <c r="C5305" s="1">
        <v>44115</v>
      </c>
      <c r="D5305" s="1">
        <v>44118</v>
      </c>
      <c r="E5305" s="1">
        <v>44119</v>
      </c>
      <c r="F5305">
        <v>4</v>
      </c>
      <c r="G5305">
        <v>7</v>
      </c>
      <c r="H5305">
        <v>32</v>
      </c>
      <c r="I5305" s="6">
        <v>0</v>
      </c>
      <c r="J5305">
        <v>4</v>
      </c>
      <c r="K5305" t="str">
        <f>_xlfn.XLOOKUP(fCompras!F5305,dComprador!$A$2:$A$7,dComprador!$B$2:$B$7)</f>
        <v>Lira</v>
      </c>
      <c r="L5305" t="str">
        <f>_xlfn.XLOOKUP(J5305,dFornecedor!$A$2:$A$6,dFornecedor!$B$2:$B$6)</f>
        <v>AlphaOmega</v>
      </c>
      <c r="M5305" t="str">
        <f>_xlfn.XLOOKUP(G5305,dMateriaPrima!$A$2:$A$12,dMateriaPrima!$B$2:$B$12)</f>
        <v>Poliéster</v>
      </c>
      <c r="N5305" s="2">
        <f>_xlfn.XLOOKUP(G5305,dMateriaPrima!$A$2:$A$12,dMateriaPrima!$C$2:$C$12)</f>
        <v>8</v>
      </c>
      <c r="O5305" s="3">
        <f t="shared" si="410"/>
        <v>256</v>
      </c>
      <c r="P5305" s="4">
        <f t="shared" si="411"/>
        <v>0</v>
      </c>
      <c r="Q5305" s="3">
        <f t="shared" si="412"/>
        <v>256</v>
      </c>
      <c r="R5305" t="str">
        <f t="shared" si="413"/>
        <v>Em atraso</v>
      </c>
      <c r="S5305" s="5">
        <f t="shared" si="414"/>
        <v>1</v>
      </c>
    </row>
    <row r="5306" spans="1:19" x14ac:dyDescent="0.25">
      <c r="A5306">
        <v>5305</v>
      </c>
      <c r="B5306" s="1">
        <v>44112</v>
      </c>
      <c r="C5306" s="1">
        <v>44116</v>
      </c>
      <c r="D5306" s="1">
        <v>44122</v>
      </c>
      <c r="E5306" s="1">
        <v>44122</v>
      </c>
      <c r="F5306">
        <v>4</v>
      </c>
      <c r="G5306">
        <v>5</v>
      </c>
      <c r="H5306">
        <v>9</v>
      </c>
      <c r="I5306" s="6">
        <v>0</v>
      </c>
      <c r="J5306">
        <v>5</v>
      </c>
      <c r="K5306" t="str">
        <f>_xlfn.XLOOKUP(fCompras!F5306,dComprador!$A$2:$A$7,dComprador!$B$2:$B$7)</f>
        <v>Lira</v>
      </c>
      <c r="L5306" t="str">
        <f>_xlfn.XLOOKUP(J5306,dFornecedor!$A$2:$A$6,dFornecedor!$B$2:$B$6)</f>
        <v>Atlas</v>
      </c>
      <c r="M5306" t="str">
        <f>_xlfn.XLOOKUP(G5306,dMateriaPrima!$A$2:$A$12,dMateriaPrima!$B$2:$B$12)</f>
        <v>Areia</v>
      </c>
      <c r="N5306" s="2">
        <f>_xlfn.XLOOKUP(G5306,dMateriaPrima!$A$2:$A$12,dMateriaPrima!$C$2:$C$12)</f>
        <v>3.59</v>
      </c>
      <c r="O5306" s="3">
        <f t="shared" si="410"/>
        <v>32.31</v>
      </c>
      <c r="P5306" s="4">
        <f t="shared" si="411"/>
        <v>0</v>
      </c>
      <c r="Q5306" s="3">
        <f t="shared" si="412"/>
        <v>32.31</v>
      </c>
      <c r="R5306" t="str">
        <f t="shared" si="413"/>
        <v>No prazo</v>
      </c>
      <c r="S5306" s="5">
        <f t="shared" si="414"/>
        <v>0</v>
      </c>
    </row>
    <row r="5307" spans="1:19" x14ac:dyDescent="0.25">
      <c r="A5307">
        <v>5306</v>
      </c>
      <c r="B5307" s="1">
        <v>44112</v>
      </c>
      <c r="C5307" s="1">
        <v>44121</v>
      </c>
      <c r="D5307" s="1">
        <v>44123</v>
      </c>
      <c r="E5307" s="1">
        <v>44121</v>
      </c>
      <c r="F5307">
        <v>4</v>
      </c>
      <c r="G5307">
        <v>10</v>
      </c>
      <c r="H5307">
        <v>296</v>
      </c>
      <c r="I5307" s="6">
        <v>0</v>
      </c>
      <c r="J5307">
        <v>3</v>
      </c>
      <c r="K5307" t="str">
        <f>_xlfn.XLOOKUP(fCompras!F5307,dComprador!$A$2:$A$7,dComprador!$B$2:$B$7)</f>
        <v>Lira</v>
      </c>
      <c r="L5307" t="str">
        <f>_xlfn.XLOOKUP(J5307,dFornecedor!$A$2:$A$6,dFornecedor!$B$2:$B$6)</f>
        <v>StepUp</v>
      </c>
      <c r="M5307" t="str">
        <f>_xlfn.XLOOKUP(G5307,dMateriaPrima!$A$2:$A$12,dMateriaPrima!$B$2:$B$12)</f>
        <v>Pedra Britada</v>
      </c>
      <c r="N5307" s="2">
        <f>_xlfn.XLOOKUP(G5307,dMateriaPrima!$A$2:$A$12,dMateriaPrima!$C$2:$C$12)</f>
        <v>56</v>
      </c>
      <c r="O5307" s="3">
        <f t="shared" si="410"/>
        <v>16576</v>
      </c>
      <c r="P5307" s="4">
        <f t="shared" si="411"/>
        <v>0</v>
      </c>
      <c r="Q5307" s="3">
        <f t="shared" si="412"/>
        <v>16576</v>
      </c>
      <c r="R5307" t="str">
        <f t="shared" si="413"/>
        <v>No prazo</v>
      </c>
      <c r="S5307" s="5">
        <f t="shared" si="414"/>
        <v>0</v>
      </c>
    </row>
    <row r="5308" spans="1:19" x14ac:dyDescent="0.25">
      <c r="A5308">
        <v>5307</v>
      </c>
      <c r="B5308" s="1">
        <v>44112</v>
      </c>
      <c r="C5308" s="1">
        <v>44113</v>
      </c>
      <c r="D5308" s="1">
        <v>44143</v>
      </c>
      <c r="E5308" s="1">
        <v>44144</v>
      </c>
      <c r="F5308">
        <v>1</v>
      </c>
      <c r="G5308">
        <v>11</v>
      </c>
      <c r="H5308">
        <v>387</v>
      </c>
      <c r="I5308" s="6">
        <v>0</v>
      </c>
      <c r="J5308">
        <v>4</v>
      </c>
      <c r="K5308" t="str">
        <f>_xlfn.XLOOKUP(fCompras!F5308,dComprador!$A$2:$A$7,dComprador!$B$2:$B$7)</f>
        <v>Alon</v>
      </c>
      <c r="L5308" t="str">
        <f>_xlfn.XLOOKUP(J5308,dFornecedor!$A$2:$A$6,dFornecedor!$B$2:$B$6)</f>
        <v>AlphaOmega</v>
      </c>
      <c r="M5308" t="str">
        <f>_xlfn.XLOOKUP(G5308,dMateriaPrima!$A$2:$A$12,dMateriaPrima!$B$2:$B$12)</f>
        <v>Papel</v>
      </c>
      <c r="N5308" s="2">
        <f>_xlfn.XLOOKUP(G5308,dMateriaPrima!$A$2:$A$12,dMateriaPrima!$C$2:$C$12)</f>
        <v>9</v>
      </c>
      <c r="O5308" s="3">
        <f t="shared" si="410"/>
        <v>3483</v>
      </c>
      <c r="P5308" s="4">
        <f t="shared" si="411"/>
        <v>0</v>
      </c>
      <c r="Q5308" s="3">
        <f t="shared" si="412"/>
        <v>3483</v>
      </c>
      <c r="R5308" t="str">
        <f t="shared" si="413"/>
        <v>Em atraso</v>
      </c>
      <c r="S5308" s="5">
        <f t="shared" si="414"/>
        <v>1</v>
      </c>
    </row>
    <row r="5309" spans="1:19" x14ac:dyDescent="0.25">
      <c r="A5309">
        <v>5308</v>
      </c>
      <c r="B5309" s="1">
        <v>44112</v>
      </c>
      <c r="C5309" s="1">
        <v>44113</v>
      </c>
      <c r="D5309" s="1">
        <v>44135</v>
      </c>
      <c r="E5309" s="1">
        <v>44135</v>
      </c>
      <c r="F5309">
        <v>1</v>
      </c>
      <c r="G5309">
        <v>9</v>
      </c>
      <c r="H5309">
        <v>4</v>
      </c>
      <c r="I5309" s="6">
        <v>0</v>
      </c>
      <c r="J5309">
        <v>3</v>
      </c>
      <c r="K5309" t="str">
        <f>_xlfn.XLOOKUP(fCompras!F5309,dComprador!$A$2:$A$7,dComprador!$B$2:$B$7)</f>
        <v>Alon</v>
      </c>
      <c r="L5309" t="str">
        <f>_xlfn.XLOOKUP(J5309,dFornecedor!$A$2:$A$6,dFornecedor!$B$2:$B$6)</f>
        <v>StepUp</v>
      </c>
      <c r="M5309" t="str">
        <f>_xlfn.XLOOKUP(G5309,dMateriaPrima!$A$2:$A$12,dMateriaPrima!$B$2:$B$12)</f>
        <v>Couro</v>
      </c>
      <c r="N5309" s="2">
        <f>_xlfn.XLOOKUP(G5309,dMateriaPrima!$A$2:$A$12,dMateriaPrima!$C$2:$C$12)</f>
        <v>4.4000000000000004</v>
      </c>
      <c r="O5309" s="3">
        <f t="shared" si="410"/>
        <v>17.600000000000001</v>
      </c>
      <c r="P5309" s="4">
        <f t="shared" si="411"/>
        <v>0</v>
      </c>
      <c r="Q5309" s="3">
        <f t="shared" si="412"/>
        <v>17.600000000000001</v>
      </c>
      <c r="R5309" t="str">
        <f t="shared" si="413"/>
        <v>No prazo</v>
      </c>
      <c r="S5309" s="5">
        <f t="shared" si="414"/>
        <v>0</v>
      </c>
    </row>
    <row r="5310" spans="1:19" x14ac:dyDescent="0.25">
      <c r="A5310">
        <v>5309</v>
      </c>
      <c r="B5310" s="1">
        <v>44112</v>
      </c>
      <c r="C5310" s="1">
        <v>44118</v>
      </c>
      <c r="D5310" s="1">
        <v>44135</v>
      </c>
      <c r="E5310" s="1">
        <v>44135</v>
      </c>
      <c r="F5310">
        <v>1</v>
      </c>
      <c r="G5310">
        <v>7</v>
      </c>
      <c r="H5310">
        <v>183</v>
      </c>
      <c r="I5310" s="6">
        <v>0</v>
      </c>
      <c r="J5310">
        <v>2</v>
      </c>
      <c r="K5310" t="str">
        <f>_xlfn.XLOOKUP(fCompras!F5310,dComprador!$A$2:$A$7,dComprador!$B$2:$B$7)</f>
        <v>Alon</v>
      </c>
      <c r="L5310" t="str">
        <f>_xlfn.XLOOKUP(J5310,dFornecedor!$A$2:$A$6,dFornecedor!$B$2:$B$6)</f>
        <v>Minerva</v>
      </c>
      <c r="M5310" t="str">
        <f>_xlfn.XLOOKUP(G5310,dMateriaPrima!$A$2:$A$12,dMateriaPrima!$B$2:$B$12)</f>
        <v>Poliéster</v>
      </c>
      <c r="N5310" s="2">
        <f>_xlfn.XLOOKUP(G5310,dMateriaPrima!$A$2:$A$12,dMateriaPrima!$C$2:$C$12)</f>
        <v>8</v>
      </c>
      <c r="O5310" s="3">
        <f t="shared" si="410"/>
        <v>1464</v>
      </c>
      <c r="P5310" s="4">
        <f t="shared" si="411"/>
        <v>0</v>
      </c>
      <c r="Q5310" s="3">
        <f t="shared" si="412"/>
        <v>1464</v>
      </c>
      <c r="R5310" t="str">
        <f t="shared" si="413"/>
        <v>No prazo</v>
      </c>
      <c r="S5310" s="5">
        <f t="shared" si="414"/>
        <v>0</v>
      </c>
    </row>
    <row r="5311" spans="1:19" x14ac:dyDescent="0.25">
      <c r="A5311">
        <v>5310</v>
      </c>
      <c r="B5311" s="1">
        <v>44113</v>
      </c>
      <c r="C5311" s="1">
        <v>44124</v>
      </c>
      <c r="D5311" s="1">
        <v>44124</v>
      </c>
      <c r="E5311" s="1">
        <v>44128</v>
      </c>
      <c r="F5311">
        <v>4</v>
      </c>
      <c r="G5311">
        <v>9</v>
      </c>
      <c r="H5311">
        <v>456</v>
      </c>
      <c r="I5311" s="6">
        <v>0</v>
      </c>
      <c r="J5311">
        <v>1</v>
      </c>
      <c r="K5311" t="str">
        <f>_xlfn.XLOOKUP(fCompras!F5311,dComprador!$A$2:$A$7,dComprador!$B$2:$B$7)</f>
        <v>Lira</v>
      </c>
      <c r="L5311" t="str">
        <f>_xlfn.XLOOKUP(J5311,dFornecedor!$A$2:$A$6,dFornecedor!$B$2:$B$6)</f>
        <v>NorthShore</v>
      </c>
      <c r="M5311" t="str">
        <f>_xlfn.XLOOKUP(G5311,dMateriaPrima!$A$2:$A$12,dMateriaPrima!$B$2:$B$12)</f>
        <v>Couro</v>
      </c>
      <c r="N5311" s="2">
        <f>_xlfn.XLOOKUP(G5311,dMateriaPrima!$A$2:$A$12,dMateriaPrima!$C$2:$C$12)</f>
        <v>4.4000000000000004</v>
      </c>
      <c r="O5311" s="3">
        <f t="shared" si="410"/>
        <v>2006.4</v>
      </c>
      <c r="P5311" s="4">
        <f t="shared" si="411"/>
        <v>0</v>
      </c>
      <c r="Q5311" s="3">
        <f t="shared" si="412"/>
        <v>2006.4</v>
      </c>
      <c r="R5311" t="str">
        <f t="shared" si="413"/>
        <v>Em atraso</v>
      </c>
      <c r="S5311" s="5">
        <f t="shared" si="414"/>
        <v>4</v>
      </c>
    </row>
    <row r="5312" spans="1:19" x14ac:dyDescent="0.25">
      <c r="A5312">
        <v>5311</v>
      </c>
      <c r="B5312" s="1">
        <v>44113</v>
      </c>
      <c r="C5312" s="1">
        <v>44114</v>
      </c>
      <c r="D5312" s="1">
        <v>44147</v>
      </c>
      <c r="E5312" s="1">
        <v>44149</v>
      </c>
      <c r="F5312">
        <v>1</v>
      </c>
      <c r="G5312">
        <v>5</v>
      </c>
      <c r="H5312">
        <v>192</v>
      </c>
      <c r="I5312" s="6">
        <v>0</v>
      </c>
      <c r="J5312">
        <v>3</v>
      </c>
      <c r="K5312" t="str">
        <f>_xlfn.XLOOKUP(fCompras!F5312,dComprador!$A$2:$A$7,dComprador!$B$2:$B$7)</f>
        <v>Alon</v>
      </c>
      <c r="L5312" t="str">
        <f>_xlfn.XLOOKUP(J5312,dFornecedor!$A$2:$A$6,dFornecedor!$B$2:$B$6)</f>
        <v>StepUp</v>
      </c>
      <c r="M5312" t="str">
        <f>_xlfn.XLOOKUP(G5312,dMateriaPrima!$A$2:$A$12,dMateriaPrima!$B$2:$B$12)</f>
        <v>Areia</v>
      </c>
      <c r="N5312" s="2">
        <f>_xlfn.XLOOKUP(G5312,dMateriaPrima!$A$2:$A$12,dMateriaPrima!$C$2:$C$12)</f>
        <v>3.59</v>
      </c>
      <c r="O5312" s="3">
        <f t="shared" si="410"/>
        <v>689.28</v>
      </c>
      <c r="P5312" s="4">
        <f t="shared" si="411"/>
        <v>0</v>
      </c>
      <c r="Q5312" s="3">
        <f t="shared" si="412"/>
        <v>689.28</v>
      </c>
      <c r="R5312" t="str">
        <f t="shared" si="413"/>
        <v>Em atraso</v>
      </c>
      <c r="S5312" s="5">
        <f t="shared" si="414"/>
        <v>2</v>
      </c>
    </row>
    <row r="5313" spans="1:19" x14ac:dyDescent="0.25">
      <c r="A5313">
        <v>5312</v>
      </c>
      <c r="B5313" s="1">
        <v>44113</v>
      </c>
      <c r="C5313" s="1">
        <v>44120</v>
      </c>
      <c r="D5313" s="1">
        <v>44124</v>
      </c>
      <c r="E5313" s="1">
        <v>44126</v>
      </c>
      <c r="F5313">
        <v>4</v>
      </c>
      <c r="G5313">
        <v>6</v>
      </c>
      <c r="H5313">
        <v>3</v>
      </c>
      <c r="I5313" s="6">
        <v>0</v>
      </c>
      <c r="J5313">
        <v>2</v>
      </c>
      <c r="K5313" t="str">
        <f>_xlfn.XLOOKUP(fCompras!F5313,dComprador!$A$2:$A$7,dComprador!$B$2:$B$7)</f>
        <v>Lira</v>
      </c>
      <c r="L5313" t="str">
        <f>_xlfn.XLOOKUP(J5313,dFornecedor!$A$2:$A$6,dFornecedor!$B$2:$B$6)</f>
        <v>Minerva</v>
      </c>
      <c r="M5313" t="str">
        <f>_xlfn.XLOOKUP(G5313,dMateriaPrima!$A$2:$A$12,dMateriaPrima!$B$2:$B$12)</f>
        <v>Fio Algodão</v>
      </c>
      <c r="N5313" s="2">
        <f>_xlfn.XLOOKUP(G5313,dMateriaPrima!$A$2:$A$12,dMateriaPrima!$C$2:$C$12)</f>
        <v>55.9</v>
      </c>
      <c r="O5313" s="3">
        <f t="shared" si="410"/>
        <v>167.7</v>
      </c>
      <c r="P5313" s="4">
        <f t="shared" si="411"/>
        <v>0</v>
      </c>
      <c r="Q5313" s="3">
        <f t="shared" si="412"/>
        <v>167.7</v>
      </c>
      <c r="R5313" t="str">
        <f t="shared" si="413"/>
        <v>Em atraso</v>
      </c>
      <c r="S5313" s="5">
        <f t="shared" si="414"/>
        <v>2</v>
      </c>
    </row>
    <row r="5314" spans="1:19" x14ac:dyDescent="0.25">
      <c r="A5314">
        <v>5313</v>
      </c>
      <c r="B5314" s="1">
        <v>44113</v>
      </c>
      <c r="C5314" s="1">
        <v>44118</v>
      </c>
      <c r="D5314" s="1">
        <v>44118</v>
      </c>
      <c r="E5314" s="1">
        <v>44122</v>
      </c>
      <c r="F5314">
        <v>4</v>
      </c>
      <c r="G5314">
        <v>1</v>
      </c>
      <c r="H5314">
        <v>147</v>
      </c>
      <c r="I5314" s="6">
        <v>0</v>
      </c>
      <c r="J5314">
        <v>1</v>
      </c>
      <c r="K5314" t="str">
        <f>_xlfn.XLOOKUP(fCompras!F5314,dComprador!$A$2:$A$7,dComprador!$B$2:$B$7)</f>
        <v>Lira</v>
      </c>
      <c r="L5314" t="str">
        <f>_xlfn.XLOOKUP(J5314,dFornecedor!$A$2:$A$6,dFornecedor!$B$2:$B$6)</f>
        <v>NorthShore</v>
      </c>
      <c r="M5314" t="str">
        <f>_xlfn.XLOOKUP(G5314,dMateriaPrima!$A$2:$A$12,dMateriaPrima!$B$2:$B$12)</f>
        <v>Tecido</v>
      </c>
      <c r="N5314" s="2">
        <f>_xlfn.XLOOKUP(G5314,dMateriaPrima!$A$2:$A$12,dMateriaPrima!$C$2:$C$12)</f>
        <v>18</v>
      </c>
      <c r="O5314" s="3">
        <f t="shared" si="410"/>
        <v>2646</v>
      </c>
      <c r="P5314" s="4">
        <f t="shared" si="411"/>
        <v>0</v>
      </c>
      <c r="Q5314" s="3">
        <f t="shared" si="412"/>
        <v>2646</v>
      </c>
      <c r="R5314" t="str">
        <f t="shared" si="413"/>
        <v>Em atraso</v>
      </c>
      <c r="S5314" s="5">
        <f t="shared" si="414"/>
        <v>4</v>
      </c>
    </row>
    <row r="5315" spans="1:19" x14ac:dyDescent="0.25">
      <c r="A5315">
        <v>5314</v>
      </c>
      <c r="B5315" s="1">
        <v>44113</v>
      </c>
      <c r="C5315" s="1">
        <v>44120</v>
      </c>
      <c r="D5315" s="1">
        <v>44120</v>
      </c>
      <c r="E5315" s="1">
        <v>44122</v>
      </c>
      <c r="F5315">
        <v>4</v>
      </c>
      <c r="G5315">
        <v>9</v>
      </c>
      <c r="H5315">
        <v>32</v>
      </c>
      <c r="I5315" s="6">
        <v>0.19</v>
      </c>
      <c r="J5315">
        <v>1</v>
      </c>
      <c r="K5315" t="str">
        <f>_xlfn.XLOOKUP(fCompras!F5315,dComprador!$A$2:$A$7,dComprador!$B$2:$B$7)</f>
        <v>Lira</v>
      </c>
      <c r="L5315" t="str">
        <f>_xlfn.XLOOKUP(J5315,dFornecedor!$A$2:$A$6,dFornecedor!$B$2:$B$6)</f>
        <v>NorthShore</v>
      </c>
      <c r="M5315" t="str">
        <f>_xlfn.XLOOKUP(G5315,dMateriaPrima!$A$2:$A$12,dMateriaPrima!$B$2:$B$12)</f>
        <v>Couro</v>
      </c>
      <c r="N5315" s="2">
        <f>_xlfn.XLOOKUP(G5315,dMateriaPrima!$A$2:$A$12,dMateriaPrima!$C$2:$C$12)</f>
        <v>4.4000000000000004</v>
      </c>
      <c r="O5315" s="3">
        <f t="shared" ref="O5315:O5378" si="415">PRODUCT(H5315,N5315)</f>
        <v>140.80000000000001</v>
      </c>
      <c r="P5315" s="4">
        <f t="shared" ref="P5315:P5378" si="416">PRODUCT(O5315,I5315)</f>
        <v>26.752000000000002</v>
      </c>
      <c r="Q5315" s="3">
        <f t="shared" ref="Q5315:Q5378" si="417">O5315-P5315</f>
        <v>114.048</v>
      </c>
      <c r="R5315" t="str">
        <f t="shared" ref="R5315:R5378" si="418">IF(E5315&lt;=D5315,"No prazo",IF(E5315&gt;D5315,"Em atraso"))</f>
        <v>Em atraso</v>
      </c>
      <c r="S5315" s="5">
        <f t="shared" ref="S5315:S5378" si="419">IF(E5315 &gt;D5315, E5315-D5315,0)</f>
        <v>2</v>
      </c>
    </row>
    <row r="5316" spans="1:19" x14ac:dyDescent="0.25">
      <c r="A5316">
        <v>5315</v>
      </c>
      <c r="B5316" s="1">
        <v>44113</v>
      </c>
      <c r="C5316" s="1">
        <v>44113</v>
      </c>
      <c r="D5316" s="1">
        <v>44134</v>
      </c>
      <c r="E5316" s="1">
        <v>44134</v>
      </c>
      <c r="F5316">
        <v>1</v>
      </c>
      <c r="G5316">
        <v>8</v>
      </c>
      <c r="H5316">
        <v>142</v>
      </c>
      <c r="I5316" s="6">
        <v>0</v>
      </c>
      <c r="J5316">
        <v>2</v>
      </c>
      <c r="K5316" t="str">
        <f>_xlfn.XLOOKUP(fCompras!F5316,dComprador!$A$2:$A$7,dComprador!$B$2:$B$7)</f>
        <v>Alon</v>
      </c>
      <c r="L5316" t="str">
        <f>_xlfn.XLOOKUP(J5316,dFornecedor!$A$2:$A$6,dFornecedor!$B$2:$B$6)</f>
        <v>Minerva</v>
      </c>
      <c r="M5316" t="str">
        <f>_xlfn.XLOOKUP(G5316,dMateriaPrima!$A$2:$A$12,dMateriaPrima!$B$2:$B$12)</f>
        <v>Cimento</v>
      </c>
      <c r="N5316" s="2">
        <f>_xlfn.XLOOKUP(G5316,dMateriaPrima!$A$2:$A$12,dMateriaPrima!$C$2:$C$12)</f>
        <v>23</v>
      </c>
      <c r="O5316" s="3">
        <f t="shared" si="415"/>
        <v>3266</v>
      </c>
      <c r="P5316" s="4">
        <f t="shared" si="416"/>
        <v>0</v>
      </c>
      <c r="Q5316" s="3">
        <f t="shared" si="417"/>
        <v>3266</v>
      </c>
      <c r="R5316" t="str">
        <f t="shared" si="418"/>
        <v>No prazo</v>
      </c>
      <c r="S5316" s="5">
        <f t="shared" si="419"/>
        <v>0</v>
      </c>
    </row>
    <row r="5317" spans="1:19" x14ac:dyDescent="0.25">
      <c r="A5317">
        <v>5316</v>
      </c>
      <c r="B5317" s="1">
        <v>44113</v>
      </c>
      <c r="C5317" s="1">
        <v>44116</v>
      </c>
      <c r="D5317" s="1">
        <v>44132</v>
      </c>
      <c r="E5317" s="1">
        <v>44133</v>
      </c>
      <c r="F5317">
        <v>1</v>
      </c>
      <c r="G5317">
        <v>9</v>
      </c>
      <c r="H5317">
        <v>327</v>
      </c>
      <c r="I5317" s="6">
        <v>0</v>
      </c>
      <c r="J5317">
        <v>4</v>
      </c>
      <c r="K5317" t="str">
        <f>_xlfn.XLOOKUP(fCompras!F5317,dComprador!$A$2:$A$7,dComprador!$B$2:$B$7)</f>
        <v>Alon</v>
      </c>
      <c r="L5317" t="str">
        <f>_xlfn.XLOOKUP(J5317,dFornecedor!$A$2:$A$6,dFornecedor!$B$2:$B$6)</f>
        <v>AlphaOmega</v>
      </c>
      <c r="M5317" t="str">
        <f>_xlfn.XLOOKUP(G5317,dMateriaPrima!$A$2:$A$12,dMateriaPrima!$B$2:$B$12)</f>
        <v>Couro</v>
      </c>
      <c r="N5317" s="2">
        <f>_xlfn.XLOOKUP(G5317,dMateriaPrima!$A$2:$A$12,dMateriaPrima!$C$2:$C$12)</f>
        <v>4.4000000000000004</v>
      </c>
      <c r="O5317" s="3">
        <f t="shared" si="415"/>
        <v>1438.8000000000002</v>
      </c>
      <c r="P5317" s="4">
        <f t="shared" si="416"/>
        <v>0</v>
      </c>
      <c r="Q5317" s="3">
        <f t="shared" si="417"/>
        <v>1438.8000000000002</v>
      </c>
      <c r="R5317" t="str">
        <f t="shared" si="418"/>
        <v>Em atraso</v>
      </c>
      <c r="S5317" s="5">
        <f t="shared" si="419"/>
        <v>1</v>
      </c>
    </row>
    <row r="5318" spans="1:19" x14ac:dyDescent="0.25">
      <c r="A5318">
        <v>5317</v>
      </c>
      <c r="B5318" s="1">
        <v>44113</v>
      </c>
      <c r="C5318" s="1">
        <v>44117</v>
      </c>
      <c r="D5318" s="1">
        <v>44125</v>
      </c>
      <c r="E5318" s="1">
        <v>44127</v>
      </c>
      <c r="F5318">
        <v>2</v>
      </c>
      <c r="G5318">
        <v>8</v>
      </c>
      <c r="H5318">
        <v>175</v>
      </c>
      <c r="I5318" s="6">
        <v>0</v>
      </c>
      <c r="J5318">
        <v>3</v>
      </c>
      <c r="K5318" t="str">
        <f>_xlfn.XLOOKUP(fCompras!F5318,dComprador!$A$2:$A$7,dComprador!$B$2:$B$7)</f>
        <v>João</v>
      </c>
      <c r="L5318" t="str">
        <f>_xlfn.XLOOKUP(J5318,dFornecedor!$A$2:$A$6,dFornecedor!$B$2:$B$6)</f>
        <v>StepUp</v>
      </c>
      <c r="M5318" t="str">
        <f>_xlfn.XLOOKUP(G5318,dMateriaPrima!$A$2:$A$12,dMateriaPrima!$B$2:$B$12)</f>
        <v>Cimento</v>
      </c>
      <c r="N5318" s="2">
        <f>_xlfn.XLOOKUP(G5318,dMateriaPrima!$A$2:$A$12,dMateriaPrima!$C$2:$C$12)</f>
        <v>23</v>
      </c>
      <c r="O5318" s="3">
        <f t="shared" si="415"/>
        <v>4025</v>
      </c>
      <c r="P5318" s="4">
        <f t="shared" si="416"/>
        <v>0</v>
      </c>
      <c r="Q5318" s="3">
        <f t="shared" si="417"/>
        <v>4025</v>
      </c>
      <c r="R5318" t="str">
        <f t="shared" si="418"/>
        <v>Em atraso</v>
      </c>
      <c r="S5318" s="5">
        <f t="shared" si="419"/>
        <v>2</v>
      </c>
    </row>
    <row r="5319" spans="1:19" x14ac:dyDescent="0.25">
      <c r="A5319">
        <v>5318</v>
      </c>
      <c r="B5319" s="1">
        <v>44113</v>
      </c>
      <c r="C5319" s="1">
        <v>44122</v>
      </c>
      <c r="D5319" s="1">
        <v>44128</v>
      </c>
      <c r="E5319" s="1">
        <v>44132</v>
      </c>
      <c r="F5319">
        <v>2</v>
      </c>
      <c r="G5319">
        <v>9</v>
      </c>
      <c r="H5319">
        <v>68</v>
      </c>
      <c r="I5319" s="6">
        <v>0</v>
      </c>
      <c r="J5319">
        <v>2</v>
      </c>
      <c r="K5319" t="str">
        <f>_xlfn.XLOOKUP(fCompras!F5319,dComprador!$A$2:$A$7,dComprador!$B$2:$B$7)</f>
        <v>João</v>
      </c>
      <c r="L5319" t="str">
        <f>_xlfn.XLOOKUP(J5319,dFornecedor!$A$2:$A$6,dFornecedor!$B$2:$B$6)</f>
        <v>Minerva</v>
      </c>
      <c r="M5319" t="str">
        <f>_xlfn.XLOOKUP(G5319,dMateriaPrima!$A$2:$A$12,dMateriaPrima!$B$2:$B$12)</f>
        <v>Couro</v>
      </c>
      <c r="N5319" s="2">
        <f>_xlfn.XLOOKUP(G5319,dMateriaPrima!$A$2:$A$12,dMateriaPrima!$C$2:$C$12)</f>
        <v>4.4000000000000004</v>
      </c>
      <c r="O5319" s="3">
        <f t="shared" si="415"/>
        <v>299.20000000000005</v>
      </c>
      <c r="P5319" s="4">
        <f t="shared" si="416"/>
        <v>0</v>
      </c>
      <c r="Q5319" s="3">
        <f t="shared" si="417"/>
        <v>299.20000000000005</v>
      </c>
      <c r="R5319" t="str">
        <f t="shared" si="418"/>
        <v>Em atraso</v>
      </c>
      <c r="S5319" s="5">
        <f t="shared" si="419"/>
        <v>4</v>
      </c>
    </row>
    <row r="5320" spans="1:19" x14ac:dyDescent="0.25">
      <c r="A5320">
        <v>5319</v>
      </c>
      <c r="B5320" s="1">
        <v>44113</v>
      </c>
      <c r="C5320" s="1">
        <v>44116</v>
      </c>
      <c r="D5320" s="1">
        <v>44147</v>
      </c>
      <c r="E5320" s="1">
        <v>44148</v>
      </c>
      <c r="F5320">
        <v>1</v>
      </c>
      <c r="G5320">
        <v>7</v>
      </c>
      <c r="H5320">
        <v>94</v>
      </c>
      <c r="I5320" s="6">
        <v>0</v>
      </c>
      <c r="J5320">
        <v>1</v>
      </c>
      <c r="K5320" t="str">
        <f>_xlfn.XLOOKUP(fCompras!F5320,dComprador!$A$2:$A$7,dComprador!$B$2:$B$7)</f>
        <v>Alon</v>
      </c>
      <c r="L5320" t="str">
        <f>_xlfn.XLOOKUP(J5320,dFornecedor!$A$2:$A$6,dFornecedor!$B$2:$B$6)</f>
        <v>NorthShore</v>
      </c>
      <c r="M5320" t="str">
        <f>_xlfn.XLOOKUP(G5320,dMateriaPrima!$A$2:$A$12,dMateriaPrima!$B$2:$B$12)</f>
        <v>Poliéster</v>
      </c>
      <c r="N5320" s="2">
        <f>_xlfn.XLOOKUP(G5320,dMateriaPrima!$A$2:$A$12,dMateriaPrima!$C$2:$C$12)</f>
        <v>8</v>
      </c>
      <c r="O5320" s="3">
        <f t="shared" si="415"/>
        <v>752</v>
      </c>
      <c r="P5320" s="4">
        <f t="shared" si="416"/>
        <v>0</v>
      </c>
      <c r="Q5320" s="3">
        <f t="shared" si="417"/>
        <v>752</v>
      </c>
      <c r="R5320" t="str">
        <f t="shared" si="418"/>
        <v>Em atraso</v>
      </c>
      <c r="S5320" s="5">
        <f t="shared" si="419"/>
        <v>1</v>
      </c>
    </row>
    <row r="5321" spans="1:19" x14ac:dyDescent="0.25">
      <c r="A5321">
        <v>5320</v>
      </c>
      <c r="B5321" s="1">
        <v>44113</v>
      </c>
      <c r="C5321" s="1">
        <v>44113</v>
      </c>
      <c r="D5321" s="1">
        <v>44136</v>
      </c>
      <c r="E5321" s="1">
        <v>44136</v>
      </c>
      <c r="F5321">
        <v>1</v>
      </c>
      <c r="G5321">
        <v>5</v>
      </c>
      <c r="H5321">
        <v>57</v>
      </c>
      <c r="I5321" s="6">
        <v>0</v>
      </c>
      <c r="J5321">
        <v>2</v>
      </c>
      <c r="K5321" t="str">
        <f>_xlfn.XLOOKUP(fCompras!F5321,dComprador!$A$2:$A$7,dComprador!$B$2:$B$7)</f>
        <v>Alon</v>
      </c>
      <c r="L5321" t="str">
        <f>_xlfn.XLOOKUP(J5321,dFornecedor!$A$2:$A$6,dFornecedor!$B$2:$B$6)</f>
        <v>Minerva</v>
      </c>
      <c r="M5321" t="str">
        <f>_xlfn.XLOOKUP(G5321,dMateriaPrima!$A$2:$A$12,dMateriaPrima!$B$2:$B$12)</f>
        <v>Areia</v>
      </c>
      <c r="N5321" s="2">
        <f>_xlfn.XLOOKUP(G5321,dMateriaPrima!$A$2:$A$12,dMateriaPrima!$C$2:$C$12)</f>
        <v>3.59</v>
      </c>
      <c r="O5321" s="3">
        <f t="shared" si="415"/>
        <v>204.63</v>
      </c>
      <c r="P5321" s="4">
        <f t="shared" si="416"/>
        <v>0</v>
      </c>
      <c r="Q5321" s="3">
        <f t="shared" si="417"/>
        <v>204.63</v>
      </c>
      <c r="R5321" t="str">
        <f t="shared" si="418"/>
        <v>No prazo</v>
      </c>
      <c r="S5321" s="5">
        <f t="shared" si="419"/>
        <v>0</v>
      </c>
    </row>
    <row r="5322" spans="1:19" x14ac:dyDescent="0.25">
      <c r="A5322">
        <v>5321</v>
      </c>
      <c r="B5322" s="1">
        <v>44114</v>
      </c>
      <c r="C5322" s="1">
        <v>44114</v>
      </c>
      <c r="D5322" s="1">
        <v>44121</v>
      </c>
      <c r="E5322" s="1">
        <v>44122</v>
      </c>
      <c r="F5322">
        <v>4</v>
      </c>
      <c r="G5322">
        <v>5</v>
      </c>
      <c r="H5322">
        <v>250</v>
      </c>
      <c r="I5322" s="6">
        <v>0</v>
      </c>
      <c r="J5322">
        <v>2</v>
      </c>
      <c r="K5322" t="str">
        <f>_xlfn.XLOOKUP(fCompras!F5322,dComprador!$A$2:$A$7,dComprador!$B$2:$B$7)</f>
        <v>Lira</v>
      </c>
      <c r="L5322" t="str">
        <f>_xlfn.XLOOKUP(J5322,dFornecedor!$A$2:$A$6,dFornecedor!$B$2:$B$6)</f>
        <v>Minerva</v>
      </c>
      <c r="M5322" t="str">
        <f>_xlfn.XLOOKUP(G5322,dMateriaPrima!$A$2:$A$12,dMateriaPrima!$B$2:$B$12)</f>
        <v>Areia</v>
      </c>
      <c r="N5322" s="2">
        <f>_xlfn.XLOOKUP(G5322,dMateriaPrima!$A$2:$A$12,dMateriaPrima!$C$2:$C$12)</f>
        <v>3.59</v>
      </c>
      <c r="O5322" s="3">
        <f t="shared" si="415"/>
        <v>897.5</v>
      </c>
      <c r="P5322" s="4">
        <f t="shared" si="416"/>
        <v>0</v>
      </c>
      <c r="Q5322" s="3">
        <f t="shared" si="417"/>
        <v>897.5</v>
      </c>
      <c r="R5322" t="str">
        <f t="shared" si="418"/>
        <v>Em atraso</v>
      </c>
      <c r="S5322" s="5">
        <f t="shared" si="419"/>
        <v>1</v>
      </c>
    </row>
    <row r="5323" spans="1:19" x14ac:dyDescent="0.25">
      <c r="A5323">
        <v>5322</v>
      </c>
      <c r="B5323" s="1">
        <v>44114</v>
      </c>
      <c r="C5323" s="1">
        <v>44115</v>
      </c>
      <c r="D5323" s="1">
        <v>44121</v>
      </c>
      <c r="E5323" s="1">
        <v>44122</v>
      </c>
      <c r="F5323">
        <v>4</v>
      </c>
      <c r="G5323">
        <v>6</v>
      </c>
      <c r="H5323">
        <v>280</v>
      </c>
      <c r="I5323" s="6">
        <v>0.11</v>
      </c>
      <c r="J5323">
        <v>4</v>
      </c>
      <c r="K5323" t="str">
        <f>_xlfn.XLOOKUP(fCompras!F5323,dComprador!$A$2:$A$7,dComprador!$B$2:$B$7)</f>
        <v>Lira</v>
      </c>
      <c r="L5323" t="str">
        <f>_xlfn.XLOOKUP(J5323,dFornecedor!$A$2:$A$6,dFornecedor!$B$2:$B$6)</f>
        <v>AlphaOmega</v>
      </c>
      <c r="M5323" t="str">
        <f>_xlfn.XLOOKUP(G5323,dMateriaPrima!$A$2:$A$12,dMateriaPrima!$B$2:$B$12)</f>
        <v>Fio Algodão</v>
      </c>
      <c r="N5323" s="2">
        <f>_xlfn.XLOOKUP(G5323,dMateriaPrima!$A$2:$A$12,dMateriaPrima!$C$2:$C$12)</f>
        <v>55.9</v>
      </c>
      <c r="O5323" s="3">
        <f t="shared" si="415"/>
        <v>15652</v>
      </c>
      <c r="P5323" s="4">
        <f t="shared" si="416"/>
        <v>1721.72</v>
      </c>
      <c r="Q5323" s="3">
        <f t="shared" si="417"/>
        <v>13930.28</v>
      </c>
      <c r="R5323" t="str">
        <f t="shared" si="418"/>
        <v>Em atraso</v>
      </c>
      <c r="S5323" s="5">
        <f t="shared" si="419"/>
        <v>1</v>
      </c>
    </row>
    <row r="5324" spans="1:19" x14ac:dyDescent="0.25">
      <c r="A5324">
        <v>5323</v>
      </c>
      <c r="B5324" s="1">
        <v>44114</v>
      </c>
      <c r="C5324" s="1">
        <v>44117</v>
      </c>
      <c r="D5324" s="1">
        <v>44120</v>
      </c>
      <c r="E5324" s="1">
        <v>44124</v>
      </c>
      <c r="F5324">
        <v>4</v>
      </c>
      <c r="G5324">
        <v>7</v>
      </c>
      <c r="H5324">
        <v>192</v>
      </c>
      <c r="I5324" s="6">
        <v>0</v>
      </c>
      <c r="J5324">
        <v>3</v>
      </c>
      <c r="K5324" t="str">
        <f>_xlfn.XLOOKUP(fCompras!F5324,dComprador!$A$2:$A$7,dComprador!$B$2:$B$7)</f>
        <v>Lira</v>
      </c>
      <c r="L5324" t="str">
        <f>_xlfn.XLOOKUP(J5324,dFornecedor!$A$2:$A$6,dFornecedor!$B$2:$B$6)</f>
        <v>StepUp</v>
      </c>
      <c r="M5324" t="str">
        <f>_xlfn.XLOOKUP(G5324,dMateriaPrima!$A$2:$A$12,dMateriaPrima!$B$2:$B$12)</f>
        <v>Poliéster</v>
      </c>
      <c r="N5324" s="2">
        <f>_xlfn.XLOOKUP(G5324,dMateriaPrima!$A$2:$A$12,dMateriaPrima!$C$2:$C$12)</f>
        <v>8</v>
      </c>
      <c r="O5324" s="3">
        <f t="shared" si="415"/>
        <v>1536</v>
      </c>
      <c r="P5324" s="4">
        <f t="shared" si="416"/>
        <v>0</v>
      </c>
      <c r="Q5324" s="3">
        <f t="shared" si="417"/>
        <v>1536</v>
      </c>
      <c r="R5324" t="str">
        <f t="shared" si="418"/>
        <v>Em atraso</v>
      </c>
      <c r="S5324" s="5">
        <f t="shared" si="419"/>
        <v>4</v>
      </c>
    </row>
    <row r="5325" spans="1:19" x14ac:dyDescent="0.25">
      <c r="A5325">
        <v>5324</v>
      </c>
      <c r="B5325" s="1">
        <v>44114</v>
      </c>
      <c r="C5325" s="1">
        <v>44116</v>
      </c>
      <c r="D5325" s="1">
        <v>44122</v>
      </c>
      <c r="E5325" s="1">
        <v>44122</v>
      </c>
      <c r="F5325">
        <v>4</v>
      </c>
      <c r="G5325">
        <v>5</v>
      </c>
      <c r="H5325">
        <v>336</v>
      </c>
      <c r="I5325" s="6">
        <v>0</v>
      </c>
      <c r="J5325">
        <v>2</v>
      </c>
      <c r="K5325" t="str">
        <f>_xlfn.XLOOKUP(fCompras!F5325,dComprador!$A$2:$A$7,dComprador!$B$2:$B$7)</f>
        <v>Lira</v>
      </c>
      <c r="L5325" t="str">
        <f>_xlfn.XLOOKUP(J5325,dFornecedor!$A$2:$A$6,dFornecedor!$B$2:$B$6)</f>
        <v>Minerva</v>
      </c>
      <c r="M5325" t="str">
        <f>_xlfn.XLOOKUP(G5325,dMateriaPrima!$A$2:$A$12,dMateriaPrima!$B$2:$B$12)</f>
        <v>Areia</v>
      </c>
      <c r="N5325" s="2">
        <f>_xlfn.XLOOKUP(G5325,dMateriaPrima!$A$2:$A$12,dMateriaPrima!$C$2:$C$12)</f>
        <v>3.59</v>
      </c>
      <c r="O5325" s="3">
        <f t="shared" si="415"/>
        <v>1206.24</v>
      </c>
      <c r="P5325" s="4">
        <f t="shared" si="416"/>
        <v>0</v>
      </c>
      <c r="Q5325" s="3">
        <f t="shared" si="417"/>
        <v>1206.24</v>
      </c>
      <c r="R5325" t="str">
        <f t="shared" si="418"/>
        <v>No prazo</v>
      </c>
      <c r="S5325" s="5">
        <f t="shared" si="419"/>
        <v>0</v>
      </c>
    </row>
    <row r="5326" spans="1:19" x14ac:dyDescent="0.25">
      <c r="A5326">
        <v>5325</v>
      </c>
      <c r="B5326" s="1">
        <v>44114</v>
      </c>
      <c r="C5326" s="1">
        <v>44123</v>
      </c>
      <c r="D5326" s="1">
        <v>44125</v>
      </c>
      <c r="E5326" s="1">
        <v>44125</v>
      </c>
      <c r="F5326">
        <v>4</v>
      </c>
      <c r="G5326">
        <v>7</v>
      </c>
      <c r="H5326">
        <v>244</v>
      </c>
      <c r="I5326" s="6">
        <v>0</v>
      </c>
      <c r="J5326">
        <v>3</v>
      </c>
      <c r="K5326" t="str">
        <f>_xlfn.XLOOKUP(fCompras!F5326,dComprador!$A$2:$A$7,dComprador!$B$2:$B$7)</f>
        <v>Lira</v>
      </c>
      <c r="L5326" t="str">
        <f>_xlfn.XLOOKUP(J5326,dFornecedor!$A$2:$A$6,dFornecedor!$B$2:$B$6)</f>
        <v>StepUp</v>
      </c>
      <c r="M5326" t="str">
        <f>_xlfn.XLOOKUP(G5326,dMateriaPrima!$A$2:$A$12,dMateriaPrima!$B$2:$B$12)</f>
        <v>Poliéster</v>
      </c>
      <c r="N5326" s="2">
        <f>_xlfn.XLOOKUP(G5326,dMateriaPrima!$A$2:$A$12,dMateriaPrima!$C$2:$C$12)</f>
        <v>8</v>
      </c>
      <c r="O5326" s="3">
        <f t="shared" si="415"/>
        <v>1952</v>
      </c>
      <c r="P5326" s="4">
        <f t="shared" si="416"/>
        <v>0</v>
      </c>
      <c r="Q5326" s="3">
        <f t="shared" si="417"/>
        <v>1952</v>
      </c>
      <c r="R5326" t="str">
        <f t="shared" si="418"/>
        <v>No prazo</v>
      </c>
      <c r="S5326" s="5">
        <f t="shared" si="419"/>
        <v>0</v>
      </c>
    </row>
    <row r="5327" spans="1:19" x14ac:dyDescent="0.25">
      <c r="A5327">
        <v>5326</v>
      </c>
      <c r="B5327" s="1">
        <v>44114</v>
      </c>
      <c r="C5327" s="1">
        <v>44115</v>
      </c>
      <c r="D5327" s="1">
        <v>44133</v>
      </c>
      <c r="E5327" s="1">
        <v>44131</v>
      </c>
      <c r="F5327">
        <v>1</v>
      </c>
      <c r="G5327">
        <v>7</v>
      </c>
      <c r="H5327">
        <v>5</v>
      </c>
      <c r="I5327" s="6">
        <v>0</v>
      </c>
      <c r="J5327">
        <v>3</v>
      </c>
      <c r="K5327" t="str">
        <f>_xlfn.XLOOKUP(fCompras!F5327,dComprador!$A$2:$A$7,dComprador!$B$2:$B$7)</f>
        <v>Alon</v>
      </c>
      <c r="L5327" t="str">
        <f>_xlfn.XLOOKUP(J5327,dFornecedor!$A$2:$A$6,dFornecedor!$B$2:$B$6)</f>
        <v>StepUp</v>
      </c>
      <c r="M5327" t="str">
        <f>_xlfn.XLOOKUP(G5327,dMateriaPrima!$A$2:$A$12,dMateriaPrima!$B$2:$B$12)</f>
        <v>Poliéster</v>
      </c>
      <c r="N5327" s="2">
        <f>_xlfn.XLOOKUP(G5327,dMateriaPrima!$A$2:$A$12,dMateriaPrima!$C$2:$C$12)</f>
        <v>8</v>
      </c>
      <c r="O5327" s="3">
        <f t="shared" si="415"/>
        <v>40</v>
      </c>
      <c r="P5327" s="4">
        <f t="shared" si="416"/>
        <v>0</v>
      </c>
      <c r="Q5327" s="3">
        <f t="shared" si="417"/>
        <v>40</v>
      </c>
      <c r="R5327" t="str">
        <f t="shared" si="418"/>
        <v>No prazo</v>
      </c>
      <c r="S5327" s="5">
        <f t="shared" si="419"/>
        <v>0</v>
      </c>
    </row>
    <row r="5328" spans="1:19" x14ac:dyDescent="0.25">
      <c r="A5328">
        <v>5327</v>
      </c>
      <c r="B5328" s="1">
        <v>44114</v>
      </c>
      <c r="C5328" s="1">
        <v>44121</v>
      </c>
      <c r="D5328" s="1">
        <v>44131</v>
      </c>
      <c r="E5328" s="1">
        <v>44132</v>
      </c>
      <c r="F5328">
        <v>1</v>
      </c>
      <c r="G5328">
        <v>10</v>
      </c>
      <c r="H5328">
        <v>593</v>
      </c>
      <c r="I5328" s="6">
        <v>0</v>
      </c>
      <c r="J5328">
        <v>5</v>
      </c>
      <c r="K5328" t="str">
        <f>_xlfn.XLOOKUP(fCompras!F5328,dComprador!$A$2:$A$7,dComprador!$B$2:$B$7)</f>
        <v>Alon</v>
      </c>
      <c r="L5328" t="str">
        <f>_xlfn.XLOOKUP(J5328,dFornecedor!$A$2:$A$6,dFornecedor!$B$2:$B$6)</f>
        <v>Atlas</v>
      </c>
      <c r="M5328" t="str">
        <f>_xlfn.XLOOKUP(G5328,dMateriaPrima!$A$2:$A$12,dMateriaPrima!$B$2:$B$12)</f>
        <v>Pedra Britada</v>
      </c>
      <c r="N5328" s="2">
        <f>_xlfn.XLOOKUP(G5328,dMateriaPrima!$A$2:$A$12,dMateriaPrima!$C$2:$C$12)</f>
        <v>56</v>
      </c>
      <c r="O5328" s="3">
        <f t="shared" si="415"/>
        <v>33208</v>
      </c>
      <c r="P5328" s="4">
        <f t="shared" si="416"/>
        <v>0</v>
      </c>
      <c r="Q5328" s="3">
        <f t="shared" si="417"/>
        <v>33208</v>
      </c>
      <c r="R5328" t="str">
        <f t="shared" si="418"/>
        <v>Em atraso</v>
      </c>
      <c r="S5328" s="5">
        <f t="shared" si="419"/>
        <v>1</v>
      </c>
    </row>
    <row r="5329" spans="1:19" x14ac:dyDescent="0.25">
      <c r="A5329">
        <v>5328</v>
      </c>
      <c r="B5329" s="1">
        <v>44114</v>
      </c>
      <c r="C5329" s="1">
        <v>44117</v>
      </c>
      <c r="D5329" s="1">
        <v>44126</v>
      </c>
      <c r="E5329" s="1">
        <v>44128</v>
      </c>
      <c r="F5329">
        <v>3</v>
      </c>
      <c r="G5329">
        <v>10</v>
      </c>
      <c r="H5329">
        <v>43</v>
      </c>
      <c r="I5329" s="6">
        <v>0</v>
      </c>
      <c r="J5329">
        <v>3</v>
      </c>
      <c r="K5329" t="str">
        <f>_xlfn.XLOOKUP(fCompras!F5329,dComprador!$A$2:$A$7,dComprador!$B$2:$B$7)</f>
        <v>Diego</v>
      </c>
      <c r="L5329" t="str">
        <f>_xlfn.XLOOKUP(J5329,dFornecedor!$A$2:$A$6,dFornecedor!$B$2:$B$6)</f>
        <v>StepUp</v>
      </c>
      <c r="M5329" t="str">
        <f>_xlfn.XLOOKUP(G5329,dMateriaPrima!$A$2:$A$12,dMateriaPrima!$B$2:$B$12)</f>
        <v>Pedra Britada</v>
      </c>
      <c r="N5329" s="2">
        <f>_xlfn.XLOOKUP(G5329,dMateriaPrima!$A$2:$A$12,dMateriaPrima!$C$2:$C$12)</f>
        <v>56</v>
      </c>
      <c r="O5329" s="3">
        <f t="shared" si="415"/>
        <v>2408</v>
      </c>
      <c r="P5329" s="4">
        <f t="shared" si="416"/>
        <v>0</v>
      </c>
      <c r="Q5329" s="3">
        <f t="shared" si="417"/>
        <v>2408</v>
      </c>
      <c r="R5329" t="str">
        <f t="shared" si="418"/>
        <v>Em atraso</v>
      </c>
      <c r="S5329" s="5">
        <f t="shared" si="419"/>
        <v>2</v>
      </c>
    </row>
    <row r="5330" spans="1:19" x14ac:dyDescent="0.25">
      <c r="A5330">
        <v>5329</v>
      </c>
      <c r="B5330" s="1">
        <v>44114</v>
      </c>
      <c r="C5330" s="1">
        <v>44117</v>
      </c>
      <c r="D5330" s="1">
        <v>44127</v>
      </c>
      <c r="E5330" s="1">
        <v>44130</v>
      </c>
      <c r="F5330">
        <v>2</v>
      </c>
      <c r="G5330">
        <v>8</v>
      </c>
      <c r="H5330">
        <v>424</v>
      </c>
      <c r="I5330" s="6">
        <v>0</v>
      </c>
      <c r="J5330">
        <v>3</v>
      </c>
      <c r="K5330" t="str">
        <f>_xlfn.XLOOKUP(fCompras!F5330,dComprador!$A$2:$A$7,dComprador!$B$2:$B$7)</f>
        <v>João</v>
      </c>
      <c r="L5330" t="str">
        <f>_xlfn.XLOOKUP(J5330,dFornecedor!$A$2:$A$6,dFornecedor!$B$2:$B$6)</f>
        <v>StepUp</v>
      </c>
      <c r="M5330" t="str">
        <f>_xlfn.XLOOKUP(G5330,dMateriaPrima!$A$2:$A$12,dMateriaPrima!$B$2:$B$12)</f>
        <v>Cimento</v>
      </c>
      <c r="N5330" s="2">
        <f>_xlfn.XLOOKUP(G5330,dMateriaPrima!$A$2:$A$12,dMateriaPrima!$C$2:$C$12)</f>
        <v>23</v>
      </c>
      <c r="O5330" s="3">
        <f t="shared" si="415"/>
        <v>9752</v>
      </c>
      <c r="P5330" s="4">
        <f t="shared" si="416"/>
        <v>0</v>
      </c>
      <c r="Q5330" s="3">
        <f t="shared" si="417"/>
        <v>9752</v>
      </c>
      <c r="R5330" t="str">
        <f t="shared" si="418"/>
        <v>Em atraso</v>
      </c>
      <c r="S5330" s="5">
        <f t="shared" si="419"/>
        <v>3</v>
      </c>
    </row>
    <row r="5331" spans="1:19" x14ac:dyDescent="0.25">
      <c r="A5331">
        <v>5330</v>
      </c>
      <c r="B5331" s="1">
        <v>44114</v>
      </c>
      <c r="C5331" s="1">
        <v>44117</v>
      </c>
      <c r="D5331" s="1">
        <v>44131</v>
      </c>
      <c r="E5331" s="1">
        <v>44132</v>
      </c>
      <c r="F5331">
        <v>1</v>
      </c>
      <c r="G5331">
        <v>10</v>
      </c>
      <c r="H5331">
        <v>507</v>
      </c>
      <c r="I5331" s="6">
        <v>0</v>
      </c>
      <c r="J5331">
        <v>3</v>
      </c>
      <c r="K5331" t="str">
        <f>_xlfn.XLOOKUP(fCompras!F5331,dComprador!$A$2:$A$7,dComprador!$B$2:$B$7)</f>
        <v>Alon</v>
      </c>
      <c r="L5331" t="str">
        <f>_xlfn.XLOOKUP(J5331,dFornecedor!$A$2:$A$6,dFornecedor!$B$2:$B$6)</f>
        <v>StepUp</v>
      </c>
      <c r="M5331" t="str">
        <f>_xlfn.XLOOKUP(G5331,dMateriaPrima!$A$2:$A$12,dMateriaPrima!$B$2:$B$12)</f>
        <v>Pedra Britada</v>
      </c>
      <c r="N5331" s="2">
        <f>_xlfn.XLOOKUP(G5331,dMateriaPrima!$A$2:$A$12,dMateriaPrima!$C$2:$C$12)</f>
        <v>56</v>
      </c>
      <c r="O5331" s="3">
        <f t="shared" si="415"/>
        <v>28392</v>
      </c>
      <c r="P5331" s="4">
        <f t="shared" si="416"/>
        <v>0</v>
      </c>
      <c r="Q5331" s="3">
        <f t="shared" si="417"/>
        <v>28392</v>
      </c>
      <c r="R5331" t="str">
        <f t="shared" si="418"/>
        <v>Em atraso</v>
      </c>
      <c r="S5331" s="5">
        <f t="shared" si="419"/>
        <v>1</v>
      </c>
    </row>
    <row r="5332" spans="1:19" x14ac:dyDescent="0.25">
      <c r="A5332">
        <v>5331</v>
      </c>
      <c r="B5332" s="1">
        <v>44114</v>
      </c>
      <c r="C5332" s="1">
        <v>44114</v>
      </c>
      <c r="D5332" s="1">
        <v>44143</v>
      </c>
      <c r="E5332" s="1">
        <v>44143</v>
      </c>
      <c r="F5332">
        <v>1</v>
      </c>
      <c r="G5332">
        <v>6</v>
      </c>
      <c r="H5332">
        <v>77</v>
      </c>
      <c r="I5332" s="6">
        <v>0</v>
      </c>
      <c r="J5332">
        <v>2</v>
      </c>
      <c r="K5332" t="str">
        <f>_xlfn.XLOOKUP(fCompras!F5332,dComprador!$A$2:$A$7,dComprador!$B$2:$B$7)</f>
        <v>Alon</v>
      </c>
      <c r="L5332" t="str">
        <f>_xlfn.XLOOKUP(J5332,dFornecedor!$A$2:$A$6,dFornecedor!$B$2:$B$6)</f>
        <v>Minerva</v>
      </c>
      <c r="M5332" t="str">
        <f>_xlfn.XLOOKUP(G5332,dMateriaPrima!$A$2:$A$12,dMateriaPrima!$B$2:$B$12)</f>
        <v>Fio Algodão</v>
      </c>
      <c r="N5332" s="2">
        <f>_xlfn.XLOOKUP(G5332,dMateriaPrima!$A$2:$A$12,dMateriaPrima!$C$2:$C$12)</f>
        <v>55.9</v>
      </c>
      <c r="O5332" s="3">
        <f t="shared" si="415"/>
        <v>4304.3</v>
      </c>
      <c r="P5332" s="4">
        <f t="shared" si="416"/>
        <v>0</v>
      </c>
      <c r="Q5332" s="3">
        <f t="shared" si="417"/>
        <v>4304.3</v>
      </c>
      <c r="R5332" t="str">
        <f t="shared" si="418"/>
        <v>No prazo</v>
      </c>
      <c r="S5332" s="5">
        <f t="shared" si="419"/>
        <v>0</v>
      </c>
    </row>
    <row r="5333" spans="1:19" x14ac:dyDescent="0.25">
      <c r="A5333">
        <v>5332</v>
      </c>
      <c r="B5333" s="1">
        <v>44115</v>
      </c>
      <c r="C5333" s="1">
        <v>44126</v>
      </c>
      <c r="D5333" s="1">
        <v>44126</v>
      </c>
      <c r="E5333" s="1">
        <v>44127</v>
      </c>
      <c r="F5333">
        <v>4</v>
      </c>
      <c r="G5333">
        <v>10</v>
      </c>
      <c r="H5333">
        <v>451</v>
      </c>
      <c r="I5333" s="6">
        <v>0</v>
      </c>
      <c r="J5333">
        <v>1</v>
      </c>
      <c r="K5333" t="str">
        <f>_xlfn.XLOOKUP(fCompras!F5333,dComprador!$A$2:$A$7,dComprador!$B$2:$B$7)</f>
        <v>Lira</v>
      </c>
      <c r="L5333" t="str">
        <f>_xlfn.XLOOKUP(J5333,dFornecedor!$A$2:$A$6,dFornecedor!$B$2:$B$6)</f>
        <v>NorthShore</v>
      </c>
      <c r="M5333" t="str">
        <f>_xlfn.XLOOKUP(G5333,dMateriaPrima!$A$2:$A$12,dMateriaPrima!$B$2:$B$12)</f>
        <v>Pedra Britada</v>
      </c>
      <c r="N5333" s="2">
        <f>_xlfn.XLOOKUP(G5333,dMateriaPrima!$A$2:$A$12,dMateriaPrima!$C$2:$C$12)</f>
        <v>56</v>
      </c>
      <c r="O5333" s="3">
        <f t="shared" si="415"/>
        <v>25256</v>
      </c>
      <c r="P5333" s="4">
        <f t="shared" si="416"/>
        <v>0</v>
      </c>
      <c r="Q5333" s="3">
        <f t="shared" si="417"/>
        <v>25256</v>
      </c>
      <c r="R5333" t="str">
        <f t="shared" si="418"/>
        <v>Em atraso</v>
      </c>
      <c r="S5333" s="5">
        <f t="shared" si="419"/>
        <v>1</v>
      </c>
    </row>
    <row r="5334" spans="1:19" x14ac:dyDescent="0.25">
      <c r="A5334">
        <v>5333</v>
      </c>
      <c r="B5334" s="1">
        <v>44115</v>
      </c>
      <c r="C5334" s="1">
        <v>44115</v>
      </c>
      <c r="D5334" s="1">
        <v>44147</v>
      </c>
      <c r="E5334" s="1">
        <v>44148</v>
      </c>
      <c r="F5334">
        <v>1</v>
      </c>
      <c r="G5334">
        <v>5</v>
      </c>
      <c r="H5334">
        <v>48</v>
      </c>
      <c r="I5334" s="6">
        <v>0</v>
      </c>
      <c r="J5334">
        <v>2</v>
      </c>
      <c r="K5334" t="str">
        <f>_xlfn.XLOOKUP(fCompras!F5334,dComprador!$A$2:$A$7,dComprador!$B$2:$B$7)</f>
        <v>Alon</v>
      </c>
      <c r="L5334" t="str">
        <f>_xlfn.XLOOKUP(J5334,dFornecedor!$A$2:$A$6,dFornecedor!$B$2:$B$6)</f>
        <v>Minerva</v>
      </c>
      <c r="M5334" t="str">
        <f>_xlfn.XLOOKUP(G5334,dMateriaPrima!$A$2:$A$12,dMateriaPrima!$B$2:$B$12)</f>
        <v>Areia</v>
      </c>
      <c r="N5334" s="2">
        <f>_xlfn.XLOOKUP(G5334,dMateriaPrima!$A$2:$A$12,dMateriaPrima!$C$2:$C$12)</f>
        <v>3.59</v>
      </c>
      <c r="O5334" s="3">
        <f t="shared" si="415"/>
        <v>172.32</v>
      </c>
      <c r="P5334" s="4">
        <f t="shared" si="416"/>
        <v>0</v>
      </c>
      <c r="Q5334" s="3">
        <f t="shared" si="417"/>
        <v>172.32</v>
      </c>
      <c r="R5334" t="str">
        <f t="shared" si="418"/>
        <v>Em atraso</v>
      </c>
      <c r="S5334" s="5">
        <f t="shared" si="419"/>
        <v>1</v>
      </c>
    </row>
    <row r="5335" spans="1:19" x14ac:dyDescent="0.25">
      <c r="A5335">
        <v>5334</v>
      </c>
      <c r="B5335" s="1">
        <v>44115</v>
      </c>
      <c r="C5335" s="1">
        <v>44115</v>
      </c>
      <c r="D5335" s="1">
        <v>44123</v>
      </c>
      <c r="E5335" s="1">
        <v>44123</v>
      </c>
      <c r="F5335">
        <v>4</v>
      </c>
      <c r="G5335">
        <v>4</v>
      </c>
      <c r="H5335">
        <v>230</v>
      </c>
      <c r="I5335" s="6">
        <v>0</v>
      </c>
      <c r="J5335">
        <v>2</v>
      </c>
      <c r="K5335" t="str">
        <f>_xlfn.XLOOKUP(fCompras!F5335,dComprador!$A$2:$A$7,dComprador!$B$2:$B$7)</f>
        <v>Lira</v>
      </c>
      <c r="L5335" t="str">
        <f>_xlfn.XLOOKUP(J5335,dFornecedor!$A$2:$A$6,dFornecedor!$B$2:$B$6)</f>
        <v>Minerva</v>
      </c>
      <c r="M5335" t="str">
        <f>_xlfn.XLOOKUP(G5335,dMateriaPrima!$A$2:$A$12,dMateriaPrima!$B$2:$B$12)</f>
        <v>Madeira</v>
      </c>
      <c r="N5335" s="2">
        <f>_xlfn.XLOOKUP(G5335,dMateriaPrima!$A$2:$A$12,dMateriaPrima!$C$2:$C$12)</f>
        <v>168</v>
      </c>
      <c r="O5335" s="3">
        <f t="shared" si="415"/>
        <v>38640</v>
      </c>
      <c r="P5335" s="4">
        <f t="shared" si="416"/>
        <v>0</v>
      </c>
      <c r="Q5335" s="3">
        <f t="shared" si="417"/>
        <v>38640</v>
      </c>
      <c r="R5335" t="str">
        <f t="shared" si="418"/>
        <v>No prazo</v>
      </c>
      <c r="S5335" s="5">
        <f t="shared" si="419"/>
        <v>0</v>
      </c>
    </row>
    <row r="5336" spans="1:19" x14ac:dyDescent="0.25">
      <c r="A5336">
        <v>5335</v>
      </c>
      <c r="B5336" s="1">
        <v>44115</v>
      </c>
      <c r="C5336" s="1">
        <v>44122</v>
      </c>
      <c r="D5336" s="1">
        <v>44123</v>
      </c>
      <c r="E5336" s="1">
        <v>44124</v>
      </c>
      <c r="F5336">
        <v>4</v>
      </c>
      <c r="G5336">
        <v>10</v>
      </c>
      <c r="H5336">
        <v>193</v>
      </c>
      <c r="I5336" s="6">
        <v>0</v>
      </c>
      <c r="J5336">
        <v>2</v>
      </c>
      <c r="K5336" t="str">
        <f>_xlfn.XLOOKUP(fCompras!F5336,dComprador!$A$2:$A$7,dComprador!$B$2:$B$7)</f>
        <v>Lira</v>
      </c>
      <c r="L5336" t="str">
        <f>_xlfn.XLOOKUP(J5336,dFornecedor!$A$2:$A$6,dFornecedor!$B$2:$B$6)</f>
        <v>Minerva</v>
      </c>
      <c r="M5336" t="str">
        <f>_xlfn.XLOOKUP(G5336,dMateriaPrima!$A$2:$A$12,dMateriaPrima!$B$2:$B$12)</f>
        <v>Pedra Britada</v>
      </c>
      <c r="N5336" s="2">
        <f>_xlfn.XLOOKUP(G5336,dMateriaPrima!$A$2:$A$12,dMateriaPrima!$C$2:$C$12)</f>
        <v>56</v>
      </c>
      <c r="O5336" s="3">
        <f t="shared" si="415"/>
        <v>10808</v>
      </c>
      <c r="P5336" s="4">
        <f t="shared" si="416"/>
        <v>0</v>
      </c>
      <c r="Q5336" s="3">
        <f t="shared" si="417"/>
        <v>10808</v>
      </c>
      <c r="R5336" t="str">
        <f t="shared" si="418"/>
        <v>Em atraso</v>
      </c>
      <c r="S5336" s="5">
        <f t="shared" si="419"/>
        <v>1</v>
      </c>
    </row>
    <row r="5337" spans="1:19" x14ac:dyDescent="0.25">
      <c r="A5337">
        <v>5336</v>
      </c>
      <c r="B5337" s="1">
        <v>44115</v>
      </c>
      <c r="C5337" s="1">
        <v>44122</v>
      </c>
      <c r="D5337" s="1">
        <v>44125</v>
      </c>
      <c r="E5337" s="1">
        <v>44124</v>
      </c>
      <c r="F5337">
        <v>4</v>
      </c>
      <c r="G5337">
        <v>11</v>
      </c>
      <c r="H5337">
        <v>404</v>
      </c>
      <c r="I5337" s="6">
        <v>0</v>
      </c>
      <c r="J5337">
        <v>3</v>
      </c>
      <c r="K5337" t="str">
        <f>_xlfn.XLOOKUP(fCompras!F5337,dComprador!$A$2:$A$7,dComprador!$B$2:$B$7)</f>
        <v>Lira</v>
      </c>
      <c r="L5337" t="str">
        <f>_xlfn.XLOOKUP(J5337,dFornecedor!$A$2:$A$6,dFornecedor!$B$2:$B$6)</f>
        <v>StepUp</v>
      </c>
      <c r="M5337" t="str">
        <f>_xlfn.XLOOKUP(G5337,dMateriaPrima!$A$2:$A$12,dMateriaPrima!$B$2:$B$12)</f>
        <v>Papel</v>
      </c>
      <c r="N5337" s="2">
        <f>_xlfn.XLOOKUP(G5337,dMateriaPrima!$A$2:$A$12,dMateriaPrima!$C$2:$C$12)</f>
        <v>9</v>
      </c>
      <c r="O5337" s="3">
        <f t="shared" si="415"/>
        <v>3636</v>
      </c>
      <c r="P5337" s="4">
        <f t="shared" si="416"/>
        <v>0</v>
      </c>
      <c r="Q5337" s="3">
        <f t="shared" si="417"/>
        <v>3636</v>
      </c>
      <c r="R5337" t="str">
        <f t="shared" si="418"/>
        <v>No prazo</v>
      </c>
      <c r="S5337" s="5">
        <f t="shared" si="419"/>
        <v>0</v>
      </c>
    </row>
    <row r="5338" spans="1:19" x14ac:dyDescent="0.25">
      <c r="A5338">
        <v>5337</v>
      </c>
      <c r="B5338" s="1">
        <v>44115</v>
      </c>
      <c r="C5338" s="1">
        <v>44115</v>
      </c>
      <c r="D5338" s="1">
        <v>44125</v>
      </c>
      <c r="E5338" s="1">
        <v>44130</v>
      </c>
      <c r="F5338">
        <v>2</v>
      </c>
      <c r="G5338">
        <v>9</v>
      </c>
      <c r="H5338">
        <v>107</v>
      </c>
      <c r="I5338" s="6">
        <v>0</v>
      </c>
      <c r="J5338">
        <v>2</v>
      </c>
      <c r="K5338" t="str">
        <f>_xlfn.XLOOKUP(fCompras!F5338,dComprador!$A$2:$A$7,dComprador!$B$2:$B$7)</f>
        <v>João</v>
      </c>
      <c r="L5338" t="str">
        <f>_xlfn.XLOOKUP(J5338,dFornecedor!$A$2:$A$6,dFornecedor!$B$2:$B$6)</f>
        <v>Minerva</v>
      </c>
      <c r="M5338" t="str">
        <f>_xlfn.XLOOKUP(G5338,dMateriaPrima!$A$2:$A$12,dMateriaPrima!$B$2:$B$12)</f>
        <v>Couro</v>
      </c>
      <c r="N5338" s="2">
        <f>_xlfn.XLOOKUP(G5338,dMateriaPrima!$A$2:$A$12,dMateriaPrima!$C$2:$C$12)</f>
        <v>4.4000000000000004</v>
      </c>
      <c r="O5338" s="3">
        <f t="shared" si="415"/>
        <v>470.8</v>
      </c>
      <c r="P5338" s="4">
        <f t="shared" si="416"/>
        <v>0</v>
      </c>
      <c r="Q5338" s="3">
        <f t="shared" si="417"/>
        <v>470.8</v>
      </c>
      <c r="R5338" t="str">
        <f t="shared" si="418"/>
        <v>Em atraso</v>
      </c>
      <c r="S5338" s="5">
        <f t="shared" si="419"/>
        <v>5</v>
      </c>
    </row>
    <row r="5339" spans="1:19" x14ac:dyDescent="0.25">
      <c r="A5339">
        <v>5338</v>
      </c>
      <c r="B5339" s="1">
        <v>44115</v>
      </c>
      <c r="C5339" s="1">
        <v>44115</v>
      </c>
      <c r="D5339" s="1">
        <v>44144</v>
      </c>
      <c r="E5339" s="1">
        <v>44146</v>
      </c>
      <c r="F5339">
        <v>1</v>
      </c>
      <c r="G5339">
        <v>8</v>
      </c>
      <c r="H5339">
        <v>309</v>
      </c>
      <c r="I5339" s="6">
        <v>0</v>
      </c>
      <c r="J5339">
        <v>2</v>
      </c>
      <c r="K5339" t="str">
        <f>_xlfn.XLOOKUP(fCompras!F5339,dComprador!$A$2:$A$7,dComprador!$B$2:$B$7)</f>
        <v>Alon</v>
      </c>
      <c r="L5339" t="str">
        <f>_xlfn.XLOOKUP(J5339,dFornecedor!$A$2:$A$6,dFornecedor!$B$2:$B$6)</f>
        <v>Minerva</v>
      </c>
      <c r="M5339" t="str">
        <f>_xlfn.XLOOKUP(G5339,dMateriaPrima!$A$2:$A$12,dMateriaPrima!$B$2:$B$12)</f>
        <v>Cimento</v>
      </c>
      <c r="N5339" s="2">
        <f>_xlfn.XLOOKUP(G5339,dMateriaPrima!$A$2:$A$12,dMateriaPrima!$C$2:$C$12)</f>
        <v>23</v>
      </c>
      <c r="O5339" s="3">
        <f t="shared" si="415"/>
        <v>7107</v>
      </c>
      <c r="P5339" s="4">
        <f t="shared" si="416"/>
        <v>0</v>
      </c>
      <c r="Q5339" s="3">
        <f t="shared" si="417"/>
        <v>7107</v>
      </c>
      <c r="R5339" t="str">
        <f t="shared" si="418"/>
        <v>Em atraso</v>
      </c>
      <c r="S5339" s="5">
        <f t="shared" si="419"/>
        <v>2</v>
      </c>
    </row>
    <row r="5340" spans="1:19" x14ac:dyDescent="0.25">
      <c r="A5340">
        <v>5339</v>
      </c>
      <c r="B5340" s="1">
        <v>44115</v>
      </c>
      <c r="C5340" s="1">
        <v>44123</v>
      </c>
      <c r="D5340" s="1">
        <v>44146</v>
      </c>
      <c r="E5340" s="1">
        <v>44149</v>
      </c>
      <c r="F5340">
        <v>1</v>
      </c>
      <c r="G5340">
        <v>7</v>
      </c>
      <c r="H5340">
        <v>140</v>
      </c>
      <c r="I5340" s="6">
        <v>0</v>
      </c>
      <c r="J5340">
        <v>2</v>
      </c>
      <c r="K5340" t="str">
        <f>_xlfn.XLOOKUP(fCompras!F5340,dComprador!$A$2:$A$7,dComprador!$B$2:$B$7)</f>
        <v>Alon</v>
      </c>
      <c r="L5340" t="str">
        <f>_xlfn.XLOOKUP(J5340,dFornecedor!$A$2:$A$6,dFornecedor!$B$2:$B$6)</f>
        <v>Minerva</v>
      </c>
      <c r="M5340" t="str">
        <f>_xlfn.XLOOKUP(G5340,dMateriaPrima!$A$2:$A$12,dMateriaPrima!$B$2:$B$12)</f>
        <v>Poliéster</v>
      </c>
      <c r="N5340" s="2">
        <f>_xlfn.XLOOKUP(G5340,dMateriaPrima!$A$2:$A$12,dMateriaPrima!$C$2:$C$12)</f>
        <v>8</v>
      </c>
      <c r="O5340" s="3">
        <f t="shared" si="415"/>
        <v>1120</v>
      </c>
      <c r="P5340" s="4">
        <f t="shared" si="416"/>
        <v>0</v>
      </c>
      <c r="Q5340" s="3">
        <f t="shared" si="417"/>
        <v>1120</v>
      </c>
      <c r="R5340" t="str">
        <f t="shared" si="418"/>
        <v>Em atraso</v>
      </c>
      <c r="S5340" s="5">
        <f t="shared" si="419"/>
        <v>3</v>
      </c>
    </row>
    <row r="5341" spans="1:19" x14ac:dyDescent="0.25">
      <c r="A5341">
        <v>5340</v>
      </c>
      <c r="B5341" s="1">
        <v>44116</v>
      </c>
      <c r="C5341" s="1">
        <v>44116</v>
      </c>
      <c r="D5341" s="1">
        <v>44123</v>
      </c>
      <c r="E5341" s="1">
        <v>44120</v>
      </c>
      <c r="F5341">
        <v>4</v>
      </c>
      <c r="G5341">
        <v>5</v>
      </c>
      <c r="H5341">
        <v>135</v>
      </c>
      <c r="I5341" s="6">
        <v>0</v>
      </c>
      <c r="J5341">
        <v>2</v>
      </c>
      <c r="K5341" t="str">
        <f>_xlfn.XLOOKUP(fCompras!F5341,dComprador!$A$2:$A$7,dComprador!$B$2:$B$7)</f>
        <v>Lira</v>
      </c>
      <c r="L5341" t="str">
        <f>_xlfn.XLOOKUP(J5341,dFornecedor!$A$2:$A$6,dFornecedor!$B$2:$B$6)</f>
        <v>Minerva</v>
      </c>
      <c r="M5341" t="str">
        <f>_xlfn.XLOOKUP(G5341,dMateriaPrima!$A$2:$A$12,dMateriaPrima!$B$2:$B$12)</f>
        <v>Areia</v>
      </c>
      <c r="N5341" s="2">
        <f>_xlfn.XLOOKUP(G5341,dMateriaPrima!$A$2:$A$12,dMateriaPrima!$C$2:$C$12)</f>
        <v>3.59</v>
      </c>
      <c r="O5341" s="3">
        <f t="shared" si="415"/>
        <v>484.65</v>
      </c>
      <c r="P5341" s="4">
        <f t="shared" si="416"/>
        <v>0</v>
      </c>
      <c r="Q5341" s="3">
        <f t="shared" si="417"/>
        <v>484.65</v>
      </c>
      <c r="R5341" t="str">
        <f t="shared" si="418"/>
        <v>No prazo</v>
      </c>
      <c r="S5341" s="5">
        <f t="shared" si="419"/>
        <v>0</v>
      </c>
    </row>
    <row r="5342" spans="1:19" x14ac:dyDescent="0.25">
      <c r="A5342">
        <v>5341</v>
      </c>
      <c r="B5342" s="1">
        <v>44116</v>
      </c>
      <c r="C5342" s="1">
        <v>44119</v>
      </c>
      <c r="D5342" s="1">
        <v>44123</v>
      </c>
      <c r="E5342" s="1">
        <v>44126</v>
      </c>
      <c r="F5342">
        <v>4</v>
      </c>
      <c r="G5342">
        <v>7</v>
      </c>
      <c r="H5342">
        <v>89</v>
      </c>
      <c r="I5342" s="6">
        <v>0</v>
      </c>
      <c r="J5342">
        <v>1</v>
      </c>
      <c r="K5342" t="str">
        <f>_xlfn.XLOOKUP(fCompras!F5342,dComprador!$A$2:$A$7,dComprador!$B$2:$B$7)</f>
        <v>Lira</v>
      </c>
      <c r="L5342" t="str">
        <f>_xlfn.XLOOKUP(J5342,dFornecedor!$A$2:$A$6,dFornecedor!$B$2:$B$6)</f>
        <v>NorthShore</v>
      </c>
      <c r="M5342" t="str">
        <f>_xlfn.XLOOKUP(G5342,dMateriaPrima!$A$2:$A$12,dMateriaPrima!$B$2:$B$12)</f>
        <v>Poliéster</v>
      </c>
      <c r="N5342" s="2">
        <f>_xlfn.XLOOKUP(G5342,dMateriaPrima!$A$2:$A$12,dMateriaPrima!$C$2:$C$12)</f>
        <v>8</v>
      </c>
      <c r="O5342" s="3">
        <f t="shared" si="415"/>
        <v>712</v>
      </c>
      <c r="P5342" s="4">
        <f t="shared" si="416"/>
        <v>0</v>
      </c>
      <c r="Q5342" s="3">
        <f t="shared" si="417"/>
        <v>712</v>
      </c>
      <c r="R5342" t="str">
        <f t="shared" si="418"/>
        <v>Em atraso</v>
      </c>
      <c r="S5342" s="5">
        <f t="shared" si="419"/>
        <v>3</v>
      </c>
    </row>
    <row r="5343" spans="1:19" x14ac:dyDescent="0.25">
      <c r="A5343">
        <v>5342</v>
      </c>
      <c r="B5343" s="1">
        <v>44116</v>
      </c>
      <c r="C5343" s="1">
        <v>44116</v>
      </c>
      <c r="D5343" s="1">
        <v>44125</v>
      </c>
      <c r="E5343" s="1">
        <v>44123</v>
      </c>
      <c r="F5343">
        <v>4</v>
      </c>
      <c r="G5343">
        <v>7</v>
      </c>
      <c r="H5343">
        <v>24</v>
      </c>
      <c r="I5343" s="6">
        <v>0</v>
      </c>
      <c r="J5343">
        <v>2</v>
      </c>
      <c r="K5343" t="str">
        <f>_xlfn.XLOOKUP(fCompras!F5343,dComprador!$A$2:$A$7,dComprador!$B$2:$B$7)</f>
        <v>Lira</v>
      </c>
      <c r="L5343" t="str">
        <f>_xlfn.XLOOKUP(J5343,dFornecedor!$A$2:$A$6,dFornecedor!$B$2:$B$6)</f>
        <v>Minerva</v>
      </c>
      <c r="M5343" t="str">
        <f>_xlfn.XLOOKUP(G5343,dMateriaPrima!$A$2:$A$12,dMateriaPrima!$B$2:$B$12)</f>
        <v>Poliéster</v>
      </c>
      <c r="N5343" s="2">
        <f>_xlfn.XLOOKUP(G5343,dMateriaPrima!$A$2:$A$12,dMateriaPrima!$C$2:$C$12)</f>
        <v>8</v>
      </c>
      <c r="O5343" s="3">
        <f t="shared" si="415"/>
        <v>192</v>
      </c>
      <c r="P5343" s="4">
        <f t="shared" si="416"/>
        <v>0</v>
      </c>
      <c r="Q5343" s="3">
        <f t="shared" si="417"/>
        <v>192</v>
      </c>
      <c r="R5343" t="str">
        <f t="shared" si="418"/>
        <v>No prazo</v>
      </c>
      <c r="S5343" s="5">
        <f t="shared" si="419"/>
        <v>0</v>
      </c>
    </row>
    <row r="5344" spans="1:19" x14ac:dyDescent="0.25">
      <c r="A5344">
        <v>5343</v>
      </c>
      <c r="B5344" s="1">
        <v>44116</v>
      </c>
      <c r="C5344" s="1">
        <v>44123</v>
      </c>
      <c r="D5344" s="1">
        <v>44126</v>
      </c>
      <c r="E5344" s="1">
        <v>44130</v>
      </c>
      <c r="F5344">
        <v>4</v>
      </c>
      <c r="G5344">
        <v>11</v>
      </c>
      <c r="H5344">
        <v>169</v>
      </c>
      <c r="I5344" s="6">
        <v>0</v>
      </c>
      <c r="J5344">
        <v>5</v>
      </c>
      <c r="K5344" t="str">
        <f>_xlfn.XLOOKUP(fCompras!F5344,dComprador!$A$2:$A$7,dComprador!$B$2:$B$7)</f>
        <v>Lira</v>
      </c>
      <c r="L5344" t="str">
        <f>_xlfn.XLOOKUP(J5344,dFornecedor!$A$2:$A$6,dFornecedor!$B$2:$B$6)</f>
        <v>Atlas</v>
      </c>
      <c r="M5344" t="str">
        <f>_xlfn.XLOOKUP(G5344,dMateriaPrima!$A$2:$A$12,dMateriaPrima!$B$2:$B$12)</f>
        <v>Papel</v>
      </c>
      <c r="N5344" s="2">
        <f>_xlfn.XLOOKUP(G5344,dMateriaPrima!$A$2:$A$12,dMateriaPrima!$C$2:$C$12)</f>
        <v>9</v>
      </c>
      <c r="O5344" s="3">
        <f t="shared" si="415"/>
        <v>1521</v>
      </c>
      <c r="P5344" s="4">
        <f t="shared" si="416"/>
        <v>0</v>
      </c>
      <c r="Q5344" s="3">
        <f t="shared" si="417"/>
        <v>1521</v>
      </c>
      <c r="R5344" t="str">
        <f t="shared" si="418"/>
        <v>Em atraso</v>
      </c>
      <c r="S5344" s="5">
        <f t="shared" si="419"/>
        <v>4</v>
      </c>
    </row>
    <row r="5345" spans="1:19" x14ac:dyDescent="0.25">
      <c r="A5345">
        <v>5344</v>
      </c>
      <c r="B5345" s="1">
        <v>44116</v>
      </c>
      <c r="C5345" s="1">
        <v>44116</v>
      </c>
      <c r="D5345" s="1">
        <v>44121</v>
      </c>
      <c r="E5345" s="1">
        <v>44124</v>
      </c>
      <c r="F5345">
        <v>4</v>
      </c>
      <c r="G5345">
        <v>7</v>
      </c>
      <c r="H5345">
        <v>279</v>
      </c>
      <c r="I5345" s="6">
        <v>0</v>
      </c>
      <c r="J5345">
        <v>2</v>
      </c>
      <c r="K5345" t="str">
        <f>_xlfn.XLOOKUP(fCompras!F5345,dComprador!$A$2:$A$7,dComprador!$B$2:$B$7)</f>
        <v>Lira</v>
      </c>
      <c r="L5345" t="str">
        <f>_xlfn.XLOOKUP(J5345,dFornecedor!$A$2:$A$6,dFornecedor!$B$2:$B$6)</f>
        <v>Minerva</v>
      </c>
      <c r="M5345" t="str">
        <f>_xlfn.XLOOKUP(G5345,dMateriaPrima!$A$2:$A$12,dMateriaPrima!$B$2:$B$12)</f>
        <v>Poliéster</v>
      </c>
      <c r="N5345" s="2">
        <f>_xlfn.XLOOKUP(G5345,dMateriaPrima!$A$2:$A$12,dMateriaPrima!$C$2:$C$12)</f>
        <v>8</v>
      </c>
      <c r="O5345" s="3">
        <f t="shared" si="415"/>
        <v>2232</v>
      </c>
      <c r="P5345" s="4">
        <f t="shared" si="416"/>
        <v>0</v>
      </c>
      <c r="Q5345" s="3">
        <f t="shared" si="417"/>
        <v>2232</v>
      </c>
      <c r="R5345" t="str">
        <f t="shared" si="418"/>
        <v>Em atraso</v>
      </c>
      <c r="S5345" s="5">
        <f t="shared" si="419"/>
        <v>3</v>
      </c>
    </row>
    <row r="5346" spans="1:19" x14ac:dyDescent="0.25">
      <c r="A5346">
        <v>5345</v>
      </c>
      <c r="B5346" s="1">
        <v>44116</v>
      </c>
      <c r="C5346" s="1">
        <v>44117</v>
      </c>
      <c r="D5346" s="1">
        <v>44134</v>
      </c>
      <c r="E5346" s="1">
        <v>44139</v>
      </c>
      <c r="F5346">
        <v>1</v>
      </c>
      <c r="G5346">
        <v>11</v>
      </c>
      <c r="H5346">
        <v>260</v>
      </c>
      <c r="I5346" s="6">
        <v>0</v>
      </c>
      <c r="J5346">
        <v>3</v>
      </c>
      <c r="K5346" t="str">
        <f>_xlfn.XLOOKUP(fCompras!F5346,dComprador!$A$2:$A$7,dComprador!$B$2:$B$7)</f>
        <v>Alon</v>
      </c>
      <c r="L5346" t="str">
        <f>_xlfn.XLOOKUP(J5346,dFornecedor!$A$2:$A$6,dFornecedor!$B$2:$B$6)</f>
        <v>StepUp</v>
      </c>
      <c r="M5346" t="str">
        <f>_xlfn.XLOOKUP(G5346,dMateriaPrima!$A$2:$A$12,dMateriaPrima!$B$2:$B$12)</f>
        <v>Papel</v>
      </c>
      <c r="N5346" s="2">
        <f>_xlfn.XLOOKUP(G5346,dMateriaPrima!$A$2:$A$12,dMateriaPrima!$C$2:$C$12)</f>
        <v>9</v>
      </c>
      <c r="O5346" s="3">
        <f t="shared" si="415"/>
        <v>2340</v>
      </c>
      <c r="P5346" s="4">
        <f t="shared" si="416"/>
        <v>0</v>
      </c>
      <c r="Q5346" s="3">
        <f t="shared" si="417"/>
        <v>2340</v>
      </c>
      <c r="R5346" t="str">
        <f t="shared" si="418"/>
        <v>Em atraso</v>
      </c>
      <c r="S5346" s="5">
        <f t="shared" si="419"/>
        <v>5</v>
      </c>
    </row>
    <row r="5347" spans="1:19" x14ac:dyDescent="0.25">
      <c r="A5347">
        <v>5346</v>
      </c>
      <c r="B5347" s="1">
        <v>44116</v>
      </c>
      <c r="C5347" s="1">
        <v>44116</v>
      </c>
      <c r="D5347" s="1">
        <v>44136</v>
      </c>
      <c r="E5347" s="1">
        <v>44140</v>
      </c>
      <c r="F5347">
        <v>1</v>
      </c>
      <c r="G5347">
        <v>7</v>
      </c>
      <c r="H5347">
        <v>270</v>
      </c>
      <c r="I5347" s="6">
        <v>0</v>
      </c>
      <c r="J5347">
        <v>5</v>
      </c>
      <c r="K5347" t="str">
        <f>_xlfn.XLOOKUP(fCompras!F5347,dComprador!$A$2:$A$7,dComprador!$B$2:$B$7)</f>
        <v>Alon</v>
      </c>
      <c r="L5347" t="str">
        <f>_xlfn.XLOOKUP(J5347,dFornecedor!$A$2:$A$6,dFornecedor!$B$2:$B$6)</f>
        <v>Atlas</v>
      </c>
      <c r="M5347" t="str">
        <f>_xlfn.XLOOKUP(G5347,dMateriaPrima!$A$2:$A$12,dMateriaPrima!$B$2:$B$12)</f>
        <v>Poliéster</v>
      </c>
      <c r="N5347" s="2">
        <f>_xlfn.XLOOKUP(G5347,dMateriaPrima!$A$2:$A$12,dMateriaPrima!$C$2:$C$12)</f>
        <v>8</v>
      </c>
      <c r="O5347" s="3">
        <f t="shared" si="415"/>
        <v>2160</v>
      </c>
      <c r="P5347" s="4">
        <f t="shared" si="416"/>
        <v>0</v>
      </c>
      <c r="Q5347" s="3">
        <f t="shared" si="417"/>
        <v>2160</v>
      </c>
      <c r="R5347" t="str">
        <f t="shared" si="418"/>
        <v>Em atraso</v>
      </c>
      <c r="S5347" s="5">
        <f t="shared" si="419"/>
        <v>4</v>
      </c>
    </row>
    <row r="5348" spans="1:19" x14ac:dyDescent="0.25">
      <c r="A5348">
        <v>5347</v>
      </c>
      <c r="B5348" s="1">
        <v>44116</v>
      </c>
      <c r="C5348" s="1">
        <v>44121</v>
      </c>
      <c r="D5348" s="1">
        <v>44136</v>
      </c>
      <c r="E5348" s="1">
        <v>44136</v>
      </c>
      <c r="F5348">
        <v>1</v>
      </c>
      <c r="G5348">
        <v>10</v>
      </c>
      <c r="H5348">
        <v>149</v>
      </c>
      <c r="I5348" s="6">
        <v>0</v>
      </c>
      <c r="J5348">
        <v>1</v>
      </c>
      <c r="K5348" t="str">
        <f>_xlfn.XLOOKUP(fCompras!F5348,dComprador!$A$2:$A$7,dComprador!$B$2:$B$7)</f>
        <v>Alon</v>
      </c>
      <c r="L5348" t="str">
        <f>_xlfn.XLOOKUP(J5348,dFornecedor!$A$2:$A$6,dFornecedor!$B$2:$B$6)</f>
        <v>NorthShore</v>
      </c>
      <c r="M5348" t="str">
        <f>_xlfn.XLOOKUP(G5348,dMateriaPrima!$A$2:$A$12,dMateriaPrima!$B$2:$B$12)</f>
        <v>Pedra Britada</v>
      </c>
      <c r="N5348" s="2">
        <f>_xlfn.XLOOKUP(G5348,dMateriaPrima!$A$2:$A$12,dMateriaPrima!$C$2:$C$12)</f>
        <v>56</v>
      </c>
      <c r="O5348" s="3">
        <f t="shared" si="415"/>
        <v>8344</v>
      </c>
      <c r="P5348" s="4">
        <f t="shared" si="416"/>
        <v>0</v>
      </c>
      <c r="Q5348" s="3">
        <f t="shared" si="417"/>
        <v>8344</v>
      </c>
      <c r="R5348" t="str">
        <f t="shared" si="418"/>
        <v>No prazo</v>
      </c>
      <c r="S5348" s="5">
        <f t="shared" si="419"/>
        <v>0</v>
      </c>
    </row>
    <row r="5349" spans="1:19" x14ac:dyDescent="0.25">
      <c r="A5349">
        <v>5348</v>
      </c>
      <c r="B5349" s="1">
        <v>44116</v>
      </c>
      <c r="C5349" s="1">
        <v>44116</v>
      </c>
      <c r="D5349" s="1">
        <v>44127</v>
      </c>
      <c r="E5349" s="1">
        <v>44132</v>
      </c>
      <c r="F5349">
        <v>2</v>
      </c>
      <c r="G5349">
        <v>8</v>
      </c>
      <c r="H5349">
        <v>327</v>
      </c>
      <c r="I5349" s="6">
        <v>0</v>
      </c>
      <c r="J5349">
        <v>2</v>
      </c>
      <c r="K5349" t="str">
        <f>_xlfn.XLOOKUP(fCompras!F5349,dComprador!$A$2:$A$7,dComprador!$B$2:$B$7)</f>
        <v>João</v>
      </c>
      <c r="L5349" t="str">
        <f>_xlfn.XLOOKUP(J5349,dFornecedor!$A$2:$A$6,dFornecedor!$B$2:$B$6)</f>
        <v>Minerva</v>
      </c>
      <c r="M5349" t="str">
        <f>_xlfn.XLOOKUP(G5349,dMateriaPrima!$A$2:$A$12,dMateriaPrima!$B$2:$B$12)</f>
        <v>Cimento</v>
      </c>
      <c r="N5349" s="2">
        <f>_xlfn.XLOOKUP(G5349,dMateriaPrima!$A$2:$A$12,dMateriaPrima!$C$2:$C$12)</f>
        <v>23</v>
      </c>
      <c r="O5349" s="3">
        <f t="shared" si="415"/>
        <v>7521</v>
      </c>
      <c r="P5349" s="4">
        <f t="shared" si="416"/>
        <v>0</v>
      </c>
      <c r="Q5349" s="3">
        <f t="shared" si="417"/>
        <v>7521</v>
      </c>
      <c r="R5349" t="str">
        <f t="shared" si="418"/>
        <v>Em atraso</v>
      </c>
      <c r="S5349" s="5">
        <f t="shared" si="419"/>
        <v>5</v>
      </c>
    </row>
    <row r="5350" spans="1:19" x14ac:dyDescent="0.25">
      <c r="A5350">
        <v>5349</v>
      </c>
      <c r="B5350" s="1">
        <v>44116</v>
      </c>
      <c r="C5350" s="1">
        <v>44117</v>
      </c>
      <c r="D5350" s="1">
        <v>44132</v>
      </c>
      <c r="E5350" s="1">
        <v>44135</v>
      </c>
      <c r="F5350">
        <v>1</v>
      </c>
      <c r="G5350">
        <v>9</v>
      </c>
      <c r="H5350">
        <v>241</v>
      </c>
      <c r="I5350" s="6">
        <v>0</v>
      </c>
      <c r="J5350">
        <v>3</v>
      </c>
      <c r="K5350" t="str">
        <f>_xlfn.XLOOKUP(fCompras!F5350,dComprador!$A$2:$A$7,dComprador!$B$2:$B$7)</f>
        <v>Alon</v>
      </c>
      <c r="L5350" t="str">
        <f>_xlfn.XLOOKUP(J5350,dFornecedor!$A$2:$A$6,dFornecedor!$B$2:$B$6)</f>
        <v>StepUp</v>
      </c>
      <c r="M5350" t="str">
        <f>_xlfn.XLOOKUP(G5350,dMateriaPrima!$A$2:$A$12,dMateriaPrima!$B$2:$B$12)</f>
        <v>Couro</v>
      </c>
      <c r="N5350" s="2">
        <f>_xlfn.XLOOKUP(G5350,dMateriaPrima!$A$2:$A$12,dMateriaPrima!$C$2:$C$12)</f>
        <v>4.4000000000000004</v>
      </c>
      <c r="O5350" s="3">
        <f t="shared" si="415"/>
        <v>1060.4000000000001</v>
      </c>
      <c r="P5350" s="4">
        <f t="shared" si="416"/>
        <v>0</v>
      </c>
      <c r="Q5350" s="3">
        <f t="shared" si="417"/>
        <v>1060.4000000000001</v>
      </c>
      <c r="R5350" t="str">
        <f t="shared" si="418"/>
        <v>Em atraso</v>
      </c>
      <c r="S5350" s="5">
        <f t="shared" si="419"/>
        <v>3</v>
      </c>
    </row>
    <row r="5351" spans="1:19" x14ac:dyDescent="0.25">
      <c r="A5351">
        <v>5350</v>
      </c>
      <c r="B5351" s="1">
        <v>44116</v>
      </c>
      <c r="C5351" s="1">
        <v>44127</v>
      </c>
      <c r="D5351" s="1">
        <v>44135</v>
      </c>
      <c r="E5351" s="1">
        <v>44140</v>
      </c>
      <c r="F5351">
        <v>1</v>
      </c>
      <c r="G5351">
        <v>11</v>
      </c>
      <c r="H5351">
        <v>179</v>
      </c>
      <c r="I5351" s="6">
        <v>0</v>
      </c>
      <c r="J5351">
        <v>1</v>
      </c>
      <c r="K5351" t="str">
        <f>_xlfn.XLOOKUP(fCompras!F5351,dComprador!$A$2:$A$7,dComprador!$B$2:$B$7)</f>
        <v>Alon</v>
      </c>
      <c r="L5351" t="str">
        <f>_xlfn.XLOOKUP(J5351,dFornecedor!$A$2:$A$6,dFornecedor!$B$2:$B$6)</f>
        <v>NorthShore</v>
      </c>
      <c r="M5351" t="str">
        <f>_xlfn.XLOOKUP(G5351,dMateriaPrima!$A$2:$A$12,dMateriaPrima!$B$2:$B$12)</f>
        <v>Papel</v>
      </c>
      <c r="N5351" s="2">
        <f>_xlfn.XLOOKUP(G5351,dMateriaPrima!$A$2:$A$12,dMateriaPrima!$C$2:$C$12)</f>
        <v>9</v>
      </c>
      <c r="O5351" s="3">
        <f t="shared" si="415"/>
        <v>1611</v>
      </c>
      <c r="P5351" s="4">
        <f t="shared" si="416"/>
        <v>0</v>
      </c>
      <c r="Q5351" s="3">
        <f t="shared" si="417"/>
        <v>1611</v>
      </c>
      <c r="R5351" t="str">
        <f t="shared" si="418"/>
        <v>Em atraso</v>
      </c>
      <c r="S5351" s="5">
        <f t="shared" si="419"/>
        <v>5</v>
      </c>
    </row>
    <row r="5352" spans="1:19" x14ac:dyDescent="0.25">
      <c r="A5352">
        <v>5351</v>
      </c>
      <c r="B5352" s="1">
        <v>44116</v>
      </c>
      <c r="C5352" s="1">
        <v>44127</v>
      </c>
      <c r="D5352" s="1">
        <v>44139</v>
      </c>
      <c r="E5352" s="1">
        <v>44140</v>
      </c>
      <c r="F5352">
        <v>1</v>
      </c>
      <c r="G5352">
        <v>5</v>
      </c>
      <c r="H5352">
        <v>160</v>
      </c>
      <c r="I5352" s="6">
        <v>0</v>
      </c>
      <c r="J5352">
        <v>1</v>
      </c>
      <c r="K5352" t="str">
        <f>_xlfn.XLOOKUP(fCompras!F5352,dComprador!$A$2:$A$7,dComprador!$B$2:$B$7)</f>
        <v>Alon</v>
      </c>
      <c r="L5352" t="str">
        <f>_xlfn.XLOOKUP(J5352,dFornecedor!$A$2:$A$6,dFornecedor!$B$2:$B$6)</f>
        <v>NorthShore</v>
      </c>
      <c r="M5352" t="str">
        <f>_xlfn.XLOOKUP(G5352,dMateriaPrima!$A$2:$A$12,dMateriaPrima!$B$2:$B$12)</f>
        <v>Areia</v>
      </c>
      <c r="N5352" s="2">
        <f>_xlfn.XLOOKUP(G5352,dMateriaPrima!$A$2:$A$12,dMateriaPrima!$C$2:$C$12)</f>
        <v>3.59</v>
      </c>
      <c r="O5352" s="3">
        <f t="shared" si="415"/>
        <v>574.4</v>
      </c>
      <c r="P5352" s="4">
        <f t="shared" si="416"/>
        <v>0</v>
      </c>
      <c r="Q5352" s="3">
        <f t="shared" si="417"/>
        <v>574.4</v>
      </c>
      <c r="R5352" t="str">
        <f t="shared" si="418"/>
        <v>Em atraso</v>
      </c>
      <c r="S5352" s="5">
        <f t="shared" si="419"/>
        <v>1</v>
      </c>
    </row>
    <row r="5353" spans="1:19" x14ac:dyDescent="0.25">
      <c r="A5353">
        <v>5352</v>
      </c>
      <c r="B5353" s="1">
        <v>44117</v>
      </c>
      <c r="C5353" s="1">
        <v>44124</v>
      </c>
      <c r="D5353" s="1">
        <v>44124</v>
      </c>
      <c r="E5353" s="1">
        <v>44125</v>
      </c>
      <c r="F5353">
        <v>4</v>
      </c>
      <c r="G5353">
        <v>10</v>
      </c>
      <c r="H5353">
        <v>28</v>
      </c>
      <c r="I5353" s="6">
        <v>0</v>
      </c>
      <c r="J5353">
        <v>1</v>
      </c>
      <c r="K5353" t="str">
        <f>_xlfn.XLOOKUP(fCompras!F5353,dComprador!$A$2:$A$7,dComprador!$B$2:$B$7)</f>
        <v>Lira</v>
      </c>
      <c r="L5353" t="str">
        <f>_xlfn.XLOOKUP(J5353,dFornecedor!$A$2:$A$6,dFornecedor!$B$2:$B$6)</f>
        <v>NorthShore</v>
      </c>
      <c r="M5353" t="str">
        <f>_xlfn.XLOOKUP(G5353,dMateriaPrima!$A$2:$A$12,dMateriaPrima!$B$2:$B$12)</f>
        <v>Pedra Britada</v>
      </c>
      <c r="N5353" s="2">
        <f>_xlfn.XLOOKUP(G5353,dMateriaPrima!$A$2:$A$12,dMateriaPrima!$C$2:$C$12)</f>
        <v>56</v>
      </c>
      <c r="O5353" s="3">
        <f t="shared" si="415"/>
        <v>1568</v>
      </c>
      <c r="P5353" s="4">
        <f t="shared" si="416"/>
        <v>0</v>
      </c>
      <c r="Q5353" s="3">
        <f t="shared" si="417"/>
        <v>1568</v>
      </c>
      <c r="R5353" t="str">
        <f t="shared" si="418"/>
        <v>Em atraso</v>
      </c>
      <c r="S5353" s="5">
        <f t="shared" si="419"/>
        <v>1</v>
      </c>
    </row>
    <row r="5354" spans="1:19" x14ac:dyDescent="0.25">
      <c r="A5354">
        <v>5353</v>
      </c>
      <c r="B5354" s="1">
        <v>44117</v>
      </c>
      <c r="C5354" s="1">
        <v>44124</v>
      </c>
      <c r="D5354" s="1">
        <v>44124</v>
      </c>
      <c r="E5354" s="1">
        <v>44130</v>
      </c>
      <c r="F5354">
        <v>4</v>
      </c>
      <c r="G5354">
        <v>6</v>
      </c>
      <c r="H5354">
        <v>10</v>
      </c>
      <c r="I5354" s="6">
        <v>0</v>
      </c>
      <c r="J5354">
        <v>1</v>
      </c>
      <c r="K5354" t="str">
        <f>_xlfn.XLOOKUP(fCompras!F5354,dComprador!$A$2:$A$7,dComprador!$B$2:$B$7)</f>
        <v>Lira</v>
      </c>
      <c r="L5354" t="str">
        <f>_xlfn.XLOOKUP(J5354,dFornecedor!$A$2:$A$6,dFornecedor!$B$2:$B$6)</f>
        <v>NorthShore</v>
      </c>
      <c r="M5354" t="str">
        <f>_xlfn.XLOOKUP(G5354,dMateriaPrima!$A$2:$A$12,dMateriaPrima!$B$2:$B$12)</f>
        <v>Fio Algodão</v>
      </c>
      <c r="N5354" s="2">
        <f>_xlfn.XLOOKUP(G5354,dMateriaPrima!$A$2:$A$12,dMateriaPrima!$C$2:$C$12)</f>
        <v>55.9</v>
      </c>
      <c r="O5354" s="3">
        <f t="shared" si="415"/>
        <v>559</v>
      </c>
      <c r="P5354" s="4">
        <f t="shared" si="416"/>
        <v>0</v>
      </c>
      <c r="Q5354" s="3">
        <f t="shared" si="417"/>
        <v>559</v>
      </c>
      <c r="R5354" t="str">
        <f t="shared" si="418"/>
        <v>Em atraso</v>
      </c>
      <c r="S5354" s="5">
        <f t="shared" si="419"/>
        <v>6</v>
      </c>
    </row>
    <row r="5355" spans="1:19" x14ac:dyDescent="0.25">
      <c r="A5355">
        <v>5354</v>
      </c>
      <c r="B5355" s="1">
        <v>44117</v>
      </c>
      <c r="C5355" s="1">
        <v>44117</v>
      </c>
      <c r="D5355" s="1">
        <v>44149</v>
      </c>
      <c r="E5355" s="1">
        <v>44153</v>
      </c>
      <c r="F5355">
        <v>1</v>
      </c>
      <c r="G5355">
        <v>6</v>
      </c>
      <c r="H5355">
        <v>265</v>
      </c>
      <c r="I5355" s="6">
        <v>0</v>
      </c>
      <c r="J5355">
        <v>2</v>
      </c>
      <c r="K5355" t="str">
        <f>_xlfn.XLOOKUP(fCompras!F5355,dComprador!$A$2:$A$7,dComprador!$B$2:$B$7)</f>
        <v>Alon</v>
      </c>
      <c r="L5355" t="str">
        <f>_xlfn.XLOOKUP(J5355,dFornecedor!$A$2:$A$6,dFornecedor!$B$2:$B$6)</f>
        <v>Minerva</v>
      </c>
      <c r="M5355" t="str">
        <f>_xlfn.XLOOKUP(G5355,dMateriaPrima!$A$2:$A$12,dMateriaPrima!$B$2:$B$12)</f>
        <v>Fio Algodão</v>
      </c>
      <c r="N5355" s="2">
        <f>_xlfn.XLOOKUP(G5355,dMateriaPrima!$A$2:$A$12,dMateriaPrima!$C$2:$C$12)</f>
        <v>55.9</v>
      </c>
      <c r="O5355" s="3">
        <f t="shared" si="415"/>
        <v>14813.5</v>
      </c>
      <c r="P5355" s="4">
        <f t="shared" si="416"/>
        <v>0</v>
      </c>
      <c r="Q5355" s="3">
        <f t="shared" si="417"/>
        <v>14813.5</v>
      </c>
      <c r="R5355" t="str">
        <f t="shared" si="418"/>
        <v>Em atraso</v>
      </c>
      <c r="S5355" s="5">
        <f t="shared" si="419"/>
        <v>4</v>
      </c>
    </row>
    <row r="5356" spans="1:19" x14ac:dyDescent="0.25">
      <c r="A5356">
        <v>5355</v>
      </c>
      <c r="B5356" s="1">
        <v>44117</v>
      </c>
      <c r="C5356" s="1">
        <v>44117</v>
      </c>
      <c r="D5356" s="1">
        <v>44124</v>
      </c>
      <c r="E5356" s="1">
        <v>44124</v>
      </c>
      <c r="F5356">
        <v>4</v>
      </c>
      <c r="G5356">
        <v>11</v>
      </c>
      <c r="H5356">
        <v>116</v>
      </c>
      <c r="I5356" s="6">
        <v>0</v>
      </c>
      <c r="J5356">
        <v>2</v>
      </c>
      <c r="K5356" t="str">
        <f>_xlfn.XLOOKUP(fCompras!F5356,dComprador!$A$2:$A$7,dComprador!$B$2:$B$7)</f>
        <v>Lira</v>
      </c>
      <c r="L5356" t="str">
        <f>_xlfn.XLOOKUP(J5356,dFornecedor!$A$2:$A$6,dFornecedor!$B$2:$B$6)</f>
        <v>Minerva</v>
      </c>
      <c r="M5356" t="str">
        <f>_xlfn.XLOOKUP(G5356,dMateriaPrima!$A$2:$A$12,dMateriaPrima!$B$2:$B$12)</f>
        <v>Papel</v>
      </c>
      <c r="N5356" s="2">
        <f>_xlfn.XLOOKUP(G5356,dMateriaPrima!$A$2:$A$12,dMateriaPrima!$C$2:$C$12)</f>
        <v>9</v>
      </c>
      <c r="O5356" s="3">
        <f t="shared" si="415"/>
        <v>1044</v>
      </c>
      <c r="P5356" s="4">
        <f t="shared" si="416"/>
        <v>0</v>
      </c>
      <c r="Q5356" s="3">
        <f t="shared" si="417"/>
        <v>1044</v>
      </c>
      <c r="R5356" t="str">
        <f t="shared" si="418"/>
        <v>No prazo</v>
      </c>
      <c r="S5356" s="5">
        <f t="shared" si="419"/>
        <v>0</v>
      </c>
    </row>
    <row r="5357" spans="1:19" x14ac:dyDescent="0.25">
      <c r="A5357">
        <v>5356</v>
      </c>
      <c r="B5357" s="1">
        <v>44117</v>
      </c>
      <c r="C5357" s="1">
        <v>44121</v>
      </c>
      <c r="D5357" s="1">
        <v>44127</v>
      </c>
      <c r="E5357" s="1">
        <v>44129</v>
      </c>
      <c r="F5357">
        <v>4</v>
      </c>
      <c r="G5357">
        <v>1</v>
      </c>
      <c r="H5357">
        <v>533</v>
      </c>
      <c r="I5357" s="6">
        <v>0</v>
      </c>
      <c r="J5357">
        <v>5</v>
      </c>
      <c r="K5357" t="str">
        <f>_xlfn.XLOOKUP(fCompras!F5357,dComprador!$A$2:$A$7,dComprador!$B$2:$B$7)</f>
        <v>Lira</v>
      </c>
      <c r="L5357" t="str">
        <f>_xlfn.XLOOKUP(J5357,dFornecedor!$A$2:$A$6,dFornecedor!$B$2:$B$6)</f>
        <v>Atlas</v>
      </c>
      <c r="M5357" t="str">
        <f>_xlfn.XLOOKUP(G5357,dMateriaPrima!$A$2:$A$12,dMateriaPrima!$B$2:$B$12)</f>
        <v>Tecido</v>
      </c>
      <c r="N5357" s="2">
        <f>_xlfn.XLOOKUP(G5357,dMateriaPrima!$A$2:$A$12,dMateriaPrima!$C$2:$C$12)</f>
        <v>18</v>
      </c>
      <c r="O5357" s="3">
        <f t="shared" si="415"/>
        <v>9594</v>
      </c>
      <c r="P5357" s="4">
        <f t="shared" si="416"/>
        <v>0</v>
      </c>
      <c r="Q5357" s="3">
        <f t="shared" si="417"/>
        <v>9594</v>
      </c>
      <c r="R5357" t="str">
        <f t="shared" si="418"/>
        <v>Em atraso</v>
      </c>
      <c r="S5357" s="5">
        <f t="shared" si="419"/>
        <v>2</v>
      </c>
    </row>
    <row r="5358" spans="1:19" x14ac:dyDescent="0.25">
      <c r="A5358">
        <v>5357</v>
      </c>
      <c r="B5358" s="1">
        <v>44117</v>
      </c>
      <c r="C5358" s="1">
        <v>44126</v>
      </c>
      <c r="D5358" s="1">
        <v>44127</v>
      </c>
      <c r="E5358" s="1">
        <v>44135</v>
      </c>
      <c r="F5358">
        <v>4</v>
      </c>
      <c r="G5358">
        <v>8</v>
      </c>
      <c r="H5358">
        <v>464</v>
      </c>
      <c r="I5358" s="6">
        <v>0</v>
      </c>
      <c r="J5358">
        <v>3</v>
      </c>
      <c r="K5358" t="str">
        <f>_xlfn.XLOOKUP(fCompras!F5358,dComprador!$A$2:$A$7,dComprador!$B$2:$B$7)</f>
        <v>Lira</v>
      </c>
      <c r="L5358" t="str">
        <f>_xlfn.XLOOKUP(J5358,dFornecedor!$A$2:$A$6,dFornecedor!$B$2:$B$6)</f>
        <v>StepUp</v>
      </c>
      <c r="M5358" t="str">
        <f>_xlfn.XLOOKUP(G5358,dMateriaPrima!$A$2:$A$12,dMateriaPrima!$B$2:$B$12)</f>
        <v>Cimento</v>
      </c>
      <c r="N5358" s="2">
        <f>_xlfn.XLOOKUP(G5358,dMateriaPrima!$A$2:$A$12,dMateriaPrima!$C$2:$C$12)</f>
        <v>23</v>
      </c>
      <c r="O5358" s="3">
        <f t="shared" si="415"/>
        <v>10672</v>
      </c>
      <c r="P5358" s="4">
        <f t="shared" si="416"/>
        <v>0</v>
      </c>
      <c r="Q5358" s="3">
        <f t="shared" si="417"/>
        <v>10672</v>
      </c>
      <c r="R5358" t="str">
        <f t="shared" si="418"/>
        <v>Em atraso</v>
      </c>
      <c r="S5358" s="5">
        <f t="shared" si="419"/>
        <v>8</v>
      </c>
    </row>
    <row r="5359" spans="1:19" x14ac:dyDescent="0.25">
      <c r="A5359">
        <v>5358</v>
      </c>
      <c r="B5359" s="1">
        <v>44117</v>
      </c>
      <c r="C5359" s="1">
        <v>44117</v>
      </c>
      <c r="D5359" s="1">
        <v>44135</v>
      </c>
      <c r="E5359" s="1">
        <v>44136</v>
      </c>
      <c r="F5359">
        <v>1</v>
      </c>
      <c r="G5359">
        <v>8</v>
      </c>
      <c r="H5359">
        <v>65</v>
      </c>
      <c r="I5359" s="6">
        <v>0</v>
      </c>
      <c r="J5359">
        <v>5</v>
      </c>
      <c r="K5359" t="str">
        <f>_xlfn.XLOOKUP(fCompras!F5359,dComprador!$A$2:$A$7,dComprador!$B$2:$B$7)</f>
        <v>Alon</v>
      </c>
      <c r="L5359" t="str">
        <f>_xlfn.XLOOKUP(J5359,dFornecedor!$A$2:$A$6,dFornecedor!$B$2:$B$6)</f>
        <v>Atlas</v>
      </c>
      <c r="M5359" t="str">
        <f>_xlfn.XLOOKUP(G5359,dMateriaPrima!$A$2:$A$12,dMateriaPrima!$B$2:$B$12)</f>
        <v>Cimento</v>
      </c>
      <c r="N5359" s="2">
        <f>_xlfn.XLOOKUP(G5359,dMateriaPrima!$A$2:$A$12,dMateriaPrima!$C$2:$C$12)</f>
        <v>23</v>
      </c>
      <c r="O5359" s="3">
        <f t="shared" si="415"/>
        <v>1495</v>
      </c>
      <c r="P5359" s="4">
        <f t="shared" si="416"/>
        <v>0</v>
      </c>
      <c r="Q5359" s="3">
        <f t="shared" si="417"/>
        <v>1495</v>
      </c>
      <c r="R5359" t="str">
        <f t="shared" si="418"/>
        <v>Em atraso</v>
      </c>
      <c r="S5359" s="5">
        <f t="shared" si="419"/>
        <v>1</v>
      </c>
    </row>
    <row r="5360" spans="1:19" x14ac:dyDescent="0.25">
      <c r="A5360">
        <v>5359</v>
      </c>
      <c r="B5360" s="1">
        <v>44117</v>
      </c>
      <c r="C5360" s="1">
        <v>44117</v>
      </c>
      <c r="D5360" s="1">
        <v>44141</v>
      </c>
      <c r="E5360" s="1">
        <v>44140</v>
      </c>
      <c r="F5360">
        <v>1</v>
      </c>
      <c r="G5360">
        <v>11</v>
      </c>
      <c r="H5360">
        <v>78</v>
      </c>
      <c r="I5360" s="6">
        <v>0</v>
      </c>
      <c r="J5360">
        <v>2</v>
      </c>
      <c r="K5360" t="str">
        <f>_xlfn.XLOOKUP(fCompras!F5360,dComprador!$A$2:$A$7,dComprador!$B$2:$B$7)</f>
        <v>Alon</v>
      </c>
      <c r="L5360" t="str">
        <f>_xlfn.XLOOKUP(J5360,dFornecedor!$A$2:$A$6,dFornecedor!$B$2:$B$6)</f>
        <v>Minerva</v>
      </c>
      <c r="M5360" t="str">
        <f>_xlfn.XLOOKUP(G5360,dMateriaPrima!$A$2:$A$12,dMateriaPrima!$B$2:$B$12)</f>
        <v>Papel</v>
      </c>
      <c r="N5360" s="2">
        <f>_xlfn.XLOOKUP(G5360,dMateriaPrima!$A$2:$A$12,dMateriaPrima!$C$2:$C$12)</f>
        <v>9</v>
      </c>
      <c r="O5360" s="3">
        <f t="shared" si="415"/>
        <v>702</v>
      </c>
      <c r="P5360" s="4">
        <f t="shared" si="416"/>
        <v>0</v>
      </c>
      <c r="Q5360" s="3">
        <f t="shared" si="417"/>
        <v>702</v>
      </c>
      <c r="R5360" t="str">
        <f t="shared" si="418"/>
        <v>No prazo</v>
      </c>
      <c r="S5360" s="5">
        <f t="shared" si="419"/>
        <v>0</v>
      </c>
    </row>
    <row r="5361" spans="1:19" x14ac:dyDescent="0.25">
      <c r="A5361">
        <v>5360</v>
      </c>
      <c r="B5361" s="1">
        <v>44117</v>
      </c>
      <c r="C5361" s="1">
        <v>44126</v>
      </c>
      <c r="D5361" s="1">
        <v>44141</v>
      </c>
      <c r="E5361" s="1">
        <v>44141</v>
      </c>
      <c r="F5361">
        <v>1</v>
      </c>
      <c r="G5361">
        <v>8</v>
      </c>
      <c r="H5361">
        <v>10</v>
      </c>
      <c r="I5361" s="6">
        <v>0</v>
      </c>
      <c r="J5361">
        <v>3</v>
      </c>
      <c r="K5361" t="str">
        <f>_xlfn.XLOOKUP(fCompras!F5361,dComprador!$A$2:$A$7,dComprador!$B$2:$B$7)</f>
        <v>Alon</v>
      </c>
      <c r="L5361" t="str">
        <f>_xlfn.XLOOKUP(J5361,dFornecedor!$A$2:$A$6,dFornecedor!$B$2:$B$6)</f>
        <v>StepUp</v>
      </c>
      <c r="M5361" t="str">
        <f>_xlfn.XLOOKUP(G5361,dMateriaPrima!$A$2:$A$12,dMateriaPrima!$B$2:$B$12)</f>
        <v>Cimento</v>
      </c>
      <c r="N5361" s="2">
        <f>_xlfn.XLOOKUP(G5361,dMateriaPrima!$A$2:$A$12,dMateriaPrima!$C$2:$C$12)</f>
        <v>23</v>
      </c>
      <c r="O5361" s="3">
        <f t="shared" si="415"/>
        <v>230</v>
      </c>
      <c r="P5361" s="4">
        <f t="shared" si="416"/>
        <v>0</v>
      </c>
      <c r="Q5361" s="3">
        <f t="shared" si="417"/>
        <v>230</v>
      </c>
      <c r="R5361" t="str">
        <f t="shared" si="418"/>
        <v>No prazo</v>
      </c>
      <c r="S5361" s="5">
        <f t="shared" si="419"/>
        <v>0</v>
      </c>
    </row>
    <row r="5362" spans="1:19" x14ac:dyDescent="0.25">
      <c r="A5362">
        <v>5361</v>
      </c>
      <c r="B5362" s="1">
        <v>44118</v>
      </c>
      <c r="C5362" s="1">
        <v>44122</v>
      </c>
      <c r="D5362" s="1">
        <v>44124</v>
      </c>
      <c r="E5362" s="1">
        <v>44128</v>
      </c>
      <c r="F5362">
        <v>4</v>
      </c>
      <c r="G5362">
        <v>6</v>
      </c>
      <c r="H5362">
        <v>76</v>
      </c>
      <c r="I5362" s="6">
        <v>0</v>
      </c>
      <c r="J5362">
        <v>3</v>
      </c>
      <c r="K5362" t="str">
        <f>_xlfn.XLOOKUP(fCompras!F5362,dComprador!$A$2:$A$7,dComprador!$B$2:$B$7)</f>
        <v>Lira</v>
      </c>
      <c r="L5362" t="str">
        <f>_xlfn.XLOOKUP(J5362,dFornecedor!$A$2:$A$6,dFornecedor!$B$2:$B$6)</f>
        <v>StepUp</v>
      </c>
      <c r="M5362" t="str">
        <f>_xlfn.XLOOKUP(G5362,dMateriaPrima!$A$2:$A$12,dMateriaPrima!$B$2:$B$12)</f>
        <v>Fio Algodão</v>
      </c>
      <c r="N5362" s="2">
        <f>_xlfn.XLOOKUP(G5362,dMateriaPrima!$A$2:$A$12,dMateriaPrima!$C$2:$C$12)</f>
        <v>55.9</v>
      </c>
      <c r="O5362" s="3">
        <f t="shared" si="415"/>
        <v>4248.3999999999996</v>
      </c>
      <c r="P5362" s="4">
        <f t="shared" si="416"/>
        <v>0</v>
      </c>
      <c r="Q5362" s="3">
        <f t="shared" si="417"/>
        <v>4248.3999999999996</v>
      </c>
      <c r="R5362" t="str">
        <f t="shared" si="418"/>
        <v>Em atraso</v>
      </c>
      <c r="S5362" s="5">
        <f t="shared" si="419"/>
        <v>4</v>
      </c>
    </row>
    <row r="5363" spans="1:19" x14ac:dyDescent="0.25">
      <c r="A5363">
        <v>5362</v>
      </c>
      <c r="B5363" s="1">
        <v>44118</v>
      </c>
      <c r="C5363" s="1">
        <v>44125</v>
      </c>
      <c r="D5363" s="1">
        <v>44127</v>
      </c>
      <c r="E5363" s="1">
        <v>44131</v>
      </c>
      <c r="F5363">
        <v>4</v>
      </c>
      <c r="G5363">
        <v>6</v>
      </c>
      <c r="H5363">
        <v>150</v>
      </c>
      <c r="I5363" s="6">
        <v>0</v>
      </c>
      <c r="J5363">
        <v>2</v>
      </c>
      <c r="K5363" t="str">
        <f>_xlfn.XLOOKUP(fCompras!F5363,dComprador!$A$2:$A$7,dComprador!$B$2:$B$7)</f>
        <v>Lira</v>
      </c>
      <c r="L5363" t="str">
        <f>_xlfn.XLOOKUP(J5363,dFornecedor!$A$2:$A$6,dFornecedor!$B$2:$B$6)</f>
        <v>Minerva</v>
      </c>
      <c r="M5363" t="str">
        <f>_xlfn.XLOOKUP(G5363,dMateriaPrima!$A$2:$A$12,dMateriaPrima!$B$2:$B$12)</f>
        <v>Fio Algodão</v>
      </c>
      <c r="N5363" s="2">
        <f>_xlfn.XLOOKUP(G5363,dMateriaPrima!$A$2:$A$12,dMateriaPrima!$C$2:$C$12)</f>
        <v>55.9</v>
      </c>
      <c r="O5363" s="3">
        <f t="shared" si="415"/>
        <v>8385</v>
      </c>
      <c r="P5363" s="4">
        <f t="shared" si="416"/>
        <v>0</v>
      </c>
      <c r="Q5363" s="3">
        <f t="shared" si="417"/>
        <v>8385</v>
      </c>
      <c r="R5363" t="str">
        <f t="shared" si="418"/>
        <v>Em atraso</v>
      </c>
      <c r="S5363" s="5">
        <f t="shared" si="419"/>
        <v>4</v>
      </c>
    </row>
    <row r="5364" spans="1:19" x14ac:dyDescent="0.25">
      <c r="A5364">
        <v>5363</v>
      </c>
      <c r="B5364" s="1">
        <v>44118</v>
      </c>
      <c r="C5364" s="1">
        <v>44119</v>
      </c>
      <c r="D5364" s="1">
        <v>44139</v>
      </c>
      <c r="E5364" s="1">
        <v>44137</v>
      </c>
      <c r="F5364">
        <v>1</v>
      </c>
      <c r="G5364">
        <v>9</v>
      </c>
      <c r="H5364">
        <v>82</v>
      </c>
      <c r="I5364" s="6">
        <v>0</v>
      </c>
      <c r="J5364">
        <v>4</v>
      </c>
      <c r="K5364" t="str">
        <f>_xlfn.XLOOKUP(fCompras!F5364,dComprador!$A$2:$A$7,dComprador!$B$2:$B$7)</f>
        <v>Alon</v>
      </c>
      <c r="L5364" t="str">
        <f>_xlfn.XLOOKUP(J5364,dFornecedor!$A$2:$A$6,dFornecedor!$B$2:$B$6)</f>
        <v>AlphaOmega</v>
      </c>
      <c r="M5364" t="str">
        <f>_xlfn.XLOOKUP(G5364,dMateriaPrima!$A$2:$A$12,dMateriaPrima!$B$2:$B$12)</f>
        <v>Couro</v>
      </c>
      <c r="N5364" s="2">
        <f>_xlfn.XLOOKUP(G5364,dMateriaPrima!$A$2:$A$12,dMateriaPrima!$C$2:$C$12)</f>
        <v>4.4000000000000004</v>
      </c>
      <c r="O5364" s="3">
        <f t="shared" si="415"/>
        <v>360.8</v>
      </c>
      <c r="P5364" s="4">
        <f t="shared" si="416"/>
        <v>0</v>
      </c>
      <c r="Q5364" s="3">
        <f t="shared" si="417"/>
        <v>360.8</v>
      </c>
      <c r="R5364" t="str">
        <f t="shared" si="418"/>
        <v>No prazo</v>
      </c>
      <c r="S5364" s="5">
        <f t="shared" si="419"/>
        <v>0</v>
      </c>
    </row>
    <row r="5365" spans="1:19" x14ac:dyDescent="0.25">
      <c r="A5365">
        <v>5364</v>
      </c>
      <c r="B5365" s="1">
        <v>44118</v>
      </c>
      <c r="C5365" s="1">
        <v>44118</v>
      </c>
      <c r="D5365" s="1">
        <v>44136</v>
      </c>
      <c r="E5365" s="1">
        <v>44135</v>
      </c>
      <c r="F5365">
        <v>1</v>
      </c>
      <c r="G5365">
        <v>11</v>
      </c>
      <c r="H5365">
        <v>398</v>
      </c>
      <c r="I5365" s="6">
        <v>0</v>
      </c>
      <c r="J5365">
        <v>4</v>
      </c>
      <c r="K5365" t="str">
        <f>_xlfn.XLOOKUP(fCompras!F5365,dComprador!$A$2:$A$7,dComprador!$B$2:$B$7)</f>
        <v>Alon</v>
      </c>
      <c r="L5365" t="str">
        <f>_xlfn.XLOOKUP(J5365,dFornecedor!$A$2:$A$6,dFornecedor!$B$2:$B$6)</f>
        <v>AlphaOmega</v>
      </c>
      <c r="M5365" t="str">
        <f>_xlfn.XLOOKUP(G5365,dMateriaPrima!$A$2:$A$12,dMateriaPrima!$B$2:$B$12)</f>
        <v>Papel</v>
      </c>
      <c r="N5365" s="2">
        <f>_xlfn.XLOOKUP(G5365,dMateriaPrima!$A$2:$A$12,dMateriaPrima!$C$2:$C$12)</f>
        <v>9</v>
      </c>
      <c r="O5365" s="3">
        <f t="shared" si="415"/>
        <v>3582</v>
      </c>
      <c r="P5365" s="4">
        <f t="shared" si="416"/>
        <v>0</v>
      </c>
      <c r="Q5365" s="3">
        <f t="shared" si="417"/>
        <v>3582</v>
      </c>
      <c r="R5365" t="str">
        <f t="shared" si="418"/>
        <v>No prazo</v>
      </c>
      <c r="S5365" s="5">
        <f t="shared" si="419"/>
        <v>0</v>
      </c>
    </row>
    <row r="5366" spans="1:19" x14ac:dyDescent="0.25">
      <c r="A5366">
        <v>5365</v>
      </c>
      <c r="B5366" s="1">
        <v>44118</v>
      </c>
      <c r="C5366" s="1">
        <v>44119</v>
      </c>
      <c r="D5366" s="1">
        <v>44132</v>
      </c>
      <c r="E5366" s="1">
        <v>44133</v>
      </c>
      <c r="F5366">
        <v>1</v>
      </c>
      <c r="G5366">
        <v>1</v>
      </c>
      <c r="H5366">
        <v>106</v>
      </c>
      <c r="I5366" s="6">
        <v>0</v>
      </c>
      <c r="J5366">
        <v>3</v>
      </c>
      <c r="K5366" t="str">
        <f>_xlfn.XLOOKUP(fCompras!F5366,dComprador!$A$2:$A$7,dComprador!$B$2:$B$7)</f>
        <v>Alon</v>
      </c>
      <c r="L5366" t="str">
        <f>_xlfn.XLOOKUP(J5366,dFornecedor!$A$2:$A$6,dFornecedor!$B$2:$B$6)</f>
        <v>StepUp</v>
      </c>
      <c r="M5366" t="str">
        <f>_xlfn.XLOOKUP(G5366,dMateriaPrima!$A$2:$A$12,dMateriaPrima!$B$2:$B$12)</f>
        <v>Tecido</v>
      </c>
      <c r="N5366" s="2">
        <f>_xlfn.XLOOKUP(G5366,dMateriaPrima!$A$2:$A$12,dMateriaPrima!$C$2:$C$12)</f>
        <v>18</v>
      </c>
      <c r="O5366" s="3">
        <f t="shared" si="415"/>
        <v>1908</v>
      </c>
      <c r="P5366" s="4">
        <f t="shared" si="416"/>
        <v>0</v>
      </c>
      <c r="Q5366" s="3">
        <f t="shared" si="417"/>
        <v>1908</v>
      </c>
      <c r="R5366" t="str">
        <f t="shared" si="418"/>
        <v>Em atraso</v>
      </c>
      <c r="S5366" s="5">
        <f t="shared" si="419"/>
        <v>1</v>
      </c>
    </row>
    <row r="5367" spans="1:19" x14ac:dyDescent="0.25">
      <c r="A5367">
        <v>5366</v>
      </c>
      <c r="B5367" s="1">
        <v>44118</v>
      </c>
      <c r="C5367" s="1">
        <v>44118</v>
      </c>
      <c r="D5367" s="1">
        <v>44132</v>
      </c>
      <c r="E5367" s="1">
        <v>44135</v>
      </c>
      <c r="F5367">
        <v>1</v>
      </c>
      <c r="G5367">
        <v>3</v>
      </c>
      <c r="H5367">
        <v>351</v>
      </c>
      <c r="I5367" s="6">
        <v>0.14000000000000001</v>
      </c>
      <c r="J5367">
        <v>5</v>
      </c>
      <c r="K5367" t="str">
        <f>_xlfn.XLOOKUP(fCompras!F5367,dComprador!$A$2:$A$7,dComprador!$B$2:$B$7)</f>
        <v>Alon</v>
      </c>
      <c r="L5367" t="str">
        <f>_xlfn.XLOOKUP(J5367,dFornecedor!$A$2:$A$6,dFornecedor!$B$2:$B$6)</f>
        <v>Atlas</v>
      </c>
      <c r="M5367" t="str">
        <f>_xlfn.XLOOKUP(G5367,dMateriaPrima!$A$2:$A$12,dMateriaPrima!$B$2:$B$12)</f>
        <v>Barra Metal</v>
      </c>
      <c r="N5367" s="2">
        <f>_xlfn.XLOOKUP(G5367,dMateriaPrima!$A$2:$A$12,dMateriaPrima!$C$2:$C$12)</f>
        <v>565</v>
      </c>
      <c r="O5367" s="3">
        <f t="shared" si="415"/>
        <v>198315</v>
      </c>
      <c r="P5367" s="4">
        <f t="shared" si="416"/>
        <v>27764.100000000002</v>
      </c>
      <c r="Q5367" s="3">
        <f t="shared" si="417"/>
        <v>170550.9</v>
      </c>
      <c r="R5367" t="str">
        <f t="shared" si="418"/>
        <v>Em atraso</v>
      </c>
      <c r="S5367" s="5">
        <f t="shared" si="419"/>
        <v>3</v>
      </c>
    </row>
    <row r="5368" spans="1:19" x14ac:dyDescent="0.25">
      <c r="A5368">
        <v>5367</v>
      </c>
      <c r="B5368" s="1">
        <v>44118</v>
      </c>
      <c r="C5368" s="1">
        <v>44120</v>
      </c>
      <c r="D5368" s="1">
        <v>44137</v>
      </c>
      <c r="E5368" s="1">
        <v>44136</v>
      </c>
      <c r="F5368">
        <v>1</v>
      </c>
      <c r="G5368">
        <v>11</v>
      </c>
      <c r="H5368">
        <v>449</v>
      </c>
      <c r="I5368" s="6">
        <v>0</v>
      </c>
      <c r="J5368">
        <v>2</v>
      </c>
      <c r="K5368" t="str">
        <f>_xlfn.XLOOKUP(fCompras!F5368,dComprador!$A$2:$A$7,dComprador!$B$2:$B$7)</f>
        <v>Alon</v>
      </c>
      <c r="L5368" t="str">
        <f>_xlfn.XLOOKUP(J5368,dFornecedor!$A$2:$A$6,dFornecedor!$B$2:$B$6)</f>
        <v>Minerva</v>
      </c>
      <c r="M5368" t="str">
        <f>_xlfn.XLOOKUP(G5368,dMateriaPrima!$A$2:$A$12,dMateriaPrima!$B$2:$B$12)</f>
        <v>Papel</v>
      </c>
      <c r="N5368" s="2">
        <f>_xlfn.XLOOKUP(G5368,dMateriaPrima!$A$2:$A$12,dMateriaPrima!$C$2:$C$12)</f>
        <v>9</v>
      </c>
      <c r="O5368" s="3">
        <f t="shared" si="415"/>
        <v>4041</v>
      </c>
      <c r="P5368" s="4">
        <f t="shared" si="416"/>
        <v>0</v>
      </c>
      <c r="Q5368" s="3">
        <f t="shared" si="417"/>
        <v>4041</v>
      </c>
      <c r="R5368" t="str">
        <f t="shared" si="418"/>
        <v>No prazo</v>
      </c>
      <c r="S5368" s="5">
        <f t="shared" si="419"/>
        <v>0</v>
      </c>
    </row>
    <row r="5369" spans="1:19" x14ac:dyDescent="0.25">
      <c r="A5369">
        <v>5368</v>
      </c>
      <c r="B5369" s="1">
        <v>44118</v>
      </c>
      <c r="C5369" s="1">
        <v>44128</v>
      </c>
      <c r="D5369" s="1">
        <v>44143</v>
      </c>
      <c r="E5369" s="1">
        <v>44144</v>
      </c>
      <c r="F5369">
        <v>1</v>
      </c>
      <c r="G5369">
        <v>4</v>
      </c>
      <c r="H5369">
        <v>110</v>
      </c>
      <c r="I5369" s="6">
        <v>0</v>
      </c>
      <c r="J5369">
        <v>3</v>
      </c>
      <c r="K5369" t="str">
        <f>_xlfn.XLOOKUP(fCompras!F5369,dComprador!$A$2:$A$7,dComprador!$B$2:$B$7)</f>
        <v>Alon</v>
      </c>
      <c r="L5369" t="str">
        <f>_xlfn.XLOOKUP(J5369,dFornecedor!$A$2:$A$6,dFornecedor!$B$2:$B$6)</f>
        <v>StepUp</v>
      </c>
      <c r="M5369" t="str">
        <f>_xlfn.XLOOKUP(G5369,dMateriaPrima!$A$2:$A$12,dMateriaPrima!$B$2:$B$12)</f>
        <v>Madeira</v>
      </c>
      <c r="N5369" s="2">
        <f>_xlfn.XLOOKUP(G5369,dMateriaPrima!$A$2:$A$12,dMateriaPrima!$C$2:$C$12)</f>
        <v>168</v>
      </c>
      <c r="O5369" s="3">
        <f t="shared" si="415"/>
        <v>18480</v>
      </c>
      <c r="P5369" s="4">
        <f t="shared" si="416"/>
        <v>0</v>
      </c>
      <c r="Q5369" s="3">
        <f t="shared" si="417"/>
        <v>18480</v>
      </c>
      <c r="R5369" t="str">
        <f t="shared" si="418"/>
        <v>Em atraso</v>
      </c>
      <c r="S5369" s="5">
        <f t="shared" si="419"/>
        <v>1</v>
      </c>
    </row>
    <row r="5370" spans="1:19" x14ac:dyDescent="0.25">
      <c r="A5370">
        <v>5369</v>
      </c>
      <c r="B5370" s="1">
        <v>44118</v>
      </c>
      <c r="C5370" s="1">
        <v>44118</v>
      </c>
      <c r="D5370" s="1">
        <v>44149</v>
      </c>
      <c r="E5370" s="1">
        <v>44151</v>
      </c>
      <c r="F5370">
        <v>1</v>
      </c>
      <c r="G5370">
        <v>9</v>
      </c>
      <c r="H5370">
        <v>174</v>
      </c>
      <c r="I5370" s="6">
        <v>0</v>
      </c>
      <c r="J5370">
        <v>2</v>
      </c>
      <c r="K5370" t="str">
        <f>_xlfn.XLOOKUP(fCompras!F5370,dComprador!$A$2:$A$7,dComprador!$B$2:$B$7)</f>
        <v>Alon</v>
      </c>
      <c r="L5370" t="str">
        <f>_xlfn.XLOOKUP(J5370,dFornecedor!$A$2:$A$6,dFornecedor!$B$2:$B$6)</f>
        <v>Minerva</v>
      </c>
      <c r="M5370" t="str">
        <f>_xlfn.XLOOKUP(G5370,dMateriaPrima!$A$2:$A$12,dMateriaPrima!$B$2:$B$12)</f>
        <v>Couro</v>
      </c>
      <c r="N5370" s="2">
        <f>_xlfn.XLOOKUP(G5370,dMateriaPrima!$A$2:$A$12,dMateriaPrima!$C$2:$C$12)</f>
        <v>4.4000000000000004</v>
      </c>
      <c r="O5370" s="3">
        <f t="shared" si="415"/>
        <v>765.6</v>
      </c>
      <c r="P5370" s="4">
        <f t="shared" si="416"/>
        <v>0</v>
      </c>
      <c r="Q5370" s="3">
        <f t="shared" si="417"/>
        <v>765.6</v>
      </c>
      <c r="R5370" t="str">
        <f t="shared" si="418"/>
        <v>Em atraso</v>
      </c>
      <c r="S5370" s="5">
        <f t="shared" si="419"/>
        <v>2</v>
      </c>
    </row>
    <row r="5371" spans="1:19" x14ac:dyDescent="0.25">
      <c r="A5371">
        <v>5370</v>
      </c>
      <c r="B5371" s="1">
        <v>44118</v>
      </c>
      <c r="C5371" s="1">
        <v>44118</v>
      </c>
      <c r="D5371" s="1">
        <v>44148</v>
      </c>
      <c r="E5371" s="1">
        <v>44150</v>
      </c>
      <c r="F5371">
        <v>1</v>
      </c>
      <c r="G5371">
        <v>1</v>
      </c>
      <c r="H5371">
        <v>95</v>
      </c>
      <c r="I5371" s="6">
        <v>0</v>
      </c>
      <c r="J5371">
        <v>5</v>
      </c>
      <c r="K5371" t="str">
        <f>_xlfn.XLOOKUP(fCompras!F5371,dComprador!$A$2:$A$7,dComprador!$B$2:$B$7)</f>
        <v>Alon</v>
      </c>
      <c r="L5371" t="str">
        <f>_xlfn.XLOOKUP(J5371,dFornecedor!$A$2:$A$6,dFornecedor!$B$2:$B$6)</f>
        <v>Atlas</v>
      </c>
      <c r="M5371" t="str">
        <f>_xlfn.XLOOKUP(G5371,dMateriaPrima!$A$2:$A$12,dMateriaPrima!$B$2:$B$12)</f>
        <v>Tecido</v>
      </c>
      <c r="N5371" s="2">
        <f>_xlfn.XLOOKUP(G5371,dMateriaPrima!$A$2:$A$12,dMateriaPrima!$C$2:$C$12)</f>
        <v>18</v>
      </c>
      <c r="O5371" s="3">
        <f t="shared" si="415"/>
        <v>1710</v>
      </c>
      <c r="P5371" s="4">
        <f t="shared" si="416"/>
        <v>0</v>
      </c>
      <c r="Q5371" s="3">
        <f t="shared" si="417"/>
        <v>1710</v>
      </c>
      <c r="R5371" t="str">
        <f t="shared" si="418"/>
        <v>Em atraso</v>
      </c>
      <c r="S5371" s="5">
        <f t="shared" si="419"/>
        <v>2</v>
      </c>
    </row>
    <row r="5372" spans="1:19" x14ac:dyDescent="0.25">
      <c r="A5372">
        <v>5371</v>
      </c>
      <c r="B5372" s="1">
        <v>44118</v>
      </c>
      <c r="C5372" s="1">
        <v>44121</v>
      </c>
      <c r="D5372" s="1">
        <v>44141</v>
      </c>
      <c r="E5372" s="1">
        <v>44141</v>
      </c>
      <c r="F5372">
        <v>1</v>
      </c>
      <c r="G5372">
        <v>8</v>
      </c>
      <c r="H5372">
        <v>273</v>
      </c>
      <c r="I5372" s="6">
        <v>0</v>
      </c>
      <c r="J5372">
        <v>1</v>
      </c>
      <c r="K5372" t="str">
        <f>_xlfn.XLOOKUP(fCompras!F5372,dComprador!$A$2:$A$7,dComprador!$B$2:$B$7)</f>
        <v>Alon</v>
      </c>
      <c r="L5372" t="str">
        <f>_xlfn.XLOOKUP(J5372,dFornecedor!$A$2:$A$6,dFornecedor!$B$2:$B$6)</f>
        <v>NorthShore</v>
      </c>
      <c r="M5372" t="str">
        <f>_xlfn.XLOOKUP(G5372,dMateriaPrima!$A$2:$A$12,dMateriaPrima!$B$2:$B$12)</f>
        <v>Cimento</v>
      </c>
      <c r="N5372" s="2">
        <f>_xlfn.XLOOKUP(G5372,dMateriaPrima!$A$2:$A$12,dMateriaPrima!$C$2:$C$12)</f>
        <v>23</v>
      </c>
      <c r="O5372" s="3">
        <f t="shared" si="415"/>
        <v>6279</v>
      </c>
      <c r="P5372" s="4">
        <f t="shared" si="416"/>
        <v>0</v>
      </c>
      <c r="Q5372" s="3">
        <f t="shared" si="417"/>
        <v>6279</v>
      </c>
      <c r="R5372" t="str">
        <f t="shared" si="418"/>
        <v>No prazo</v>
      </c>
      <c r="S5372" s="5">
        <f t="shared" si="419"/>
        <v>0</v>
      </c>
    </row>
    <row r="5373" spans="1:19" x14ac:dyDescent="0.25">
      <c r="A5373">
        <v>5372</v>
      </c>
      <c r="B5373" s="1">
        <v>44119</v>
      </c>
      <c r="C5373" s="1">
        <v>44119</v>
      </c>
      <c r="D5373" s="1">
        <v>44126</v>
      </c>
      <c r="E5373" s="1">
        <v>44128</v>
      </c>
      <c r="F5373">
        <v>4</v>
      </c>
      <c r="G5373">
        <v>9</v>
      </c>
      <c r="H5373">
        <v>517</v>
      </c>
      <c r="I5373" s="6">
        <v>0</v>
      </c>
      <c r="J5373">
        <v>5</v>
      </c>
      <c r="K5373" t="str">
        <f>_xlfn.XLOOKUP(fCompras!F5373,dComprador!$A$2:$A$7,dComprador!$B$2:$B$7)</f>
        <v>Lira</v>
      </c>
      <c r="L5373" t="str">
        <f>_xlfn.XLOOKUP(J5373,dFornecedor!$A$2:$A$6,dFornecedor!$B$2:$B$6)</f>
        <v>Atlas</v>
      </c>
      <c r="M5373" t="str">
        <f>_xlfn.XLOOKUP(G5373,dMateriaPrima!$A$2:$A$12,dMateriaPrima!$B$2:$B$12)</f>
        <v>Couro</v>
      </c>
      <c r="N5373" s="2">
        <f>_xlfn.XLOOKUP(G5373,dMateriaPrima!$A$2:$A$12,dMateriaPrima!$C$2:$C$12)</f>
        <v>4.4000000000000004</v>
      </c>
      <c r="O5373" s="3">
        <f t="shared" si="415"/>
        <v>2274.8000000000002</v>
      </c>
      <c r="P5373" s="4">
        <f t="shared" si="416"/>
        <v>0</v>
      </c>
      <c r="Q5373" s="3">
        <f t="shared" si="417"/>
        <v>2274.8000000000002</v>
      </c>
      <c r="R5373" t="str">
        <f t="shared" si="418"/>
        <v>Em atraso</v>
      </c>
      <c r="S5373" s="5">
        <f t="shared" si="419"/>
        <v>2</v>
      </c>
    </row>
    <row r="5374" spans="1:19" x14ac:dyDescent="0.25">
      <c r="A5374">
        <v>5373</v>
      </c>
      <c r="B5374" s="1">
        <v>44119</v>
      </c>
      <c r="C5374" s="1">
        <v>44120</v>
      </c>
      <c r="D5374" s="1">
        <v>44126</v>
      </c>
      <c r="E5374" s="1">
        <v>44127</v>
      </c>
      <c r="F5374">
        <v>4</v>
      </c>
      <c r="G5374">
        <v>11</v>
      </c>
      <c r="H5374">
        <v>213</v>
      </c>
      <c r="I5374" s="6">
        <v>0.26</v>
      </c>
      <c r="J5374">
        <v>3</v>
      </c>
      <c r="K5374" t="str">
        <f>_xlfn.XLOOKUP(fCompras!F5374,dComprador!$A$2:$A$7,dComprador!$B$2:$B$7)</f>
        <v>Lira</v>
      </c>
      <c r="L5374" t="str">
        <f>_xlfn.XLOOKUP(J5374,dFornecedor!$A$2:$A$6,dFornecedor!$B$2:$B$6)</f>
        <v>StepUp</v>
      </c>
      <c r="M5374" t="str">
        <f>_xlfn.XLOOKUP(G5374,dMateriaPrima!$A$2:$A$12,dMateriaPrima!$B$2:$B$12)</f>
        <v>Papel</v>
      </c>
      <c r="N5374" s="2">
        <f>_xlfn.XLOOKUP(G5374,dMateriaPrima!$A$2:$A$12,dMateriaPrima!$C$2:$C$12)</f>
        <v>9</v>
      </c>
      <c r="O5374" s="3">
        <f t="shared" si="415"/>
        <v>1917</v>
      </c>
      <c r="P5374" s="4">
        <f t="shared" si="416"/>
        <v>498.42</v>
      </c>
      <c r="Q5374" s="3">
        <f t="shared" si="417"/>
        <v>1418.58</v>
      </c>
      <c r="R5374" t="str">
        <f t="shared" si="418"/>
        <v>Em atraso</v>
      </c>
      <c r="S5374" s="5">
        <f t="shared" si="419"/>
        <v>1</v>
      </c>
    </row>
    <row r="5375" spans="1:19" x14ac:dyDescent="0.25">
      <c r="A5375">
        <v>5374</v>
      </c>
      <c r="B5375" s="1">
        <v>44119</v>
      </c>
      <c r="C5375" s="1">
        <v>44119</v>
      </c>
      <c r="D5375" s="1">
        <v>44126</v>
      </c>
      <c r="E5375" s="1">
        <v>44126</v>
      </c>
      <c r="F5375">
        <v>4</v>
      </c>
      <c r="G5375">
        <v>5</v>
      </c>
      <c r="H5375">
        <v>71</v>
      </c>
      <c r="I5375" s="6">
        <v>0.26</v>
      </c>
      <c r="J5375">
        <v>2</v>
      </c>
      <c r="K5375" t="str">
        <f>_xlfn.XLOOKUP(fCompras!F5375,dComprador!$A$2:$A$7,dComprador!$B$2:$B$7)</f>
        <v>Lira</v>
      </c>
      <c r="L5375" t="str">
        <f>_xlfn.XLOOKUP(J5375,dFornecedor!$A$2:$A$6,dFornecedor!$B$2:$B$6)</f>
        <v>Minerva</v>
      </c>
      <c r="M5375" t="str">
        <f>_xlfn.XLOOKUP(G5375,dMateriaPrima!$A$2:$A$12,dMateriaPrima!$B$2:$B$12)</f>
        <v>Areia</v>
      </c>
      <c r="N5375" s="2">
        <f>_xlfn.XLOOKUP(G5375,dMateriaPrima!$A$2:$A$12,dMateriaPrima!$C$2:$C$12)</f>
        <v>3.59</v>
      </c>
      <c r="O5375" s="3">
        <f t="shared" si="415"/>
        <v>254.89</v>
      </c>
      <c r="P5375" s="4">
        <f t="shared" si="416"/>
        <v>66.2714</v>
      </c>
      <c r="Q5375" s="3">
        <f t="shared" si="417"/>
        <v>188.61859999999999</v>
      </c>
      <c r="R5375" t="str">
        <f t="shared" si="418"/>
        <v>No prazo</v>
      </c>
      <c r="S5375" s="5">
        <f t="shared" si="419"/>
        <v>0</v>
      </c>
    </row>
    <row r="5376" spans="1:19" x14ac:dyDescent="0.25">
      <c r="A5376">
        <v>5375</v>
      </c>
      <c r="B5376" s="1">
        <v>44119</v>
      </c>
      <c r="C5376" s="1">
        <v>44120</v>
      </c>
      <c r="D5376" s="1">
        <v>44152</v>
      </c>
      <c r="E5376" s="1">
        <v>44152</v>
      </c>
      <c r="F5376">
        <v>1</v>
      </c>
      <c r="G5376">
        <v>8</v>
      </c>
      <c r="H5376">
        <v>101</v>
      </c>
      <c r="I5376" s="6">
        <v>0</v>
      </c>
      <c r="J5376">
        <v>3</v>
      </c>
      <c r="K5376" t="str">
        <f>_xlfn.XLOOKUP(fCompras!F5376,dComprador!$A$2:$A$7,dComprador!$B$2:$B$7)</f>
        <v>Alon</v>
      </c>
      <c r="L5376" t="str">
        <f>_xlfn.XLOOKUP(J5376,dFornecedor!$A$2:$A$6,dFornecedor!$B$2:$B$6)</f>
        <v>StepUp</v>
      </c>
      <c r="M5376" t="str">
        <f>_xlfn.XLOOKUP(G5376,dMateriaPrima!$A$2:$A$12,dMateriaPrima!$B$2:$B$12)</f>
        <v>Cimento</v>
      </c>
      <c r="N5376" s="2">
        <f>_xlfn.XLOOKUP(G5376,dMateriaPrima!$A$2:$A$12,dMateriaPrima!$C$2:$C$12)</f>
        <v>23</v>
      </c>
      <c r="O5376" s="3">
        <f t="shared" si="415"/>
        <v>2323</v>
      </c>
      <c r="P5376" s="4">
        <f t="shared" si="416"/>
        <v>0</v>
      </c>
      <c r="Q5376" s="3">
        <f t="shared" si="417"/>
        <v>2323</v>
      </c>
      <c r="R5376" t="str">
        <f t="shared" si="418"/>
        <v>No prazo</v>
      </c>
      <c r="S5376" s="5">
        <f t="shared" si="419"/>
        <v>0</v>
      </c>
    </row>
    <row r="5377" spans="1:19" x14ac:dyDescent="0.25">
      <c r="A5377">
        <v>5376</v>
      </c>
      <c r="B5377" s="1">
        <v>44119</v>
      </c>
      <c r="C5377" s="1">
        <v>44128</v>
      </c>
      <c r="D5377" s="1">
        <v>44130</v>
      </c>
      <c r="E5377" s="1">
        <v>44134</v>
      </c>
      <c r="F5377">
        <v>4</v>
      </c>
      <c r="G5377">
        <v>7</v>
      </c>
      <c r="H5377">
        <v>170</v>
      </c>
      <c r="I5377" s="6">
        <v>0</v>
      </c>
      <c r="J5377">
        <v>2</v>
      </c>
      <c r="K5377" t="str">
        <f>_xlfn.XLOOKUP(fCompras!F5377,dComprador!$A$2:$A$7,dComprador!$B$2:$B$7)</f>
        <v>Lira</v>
      </c>
      <c r="L5377" t="str">
        <f>_xlfn.XLOOKUP(J5377,dFornecedor!$A$2:$A$6,dFornecedor!$B$2:$B$6)</f>
        <v>Minerva</v>
      </c>
      <c r="M5377" t="str">
        <f>_xlfn.XLOOKUP(G5377,dMateriaPrima!$A$2:$A$12,dMateriaPrima!$B$2:$B$12)</f>
        <v>Poliéster</v>
      </c>
      <c r="N5377" s="2">
        <f>_xlfn.XLOOKUP(G5377,dMateriaPrima!$A$2:$A$12,dMateriaPrima!$C$2:$C$12)</f>
        <v>8</v>
      </c>
      <c r="O5377" s="3">
        <f t="shared" si="415"/>
        <v>1360</v>
      </c>
      <c r="P5377" s="4">
        <f t="shared" si="416"/>
        <v>0</v>
      </c>
      <c r="Q5377" s="3">
        <f t="shared" si="417"/>
        <v>1360</v>
      </c>
      <c r="R5377" t="str">
        <f t="shared" si="418"/>
        <v>Em atraso</v>
      </c>
      <c r="S5377" s="5">
        <f t="shared" si="419"/>
        <v>4</v>
      </c>
    </row>
    <row r="5378" spans="1:19" x14ac:dyDescent="0.25">
      <c r="A5378">
        <v>5377</v>
      </c>
      <c r="B5378" s="1">
        <v>44119</v>
      </c>
      <c r="C5378" s="1">
        <v>44119</v>
      </c>
      <c r="D5378" s="1">
        <v>44128</v>
      </c>
      <c r="E5378" s="1">
        <v>44128</v>
      </c>
      <c r="F5378">
        <v>4</v>
      </c>
      <c r="G5378">
        <v>6</v>
      </c>
      <c r="H5378">
        <v>122</v>
      </c>
      <c r="I5378" s="6">
        <v>0</v>
      </c>
      <c r="J5378">
        <v>2</v>
      </c>
      <c r="K5378" t="str">
        <f>_xlfn.XLOOKUP(fCompras!F5378,dComprador!$A$2:$A$7,dComprador!$B$2:$B$7)</f>
        <v>Lira</v>
      </c>
      <c r="L5378" t="str">
        <f>_xlfn.XLOOKUP(J5378,dFornecedor!$A$2:$A$6,dFornecedor!$B$2:$B$6)</f>
        <v>Minerva</v>
      </c>
      <c r="M5378" t="str">
        <f>_xlfn.XLOOKUP(G5378,dMateriaPrima!$A$2:$A$12,dMateriaPrima!$B$2:$B$12)</f>
        <v>Fio Algodão</v>
      </c>
      <c r="N5378" s="2">
        <f>_xlfn.XLOOKUP(G5378,dMateriaPrima!$A$2:$A$12,dMateriaPrima!$C$2:$C$12)</f>
        <v>55.9</v>
      </c>
      <c r="O5378" s="3">
        <f t="shared" si="415"/>
        <v>6819.8</v>
      </c>
      <c r="P5378" s="4">
        <f t="shared" si="416"/>
        <v>0</v>
      </c>
      <c r="Q5378" s="3">
        <f t="shared" si="417"/>
        <v>6819.8</v>
      </c>
      <c r="R5378" t="str">
        <f t="shared" si="418"/>
        <v>No prazo</v>
      </c>
      <c r="S5378" s="5">
        <f t="shared" si="419"/>
        <v>0</v>
      </c>
    </row>
    <row r="5379" spans="1:19" x14ac:dyDescent="0.25">
      <c r="A5379">
        <v>5378</v>
      </c>
      <c r="B5379" s="1">
        <v>44119</v>
      </c>
      <c r="C5379" s="1">
        <v>44123</v>
      </c>
      <c r="D5379" s="1">
        <v>44139</v>
      </c>
      <c r="E5379" s="1">
        <v>44137</v>
      </c>
      <c r="F5379">
        <v>1</v>
      </c>
      <c r="G5379">
        <v>7</v>
      </c>
      <c r="H5379">
        <v>178</v>
      </c>
      <c r="I5379" s="6">
        <v>0</v>
      </c>
      <c r="J5379">
        <v>4</v>
      </c>
      <c r="K5379" t="str">
        <f>_xlfn.XLOOKUP(fCompras!F5379,dComprador!$A$2:$A$7,dComprador!$B$2:$B$7)</f>
        <v>Alon</v>
      </c>
      <c r="L5379" t="str">
        <f>_xlfn.XLOOKUP(J5379,dFornecedor!$A$2:$A$6,dFornecedor!$B$2:$B$6)</f>
        <v>AlphaOmega</v>
      </c>
      <c r="M5379" t="str">
        <f>_xlfn.XLOOKUP(G5379,dMateriaPrima!$A$2:$A$12,dMateriaPrima!$B$2:$B$12)</f>
        <v>Poliéster</v>
      </c>
      <c r="N5379" s="2">
        <f>_xlfn.XLOOKUP(G5379,dMateriaPrima!$A$2:$A$12,dMateriaPrima!$C$2:$C$12)</f>
        <v>8</v>
      </c>
      <c r="O5379" s="3">
        <f t="shared" ref="O5379:O5442" si="420">PRODUCT(H5379,N5379)</f>
        <v>1424</v>
      </c>
      <c r="P5379" s="4">
        <f t="shared" ref="P5379:P5442" si="421">PRODUCT(O5379,I5379)</f>
        <v>0</v>
      </c>
      <c r="Q5379" s="3">
        <f t="shared" ref="Q5379:Q5442" si="422">O5379-P5379</f>
        <v>1424</v>
      </c>
      <c r="R5379" t="str">
        <f t="shared" ref="R5379:R5442" si="423">IF(E5379&lt;=D5379,"No prazo",IF(E5379&gt;D5379,"Em atraso"))</f>
        <v>No prazo</v>
      </c>
      <c r="S5379" s="5">
        <f t="shared" ref="S5379:S5442" si="424">IF(E5379 &gt;D5379, E5379-D5379,0)</f>
        <v>0</v>
      </c>
    </row>
    <row r="5380" spans="1:19" x14ac:dyDescent="0.25">
      <c r="A5380">
        <v>5379</v>
      </c>
      <c r="B5380" s="1">
        <v>44119</v>
      </c>
      <c r="C5380" s="1">
        <v>44119</v>
      </c>
      <c r="D5380" s="1">
        <v>44148</v>
      </c>
      <c r="E5380" s="1">
        <v>44153</v>
      </c>
      <c r="F5380">
        <v>1</v>
      </c>
      <c r="G5380">
        <v>5</v>
      </c>
      <c r="H5380">
        <v>155</v>
      </c>
      <c r="I5380" s="6">
        <v>0</v>
      </c>
      <c r="J5380">
        <v>2</v>
      </c>
      <c r="K5380" t="str">
        <f>_xlfn.XLOOKUP(fCompras!F5380,dComprador!$A$2:$A$7,dComprador!$B$2:$B$7)</f>
        <v>Alon</v>
      </c>
      <c r="L5380" t="str">
        <f>_xlfn.XLOOKUP(J5380,dFornecedor!$A$2:$A$6,dFornecedor!$B$2:$B$6)</f>
        <v>Minerva</v>
      </c>
      <c r="M5380" t="str">
        <f>_xlfn.XLOOKUP(G5380,dMateriaPrima!$A$2:$A$12,dMateriaPrima!$B$2:$B$12)</f>
        <v>Areia</v>
      </c>
      <c r="N5380" s="2">
        <f>_xlfn.XLOOKUP(G5380,dMateriaPrima!$A$2:$A$12,dMateriaPrima!$C$2:$C$12)</f>
        <v>3.59</v>
      </c>
      <c r="O5380" s="3">
        <f t="shared" si="420"/>
        <v>556.44999999999993</v>
      </c>
      <c r="P5380" s="4">
        <f t="shared" si="421"/>
        <v>0</v>
      </c>
      <c r="Q5380" s="3">
        <f t="shared" si="422"/>
        <v>556.44999999999993</v>
      </c>
      <c r="R5380" t="str">
        <f t="shared" si="423"/>
        <v>Em atraso</v>
      </c>
      <c r="S5380" s="5">
        <f t="shared" si="424"/>
        <v>5</v>
      </c>
    </row>
    <row r="5381" spans="1:19" x14ac:dyDescent="0.25">
      <c r="A5381">
        <v>5380</v>
      </c>
      <c r="B5381" s="1">
        <v>44119</v>
      </c>
      <c r="C5381" s="1">
        <v>44127</v>
      </c>
      <c r="D5381" s="1">
        <v>44143</v>
      </c>
      <c r="E5381" s="1">
        <v>44144</v>
      </c>
      <c r="F5381">
        <v>1</v>
      </c>
      <c r="G5381">
        <v>10</v>
      </c>
      <c r="H5381">
        <v>103</v>
      </c>
      <c r="I5381" s="6">
        <v>0.37</v>
      </c>
      <c r="J5381">
        <v>2</v>
      </c>
      <c r="K5381" t="str">
        <f>_xlfn.XLOOKUP(fCompras!F5381,dComprador!$A$2:$A$7,dComprador!$B$2:$B$7)</f>
        <v>Alon</v>
      </c>
      <c r="L5381" t="str">
        <f>_xlfn.XLOOKUP(J5381,dFornecedor!$A$2:$A$6,dFornecedor!$B$2:$B$6)</f>
        <v>Minerva</v>
      </c>
      <c r="M5381" t="str">
        <f>_xlfn.XLOOKUP(G5381,dMateriaPrima!$A$2:$A$12,dMateriaPrima!$B$2:$B$12)</f>
        <v>Pedra Britada</v>
      </c>
      <c r="N5381" s="2">
        <f>_xlfn.XLOOKUP(G5381,dMateriaPrima!$A$2:$A$12,dMateriaPrima!$C$2:$C$12)</f>
        <v>56</v>
      </c>
      <c r="O5381" s="3">
        <f t="shared" si="420"/>
        <v>5768</v>
      </c>
      <c r="P5381" s="4">
        <f t="shared" si="421"/>
        <v>2134.16</v>
      </c>
      <c r="Q5381" s="3">
        <f t="shared" si="422"/>
        <v>3633.84</v>
      </c>
      <c r="R5381" t="str">
        <f t="shared" si="423"/>
        <v>Em atraso</v>
      </c>
      <c r="S5381" s="5">
        <f t="shared" si="424"/>
        <v>1</v>
      </c>
    </row>
    <row r="5382" spans="1:19" x14ac:dyDescent="0.25">
      <c r="A5382">
        <v>5381</v>
      </c>
      <c r="B5382" s="1">
        <v>44120</v>
      </c>
      <c r="C5382" s="1">
        <v>44130</v>
      </c>
      <c r="D5382" s="1">
        <v>44131</v>
      </c>
      <c r="E5382" s="1">
        <v>44135</v>
      </c>
      <c r="F5382">
        <v>4</v>
      </c>
      <c r="G5382">
        <v>1</v>
      </c>
      <c r="H5382">
        <v>514</v>
      </c>
      <c r="I5382" s="6">
        <v>0</v>
      </c>
      <c r="J5382">
        <v>3</v>
      </c>
      <c r="K5382" t="str">
        <f>_xlfn.XLOOKUP(fCompras!F5382,dComprador!$A$2:$A$7,dComprador!$B$2:$B$7)</f>
        <v>Lira</v>
      </c>
      <c r="L5382" t="str">
        <f>_xlfn.XLOOKUP(J5382,dFornecedor!$A$2:$A$6,dFornecedor!$B$2:$B$6)</f>
        <v>StepUp</v>
      </c>
      <c r="M5382" t="str">
        <f>_xlfn.XLOOKUP(G5382,dMateriaPrima!$A$2:$A$12,dMateriaPrima!$B$2:$B$12)</f>
        <v>Tecido</v>
      </c>
      <c r="N5382" s="2">
        <f>_xlfn.XLOOKUP(G5382,dMateriaPrima!$A$2:$A$12,dMateriaPrima!$C$2:$C$12)</f>
        <v>18</v>
      </c>
      <c r="O5382" s="3">
        <f t="shared" si="420"/>
        <v>9252</v>
      </c>
      <c r="P5382" s="4">
        <f t="shared" si="421"/>
        <v>0</v>
      </c>
      <c r="Q5382" s="3">
        <f t="shared" si="422"/>
        <v>9252</v>
      </c>
      <c r="R5382" t="str">
        <f t="shared" si="423"/>
        <v>Em atraso</v>
      </c>
      <c r="S5382" s="5">
        <f t="shared" si="424"/>
        <v>4</v>
      </c>
    </row>
    <row r="5383" spans="1:19" x14ac:dyDescent="0.25">
      <c r="A5383">
        <v>5382</v>
      </c>
      <c r="B5383" s="1">
        <v>44120</v>
      </c>
      <c r="C5383" s="1">
        <v>44129</v>
      </c>
      <c r="D5383" s="1">
        <v>44130</v>
      </c>
      <c r="E5383" s="1">
        <v>44134</v>
      </c>
      <c r="F5383">
        <v>4</v>
      </c>
      <c r="G5383">
        <v>5</v>
      </c>
      <c r="H5383">
        <v>104</v>
      </c>
      <c r="I5383" s="6">
        <v>0</v>
      </c>
      <c r="J5383">
        <v>3</v>
      </c>
      <c r="K5383" t="str">
        <f>_xlfn.XLOOKUP(fCompras!F5383,dComprador!$A$2:$A$7,dComprador!$B$2:$B$7)</f>
        <v>Lira</v>
      </c>
      <c r="L5383" t="str">
        <f>_xlfn.XLOOKUP(J5383,dFornecedor!$A$2:$A$6,dFornecedor!$B$2:$B$6)</f>
        <v>StepUp</v>
      </c>
      <c r="M5383" t="str">
        <f>_xlfn.XLOOKUP(G5383,dMateriaPrima!$A$2:$A$12,dMateriaPrima!$B$2:$B$12)</f>
        <v>Areia</v>
      </c>
      <c r="N5383" s="2">
        <f>_xlfn.XLOOKUP(G5383,dMateriaPrima!$A$2:$A$12,dMateriaPrima!$C$2:$C$12)</f>
        <v>3.59</v>
      </c>
      <c r="O5383" s="3">
        <f t="shared" si="420"/>
        <v>373.36</v>
      </c>
      <c r="P5383" s="4">
        <f t="shared" si="421"/>
        <v>0</v>
      </c>
      <c r="Q5383" s="3">
        <f t="shared" si="422"/>
        <v>373.36</v>
      </c>
      <c r="R5383" t="str">
        <f t="shared" si="423"/>
        <v>Em atraso</v>
      </c>
      <c r="S5383" s="5">
        <f t="shared" si="424"/>
        <v>4</v>
      </c>
    </row>
    <row r="5384" spans="1:19" x14ac:dyDescent="0.25">
      <c r="A5384">
        <v>5383</v>
      </c>
      <c r="B5384" s="1">
        <v>44120</v>
      </c>
      <c r="C5384" s="1">
        <v>44121</v>
      </c>
      <c r="D5384" s="1">
        <v>44127</v>
      </c>
      <c r="E5384" s="1">
        <v>44131</v>
      </c>
      <c r="F5384">
        <v>4</v>
      </c>
      <c r="G5384">
        <v>8</v>
      </c>
      <c r="H5384">
        <v>556</v>
      </c>
      <c r="I5384" s="6">
        <v>0</v>
      </c>
      <c r="J5384">
        <v>3</v>
      </c>
      <c r="K5384" t="str">
        <f>_xlfn.XLOOKUP(fCompras!F5384,dComprador!$A$2:$A$7,dComprador!$B$2:$B$7)</f>
        <v>Lira</v>
      </c>
      <c r="L5384" t="str">
        <f>_xlfn.XLOOKUP(J5384,dFornecedor!$A$2:$A$6,dFornecedor!$B$2:$B$6)</f>
        <v>StepUp</v>
      </c>
      <c r="M5384" t="str">
        <f>_xlfn.XLOOKUP(G5384,dMateriaPrima!$A$2:$A$12,dMateriaPrima!$B$2:$B$12)</f>
        <v>Cimento</v>
      </c>
      <c r="N5384" s="2">
        <f>_xlfn.XLOOKUP(G5384,dMateriaPrima!$A$2:$A$12,dMateriaPrima!$C$2:$C$12)</f>
        <v>23</v>
      </c>
      <c r="O5384" s="3">
        <f t="shared" si="420"/>
        <v>12788</v>
      </c>
      <c r="P5384" s="4">
        <f t="shared" si="421"/>
        <v>0</v>
      </c>
      <c r="Q5384" s="3">
        <f t="shared" si="422"/>
        <v>12788</v>
      </c>
      <c r="R5384" t="str">
        <f t="shared" si="423"/>
        <v>Em atraso</v>
      </c>
      <c r="S5384" s="5">
        <f t="shared" si="424"/>
        <v>4</v>
      </c>
    </row>
    <row r="5385" spans="1:19" x14ac:dyDescent="0.25">
      <c r="A5385">
        <v>5384</v>
      </c>
      <c r="B5385" s="1">
        <v>44120</v>
      </c>
      <c r="C5385" s="1">
        <v>44120</v>
      </c>
      <c r="D5385" s="1">
        <v>44136</v>
      </c>
      <c r="E5385" s="1">
        <v>44137</v>
      </c>
      <c r="F5385">
        <v>1</v>
      </c>
      <c r="G5385">
        <v>11</v>
      </c>
      <c r="H5385">
        <v>228</v>
      </c>
      <c r="I5385" s="6">
        <v>0</v>
      </c>
      <c r="J5385">
        <v>2</v>
      </c>
      <c r="K5385" t="str">
        <f>_xlfn.XLOOKUP(fCompras!F5385,dComprador!$A$2:$A$7,dComprador!$B$2:$B$7)</f>
        <v>Alon</v>
      </c>
      <c r="L5385" t="str">
        <f>_xlfn.XLOOKUP(J5385,dFornecedor!$A$2:$A$6,dFornecedor!$B$2:$B$6)</f>
        <v>Minerva</v>
      </c>
      <c r="M5385" t="str">
        <f>_xlfn.XLOOKUP(G5385,dMateriaPrima!$A$2:$A$12,dMateriaPrima!$B$2:$B$12)</f>
        <v>Papel</v>
      </c>
      <c r="N5385" s="2">
        <f>_xlfn.XLOOKUP(G5385,dMateriaPrima!$A$2:$A$12,dMateriaPrima!$C$2:$C$12)</f>
        <v>9</v>
      </c>
      <c r="O5385" s="3">
        <f t="shared" si="420"/>
        <v>2052</v>
      </c>
      <c r="P5385" s="4">
        <f t="shared" si="421"/>
        <v>0</v>
      </c>
      <c r="Q5385" s="3">
        <f t="shared" si="422"/>
        <v>2052</v>
      </c>
      <c r="R5385" t="str">
        <f t="shared" si="423"/>
        <v>Em atraso</v>
      </c>
      <c r="S5385" s="5">
        <f t="shared" si="424"/>
        <v>1</v>
      </c>
    </row>
    <row r="5386" spans="1:19" x14ac:dyDescent="0.25">
      <c r="A5386">
        <v>5385</v>
      </c>
      <c r="B5386" s="1">
        <v>44120</v>
      </c>
      <c r="C5386" s="1">
        <v>44122</v>
      </c>
      <c r="D5386" s="1">
        <v>44131</v>
      </c>
      <c r="E5386" s="1">
        <v>44136</v>
      </c>
      <c r="F5386">
        <v>2</v>
      </c>
      <c r="G5386">
        <v>4</v>
      </c>
      <c r="H5386">
        <v>387</v>
      </c>
      <c r="I5386" s="6">
        <v>0</v>
      </c>
      <c r="J5386">
        <v>5</v>
      </c>
      <c r="K5386" t="str">
        <f>_xlfn.XLOOKUP(fCompras!F5386,dComprador!$A$2:$A$7,dComprador!$B$2:$B$7)</f>
        <v>João</v>
      </c>
      <c r="L5386" t="str">
        <f>_xlfn.XLOOKUP(J5386,dFornecedor!$A$2:$A$6,dFornecedor!$B$2:$B$6)</f>
        <v>Atlas</v>
      </c>
      <c r="M5386" t="str">
        <f>_xlfn.XLOOKUP(G5386,dMateriaPrima!$A$2:$A$12,dMateriaPrima!$B$2:$B$12)</f>
        <v>Madeira</v>
      </c>
      <c r="N5386" s="2">
        <f>_xlfn.XLOOKUP(G5386,dMateriaPrima!$A$2:$A$12,dMateriaPrima!$C$2:$C$12)</f>
        <v>168</v>
      </c>
      <c r="O5386" s="3">
        <f t="shared" si="420"/>
        <v>65016</v>
      </c>
      <c r="P5386" s="4">
        <f t="shared" si="421"/>
        <v>0</v>
      </c>
      <c r="Q5386" s="3">
        <f t="shared" si="422"/>
        <v>65016</v>
      </c>
      <c r="R5386" t="str">
        <f t="shared" si="423"/>
        <v>Em atraso</v>
      </c>
      <c r="S5386" s="5">
        <f t="shared" si="424"/>
        <v>5</v>
      </c>
    </row>
    <row r="5387" spans="1:19" x14ac:dyDescent="0.25">
      <c r="A5387">
        <v>5386</v>
      </c>
      <c r="B5387" s="1">
        <v>44120</v>
      </c>
      <c r="C5387" s="1">
        <v>44130</v>
      </c>
      <c r="D5387" s="1">
        <v>44138</v>
      </c>
      <c r="E5387" s="1">
        <v>44139</v>
      </c>
      <c r="F5387">
        <v>1</v>
      </c>
      <c r="G5387">
        <v>4</v>
      </c>
      <c r="H5387">
        <v>602</v>
      </c>
      <c r="I5387" s="6">
        <v>0</v>
      </c>
      <c r="J5387">
        <v>1</v>
      </c>
      <c r="K5387" t="str">
        <f>_xlfn.XLOOKUP(fCompras!F5387,dComprador!$A$2:$A$7,dComprador!$B$2:$B$7)</f>
        <v>Alon</v>
      </c>
      <c r="L5387" t="str">
        <f>_xlfn.XLOOKUP(J5387,dFornecedor!$A$2:$A$6,dFornecedor!$B$2:$B$6)</f>
        <v>NorthShore</v>
      </c>
      <c r="M5387" t="str">
        <f>_xlfn.XLOOKUP(G5387,dMateriaPrima!$A$2:$A$12,dMateriaPrima!$B$2:$B$12)</f>
        <v>Madeira</v>
      </c>
      <c r="N5387" s="2">
        <f>_xlfn.XLOOKUP(G5387,dMateriaPrima!$A$2:$A$12,dMateriaPrima!$C$2:$C$12)</f>
        <v>168</v>
      </c>
      <c r="O5387" s="3">
        <f t="shared" si="420"/>
        <v>101136</v>
      </c>
      <c r="P5387" s="4">
        <f t="shared" si="421"/>
        <v>0</v>
      </c>
      <c r="Q5387" s="3">
        <f t="shared" si="422"/>
        <v>101136</v>
      </c>
      <c r="R5387" t="str">
        <f t="shared" si="423"/>
        <v>Em atraso</v>
      </c>
      <c r="S5387" s="5">
        <f t="shared" si="424"/>
        <v>1</v>
      </c>
    </row>
    <row r="5388" spans="1:19" x14ac:dyDescent="0.25">
      <c r="A5388">
        <v>5387</v>
      </c>
      <c r="B5388" s="1">
        <v>44120</v>
      </c>
      <c r="C5388" s="1">
        <v>44120</v>
      </c>
      <c r="D5388" s="1">
        <v>44146</v>
      </c>
      <c r="E5388" s="1">
        <v>44152</v>
      </c>
      <c r="F5388">
        <v>1</v>
      </c>
      <c r="G5388">
        <v>11</v>
      </c>
      <c r="H5388">
        <v>25</v>
      </c>
      <c r="I5388" s="6">
        <v>0</v>
      </c>
      <c r="J5388">
        <v>2</v>
      </c>
      <c r="K5388" t="str">
        <f>_xlfn.XLOOKUP(fCompras!F5388,dComprador!$A$2:$A$7,dComprador!$B$2:$B$7)</f>
        <v>Alon</v>
      </c>
      <c r="L5388" t="str">
        <f>_xlfn.XLOOKUP(J5388,dFornecedor!$A$2:$A$6,dFornecedor!$B$2:$B$6)</f>
        <v>Minerva</v>
      </c>
      <c r="M5388" t="str">
        <f>_xlfn.XLOOKUP(G5388,dMateriaPrima!$A$2:$A$12,dMateriaPrima!$B$2:$B$12)</f>
        <v>Papel</v>
      </c>
      <c r="N5388" s="2">
        <f>_xlfn.XLOOKUP(G5388,dMateriaPrima!$A$2:$A$12,dMateriaPrima!$C$2:$C$12)</f>
        <v>9</v>
      </c>
      <c r="O5388" s="3">
        <f t="shared" si="420"/>
        <v>225</v>
      </c>
      <c r="P5388" s="4">
        <f t="shared" si="421"/>
        <v>0</v>
      </c>
      <c r="Q5388" s="3">
        <f t="shared" si="422"/>
        <v>225</v>
      </c>
      <c r="R5388" t="str">
        <f t="shared" si="423"/>
        <v>Em atraso</v>
      </c>
      <c r="S5388" s="5">
        <f t="shared" si="424"/>
        <v>6</v>
      </c>
    </row>
    <row r="5389" spans="1:19" x14ac:dyDescent="0.25">
      <c r="A5389">
        <v>5388</v>
      </c>
      <c r="B5389" s="1">
        <v>44120</v>
      </c>
      <c r="C5389" s="1">
        <v>44120</v>
      </c>
      <c r="D5389" s="1">
        <v>44147</v>
      </c>
      <c r="E5389" s="1">
        <v>44147</v>
      </c>
      <c r="F5389">
        <v>1</v>
      </c>
      <c r="G5389">
        <v>11</v>
      </c>
      <c r="H5389">
        <v>34</v>
      </c>
      <c r="I5389" s="6">
        <v>0</v>
      </c>
      <c r="J5389">
        <v>2</v>
      </c>
      <c r="K5389" t="str">
        <f>_xlfn.XLOOKUP(fCompras!F5389,dComprador!$A$2:$A$7,dComprador!$B$2:$B$7)</f>
        <v>Alon</v>
      </c>
      <c r="L5389" t="str">
        <f>_xlfn.XLOOKUP(J5389,dFornecedor!$A$2:$A$6,dFornecedor!$B$2:$B$6)</f>
        <v>Minerva</v>
      </c>
      <c r="M5389" t="str">
        <f>_xlfn.XLOOKUP(G5389,dMateriaPrima!$A$2:$A$12,dMateriaPrima!$B$2:$B$12)</f>
        <v>Papel</v>
      </c>
      <c r="N5389" s="2">
        <f>_xlfn.XLOOKUP(G5389,dMateriaPrima!$A$2:$A$12,dMateriaPrima!$C$2:$C$12)</f>
        <v>9</v>
      </c>
      <c r="O5389" s="3">
        <f t="shared" si="420"/>
        <v>306</v>
      </c>
      <c r="P5389" s="4">
        <f t="shared" si="421"/>
        <v>0</v>
      </c>
      <c r="Q5389" s="3">
        <f t="shared" si="422"/>
        <v>306</v>
      </c>
      <c r="R5389" t="str">
        <f t="shared" si="423"/>
        <v>No prazo</v>
      </c>
      <c r="S5389" s="5">
        <f t="shared" si="424"/>
        <v>0</v>
      </c>
    </row>
    <row r="5390" spans="1:19" x14ac:dyDescent="0.25">
      <c r="A5390">
        <v>5389</v>
      </c>
      <c r="B5390" s="1">
        <v>44120</v>
      </c>
      <c r="C5390" s="1">
        <v>44127</v>
      </c>
      <c r="D5390" s="1">
        <v>44144</v>
      </c>
      <c r="E5390" s="1">
        <v>44144</v>
      </c>
      <c r="F5390">
        <v>1</v>
      </c>
      <c r="G5390">
        <v>5</v>
      </c>
      <c r="H5390">
        <v>448</v>
      </c>
      <c r="I5390" s="6">
        <v>0</v>
      </c>
      <c r="J5390">
        <v>2</v>
      </c>
      <c r="K5390" t="str">
        <f>_xlfn.XLOOKUP(fCompras!F5390,dComprador!$A$2:$A$7,dComprador!$B$2:$B$7)</f>
        <v>Alon</v>
      </c>
      <c r="L5390" t="str">
        <f>_xlfn.XLOOKUP(J5390,dFornecedor!$A$2:$A$6,dFornecedor!$B$2:$B$6)</f>
        <v>Minerva</v>
      </c>
      <c r="M5390" t="str">
        <f>_xlfn.XLOOKUP(G5390,dMateriaPrima!$A$2:$A$12,dMateriaPrima!$B$2:$B$12)</f>
        <v>Areia</v>
      </c>
      <c r="N5390" s="2">
        <f>_xlfn.XLOOKUP(G5390,dMateriaPrima!$A$2:$A$12,dMateriaPrima!$C$2:$C$12)</f>
        <v>3.59</v>
      </c>
      <c r="O5390" s="3">
        <f t="shared" si="420"/>
        <v>1608.32</v>
      </c>
      <c r="P5390" s="4">
        <f t="shared" si="421"/>
        <v>0</v>
      </c>
      <c r="Q5390" s="3">
        <f t="shared" si="422"/>
        <v>1608.32</v>
      </c>
      <c r="R5390" t="str">
        <f t="shared" si="423"/>
        <v>No prazo</v>
      </c>
      <c r="S5390" s="5">
        <f t="shared" si="424"/>
        <v>0</v>
      </c>
    </row>
    <row r="5391" spans="1:19" x14ac:dyDescent="0.25">
      <c r="A5391">
        <v>5390</v>
      </c>
      <c r="B5391" s="1">
        <v>44121</v>
      </c>
      <c r="C5391" s="1">
        <v>44131</v>
      </c>
      <c r="D5391" s="1">
        <v>44133</v>
      </c>
      <c r="E5391" s="1">
        <v>44137</v>
      </c>
      <c r="F5391">
        <v>4</v>
      </c>
      <c r="G5391">
        <v>1</v>
      </c>
      <c r="H5391">
        <v>407</v>
      </c>
      <c r="I5391" s="6">
        <v>0</v>
      </c>
      <c r="J5391">
        <v>3</v>
      </c>
      <c r="K5391" t="str">
        <f>_xlfn.XLOOKUP(fCompras!F5391,dComprador!$A$2:$A$7,dComprador!$B$2:$B$7)</f>
        <v>Lira</v>
      </c>
      <c r="L5391" t="str">
        <f>_xlfn.XLOOKUP(J5391,dFornecedor!$A$2:$A$6,dFornecedor!$B$2:$B$6)</f>
        <v>StepUp</v>
      </c>
      <c r="M5391" t="str">
        <f>_xlfn.XLOOKUP(G5391,dMateriaPrima!$A$2:$A$12,dMateriaPrima!$B$2:$B$12)</f>
        <v>Tecido</v>
      </c>
      <c r="N5391" s="2">
        <f>_xlfn.XLOOKUP(G5391,dMateriaPrima!$A$2:$A$12,dMateriaPrima!$C$2:$C$12)</f>
        <v>18</v>
      </c>
      <c r="O5391" s="3">
        <f t="shared" si="420"/>
        <v>7326</v>
      </c>
      <c r="P5391" s="4">
        <f t="shared" si="421"/>
        <v>0</v>
      </c>
      <c r="Q5391" s="3">
        <f t="shared" si="422"/>
        <v>7326</v>
      </c>
      <c r="R5391" t="str">
        <f t="shared" si="423"/>
        <v>Em atraso</v>
      </c>
      <c r="S5391" s="5">
        <f t="shared" si="424"/>
        <v>4</v>
      </c>
    </row>
    <row r="5392" spans="1:19" x14ac:dyDescent="0.25">
      <c r="A5392">
        <v>5391</v>
      </c>
      <c r="B5392" s="1">
        <v>44121</v>
      </c>
      <c r="C5392" s="1">
        <v>44121</v>
      </c>
      <c r="D5392" s="1">
        <v>44152</v>
      </c>
      <c r="E5392" s="1">
        <v>44156</v>
      </c>
      <c r="F5392">
        <v>1</v>
      </c>
      <c r="G5392">
        <v>1</v>
      </c>
      <c r="H5392">
        <v>141</v>
      </c>
      <c r="I5392" s="6">
        <v>0</v>
      </c>
      <c r="J5392">
        <v>2</v>
      </c>
      <c r="K5392" t="str">
        <f>_xlfn.XLOOKUP(fCompras!F5392,dComprador!$A$2:$A$7,dComprador!$B$2:$B$7)</f>
        <v>Alon</v>
      </c>
      <c r="L5392" t="str">
        <f>_xlfn.XLOOKUP(J5392,dFornecedor!$A$2:$A$6,dFornecedor!$B$2:$B$6)</f>
        <v>Minerva</v>
      </c>
      <c r="M5392" t="str">
        <f>_xlfn.XLOOKUP(G5392,dMateriaPrima!$A$2:$A$12,dMateriaPrima!$B$2:$B$12)</f>
        <v>Tecido</v>
      </c>
      <c r="N5392" s="2">
        <f>_xlfn.XLOOKUP(G5392,dMateriaPrima!$A$2:$A$12,dMateriaPrima!$C$2:$C$12)</f>
        <v>18</v>
      </c>
      <c r="O5392" s="3">
        <f t="shared" si="420"/>
        <v>2538</v>
      </c>
      <c r="P5392" s="4">
        <f t="shared" si="421"/>
        <v>0</v>
      </c>
      <c r="Q5392" s="3">
        <f t="shared" si="422"/>
        <v>2538</v>
      </c>
      <c r="R5392" t="str">
        <f t="shared" si="423"/>
        <v>Em atraso</v>
      </c>
      <c r="S5392" s="5">
        <f t="shared" si="424"/>
        <v>4</v>
      </c>
    </row>
    <row r="5393" spans="1:19" x14ac:dyDescent="0.25">
      <c r="A5393">
        <v>5392</v>
      </c>
      <c r="B5393" s="1">
        <v>44121</v>
      </c>
      <c r="C5393" s="1">
        <v>44124</v>
      </c>
      <c r="D5393" s="1">
        <v>44133</v>
      </c>
      <c r="E5393" s="1">
        <v>44137</v>
      </c>
      <c r="F5393">
        <v>4</v>
      </c>
      <c r="G5393">
        <v>5</v>
      </c>
      <c r="H5393">
        <v>4</v>
      </c>
      <c r="I5393" s="6">
        <v>0</v>
      </c>
      <c r="J5393">
        <v>4</v>
      </c>
      <c r="K5393" t="str">
        <f>_xlfn.XLOOKUP(fCompras!F5393,dComprador!$A$2:$A$7,dComprador!$B$2:$B$7)</f>
        <v>Lira</v>
      </c>
      <c r="L5393" t="str">
        <f>_xlfn.XLOOKUP(J5393,dFornecedor!$A$2:$A$6,dFornecedor!$B$2:$B$6)</f>
        <v>AlphaOmega</v>
      </c>
      <c r="M5393" t="str">
        <f>_xlfn.XLOOKUP(G5393,dMateriaPrima!$A$2:$A$12,dMateriaPrima!$B$2:$B$12)</f>
        <v>Areia</v>
      </c>
      <c r="N5393" s="2">
        <f>_xlfn.XLOOKUP(G5393,dMateriaPrima!$A$2:$A$12,dMateriaPrima!$C$2:$C$12)</f>
        <v>3.59</v>
      </c>
      <c r="O5393" s="3">
        <f t="shared" si="420"/>
        <v>14.36</v>
      </c>
      <c r="P5393" s="4">
        <f t="shared" si="421"/>
        <v>0</v>
      </c>
      <c r="Q5393" s="3">
        <f t="shared" si="422"/>
        <v>14.36</v>
      </c>
      <c r="R5393" t="str">
        <f t="shared" si="423"/>
        <v>Em atraso</v>
      </c>
      <c r="S5393" s="5">
        <f t="shared" si="424"/>
        <v>4</v>
      </c>
    </row>
    <row r="5394" spans="1:19" x14ac:dyDescent="0.25">
      <c r="A5394">
        <v>5393</v>
      </c>
      <c r="B5394" s="1">
        <v>44121</v>
      </c>
      <c r="C5394" s="1">
        <v>44131</v>
      </c>
      <c r="D5394" s="1">
        <v>44132</v>
      </c>
      <c r="E5394" s="1">
        <v>44137</v>
      </c>
      <c r="F5394">
        <v>4</v>
      </c>
      <c r="G5394">
        <v>7</v>
      </c>
      <c r="H5394">
        <v>158</v>
      </c>
      <c r="I5394" s="6">
        <v>0</v>
      </c>
      <c r="J5394">
        <v>3</v>
      </c>
      <c r="K5394" t="str">
        <f>_xlfn.XLOOKUP(fCompras!F5394,dComprador!$A$2:$A$7,dComprador!$B$2:$B$7)</f>
        <v>Lira</v>
      </c>
      <c r="L5394" t="str">
        <f>_xlfn.XLOOKUP(J5394,dFornecedor!$A$2:$A$6,dFornecedor!$B$2:$B$6)</f>
        <v>StepUp</v>
      </c>
      <c r="M5394" t="str">
        <f>_xlfn.XLOOKUP(G5394,dMateriaPrima!$A$2:$A$12,dMateriaPrima!$B$2:$B$12)</f>
        <v>Poliéster</v>
      </c>
      <c r="N5394" s="2">
        <f>_xlfn.XLOOKUP(G5394,dMateriaPrima!$A$2:$A$12,dMateriaPrima!$C$2:$C$12)</f>
        <v>8</v>
      </c>
      <c r="O5394" s="3">
        <f t="shared" si="420"/>
        <v>1264</v>
      </c>
      <c r="P5394" s="4">
        <f t="shared" si="421"/>
        <v>0</v>
      </c>
      <c r="Q5394" s="3">
        <f t="shared" si="422"/>
        <v>1264</v>
      </c>
      <c r="R5394" t="str">
        <f t="shared" si="423"/>
        <v>Em atraso</v>
      </c>
      <c r="S5394" s="5">
        <f t="shared" si="424"/>
        <v>5</v>
      </c>
    </row>
    <row r="5395" spans="1:19" x14ac:dyDescent="0.25">
      <c r="A5395">
        <v>5394</v>
      </c>
      <c r="B5395" s="1">
        <v>44121</v>
      </c>
      <c r="C5395" s="1">
        <v>44121</v>
      </c>
      <c r="D5395" s="1">
        <v>44138</v>
      </c>
      <c r="E5395" s="1">
        <v>44142</v>
      </c>
      <c r="F5395">
        <v>1</v>
      </c>
      <c r="G5395">
        <v>8</v>
      </c>
      <c r="H5395">
        <v>432</v>
      </c>
      <c r="I5395" s="6">
        <v>0</v>
      </c>
      <c r="J5395">
        <v>4</v>
      </c>
      <c r="K5395" t="str">
        <f>_xlfn.XLOOKUP(fCompras!F5395,dComprador!$A$2:$A$7,dComprador!$B$2:$B$7)</f>
        <v>Alon</v>
      </c>
      <c r="L5395" t="str">
        <f>_xlfn.XLOOKUP(J5395,dFornecedor!$A$2:$A$6,dFornecedor!$B$2:$B$6)</f>
        <v>AlphaOmega</v>
      </c>
      <c r="M5395" t="str">
        <f>_xlfn.XLOOKUP(G5395,dMateriaPrima!$A$2:$A$12,dMateriaPrima!$B$2:$B$12)</f>
        <v>Cimento</v>
      </c>
      <c r="N5395" s="2">
        <f>_xlfn.XLOOKUP(G5395,dMateriaPrima!$A$2:$A$12,dMateriaPrima!$C$2:$C$12)</f>
        <v>23</v>
      </c>
      <c r="O5395" s="3">
        <f t="shared" si="420"/>
        <v>9936</v>
      </c>
      <c r="P5395" s="4">
        <f t="shared" si="421"/>
        <v>0</v>
      </c>
      <c r="Q5395" s="3">
        <f t="shared" si="422"/>
        <v>9936</v>
      </c>
      <c r="R5395" t="str">
        <f t="shared" si="423"/>
        <v>Em atraso</v>
      </c>
      <c r="S5395" s="5">
        <f t="shared" si="424"/>
        <v>4</v>
      </c>
    </row>
    <row r="5396" spans="1:19" x14ac:dyDescent="0.25">
      <c r="A5396">
        <v>5395</v>
      </c>
      <c r="B5396" s="1">
        <v>44121</v>
      </c>
      <c r="C5396" s="1">
        <v>44122</v>
      </c>
      <c r="D5396" s="1">
        <v>44134</v>
      </c>
      <c r="E5396" s="1">
        <v>44134</v>
      </c>
      <c r="F5396">
        <v>2</v>
      </c>
      <c r="G5396">
        <v>9</v>
      </c>
      <c r="H5396">
        <v>98</v>
      </c>
      <c r="I5396" s="6">
        <v>0</v>
      </c>
      <c r="J5396">
        <v>3</v>
      </c>
      <c r="K5396" t="str">
        <f>_xlfn.XLOOKUP(fCompras!F5396,dComprador!$A$2:$A$7,dComprador!$B$2:$B$7)</f>
        <v>João</v>
      </c>
      <c r="L5396" t="str">
        <f>_xlfn.XLOOKUP(J5396,dFornecedor!$A$2:$A$6,dFornecedor!$B$2:$B$6)</f>
        <v>StepUp</v>
      </c>
      <c r="M5396" t="str">
        <f>_xlfn.XLOOKUP(G5396,dMateriaPrima!$A$2:$A$12,dMateriaPrima!$B$2:$B$12)</f>
        <v>Couro</v>
      </c>
      <c r="N5396" s="2">
        <f>_xlfn.XLOOKUP(G5396,dMateriaPrima!$A$2:$A$12,dMateriaPrima!$C$2:$C$12)</f>
        <v>4.4000000000000004</v>
      </c>
      <c r="O5396" s="3">
        <f t="shared" si="420"/>
        <v>431.20000000000005</v>
      </c>
      <c r="P5396" s="4">
        <f t="shared" si="421"/>
        <v>0</v>
      </c>
      <c r="Q5396" s="3">
        <f t="shared" si="422"/>
        <v>431.20000000000005</v>
      </c>
      <c r="R5396" t="str">
        <f t="shared" si="423"/>
        <v>No prazo</v>
      </c>
      <c r="S5396" s="5">
        <f t="shared" si="424"/>
        <v>0</v>
      </c>
    </row>
    <row r="5397" spans="1:19" x14ac:dyDescent="0.25">
      <c r="A5397">
        <v>5396</v>
      </c>
      <c r="B5397" s="1">
        <v>44121</v>
      </c>
      <c r="C5397" s="1">
        <v>44130</v>
      </c>
      <c r="D5397" s="1">
        <v>44137</v>
      </c>
      <c r="E5397" s="1">
        <v>44139</v>
      </c>
      <c r="F5397">
        <v>1</v>
      </c>
      <c r="G5397">
        <v>5</v>
      </c>
      <c r="H5397">
        <v>112</v>
      </c>
      <c r="I5397" s="6">
        <v>0</v>
      </c>
      <c r="J5397">
        <v>2</v>
      </c>
      <c r="K5397" t="str">
        <f>_xlfn.XLOOKUP(fCompras!F5397,dComprador!$A$2:$A$7,dComprador!$B$2:$B$7)</f>
        <v>Alon</v>
      </c>
      <c r="L5397" t="str">
        <f>_xlfn.XLOOKUP(J5397,dFornecedor!$A$2:$A$6,dFornecedor!$B$2:$B$6)</f>
        <v>Minerva</v>
      </c>
      <c r="M5397" t="str">
        <f>_xlfn.XLOOKUP(G5397,dMateriaPrima!$A$2:$A$12,dMateriaPrima!$B$2:$B$12)</f>
        <v>Areia</v>
      </c>
      <c r="N5397" s="2">
        <f>_xlfn.XLOOKUP(G5397,dMateriaPrima!$A$2:$A$12,dMateriaPrima!$C$2:$C$12)</f>
        <v>3.59</v>
      </c>
      <c r="O5397" s="3">
        <f t="shared" si="420"/>
        <v>402.08</v>
      </c>
      <c r="P5397" s="4">
        <f t="shared" si="421"/>
        <v>0</v>
      </c>
      <c r="Q5397" s="3">
        <f t="shared" si="422"/>
        <v>402.08</v>
      </c>
      <c r="R5397" t="str">
        <f t="shared" si="423"/>
        <v>Em atraso</v>
      </c>
      <c r="S5397" s="5">
        <f t="shared" si="424"/>
        <v>2</v>
      </c>
    </row>
    <row r="5398" spans="1:19" x14ac:dyDescent="0.25">
      <c r="A5398">
        <v>5397</v>
      </c>
      <c r="B5398" s="1">
        <v>44121</v>
      </c>
      <c r="C5398" s="1">
        <v>44129</v>
      </c>
      <c r="D5398" s="1">
        <v>44150</v>
      </c>
      <c r="E5398" s="1">
        <v>44155</v>
      </c>
      <c r="F5398">
        <v>1</v>
      </c>
      <c r="G5398">
        <v>11</v>
      </c>
      <c r="H5398">
        <v>13</v>
      </c>
      <c r="I5398" s="6">
        <v>0</v>
      </c>
      <c r="J5398">
        <v>3</v>
      </c>
      <c r="K5398" t="str">
        <f>_xlfn.XLOOKUP(fCompras!F5398,dComprador!$A$2:$A$7,dComprador!$B$2:$B$7)</f>
        <v>Alon</v>
      </c>
      <c r="L5398" t="str">
        <f>_xlfn.XLOOKUP(J5398,dFornecedor!$A$2:$A$6,dFornecedor!$B$2:$B$6)</f>
        <v>StepUp</v>
      </c>
      <c r="M5398" t="str">
        <f>_xlfn.XLOOKUP(G5398,dMateriaPrima!$A$2:$A$12,dMateriaPrima!$B$2:$B$12)</f>
        <v>Papel</v>
      </c>
      <c r="N5398" s="2">
        <f>_xlfn.XLOOKUP(G5398,dMateriaPrima!$A$2:$A$12,dMateriaPrima!$C$2:$C$12)</f>
        <v>9</v>
      </c>
      <c r="O5398" s="3">
        <f t="shared" si="420"/>
        <v>117</v>
      </c>
      <c r="P5398" s="4">
        <f t="shared" si="421"/>
        <v>0</v>
      </c>
      <c r="Q5398" s="3">
        <f t="shared" si="422"/>
        <v>117</v>
      </c>
      <c r="R5398" t="str">
        <f t="shared" si="423"/>
        <v>Em atraso</v>
      </c>
      <c r="S5398" s="5">
        <f t="shared" si="424"/>
        <v>5</v>
      </c>
    </row>
    <row r="5399" spans="1:19" x14ac:dyDescent="0.25">
      <c r="A5399">
        <v>5398</v>
      </c>
      <c r="B5399" s="1">
        <v>44121</v>
      </c>
      <c r="C5399" s="1">
        <v>44133</v>
      </c>
      <c r="D5399" s="1">
        <v>44154</v>
      </c>
      <c r="E5399" s="1">
        <v>44155</v>
      </c>
      <c r="F5399">
        <v>1</v>
      </c>
      <c r="G5399">
        <v>5</v>
      </c>
      <c r="H5399">
        <v>251</v>
      </c>
      <c r="I5399" s="6">
        <v>0</v>
      </c>
      <c r="J5399">
        <v>1</v>
      </c>
      <c r="K5399" t="str">
        <f>_xlfn.XLOOKUP(fCompras!F5399,dComprador!$A$2:$A$7,dComprador!$B$2:$B$7)</f>
        <v>Alon</v>
      </c>
      <c r="L5399" t="str">
        <f>_xlfn.XLOOKUP(J5399,dFornecedor!$A$2:$A$6,dFornecedor!$B$2:$B$6)</f>
        <v>NorthShore</v>
      </c>
      <c r="M5399" t="str">
        <f>_xlfn.XLOOKUP(G5399,dMateriaPrima!$A$2:$A$12,dMateriaPrima!$B$2:$B$12)</f>
        <v>Areia</v>
      </c>
      <c r="N5399" s="2">
        <f>_xlfn.XLOOKUP(G5399,dMateriaPrima!$A$2:$A$12,dMateriaPrima!$C$2:$C$12)</f>
        <v>3.59</v>
      </c>
      <c r="O5399" s="3">
        <f t="shared" si="420"/>
        <v>901.08999999999992</v>
      </c>
      <c r="P5399" s="4">
        <f t="shared" si="421"/>
        <v>0</v>
      </c>
      <c r="Q5399" s="3">
        <f t="shared" si="422"/>
        <v>901.08999999999992</v>
      </c>
      <c r="R5399" t="str">
        <f t="shared" si="423"/>
        <v>Em atraso</v>
      </c>
      <c r="S5399" s="5">
        <f t="shared" si="424"/>
        <v>1</v>
      </c>
    </row>
    <row r="5400" spans="1:19" x14ac:dyDescent="0.25">
      <c r="A5400">
        <v>5399</v>
      </c>
      <c r="B5400" s="1">
        <v>44122</v>
      </c>
      <c r="C5400" s="1">
        <v>44130</v>
      </c>
      <c r="D5400" s="1">
        <v>44132</v>
      </c>
      <c r="E5400" s="1">
        <v>44131</v>
      </c>
      <c r="F5400">
        <v>4</v>
      </c>
      <c r="G5400">
        <v>1</v>
      </c>
      <c r="H5400">
        <v>324</v>
      </c>
      <c r="I5400" s="6">
        <v>0</v>
      </c>
      <c r="J5400">
        <v>3</v>
      </c>
      <c r="K5400" t="str">
        <f>_xlfn.XLOOKUP(fCompras!F5400,dComprador!$A$2:$A$7,dComprador!$B$2:$B$7)</f>
        <v>Lira</v>
      </c>
      <c r="L5400" t="str">
        <f>_xlfn.XLOOKUP(J5400,dFornecedor!$A$2:$A$6,dFornecedor!$B$2:$B$6)</f>
        <v>StepUp</v>
      </c>
      <c r="M5400" t="str">
        <f>_xlfn.XLOOKUP(G5400,dMateriaPrima!$A$2:$A$12,dMateriaPrima!$B$2:$B$12)</f>
        <v>Tecido</v>
      </c>
      <c r="N5400" s="2">
        <f>_xlfn.XLOOKUP(G5400,dMateriaPrima!$A$2:$A$12,dMateriaPrima!$C$2:$C$12)</f>
        <v>18</v>
      </c>
      <c r="O5400" s="3">
        <f t="shared" si="420"/>
        <v>5832</v>
      </c>
      <c r="P5400" s="4">
        <f t="shared" si="421"/>
        <v>0</v>
      </c>
      <c r="Q5400" s="3">
        <f t="shared" si="422"/>
        <v>5832</v>
      </c>
      <c r="R5400" t="str">
        <f t="shared" si="423"/>
        <v>No prazo</v>
      </c>
      <c r="S5400" s="5">
        <f t="shared" si="424"/>
        <v>0</v>
      </c>
    </row>
    <row r="5401" spans="1:19" x14ac:dyDescent="0.25">
      <c r="A5401">
        <v>5400</v>
      </c>
      <c r="B5401" s="1">
        <v>44122</v>
      </c>
      <c r="C5401" s="1">
        <v>44125</v>
      </c>
      <c r="D5401" s="1">
        <v>44129</v>
      </c>
      <c r="E5401" s="1">
        <v>44135</v>
      </c>
      <c r="F5401">
        <v>4</v>
      </c>
      <c r="G5401">
        <v>5</v>
      </c>
      <c r="H5401">
        <v>498</v>
      </c>
      <c r="I5401" s="6">
        <v>0</v>
      </c>
      <c r="J5401">
        <v>3</v>
      </c>
      <c r="K5401" t="str">
        <f>_xlfn.XLOOKUP(fCompras!F5401,dComprador!$A$2:$A$7,dComprador!$B$2:$B$7)</f>
        <v>Lira</v>
      </c>
      <c r="L5401" t="str">
        <f>_xlfn.XLOOKUP(J5401,dFornecedor!$A$2:$A$6,dFornecedor!$B$2:$B$6)</f>
        <v>StepUp</v>
      </c>
      <c r="M5401" t="str">
        <f>_xlfn.XLOOKUP(G5401,dMateriaPrima!$A$2:$A$12,dMateriaPrima!$B$2:$B$12)</f>
        <v>Areia</v>
      </c>
      <c r="N5401" s="2">
        <f>_xlfn.XLOOKUP(G5401,dMateriaPrima!$A$2:$A$12,dMateriaPrima!$C$2:$C$12)</f>
        <v>3.59</v>
      </c>
      <c r="O5401" s="3">
        <f t="shared" si="420"/>
        <v>1787.82</v>
      </c>
      <c r="P5401" s="4">
        <f t="shared" si="421"/>
        <v>0</v>
      </c>
      <c r="Q5401" s="3">
        <f t="shared" si="422"/>
        <v>1787.82</v>
      </c>
      <c r="R5401" t="str">
        <f t="shared" si="423"/>
        <v>Em atraso</v>
      </c>
      <c r="S5401" s="5">
        <f t="shared" si="424"/>
        <v>6</v>
      </c>
    </row>
    <row r="5402" spans="1:19" x14ac:dyDescent="0.25">
      <c r="A5402">
        <v>5401</v>
      </c>
      <c r="B5402" s="1">
        <v>44122</v>
      </c>
      <c r="C5402" s="1">
        <v>44130</v>
      </c>
      <c r="D5402" s="1">
        <v>44133</v>
      </c>
      <c r="E5402" s="1">
        <v>44138</v>
      </c>
      <c r="F5402">
        <v>4</v>
      </c>
      <c r="G5402">
        <v>5</v>
      </c>
      <c r="H5402">
        <v>45</v>
      </c>
      <c r="I5402" s="6">
        <v>0</v>
      </c>
      <c r="J5402">
        <v>2</v>
      </c>
      <c r="K5402" t="str">
        <f>_xlfn.XLOOKUP(fCompras!F5402,dComprador!$A$2:$A$7,dComprador!$B$2:$B$7)</f>
        <v>Lira</v>
      </c>
      <c r="L5402" t="str">
        <f>_xlfn.XLOOKUP(J5402,dFornecedor!$A$2:$A$6,dFornecedor!$B$2:$B$6)</f>
        <v>Minerva</v>
      </c>
      <c r="M5402" t="str">
        <f>_xlfn.XLOOKUP(G5402,dMateriaPrima!$A$2:$A$12,dMateriaPrima!$B$2:$B$12)</f>
        <v>Areia</v>
      </c>
      <c r="N5402" s="2">
        <f>_xlfn.XLOOKUP(G5402,dMateriaPrima!$A$2:$A$12,dMateriaPrima!$C$2:$C$12)</f>
        <v>3.59</v>
      </c>
      <c r="O5402" s="3">
        <f t="shared" si="420"/>
        <v>161.54999999999998</v>
      </c>
      <c r="P5402" s="4">
        <f t="shared" si="421"/>
        <v>0</v>
      </c>
      <c r="Q5402" s="3">
        <f t="shared" si="422"/>
        <v>161.54999999999998</v>
      </c>
      <c r="R5402" t="str">
        <f t="shared" si="423"/>
        <v>Em atraso</v>
      </c>
      <c r="S5402" s="5">
        <f t="shared" si="424"/>
        <v>5</v>
      </c>
    </row>
    <row r="5403" spans="1:19" x14ac:dyDescent="0.25">
      <c r="A5403">
        <v>5402</v>
      </c>
      <c r="B5403" s="1">
        <v>44122</v>
      </c>
      <c r="C5403" s="1">
        <v>44123</v>
      </c>
      <c r="D5403" s="1">
        <v>44130</v>
      </c>
      <c r="E5403" s="1">
        <v>44132</v>
      </c>
      <c r="F5403">
        <v>4</v>
      </c>
      <c r="G5403">
        <v>8</v>
      </c>
      <c r="H5403">
        <v>97</v>
      </c>
      <c r="I5403" s="6">
        <v>0</v>
      </c>
      <c r="J5403">
        <v>3</v>
      </c>
      <c r="K5403" t="str">
        <f>_xlfn.XLOOKUP(fCompras!F5403,dComprador!$A$2:$A$7,dComprador!$B$2:$B$7)</f>
        <v>Lira</v>
      </c>
      <c r="L5403" t="str">
        <f>_xlfn.XLOOKUP(J5403,dFornecedor!$A$2:$A$6,dFornecedor!$B$2:$B$6)</f>
        <v>StepUp</v>
      </c>
      <c r="M5403" t="str">
        <f>_xlfn.XLOOKUP(G5403,dMateriaPrima!$A$2:$A$12,dMateriaPrima!$B$2:$B$12)</f>
        <v>Cimento</v>
      </c>
      <c r="N5403" s="2">
        <f>_xlfn.XLOOKUP(G5403,dMateriaPrima!$A$2:$A$12,dMateriaPrima!$C$2:$C$12)</f>
        <v>23</v>
      </c>
      <c r="O5403" s="3">
        <f t="shared" si="420"/>
        <v>2231</v>
      </c>
      <c r="P5403" s="4">
        <f t="shared" si="421"/>
        <v>0</v>
      </c>
      <c r="Q5403" s="3">
        <f t="shared" si="422"/>
        <v>2231</v>
      </c>
      <c r="R5403" t="str">
        <f t="shared" si="423"/>
        <v>Em atraso</v>
      </c>
      <c r="S5403" s="5">
        <f t="shared" si="424"/>
        <v>2</v>
      </c>
    </row>
    <row r="5404" spans="1:19" x14ac:dyDescent="0.25">
      <c r="A5404">
        <v>5403</v>
      </c>
      <c r="B5404" s="1">
        <v>44122</v>
      </c>
      <c r="C5404" s="1">
        <v>44126</v>
      </c>
      <c r="D5404" s="1">
        <v>44129</v>
      </c>
      <c r="E5404" s="1">
        <v>44132</v>
      </c>
      <c r="F5404">
        <v>4</v>
      </c>
      <c r="G5404">
        <v>11</v>
      </c>
      <c r="H5404">
        <v>37</v>
      </c>
      <c r="I5404" s="6">
        <v>0</v>
      </c>
      <c r="J5404">
        <v>4</v>
      </c>
      <c r="K5404" t="str">
        <f>_xlfn.XLOOKUP(fCompras!F5404,dComprador!$A$2:$A$7,dComprador!$B$2:$B$7)</f>
        <v>Lira</v>
      </c>
      <c r="L5404" t="str">
        <f>_xlfn.XLOOKUP(J5404,dFornecedor!$A$2:$A$6,dFornecedor!$B$2:$B$6)</f>
        <v>AlphaOmega</v>
      </c>
      <c r="M5404" t="str">
        <f>_xlfn.XLOOKUP(G5404,dMateriaPrima!$A$2:$A$12,dMateriaPrima!$B$2:$B$12)</f>
        <v>Papel</v>
      </c>
      <c r="N5404" s="2">
        <f>_xlfn.XLOOKUP(G5404,dMateriaPrima!$A$2:$A$12,dMateriaPrima!$C$2:$C$12)</f>
        <v>9</v>
      </c>
      <c r="O5404" s="3">
        <f t="shared" si="420"/>
        <v>333</v>
      </c>
      <c r="P5404" s="4">
        <f t="shared" si="421"/>
        <v>0</v>
      </c>
      <c r="Q5404" s="3">
        <f t="shared" si="422"/>
        <v>333</v>
      </c>
      <c r="R5404" t="str">
        <f t="shared" si="423"/>
        <v>Em atraso</v>
      </c>
      <c r="S5404" s="5">
        <f t="shared" si="424"/>
        <v>3</v>
      </c>
    </row>
    <row r="5405" spans="1:19" x14ac:dyDescent="0.25">
      <c r="A5405">
        <v>5404</v>
      </c>
      <c r="B5405" s="1">
        <v>44122</v>
      </c>
      <c r="C5405" s="1">
        <v>44122</v>
      </c>
      <c r="D5405" s="1">
        <v>44130</v>
      </c>
      <c r="E5405" s="1">
        <v>44134</v>
      </c>
      <c r="F5405">
        <v>4</v>
      </c>
      <c r="G5405">
        <v>8</v>
      </c>
      <c r="H5405">
        <v>97</v>
      </c>
      <c r="I5405" s="6">
        <v>0</v>
      </c>
      <c r="J5405">
        <v>2</v>
      </c>
      <c r="K5405" t="str">
        <f>_xlfn.XLOOKUP(fCompras!F5405,dComprador!$A$2:$A$7,dComprador!$B$2:$B$7)</f>
        <v>Lira</v>
      </c>
      <c r="L5405" t="str">
        <f>_xlfn.XLOOKUP(J5405,dFornecedor!$A$2:$A$6,dFornecedor!$B$2:$B$6)</f>
        <v>Minerva</v>
      </c>
      <c r="M5405" t="str">
        <f>_xlfn.XLOOKUP(G5405,dMateriaPrima!$A$2:$A$12,dMateriaPrima!$B$2:$B$12)</f>
        <v>Cimento</v>
      </c>
      <c r="N5405" s="2">
        <f>_xlfn.XLOOKUP(G5405,dMateriaPrima!$A$2:$A$12,dMateriaPrima!$C$2:$C$12)</f>
        <v>23</v>
      </c>
      <c r="O5405" s="3">
        <f t="shared" si="420"/>
        <v>2231</v>
      </c>
      <c r="P5405" s="4">
        <f t="shared" si="421"/>
        <v>0</v>
      </c>
      <c r="Q5405" s="3">
        <f t="shared" si="422"/>
        <v>2231</v>
      </c>
      <c r="R5405" t="str">
        <f t="shared" si="423"/>
        <v>Em atraso</v>
      </c>
      <c r="S5405" s="5">
        <f t="shared" si="424"/>
        <v>4</v>
      </c>
    </row>
    <row r="5406" spans="1:19" x14ac:dyDescent="0.25">
      <c r="A5406">
        <v>5405</v>
      </c>
      <c r="B5406" s="1">
        <v>44122</v>
      </c>
      <c r="C5406" s="1">
        <v>44134</v>
      </c>
      <c r="D5406" s="1">
        <v>44134</v>
      </c>
      <c r="E5406" s="1">
        <v>44140</v>
      </c>
      <c r="F5406">
        <v>4</v>
      </c>
      <c r="G5406">
        <v>11</v>
      </c>
      <c r="H5406">
        <v>115</v>
      </c>
      <c r="I5406" s="6">
        <v>0</v>
      </c>
      <c r="J5406">
        <v>1</v>
      </c>
      <c r="K5406" t="str">
        <f>_xlfn.XLOOKUP(fCompras!F5406,dComprador!$A$2:$A$7,dComprador!$B$2:$B$7)</f>
        <v>Lira</v>
      </c>
      <c r="L5406" t="str">
        <f>_xlfn.XLOOKUP(J5406,dFornecedor!$A$2:$A$6,dFornecedor!$B$2:$B$6)</f>
        <v>NorthShore</v>
      </c>
      <c r="M5406" t="str">
        <f>_xlfn.XLOOKUP(G5406,dMateriaPrima!$A$2:$A$12,dMateriaPrima!$B$2:$B$12)</f>
        <v>Papel</v>
      </c>
      <c r="N5406" s="2">
        <f>_xlfn.XLOOKUP(G5406,dMateriaPrima!$A$2:$A$12,dMateriaPrima!$C$2:$C$12)</f>
        <v>9</v>
      </c>
      <c r="O5406" s="3">
        <f t="shared" si="420"/>
        <v>1035</v>
      </c>
      <c r="P5406" s="4">
        <f t="shared" si="421"/>
        <v>0</v>
      </c>
      <c r="Q5406" s="3">
        <f t="shared" si="422"/>
        <v>1035</v>
      </c>
      <c r="R5406" t="str">
        <f t="shared" si="423"/>
        <v>Em atraso</v>
      </c>
      <c r="S5406" s="5">
        <f t="shared" si="424"/>
        <v>6</v>
      </c>
    </row>
    <row r="5407" spans="1:19" x14ac:dyDescent="0.25">
      <c r="A5407">
        <v>5406</v>
      </c>
      <c r="B5407" s="1">
        <v>44122</v>
      </c>
      <c r="C5407" s="1">
        <v>44122</v>
      </c>
      <c r="D5407" s="1">
        <v>44142</v>
      </c>
      <c r="E5407" s="1">
        <v>44143</v>
      </c>
      <c r="F5407">
        <v>1</v>
      </c>
      <c r="G5407">
        <v>8</v>
      </c>
      <c r="H5407">
        <v>1</v>
      </c>
      <c r="I5407" s="6">
        <v>0</v>
      </c>
      <c r="J5407">
        <v>2</v>
      </c>
      <c r="K5407" t="str">
        <f>_xlfn.XLOOKUP(fCompras!F5407,dComprador!$A$2:$A$7,dComprador!$B$2:$B$7)</f>
        <v>Alon</v>
      </c>
      <c r="L5407" t="str">
        <f>_xlfn.XLOOKUP(J5407,dFornecedor!$A$2:$A$6,dFornecedor!$B$2:$B$6)</f>
        <v>Minerva</v>
      </c>
      <c r="M5407" t="str">
        <f>_xlfn.XLOOKUP(G5407,dMateriaPrima!$A$2:$A$12,dMateriaPrima!$B$2:$B$12)</f>
        <v>Cimento</v>
      </c>
      <c r="N5407" s="2">
        <f>_xlfn.XLOOKUP(G5407,dMateriaPrima!$A$2:$A$12,dMateriaPrima!$C$2:$C$12)</f>
        <v>23</v>
      </c>
      <c r="O5407" s="3">
        <f t="shared" si="420"/>
        <v>23</v>
      </c>
      <c r="P5407" s="4">
        <f t="shared" si="421"/>
        <v>0</v>
      </c>
      <c r="Q5407" s="3">
        <f t="shared" si="422"/>
        <v>23</v>
      </c>
      <c r="R5407" t="str">
        <f t="shared" si="423"/>
        <v>Em atraso</v>
      </c>
      <c r="S5407" s="5">
        <f t="shared" si="424"/>
        <v>1</v>
      </c>
    </row>
    <row r="5408" spans="1:19" x14ac:dyDescent="0.25">
      <c r="A5408">
        <v>5407</v>
      </c>
      <c r="B5408" s="1">
        <v>44122</v>
      </c>
      <c r="C5408" s="1">
        <v>44135</v>
      </c>
      <c r="D5408" s="1">
        <v>44142</v>
      </c>
      <c r="E5408" s="1">
        <v>44144</v>
      </c>
      <c r="F5408">
        <v>1</v>
      </c>
      <c r="G5408">
        <v>4</v>
      </c>
      <c r="H5408">
        <v>80</v>
      </c>
      <c r="I5408" s="6">
        <v>0</v>
      </c>
      <c r="J5408">
        <v>1</v>
      </c>
      <c r="K5408" t="str">
        <f>_xlfn.XLOOKUP(fCompras!F5408,dComprador!$A$2:$A$7,dComprador!$B$2:$B$7)</f>
        <v>Alon</v>
      </c>
      <c r="L5408" t="str">
        <f>_xlfn.XLOOKUP(J5408,dFornecedor!$A$2:$A$6,dFornecedor!$B$2:$B$6)</f>
        <v>NorthShore</v>
      </c>
      <c r="M5408" t="str">
        <f>_xlfn.XLOOKUP(G5408,dMateriaPrima!$A$2:$A$12,dMateriaPrima!$B$2:$B$12)</f>
        <v>Madeira</v>
      </c>
      <c r="N5408" s="2">
        <f>_xlfn.XLOOKUP(G5408,dMateriaPrima!$A$2:$A$12,dMateriaPrima!$C$2:$C$12)</f>
        <v>168</v>
      </c>
      <c r="O5408" s="3">
        <f t="shared" si="420"/>
        <v>13440</v>
      </c>
      <c r="P5408" s="4">
        <f t="shared" si="421"/>
        <v>0</v>
      </c>
      <c r="Q5408" s="3">
        <f t="shared" si="422"/>
        <v>13440</v>
      </c>
      <c r="R5408" t="str">
        <f t="shared" si="423"/>
        <v>Em atraso</v>
      </c>
      <c r="S5408" s="5">
        <f t="shared" si="424"/>
        <v>2</v>
      </c>
    </row>
    <row r="5409" spans="1:19" x14ac:dyDescent="0.25">
      <c r="A5409">
        <v>5408</v>
      </c>
      <c r="B5409" s="1">
        <v>44122</v>
      </c>
      <c r="C5409" s="1">
        <v>44130</v>
      </c>
      <c r="D5409" s="1">
        <v>44139</v>
      </c>
      <c r="E5409" s="1">
        <v>44145</v>
      </c>
      <c r="F5409">
        <v>1</v>
      </c>
      <c r="G5409">
        <v>5</v>
      </c>
      <c r="H5409">
        <v>162</v>
      </c>
      <c r="I5409" s="6">
        <v>0</v>
      </c>
      <c r="J5409">
        <v>3</v>
      </c>
      <c r="K5409" t="str">
        <f>_xlfn.XLOOKUP(fCompras!F5409,dComprador!$A$2:$A$7,dComprador!$B$2:$B$7)</f>
        <v>Alon</v>
      </c>
      <c r="L5409" t="str">
        <f>_xlfn.XLOOKUP(J5409,dFornecedor!$A$2:$A$6,dFornecedor!$B$2:$B$6)</f>
        <v>StepUp</v>
      </c>
      <c r="M5409" t="str">
        <f>_xlfn.XLOOKUP(G5409,dMateriaPrima!$A$2:$A$12,dMateriaPrima!$B$2:$B$12)</f>
        <v>Areia</v>
      </c>
      <c r="N5409" s="2">
        <f>_xlfn.XLOOKUP(G5409,dMateriaPrima!$A$2:$A$12,dMateriaPrima!$C$2:$C$12)</f>
        <v>3.59</v>
      </c>
      <c r="O5409" s="3">
        <f t="shared" si="420"/>
        <v>581.57999999999993</v>
      </c>
      <c r="P5409" s="4">
        <f t="shared" si="421"/>
        <v>0</v>
      </c>
      <c r="Q5409" s="3">
        <f t="shared" si="422"/>
        <v>581.57999999999993</v>
      </c>
      <c r="R5409" t="str">
        <f t="shared" si="423"/>
        <v>Em atraso</v>
      </c>
      <c r="S5409" s="5">
        <f t="shared" si="424"/>
        <v>6</v>
      </c>
    </row>
    <row r="5410" spans="1:19" x14ac:dyDescent="0.25">
      <c r="A5410">
        <v>5409</v>
      </c>
      <c r="B5410" s="1">
        <v>44122</v>
      </c>
      <c r="C5410" s="1">
        <v>44129</v>
      </c>
      <c r="D5410" s="1">
        <v>44137</v>
      </c>
      <c r="E5410" s="1">
        <v>44138</v>
      </c>
      <c r="F5410">
        <v>2</v>
      </c>
      <c r="G5410">
        <v>5</v>
      </c>
      <c r="H5410">
        <v>36</v>
      </c>
      <c r="I5410" s="6">
        <v>0</v>
      </c>
      <c r="J5410">
        <v>3</v>
      </c>
      <c r="K5410" t="str">
        <f>_xlfn.XLOOKUP(fCompras!F5410,dComprador!$A$2:$A$7,dComprador!$B$2:$B$7)</f>
        <v>João</v>
      </c>
      <c r="L5410" t="str">
        <f>_xlfn.XLOOKUP(J5410,dFornecedor!$A$2:$A$6,dFornecedor!$B$2:$B$6)</f>
        <v>StepUp</v>
      </c>
      <c r="M5410" t="str">
        <f>_xlfn.XLOOKUP(G5410,dMateriaPrima!$A$2:$A$12,dMateriaPrima!$B$2:$B$12)</f>
        <v>Areia</v>
      </c>
      <c r="N5410" s="2">
        <f>_xlfn.XLOOKUP(G5410,dMateriaPrima!$A$2:$A$12,dMateriaPrima!$C$2:$C$12)</f>
        <v>3.59</v>
      </c>
      <c r="O5410" s="3">
        <f t="shared" si="420"/>
        <v>129.24</v>
      </c>
      <c r="P5410" s="4">
        <f t="shared" si="421"/>
        <v>0</v>
      </c>
      <c r="Q5410" s="3">
        <f t="shared" si="422"/>
        <v>129.24</v>
      </c>
      <c r="R5410" t="str">
        <f t="shared" si="423"/>
        <v>Em atraso</v>
      </c>
      <c r="S5410" s="5">
        <f t="shared" si="424"/>
        <v>1</v>
      </c>
    </row>
    <row r="5411" spans="1:19" x14ac:dyDescent="0.25">
      <c r="A5411">
        <v>5410</v>
      </c>
      <c r="B5411" s="1">
        <v>44122</v>
      </c>
      <c r="C5411" s="1">
        <v>44122</v>
      </c>
      <c r="D5411" s="1">
        <v>44153</v>
      </c>
      <c r="E5411" s="1">
        <v>44155</v>
      </c>
      <c r="F5411">
        <v>1</v>
      </c>
      <c r="G5411">
        <v>7</v>
      </c>
      <c r="H5411">
        <v>21</v>
      </c>
      <c r="I5411" s="6">
        <v>0.15</v>
      </c>
      <c r="J5411">
        <v>5</v>
      </c>
      <c r="K5411" t="str">
        <f>_xlfn.XLOOKUP(fCompras!F5411,dComprador!$A$2:$A$7,dComprador!$B$2:$B$7)</f>
        <v>Alon</v>
      </c>
      <c r="L5411" t="str">
        <f>_xlfn.XLOOKUP(J5411,dFornecedor!$A$2:$A$6,dFornecedor!$B$2:$B$6)</f>
        <v>Atlas</v>
      </c>
      <c r="M5411" t="str">
        <f>_xlfn.XLOOKUP(G5411,dMateriaPrima!$A$2:$A$12,dMateriaPrima!$B$2:$B$12)</f>
        <v>Poliéster</v>
      </c>
      <c r="N5411" s="2">
        <f>_xlfn.XLOOKUP(G5411,dMateriaPrima!$A$2:$A$12,dMateriaPrima!$C$2:$C$12)</f>
        <v>8</v>
      </c>
      <c r="O5411" s="3">
        <f t="shared" si="420"/>
        <v>168</v>
      </c>
      <c r="P5411" s="4">
        <f t="shared" si="421"/>
        <v>25.2</v>
      </c>
      <c r="Q5411" s="3">
        <f t="shared" si="422"/>
        <v>142.80000000000001</v>
      </c>
      <c r="R5411" t="str">
        <f t="shared" si="423"/>
        <v>Em atraso</v>
      </c>
      <c r="S5411" s="5">
        <f t="shared" si="424"/>
        <v>2</v>
      </c>
    </row>
    <row r="5412" spans="1:19" x14ac:dyDescent="0.25">
      <c r="A5412">
        <v>5411</v>
      </c>
      <c r="B5412" s="1">
        <v>44122</v>
      </c>
      <c r="C5412" s="1">
        <v>44131</v>
      </c>
      <c r="D5412" s="1">
        <v>44145</v>
      </c>
      <c r="E5412" s="1">
        <v>44146</v>
      </c>
      <c r="F5412">
        <v>1</v>
      </c>
      <c r="G5412">
        <v>7</v>
      </c>
      <c r="H5412">
        <v>2</v>
      </c>
      <c r="I5412" s="6">
        <v>0</v>
      </c>
      <c r="J5412">
        <v>3</v>
      </c>
      <c r="K5412" t="str">
        <f>_xlfn.XLOOKUP(fCompras!F5412,dComprador!$A$2:$A$7,dComprador!$B$2:$B$7)</f>
        <v>Alon</v>
      </c>
      <c r="L5412" t="str">
        <f>_xlfn.XLOOKUP(J5412,dFornecedor!$A$2:$A$6,dFornecedor!$B$2:$B$6)</f>
        <v>StepUp</v>
      </c>
      <c r="M5412" t="str">
        <f>_xlfn.XLOOKUP(G5412,dMateriaPrima!$A$2:$A$12,dMateriaPrima!$B$2:$B$12)</f>
        <v>Poliéster</v>
      </c>
      <c r="N5412" s="2">
        <f>_xlfn.XLOOKUP(G5412,dMateriaPrima!$A$2:$A$12,dMateriaPrima!$C$2:$C$12)</f>
        <v>8</v>
      </c>
      <c r="O5412" s="3">
        <f t="shared" si="420"/>
        <v>16</v>
      </c>
      <c r="P5412" s="4">
        <f t="shared" si="421"/>
        <v>0</v>
      </c>
      <c r="Q5412" s="3">
        <f t="shared" si="422"/>
        <v>16</v>
      </c>
      <c r="R5412" t="str">
        <f t="shared" si="423"/>
        <v>Em atraso</v>
      </c>
      <c r="S5412" s="5">
        <f t="shared" si="424"/>
        <v>1</v>
      </c>
    </row>
    <row r="5413" spans="1:19" x14ac:dyDescent="0.25">
      <c r="A5413">
        <v>5412</v>
      </c>
      <c r="B5413" s="1">
        <v>44123</v>
      </c>
      <c r="C5413" s="1">
        <v>44124</v>
      </c>
      <c r="D5413" s="1">
        <v>44131</v>
      </c>
      <c r="E5413" s="1">
        <v>44132</v>
      </c>
      <c r="F5413">
        <v>4</v>
      </c>
      <c r="G5413">
        <v>11</v>
      </c>
      <c r="H5413">
        <v>370</v>
      </c>
      <c r="I5413" s="6">
        <v>0</v>
      </c>
      <c r="J5413">
        <v>3</v>
      </c>
      <c r="K5413" t="str">
        <f>_xlfn.XLOOKUP(fCompras!F5413,dComprador!$A$2:$A$7,dComprador!$B$2:$B$7)</f>
        <v>Lira</v>
      </c>
      <c r="L5413" t="str">
        <f>_xlfn.XLOOKUP(J5413,dFornecedor!$A$2:$A$6,dFornecedor!$B$2:$B$6)</f>
        <v>StepUp</v>
      </c>
      <c r="M5413" t="str">
        <f>_xlfn.XLOOKUP(G5413,dMateriaPrima!$A$2:$A$12,dMateriaPrima!$B$2:$B$12)</f>
        <v>Papel</v>
      </c>
      <c r="N5413" s="2">
        <f>_xlfn.XLOOKUP(G5413,dMateriaPrima!$A$2:$A$12,dMateriaPrima!$C$2:$C$12)</f>
        <v>9</v>
      </c>
      <c r="O5413" s="3">
        <f t="shared" si="420"/>
        <v>3330</v>
      </c>
      <c r="P5413" s="4">
        <f t="shared" si="421"/>
        <v>0</v>
      </c>
      <c r="Q5413" s="3">
        <f t="shared" si="422"/>
        <v>3330</v>
      </c>
      <c r="R5413" t="str">
        <f t="shared" si="423"/>
        <v>Em atraso</v>
      </c>
      <c r="S5413" s="5">
        <f t="shared" si="424"/>
        <v>1</v>
      </c>
    </row>
    <row r="5414" spans="1:19" x14ac:dyDescent="0.25">
      <c r="A5414">
        <v>5413</v>
      </c>
      <c r="B5414" s="1">
        <v>44123</v>
      </c>
      <c r="C5414" s="1">
        <v>44128</v>
      </c>
      <c r="D5414" s="1">
        <v>44140</v>
      </c>
      <c r="E5414" s="1">
        <v>44143</v>
      </c>
      <c r="F5414">
        <v>1</v>
      </c>
      <c r="G5414">
        <v>9</v>
      </c>
      <c r="H5414">
        <v>9</v>
      </c>
      <c r="I5414" s="6">
        <v>0</v>
      </c>
      <c r="J5414">
        <v>1</v>
      </c>
      <c r="K5414" t="str">
        <f>_xlfn.XLOOKUP(fCompras!F5414,dComprador!$A$2:$A$7,dComprador!$B$2:$B$7)</f>
        <v>Alon</v>
      </c>
      <c r="L5414" t="str">
        <f>_xlfn.XLOOKUP(J5414,dFornecedor!$A$2:$A$6,dFornecedor!$B$2:$B$6)</f>
        <v>NorthShore</v>
      </c>
      <c r="M5414" t="str">
        <f>_xlfn.XLOOKUP(G5414,dMateriaPrima!$A$2:$A$12,dMateriaPrima!$B$2:$B$12)</f>
        <v>Couro</v>
      </c>
      <c r="N5414" s="2">
        <f>_xlfn.XLOOKUP(G5414,dMateriaPrima!$A$2:$A$12,dMateriaPrima!$C$2:$C$12)</f>
        <v>4.4000000000000004</v>
      </c>
      <c r="O5414" s="3">
        <f t="shared" si="420"/>
        <v>39.6</v>
      </c>
      <c r="P5414" s="4">
        <f t="shared" si="421"/>
        <v>0</v>
      </c>
      <c r="Q5414" s="3">
        <f t="shared" si="422"/>
        <v>39.6</v>
      </c>
      <c r="R5414" t="str">
        <f t="shared" si="423"/>
        <v>Em atraso</v>
      </c>
      <c r="S5414" s="5">
        <f t="shared" si="424"/>
        <v>3</v>
      </c>
    </row>
    <row r="5415" spans="1:19" x14ac:dyDescent="0.25">
      <c r="A5415">
        <v>5414</v>
      </c>
      <c r="B5415" s="1">
        <v>44123</v>
      </c>
      <c r="C5415" s="1">
        <v>44127</v>
      </c>
      <c r="D5415" s="1">
        <v>44144</v>
      </c>
      <c r="E5415" s="1">
        <v>44144</v>
      </c>
      <c r="F5415">
        <v>1</v>
      </c>
      <c r="G5415">
        <v>8</v>
      </c>
      <c r="H5415">
        <v>151</v>
      </c>
      <c r="I5415" s="6">
        <v>0</v>
      </c>
      <c r="J5415">
        <v>2</v>
      </c>
      <c r="K5415" t="str">
        <f>_xlfn.XLOOKUP(fCompras!F5415,dComprador!$A$2:$A$7,dComprador!$B$2:$B$7)</f>
        <v>Alon</v>
      </c>
      <c r="L5415" t="str">
        <f>_xlfn.XLOOKUP(J5415,dFornecedor!$A$2:$A$6,dFornecedor!$B$2:$B$6)</f>
        <v>Minerva</v>
      </c>
      <c r="M5415" t="str">
        <f>_xlfn.XLOOKUP(G5415,dMateriaPrima!$A$2:$A$12,dMateriaPrima!$B$2:$B$12)</f>
        <v>Cimento</v>
      </c>
      <c r="N5415" s="2">
        <f>_xlfn.XLOOKUP(G5415,dMateriaPrima!$A$2:$A$12,dMateriaPrima!$C$2:$C$12)</f>
        <v>23</v>
      </c>
      <c r="O5415" s="3">
        <f t="shared" si="420"/>
        <v>3473</v>
      </c>
      <c r="P5415" s="4">
        <f t="shared" si="421"/>
        <v>0</v>
      </c>
      <c r="Q5415" s="3">
        <f t="shared" si="422"/>
        <v>3473</v>
      </c>
      <c r="R5415" t="str">
        <f t="shared" si="423"/>
        <v>No prazo</v>
      </c>
      <c r="S5415" s="5">
        <f t="shared" si="424"/>
        <v>0</v>
      </c>
    </row>
    <row r="5416" spans="1:19" x14ac:dyDescent="0.25">
      <c r="A5416">
        <v>5415</v>
      </c>
      <c r="B5416" s="1">
        <v>44123</v>
      </c>
      <c r="C5416" s="1">
        <v>44130</v>
      </c>
      <c r="D5416" s="1">
        <v>44155</v>
      </c>
      <c r="E5416" s="1">
        <v>44156</v>
      </c>
      <c r="F5416">
        <v>1</v>
      </c>
      <c r="G5416">
        <v>6</v>
      </c>
      <c r="H5416">
        <v>164</v>
      </c>
      <c r="I5416" s="6">
        <v>0</v>
      </c>
      <c r="J5416">
        <v>2</v>
      </c>
      <c r="K5416" t="str">
        <f>_xlfn.XLOOKUP(fCompras!F5416,dComprador!$A$2:$A$7,dComprador!$B$2:$B$7)</f>
        <v>Alon</v>
      </c>
      <c r="L5416" t="str">
        <f>_xlfn.XLOOKUP(J5416,dFornecedor!$A$2:$A$6,dFornecedor!$B$2:$B$6)</f>
        <v>Minerva</v>
      </c>
      <c r="M5416" t="str">
        <f>_xlfn.XLOOKUP(G5416,dMateriaPrima!$A$2:$A$12,dMateriaPrima!$B$2:$B$12)</f>
        <v>Fio Algodão</v>
      </c>
      <c r="N5416" s="2">
        <f>_xlfn.XLOOKUP(G5416,dMateriaPrima!$A$2:$A$12,dMateriaPrima!$C$2:$C$12)</f>
        <v>55.9</v>
      </c>
      <c r="O5416" s="3">
        <f t="shared" si="420"/>
        <v>9167.6</v>
      </c>
      <c r="P5416" s="4">
        <f t="shared" si="421"/>
        <v>0</v>
      </c>
      <c r="Q5416" s="3">
        <f t="shared" si="422"/>
        <v>9167.6</v>
      </c>
      <c r="R5416" t="str">
        <f t="shared" si="423"/>
        <v>Em atraso</v>
      </c>
      <c r="S5416" s="5">
        <f t="shared" si="424"/>
        <v>1</v>
      </c>
    </row>
    <row r="5417" spans="1:19" x14ac:dyDescent="0.25">
      <c r="A5417">
        <v>5416</v>
      </c>
      <c r="B5417" s="1">
        <v>44123</v>
      </c>
      <c r="C5417" s="1">
        <v>44131</v>
      </c>
      <c r="D5417" s="1">
        <v>44149</v>
      </c>
      <c r="E5417" s="1">
        <v>44150</v>
      </c>
      <c r="F5417">
        <v>1</v>
      </c>
      <c r="G5417">
        <v>1</v>
      </c>
      <c r="H5417">
        <v>491</v>
      </c>
      <c r="I5417" s="6">
        <v>0</v>
      </c>
      <c r="J5417">
        <v>2</v>
      </c>
      <c r="K5417" t="str">
        <f>_xlfn.XLOOKUP(fCompras!F5417,dComprador!$A$2:$A$7,dComprador!$B$2:$B$7)</f>
        <v>Alon</v>
      </c>
      <c r="L5417" t="str">
        <f>_xlfn.XLOOKUP(J5417,dFornecedor!$A$2:$A$6,dFornecedor!$B$2:$B$6)</f>
        <v>Minerva</v>
      </c>
      <c r="M5417" t="str">
        <f>_xlfn.XLOOKUP(G5417,dMateriaPrima!$A$2:$A$12,dMateriaPrima!$B$2:$B$12)</f>
        <v>Tecido</v>
      </c>
      <c r="N5417" s="2">
        <f>_xlfn.XLOOKUP(G5417,dMateriaPrima!$A$2:$A$12,dMateriaPrima!$C$2:$C$12)</f>
        <v>18</v>
      </c>
      <c r="O5417" s="3">
        <f t="shared" si="420"/>
        <v>8838</v>
      </c>
      <c r="P5417" s="4">
        <f t="shared" si="421"/>
        <v>0</v>
      </c>
      <c r="Q5417" s="3">
        <f t="shared" si="422"/>
        <v>8838</v>
      </c>
      <c r="R5417" t="str">
        <f t="shared" si="423"/>
        <v>Em atraso</v>
      </c>
      <c r="S5417" s="5">
        <f t="shared" si="424"/>
        <v>1</v>
      </c>
    </row>
    <row r="5418" spans="1:19" x14ac:dyDescent="0.25">
      <c r="A5418">
        <v>5417</v>
      </c>
      <c r="B5418" s="1">
        <v>44124</v>
      </c>
      <c r="C5418" s="1">
        <v>44124</v>
      </c>
      <c r="D5418" s="1">
        <v>44131</v>
      </c>
      <c r="E5418" s="1">
        <v>44131</v>
      </c>
      <c r="F5418">
        <v>4</v>
      </c>
      <c r="G5418">
        <v>10</v>
      </c>
      <c r="H5418">
        <v>203</v>
      </c>
      <c r="I5418" s="6">
        <v>0</v>
      </c>
      <c r="J5418">
        <v>2</v>
      </c>
      <c r="K5418" t="str">
        <f>_xlfn.XLOOKUP(fCompras!F5418,dComprador!$A$2:$A$7,dComprador!$B$2:$B$7)</f>
        <v>Lira</v>
      </c>
      <c r="L5418" t="str">
        <f>_xlfn.XLOOKUP(J5418,dFornecedor!$A$2:$A$6,dFornecedor!$B$2:$B$6)</f>
        <v>Minerva</v>
      </c>
      <c r="M5418" t="str">
        <f>_xlfn.XLOOKUP(G5418,dMateriaPrima!$A$2:$A$12,dMateriaPrima!$B$2:$B$12)</f>
        <v>Pedra Britada</v>
      </c>
      <c r="N5418" s="2">
        <f>_xlfn.XLOOKUP(G5418,dMateriaPrima!$A$2:$A$12,dMateriaPrima!$C$2:$C$12)</f>
        <v>56</v>
      </c>
      <c r="O5418" s="3">
        <f t="shared" si="420"/>
        <v>11368</v>
      </c>
      <c r="P5418" s="4">
        <f t="shared" si="421"/>
        <v>0</v>
      </c>
      <c r="Q5418" s="3">
        <f t="shared" si="422"/>
        <v>11368</v>
      </c>
      <c r="R5418" t="str">
        <f t="shared" si="423"/>
        <v>No prazo</v>
      </c>
      <c r="S5418" s="5">
        <f t="shared" si="424"/>
        <v>0</v>
      </c>
    </row>
    <row r="5419" spans="1:19" x14ac:dyDescent="0.25">
      <c r="A5419">
        <v>5418</v>
      </c>
      <c r="B5419" s="1">
        <v>44124</v>
      </c>
      <c r="C5419" s="1">
        <v>44125</v>
      </c>
      <c r="D5419" s="1">
        <v>44130</v>
      </c>
      <c r="E5419" s="1">
        <v>44131</v>
      </c>
      <c r="F5419">
        <v>4</v>
      </c>
      <c r="G5419">
        <v>7</v>
      </c>
      <c r="H5419">
        <v>12</v>
      </c>
      <c r="I5419" s="6">
        <v>0</v>
      </c>
      <c r="J5419">
        <v>3</v>
      </c>
      <c r="K5419" t="str">
        <f>_xlfn.XLOOKUP(fCompras!F5419,dComprador!$A$2:$A$7,dComprador!$B$2:$B$7)</f>
        <v>Lira</v>
      </c>
      <c r="L5419" t="str">
        <f>_xlfn.XLOOKUP(J5419,dFornecedor!$A$2:$A$6,dFornecedor!$B$2:$B$6)</f>
        <v>StepUp</v>
      </c>
      <c r="M5419" t="str">
        <f>_xlfn.XLOOKUP(G5419,dMateriaPrima!$A$2:$A$12,dMateriaPrima!$B$2:$B$12)</f>
        <v>Poliéster</v>
      </c>
      <c r="N5419" s="2">
        <f>_xlfn.XLOOKUP(G5419,dMateriaPrima!$A$2:$A$12,dMateriaPrima!$C$2:$C$12)</f>
        <v>8</v>
      </c>
      <c r="O5419" s="3">
        <f t="shared" si="420"/>
        <v>96</v>
      </c>
      <c r="P5419" s="4">
        <f t="shared" si="421"/>
        <v>0</v>
      </c>
      <c r="Q5419" s="3">
        <f t="shared" si="422"/>
        <v>96</v>
      </c>
      <c r="R5419" t="str">
        <f t="shared" si="423"/>
        <v>Em atraso</v>
      </c>
      <c r="S5419" s="5">
        <f t="shared" si="424"/>
        <v>1</v>
      </c>
    </row>
    <row r="5420" spans="1:19" x14ac:dyDescent="0.25">
      <c r="A5420">
        <v>5419</v>
      </c>
      <c r="B5420" s="1">
        <v>44124</v>
      </c>
      <c r="C5420" s="1">
        <v>44134</v>
      </c>
      <c r="D5420" s="1">
        <v>44135</v>
      </c>
      <c r="E5420" s="1">
        <v>44140</v>
      </c>
      <c r="F5420">
        <v>4</v>
      </c>
      <c r="G5420">
        <v>2</v>
      </c>
      <c r="H5420">
        <v>250</v>
      </c>
      <c r="I5420" s="6">
        <v>0</v>
      </c>
      <c r="J5420">
        <v>3</v>
      </c>
      <c r="K5420" t="str">
        <f>_xlfn.XLOOKUP(fCompras!F5420,dComprador!$A$2:$A$7,dComprador!$B$2:$B$7)</f>
        <v>Lira</v>
      </c>
      <c r="L5420" t="str">
        <f>_xlfn.XLOOKUP(J5420,dFornecedor!$A$2:$A$6,dFornecedor!$B$2:$B$6)</f>
        <v>StepUp</v>
      </c>
      <c r="M5420" t="str">
        <f>_xlfn.XLOOKUP(G5420,dMateriaPrima!$A$2:$A$12,dMateriaPrima!$B$2:$B$12)</f>
        <v>Chapa Metal</v>
      </c>
      <c r="N5420" s="2">
        <f>_xlfn.XLOOKUP(G5420,dMateriaPrima!$A$2:$A$12,dMateriaPrima!$C$2:$C$12)</f>
        <v>299.89999999999998</v>
      </c>
      <c r="O5420" s="3">
        <f t="shared" si="420"/>
        <v>74975</v>
      </c>
      <c r="P5420" s="4">
        <f t="shared" si="421"/>
        <v>0</v>
      </c>
      <c r="Q5420" s="3">
        <f t="shared" si="422"/>
        <v>74975</v>
      </c>
      <c r="R5420" t="str">
        <f t="shared" si="423"/>
        <v>Em atraso</v>
      </c>
      <c r="S5420" s="5">
        <f t="shared" si="424"/>
        <v>5</v>
      </c>
    </row>
    <row r="5421" spans="1:19" x14ac:dyDescent="0.25">
      <c r="A5421">
        <v>5420</v>
      </c>
      <c r="B5421" s="1">
        <v>44124</v>
      </c>
      <c r="C5421" s="1">
        <v>44134</v>
      </c>
      <c r="D5421" s="1">
        <v>44135</v>
      </c>
      <c r="E5421" s="1">
        <v>44140</v>
      </c>
      <c r="F5421">
        <v>4</v>
      </c>
      <c r="G5421">
        <v>9</v>
      </c>
      <c r="H5421">
        <v>219</v>
      </c>
      <c r="I5421" s="6">
        <v>0</v>
      </c>
      <c r="J5421">
        <v>3</v>
      </c>
      <c r="K5421" t="str">
        <f>_xlfn.XLOOKUP(fCompras!F5421,dComprador!$A$2:$A$7,dComprador!$B$2:$B$7)</f>
        <v>Lira</v>
      </c>
      <c r="L5421" t="str">
        <f>_xlfn.XLOOKUP(J5421,dFornecedor!$A$2:$A$6,dFornecedor!$B$2:$B$6)</f>
        <v>StepUp</v>
      </c>
      <c r="M5421" t="str">
        <f>_xlfn.XLOOKUP(G5421,dMateriaPrima!$A$2:$A$12,dMateriaPrima!$B$2:$B$12)</f>
        <v>Couro</v>
      </c>
      <c r="N5421" s="2">
        <f>_xlfn.XLOOKUP(G5421,dMateriaPrima!$A$2:$A$12,dMateriaPrima!$C$2:$C$12)</f>
        <v>4.4000000000000004</v>
      </c>
      <c r="O5421" s="3">
        <f t="shared" si="420"/>
        <v>963.6</v>
      </c>
      <c r="P5421" s="4">
        <f t="shared" si="421"/>
        <v>0</v>
      </c>
      <c r="Q5421" s="3">
        <f t="shared" si="422"/>
        <v>963.6</v>
      </c>
      <c r="R5421" t="str">
        <f t="shared" si="423"/>
        <v>Em atraso</v>
      </c>
      <c r="S5421" s="5">
        <f t="shared" si="424"/>
        <v>5</v>
      </c>
    </row>
    <row r="5422" spans="1:19" x14ac:dyDescent="0.25">
      <c r="A5422">
        <v>5421</v>
      </c>
      <c r="B5422" s="1">
        <v>44124</v>
      </c>
      <c r="C5422" s="1">
        <v>44133</v>
      </c>
      <c r="D5422" s="1">
        <v>44135</v>
      </c>
      <c r="E5422" s="1">
        <v>44137</v>
      </c>
      <c r="F5422">
        <v>4</v>
      </c>
      <c r="G5422">
        <v>5</v>
      </c>
      <c r="H5422">
        <v>20</v>
      </c>
      <c r="I5422" s="6">
        <v>0</v>
      </c>
      <c r="J5422">
        <v>2</v>
      </c>
      <c r="K5422" t="str">
        <f>_xlfn.XLOOKUP(fCompras!F5422,dComprador!$A$2:$A$7,dComprador!$B$2:$B$7)</f>
        <v>Lira</v>
      </c>
      <c r="L5422" t="str">
        <f>_xlfn.XLOOKUP(J5422,dFornecedor!$A$2:$A$6,dFornecedor!$B$2:$B$6)</f>
        <v>Minerva</v>
      </c>
      <c r="M5422" t="str">
        <f>_xlfn.XLOOKUP(G5422,dMateriaPrima!$A$2:$A$12,dMateriaPrima!$B$2:$B$12)</f>
        <v>Areia</v>
      </c>
      <c r="N5422" s="2">
        <f>_xlfn.XLOOKUP(G5422,dMateriaPrima!$A$2:$A$12,dMateriaPrima!$C$2:$C$12)</f>
        <v>3.59</v>
      </c>
      <c r="O5422" s="3">
        <f t="shared" si="420"/>
        <v>71.8</v>
      </c>
      <c r="P5422" s="4">
        <f t="shared" si="421"/>
        <v>0</v>
      </c>
      <c r="Q5422" s="3">
        <f t="shared" si="422"/>
        <v>71.8</v>
      </c>
      <c r="R5422" t="str">
        <f t="shared" si="423"/>
        <v>Em atraso</v>
      </c>
      <c r="S5422" s="5">
        <f t="shared" si="424"/>
        <v>2</v>
      </c>
    </row>
    <row r="5423" spans="1:19" x14ac:dyDescent="0.25">
      <c r="A5423">
        <v>5422</v>
      </c>
      <c r="B5423" s="1">
        <v>44124</v>
      </c>
      <c r="C5423" s="1">
        <v>44134</v>
      </c>
      <c r="D5423" s="1">
        <v>44141</v>
      </c>
      <c r="E5423" s="1">
        <v>44146</v>
      </c>
      <c r="F5423">
        <v>1</v>
      </c>
      <c r="G5423">
        <v>5</v>
      </c>
      <c r="H5423">
        <v>112</v>
      </c>
      <c r="I5423" s="6">
        <v>0</v>
      </c>
      <c r="J5423">
        <v>1</v>
      </c>
      <c r="K5423" t="str">
        <f>_xlfn.XLOOKUP(fCompras!F5423,dComprador!$A$2:$A$7,dComprador!$B$2:$B$7)</f>
        <v>Alon</v>
      </c>
      <c r="L5423" t="str">
        <f>_xlfn.XLOOKUP(J5423,dFornecedor!$A$2:$A$6,dFornecedor!$B$2:$B$6)</f>
        <v>NorthShore</v>
      </c>
      <c r="M5423" t="str">
        <f>_xlfn.XLOOKUP(G5423,dMateriaPrima!$A$2:$A$12,dMateriaPrima!$B$2:$B$12)</f>
        <v>Areia</v>
      </c>
      <c r="N5423" s="2">
        <f>_xlfn.XLOOKUP(G5423,dMateriaPrima!$A$2:$A$12,dMateriaPrima!$C$2:$C$12)</f>
        <v>3.59</v>
      </c>
      <c r="O5423" s="3">
        <f t="shared" si="420"/>
        <v>402.08</v>
      </c>
      <c r="P5423" s="4">
        <f t="shared" si="421"/>
        <v>0</v>
      </c>
      <c r="Q5423" s="3">
        <f t="shared" si="422"/>
        <v>402.08</v>
      </c>
      <c r="R5423" t="str">
        <f t="shared" si="423"/>
        <v>Em atraso</v>
      </c>
      <c r="S5423" s="5">
        <f t="shared" si="424"/>
        <v>5</v>
      </c>
    </row>
    <row r="5424" spans="1:19" x14ac:dyDescent="0.25">
      <c r="A5424">
        <v>5423</v>
      </c>
      <c r="B5424" s="1">
        <v>44124</v>
      </c>
      <c r="C5424" s="1">
        <v>44132</v>
      </c>
      <c r="D5424" s="1">
        <v>44136</v>
      </c>
      <c r="E5424" s="1">
        <v>44139</v>
      </c>
      <c r="F5424">
        <v>1</v>
      </c>
      <c r="G5424">
        <v>5</v>
      </c>
      <c r="H5424">
        <v>48</v>
      </c>
      <c r="I5424" s="6">
        <v>0</v>
      </c>
      <c r="J5424">
        <v>2</v>
      </c>
      <c r="K5424" t="str">
        <f>_xlfn.XLOOKUP(fCompras!F5424,dComprador!$A$2:$A$7,dComprador!$B$2:$B$7)</f>
        <v>Alon</v>
      </c>
      <c r="L5424" t="str">
        <f>_xlfn.XLOOKUP(J5424,dFornecedor!$A$2:$A$6,dFornecedor!$B$2:$B$6)</f>
        <v>Minerva</v>
      </c>
      <c r="M5424" t="str">
        <f>_xlfn.XLOOKUP(G5424,dMateriaPrima!$A$2:$A$12,dMateriaPrima!$B$2:$B$12)</f>
        <v>Areia</v>
      </c>
      <c r="N5424" s="2">
        <f>_xlfn.XLOOKUP(G5424,dMateriaPrima!$A$2:$A$12,dMateriaPrima!$C$2:$C$12)</f>
        <v>3.59</v>
      </c>
      <c r="O5424" s="3">
        <f t="shared" si="420"/>
        <v>172.32</v>
      </c>
      <c r="P5424" s="4">
        <f t="shared" si="421"/>
        <v>0</v>
      </c>
      <c r="Q5424" s="3">
        <f t="shared" si="422"/>
        <v>172.32</v>
      </c>
      <c r="R5424" t="str">
        <f t="shared" si="423"/>
        <v>Em atraso</v>
      </c>
      <c r="S5424" s="5">
        <f t="shared" si="424"/>
        <v>3</v>
      </c>
    </row>
    <row r="5425" spans="1:19" x14ac:dyDescent="0.25">
      <c r="A5425">
        <v>5424</v>
      </c>
      <c r="B5425" s="1">
        <v>44124</v>
      </c>
      <c r="C5425" s="1">
        <v>44127</v>
      </c>
      <c r="D5425" s="1">
        <v>44140</v>
      </c>
      <c r="E5425" s="1">
        <v>44143</v>
      </c>
      <c r="F5425">
        <v>1</v>
      </c>
      <c r="G5425">
        <v>1</v>
      </c>
      <c r="H5425">
        <v>60</v>
      </c>
      <c r="I5425" s="6">
        <v>0</v>
      </c>
      <c r="J5425">
        <v>1</v>
      </c>
      <c r="K5425" t="str">
        <f>_xlfn.XLOOKUP(fCompras!F5425,dComprador!$A$2:$A$7,dComprador!$B$2:$B$7)</f>
        <v>Alon</v>
      </c>
      <c r="L5425" t="str">
        <f>_xlfn.XLOOKUP(J5425,dFornecedor!$A$2:$A$6,dFornecedor!$B$2:$B$6)</f>
        <v>NorthShore</v>
      </c>
      <c r="M5425" t="str">
        <f>_xlfn.XLOOKUP(G5425,dMateriaPrima!$A$2:$A$12,dMateriaPrima!$B$2:$B$12)</f>
        <v>Tecido</v>
      </c>
      <c r="N5425" s="2">
        <f>_xlfn.XLOOKUP(G5425,dMateriaPrima!$A$2:$A$12,dMateriaPrima!$C$2:$C$12)</f>
        <v>18</v>
      </c>
      <c r="O5425" s="3">
        <f t="shared" si="420"/>
        <v>1080</v>
      </c>
      <c r="P5425" s="4">
        <f t="shared" si="421"/>
        <v>0</v>
      </c>
      <c r="Q5425" s="3">
        <f t="shared" si="422"/>
        <v>1080</v>
      </c>
      <c r="R5425" t="str">
        <f t="shared" si="423"/>
        <v>Em atraso</v>
      </c>
      <c r="S5425" s="5">
        <f t="shared" si="424"/>
        <v>3</v>
      </c>
    </row>
    <row r="5426" spans="1:19" x14ac:dyDescent="0.25">
      <c r="A5426">
        <v>5425</v>
      </c>
      <c r="B5426" s="1">
        <v>44124</v>
      </c>
      <c r="C5426" s="1">
        <v>44124</v>
      </c>
      <c r="D5426" s="1">
        <v>44140</v>
      </c>
      <c r="E5426" s="1">
        <v>44144</v>
      </c>
      <c r="F5426">
        <v>1</v>
      </c>
      <c r="G5426">
        <v>5</v>
      </c>
      <c r="H5426">
        <v>182</v>
      </c>
      <c r="I5426" s="6">
        <v>0</v>
      </c>
      <c r="J5426">
        <v>2</v>
      </c>
      <c r="K5426" t="str">
        <f>_xlfn.XLOOKUP(fCompras!F5426,dComprador!$A$2:$A$7,dComprador!$B$2:$B$7)</f>
        <v>Alon</v>
      </c>
      <c r="L5426" t="str">
        <f>_xlfn.XLOOKUP(J5426,dFornecedor!$A$2:$A$6,dFornecedor!$B$2:$B$6)</f>
        <v>Minerva</v>
      </c>
      <c r="M5426" t="str">
        <f>_xlfn.XLOOKUP(G5426,dMateriaPrima!$A$2:$A$12,dMateriaPrima!$B$2:$B$12)</f>
        <v>Areia</v>
      </c>
      <c r="N5426" s="2">
        <f>_xlfn.XLOOKUP(G5426,dMateriaPrima!$A$2:$A$12,dMateriaPrima!$C$2:$C$12)</f>
        <v>3.59</v>
      </c>
      <c r="O5426" s="3">
        <f t="shared" si="420"/>
        <v>653.38</v>
      </c>
      <c r="P5426" s="4">
        <f t="shared" si="421"/>
        <v>0</v>
      </c>
      <c r="Q5426" s="3">
        <f t="shared" si="422"/>
        <v>653.38</v>
      </c>
      <c r="R5426" t="str">
        <f t="shared" si="423"/>
        <v>Em atraso</v>
      </c>
      <c r="S5426" s="5">
        <f t="shared" si="424"/>
        <v>4</v>
      </c>
    </row>
    <row r="5427" spans="1:19" x14ac:dyDescent="0.25">
      <c r="A5427">
        <v>5426</v>
      </c>
      <c r="B5427" s="1">
        <v>44124</v>
      </c>
      <c r="C5427" s="1">
        <v>44127</v>
      </c>
      <c r="D5427" s="1">
        <v>44155</v>
      </c>
      <c r="E5427" s="1">
        <v>44156</v>
      </c>
      <c r="F5427">
        <v>1</v>
      </c>
      <c r="G5427">
        <v>1</v>
      </c>
      <c r="H5427">
        <v>177</v>
      </c>
      <c r="I5427" s="6">
        <v>0</v>
      </c>
      <c r="J5427">
        <v>4</v>
      </c>
      <c r="K5427" t="str">
        <f>_xlfn.XLOOKUP(fCompras!F5427,dComprador!$A$2:$A$7,dComprador!$B$2:$B$7)</f>
        <v>Alon</v>
      </c>
      <c r="L5427" t="str">
        <f>_xlfn.XLOOKUP(J5427,dFornecedor!$A$2:$A$6,dFornecedor!$B$2:$B$6)</f>
        <v>AlphaOmega</v>
      </c>
      <c r="M5427" t="str">
        <f>_xlfn.XLOOKUP(G5427,dMateriaPrima!$A$2:$A$12,dMateriaPrima!$B$2:$B$12)</f>
        <v>Tecido</v>
      </c>
      <c r="N5427" s="2">
        <f>_xlfn.XLOOKUP(G5427,dMateriaPrima!$A$2:$A$12,dMateriaPrima!$C$2:$C$12)</f>
        <v>18</v>
      </c>
      <c r="O5427" s="3">
        <f t="shared" si="420"/>
        <v>3186</v>
      </c>
      <c r="P5427" s="4">
        <f t="shared" si="421"/>
        <v>0</v>
      </c>
      <c r="Q5427" s="3">
        <f t="shared" si="422"/>
        <v>3186</v>
      </c>
      <c r="R5427" t="str">
        <f t="shared" si="423"/>
        <v>Em atraso</v>
      </c>
      <c r="S5427" s="5">
        <f t="shared" si="424"/>
        <v>1</v>
      </c>
    </row>
    <row r="5428" spans="1:19" x14ac:dyDescent="0.25">
      <c r="A5428">
        <v>5427</v>
      </c>
      <c r="B5428" s="1">
        <v>44124</v>
      </c>
      <c r="C5428" s="1">
        <v>44124</v>
      </c>
      <c r="D5428" s="1">
        <v>44156</v>
      </c>
      <c r="E5428" s="1">
        <v>44158</v>
      </c>
      <c r="F5428">
        <v>1</v>
      </c>
      <c r="G5428">
        <v>9</v>
      </c>
      <c r="H5428">
        <v>63</v>
      </c>
      <c r="I5428" s="6">
        <v>0</v>
      </c>
      <c r="J5428">
        <v>4</v>
      </c>
      <c r="K5428" t="str">
        <f>_xlfn.XLOOKUP(fCompras!F5428,dComprador!$A$2:$A$7,dComprador!$B$2:$B$7)</f>
        <v>Alon</v>
      </c>
      <c r="L5428" t="str">
        <f>_xlfn.XLOOKUP(J5428,dFornecedor!$A$2:$A$6,dFornecedor!$B$2:$B$6)</f>
        <v>AlphaOmega</v>
      </c>
      <c r="M5428" t="str">
        <f>_xlfn.XLOOKUP(G5428,dMateriaPrima!$A$2:$A$12,dMateriaPrima!$B$2:$B$12)</f>
        <v>Couro</v>
      </c>
      <c r="N5428" s="2">
        <f>_xlfn.XLOOKUP(G5428,dMateriaPrima!$A$2:$A$12,dMateriaPrima!$C$2:$C$12)</f>
        <v>4.4000000000000004</v>
      </c>
      <c r="O5428" s="3">
        <f t="shared" si="420"/>
        <v>277.20000000000005</v>
      </c>
      <c r="P5428" s="4">
        <f t="shared" si="421"/>
        <v>0</v>
      </c>
      <c r="Q5428" s="3">
        <f t="shared" si="422"/>
        <v>277.20000000000005</v>
      </c>
      <c r="R5428" t="str">
        <f t="shared" si="423"/>
        <v>Em atraso</v>
      </c>
      <c r="S5428" s="5">
        <f t="shared" si="424"/>
        <v>2</v>
      </c>
    </row>
    <row r="5429" spans="1:19" x14ac:dyDescent="0.25">
      <c r="A5429">
        <v>5428</v>
      </c>
      <c r="B5429" s="1">
        <v>44124</v>
      </c>
      <c r="C5429" s="1">
        <v>44124</v>
      </c>
      <c r="D5429" s="1">
        <v>44154</v>
      </c>
      <c r="E5429" s="1">
        <v>44159</v>
      </c>
      <c r="F5429">
        <v>1</v>
      </c>
      <c r="G5429">
        <v>7</v>
      </c>
      <c r="H5429">
        <v>584</v>
      </c>
      <c r="I5429" s="6">
        <v>0</v>
      </c>
      <c r="J5429">
        <v>2</v>
      </c>
      <c r="K5429" t="str">
        <f>_xlfn.XLOOKUP(fCompras!F5429,dComprador!$A$2:$A$7,dComprador!$B$2:$B$7)</f>
        <v>Alon</v>
      </c>
      <c r="L5429" t="str">
        <f>_xlfn.XLOOKUP(J5429,dFornecedor!$A$2:$A$6,dFornecedor!$B$2:$B$6)</f>
        <v>Minerva</v>
      </c>
      <c r="M5429" t="str">
        <f>_xlfn.XLOOKUP(G5429,dMateriaPrima!$A$2:$A$12,dMateriaPrima!$B$2:$B$12)</f>
        <v>Poliéster</v>
      </c>
      <c r="N5429" s="2">
        <f>_xlfn.XLOOKUP(G5429,dMateriaPrima!$A$2:$A$12,dMateriaPrima!$C$2:$C$12)</f>
        <v>8</v>
      </c>
      <c r="O5429" s="3">
        <f t="shared" si="420"/>
        <v>4672</v>
      </c>
      <c r="P5429" s="4">
        <f t="shared" si="421"/>
        <v>0</v>
      </c>
      <c r="Q5429" s="3">
        <f t="shared" si="422"/>
        <v>4672</v>
      </c>
      <c r="R5429" t="str">
        <f t="shared" si="423"/>
        <v>Em atraso</v>
      </c>
      <c r="S5429" s="5">
        <f t="shared" si="424"/>
        <v>5</v>
      </c>
    </row>
    <row r="5430" spans="1:19" x14ac:dyDescent="0.25">
      <c r="A5430">
        <v>5429</v>
      </c>
      <c r="B5430" s="1">
        <v>44124</v>
      </c>
      <c r="C5430" s="1">
        <v>44129</v>
      </c>
      <c r="D5430" s="1">
        <v>44146</v>
      </c>
      <c r="E5430" s="1">
        <v>44148</v>
      </c>
      <c r="F5430">
        <v>1</v>
      </c>
      <c r="G5430">
        <v>9</v>
      </c>
      <c r="H5430">
        <v>284</v>
      </c>
      <c r="I5430" s="6">
        <v>0</v>
      </c>
      <c r="J5430">
        <v>4</v>
      </c>
      <c r="K5430" t="str">
        <f>_xlfn.XLOOKUP(fCompras!F5430,dComprador!$A$2:$A$7,dComprador!$B$2:$B$7)</f>
        <v>Alon</v>
      </c>
      <c r="L5430" t="str">
        <f>_xlfn.XLOOKUP(J5430,dFornecedor!$A$2:$A$6,dFornecedor!$B$2:$B$6)</f>
        <v>AlphaOmega</v>
      </c>
      <c r="M5430" t="str">
        <f>_xlfn.XLOOKUP(G5430,dMateriaPrima!$A$2:$A$12,dMateriaPrima!$B$2:$B$12)</f>
        <v>Couro</v>
      </c>
      <c r="N5430" s="2">
        <f>_xlfn.XLOOKUP(G5430,dMateriaPrima!$A$2:$A$12,dMateriaPrima!$C$2:$C$12)</f>
        <v>4.4000000000000004</v>
      </c>
      <c r="O5430" s="3">
        <f t="shared" si="420"/>
        <v>1249.6000000000001</v>
      </c>
      <c r="P5430" s="4">
        <f t="shared" si="421"/>
        <v>0</v>
      </c>
      <c r="Q5430" s="3">
        <f t="shared" si="422"/>
        <v>1249.6000000000001</v>
      </c>
      <c r="R5430" t="str">
        <f t="shared" si="423"/>
        <v>Em atraso</v>
      </c>
      <c r="S5430" s="5">
        <f t="shared" si="424"/>
        <v>2</v>
      </c>
    </row>
    <row r="5431" spans="1:19" x14ac:dyDescent="0.25">
      <c r="A5431">
        <v>5430</v>
      </c>
      <c r="B5431" s="1">
        <v>44124</v>
      </c>
      <c r="C5431" s="1">
        <v>44131</v>
      </c>
      <c r="D5431" s="1">
        <v>44147</v>
      </c>
      <c r="E5431" s="1">
        <v>44148</v>
      </c>
      <c r="F5431">
        <v>1</v>
      </c>
      <c r="G5431">
        <v>5</v>
      </c>
      <c r="H5431">
        <v>207</v>
      </c>
      <c r="I5431" s="6">
        <v>0</v>
      </c>
      <c r="J5431">
        <v>3</v>
      </c>
      <c r="K5431" t="str">
        <f>_xlfn.XLOOKUP(fCompras!F5431,dComprador!$A$2:$A$7,dComprador!$B$2:$B$7)</f>
        <v>Alon</v>
      </c>
      <c r="L5431" t="str">
        <f>_xlfn.XLOOKUP(J5431,dFornecedor!$A$2:$A$6,dFornecedor!$B$2:$B$6)</f>
        <v>StepUp</v>
      </c>
      <c r="M5431" t="str">
        <f>_xlfn.XLOOKUP(G5431,dMateriaPrima!$A$2:$A$12,dMateriaPrima!$B$2:$B$12)</f>
        <v>Areia</v>
      </c>
      <c r="N5431" s="2">
        <f>_xlfn.XLOOKUP(G5431,dMateriaPrima!$A$2:$A$12,dMateriaPrima!$C$2:$C$12)</f>
        <v>3.59</v>
      </c>
      <c r="O5431" s="3">
        <f t="shared" si="420"/>
        <v>743.13</v>
      </c>
      <c r="P5431" s="4">
        <f t="shared" si="421"/>
        <v>0</v>
      </c>
      <c r="Q5431" s="3">
        <f t="shared" si="422"/>
        <v>743.13</v>
      </c>
      <c r="R5431" t="str">
        <f t="shared" si="423"/>
        <v>Em atraso</v>
      </c>
      <c r="S5431" s="5">
        <f t="shared" si="424"/>
        <v>1</v>
      </c>
    </row>
    <row r="5432" spans="1:19" x14ac:dyDescent="0.25">
      <c r="A5432">
        <v>5431</v>
      </c>
      <c r="B5432" s="1">
        <v>44125</v>
      </c>
      <c r="C5432" s="1">
        <v>44129</v>
      </c>
      <c r="D5432" s="1">
        <v>44130</v>
      </c>
      <c r="E5432" s="1">
        <v>44134</v>
      </c>
      <c r="F5432">
        <v>4</v>
      </c>
      <c r="G5432">
        <v>9</v>
      </c>
      <c r="H5432">
        <v>133</v>
      </c>
      <c r="I5432" s="6">
        <v>0</v>
      </c>
      <c r="J5432">
        <v>2</v>
      </c>
      <c r="K5432" t="str">
        <f>_xlfn.XLOOKUP(fCompras!F5432,dComprador!$A$2:$A$7,dComprador!$B$2:$B$7)</f>
        <v>Lira</v>
      </c>
      <c r="L5432" t="str">
        <f>_xlfn.XLOOKUP(J5432,dFornecedor!$A$2:$A$6,dFornecedor!$B$2:$B$6)</f>
        <v>Minerva</v>
      </c>
      <c r="M5432" t="str">
        <f>_xlfn.XLOOKUP(G5432,dMateriaPrima!$A$2:$A$12,dMateriaPrima!$B$2:$B$12)</f>
        <v>Couro</v>
      </c>
      <c r="N5432" s="2">
        <f>_xlfn.XLOOKUP(G5432,dMateriaPrima!$A$2:$A$12,dMateriaPrima!$C$2:$C$12)</f>
        <v>4.4000000000000004</v>
      </c>
      <c r="O5432" s="3">
        <f t="shared" si="420"/>
        <v>585.20000000000005</v>
      </c>
      <c r="P5432" s="4">
        <f t="shared" si="421"/>
        <v>0</v>
      </c>
      <c r="Q5432" s="3">
        <f t="shared" si="422"/>
        <v>585.20000000000005</v>
      </c>
      <c r="R5432" t="str">
        <f t="shared" si="423"/>
        <v>Em atraso</v>
      </c>
      <c r="S5432" s="5">
        <f t="shared" si="424"/>
        <v>4</v>
      </c>
    </row>
    <row r="5433" spans="1:19" x14ac:dyDescent="0.25">
      <c r="A5433">
        <v>5432</v>
      </c>
      <c r="B5433" s="1">
        <v>44125</v>
      </c>
      <c r="C5433" s="1">
        <v>44134</v>
      </c>
      <c r="D5433" s="1">
        <v>44138</v>
      </c>
      <c r="E5433" s="1">
        <v>44140</v>
      </c>
      <c r="F5433">
        <v>4</v>
      </c>
      <c r="G5433">
        <v>9</v>
      </c>
      <c r="H5433">
        <v>171</v>
      </c>
      <c r="I5433" s="6">
        <v>0</v>
      </c>
      <c r="J5433">
        <v>2</v>
      </c>
      <c r="K5433" t="str">
        <f>_xlfn.XLOOKUP(fCompras!F5433,dComprador!$A$2:$A$7,dComprador!$B$2:$B$7)</f>
        <v>Lira</v>
      </c>
      <c r="L5433" t="str">
        <f>_xlfn.XLOOKUP(J5433,dFornecedor!$A$2:$A$6,dFornecedor!$B$2:$B$6)</f>
        <v>Minerva</v>
      </c>
      <c r="M5433" t="str">
        <f>_xlfn.XLOOKUP(G5433,dMateriaPrima!$A$2:$A$12,dMateriaPrima!$B$2:$B$12)</f>
        <v>Couro</v>
      </c>
      <c r="N5433" s="2">
        <f>_xlfn.XLOOKUP(G5433,dMateriaPrima!$A$2:$A$12,dMateriaPrima!$C$2:$C$12)</f>
        <v>4.4000000000000004</v>
      </c>
      <c r="O5433" s="3">
        <f t="shared" si="420"/>
        <v>752.40000000000009</v>
      </c>
      <c r="P5433" s="4">
        <f t="shared" si="421"/>
        <v>0</v>
      </c>
      <c r="Q5433" s="3">
        <f t="shared" si="422"/>
        <v>752.40000000000009</v>
      </c>
      <c r="R5433" t="str">
        <f t="shared" si="423"/>
        <v>Em atraso</v>
      </c>
      <c r="S5433" s="5">
        <f t="shared" si="424"/>
        <v>2</v>
      </c>
    </row>
    <row r="5434" spans="1:19" x14ac:dyDescent="0.25">
      <c r="A5434">
        <v>5433</v>
      </c>
      <c r="B5434" s="1">
        <v>44125</v>
      </c>
      <c r="C5434" s="1">
        <v>44134</v>
      </c>
      <c r="D5434" s="1">
        <v>44135</v>
      </c>
      <c r="E5434" s="1">
        <v>44135</v>
      </c>
      <c r="F5434">
        <v>4</v>
      </c>
      <c r="G5434">
        <v>6</v>
      </c>
      <c r="H5434">
        <v>330</v>
      </c>
      <c r="I5434" s="6">
        <v>0</v>
      </c>
      <c r="J5434">
        <v>1</v>
      </c>
      <c r="K5434" t="str">
        <f>_xlfn.XLOOKUP(fCompras!F5434,dComprador!$A$2:$A$7,dComprador!$B$2:$B$7)</f>
        <v>Lira</v>
      </c>
      <c r="L5434" t="str">
        <f>_xlfn.XLOOKUP(J5434,dFornecedor!$A$2:$A$6,dFornecedor!$B$2:$B$6)</f>
        <v>NorthShore</v>
      </c>
      <c r="M5434" t="str">
        <f>_xlfn.XLOOKUP(G5434,dMateriaPrima!$A$2:$A$12,dMateriaPrima!$B$2:$B$12)</f>
        <v>Fio Algodão</v>
      </c>
      <c r="N5434" s="2">
        <f>_xlfn.XLOOKUP(G5434,dMateriaPrima!$A$2:$A$12,dMateriaPrima!$C$2:$C$12)</f>
        <v>55.9</v>
      </c>
      <c r="O5434" s="3">
        <f t="shared" si="420"/>
        <v>18447</v>
      </c>
      <c r="P5434" s="4">
        <f t="shared" si="421"/>
        <v>0</v>
      </c>
      <c r="Q5434" s="3">
        <f t="shared" si="422"/>
        <v>18447</v>
      </c>
      <c r="R5434" t="str">
        <f t="shared" si="423"/>
        <v>No prazo</v>
      </c>
      <c r="S5434" s="5">
        <f t="shared" si="424"/>
        <v>0</v>
      </c>
    </row>
    <row r="5435" spans="1:19" x14ac:dyDescent="0.25">
      <c r="A5435">
        <v>5434</v>
      </c>
      <c r="B5435" s="1">
        <v>44125</v>
      </c>
      <c r="C5435" s="1">
        <v>44126</v>
      </c>
      <c r="D5435" s="1">
        <v>44145</v>
      </c>
      <c r="E5435" s="1">
        <v>44146</v>
      </c>
      <c r="F5435">
        <v>1</v>
      </c>
      <c r="G5435">
        <v>1</v>
      </c>
      <c r="H5435">
        <v>439</v>
      </c>
      <c r="I5435" s="6">
        <v>0</v>
      </c>
      <c r="J5435">
        <v>3</v>
      </c>
      <c r="K5435" t="str">
        <f>_xlfn.XLOOKUP(fCompras!F5435,dComprador!$A$2:$A$7,dComprador!$B$2:$B$7)</f>
        <v>Alon</v>
      </c>
      <c r="L5435" t="str">
        <f>_xlfn.XLOOKUP(J5435,dFornecedor!$A$2:$A$6,dFornecedor!$B$2:$B$6)</f>
        <v>StepUp</v>
      </c>
      <c r="M5435" t="str">
        <f>_xlfn.XLOOKUP(G5435,dMateriaPrima!$A$2:$A$12,dMateriaPrima!$B$2:$B$12)</f>
        <v>Tecido</v>
      </c>
      <c r="N5435" s="2">
        <f>_xlfn.XLOOKUP(G5435,dMateriaPrima!$A$2:$A$12,dMateriaPrima!$C$2:$C$12)</f>
        <v>18</v>
      </c>
      <c r="O5435" s="3">
        <f t="shared" si="420"/>
        <v>7902</v>
      </c>
      <c r="P5435" s="4">
        <f t="shared" si="421"/>
        <v>0</v>
      </c>
      <c r="Q5435" s="3">
        <f t="shared" si="422"/>
        <v>7902</v>
      </c>
      <c r="R5435" t="str">
        <f t="shared" si="423"/>
        <v>Em atraso</v>
      </c>
      <c r="S5435" s="5">
        <f t="shared" si="424"/>
        <v>1</v>
      </c>
    </row>
    <row r="5436" spans="1:19" x14ac:dyDescent="0.25">
      <c r="A5436">
        <v>5435</v>
      </c>
      <c r="B5436" s="1">
        <v>44125</v>
      </c>
      <c r="C5436" s="1">
        <v>44130</v>
      </c>
      <c r="D5436" s="1">
        <v>44138</v>
      </c>
      <c r="E5436" s="1">
        <v>44142</v>
      </c>
      <c r="F5436">
        <v>1</v>
      </c>
      <c r="G5436">
        <v>2</v>
      </c>
      <c r="H5436">
        <v>16</v>
      </c>
      <c r="I5436" s="6">
        <v>0</v>
      </c>
      <c r="J5436">
        <v>2</v>
      </c>
      <c r="K5436" t="str">
        <f>_xlfn.XLOOKUP(fCompras!F5436,dComprador!$A$2:$A$7,dComprador!$B$2:$B$7)</f>
        <v>Alon</v>
      </c>
      <c r="L5436" t="str">
        <f>_xlfn.XLOOKUP(J5436,dFornecedor!$A$2:$A$6,dFornecedor!$B$2:$B$6)</f>
        <v>Minerva</v>
      </c>
      <c r="M5436" t="str">
        <f>_xlfn.XLOOKUP(G5436,dMateriaPrima!$A$2:$A$12,dMateriaPrima!$B$2:$B$12)</f>
        <v>Chapa Metal</v>
      </c>
      <c r="N5436" s="2">
        <f>_xlfn.XLOOKUP(G5436,dMateriaPrima!$A$2:$A$12,dMateriaPrima!$C$2:$C$12)</f>
        <v>299.89999999999998</v>
      </c>
      <c r="O5436" s="3">
        <f t="shared" si="420"/>
        <v>4798.3999999999996</v>
      </c>
      <c r="P5436" s="4">
        <f t="shared" si="421"/>
        <v>0</v>
      </c>
      <c r="Q5436" s="3">
        <f t="shared" si="422"/>
        <v>4798.3999999999996</v>
      </c>
      <c r="R5436" t="str">
        <f t="shared" si="423"/>
        <v>Em atraso</v>
      </c>
      <c r="S5436" s="5">
        <f t="shared" si="424"/>
        <v>4</v>
      </c>
    </row>
    <row r="5437" spans="1:19" x14ac:dyDescent="0.25">
      <c r="A5437">
        <v>5436</v>
      </c>
      <c r="B5437" s="1">
        <v>44125</v>
      </c>
      <c r="C5437" s="1">
        <v>44125</v>
      </c>
      <c r="D5437" s="1">
        <v>44141</v>
      </c>
      <c r="E5437" s="1">
        <v>44144</v>
      </c>
      <c r="F5437">
        <v>1</v>
      </c>
      <c r="G5437">
        <v>5</v>
      </c>
      <c r="H5437">
        <v>611</v>
      </c>
      <c r="I5437" s="6">
        <v>0</v>
      </c>
      <c r="J5437">
        <v>2</v>
      </c>
      <c r="K5437" t="str">
        <f>_xlfn.XLOOKUP(fCompras!F5437,dComprador!$A$2:$A$7,dComprador!$B$2:$B$7)</f>
        <v>Alon</v>
      </c>
      <c r="L5437" t="str">
        <f>_xlfn.XLOOKUP(J5437,dFornecedor!$A$2:$A$6,dFornecedor!$B$2:$B$6)</f>
        <v>Minerva</v>
      </c>
      <c r="M5437" t="str">
        <f>_xlfn.XLOOKUP(G5437,dMateriaPrima!$A$2:$A$12,dMateriaPrima!$B$2:$B$12)</f>
        <v>Areia</v>
      </c>
      <c r="N5437" s="2">
        <f>_xlfn.XLOOKUP(G5437,dMateriaPrima!$A$2:$A$12,dMateriaPrima!$C$2:$C$12)</f>
        <v>3.59</v>
      </c>
      <c r="O5437" s="3">
        <f t="shared" si="420"/>
        <v>2193.4899999999998</v>
      </c>
      <c r="P5437" s="4">
        <f t="shared" si="421"/>
        <v>0</v>
      </c>
      <c r="Q5437" s="3">
        <f t="shared" si="422"/>
        <v>2193.4899999999998</v>
      </c>
      <c r="R5437" t="str">
        <f t="shared" si="423"/>
        <v>Em atraso</v>
      </c>
      <c r="S5437" s="5">
        <f t="shared" si="424"/>
        <v>3</v>
      </c>
    </row>
    <row r="5438" spans="1:19" x14ac:dyDescent="0.25">
      <c r="A5438">
        <v>5437</v>
      </c>
      <c r="B5438" s="1">
        <v>44125</v>
      </c>
      <c r="C5438" s="1">
        <v>44129</v>
      </c>
      <c r="D5438" s="1">
        <v>44144</v>
      </c>
      <c r="E5438" s="1">
        <v>44145</v>
      </c>
      <c r="F5438">
        <v>1</v>
      </c>
      <c r="G5438">
        <v>10</v>
      </c>
      <c r="H5438">
        <v>285</v>
      </c>
      <c r="I5438" s="6">
        <v>0</v>
      </c>
      <c r="J5438">
        <v>5</v>
      </c>
      <c r="K5438" t="str">
        <f>_xlfn.XLOOKUP(fCompras!F5438,dComprador!$A$2:$A$7,dComprador!$B$2:$B$7)</f>
        <v>Alon</v>
      </c>
      <c r="L5438" t="str">
        <f>_xlfn.XLOOKUP(J5438,dFornecedor!$A$2:$A$6,dFornecedor!$B$2:$B$6)</f>
        <v>Atlas</v>
      </c>
      <c r="M5438" t="str">
        <f>_xlfn.XLOOKUP(G5438,dMateriaPrima!$A$2:$A$12,dMateriaPrima!$B$2:$B$12)</f>
        <v>Pedra Britada</v>
      </c>
      <c r="N5438" s="2">
        <f>_xlfn.XLOOKUP(G5438,dMateriaPrima!$A$2:$A$12,dMateriaPrima!$C$2:$C$12)</f>
        <v>56</v>
      </c>
      <c r="O5438" s="3">
        <f t="shared" si="420"/>
        <v>15960</v>
      </c>
      <c r="P5438" s="4">
        <f t="shared" si="421"/>
        <v>0</v>
      </c>
      <c r="Q5438" s="3">
        <f t="shared" si="422"/>
        <v>15960</v>
      </c>
      <c r="R5438" t="str">
        <f t="shared" si="423"/>
        <v>Em atraso</v>
      </c>
      <c r="S5438" s="5">
        <f t="shared" si="424"/>
        <v>1</v>
      </c>
    </row>
    <row r="5439" spans="1:19" x14ac:dyDescent="0.25">
      <c r="A5439">
        <v>5438</v>
      </c>
      <c r="B5439" s="1">
        <v>44125</v>
      </c>
      <c r="C5439" s="1">
        <v>44125</v>
      </c>
      <c r="D5439" s="1">
        <v>44138</v>
      </c>
      <c r="E5439" s="1">
        <v>44140</v>
      </c>
      <c r="F5439">
        <v>2</v>
      </c>
      <c r="G5439">
        <v>1</v>
      </c>
      <c r="H5439">
        <v>140</v>
      </c>
      <c r="I5439" s="6">
        <v>0</v>
      </c>
      <c r="J5439">
        <v>4</v>
      </c>
      <c r="K5439" t="str">
        <f>_xlfn.XLOOKUP(fCompras!F5439,dComprador!$A$2:$A$7,dComprador!$B$2:$B$7)</f>
        <v>João</v>
      </c>
      <c r="L5439" t="str">
        <f>_xlfn.XLOOKUP(J5439,dFornecedor!$A$2:$A$6,dFornecedor!$B$2:$B$6)</f>
        <v>AlphaOmega</v>
      </c>
      <c r="M5439" t="str">
        <f>_xlfn.XLOOKUP(G5439,dMateriaPrima!$A$2:$A$12,dMateriaPrima!$B$2:$B$12)</f>
        <v>Tecido</v>
      </c>
      <c r="N5439" s="2">
        <f>_xlfn.XLOOKUP(G5439,dMateriaPrima!$A$2:$A$12,dMateriaPrima!$C$2:$C$12)</f>
        <v>18</v>
      </c>
      <c r="O5439" s="3">
        <f t="shared" si="420"/>
        <v>2520</v>
      </c>
      <c r="P5439" s="4">
        <f t="shared" si="421"/>
        <v>0</v>
      </c>
      <c r="Q5439" s="3">
        <f t="shared" si="422"/>
        <v>2520</v>
      </c>
      <c r="R5439" t="str">
        <f t="shared" si="423"/>
        <v>Em atraso</v>
      </c>
      <c r="S5439" s="5">
        <f t="shared" si="424"/>
        <v>2</v>
      </c>
    </row>
    <row r="5440" spans="1:19" x14ac:dyDescent="0.25">
      <c r="A5440">
        <v>5439</v>
      </c>
      <c r="B5440" s="1">
        <v>44126</v>
      </c>
      <c r="C5440" s="1">
        <v>44126</v>
      </c>
      <c r="D5440" s="1">
        <v>44137</v>
      </c>
      <c r="E5440" s="1">
        <v>44136</v>
      </c>
      <c r="F5440">
        <v>4</v>
      </c>
      <c r="G5440">
        <v>11</v>
      </c>
      <c r="H5440">
        <v>85</v>
      </c>
      <c r="I5440" s="6">
        <v>0</v>
      </c>
      <c r="J5440">
        <v>4</v>
      </c>
      <c r="K5440" t="str">
        <f>_xlfn.XLOOKUP(fCompras!F5440,dComprador!$A$2:$A$7,dComprador!$B$2:$B$7)</f>
        <v>Lira</v>
      </c>
      <c r="L5440" t="str">
        <f>_xlfn.XLOOKUP(J5440,dFornecedor!$A$2:$A$6,dFornecedor!$B$2:$B$6)</f>
        <v>AlphaOmega</v>
      </c>
      <c r="M5440" t="str">
        <f>_xlfn.XLOOKUP(G5440,dMateriaPrima!$A$2:$A$12,dMateriaPrima!$B$2:$B$12)</f>
        <v>Papel</v>
      </c>
      <c r="N5440" s="2">
        <f>_xlfn.XLOOKUP(G5440,dMateriaPrima!$A$2:$A$12,dMateriaPrima!$C$2:$C$12)</f>
        <v>9</v>
      </c>
      <c r="O5440" s="3">
        <f t="shared" si="420"/>
        <v>765</v>
      </c>
      <c r="P5440" s="4">
        <f t="shared" si="421"/>
        <v>0</v>
      </c>
      <c r="Q5440" s="3">
        <f t="shared" si="422"/>
        <v>765</v>
      </c>
      <c r="R5440" t="str">
        <f t="shared" si="423"/>
        <v>No prazo</v>
      </c>
      <c r="S5440" s="5">
        <f t="shared" si="424"/>
        <v>0</v>
      </c>
    </row>
    <row r="5441" spans="1:19" x14ac:dyDescent="0.25">
      <c r="A5441">
        <v>5440</v>
      </c>
      <c r="B5441" s="1">
        <v>44126</v>
      </c>
      <c r="C5441" s="1">
        <v>44126</v>
      </c>
      <c r="D5441" s="1">
        <v>44153</v>
      </c>
      <c r="E5441" s="1">
        <v>44153</v>
      </c>
      <c r="F5441">
        <v>1</v>
      </c>
      <c r="G5441">
        <v>5</v>
      </c>
      <c r="H5441">
        <v>91</v>
      </c>
      <c r="I5441" s="6">
        <v>0</v>
      </c>
      <c r="J5441">
        <v>4</v>
      </c>
      <c r="K5441" t="str">
        <f>_xlfn.XLOOKUP(fCompras!F5441,dComprador!$A$2:$A$7,dComprador!$B$2:$B$7)</f>
        <v>Alon</v>
      </c>
      <c r="L5441" t="str">
        <f>_xlfn.XLOOKUP(J5441,dFornecedor!$A$2:$A$6,dFornecedor!$B$2:$B$6)</f>
        <v>AlphaOmega</v>
      </c>
      <c r="M5441" t="str">
        <f>_xlfn.XLOOKUP(G5441,dMateriaPrima!$A$2:$A$12,dMateriaPrima!$B$2:$B$12)</f>
        <v>Areia</v>
      </c>
      <c r="N5441" s="2">
        <f>_xlfn.XLOOKUP(G5441,dMateriaPrima!$A$2:$A$12,dMateriaPrima!$C$2:$C$12)</f>
        <v>3.59</v>
      </c>
      <c r="O5441" s="3">
        <f t="shared" si="420"/>
        <v>326.69</v>
      </c>
      <c r="P5441" s="4">
        <f t="shared" si="421"/>
        <v>0</v>
      </c>
      <c r="Q5441" s="3">
        <f t="shared" si="422"/>
        <v>326.69</v>
      </c>
      <c r="R5441" t="str">
        <f t="shared" si="423"/>
        <v>No prazo</v>
      </c>
      <c r="S5441" s="5">
        <f t="shared" si="424"/>
        <v>0</v>
      </c>
    </row>
    <row r="5442" spans="1:19" x14ac:dyDescent="0.25">
      <c r="A5442">
        <v>5441</v>
      </c>
      <c r="B5442" s="1">
        <v>44126</v>
      </c>
      <c r="C5442" s="1">
        <v>44128</v>
      </c>
      <c r="D5442" s="1">
        <v>44131</v>
      </c>
      <c r="E5442" s="1">
        <v>44135</v>
      </c>
      <c r="F5442">
        <v>4</v>
      </c>
      <c r="G5442">
        <v>1</v>
      </c>
      <c r="H5442">
        <v>387</v>
      </c>
      <c r="I5442" s="6">
        <v>0</v>
      </c>
      <c r="J5442">
        <v>3</v>
      </c>
      <c r="K5442" t="str">
        <f>_xlfn.XLOOKUP(fCompras!F5442,dComprador!$A$2:$A$7,dComprador!$B$2:$B$7)</f>
        <v>Lira</v>
      </c>
      <c r="L5442" t="str">
        <f>_xlfn.XLOOKUP(J5442,dFornecedor!$A$2:$A$6,dFornecedor!$B$2:$B$6)</f>
        <v>StepUp</v>
      </c>
      <c r="M5442" t="str">
        <f>_xlfn.XLOOKUP(G5442,dMateriaPrima!$A$2:$A$12,dMateriaPrima!$B$2:$B$12)</f>
        <v>Tecido</v>
      </c>
      <c r="N5442" s="2">
        <f>_xlfn.XLOOKUP(G5442,dMateriaPrima!$A$2:$A$12,dMateriaPrima!$C$2:$C$12)</f>
        <v>18</v>
      </c>
      <c r="O5442" s="3">
        <f t="shared" si="420"/>
        <v>6966</v>
      </c>
      <c r="P5442" s="4">
        <f t="shared" si="421"/>
        <v>0</v>
      </c>
      <c r="Q5442" s="3">
        <f t="shared" si="422"/>
        <v>6966</v>
      </c>
      <c r="R5442" t="str">
        <f t="shared" si="423"/>
        <v>Em atraso</v>
      </c>
      <c r="S5442" s="5">
        <f t="shared" si="424"/>
        <v>4</v>
      </c>
    </row>
    <row r="5443" spans="1:19" x14ac:dyDescent="0.25">
      <c r="A5443">
        <v>5442</v>
      </c>
      <c r="B5443" s="1">
        <v>44126</v>
      </c>
      <c r="C5443" s="1">
        <v>44130</v>
      </c>
      <c r="D5443" s="1">
        <v>44136</v>
      </c>
      <c r="E5443" s="1">
        <v>44141</v>
      </c>
      <c r="F5443">
        <v>4</v>
      </c>
      <c r="G5443">
        <v>9</v>
      </c>
      <c r="H5443">
        <v>35</v>
      </c>
      <c r="I5443" s="6">
        <v>0</v>
      </c>
      <c r="J5443">
        <v>4</v>
      </c>
      <c r="K5443" t="str">
        <f>_xlfn.XLOOKUP(fCompras!F5443,dComprador!$A$2:$A$7,dComprador!$B$2:$B$7)</f>
        <v>Lira</v>
      </c>
      <c r="L5443" t="str">
        <f>_xlfn.XLOOKUP(J5443,dFornecedor!$A$2:$A$6,dFornecedor!$B$2:$B$6)</f>
        <v>AlphaOmega</v>
      </c>
      <c r="M5443" t="str">
        <f>_xlfn.XLOOKUP(G5443,dMateriaPrima!$A$2:$A$12,dMateriaPrima!$B$2:$B$12)</f>
        <v>Couro</v>
      </c>
      <c r="N5443" s="2">
        <f>_xlfn.XLOOKUP(G5443,dMateriaPrima!$A$2:$A$12,dMateriaPrima!$C$2:$C$12)</f>
        <v>4.4000000000000004</v>
      </c>
      <c r="O5443" s="3">
        <f t="shared" ref="O5443:O5506" si="425">PRODUCT(H5443,N5443)</f>
        <v>154</v>
      </c>
      <c r="P5443" s="4">
        <f t="shared" ref="P5443:P5506" si="426">PRODUCT(O5443,I5443)</f>
        <v>0</v>
      </c>
      <c r="Q5443" s="3">
        <f t="shared" ref="Q5443:Q5506" si="427">O5443-P5443</f>
        <v>154</v>
      </c>
      <c r="R5443" t="str">
        <f t="shared" ref="R5443:R5506" si="428">IF(E5443&lt;=D5443,"No prazo",IF(E5443&gt;D5443,"Em atraso"))</f>
        <v>Em atraso</v>
      </c>
      <c r="S5443" s="5">
        <f t="shared" ref="S5443:S5506" si="429">IF(E5443 &gt;D5443, E5443-D5443,0)</f>
        <v>5</v>
      </c>
    </row>
    <row r="5444" spans="1:19" x14ac:dyDescent="0.25">
      <c r="A5444">
        <v>5443</v>
      </c>
      <c r="B5444" s="1">
        <v>44126</v>
      </c>
      <c r="C5444" s="1">
        <v>44126</v>
      </c>
      <c r="D5444" s="1">
        <v>44133</v>
      </c>
      <c r="E5444" s="1">
        <v>44134</v>
      </c>
      <c r="F5444">
        <v>4</v>
      </c>
      <c r="G5444">
        <v>1</v>
      </c>
      <c r="H5444">
        <v>78</v>
      </c>
      <c r="I5444" s="6">
        <v>0</v>
      </c>
      <c r="J5444">
        <v>2</v>
      </c>
      <c r="K5444" t="str">
        <f>_xlfn.XLOOKUP(fCompras!F5444,dComprador!$A$2:$A$7,dComprador!$B$2:$B$7)</f>
        <v>Lira</v>
      </c>
      <c r="L5444" t="str">
        <f>_xlfn.XLOOKUP(J5444,dFornecedor!$A$2:$A$6,dFornecedor!$B$2:$B$6)</f>
        <v>Minerva</v>
      </c>
      <c r="M5444" t="str">
        <f>_xlfn.XLOOKUP(G5444,dMateriaPrima!$A$2:$A$12,dMateriaPrima!$B$2:$B$12)</f>
        <v>Tecido</v>
      </c>
      <c r="N5444" s="2">
        <f>_xlfn.XLOOKUP(G5444,dMateriaPrima!$A$2:$A$12,dMateriaPrima!$C$2:$C$12)</f>
        <v>18</v>
      </c>
      <c r="O5444" s="3">
        <f t="shared" si="425"/>
        <v>1404</v>
      </c>
      <c r="P5444" s="4">
        <f t="shared" si="426"/>
        <v>0</v>
      </c>
      <c r="Q5444" s="3">
        <f t="shared" si="427"/>
        <v>1404</v>
      </c>
      <c r="R5444" t="str">
        <f t="shared" si="428"/>
        <v>Em atraso</v>
      </c>
      <c r="S5444" s="5">
        <f t="shared" si="429"/>
        <v>1</v>
      </c>
    </row>
    <row r="5445" spans="1:19" x14ac:dyDescent="0.25">
      <c r="A5445">
        <v>5444</v>
      </c>
      <c r="B5445" s="1">
        <v>44126</v>
      </c>
      <c r="C5445" s="1">
        <v>44137</v>
      </c>
      <c r="D5445" s="1">
        <v>44146</v>
      </c>
      <c r="E5445" s="1">
        <v>44149</v>
      </c>
      <c r="F5445">
        <v>1</v>
      </c>
      <c r="G5445">
        <v>5</v>
      </c>
      <c r="H5445">
        <v>16</v>
      </c>
      <c r="I5445" s="6">
        <v>0</v>
      </c>
      <c r="J5445">
        <v>1</v>
      </c>
      <c r="K5445" t="str">
        <f>_xlfn.XLOOKUP(fCompras!F5445,dComprador!$A$2:$A$7,dComprador!$B$2:$B$7)</f>
        <v>Alon</v>
      </c>
      <c r="L5445" t="str">
        <f>_xlfn.XLOOKUP(J5445,dFornecedor!$A$2:$A$6,dFornecedor!$B$2:$B$6)</f>
        <v>NorthShore</v>
      </c>
      <c r="M5445" t="str">
        <f>_xlfn.XLOOKUP(G5445,dMateriaPrima!$A$2:$A$12,dMateriaPrima!$B$2:$B$12)</f>
        <v>Areia</v>
      </c>
      <c r="N5445" s="2">
        <f>_xlfn.XLOOKUP(G5445,dMateriaPrima!$A$2:$A$12,dMateriaPrima!$C$2:$C$12)</f>
        <v>3.59</v>
      </c>
      <c r="O5445" s="3">
        <f t="shared" si="425"/>
        <v>57.44</v>
      </c>
      <c r="P5445" s="4">
        <f t="shared" si="426"/>
        <v>0</v>
      </c>
      <c r="Q5445" s="3">
        <f t="shared" si="427"/>
        <v>57.44</v>
      </c>
      <c r="R5445" t="str">
        <f t="shared" si="428"/>
        <v>Em atraso</v>
      </c>
      <c r="S5445" s="5">
        <f t="shared" si="429"/>
        <v>3</v>
      </c>
    </row>
    <row r="5446" spans="1:19" x14ac:dyDescent="0.25">
      <c r="A5446">
        <v>5445</v>
      </c>
      <c r="B5446" s="1">
        <v>44126</v>
      </c>
      <c r="C5446" s="1">
        <v>44126</v>
      </c>
      <c r="D5446" s="1">
        <v>44147</v>
      </c>
      <c r="E5446" s="1">
        <v>44146</v>
      </c>
      <c r="F5446">
        <v>1</v>
      </c>
      <c r="G5446">
        <v>8</v>
      </c>
      <c r="H5446">
        <v>52</v>
      </c>
      <c r="I5446" s="6">
        <v>0</v>
      </c>
      <c r="J5446">
        <v>2</v>
      </c>
      <c r="K5446" t="str">
        <f>_xlfn.XLOOKUP(fCompras!F5446,dComprador!$A$2:$A$7,dComprador!$B$2:$B$7)</f>
        <v>Alon</v>
      </c>
      <c r="L5446" t="str">
        <f>_xlfn.XLOOKUP(J5446,dFornecedor!$A$2:$A$6,dFornecedor!$B$2:$B$6)</f>
        <v>Minerva</v>
      </c>
      <c r="M5446" t="str">
        <f>_xlfn.XLOOKUP(G5446,dMateriaPrima!$A$2:$A$12,dMateriaPrima!$B$2:$B$12)</f>
        <v>Cimento</v>
      </c>
      <c r="N5446" s="2">
        <f>_xlfn.XLOOKUP(G5446,dMateriaPrima!$A$2:$A$12,dMateriaPrima!$C$2:$C$12)</f>
        <v>23</v>
      </c>
      <c r="O5446" s="3">
        <f t="shared" si="425"/>
        <v>1196</v>
      </c>
      <c r="P5446" s="4">
        <f t="shared" si="426"/>
        <v>0</v>
      </c>
      <c r="Q5446" s="3">
        <f t="shared" si="427"/>
        <v>1196</v>
      </c>
      <c r="R5446" t="str">
        <f t="shared" si="428"/>
        <v>No prazo</v>
      </c>
      <c r="S5446" s="5">
        <f t="shared" si="429"/>
        <v>0</v>
      </c>
    </row>
    <row r="5447" spans="1:19" x14ac:dyDescent="0.25">
      <c r="A5447">
        <v>5446</v>
      </c>
      <c r="B5447" s="1">
        <v>44126</v>
      </c>
      <c r="C5447" s="1">
        <v>44129</v>
      </c>
      <c r="D5447" s="1">
        <v>44139</v>
      </c>
      <c r="E5447" s="1">
        <v>44140</v>
      </c>
      <c r="F5447">
        <v>2</v>
      </c>
      <c r="G5447">
        <v>8</v>
      </c>
      <c r="H5447">
        <v>66</v>
      </c>
      <c r="I5447" s="6">
        <v>0</v>
      </c>
      <c r="J5447">
        <v>1</v>
      </c>
      <c r="K5447" t="str">
        <f>_xlfn.XLOOKUP(fCompras!F5447,dComprador!$A$2:$A$7,dComprador!$B$2:$B$7)</f>
        <v>João</v>
      </c>
      <c r="L5447" t="str">
        <f>_xlfn.XLOOKUP(J5447,dFornecedor!$A$2:$A$6,dFornecedor!$B$2:$B$6)</f>
        <v>NorthShore</v>
      </c>
      <c r="M5447" t="str">
        <f>_xlfn.XLOOKUP(G5447,dMateriaPrima!$A$2:$A$12,dMateriaPrima!$B$2:$B$12)</f>
        <v>Cimento</v>
      </c>
      <c r="N5447" s="2">
        <f>_xlfn.XLOOKUP(G5447,dMateriaPrima!$A$2:$A$12,dMateriaPrima!$C$2:$C$12)</f>
        <v>23</v>
      </c>
      <c r="O5447" s="3">
        <f t="shared" si="425"/>
        <v>1518</v>
      </c>
      <c r="P5447" s="4">
        <f t="shared" si="426"/>
        <v>0</v>
      </c>
      <c r="Q5447" s="3">
        <f t="shared" si="427"/>
        <v>1518</v>
      </c>
      <c r="R5447" t="str">
        <f t="shared" si="428"/>
        <v>Em atraso</v>
      </c>
      <c r="S5447" s="5">
        <f t="shared" si="429"/>
        <v>1</v>
      </c>
    </row>
    <row r="5448" spans="1:19" x14ac:dyDescent="0.25">
      <c r="A5448">
        <v>5447</v>
      </c>
      <c r="B5448" s="1">
        <v>44126</v>
      </c>
      <c r="C5448" s="1">
        <v>44134</v>
      </c>
      <c r="D5448" s="1">
        <v>44139</v>
      </c>
      <c r="E5448" s="1">
        <v>44144</v>
      </c>
      <c r="F5448">
        <v>1</v>
      </c>
      <c r="G5448">
        <v>7</v>
      </c>
      <c r="H5448">
        <v>629</v>
      </c>
      <c r="I5448" s="6">
        <v>0</v>
      </c>
      <c r="J5448">
        <v>3</v>
      </c>
      <c r="K5448" t="str">
        <f>_xlfn.XLOOKUP(fCompras!F5448,dComprador!$A$2:$A$7,dComprador!$B$2:$B$7)</f>
        <v>Alon</v>
      </c>
      <c r="L5448" t="str">
        <f>_xlfn.XLOOKUP(J5448,dFornecedor!$A$2:$A$6,dFornecedor!$B$2:$B$6)</f>
        <v>StepUp</v>
      </c>
      <c r="M5448" t="str">
        <f>_xlfn.XLOOKUP(G5448,dMateriaPrima!$A$2:$A$12,dMateriaPrima!$B$2:$B$12)</f>
        <v>Poliéster</v>
      </c>
      <c r="N5448" s="2">
        <f>_xlfn.XLOOKUP(G5448,dMateriaPrima!$A$2:$A$12,dMateriaPrima!$C$2:$C$12)</f>
        <v>8</v>
      </c>
      <c r="O5448" s="3">
        <f t="shared" si="425"/>
        <v>5032</v>
      </c>
      <c r="P5448" s="4">
        <f t="shared" si="426"/>
        <v>0</v>
      </c>
      <c r="Q5448" s="3">
        <f t="shared" si="427"/>
        <v>5032</v>
      </c>
      <c r="R5448" t="str">
        <f t="shared" si="428"/>
        <v>Em atraso</v>
      </c>
      <c r="S5448" s="5">
        <f t="shared" si="429"/>
        <v>5</v>
      </c>
    </row>
    <row r="5449" spans="1:19" x14ac:dyDescent="0.25">
      <c r="A5449">
        <v>5448</v>
      </c>
      <c r="B5449" s="1">
        <v>44126</v>
      </c>
      <c r="C5449" s="1">
        <v>44126</v>
      </c>
      <c r="D5449" s="1">
        <v>44160</v>
      </c>
      <c r="E5449" s="1">
        <v>44162</v>
      </c>
      <c r="F5449">
        <v>1</v>
      </c>
      <c r="G5449">
        <v>7</v>
      </c>
      <c r="H5449">
        <v>142</v>
      </c>
      <c r="I5449" s="6">
        <v>0</v>
      </c>
      <c r="J5449">
        <v>2</v>
      </c>
      <c r="K5449" t="str">
        <f>_xlfn.XLOOKUP(fCompras!F5449,dComprador!$A$2:$A$7,dComprador!$B$2:$B$7)</f>
        <v>Alon</v>
      </c>
      <c r="L5449" t="str">
        <f>_xlfn.XLOOKUP(J5449,dFornecedor!$A$2:$A$6,dFornecedor!$B$2:$B$6)</f>
        <v>Minerva</v>
      </c>
      <c r="M5449" t="str">
        <f>_xlfn.XLOOKUP(G5449,dMateriaPrima!$A$2:$A$12,dMateriaPrima!$B$2:$B$12)</f>
        <v>Poliéster</v>
      </c>
      <c r="N5449" s="2">
        <f>_xlfn.XLOOKUP(G5449,dMateriaPrima!$A$2:$A$12,dMateriaPrima!$C$2:$C$12)</f>
        <v>8</v>
      </c>
      <c r="O5449" s="3">
        <f t="shared" si="425"/>
        <v>1136</v>
      </c>
      <c r="P5449" s="4">
        <f t="shared" si="426"/>
        <v>0</v>
      </c>
      <c r="Q5449" s="3">
        <f t="shared" si="427"/>
        <v>1136</v>
      </c>
      <c r="R5449" t="str">
        <f t="shared" si="428"/>
        <v>Em atraso</v>
      </c>
      <c r="S5449" s="5">
        <f t="shared" si="429"/>
        <v>2</v>
      </c>
    </row>
    <row r="5450" spans="1:19" x14ac:dyDescent="0.25">
      <c r="A5450">
        <v>5449</v>
      </c>
      <c r="B5450" s="1">
        <v>44126</v>
      </c>
      <c r="C5450" s="1">
        <v>44128</v>
      </c>
      <c r="D5450" s="1">
        <v>44147</v>
      </c>
      <c r="E5450" s="1">
        <v>44149</v>
      </c>
      <c r="F5450">
        <v>1</v>
      </c>
      <c r="G5450">
        <v>7</v>
      </c>
      <c r="H5450">
        <v>49</v>
      </c>
      <c r="I5450" s="6">
        <v>0</v>
      </c>
      <c r="J5450">
        <v>1</v>
      </c>
      <c r="K5450" t="str">
        <f>_xlfn.XLOOKUP(fCompras!F5450,dComprador!$A$2:$A$7,dComprador!$B$2:$B$7)</f>
        <v>Alon</v>
      </c>
      <c r="L5450" t="str">
        <f>_xlfn.XLOOKUP(J5450,dFornecedor!$A$2:$A$6,dFornecedor!$B$2:$B$6)</f>
        <v>NorthShore</v>
      </c>
      <c r="M5450" t="str">
        <f>_xlfn.XLOOKUP(G5450,dMateriaPrima!$A$2:$A$12,dMateriaPrima!$B$2:$B$12)</f>
        <v>Poliéster</v>
      </c>
      <c r="N5450" s="2">
        <f>_xlfn.XLOOKUP(G5450,dMateriaPrima!$A$2:$A$12,dMateriaPrima!$C$2:$C$12)</f>
        <v>8</v>
      </c>
      <c r="O5450" s="3">
        <f t="shared" si="425"/>
        <v>392</v>
      </c>
      <c r="P5450" s="4">
        <f t="shared" si="426"/>
        <v>0</v>
      </c>
      <c r="Q5450" s="3">
        <f t="shared" si="427"/>
        <v>392</v>
      </c>
      <c r="R5450" t="str">
        <f t="shared" si="428"/>
        <v>Em atraso</v>
      </c>
      <c r="S5450" s="5">
        <f t="shared" si="429"/>
        <v>2</v>
      </c>
    </row>
    <row r="5451" spans="1:19" x14ac:dyDescent="0.25">
      <c r="A5451">
        <v>5450</v>
      </c>
      <c r="B5451" s="1">
        <v>44126</v>
      </c>
      <c r="C5451" s="1">
        <v>44127</v>
      </c>
      <c r="D5451" s="1">
        <v>44146</v>
      </c>
      <c r="E5451" s="1">
        <v>44149</v>
      </c>
      <c r="F5451">
        <v>1</v>
      </c>
      <c r="G5451">
        <v>9</v>
      </c>
      <c r="H5451">
        <v>539</v>
      </c>
      <c r="I5451" s="6">
        <v>0</v>
      </c>
      <c r="J5451">
        <v>3</v>
      </c>
      <c r="K5451" t="str">
        <f>_xlfn.XLOOKUP(fCompras!F5451,dComprador!$A$2:$A$7,dComprador!$B$2:$B$7)</f>
        <v>Alon</v>
      </c>
      <c r="L5451" t="str">
        <f>_xlfn.XLOOKUP(J5451,dFornecedor!$A$2:$A$6,dFornecedor!$B$2:$B$6)</f>
        <v>StepUp</v>
      </c>
      <c r="M5451" t="str">
        <f>_xlfn.XLOOKUP(G5451,dMateriaPrima!$A$2:$A$12,dMateriaPrima!$B$2:$B$12)</f>
        <v>Couro</v>
      </c>
      <c r="N5451" s="2">
        <f>_xlfn.XLOOKUP(G5451,dMateriaPrima!$A$2:$A$12,dMateriaPrima!$C$2:$C$12)</f>
        <v>4.4000000000000004</v>
      </c>
      <c r="O5451" s="3">
        <f t="shared" si="425"/>
        <v>2371.6000000000004</v>
      </c>
      <c r="P5451" s="4">
        <f t="shared" si="426"/>
        <v>0</v>
      </c>
      <c r="Q5451" s="3">
        <f t="shared" si="427"/>
        <v>2371.6000000000004</v>
      </c>
      <c r="R5451" t="str">
        <f t="shared" si="428"/>
        <v>Em atraso</v>
      </c>
      <c r="S5451" s="5">
        <f t="shared" si="429"/>
        <v>3</v>
      </c>
    </row>
    <row r="5452" spans="1:19" x14ac:dyDescent="0.25">
      <c r="A5452">
        <v>5451</v>
      </c>
      <c r="B5452" s="1">
        <v>44127</v>
      </c>
      <c r="C5452" s="1">
        <v>44132</v>
      </c>
      <c r="D5452" s="1">
        <v>44134</v>
      </c>
      <c r="E5452" s="1">
        <v>44132</v>
      </c>
      <c r="F5452">
        <v>4</v>
      </c>
      <c r="G5452">
        <v>5</v>
      </c>
      <c r="H5452">
        <v>86</v>
      </c>
      <c r="I5452" s="6">
        <v>0</v>
      </c>
      <c r="J5452">
        <v>1</v>
      </c>
      <c r="K5452" t="str">
        <f>_xlfn.XLOOKUP(fCompras!F5452,dComprador!$A$2:$A$7,dComprador!$B$2:$B$7)</f>
        <v>Lira</v>
      </c>
      <c r="L5452" t="str">
        <f>_xlfn.XLOOKUP(J5452,dFornecedor!$A$2:$A$6,dFornecedor!$B$2:$B$6)</f>
        <v>NorthShore</v>
      </c>
      <c r="M5452" t="str">
        <f>_xlfn.XLOOKUP(G5452,dMateriaPrima!$A$2:$A$12,dMateriaPrima!$B$2:$B$12)</f>
        <v>Areia</v>
      </c>
      <c r="N5452" s="2">
        <f>_xlfn.XLOOKUP(G5452,dMateriaPrima!$A$2:$A$12,dMateriaPrima!$C$2:$C$12)</f>
        <v>3.59</v>
      </c>
      <c r="O5452" s="3">
        <f t="shared" si="425"/>
        <v>308.74</v>
      </c>
      <c r="P5452" s="4">
        <f t="shared" si="426"/>
        <v>0</v>
      </c>
      <c r="Q5452" s="3">
        <f t="shared" si="427"/>
        <v>308.74</v>
      </c>
      <c r="R5452" t="str">
        <f t="shared" si="428"/>
        <v>No prazo</v>
      </c>
      <c r="S5452" s="5">
        <f t="shared" si="429"/>
        <v>0</v>
      </c>
    </row>
    <row r="5453" spans="1:19" x14ac:dyDescent="0.25">
      <c r="A5453">
        <v>5452</v>
      </c>
      <c r="B5453" s="1">
        <v>44127</v>
      </c>
      <c r="C5453" s="1">
        <v>44135</v>
      </c>
      <c r="D5453" s="1">
        <v>44138</v>
      </c>
      <c r="E5453" s="1">
        <v>44139</v>
      </c>
      <c r="F5453">
        <v>4</v>
      </c>
      <c r="G5453">
        <v>7</v>
      </c>
      <c r="H5453">
        <v>103</v>
      </c>
      <c r="I5453" s="6">
        <v>0</v>
      </c>
      <c r="J5453">
        <v>2</v>
      </c>
      <c r="K5453" t="str">
        <f>_xlfn.XLOOKUP(fCompras!F5453,dComprador!$A$2:$A$7,dComprador!$B$2:$B$7)</f>
        <v>Lira</v>
      </c>
      <c r="L5453" t="str">
        <f>_xlfn.XLOOKUP(J5453,dFornecedor!$A$2:$A$6,dFornecedor!$B$2:$B$6)</f>
        <v>Minerva</v>
      </c>
      <c r="M5453" t="str">
        <f>_xlfn.XLOOKUP(G5453,dMateriaPrima!$A$2:$A$12,dMateriaPrima!$B$2:$B$12)</f>
        <v>Poliéster</v>
      </c>
      <c r="N5453" s="2">
        <f>_xlfn.XLOOKUP(G5453,dMateriaPrima!$A$2:$A$12,dMateriaPrima!$C$2:$C$12)</f>
        <v>8</v>
      </c>
      <c r="O5453" s="3">
        <f t="shared" si="425"/>
        <v>824</v>
      </c>
      <c r="P5453" s="4">
        <f t="shared" si="426"/>
        <v>0</v>
      </c>
      <c r="Q5453" s="3">
        <f t="shared" si="427"/>
        <v>824</v>
      </c>
      <c r="R5453" t="str">
        <f t="shared" si="428"/>
        <v>Em atraso</v>
      </c>
      <c r="S5453" s="5">
        <f t="shared" si="429"/>
        <v>1</v>
      </c>
    </row>
    <row r="5454" spans="1:19" x14ac:dyDescent="0.25">
      <c r="A5454">
        <v>5453</v>
      </c>
      <c r="B5454" s="1">
        <v>44127</v>
      </c>
      <c r="C5454" s="1">
        <v>44129</v>
      </c>
      <c r="D5454" s="1">
        <v>44136</v>
      </c>
      <c r="E5454" s="1">
        <v>44136</v>
      </c>
      <c r="F5454">
        <v>4</v>
      </c>
      <c r="G5454">
        <v>5</v>
      </c>
      <c r="H5454">
        <v>248</v>
      </c>
      <c r="I5454" s="6">
        <v>0</v>
      </c>
      <c r="J5454">
        <v>2</v>
      </c>
      <c r="K5454" t="str">
        <f>_xlfn.XLOOKUP(fCompras!F5454,dComprador!$A$2:$A$7,dComprador!$B$2:$B$7)</f>
        <v>Lira</v>
      </c>
      <c r="L5454" t="str">
        <f>_xlfn.XLOOKUP(J5454,dFornecedor!$A$2:$A$6,dFornecedor!$B$2:$B$6)</f>
        <v>Minerva</v>
      </c>
      <c r="M5454" t="str">
        <f>_xlfn.XLOOKUP(G5454,dMateriaPrima!$A$2:$A$12,dMateriaPrima!$B$2:$B$12)</f>
        <v>Areia</v>
      </c>
      <c r="N5454" s="2">
        <f>_xlfn.XLOOKUP(G5454,dMateriaPrima!$A$2:$A$12,dMateriaPrima!$C$2:$C$12)</f>
        <v>3.59</v>
      </c>
      <c r="O5454" s="3">
        <f t="shared" si="425"/>
        <v>890.31999999999994</v>
      </c>
      <c r="P5454" s="4">
        <f t="shared" si="426"/>
        <v>0</v>
      </c>
      <c r="Q5454" s="3">
        <f t="shared" si="427"/>
        <v>890.31999999999994</v>
      </c>
      <c r="R5454" t="str">
        <f t="shared" si="428"/>
        <v>No prazo</v>
      </c>
      <c r="S5454" s="5">
        <f t="shared" si="429"/>
        <v>0</v>
      </c>
    </row>
    <row r="5455" spans="1:19" x14ac:dyDescent="0.25">
      <c r="A5455">
        <v>5454</v>
      </c>
      <c r="B5455" s="1">
        <v>44127</v>
      </c>
      <c r="C5455" s="1">
        <v>44128</v>
      </c>
      <c r="D5455" s="1">
        <v>44135</v>
      </c>
      <c r="E5455" s="1">
        <v>44137</v>
      </c>
      <c r="F5455">
        <v>4</v>
      </c>
      <c r="G5455">
        <v>7</v>
      </c>
      <c r="H5455">
        <v>41</v>
      </c>
      <c r="I5455" s="6">
        <v>0</v>
      </c>
      <c r="J5455">
        <v>3</v>
      </c>
      <c r="K5455" t="str">
        <f>_xlfn.XLOOKUP(fCompras!F5455,dComprador!$A$2:$A$7,dComprador!$B$2:$B$7)</f>
        <v>Lira</v>
      </c>
      <c r="L5455" t="str">
        <f>_xlfn.XLOOKUP(J5455,dFornecedor!$A$2:$A$6,dFornecedor!$B$2:$B$6)</f>
        <v>StepUp</v>
      </c>
      <c r="M5455" t="str">
        <f>_xlfn.XLOOKUP(G5455,dMateriaPrima!$A$2:$A$12,dMateriaPrima!$B$2:$B$12)</f>
        <v>Poliéster</v>
      </c>
      <c r="N5455" s="2">
        <f>_xlfn.XLOOKUP(G5455,dMateriaPrima!$A$2:$A$12,dMateriaPrima!$C$2:$C$12)</f>
        <v>8</v>
      </c>
      <c r="O5455" s="3">
        <f t="shared" si="425"/>
        <v>328</v>
      </c>
      <c r="P5455" s="4">
        <f t="shared" si="426"/>
        <v>0</v>
      </c>
      <c r="Q5455" s="3">
        <f t="shared" si="427"/>
        <v>328</v>
      </c>
      <c r="R5455" t="str">
        <f t="shared" si="428"/>
        <v>Em atraso</v>
      </c>
      <c r="S5455" s="5">
        <f t="shared" si="429"/>
        <v>2</v>
      </c>
    </row>
    <row r="5456" spans="1:19" x14ac:dyDescent="0.25">
      <c r="A5456">
        <v>5455</v>
      </c>
      <c r="B5456" s="1">
        <v>44127</v>
      </c>
      <c r="C5456" s="1">
        <v>44136</v>
      </c>
      <c r="D5456" s="1">
        <v>44138</v>
      </c>
      <c r="E5456" s="1">
        <v>44141</v>
      </c>
      <c r="F5456">
        <v>4</v>
      </c>
      <c r="G5456">
        <v>11</v>
      </c>
      <c r="H5456">
        <v>124</v>
      </c>
      <c r="I5456" s="6">
        <v>0</v>
      </c>
      <c r="J5456">
        <v>2</v>
      </c>
      <c r="K5456" t="str">
        <f>_xlfn.XLOOKUP(fCompras!F5456,dComprador!$A$2:$A$7,dComprador!$B$2:$B$7)</f>
        <v>Lira</v>
      </c>
      <c r="L5456" t="str">
        <f>_xlfn.XLOOKUP(J5456,dFornecedor!$A$2:$A$6,dFornecedor!$B$2:$B$6)</f>
        <v>Minerva</v>
      </c>
      <c r="M5456" t="str">
        <f>_xlfn.XLOOKUP(G5456,dMateriaPrima!$A$2:$A$12,dMateriaPrima!$B$2:$B$12)</f>
        <v>Papel</v>
      </c>
      <c r="N5456" s="2">
        <f>_xlfn.XLOOKUP(G5456,dMateriaPrima!$A$2:$A$12,dMateriaPrima!$C$2:$C$12)</f>
        <v>9</v>
      </c>
      <c r="O5456" s="3">
        <f t="shared" si="425"/>
        <v>1116</v>
      </c>
      <c r="P5456" s="4">
        <f t="shared" si="426"/>
        <v>0</v>
      </c>
      <c r="Q5456" s="3">
        <f t="shared" si="427"/>
        <v>1116</v>
      </c>
      <c r="R5456" t="str">
        <f t="shared" si="428"/>
        <v>Em atraso</v>
      </c>
      <c r="S5456" s="5">
        <f t="shared" si="429"/>
        <v>3</v>
      </c>
    </row>
    <row r="5457" spans="1:19" x14ac:dyDescent="0.25">
      <c r="A5457">
        <v>5456</v>
      </c>
      <c r="B5457" s="1">
        <v>44127</v>
      </c>
      <c r="C5457" s="1">
        <v>44127</v>
      </c>
      <c r="D5457" s="1">
        <v>44145</v>
      </c>
      <c r="E5457" s="1">
        <v>44147</v>
      </c>
      <c r="F5457">
        <v>1</v>
      </c>
      <c r="G5457">
        <v>3</v>
      </c>
      <c r="H5457">
        <v>16</v>
      </c>
      <c r="I5457" s="6">
        <v>0.37</v>
      </c>
      <c r="J5457">
        <v>4</v>
      </c>
      <c r="K5457" t="str">
        <f>_xlfn.XLOOKUP(fCompras!F5457,dComprador!$A$2:$A$7,dComprador!$B$2:$B$7)</f>
        <v>Alon</v>
      </c>
      <c r="L5457" t="str">
        <f>_xlfn.XLOOKUP(J5457,dFornecedor!$A$2:$A$6,dFornecedor!$B$2:$B$6)</f>
        <v>AlphaOmega</v>
      </c>
      <c r="M5457" t="str">
        <f>_xlfn.XLOOKUP(G5457,dMateriaPrima!$A$2:$A$12,dMateriaPrima!$B$2:$B$12)</f>
        <v>Barra Metal</v>
      </c>
      <c r="N5457" s="2">
        <f>_xlfn.XLOOKUP(G5457,dMateriaPrima!$A$2:$A$12,dMateriaPrima!$C$2:$C$12)</f>
        <v>565</v>
      </c>
      <c r="O5457" s="3">
        <f t="shared" si="425"/>
        <v>9040</v>
      </c>
      <c r="P5457" s="4">
        <f t="shared" si="426"/>
        <v>3344.8</v>
      </c>
      <c r="Q5457" s="3">
        <f t="shared" si="427"/>
        <v>5695.2</v>
      </c>
      <c r="R5457" t="str">
        <f t="shared" si="428"/>
        <v>Em atraso</v>
      </c>
      <c r="S5457" s="5">
        <f t="shared" si="429"/>
        <v>2</v>
      </c>
    </row>
    <row r="5458" spans="1:19" x14ac:dyDescent="0.25">
      <c r="A5458">
        <v>5457</v>
      </c>
      <c r="B5458" s="1">
        <v>44127</v>
      </c>
      <c r="C5458" s="1">
        <v>44134</v>
      </c>
      <c r="D5458" s="1">
        <v>44146</v>
      </c>
      <c r="E5458" s="1">
        <v>44147</v>
      </c>
      <c r="F5458">
        <v>1</v>
      </c>
      <c r="G5458">
        <v>7</v>
      </c>
      <c r="H5458">
        <v>552</v>
      </c>
      <c r="I5458" s="6">
        <v>0</v>
      </c>
      <c r="J5458">
        <v>5</v>
      </c>
      <c r="K5458" t="str">
        <f>_xlfn.XLOOKUP(fCompras!F5458,dComprador!$A$2:$A$7,dComprador!$B$2:$B$7)</f>
        <v>Alon</v>
      </c>
      <c r="L5458" t="str">
        <f>_xlfn.XLOOKUP(J5458,dFornecedor!$A$2:$A$6,dFornecedor!$B$2:$B$6)</f>
        <v>Atlas</v>
      </c>
      <c r="M5458" t="str">
        <f>_xlfn.XLOOKUP(G5458,dMateriaPrima!$A$2:$A$12,dMateriaPrima!$B$2:$B$12)</f>
        <v>Poliéster</v>
      </c>
      <c r="N5458" s="2">
        <f>_xlfn.XLOOKUP(G5458,dMateriaPrima!$A$2:$A$12,dMateriaPrima!$C$2:$C$12)</f>
        <v>8</v>
      </c>
      <c r="O5458" s="3">
        <f t="shared" si="425"/>
        <v>4416</v>
      </c>
      <c r="P5458" s="4">
        <f t="shared" si="426"/>
        <v>0</v>
      </c>
      <c r="Q5458" s="3">
        <f t="shared" si="427"/>
        <v>4416</v>
      </c>
      <c r="R5458" t="str">
        <f t="shared" si="428"/>
        <v>Em atraso</v>
      </c>
      <c r="S5458" s="5">
        <f t="shared" si="429"/>
        <v>1</v>
      </c>
    </row>
    <row r="5459" spans="1:19" x14ac:dyDescent="0.25">
      <c r="A5459">
        <v>5458</v>
      </c>
      <c r="B5459" s="1">
        <v>44127</v>
      </c>
      <c r="C5459" s="1">
        <v>44131</v>
      </c>
      <c r="D5459" s="1">
        <v>44146</v>
      </c>
      <c r="E5459" s="1">
        <v>44148</v>
      </c>
      <c r="F5459">
        <v>1</v>
      </c>
      <c r="G5459">
        <v>1</v>
      </c>
      <c r="H5459">
        <v>264</v>
      </c>
      <c r="I5459" s="6">
        <v>0</v>
      </c>
      <c r="J5459">
        <v>1</v>
      </c>
      <c r="K5459" t="str">
        <f>_xlfn.XLOOKUP(fCompras!F5459,dComprador!$A$2:$A$7,dComprador!$B$2:$B$7)</f>
        <v>Alon</v>
      </c>
      <c r="L5459" t="str">
        <f>_xlfn.XLOOKUP(J5459,dFornecedor!$A$2:$A$6,dFornecedor!$B$2:$B$6)</f>
        <v>NorthShore</v>
      </c>
      <c r="M5459" t="str">
        <f>_xlfn.XLOOKUP(G5459,dMateriaPrima!$A$2:$A$12,dMateriaPrima!$B$2:$B$12)</f>
        <v>Tecido</v>
      </c>
      <c r="N5459" s="2">
        <f>_xlfn.XLOOKUP(G5459,dMateriaPrima!$A$2:$A$12,dMateriaPrima!$C$2:$C$12)</f>
        <v>18</v>
      </c>
      <c r="O5459" s="3">
        <f t="shared" si="425"/>
        <v>4752</v>
      </c>
      <c r="P5459" s="4">
        <f t="shared" si="426"/>
        <v>0</v>
      </c>
      <c r="Q5459" s="3">
        <f t="shared" si="427"/>
        <v>4752</v>
      </c>
      <c r="R5459" t="str">
        <f t="shared" si="428"/>
        <v>Em atraso</v>
      </c>
      <c r="S5459" s="5">
        <f t="shared" si="429"/>
        <v>2</v>
      </c>
    </row>
    <row r="5460" spans="1:19" x14ac:dyDescent="0.25">
      <c r="A5460">
        <v>5459</v>
      </c>
      <c r="B5460" s="1">
        <v>44127</v>
      </c>
      <c r="C5460" s="1">
        <v>44131</v>
      </c>
      <c r="D5460" s="1">
        <v>44146</v>
      </c>
      <c r="E5460" s="1">
        <v>44147</v>
      </c>
      <c r="F5460">
        <v>1</v>
      </c>
      <c r="G5460">
        <v>11</v>
      </c>
      <c r="H5460">
        <v>348</v>
      </c>
      <c r="I5460" s="6">
        <v>0</v>
      </c>
      <c r="J5460">
        <v>1</v>
      </c>
      <c r="K5460" t="str">
        <f>_xlfn.XLOOKUP(fCompras!F5460,dComprador!$A$2:$A$7,dComprador!$B$2:$B$7)</f>
        <v>Alon</v>
      </c>
      <c r="L5460" t="str">
        <f>_xlfn.XLOOKUP(J5460,dFornecedor!$A$2:$A$6,dFornecedor!$B$2:$B$6)</f>
        <v>NorthShore</v>
      </c>
      <c r="M5460" t="str">
        <f>_xlfn.XLOOKUP(G5460,dMateriaPrima!$A$2:$A$12,dMateriaPrima!$B$2:$B$12)</f>
        <v>Papel</v>
      </c>
      <c r="N5460" s="2">
        <f>_xlfn.XLOOKUP(G5460,dMateriaPrima!$A$2:$A$12,dMateriaPrima!$C$2:$C$12)</f>
        <v>9</v>
      </c>
      <c r="O5460" s="3">
        <f t="shared" si="425"/>
        <v>3132</v>
      </c>
      <c r="P5460" s="4">
        <f t="shared" si="426"/>
        <v>0</v>
      </c>
      <c r="Q5460" s="3">
        <f t="shared" si="427"/>
        <v>3132</v>
      </c>
      <c r="R5460" t="str">
        <f t="shared" si="428"/>
        <v>Em atraso</v>
      </c>
      <c r="S5460" s="5">
        <f t="shared" si="429"/>
        <v>1</v>
      </c>
    </row>
    <row r="5461" spans="1:19" x14ac:dyDescent="0.25">
      <c r="A5461">
        <v>5460</v>
      </c>
      <c r="B5461" s="1">
        <v>44127</v>
      </c>
      <c r="C5461" s="1">
        <v>44135</v>
      </c>
      <c r="D5461" s="1">
        <v>44155</v>
      </c>
      <c r="E5461" s="1">
        <v>44156</v>
      </c>
      <c r="F5461">
        <v>1</v>
      </c>
      <c r="G5461">
        <v>5</v>
      </c>
      <c r="H5461">
        <v>30</v>
      </c>
      <c r="I5461" s="6">
        <v>0</v>
      </c>
      <c r="J5461">
        <v>1</v>
      </c>
      <c r="K5461" t="str">
        <f>_xlfn.XLOOKUP(fCompras!F5461,dComprador!$A$2:$A$7,dComprador!$B$2:$B$7)</f>
        <v>Alon</v>
      </c>
      <c r="L5461" t="str">
        <f>_xlfn.XLOOKUP(J5461,dFornecedor!$A$2:$A$6,dFornecedor!$B$2:$B$6)</f>
        <v>NorthShore</v>
      </c>
      <c r="M5461" t="str">
        <f>_xlfn.XLOOKUP(G5461,dMateriaPrima!$A$2:$A$12,dMateriaPrima!$B$2:$B$12)</f>
        <v>Areia</v>
      </c>
      <c r="N5461" s="2">
        <f>_xlfn.XLOOKUP(G5461,dMateriaPrima!$A$2:$A$12,dMateriaPrima!$C$2:$C$12)</f>
        <v>3.59</v>
      </c>
      <c r="O5461" s="3">
        <f t="shared" si="425"/>
        <v>107.69999999999999</v>
      </c>
      <c r="P5461" s="4">
        <f t="shared" si="426"/>
        <v>0</v>
      </c>
      <c r="Q5461" s="3">
        <f t="shared" si="427"/>
        <v>107.69999999999999</v>
      </c>
      <c r="R5461" t="str">
        <f t="shared" si="428"/>
        <v>Em atraso</v>
      </c>
      <c r="S5461" s="5">
        <f t="shared" si="429"/>
        <v>1</v>
      </c>
    </row>
    <row r="5462" spans="1:19" x14ac:dyDescent="0.25">
      <c r="A5462">
        <v>5461</v>
      </c>
      <c r="B5462" s="1">
        <v>44127</v>
      </c>
      <c r="C5462" s="1">
        <v>44136</v>
      </c>
      <c r="D5462" s="1">
        <v>44161</v>
      </c>
      <c r="E5462" s="1">
        <v>44161</v>
      </c>
      <c r="F5462">
        <v>1</v>
      </c>
      <c r="G5462">
        <v>9</v>
      </c>
      <c r="H5462">
        <v>28</v>
      </c>
      <c r="I5462" s="6">
        <v>0</v>
      </c>
      <c r="J5462">
        <v>2</v>
      </c>
      <c r="K5462" t="str">
        <f>_xlfn.XLOOKUP(fCompras!F5462,dComprador!$A$2:$A$7,dComprador!$B$2:$B$7)</f>
        <v>Alon</v>
      </c>
      <c r="L5462" t="str">
        <f>_xlfn.XLOOKUP(J5462,dFornecedor!$A$2:$A$6,dFornecedor!$B$2:$B$6)</f>
        <v>Minerva</v>
      </c>
      <c r="M5462" t="str">
        <f>_xlfn.XLOOKUP(G5462,dMateriaPrima!$A$2:$A$12,dMateriaPrima!$B$2:$B$12)</f>
        <v>Couro</v>
      </c>
      <c r="N5462" s="2">
        <f>_xlfn.XLOOKUP(G5462,dMateriaPrima!$A$2:$A$12,dMateriaPrima!$C$2:$C$12)</f>
        <v>4.4000000000000004</v>
      </c>
      <c r="O5462" s="3">
        <f t="shared" si="425"/>
        <v>123.20000000000002</v>
      </c>
      <c r="P5462" s="4">
        <f t="shared" si="426"/>
        <v>0</v>
      </c>
      <c r="Q5462" s="3">
        <f t="shared" si="427"/>
        <v>123.20000000000002</v>
      </c>
      <c r="R5462" t="str">
        <f t="shared" si="428"/>
        <v>No prazo</v>
      </c>
      <c r="S5462" s="5">
        <f t="shared" si="429"/>
        <v>0</v>
      </c>
    </row>
    <row r="5463" spans="1:19" x14ac:dyDescent="0.25">
      <c r="A5463">
        <v>5462</v>
      </c>
      <c r="B5463" s="1">
        <v>44127</v>
      </c>
      <c r="C5463" s="1">
        <v>44129</v>
      </c>
      <c r="D5463" s="1">
        <v>44150</v>
      </c>
      <c r="E5463" s="1">
        <v>44151</v>
      </c>
      <c r="F5463">
        <v>1</v>
      </c>
      <c r="G5463">
        <v>1</v>
      </c>
      <c r="H5463">
        <v>91</v>
      </c>
      <c r="I5463" s="6">
        <v>0</v>
      </c>
      <c r="J5463">
        <v>2</v>
      </c>
      <c r="K5463" t="str">
        <f>_xlfn.XLOOKUP(fCompras!F5463,dComprador!$A$2:$A$7,dComprador!$B$2:$B$7)</f>
        <v>Alon</v>
      </c>
      <c r="L5463" t="str">
        <f>_xlfn.XLOOKUP(J5463,dFornecedor!$A$2:$A$6,dFornecedor!$B$2:$B$6)</f>
        <v>Minerva</v>
      </c>
      <c r="M5463" t="str">
        <f>_xlfn.XLOOKUP(G5463,dMateriaPrima!$A$2:$A$12,dMateriaPrima!$B$2:$B$12)</f>
        <v>Tecido</v>
      </c>
      <c r="N5463" s="2">
        <f>_xlfn.XLOOKUP(G5463,dMateriaPrima!$A$2:$A$12,dMateriaPrima!$C$2:$C$12)</f>
        <v>18</v>
      </c>
      <c r="O5463" s="3">
        <f t="shared" si="425"/>
        <v>1638</v>
      </c>
      <c r="P5463" s="4">
        <f t="shared" si="426"/>
        <v>0</v>
      </c>
      <c r="Q5463" s="3">
        <f t="shared" si="427"/>
        <v>1638</v>
      </c>
      <c r="R5463" t="str">
        <f t="shared" si="428"/>
        <v>Em atraso</v>
      </c>
      <c r="S5463" s="5">
        <f t="shared" si="429"/>
        <v>1</v>
      </c>
    </row>
    <row r="5464" spans="1:19" x14ac:dyDescent="0.25">
      <c r="A5464">
        <v>5463</v>
      </c>
      <c r="B5464" s="1">
        <v>44127</v>
      </c>
      <c r="C5464" s="1">
        <v>44140</v>
      </c>
      <c r="D5464" s="1">
        <v>44150</v>
      </c>
      <c r="E5464" s="1">
        <v>44154</v>
      </c>
      <c r="F5464">
        <v>1</v>
      </c>
      <c r="G5464">
        <v>1</v>
      </c>
      <c r="H5464">
        <v>7</v>
      </c>
      <c r="I5464" s="6">
        <v>0</v>
      </c>
      <c r="J5464">
        <v>1</v>
      </c>
      <c r="K5464" t="str">
        <f>_xlfn.XLOOKUP(fCompras!F5464,dComprador!$A$2:$A$7,dComprador!$B$2:$B$7)</f>
        <v>Alon</v>
      </c>
      <c r="L5464" t="str">
        <f>_xlfn.XLOOKUP(J5464,dFornecedor!$A$2:$A$6,dFornecedor!$B$2:$B$6)</f>
        <v>NorthShore</v>
      </c>
      <c r="M5464" t="str">
        <f>_xlfn.XLOOKUP(G5464,dMateriaPrima!$A$2:$A$12,dMateriaPrima!$B$2:$B$12)</f>
        <v>Tecido</v>
      </c>
      <c r="N5464" s="2">
        <f>_xlfn.XLOOKUP(G5464,dMateriaPrima!$A$2:$A$12,dMateriaPrima!$C$2:$C$12)</f>
        <v>18</v>
      </c>
      <c r="O5464" s="3">
        <f t="shared" si="425"/>
        <v>126</v>
      </c>
      <c r="P5464" s="4">
        <f t="shared" si="426"/>
        <v>0</v>
      </c>
      <c r="Q5464" s="3">
        <f t="shared" si="427"/>
        <v>126</v>
      </c>
      <c r="R5464" t="str">
        <f t="shared" si="428"/>
        <v>Em atraso</v>
      </c>
      <c r="S5464" s="5">
        <f t="shared" si="429"/>
        <v>4</v>
      </c>
    </row>
    <row r="5465" spans="1:19" x14ac:dyDescent="0.25">
      <c r="A5465">
        <v>5464</v>
      </c>
      <c r="B5465" s="1">
        <v>44128</v>
      </c>
      <c r="C5465" s="1">
        <v>44132</v>
      </c>
      <c r="D5465" s="1">
        <v>44135</v>
      </c>
      <c r="E5465" s="1">
        <v>44138</v>
      </c>
      <c r="F5465">
        <v>4</v>
      </c>
      <c r="G5465">
        <v>1</v>
      </c>
      <c r="H5465">
        <v>165</v>
      </c>
      <c r="I5465" s="6">
        <v>0</v>
      </c>
      <c r="J5465">
        <v>2</v>
      </c>
      <c r="K5465" t="str">
        <f>_xlfn.XLOOKUP(fCompras!F5465,dComprador!$A$2:$A$7,dComprador!$B$2:$B$7)</f>
        <v>Lira</v>
      </c>
      <c r="L5465" t="str">
        <f>_xlfn.XLOOKUP(J5465,dFornecedor!$A$2:$A$6,dFornecedor!$B$2:$B$6)</f>
        <v>Minerva</v>
      </c>
      <c r="M5465" t="str">
        <f>_xlfn.XLOOKUP(G5465,dMateriaPrima!$A$2:$A$12,dMateriaPrima!$B$2:$B$12)</f>
        <v>Tecido</v>
      </c>
      <c r="N5465" s="2">
        <f>_xlfn.XLOOKUP(G5465,dMateriaPrima!$A$2:$A$12,dMateriaPrima!$C$2:$C$12)</f>
        <v>18</v>
      </c>
      <c r="O5465" s="3">
        <f t="shared" si="425"/>
        <v>2970</v>
      </c>
      <c r="P5465" s="4">
        <f t="shared" si="426"/>
        <v>0</v>
      </c>
      <c r="Q5465" s="3">
        <f t="shared" si="427"/>
        <v>2970</v>
      </c>
      <c r="R5465" t="str">
        <f t="shared" si="428"/>
        <v>Em atraso</v>
      </c>
      <c r="S5465" s="5">
        <f t="shared" si="429"/>
        <v>3</v>
      </c>
    </row>
    <row r="5466" spans="1:19" x14ac:dyDescent="0.25">
      <c r="A5466">
        <v>5465</v>
      </c>
      <c r="B5466" s="1">
        <v>44128</v>
      </c>
      <c r="C5466" s="1">
        <v>44133</v>
      </c>
      <c r="D5466" s="1">
        <v>44135</v>
      </c>
      <c r="E5466" s="1">
        <v>44137</v>
      </c>
      <c r="F5466">
        <v>4</v>
      </c>
      <c r="G5466">
        <v>9</v>
      </c>
      <c r="H5466">
        <v>323</v>
      </c>
      <c r="I5466" s="6">
        <v>0</v>
      </c>
      <c r="J5466">
        <v>1</v>
      </c>
      <c r="K5466" t="str">
        <f>_xlfn.XLOOKUP(fCompras!F5466,dComprador!$A$2:$A$7,dComprador!$B$2:$B$7)</f>
        <v>Lira</v>
      </c>
      <c r="L5466" t="str">
        <f>_xlfn.XLOOKUP(J5466,dFornecedor!$A$2:$A$6,dFornecedor!$B$2:$B$6)</f>
        <v>NorthShore</v>
      </c>
      <c r="M5466" t="str">
        <f>_xlfn.XLOOKUP(G5466,dMateriaPrima!$A$2:$A$12,dMateriaPrima!$B$2:$B$12)</f>
        <v>Couro</v>
      </c>
      <c r="N5466" s="2">
        <f>_xlfn.XLOOKUP(G5466,dMateriaPrima!$A$2:$A$12,dMateriaPrima!$C$2:$C$12)</f>
        <v>4.4000000000000004</v>
      </c>
      <c r="O5466" s="3">
        <f t="shared" si="425"/>
        <v>1421.2</v>
      </c>
      <c r="P5466" s="4">
        <f t="shared" si="426"/>
        <v>0</v>
      </c>
      <c r="Q5466" s="3">
        <f t="shared" si="427"/>
        <v>1421.2</v>
      </c>
      <c r="R5466" t="str">
        <f t="shared" si="428"/>
        <v>Em atraso</v>
      </c>
      <c r="S5466" s="5">
        <f t="shared" si="429"/>
        <v>2</v>
      </c>
    </row>
    <row r="5467" spans="1:19" x14ac:dyDescent="0.25">
      <c r="A5467">
        <v>5466</v>
      </c>
      <c r="B5467" s="1">
        <v>44128</v>
      </c>
      <c r="C5467" s="1">
        <v>44128</v>
      </c>
      <c r="D5467" s="1">
        <v>44135</v>
      </c>
      <c r="E5467" s="1">
        <v>44134</v>
      </c>
      <c r="F5467">
        <v>4</v>
      </c>
      <c r="G5467">
        <v>2</v>
      </c>
      <c r="H5467">
        <v>310</v>
      </c>
      <c r="I5467" s="6">
        <v>0</v>
      </c>
      <c r="J5467">
        <v>4</v>
      </c>
      <c r="K5467" t="str">
        <f>_xlfn.XLOOKUP(fCompras!F5467,dComprador!$A$2:$A$7,dComprador!$B$2:$B$7)</f>
        <v>Lira</v>
      </c>
      <c r="L5467" t="str">
        <f>_xlfn.XLOOKUP(J5467,dFornecedor!$A$2:$A$6,dFornecedor!$B$2:$B$6)</f>
        <v>AlphaOmega</v>
      </c>
      <c r="M5467" t="str">
        <f>_xlfn.XLOOKUP(G5467,dMateriaPrima!$A$2:$A$12,dMateriaPrima!$B$2:$B$12)</f>
        <v>Chapa Metal</v>
      </c>
      <c r="N5467" s="2">
        <f>_xlfn.XLOOKUP(G5467,dMateriaPrima!$A$2:$A$12,dMateriaPrima!$C$2:$C$12)</f>
        <v>299.89999999999998</v>
      </c>
      <c r="O5467" s="3">
        <f t="shared" si="425"/>
        <v>92969</v>
      </c>
      <c r="P5467" s="4">
        <f t="shared" si="426"/>
        <v>0</v>
      </c>
      <c r="Q5467" s="3">
        <f t="shared" si="427"/>
        <v>92969</v>
      </c>
      <c r="R5467" t="str">
        <f t="shared" si="428"/>
        <v>No prazo</v>
      </c>
      <c r="S5467" s="5">
        <f t="shared" si="429"/>
        <v>0</v>
      </c>
    </row>
    <row r="5468" spans="1:19" x14ac:dyDescent="0.25">
      <c r="A5468">
        <v>5467</v>
      </c>
      <c r="B5468" s="1">
        <v>44128</v>
      </c>
      <c r="C5468" s="1">
        <v>44133</v>
      </c>
      <c r="D5468" s="1">
        <v>44136</v>
      </c>
      <c r="E5468" s="1">
        <v>44137</v>
      </c>
      <c r="F5468">
        <v>4</v>
      </c>
      <c r="G5468">
        <v>6</v>
      </c>
      <c r="H5468">
        <v>447</v>
      </c>
      <c r="I5468" s="6">
        <v>0</v>
      </c>
      <c r="J5468">
        <v>3</v>
      </c>
      <c r="K5468" t="str">
        <f>_xlfn.XLOOKUP(fCompras!F5468,dComprador!$A$2:$A$7,dComprador!$B$2:$B$7)</f>
        <v>Lira</v>
      </c>
      <c r="L5468" t="str">
        <f>_xlfn.XLOOKUP(J5468,dFornecedor!$A$2:$A$6,dFornecedor!$B$2:$B$6)</f>
        <v>StepUp</v>
      </c>
      <c r="M5468" t="str">
        <f>_xlfn.XLOOKUP(G5468,dMateriaPrima!$A$2:$A$12,dMateriaPrima!$B$2:$B$12)</f>
        <v>Fio Algodão</v>
      </c>
      <c r="N5468" s="2">
        <f>_xlfn.XLOOKUP(G5468,dMateriaPrima!$A$2:$A$12,dMateriaPrima!$C$2:$C$12)</f>
        <v>55.9</v>
      </c>
      <c r="O5468" s="3">
        <f t="shared" si="425"/>
        <v>24987.3</v>
      </c>
      <c r="P5468" s="4">
        <f t="shared" si="426"/>
        <v>0</v>
      </c>
      <c r="Q5468" s="3">
        <f t="shared" si="427"/>
        <v>24987.3</v>
      </c>
      <c r="R5468" t="str">
        <f t="shared" si="428"/>
        <v>Em atraso</v>
      </c>
      <c r="S5468" s="5">
        <f t="shared" si="429"/>
        <v>1</v>
      </c>
    </row>
    <row r="5469" spans="1:19" x14ac:dyDescent="0.25">
      <c r="A5469">
        <v>5468</v>
      </c>
      <c r="B5469" s="1">
        <v>44128</v>
      </c>
      <c r="C5469" s="1">
        <v>44140</v>
      </c>
      <c r="D5469" s="1">
        <v>44148</v>
      </c>
      <c r="E5469" s="1">
        <v>44149</v>
      </c>
      <c r="F5469">
        <v>1</v>
      </c>
      <c r="G5469">
        <v>6</v>
      </c>
      <c r="H5469">
        <v>157</v>
      </c>
      <c r="I5469" s="6">
        <v>0</v>
      </c>
      <c r="J5469">
        <v>1</v>
      </c>
      <c r="K5469" t="str">
        <f>_xlfn.XLOOKUP(fCompras!F5469,dComprador!$A$2:$A$7,dComprador!$B$2:$B$7)</f>
        <v>Alon</v>
      </c>
      <c r="L5469" t="str">
        <f>_xlfn.XLOOKUP(J5469,dFornecedor!$A$2:$A$6,dFornecedor!$B$2:$B$6)</f>
        <v>NorthShore</v>
      </c>
      <c r="M5469" t="str">
        <f>_xlfn.XLOOKUP(G5469,dMateriaPrima!$A$2:$A$12,dMateriaPrima!$B$2:$B$12)</f>
        <v>Fio Algodão</v>
      </c>
      <c r="N5469" s="2">
        <f>_xlfn.XLOOKUP(G5469,dMateriaPrima!$A$2:$A$12,dMateriaPrima!$C$2:$C$12)</f>
        <v>55.9</v>
      </c>
      <c r="O5469" s="3">
        <f t="shared" si="425"/>
        <v>8776.2999999999993</v>
      </c>
      <c r="P5469" s="4">
        <f t="shared" si="426"/>
        <v>0</v>
      </c>
      <c r="Q5469" s="3">
        <f t="shared" si="427"/>
        <v>8776.2999999999993</v>
      </c>
      <c r="R5469" t="str">
        <f t="shared" si="428"/>
        <v>Em atraso</v>
      </c>
      <c r="S5469" s="5">
        <f t="shared" si="429"/>
        <v>1</v>
      </c>
    </row>
    <row r="5470" spans="1:19" x14ac:dyDescent="0.25">
      <c r="A5470">
        <v>5469</v>
      </c>
      <c r="B5470" s="1">
        <v>44128</v>
      </c>
      <c r="C5470" s="1">
        <v>44137</v>
      </c>
      <c r="D5470" s="1">
        <v>44143</v>
      </c>
      <c r="E5470" s="1">
        <v>44147</v>
      </c>
      <c r="F5470">
        <v>1</v>
      </c>
      <c r="G5470">
        <v>8</v>
      </c>
      <c r="H5470">
        <v>12</v>
      </c>
      <c r="I5470" s="6">
        <v>0</v>
      </c>
      <c r="J5470">
        <v>3</v>
      </c>
      <c r="K5470" t="str">
        <f>_xlfn.XLOOKUP(fCompras!F5470,dComprador!$A$2:$A$7,dComprador!$B$2:$B$7)</f>
        <v>Alon</v>
      </c>
      <c r="L5470" t="str">
        <f>_xlfn.XLOOKUP(J5470,dFornecedor!$A$2:$A$6,dFornecedor!$B$2:$B$6)</f>
        <v>StepUp</v>
      </c>
      <c r="M5470" t="str">
        <f>_xlfn.XLOOKUP(G5470,dMateriaPrima!$A$2:$A$12,dMateriaPrima!$B$2:$B$12)</f>
        <v>Cimento</v>
      </c>
      <c r="N5470" s="2">
        <f>_xlfn.XLOOKUP(G5470,dMateriaPrima!$A$2:$A$12,dMateriaPrima!$C$2:$C$12)</f>
        <v>23</v>
      </c>
      <c r="O5470" s="3">
        <f t="shared" si="425"/>
        <v>276</v>
      </c>
      <c r="P5470" s="4">
        <f t="shared" si="426"/>
        <v>0</v>
      </c>
      <c r="Q5470" s="3">
        <f t="shared" si="427"/>
        <v>276</v>
      </c>
      <c r="R5470" t="str">
        <f t="shared" si="428"/>
        <v>Em atraso</v>
      </c>
      <c r="S5470" s="5">
        <f t="shared" si="429"/>
        <v>4</v>
      </c>
    </row>
    <row r="5471" spans="1:19" x14ac:dyDescent="0.25">
      <c r="A5471">
        <v>5470</v>
      </c>
      <c r="B5471" s="1">
        <v>44128</v>
      </c>
      <c r="C5471" s="1">
        <v>44129</v>
      </c>
      <c r="D5471" s="1">
        <v>44160</v>
      </c>
      <c r="E5471" s="1">
        <v>44161</v>
      </c>
      <c r="F5471">
        <v>1</v>
      </c>
      <c r="G5471">
        <v>5</v>
      </c>
      <c r="H5471">
        <v>187</v>
      </c>
      <c r="I5471" s="6">
        <v>0</v>
      </c>
      <c r="J5471">
        <v>3</v>
      </c>
      <c r="K5471" t="str">
        <f>_xlfn.XLOOKUP(fCompras!F5471,dComprador!$A$2:$A$7,dComprador!$B$2:$B$7)</f>
        <v>Alon</v>
      </c>
      <c r="L5471" t="str">
        <f>_xlfn.XLOOKUP(J5471,dFornecedor!$A$2:$A$6,dFornecedor!$B$2:$B$6)</f>
        <v>StepUp</v>
      </c>
      <c r="M5471" t="str">
        <f>_xlfn.XLOOKUP(G5471,dMateriaPrima!$A$2:$A$12,dMateriaPrima!$B$2:$B$12)</f>
        <v>Areia</v>
      </c>
      <c r="N5471" s="2">
        <f>_xlfn.XLOOKUP(G5471,dMateriaPrima!$A$2:$A$12,dMateriaPrima!$C$2:$C$12)</f>
        <v>3.59</v>
      </c>
      <c r="O5471" s="3">
        <f t="shared" si="425"/>
        <v>671.32999999999993</v>
      </c>
      <c r="P5471" s="4">
        <f t="shared" si="426"/>
        <v>0</v>
      </c>
      <c r="Q5471" s="3">
        <f t="shared" si="427"/>
        <v>671.32999999999993</v>
      </c>
      <c r="R5471" t="str">
        <f t="shared" si="428"/>
        <v>Em atraso</v>
      </c>
      <c r="S5471" s="5">
        <f t="shared" si="429"/>
        <v>1</v>
      </c>
    </row>
    <row r="5472" spans="1:19" x14ac:dyDescent="0.25">
      <c r="A5472">
        <v>5471</v>
      </c>
      <c r="B5472" s="1">
        <v>44128</v>
      </c>
      <c r="C5472" s="1">
        <v>44132</v>
      </c>
      <c r="D5472" s="1">
        <v>44149</v>
      </c>
      <c r="E5472" s="1">
        <v>44152</v>
      </c>
      <c r="F5472">
        <v>1</v>
      </c>
      <c r="G5472">
        <v>7</v>
      </c>
      <c r="H5472">
        <v>46</v>
      </c>
      <c r="I5472" s="6">
        <v>0</v>
      </c>
      <c r="J5472">
        <v>4</v>
      </c>
      <c r="K5472" t="str">
        <f>_xlfn.XLOOKUP(fCompras!F5472,dComprador!$A$2:$A$7,dComprador!$B$2:$B$7)</f>
        <v>Alon</v>
      </c>
      <c r="L5472" t="str">
        <f>_xlfn.XLOOKUP(J5472,dFornecedor!$A$2:$A$6,dFornecedor!$B$2:$B$6)</f>
        <v>AlphaOmega</v>
      </c>
      <c r="M5472" t="str">
        <f>_xlfn.XLOOKUP(G5472,dMateriaPrima!$A$2:$A$12,dMateriaPrima!$B$2:$B$12)</f>
        <v>Poliéster</v>
      </c>
      <c r="N5472" s="2">
        <f>_xlfn.XLOOKUP(G5472,dMateriaPrima!$A$2:$A$12,dMateriaPrima!$C$2:$C$12)</f>
        <v>8</v>
      </c>
      <c r="O5472" s="3">
        <f t="shared" si="425"/>
        <v>368</v>
      </c>
      <c r="P5472" s="4">
        <f t="shared" si="426"/>
        <v>0</v>
      </c>
      <c r="Q5472" s="3">
        <f t="shared" si="427"/>
        <v>368</v>
      </c>
      <c r="R5472" t="str">
        <f t="shared" si="428"/>
        <v>Em atraso</v>
      </c>
      <c r="S5472" s="5">
        <f t="shared" si="429"/>
        <v>3</v>
      </c>
    </row>
    <row r="5473" spans="1:19" x14ac:dyDescent="0.25">
      <c r="A5473">
        <v>5472</v>
      </c>
      <c r="B5473" s="1">
        <v>44129</v>
      </c>
      <c r="C5473" s="1">
        <v>44136</v>
      </c>
      <c r="D5473" s="1">
        <v>44138</v>
      </c>
      <c r="E5473" s="1">
        <v>44141</v>
      </c>
      <c r="F5473">
        <v>4</v>
      </c>
      <c r="G5473">
        <v>9</v>
      </c>
      <c r="H5473">
        <v>22</v>
      </c>
      <c r="I5473" s="6">
        <v>0</v>
      </c>
      <c r="J5473">
        <v>2</v>
      </c>
      <c r="K5473" t="str">
        <f>_xlfn.XLOOKUP(fCompras!F5473,dComprador!$A$2:$A$7,dComprador!$B$2:$B$7)</f>
        <v>Lira</v>
      </c>
      <c r="L5473" t="str">
        <f>_xlfn.XLOOKUP(J5473,dFornecedor!$A$2:$A$6,dFornecedor!$B$2:$B$6)</f>
        <v>Minerva</v>
      </c>
      <c r="M5473" t="str">
        <f>_xlfn.XLOOKUP(G5473,dMateriaPrima!$A$2:$A$12,dMateriaPrima!$B$2:$B$12)</f>
        <v>Couro</v>
      </c>
      <c r="N5473" s="2">
        <f>_xlfn.XLOOKUP(G5473,dMateriaPrima!$A$2:$A$12,dMateriaPrima!$C$2:$C$12)</f>
        <v>4.4000000000000004</v>
      </c>
      <c r="O5473" s="3">
        <f t="shared" si="425"/>
        <v>96.800000000000011</v>
      </c>
      <c r="P5473" s="4">
        <f t="shared" si="426"/>
        <v>0</v>
      </c>
      <c r="Q5473" s="3">
        <f t="shared" si="427"/>
        <v>96.800000000000011</v>
      </c>
      <c r="R5473" t="str">
        <f t="shared" si="428"/>
        <v>Em atraso</v>
      </c>
      <c r="S5473" s="5">
        <f t="shared" si="429"/>
        <v>3</v>
      </c>
    </row>
    <row r="5474" spans="1:19" x14ac:dyDescent="0.25">
      <c r="A5474">
        <v>5473</v>
      </c>
      <c r="B5474" s="1">
        <v>44129</v>
      </c>
      <c r="C5474" s="1">
        <v>44134</v>
      </c>
      <c r="D5474" s="1">
        <v>44136</v>
      </c>
      <c r="E5474" s="1">
        <v>44137</v>
      </c>
      <c r="F5474">
        <v>4</v>
      </c>
      <c r="G5474">
        <v>4</v>
      </c>
      <c r="H5474">
        <v>102</v>
      </c>
      <c r="I5474" s="6">
        <v>0</v>
      </c>
      <c r="J5474">
        <v>2</v>
      </c>
      <c r="K5474" t="str">
        <f>_xlfn.XLOOKUP(fCompras!F5474,dComprador!$A$2:$A$7,dComprador!$B$2:$B$7)</f>
        <v>Lira</v>
      </c>
      <c r="L5474" t="str">
        <f>_xlfn.XLOOKUP(J5474,dFornecedor!$A$2:$A$6,dFornecedor!$B$2:$B$6)</f>
        <v>Minerva</v>
      </c>
      <c r="M5474" t="str">
        <f>_xlfn.XLOOKUP(G5474,dMateriaPrima!$A$2:$A$12,dMateriaPrima!$B$2:$B$12)</f>
        <v>Madeira</v>
      </c>
      <c r="N5474" s="2">
        <f>_xlfn.XLOOKUP(G5474,dMateriaPrima!$A$2:$A$12,dMateriaPrima!$C$2:$C$12)</f>
        <v>168</v>
      </c>
      <c r="O5474" s="3">
        <f t="shared" si="425"/>
        <v>17136</v>
      </c>
      <c r="P5474" s="4">
        <f t="shared" si="426"/>
        <v>0</v>
      </c>
      <c r="Q5474" s="3">
        <f t="shared" si="427"/>
        <v>17136</v>
      </c>
      <c r="R5474" t="str">
        <f t="shared" si="428"/>
        <v>Em atraso</v>
      </c>
      <c r="S5474" s="5">
        <f t="shared" si="429"/>
        <v>1</v>
      </c>
    </row>
    <row r="5475" spans="1:19" x14ac:dyDescent="0.25">
      <c r="A5475">
        <v>5474</v>
      </c>
      <c r="B5475" s="1">
        <v>44129</v>
      </c>
      <c r="C5475" s="1">
        <v>44138</v>
      </c>
      <c r="D5475" s="1">
        <v>44140</v>
      </c>
      <c r="E5475" s="1">
        <v>44143</v>
      </c>
      <c r="F5475">
        <v>4</v>
      </c>
      <c r="G5475">
        <v>8</v>
      </c>
      <c r="H5475">
        <v>252</v>
      </c>
      <c r="I5475" s="6">
        <v>0</v>
      </c>
      <c r="J5475">
        <v>3</v>
      </c>
      <c r="K5475" t="str">
        <f>_xlfn.XLOOKUP(fCompras!F5475,dComprador!$A$2:$A$7,dComprador!$B$2:$B$7)</f>
        <v>Lira</v>
      </c>
      <c r="L5475" t="str">
        <f>_xlfn.XLOOKUP(J5475,dFornecedor!$A$2:$A$6,dFornecedor!$B$2:$B$6)</f>
        <v>StepUp</v>
      </c>
      <c r="M5475" t="str">
        <f>_xlfn.XLOOKUP(G5475,dMateriaPrima!$A$2:$A$12,dMateriaPrima!$B$2:$B$12)</f>
        <v>Cimento</v>
      </c>
      <c r="N5475" s="2">
        <f>_xlfn.XLOOKUP(G5475,dMateriaPrima!$A$2:$A$12,dMateriaPrima!$C$2:$C$12)</f>
        <v>23</v>
      </c>
      <c r="O5475" s="3">
        <f t="shared" si="425"/>
        <v>5796</v>
      </c>
      <c r="P5475" s="4">
        <f t="shared" si="426"/>
        <v>0</v>
      </c>
      <c r="Q5475" s="3">
        <f t="shared" si="427"/>
        <v>5796</v>
      </c>
      <c r="R5475" t="str">
        <f t="shared" si="428"/>
        <v>Em atraso</v>
      </c>
      <c r="S5475" s="5">
        <f t="shared" si="429"/>
        <v>3</v>
      </c>
    </row>
    <row r="5476" spans="1:19" x14ac:dyDescent="0.25">
      <c r="A5476">
        <v>5475</v>
      </c>
      <c r="B5476" s="1">
        <v>44129</v>
      </c>
      <c r="C5476" s="1">
        <v>44130</v>
      </c>
      <c r="D5476" s="1">
        <v>44136</v>
      </c>
      <c r="E5476" s="1">
        <v>44137</v>
      </c>
      <c r="F5476">
        <v>4</v>
      </c>
      <c r="G5476">
        <v>11</v>
      </c>
      <c r="H5476">
        <v>185</v>
      </c>
      <c r="I5476" s="6">
        <v>0</v>
      </c>
      <c r="J5476">
        <v>4</v>
      </c>
      <c r="K5476" t="str">
        <f>_xlfn.XLOOKUP(fCompras!F5476,dComprador!$A$2:$A$7,dComprador!$B$2:$B$7)</f>
        <v>Lira</v>
      </c>
      <c r="L5476" t="str">
        <f>_xlfn.XLOOKUP(J5476,dFornecedor!$A$2:$A$6,dFornecedor!$B$2:$B$6)</f>
        <v>AlphaOmega</v>
      </c>
      <c r="M5476" t="str">
        <f>_xlfn.XLOOKUP(G5476,dMateriaPrima!$A$2:$A$12,dMateriaPrima!$B$2:$B$12)</f>
        <v>Papel</v>
      </c>
      <c r="N5476" s="2">
        <f>_xlfn.XLOOKUP(G5476,dMateriaPrima!$A$2:$A$12,dMateriaPrima!$C$2:$C$12)</f>
        <v>9</v>
      </c>
      <c r="O5476" s="3">
        <f t="shared" si="425"/>
        <v>1665</v>
      </c>
      <c r="P5476" s="4">
        <f t="shared" si="426"/>
        <v>0</v>
      </c>
      <c r="Q5476" s="3">
        <f t="shared" si="427"/>
        <v>1665</v>
      </c>
      <c r="R5476" t="str">
        <f t="shared" si="428"/>
        <v>Em atraso</v>
      </c>
      <c r="S5476" s="5">
        <f t="shared" si="429"/>
        <v>1</v>
      </c>
    </row>
    <row r="5477" spans="1:19" x14ac:dyDescent="0.25">
      <c r="A5477">
        <v>5476</v>
      </c>
      <c r="B5477" s="1">
        <v>44129</v>
      </c>
      <c r="C5477" s="1">
        <v>44133</v>
      </c>
      <c r="D5477" s="1">
        <v>44150</v>
      </c>
      <c r="E5477" s="1">
        <v>44150</v>
      </c>
      <c r="F5477">
        <v>1</v>
      </c>
      <c r="G5477">
        <v>4</v>
      </c>
      <c r="H5477">
        <v>160</v>
      </c>
      <c r="I5477" s="6">
        <v>0</v>
      </c>
      <c r="J5477">
        <v>2</v>
      </c>
      <c r="K5477" t="str">
        <f>_xlfn.XLOOKUP(fCompras!F5477,dComprador!$A$2:$A$7,dComprador!$B$2:$B$7)</f>
        <v>Alon</v>
      </c>
      <c r="L5477" t="str">
        <f>_xlfn.XLOOKUP(J5477,dFornecedor!$A$2:$A$6,dFornecedor!$B$2:$B$6)</f>
        <v>Minerva</v>
      </c>
      <c r="M5477" t="str">
        <f>_xlfn.XLOOKUP(G5477,dMateriaPrima!$A$2:$A$12,dMateriaPrima!$B$2:$B$12)</f>
        <v>Madeira</v>
      </c>
      <c r="N5477" s="2">
        <f>_xlfn.XLOOKUP(G5477,dMateriaPrima!$A$2:$A$12,dMateriaPrima!$C$2:$C$12)</f>
        <v>168</v>
      </c>
      <c r="O5477" s="3">
        <f t="shared" si="425"/>
        <v>26880</v>
      </c>
      <c r="P5477" s="4">
        <f t="shared" si="426"/>
        <v>0</v>
      </c>
      <c r="Q5477" s="3">
        <f t="shared" si="427"/>
        <v>26880</v>
      </c>
      <c r="R5477" t="str">
        <f t="shared" si="428"/>
        <v>No prazo</v>
      </c>
      <c r="S5477" s="5">
        <f t="shared" si="429"/>
        <v>0</v>
      </c>
    </row>
    <row r="5478" spans="1:19" x14ac:dyDescent="0.25">
      <c r="A5478">
        <v>5477</v>
      </c>
      <c r="B5478" s="1">
        <v>44129</v>
      </c>
      <c r="C5478" s="1">
        <v>44130</v>
      </c>
      <c r="D5478" s="1">
        <v>44149</v>
      </c>
      <c r="E5478" s="1">
        <v>44151</v>
      </c>
      <c r="F5478">
        <v>1</v>
      </c>
      <c r="G5478">
        <v>4</v>
      </c>
      <c r="H5478">
        <v>431</v>
      </c>
      <c r="I5478" s="6">
        <v>0</v>
      </c>
      <c r="J5478">
        <v>3</v>
      </c>
      <c r="K5478" t="str">
        <f>_xlfn.XLOOKUP(fCompras!F5478,dComprador!$A$2:$A$7,dComprador!$B$2:$B$7)</f>
        <v>Alon</v>
      </c>
      <c r="L5478" t="str">
        <f>_xlfn.XLOOKUP(J5478,dFornecedor!$A$2:$A$6,dFornecedor!$B$2:$B$6)</f>
        <v>StepUp</v>
      </c>
      <c r="M5478" t="str">
        <f>_xlfn.XLOOKUP(G5478,dMateriaPrima!$A$2:$A$12,dMateriaPrima!$B$2:$B$12)</f>
        <v>Madeira</v>
      </c>
      <c r="N5478" s="2">
        <f>_xlfn.XLOOKUP(G5478,dMateriaPrima!$A$2:$A$12,dMateriaPrima!$C$2:$C$12)</f>
        <v>168</v>
      </c>
      <c r="O5478" s="3">
        <f t="shared" si="425"/>
        <v>72408</v>
      </c>
      <c r="P5478" s="4">
        <f t="shared" si="426"/>
        <v>0</v>
      </c>
      <c r="Q5478" s="3">
        <f t="shared" si="427"/>
        <v>72408</v>
      </c>
      <c r="R5478" t="str">
        <f t="shared" si="428"/>
        <v>Em atraso</v>
      </c>
      <c r="S5478" s="5">
        <f t="shared" si="429"/>
        <v>2</v>
      </c>
    </row>
    <row r="5479" spans="1:19" x14ac:dyDescent="0.25">
      <c r="A5479">
        <v>5478</v>
      </c>
      <c r="B5479" s="1">
        <v>44129</v>
      </c>
      <c r="C5479" s="1">
        <v>44134</v>
      </c>
      <c r="D5479" s="1">
        <v>44158</v>
      </c>
      <c r="E5479" s="1">
        <v>44161</v>
      </c>
      <c r="F5479">
        <v>1</v>
      </c>
      <c r="G5479">
        <v>6</v>
      </c>
      <c r="H5479">
        <v>10</v>
      </c>
      <c r="I5479" s="6">
        <v>0</v>
      </c>
      <c r="J5479">
        <v>4</v>
      </c>
      <c r="K5479" t="str">
        <f>_xlfn.XLOOKUP(fCompras!F5479,dComprador!$A$2:$A$7,dComprador!$B$2:$B$7)</f>
        <v>Alon</v>
      </c>
      <c r="L5479" t="str">
        <f>_xlfn.XLOOKUP(J5479,dFornecedor!$A$2:$A$6,dFornecedor!$B$2:$B$6)</f>
        <v>AlphaOmega</v>
      </c>
      <c r="M5479" t="str">
        <f>_xlfn.XLOOKUP(G5479,dMateriaPrima!$A$2:$A$12,dMateriaPrima!$B$2:$B$12)</f>
        <v>Fio Algodão</v>
      </c>
      <c r="N5479" s="2">
        <f>_xlfn.XLOOKUP(G5479,dMateriaPrima!$A$2:$A$12,dMateriaPrima!$C$2:$C$12)</f>
        <v>55.9</v>
      </c>
      <c r="O5479" s="3">
        <f t="shared" si="425"/>
        <v>559</v>
      </c>
      <c r="P5479" s="4">
        <f t="shared" si="426"/>
        <v>0</v>
      </c>
      <c r="Q5479" s="3">
        <f t="shared" si="427"/>
        <v>559</v>
      </c>
      <c r="R5479" t="str">
        <f t="shared" si="428"/>
        <v>Em atraso</v>
      </c>
      <c r="S5479" s="5">
        <f t="shared" si="429"/>
        <v>3</v>
      </c>
    </row>
    <row r="5480" spans="1:19" x14ac:dyDescent="0.25">
      <c r="A5480">
        <v>5479</v>
      </c>
      <c r="B5480" s="1">
        <v>44129</v>
      </c>
      <c r="C5480" s="1">
        <v>44129</v>
      </c>
      <c r="D5480" s="1">
        <v>44161</v>
      </c>
      <c r="E5480" s="1">
        <v>44161</v>
      </c>
      <c r="F5480">
        <v>1</v>
      </c>
      <c r="G5480">
        <v>5</v>
      </c>
      <c r="H5480">
        <v>172</v>
      </c>
      <c r="I5480" s="6">
        <v>0</v>
      </c>
      <c r="J5480">
        <v>2</v>
      </c>
      <c r="K5480" t="str">
        <f>_xlfn.XLOOKUP(fCompras!F5480,dComprador!$A$2:$A$7,dComprador!$B$2:$B$7)</f>
        <v>Alon</v>
      </c>
      <c r="L5480" t="str">
        <f>_xlfn.XLOOKUP(J5480,dFornecedor!$A$2:$A$6,dFornecedor!$B$2:$B$6)</f>
        <v>Minerva</v>
      </c>
      <c r="M5480" t="str">
        <f>_xlfn.XLOOKUP(G5480,dMateriaPrima!$A$2:$A$12,dMateriaPrima!$B$2:$B$12)</f>
        <v>Areia</v>
      </c>
      <c r="N5480" s="2">
        <f>_xlfn.XLOOKUP(G5480,dMateriaPrima!$A$2:$A$12,dMateriaPrima!$C$2:$C$12)</f>
        <v>3.59</v>
      </c>
      <c r="O5480" s="3">
        <f t="shared" si="425"/>
        <v>617.48</v>
      </c>
      <c r="P5480" s="4">
        <f t="shared" si="426"/>
        <v>0</v>
      </c>
      <c r="Q5480" s="3">
        <f t="shared" si="427"/>
        <v>617.48</v>
      </c>
      <c r="R5480" t="str">
        <f t="shared" si="428"/>
        <v>No prazo</v>
      </c>
      <c r="S5480" s="5">
        <f t="shared" si="429"/>
        <v>0</v>
      </c>
    </row>
    <row r="5481" spans="1:19" x14ac:dyDescent="0.25">
      <c r="A5481">
        <v>5480</v>
      </c>
      <c r="B5481" s="1">
        <v>44129</v>
      </c>
      <c r="C5481" s="1">
        <v>44129</v>
      </c>
      <c r="D5481" s="1">
        <v>44158</v>
      </c>
      <c r="E5481" s="1">
        <v>44158</v>
      </c>
      <c r="F5481">
        <v>1</v>
      </c>
      <c r="G5481">
        <v>1</v>
      </c>
      <c r="H5481">
        <v>8</v>
      </c>
      <c r="I5481" s="6">
        <v>0</v>
      </c>
      <c r="J5481">
        <v>4</v>
      </c>
      <c r="K5481" t="str">
        <f>_xlfn.XLOOKUP(fCompras!F5481,dComprador!$A$2:$A$7,dComprador!$B$2:$B$7)</f>
        <v>Alon</v>
      </c>
      <c r="L5481" t="str">
        <f>_xlfn.XLOOKUP(J5481,dFornecedor!$A$2:$A$6,dFornecedor!$B$2:$B$6)</f>
        <v>AlphaOmega</v>
      </c>
      <c r="M5481" t="str">
        <f>_xlfn.XLOOKUP(G5481,dMateriaPrima!$A$2:$A$12,dMateriaPrima!$B$2:$B$12)</f>
        <v>Tecido</v>
      </c>
      <c r="N5481" s="2">
        <f>_xlfn.XLOOKUP(G5481,dMateriaPrima!$A$2:$A$12,dMateriaPrima!$C$2:$C$12)</f>
        <v>18</v>
      </c>
      <c r="O5481" s="3">
        <f t="shared" si="425"/>
        <v>144</v>
      </c>
      <c r="P5481" s="4">
        <f t="shared" si="426"/>
        <v>0</v>
      </c>
      <c r="Q5481" s="3">
        <f t="shared" si="427"/>
        <v>144</v>
      </c>
      <c r="R5481" t="str">
        <f t="shared" si="428"/>
        <v>No prazo</v>
      </c>
      <c r="S5481" s="5">
        <f t="shared" si="429"/>
        <v>0</v>
      </c>
    </row>
    <row r="5482" spans="1:19" x14ac:dyDescent="0.25">
      <c r="A5482">
        <v>5481</v>
      </c>
      <c r="B5482" s="1">
        <v>44129</v>
      </c>
      <c r="C5482" s="1">
        <v>44140</v>
      </c>
      <c r="D5482" s="1">
        <v>44161</v>
      </c>
      <c r="E5482" s="1">
        <v>44164</v>
      </c>
      <c r="F5482">
        <v>1</v>
      </c>
      <c r="G5482">
        <v>4</v>
      </c>
      <c r="H5482">
        <v>83</v>
      </c>
      <c r="I5482" s="6">
        <v>0</v>
      </c>
      <c r="J5482">
        <v>1</v>
      </c>
      <c r="K5482" t="str">
        <f>_xlfn.XLOOKUP(fCompras!F5482,dComprador!$A$2:$A$7,dComprador!$B$2:$B$7)</f>
        <v>Alon</v>
      </c>
      <c r="L5482" t="str">
        <f>_xlfn.XLOOKUP(J5482,dFornecedor!$A$2:$A$6,dFornecedor!$B$2:$B$6)</f>
        <v>NorthShore</v>
      </c>
      <c r="M5482" t="str">
        <f>_xlfn.XLOOKUP(G5482,dMateriaPrima!$A$2:$A$12,dMateriaPrima!$B$2:$B$12)</f>
        <v>Madeira</v>
      </c>
      <c r="N5482" s="2">
        <f>_xlfn.XLOOKUP(G5482,dMateriaPrima!$A$2:$A$12,dMateriaPrima!$C$2:$C$12)</f>
        <v>168</v>
      </c>
      <c r="O5482" s="3">
        <f t="shared" si="425"/>
        <v>13944</v>
      </c>
      <c r="P5482" s="4">
        <f t="shared" si="426"/>
        <v>0</v>
      </c>
      <c r="Q5482" s="3">
        <f t="shared" si="427"/>
        <v>13944</v>
      </c>
      <c r="R5482" t="str">
        <f t="shared" si="428"/>
        <v>Em atraso</v>
      </c>
      <c r="S5482" s="5">
        <f t="shared" si="429"/>
        <v>3</v>
      </c>
    </row>
    <row r="5483" spans="1:19" x14ac:dyDescent="0.25">
      <c r="A5483">
        <v>5482</v>
      </c>
      <c r="B5483" s="1">
        <v>44130</v>
      </c>
      <c r="C5483" s="1">
        <v>44132</v>
      </c>
      <c r="D5483" s="1">
        <v>44137</v>
      </c>
      <c r="E5483" s="1">
        <v>44136</v>
      </c>
      <c r="F5483">
        <v>4</v>
      </c>
      <c r="G5483">
        <v>7</v>
      </c>
      <c r="H5483">
        <v>222</v>
      </c>
      <c r="I5483" s="6">
        <v>0</v>
      </c>
      <c r="J5483">
        <v>4</v>
      </c>
      <c r="K5483" t="str">
        <f>_xlfn.XLOOKUP(fCompras!F5483,dComprador!$A$2:$A$7,dComprador!$B$2:$B$7)</f>
        <v>Lira</v>
      </c>
      <c r="L5483" t="str">
        <f>_xlfn.XLOOKUP(J5483,dFornecedor!$A$2:$A$6,dFornecedor!$B$2:$B$6)</f>
        <v>AlphaOmega</v>
      </c>
      <c r="M5483" t="str">
        <f>_xlfn.XLOOKUP(G5483,dMateriaPrima!$A$2:$A$12,dMateriaPrima!$B$2:$B$12)</f>
        <v>Poliéster</v>
      </c>
      <c r="N5483" s="2">
        <f>_xlfn.XLOOKUP(G5483,dMateriaPrima!$A$2:$A$12,dMateriaPrima!$C$2:$C$12)</f>
        <v>8</v>
      </c>
      <c r="O5483" s="3">
        <f t="shared" si="425"/>
        <v>1776</v>
      </c>
      <c r="P5483" s="4">
        <f t="shared" si="426"/>
        <v>0</v>
      </c>
      <c r="Q5483" s="3">
        <f t="shared" si="427"/>
        <v>1776</v>
      </c>
      <c r="R5483" t="str">
        <f t="shared" si="428"/>
        <v>No prazo</v>
      </c>
      <c r="S5483" s="5">
        <f t="shared" si="429"/>
        <v>0</v>
      </c>
    </row>
    <row r="5484" spans="1:19" x14ac:dyDescent="0.25">
      <c r="A5484">
        <v>5483</v>
      </c>
      <c r="B5484" s="1">
        <v>44130</v>
      </c>
      <c r="C5484" s="1">
        <v>44138</v>
      </c>
      <c r="D5484" s="1">
        <v>44162</v>
      </c>
      <c r="E5484" s="1">
        <v>44163</v>
      </c>
      <c r="F5484">
        <v>1</v>
      </c>
      <c r="G5484">
        <v>5</v>
      </c>
      <c r="H5484">
        <v>24</v>
      </c>
      <c r="I5484" s="6">
        <v>0</v>
      </c>
      <c r="J5484">
        <v>3</v>
      </c>
      <c r="K5484" t="str">
        <f>_xlfn.XLOOKUP(fCompras!F5484,dComprador!$A$2:$A$7,dComprador!$B$2:$B$7)</f>
        <v>Alon</v>
      </c>
      <c r="L5484" t="str">
        <f>_xlfn.XLOOKUP(J5484,dFornecedor!$A$2:$A$6,dFornecedor!$B$2:$B$6)</f>
        <v>StepUp</v>
      </c>
      <c r="M5484" t="str">
        <f>_xlfn.XLOOKUP(G5484,dMateriaPrima!$A$2:$A$12,dMateriaPrima!$B$2:$B$12)</f>
        <v>Areia</v>
      </c>
      <c r="N5484" s="2">
        <f>_xlfn.XLOOKUP(G5484,dMateriaPrima!$A$2:$A$12,dMateriaPrima!$C$2:$C$12)</f>
        <v>3.59</v>
      </c>
      <c r="O5484" s="3">
        <f t="shared" si="425"/>
        <v>86.16</v>
      </c>
      <c r="P5484" s="4">
        <f t="shared" si="426"/>
        <v>0</v>
      </c>
      <c r="Q5484" s="3">
        <f t="shared" si="427"/>
        <v>86.16</v>
      </c>
      <c r="R5484" t="str">
        <f t="shared" si="428"/>
        <v>Em atraso</v>
      </c>
      <c r="S5484" s="5">
        <f t="shared" si="429"/>
        <v>1</v>
      </c>
    </row>
    <row r="5485" spans="1:19" x14ac:dyDescent="0.25">
      <c r="A5485">
        <v>5484</v>
      </c>
      <c r="B5485" s="1">
        <v>44130</v>
      </c>
      <c r="C5485" s="1">
        <v>44133</v>
      </c>
      <c r="D5485" s="1">
        <v>44137</v>
      </c>
      <c r="E5485" s="1">
        <v>44139</v>
      </c>
      <c r="F5485">
        <v>4</v>
      </c>
      <c r="G5485">
        <v>7</v>
      </c>
      <c r="H5485">
        <v>306</v>
      </c>
      <c r="I5485" s="6">
        <v>0</v>
      </c>
      <c r="J5485">
        <v>4</v>
      </c>
      <c r="K5485" t="str">
        <f>_xlfn.XLOOKUP(fCompras!F5485,dComprador!$A$2:$A$7,dComprador!$B$2:$B$7)</f>
        <v>Lira</v>
      </c>
      <c r="L5485" t="str">
        <f>_xlfn.XLOOKUP(J5485,dFornecedor!$A$2:$A$6,dFornecedor!$B$2:$B$6)</f>
        <v>AlphaOmega</v>
      </c>
      <c r="M5485" t="str">
        <f>_xlfn.XLOOKUP(G5485,dMateriaPrima!$A$2:$A$12,dMateriaPrima!$B$2:$B$12)</f>
        <v>Poliéster</v>
      </c>
      <c r="N5485" s="2">
        <f>_xlfn.XLOOKUP(G5485,dMateriaPrima!$A$2:$A$12,dMateriaPrima!$C$2:$C$12)</f>
        <v>8</v>
      </c>
      <c r="O5485" s="3">
        <f t="shared" si="425"/>
        <v>2448</v>
      </c>
      <c r="P5485" s="4">
        <f t="shared" si="426"/>
        <v>0</v>
      </c>
      <c r="Q5485" s="3">
        <f t="shared" si="427"/>
        <v>2448</v>
      </c>
      <c r="R5485" t="str">
        <f t="shared" si="428"/>
        <v>Em atraso</v>
      </c>
      <c r="S5485" s="5">
        <f t="shared" si="429"/>
        <v>2</v>
      </c>
    </row>
    <row r="5486" spans="1:19" x14ac:dyDescent="0.25">
      <c r="A5486">
        <v>5485</v>
      </c>
      <c r="B5486" s="1">
        <v>44130</v>
      </c>
      <c r="C5486" s="1">
        <v>44130</v>
      </c>
      <c r="D5486" s="1">
        <v>44137</v>
      </c>
      <c r="E5486" s="1">
        <v>44138</v>
      </c>
      <c r="F5486">
        <v>4</v>
      </c>
      <c r="G5486">
        <v>6</v>
      </c>
      <c r="H5486">
        <v>34</v>
      </c>
      <c r="I5486" s="6">
        <v>0</v>
      </c>
      <c r="J5486">
        <v>4</v>
      </c>
      <c r="K5486" t="str">
        <f>_xlfn.XLOOKUP(fCompras!F5486,dComprador!$A$2:$A$7,dComprador!$B$2:$B$7)</f>
        <v>Lira</v>
      </c>
      <c r="L5486" t="str">
        <f>_xlfn.XLOOKUP(J5486,dFornecedor!$A$2:$A$6,dFornecedor!$B$2:$B$6)</f>
        <v>AlphaOmega</v>
      </c>
      <c r="M5486" t="str">
        <f>_xlfn.XLOOKUP(G5486,dMateriaPrima!$A$2:$A$12,dMateriaPrima!$B$2:$B$12)</f>
        <v>Fio Algodão</v>
      </c>
      <c r="N5486" s="2">
        <f>_xlfn.XLOOKUP(G5486,dMateriaPrima!$A$2:$A$12,dMateriaPrima!$C$2:$C$12)</f>
        <v>55.9</v>
      </c>
      <c r="O5486" s="3">
        <f t="shared" si="425"/>
        <v>1900.6</v>
      </c>
      <c r="P5486" s="4">
        <f t="shared" si="426"/>
        <v>0</v>
      </c>
      <c r="Q5486" s="3">
        <f t="shared" si="427"/>
        <v>1900.6</v>
      </c>
      <c r="R5486" t="str">
        <f t="shared" si="428"/>
        <v>Em atraso</v>
      </c>
      <c r="S5486" s="5">
        <f t="shared" si="429"/>
        <v>1</v>
      </c>
    </row>
    <row r="5487" spans="1:19" x14ac:dyDescent="0.25">
      <c r="A5487">
        <v>5486</v>
      </c>
      <c r="B5487" s="1">
        <v>44130</v>
      </c>
      <c r="C5487" s="1">
        <v>44136</v>
      </c>
      <c r="D5487" s="1">
        <v>44150</v>
      </c>
      <c r="E5487" s="1">
        <v>44154</v>
      </c>
      <c r="F5487">
        <v>1</v>
      </c>
      <c r="G5487">
        <v>1</v>
      </c>
      <c r="H5487">
        <v>181</v>
      </c>
      <c r="I5487" s="6">
        <v>0</v>
      </c>
      <c r="J5487">
        <v>2</v>
      </c>
      <c r="K5487" t="str">
        <f>_xlfn.XLOOKUP(fCompras!F5487,dComprador!$A$2:$A$7,dComprador!$B$2:$B$7)</f>
        <v>Alon</v>
      </c>
      <c r="L5487" t="str">
        <f>_xlfn.XLOOKUP(J5487,dFornecedor!$A$2:$A$6,dFornecedor!$B$2:$B$6)</f>
        <v>Minerva</v>
      </c>
      <c r="M5487" t="str">
        <f>_xlfn.XLOOKUP(G5487,dMateriaPrima!$A$2:$A$12,dMateriaPrima!$B$2:$B$12)</f>
        <v>Tecido</v>
      </c>
      <c r="N5487" s="2">
        <f>_xlfn.XLOOKUP(G5487,dMateriaPrima!$A$2:$A$12,dMateriaPrima!$C$2:$C$12)</f>
        <v>18</v>
      </c>
      <c r="O5487" s="3">
        <f t="shared" si="425"/>
        <v>3258</v>
      </c>
      <c r="P5487" s="4">
        <f t="shared" si="426"/>
        <v>0</v>
      </c>
      <c r="Q5487" s="3">
        <f t="shared" si="427"/>
        <v>3258</v>
      </c>
      <c r="R5487" t="str">
        <f t="shared" si="428"/>
        <v>Em atraso</v>
      </c>
      <c r="S5487" s="5">
        <f t="shared" si="429"/>
        <v>4</v>
      </c>
    </row>
    <row r="5488" spans="1:19" x14ac:dyDescent="0.25">
      <c r="A5488">
        <v>5487</v>
      </c>
      <c r="B5488" s="1">
        <v>44130</v>
      </c>
      <c r="C5488" s="1">
        <v>44131</v>
      </c>
      <c r="D5488" s="1">
        <v>44151</v>
      </c>
      <c r="E5488" s="1">
        <v>44150</v>
      </c>
      <c r="F5488">
        <v>1</v>
      </c>
      <c r="G5488">
        <v>6</v>
      </c>
      <c r="H5488">
        <v>41</v>
      </c>
      <c r="I5488" s="6">
        <v>0</v>
      </c>
      <c r="J5488">
        <v>3</v>
      </c>
      <c r="K5488" t="str">
        <f>_xlfn.XLOOKUP(fCompras!F5488,dComprador!$A$2:$A$7,dComprador!$B$2:$B$7)</f>
        <v>Alon</v>
      </c>
      <c r="L5488" t="str">
        <f>_xlfn.XLOOKUP(J5488,dFornecedor!$A$2:$A$6,dFornecedor!$B$2:$B$6)</f>
        <v>StepUp</v>
      </c>
      <c r="M5488" t="str">
        <f>_xlfn.XLOOKUP(G5488,dMateriaPrima!$A$2:$A$12,dMateriaPrima!$B$2:$B$12)</f>
        <v>Fio Algodão</v>
      </c>
      <c r="N5488" s="2">
        <f>_xlfn.XLOOKUP(G5488,dMateriaPrima!$A$2:$A$12,dMateriaPrima!$C$2:$C$12)</f>
        <v>55.9</v>
      </c>
      <c r="O5488" s="3">
        <f t="shared" si="425"/>
        <v>2291.9</v>
      </c>
      <c r="P5488" s="4">
        <f t="shared" si="426"/>
        <v>0</v>
      </c>
      <c r="Q5488" s="3">
        <f t="shared" si="427"/>
        <v>2291.9</v>
      </c>
      <c r="R5488" t="str">
        <f t="shared" si="428"/>
        <v>No prazo</v>
      </c>
      <c r="S5488" s="5">
        <f t="shared" si="429"/>
        <v>0</v>
      </c>
    </row>
    <row r="5489" spans="1:19" x14ac:dyDescent="0.25">
      <c r="A5489">
        <v>5488</v>
      </c>
      <c r="B5489" s="1">
        <v>44130</v>
      </c>
      <c r="C5489" s="1">
        <v>44130</v>
      </c>
      <c r="D5489" s="1">
        <v>44145</v>
      </c>
      <c r="E5489" s="1">
        <v>44144</v>
      </c>
      <c r="F5489">
        <v>3</v>
      </c>
      <c r="G5489">
        <v>11</v>
      </c>
      <c r="H5489">
        <v>117</v>
      </c>
      <c r="I5489" s="6">
        <v>0</v>
      </c>
      <c r="J5489">
        <v>2</v>
      </c>
      <c r="K5489" t="str">
        <f>_xlfn.XLOOKUP(fCompras!F5489,dComprador!$A$2:$A$7,dComprador!$B$2:$B$7)</f>
        <v>Diego</v>
      </c>
      <c r="L5489" t="str">
        <f>_xlfn.XLOOKUP(J5489,dFornecedor!$A$2:$A$6,dFornecedor!$B$2:$B$6)</f>
        <v>Minerva</v>
      </c>
      <c r="M5489" t="str">
        <f>_xlfn.XLOOKUP(G5489,dMateriaPrima!$A$2:$A$12,dMateriaPrima!$B$2:$B$12)</f>
        <v>Papel</v>
      </c>
      <c r="N5489" s="2">
        <f>_xlfn.XLOOKUP(G5489,dMateriaPrima!$A$2:$A$12,dMateriaPrima!$C$2:$C$12)</f>
        <v>9</v>
      </c>
      <c r="O5489" s="3">
        <f t="shared" si="425"/>
        <v>1053</v>
      </c>
      <c r="P5489" s="4">
        <f t="shared" si="426"/>
        <v>0</v>
      </c>
      <c r="Q5489" s="3">
        <f t="shared" si="427"/>
        <v>1053</v>
      </c>
      <c r="R5489" t="str">
        <f t="shared" si="428"/>
        <v>No prazo</v>
      </c>
      <c r="S5489" s="5">
        <f t="shared" si="429"/>
        <v>0</v>
      </c>
    </row>
    <row r="5490" spans="1:19" x14ac:dyDescent="0.25">
      <c r="A5490">
        <v>5489</v>
      </c>
      <c r="B5490" s="1">
        <v>44130</v>
      </c>
      <c r="C5490" s="1">
        <v>44133</v>
      </c>
      <c r="D5490" s="1">
        <v>44147</v>
      </c>
      <c r="E5490" s="1">
        <v>44146</v>
      </c>
      <c r="F5490">
        <v>1</v>
      </c>
      <c r="G5490">
        <v>10</v>
      </c>
      <c r="H5490">
        <v>243</v>
      </c>
      <c r="I5490" s="6">
        <v>0</v>
      </c>
      <c r="J5490">
        <v>3</v>
      </c>
      <c r="K5490" t="str">
        <f>_xlfn.XLOOKUP(fCompras!F5490,dComprador!$A$2:$A$7,dComprador!$B$2:$B$7)</f>
        <v>Alon</v>
      </c>
      <c r="L5490" t="str">
        <f>_xlfn.XLOOKUP(J5490,dFornecedor!$A$2:$A$6,dFornecedor!$B$2:$B$6)</f>
        <v>StepUp</v>
      </c>
      <c r="M5490" t="str">
        <f>_xlfn.XLOOKUP(G5490,dMateriaPrima!$A$2:$A$12,dMateriaPrima!$B$2:$B$12)</f>
        <v>Pedra Britada</v>
      </c>
      <c r="N5490" s="2">
        <f>_xlfn.XLOOKUP(G5490,dMateriaPrima!$A$2:$A$12,dMateriaPrima!$C$2:$C$12)</f>
        <v>56</v>
      </c>
      <c r="O5490" s="3">
        <f t="shared" si="425"/>
        <v>13608</v>
      </c>
      <c r="P5490" s="4">
        <f t="shared" si="426"/>
        <v>0</v>
      </c>
      <c r="Q5490" s="3">
        <f t="shared" si="427"/>
        <v>13608</v>
      </c>
      <c r="R5490" t="str">
        <f t="shared" si="428"/>
        <v>No prazo</v>
      </c>
      <c r="S5490" s="5">
        <f t="shared" si="429"/>
        <v>0</v>
      </c>
    </row>
    <row r="5491" spans="1:19" x14ac:dyDescent="0.25">
      <c r="A5491">
        <v>5490</v>
      </c>
      <c r="B5491" s="1">
        <v>44130</v>
      </c>
      <c r="C5491" s="1">
        <v>44130</v>
      </c>
      <c r="D5491" s="1">
        <v>44144</v>
      </c>
      <c r="E5491" s="1">
        <v>44148</v>
      </c>
      <c r="F5491">
        <v>1</v>
      </c>
      <c r="G5491">
        <v>10</v>
      </c>
      <c r="H5491">
        <v>234</v>
      </c>
      <c r="I5491" s="6">
        <v>0</v>
      </c>
      <c r="J5491">
        <v>2</v>
      </c>
      <c r="K5491" t="str">
        <f>_xlfn.XLOOKUP(fCompras!F5491,dComprador!$A$2:$A$7,dComprador!$B$2:$B$7)</f>
        <v>Alon</v>
      </c>
      <c r="L5491" t="str">
        <f>_xlfn.XLOOKUP(J5491,dFornecedor!$A$2:$A$6,dFornecedor!$B$2:$B$6)</f>
        <v>Minerva</v>
      </c>
      <c r="M5491" t="str">
        <f>_xlfn.XLOOKUP(G5491,dMateriaPrima!$A$2:$A$12,dMateriaPrima!$B$2:$B$12)</f>
        <v>Pedra Britada</v>
      </c>
      <c r="N5491" s="2">
        <f>_xlfn.XLOOKUP(G5491,dMateriaPrima!$A$2:$A$12,dMateriaPrima!$C$2:$C$12)</f>
        <v>56</v>
      </c>
      <c r="O5491" s="3">
        <f t="shared" si="425"/>
        <v>13104</v>
      </c>
      <c r="P5491" s="4">
        <f t="shared" si="426"/>
        <v>0</v>
      </c>
      <c r="Q5491" s="3">
        <f t="shared" si="427"/>
        <v>13104</v>
      </c>
      <c r="R5491" t="str">
        <f t="shared" si="428"/>
        <v>Em atraso</v>
      </c>
      <c r="S5491" s="5">
        <f t="shared" si="429"/>
        <v>4</v>
      </c>
    </row>
    <row r="5492" spans="1:19" x14ac:dyDescent="0.25">
      <c r="A5492">
        <v>5491</v>
      </c>
      <c r="B5492" s="1">
        <v>44130</v>
      </c>
      <c r="C5492" s="1">
        <v>44130</v>
      </c>
      <c r="D5492" s="1">
        <v>44147</v>
      </c>
      <c r="E5492" s="1">
        <v>44150</v>
      </c>
      <c r="F5492">
        <v>1</v>
      </c>
      <c r="G5492">
        <v>10</v>
      </c>
      <c r="H5492">
        <v>192</v>
      </c>
      <c r="I5492" s="6">
        <v>0</v>
      </c>
      <c r="J5492">
        <v>2</v>
      </c>
      <c r="K5492" t="str">
        <f>_xlfn.XLOOKUP(fCompras!F5492,dComprador!$A$2:$A$7,dComprador!$B$2:$B$7)</f>
        <v>Alon</v>
      </c>
      <c r="L5492" t="str">
        <f>_xlfn.XLOOKUP(J5492,dFornecedor!$A$2:$A$6,dFornecedor!$B$2:$B$6)</f>
        <v>Minerva</v>
      </c>
      <c r="M5492" t="str">
        <f>_xlfn.XLOOKUP(G5492,dMateriaPrima!$A$2:$A$12,dMateriaPrima!$B$2:$B$12)</f>
        <v>Pedra Britada</v>
      </c>
      <c r="N5492" s="2">
        <f>_xlfn.XLOOKUP(G5492,dMateriaPrima!$A$2:$A$12,dMateriaPrima!$C$2:$C$12)</f>
        <v>56</v>
      </c>
      <c r="O5492" s="3">
        <f t="shared" si="425"/>
        <v>10752</v>
      </c>
      <c r="P5492" s="4">
        <f t="shared" si="426"/>
        <v>0</v>
      </c>
      <c r="Q5492" s="3">
        <f t="shared" si="427"/>
        <v>10752</v>
      </c>
      <c r="R5492" t="str">
        <f t="shared" si="428"/>
        <v>Em atraso</v>
      </c>
      <c r="S5492" s="5">
        <f t="shared" si="429"/>
        <v>3</v>
      </c>
    </row>
    <row r="5493" spans="1:19" x14ac:dyDescent="0.25">
      <c r="A5493">
        <v>5492</v>
      </c>
      <c r="B5493" s="1">
        <v>44130</v>
      </c>
      <c r="C5493" s="1">
        <v>44140</v>
      </c>
      <c r="D5493" s="1">
        <v>44161</v>
      </c>
      <c r="E5493" s="1">
        <v>44164</v>
      </c>
      <c r="F5493">
        <v>1</v>
      </c>
      <c r="G5493">
        <v>4</v>
      </c>
      <c r="H5493">
        <v>120</v>
      </c>
      <c r="I5493" s="6">
        <v>0</v>
      </c>
      <c r="J5493">
        <v>1</v>
      </c>
      <c r="K5493" t="str">
        <f>_xlfn.XLOOKUP(fCompras!F5493,dComprador!$A$2:$A$7,dComprador!$B$2:$B$7)</f>
        <v>Alon</v>
      </c>
      <c r="L5493" t="str">
        <f>_xlfn.XLOOKUP(J5493,dFornecedor!$A$2:$A$6,dFornecedor!$B$2:$B$6)</f>
        <v>NorthShore</v>
      </c>
      <c r="M5493" t="str">
        <f>_xlfn.XLOOKUP(G5493,dMateriaPrima!$A$2:$A$12,dMateriaPrima!$B$2:$B$12)</f>
        <v>Madeira</v>
      </c>
      <c r="N5493" s="2">
        <f>_xlfn.XLOOKUP(G5493,dMateriaPrima!$A$2:$A$12,dMateriaPrima!$C$2:$C$12)</f>
        <v>168</v>
      </c>
      <c r="O5493" s="3">
        <f t="shared" si="425"/>
        <v>20160</v>
      </c>
      <c r="P5493" s="4">
        <f t="shared" si="426"/>
        <v>0</v>
      </c>
      <c r="Q5493" s="3">
        <f t="shared" si="427"/>
        <v>20160</v>
      </c>
      <c r="R5493" t="str">
        <f t="shared" si="428"/>
        <v>Em atraso</v>
      </c>
      <c r="S5493" s="5">
        <f t="shared" si="429"/>
        <v>3</v>
      </c>
    </row>
    <row r="5494" spans="1:19" x14ac:dyDescent="0.25">
      <c r="A5494">
        <v>5493</v>
      </c>
      <c r="B5494" s="1">
        <v>44130</v>
      </c>
      <c r="C5494" s="1">
        <v>44131</v>
      </c>
      <c r="D5494" s="1">
        <v>44150</v>
      </c>
      <c r="E5494" s="1">
        <v>44152</v>
      </c>
      <c r="F5494">
        <v>1</v>
      </c>
      <c r="G5494">
        <v>9</v>
      </c>
      <c r="H5494">
        <v>523</v>
      </c>
      <c r="I5494" s="6">
        <v>0</v>
      </c>
      <c r="J5494">
        <v>3</v>
      </c>
      <c r="K5494" t="str">
        <f>_xlfn.XLOOKUP(fCompras!F5494,dComprador!$A$2:$A$7,dComprador!$B$2:$B$7)</f>
        <v>Alon</v>
      </c>
      <c r="L5494" t="str">
        <f>_xlfn.XLOOKUP(J5494,dFornecedor!$A$2:$A$6,dFornecedor!$B$2:$B$6)</f>
        <v>StepUp</v>
      </c>
      <c r="M5494" t="str">
        <f>_xlfn.XLOOKUP(G5494,dMateriaPrima!$A$2:$A$12,dMateriaPrima!$B$2:$B$12)</f>
        <v>Couro</v>
      </c>
      <c r="N5494" s="2">
        <f>_xlfn.XLOOKUP(G5494,dMateriaPrima!$A$2:$A$12,dMateriaPrima!$C$2:$C$12)</f>
        <v>4.4000000000000004</v>
      </c>
      <c r="O5494" s="3">
        <f t="shared" si="425"/>
        <v>2301.2000000000003</v>
      </c>
      <c r="P5494" s="4">
        <f t="shared" si="426"/>
        <v>0</v>
      </c>
      <c r="Q5494" s="3">
        <f t="shared" si="427"/>
        <v>2301.2000000000003</v>
      </c>
      <c r="R5494" t="str">
        <f t="shared" si="428"/>
        <v>Em atraso</v>
      </c>
      <c r="S5494" s="5">
        <f t="shared" si="429"/>
        <v>2</v>
      </c>
    </row>
    <row r="5495" spans="1:19" x14ac:dyDescent="0.25">
      <c r="A5495">
        <v>5494</v>
      </c>
      <c r="B5495" s="1">
        <v>44130</v>
      </c>
      <c r="C5495" s="1">
        <v>44134</v>
      </c>
      <c r="D5495" s="1">
        <v>44153</v>
      </c>
      <c r="E5495" s="1">
        <v>44155</v>
      </c>
      <c r="F5495">
        <v>1</v>
      </c>
      <c r="G5495">
        <v>5</v>
      </c>
      <c r="H5495">
        <v>431</v>
      </c>
      <c r="I5495" s="6">
        <v>0</v>
      </c>
      <c r="J5495">
        <v>1</v>
      </c>
      <c r="K5495" t="str">
        <f>_xlfn.XLOOKUP(fCompras!F5495,dComprador!$A$2:$A$7,dComprador!$B$2:$B$7)</f>
        <v>Alon</v>
      </c>
      <c r="L5495" t="str">
        <f>_xlfn.XLOOKUP(J5495,dFornecedor!$A$2:$A$6,dFornecedor!$B$2:$B$6)</f>
        <v>NorthShore</v>
      </c>
      <c r="M5495" t="str">
        <f>_xlfn.XLOOKUP(G5495,dMateriaPrima!$A$2:$A$12,dMateriaPrima!$B$2:$B$12)</f>
        <v>Areia</v>
      </c>
      <c r="N5495" s="2">
        <f>_xlfn.XLOOKUP(G5495,dMateriaPrima!$A$2:$A$12,dMateriaPrima!$C$2:$C$12)</f>
        <v>3.59</v>
      </c>
      <c r="O5495" s="3">
        <f t="shared" si="425"/>
        <v>1547.29</v>
      </c>
      <c r="P5495" s="4">
        <f t="shared" si="426"/>
        <v>0</v>
      </c>
      <c r="Q5495" s="3">
        <f t="shared" si="427"/>
        <v>1547.29</v>
      </c>
      <c r="R5495" t="str">
        <f t="shared" si="428"/>
        <v>Em atraso</v>
      </c>
      <c r="S5495" s="5">
        <f t="shared" si="429"/>
        <v>2</v>
      </c>
    </row>
    <row r="5496" spans="1:19" x14ac:dyDescent="0.25">
      <c r="A5496">
        <v>5495</v>
      </c>
      <c r="B5496" s="1">
        <v>44131</v>
      </c>
      <c r="C5496" s="1">
        <v>44131</v>
      </c>
      <c r="D5496" s="1">
        <v>44138</v>
      </c>
      <c r="E5496" s="1">
        <v>44138</v>
      </c>
      <c r="F5496">
        <v>4</v>
      </c>
      <c r="G5496">
        <v>11</v>
      </c>
      <c r="H5496">
        <v>447</v>
      </c>
      <c r="I5496" s="6">
        <v>0</v>
      </c>
      <c r="J5496">
        <v>4</v>
      </c>
      <c r="K5496" t="str">
        <f>_xlfn.XLOOKUP(fCompras!F5496,dComprador!$A$2:$A$7,dComprador!$B$2:$B$7)</f>
        <v>Lira</v>
      </c>
      <c r="L5496" t="str">
        <f>_xlfn.XLOOKUP(J5496,dFornecedor!$A$2:$A$6,dFornecedor!$B$2:$B$6)</f>
        <v>AlphaOmega</v>
      </c>
      <c r="M5496" t="str">
        <f>_xlfn.XLOOKUP(G5496,dMateriaPrima!$A$2:$A$12,dMateriaPrima!$B$2:$B$12)</f>
        <v>Papel</v>
      </c>
      <c r="N5496" s="2">
        <f>_xlfn.XLOOKUP(G5496,dMateriaPrima!$A$2:$A$12,dMateriaPrima!$C$2:$C$12)</f>
        <v>9</v>
      </c>
      <c r="O5496" s="3">
        <f t="shared" si="425"/>
        <v>4023</v>
      </c>
      <c r="P5496" s="4">
        <f t="shared" si="426"/>
        <v>0</v>
      </c>
      <c r="Q5496" s="3">
        <f t="shared" si="427"/>
        <v>4023</v>
      </c>
      <c r="R5496" t="str">
        <f t="shared" si="428"/>
        <v>No prazo</v>
      </c>
      <c r="S5496" s="5">
        <f t="shared" si="429"/>
        <v>0</v>
      </c>
    </row>
    <row r="5497" spans="1:19" x14ac:dyDescent="0.25">
      <c r="A5497">
        <v>5496</v>
      </c>
      <c r="B5497" s="1">
        <v>44131</v>
      </c>
      <c r="C5497" s="1">
        <v>44137</v>
      </c>
      <c r="D5497" s="1">
        <v>44138</v>
      </c>
      <c r="E5497" s="1">
        <v>44143</v>
      </c>
      <c r="F5497">
        <v>4</v>
      </c>
      <c r="G5497">
        <v>9</v>
      </c>
      <c r="H5497">
        <v>243</v>
      </c>
      <c r="I5497" s="6">
        <v>0</v>
      </c>
      <c r="J5497">
        <v>2</v>
      </c>
      <c r="K5497" t="str">
        <f>_xlfn.XLOOKUP(fCompras!F5497,dComprador!$A$2:$A$7,dComprador!$B$2:$B$7)</f>
        <v>Lira</v>
      </c>
      <c r="L5497" t="str">
        <f>_xlfn.XLOOKUP(J5497,dFornecedor!$A$2:$A$6,dFornecedor!$B$2:$B$6)</f>
        <v>Minerva</v>
      </c>
      <c r="M5497" t="str">
        <f>_xlfn.XLOOKUP(G5497,dMateriaPrima!$A$2:$A$12,dMateriaPrima!$B$2:$B$12)</f>
        <v>Couro</v>
      </c>
      <c r="N5497" s="2">
        <f>_xlfn.XLOOKUP(G5497,dMateriaPrima!$A$2:$A$12,dMateriaPrima!$C$2:$C$12)</f>
        <v>4.4000000000000004</v>
      </c>
      <c r="O5497" s="3">
        <f t="shared" si="425"/>
        <v>1069.2</v>
      </c>
      <c r="P5497" s="4">
        <f t="shared" si="426"/>
        <v>0</v>
      </c>
      <c r="Q5497" s="3">
        <f t="shared" si="427"/>
        <v>1069.2</v>
      </c>
      <c r="R5497" t="str">
        <f t="shared" si="428"/>
        <v>Em atraso</v>
      </c>
      <c r="S5497" s="5">
        <f t="shared" si="429"/>
        <v>5</v>
      </c>
    </row>
    <row r="5498" spans="1:19" x14ac:dyDescent="0.25">
      <c r="A5498">
        <v>5497</v>
      </c>
      <c r="B5498" s="1">
        <v>44131</v>
      </c>
      <c r="C5498" s="1">
        <v>44139</v>
      </c>
      <c r="D5498" s="1">
        <v>44142</v>
      </c>
      <c r="E5498" s="1">
        <v>44146</v>
      </c>
      <c r="F5498">
        <v>4</v>
      </c>
      <c r="G5498">
        <v>9</v>
      </c>
      <c r="H5498">
        <v>387</v>
      </c>
      <c r="I5498" s="6">
        <v>0</v>
      </c>
      <c r="J5498">
        <v>2</v>
      </c>
      <c r="K5498" t="str">
        <f>_xlfn.XLOOKUP(fCompras!F5498,dComprador!$A$2:$A$7,dComprador!$B$2:$B$7)</f>
        <v>Lira</v>
      </c>
      <c r="L5498" t="str">
        <f>_xlfn.XLOOKUP(J5498,dFornecedor!$A$2:$A$6,dFornecedor!$B$2:$B$6)</f>
        <v>Minerva</v>
      </c>
      <c r="M5498" t="str">
        <f>_xlfn.XLOOKUP(G5498,dMateriaPrima!$A$2:$A$12,dMateriaPrima!$B$2:$B$12)</f>
        <v>Couro</v>
      </c>
      <c r="N5498" s="2">
        <f>_xlfn.XLOOKUP(G5498,dMateriaPrima!$A$2:$A$12,dMateriaPrima!$C$2:$C$12)</f>
        <v>4.4000000000000004</v>
      </c>
      <c r="O5498" s="3">
        <f t="shared" si="425"/>
        <v>1702.8000000000002</v>
      </c>
      <c r="P5498" s="4">
        <f t="shared" si="426"/>
        <v>0</v>
      </c>
      <c r="Q5498" s="3">
        <f t="shared" si="427"/>
        <v>1702.8000000000002</v>
      </c>
      <c r="R5498" t="str">
        <f t="shared" si="428"/>
        <v>Em atraso</v>
      </c>
      <c r="S5498" s="5">
        <f t="shared" si="429"/>
        <v>4</v>
      </c>
    </row>
    <row r="5499" spans="1:19" x14ac:dyDescent="0.25">
      <c r="A5499">
        <v>5498</v>
      </c>
      <c r="B5499" s="1">
        <v>44131</v>
      </c>
      <c r="C5499" s="1">
        <v>44140</v>
      </c>
      <c r="D5499" s="1">
        <v>44142</v>
      </c>
      <c r="E5499" s="1">
        <v>44147</v>
      </c>
      <c r="F5499">
        <v>4</v>
      </c>
      <c r="G5499">
        <v>6</v>
      </c>
      <c r="H5499">
        <v>2</v>
      </c>
      <c r="I5499" s="6">
        <v>0</v>
      </c>
      <c r="J5499">
        <v>2</v>
      </c>
      <c r="K5499" t="str">
        <f>_xlfn.XLOOKUP(fCompras!F5499,dComprador!$A$2:$A$7,dComprador!$B$2:$B$7)</f>
        <v>Lira</v>
      </c>
      <c r="L5499" t="str">
        <f>_xlfn.XLOOKUP(J5499,dFornecedor!$A$2:$A$6,dFornecedor!$B$2:$B$6)</f>
        <v>Minerva</v>
      </c>
      <c r="M5499" t="str">
        <f>_xlfn.XLOOKUP(G5499,dMateriaPrima!$A$2:$A$12,dMateriaPrima!$B$2:$B$12)</f>
        <v>Fio Algodão</v>
      </c>
      <c r="N5499" s="2">
        <f>_xlfn.XLOOKUP(G5499,dMateriaPrima!$A$2:$A$12,dMateriaPrima!$C$2:$C$12)</f>
        <v>55.9</v>
      </c>
      <c r="O5499" s="3">
        <f t="shared" si="425"/>
        <v>111.8</v>
      </c>
      <c r="P5499" s="4">
        <f t="shared" si="426"/>
        <v>0</v>
      </c>
      <c r="Q5499" s="3">
        <f t="shared" si="427"/>
        <v>111.8</v>
      </c>
      <c r="R5499" t="str">
        <f t="shared" si="428"/>
        <v>Em atraso</v>
      </c>
      <c r="S5499" s="5">
        <f t="shared" si="429"/>
        <v>5</v>
      </c>
    </row>
    <row r="5500" spans="1:19" x14ac:dyDescent="0.25">
      <c r="A5500">
        <v>5499</v>
      </c>
      <c r="B5500" s="1">
        <v>44131</v>
      </c>
      <c r="C5500" s="1">
        <v>44136</v>
      </c>
      <c r="D5500" s="1">
        <v>44140</v>
      </c>
      <c r="E5500" s="1">
        <v>44138</v>
      </c>
      <c r="F5500">
        <v>4</v>
      </c>
      <c r="G5500">
        <v>8</v>
      </c>
      <c r="H5500">
        <v>471</v>
      </c>
      <c r="I5500" s="6">
        <v>0</v>
      </c>
      <c r="J5500">
        <v>2</v>
      </c>
      <c r="K5500" t="str">
        <f>_xlfn.XLOOKUP(fCompras!F5500,dComprador!$A$2:$A$7,dComprador!$B$2:$B$7)</f>
        <v>Lira</v>
      </c>
      <c r="L5500" t="str">
        <f>_xlfn.XLOOKUP(J5500,dFornecedor!$A$2:$A$6,dFornecedor!$B$2:$B$6)</f>
        <v>Minerva</v>
      </c>
      <c r="M5500" t="str">
        <f>_xlfn.XLOOKUP(G5500,dMateriaPrima!$A$2:$A$12,dMateriaPrima!$B$2:$B$12)</f>
        <v>Cimento</v>
      </c>
      <c r="N5500" s="2">
        <f>_xlfn.XLOOKUP(G5500,dMateriaPrima!$A$2:$A$12,dMateriaPrima!$C$2:$C$12)</f>
        <v>23</v>
      </c>
      <c r="O5500" s="3">
        <f t="shared" si="425"/>
        <v>10833</v>
      </c>
      <c r="P5500" s="4">
        <f t="shared" si="426"/>
        <v>0</v>
      </c>
      <c r="Q5500" s="3">
        <f t="shared" si="427"/>
        <v>10833</v>
      </c>
      <c r="R5500" t="str">
        <f t="shared" si="428"/>
        <v>No prazo</v>
      </c>
      <c r="S5500" s="5">
        <f t="shared" si="429"/>
        <v>0</v>
      </c>
    </row>
    <row r="5501" spans="1:19" x14ac:dyDescent="0.25">
      <c r="A5501">
        <v>5500</v>
      </c>
      <c r="B5501" s="1">
        <v>44131</v>
      </c>
      <c r="C5501" s="1">
        <v>44134</v>
      </c>
      <c r="D5501" s="1">
        <v>44138</v>
      </c>
      <c r="E5501" s="1">
        <v>44140</v>
      </c>
      <c r="F5501">
        <v>4</v>
      </c>
      <c r="G5501">
        <v>1</v>
      </c>
      <c r="H5501">
        <v>247</v>
      </c>
      <c r="I5501" s="6">
        <v>0</v>
      </c>
      <c r="J5501">
        <v>2</v>
      </c>
      <c r="K5501" t="str">
        <f>_xlfn.XLOOKUP(fCompras!F5501,dComprador!$A$2:$A$7,dComprador!$B$2:$B$7)</f>
        <v>Lira</v>
      </c>
      <c r="L5501" t="str">
        <f>_xlfn.XLOOKUP(J5501,dFornecedor!$A$2:$A$6,dFornecedor!$B$2:$B$6)</f>
        <v>Minerva</v>
      </c>
      <c r="M5501" t="str">
        <f>_xlfn.XLOOKUP(G5501,dMateriaPrima!$A$2:$A$12,dMateriaPrima!$B$2:$B$12)</f>
        <v>Tecido</v>
      </c>
      <c r="N5501" s="2">
        <f>_xlfn.XLOOKUP(G5501,dMateriaPrima!$A$2:$A$12,dMateriaPrima!$C$2:$C$12)</f>
        <v>18</v>
      </c>
      <c r="O5501" s="3">
        <f t="shared" si="425"/>
        <v>4446</v>
      </c>
      <c r="P5501" s="4">
        <f t="shared" si="426"/>
        <v>0</v>
      </c>
      <c r="Q5501" s="3">
        <f t="shared" si="427"/>
        <v>4446</v>
      </c>
      <c r="R5501" t="str">
        <f t="shared" si="428"/>
        <v>Em atraso</v>
      </c>
      <c r="S5501" s="5">
        <f t="shared" si="429"/>
        <v>2</v>
      </c>
    </row>
    <row r="5502" spans="1:19" x14ac:dyDescent="0.25">
      <c r="A5502">
        <v>5501</v>
      </c>
      <c r="B5502" s="1">
        <v>44131</v>
      </c>
      <c r="C5502" s="1">
        <v>44139</v>
      </c>
      <c r="D5502" s="1">
        <v>44151</v>
      </c>
      <c r="E5502" s="1">
        <v>44152</v>
      </c>
      <c r="F5502">
        <v>1</v>
      </c>
      <c r="G5502">
        <v>9</v>
      </c>
      <c r="H5502">
        <v>157</v>
      </c>
      <c r="I5502" s="6">
        <v>0</v>
      </c>
      <c r="J5502">
        <v>2</v>
      </c>
      <c r="K5502" t="str">
        <f>_xlfn.XLOOKUP(fCompras!F5502,dComprador!$A$2:$A$7,dComprador!$B$2:$B$7)</f>
        <v>Alon</v>
      </c>
      <c r="L5502" t="str">
        <f>_xlfn.XLOOKUP(J5502,dFornecedor!$A$2:$A$6,dFornecedor!$B$2:$B$6)</f>
        <v>Minerva</v>
      </c>
      <c r="M5502" t="str">
        <f>_xlfn.XLOOKUP(G5502,dMateriaPrima!$A$2:$A$12,dMateriaPrima!$B$2:$B$12)</f>
        <v>Couro</v>
      </c>
      <c r="N5502" s="2">
        <f>_xlfn.XLOOKUP(G5502,dMateriaPrima!$A$2:$A$12,dMateriaPrima!$C$2:$C$12)</f>
        <v>4.4000000000000004</v>
      </c>
      <c r="O5502" s="3">
        <f t="shared" si="425"/>
        <v>690.80000000000007</v>
      </c>
      <c r="P5502" s="4">
        <f t="shared" si="426"/>
        <v>0</v>
      </c>
      <c r="Q5502" s="3">
        <f t="shared" si="427"/>
        <v>690.80000000000007</v>
      </c>
      <c r="R5502" t="str">
        <f t="shared" si="428"/>
        <v>Em atraso</v>
      </c>
      <c r="S5502" s="5">
        <f t="shared" si="429"/>
        <v>1</v>
      </c>
    </row>
    <row r="5503" spans="1:19" x14ac:dyDescent="0.25">
      <c r="A5503">
        <v>5502</v>
      </c>
      <c r="B5503" s="1">
        <v>44131</v>
      </c>
      <c r="C5503" s="1">
        <v>44131</v>
      </c>
      <c r="D5503" s="1">
        <v>44144</v>
      </c>
      <c r="E5503" s="1">
        <v>44146</v>
      </c>
      <c r="F5503">
        <v>2</v>
      </c>
      <c r="G5503">
        <v>7</v>
      </c>
      <c r="H5503">
        <v>3</v>
      </c>
      <c r="I5503" s="6">
        <v>0</v>
      </c>
      <c r="J5503">
        <v>2</v>
      </c>
      <c r="K5503" t="str">
        <f>_xlfn.XLOOKUP(fCompras!F5503,dComprador!$A$2:$A$7,dComprador!$B$2:$B$7)</f>
        <v>João</v>
      </c>
      <c r="L5503" t="str">
        <f>_xlfn.XLOOKUP(J5503,dFornecedor!$A$2:$A$6,dFornecedor!$B$2:$B$6)</f>
        <v>Minerva</v>
      </c>
      <c r="M5503" t="str">
        <f>_xlfn.XLOOKUP(G5503,dMateriaPrima!$A$2:$A$12,dMateriaPrima!$B$2:$B$12)</f>
        <v>Poliéster</v>
      </c>
      <c r="N5503" s="2">
        <f>_xlfn.XLOOKUP(G5503,dMateriaPrima!$A$2:$A$12,dMateriaPrima!$C$2:$C$12)</f>
        <v>8</v>
      </c>
      <c r="O5503" s="3">
        <f t="shared" si="425"/>
        <v>24</v>
      </c>
      <c r="P5503" s="4">
        <f t="shared" si="426"/>
        <v>0</v>
      </c>
      <c r="Q5503" s="3">
        <f t="shared" si="427"/>
        <v>24</v>
      </c>
      <c r="R5503" t="str">
        <f t="shared" si="428"/>
        <v>Em atraso</v>
      </c>
      <c r="S5503" s="5">
        <f t="shared" si="429"/>
        <v>2</v>
      </c>
    </row>
    <row r="5504" spans="1:19" x14ac:dyDescent="0.25">
      <c r="A5504">
        <v>5503</v>
      </c>
      <c r="B5504" s="1">
        <v>44131</v>
      </c>
      <c r="C5504" s="1">
        <v>44131</v>
      </c>
      <c r="D5504" s="1">
        <v>44147</v>
      </c>
      <c r="E5504" s="1">
        <v>44151</v>
      </c>
      <c r="F5504">
        <v>1</v>
      </c>
      <c r="G5504">
        <v>2</v>
      </c>
      <c r="H5504">
        <v>27</v>
      </c>
      <c r="I5504" s="6">
        <v>0</v>
      </c>
      <c r="J5504">
        <v>4</v>
      </c>
      <c r="K5504" t="str">
        <f>_xlfn.XLOOKUP(fCompras!F5504,dComprador!$A$2:$A$7,dComprador!$B$2:$B$7)</f>
        <v>Alon</v>
      </c>
      <c r="L5504" t="str">
        <f>_xlfn.XLOOKUP(J5504,dFornecedor!$A$2:$A$6,dFornecedor!$B$2:$B$6)</f>
        <v>AlphaOmega</v>
      </c>
      <c r="M5504" t="str">
        <f>_xlfn.XLOOKUP(G5504,dMateriaPrima!$A$2:$A$12,dMateriaPrima!$B$2:$B$12)</f>
        <v>Chapa Metal</v>
      </c>
      <c r="N5504" s="2">
        <f>_xlfn.XLOOKUP(G5504,dMateriaPrima!$A$2:$A$12,dMateriaPrima!$C$2:$C$12)</f>
        <v>299.89999999999998</v>
      </c>
      <c r="O5504" s="3">
        <f t="shared" si="425"/>
        <v>8097.2999999999993</v>
      </c>
      <c r="P5504" s="4">
        <f t="shared" si="426"/>
        <v>0</v>
      </c>
      <c r="Q5504" s="3">
        <f t="shared" si="427"/>
        <v>8097.2999999999993</v>
      </c>
      <c r="R5504" t="str">
        <f t="shared" si="428"/>
        <v>Em atraso</v>
      </c>
      <c r="S5504" s="5">
        <f t="shared" si="429"/>
        <v>4</v>
      </c>
    </row>
    <row r="5505" spans="1:19" x14ac:dyDescent="0.25">
      <c r="A5505">
        <v>5504</v>
      </c>
      <c r="B5505" s="1">
        <v>44131</v>
      </c>
      <c r="C5505" s="1">
        <v>44131</v>
      </c>
      <c r="D5505" s="1">
        <v>44149</v>
      </c>
      <c r="E5505" s="1">
        <v>44152</v>
      </c>
      <c r="F5505">
        <v>1</v>
      </c>
      <c r="G5505">
        <v>11</v>
      </c>
      <c r="H5505">
        <v>239</v>
      </c>
      <c r="I5505" s="6">
        <v>0</v>
      </c>
      <c r="J5505">
        <v>4</v>
      </c>
      <c r="K5505" t="str">
        <f>_xlfn.XLOOKUP(fCompras!F5505,dComprador!$A$2:$A$7,dComprador!$B$2:$B$7)</f>
        <v>Alon</v>
      </c>
      <c r="L5505" t="str">
        <f>_xlfn.XLOOKUP(J5505,dFornecedor!$A$2:$A$6,dFornecedor!$B$2:$B$6)</f>
        <v>AlphaOmega</v>
      </c>
      <c r="M5505" t="str">
        <f>_xlfn.XLOOKUP(G5505,dMateriaPrima!$A$2:$A$12,dMateriaPrima!$B$2:$B$12)</f>
        <v>Papel</v>
      </c>
      <c r="N5505" s="2">
        <f>_xlfn.XLOOKUP(G5505,dMateriaPrima!$A$2:$A$12,dMateriaPrima!$C$2:$C$12)</f>
        <v>9</v>
      </c>
      <c r="O5505" s="3">
        <f t="shared" si="425"/>
        <v>2151</v>
      </c>
      <c r="P5505" s="4">
        <f t="shared" si="426"/>
        <v>0</v>
      </c>
      <c r="Q5505" s="3">
        <f t="shared" si="427"/>
        <v>2151</v>
      </c>
      <c r="R5505" t="str">
        <f t="shared" si="428"/>
        <v>Em atraso</v>
      </c>
      <c r="S5505" s="5">
        <f t="shared" si="429"/>
        <v>3</v>
      </c>
    </row>
    <row r="5506" spans="1:19" x14ac:dyDescent="0.25">
      <c r="A5506">
        <v>5505</v>
      </c>
      <c r="B5506" s="1">
        <v>44131</v>
      </c>
      <c r="C5506" s="1">
        <v>44131</v>
      </c>
      <c r="D5506" s="1">
        <v>44152</v>
      </c>
      <c r="E5506" s="1">
        <v>44153</v>
      </c>
      <c r="F5506">
        <v>1</v>
      </c>
      <c r="G5506">
        <v>9</v>
      </c>
      <c r="H5506">
        <v>59</v>
      </c>
      <c r="I5506" s="6">
        <v>0</v>
      </c>
      <c r="J5506">
        <v>4</v>
      </c>
      <c r="K5506" t="str">
        <f>_xlfn.XLOOKUP(fCompras!F5506,dComprador!$A$2:$A$7,dComprador!$B$2:$B$7)</f>
        <v>Alon</v>
      </c>
      <c r="L5506" t="str">
        <f>_xlfn.XLOOKUP(J5506,dFornecedor!$A$2:$A$6,dFornecedor!$B$2:$B$6)</f>
        <v>AlphaOmega</v>
      </c>
      <c r="M5506" t="str">
        <f>_xlfn.XLOOKUP(G5506,dMateriaPrima!$A$2:$A$12,dMateriaPrima!$B$2:$B$12)</f>
        <v>Couro</v>
      </c>
      <c r="N5506" s="2">
        <f>_xlfn.XLOOKUP(G5506,dMateriaPrima!$A$2:$A$12,dMateriaPrima!$C$2:$C$12)</f>
        <v>4.4000000000000004</v>
      </c>
      <c r="O5506" s="3">
        <f t="shared" si="425"/>
        <v>259.60000000000002</v>
      </c>
      <c r="P5506" s="4">
        <f t="shared" si="426"/>
        <v>0</v>
      </c>
      <c r="Q5506" s="3">
        <f t="shared" si="427"/>
        <v>259.60000000000002</v>
      </c>
      <c r="R5506" t="str">
        <f t="shared" si="428"/>
        <v>Em atraso</v>
      </c>
      <c r="S5506" s="5">
        <f t="shared" si="429"/>
        <v>1</v>
      </c>
    </row>
    <row r="5507" spans="1:19" x14ac:dyDescent="0.25">
      <c r="A5507">
        <v>5506</v>
      </c>
      <c r="B5507" s="1">
        <v>44131</v>
      </c>
      <c r="C5507" s="1">
        <v>44137</v>
      </c>
      <c r="D5507" s="1">
        <v>44147</v>
      </c>
      <c r="E5507" s="1">
        <v>44151</v>
      </c>
      <c r="F5507">
        <v>2</v>
      </c>
      <c r="G5507">
        <v>9</v>
      </c>
      <c r="H5507">
        <v>227</v>
      </c>
      <c r="I5507" s="6">
        <v>0</v>
      </c>
      <c r="J5507">
        <v>2</v>
      </c>
      <c r="K5507" t="str">
        <f>_xlfn.XLOOKUP(fCompras!F5507,dComprador!$A$2:$A$7,dComprador!$B$2:$B$7)</f>
        <v>João</v>
      </c>
      <c r="L5507" t="str">
        <f>_xlfn.XLOOKUP(J5507,dFornecedor!$A$2:$A$6,dFornecedor!$B$2:$B$6)</f>
        <v>Minerva</v>
      </c>
      <c r="M5507" t="str">
        <f>_xlfn.XLOOKUP(G5507,dMateriaPrima!$A$2:$A$12,dMateriaPrima!$B$2:$B$12)</f>
        <v>Couro</v>
      </c>
      <c r="N5507" s="2">
        <f>_xlfn.XLOOKUP(G5507,dMateriaPrima!$A$2:$A$12,dMateriaPrima!$C$2:$C$12)</f>
        <v>4.4000000000000004</v>
      </c>
      <c r="O5507" s="3">
        <f t="shared" ref="O5507:O5570" si="430">PRODUCT(H5507,N5507)</f>
        <v>998.80000000000007</v>
      </c>
      <c r="P5507" s="4">
        <f t="shared" ref="P5507:P5570" si="431">PRODUCT(O5507,I5507)</f>
        <v>0</v>
      </c>
      <c r="Q5507" s="3">
        <f t="shared" ref="Q5507:Q5570" si="432">O5507-P5507</f>
        <v>998.80000000000007</v>
      </c>
      <c r="R5507" t="str">
        <f t="shared" ref="R5507:R5570" si="433">IF(E5507&lt;=D5507,"No prazo",IF(E5507&gt;D5507,"Em atraso"))</f>
        <v>Em atraso</v>
      </c>
      <c r="S5507" s="5">
        <f t="shared" ref="S5507:S5570" si="434">IF(E5507 &gt;D5507, E5507-D5507,0)</f>
        <v>4</v>
      </c>
    </row>
    <row r="5508" spans="1:19" x14ac:dyDescent="0.25">
      <c r="A5508">
        <v>5507</v>
      </c>
      <c r="B5508" s="1">
        <v>44131</v>
      </c>
      <c r="C5508" s="1">
        <v>44137</v>
      </c>
      <c r="D5508" s="1">
        <v>44164</v>
      </c>
      <c r="E5508" s="1">
        <v>44164</v>
      </c>
      <c r="F5508">
        <v>1</v>
      </c>
      <c r="G5508">
        <v>1</v>
      </c>
      <c r="H5508">
        <v>24</v>
      </c>
      <c r="I5508" s="6">
        <v>0</v>
      </c>
      <c r="J5508">
        <v>2</v>
      </c>
      <c r="K5508" t="str">
        <f>_xlfn.XLOOKUP(fCompras!F5508,dComprador!$A$2:$A$7,dComprador!$B$2:$B$7)</f>
        <v>Alon</v>
      </c>
      <c r="L5508" t="str">
        <f>_xlfn.XLOOKUP(J5508,dFornecedor!$A$2:$A$6,dFornecedor!$B$2:$B$6)</f>
        <v>Minerva</v>
      </c>
      <c r="M5508" t="str">
        <f>_xlfn.XLOOKUP(G5508,dMateriaPrima!$A$2:$A$12,dMateriaPrima!$B$2:$B$12)</f>
        <v>Tecido</v>
      </c>
      <c r="N5508" s="2">
        <f>_xlfn.XLOOKUP(G5508,dMateriaPrima!$A$2:$A$12,dMateriaPrima!$C$2:$C$12)</f>
        <v>18</v>
      </c>
      <c r="O5508" s="3">
        <f t="shared" si="430"/>
        <v>432</v>
      </c>
      <c r="P5508" s="4">
        <f t="shared" si="431"/>
        <v>0</v>
      </c>
      <c r="Q5508" s="3">
        <f t="shared" si="432"/>
        <v>432</v>
      </c>
      <c r="R5508" t="str">
        <f t="shared" si="433"/>
        <v>No prazo</v>
      </c>
      <c r="S5508" s="5">
        <f t="shared" si="434"/>
        <v>0</v>
      </c>
    </row>
    <row r="5509" spans="1:19" x14ac:dyDescent="0.25">
      <c r="A5509">
        <v>5508</v>
      </c>
      <c r="B5509" s="1">
        <v>44131</v>
      </c>
      <c r="C5509" s="1">
        <v>44140</v>
      </c>
      <c r="D5509" s="1">
        <v>44163</v>
      </c>
      <c r="E5509" s="1">
        <v>44163</v>
      </c>
      <c r="F5509">
        <v>1</v>
      </c>
      <c r="G5509">
        <v>8</v>
      </c>
      <c r="H5509">
        <v>22</v>
      </c>
      <c r="I5509" s="6">
        <v>0.27</v>
      </c>
      <c r="J5509">
        <v>3</v>
      </c>
      <c r="K5509" t="str">
        <f>_xlfn.XLOOKUP(fCompras!F5509,dComprador!$A$2:$A$7,dComprador!$B$2:$B$7)</f>
        <v>Alon</v>
      </c>
      <c r="L5509" t="str">
        <f>_xlfn.XLOOKUP(J5509,dFornecedor!$A$2:$A$6,dFornecedor!$B$2:$B$6)</f>
        <v>StepUp</v>
      </c>
      <c r="M5509" t="str">
        <f>_xlfn.XLOOKUP(G5509,dMateriaPrima!$A$2:$A$12,dMateriaPrima!$B$2:$B$12)</f>
        <v>Cimento</v>
      </c>
      <c r="N5509" s="2">
        <f>_xlfn.XLOOKUP(G5509,dMateriaPrima!$A$2:$A$12,dMateriaPrima!$C$2:$C$12)</f>
        <v>23</v>
      </c>
      <c r="O5509" s="3">
        <f t="shared" si="430"/>
        <v>506</v>
      </c>
      <c r="P5509" s="4">
        <f t="shared" si="431"/>
        <v>136.62</v>
      </c>
      <c r="Q5509" s="3">
        <f t="shared" si="432"/>
        <v>369.38</v>
      </c>
      <c r="R5509" t="str">
        <f t="shared" si="433"/>
        <v>No prazo</v>
      </c>
      <c r="S5509" s="5">
        <f t="shared" si="434"/>
        <v>0</v>
      </c>
    </row>
    <row r="5510" spans="1:19" x14ac:dyDescent="0.25">
      <c r="A5510">
        <v>5509</v>
      </c>
      <c r="B5510" s="1">
        <v>44131</v>
      </c>
      <c r="C5510" s="1">
        <v>44132</v>
      </c>
      <c r="D5510" s="1">
        <v>44155</v>
      </c>
      <c r="E5510" s="1">
        <v>44156</v>
      </c>
      <c r="F5510">
        <v>1</v>
      </c>
      <c r="G5510">
        <v>5</v>
      </c>
      <c r="H5510">
        <v>83</v>
      </c>
      <c r="I5510" s="6">
        <v>0</v>
      </c>
      <c r="J5510">
        <v>3</v>
      </c>
      <c r="K5510" t="str">
        <f>_xlfn.XLOOKUP(fCompras!F5510,dComprador!$A$2:$A$7,dComprador!$B$2:$B$7)</f>
        <v>Alon</v>
      </c>
      <c r="L5510" t="str">
        <f>_xlfn.XLOOKUP(J5510,dFornecedor!$A$2:$A$6,dFornecedor!$B$2:$B$6)</f>
        <v>StepUp</v>
      </c>
      <c r="M5510" t="str">
        <f>_xlfn.XLOOKUP(G5510,dMateriaPrima!$A$2:$A$12,dMateriaPrima!$B$2:$B$12)</f>
        <v>Areia</v>
      </c>
      <c r="N5510" s="2">
        <f>_xlfn.XLOOKUP(G5510,dMateriaPrima!$A$2:$A$12,dMateriaPrima!$C$2:$C$12)</f>
        <v>3.59</v>
      </c>
      <c r="O5510" s="3">
        <f t="shared" si="430"/>
        <v>297.96999999999997</v>
      </c>
      <c r="P5510" s="4">
        <f t="shared" si="431"/>
        <v>0</v>
      </c>
      <c r="Q5510" s="3">
        <f t="shared" si="432"/>
        <v>297.96999999999997</v>
      </c>
      <c r="R5510" t="str">
        <f t="shared" si="433"/>
        <v>Em atraso</v>
      </c>
      <c r="S5510" s="5">
        <f t="shared" si="434"/>
        <v>1</v>
      </c>
    </row>
    <row r="5511" spans="1:19" x14ac:dyDescent="0.25">
      <c r="A5511">
        <v>5510</v>
      </c>
      <c r="B5511" s="1">
        <v>44132</v>
      </c>
      <c r="C5511" s="1">
        <v>44132</v>
      </c>
      <c r="D5511" s="1">
        <v>44139</v>
      </c>
      <c r="E5511" s="1">
        <v>44139</v>
      </c>
      <c r="F5511">
        <v>4</v>
      </c>
      <c r="G5511">
        <v>11</v>
      </c>
      <c r="H5511">
        <v>351</v>
      </c>
      <c r="I5511" s="6">
        <v>0</v>
      </c>
      <c r="J5511">
        <v>2</v>
      </c>
      <c r="K5511" t="str">
        <f>_xlfn.XLOOKUP(fCompras!F5511,dComprador!$A$2:$A$7,dComprador!$B$2:$B$7)</f>
        <v>Lira</v>
      </c>
      <c r="L5511" t="str">
        <f>_xlfn.XLOOKUP(J5511,dFornecedor!$A$2:$A$6,dFornecedor!$B$2:$B$6)</f>
        <v>Minerva</v>
      </c>
      <c r="M5511" t="str">
        <f>_xlfn.XLOOKUP(G5511,dMateriaPrima!$A$2:$A$12,dMateriaPrima!$B$2:$B$12)</f>
        <v>Papel</v>
      </c>
      <c r="N5511" s="2">
        <f>_xlfn.XLOOKUP(G5511,dMateriaPrima!$A$2:$A$12,dMateriaPrima!$C$2:$C$12)</f>
        <v>9</v>
      </c>
      <c r="O5511" s="3">
        <f t="shared" si="430"/>
        <v>3159</v>
      </c>
      <c r="P5511" s="4">
        <f t="shared" si="431"/>
        <v>0</v>
      </c>
      <c r="Q5511" s="3">
        <f t="shared" si="432"/>
        <v>3159</v>
      </c>
      <c r="R5511" t="str">
        <f t="shared" si="433"/>
        <v>No prazo</v>
      </c>
      <c r="S5511" s="5">
        <f t="shared" si="434"/>
        <v>0</v>
      </c>
    </row>
    <row r="5512" spans="1:19" x14ac:dyDescent="0.25">
      <c r="A5512">
        <v>5511</v>
      </c>
      <c r="B5512" s="1">
        <v>44132</v>
      </c>
      <c r="C5512" s="1">
        <v>44132</v>
      </c>
      <c r="D5512" s="1">
        <v>44141</v>
      </c>
      <c r="E5512" s="1">
        <v>44140</v>
      </c>
      <c r="F5512">
        <v>4</v>
      </c>
      <c r="G5512">
        <v>2</v>
      </c>
      <c r="H5512">
        <v>18</v>
      </c>
      <c r="I5512" s="6">
        <v>0</v>
      </c>
      <c r="J5512">
        <v>2</v>
      </c>
      <c r="K5512" t="str">
        <f>_xlfn.XLOOKUP(fCompras!F5512,dComprador!$A$2:$A$7,dComprador!$B$2:$B$7)</f>
        <v>Lira</v>
      </c>
      <c r="L5512" t="str">
        <f>_xlfn.XLOOKUP(J5512,dFornecedor!$A$2:$A$6,dFornecedor!$B$2:$B$6)</f>
        <v>Minerva</v>
      </c>
      <c r="M5512" t="str">
        <f>_xlfn.XLOOKUP(G5512,dMateriaPrima!$A$2:$A$12,dMateriaPrima!$B$2:$B$12)</f>
        <v>Chapa Metal</v>
      </c>
      <c r="N5512" s="2">
        <f>_xlfn.XLOOKUP(G5512,dMateriaPrima!$A$2:$A$12,dMateriaPrima!$C$2:$C$12)</f>
        <v>299.89999999999998</v>
      </c>
      <c r="O5512" s="3">
        <f t="shared" si="430"/>
        <v>5398.2</v>
      </c>
      <c r="P5512" s="4">
        <f t="shared" si="431"/>
        <v>0</v>
      </c>
      <c r="Q5512" s="3">
        <f t="shared" si="432"/>
        <v>5398.2</v>
      </c>
      <c r="R5512" t="str">
        <f t="shared" si="433"/>
        <v>No prazo</v>
      </c>
      <c r="S5512" s="5">
        <f t="shared" si="434"/>
        <v>0</v>
      </c>
    </row>
    <row r="5513" spans="1:19" x14ac:dyDescent="0.25">
      <c r="A5513">
        <v>5512</v>
      </c>
      <c r="B5513" s="1">
        <v>44132</v>
      </c>
      <c r="C5513" s="1">
        <v>44142</v>
      </c>
      <c r="D5513" s="1">
        <v>44143</v>
      </c>
      <c r="E5513" s="1">
        <v>44145</v>
      </c>
      <c r="F5513">
        <v>4</v>
      </c>
      <c r="G5513">
        <v>7</v>
      </c>
      <c r="H5513">
        <v>23</v>
      </c>
      <c r="I5513" s="6">
        <v>0</v>
      </c>
      <c r="J5513">
        <v>1</v>
      </c>
      <c r="K5513" t="str">
        <f>_xlfn.XLOOKUP(fCompras!F5513,dComprador!$A$2:$A$7,dComprador!$B$2:$B$7)</f>
        <v>Lira</v>
      </c>
      <c r="L5513" t="str">
        <f>_xlfn.XLOOKUP(J5513,dFornecedor!$A$2:$A$6,dFornecedor!$B$2:$B$6)</f>
        <v>NorthShore</v>
      </c>
      <c r="M5513" t="str">
        <f>_xlfn.XLOOKUP(G5513,dMateriaPrima!$A$2:$A$12,dMateriaPrima!$B$2:$B$12)</f>
        <v>Poliéster</v>
      </c>
      <c r="N5513" s="2">
        <f>_xlfn.XLOOKUP(G5513,dMateriaPrima!$A$2:$A$12,dMateriaPrima!$C$2:$C$12)</f>
        <v>8</v>
      </c>
      <c r="O5513" s="3">
        <f t="shared" si="430"/>
        <v>184</v>
      </c>
      <c r="P5513" s="4">
        <f t="shared" si="431"/>
        <v>0</v>
      </c>
      <c r="Q5513" s="3">
        <f t="shared" si="432"/>
        <v>184</v>
      </c>
      <c r="R5513" t="str">
        <f t="shared" si="433"/>
        <v>Em atraso</v>
      </c>
      <c r="S5513" s="5">
        <f t="shared" si="434"/>
        <v>2</v>
      </c>
    </row>
    <row r="5514" spans="1:19" x14ac:dyDescent="0.25">
      <c r="A5514">
        <v>5513</v>
      </c>
      <c r="B5514" s="1">
        <v>44132</v>
      </c>
      <c r="C5514" s="1">
        <v>44133</v>
      </c>
      <c r="D5514" s="1">
        <v>44139</v>
      </c>
      <c r="E5514" s="1">
        <v>44140</v>
      </c>
      <c r="F5514">
        <v>4</v>
      </c>
      <c r="G5514">
        <v>9</v>
      </c>
      <c r="H5514">
        <v>209</v>
      </c>
      <c r="I5514" s="6">
        <v>0</v>
      </c>
      <c r="J5514">
        <v>3</v>
      </c>
      <c r="K5514" t="str">
        <f>_xlfn.XLOOKUP(fCompras!F5514,dComprador!$A$2:$A$7,dComprador!$B$2:$B$7)</f>
        <v>Lira</v>
      </c>
      <c r="L5514" t="str">
        <f>_xlfn.XLOOKUP(J5514,dFornecedor!$A$2:$A$6,dFornecedor!$B$2:$B$6)</f>
        <v>StepUp</v>
      </c>
      <c r="M5514" t="str">
        <f>_xlfn.XLOOKUP(G5514,dMateriaPrima!$A$2:$A$12,dMateriaPrima!$B$2:$B$12)</f>
        <v>Couro</v>
      </c>
      <c r="N5514" s="2">
        <f>_xlfn.XLOOKUP(G5514,dMateriaPrima!$A$2:$A$12,dMateriaPrima!$C$2:$C$12)</f>
        <v>4.4000000000000004</v>
      </c>
      <c r="O5514" s="3">
        <f t="shared" si="430"/>
        <v>919.6</v>
      </c>
      <c r="P5514" s="4">
        <f t="shared" si="431"/>
        <v>0</v>
      </c>
      <c r="Q5514" s="3">
        <f t="shared" si="432"/>
        <v>919.6</v>
      </c>
      <c r="R5514" t="str">
        <f t="shared" si="433"/>
        <v>Em atraso</v>
      </c>
      <c r="S5514" s="5">
        <f t="shared" si="434"/>
        <v>1</v>
      </c>
    </row>
    <row r="5515" spans="1:19" x14ac:dyDescent="0.25">
      <c r="A5515">
        <v>5514</v>
      </c>
      <c r="B5515" s="1">
        <v>44132</v>
      </c>
      <c r="C5515" s="1">
        <v>44132</v>
      </c>
      <c r="D5515" s="1">
        <v>44138</v>
      </c>
      <c r="E5515" s="1">
        <v>44140</v>
      </c>
      <c r="F5515">
        <v>4</v>
      </c>
      <c r="G5515">
        <v>5</v>
      </c>
      <c r="H5515">
        <v>109</v>
      </c>
      <c r="I5515" s="6">
        <v>0</v>
      </c>
      <c r="J5515">
        <v>4</v>
      </c>
      <c r="K5515" t="str">
        <f>_xlfn.XLOOKUP(fCompras!F5515,dComprador!$A$2:$A$7,dComprador!$B$2:$B$7)</f>
        <v>Lira</v>
      </c>
      <c r="L5515" t="str">
        <f>_xlfn.XLOOKUP(J5515,dFornecedor!$A$2:$A$6,dFornecedor!$B$2:$B$6)</f>
        <v>AlphaOmega</v>
      </c>
      <c r="M5515" t="str">
        <f>_xlfn.XLOOKUP(G5515,dMateriaPrima!$A$2:$A$12,dMateriaPrima!$B$2:$B$12)</f>
        <v>Areia</v>
      </c>
      <c r="N5515" s="2">
        <f>_xlfn.XLOOKUP(G5515,dMateriaPrima!$A$2:$A$12,dMateriaPrima!$C$2:$C$12)</f>
        <v>3.59</v>
      </c>
      <c r="O5515" s="3">
        <f t="shared" si="430"/>
        <v>391.31</v>
      </c>
      <c r="P5515" s="4">
        <f t="shared" si="431"/>
        <v>0</v>
      </c>
      <c r="Q5515" s="3">
        <f t="shared" si="432"/>
        <v>391.31</v>
      </c>
      <c r="R5515" t="str">
        <f t="shared" si="433"/>
        <v>Em atraso</v>
      </c>
      <c r="S5515" s="5">
        <f t="shared" si="434"/>
        <v>2</v>
      </c>
    </row>
    <row r="5516" spans="1:19" x14ac:dyDescent="0.25">
      <c r="A5516">
        <v>5515</v>
      </c>
      <c r="B5516" s="1">
        <v>44132</v>
      </c>
      <c r="C5516" s="1">
        <v>44134</v>
      </c>
      <c r="D5516" s="1">
        <v>44138</v>
      </c>
      <c r="E5516" s="1">
        <v>44141</v>
      </c>
      <c r="F5516">
        <v>4</v>
      </c>
      <c r="G5516">
        <v>10</v>
      </c>
      <c r="H5516">
        <v>26</v>
      </c>
      <c r="I5516" s="6">
        <v>0</v>
      </c>
      <c r="J5516">
        <v>2</v>
      </c>
      <c r="K5516" t="str">
        <f>_xlfn.XLOOKUP(fCompras!F5516,dComprador!$A$2:$A$7,dComprador!$B$2:$B$7)</f>
        <v>Lira</v>
      </c>
      <c r="L5516" t="str">
        <f>_xlfn.XLOOKUP(J5516,dFornecedor!$A$2:$A$6,dFornecedor!$B$2:$B$6)</f>
        <v>Minerva</v>
      </c>
      <c r="M5516" t="str">
        <f>_xlfn.XLOOKUP(G5516,dMateriaPrima!$A$2:$A$12,dMateriaPrima!$B$2:$B$12)</f>
        <v>Pedra Britada</v>
      </c>
      <c r="N5516" s="2">
        <f>_xlfn.XLOOKUP(G5516,dMateriaPrima!$A$2:$A$12,dMateriaPrima!$C$2:$C$12)</f>
        <v>56</v>
      </c>
      <c r="O5516" s="3">
        <f t="shared" si="430"/>
        <v>1456</v>
      </c>
      <c r="P5516" s="4">
        <f t="shared" si="431"/>
        <v>0</v>
      </c>
      <c r="Q5516" s="3">
        <f t="shared" si="432"/>
        <v>1456</v>
      </c>
      <c r="R5516" t="str">
        <f t="shared" si="433"/>
        <v>Em atraso</v>
      </c>
      <c r="S5516" s="5">
        <f t="shared" si="434"/>
        <v>3</v>
      </c>
    </row>
    <row r="5517" spans="1:19" x14ac:dyDescent="0.25">
      <c r="A5517">
        <v>5516</v>
      </c>
      <c r="B5517" s="1">
        <v>44132</v>
      </c>
      <c r="C5517" s="1">
        <v>44141</v>
      </c>
      <c r="D5517" s="1">
        <v>44143</v>
      </c>
      <c r="E5517" s="1">
        <v>44149</v>
      </c>
      <c r="F5517">
        <v>4</v>
      </c>
      <c r="G5517">
        <v>11</v>
      </c>
      <c r="H5517">
        <v>404</v>
      </c>
      <c r="I5517" s="6">
        <v>0</v>
      </c>
      <c r="J5517">
        <v>2</v>
      </c>
      <c r="K5517" t="str">
        <f>_xlfn.XLOOKUP(fCompras!F5517,dComprador!$A$2:$A$7,dComprador!$B$2:$B$7)</f>
        <v>Lira</v>
      </c>
      <c r="L5517" t="str">
        <f>_xlfn.XLOOKUP(J5517,dFornecedor!$A$2:$A$6,dFornecedor!$B$2:$B$6)</f>
        <v>Minerva</v>
      </c>
      <c r="M5517" t="str">
        <f>_xlfn.XLOOKUP(G5517,dMateriaPrima!$A$2:$A$12,dMateriaPrima!$B$2:$B$12)</f>
        <v>Papel</v>
      </c>
      <c r="N5517" s="2">
        <f>_xlfn.XLOOKUP(G5517,dMateriaPrima!$A$2:$A$12,dMateriaPrima!$C$2:$C$12)</f>
        <v>9</v>
      </c>
      <c r="O5517" s="3">
        <f t="shared" si="430"/>
        <v>3636</v>
      </c>
      <c r="P5517" s="4">
        <f t="shared" si="431"/>
        <v>0</v>
      </c>
      <c r="Q5517" s="3">
        <f t="shared" si="432"/>
        <v>3636</v>
      </c>
      <c r="R5517" t="str">
        <f t="shared" si="433"/>
        <v>Em atraso</v>
      </c>
      <c r="S5517" s="5">
        <f t="shared" si="434"/>
        <v>6</v>
      </c>
    </row>
    <row r="5518" spans="1:19" x14ac:dyDescent="0.25">
      <c r="A5518">
        <v>5517</v>
      </c>
      <c r="B5518" s="1">
        <v>44132</v>
      </c>
      <c r="C5518" s="1">
        <v>44139</v>
      </c>
      <c r="D5518" s="1">
        <v>44153</v>
      </c>
      <c r="E5518" s="1">
        <v>44155</v>
      </c>
      <c r="F5518">
        <v>1</v>
      </c>
      <c r="G5518">
        <v>11</v>
      </c>
      <c r="H5518">
        <v>47</v>
      </c>
      <c r="I5518" s="6">
        <v>0</v>
      </c>
      <c r="J5518">
        <v>3</v>
      </c>
      <c r="K5518" t="str">
        <f>_xlfn.XLOOKUP(fCompras!F5518,dComprador!$A$2:$A$7,dComprador!$B$2:$B$7)</f>
        <v>Alon</v>
      </c>
      <c r="L5518" t="str">
        <f>_xlfn.XLOOKUP(J5518,dFornecedor!$A$2:$A$6,dFornecedor!$B$2:$B$6)</f>
        <v>StepUp</v>
      </c>
      <c r="M5518" t="str">
        <f>_xlfn.XLOOKUP(G5518,dMateriaPrima!$A$2:$A$12,dMateriaPrima!$B$2:$B$12)</f>
        <v>Papel</v>
      </c>
      <c r="N5518" s="2">
        <f>_xlfn.XLOOKUP(G5518,dMateriaPrima!$A$2:$A$12,dMateriaPrima!$C$2:$C$12)</f>
        <v>9</v>
      </c>
      <c r="O5518" s="3">
        <f t="shared" si="430"/>
        <v>423</v>
      </c>
      <c r="P5518" s="4">
        <f t="shared" si="431"/>
        <v>0</v>
      </c>
      <c r="Q5518" s="3">
        <f t="shared" si="432"/>
        <v>423</v>
      </c>
      <c r="R5518" t="str">
        <f t="shared" si="433"/>
        <v>Em atraso</v>
      </c>
      <c r="S5518" s="5">
        <f t="shared" si="434"/>
        <v>2</v>
      </c>
    </row>
    <row r="5519" spans="1:19" x14ac:dyDescent="0.25">
      <c r="A5519">
        <v>5518</v>
      </c>
      <c r="B5519" s="1">
        <v>44132</v>
      </c>
      <c r="C5519" s="1">
        <v>44141</v>
      </c>
      <c r="D5519" s="1">
        <v>44152</v>
      </c>
      <c r="E5519" s="1">
        <v>44153</v>
      </c>
      <c r="F5519">
        <v>1</v>
      </c>
      <c r="G5519">
        <v>9</v>
      </c>
      <c r="H5519">
        <v>108</v>
      </c>
      <c r="I5519" s="6">
        <v>0</v>
      </c>
      <c r="J5519">
        <v>3</v>
      </c>
      <c r="K5519" t="str">
        <f>_xlfn.XLOOKUP(fCompras!F5519,dComprador!$A$2:$A$7,dComprador!$B$2:$B$7)</f>
        <v>Alon</v>
      </c>
      <c r="L5519" t="str">
        <f>_xlfn.XLOOKUP(J5519,dFornecedor!$A$2:$A$6,dFornecedor!$B$2:$B$6)</f>
        <v>StepUp</v>
      </c>
      <c r="M5519" t="str">
        <f>_xlfn.XLOOKUP(G5519,dMateriaPrima!$A$2:$A$12,dMateriaPrima!$B$2:$B$12)</f>
        <v>Couro</v>
      </c>
      <c r="N5519" s="2">
        <f>_xlfn.XLOOKUP(G5519,dMateriaPrima!$A$2:$A$12,dMateriaPrima!$C$2:$C$12)</f>
        <v>4.4000000000000004</v>
      </c>
      <c r="O5519" s="3">
        <f t="shared" si="430"/>
        <v>475.20000000000005</v>
      </c>
      <c r="P5519" s="4">
        <f t="shared" si="431"/>
        <v>0</v>
      </c>
      <c r="Q5519" s="3">
        <f t="shared" si="432"/>
        <v>475.20000000000005</v>
      </c>
      <c r="R5519" t="str">
        <f t="shared" si="433"/>
        <v>Em atraso</v>
      </c>
      <c r="S5519" s="5">
        <f t="shared" si="434"/>
        <v>1</v>
      </c>
    </row>
    <row r="5520" spans="1:19" x14ac:dyDescent="0.25">
      <c r="A5520">
        <v>5519</v>
      </c>
      <c r="B5520" s="1">
        <v>44132</v>
      </c>
      <c r="C5520" s="1">
        <v>44138</v>
      </c>
      <c r="D5520" s="1">
        <v>44149</v>
      </c>
      <c r="E5520" s="1">
        <v>44149</v>
      </c>
      <c r="F5520">
        <v>2</v>
      </c>
      <c r="G5520">
        <v>8</v>
      </c>
      <c r="H5520">
        <v>97</v>
      </c>
      <c r="I5520" s="6">
        <v>0</v>
      </c>
      <c r="J5520">
        <v>3</v>
      </c>
      <c r="K5520" t="str">
        <f>_xlfn.XLOOKUP(fCompras!F5520,dComprador!$A$2:$A$7,dComprador!$B$2:$B$7)</f>
        <v>João</v>
      </c>
      <c r="L5520" t="str">
        <f>_xlfn.XLOOKUP(J5520,dFornecedor!$A$2:$A$6,dFornecedor!$B$2:$B$6)</f>
        <v>StepUp</v>
      </c>
      <c r="M5520" t="str">
        <f>_xlfn.XLOOKUP(G5520,dMateriaPrima!$A$2:$A$12,dMateriaPrima!$B$2:$B$12)</f>
        <v>Cimento</v>
      </c>
      <c r="N5520" s="2">
        <f>_xlfn.XLOOKUP(G5520,dMateriaPrima!$A$2:$A$12,dMateriaPrima!$C$2:$C$12)</f>
        <v>23</v>
      </c>
      <c r="O5520" s="3">
        <f t="shared" si="430"/>
        <v>2231</v>
      </c>
      <c r="P5520" s="4">
        <f t="shared" si="431"/>
        <v>0</v>
      </c>
      <c r="Q5520" s="3">
        <f t="shared" si="432"/>
        <v>2231</v>
      </c>
      <c r="R5520" t="str">
        <f t="shared" si="433"/>
        <v>No prazo</v>
      </c>
      <c r="S5520" s="5">
        <f t="shared" si="434"/>
        <v>0</v>
      </c>
    </row>
    <row r="5521" spans="1:19" x14ac:dyDescent="0.25">
      <c r="A5521">
        <v>5520</v>
      </c>
      <c r="B5521" s="1">
        <v>44132</v>
      </c>
      <c r="C5521" s="1">
        <v>44137</v>
      </c>
      <c r="D5521" s="1">
        <v>44152</v>
      </c>
      <c r="E5521" s="1">
        <v>44155</v>
      </c>
      <c r="F5521">
        <v>1</v>
      </c>
      <c r="G5521">
        <v>11</v>
      </c>
      <c r="H5521">
        <v>159</v>
      </c>
      <c r="I5521" s="6">
        <v>0</v>
      </c>
      <c r="J5521">
        <v>1</v>
      </c>
      <c r="K5521" t="str">
        <f>_xlfn.XLOOKUP(fCompras!F5521,dComprador!$A$2:$A$7,dComprador!$B$2:$B$7)</f>
        <v>Alon</v>
      </c>
      <c r="L5521" t="str">
        <f>_xlfn.XLOOKUP(J5521,dFornecedor!$A$2:$A$6,dFornecedor!$B$2:$B$6)</f>
        <v>NorthShore</v>
      </c>
      <c r="M5521" t="str">
        <f>_xlfn.XLOOKUP(G5521,dMateriaPrima!$A$2:$A$12,dMateriaPrima!$B$2:$B$12)</f>
        <v>Papel</v>
      </c>
      <c r="N5521" s="2">
        <f>_xlfn.XLOOKUP(G5521,dMateriaPrima!$A$2:$A$12,dMateriaPrima!$C$2:$C$12)</f>
        <v>9</v>
      </c>
      <c r="O5521" s="3">
        <f t="shared" si="430"/>
        <v>1431</v>
      </c>
      <c r="P5521" s="4">
        <f t="shared" si="431"/>
        <v>0</v>
      </c>
      <c r="Q5521" s="3">
        <f t="shared" si="432"/>
        <v>1431</v>
      </c>
      <c r="R5521" t="str">
        <f t="shared" si="433"/>
        <v>Em atraso</v>
      </c>
      <c r="S5521" s="5">
        <f t="shared" si="434"/>
        <v>3</v>
      </c>
    </row>
    <row r="5522" spans="1:19" x14ac:dyDescent="0.25">
      <c r="A5522">
        <v>5521</v>
      </c>
      <c r="B5522" s="1">
        <v>44132</v>
      </c>
      <c r="C5522" s="1">
        <v>44140</v>
      </c>
      <c r="D5522" s="1">
        <v>44163</v>
      </c>
      <c r="E5522" s="1">
        <v>44168</v>
      </c>
      <c r="F5522">
        <v>1</v>
      </c>
      <c r="G5522">
        <v>9</v>
      </c>
      <c r="H5522">
        <v>189</v>
      </c>
      <c r="I5522" s="6">
        <v>0</v>
      </c>
      <c r="J5522">
        <v>3</v>
      </c>
      <c r="K5522" t="str">
        <f>_xlfn.XLOOKUP(fCompras!F5522,dComprador!$A$2:$A$7,dComprador!$B$2:$B$7)</f>
        <v>Alon</v>
      </c>
      <c r="L5522" t="str">
        <f>_xlfn.XLOOKUP(J5522,dFornecedor!$A$2:$A$6,dFornecedor!$B$2:$B$6)</f>
        <v>StepUp</v>
      </c>
      <c r="M5522" t="str">
        <f>_xlfn.XLOOKUP(G5522,dMateriaPrima!$A$2:$A$12,dMateriaPrima!$B$2:$B$12)</f>
        <v>Couro</v>
      </c>
      <c r="N5522" s="2">
        <f>_xlfn.XLOOKUP(G5522,dMateriaPrima!$A$2:$A$12,dMateriaPrima!$C$2:$C$12)</f>
        <v>4.4000000000000004</v>
      </c>
      <c r="O5522" s="3">
        <f t="shared" si="430"/>
        <v>831.6</v>
      </c>
      <c r="P5522" s="4">
        <f t="shared" si="431"/>
        <v>0</v>
      </c>
      <c r="Q5522" s="3">
        <f t="shared" si="432"/>
        <v>831.6</v>
      </c>
      <c r="R5522" t="str">
        <f t="shared" si="433"/>
        <v>Em atraso</v>
      </c>
      <c r="S5522" s="5">
        <f t="shared" si="434"/>
        <v>5</v>
      </c>
    </row>
    <row r="5523" spans="1:19" x14ac:dyDescent="0.25">
      <c r="A5523">
        <v>5522</v>
      </c>
      <c r="B5523" s="1">
        <v>44132</v>
      </c>
      <c r="C5523" s="1">
        <v>44141</v>
      </c>
      <c r="D5523" s="1">
        <v>44153</v>
      </c>
      <c r="E5523" s="1">
        <v>44158</v>
      </c>
      <c r="F5523">
        <v>1</v>
      </c>
      <c r="G5523">
        <v>10</v>
      </c>
      <c r="H5523">
        <v>35</v>
      </c>
      <c r="I5523" s="6">
        <v>0</v>
      </c>
      <c r="J5523">
        <v>3</v>
      </c>
      <c r="K5523" t="str">
        <f>_xlfn.XLOOKUP(fCompras!F5523,dComprador!$A$2:$A$7,dComprador!$B$2:$B$7)</f>
        <v>Alon</v>
      </c>
      <c r="L5523" t="str">
        <f>_xlfn.XLOOKUP(J5523,dFornecedor!$A$2:$A$6,dFornecedor!$B$2:$B$6)</f>
        <v>StepUp</v>
      </c>
      <c r="M5523" t="str">
        <f>_xlfn.XLOOKUP(G5523,dMateriaPrima!$A$2:$A$12,dMateriaPrima!$B$2:$B$12)</f>
        <v>Pedra Britada</v>
      </c>
      <c r="N5523" s="2">
        <f>_xlfn.XLOOKUP(G5523,dMateriaPrima!$A$2:$A$12,dMateriaPrima!$C$2:$C$12)</f>
        <v>56</v>
      </c>
      <c r="O5523" s="3">
        <f t="shared" si="430"/>
        <v>1960</v>
      </c>
      <c r="P5523" s="4">
        <f t="shared" si="431"/>
        <v>0</v>
      </c>
      <c r="Q5523" s="3">
        <f t="shared" si="432"/>
        <v>1960</v>
      </c>
      <c r="R5523" t="str">
        <f t="shared" si="433"/>
        <v>Em atraso</v>
      </c>
      <c r="S5523" s="5">
        <f t="shared" si="434"/>
        <v>5</v>
      </c>
    </row>
    <row r="5524" spans="1:19" x14ac:dyDescent="0.25">
      <c r="A5524">
        <v>5523</v>
      </c>
      <c r="B5524" s="1">
        <v>44133</v>
      </c>
      <c r="C5524" s="1">
        <v>44133</v>
      </c>
      <c r="D5524" s="1">
        <v>44143</v>
      </c>
      <c r="E5524" s="1">
        <v>44145</v>
      </c>
      <c r="F5524">
        <v>4</v>
      </c>
      <c r="G5524">
        <v>5</v>
      </c>
      <c r="H5524">
        <v>111</v>
      </c>
      <c r="I5524" s="6">
        <v>0.23</v>
      </c>
      <c r="J5524">
        <v>4</v>
      </c>
      <c r="K5524" t="str">
        <f>_xlfn.XLOOKUP(fCompras!F5524,dComprador!$A$2:$A$7,dComprador!$B$2:$B$7)</f>
        <v>Lira</v>
      </c>
      <c r="L5524" t="str">
        <f>_xlfn.XLOOKUP(J5524,dFornecedor!$A$2:$A$6,dFornecedor!$B$2:$B$6)</f>
        <v>AlphaOmega</v>
      </c>
      <c r="M5524" t="str">
        <f>_xlfn.XLOOKUP(G5524,dMateriaPrima!$A$2:$A$12,dMateriaPrima!$B$2:$B$12)</f>
        <v>Areia</v>
      </c>
      <c r="N5524" s="2">
        <f>_xlfn.XLOOKUP(G5524,dMateriaPrima!$A$2:$A$12,dMateriaPrima!$C$2:$C$12)</f>
        <v>3.59</v>
      </c>
      <c r="O5524" s="3">
        <f t="shared" si="430"/>
        <v>398.49</v>
      </c>
      <c r="P5524" s="4">
        <f t="shared" si="431"/>
        <v>91.65270000000001</v>
      </c>
      <c r="Q5524" s="3">
        <f t="shared" si="432"/>
        <v>306.83730000000003</v>
      </c>
      <c r="R5524" t="str">
        <f t="shared" si="433"/>
        <v>Em atraso</v>
      </c>
      <c r="S5524" s="5">
        <f t="shared" si="434"/>
        <v>2</v>
      </c>
    </row>
    <row r="5525" spans="1:19" x14ac:dyDescent="0.25">
      <c r="A5525">
        <v>5524</v>
      </c>
      <c r="B5525" s="1">
        <v>44133</v>
      </c>
      <c r="C5525" s="1">
        <v>44133</v>
      </c>
      <c r="D5525" s="1">
        <v>44140</v>
      </c>
      <c r="E5525" s="1">
        <v>44145</v>
      </c>
      <c r="F5525">
        <v>4</v>
      </c>
      <c r="G5525">
        <v>7</v>
      </c>
      <c r="H5525">
        <v>249</v>
      </c>
      <c r="I5525" s="6">
        <v>0</v>
      </c>
      <c r="J5525">
        <v>4</v>
      </c>
      <c r="K5525" t="str">
        <f>_xlfn.XLOOKUP(fCompras!F5525,dComprador!$A$2:$A$7,dComprador!$B$2:$B$7)</f>
        <v>Lira</v>
      </c>
      <c r="L5525" t="str">
        <f>_xlfn.XLOOKUP(J5525,dFornecedor!$A$2:$A$6,dFornecedor!$B$2:$B$6)</f>
        <v>AlphaOmega</v>
      </c>
      <c r="M5525" t="str">
        <f>_xlfn.XLOOKUP(G5525,dMateriaPrima!$A$2:$A$12,dMateriaPrima!$B$2:$B$12)</f>
        <v>Poliéster</v>
      </c>
      <c r="N5525" s="2">
        <f>_xlfn.XLOOKUP(G5525,dMateriaPrima!$A$2:$A$12,dMateriaPrima!$C$2:$C$12)</f>
        <v>8</v>
      </c>
      <c r="O5525" s="3">
        <f t="shared" si="430"/>
        <v>1992</v>
      </c>
      <c r="P5525" s="4">
        <f t="shared" si="431"/>
        <v>0</v>
      </c>
      <c r="Q5525" s="3">
        <f t="shared" si="432"/>
        <v>1992</v>
      </c>
      <c r="R5525" t="str">
        <f t="shared" si="433"/>
        <v>Em atraso</v>
      </c>
      <c r="S5525" s="5">
        <f t="shared" si="434"/>
        <v>5</v>
      </c>
    </row>
    <row r="5526" spans="1:19" x14ac:dyDescent="0.25">
      <c r="A5526">
        <v>5525</v>
      </c>
      <c r="B5526" s="1">
        <v>44133</v>
      </c>
      <c r="C5526" s="1">
        <v>44139</v>
      </c>
      <c r="D5526" s="1">
        <v>44140</v>
      </c>
      <c r="E5526" s="1">
        <v>44141</v>
      </c>
      <c r="F5526">
        <v>4</v>
      </c>
      <c r="G5526">
        <v>5</v>
      </c>
      <c r="H5526">
        <v>34</v>
      </c>
      <c r="I5526" s="6">
        <v>0</v>
      </c>
      <c r="J5526">
        <v>2</v>
      </c>
      <c r="K5526" t="str">
        <f>_xlfn.XLOOKUP(fCompras!F5526,dComprador!$A$2:$A$7,dComprador!$B$2:$B$7)</f>
        <v>Lira</v>
      </c>
      <c r="L5526" t="str">
        <f>_xlfn.XLOOKUP(J5526,dFornecedor!$A$2:$A$6,dFornecedor!$B$2:$B$6)</f>
        <v>Minerva</v>
      </c>
      <c r="M5526" t="str">
        <f>_xlfn.XLOOKUP(G5526,dMateriaPrima!$A$2:$A$12,dMateriaPrima!$B$2:$B$12)</f>
        <v>Areia</v>
      </c>
      <c r="N5526" s="2">
        <f>_xlfn.XLOOKUP(G5526,dMateriaPrima!$A$2:$A$12,dMateriaPrima!$C$2:$C$12)</f>
        <v>3.59</v>
      </c>
      <c r="O5526" s="3">
        <f t="shared" si="430"/>
        <v>122.06</v>
      </c>
      <c r="P5526" s="4">
        <f t="shared" si="431"/>
        <v>0</v>
      </c>
      <c r="Q5526" s="3">
        <f t="shared" si="432"/>
        <v>122.06</v>
      </c>
      <c r="R5526" t="str">
        <f t="shared" si="433"/>
        <v>Em atraso</v>
      </c>
      <c r="S5526" s="5">
        <f t="shared" si="434"/>
        <v>1</v>
      </c>
    </row>
    <row r="5527" spans="1:19" x14ac:dyDescent="0.25">
      <c r="A5527">
        <v>5526</v>
      </c>
      <c r="B5527" s="1">
        <v>44133</v>
      </c>
      <c r="C5527" s="1">
        <v>44141</v>
      </c>
      <c r="D5527" s="1">
        <v>44145</v>
      </c>
      <c r="E5527" s="1">
        <v>44145</v>
      </c>
      <c r="F5527">
        <v>4</v>
      </c>
      <c r="G5527">
        <v>10</v>
      </c>
      <c r="H5527">
        <v>21</v>
      </c>
      <c r="I5527" s="6">
        <v>0</v>
      </c>
      <c r="J5527">
        <v>2</v>
      </c>
      <c r="K5527" t="str">
        <f>_xlfn.XLOOKUP(fCompras!F5527,dComprador!$A$2:$A$7,dComprador!$B$2:$B$7)</f>
        <v>Lira</v>
      </c>
      <c r="L5527" t="str">
        <f>_xlfn.XLOOKUP(J5527,dFornecedor!$A$2:$A$6,dFornecedor!$B$2:$B$6)</f>
        <v>Minerva</v>
      </c>
      <c r="M5527" t="str">
        <f>_xlfn.XLOOKUP(G5527,dMateriaPrima!$A$2:$A$12,dMateriaPrima!$B$2:$B$12)</f>
        <v>Pedra Britada</v>
      </c>
      <c r="N5527" s="2">
        <f>_xlfn.XLOOKUP(G5527,dMateriaPrima!$A$2:$A$12,dMateriaPrima!$C$2:$C$12)</f>
        <v>56</v>
      </c>
      <c r="O5527" s="3">
        <f t="shared" si="430"/>
        <v>1176</v>
      </c>
      <c r="P5527" s="4">
        <f t="shared" si="431"/>
        <v>0</v>
      </c>
      <c r="Q5527" s="3">
        <f t="shared" si="432"/>
        <v>1176</v>
      </c>
      <c r="R5527" t="str">
        <f t="shared" si="433"/>
        <v>No prazo</v>
      </c>
      <c r="S5527" s="5">
        <f t="shared" si="434"/>
        <v>0</v>
      </c>
    </row>
    <row r="5528" spans="1:19" x14ac:dyDescent="0.25">
      <c r="A5528">
        <v>5527</v>
      </c>
      <c r="B5528" s="1">
        <v>44133</v>
      </c>
      <c r="C5528" s="1">
        <v>44143</v>
      </c>
      <c r="D5528" s="1">
        <v>44146</v>
      </c>
      <c r="E5528" s="1">
        <v>44149</v>
      </c>
      <c r="F5528">
        <v>4</v>
      </c>
      <c r="G5528">
        <v>10</v>
      </c>
      <c r="H5528">
        <v>44</v>
      </c>
      <c r="I5528" s="6">
        <v>0</v>
      </c>
      <c r="J5528">
        <v>3</v>
      </c>
      <c r="K5528" t="str">
        <f>_xlfn.XLOOKUP(fCompras!F5528,dComprador!$A$2:$A$7,dComprador!$B$2:$B$7)</f>
        <v>Lira</v>
      </c>
      <c r="L5528" t="str">
        <f>_xlfn.XLOOKUP(J5528,dFornecedor!$A$2:$A$6,dFornecedor!$B$2:$B$6)</f>
        <v>StepUp</v>
      </c>
      <c r="M5528" t="str">
        <f>_xlfn.XLOOKUP(G5528,dMateriaPrima!$A$2:$A$12,dMateriaPrima!$B$2:$B$12)</f>
        <v>Pedra Britada</v>
      </c>
      <c r="N5528" s="2">
        <f>_xlfn.XLOOKUP(G5528,dMateriaPrima!$A$2:$A$12,dMateriaPrima!$C$2:$C$12)</f>
        <v>56</v>
      </c>
      <c r="O5528" s="3">
        <f t="shared" si="430"/>
        <v>2464</v>
      </c>
      <c r="P5528" s="4">
        <f t="shared" si="431"/>
        <v>0</v>
      </c>
      <c r="Q5528" s="3">
        <f t="shared" si="432"/>
        <v>2464</v>
      </c>
      <c r="R5528" t="str">
        <f t="shared" si="433"/>
        <v>Em atraso</v>
      </c>
      <c r="S5528" s="5">
        <f t="shared" si="434"/>
        <v>3</v>
      </c>
    </row>
    <row r="5529" spans="1:19" x14ac:dyDescent="0.25">
      <c r="A5529">
        <v>5528</v>
      </c>
      <c r="B5529" s="1">
        <v>44133</v>
      </c>
      <c r="C5529" s="1">
        <v>44141</v>
      </c>
      <c r="D5529" s="1">
        <v>44151</v>
      </c>
      <c r="E5529" s="1">
        <v>44154</v>
      </c>
      <c r="F5529">
        <v>1</v>
      </c>
      <c r="G5529">
        <v>1</v>
      </c>
      <c r="H5529">
        <v>231</v>
      </c>
      <c r="I5529" s="6">
        <v>0</v>
      </c>
      <c r="J5529">
        <v>2</v>
      </c>
      <c r="K5529" t="str">
        <f>_xlfn.XLOOKUP(fCompras!F5529,dComprador!$A$2:$A$7,dComprador!$B$2:$B$7)</f>
        <v>Alon</v>
      </c>
      <c r="L5529" t="str">
        <f>_xlfn.XLOOKUP(J5529,dFornecedor!$A$2:$A$6,dFornecedor!$B$2:$B$6)</f>
        <v>Minerva</v>
      </c>
      <c r="M5529" t="str">
        <f>_xlfn.XLOOKUP(G5529,dMateriaPrima!$A$2:$A$12,dMateriaPrima!$B$2:$B$12)</f>
        <v>Tecido</v>
      </c>
      <c r="N5529" s="2">
        <f>_xlfn.XLOOKUP(G5529,dMateriaPrima!$A$2:$A$12,dMateriaPrima!$C$2:$C$12)</f>
        <v>18</v>
      </c>
      <c r="O5529" s="3">
        <f t="shared" si="430"/>
        <v>4158</v>
      </c>
      <c r="P5529" s="4">
        <f t="shared" si="431"/>
        <v>0</v>
      </c>
      <c r="Q5529" s="3">
        <f t="shared" si="432"/>
        <v>4158</v>
      </c>
      <c r="R5529" t="str">
        <f t="shared" si="433"/>
        <v>Em atraso</v>
      </c>
      <c r="S5529" s="5">
        <f t="shared" si="434"/>
        <v>3</v>
      </c>
    </row>
    <row r="5530" spans="1:19" x14ac:dyDescent="0.25">
      <c r="A5530">
        <v>5529</v>
      </c>
      <c r="B5530" s="1">
        <v>44133</v>
      </c>
      <c r="C5530" s="1">
        <v>44133</v>
      </c>
      <c r="D5530" s="1">
        <v>44164</v>
      </c>
      <c r="E5530" s="1">
        <v>44164</v>
      </c>
      <c r="F5530">
        <v>1</v>
      </c>
      <c r="G5530">
        <v>1</v>
      </c>
      <c r="H5530">
        <v>382</v>
      </c>
      <c r="I5530" s="6">
        <v>0</v>
      </c>
      <c r="J5530">
        <v>5</v>
      </c>
      <c r="K5530" t="str">
        <f>_xlfn.XLOOKUP(fCompras!F5530,dComprador!$A$2:$A$7,dComprador!$B$2:$B$7)</f>
        <v>Alon</v>
      </c>
      <c r="L5530" t="str">
        <f>_xlfn.XLOOKUP(J5530,dFornecedor!$A$2:$A$6,dFornecedor!$B$2:$B$6)</f>
        <v>Atlas</v>
      </c>
      <c r="M5530" t="str">
        <f>_xlfn.XLOOKUP(G5530,dMateriaPrima!$A$2:$A$12,dMateriaPrima!$B$2:$B$12)</f>
        <v>Tecido</v>
      </c>
      <c r="N5530" s="2">
        <f>_xlfn.XLOOKUP(G5530,dMateriaPrima!$A$2:$A$12,dMateriaPrima!$C$2:$C$12)</f>
        <v>18</v>
      </c>
      <c r="O5530" s="3">
        <f t="shared" si="430"/>
        <v>6876</v>
      </c>
      <c r="P5530" s="4">
        <f t="shared" si="431"/>
        <v>0</v>
      </c>
      <c r="Q5530" s="3">
        <f t="shared" si="432"/>
        <v>6876</v>
      </c>
      <c r="R5530" t="str">
        <f t="shared" si="433"/>
        <v>No prazo</v>
      </c>
      <c r="S5530" s="5">
        <f t="shared" si="434"/>
        <v>0</v>
      </c>
    </row>
    <row r="5531" spans="1:19" x14ac:dyDescent="0.25">
      <c r="A5531">
        <v>5530</v>
      </c>
      <c r="B5531" s="1">
        <v>44134</v>
      </c>
      <c r="C5531" s="1">
        <v>44140</v>
      </c>
      <c r="D5531" s="1">
        <v>44141</v>
      </c>
      <c r="E5531" s="1">
        <v>44146</v>
      </c>
      <c r="F5531">
        <v>4</v>
      </c>
      <c r="G5531">
        <v>7</v>
      </c>
      <c r="H5531">
        <v>77</v>
      </c>
      <c r="I5531" s="6">
        <v>0</v>
      </c>
      <c r="J5531">
        <v>2</v>
      </c>
      <c r="K5531" t="str">
        <f>_xlfn.XLOOKUP(fCompras!F5531,dComprador!$A$2:$A$7,dComprador!$B$2:$B$7)</f>
        <v>Lira</v>
      </c>
      <c r="L5531" t="str">
        <f>_xlfn.XLOOKUP(J5531,dFornecedor!$A$2:$A$6,dFornecedor!$B$2:$B$6)</f>
        <v>Minerva</v>
      </c>
      <c r="M5531" t="str">
        <f>_xlfn.XLOOKUP(G5531,dMateriaPrima!$A$2:$A$12,dMateriaPrima!$B$2:$B$12)</f>
        <v>Poliéster</v>
      </c>
      <c r="N5531" s="2">
        <f>_xlfn.XLOOKUP(G5531,dMateriaPrima!$A$2:$A$12,dMateriaPrima!$C$2:$C$12)</f>
        <v>8</v>
      </c>
      <c r="O5531" s="3">
        <f t="shared" si="430"/>
        <v>616</v>
      </c>
      <c r="P5531" s="4">
        <f t="shared" si="431"/>
        <v>0</v>
      </c>
      <c r="Q5531" s="3">
        <f t="shared" si="432"/>
        <v>616</v>
      </c>
      <c r="R5531" t="str">
        <f t="shared" si="433"/>
        <v>Em atraso</v>
      </c>
      <c r="S5531" s="5">
        <f t="shared" si="434"/>
        <v>5</v>
      </c>
    </row>
    <row r="5532" spans="1:19" x14ac:dyDescent="0.25">
      <c r="A5532">
        <v>5531</v>
      </c>
      <c r="B5532" s="1">
        <v>44134</v>
      </c>
      <c r="C5532" s="1">
        <v>44135</v>
      </c>
      <c r="D5532" s="1">
        <v>44141</v>
      </c>
      <c r="E5532" s="1">
        <v>44143</v>
      </c>
      <c r="F5532">
        <v>4</v>
      </c>
      <c r="G5532">
        <v>8</v>
      </c>
      <c r="H5532">
        <v>199</v>
      </c>
      <c r="I5532" s="6">
        <v>0</v>
      </c>
      <c r="J5532">
        <v>3</v>
      </c>
      <c r="K5532" t="str">
        <f>_xlfn.XLOOKUP(fCompras!F5532,dComprador!$A$2:$A$7,dComprador!$B$2:$B$7)</f>
        <v>Lira</v>
      </c>
      <c r="L5532" t="str">
        <f>_xlfn.XLOOKUP(J5532,dFornecedor!$A$2:$A$6,dFornecedor!$B$2:$B$6)</f>
        <v>StepUp</v>
      </c>
      <c r="M5532" t="str">
        <f>_xlfn.XLOOKUP(G5532,dMateriaPrima!$A$2:$A$12,dMateriaPrima!$B$2:$B$12)</f>
        <v>Cimento</v>
      </c>
      <c r="N5532" s="2">
        <f>_xlfn.XLOOKUP(G5532,dMateriaPrima!$A$2:$A$12,dMateriaPrima!$C$2:$C$12)</f>
        <v>23</v>
      </c>
      <c r="O5532" s="3">
        <f t="shared" si="430"/>
        <v>4577</v>
      </c>
      <c r="P5532" s="4">
        <f t="shared" si="431"/>
        <v>0</v>
      </c>
      <c r="Q5532" s="3">
        <f t="shared" si="432"/>
        <v>4577</v>
      </c>
      <c r="R5532" t="str">
        <f t="shared" si="433"/>
        <v>Em atraso</v>
      </c>
      <c r="S5532" s="5">
        <f t="shared" si="434"/>
        <v>2</v>
      </c>
    </row>
    <row r="5533" spans="1:19" x14ac:dyDescent="0.25">
      <c r="A5533">
        <v>5532</v>
      </c>
      <c r="B5533" s="1">
        <v>44134</v>
      </c>
      <c r="C5533" s="1">
        <v>44136</v>
      </c>
      <c r="D5533" s="1">
        <v>44143</v>
      </c>
      <c r="E5533" s="1">
        <v>44143</v>
      </c>
      <c r="F5533">
        <v>4</v>
      </c>
      <c r="G5533">
        <v>5</v>
      </c>
      <c r="H5533">
        <v>172</v>
      </c>
      <c r="I5533" s="6">
        <v>0</v>
      </c>
      <c r="J5533">
        <v>4</v>
      </c>
      <c r="K5533" t="str">
        <f>_xlfn.XLOOKUP(fCompras!F5533,dComprador!$A$2:$A$7,dComprador!$B$2:$B$7)</f>
        <v>Lira</v>
      </c>
      <c r="L5533" t="str">
        <f>_xlfn.XLOOKUP(J5533,dFornecedor!$A$2:$A$6,dFornecedor!$B$2:$B$6)</f>
        <v>AlphaOmega</v>
      </c>
      <c r="M5533" t="str">
        <f>_xlfn.XLOOKUP(G5533,dMateriaPrima!$A$2:$A$12,dMateriaPrima!$B$2:$B$12)</f>
        <v>Areia</v>
      </c>
      <c r="N5533" s="2">
        <f>_xlfn.XLOOKUP(G5533,dMateriaPrima!$A$2:$A$12,dMateriaPrima!$C$2:$C$12)</f>
        <v>3.59</v>
      </c>
      <c r="O5533" s="3">
        <f t="shared" si="430"/>
        <v>617.48</v>
      </c>
      <c r="P5533" s="4">
        <f t="shared" si="431"/>
        <v>0</v>
      </c>
      <c r="Q5533" s="3">
        <f t="shared" si="432"/>
        <v>617.48</v>
      </c>
      <c r="R5533" t="str">
        <f t="shared" si="433"/>
        <v>No prazo</v>
      </c>
      <c r="S5533" s="5">
        <f t="shared" si="434"/>
        <v>0</v>
      </c>
    </row>
    <row r="5534" spans="1:19" x14ac:dyDescent="0.25">
      <c r="A5534">
        <v>5533</v>
      </c>
      <c r="B5534" s="1">
        <v>44134</v>
      </c>
      <c r="C5534" s="1">
        <v>44142</v>
      </c>
      <c r="D5534" s="1">
        <v>44146</v>
      </c>
      <c r="E5534" s="1">
        <v>44146</v>
      </c>
      <c r="F5534">
        <v>4</v>
      </c>
      <c r="G5534">
        <v>1</v>
      </c>
      <c r="H5534">
        <v>31</v>
      </c>
      <c r="I5534" s="6">
        <v>0</v>
      </c>
      <c r="J5534">
        <v>2</v>
      </c>
      <c r="K5534" t="str">
        <f>_xlfn.XLOOKUP(fCompras!F5534,dComprador!$A$2:$A$7,dComprador!$B$2:$B$7)</f>
        <v>Lira</v>
      </c>
      <c r="L5534" t="str">
        <f>_xlfn.XLOOKUP(J5534,dFornecedor!$A$2:$A$6,dFornecedor!$B$2:$B$6)</f>
        <v>Minerva</v>
      </c>
      <c r="M5534" t="str">
        <f>_xlfn.XLOOKUP(G5534,dMateriaPrima!$A$2:$A$12,dMateriaPrima!$B$2:$B$12)</f>
        <v>Tecido</v>
      </c>
      <c r="N5534" s="2">
        <f>_xlfn.XLOOKUP(G5534,dMateriaPrima!$A$2:$A$12,dMateriaPrima!$C$2:$C$12)</f>
        <v>18</v>
      </c>
      <c r="O5534" s="3">
        <f t="shared" si="430"/>
        <v>558</v>
      </c>
      <c r="P5534" s="4">
        <f t="shared" si="431"/>
        <v>0</v>
      </c>
      <c r="Q5534" s="3">
        <f t="shared" si="432"/>
        <v>558</v>
      </c>
      <c r="R5534" t="str">
        <f t="shared" si="433"/>
        <v>No prazo</v>
      </c>
      <c r="S5534" s="5">
        <f t="shared" si="434"/>
        <v>0</v>
      </c>
    </row>
    <row r="5535" spans="1:19" x14ac:dyDescent="0.25">
      <c r="A5535">
        <v>5534</v>
      </c>
      <c r="B5535" s="1">
        <v>44134</v>
      </c>
      <c r="C5535" s="1">
        <v>44136</v>
      </c>
      <c r="D5535" s="1">
        <v>44140</v>
      </c>
      <c r="E5535" s="1">
        <v>44143</v>
      </c>
      <c r="F5535">
        <v>4</v>
      </c>
      <c r="G5535">
        <v>7</v>
      </c>
      <c r="H5535">
        <v>4</v>
      </c>
      <c r="I5535" s="6">
        <v>0</v>
      </c>
      <c r="J5535">
        <v>2</v>
      </c>
      <c r="K5535" t="str">
        <f>_xlfn.XLOOKUP(fCompras!F5535,dComprador!$A$2:$A$7,dComprador!$B$2:$B$7)</f>
        <v>Lira</v>
      </c>
      <c r="L5535" t="str">
        <f>_xlfn.XLOOKUP(J5535,dFornecedor!$A$2:$A$6,dFornecedor!$B$2:$B$6)</f>
        <v>Minerva</v>
      </c>
      <c r="M5535" t="str">
        <f>_xlfn.XLOOKUP(G5535,dMateriaPrima!$A$2:$A$12,dMateriaPrima!$B$2:$B$12)</f>
        <v>Poliéster</v>
      </c>
      <c r="N5535" s="2">
        <f>_xlfn.XLOOKUP(G5535,dMateriaPrima!$A$2:$A$12,dMateriaPrima!$C$2:$C$12)</f>
        <v>8</v>
      </c>
      <c r="O5535" s="3">
        <f t="shared" si="430"/>
        <v>32</v>
      </c>
      <c r="P5535" s="4">
        <f t="shared" si="431"/>
        <v>0</v>
      </c>
      <c r="Q5535" s="3">
        <f t="shared" si="432"/>
        <v>32</v>
      </c>
      <c r="R5535" t="str">
        <f t="shared" si="433"/>
        <v>Em atraso</v>
      </c>
      <c r="S5535" s="5">
        <f t="shared" si="434"/>
        <v>3</v>
      </c>
    </row>
    <row r="5536" spans="1:19" x14ac:dyDescent="0.25">
      <c r="A5536">
        <v>5535</v>
      </c>
      <c r="B5536" s="1">
        <v>44134</v>
      </c>
      <c r="C5536" s="1">
        <v>44135</v>
      </c>
      <c r="D5536" s="1">
        <v>44149</v>
      </c>
      <c r="E5536" s="1">
        <v>44149</v>
      </c>
      <c r="F5536">
        <v>1</v>
      </c>
      <c r="G5536">
        <v>7</v>
      </c>
      <c r="H5536">
        <v>225</v>
      </c>
      <c r="I5536" s="6">
        <v>0</v>
      </c>
      <c r="J5536">
        <v>3</v>
      </c>
      <c r="K5536" t="str">
        <f>_xlfn.XLOOKUP(fCompras!F5536,dComprador!$A$2:$A$7,dComprador!$B$2:$B$7)</f>
        <v>Alon</v>
      </c>
      <c r="L5536" t="str">
        <f>_xlfn.XLOOKUP(J5536,dFornecedor!$A$2:$A$6,dFornecedor!$B$2:$B$6)</f>
        <v>StepUp</v>
      </c>
      <c r="M5536" t="str">
        <f>_xlfn.XLOOKUP(G5536,dMateriaPrima!$A$2:$A$12,dMateriaPrima!$B$2:$B$12)</f>
        <v>Poliéster</v>
      </c>
      <c r="N5536" s="2">
        <f>_xlfn.XLOOKUP(G5536,dMateriaPrima!$A$2:$A$12,dMateriaPrima!$C$2:$C$12)</f>
        <v>8</v>
      </c>
      <c r="O5536" s="3">
        <f t="shared" si="430"/>
        <v>1800</v>
      </c>
      <c r="P5536" s="4">
        <f t="shared" si="431"/>
        <v>0</v>
      </c>
      <c r="Q5536" s="3">
        <f t="shared" si="432"/>
        <v>1800</v>
      </c>
      <c r="R5536" t="str">
        <f t="shared" si="433"/>
        <v>No prazo</v>
      </c>
      <c r="S5536" s="5">
        <f t="shared" si="434"/>
        <v>0</v>
      </c>
    </row>
    <row r="5537" spans="1:19" x14ac:dyDescent="0.25">
      <c r="A5537">
        <v>5536</v>
      </c>
      <c r="B5537" s="1">
        <v>44134</v>
      </c>
      <c r="C5537" s="1">
        <v>44136</v>
      </c>
      <c r="D5537" s="1">
        <v>44153</v>
      </c>
      <c r="E5537" s="1">
        <v>44157</v>
      </c>
      <c r="F5537">
        <v>1</v>
      </c>
      <c r="G5537">
        <v>9</v>
      </c>
      <c r="H5537">
        <v>144</v>
      </c>
      <c r="I5537" s="6">
        <v>0</v>
      </c>
      <c r="J5537">
        <v>4</v>
      </c>
      <c r="K5537" t="str">
        <f>_xlfn.XLOOKUP(fCompras!F5537,dComprador!$A$2:$A$7,dComprador!$B$2:$B$7)</f>
        <v>Alon</v>
      </c>
      <c r="L5537" t="str">
        <f>_xlfn.XLOOKUP(J5537,dFornecedor!$A$2:$A$6,dFornecedor!$B$2:$B$6)</f>
        <v>AlphaOmega</v>
      </c>
      <c r="M5537" t="str">
        <f>_xlfn.XLOOKUP(G5537,dMateriaPrima!$A$2:$A$12,dMateriaPrima!$B$2:$B$12)</f>
        <v>Couro</v>
      </c>
      <c r="N5537" s="2">
        <f>_xlfn.XLOOKUP(G5537,dMateriaPrima!$A$2:$A$12,dMateriaPrima!$C$2:$C$12)</f>
        <v>4.4000000000000004</v>
      </c>
      <c r="O5537" s="3">
        <f t="shared" si="430"/>
        <v>633.6</v>
      </c>
      <c r="P5537" s="4">
        <f t="shared" si="431"/>
        <v>0</v>
      </c>
      <c r="Q5537" s="3">
        <f t="shared" si="432"/>
        <v>633.6</v>
      </c>
      <c r="R5537" t="str">
        <f t="shared" si="433"/>
        <v>Em atraso</v>
      </c>
      <c r="S5537" s="5">
        <f t="shared" si="434"/>
        <v>4</v>
      </c>
    </row>
    <row r="5538" spans="1:19" x14ac:dyDescent="0.25">
      <c r="A5538">
        <v>5537</v>
      </c>
      <c r="B5538" s="1">
        <v>44134</v>
      </c>
      <c r="C5538" s="1">
        <v>44134</v>
      </c>
      <c r="D5538" s="1">
        <v>44167</v>
      </c>
      <c r="E5538" s="1">
        <v>44166</v>
      </c>
      <c r="F5538">
        <v>1</v>
      </c>
      <c r="G5538">
        <v>9</v>
      </c>
      <c r="H5538">
        <v>53</v>
      </c>
      <c r="I5538" s="6">
        <v>0</v>
      </c>
      <c r="J5538">
        <v>2</v>
      </c>
      <c r="K5538" t="str">
        <f>_xlfn.XLOOKUP(fCompras!F5538,dComprador!$A$2:$A$7,dComprador!$B$2:$B$7)</f>
        <v>Alon</v>
      </c>
      <c r="L5538" t="str">
        <f>_xlfn.XLOOKUP(J5538,dFornecedor!$A$2:$A$6,dFornecedor!$B$2:$B$6)</f>
        <v>Minerva</v>
      </c>
      <c r="M5538" t="str">
        <f>_xlfn.XLOOKUP(G5538,dMateriaPrima!$A$2:$A$12,dMateriaPrima!$B$2:$B$12)</f>
        <v>Couro</v>
      </c>
      <c r="N5538" s="2">
        <f>_xlfn.XLOOKUP(G5538,dMateriaPrima!$A$2:$A$12,dMateriaPrima!$C$2:$C$12)</f>
        <v>4.4000000000000004</v>
      </c>
      <c r="O5538" s="3">
        <f t="shared" si="430"/>
        <v>233.20000000000002</v>
      </c>
      <c r="P5538" s="4">
        <f t="shared" si="431"/>
        <v>0</v>
      </c>
      <c r="Q5538" s="3">
        <f t="shared" si="432"/>
        <v>233.20000000000002</v>
      </c>
      <c r="R5538" t="str">
        <f t="shared" si="433"/>
        <v>No prazo</v>
      </c>
      <c r="S5538" s="5">
        <f t="shared" si="434"/>
        <v>0</v>
      </c>
    </row>
    <row r="5539" spans="1:19" x14ac:dyDescent="0.25">
      <c r="A5539">
        <v>5538</v>
      </c>
      <c r="B5539" s="1">
        <v>44134</v>
      </c>
      <c r="C5539" s="1">
        <v>44134</v>
      </c>
      <c r="D5539" s="1">
        <v>44166</v>
      </c>
      <c r="E5539" s="1">
        <v>44167</v>
      </c>
      <c r="F5539">
        <v>1</v>
      </c>
      <c r="G5539">
        <v>11</v>
      </c>
      <c r="H5539">
        <v>8</v>
      </c>
      <c r="I5539" s="6">
        <v>0</v>
      </c>
      <c r="J5539">
        <v>2</v>
      </c>
      <c r="K5539" t="str">
        <f>_xlfn.XLOOKUP(fCompras!F5539,dComprador!$A$2:$A$7,dComprador!$B$2:$B$7)</f>
        <v>Alon</v>
      </c>
      <c r="L5539" t="str">
        <f>_xlfn.XLOOKUP(J5539,dFornecedor!$A$2:$A$6,dFornecedor!$B$2:$B$6)</f>
        <v>Minerva</v>
      </c>
      <c r="M5539" t="str">
        <f>_xlfn.XLOOKUP(G5539,dMateriaPrima!$A$2:$A$12,dMateriaPrima!$B$2:$B$12)</f>
        <v>Papel</v>
      </c>
      <c r="N5539" s="2">
        <f>_xlfn.XLOOKUP(G5539,dMateriaPrima!$A$2:$A$12,dMateriaPrima!$C$2:$C$12)</f>
        <v>9</v>
      </c>
      <c r="O5539" s="3">
        <f t="shared" si="430"/>
        <v>72</v>
      </c>
      <c r="P5539" s="4">
        <f t="shared" si="431"/>
        <v>0</v>
      </c>
      <c r="Q5539" s="3">
        <f t="shared" si="432"/>
        <v>72</v>
      </c>
      <c r="R5539" t="str">
        <f t="shared" si="433"/>
        <v>Em atraso</v>
      </c>
      <c r="S5539" s="5">
        <f t="shared" si="434"/>
        <v>1</v>
      </c>
    </row>
    <row r="5540" spans="1:19" x14ac:dyDescent="0.25">
      <c r="A5540">
        <v>5539</v>
      </c>
      <c r="B5540" s="1">
        <v>44134</v>
      </c>
      <c r="C5540" s="1">
        <v>44143</v>
      </c>
      <c r="D5540" s="1">
        <v>44156</v>
      </c>
      <c r="E5540" s="1">
        <v>44156</v>
      </c>
      <c r="F5540">
        <v>1</v>
      </c>
      <c r="G5540">
        <v>5</v>
      </c>
      <c r="H5540">
        <v>72</v>
      </c>
      <c r="I5540" s="6">
        <v>0</v>
      </c>
      <c r="J5540">
        <v>3</v>
      </c>
      <c r="K5540" t="str">
        <f>_xlfn.XLOOKUP(fCompras!F5540,dComprador!$A$2:$A$7,dComprador!$B$2:$B$7)</f>
        <v>Alon</v>
      </c>
      <c r="L5540" t="str">
        <f>_xlfn.XLOOKUP(J5540,dFornecedor!$A$2:$A$6,dFornecedor!$B$2:$B$6)</f>
        <v>StepUp</v>
      </c>
      <c r="M5540" t="str">
        <f>_xlfn.XLOOKUP(G5540,dMateriaPrima!$A$2:$A$12,dMateriaPrima!$B$2:$B$12)</f>
        <v>Areia</v>
      </c>
      <c r="N5540" s="2">
        <f>_xlfn.XLOOKUP(G5540,dMateriaPrima!$A$2:$A$12,dMateriaPrima!$C$2:$C$12)</f>
        <v>3.59</v>
      </c>
      <c r="O5540" s="3">
        <f t="shared" si="430"/>
        <v>258.48</v>
      </c>
      <c r="P5540" s="4">
        <f t="shared" si="431"/>
        <v>0</v>
      </c>
      <c r="Q5540" s="3">
        <f t="shared" si="432"/>
        <v>258.48</v>
      </c>
      <c r="R5540" t="str">
        <f t="shared" si="433"/>
        <v>No prazo</v>
      </c>
      <c r="S5540" s="5">
        <f t="shared" si="434"/>
        <v>0</v>
      </c>
    </row>
    <row r="5541" spans="1:19" x14ac:dyDescent="0.25">
      <c r="A5541">
        <v>5540</v>
      </c>
      <c r="B5541" s="1">
        <v>44135</v>
      </c>
      <c r="C5541" s="1">
        <v>44135</v>
      </c>
      <c r="D5541" s="1">
        <v>44142</v>
      </c>
      <c r="E5541" s="1">
        <v>44144</v>
      </c>
      <c r="F5541">
        <v>4</v>
      </c>
      <c r="G5541">
        <v>8</v>
      </c>
      <c r="H5541">
        <v>56</v>
      </c>
      <c r="I5541" s="6">
        <v>0</v>
      </c>
      <c r="J5541">
        <v>5</v>
      </c>
      <c r="K5541" t="str">
        <f>_xlfn.XLOOKUP(fCompras!F5541,dComprador!$A$2:$A$7,dComprador!$B$2:$B$7)</f>
        <v>Lira</v>
      </c>
      <c r="L5541" t="str">
        <f>_xlfn.XLOOKUP(J5541,dFornecedor!$A$2:$A$6,dFornecedor!$B$2:$B$6)</f>
        <v>Atlas</v>
      </c>
      <c r="M5541" t="str">
        <f>_xlfn.XLOOKUP(G5541,dMateriaPrima!$A$2:$A$12,dMateriaPrima!$B$2:$B$12)</f>
        <v>Cimento</v>
      </c>
      <c r="N5541" s="2">
        <f>_xlfn.XLOOKUP(G5541,dMateriaPrima!$A$2:$A$12,dMateriaPrima!$C$2:$C$12)</f>
        <v>23</v>
      </c>
      <c r="O5541" s="3">
        <f t="shared" si="430"/>
        <v>1288</v>
      </c>
      <c r="P5541" s="4">
        <f t="shared" si="431"/>
        <v>0</v>
      </c>
      <c r="Q5541" s="3">
        <f t="shared" si="432"/>
        <v>1288</v>
      </c>
      <c r="R5541" t="str">
        <f t="shared" si="433"/>
        <v>Em atraso</v>
      </c>
      <c r="S5541" s="5">
        <f t="shared" si="434"/>
        <v>2</v>
      </c>
    </row>
    <row r="5542" spans="1:19" x14ac:dyDescent="0.25">
      <c r="A5542">
        <v>5541</v>
      </c>
      <c r="B5542" s="1">
        <v>44135</v>
      </c>
      <c r="C5542" s="1">
        <v>44135</v>
      </c>
      <c r="D5542" s="1">
        <v>44142</v>
      </c>
      <c r="E5542" s="1">
        <v>44143</v>
      </c>
      <c r="F5542">
        <v>4</v>
      </c>
      <c r="G5542">
        <v>11</v>
      </c>
      <c r="H5542">
        <v>322</v>
      </c>
      <c r="I5542" s="6">
        <v>0</v>
      </c>
      <c r="J5542">
        <v>2</v>
      </c>
      <c r="K5542" t="str">
        <f>_xlfn.XLOOKUP(fCompras!F5542,dComprador!$A$2:$A$7,dComprador!$B$2:$B$7)</f>
        <v>Lira</v>
      </c>
      <c r="L5542" t="str">
        <f>_xlfn.XLOOKUP(J5542,dFornecedor!$A$2:$A$6,dFornecedor!$B$2:$B$6)</f>
        <v>Minerva</v>
      </c>
      <c r="M5542" t="str">
        <f>_xlfn.XLOOKUP(G5542,dMateriaPrima!$A$2:$A$12,dMateriaPrima!$B$2:$B$12)</f>
        <v>Papel</v>
      </c>
      <c r="N5542" s="2">
        <f>_xlfn.XLOOKUP(G5542,dMateriaPrima!$A$2:$A$12,dMateriaPrima!$C$2:$C$12)</f>
        <v>9</v>
      </c>
      <c r="O5542" s="3">
        <f t="shared" si="430"/>
        <v>2898</v>
      </c>
      <c r="P5542" s="4">
        <f t="shared" si="431"/>
        <v>0</v>
      </c>
      <c r="Q5542" s="3">
        <f t="shared" si="432"/>
        <v>2898</v>
      </c>
      <c r="R5542" t="str">
        <f t="shared" si="433"/>
        <v>Em atraso</v>
      </c>
      <c r="S5542" s="5">
        <f t="shared" si="434"/>
        <v>1</v>
      </c>
    </row>
    <row r="5543" spans="1:19" x14ac:dyDescent="0.25">
      <c r="A5543">
        <v>5542</v>
      </c>
      <c r="B5543" s="1">
        <v>44135</v>
      </c>
      <c r="C5543" s="1">
        <v>44145</v>
      </c>
      <c r="D5543" s="1">
        <v>44148</v>
      </c>
      <c r="E5543" s="1">
        <v>44152</v>
      </c>
      <c r="F5543">
        <v>4</v>
      </c>
      <c r="G5543">
        <v>7</v>
      </c>
      <c r="H5543">
        <v>206</v>
      </c>
      <c r="I5543" s="6">
        <v>0</v>
      </c>
      <c r="J5543">
        <v>3</v>
      </c>
      <c r="K5543" t="str">
        <f>_xlfn.XLOOKUP(fCompras!F5543,dComprador!$A$2:$A$7,dComprador!$B$2:$B$7)</f>
        <v>Lira</v>
      </c>
      <c r="L5543" t="str">
        <f>_xlfn.XLOOKUP(J5543,dFornecedor!$A$2:$A$6,dFornecedor!$B$2:$B$6)</f>
        <v>StepUp</v>
      </c>
      <c r="M5543" t="str">
        <f>_xlfn.XLOOKUP(G5543,dMateriaPrima!$A$2:$A$12,dMateriaPrima!$B$2:$B$12)</f>
        <v>Poliéster</v>
      </c>
      <c r="N5543" s="2">
        <f>_xlfn.XLOOKUP(G5543,dMateriaPrima!$A$2:$A$12,dMateriaPrima!$C$2:$C$12)</f>
        <v>8</v>
      </c>
      <c r="O5543" s="3">
        <f t="shared" si="430"/>
        <v>1648</v>
      </c>
      <c r="P5543" s="4">
        <f t="shared" si="431"/>
        <v>0</v>
      </c>
      <c r="Q5543" s="3">
        <f t="shared" si="432"/>
        <v>1648</v>
      </c>
      <c r="R5543" t="str">
        <f t="shared" si="433"/>
        <v>Em atraso</v>
      </c>
      <c r="S5543" s="5">
        <f t="shared" si="434"/>
        <v>4</v>
      </c>
    </row>
    <row r="5544" spans="1:19" x14ac:dyDescent="0.25">
      <c r="A5544">
        <v>5543</v>
      </c>
      <c r="B5544" s="1">
        <v>44135</v>
      </c>
      <c r="C5544" s="1">
        <v>44143</v>
      </c>
      <c r="D5544" s="1">
        <v>44145</v>
      </c>
      <c r="E5544" s="1">
        <v>44150</v>
      </c>
      <c r="F5544">
        <v>4</v>
      </c>
      <c r="G5544">
        <v>7</v>
      </c>
      <c r="H5544">
        <v>340</v>
      </c>
      <c r="I5544" s="6">
        <v>0</v>
      </c>
      <c r="J5544">
        <v>2</v>
      </c>
      <c r="K5544" t="str">
        <f>_xlfn.XLOOKUP(fCompras!F5544,dComprador!$A$2:$A$7,dComprador!$B$2:$B$7)</f>
        <v>Lira</v>
      </c>
      <c r="L5544" t="str">
        <f>_xlfn.XLOOKUP(J5544,dFornecedor!$A$2:$A$6,dFornecedor!$B$2:$B$6)</f>
        <v>Minerva</v>
      </c>
      <c r="M5544" t="str">
        <f>_xlfn.XLOOKUP(G5544,dMateriaPrima!$A$2:$A$12,dMateriaPrima!$B$2:$B$12)</f>
        <v>Poliéster</v>
      </c>
      <c r="N5544" s="2">
        <f>_xlfn.XLOOKUP(G5544,dMateriaPrima!$A$2:$A$12,dMateriaPrima!$C$2:$C$12)</f>
        <v>8</v>
      </c>
      <c r="O5544" s="3">
        <f t="shared" si="430"/>
        <v>2720</v>
      </c>
      <c r="P5544" s="4">
        <f t="shared" si="431"/>
        <v>0</v>
      </c>
      <c r="Q5544" s="3">
        <f t="shared" si="432"/>
        <v>2720</v>
      </c>
      <c r="R5544" t="str">
        <f t="shared" si="433"/>
        <v>Em atraso</v>
      </c>
      <c r="S5544" s="5">
        <f t="shared" si="434"/>
        <v>5</v>
      </c>
    </row>
    <row r="5545" spans="1:19" x14ac:dyDescent="0.25">
      <c r="A5545">
        <v>5544</v>
      </c>
      <c r="B5545" s="1">
        <v>44135</v>
      </c>
      <c r="C5545" s="1">
        <v>44141</v>
      </c>
      <c r="D5545" s="1">
        <v>44145</v>
      </c>
      <c r="E5545" s="1">
        <v>44142</v>
      </c>
      <c r="F5545">
        <v>4</v>
      </c>
      <c r="G5545">
        <v>5</v>
      </c>
      <c r="H5545">
        <v>314</v>
      </c>
      <c r="I5545" s="6">
        <v>0</v>
      </c>
      <c r="J5545">
        <v>2</v>
      </c>
      <c r="K5545" t="str">
        <f>_xlfn.XLOOKUP(fCompras!F5545,dComprador!$A$2:$A$7,dComprador!$B$2:$B$7)</f>
        <v>Lira</v>
      </c>
      <c r="L5545" t="str">
        <f>_xlfn.XLOOKUP(J5545,dFornecedor!$A$2:$A$6,dFornecedor!$B$2:$B$6)</f>
        <v>Minerva</v>
      </c>
      <c r="M5545" t="str">
        <f>_xlfn.XLOOKUP(G5545,dMateriaPrima!$A$2:$A$12,dMateriaPrima!$B$2:$B$12)</f>
        <v>Areia</v>
      </c>
      <c r="N5545" s="2">
        <f>_xlfn.XLOOKUP(G5545,dMateriaPrima!$A$2:$A$12,dMateriaPrima!$C$2:$C$12)</f>
        <v>3.59</v>
      </c>
      <c r="O5545" s="3">
        <f t="shared" si="430"/>
        <v>1127.26</v>
      </c>
      <c r="P5545" s="4">
        <f t="shared" si="431"/>
        <v>0</v>
      </c>
      <c r="Q5545" s="3">
        <f t="shared" si="432"/>
        <v>1127.26</v>
      </c>
      <c r="R5545" t="str">
        <f t="shared" si="433"/>
        <v>No prazo</v>
      </c>
      <c r="S5545" s="5">
        <f t="shared" si="434"/>
        <v>0</v>
      </c>
    </row>
    <row r="5546" spans="1:19" x14ac:dyDescent="0.25">
      <c r="A5546">
        <v>5545</v>
      </c>
      <c r="B5546" s="1">
        <v>44135</v>
      </c>
      <c r="C5546" s="1">
        <v>44135</v>
      </c>
      <c r="D5546" s="1">
        <v>44152</v>
      </c>
      <c r="E5546" s="1">
        <v>44152</v>
      </c>
      <c r="F5546">
        <v>1</v>
      </c>
      <c r="G5546">
        <v>8</v>
      </c>
      <c r="H5546">
        <v>37</v>
      </c>
      <c r="I5546" s="6">
        <v>0</v>
      </c>
      <c r="J5546">
        <v>2</v>
      </c>
      <c r="K5546" t="str">
        <f>_xlfn.XLOOKUP(fCompras!F5546,dComprador!$A$2:$A$7,dComprador!$B$2:$B$7)</f>
        <v>Alon</v>
      </c>
      <c r="L5546" t="str">
        <f>_xlfn.XLOOKUP(J5546,dFornecedor!$A$2:$A$6,dFornecedor!$B$2:$B$6)</f>
        <v>Minerva</v>
      </c>
      <c r="M5546" t="str">
        <f>_xlfn.XLOOKUP(G5546,dMateriaPrima!$A$2:$A$12,dMateriaPrima!$B$2:$B$12)</f>
        <v>Cimento</v>
      </c>
      <c r="N5546" s="2">
        <f>_xlfn.XLOOKUP(G5546,dMateriaPrima!$A$2:$A$12,dMateriaPrima!$C$2:$C$12)</f>
        <v>23</v>
      </c>
      <c r="O5546" s="3">
        <f t="shared" si="430"/>
        <v>851</v>
      </c>
      <c r="P5546" s="4">
        <f t="shared" si="431"/>
        <v>0</v>
      </c>
      <c r="Q5546" s="3">
        <f t="shared" si="432"/>
        <v>851</v>
      </c>
      <c r="R5546" t="str">
        <f t="shared" si="433"/>
        <v>No prazo</v>
      </c>
      <c r="S5546" s="5">
        <f t="shared" si="434"/>
        <v>0</v>
      </c>
    </row>
    <row r="5547" spans="1:19" x14ac:dyDescent="0.25">
      <c r="A5547">
        <v>5546</v>
      </c>
      <c r="B5547" s="1">
        <v>44135</v>
      </c>
      <c r="C5547" s="1">
        <v>44139</v>
      </c>
      <c r="D5547" s="1">
        <v>44146</v>
      </c>
      <c r="E5547" s="1">
        <v>44148</v>
      </c>
      <c r="F5547">
        <v>1</v>
      </c>
      <c r="G5547">
        <v>9</v>
      </c>
      <c r="H5547">
        <v>10</v>
      </c>
      <c r="I5547" s="6">
        <v>0</v>
      </c>
      <c r="J5547">
        <v>5</v>
      </c>
      <c r="K5547" t="str">
        <f>_xlfn.XLOOKUP(fCompras!F5547,dComprador!$A$2:$A$7,dComprador!$B$2:$B$7)</f>
        <v>Alon</v>
      </c>
      <c r="L5547" t="str">
        <f>_xlfn.XLOOKUP(J5547,dFornecedor!$A$2:$A$6,dFornecedor!$B$2:$B$6)</f>
        <v>Atlas</v>
      </c>
      <c r="M5547" t="str">
        <f>_xlfn.XLOOKUP(G5547,dMateriaPrima!$A$2:$A$12,dMateriaPrima!$B$2:$B$12)</f>
        <v>Couro</v>
      </c>
      <c r="N5547" s="2">
        <f>_xlfn.XLOOKUP(G5547,dMateriaPrima!$A$2:$A$12,dMateriaPrima!$C$2:$C$12)</f>
        <v>4.4000000000000004</v>
      </c>
      <c r="O5547" s="3">
        <f t="shared" si="430"/>
        <v>44</v>
      </c>
      <c r="P5547" s="4">
        <f t="shared" si="431"/>
        <v>0</v>
      </c>
      <c r="Q5547" s="3">
        <f t="shared" si="432"/>
        <v>44</v>
      </c>
      <c r="R5547" t="str">
        <f t="shared" si="433"/>
        <v>Em atraso</v>
      </c>
      <c r="S5547" s="5">
        <f t="shared" si="434"/>
        <v>2</v>
      </c>
    </row>
    <row r="5548" spans="1:19" x14ac:dyDescent="0.25">
      <c r="A5548">
        <v>5547</v>
      </c>
      <c r="B5548" s="1">
        <v>44135</v>
      </c>
      <c r="C5548" s="1">
        <v>44143</v>
      </c>
      <c r="D5548" s="1">
        <v>44164</v>
      </c>
      <c r="E5548" s="1">
        <v>44165</v>
      </c>
      <c r="F5548">
        <v>1</v>
      </c>
      <c r="G5548">
        <v>1</v>
      </c>
      <c r="H5548">
        <v>219</v>
      </c>
      <c r="I5548" s="6">
        <v>0</v>
      </c>
      <c r="J5548">
        <v>3</v>
      </c>
      <c r="K5548" t="str">
        <f>_xlfn.XLOOKUP(fCompras!F5548,dComprador!$A$2:$A$7,dComprador!$B$2:$B$7)</f>
        <v>Alon</v>
      </c>
      <c r="L5548" t="str">
        <f>_xlfn.XLOOKUP(J5548,dFornecedor!$A$2:$A$6,dFornecedor!$B$2:$B$6)</f>
        <v>StepUp</v>
      </c>
      <c r="M5548" t="str">
        <f>_xlfn.XLOOKUP(G5548,dMateriaPrima!$A$2:$A$12,dMateriaPrima!$B$2:$B$12)</f>
        <v>Tecido</v>
      </c>
      <c r="N5548" s="2">
        <f>_xlfn.XLOOKUP(G5548,dMateriaPrima!$A$2:$A$12,dMateriaPrima!$C$2:$C$12)</f>
        <v>18</v>
      </c>
      <c r="O5548" s="3">
        <f t="shared" si="430"/>
        <v>3942</v>
      </c>
      <c r="P5548" s="4">
        <f t="shared" si="431"/>
        <v>0</v>
      </c>
      <c r="Q5548" s="3">
        <f t="shared" si="432"/>
        <v>3942</v>
      </c>
      <c r="R5548" t="str">
        <f t="shared" si="433"/>
        <v>Em atraso</v>
      </c>
      <c r="S5548" s="5">
        <f t="shared" si="434"/>
        <v>1</v>
      </c>
    </row>
    <row r="5549" spans="1:19" x14ac:dyDescent="0.25">
      <c r="A5549">
        <v>5548</v>
      </c>
      <c r="B5549" s="1">
        <v>44135</v>
      </c>
      <c r="C5549" s="1">
        <v>44136</v>
      </c>
      <c r="D5549" s="1">
        <v>44166</v>
      </c>
      <c r="E5549" s="1">
        <v>44170</v>
      </c>
      <c r="F5549">
        <v>1</v>
      </c>
      <c r="G5549">
        <v>2</v>
      </c>
      <c r="H5549">
        <v>65</v>
      </c>
      <c r="I5549" s="6">
        <v>0.11</v>
      </c>
      <c r="J5549">
        <v>3</v>
      </c>
      <c r="K5549" t="str">
        <f>_xlfn.XLOOKUP(fCompras!F5549,dComprador!$A$2:$A$7,dComprador!$B$2:$B$7)</f>
        <v>Alon</v>
      </c>
      <c r="L5549" t="str">
        <f>_xlfn.XLOOKUP(J5549,dFornecedor!$A$2:$A$6,dFornecedor!$B$2:$B$6)</f>
        <v>StepUp</v>
      </c>
      <c r="M5549" t="str">
        <f>_xlfn.XLOOKUP(G5549,dMateriaPrima!$A$2:$A$12,dMateriaPrima!$B$2:$B$12)</f>
        <v>Chapa Metal</v>
      </c>
      <c r="N5549" s="2">
        <f>_xlfn.XLOOKUP(G5549,dMateriaPrima!$A$2:$A$12,dMateriaPrima!$C$2:$C$12)</f>
        <v>299.89999999999998</v>
      </c>
      <c r="O5549" s="3">
        <f t="shared" si="430"/>
        <v>19493.5</v>
      </c>
      <c r="P5549" s="4">
        <f t="shared" si="431"/>
        <v>2144.2849999999999</v>
      </c>
      <c r="Q5549" s="3">
        <f t="shared" si="432"/>
        <v>17349.215</v>
      </c>
      <c r="R5549" t="str">
        <f t="shared" si="433"/>
        <v>Em atraso</v>
      </c>
      <c r="S5549" s="5">
        <f t="shared" si="434"/>
        <v>4</v>
      </c>
    </row>
    <row r="5550" spans="1:19" x14ac:dyDescent="0.25">
      <c r="A5550">
        <v>5549</v>
      </c>
      <c r="B5550" s="1">
        <v>44135</v>
      </c>
      <c r="C5550" s="1">
        <v>44143</v>
      </c>
      <c r="D5550" s="1">
        <v>44155</v>
      </c>
      <c r="E5550" s="1">
        <v>44158</v>
      </c>
      <c r="F5550">
        <v>1</v>
      </c>
      <c r="G5550">
        <v>10</v>
      </c>
      <c r="H5550">
        <v>9</v>
      </c>
      <c r="I5550" s="6">
        <v>0</v>
      </c>
      <c r="J5550">
        <v>1</v>
      </c>
      <c r="K5550" t="str">
        <f>_xlfn.XLOOKUP(fCompras!F5550,dComprador!$A$2:$A$7,dComprador!$B$2:$B$7)</f>
        <v>Alon</v>
      </c>
      <c r="L5550" t="str">
        <f>_xlfn.XLOOKUP(J5550,dFornecedor!$A$2:$A$6,dFornecedor!$B$2:$B$6)</f>
        <v>NorthShore</v>
      </c>
      <c r="M5550" t="str">
        <f>_xlfn.XLOOKUP(G5550,dMateriaPrima!$A$2:$A$12,dMateriaPrima!$B$2:$B$12)</f>
        <v>Pedra Britada</v>
      </c>
      <c r="N5550" s="2">
        <f>_xlfn.XLOOKUP(G5550,dMateriaPrima!$A$2:$A$12,dMateriaPrima!$C$2:$C$12)</f>
        <v>56</v>
      </c>
      <c r="O5550" s="3">
        <f t="shared" si="430"/>
        <v>504</v>
      </c>
      <c r="P5550" s="4">
        <f t="shared" si="431"/>
        <v>0</v>
      </c>
      <c r="Q5550" s="3">
        <f t="shared" si="432"/>
        <v>504</v>
      </c>
      <c r="R5550" t="str">
        <f t="shared" si="433"/>
        <v>Em atraso</v>
      </c>
      <c r="S5550" s="5">
        <f t="shared" si="434"/>
        <v>3</v>
      </c>
    </row>
    <row r="5551" spans="1:19" x14ac:dyDescent="0.25">
      <c r="A5551">
        <v>5550</v>
      </c>
      <c r="B5551" s="1">
        <v>44136</v>
      </c>
      <c r="C5551" s="1">
        <v>44136</v>
      </c>
      <c r="D5551" s="1">
        <v>44143</v>
      </c>
      <c r="E5551" s="1">
        <v>44143</v>
      </c>
      <c r="F5551">
        <v>4</v>
      </c>
      <c r="G5551">
        <v>11</v>
      </c>
      <c r="H5551">
        <v>419</v>
      </c>
      <c r="I5551" s="6">
        <v>0</v>
      </c>
      <c r="J5551">
        <v>4</v>
      </c>
      <c r="K5551" t="str">
        <f>_xlfn.XLOOKUP(fCompras!F5551,dComprador!$A$2:$A$7,dComprador!$B$2:$B$7)</f>
        <v>Lira</v>
      </c>
      <c r="L5551" t="str">
        <f>_xlfn.XLOOKUP(J5551,dFornecedor!$A$2:$A$6,dFornecedor!$B$2:$B$6)</f>
        <v>AlphaOmega</v>
      </c>
      <c r="M5551" t="str">
        <f>_xlfn.XLOOKUP(G5551,dMateriaPrima!$A$2:$A$12,dMateriaPrima!$B$2:$B$12)</f>
        <v>Papel</v>
      </c>
      <c r="N5551" s="2">
        <f>_xlfn.XLOOKUP(G5551,dMateriaPrima!$A$2:$A$12,dMateriaPrima!$C$2:$C$12)</f>
        <v>9</v>
      </c>
      <c r="O5551" s="3">
        <f t="shared" si="430"/>
        <v>3771</v>
      </c>
      <c r="P5551" s="4">
        <f t="shared" si="431"/>
        <v>0</v>
      </c>
      <c r="Q5551" s="3">
        <f t="shared" si="432"/>
        <v>3771</v>
      </c>
      <c r="R5551" t="str">
        <f t="shared" si="433"/>
        <v>No prazo</v>
      </c>
      <c r="S5551" s="5">
        <f t="shared" si="434"/>
        <v>0</v>
      </c>
    </row>
    <row r="5552" spans="1:19" x14ac:dyDescent="0.25">
      <c r="A5552">
        <v>5551</v>
      </c>
      <c r="B5552" s="1">
        <v>44136</v>
      </c>
      <c r="C5552" s="1">
        <v>44137</v>
      </c>
      <c r="D5552" s="1">
        <v>44150</v>
      </c>
      <c r="E5552" s="1">
        <v>44153</v>
      </c>
      <c r="F5552">
        <v>2</v>
      </c>
      <c r="G5552">
        <v>9</v>
      </c>
      <c r="H5552">
        <v>114</v>
      </c>
      <c r="I5552" s="6">
        <v>0</v>
      </c>
      <c r="J5552">
        <v>3</v>
      </c>
      <c r="K5552" t="str">
        <f>_xlfn.XLOOKUP(fCompras!F5552,dComprador!$A$2:$A$7,dComprador!$B$2:$B$7)</f>
        <v>João</v>
      </c>
      <c r="L5552" t="str">
        <f>_xlfn.XLOOKUP(J5552,dFornecedor!$A$2:$A$6,dFornecedor!$B$2:$B$6)</f>
        <v>StepUp</v>
      </c>
      <c r="M5552" t="str">
        <f>_xlfn.XLOOKUP(G5552,dMateriaPrima!$A$2:$A$12,dMateriaPrima!$B$2:$B$12)</f>
        <v>Couro</v>
      </c>
      <c r="N5552" s="2">
        <f>_xlfn.XLOOKUP(G5552,dMateriaPrima!$A$2:$A$12,dMateriaPrima!$C$2:$C$12)</f>
        <v>4.4000000000000004</v>
      </c>
      <c r="O5552" s="3">
        <f t="shared" si="430"/>
        <v>501.6</v>
      </c>
      <c r="P5552" s="4">
        <f t="shared" si="431"/>
        <v>0</v>
      </c>
      <c r="Q5552" s="3">
        <f t="shared" si="432"/>
        <v>501.6</v>
      </c>
      <c r="R5552" t="str">
        <f t="shared" si="433"/>
        <v>Em atraso</v>
      </c>
      <c r="S5552" s="5">
        <f t="shared" si="434"/>
        <v>3</v>
      </c>
    </row>
    <row r="5553" spans="1:19" x14ac:dyDescent="0.25">
      <c r="A5553">
        <v>5552</v>
      </c>
      <c r="B5553" s="1">
        <v>44136</v>
      </c>
      <c r="C5553" s="1">
        <v>44145</v>
      </c>
      <c r="D5553" s="1">
        <v>44166</v>
      </c>
      <c r="E5553" s="1">
        <v>44168</v>
      </c>
      <c r="F5553">
        <v>1</v>
      </c>
      <c r="G5553">
        <v>9</v>
      </c>
      <c r="H5553">
        <v>20</v>
      </c>
      <c r="I5553" s="6">
        <v>0</v>
      </c>
      <c r="J5553">
        <v>2</v>
      </c>
      <c r="K5553" t="str">
        <f>_xlfn.XLOOKUP(fCompras!F5553,dComprador!$A$2:$A$7,dComprador!$B$2:$B$7)</f>
        <v>Alon</v>
      </c>
      <c r="L5553" t="str">
        <f>_xlfn.XLOOKUP(J5553,dFornecedor!$A$2:$A$6,dFornecedor!$B$2:$B$6)</f>
        <v>Minerva</v>
      </c>
      <c r="M5553" t="str">
        <f>_xlfn.XLOOKUP(G5553,dMateriaPrima!$A$2:$A$12,dMateriaPrima!$B$2:$B$12)</f>
        <v>Couro</v>
      </c>
      <c r="N5553" s="2">
        <f>_xlfn.XLOOKUP(G5553,dMateriaPrima!$A$2:$A$12,dMateriaPrima!$C$2:$C$12)</f>
        <v>4.4000000000000004</v>
      </c>
      <c r="O5553" s="3">
        <f t="shared" si="430"/>
        <v>88</v>
      </c>
      <c r="P5553" s="4">
        <f t="shared" si="431"/>
        <v>0</v>
      </c>
      <c r="Q5553" s="3">
        <f t="shared" si="432"/>
        <v>88</v>
      </c>
      <c r="R5553" t="str">
        <f t="shared" si="433"/>
        <v>Em atraso</v>
      </c>
      <c r="S5553" s="5">
        <f t="shared" si="434"/>
        <v>2</v>
      </c>
    </row>
    <row r="5554" spans="1:19" x14ac:dyDescent="0.25">
      <c r="A5554">
        <v>5553</v>
      </c>
      <c r="B5554" s="1">
        <v>44136</v>
      </c>
      <c r="C5554" s="1">
        <v>44143</v>
      </c>
      <c r="D5554" s="1">
        <v>44169</v>
      </c>
      <c r="E5554" s="1">
        <v>44170</v>
      </c>
      <c r="F5554">
        <v>1</v>
      </c>
      <c r="G5554">
        <v>11</v>
      </c>
      <c r="H5554">
        <v>410</v>
      </c>
      <c r="I5554" s="6">
        <v>0</v>
      </c>
      <c r="J5554">
        <v>2</v>
      </c>
      <c r="K5554" t="str">
        <f>_xlfn.XLOOKUP(fCompras!F5554,dComprador!$A$2:$A$7,dComprador!$B$2:$B$7)</f>
        <v>Alon</v>
      </c>
      <c r="L5554" t="str">
        <f>_xlfn.XLOOKUP(J5554,dFornecedor!$A$2:$A$6,dFornecedor!$B$2:$B$6)</f>
        <v>Minerva</v>
      </c>
      <c r="M5554" t="str">
        <f>_xlfn.XLOOKUP(G5554,dMateriaPrima!$A$2:$A$12,dMateriaPrima!$B$2:$B$12)</f>
        <v>Papel</v>
      </c>
      <c r="N5554" s="2">
        <f>_xlfn.XLOOKUP(G5554,dMateriaPrima!$A$2:$A$12,dMateriaPrima!$C$2:$C$12)</f>
        <v>9</v>
      </c>
      <c r="O5554" s="3">
        <f t="shared" si="430"/>
        <v>3690</v>
      </c>
      <c r="P5554" s="4">
        <f t="shared" si="431"/>
        <v>0</v>
      </c>
      <c r="Q5554" s="3">
        <f t="shared" si="432"/>
        <v>3690</v>
      </c>
      <c r="R5554" t="str">
        <f t="shared" si="433"/>
        <v>Em atraso</v>
      </c>
      <c r="S5554" s="5">
        <f t="shared" si="434"/>
        <v>1</v>
      </c>
    </row>
    <row r="5555" spans="1:19" x14ac:dyDescent="0.25">
      <c r="A5555">
        <v>5554</v>
      </c>
      <c r="B5555" s="1">
        <v>44137</v>
      </c>
      <c r="C5555" s="1">
        <v>44145</v>
      </c>
      <c r="D5555" s="1">
        <v>44149</v>
      </c>
      <c r="E5555" s="1">
        <v>44150</v>
      </c>
      <c r="F5555">
        <v>4</v>
      </c>
      <c r="G5555">
        <v>4</v>
      </c>
      <c r="H5555">
        <v>246</v>
      </c>
      <c r="I5555" s="6">
        <v>0</v>
      </c>
      <c r="J5555">
        <v>2</v>
      </c>
      <c r="K5555" t="str">
        <f>_xlfn.XLOOKUP(fCompras!F5555,dComprador!$A$2:$A$7,dComprador!$B$2:$B$7)</f>
        <v>Lira</v>
      </c>
      <c r="L5555" t="str">
        <f>_xlfn.XLOOKUP(J5555,dFornecedor!$A$2:$A$6,dFornecedor!$B$2:$B$6)</f>
        <v>Minerva</v>
      </c>
      <c r="M5555" t="str">
        <f>_xlfn.XLOOKUP(G5555,dMateriaPrima!$A$2:$A$12,dMateriaPrima!$B$2:$B$12)</f>
        <v>Madeira</v>
      </c>
      <c r="N5555" s="2">
        <f>_xlfn.XLOOKUP(G5555,dMateriaPrima!$A$2:$A$12,dMateriaPrima!$C$2:$C$12)</f>
        <v>168</v>
      </c>
      <c r="O5555" s="3">
        <f t="shared" si="430"/>
        <v>41328</v>
      </c>
      <c r="P5555" s="4">
        <f t="shared" si="431"/>
        <v>0</v>
      </c>
      <c r="Q5555" s="3">
        <f t="shared" si="432"/>
        <v>41328</v>
      </c>
      <c r="R5555" t="str">
        <f t="shared" si="433"/>
        <v>Em atraso</v>
      </c>
      <c r="S5555" s="5">
        <f t="shared" si="434"/>
        <v>1</v>
      </c>
    </row>
    <row r="5556" spans="1:19" x14ac:dyDescent="0.25">
      <c r="A5556">
        <v>5555</v>
      </c>
      <c r="B5556" s="1">
        <v>44137</v>
      </c>
      <c r="C5556" s="1">
        <v>44145</v>
      </c>
      <c r="D5556" s="1">
        <v>44165</v>
      </c>
      <c r="E5556" s="1">
        <v>44167</v>
      </c>
      <c r="F5556">
        <v>1</v>
      </c>
      <c r="G5556">
        <v>7</v>
      </c>
      <c r="H5556">
        <v>75</v>
      </c>
      <c r="I5556" s="6">
        <v>0</v>
      </c>
      <c r="J5556">
        <v>2</v>
      </c>
      <c r="K5556" t="str">
        <f>_xlfn.XLOOKUP(fCompras!F5556,dComprador!$A$2:$A$7,dComprador!$B$2:$B$7)</f>
        <v>Alon</v>
      </c>
      <c r="L5556" t="str">
        <f>_xlfn.XLOOKUP(J5556,dFornecedor!$A$2:$A$6,dFornecedor!$B$2:$B$6)</f>
        <v>Minerva</v>
      </c>
      <c r="M5556" t="str">
        <f>_xlfn.XLOOKUP(G5556,dMateriaPrima!$A$2:$A$12,dMateriaPrima!$B$2:$B$12)</f>
        <v>Poliéster</v>
      </c>
      <c r="N5556" s="2">
        <f>_xlfn.XLOOKUP(G5556,dMateriaPrima!$A$2:$A$12,dMateriaPrima!$C$2:$C$12)</f>
        <v>8</v>
      </c>
      <c r="O5556" s="3">
        <f t="shared" si="430"/>
        <v>600</v>
      </c>
      <c r="P5556" s="4">
        <f t="shared" si="431"/>
        <v>0</v>
      </c>
      <c r="Q5556" s="3">
        <f t="shared" si="432"/>
        <v>600</v>
      </c>
      <c r="R5556" t="str">
        <f t="shared" si="433"/>
        <v>Em atraso</v>
      </c>
      <c r="S5556" s="5">
        <f t="shared" si="434"/>
        <v>2</v>
      </c>
    </row>
    <row r="5557" spans="1:19" x14ac:dyDescent="0.25">
      <c r="A5557">
        <v>5556</v>
      </c>
      <c r="B5557" s="1">
        <v>44137</v>
      </c>
      <c r="C5557" s="1">
        <v>44138</v>
      </c>
      <c r="D5557" s="1">
        <v>44145</v>
      </c>
      <c r="E5557" s="1">
        <v>44147</v>
      </c>
      <c r="F5557">
        <v>4</v>
      </c>
      <c r="G5557">
        <v>11</v>
      </c>
      <c r="H5557">
        <v>41</v>
      </c>
      <c r="I5557" s="6">
        <v>0</v>
      </c>
      <c r="J5557">
        <v>3</v>
      </c>
      <c r="K5557" t="str">
        <f>_xlfn.XLOOKUP(fCompras!F5557,dComprador!$A$2:$A$7,dComprador!$B$2:$B$7)</f>
        <v>Lira</v>
      </c>
      <c r="L5557" t="str">
        <f>_xlfn.XLOOKUP(J5557,dFornecedor!$A$2:$A$6,dFornecedor!$B$2:$B$6)</f>
        <v>StepUp</v>
      </c>
      <c r="M5557" t="str">
        <f>_xlfn.XLOOKUP(G5557,dMateriaPrima!$A$2:$A$12,dMateriaPrima!$B$2:$B$12)</f>
        <v>Papel</v>
      </c>
      <c r="N5557" s="2">
        <f>_xlfn.XLOOKUP(G5557,dMateriaPrima!$A$2:$A$12,dMateriaPrima!$C$2:$C$12)</f>
        <v>9</v>
      </c>
      <c r="O5557" s="3">
        <f t="shared" si="430"/>
        <v>369</v>
      </c>
      <c r="P5557" s="4">
        <f t="shared" si="431"/>
        <v>0</v>
      </c>
      <c r="Q5557" s="3">
        <f t="shared" si="432"/>
        <v>369</v>
      </c>
      <c r="R5557" t="str">
        <f t="shared" si="433"/>
        <v>Em atraso</v>
      </c>
      <c r="S5557" s="5">
        <f t="shared" si="434"/>
        <v>2</v>
      </c>
    </row>
    <row r="5558" spans="1:19" x14ac:dyDescent="0.25">
      <c r="A5558">
        <v>5557</v>
      </c>
      <c r="B5558" s="1">
        <v>44137</v>
      </c>
      <c r="C5558" s="1">
        <v>44137</v>
      </c>
      <c r="D5558" s="1">
        <v>44142</v>
      </c>
      <c r="E5558" s="1">
        <v>44145</v>
      </c>
      <c r="F5558">
        <v>4</v>
      </c>
      <c r="G5558">
        <v>5</v>
      </c>
      <c r="H5558">
        <v>5</v>
      </c>
      <c r="I5558" s="6">
        <v>0</v>
      </c>
      <c r="J5558">
        <v>2</v>
      </c>
      <c r="K5558" t="str">
        <f>_xlfn.XLOOKUP(fCompras!F5558,dComprador!$A$2:$A$7,dComprador!$B$2:$B$7)</f>
        <v>Lira</v>
      </c>
      <c r="L5558" t="str">
        <f>_xlfn.XLOOKUP(J5558,dFornecedor!$A$2:$A$6,dFornecedor!$B$2:$B$6)</f>
        <v>Minerva</v>
      </c>
      <c r="M5558" t="str">
        <f>_xlfn.XLOOKUP(G5558,dMateriaPrima!$A$2:$A$12,dMateriaPrima!$B$2:$B$12)</f>
        <v>Areia</v>
      </c>
      <c r="N5558" s="2">
        <f>_xlfn.XLOOKUP(G5558,dMateriaPrima!$A$2:$A$12,dMateriaPrima!$C$2:$C$12)</f>
        <v>3.59</v>
      </c>
      <c r="O5558" s="3">
        <f t="shared" si="430"/>
        <v>17.95</v>
      </c>
      <c r="P5558" s="4">
        <f t="shared" si="431"/>
        <v>0</v>
      </c>
      <c r="Q5558" s="3">
        <f t="shared" si="432"/>
        <v>17.95</v>
      </c>
      <c r="R5558" t="str">
        <f t="shared" si="433"/>
        <v>Em atraso</v>
      </c>
      <c r="S5558" s="5">
        <f t="shared" si="434"/>
        <v>3</v>
      </c>
    </row>
    <row r="5559" spans="1:19" x14ac:dyDescent="0.25">
      <c r="A5559">
        <v>5558</v>
      </c>
      <c r="B5559" s="1">
        <v>44137</v>
      </c>
      <c r="C5559" s="1">
        <v>44144</v>
      </c>
      <c r="D5559" s="1">
        <v>44146</v>
      </c>
      <c r="E5559" s="1">
        <v>44146</v>
      </c>
      <c r="F5559">
        <v>4</v>
      </c>
      <c r="G5559">
        <v>9</v>
      </c>
      <c r="H5559">
        <v>524</v>
      </c>
      <c r="I5559" s="6">
        <v>0</v>
      </c>
      <c r="J5559">
        <v>3</v>
      </c>
      <c r="K5559" t="str">
        <f>_xlfn.XLOOKUP(fCompras!F5559,dComprador!$A$2:$A$7,dComprador!$B$2:$B$7)</f>
        <v>Lira</v>
      </c>
      <c r="L5559" t="str">
        <f>_xlfn.XLOOKUP(J5559,dFornecedor!$A$2:$A$6,dFornecedor!$B$2:$B$6)</f>
        <v>StepUp</v>
      </c>
      <c r="M5559" t="str">
        <f>_xlfn.XLOOKUP(G5559,dMateriaPrima!$A$2:$A$12,dMateriaPrima!$B$2:$B$12)</f>
        <v>Couro</v>
      </c>
      <c r="N5559" s="2">
        <f>_xlfn.XLOOKUP(G5559,dMateriaPrima!$A$2:$A$12,dMateriaPrima!$C$2:$C$12)</f>
        <v>4.4000000000000004</v>
      </c>
      <c r="O5559" s="3">
        <f t="shared" si="430"/>
        <v>2305.6000000000004</v>
      </c>
      <c r="P5559" s="4">
        <f t="shared" si="431"/>
        <v>0</v>
      </c>
      <c r="Q5559" s="3">
        <f t="shared" si="432"/>
        <v>2305.6000000000004</v>
      </c>
      <c r="R5559" t="str">
        <f t="shared" si="433"/>
        <v>No prazo</v>
      </c>
      <c r="S5559" s="5">
        <f t="shared" si="434"/>
        <v>0</v>
      </c>
    </row>
    <row r="5560" spans="1:19" x14ac:dyDescent="0.25">
      <c r="A5560">
        <v>5559</v>
      </c>
      <c r="B5560" s="1">
        <v>44137</v>
      </c>
      <c r="C5560" s="1">
        <v>44139</v>
      </c>
      <c r="D5560" s="1">
        <v>44152</v>
      </c>
      <c r="E5560" s="1">
        <v>44155</v>
      </c>
      <c r="F5560">
        <v>1</v>
      </c>
      <c r="G5560">
        <v>5</v>
      </c>
      <c r="H5560">
        <v>33</v>
      </c>
      <c r="I5560" s="6">
        <v>0</v>
      </c>
      <c r="J5560">
        <v>2</v>
      </c>
      <c r="K5560" t="str">
        <f>_xlfn.XLOOKUP(fCompras!F5560,dComprador!$A$2:$A$7,dComprador!$B$2:$B$7)</f>
        <v>Alon</v>
      </c>
      <c r="L5560" t="str">
        <f>_xlfn.XLOOKUP(J5560,dFornecedor!$A$2:$A$6,dFornecedor!$B$2:$B$6)</f>
        <v>Minerva</v>
      </c>
      <c r="M5560" t="str">
        <f>_xlfn.XLOOKUP(G5560,dMateriaPrima!$A$2:$A$12,dMateriaPrima!$B$2:$B$12)</f>
        <v>Areia</v>
      </c>
      <c r="N5560" s="2">
        <f>_xlfn.XLOOKUP(G5560,dMateriaPrima!$A$2:$A$12,dMateriaPrima!$C$2:$C$12)</f>
        <v>3.59</v>
      </c>
      <c r="O5560" s="3">
        <f t="shared" si="430"/>
        <v>118.47</v>
      </c>
      <c r="P5560" s="4">
        <f t="shared" si="431"/>
        <v>0</v>
      </c>
      <c r="Q5560" s="3">
        <f t="shared" si="432"/>
        <v>118.47</v>
      </c>
      <c r="R5560" t="str">
        <f t="shared" si="433"/>
        <v>Em atraso</v>
      </c>
      <c r="S5560" s="5">
        <f t="shared" si="434"/>
        <v>3</v>
      </c>
    </row>
    <row r="5561" spans="1:19" x14ac:dyDescent="0.25">
      <c r="A5561">
        <v>5560</v>
      </c>
      <c r="B5561" s="1">
        <v>44137</v>
      </c>
      <c r="C5561" s="1">
        <v>44145</v>
      </c>
      <c r="D5561" s="1">
        <v>44154</v>
      </c>
      <c r="E5561" s="1">
        <v>44155</v>
      </c>
      <c r="F5561">
        <v>1</v>
      </c>
      <c r="G5561">
        <v>10</v>
      </c>
      <c r="H5561">
        <v>344</v>
      </c>
      <c r="I5561" s="6">
        <v>0</v>
      </c>
      <c r="J5561">
        <v>2</v>
      </c>
      <c r="K5561" t="str">
        <f>_xlfn.XLOOKUP(fCompras!F5561,dComprador!$A$2:$A$7,dComprador!$B$2:$B$7)</f>
        <v>Alon</v>
      </c>
      <c r="L5561" t="str">
        <f>_xlfn.XLOOKUP(J5561,dFornecedor!$A$2:$A$6,dFornecedor!$B$2:$B$6)</f>
        <v>Minerva</v>
      </c>
      <c r="M5561" t="str">
        <f>_xlfn.XLOOKUP(G5561,dMateriaPrima!$A$2:$A$12,dMateriaPrima!$B$2:$B$12)</f>
        <v>Pedra Britada</v>
      </c>
      <c r="N5561" s="2">
        <f>_xlfn.XLOOKUP(G5561,dMateriaPrima!$A$2:$A$12,dMateriaPrima!$C$2:$C$12)</f>
        <v>56</v>
      </c>
      <c r="O5561" s="3">
        <f t="shared" si="430"/>
        <v>19264</v>
      </c>
      <c r="P5561" s="4">
        <f t="shared" si="431"/>
        <v>0</v>
      </c>
      <c r="Q5561" s="3">
        <f t="shared" si="432"/>
        <v>19264</v>
      </c>
      <c r="R5561" t="str">
        <f t="shared" si="433"/>
        <v>Em atraso</v>
      </c>
      <c r="S5561" s="5">
        <f t="shared" si="434"/>
        <v>1</v>
      </c>
    </row>
    <row r="5562" spans="1:19" x14ac:dyDescent="0.25">
      <c r="A5562">
        <v>5561</v>
      </c>
      <c r="B5562" s="1">
        <v>44137</v>
      </c>
      <c r="C5562" s="1">
        <v>44141</v>
      </c>
      <c r="D5562" s="1">
        <v>44155</v>
      </c>
      <c r="E5562" s="1">
        <v>44161</v>
      </c>
      <c r="F5562">
        <v>1</v>
      </c>
      <c r="G5562">
        <v>7</v>
      </c>
      <c r="H5562">
        <v>18</v>
      </c>
      <c r="I5562" s="6">
        <v>0</v>
      </c>
      <c r="J5562">
        <v>2</v>
      </c>
      <c r="K5562" t="str">
        <f>_xlfn.XLOOKUP(fCompras!F5562,dComprador!$A$2:$A$7,dComprador!$B$2:$B$7)</f>
        <v>Alon</v>
      </c>
      <c r="L5562" t="str">
        <f>_xlfn.XLOOKUP(J5562,dFornecedor!$A$2:$A$6,dFornecedor!$B$2:$B$6)</f>
        <v>Minerva</v>
      </c>
      <c r="M5562" t="str">
        <f>_xlfn.XLOOKUP(G5562,dMateriaPrima!$A$2:$A$12,dMateriaPrima!$B$2:$B$12)</f>
        <v>Poliéster</v>
      </c>
      <c r="N5562" s="2">
        <f>_xlfn.XLOOKUP(G5562,dMateriaPrima!$A$2:$A$12,dMateriaPrima!$C$2:$C$12)</f>
        <v>8</v>
      </c>
      <c r="O5562" s="3">
        <f t="shared" si="430"/>
        <v>144</v>
      </c>
      <c r="P5562" s="4">
        <f t="shared" si="431"/>
        <v>0</v>
      </c>
      <c r="Q5562" s="3">
        <f t="shared" si="432"/>
        <v>144</v>
      </c>
      <c r="R5562" t="str">
        <f t="shared" si="433"/>
        <v>Em atraso</v>
      </c>
      <c r="S5562" s="5">
        <f t="shared" si="434"/>
        <v>6</v>
      </c>
    </row>
    <row r="5563" spans="1:19" x14ac:dyDescent="0.25">
      <c r="A5563">
        <v>5562</v>
      </c>
      <c r="B5563" s="1">
        <v>44137</v>
      </c>
      <c r="C5563" s="1">
        <v>44138</v>
      </c>
      <c r="D5563" s="1">
        <v>44153</v>
      </c>
      <c r="E5563" s="1">
        <v>44153</v>
      </c>
      <c r="F5563">
        <v>1</v>
      </c>
      <c r="G5563">
        <v>9</v>
      </c>
      <c r="H5563">
        <v>519</v>
      </c>
      <c r="I5563" s="6">
        <v>0</v>
      </c>
      <c r="J5563">
        <v>3</v>
      </c>
      <c r="K5563" t="str">
        <f>_xlfn.XLOOKUP(fCompras!F5563,dComprador!$A$2:$A$7,dComprador!$B$2:$B$7)</f>
        <v>Alon</v>
      </c>
      <c r="L5563" t="str">
        <f>_xlfn.XLOOKUP(J5563,dFornecedor!$A$2:$A$6,dFornecedor!$B$2:$B$6)</f>
        <v>StepUp</v>
      </c>
      <c r="M5563" t="str">
        <f>_xlfn.XLOOKUP(G5563,dMateriaPrima!$A$2:$A$12,dMateriaPrima!$B$2:$B$12)</f>
        <v>Couro</v>
      </c>
      <c r="N5563" s="2">
        <f>_xlfn.XLOOKUP(G5563,dMateriaPrima!$A$2:$A$12,dMateriaPrima!$C$2:$C$12)</f>
        <v>4.4000000000000004</v>
      </c>
      <c r="O5563" s="3">
        <f t="shared" si="430"/>
        <v>2283.6000000000004</v>
      </c>
      <c r="P5563" s="4">
        <f t="shared" si="431"/>
        <v>0</v>
      </c>
      <c r="Q5563" s="3">
        <f t="shared" si="432"/>
        <v>2283.6000000000004</v>
      </c>
      <c r="R5563" t="str">
        <f t="shared" si="433"/>
        <v>No prazo</v>
      </c>
      <c r="S5563" s="5">
        <f t="shared" si="434"/>
        <v>0</v>
      </c>
    </row>
    <row r="5564" spans="1:19" x14ac:dyDescent="0.25">
      <c r="A5564">
        <v>5563</v>
      </c>
      <c r="B5564" s="1">
        <v>44137</v>
      </c>
      <c r="C5564" s="1">
        <v>44138</v>
      </c>
      <c r="D5564" s="1">
        <v>44157</v>
      </c>
      <c r="E5564" s="1">
        <v>44160</v>
      </c>
      <c r="F5564">
        <v>1</v>
      </c>
      <c r="G5564">
        <v>5</v>
      </c>
      <c r="H5564">
        <v>141</v>
      </c>
      <c r="I5564" s="6">
        <v>0</v>
      </c>
      <c r="J5564">
        <v>3</v>
      </c>
      <c r="K5564" t="str">
        <f>_xlfn.XLOOKUP(fCompras!F5564,dComprador!$A$2:$A$7,dComprador!$B$2:$B$7)</f>
        <v>Alon</v>
      </c>
      <c r="L5564" t="str">
        <f>_xlfn.XLOOKUP(J5564,dFornecedor!$A$2:$A$6,dFornecedor!$B$2:$B$6)</f>
        <v>StepUp</v>
      </c>
      <c r="M5564" t="str">
        <f>_xlfn.XLOOKUP(G5564,dMateriaPrima!$A$2:$A$12,dMateriaPrima!$B$2:$B$12)</f>
        <v>Areia</v>
      </c>
      <c r="N5564" s="2">
        <f>_xlfn.XLOOKUP(G5564,dMateriaPrima!$A$2:$A$12,dMateriaPrima!$C$2:$C$12)</f>
        <v>3.59</v>
      </c>
      <c r="O5564" s="3">
        <f t="shared" si="430"/>
        <v>506.19</v>
      </c>
      <c r="P5564" s="4">
        <f t="shared" si="431"/>
        <v>0</v>
      </c>
      <c r="Q5564" s="3">
        <f t="shared" si="432"/>
        <v>506.19</v>
      </c>
      <c r="R5564" t="str">
        <f t="shared" si="433"/>
        <v>Em atraso</v>
      </c>
      <c r="S5564" s="5">
        <f t="shared" si="434"/>
        <v>3</v>
      </c>
    </row>
    <row r="5565" spans="1:19" x14ac:dyDescent="0.25">
      <c r="A5565">
        <v>5564</v>
      </c>
      <c r="B5565" s="1">
        <v>44137</v>
      </c>
      <c r="C5565" s="1">
        <v>44137</v>
      </c>
      <c r="D5565" s="1">
        <v>44159</v>
      </c>
      <c r="E5565" s="1">
        <v>44161</v>
      </c>
      <c r="F5565">
        <v>1</v>
      </c>
      <c r="G5565">
        <v>8</v>
      </c>
      <c r="H5565">
        <v>451</v>
      </c>
      <c r="I5565" s="6">
        <v>0</v>
      </c>
      <c r="J5565">
        <v>2</v>
      </c>
      <c r="K5565" t="str">
        <f>_xlfn.XLOOKUP(fCompras!F5565,dComprador!$A$2:$A$7,dComprador!$B$2:$B$7)</f>
        <v>Alon</v>
      </c>
      <c r="L5565" t="str">
        <f>_xlfn.XLOOKUP(J5565,dFornecedor!$A$2:$A$6,dFornecedor!$B$2:$B$6)</f>
        <v>Minerva</v>
      </c>
      <c r="M5565" t="str">
        <f>_xlfn.XLOOKUP(G5565,dMateriaPrima!$A$2:$A$12,dMateriaPrima!$B$2:$B$12)</f>
        <v>Cimento</v>
      </c>
      <c r="N5565" s="2">
        <f>_xlfn.XLOOKUP(G5565,dMateriaPrima!$A$2:$A$12,dMateriaPrima!$C$2:$C$12)</f>
        <v>23</v>
      </c>
      <c r="O5565" s="3">
        <f t="shared" si="430"/>
        <v>10373</v>
      </c>
      <c r="P5565" s="4">
        <f t="shared" si="431"/>
        <v>0</v>
      </c>
      <c r="Q5565" s="3">
        <f t="shared" si="432"/>
        <v>10373</v>
      </c>
      <c r="R5565" t="str">
        <f t="shared" si="433"/>
        <v>Em atraso</v>
      </c>
      <c r="S5565" s="5">
        <f t="shared" si="434"/>
        <v>2</v>
      </c>
    </row>
    <row r="5566" spans="1:19" x14ac:dyDescent="0.25">
      <c r="A5566">
        <v>5565</v>
      </c>
      <c r="B5566" s="1">
        <v>44138</v>
      </c>
      <c r="C5566" s="1">
        <v>44138</v>
      </c>
      <c r="D5566" s="1">
        <v>44168</v>
      </c>
      <c r="E5566" s="1">
        <v>44167</v>
      </c>
      <c r="F5566">
        <v>1</v>
      </c>
      <c r="G5566">
        <v>7</v>
      </c>
      <c r="H5566">
        <v>3</v>
      </c>
      <c r="I5566" s="6">
        <v>0</v>
      </c>
      <c r="J5566">
        <v>2</v>
      </c>
      <c r="K5566" t="str">
        <f>_xlfn.XLOOKUP(fCompras!F5566,dComprador!$A$2:$A$7,dComprador!$B$2:$B$7)</f>
        <v>Alon</v>
      </c>
      <c r="L5566" t="str">
        <f>_xlfn.XLOOKUP(J5566,dFornecedor!$A$2:$A$6,dFornecedor!$B$2:$B$6)</f>
        <v>Minerva</v>
      </c>
      <c r="M5566" t="str">
        <f>_xlfn.XLOOKUP(G5566,dMateriaPrima!$A$2:$A$12,dMateriaPrima!$B$2:$B$12)</f>
        <v>Poliéster</v>
      </c>
      <c r="N5566" s="2">
        <f>_xlfn.XLOOKUP(G5566,dMateriaPrima!$A$2:$A$12,dMateriaPrima!$C$2:$C$12)</f>
        <v>8</v>
      </c>
      <c r="O5566" s="3">
        <f t="shared" si="430"/>
        <v>24</v>
      </c>
      <c r="P5566" s="4">
        <f t="shared" si="431"/>
        <v>0</v>
      </c>
      <c r="Q5566" s="3">
        <f t="shared" si="432"/>
        <v>24</v>
      </c>
      <c r="R5566" t="str">
        <f t="shared" si="433"/>
        <v>No prazo</v>
      </c>
      <c r="S5566" s="5">
        <f t="shared" si="434"/>
        <v>0</v>
      </c>
    </row>
    <row r="5567" spans="1:19" x14ac:dyDescent="0.25">
      <c r="A5567">
        <v>5566</v>
      </c>
      <c r="B5567" s="1">
        <v>44138</v>
      </c>
      <c r="C5567" s="1">
        <v>44141</v>
      </c>
      <c r="D5567" s="1">
        <v>44145</v>
      </c>
      <c r="E5567" s="1">
        <v>44147</v>
      </c>
      <c r="F5567">
        <v>4</v>
      </c>
      <c r="G5567">
        <v>9</v>
      </c>
      <c r="H5567">
        <v>407</v>
      </c>
      <c r="I5567" s="6">
        <v>0</v>
      </c>
      <c r="J5567">
        <v>3</v>
      </c>
      <c r="K5567" t="str">
        <f>_xlfn.XLOOKUP(fCompras!F5567,dComprador!$A$2:$A$7,dComprador!$B$2:$B$7)</f>
        <v>Lira</v>
      </c>
      <c r="L5567" t="str">
        <f>_xlfn.XLOOKUP(J5567,dFornecedor!$A$2:$A$6,dFornecedor!$B$2:$B$6)</f>
        <v>StepUp</v>
      </c>
      <c r="M5567" t="str">
        <f>_xlfn.XLOOKUP(G5567,dMateriaPrima!$A$2:$A$12,dMateriaPrima!$B$2:$B$12)</f>
        <v>Couro</v>
      </c>
      <c r="N5567" s="2">
        <f>_xlfn.XLOOKUP(G5567,dMateriaPrima!$A$2:$A$12,dMateriaPrima!$C$2:$C$12)</f>
        <v>4.4000000000000004</v>
      </c>
      <c r="O5567" s="3">
        <f t="shared" si="430"/>
        <v>1790.8000000000002</v>
      </c>
      <c r="P5567" s="4">
        <f t="shared" si="431"/>
        <v>0</v>
      </c>
      <c r="Q5567" s="3">
        <f t="shared" si="432"/>
        <v>1790.8000000000002</v>
      </c>
      <c r="R5567" t="str">
        <f t="shared" si="433"/>
        <v>Em atraso</v>
      </c>
      <c r="S5567" s="5">
        <f t="shared" si="434"/>
        <v>2</v>
      </c>
    </row>
    <row r="5568" spans="1:19" x14ac:dyDescent="0.25">
      <c r="A5568">
        <v>5567</v>
      </c>
      <c r="B5568" s="1">
        <v>44138</v>
      </c>
      <c r="C5568" s="1">
        <v>44139</v>
      </c>
      <c r="D5568" s="1">
        <v>44146</v>
      </c>
      <c r="E5568" s="1">
        <v>44146</v>
      </c>
      <c r="F5568">
        <v>4</v>
      </c>
      <c r="G5568">
        <v>6</v>
      </c>
      <c r="H5568">
        <v>97</v>
      </c>
      <c r="I5568" s="6">
        <v>0</v>
      </c>
      <c r="J5568">
        <v>3</v>
      </c>
      <c r="K5568" t="str">
        <f>_xlfn.XLOOKUP(fCompras!F5568,dComprador!$A$2:$A$7,dComprador!$B$2:$B$7)</f>
        <v>Lira</v>
      </c>
      <c r="L5568" t="str">
        <f>_xlfn.XLOOKUP(J5568,dFornecedor!$A$2:$A$6,dFornecedor!$B$2:$B$6)</f>
        <v>StepUp</v>
      </c>
      <c r="M5568" t="str">
        <f>_xlfn.XLOOKUP(G5568,dMateriaPrima!$A$2:$A$12,dMateriaPrima!$B$2:$B$12)</f>
        <v>Fio Algodão</v>
      </c>
      <c r="N5568" s="2">
        <f>_xlfn.XLOOKUP(G5568,dMateriaPrima!$A$2:$A$12,dMateriaPrima!$C$2:$C$12)</f>
        <v>55.9</v>
      </c>
      <c r="O5568" s="3">
        <f t="shared" si="430"/>
        <v>5422.3</v>
      </c>
      <c r="P5568" s="4">
        <f t="shared" si="431"/>
        <v>0</v>
      </c>
      <c r="Q5568" s="3">
        <f t="shared" si="432"/>
        <v>5422.3</v>
      </c>
      <c r="R5568" t="str">
        <f t="shared" si="433"/>
        <v>No prazo</v>
      </c>
      <c r="S5568" s="5">
        <f t="shared" si="434"/>
        <v>0</v>
      </c>
    </row>
    <row r="5569" spans="1:19" x14ac:dyDescent="0.25">
      <c r="A5569">
        <v>5568</v>
      </c>
      <c r="B5569" s="1">
        <v>44138</v>
      </c>
      <c r="C5569" s="1">
        <v>44141</v>
      </c>
      <c r="D5569" s="1">
        <v>44145</v>
      </c>
      <c r="E5569" s="1">
        <v>44148</v>
      </c>
      <c r="F5569">
        <v>4</v>
      </c>
      <c r="G5569">
        <v>10</v>
      </c>
      <c r="H5569">
        <v>6</v>
      </c>
      <c r="I5569" s="6">
        <v>0</v>
      </c>
      <c r="J5569">
        <v>1</v>
      </c>
      <c r="K5569" t="str">
        <f>_xlfn.XLOOKUP(fCompras!F5569,dComprador!$A$2:$A$7,dComprador!$B$2:$B$7)</f>
        <v>Lira</v>
      </c>
      <c r="L5569" t="str">
        <f>_xlfn.XLOOKUP(J5569,dFornecedor!$A$2:$A$6,dFornecedor!$B$2:$B$6)</f>
        <v>NorthShore</v>
      </c>
      <c r="M5569" t="str">
        <f>_xlfn.XLOOKUP(G5569,dMateriaPrima!$A$2:$A$12,dMateriaPrima!$B$2:$B$12)</f>
        <v>Pedra Britada</v>
      </c>
      <c r="N5569" s="2">
        <f>_xlfn.XLOOKUP(G5569,dMateriaPrima!$A$2:$A$12,dMateriaPrima!$C$2:$C$12)</f>
        <v>56</v>
      </c>
      <c r="O5569" s="3">
        <f t="shared" si="430"/>
        <v>336</v>
      </c>
      <c r="P5569" s="4">
        <f t="shared" si="431"/>
        <v>0</v>
      </c>
      <c r="Q5569" s="3">
        <f t="shared" si="432"/>
        <v>336</v>
      </c>
      <c r="R5569" t="str">
        <f t="shared" si="433"/>
        <v>Em atraso</v>
      </c>
      <c r="S5569" s="5">
        <f t="shared" si="434"/>
        <v>3</v>
      </c>
    </row>
    <row r="5570" spans="1:19" x14ac:dyDescent="0.25">
      <c r="A5570">
        <v>5569</v>
      </c>
      <c r="B5570" s="1">
        <v>44138</v>
      </c>
      <c r="C5570" s="1">
        <v>44142</v>
      </c>
      <c r="D5570" s="1">
        <v>44156</v>
      </c>
      <c r="E5570" s="1">
        <v>44160</v>
      </c>
      <c r="F5570">
        <v>1</v>
      </c>
      <c r="G5570">
        <v>9</v>
      </c>
      <c r="H5570">
        <v>188</v>
      </c>
      <c r="I5570" s="6">
        <v>0</v>
      </c>
      <c r="J5570">
        <v>2</v>
      </c>
      <c r="K5570" t="str">
        <f>_xlfn.XLOOKUP(fCompras!F5570,dComprador!$A$2:$A$7,dComprador!$B$2:$B$7)</f>
        <v>Alon</v>
      </c>
      <c r="L5570" t="str">
        <f>_xlfn.XLOOKUP(J5570,dFornecedor!$A$2:$A$6,dFornecedor!$B$2:$B$6)</f>
        <v>Minerva</v>
      </c>
      <c r="M5570" t="str">
        <f>_xlfn.XLOOKUP(G5570,dMateriaPrima!$A$2:$A$12,dMateriaPrima!$B$2:$B$12)</f>
        <v>Couro</v>
      </c>
      <c r="N5570" s="2">
        <f>_xlfn.XLOOKUP(G5570,dMateriaPrima!$A$2:$A$12,dMateriaPrima!$C$2:$C$12)</f>
        <v>4.4000000000000004</v>
      </c>
      <c r="O5570" s="3">
        <f t="shared" si="430"/>
        <v>827.2</v>
      </c>
      <c r="P5570" s="4">
        <f t="shared" si="431"/>
        <v>0</v>
      </c>
      <c r="Q5570" s="3">
        <f t="shared" si="432"/>
        <v>827.2</v>
      </c>
      <c r="R5570" t="str">
        <f t="shared" si="433"/>
        <v>Em atraso</v>
      </c>
      <c r="S5570" s="5">
        <f t="shared" si="434"/>
        <v>4</v>
      </c>
    </row>
    <row r="5571" spans="1:19" x14ac:dyDescent="0.25">
      <c r="A5571">
        <v>5570</v>
      </c>
      <c r="B5571" s="1">
        <v>44138</v>
      </c>
      <c r="C5571" s="1">
        <v>44139</v>
      </c>
      <c r="D5571" s="1">
        <v>44155</v>
      </c>
      <c r="E5571" s="1">
        <v>44155</v>
      </c>
      <c r="F5571">
        <v>1</v>
      </c>
      <c r="G5571">
        <v>5</v>
      </c>
      <c r="H5571">
        <v>143</v>
      </c>
      <c r="I5571" s="6">
        <v>0</v>
      </c>
      <c r="J5571">
        <v>5</v>
      </c>
      <c r="K5571" t="str">
        <f>_xlfn.XLOOKUP(fCompras!F5571,dComprador!$A$2:$A$7,dComprador!$B$2:$B$7)</f>
        <v>Alon</v>
      </c>
      <c r="L5571" t="str">
        <f>_xlfn.XLOOKUP(J5571,dFornecedor!$A$2:$A$6,dFornecedor!$B$2:$B$6)</f>
        <v>Atlas</v>
      </c>
      <c r="M5571" t="str">
        <f>_xlfn.XLOOKUP(G5571,dMateriaPrima!$A$2:$A$12,dMateriaPrima!$B$2:$B$12)</f>
        <v>Areia</v>
      </c>
      <c r="N5571" s="2">
        <f>_xlfn.XLOOKUP(G5571,dMateriaPrima!$A$2:$A$12,dMateriaPrima!$C$2:$C$12)</f>
        <v>3.59</v>
      </c>
      <c r="O5571" s="3">
        <f t="shared" ref="O5571:O5634" si="435">PRODUCT(H5571,N5571)</f>
        <v>513.37</v>
      </c>
      <c r="P5571" s="4">
        <f t="shared" ref="P5571:P5634" si="436">PRODUCT(O5571,I5571)</f>
        <v>0</v>
      </c>
      <c r="Q5571" s="3">
        <f t="shared" ref="Q5571:Q5634" si="437">O5571-P5571</f>
        <v>513.37</v>
      </c>
      <c r="R5571" t="str">
        <f t="shared" ref="R5571:R5634" si="438">IF(E5571&lt;=D5571,"No prazo",IF(E5571&gt;D5571,"Em atraso"))</f>
        <v>No prazo</v>
      </c>
      <c r="S5571" s="5">
        <f t="shared" ref="S5571:S5634" si="439">IF(E5571 &gt;D5571, E5571-D5571,0)</f>
        <v>0</v>
      </c>
    </row>
    <row r="5572" spans="1:19" x14ac:dyDescent="0.25">
      <c r="A5572">
        <v>5571</v>
      </c>
      <c r="B5572" s="1">
        <v>44138</v>
      </c>
      <c r="C5572" s="1">
        <v>44148</v>
      </c>
      <c r="D5572" s="1">
        <v>44157</v>
      </c>
      <c r="E5572" s="1">
        <v>44161</v>
      </c>
      <c r="F5572">
        <v>1</v>
      </c>
      <c r="G5572">
        <v>4</v>
      </c>
      <c r="H5572">
        <v>197</v>
      </c>
      <c r="I5572" s="6">
        <v>0</v>
      </c>
      <c r="J5572">
        <v>3</v>
      </c>
      <c r="K5572" t="str">
        <f>_xlfn.XLOOKUP(fCompras!F5572,dComprador!$A$2:$A$7,dComprador!$B$2:$B$7)</f>
        <v>Alon</v>
      </c>
      <c r="L5572" t="str">
        <f>_xlfn.XLOOKUP(J5572,dFornecedor!$A$2:$A$6,dFornecedor!$B$2:$B$6)</f>
        <v>StepUp</v>
      </c>
      <c r="M5572" t="str">
        <f>_xlfn.XLOOKUP(G5572,dMateriaPrima!$A$2:$A$12,dMateriaPrima!$B$2:$B$12)</f>
        <v>Madeira</v>
      </c>
      <c r="N5572" s="2">
        <f>_xlfn.XLOOKUP(G5572,dMateriaPrima!$A$2:$A$12,dMateriaPrima!$C$2:$C$12)</f>
        <v>168</v>
      </c>
      <c r="O5572" s="3">
        <f t="shared" si="435"/>
        <v>33096</v>
      </c>
      <c r="P5572" s="4">
        <f t="shared" si="436"/>
        <v>0</v>
      </c>
      <c r="Q5572" s="3">
        <f t="shared" si="437"/>
        <v>33096</v>
      </c>
      <c r="R5572" t="str">
        <f t="shared" si="438"/>
        <v>Em atraso</v>
      </c>
      <c r="S5572" s="5">
        <f t="shared" si="439"/>
        <v>4</v>
      </c>
    </row>
    <row r="5573" spans="1:19" x14ac:dyDescent="0.25">
      <c r="A5573">
        <v>5572</v>
      </c>
      <c r="B5573" s="1">
        <v>44138</v>
      </c>
      <c r="C5573" s="1">
        <v>44139</v>
      </c>
      <c r="D5573" s="1">
        <v>44156</v>
      </c>
      <c r="E5573" s="1">
        <v>44156</v>
      </c>
      <c r="F5573">
        <v>1</v>
      </c>
      <c r="G5573">
        <v>5</v>
      </c>
      <c r="H5573">
        <v>279</v>
      </c>
      <c r="I5573" s="6">
        <v>0</v>
      </c>
      <c r="J5573">
        <v>2</v>
      </c>
      <c r="K5573" t="str">
        <f>_xlfn.XLOOKUP(fCompras!F5573,dComprador!$A$2:$A$7,dComprador!$B$2:$B$7)</f>
        <v>Alon</v>
      </c>
      <c r="L5573" t="str">
        <f>_xlfn.XLOOKUP(J5573,dFornecedor!$A$2:$A$6,dFornecedor!$B$2:$B$6)</f>
        <v>Minerva</v>
      </c>
      <c r="M5573" t="str">
        <f>_xlfn.XLOOKUP(G5573,dMateriaPrima!$A$2:$A$12,dMateriaPrima!$B$2:$B$12)</f>
        <v>Areia</v>
      </c>
      <c r="N5573" s="2">
        <f>_xlfn.XLOOKUP(G5573,dMateriaPrima!$A$2:$A$12,dMateriaPrima!$C$2:$C$12)</f>
        <v>3.59</v>
      </c>
      <c r="O5573" s="3">
        <f t="shared" si="435"/>
        <v>1001.61</v>
      </c>
      <c r="P5573" s="4">
        <f t="shared" si="436"/>
        <v>0</v>
      </c>
      <c r="Q5573" s="3">
        <f t="shared" si="437"/>
        <v>1001.61</v>
      </c>
      <c r="R5573" t="str">
        <f t="shared" si="438"/>
        <v>No prazo</v>
      </c>
      <c r="S5573" s="5">
        <f t="shared" si="439"/>
        <v>0</v>
      </c>
    </row>
    <row r="5574" spans="1:19" x14ac:dyDescent="0.25">
      <c r="A5574">
        <v>5573</v>
      </c>
      <c r="B5574" s="1">
        <v>44138</v>
      </c>
      <c r="C5574" s="1">
        <v>44145</v>
      </c>
      <c r="D5574" s="1">
        <v>44167</v>
      </c>
      <c r="E5574" s="1">
        <v>44170</v>
      </c>
      <c r="F5574">
        <v>1</v>
      </c>
      <c r="G5574">
        <v>1</v>
      </c>
      <c r="H5574">
        <v>200</v>
      </c>
      <c r="I5574" s="6">
        <v>0</v>
      </c>
      <c r="J5574">
        <v>3</v>
      </c>
      <c r="K5574" t="str">
        <f>_xlfn.XLOOKUP(fCompras!F5574,dComprador!$A$2:$A$7,dComprador!$B$2:$B$7)</f>
        <v>Alon</v>
      </c>
      <c r="L5574" t="str">
        <f>_xlfn.XLOOKUP(J5574,dFornecedor!$A$2:$A$6,dFornecedor!$B$2:$B$6)</f>
        <v>StepUp</v>
      </c>
      <c r="M5574" t="str">
        <f>_xlfn.XLOOKUP(G5574,dMateriaPrima!$A$2:$A$12,dMateriaPrima!$B$2:$B$12)</f>
        <v>Tecido</v>
      </c>
      <c r="N5574" s="2">
        <f>_xlfn.XLOOKUP(G5574,dMateriaPrima!$A$2:$A$12,dMateriaPrima!$C$2:$C$12)</f>
        <v>18</v>
      </c>
      <c r="O5574" s="3">
        <f t="shared" si="435"/>
        <v>3600</v>
      </c>
      <c r="P5574" s="4">
        <f t="shared" si="436"/>
        <v>0</v>
      </c>
      <c r="Q5574" s="3">
        <f t="shared" si="437"/>
        <v>3600</v>
      </c>
      <c r="R5574" t="str">
        <f t="shared" si="438"/>
        <v>Em atraso</v>
      </c>
      <c r="S5574" s="5">
        <f t="shared" si="439"/>
        <v>3</v>
      </c>
    </row>
    <row r="5575" spans="1:19" x14ac:dyDescent="0.25">
      <c r="A5575">
        <v>5574</v>
      </c>
      <c r="B5575" s="1">
        <v>44138</v>
      </c>
      <c r="C5575" s="1">
        <v>44138</v>
      </c>
      <c r="D5575" s="1">
        <v>44158</v>
      </c>
      <c r="E5575" s="1">
        <v>44162</v>
      </c>
      <c r="F5575">
        <v>1</v>
      </c>
      <c r="G5575">
        <v>10</v>
      </c>
      <c r="H5575">
        <v>175</v>
      </c>
      <c r="I5575" s="6">
        <v>0</v>
      </c>
      <c r="J5575">
        <v>2</v>
      </c>
      <c r="K5575" t="str">
        <f>_xlfn.XLOOKUP(fCompras!F5575,dComprador!$A$2:$A$7,dComprador!$B$2:$B$7)</f>
        <v>Alon</v>
      </c>
      <c r="L5575" t="str">
        <f>_xlfn.XLOOKUP(J5575,dFornecedor!$A$2:$A$6,dFornecedor!$B$2:$B$6)</f>
        <v>Minerva</v>
      </c>
      <c r="M5575" t="str">
        <f>_xlfn.XLOOKUP(G5575,dMateriaPrima!$A$2:$A$12,dMateriaPrima!$B$2:$B$12)</f>
        <v>Pedra Britada</v>
      </c>
      <c r="N5575" s="2">
        <f>_xlfn.XLOOKUP(G5575,dMateriaPrima!$A$2:$A$12,dMateriaPrima!$C$2:$C$12)</f>
        <v>56</v>
      </c>
      <c r="O5575" s="3">
        <f t="shared" si="435"/>
        <v>9800</v>
      </c>
      <c r="P5575" s="4">
        <f t="shared" si="436"/>
        <v>0</v>
      </c>
      <c r="Q5575" s="3">
        <f t="shared" si="437"/>
        <v>9800</v>
      </c>
      <c r="R5575" t="str">
        <f t="shared" si="438"/>
        <v>Em atraso</v>
      </c>
      <c r="S5575" s="5">
        <f t="shared" si="439"/>
        <v>4</v>
      </c>
    </row>
    <row r="5576" spans="1:19" x14ac:dyDescent="0.25">
      <c r="A5576">
        <v>5575</v>
      </c>
      <c r="B5576" s="1">
        <v>44139</v>
      </c>
      <c r="C5576" s="1">
        <v>44147</v>
      </c>
      <c r="D5576" s="1">
        <v>44169</v>
      </c>
      <c r="E5576" s="1">
        <v>44171</v>
      </c>
      <c r="F5576">
        <v>1</v>
      </c>
      <c r="G5576">
        <v>11</v>
      </c>
      <c r="H5576">
        <v>204</v>
      </c>
      <c r="I5576" s="6">
        <v>0</v>
      </c>
      <c r="J5576">
        <v>2</v>
      </c>
      <c r="K5576" t="str">
        <f>_xlfn.XLOOKUP(fCompras!F5576,dComprador!$A$2:$A$7,dComprador!$B$2:$B$7)</f>
        <v>Alon</v>
      </c>
      <c r="L5576" t="str">
        <f>_xlfn.XLOOKUP(J5576,dFornecedor!$A$2:$A$6,dFornecedor!$B$2:$B$6)</f>
        <v>Minerva</v>
      </c>
      <c r="M5576" t="str">
        <f>_xlfn.XLOOKUP(G5576,dMateriaPrima!$A$2:$A$12,dMateriaPrima!$B$2:$B$12)</f>
        <v>Papel</v>
      </c>
      <c r="N5576" s="2">
        <f>_xlfn.XLOOKUP(G5576,dMateriaPrima!$A$2:$A$12,dMateriaPrima!$C$2:$C$12)</f>
        <v>9</v>
      </c>
      <c r="O5576" s="3">
        <f t="shared" si="435"/>
        <v>1836</v>
      </c>
      <c r="P5576" s="4">
        <f t="shared" si="436"/>
        <v>0</v>
      </c>
      <c r="Q5576" s="3">
        <f t="shared" si="437"/>
        <v>1836</v>
      </c>
      <c r="R5576" t="str">
        <f t="shared" si="438"/>
        <v>Em atraso</v>
      </c>
      <c r="S5576" s="5">
        <f t="shared" si="439"/>
        <v>2</v>
      </c>
    </row>
    <row r="5577" spans="1:19" x14ac:dyDescent="0.25">
      <c r="A5577">
        <v>5576</v>
      </c>
      <c r="B5577" s="1">
        <v>44139</v>
      </c>
      <c r="C5577" s="1">
        <v>44139</v>
      </c>
      <c r="D5577" s="1">
        <v>44168</v>
      </c>
      <c r="E5577" s="1">
        <v>44172</v>
      </c>
      <c r="F5577">
        <v>1</v>
      </c>
      <c r="G5577">
        <v>11</v>
      </c>
      <c r="H5577">
        <v>188</v>
      </c>
      <c r="I5577" s="6">
        <v>0</v>
      </c>
      <c r="J5577">
        <v>2</v>
      </c>
      <c r="K5577" t="str">
        <f>_xlfn.XLOOKUP(fCompras!F5577,dComprador!$A$2:$A$7,dComprador!$B$2:$B$7)</f>
        <v>Alon</v>
      </c>
      <c r="L5577" t="str">
        <f>_xlfn.XLOOKUP(J5577,dFornecedor!$A$2:$A$6,dFornecedor!$B$2:$B$6)</f>
        <v>Minerva</v>
      </c>
      <c r="M5577" t="str">
        <f>_xlfn.XLOOKUP(G5577,dMateriaPrima!$A$2:$A$12,dMateriaPrima!$B$2:$B$12)</f>
        <v>Papel</v>
      </c>
      <c r="N5577" s="2">
        <f>_xlfn.XLOOKUP(G5577,dMateriaPrima!$A$2:$A$12,dMateriaPrima!$C$2:$C$12)</f>
        <v>9</v>
      </c>
      <c r="O5577" s="3">
        <f t="shared" si="435"/>
        <v>1692</v>
      </c>
      <c r="P5577" s="4">
        <f t="shared" si="436"/>
        <v>0</v>
      </c>
      <c r="Q5577" s="3">
        <f t="shared" si="437"/>
        <v>1692</v>
      </c>
      <c r="R5577" t="str">
        <f t="shared" si="438"/>
        <v>Em atraso</v>
      </c>
      <c r="S5577" s="5">
        <f t="shared" si="439"/>
        <v>4</v>
      </c>
    </row>
    <row r="5578" spans="1:19" x14ac:dyDescent="0.25">
      <c r="A5578">
        <v>5577</v>
      </c>
      <c r="B5578" s="1">
        <v>44139</v>
      </c>
      <c r="C5578" s="1">
        <v>44139</v>
      </c>
      <c r="D5578" s="1">
        <v>44147</v>
      </c>
      <c r="E5578" s="1">
        <v>44148</v>
      </c>
      <c r="F5578">
        <v>4</v>
      </c>
      <c r="G5578">
        <v>11</v>
      </c>
      <c r="H5578">
        <v>119</v>
      </c>
      <c r="I5578" s="6">
        <v>0</v>
      </c>
      <c r="J5578">
        <v>2</v>
      </c>
      <c r="K5578" t="str">
        <f>_xlfn.XLOOKUP(fCompras!F5578,dComprador!$A$2:$A$7,dComprador!$B$2:$B$7)</f>
        <v>Lira</v>
      </c>
      <c r="L5578" t="str">
        <f>_xlfn.XLOOKUP(J5578,dFornecedor!$A$2:$A$6,dFornecedor!$B$2:$B$6)</f>
        <v>Minerva</v>
      </c>
      <c r="M5578" t="str">
        <f>_xlfn.XLOOKUP(G5578,dMateriaPrima!$A$2:$A$12,dMateriaPrima!$B$2:$B$12)</f>
        <v>Papel</v>
      </c>
      <c r="N5578" s="2">
        <f>_xlfn.XLOOKUP(G5578,dMateriaPrima!$A$2:$A$12,dMateriaPrima!$C$2:$C$12)</f>
        <v>9</v>
      </c>
      <c r="O5578" s="3">
        <f t="shared" si="435"/>
        <v>1071</v>
      </c>
      <c r="P5578" s="4">
        <f t="shared" si="436"/>
        <v>0</v>
      </c>
      <c r="Q5578" s="3">
        <f t="shared" si="437"/>
        <v>1071</v>
      </c>
      <c r="R5578" t="str">
        <f t="shared" si="438"/>
        <v>Em atraso</v>
      </c>
      <c r="S5578" s="5">
        <f t="shared" si="439"/>
        <v>1</v>
      </c>
    </row>
    <row r="5579" spans="1:19" x14ac:dyDescent="0.25">
      <c r="A5579">
        <v>5578</v>
      </c>
      <c r="B5579" s="1">
        <v>44139</v>
      </c>
      <c r="C5579" s="1">
        <v>44142</v>
      </c>
      <c r="D5579" s="1">
        <v>44146</v>
      </c>
      <c r="E5579" s="1">
        <v>44146</v>
      </c>
      <c r="F5579">
        <v>4</v>
      </c>
      <c r="G5579">
        <v>1</v>
      </c>
      <c r="H5579">
        <v>324</v>
      </c>
      <c r="I5579" s="6">
        <v>0</v>
      </c>
      <c r="J5579">
        <v>2</v>
      </c>
      <c r="K5579" t="str">
        <f>_xlfn.XLOOKUP(fCompras!F5579,dComprador!$A$2:$A$7,dComprador!$B$2:$B$7)</f>
        <v>Lira</v>
      </c>
      <c r="L5579" t="str">
        <f>_xlfn.XLOOKUP(J5579,dFornecedor!$A$2:$A$6,dFornecedor!$B$2:$B$6)</f>
        <v>Minerva</v>
      </c>
      <c r="M5579" t="str">
        <f>_xlfn.XLOOKUP(G5579,dMateriaPrima!$A$2:$A$12,dMateriaPrima!$B$2:$B$12)</f>
        <v>Tecido</v>
      </c>
      <c r="N5579" s="2">
        <f>_xlfn.XLOOKUP(G5579,dMateriaPrima!$A$2:$A$12,dMateriaPrima!$C$2:$C$12)</f>
        <v>18</v>
      </c>
      <c r="O5579" s="3">
        <f t="shared" si="435"/>
        <v>5832</v>
      </c>
      <c r="P5579" s="4">
        <f t="shared" si="436"/>
        <v>0</v>
      </c>
      <c r="Q5579" s="3">
        <f t="shared" si="437"/>
        <v>5832</v>
      </c>
      <c r="R5579" t="str">
        <f t="shared" si="438"/>
        <v>No prazo</v>
      </c>
      <c r="S5579" s="5">
        <f t="shared" si="439"/>
        <v>0</v>
      </c>
    </row>
    <row r="5580" spans="1:19" x14ac:dyDescent="0.25">
      <c r="A5580">
        <v>5579</v>
      </c>
      <c r="B5580" s="1">
        <v>44139</v>
      </c>
      <c r="C5580" s="1">
        <v>44142</v>
      </c>
      <c r="D5580" s="1">
        <v>44146</v>
      </c>
      <c r="E5580" s="1">
        <v>44148</v>
      </c>
      <c r="F5580">
        <v>4</v>
      </c>
      <c r="G5580">
        <v>5</v>
      </c>
      <c r="H5580">
        <v>247</v>
      </c>
      <c r="I5580" s="6">
        <v>0</v>
      </c>
      <c r="J5580">
        <v>1</v>
      </c>
      <c r="K5580" t="str">
        <f>_xlfn.XLOOKUP(fCompras!F5580,dComprador!$A$2:$A$7,dComprador!$B$2:$B$7)</f>
        <v>Lira</v>
      </c>
      <c r="L5580" t="str">
        <f>_xlfn.XLOOKUP(J5580,dFornecedor!$A$2:$A$6,dFornecedor!$B$2:$B$6)</f>
        <v>NorthShore</v>
      </c>
      <c r="M5580" t="str">
        <f>_xlfn.XLOOKUP(G5580,dMateriaPrima!$A$2:$A$12,dMateriaPrima!$B$2:$B$12)</f>
        <v>Areia</v>
      </c>
      <c r="N5580" s="2">
        <f>_xlfn.XLOOKUP(G5580,dMateriaPrima!$A$2:$A$12,dMateriaPrima!$C$2:$C$12)</f>
        <v>3.59</v>
      </c>
      <c r="O5580" s="3">
        <f t="shared" si="435"/>
        <v>886.73</v>
      </c>
      <c r="P5580" s="4">
        <f t="shared" si="436"/>
        <v>0</v>
      </c>
      <c r="Q5580" s="3">
        <f t="shared" si="437"/>
        <v>886.73</v>
      </c>
      <c r="R5580" t="str">
        <f t="shared" si="438"/>
        <v>Em atraso</v>
      </c>
      <c r="S5580" s="5">
        <f t="shared" si="439"/>
        <v>2</v>
      </c>
    </row>
    <row r="5581" spans="1:19" x14ac:dyDescent="0.25">
      <c r="A5581">
        <v>5580</v>
      </c>
      <c r="B5581" s="1">
        <v>44139</v>
      </c>
      <c r="C5581" s="1">
        <v>44139</v>
      </c>
      <c r="D5581" s="1">
        <v>44158</v>
      </c>
      <c r="E5581" s="1">
        <v>44162</v>
      </c>
      <c r="F5581">
        <v>1</v>
      </c>
      <c r="G5581">
        <v>1</v>
      </c>
      <c r="H5581">
        <v>56</v>
      </c>
      <c r="I5581" s="6">
        <v>0</v>
      </c>
      <c r="J5581">
        <v>4</v>
      </c>
      <c r="K5581" t="str">
        <f>_xlfn.XLOOKUP(fCompras!F5581,dComprador!$A$2:$A$7,dComprador!$B$2:$B$7)</f>
        <v>Alon</v>
      </c>
      <c r="L5581" t="str">
        <f>_xlfn.XLOOKUP(J5581,dFornecedor!$A$2:$A$6,dFornecedor!$B$2:$B$6)</f>
        <v>AlphaOmega</v>
      </c>
      <c r="M5581" t="str">
        <f>_xlfn.XLOOKUP(G5581,dMateriaPrima!$A$2:$A$12,dMateriaPrima!$B$2:$B$12)</f>
        <v>Tecido</v>
      </c>
      <c r="N5581" s="2">
        <f>_xlfn.XLOOKUP(G5581,dMateriaPrima!$A$2:$A$12,dMateriaPrima!$C$2:$C$12)</f>
        <v>18</v>
      </c>
      <c r="O5581" s="3">
        <f t="shared" si="435"/>
        <v>1008</v>
      </c>
      <c r="P5581" s="4">
        <f t="shared" si="436"/>
        <v>0</v>
      </c>
      <c r="Q5581" s="3">
        <f t="shared" si="437"/>
        <v>1008</v>
      </c>
      <c r="R5581" t="str">
        <f t="shared" si="438"/>
        <v>Em atraso</v>
      </c>
      <c r="S5581" s="5">
        <f t="shared" si="439"/>
        <v>4</v>
      </c>
    </row>
    <row r="5582" spans="1:19" x14ac:dyDescent="0.25">
      <c r="A5582">
        <v>5581</v>
      </c>
      <c r="B5582" s="1">
        <v>44139</v>
      </c>
      <c r="C5582" s="1">
        <v>44141</v>
      </c>
      <c r="D5582" s="1">
        <v>44152</v>
      </c>
      <c r="E5582" s="1">
        <v>44153</v>
      </c>
      <c r="F5582">
        <v>1</v>
      </c>
      <c r="G5582">
        <v>7</v>
      </c>
      <c r="H5582">
        <v>208</v>
      </c>
      <c r="I5582" s="6">
        <v>0</v>
      </c>
      <c r="J5582">
        <v>2</v>
      </c>
      <c r="K5582" t="str">
        <f>_xlfn.XLOOKUP(fCompras!F5582,dComprador!$A$2:$A$7,dComprador!$B$2:$B$7)</f>
        <v>Alon</v>
      </c>
      <c r="L5582" t="str">
        <f>_xlfn.XLOOKUP(J5582,dFornecedor!$A$2:$A$6,dFornecedor!$B$2:$B$6)</f>
        <v>Minerva</v>
      </c>
      <c r="M5582" t="str">
        <f>_xlfn.XLOOKUP(G5582,dMateriaPrima!$A$2:$A$12,dMateriaPrima!$B$2:$B$12)</f>
        <v>Poliéster</v>
      </c>
      <c r="N5582" s="2">
        <f>_xlfn.XLOOKUP(G5582,dMateriaPrima!$A$2:$A$12,dMateriaPrima!$C$2:$C$12)</f>
        <v>8</v>
      </c>
      <c r="O5582" s="3">
        <f t="shared" si="435"/>
        <v>1664</v>
      </c>
      <c r="P5582" s="4">
        <f t="shared" si="436"/>
        <v>0</v>
      </c>
      <c r="Q5582" s="3">
        <f t="shared" si="437"/>
        <v>1664</v>
      </c>
      <c r="R5582" t="str">
        <f t="shared" si="438"/>
        <v>Em atraso</v>
      </c>
      <c r="S5582" s="5">
        <f t="shared" si="439"/>
        <v>1</v>
      </c>
    </row>
    <row r="5583" spans="1:19" x14ac:dyDescent="0.25">
      <c r="A5583">
        <v>5582</v>
      </c>
      <c r="B5583" s="1">
        <v>44139</v>
      </c>
      <c r="C5583" s="1">
        <v>44152</v>
      </c>
      <c r="D5583" s="1">
        <v>44170</v>
      </c>
      <c r="E5583" s="1">
        <v>44175</v>
      </c>
      <c r="F5583">
        <v>1</v>
      </c>
      <c r="G5583">
        <v>1</v>
      </c>
      <c r="H5583">
        <v>45</v>
      </c>
      <c r="I5583" s="6">
        <v>0</v>
      </c>
      <c r="J5583">
        <v>1</v>
      </c>
      <c r="K5583" t="str">
        <f>_xlfn.XLOOKUP(fCompras!F5583,dComprador!$A$2:$A$7,dComprador!$B$2:$B$7)</f>
        <v>Alon</v>
      </c>
      <c r="L5583" t="str">
        <f>_xlfn.XLOOKUP(J5583,dFornecedor!$A$2:$A$6,dFornecedor!$B$2:$B$6)</f>
        <v>NorthShore</v>
      </c>
      <c r="M5583" t="str">
        <f>_xlfn.XLOOKUP(G5583,dMateriaPrima!$A$2:$A$12,dMateriaPrima!$B$2:$B$12)</f>
        <v>Tecido</v>
      </c>
      <c r="N5583" s="2">
        <f>_xlfn.XLOOKUP(G5583,dMateriaPrima!$A$2:$A$12,dMateriaPrima!$C$2:$C$12)</f>
        <v>18</v>
      </c>
      <c r="O5583" s="3">
        <f t="shared" si="435"/>
        <v>810</v>
      </c>
      <c r="P5583" s="4">
        <f t="shared" si="436"/>
        <v>0</v>
      </c>
      <c r="Q5583" s="3">
        <f t="shared" si="437"/>
        <v>810</v>
      </c>
      <c r="R5583" t="str">
        <f t="shared" si="438"/>
        <v>Em atraso</v>
      </c>
      <c r="S5583" s="5">
        <f t="shared" si="439"/>
        <v>5</v>
      </c>
    </row>
    <row r="5584" spans="1:19" x14ac:dyDescent="0.25">
      <c r="A5584">
        <v>5583</v>
      </c>
      <c r="B5584" s="1">
        <v>44140</v>
      </c>
      <c r="C5584" s="1">
        <v>44148</v>
      </c>
      <c r="D5584" s="1">
        <v>44151</v>
      </c>
      <c r="E5584" s="1">
        <v>44152</v>
      </c>
      <c r="F5584">
        <v>4</v>
      </c>
      <c r="G5584">
        <v>11</v>
      </c>
      <c r="H5584">
        <v>186</v>
      </c>
      <c r="I5584" s="6">
        <v>0</v>
      </c>
      <c r="J5584">
        <v>2</v>
      </c>
      <c r="K5584" t="str">
        <f>_xlfn.XLOOKUP(fCompras!F5584,dComprador!$A$2:$A$7,dComprador!$B$2:$B$7)</f>
        <v>Lira</v>
      </c>
      <c r="L5584" t="str">
        <f>_xlfn.XLOOKUP(J5584,dFornecedor!$A$2:$A$6,dFornecedor!$B$2:$B$6)</f>
        <v>Minerva</v>
      </c>
      <c r="M5584" t="str">
        <f>_xlfn.XLOOKUP(G5584,dMateriaPrima!$A$2:$A$12,dMateriaPrima!$B$2:$B$12)</f>
        <v>Papel</v>
      </c>
      <c r="N5584" s="2">
        <f>_xlfn.XLOOKUP(G5584,dMateriaPrima!$A$2:$A$12,dMateriaPrima!$C$2:$C$12)</f>
        <v>9</v>
      </c>
      <c r="O5584" s="3">
        <f t="shared" si="435"/>
        <v>1674</v>
      </c>
      <c r="P5584" s="4">
        <f t="shared" si="436"/>
        <v>0</v>
      </c>
      <c r="Q5584" s="3">
        <f t="shared" si="437"/>
        <v>1674</v>
      </c>
      <c r="R5584" t="str">
        <f t="shared" si="438"/>
        <v>Em atraso</v>
      </c>
      <c r="S5584" s="5">
        <f t="shared" si="439"/>
        <v>1</v>
      </c>
    </row>
    <row r="5585" spans="1:19" x14ac:dyDescent="0.25">
      <c r="A5585">
        <v>5584</v>
      </c>
      <c r="B5585" s="1">
        <v>44140</v>
      </c>
      <c r="C5585" s="1">
        <v>44140</v>
      </c>
      <c r="D5585" s="1">
        <v>44147</v>
      </c>
      <c r="E5585" s="1">
        <v>44148</v>
      </c>
      <c r="F5585">
        <v>4</v>
      </c>
      <c r="G5585">
        <v>6</v>
      </c>
      <c r="H5585">
        <v>187</v>
      </c>
      <c r="I5585" s="6">
        <v>0</v>
      </c>
      <c r="J5585">
        <v>2</v>
      </c>
      <c r="K5585" t="str">
        <f>_xlfn.XLOOKUP(fCompras!F5585,dComprador!$A$2:$A$7,dComprador!$B$2:$B$7)</f>
        <v>Lira</v>
      </c>
      <c r="L5585" t="str">
        <f>_xlfn.XLOOKUP(J5585,dFornecedor!$A$2:$A$6,dFornecedor!$B$2:$B$6)</f>
        <v>Minerva</v>
      </c>
      <c r="M5585" t="str">
        <f>_xlfn.XLOOKUP(G5585,dMateriaPrima!$A$2:$A$12,dMateriaPrima!$B$2:$B$12)</f>
        <v>Fio Algodão</v>
      </c>
      <c r="N5585" s="2">
        <f>_xlfn.XLOOKUP(G5585,dMateriaPrima!$A$2:$A$12,dMateriaPrima!$C$2:$C$12)</f>
        <v>55.9</v>
      </c>
      <c r="O5585" s="3">
        <f t="shared" si="435"/>
        <v>10453.299999999999</v>
      </c>
      <c r="P5585" s="4">
        <f t="shared" si="436"/>
        <v>0</v>
      </c>
      <c r="Q5585" s="3">
        <f t="shared" si="437"/>
        <v>10453.299999999999</v>
      </c>
      <c r="R5585" t="str">
        <f t="shared" si="438"/>
        <v>Em atraso</v>
      </c>
      <c r="S5585" s="5">
        <f t="shared" si="439"/>
        <v>1</v>
      </c>
    </row>
    <row r="5586" spans="1:19" x14ac:dyDescent="0.25">
      <c r="A5586">
        <v>5585</v>
      </c>
      <c r="B5586" s="1">
        <v>44140</v>
      </c>
      <c r="C5586" s="1">
        <v>44141</v>
      </c>
      <c r="D5586" s="1">
        <v>44146</v>
      </c>
      <c r="E5586" s="1">
        <v>44148</v>
      </c>
      <c r="F5586">
        <v>4</v>
      </c>
      <c r="G5586">
        <v>4</v>
      </c>
      <c r="H5586">
        <v>300</v>
      </c>
      <c r="I5586" s="6">
        <v>0</v>
      </c>
      <c r="J5586">
        <v>3</v>
      </c>
      <c r="K5586" t="str">
        <f>_xlfn.XLOOKUP(fCompras!F5586,dComprador!$A$2:$A$7,dComprador!$B$2:$B$7)</f>
        <v>Lira</v>
      </c>
      <c r="L5586" t="str">
        <f>_xlfn.XLOOKUP(J5586,dFornecedor!$A$2:$A$6,dFornecedor!$B$2:$B$6)</f>
        <v>StepUp</v>
      </c>
      <c r="M5586" t="str">
        <f>_xlfn.XLOOKUP(G5586,dMateriaPrima!$A$2:$A$12,dMateriaPrima!$B$2:$B$12)</f>
        <v>Madeira</v>
      </c>
      <c r="N5586" s="2">
        <f>_xlfn.XLOOKUP(G5586,dMateriaPrima!$A$2:$A$12,dMateriaPrima!$C$2:$C$12)</f>
        <v>168</v>
      </c>
      <c r="O5586" s="3">
        <f t="shared" si="435"/>
        <v>50400</v>
      </c>
      <c r="P5586" s="4">
        <f t="shared" si="436"/>
        <v>0</v>
      </c>
      <c r="Q5586" s="3">
        <f t="shared" si="437"/>
        <v>50400</v>
      </c>
      <c r="R5586" t="str">
        <f t="shared" si="438"/>
        <v>Em atraso</v>
      </c>
      <c r="S5586" s="5">
        <f t="shared" si="439"/>
        <v>2</v>
      </c>
    </row>
    <row r="5587" spans="1:19" x14ac:dyDescent="0.25">
      <c r="A5587">
        <v>5586</v>
      </c>
      <c r="B5587" s="1">
        <v>44140</v>
      </c>
      <c r="C5587" s="1">
        <v>44149</v>
      </c>
      <c r="D5587" s="1">
        <v>44152</v>
      </c>
      <c r="E5587" s="1">
        <v>44153</v>
      </c>
      <c r="F5587">
        <v>4</v>
      </c>
      <c r="G5587">
        <v>9</v>
      </c>
      <c r="H5587">
        <v>105</v>
      </c>
      <c r="I5587" s="6">
        <v>0</v>
      </c>
      <c r="J5587">
        <v>3</v>
      </c>
      <c r="K5587" t="str">
        <f>_xlfn.XLOOKUP(fCompras!F5587,dComprador!$A$2:$A$7,dComprador!$B$2:$B$7)</f>
        <v>Lira</v>
      </c>
      <c r="L5587" t="str">
        <f>_xlfn.XLOOKUP(J5587,dFornecedor!$A$2:$A$6,dFornecedor!$B$2:$B$6)</f>
        <v>StepUp</v>
      </c>
      <c r="M5587" t="str">
        <f>_xlfn.XLOOKUP(G5587,dMateriaPrima!$A$2:$A$12,dMateriaPrima!$B$2:$B$12)</f>
        <v>Couro</v>
      </c>
      <c r="N5587" s="2">
        <f>_xlfn.XLOOKUP(G5587,dMateriaPrima!$A$2:$A$12,dMateriaPrima!$C$2:$C$12)</f>
        <v>4.4000000000000004</v>
      </c>
      <c r="O5587" s="3">
        <f t="shared" si="435"/>
        <v>462.00000000000006</v>
      </c>
      <c r="P5587" s="4">
        <f t="shared" si="436"/>
        <v>0</v>
      </c>
      <c r="Q5587" s="3">
        <f t="shared" si="437"/>
        <v>462.00000000000006</v>
      </c>
      <c r="R5587" t="str">
        <f t="shared" si="438"/>
        <v>Em atraso</v>
      </c>
      <c r="S5587" s="5">
        <f t="shared" si="439"/>
        <v>1</v>
      </c>
    </row>
    <row r="5588" spans="1:19" x14ac:dyDescent="0.25">
      <c r="A5588">
        <v>5587</v>
      </c>
      <c r="B5588" s="1">
        <v>44140</v>
      </c>
      <c r="C5588" s="1">
        <v>44146</v>
      </c>
      <c r="D5588" s="1">
        <v>44148</v>
      </c>
      <c r="E5588" s="1">
        <v>44149</v>
      </c>
      <c r="F5588">
        <v>4</v>
      </c>
      <c r="G5588">
        <v>11</v>
      </c>
      <c r="H5588">
        <v>100</v>
      </c>
      <c r="I5588" s="6">
        <v>0</v>
      </c>
      <c r="J5588">
        <v>3</v>
      </c>
      <c r="K5588" t="str">
        <f>_xlfn.XLOOKUP(fCompras!F5588,dComprador!$A$2:$A$7,dComprador!$B$2:$B$7)</f>
        <v>Lira</v>
      </c>
      <c r="L5588" t="str">
        <f>_xlfn.XLOOKUP(J5588,dFornecedor!$A$2:$A$6,dFornecedor!$B$2:$B$6)</f>
        <v>StepUp</v>
      </c>
      <c r="M5588" t="str">
        <f>_xlfn.XLOOKUP(G5588,dMateriaPrima!$A$2:$A$12,dMateriaPrima!$B$2:$B$12)</f>
        <v>Papel</v>
      </c>
      <c r="N5588" s="2">
        <f>_xlfn.XLOOKUP(G5588,dMateriaPrima!$A$2:$A$12,dMateriaPrima!$C$2:$C$12)</f>
        <v>9</v>
      </c>
      <c r="O5588" s="3">
        <f t="shared" si="435"/>
        <v>900</v>
      </c>
      <c r="P5588" s="4">
        <f t="shared" si="436"/>
        <v>0</v>
      </c>
      <c r="Q5588" s="3">
        <f t="shared" si="437"/>
        <v>900</v>
      </c>
      <c r="R5588" t="str">
        <f t="shared" si="438"/>
        <v>Em atraso</v>
      </c>
      <c r="S5588" s="5">
        <f t="shared" si="439"/>
        <v>1</v>
      </c>
    </row>
    <row r="5589" spans="1:19" x14ac:dyDescent="0.25">
      <c r="A5589">
        <v>5588</v>
      </c>
      <c r="B5589" s="1">
        <v>44140</v>
      </c>
      <c r="C5589" s="1">
        <v>44148</v>
      </c>
      <c r="D5589" s="1">
        <v>44148</v>
      </c>
      <c r="E5589" s="1">
        <v>44154</v>
      </c>
      <c r="F5589">
        <v>4</v>
      </c>
      <c r="G5589">
        <v>3</v>
      </c>
      <c r="H5589">
        <v>107</v>
      </c>
      <c r="I5589" s="6">
        <v>0</v>
      </c>
      <c r="J5589">
        <v>3</v>
      </c>
      <c r="K5589" t="str">
        <f>_xlfn.XLOOKUP(fCompras!F5589,dComprador!$A$2:$A$7,dComprador!$B$2:$B$7)</f>
        <v>Lira</v>
      </c>
      <c r="L5589" t="str">
        <f>_xlfn.XLOOKUP(J5589,dFornecedor!$A$2:$A$6,dFornecedor!$B$2:$B$6)</f>
        <v>StepUp</v>
      </c>
      <c r="M5589" t="str">
        <f>_xlfn.XLOOKUP(G5589,dMateriaPrima!$A$2:$A$12,dMateriaPrima!$B$2:$B$12)</f>
        <v>Barra Metal</v>
      </c>
      <c r="N5589" s="2">
        <f>_xlfn.XLOOKUP(G5589,dMateriaPrima!$A$2:$A$12,dMateriaPrima!$C$2:$C$12)</f>
        <v>565</v>
      </c>
      <c r="O5589" s="3">
        <f t="shared" si="435"/>
        <v>60455</v>
      </c>
      <c r="P5589" s="4">
        <f t="shared" si="436"/>
        <v>0</v>
      </c>
      <c r="Q5589" s="3">
        <f t="shared" si="437"/>
        <v>60455</v>
      </c>
      <c r="R5589" t="str">
        <f t="shared" si="438"/>
        <v>Em atraso</v>
      </c>
      <c r="S5589" s="5">
        <f t="shared" si="439"/>
        <v>6</v>
      </c>
    </row>
    <row r="5590" spans="1:19" x14ac:dyDescent="0.25">
      <c r="A5590">
        <v>5589</v>
      </c>
      <c r="B5590" s="1">
        <v>44140</v>
      </c>
      <c r="C5590" s="1">
        <v>44147</v>
      </c>
      <c r="D5590" s="1">
        <v>44160</v>
      </c>
      <c r="E5590" s="1">
        <v>44162</v>
      </c>
      <c r="F5590">
        <v>1</v>
      </c>
      <c r="G5590">
        <v>5</v>
      </c>
      <c r="H5590">
        <v>297</v>
      </c>
      <c r="I5590" s="6">
        <v>0</v>
      </c>
      <c r="J5590">
        <v>2</v>
      </c>
      <c r="K5590" t="str">
        <f>_xlfn.XLOOKUP(fCompras!F5590,dComprador!$A$2:$A$7,dComprador!$B$2:$B$7)</f>
        <v>Alon</v>
      </c>
      <c r="L5590" t="str">
        <f>_xlfn.XLOOKUP(J5590,dFornecedor!$A$2:$A$6,dFornecedor!$B$2:$B$6)</f>
        <v>Minerva</v>
      </c>
      <c r="M5590" t="str">
        <f>_xlfn.XLOOKUP(G5590,dMateriaPrima!$A$2:$A$12,dMateriaPrima!$B$2:$B$12)</f>
        <v>Areia</v>
      </c>
      <c r="N5590" s="2">
        <f>_xlfn.XLOOKUP(G5590,dMateriaPrima!$A$2:$A$12,dMateriaPrima!$C$2:$C$12)</f>
        <v>3.59</v>
      </c>
      <c r="O5590" s="3">
        <f t="shared" si="435"/>
        <v>1066.23</v>
      </c>
      <c r="P5590" s="4">
        <f t="shared" si="436"/>
        <v>0</v>
      </c>
      <c r="Q5590" s="3">
        <f t="shared" si="437"/>
        <v>1066.23</v>
      </c>
      <c r="R5590" t="str">
        <f t="shared" si="438"/>
        <v>Em atraso</v>
      </c>
      <c r="S5590" s="5">
        <f t="shared" si="439"/>
        <v>2</v>
      </c>
    </row>
    <row r="5591" spans="1:19" x14ac:dyDescent="0.25">
      <c r="A5591">
        <v>5590</v>
      </c>
      <c r="B5591" s="1">
        <v>44140</v>
      </c>
      <c r="C5591" s="1">
        <v>44140</v>
      </c>
      <c r="D5591" s="1">
        <v>44155</v>
      </c>
      <c r="E5591" s="1">
        <v>44160</v>
      </c>
      <c r="F5591">
        <v>1</v>
      </c>
      <c r="G5591">
        <v>5</v>
      </c>
      <c r="H5591">
        <v>385</v>
      </c>
      <c r="I5591" s="6">
        <v>0</v>
      </c>
      <c r="J5591">
        <v>2</v>
      </c>
      <c r="K5591" t="str">
        <f>_xlfn.XLOOKUP(fCompras!F5591,dComprador!$A$2:$A$7,dComprador!$B$2:$B$7)</f>
        <v>Alon</v>
      </c>
      <c r="L5591" t="str">
        <f>_xlfn.XLOOKUP(J5591,dFornecedor!$A$2:$A$6,dFornecedor!$B$2:$B$6)</f>
        <v>Minerva</v>
      </c>
      <c r="M5591" t="str">
        <f>_xlfn.XLOOKUP(G5591,dMateriaPrima!$A$2:$A$12,dMateriaPrima!$B$2:$B$12)</f>
        <v>Areia</v>
      </c>
      <c r="N5591" s="2">
        <f>_xlfn.XLOOKUP(G5591,dMateriaPrima!$A$2:$A$12,dMateriaPrima!$C$2:$C$12)</f>
        <v>3.59</v>
      </c>
      <c r="O5591" s="3">
        <f t="shared" si="435"/>
        <v>1382.1499999999999</v>
      </c>
      <c r="P5591" s="4">
        <f t="shared" si="436"/>
        <v>0</v>
      </c>
      <c r="Q5591" s="3">
        <f t="shared" si="437"/>
        <v>1382.1499999999999</v>
      </c>
      <c r="R5591" t="str">
        <f t="shared" si="438"/>
        <v>Em atraso</v>
      </c>
      <c r="S5591" s="5">
        <f t="shared" si="439"/>
        <v>5</v>
      </c>
    </row>
    <row r="5592" spans="1:19" x14ac:dyDescent="0.25">
      <c r="A5592">
        <v>5591</v>
      </c>
      <c r="B5592" s="1">
        <v>44140</v>
      </c>
      <c r="C5592" s="1">
        <v>44140</v>
      </c>
      <c r="D5592" s="1">
        <v>44162</v>
      </c>
      <c r="E5592" s="1">
        <v>44162</v>
      </c>
      <c r="F5592">
        <v>1</v>
      </c>
      <c r="G5592">
        <v>5</v>
      </c>
      <c r="H5592">
        <v>55</v>
      </c>
      <c r="I5592" s="6">
        <v>0</v>
      </c>
      <c r="J5592">
        <v>2</v>
      </c>
      <c r="K5592" t="str">
        <f>_xlfn.XLOOKUP(fCompras!F5592,dComprador!$A$2:$A$7,dComprador!$B$2:$B$7)</f>
        <v>Alon</v>
      </c>
      <c r="L5592" t="str">
        <f>_xlfn.XLOOKUP(J5592,dFornecedor!$A$2:$A$6,dFornecedor!$B$2:$B$6)</f>
        <v>Minerva</v>
      </c>
      <c r="M5592" t="str">
        <f>_xlfn.XLOOKUP(G5592,dMateriaPrima!$A$2:$A$12,dMateriaPrima!$B$2:$B$12)</f>
        <v>Areia</v>
      </c>
      <c r="N5592" s="2">
        <f>_xlfn.XLOOKUP(G5592,dMateriaPrima!$A$2:$A$12,dMateriaPrima!$C$2:$C$12)</f>
        <v>3.59</v>
      </c>
      <c r="O5592" s="3">
        <f t="shared" si="435"/>
        <v>197.45</v>
      </c>
      <c r="P5592" s="4">
        <f t="shared" si="436"/>
        <v>0</v>
      </c>
      <c r="Q5592" s="3">
        <f t="shared" si="437"/>
        <v>197.45</v>
      </c>
      <c r="R5592" t="str">
        <f t="shared" si="438"/>
        <v>No prazo</v>
      </c>
      <c r="S5592" s="5">
        <f t="shared" si="439"/>
        <v>0</v>
      </c>
    </row>
    <row r="5593" spans="1:19" x14ac:dyDescent="0.25">
      <c r="A5593">
        <v>5592</v>
      </c>
      <c r="B5593" s="1">
        <v>44140</v>
      </c>
      <c r="C5593" s="1">
        <v>44148</v>
      </c>
      <c r="D5593" s="1">
        <v>44170</v>
      </c>
      <c r="E5593" s="1">
        <v>44175</v>
      </c>
      <c r="F5593">
        <v>1</v>
      </c>
      <c r="G5593">
        <v>7</v>
      </c>
      <c r="H5593">
        <v>152</v>
      </c>
      <c r="I5593" s="6">
        <v>0</v>
      </c>
      <c r="J5593">
        <v>1</v>
      </c>
      <c r="K5593" t="str">
        <f>_xlfn.XLOOKUP(fCompras!F5593,dComprador!$A$2:$A$7,dComprador!$B$2:$B$7)</f>
        <v>Alon</v>
      </c>
      <c r="L5593" t="str">
        <f>_xlfn.XLOOKUP(J5593,dFornecedor!$A$2:$A$6,dFornecedor!$B$2:$B$6)</f>
        <v>NorthShore</v>
      </c>
      <c r="M5593" t="str">
        <f>_xlfn.XLOOKUP(G5593,dMateriaPrima!$A$2:$A$12,dMateriaPrima!$B$2:$B$12)</f>
        <v>Poliéster</v>
      </c>
      <c r="N5593" s="2">
        <f>_xlfn.XLOOKUP(G5593,dMateriaPrima!$A$2:$A$12,dMateriaPrima!$C$2:$C$12)</f>
        <v>8</v>
      </c>
      <c r="O5593" s="3">
        <f t="shared" si="435"/>
        <v>1216</v>
      </c>
      <c r="P5593" s="4">
        <f t="shared" si="436"/>
        <v>0</v>
      </c>
      <c r="Q5593" s="3">
        <f t="shared" si="437"/>
        <v>1216</v>
      </c>
      <c r="R5593" t="str">
        <f t="shared" si="438"/>
        <v>Em atraso</v>
      </c>
      <c r="S5593" s="5">
        <f t="shared" si="439"/>
        <v>5</v>
      </c>
    </row>
    <row r="5594" spans="1:19" x14ac:dyDescent="0.25">
      <c r="A5594">
        <v>5593</v>
      </c>
      <c r="B5594" s="1">
        <v>44140</v>
      </c>
      <c r="C5594" s="1">
        <v>44144</v>
      </c>
      <c r="D5594" s="1">
        <v>44165</v>
      </c>
      <c r="E5594" s="1">
        <v>44164</v>
      </c>
      <c r="F5594">
        <v>1</v>
      </c>
      <c r="G5594">
        <v>9</v>
      </c>
      <c r="H5594">
        <v>120</v>
      </c>
      <c r="I5594" s="6">
        <v>0</v>
      </c>
      <c r="J5594">
        <v>4</v>
      </c>
      <c r="K5594" t="str">
        <f>_xlfn.XLOOKUP(fCompras!F5594,dComprador!$A$2:$A$7,dComprador!$B$2:$B$7)</f>
        <v>Alon</v>
      </c>
      <c r="L5594" t="str">
        <f>_xlfn.XLOOKUP(J5594,dFornecedor!$A$2:$A$6,dFornecedor!$B$2:$B$6)</f>
        <v>AlphaOmega</v>
      </c>
      <c r="M5594" t="str">
        <f>_xlfn.XLOOKUP(G5594,dMateriaPrima!$A$2:$A$12,dMateriaPrima!$B$2:$B$12)</f>
        <v>Couro</v>
      </c>
      <c r="N5594" s="2">
        <f>_xlfn.XLOOKUP(G5594,dMateriaPrima!$A$2:$A$12,dMateriaPrima!$C$2:$C$12)</f>
        <v>4.4000000000000004</v>
      </c>
      <c r="O5594" s="3">
        <f t="shared" si="435"/>
        <v>528</v>
      </c>
      <c r="P5594" s="4">
        <f t="shared" si="436"/>
        <v>0</v>
      </c>
      <c r="Q5594" s="3">
        <f t="shared" si="437"/>
        <v>528</v>
      </c>
      <c r="R5594" t="str">
        <f t="shared" si="438"/>
        <v>No prazo</v>
      </c>
      <c r="S5594" s="5">
        <f t="shared" si="439"/>
        <v>0</v>
      </c>
    </row>
    <row r="5595" spans="1:19" x14ac:dyDescent="0.25">
      <c r="A5595">
        <v>5594</v>
      </c>
      <c r="B5595" s="1">
        <v>44141</v>
      </c>
      <c r="C5595" s="1">
        <v>44141</v>
      </c>
      <c r="D5595" s="1">
        <v>44172</v>
      </c>
      <c r="E5595" s="1">
        <v>44171</v>
      </c>
      <c r="F5595">
        <v>1</v>
      </c>
      <c r="G5595">
        <v>7</v>
      </c>
      <c r="H5595">
        <v>6</v>
      </c>
      <c r="I5595" s="6">
        <v>0</v>
      </c>
      <c r="J5595">
        <v>2</v>
      </c>
      <c r="K5595" t="str">
        <f>_xlfn.XLOOKUP(fCompras!F5595,dComprador!$A$2:$A$7,dComprador!$B$2:$B$7)</f>
        <v>Alon</v>
      </c>
      <c r="L5595" t="str">
        <f>_xlfn.XLOOKUP(J5595,dFornecedor!$A$2:$A$6,dFornecedor!$B$2:$B$6)</f>
        <v>Minerva</v>
      </c>
      <c r="M5595" t="str">
        <f>_xlfn.XLOOKUP(G5595,dMateriaPrima!$A$2:$A$12,dMateriaPrima!$B$2:$B$12)</f>
        <v>Poliéster</v>
      </c>
      <c r="N5595" s="2">
        <f>_xlfn.XLOOKUP(G5595,dMateriaPrima!$A$2:$A$12,dMateriaPrima!$C$2:$C$12)</f>
        <v>8</v>
      </c>
      <c r="O5595" s="3">
        <f t="shared" si="435"/>
        <v>48</v>
      </c>
      <c r="P5595" s="4">
        <f t="shared" si="436"/>
        <v>0</v>
      </c>
      <c r="Q5595" s="3">
        <f t="shared" si="437"/>
        <v>48</v>
      </c>
      <c r="R5595" t="str">
        <f t="shared" si="438"/>
        <v>No prazo</v>
      </c>
      <c r="S5595" s="5">
        <f t="shared" si="439"/>
        <v>0</v>
      </c>
    </row>
    <row r="5596" spans="1:19" x14ac:dyDescent="0.25">
      <c r="A5596">
        <v>5595</v>
      </c>
      <c r="B5596" s="1">
        <v>44141</v>
      </c>
      <c r="C5596" s="1">
        <v>44141</v>
      </c>
      <c r="D5596" s="1">
        <v>44150</v>
      </c>
      <c r="E5596" s="1">
        <v>44147</v>
      </c>
      <c r="F5596">
        <v>4</v>
      </c>
      <c r="G5596">
        <v>7</v>
      </c>
      <c r="H5596">
        <v>399</v>
      </c>
      <c r="I5596" s="6">
        <v>0</v>
      </c>
      <c r="J5596">
        <v>2</v>
      </c>
      <c r="K5596" t="str">
        <f>_xlfn.XLOOKUP(fCompras!F5596,dComprador!$A$2:$A$7,dComprador!$B$2:$B$7)</f>
        <v>Lira</v>
      </c>
      <c r="L5596" t="str">
        <f>_xlfn.XLOOKUP(J5596,dFornecedor!$A$2:$A$6,dFornecedor!$B$2:$B$6)</f>
        <v>Minerva</v>
      </c>
      <c r="M5596" t="str">
        <f>_xlfn.XLOOKUP(G5596,dMateriaPrima!$A$2:$A$12,dMateriaPrima!$B$2:$B$12)</f>
        <v>Poliéster</v>
      </c>
      <c r="N5596" s="2">
        <f>_xlfn.XLOOKUP(G5596,dMateriaPrima!$A$2:$A$12,dMateriaPrima!$C$2:$C$12)</f>
        <v>8</v>
      </c>
      <c r="O5596" s="3">
        <f t="shared" si="435"/>
        <v>3192</v>
      </c>
      <c r="P5596" s="4">
        <f t="shared" si="436"/>
        <v>0</v>
      </c>
      <c r="Q5596" s="3">
        <f t="shared" si="437"/>
        <v>3192</v>
      </c>
      <c r="R5596" t="str">
        <f t="shared" si="438"/>
        <v>No prazo</v>
      </c>
      <c r="S5596" s="5">
        <f t="shared" si="439"/>
        <v>0</v>
      </c>
    </row>
    <row r="5597" spans="1:19" x14ac:dyDescent="0.25">
      <c r="A5597">
        <v>5596</v>
      </c>
      <c r="B5597" s="1">
        <v>44141</v>
      </c>
      <c r="C5597" s="1">
        <v>44144</v>
      </c>
      <c r="D5597" s="1">
        <v>44161</v>
      </c>
      <c r="E5597" s="1">
        <v>44163</v>
      </c>
      <c r="F5597">
        <v>1</v>
      </c>
      <c r="G5597">
        <v>7</v>
      </c>
      <c r="H5597">
        <v>415</v>
      </c>
      <c r="I5597" s="6">
        <v>0</v>
      </c>
      <c r="J5597">
        <v>3</v>
      </c>
      <c r="K5597" t="str">
        <f>_xlfn.XLOOKUP(fCompras!F5597,dComprador!$A$2:$A$7,dComprador!$B$2:$B$7)</f>
        <v>Alon</v>
      </c>
      <c r="L5597" t="str">
        <f>_xlfn.XLOOKUP(J5597,dFornecedor!$A$2:$A$6,dFornecedor!$B$2:$B$6)</f>
        <v>StepUp</v>
      </c>
      <c r="M5597" t="str">
        <f>_xlfn.XLOOKUP(G5597,dMateriaPrima!$A$2:$A$12,dMateriaPrima!$B$2:$B$12)</f>
        <v>Poliéster</v>
      </c>
      <c r="N5597" s="2">
        <f>_xlfn.XLOOKUP(G5597,dMateriaPrima!$A$2:$A$12,dMateriaPrima!$C$2:$C$12)</f>
        <v>8</v>
      </c>
      <c r="O5597" s="3">
        <f t="shared" si="435"/>
        <v>3320</v>
      </c>
      <c r="P5597" s="4">
        <f t="shared" si="436"/>
        <v>0</v>
      </c>
      <c r="Q5597" s="3">
        <f t="shared" si="437"/>
        <v>3320</v>
      </c>
      <c r="R5597" t="str">
        <f t="shared" si="438"/>
        <v>Em atraso</v>
      </c>
      <c r="S5597" s="5">
        <f t="shared" si="439"/>
        <v>2</v>
      </c>
    </row>
    <row r="5598" spans="1:19" x14ac:dyDescent="0.25">
      <c r="A5598">
        <v>5597</v>
      </c>
      <c r="B5598" s="1">
        <v>44141</v>
      </c>
      <c r="C5598" s="1">
        <v>44146</v>
      </c>
      <c r="D5598" s="1">
        <v>44162</v>
      </c>
      <c r="E5598" s="1">
        <v>44163</v>
      </c>
      <c r="F5598">
        <v>1</v>
      </c>
      <c r="G5598">
        <v>11</v>
      </c>
      <c r="H5598">
        <v>17</v>
      </c>
      <c r="I5598" s="6">
        <v>0</v>
      </c>
      <c r="J5598">
        <v>3</v>
      </c>
      <c r="K5598" t="str">
        <f>_xlfn.XLOOKUP(fCompras!F5598,dComprador!$A$2:$A$7,dComprador!$B$2:$B$7)</f>
        <v>Alon</v>
      </c>
      <c r="L5598" t="str">
        <f>_xlfn.XLOOKUP(J5598,dFornecedor!$A$2:$A$6,dFornecedor!$B$2:$B$6)</f>
        <v>StepUp</v>
      </c>
      <c r="M5598" t="str">
        <f>_xlfn.XLOOKUP(G5598,dMateriaPrima!$A$2:$A$12,dMateriaPrima!$B$2:$B$12)</f>
        <v>Papel</v>
      </c>
      <c r="N5598" s="2">
        <f>_xlfn.XLOOKUP(G5598,dMateriaPrima!$A$2:$A$12,dMateriaPrima!$C$2:$C$12)</f>
        <v>9</v>
      </c>
      <c r="O5598" s="3">
        <f t="shared" si="435"/>
        <v>153</v>
      </c>
      <c r="P5598" s="4">
        <f t="shared" si="436"/>
        <v>0</v>
      </c>
      <c r="Q5598" s="3">
        <f t="shared" si="437"/>
        <v>153</v>
      </c>
      <c r="R5598" t="str">
        <f t="shared" si="438"/>
        <v>Em atraso</v>
      </c>
      <c r="S5598" s="5">
        <f t="shared" si="439"/>
        <v>1</v>
      </c>
    </row>
    <row r="5599" spans="1:19" x14ac:dyDescent="0.25">
      <c r="A5599">
        <v>5598</v>
      </c>
      <c r="B5599" s="1">
        <v>44141</v>
      </c>
      <c r="C5599" s="1">
        <v>44143</v>
      </c>
      <c r="D5599" s="1">
        <v>44156</v>
      </c>
      <c r="E5599" s="1">
        <v>44158</v>
      </c>
      <c r="F5599">
        <v>1</v>
      </c>
      <c r="G5599">
        <v>10</v>
      </c>
      <c r="H5599">
        <v>103</v>
      </c>
      <c r="I5599" s="6">
        <v>0</v>
      </c>
      <c r="J5599">
        <v>4</v>
      </c>
      <c r="K5599" t="str">
        <f>_xlfn.XLOOKUP(fCompras!F5599,dComprador!$A$2:$A$7,dComprador!$B$2:$B$7)</f>
        <v>Alon</v>
      </c>
      <c r="L5599" t="str">
        <f>_xlfn.XLOOKUP(J5599,dFornecedor!$A$2:$A$6,dFornecedor!$B$2:$B$6)</f>
        <v>AlphaOmega</v>
      </c>
      <c r="M5599" t="str">
        <f>_xlfn.XLOOKUP(G5599,dMateriaPrima!$A$2:$A$12,dMateriaPrima!$B$2:$B$12)</f>
        <v>Pedra Britada</v>
      </c>
      <c r="N5599" s="2">
        <f>_xlfn.XLOOKUP(G5599,dMateriaPrima!$A$2:$A$12,dMateriaPrima!$C$2:$C$12)</f>
        <v>56</v>
      </c>
      <c r="O5599" s="3">
        <f t="shared" si="435"/>
        <v>5768</v>
      </c>
      <c r="P5599" s="4">
        <f t="shared" si="436"/>
        <v>0</v>
      </c>
      <c r="Q5599" s="3">
        <f t="shared" si="437"/>
        <v>5768</v>
      </c>
      <c r="R5599" t="str">
        <f t="shared" si="438"/>
        <v>Em atraso</v>
      </c>
      <c r="S5599" s="5">
        <f t="shared" si="439"/>
        <v>2</v>
      </c>
    </row>
    <row r="5600" spans="1:19" x14ac:dyDescent="0.25">
      <c r="A5600">
        <v>5599</v>
      </c>
      <c r="B5600" s="1">
        <v>44141</v>
      </c>
      <c r="C5600" s="1">
        <v>44141</v>
      </c>
      <c r="D5600" s="1">
        <v>44170</v>
      </c>
      <c r="E5600" s="1">
        <v>44173</v>
      </c>
      <c r="F5600">
        <v>1</v>
      </c>
      <c r="G5600">
        <v>7</v>
      </c>
      <c r="H5600">
        <v>7</v>
      </c>
      <c r="I5600" s="6">
        <v>0</v>
      </c>
      <c r="J5600">
        <v>2</v>
      </c>
      <c r="K5600" t="str">
        <f>_xlfn.XLOOKUP(fCompras!F5600,dComprador!$A$2:$A$7,dComprador!$B$2:$B$7)</f>
        <v>Alon</v>
      </c>
      <c r="L5600" t="str">
        <f>_xlfn.XLOOKUP(J5600,dFornecedor!$A$2:$A$6,dFornecedor!$B$2:$B$6)</f>
        <v>Minerva</v>
      </c>
      <c r="M5600" t="str">
        <f>_xlfn.XLOOKUP(G5600,dMateriaPrima!$A$2:$A$12,dMateriaPrima!$B$2:$B$12)</f>
        <v>Poliéster</v>
      </c>
      <c r="N5600" s="2">
        <f>_xlfn.XLOOKUP(G5600,dMateriaPrima!$A$2:$A$12,dMateriaPrima!$C$2:$C$12)</f>
        <v>8</v>
      </c>
      <c r="O5600" s="3">
        <f t="shared" si="435"/>
        <v>56</v>
      </c>
      <c r="P5600" s="4">
        <f t="shared" si="436"/>
        <v>0</v>
      </c>
      <c r="Q5600" s="3">
        <f t="shared" si="437"/>
        <v>56</v>
      </c>
      <c r="R5600" t="str">
        <f t="shared" si="438"/>
        <v>Em atraso</v>
      </c>
      <c r="S5600" s="5">
        <f t="shared" si="439"/>
        <v>3</v>
      </c>
    </row>
    <row r="5601" spans="1:19" x14ac:dyDescent="0.25">
      <c r="A5601">
        <v>5600</v>
      </c>
      <c r="B5601" s="1">
        <v>44141</v>
      </c>
      <c r="C5601" s="1">
        <v>44142</v>
      </c>
      <c r="D5601" s="1">
        <v>44175</v>
      </c>
      <c r="E5601" s="1">
        <v>44174</v>
      </c>
      <c r="F5601">
        <v>1</v>
      </c>
      <c r="G5601">
        <v>11</v>
      </c>
      <c r="H5601">
        <v>545</v>
      </c>
      <c r="I5601" s="6">
        <v>0</v>
      </c>
      <c r="J5601">
        <v>3</v>
      </c>
      <c r="K5601" t="str">
        <f>_xlfn.XLOOKUP(fCompras!F5601,dComprador!$A$2:$A$7,dComprador!$B$2:$B$7)</f>
        <v>Alon</v>
      </c>
      <c r="L5601" t="str">
        <f>_xlfn.XLOOKUP(J5601,dFornecedor!$A$2:$A$6,dFornecedor!$B$2:$B$6)</f>
        <v>StepUp</v>
      </c>
      <c r="M5601" t="str">
        <f>_xlfn.XLOOKUP(G5601,dMateriaPrima!$A$2:$A$12,dMateriaPrima!$B$2:$B$12)</f>
        <v>Papel</v>
      </c>
      <c r="N5601" s="2">
        <f>_xlfn.XLOOKUP(G5601,dMateriaPrima!$A$2:$A$12,dMateriaPrima!$C$2:$C$12)</f>
        <v>9</v>
      </c>
      <c r="O5601" s="3">
        <f t="shared" si="435"/>
        <v>4905</v>
      </c>
      <c r="P5601" s="4">
        <f t="shared" si="436"/>
        <v>0</v>
      </c>
      <c r="Q5601" s="3">
        <f t="shared" si="437"/>
        <v>4905</v>
      </c>
      <c r="R5601" t="str">
        <f t="shared" si="438"/>
        <v>No prazo</v>
      </c>
      <c r="S5601" s="5">
        <f t="shared" si="439"/>
        <v>0</v>
      </c>
    </row>
    <row r="5602" spans="1:19" x14ac:dyDescent="0.25">
      <c r="A5602">
        <v>5601</v>
      </c>
      <c r="B5602" s="1">
        <v>44141</v>
      </c>
      <c r="C5602" s="1">
        <v>44149</v>
      </c>
      <c r="D5602" s="1">
        <v>44161</v>
      </c>
      <c r="E5602" s="1">
        <v>44164</v>
      </c>
      <c r="F5602">
        <v>1</v>
      </c>
      <c r="G5602">
        <v>8</v>
      </c>
      <c r="H5602">
        <v>202</v>
      </c>
      <c r="I5602" s="6">
        <v>0</v>
      </c>
      <c r="J5602">
        <v>2</v>
      </c>
      <c r="K5602" t="str">
        <f>_xlfn.XLOOKUP(fCompras!F5602,dComprador!$A$2:$A$7,dComprador!$B$2:$B$7)</f>
        <v>Alon</v>
      </c>
      <c r="L5602" t="str">
        <f>_xlfn.XLOOKUP(J5602,dFornecedor!$A$2:$A$6,dFornecedor!$B$2:$B$6)</f>
        <v>Minerva</v>
      </c>
      <c r="M5602" t="str">
        <f>_xlfn.XLOOKUP(G5602,dMateriaPrima!$A$2:$A$12,dMateriaPrima!$B$2:$B$12)</f>
        <v>Cimento</v>
      </c>
      <c r="N5602" s="2">
        <f>_xlfn.XLOOKUP(G5602,dMateriaPrima!$A$2:$A$12,dMateriaPrima!$C$2:$C$12)</f>
        <v>23</v>
      </c>
      <c r="O5602" s="3">
        <f t="shared" si="435"/>
        <v>4646</v>
      </c>
      <c r="P5602" s="4">
        <f t="shared" si="436"/>
        <v>0</v>
      </c>
      <c r="Q5602" s="3">
        <f t="shared" si="437"/>
        <v>4646</v>
      </c>
      <c r="R5602" t="str">
        <f t="shared" si="438"/>
        <v>Em atraso</v>
      </c>
      <c r="S5602" s="5">
        <f t="shared" si="439"/>
        <v>3</v>
      </c>
    </row>
    <row r="5603" spans="1:19" x14ac:dyDescent="0.25">
      <c r="A5603">
        <v>5602</v>
      </c>
      <c r="B5603" s="1">
        <v>44141</v>
      </c>
      <c r="C5603" s="1">
        <v>44146</v>
      </c>
      <c r="D5603" s="1">
        <v>44163</v>
      </c>
      <c r="E5603" s="1">
        <v>44165</v>
      </c>
      <c r="F5603">
        <v>1</v>
      </c>
      <c r="G5603">
        <v>7</v>
      </c>
      <c r="H5603">
        <v>12</v>
      </c>
      <c r="I5603" s="6">
        <v>0</v>
      </c>
      <c r="J5603">
        <v>3</v>
      </c>
      <c r="K5603" t="str">
        <f>_xlfn.XLOOKUP(fCompras!F5603,dComprador!$A$2:$A$7,dComprador!$B$2:$B$7)</f>
        <v>Alon</v>
      </c>
      <c r="L5603" t="str">
        <f>_xlfn.XLOOKUP(J5603,dFornecedor!$A$2:$A$6,dFornecedor!$B$2:$B$6)</f>
        <v>StepUp</v>
      </c>
      <c r="M5603" t="str">
        <f>_xlfn.XLOOKUP(G5603,dMateriaPrima!$A$2:$A$12,dMateriaPrima!$B$2:$B$12)</f>
        <v>Poliéster</v>
      </c>
      <c r="N5603" s="2">
        <f>_xlfn.XLOOKUP(G5603,dMateriaPrima!$A$2:$A$12,dMateriaPrima!$C$2:$C$12)</f>
        <v>8</v>
      </c>
      <c r="O5603" s="3">
        <f t="shared" si="435"/>
        <v>96</v>
      </c>
      <c r="P5603" s="4">
        <f t="shared" si="436"/>
        <v>0</v>
      </c>
      <c r="Q5603" s="3">
        <f t="shared" si="437"/>
        <v>96</v>
      </c>
      <c r="R5603" t="str">
        <f t="shared" si="438"/>
        <v>Em atraso</v>
      </c>
      <c r="S5603" s="5">
        <f t="shared" si="439"/>
        <v>2</v>
      </c>
    </row>
    <row r="5604" spans="1:19" x14ac:dyDescent="0.25">
      <c r="A5604">
        <v>5603</v>
      </c>
      <c r="B5604" s="1">
        <v>44142</v>
      </c>
      <c r="C5604" s="1">
        <v>44150</v>
      </c>
      <c r="D5604" s="1">
        <v>44152</v>
      </c>
      <c r="E5604" s="1">
        <v>44157</v>
      </c>
      <c r="F5604">
        <v>4</v>
      </c>
      <c r="G5604">
        <v>9</v>
      </c>
      <c r="H5604">
        <v>331</v>
      </c>
      <c r="I5604" s="6">
        <v>0</v>
      </c>
      <c r="J5604">
        <v>2</v>
      </c>
      <c r="K5604" t="str">
        <f>_xlfn.XLOOKUP(fCompras!F5604,dComprador!$A$2:$A$7,dComprador!$B$2:$B$7)</f>
        <v>Lira</v>
      </c>
      <c r="L5604" t="str">
        <f>_xlfn.XLOOKUP(J5604,dFornecedor!$A$2:$A$6,dFornecedor!$B$2:$B$6)</f>
        <v>Minerva</v>
      </c>
      <c r="M5604" t="str">
        <f>_xlfn.XLOOKUP(G5604,dMateriaPrima!$A$2:$A$12,dMateriaPrima!$B$2:$B$12)</f>
        <v>Couro</v>
      </c>
      <c r="N5604" s="2">
        <f>_xlfn.XLOOKUP(G5604,dMateriaPrima!$A$2:$A$12,dMateriaPrima!$C$2:$C$12)</f>
        <v>4.4000000000000004</v>
      </c>
      <c r="O5604" s="3">
        <f t="shared" si="435"/>
        <v>1456.4</v>
      </c>
      <c r="P5604" s="4">
        <f t="shared" si="436"/>
        <v>0</v>
      </c>
      <c r="Q5604" s="3">
        <f t="shared" si="437"/>
        <v>1456.4</v>
      </c>
      <c r="R5604" t="str">
        <f t="shared" si="438"/>
        <v>Em atraso</v>
      </c>
      <c r="S5604" s="5">
        <f t="shared" si="439"/>
        <v>5</v>
      </c>
    </row>
    <row r="5605" spans="1:19" x14ac:dyDescent="0.25">
      <c r="A5605">
        <v>5604</v>
      </c>
      <c r="B5605" s="1">
        <v>44142</v>
      </c>
      <c r="C5605" s="1">
        <v>44146</v>
      </c>
      <c r="D5605" s="1">
        <v>44153</v>
      </c>
      <c r="E5605" s="1">
        <v>44156</v>
      </c>
      <c r="F5605">
        <v>4</v>
      </c>
      <c r="G5605">
        <v>9</v>
      </c>
      <c r="H5605">
        <v>182</v>
      </c>
      <c r="I5605" s="6">
        <v>0</v>
      </c>
      <c r="J5605">
        <v>5</v>
      </c>
      <c r="K5605" t="str">
        <f>_xlfn.XLOOKUP(fCompras!F5605,dComprador!$A$2:$A$7,dComprador!$B$2:$B$7)</f>
        <v>Lira</v>
      </c>
      <c r="L5605" t="str">
        <f>_xlfn.XLOOKUP(J5605,dFornecedor!$A$2:$A$6,dFornecedor!$B$2:$B$6)</f>
        <v>Atlas</v>
      </c>
      <c r="M5605" t="str">
        <f>_xlfn.XLOOKUP(G5605,dMateriaPrima!$A$2:$A$12,dMateriaPrima!$B$2:$B$12)</f>
        <v>Couro</v>
      </c>
      <c r="N5605" s="2">
        <f>_xlfn.XLOOKUP(G5605,dMateriaPrima!$A$2:$A$12,dMateriaPrima!$C$2:$C$12)</f>
        <v>4.4000000000000004</v>
      </c>
      <c r="O5605" s="3">
        <f t="shared" si="435"/>
        <v>800.80000000000007</v>
      </c>
      <c r="P5605" s="4">
        <f t="shared" si="436"/>
        <v>0</v>
      </c>
      <c r="Q5605" s="3">
        <f t="shared" si="437"/>
        <v>800.80000000000007</v>
      </c>
      <c r="R5605" t="str">
        <f t="shared" si="438"/>
        <v>Em atraso</v>
      </c>
      <c r="S5605" s="5">
        <f t="shared" si="439"/>
        <v>3</v>
      </c>
    </row>
    <row r="5606" spans="1:19" x14ac:dyDescent="0.25">
      <c r="A5606">
        <v>5605</v>
      </c>
      <c r="B5606" s="1">
        <v>44142</v>
      </c>
      <c r="C5606" s="1">
        <v>44142</v>
      </c>
      <c r="D5606" s="1">
        <v>44151</v>
      </c>
      <c r="E5606" s="1">
        <v>44150</v>
      </c>
      <c r="F5606">
        <v>4</v>
      </c>
      <c r="G5606">
        <v>6</v>
      </c>
      <c r="H5606">
        <v>53</v>
      </c>
      <c r="I5606" s="6">
        <v>0</v>
      </c>
      <c r="J5606">
        <v>2</v>
      </c>
      <c r="K5606" t="str">
        <f>_xlfn.XLOOKUP(fCompras!F5606,dComprador!$A$2:$A$7,dComprador!$B$2:$B$7)</f>
        <v>Lira</v>
      </c>
      <c r="L5606" t="str">
        <f>_xlfn.XLOOKUP(J5606,dFornecedor!$A$2:$A$6,dFornecedor!$B$2:$B$6)</f>
        <v>Minerva</v>
      </c>
      <c r="M5606" t="str">
        <f>_xlfn.XLOOKUP(G5606,dMateriaPrima!$A$2:$A$12,dMateriaPrima!$B$2:$B$12)</f>
        <v>Fio Algodão</v>
      </c>
      <c r="N5606" s="2">
        <f>_xlfn.XLOOKUP(G5606,dMateriaPrima!$A$2:$A$12,dMateriaPrima!$C$2:$C$12)</f>
        <v>55.9</v>
      </c>
      <c r="O5606" s="3">
        <f t="shared" si="435"/>
        <v>2962.7</v>
      </c>
      <c r="P5606" s="4">
        <f t="shared" si="436"/>
        <v>0</v>
      </c>
      <c r="Q5606" s="3">
        <f t="shared" si="437"/>
        <v>2962.7</v>
      </c>
      <c r="R5606" t="str">
        <f t="shared" si="438"/>
        <v>No prazo</v>
      </c>
      <c r="S5606" s="5">
        <f t="shared" si="439"/>
        <v>0</v>
      </c>
    </row>
    <row r="5607" spans="1:19" x14ac:dyDescent="0.25">
      <c r="A5607">
        <v>5606</v>
      </c>
      <c r="B5607" s="1">
        <v>44142</v>
      </c>
      <c r="C5607" s="1">
        <v>44149</v>
      </c>
      <c r="D5607" s="1">
        <v>44158</v>
      </c>
      <c r="E5607" s="1">
        <v>44160</v>
      </c>
      <c r="F5607">
        <v>1</v>
      </c>
      <c r="G5607">
        <v>5</v>
      </c>
      <c r="H5607">
        <v>28</v>
      </c>
      <c r="I5607" s="6">
        <v>0</v>
      </c>
      <c r="J5607">
        <v>2</v>
      </c>
      <c r="K5607" t="str">
        <f>_xlfn.XLOOKUP(fCompras!F5607,dComprador!$A$2:$A$7,dComprador!$B$2:$B$7)</f>
        <v>Alon</v>
      </c>
      <c r="L5607" t="str">
        <f>_xlfn.XLOOKUP(J5607,dFornecedor!$A$2:$A$6,dFornecedor!$B$2:$B$6)</f>
        <v>Minerva</v>
      </c>
      <c r="M5607" t="str">
        <f>_xlfn.XLOOKUP(G5607,dMateriaPrima!$A$2:$A$12,dMateriaPrima!$B$2:$B$12)</f>
        <v>Areia</v>
      </c>
      <c r="N5607" s="2">
        <f>_xlfn.XLOOKUP(G5607,dMateriaPrima!$A$2:$A$12,dMateriaPrima!$C$2:$C$12)</f>
        <v>3.59</v>
      </c>
      <c r="O5607" s="3">
        <f t="shared" si="435"/>
        <v>100.52</v>
      </c>
      <c r="P5607" s="4">
        <f t="shared" si="436"/>
        <v>0</v>
      </c>
      <c r="Q5607" s="3">
        <f t="shared" si="437"/>
        <v>100.52</v>
      </c>
      <c r="R5607" t="str">
        <f t="shared" si="438"/>
        <v>Em atraso</v>
      </c>
      <c r="S5607" s="5">
        <f t="shared" si="439"/>
        <v>2</v>
      </c>
    </row>
    <row r="5608" spans="1:19" x14ac:dyDescent="0.25">
      <c r="A5608">
        <v>5607</v>
      </c>
      <c r="B5608" s="1">
        <v>44142</v>
      </c>
      <c r="C5608" s="1">
        <v>44153</v>
      </c>
      <c r="D5608" s="1">
        <v>44156</v>
      </c>
      <c r="E5608" s="1">
        <v>44159</v>
      </c>
      <c r="F5608">
        <v>1</v>
      </c>
      <c r="G5608">
        <v>6</v>
      </c>
      <c r="H5608">
        <v>155</v>
      </c>
      <c r="I5608" s="6">
        <v>0</v>
      </c>
      <c r="J5608">
        <v>1</v>
      </c>
      <c r="K5608" t="str">
        <f>_xlfn.XLOOKUP(fCompras!F5608,dComprador!$A$2:$A$7,dComprador!$B$2:$B$7)</f>
        <v>Alon</v>
      </c>
      <c r="L5608" t="str">
        <f>_xlfn.XLOOKUP(J5608,dFornecedor!$A$2:$A$6,dFornecedor!$B$2:$B$6)</f>
        <v>NorthShore</v>
      </c>
      <c r="M5608" t="str">
        <f>_xlfn.XLOOKUP(G5608,dMateriaPrima!$A$2:$A$12,dMateriaPrima!$B$2:$B$12)</f>
        <v>Fio Algodão</v>
      </c>
      <c r="N5608" s="2">
        <f>_xlfn.XLOOKUP(G5608,dMateriaPrima!$A$2:$A$12,dMateriaPrima!$C$2:$C$12)</f>
        <v>55.9</v>
      </c>
      <c r="O5608" s="3">
        <f t="shared" si="435"/>
        <v>8664.5</v>
      </c>
      <c r="P5608" s="4">
        <f t="shared" si="436"/>
        <v>0</v>
      </c>
      <c r="Q5608" s="3">
        <f t="shared" si="437"/>
        <v>8664.5</v>
      </c>
      <c r="R5608" t="str">
        <f t="shared" si="438"/>
        <v>Em atraso</v>
      </c>
      <c r="S5608" s="5">
        <f t="shared" si="439"/>
        <v>3</v>
      </c>
    </row>
    <row r="5609" spans="1:19" x14ac:dyDescent="0.25">
      <c r="A5609">
        <v>5608</v>
      </c>
      <c r="B5609" s="1">
        <v>44142</v>
      </c>
      <c r="C5609" s="1">
        <v>44151</v>
      </c>
      <c r="D5609" s="1">
        <v>44172</v>
      </c>
      <c r="E5609" s="1">
        <v>44178</v>
      </c>
      <c r="F5609">
        <v>1</v>
      </c>
      <c r="G5609">
        <v>7</v>
      </c>
      <c r="H5609">
        <v>20</v>
      </c>
      <c r="I5609" s="6">
        <v>0</v>
      </c>
      <c r="J5609">
        <v>2</v>
      </c>
      <c r="K5609" t="str">
        <f>_xlfn.XLOOKUP(fCompras!F5609,dComprador!$A$2:$A$7,dComprador!$B$2:$B$7)</f>
        <v>Alon</v>
      </c>
      <c r="L5609" t="str">
        <f>_xlfn.XLOOKUP(J5609,dFornecedor!$A$2:$A$6,dFornecedor!$B$2:$B$6)</f>
        <v>Minerva</v>
      </c>
      <c r="M5609" t="str">
        <f>_xlfn.XLOOKUP(G5609,dMateriaPrima!$A$2:$A$12,dMateriaPrima!$B$2:$B$12)</f>
        <v>Poliéster</v>
      </c>
      <c r="N5609" s="2">
        <f>_xlfn.XLOOKUP(G5609,dMateriaPrima!$A$2:$A$12,dMateriaPrima!$C$2:$C$12)</f>
        <v>8</v>
      </c>
      <c r="O5609" s="3">
        <f t="shared" si="435"/>
        <v>160</v>
      </c>
      <c r="P5609" s="4">
        <f t="shared" si="436"/>
        <v>0</v>
      </c>
      <c r="Q5609" s="3">
        <f t="shared" si="437"/>
        <v>160</v>
      </c>
      <c r="R5609" t="str">
        <f t="shared" si="438"/>
        <v>Em atraso</v>
      </c>
      <c r="S5609" s="5">
        <f t="shared" si="439"/>
        <v>6</v>
      </c>
    </row>
    <row r="5610" spans="1:19" x14ac:dyDescent="0.25">
      <c r="A5610">
        <v>5609</v>
      </c>
      <c r="B5610" s="1">
        <v>44142</v>
      </c>
      <c r="C5610" s="1">
        <v>44147</v>
      </c>
      <c r="D5610" s="1">
        <v>44160</v>
      </c>
      <c r="E5610" s="1">
        <v>44163</v>
      </c>
      <c r="F5610">
        <v>1</v>
      </c>
      <c r="G5610">
        <v>11</v>
      </c>
      <c r="H5610">
        <v>190</v>
      </c>
      <c r="I5610" s="6">
        <v>0</v>
      </c>
      <c r="J5610">
        <v>5</v>
      </c>
      <c r="K5610" t="str">
        <f>_xlfn.XLOOKUP(fCompras!F5610,dComprador!$A$2:$A$7,dComprador!$B$2:$B$7)</f>
        <v>Alon</v>
      </c>
      <c r="L5610" t="str">
        <f>_xlfn.XLOOKUP(J5610,dFornecedor!$A$2:$A$6,dFornecedor!$B$2:$B$6)</f>
        <v>Atlas</v>
      </c>
      <c r="M5610" t="str">
        <f>_xlfn.XLOOKUP(G5610,dMateriaPrima!$A$2:$A$12,dMateriaPrima!$B$2:$B$12)</f>
        <v>Papel</v>
      </c>
      <c r="N5610" s="2">
        <f>_xlfn.XLOOKUP(G5610,dMateriaPrima!$A$2:$A$12,dMateriaPrima!$C$2:$C$12)</f>
        <v>9</v>
      </c>
      <c r="O5610" s="3">
        <f t="shared" si="435"/>
        <v>1710</v>
      </c>
      <c r="P5610" s="4">
        <f t="shared" si="436"/>
        <v>0</v>
      </c>
      <c r="Q5610" s="3">
        <f t="shared" si="437"/>
        <v>1710</v>
      </c>
      <c r="R5610" t="str">
        <f t="shared" si="438"/>
        <v>Em atraso</v>
      </c>
      <c r="S5610" s="5">
        <f t="shared" si="439"/>
        <v>3</v>
      </c>
    </row>
    <row r="5611" spans="1:19" x14ac:dyDescent="0.25">
      <c r="A5611">
        <v>5610</v>
      </c>
      <c r="B5611" s="1">
        <v>44142</v>
      </c>
      <c r="C5611" s="1">
        <v>44142</v>
      </c>
      <c r="D5611" s="1">
        <v>44163</v>
      </c>
      <c r="E5611" s="1">
        <v>44165</v>
      </c>
      <c r="F5611">
        <v>1</v>
      </c>
      <c r="G5611">
        <v>1</v>
      </c>
      <c r="H5611">
        <v>132</v>
      </c>
      <c r="I5611" s="6">
        <v>0</v>
      </c>
      <c r="J5611">
        <v>2</v>
      </c>
      <c r="K5611" t="str">
        <f>_xlfn.XLOOKUP(fCompras!F5611,dComprador!$A$2:$A$7,dComprador!$B$2:$B$7)</f>
        <v>Alon</v>
      </c>
      <c r="L5611" t="str">
        <f>_xlfn.XLOOKUP(J5611,dFornecedor!$A$2:$A$6,dFornecedor!$B$2:$B$6)</f>
        <v>Minerva</v>
      </c>
      <c r="M5611" t="str">
        <f>_xlfn.XLOOKUP(G5611,dMateriaPrima!$A$2:$A$12,dMateriaPrima!$B$2:$B$12)</f>
        <v>Tecido</v>
      </c>
      <c r="N5611" s="2">
        <f>_xlfn.XLOOKUP(G5611,dMateriaPrima!$A$2:$A$12,dMateriaPrima!$C$2:$C$12)</f>
        <v>18</v>
      </c>
      <c r="O5611" s="3">
        <f t="shared" si="435"/>
        <v>2376</v>
      </c>
      <c r="P5611" s="4">
        <f t="shared" si="436"/>
        <v>0</v>
      </c>
      <c r="Q5611" s="3">
        <f t="shared" si="437"/>
        <v>2376</v>
      </c>
      <c r="R5611" t="str">
        <f t="shared" si="438"/>
        <v>Em atraso</v>
      </c>
      <c r="S5611" s="5">
        <f t="shared" si="439"/>
        <v>2</v>
      </c>
    </row>
    <row r="5612" spans="1:19" x14ac:dyDescent="0.25">
      <c r="A5612">
        <v>5611</v>
      </c>
      <c r="B5612" s="1">
        <v>44143</v>
      </c>
      <c r="C5612" s="1">
        <v>44152</v>
      </c>
      <c r="D5612" s="1">
        <v>44152</v>
      </c>
      <c r="E5612" s="1">
        <v>44155</v>
      </c>
      <c r="F5612">
        <v>4</v>
      </c>
      <c r="G5612">
        <v>5</v>
      </c>
      <c r="H5612">
        <v>155</v>
      </c>
      <c r="I5612" s="6">
        <v>0</v>
      </c>
      <c r="J5612">
        <v>1</v>
      </c>
      <c r="K5612" t="str">
        <f>_xlfn.XLOOKUP(fCompras!F5612,dComprador!$A$2:$A$7,dComprador!$B$2:$B$7)</f>
        <v>Lira</v>
      </c>
      <c r="L5612" t="str">
        <f>_xlfn.XLOOKUP(J5612,dFornecedor!$A$2:$A$6,dFornecedor!$B$2:$B$6)</f>
        <v>NorthShore</v>
      </c>
      <c r="M5612" t="str">
        <f>_xlfn.XLOOKUP(G5612,dMateriaPrima!$A$2:$A$12,dMateriaPrima!$B$2:$B$12)</f>
        <v>Areia</v>
      </c>
      <c r="N5612" s="2">
        <f>_xlfn.XLOOKUP(G5612,dMateriaPrima!$A$2:$A$12,dMateriaPrima!$C$2:$C$12)</f>
        <v>3.59</v>
      </c>
      <c r="O5612" s="3">
        <f t="shared" si="435"/>
        <v>556.44999999999993</v>
      </c>
      <c r="P5612" s="4">
        <f t="shared" si="436"/>
        <v>0</v>
      </c>
      <c r="Q5612" s="3">
        <f t="shared" si="437"/>
        <v>556.44999999999993</v>
      </c>
      <c r="R5612" t="str">
        <f t="shared" si="438"/>
        <v>Em atraso</v>
      </c>
      <c r="S5612" s="5">
        <f t="shared" si="439"/>
        <v>3</v>
      </c>
    </row>
    <row r="5613" spans="1:19" x14ac:dyDescent="0.25">
      <c r="A5613">
        <v>5612</v>
      </c>
      <c r="B5613" s="1">
        <v>44143</v>
      </c>
      <c r="C5613" s="1">
        <v>44144</v>
      </c>
      <c r="D5613" s="1">
        <v>44150</v>
      </c>
      <c r="E5613" s="1">
        <v>44153</v>
      </c>
      <c r="F5613">
        <v>4</v>
      </c>
      <c r="G5613">
        <v>5</v>
      </c>
      <c r="H5613">
        <v>115</v>
      </c>
      <c r="I5613" s="6">
        <v>0</v>
      </c>
      <c r="J5613">
        <v>3</v>
      </c>
      <c r="K5613" t="str">
        <f>_xlfn.XLOOKUP(fCompras!F5613,dComprador!$A$2:$A$7,dComprador!$B$2:$B$7)</f>
        <v>Lira</v>
      </c>
      <c r="L5613" t="str">
        <f>_xlfn.XLOOKUP(J5613,dFornecedor!$A$2:$A$6,dFornecedor!$B$2:$B$6)</f>
        <v>StepUp</v>
      </c>
      <c r="M5613" t="str">
        <f>_xlfn.XLOOKUP(G5613,dMateriaPrima!$A$2:$A$12,dMateriaPrima!$B$2:$B$12)</f>
        <v>Areia</v>
      </c>
      <c r="N5613" s="2">
        <f>_xlfn.XLOOKUP(G5613,dMateriaPrima!$A$2:$A$12,dMateriaPrima!$C$2:$C$12)</f>
        <v>3.59</v>
      </c>
      <c r="O5613" s="3">
        <f t="shared" si="435"/>
        <v>412.84999999999997</v>
      </c>
      <c r="P5613" s="4">
        <f t="shared" si="436"/>
        <v>0</v>
      </c>
      <c r="Q5613" s="3">
        <f t="shared" si="437"/>
        <v>412.84999999999997</v>
      </c>
      <c r="R5613" t="str">
        <f t="shared" si="438"/>
        <v>Em atraso</v>
      </c>
      <c r="S5613" s="5">
        <f t="shared" si="439"/>
        <v>3</v>
      </c>
    </row>
    <row r="5614" spans="1:19" x14ac:dyDescent="0.25">
      <c r="A5614">
        <v>5613</v>
      </c>
      <c r="B5614" s="1">
        <v>44143</v>
      </c>
      <c r="C5614" s="1">
        <v>44149</v>
      </c>
      <c r="D5614" s="1">
        <v>44152</v>
      </c>
      <c r="E5614" s="1">
        <v>44152</v>
      </c>
      <c r="F5614">
        <v>4</v>
      </c>
      <c r="G5614">
        <v>6</v>
      </c>
      <c r="H5614">
        <v>233</v>
      </c>
      <c r="I5614" s="6">
        <v>0</v>
      </c>
      <c r="J5614">
        <v>2</v>
      </c>
      <c r="K5614" t="str">
        <f>_xlfn.XLOOKUP(fCompras!F5614,dComprador!$A$2:$A$7,dComprador!$B$2:$B$7)</f>
        <v>Lira</v>
      </c>
      <c r="L5614" t="str">
        <f>_xlfn.XLOOKUP(J5614,dFornecedor!$A$2:$A$6,dFornecedor!$B$2:$B$6)</f>
        <v>Minerva</v>
      </c>
      <c r="M5614" t="str">
        <f>_xlfn.XLOOKUP(G5614,dMateriaPrima!$A$2:$A$12,dMateriaPrima!$B$2:$B$12)</f>
        <v>Fio Algodão</v>
      </c>
      <c r="N5614" s="2">
        <f>_xlfn.XLOOKUP(G5614,dMateriaPrima!$A$2:$A$12,dMateriaPrima!$C$2:$C$12)</f>
        <v>55.9</v>
      </c>
      <c r="O5614" s="3">
        <f t="shared" si="435"/>
        <v>13024.699999999999</v>
      </c>
      <c r="P5614" s="4">
        <f t="shared" si="436"/>
        <v>0</v>
      </c>
      <c r="Q5614" s="3">
        <f t="shared" si="437"/>
        <v>13024.699999999999</v>
      </c>
      <c r="R5614" t="str">
        <f t="shared" si="438"/>
        <v>No prazo</v>
      </c>
      <c r="S5614" s="5">
        <f t="shared" si="439"/>
        <v>0</v>
      </c>
    </row>
    <row r="5615" spans="1:19" x14ac:dyDescent="0.25">
      <c r="A5615">
        <v>5614</v>
      </c>
      <c r="B5615" s="1">
        <v>44143</v>
      </c>
      <c r="C5615" s="1">
        <v>44143</v>
      </c>
      <c r="D5615" s="1">
        <v>44150</v>
      </c>
      <c r="E5615" s="1">
        <v>44152</v>
      </c>
      <c r="F5615">
        <v>4</v>
      </c>
      <c r="G5615">
        <v>6</v>
      </c>
      <c r="H5615">
        <v>410</v>
      </c>
      <c r="I5615" s="6">
        <v>0</v>
      </c>
      <c r="J5615">
        <v>5</v>
      </c>
      <c r="K5615" t="str">
        <f>_xlfn.XLOOKUP(fCompras!F5615,dComprador!$A$2:$A$7,dComprador!$B$2:$B$7)</f>
        <v>Lira</v>
      </c>
      <c r="L5615" t="str">
        <f>_xlfn.XLOOKUP(J5615,dFornecedor!$A$2:$A$6,dFornecedor!$B$2:$B$6)</f>
        <v>Atlas</v>
      </c>
      <c r="M5615" t="str">
        <f>_xlfn.XLOOKUP(G5615,dMateriaPrima!$A$2:$A$12,dMateriaPrima!$B$2:$B$12)</f>
        <v>Fio Algodão</v>
      </c>
      <c r="N5615" s="2">
        <f>_xlfn.XLOOKUP(G5615,dMateriaPrima!$A$2:$A$12,dMateriaPrima!$C$2:$C$12)</f>
        <v>55.9</v>
      </c>
      <c r="O5615" s="3">
        <f t="shared" si="435"/>
        <v>22919</v>
      </c>
      <c r="P5615" s="4">
        <f t="shared" si="436"/>
        <v>0</v>
      </c>
      <c r="Q5615" s="3">
        <f t="shared" si="437"/>
        <v>22919</v>
      </c>
      <c r="R5615" t="str">
        <f t="shared" si="438"/>
        <v>Em atraso</v>
      </c>
      <c r="S5615" s="5">
        <f t="shared" si="439"/>
        <v>2</v>
      </c>
    </row>
    <row r="5616" spans="1:19" x14ac:dyDescent="0.25">
      <c r="A5616">
        <v>5615</v>
      </c>
      <c r="B5616" s="1">
        <v>44143</v>
      </c>
      <c r="C5616" s="1">
        <v>44150</v>
      </c>
      <c r="D5616" s="1">
        <v>44159</v>
      </c>
      <c r="E5616" s="1">
        <v>44163</v>
      </c>
      <c r="F5616">
        <v>1</v>
      </c>
      <c r="G5616">
        <v>11</v>
      </c>
      <c r="H5616">
        <v>61</v>
      </c>
      <c r="I5616" s="6">
        <v>0</v>
      </c>
      <c r="J5616">
        <v>2</v>
      </c>
      <c r="K5616" t="str">
        <f>_xlfn.XLOOKUP(fCompras!F5616,dComprador!$A$2:$A$7,dComprador!$B$2:$B$7)</f>
        <v>Alon</v>
      </c>
      <c r="L5616" t="str">
        <f>_xlfn.XLOOKUP(J5616,dFornecedor!$A$2:$A$6,dFornecedor!$B$2:$B$6)</f>
        <v>Minerva</v>
      </c>
      <c r="M5616" t="str">
        <f>_xlfn.XLOOKUP(G5616,dMateriaPrima!$A$2:$A$12,dMateriaPrima!$B$2:$B$12)</f>
        <v>Papel</v>
      </c>
      <c r="N5616" s="2">
        <f>_xlfn.XLOOKUP(G5616,dMateriaPrima!$A$2:$A$12,dMateriaPrima!$C$2:$C$12)</f>
        <v>9</v>
      </c>
      <c r="O5616" s="3">
        <f t="shared" si="435"/>
        <v>549</v>
      </c>
      <c r="P5616" s="4">
        <f t="shared" si="436"/>
        <v>0</v>
      </c>
      <c r="Q5616" s="3">
        <f t="shared" si="437"/>
        <v>549</v>
      </c>
      <c r="R5616" t="str">
        <f t="shared" si="438"/>
        <v>Em atraso</v>
      </c>
      <c r="S5616" s="5">
        <f t="shared" si="439"/>
        <v>4</v>
      </c>
    </row>
    <row r="5617" spans="1:19" x14ac:dyDescent="0.25">
      <c r="A5617">
        <v>5616</v>
      </c>
      <c r="B5617" s="1">
        <v>44143</v>
      </c>
      <c r="C5617" s="1">
        <v>44149</v>
      </c>
      <c r="D5617" s="1">
        <v>44161</v>
      </c>
      <c r="E5617" s="1">
        <v>44165</v>
      </c>
      <c r="F5617">
        <v>1</v>
      </c>
      <c r="G5617">
        <v>7</v>
      </c>
      <c r="H5617">
        <v>353</v>
      </c>
      <c r="I5617" s="6">
        <v>0</v>
      </c>
      <c r="J5617">
        <v>5</v>
      </c>
      <c r="K5617" t="str">
        <f>_xlfn.XLOOKUP(fCompras!F5617,dComprador!$A$2:$A$7,dComprador!$B$2:$B$7)</f>
        <v>Alon</v>
      </c>
      <c r="L5617" t="str">
        <f>_xlfn.XLOOKUP(J5617,dFornecedor!$A$2:$A$6,dFornecedor!$B$2:$B$6)</f>
        <v>Atlas</v>
      </c>
      <c r="M5617" t="str">
        <f>_xlfn.XLOOKUP(G5617,dMateriaPrima!$A$2:$A$12,dMateriaPrima!$B$2:$B$12)</f>
        <v>Poliéster</v>
      </c>
      <c r="N5617" s="2">
        <f>_xlfn.XLOOKUP(G5617,dMateriaPrima!$A$2:$A$12,dMateriaPrima!$C$2:$C$12)</f>
        <v>8</v>
      </c>
      <c r="O5617" s="3">
        <f t="shared" si="435"/>
        <v>2824</v>
      </c>
      <c r="P5617" s="4">
        <f t="shared" si="436"/>
        <v>0</v>
      </c>
      <c r="Q5617" s="3">
        <f t="shared" si="437"/>
        <v>2824</v>
      </c>
      <c r="R5617" t="str">
        <f t="shared" si="438"/>
        <v>Em atraso</v>
      </c>
      <c r="S5617" s="5">
        <f t="shared" si="439"/>
        <v>4</v>
      </c>
    </row>
    <row r="5618" spans="1:19" x14ac:dyDescent="0.25">
      <c r="A5618">
        <v>5617</v>
      </c>
      <c r="B5618" s="1">
        <v>44143</v>
      </c>
      <c r="C5618" s="1">
        <v>44146</v>
      </c>
      <c r="D5618" s="1">
        <v>44162</v>
      </c>
      <c r="E5618" s="1">
        <v>44166</v>
      </c>
      <c r="F5618">
        <v>1</v>
      </c>
      <c r="G5618">
        <v>4</v>
      </c>
      <c r="H5618">
        <v>67</v>
      </c>
      <c r="I5618" s="6">
        <v>0</v>
      </c>
      <c r="J5618">
        <v>2</v>
      </c>
      <c r="K5618" t="str">
        <f>_xlfn.XLOOKUP(fCompras!F5618,dComprador!$A$2:$A$7,dComprador!$B$2:$B$7)</f>
        <v>Alon</v>
      </c>
      <c r="L5618" t="str">
        <f>_xlfn.XLOOKUP(J5618,dFornecedor!$A$2:$A$6,dFornecedor!$B$2:$B$6)</f>
        <v>Minerva</v>
      </c>
      <c r="M5618" t="str">
        <f>_xlfn.XLOOKUP(G5618,dMateriaPrima!$A$2:$A$12,dMateriaPrima!$B$2:$B$12)</f>
        <v>Madeira</v>
      </c>
      <c r="N5618" s="2">
        <f>_xlfn.XLOOKUP(G5618,dMateriaPrima!$A$2:$A$12,dMateriaPrima!$C$2:$C$12)</f>
        <v>168</v>
      </c>
      <c r="O5618" s="3">
        <f t="shared" si="435"/>
        <v>11256</v>
      </c>
      <c r="P5618" s="4">
        <f t="shared" si="436"/>
        <v>0</v>
      </c>
      <c r="Q5618" s="3">
        <f t="shared" si="437"/>
        <v>11256</v>
      </c>
      <c r="R5618" t="str">
        <f t="shared" si="438"/>
        <v>Em atraso</v>
      </c>
      <c r="S5618" s="5">
        <f t="shared" si="439"/>
        <v>4</v>
      </c>
    </row>
    <row r="5619" spans="1:19" x14ac:dyDescent="0.25">
      <c r="A5619">
        <v>5618</v>
      </c>
      <c r="B5619" s="1">
        <v>44143</v>
      </c>
      <c r="C5619" s="1">
        <v>44150</v>
      </c>
      <c r="D5619" s="1">
        <v>44162</v>
      </c>
      <c r="E5619" s="1">
        <v>44164</v>
      </c>
      <c r="F5619">
        <v>1</v>
      </c>
      <c r="G5619">
        <v>2</v>
      </c>
      <c r="H5619">
        <v>35</v>
      </c>
      <c r="I5619" s="6">
        <v>0</v>
      </c>
      <c r="J5619">
        <v>2</v>
      </c>
      <c r="K5619" t="str">
        <f>_xlfn.XLOOKUP(fCompras!F5619,dComprador!$A$2:$A$7,dComprador!$B$2:$B$7)</f>
        <v>Alon</v>
      </c>
      <c r="L5619" t="str">
        <f>_xlfn.XLOOKUP(J5619,dFornecedor!$A$2:$A$6,dFornecedor!$B$2:$B$6)</f>
        <v>Minerva</v>
      </c>
      <c r="M5619" t="str">
        <f>_xlfn.XLOOKUP(G5619,dMateriaPrima!$A$2:$A$12,dMateriaPrima!$B$2:$B$12)</f>
        <v>Chapa Metal</v>
      </c>
      <c r="N5619" s="2">
        <f>_xlfn.XLOOKUP(G5619,dMateriaPrima!$A$2:$A$12,dMateriaPrima!$C$2:$C$12)</f>
        <v>299.89999999999998</v>
      </c>
      <c r="O5619" s="3">
        <f t="shared" si="435"/>
        <v>10496.5</v>
      </c>
      <c r="P5619" s="4">
        <f t="shared" si="436"/>
        <v>0</v>
      </c>
      <c r="Q5619" s="3">
        <f t="shared" si="437"/>
        <v>10496.5</v>
      </c>
      <c r="R5619" t="str">
        <f t="shared" si="438"/>
        <v>Em atraso</v>
      </c>
      <c r="S5619" s="5">
        <f t="shared" si="439"/>
        <v>2</v>
      </c>
    </row>
    <row r="5620" spans="1:19" x14ac:dyDescent="0.25">
      <c r="A5620">
        <v>5619</v>
      </c>
      <c r="B5620" s="1">
        <v>44143</v>
      </c>
      <c r="C5620" s="1">
        <v>44143</v>
      </c>
      <c r="D5620" s="1">
        <v>44164</v>
      </c>
      <c r="E5620" s="1">
        <v>44165</v>
      </c>
      <c r="F5620">
        <v>1</v>
      </c>
      <c r="G5620">
        <v>7</v>
      </c>
      <c r="H5620">
        <v>179</v>
      </c>
      <c r="I5620" s="6">
        <v>0</v>
      </c>
      <c r="J5620">
        <v>2</v>
      </c>
      <c r="K5620" t="str">
        <f>_xlfn.XLOOKUP(fCompras!F5620,dComprador!$A$2:$A$7,dComprador!$B$2:$B$7)</f>
        <v>Alon</v>
      </c>
      <c r="L5620" t="str">
        <f>_xlfn.XLOOKUP(J5620,dFornecedor!$A$2:$A$6,dFornecedor!$B$2:$B$6)</f>
        <v>Minerva</v>
      </c>
      <c r="M5620" t="str">
        <f>_xlfn.XLOOKUP(G5620,dMateriaPrima!$A$2:$A$12,dMateriaPrima!$B$2:$B$12)</f>
        <v>Poliéster</v>
      </c>
      <c r="N5620" s="2">
        <f>_xlfn.XLOOKUP(G5620,dMateriaPrima!$A$2:$A$12,dMateriaPrima!$C$2:$C$12)</f>
        <v>8</v>
      </c>
      <c r="O5620" s="3">
        <f t="shared" si="435"/>
        <v>1432</v>
      </c>
      <c r="P5620" s="4">
        <f t="shared" si="436"/>
        <v>0</v>
      </c>
      <c r="Q5620" s="3">
        <f t="shared" si="437"/>
        <v>1432</v>
      </c>
      <c r="R5620" t="str">
        <f t="shared" si="438"/>
        <v>Em atraso</v>
      </c>
      <c r="S5620" s="5">
        <f t="shared" si="439"/>
        <v>1</v>
      </c>
    </row>
    <row r="5621" spans="1:19" x14ac:dyDescent="0.25">
      <c r="A5621">
        <v>5620</v>
      </c>
      <c r="B5621" s="1">
        <v>44143</v>
      </c>
      <c r="C5621" s="1">
        <v>44143</v>
      </c>
      <c r="D5621" s="1">
        <v>44156</v>
      </c>
      <c r="E5621" s="1">
        <v>44162</v>
      </c>
      <c r="F5621">
        <v>1</v>
      </c>
      <c r="G5621">
        <v>8</v>
      </c>
      <c r="H5621">
        <v>149</v>
      </c>
      <c r="I5621" s="6">
        <v>0</v>
      </c>
      <c r="J5621">
        <v>2</v>
      </c>
      <c r="K5621" t="str">
        <f>_xlfn.XLOOKUP(fCompras!F5621,dComprador!$A$2:$A$7,dComprador!$B$2:$B$7)</f>
        <v>Alon</v>
      </c>
      <c r="L5621" t="str">
        <f>_xlfn.XLOOKUP(J5621,dFornecedor!$A$2:$A$6,dFornecedor!$B$2:$B$6)</f>
        <v>Minerva</v>
      </c>
      <c r="M5621" t="str">
        <f>_xlfn.XLOOKUP(G5621,dMateriaPrima!$A$2:$A$12,dMateriaPrima!$B$2:$B$12)</f>
        <v>Cimento</v>
      </c>
      <c r="N5621" s="2">
        <f>_xlfn.XLOOKUP(G5621,dMateriaPrima!$A$2:$A$12,dMateriaPrima!$C$2:$C$12)</f>
        <v>23</v>
      </c>
      <c r="O5621" s="3">
        <f t="shared" si="435"/>
        <v>3427</v>
      </c>
      <c r="P5621" s="4">
        <f t="shared" si="436"/>
        <v>0</v>
      </c>
      <c r="Q5621" s="3">
        <f t="shared" si="437"/>
        <v>3427</v>
      </c>
      <c r="R5621" t="str">
        <f t="shared" si="438"/>
        <v>Em atraso</v>
      </c>
      <c r="S5621" s="5">
        <f t="shared" si="439"/>
        <v>6</v>
      </c>
    </row>
    <row r="5622" spans="1:19" x14ac:dyDescent="0.25">
      <c r="A5622">
        <v>5621</v>
      </c>
      <c r="B5622" s="1">
        <v>44143</v>
      </c>
      <c r="C5622" s="1">
        <v>44146</v>
      </c>
      <c r="D5622" s="1">
        <v>44162</v>
      </c>
      <c r="E5622" s="1">
        <v>44162</v>
      </c>
      <c r="F5622">
        <v>1</v>
      </c>
      <c r="G5622">
        <v>9</v>
      </c>
      <c r="H5622">
        <v>47</v>
      </c>
      <c r="I5622" s="6">
        <v>0</v>
      </c>
      <c r="J5622">
        <v>3</v>
      </c>
      <c r="K5622" t="str">
        <f>_xlfn.XLOOKUP(fCompras!F5622,dComprador!$A$2:$A$7,dComprador!$B$2:$B$7)</f>
        <v>Alon</v>
      </c>
      <c r="L5622" t="str">
        <f>_xlfn.XLOOKUP(J5622,dFornecedor!$A$2:$A$6,dFornecedor!$B$2:$B$6)</f>
        <v>StepUp</v>
      </c>
      <c r="M5622" t="str">
        <f>_xlfn.XLOOKUP(G5622,dMateriaPrima!$A$2:$A$12,dMateriaPrima!$B$2:$B$12)</f>
        <v>Couro</v>
      </c>
      <c r="N5622" s="2">
        <f>_xlfn.XLOOKUP(G5622,dMateriaPrima!$A$2:$A$12,dMateriaPrima!$C$2:$C$12)</f>
        <v>4.4000000000000004</v>
      </c>
      <c r="O5622" s="3">
        <f t="shared" si="435"/>
        <v>206.8</v>
      </c>
      <c r="P5622" s="4">
        <f t="shared" si="436"/>
        <v>0</v>
      </c>
      <c r="Q5622" s="3">
        <f t="shared" si="437"/>
        <v>206.8</v>
      </c>
      <c r="R5622" t="str">
        <f t="shared" si="438"/>
        <v>No prazo</v>
      </c>
      <c r="S5622" s="5">
        <f t="shared" si="439"/>
        <v>0</v>
      </c>
    </row>
    <row r="5623" spans="1:19" x14ac:dyDescent="0.25">
      <c r="A5623">
        <v>5622</v>
      </c>
      <c r="B5623" s="1">
        <v>44143</v>
      </c>
      <c r="C5623" s="1">
        <v>44151</v>
      </c>
      <c r="D5623" s="1">
        <v>44161</v>
      </c>
      <c r="E5623" s="1">
        <v>44158</v>
      </c>
      <c r="F5623">
        <v>2</v>
      </c>
      <c r="G5623">
        <v>1</v>
      </c>
      <c r="H5623">
        <v>11</v>
      </c>
      <c r="I5623" s="6">
        <v>0</v>
      </c>
      <c r="J5623">
        <v>3</v>
      </c>
      <c r="K5623" t="str">
        <f>_xlfn.XLOOKUP(fCompras!F5623,dComprador!$A$2:$A$7,dComprador!$B$2:$B$7)</f>
        <v>João</v>
      </c>
      <c r="L5623" t="str">
        <f>_xlfn.XLOOKUP(J5623,dFornecedor!$A$2:$A$6,dFornecedor!$B$2:$B$6)</f>
        <v>StepUp</v>
      </c>
      <c r="M5623" t="str">
        <f>_xlfn.XLOOKUP(G5623,dMateriaPrima!$A$2:$A$12,dMateriaPrima!$B$2:$B$12)</f>
        <v>Tecido</v>
      </c>
      <c r="N5623" s="2">
        <f>_xlfn.XLOOKUP(G5623,dMateriaPrima!$A$2:$A$12,dMateriaPrima!$C$2:$C$12)</f>
        <v>18</v>
      </c>
      <c r="O5623" s="3">
        <f t="shared" si="435"/>
        <v>198</v>
      </c>
      <c r="P5623" s="4">
        <f t="shared" si="436"/>
        <v>0</v>
      </c>
      <c r="Q5623" s="3">
        <f t="shared" si="437"/>
        <v>198</v>
      </c>
      <c r="R5623" t="str">
        <f t="shared" si="438"/>
        <v>No prazo</v>
      </c>
      <c r="S5623" s="5">
        <f t="shared" si="439"/>
        <v>0</v>
      </c>
    </row>
    <row r="5624" spans="1:19" x14ac:dyDescent="0.25">
      <c r="A5624">
        <v>5623</v>
      </c>
      <c r="B5624" s="1">
        <v>44143</v>
      </c>
      <c r="C5624" s="1">
        <v>44146</v>
      </c>
      <c r="D5624" s="1">
        <v>44174</v>
      </c>
      <c r="E5624" s="1">
        <v>44177</v>
      </c>
      <c r="F5624">
        <v>1</v>
      </c>
      <c r="G5624">
        <v>8</v>
      </c>
      <c r="H5624">
        <v>6</v>
      </c>
      <c r="I5624" s="6">
        <v>0</v>
      </c>
      <c r="J5624">
        <v>3</v>
      </c>
      <c r="K5624" t="str">
        <f>_xlfn.XLOOKUP(fCompras!F5624,dComprador!$A$2:$A$7,dComprador!$B$2:$B$7)</f>
        <v>Alon</v>
      </c>
      <c r="L5624" t="str">
        <f>_xlfn.XLOOKUP(J5624,dFornecedor!$A$2:$A$6,dFornecedor!$B$2:$B$6)</f>
        <v>StepUp</v>
      </c>
      <c r="M5624" t="str">
        <f>_xlfn.XLOOKUP(G5624,dMateriaPrima!$A$2:$A$12,dMateriaPrima!$B$2:$B$12)</f>
        <v>Cimento</v>
      </c>
      <c r="N5624" s="2">
        <f>_xlfn.XLOOKUP(G5624,dMateriaPrima!$A$2:$A$12,dMateriaPrima!$C$2:$C$12)</f>
        <v>23</v>
      </c>
      <c r="O5624" s="3">
        <f t="shared" si="435"/>
        <v>138</v>
      </c>
      <c r="P5624" s="4">
        <f t="shared" si="436"/>
        <v>0</v>
      </c>
      <c r="Q5624" s="3">
        <f t="shared" si="437"/>
        <v>138</v>
      </c>
      <c r="R5624" t="str">
        <f t="shared" si="438"/>
        <v>Em atraso</v>
      </c>
      <c r="S5624" s="5">
        <f t="shared" si="439"/>
        <v>3</v>
      </c>
    </row>
    <row r="5625" spans="1:19" x14ac:dyDescent="0.25">
      <c r="A5625">
        <v>5624</v>
      </c>
      <c r="B5625" s="1">
        <v>44143</v>
      </c>
      <c r="C5625" s="1">
        <v>44147</v>
      </c>
      <c r="D5625" s="1">
        <v>44165</v>
      </c>
      <c r="E5625" s="1">
        <v>44168</v>
      </c>
      <c r="F5625">
        <v>1</v>
      </c>
      <c r="G5625">
        <v>8</v>
      </c>
      <c r="H5625">
        <v>170</v>
      </c>
      <c r="I5625" s="6">
        <v>0</v>
      </c>
      <c r="J5625">
        <v>1</v>
      </c>
      <c r="K5625" t="str">
        <f>_xlfn.XLOOKUP(fCompras!F5625,dComprador!$A$2:$A$7,dComprador!$B$2:$B$7)</f>
        <v>Alon</v>
      </c>
      <c r="L5625" t="str">
        <f>_xlfn.XLOOKUP(J5625,dFornecedor!$A$2:$A$6,dFornecedor!$B$2:$B$6)</f>
        <v>NorthShore</v>
      </c>
      <c r="M5625" t="str">
        <f>_xlfn.XLOOKUP(G5625,dMateriaPrima!$A$2:$A$12,dMateriaPrima!$B$2:$B$12)</f>
        <v>Cimento</v>
      </c>
      <c r="N5625" s="2">
        <f>_xlfn.XLOOKUP(G5625,dMateriaPrima!$A$2:$A$12,dMateriaPrima!$C$2:$C$12)</f>
        <v>23</v>
      </c>
      <c r="O5625" s="3">
        <f t="shared" si="435"/>
        <v>3910</v>
      </c>
      <c r="P5625" s="4">
        <f t="shared" si="436"/>
        <v>0</v>
      </c>
      <c r="Q5625" s="3">
        <f t="shared" si="437"/>
        <v>3910</v>
      </c>
      <c r="R5625" t="str">
        <f t="shared" si="438"/>
        <v>Em atraso</v>
      </c>
      <c r="S5625" s="5">
        <f t="shared" si="439"/>
        <v>3</v>
      </c>
    </row>
    <row r="5626" spans="1:19" x14ac:dyDescent="0.25">
      <c r="A5626">
        <v>5625</v>
      </c>
      <c r="B5626" s="1">
        <v>44144</v>
      </c>
      <c r="C5626" s="1">
        <v>44152</v>
      </c>
      <c r="D5626" s="1">
        <v>44155</v>
      </c>
      <c r="E5626" s="1">
        <v>44155</v>
      </c>
      <c r="F5626">
        <v>4</v>
      </c>
      <c r="G5626">
        <v>9</v>
      </c>
      <c r="H5626">
        <v>530</v>
      </c>
      <c r="I5626" s="6">
        <v>0</v>
      </c>
      <c r="J5626">
        <v>2</v>
      </c>
      <c r="K5626" t="str">
        <f>_xlfn.XLOOKUP(fCompras!F5626,dComprador!$A$2:$A$7,dComprador!$B$2:$B$7)</f>
        <v>Lira</v>
      </c>
      <c r="L5626" t="str">
        <f>_xlfn.XLOOKUP(J5626,dFornecedor!$A$2:$A$6,dFornecedor!$B$2:$B$6)</f>
        <v>Minerva</v>
      </c>
      <c r="M5626" t="str">
        <f>_xlfn.XLOOKUP(G5626,dMateriaPrima!$A$2:$A$12,dMateriaPrima!$B$2:$B$12)</f>
        <v>Couro</v>
      </c>
      <c r="N5626" s="2">
        <f>_xlfn.XLOOKUP(G5626,dMateriaPrima!$A$2:$A$12,dMateriaPrima!$C$2:$C$12)</f>
        <v>4.4000000000000004</v>
      </c>
      <c r="O5626" s="3">
        <f t="shared" si="435"/>
        <v>2332</v>
      </c>
      <c r="P5626" s="4">
        <f t="shared" si="436"/>
        <v>0</v>
      </c>
      <c r="Q5626" s="3">
        <f t="shared" si="437"/>
        <v>2332</v>
      </c>
      <c r="R5626" t="str">
        <f t="shared" si="438"/>
        <v>No prazo</v>
      </c>
      <c r="S5626" s="5">
        <f t="shared" si="439"/>
        <v>0</v>
      </c>
    </row>
    <row r="5627" spans="1:19" x14ac:dyDescent="0.25">
      <c r="A5627">
        <v>5626</v>
      </c>
      <c r="B5627" s="1">
        <v>44144</v>
      </c>
      <c r="C5627" s="1">
        <v>44148</v>
      </c>
      <c r="D5627" s="1">
        <v>44152</v>
      </c>
      <c r="E5627" s="1">
        <v>44152</v>
      </c>
      <c r="F5627">
        <v>4</v>
      </c>
      <c r="G5627">
        <v>11</v>
      </c>
      <c r="H5627">
        <v>158</v>
      </c>
      <c r="I5627" s="6">
        <v>0</v>
      </c>
      <c r="J5627">
        <v>1</v>
      </c>
      <c r="K5627" t="str">
        <f>_xlfn.XLOOKUP(fCompras!F5627,dComprador!$A$2:$A$7,dComprador!$B$2:$B$7)</f>
        <v>Lira</v>
      </c>
      <c r="L5627" t="str">
        <f>_xlfn.XLOOKUP(J5627,dFornecedor!$A$2:$A$6,dFornecedor!$B$2:$B$6)</f>
        <v>NorthShore</v>
      </c>
      <c r="M5627" t="str">
        <f>_xlfn.XLOOKUP(G5627,dMateriaPrima!$A$2:$A$12,dMateriaPrima!$B$2:$B$12)</f>
        <v>Papel</v>
      </c>
      <c r="N5627" s="2">
        <f>_xlfn.XLOOKUP(G5627,dMateriaPrima!$A$2:$A$12,dMateriaPrima!$C$2:$C$12)</f>
        <v>9</v>
      </c>
      <c r="O5627" s="3">
        <f t="shared" si="435"/>
        <v>1422</v>
      </c>
      <c r="P5627" s="4">
        <f t="shared" si="436"/>
        <v>0</v>
      </c>
      <c r="Q5627" s="3">
        <f t="shared" si="437"/>
        <v>1422</v>
      </c>
      <c r="R5627" t="str">
        <f t="shared" si="438"/>
        <v>No prazo</v>
      </c>
      <c r="S5627" s="5">
        <f t="shared" si="439"/>
        <v>0</v>
      </c>
    </row>
    <row r="5628" spans="1:19" x14ac:dyDescent="0.25">
      <c r="A5628">
        <v>5627</v>
      </c>
      <c r="B5628" s="1">
        <v>44144</v>
      </c>
      <c r="C5628" s="1">
        <v>44145</v>
      </c>
      <c r="D5628" s="1">
        <v>44151</v>
      </c>
      <c r="E5628" s="1">
        <v>44154</v>
      </c>
      <c r="F5628">
        <v>4</v>
      </c>
      <c r="G5628">
        <v>5</v>
      </c>
      <c r="H5628">
        <v>55</v>
      </c>
      <c r="I5628" s="6">
        <v>0</v>
      </c>
      <c r="J5628">
        <v>3</v>
      </c>
      <c r="K5628" t="str">
        <f>_xlfn.XLOOKUP(fCompras!F5628,dComprador!$A$2:$A$7,dComprador!$B$2:$B$7)</f>
        <v>Lira</v>
      </c>
      <c r="L5628" t="str">
        <f>_xlfn.XLOOKUP(J5628,dFornecedor!$A$2:$A$6,dFornecedor!$B$2:$B$6)</f>
        <v>StepUp</v>
      </c>
      <c r="M5628" t="str">
        <f>_xlfn.XLOOKUP(G5628,dMateriaPrima!$A$2:$A$12,dMateriaPrima!$B$2:$B$12)</f>
        <v>Areia</v>
      </c>
      <c r="N5628" s="2">
        <f>_xlfn.XLOOKUP(G5628,dMateriaPrima!$A$2:$A$12,dMateriaPrima!$C$2:$C$12)</f>
        <v>3.59</v>
      </c>
      <c r="O5628" s="3">
        <f t="shared" si="435"/>
        <v>197.45</v>
      </c>
      <c r="P5628" s="4">
        <f t="shared" si="436"/>
        <v>0</v>
      </c>
      <c r="Q5628" s="3">
        <f t="shared" si="437"/>
        <v>197.45</v>
      </c>
      <c r="R5628" t="str">
        <f t="shared" si="438"/>
        <v>Em atraso</v>
      </c>
      <c r="S5628" s="5">
        <f t="shared" si="439"/>
        <v>3</v>
      </c>
    </row>
    <row r="5629" spans="1:19" x14ac:dyDescent="0.25">
      <c r="A5629">
        <v>5628</v>
      </c>
      <c r="B5629" s="1">
        <v>44144</v>
      </c>
      <c r="C5629" s="1">
        <v>44145</v>
      </c>
      <c r="D5629" s="1">
        <v>44151</v>
      </c>
      <c r="E5629" s="1">
        <v>44152</v>
      </c>
      <c r="F5629">
        <v>4</v>
      </c>
      <c r="G5629">
        <v>9</v>
      </c>
      <c r="H5629">
        <v>443</v>
      </c>
      <c r="I5629" s="6">
        <v>0</v>
      </c>
      <c r="J5629">
        <v>4</v>
      </c>
      <c r="K5629" t="str">
        <f>_xlfn.XLOOKUP(fCompras!F5629,dComprador!$A$2:$A$7,dComprador!$B$2:$B$7)</f>
        <v>Lira</v>
      </c>
      <c r="L5629" t="str">
        <f>_xlfn.XLOOKUP(J5629,dFornecedor!$A$2:$A$6,dFornecedor!$B$2:$B$6)</f>
        <v>AlphaOmega</v>
      </c>
      <c r="M5629" t="str">
        <f>_xlfn.XLOOKUP(G5629,dMateriaPrima!$A$2:$A$12,dMateriaPrima!$B$2:$B$12)</f>
        <v>Couro</v>
      </c>
      <c r="N5629" s="2">
        <f>_xlfn.XLOOKUP(G5629,dMateriaPrima!$A$2:$A$12,dMateriaPrima!$C$2:$C$12)</f>
        <v>4.4000000000000004</v>
      </c>
      <c r="O5629" s="3">
        <f t="shared" si="435"/>
        <v>1949.2</v>
      </c>
      <c r="P5629" s="4">
        <f t="shared" si="436"/>
        <v>0</v>
      </c>
      <c r="Q5629" s="3">
        <f t="shared" si="437"/>
        <v>1949.2</v>
      </c>
      <c r="R5629" t="str">
        <f t="shared" si="438"/>
        <v>Em atraso</v>
      </c>
      <c r="S5629" s="5">
        <f t="shared" si="439"/>
        <v>1</v>
      </c>
    </row>
    <row r="5630" spans="1:19" x14ac:dyDescent="0.25">
      <c r="A5630">
        <v>5629</v>
      </c>
      <c r="B5630" s="1">
        <v>44145</v>
      </c>
      <c r="C5630" s="1">
        <v>44153</v>
      </c>
      <c r="D5630" s="1">
        <v>44155</v>
      </c>
      <c r="E5630" s="1">
        <v>44161</v>
      </c>
      <c r="F5630">
        <v>4</v>
      </c>
      <c r="G5630">
        <v>6</v>
      </c>
      <c r="H5630">
        <v>42</v>
      </c>
      <c r="I5630" s="6">
        <v>0</v>
      </c>
      <c r="J5630">
        <v>2</v>
      </c>
      <c r="K5630" t="str">
        <f>_xlfn.XLOOKUP(fCompras!F5630,dComprador!$A$2:$A$7,dComprador!$B$2:$B$7)</f>
        <v>Lira</v>
      </c>
      <c r="L5630" t="str">
        <f>_xlfn.XLOOKUP(J5630,dFornecedor!$A$2:$A$6,dFornecedor!$B$2:$B$6)</f>
        <v>Minerva</v>
      </c>
      <c r="M5630" t="str">
        <f>_xlfn.XLOOKUP(G5630,dMateriaPrima!$A$2:$A$12,dMateriaPrima!$B$2:$B$12)</f>
        <v>Fio Algodão</v>
      </c>
      <c r="N5630" s="2">
        <f>_xlfn.XLOOKUP(G5630,dMateriaPrima!$A$2:$A$12,dMateriaPrima!$C$2:$C$12)</f>
        <v>55.9</v>
      </c>
      <c r="O5630" s="3">
        <f t="shared" si="435"/>
        <v>2347.7999999999997</v>
      </c>
      <c r="P5630" s="4">
        <f t="shared" si="436"/>
        <v>0</v>
      </c>
      <c r="Q5630" s="3">
        <f t="shared" si="437"/>
        <v>2347.7999999999997</v>
      </c>
      <c r="R5630" t="str">
        <f t="shared" si="438"/>
        <v>Em atraso</v>
      </c>
      <c r="S5630" s="5">
        <f t="shared" si="439"/>
        <v>6</v>
      </c>
    </row>
    <row r="5631" spans="1:19" x14ac:dyDescent="0.25">
      <c r="A5631">
        <v>5630</v>
      </c>
      <c r="B5631" s="1">
        <v>44145</v>
      </c>
      <c r="C5631" s="1">
        <v>44153</v>
      </c>
      <c r="D5631" s="1">
        <v>44156</v>
      </c>
      <c r="E5631" s="1">
        <v>44157</v>
      </c>
      <c r="F5631">
        <v>4</v>
      </c>
      <c r="G5631">
        <v>1</v>
      </c>
      <c r="H5631">
        <v>161</v>
      </c>
      <c r="I5631" s="6">
        <v>0</v>
      </c>
      <c r="J5631">
        <v>2</v>
      </c>
      <c r="K5631" t="str">
        <f>_xlfn.XLOOKUP(fCompras!F5631,dComprador!$A$2:$A$7,dComprador!$B$2:$B$7)</f>
        <v>Lira</v>
      </c>
      <c r="L5631" t="str">
        <f>_xlfn.XLOOKUP(J5631,dFornecedor!$A$2:$A$6,dFornecedor!$B$2:$B$6)</f>
        <v>Minerva</v>
      </c>
      <c r="M5631" t="str">
        <f>_xlfn.XLOOKUP(G5631,dMateriaPrima!$A$2:$A$12,dMateriaPrima!$B$2:$B$12)</f>
        <v>Tecido</v>
      </c>
      <c r="N5631" s="2">
        <f>_xlfn.XLOOKUP(G5631,dMateriaPrima!$A$2:$A$12,dMateriaPrima!$C$2:$C$12)</f>
        <v>18</v>
      </c>
      <c r="O5631" s="3">
        <f t="shared" si="435"/>
        <v>2898</v>
      </c>
      <c r="P5631" s="4">
        <f t="shared" si="436"/>
        <v>0</v>
      </c>
      <c r="Q5631" s="3">
        <f t="shared" si="437"/>
        <v>2898</v>
      </c>
      <c r="R5631" t="str">
        <f t="shared" si="438"/>
        <v>Em atraso</v>
      </c>
      <c r="S5631" s="5">
        <f t="shared" si="439"/>
        <v>1</v>
      </c>
    </row>
    <row r="5632" spans="1:19" x14ac:dyDescent="0.25">
      <c r="A5632">
        <v>5631</v>
      </c>
      <c r="B5632" s="1">
        <v>44145</v>
      </c>
      <c r="C5632" s="1">
        <v>44145</v>
      </c>
      <c r="D5632" s="1">
        <v>44152</v>
      </c>
      <c r="E5632" s="1">
        <v>44153</v>
      </c>
      <c r="F5632">
        <v>4</v>
      </c>
      <c r="G5632">
        <v>6</v>
      </c>
      <c r="H5632">
        <v>545</v>
      </c>
      <c r="I5632" s="6">
        <v>0</v>
      </c>
      <c r="J5632">
        <v>2</v>
      </c>
      <c r="K5632" t="str">
        <f>_xlfn.XLOOKUP(fCompras!F5632,dComprador!$A$2:$A$7,dComprador!$B$2:$B$7)</f>
        <v>Lira</v>
      </c>
      <c r="L5632" t="str">
        <f>_xlfn.XLOOKUP(J5632,dFornecedor!$A$2:$A$6,dFornecedor!$B$2:$B$6)</f>
        <v>Minerva</v>
      </c>
      <c r="M5632" t="str">
        <f>_xlfn.XLOOKUP(G5632,dMateriaPrima!$A$2:$A$12,dMateriaPrima!$B$2:$B$12)</f>
        <v>Fio Algodão</v>
      </c>
      <c r="N5632" s="2">
        <f>_xlfn.XLOOKUP(G5632,dMateriaPrima!$A$2:$A$12,dMateriaPrima!$C$2:$C$12)</f>
        <v>55.9</v>
      </c>
      <c r="O5632" s="3">
        <f t="shared" si="435"/>
        <v>30465.5</v>
      </c>
      <c r="P5632" s="4">
        <f t="shared" si="436"/>
        <v>0</v>
      </c>
      <c r="Q5632" s="3">
        <f t="shared" si="437"/>
        <v>30465.5</v>
      </c>
      <c r="R5632" t="str">
        <f t="shared" si="438"/>
        <v>Em atraso</v>
      </c>
      <c r="S5632" s="5">
        <f t="shared" si="439"/>
        <v>1</v>
      </c>
    </row>
    <row r="5633" spans="1:19" x14ac:dyDescent="0.25">
      <c r="A5633">
        <v>5632</v>
      </c>
      <c r="B5633" s="1">
        <v>44145</v>
      </c>
      <c r="C5633" s="1">
        <v>44153</v>
      </c>
      <c r="D5633" s="1">
        <v>44166</v>
      </c>
      <c r="E5633" s="1">
        <v>44167</v>
      </c>
      <c r="F5633">
        <v>1</v>
      </c>
      <c r="G5633">
        <v>9</v>
      </c>
      <c r="H5633">
        <v>470</v>
      </c>
      <c r="I5633" s="6">
        <v>0</v>
      </c>
      <c r="J5633">
        <v>2</v>
      </c>
      <c r="K5633" t="str">
        <f>_xlfn.XLOOKUP(fCompras!F5633,dComprador!$A$2:$A$7,dComprador!$B$2:$B$7)</f>
        <v>Alon</v>
      </c>
      <c r="L5633" t="str">
        <f>_xlfn.XLOOKUP(J5633,dFornecedor!$A$2:$A$6,dFornecedor!$B$2:$B$6)</f>
        <v>Minerva</v>
      </c>
      <c r="M5633" t="str">
        <f>_xlfn.XLOOKUP(G5633,dMateriaPrima!$A$2:$A$12,dMateriaPrima!$B$2:$B$12)</f>
        <v>Couro</v>
      </c>
      <c r="N5633" s="2">
        <f>_xlfn.XLOOKUP(G5633,dMateriaPrima!$A$2:$A$12,dMateriaPrima!$C$2:$C$12)</f>
        <v>4.4000000000000004</v>
      </c>
      <c r="O5633" s="3">
        <f t="shared" si="435"/>
        <v>2068</v>
      </c>
      <c r="P5633" s="4">
        <f t="shared" si="436"/>
        <v>0</v>
      </c>
      <c r="Q5633" s="3">
        <f t="shared" si="437"/>
        <v>2068</v>
      </c>
      <c r="R5633" t="str">
        <f t="shared" si="438"/>
        <v>Em atraso</v>
      </c>
      <c r="S5633" s="5">
        <f t="shared" si="439"/>
        <v>1</v>
      </c>
    </row>
    <row r="5634" spans="1:19" x14ac:dyDescent="0.25">
      <c r="A5634">
        <v>5633</v>
      </c>
      <c r="B5634" s="1">
        <v>44145</v>
      </c>
      <c r="C5634" s="1">
        <v>44145</v>
      </c>
      <c r="D5634" s="1">
        <v>44167</v>
      </c>
      <c r="E5634" s="1">
        <v>44167</v>
      </c>
      <c r="F5634">
        <v>1</v>
      </c>
      <c r="G5634">
        <v>11</v>
      </c>
      <c r="H5634">
        <v>252</v>
      </c>
      <c r="I5634" s="6">
        <v>0</v>
      </c>
      <c r="J5634">
        <v>4</v>
      </c>
      <c r="K5634" t="str">
        <f>_xlfn.XLOOKUP(fCompras!F5634,dComprador!$A$2:$A$7,dComprador!$B$2:$B$7)</f>
        <v>Alon</v>
      </c>
      <c r="L5634" t="str">
        <f>_xlfn.XLOOKUP(J5634,dFornecedor!$A$2:$A$6,dFornecedor!$B$2:$B$6)</f>
        <v>AlphaOmega</v>
      </c>
      <c r="M5634" t="str">
        <f>_xlfn.XLOOKUP(G5634,dMateriaPrima!$A$2:$A$12,dMateriaPrima!$B$2:$B$12)</f>
        <v>Papel</v>
      </c>
      <c r="N5634" s="2">
        <f>_xlfn.XLOOKUP(G5634,dMateriaPrima!$A$2:$A$12,dMateriaPrima!$C$2:$C$12)</f>
        <v>9</v>
      </c>
      <c r="O5634" s="3">
        <f t="shared" si="435"/>
        <v>2268</v>
      </c>
      <c r="P5634" s="4">
        <f t="shared" si="436"/>
        <v>0</v>
      </c>
      <c r="Q5634" s="3">
        <f t="shared" si="437"/>
        <v>2268</v>
      </c>
      <c r="R5634" t="str">
        <f t="shared" si="438"/>
        <v>No prazo</v>
      </c>
      <c r="S5634" s="5">
        <f t="shared" si="439"/>
        <v>0</v>
      </c>
    </row>
    <row r="5635" spans="1:19" x14ac:dyDescent="0.25">
      <c r="A5635">
        <v>5634</v>
      </c>
      <c r="B5635" s="1">
        <v>44145</v>
      </c>
      <c r="C5635" s="1">
        <v>44148</v>
      </c>
      <c r="D5635" s="1">
        <v>44163</v>
      </c>
      <c r="E5635" s="1">
        <v>44167</v>
      </c>
      <c r="F5635">
        <v>1</v>
      </c>
      <c r="G5635">
        <v>5</v>
      </c>
      <c r="H5635">
        <v>421</v>
      </c>
      <c r="I5635" s="6">
        <v>0</v>
      </c>
      <c r="J5635">
        <v>1</v>
      </c>
      <c r="K5635" t="str">
        <f>_xlfn.XLOOKUP(fCompras!F5635,dComprador!$A$2:$A$7,dComprador!$B$2:$B$7)</f>
        <v>Alon</v>
      </c>
      <c r="L5635" t="str">
        <f>_xlfn.XLOOKUP(J5635,dFornecedor!$A$2:$A$6,dFornecedor!$B$2:$B$6)</f>
        <v>NorthShore</v>
      </c>
      <c r="M5635" t="str">
        <f>_xlfn.XLOOKUP(G5635,dMateriaPrima!$A$2:$A$12,dMateriaPrima!$B$2:$B$12)</f>
        <v>Areia</v>
      </c>
      <c r="N5635" s="2">
        <f>_xlfn.XLOOKUP(G5635,dMateriaPrima!$A$2:$A$12,dMateriaPrima!$C$2:$C$12)</f>
        <v>3.59</v>
      </c>
      <c r="O5635" s="3">
        <f t="shared" ref="O5635:O5698" si="440">PRODUCT(H5635,N5635)</f>
        <v>1511.3899999999999</v>
      </c>
      <c r="P5635" s="4">
        <f t="shared" ref="P5635:P5698" si="441">PRODUCT(O5635,I5635)</f>
        <v>0</v>
      </c>
      <c r="Q5635" s="3">
        <f t="shared" ref="Q5635:Q5698" si="442">O5635-P5635</f>
        <v>1511.3899999999999</v>
      </c>
      <c r="R5635" t="str">
        <f t="shared" ref="R5635:R5698" si="443">IF(E5635&lt;=D5635,"No prazo",IF(E5635&gt;D5635,"Em atraso"))</f>
        <v>Em atraso</v>
      </c>
      <c r="S5635" s="5">
        <f t="shared" ref="S5635:S5698" si="444">IF(E5635 &gt;D5635, E5635-D5635,0)</f>
        <v>4</v>
      </c>
    </row>
    <row r="5636" spans="1:19" x14ac:dyDescent="0.25">
      <c r="A5636">
        <v>5635</v>
      </c>
      <c r="B5636" s="1">
        <v>44145</v>
      </c>
      <c r="C5636" s="1">
        <v>44148</v>
      </c>
      <c r="D5636" s="1">
        <v>44164</v>
      </c>
      <c r="E5636" s="1">
        <v>44166</v>
      </c>
      <c r="F5636">
        <v>1</v>
      </c>
      <c r="G5636">
        <v>8</v>
      </c>
      <c r="H5636">
        <v>8</v>
      </c>
      <c r="I5636" s="6">
        <v>0.34</v>
      </c>
      <c r="J5636">
        <v>3</v>
      </c>
      <c r="K5636" t="str">
        <f>_xlfn.XLOOKUP(fCompras!F5636,dComprador!$A$2:$A$7,dComprador!$B$2:$B$7)</f>
        <v>Alon</v>
      </c>
      <c r="L5636" t="str">
        <f>_xlfn.XLOOKUP(J5636,dFornecedor!$A$2:$A$6,dFornecedor!$B$2:$B$6)</f>
        <v>StepUp</v>
      </c>
      <c r="M5636" t="str">
        <f>_xlfn.XLOOKUP(G5636,dMateriaPrima!$A$2:$A$12,dMateriaPrima!$B$2:$B$12)</f>
        <v>Cimento</v>
      </c>
      <c r="N5636" s="2">
        <f>_xlfn.XLOOKUP(G5636,dMateriaPrima!$A$2:$A$12,dMateriaPrima!$C$2:$C$12)</f>
        <v>23</v>
      </c>
      <c r="O5636" s="3">
        <f t="shared" si="440"/>
        <v>184</v>
      </c>
      <c r="P5636" s="4">
        <f t="shared" si="441"/>
        <v>62.56</v>
      </c>
      <c r="Q5636" s="3">
        <f t="shared" si="442"/>
        <v>121.44</v>
      </c>
      <c r="R5636" t="str">
        <f t="shared" si="443"/>
        <v>Em atraso</v>
      </c>
      <c r="S5636" s="5">
        <f t="shared" si="444"/>
        <v>2</v>
      </c>
    </row>
    <row r="5637" spans="1:19" x14ac:dyDescent="0.25">
      <c r="A5637">
        <v>5636</v>
      </c>
      <c r="B5637" s="1">
        <v>44145</v>
      </c>
      <c r="C5637" s="1">
        <v>44152</v>
      </c>
      <c r="D5637" s="1">
        <v>44172</v>
      </c>
      <c r="E5637" s="1">
        <v>44175</v>
      </c>
      <c r="F5637">
        <v>1</v>
      </c>
      <c r="G5637">
        <v>10</v>
      </c>
      <c r="H5637">
        <v>173</v>
      </c>
      <c r="I5637" s="6">
        <v>0</v>
      </c>
      <c r="J5637">
        <v>3</v>
      </c>
      <c r="K5637" t="str">
        <f>_xlfn.XLOOKUP(fCompras!F5637,dComprador!$A$2:$A$7,dComprador!$B$2:$B$7)</f>
        <v>Alon</v>
      </c>
      <c r="L5637" t="str">
        <f>_xlfn.XLOOKUP(J5637,dFornecedor!$A$2:$A$6,dFornecedor!$B$2:$B$6)</f>
        <v>StepUp</v>
      </c>
      <c r="M5637" t="str">
        <f>_xlfn.XLOOKUP(G5637,dMateriaPrima!$A$2:$A$12,dMateriaPrima!$B$2:$B$12)</f>
        <v>Pedra Britada</v>
      </c>
      <c r="N5637" s="2">
        <f>_xlfn.XLOOKUP(G5637,dMateriaPrima!$A$2:$A$12,dMateriaPrima!$C$2:$C$12)</f>
        <v>56</v>
      </c>
      <c r="O5637" s="3">
        <f t="shared" si="440"/>
        <v>9688</v>
      </c>
      <c r="P5637" s="4">
        <f t="shared" si="441"/>
        <v>0</v>
      </c>
      <c r="Q5637" s="3">
        <f t="shared" si="442"/>
        <v>9688</v>
      </c>
      <c r="R5637" t="str">
        <f t="shared" si="443"/>
        <v>Em atraso</v>
      </c>
      <c r="S5637" s="5">
        <f t="shared" si="444"/>
        <v>3</v>
      </c>
    </row>
    <row r="5638" spans="1:19" x14ac:dyDescent="0.25">
      <c r="A5638">
        <v>5637</v>
      </c>
      <c r="B5638" s="1">
        <v>44145</v>
      </c>
      <c r="C5638" s="1">
        <v>44145</v>
      </c>
      <c r="D5638" s="1">
        <v>44173</v>
      </c>
      <c r="E5638" s="1">
        <v>44176</v>
      </c>
      <c r="F5638">
        <v>1</v>
      </c>
      <c r="G5638">
        <v>5</v>
      </c>
      <c r="H5638">
        <v>135</v>
      </c>
      <c r="I5638" s="6">
        <v>0</v>
      </c>
      <c r="J5638">
        <v>2</v>
      </c>
      <c r="K5638" t="str">
        <f>_xlfn.XLOOKUP(fCompras!F5638,dComprador!$A$2:$A$7,dComprador!$B$2:$B$7)</f>
        <v>Alon</v>
      </c>
      <c r="L5638" t="str">
        <f>_xlfn.XLOOKUP(J5638,dFornecedor!$A$2:$A$6,dFornecedor!$B$2:$B$6)</f>
        <v>Minerva</v>
      </c>
      <c r="M5638" t="str">
        <f>_xlfn.XLOOKUP(G5638,dMateriaPrima!$A$2:$A$12,dMateriaPrima!$B$2:$B$12)</f>
        <v>Areia</v>
      </c>
      <c r="N5638" s="2">
        <f>_xlfn.XLOOKUP(G5638,dMateriaPrima!$A$2:$A$12,dMateriaPrima!$C$2:$C$12)</f>
        <v>3.59</v>
      </c>
      <c r="O5638" s="3">
        <f t="shared" si="440"/>
        <v>484.65</v>
      </c>
      <c r="P5638" s="4">
        <f t="shared" si="441"/>
        <v>0</v>
      </c>
      <c r="Q5638" s="3">
        <f t="shared" si="442"/>
        <v>484.65</v>
      </c>
      <c r="R5638" t="str">
        <f t="shared" si="443"/>
        <v>Em atraso</v>
      </c>
      <c r="S5638" s="5">
        <f t="shared" si="444"/>
        <v>3</v>
      </c>
    </row>
    <row r="5639" spans="1:19" x14ac:dyDescent="0.25">
      <c r="A5639">
        <v>5638</v>
      </c>
      <c r="B5639" s="1">
        <v>44145</v>
      </c>
      <c r="C5639" s="1">
        <v>44146</v>
      </c>
      <c r="D5639" s="1">
        <v>44175</v>
      </c>
      <c r="E5639" s="1">
        <v>44179</v>
      </c>
      <c r="F5639">
        <v>1</v>
      </c>
      <c r="G5639">
        <v>1</v>
      </c>
      <c r="H5639">
        <v>368</v>
      </c>
      <c r="I5639" s="6">
        <v>0</v>
      </c>
      <c r="J5639">
        <v>3</v>
      </c>
      <c r="K5639" t="str">
        <f>_xlfn.XLOOKUP(fCompras!F5639,dComprador!$A$2:$A$7,dComprador!$B$2:$B$7)</f>
        <v>Alon</v>
      </c>
      <c r="L5639" t="str">
        <f>_xlfn.XLOOKUP(J5639,dFornecedor!$A$2:$A$6,dFornecedor!$B$2:$B$6)</f>
        <v>StepUp</v>
      </c>
      <c r="M5639" t="str">
        <f>_xlfn.XLOOKUP(G5639,dMateriaPrima!$A$2:$A$12,dMateriaPrima!$B$2:$B$12)</f>
        <v>Tecido</v>
      </c>
      <c r="N5639" s="2">
        <f>_xlfn.XLOOKUP(G5639,dMateriaPrima!$A$2:$A$12,dMateriaPrima!$C$2:$C$12)</f>
        <v>18</v>
      </c>
      <c r="O5639" s="3">
        <f t="shared" si="440"/>
        <v>6624</v>
      </c>
      <c r="P5639" s="4">
        <f t="shared" si="441"/>
        <v>0</v>
      </c>
      <c r="Q5639" s="3">
        <f t="shared" si="442"/>
        <v>6624</v>
      </c>
      <c r="R5639" t="str">
        <f t="shared" si="443"/>
        <v>Em atraso</v>
      </c>
      <c r="S5639" s="5">
        <f t="shared" si="444"/>
        <v>4</v>
      </c>
    </row>
    <row r="5640" spans="1:19" x14ac:dyDescent="0.25">
      <c r="A5640">
        <v>5639</v>
      </c>
      <c r="B5640" s="1">
        <v>44146</v>
      </c>
      <c r="C5640" s="1">
        <v>44148</v>
      </c>
      <c r="D5640" s="1">
        <v>44158</v>
      </c>
      <c r="E5640" s="1">
        <v>44162</v>
      </c>
      <c r="F5640">
        <v>4</v>
      </c>
      <c r="G5640">
        <v>9</v>
      </c>
      <c r="H5640">
        <v>67</v>
      </c>
      <c r="I5640" s="6">
        <v>0</v>
      </c>
      <c r="J5640">
        <v>4</v>
      </c>
      <c r="K5640" t="str">
        <f>_xlfn.XLOOKUP(fCompras!F5640,dComprador!$A$2:$A$7,dComprador!$B$2:$B$7)</f>
        <v>Lira</v>
      </c>
      <c r="L5640" t="str">
        <f>_xlfn.XLOOKUP(J5640,dFornecedor!$A$2:$A$6,dFornecedor!$B$2:$B$6)</f>
        <v>AlphaOmega</v>
      </c>
      <c r="M5640" t="str">
        <f>_xlfn.XLOOKUP(G5640,dMateriaPrima!$A$2:$A$12,dMateriaPrima!$B$2:$B$12)</f>
        <v>Couro</v>
      </c>
      <c r="N5640" s="2">
        <f>_xlfn.XLOOKUP(G5640,dMateriaPrima!$A$2:$A$12,dMateriaPrima!$C$2:$C$12)</f>
        <v>4.4000000000000004</v>
      </c>
      <c r="O5640" s="3">
        <f t="shared" si="440"/>
        <v>294.8</v>
      </c>
      <c r="P5640" s="4">
        <f t="shared" si="441"/>
        <v>0</v>
      </c>
      <c r="Q5640" s="3">
        <f t="shared" si="442"/>
        <v>294.8</v>
      </c>
      <c r="R5640" t="str">
        <f t="shared" si="443"/>
        <v>Em atraso</v>
      </c>
      <c r="S5640" s="5">
        <f t="shared" si="444"/>
        <v>4</v>
      </c>
    </row>
    <row r="5641" spans="1:19" x14ac:dyDescent="0.25">
      <c r="A5641">
        <v>5640</v>
      </c>
      <c r="B5641" s="1">
        <v>44146</v>
      </c>
      <c r="C5641" s="1">
        <v>44159</v>
      </c>
      <c r="D5641" s="1">
        <v>44177</v>
      </c>
      <c r="E5641" s="1">
        <v>44179</v>
      </c>
      <c r="F5641">
        <v>1</v>
      </c>
      <c r="G5641">
        <v>8</v>
      </c>
      <c r="H5641">
        <v>73</v>
      </c>
      <c r="I5641" s="6">
        <v>0</v>
      </c>
      <c r="J5641">
        <v>1</v>
      </c>
      <c r="K5641" t="str">
        <f>_xlfn.XLOOKUP(fCompras!F5641,dComprador!$A$2:$A$7,dComprador!$B$2:$B$7)</f>
        <v>Alon</v>
      </c>
      <c r="L5641" t="str">
        <f>_xlfn.XLOOKUP(J5641,dFornecedor!$A$2:$A$6,dFornecedor!$B$2:$B$6)</f>
        <v>NorthShore</v>
      </c>
      <c r="M5641" t="str">
        <f>_xlfn.XLOOKUP(G5641,dMateriaPrima!$A$2:$A$12,dMateriaPrima!$B$2:$B$12)</f>
        <v>Cimento</v>
      </c>
      <c r="N5641" s="2">
        <f>_xlfn.XLOOKUP(G5641,dMateriaPrima!$A$2:$A$12,dMateriaPrima!$C$2:$C$12)</f>
        <v>23</v>
      </c>
      <c r="O5641" s="3">
        <f t="shared" si="440"/>
        <v>1679</v>
      </c>
      <c r="P5641" s="4">
        <f t="shared" si="441"/>
        <v>0</v>
      </c>
      <c r="Q5641" s="3">
        <f t="shared" si="442"/>
        <v>1679</v>
      </c>
      <c r="R5641" t="str">
        <f t="shared" si="443"/>
        <v>Em atraso</v>
      </c>
      <c r="S5641" s="5">
        <f t="shared" si="444"/>
        <v>2</v>
      </c>
    </row>
    <row r="5642" spans="1:19" x14ac:dyDescent="0.25">
      <c r="A5642">
        <v>5641</v>
      </c>
      <c r="B5642" s="1">
        <v>44146</v>
      </c>
      <c r="C5642" s="1">
        <v>44154</v>
      </c>
      <c r="D5642" s="1">
        <v>44155</v>
      </c>
      <c r="E5642" s="1">
        <v>44157</v>
      </c>
      <c r="F5642">
        <v>4</v>
      </c>
      <c r="G5642">
        <v>8</v>
      </c>
      <c r="H5642">
        <v>188</v>
      </c>
      <c r="I5642" s="6">
        <v>0</v>
      </c>
      <c r="J5642">
        <v>3</v>
      </c>
      <c r="K5642" t="str">
        <f>_xlfn.XLOOKUP(fCompras!F5642,dComprador!$A$2:$A$7,dComprador!$B$2:$B$7)</f>
        <v>Lira</v>
      </c>
      <c r="L5642" t="str">
        <f>_xlfn.XLOOKUP(J5642,dFornecedor!$A$2:$A$6,dFornecedor!$B$2:$B$6)</f>
        <v>StepUp</v>
      </c>
      <c r="M5642" t="str">
        <f>_xlfn.XLOOKUP(G5642,dMateriaPrima!$A$2:$A$12,dMateriaPrima!$B$2:$B$12)</f>
        <v>Cimento</v>
      </c>
      <c r="N5642" s="2">
        <f>_xlfn.XLOOKUP(G5642,dMateriaPrima!$A$2:$A$12,dMateriaPrima!$C$2:$C$12)</f>
        <v>23</v>
      </c>
      <c r="O5642" s="3">
        <f t="shared" si="440"/>
        <v>4324</v>
      </c>
      <c r="P5642" s="4">
        <f t="shared" si="441"/>
        <v>0</v>
      </c>
      <c r="Q5642" s="3">
        <f t="shared" si="442"/>
        <v>4324</v>
      </c>
      <c r="R5642" t="str">
        <f t="shared" si="443"/>
        <v>Em atraso</v>
      </c>
      <c r="S5642" s="5">
        <f t="shared" si="444"/>
        <v>2</v>
      </c>
    </row>
    <row r="5643" spans="1:19" x14ac:dyDescent="0.25">
      <c r="A5643">
        <v>5642</v>
      </c>
      <c r="B5643" s="1">
        <v>44146</v>
      </c>
      <c r="C5643" s="1">
        <v>44153</v>
      </c>
      <c r="D5643" s="1">
        <v>44156</v>
      </c>
      <c r="E5643" s="1">
        <v>44155</v>
      </c>
      <c r="F5643">
        <v>4</v>
      </c>
      <c r="G5643">
        <v>6</v>
      </c>
      <c r="H5643">
        <v>21</v>
      </c>
      <c r="I5643" s="6">
        <v>0</v>
      </c>
      <c r="J5643">
        <v>2</v>
      </c>
      <c r="K5643" t="str">
        <f>_xlfn.XLOOKUP(fCompras!F5643,dComprador!$A$2:$A$7,dComprador!$B$2:$B$7)</f>
        <v>Lira</v>
      </c>
      <c r="L5643" t="str">
        <f>_xlfn.XLOOKUP(J5643,dFornecedor!$A$2:$A$6,dFornecedor!$B$2:$B$6)</f>
        <v>Minerva</v>
      </c>
      <c r="M5643" t="str">
        <f>_xlfn.XLOOKUP(G5643,dMateriaPrima!$A$2:$A$12,dMateriaPrima!$B$2:$B$12)</f>
        <v>Fio Algodão</v>
      </c>
      <c r="N5643" s="2">
        <f>_xlfn.XLOOKUP(G5643,dMateriaPrima!$A$2:$A$12,dMateriaPrima!$C$2:$C$12)</f>
        <v>55.9</v>
      </c>
      <c r="O5643" s="3">
        <f t="shared" si="440"/>
        <v>1173.8999999999999</v>
      </c>
      <c r="P5643" s="4">
        <f t="shared" si="441"/>
        <v>0</v>
      </c>
      <c r="Q5643" s="3">
        <f t="shared" si="442"/>
        <v>1173.8999999999999</v>
      </c>
      <c r="R5643" t="str">
        <f t="shared" si="443"/>
        <v>No prazo</v>
      </c>
      <c r="S5643" s="5">
        <f t="shared" si="444"/>
        <v>0</v>
      </c>
    </row>
    <row r="5644" spans="1:19" x14ac:dyDescent="0.25">
      <c r="A5644">
        <v>5643</v>
      </c>
      <c r="B5644" s="1">
        <v>44146</v>
      </c>
      <c r="C5644" s="1">
        <v>44146</v>
      </c>
      <c r="D5644" s="1">
        <v>44165</v>
      </c>
      <c r="E5644" s="1">
        <v>44168</v>
      </c>
      <c r="F5644">
        <v>1</v>
      </c>
      <c r="G5644">
        <v>6</v>
      </c>
      <c r="H5644">
        <v>76</v>
      </c>
      <c r="I5644" s="6">
        <v>0</v>
      </c>
      <c r="J5644">
        <v>2</v>
      </c>
      <c r="K5644" t="str">
        <f>_xlfn.XLOOKUP(fCompras!F5644,dComprador!$A$2:$A$7,dComprador!$B$2:$B$7)</f>
        <v>Alon</v>
      </c>
      <c r="L5644" t="str">
        <f>_xlfn.XLOOKUP(J5644,dFornecedor!$A$2:$A$6,dFornecedor!$B$2:$B$6)</f>
        <v>Minerva</v>
      </c>
      <c r="M5644" t="str">
        <f>_xlfn.XLOOKUP(G5644,dMateriaPrima!$A$2:$A$12,dMateriaPrima!$B$2:$B$12)</f>
        <v>Fio Algodão</v>
      </c>
      <c r="N5644" s="2">
        <f>_xlfn.XLOOKUP(G5644,dMateriaPrima!$A$2:$A$12,dMateriaPrima!$C$2:$C$12)</f>
        <v>55.9</v>
      </c>
      <c r="O5644" s="3">
        <f t="shared" si="440"/>
        <v>4248.3999999999996</v>
      </c>
      <c r="P5644" s="4">
        <f t="shared" si="441"/>
        <v>0</v>
      </c>
      <c r="Q5644" s="3">
        <f t="shared" si="442"/>
        <v>4248.3999999999996</v>
      </c>
      <c r="R5644" t="str">
        <f t="shared" si="443"/>
        <v>Em atraso</v>
      </c>
      <c r="S5644" s="5">
        <f t="shared" si="444"/>
        <v>3</v>
      </c>
    </row>
    <row r="5645" spans="1:19" x14ac:dyDescent="0.25">
      <c r="A5645">
        <v>5644</v>
      </c>
      <c r="B5645" s="1">
        <v>44146</v>
      </c>
      <c r="C5645" s="1">
        <v>44146</v>
      </c>
      <c r="D5645" s="1">
        <v>44160</v>
      </c>
      <c r="E5645" s="1">
        <v>44159</v>
      </c>
      <c r="F5645">
        <v>2</v>
      </c>
      <c r="G5645">
        <v>5</v>
      </c>
      <c r="H5645">
        <v>310</v>
      </c>
      <c r="I5645" s="6">
        <v>0</v>
      </c>
      <c r="J5645">
        <v>2</v>
      </c>
      <c r="K5645" t="str">
        <f>_xlfn.XLOOKUP(fCompras!F5645,dComprador!$A$2:$A$7,dComprador!$B$2:$B$7)</f>
        <v>João</v>
      </c>
      <c r="L5645" t="str">
        <f>_xlfn.XLOOKUP(J5645,dFornecedor!$A$2:$A$6,dFornecedor!$B$2:$B$6)</f>
        <v>Minerva</v>
      </c>
      <c r="M5645" t="str">
        <f>_xlfn.XLOOKUP(G5645,dMateriaPrima!$A$2:$A$12,dMateriaPrima!$B$2:$B$12)</f>
        <v>Areia</v>
      </c>
      <c r="N5645" s="2">
        <f>_xlfn.XLOOKUP(G5645,dMateriaPrima!$A$2:$A$12,dMateriaPrima!$C$2:$C$12)</f>
        <v>3.59</v>
      </c>
      <c r="O5645" s="3">
        <f t="shared" si="440"/>
        <v>1112.8999999999999</v>
      </c>
      <c r="P5645" s="4">
        <f t="shared" si="441"/>
        <v>0</v>
      </c>
      <c r="Q5645" s="3">
        <f t="shared" si="442"/>
        <v>1112.8999999999999</v>
      </c>
      <c r="R5645" t="str">
        <f t="shared" si="443"/>
        <v>No prazo</v>
      </c>
      <c r="S5645" s="5">
        <f t="shared" si="444"/>
        <v>0</v>
      </c>
    </row>
    <row r="5646" spans="1:19" x14ac:dyDescent="0.25">
      <c r="A5646">
        <v>5645</v>
      </c>
      <c r="B5646" s="1">
        <v>44146</v>
      </c>
      <c r="C5646" s="1">
        <v>44155</v>
      </c>
      <c r="D5646" s="1">
        <v>44165</v>
      </c>
      <c r="E5646" s="1">
        <v>44167</v>
      </c>
      <c r="F5646">
        <v>1</v>
      </c>
      <c r="G5646">
        <v>9</v>
      </c>
      <c r="H5646">
        <v>19</v>
      </c>
      <c r="I5646" s="6">
        <v>0</v>
      </c>
      <c r="J5646">
        <v>2</v>
      </c>
      <c r="K5646" t="str">
        <f>_xlfn.XLOOKUP(fCompras!F5646,dComprador!$A$2:$A$7,dComprador!$B$2:$B$7)</f>
        <v>Alon</v>
      </c>
      <c r="L5646" t="str">
        <f>_xlfn.XLOOKUP(J5646,dFornecedor!$A$2:$A$6,dFornecedor!$B$2:$B$6)</f>
        <v>Minerva</v>
      </c>
      <c r="M5646" t="str">
        <f>_xlfn.XLOOKUP(G5646,dMateriaPrima!$A$2:$A$12,dMateriaPrima!$B$2:$B$12)</f>
        <v>Couro</v>
      </c>
      <c r="N5646" s="2">
        <f>_xlfn.XLOOKUP(G5646,dMateriaPrima!$A$2:$A$12,dMateriaPrima!$C$2:$C$12)</f>
        <v>4.4000000000000004</v>
      </c>
      <c r="O5646" s="3">
        <f t="shared" si="440"/>
        <v>83.600000000000009</v>
      </c>
      <c r="P5646" s="4">
        <f t="shared" si="441"/>
        <v>0</v>
      </c>
      <c r="Q5646" s="3">
        <f t="shared" si="442"/>
        <v>83.600000000000009</v>
      </c>
      <c r="R5646" t="str">
        <f t="shared" si="443"/>
        <v>Em atraso</v>
      </c>
      <c r="S5646" s="5">
        <f t="shared" si="444"/>
        <v>2</v>
      </c>
    </row>
    <row r="5647" spans="1:19" x14ac:dyDescent="0.25">
      <c r="A5647">
        <v>5646</v>
      </c>
      <c r="B5647" s="1">
        <v>44146</v>
      </c>
      <c r="C5647" s="1">
        <v>44146</v>
      </c>
      <c r="D5647" s="1">
        <v>44164</v>
      </c>
      <c r="E5647" s="1">
        <v>44168</v>
      </c>
      <c r="F5647">
        <v>1</v>
      </c>
      <c r="G5647">
        <v>5</v>
      </c>
      <c r="H5647">
        <v>8</v>
      </c>
      <c r="I5647" s="6">
        <v>0</v>
      </c>
      <c r="J5647">
        <v>2</v>
      </c>
      <c r="K5647" t="str">
        <f>_xlfn.XLOOKUP(fCompras!F5647,dComprador!$A$2:$A$7,dComprador!$B$2:$B$7)</f>
        <v>Alon</v>
      </c>
      <c r="L5647" t="str">
        <f>_xlfn.XLOOKUP(J5647,dFornecedor!$A$2:$A$6,dFornecedor!$B$2:$B$6)</f>
        <v>Minerva</v>
      </c>
      <c r="M5647" t="str">
        <f>_xlfn.XLOOKUP(G5647,dMateriaPrima!$A$2:$A$12,dMateriaPrima!$B$2:$B$12)</f>
        <v>Areia</v>
      </c>
      <c r="N5647" s="2">
        <f>_xlfn.XLOOKUP(G5647,dMateriaPrima!$A$2:$A$12,dMateriaPrima!$C$2:$C$12)</f>
        <v>3.59</v>
      </c>
      <c r="O5647" s="3">
        <f t="shared" si="440"/>
        <v>28.72</v>
      </c>
      <c r="P5647" s="4">
        <f t="shared" si="441"/>
        <v>0</v>
      </c>
      <c r="Q5647" s="3">
        <f t="shared" si="442"/>
        <v>28.72</v>
      </c>
      <c r="R5647" t="str">
        <f t="shared" si="443"/>
        <v>Em atraso</v>
      </c>
      <c r="S5647" s="5">
        <f t="shared" si="444"/>
        <v>4</v>
      </c>
    </row>
    <row r="5648" spans="1:19" x14ac:dyDescent="0.25">
      <c r="A5648">
        <v>5647</v>
      </c>
      <c r="B5648" s="1">
        <v>44146</v>
      </c>
      <c r="C5648" s="1">
        <v>44147</v>
      </c>
      <c r="D5648" s="1">
        <v>44166</v>
      </c>
      <c r="E5648" s="1">
        <v>44168</v>
      </c>
      <c r="F5648">
        <v>1</v>
      </c>
      <c r="G5648">
        <v>11</v>
      </c>
      <c r="H5648">
        <v>405</v>
      </c>
      <c r="I5648" s="6">
        <v>0</v>
      </c>
      <c r="J5648">
        <v>3</v>
      </c>
      <c r="K5648" t="str">
        <f>_xlfn.XLOOKUP(fCompras!F5648,dComprador!$A$2:$A$7,dComprador!$B$2:$B$7)</f>
        <v>Alon</v>
      </c>
      <c r="L5648" t="str">
        <f>_xlfn.XLOOKUP(J5648,dFornecedor!$A$2:$A$6,dFornecedor!$B$2:$B$6)</f>
        <v>StepUp</v>
      </c>
      <c r="M5648" t="str">
        <f>_xlfn.XLOOKUP(G5648,dMateriaPrima!$A$2:$A$12,dMateriaPrima!$B$2:$B$12)</f>
        <v>Papel</v>
      </c>
      <c r="N5648" s="2">
        <f>_xlfn.XLOOKUP(G5648,dMateriaPrima!$A$2:$A$12,dMateriaPrima!$C$2:$C$12)</f>
        <v>9</v>
      </c>
      <c r="O5648" s="3">
        <f t="shared" si="440"/>
        <v>3645</v>
      </c>
      <c r="P5648" s="4">
        <f t="shared" si="441"/>
        <v>0</v>
      </c>
      <c r="Q5648" s="3">
        <f t="shared" si="442"/>
        <v>3645</v>
      </c>
      <c r="R5648" t="str">
        <f t="shared" si="443"/>
        <v>Em atraso</v>
      </c>
      <c r="S5648" s="5">
        <f t="shared" si="444"/>
        <v>2</v>
      </c>
    </row>
    <row r="5649" spans="1:19" x14ac:dyDescent="0.25">
      <c r="A5649">
        <v>5648</v>
      </c>
      <c r="B5649" s="1">
        <v>44147</v>
      </c>
      <c r="C5649" s="1">
        <v>44148</v>
      </c>
      <c r="D5649" s="1">
        <v>44154</v>
      </c>
      <c r="E5649" s="1">
        <v>44153</v>
      </c>
      <c r="F5649">
        <v>4</v>
      </c>
      <c r="G5649">
        <v>7</v>
      </c>
      <c r="H5649">
        <v>233</v>
      </c>
      <c r="I5649" s="6">
        <v>0</v>
      </c>
      <c r="J5649">
        <v>3</v>
      </c>
      <c r="K5649" t="str">
        <f>_xlfn.XLOOKUP(fCompras!F5649,dComprador!$A$2:$A$7,dComprador!$B$2:$B$7)</f>
        <v>Lira</v>
      </c>
      <c r="L5649" t="str">
        <f>_xlfn.XLOOKUP(J5649,dFornecedor!$A$2:$A$6,dFornecedor!$B$2:$B$6)</f>
        <v>StepUp</v>
      </c>
      <c r="M5649" t="str">
        <f>_xlfn.XLOOKUP(G5649,dMateriaPrima!$A$2:$A$12,dMateriaPrima!$B$2:$B$12)</f>
        <v>Poliéster</v>
      </c>
      <c r="N5649" s="2">
        <f>_xlfn.XLOOKUP(G5649,dMateriaPrima!$A$2:$A$12,dMateriaPrima!$C$2:$C$12)</f>
        <v>8</v>
      </c>
      <c r="O5649" s="3">
        <f t="shared" si="440"/>
        <v>1864</v>
      </c>
      <c r="P5649" s="4">
        <f t="shared" si="441"/>
        <v>0</v>
      </c>
      <c r="Q5649" s="3">
        <f t="shared" si="442"/>
        <v>1864</v>
      </c>
      <c r="R5649" t="str">
        <f t="shared" si="443"/>
        <v>No prazo</v>
      </c>
      <c r="S5649" s="5">
        <f t="shared" si="444"/>
        <v>0</v>
      </c>
    </row>
    <row r="5650" spans="1:19" x14ac:dyDescent="0.25">
      <c r="A5650">
        <v>5649</v>
      </c>
      <c r="B5650" s="1">
        <v>44147</v>
      </c>
      <c r="C5650" s="1">
        <v>44148</v>
      </c>
      <c r="D5650" s="1">
        <v>44152</v>
      </c>
      <c r="E5650" s="1">
        <v>44156</v>
      </c>
      <c r="F5650">
        <v>4</v>
      </c>
      <c r="G5650">
        <v>1</v>
      </c>
      <c r="H5650">
        <v>44</v>
      </c>
      <c r="I5650" s="6">
        <v>0</v>
      </c>
      <c r="J5650">
        <v>3</v>
      </c>
      <c r="K5650" t="str">
        <f>_xlfn.XLOOKUP(fCompras!F5650,dComprador!$A$2:$A$7,dComprador!$B$2:$B$7)</f>
        <v>Lira</v>
      </c>
      <c r="L5650" t="str">
        <f>_xlfn.XLOOKUP(J5650,dFornecedor!$A$2:$A$6,dFornecedor!$B$2:$B$6)</f>
        <v>StepUp</v>
      </c>
      <c r="M5650" t="str">
        <f>_xlfn.XLOOKUP(G5650,dMateriaPrima!$A$2:$A$12,dMateriaPrima!$B$2:$B$12)</f>
        <v>Tecido</v>
      </c>
      <c r="N5650" s="2">
        <f>_xlfn.XLOOKUP(G5650,dMateriaPrima!$A$2:$A$12,dMateriaPrima!$C$2:$C$12)</f>
        <v>18</v>
      </c>
      <c r="O5650" s="3">
        <f t="shared" si="440"/>
        <v>792</v>
      </c>
      <c r="P5650" s="4">
        <f t="shared" si="441"/>
        <v>0</v>
      </c>
      <c r="Q5650" s="3">
        <f t="shared" si="442"/>
        <v>792</v>
      </c>
      <c r="R5650" t="str">
        <f t="shared" si="443"/>
        <v>Em atraso</v>
      </c>
      <c r="S5650" s="5">
        <f t="shared" si="444"/>
        <v>4</v>
      </c>
    </row>
    <row r="5651" spans="1:19" x14ac:dyDescent="0.25">
      <c r="A5651">
        <v>5650</v>
      </c>
      <c r="B5651" s="1">
        <v>44147</v>
      </c>
      <c r="C5651" s="1">
        <v>44147</v>
      </c>
      <c r="D5651" s="1">
        <v>44156</v>
      </c>
      <c r="E5651" s="1">
        <v>44155</v>
      </c>
      <c r="F5651">
        <v>4</v>
      </c>
      <c r="G5651">
        <v>11</v>
      </c>
      <c r="H5651">
        <v>188</v>
      </c>
      <c r="I5651" s="6">
        <v>0</v>
      </c>
      <c r="J5651">
        <v>5</v>
      </c>
      <c r="K5651" t="str">
        <f>_xlfn.XLOOKUP(fCompras!F5651,dComprador!$A$2:$A$7,dComprador!$B$2:$B$7)</f>
        <v>Lira</v>
      </c>
      <c r="L5651" t="str">
        <f>_xlfn.XLOOKUP(J5651,dFornecedor!$A$2:$A$6,dFornecedor!$B$2:$B$6)</f>
        <v>Atlas</v>
      </c>
      <c r="M5651" t="str">
        <f>_xlfn.XLOOKUP(G5651,dMateriaPrima!$A$2:$A$12,dMateriaPrima!$B$2:$B$12)</f>
        <v>Papel</v>
      </c>
      <c r="N5651" s="2">
        <f>_xlfn.XLOOKUP(G5651,dMateriaPrima!$A$2:$A$12,dMateriaPrima!$C$2:$C$12)</f>
        <v>9</v>
      </c>
      <c r="O5651" s="3">
        <f t="shared" si="440"/>
        <v>1692</v>
      </c>
      <c r="P5651" s="4">
        <f t="shared" si="441"/>
        <v>0</v>
      </c>
      <c r="Q5651" s="3">
        <f t="shared" si="442"/>
        <v>1692</v>
      </c>
      <c r="R5651" t="str">
        <f t="shared" si="443"/>
        <v>No prazo</v>
      </c>
      <c r="S5651" s="5">
        <f t="shared" si="444"/>
        <v>0</v>
      </c>
    </row>
    <row r="5652" spans="1:19" x14ac:dyDescent="0.25">
      <c r="A5652">
        <v>5651</v>
      </c>
      <c r="B5652" s="1">
        <v>44147</v>
      </c>
      <c r="C5652" s="1">
        <v>44147</v>
      </c>
      <c r="D5652" s="1">
        <v>44155</v>
      </c>
      <c r="E5652" s="1">
        <v>44155</v>
      </c>
      <c r="F5652">
        <v>4</v>
      </c>
      <c r="G5652">
        <v>5</v>
      </c>
      <c r="H5652">
        <v>178</v>
      </c>
      <c r="I5652" s="6">
        <v>0</v>
      </c>
      <c r="J5652">
        <v>2</v>
      </c>
      <c r="K5652" t="str">
        <f>_xlfn.XLOOKUP(fCompras!F5652,dComprador!$A$2:$A$7,dComprador!$B$2:$B$7)</f>
        <v>Lira</v>
      </c>
      <c r="L5652" t="str">
        <f>_xlfn.XLOOKUP(J5652,dFornecedor!$A$2:$A$6,dFornecedor!$B$2:$B$6)</f>
        <v>Minerva</v>
      </c>
      <c r="M5652" t="str">
        <f>_xlfn.XLOOKUP(G5652,dMateriaPrima!$A$2:$A$12,dMateriaPrima!$B$2:$B$12)</f>
        <v>Areia</v>
      </c>
      <c r="N5652" s="2">
        <f>_xlfn.XLOOKUP(G5652,dMateriaPrima!$A$2:$A$12,dMateriaPrima!$C$2:$C$12)</f>
        <v>3.59</v>
      </c>
      <c r="O5652" s="3">
        <f t="shared" si="440"/>
        <v>639.02</v>
      </c>
      <c r="P5652" s="4">
        <f t="shared" si="441"/>
        <v>0</v>
      </c>
      <c r="Q5652" s="3">
        <f t="shared" si="442"/>
        <v>639.02</v>
      </c>
      <c r="R5652" t="str">
        <f t="shared" si="443"/>
        <v>No prazo</v>
      </c>
      <c r="S5652" s="5">
        <f t="shared" si="444"/>
        <v>0</v>
      </c>
    </row>
    <row r="5653" spans="1:19" x14ac:dyDescent="0.25">
      <c r="A5653">
        <v>5652</v>
      </c>
      <c r="B5653" s="1">
        <v>44147</v>
      </c>
      <c r="C5653" s="1">
        <v>44156</v>
      </c>
      <c r="D5653" s="1">
        <v>44166</v>
      </c>
      <c r="E5653" s="1">
        <v>44169</v>
      </c>
      <c r="F5653">
        <v>1</v>
      </c>
      <c r="G5653">
        <v>5</v>
      </c>
      <c r="H5653">
        <v>113</v>
      </c>
      <c r="I5653" s="6">
        <v>0</v>
      </c>
      <c r="J5653">
        <v>2</v>
      </c>
      <c r="K5653" t="str">
        <f>_xlfn.XLOOKUP(fCompras!F5653,dComprador!$A$2:$A$7,dComprador!$B$2:$B$7)</f>
        <v>Alon</v>
      </c>
      <c r="L5653" t="str">
        <f>_xlfn.XLOOKUP(J5653,dFornecedor!$A$2:$A$6,dFornecedor!$B$2:$B$6)</f>
        <v>Minerva</v>
      </c>
      <c r="M5653" t="str">
        <f>_xlfn.XLOOKUP(G5653,dMateriaPrima!$A$2:$A$12,dMateriaPrima!$B$2:$B$12)</f>
        <v>Areia</v>
      </c>
      <c r="N5653" s="2">
        <f>_xlfn.XLOOKUP(G5653,dMateriaPrima!$A$2:$A$12,dMateriaPrima!$C$2:$C$12)</f>
        <v>3.59</v>
      </c>
      <c r="O5653" s="3">
        <f t="shared" si="440"/>
        <v>405.66999999999996</v>
      </c>
      <c r="P5653" s="4">
        <f t="shared" si="441"/>
        <v>0</v>
      </c>
      <c r="Q5653" s="3">
        <f t="shared" si="442"/>
        <v>405.66999999999996</v>
      </c>
      <c r="R5653" t="str">
        <f t="shared" si="443"/>
        <v>Em atraso</v>
      </c>
      <c r="S5653" s="5">
        <f t="shared" si="444"/>
        <v>3</v>
      </c>
    </row>
    <row r="5654" spans="1:19" x14ac:dyDescent="0.25">
      <c r="A5654">
        <v>5653</v>
      </c>
      <c r="B5654" s="1">
        <v>44147</v>
      </c>
      <c r="C5654" s="1">
        <v>44147</v>
      </c>
      <c r="D5654" s="1">
        <v>44168</v>
      </c>
      <c r="E5654" s="1">
        <v>44169</v>
      </c>
      <c r="F5654">
        <v>1</v>
      </c>
      <c r="G5654">
        <v>1</v>
      </c>
      <c r="H5654">
        <v>36</v>
      </c>
      <c r="I5654" s="6">
        <v>0</v>
      </c>
      <c r="J5654">
        <v>5</v>
      </c>
      <c r="K5654" t="str">
        <f>_xlfn.XLOOKUP(fCompras!F5654,dComprador!$A$2:$A$7,dComprador!$B$2:$B$7)</f>
        <v>Alon</v>
      </c>
      <c r="L5654" t="str">
        <f>_xlfn.XLOOKUP(J5654,dFornecedor!$A$2:$A$6,dFornecedor!$B$2:$B$6)</f>
        <v>Atlas</v>
      </c>
      <c r="M5654" t="str">
        <f>_xlfn.XLOOKUP(G5654,dMateriaPrima!$A$2:$A$12,dMateriaPrima!$B$2:$B$12)</f>
        <v>Tecido</v>
      </c>
      <c r="N5654" s="2">
        <f>_xlfn.XLOOKUP(G5654,dMateriaPrima!$A$2:$A$12,dMateriaPrima!$C$2:$C$12)</f>
        <v>18</v>
      </c>
      <c r="O5654" s="3">
        <f t="shared" si="440"/>
        <v>648</v>
      </c>
      <c r="P5654" s="4">
        <f t="shared" si="441"/>
        <v>0</v>
      </c>
      <c r="Q5654" s="3">
        <f t="shared" si="442"/>
        <v>648</v>
      </c>
      <c r="R5654" t="str">
        <f t="shared" si="443"/>
        <v>Em atraso</v>
      </c>
      <c r="S5654" s="5">
        <f t="shared" si="444"/>
        <v>1</v>
      </c>
    </row>
    <row r="5655" spans="1:19" x14ac:dyDescent="0.25">
      <c r="A5655">
        <v>5654</v>
      </c>
      <c r="B5655" s="1">
        <v>44147</v>
      </c>
      <c r="C5655" s="1">
        <v>44147</v>
      </c>
      <c r="D5655" s="1">
        <v>44176</v>
      </c>
      <c r="E5655" s="1">
        <v>44178</v>
      </c>
      <c r="F5655">
        <v>1</v>
      </c>
      <c r="G5655">
        <v>5</v>
      </c>
      <c r="H5655">
        <v>33</v>
      </c>
      <c r="I5655" s="6">
        <v>0</v>
      </c>
      <c r="J5655">
        <v>4</v>
      </c>
      <c r="K5655" t="str">
        <f>_xlfn.XLOOKUP(fCompras!F5655,dComprador!$A$2:$A$7,dComprador!$B$2:$B$7)</f>
        <v>Alon</v>
      </c>
      <c r="L5655" t="str">
        <f>_xlfn.XLOOKUP(J5655,dFornecedor!$A$2:$A$6,dFornecedor!$B$2:$B$6)</f>
        <v>AlphaOmega</v>
      </c>
      <c r="M5655" t="str">
        <f>_xlfn.XLOOKUP(G5655,dMateriaPrima!$A$2:$A$12,dMateriaPrima!$B$2:$B$12)</f>
        <v>Areia</v>
      </c>
      <c r="N5655" s="2">
        <f>_xlfn.XLOOKUP(G5655,dMateriaPrima!$A$2:$A$12,dMateriaPrima!$C$2:$C$12)</f>
        <v>3.59</v>
      </c>
      <c r="O5655" s="3">
        <f t="shared" si="440"/>
        <v>118.47</v>
      </c>
      <c r="P5655" s="4">
        <f t="shared" si="441"/>
        <v>0</v>
      </c>
      <c r="Q5655" s="3">
        <f t="shared" si="442"/>
        <v>118.47</v>
      </c>
      <c r="R5655" t="str">
        <f t="shared" si="443"/>
        <v>Em atraso</v>
      </c>
      <c r="S5655" s="5">
        <f t="shared" si="444"/>
        <v>2</v>
      </c>
    </row>
    <row r="5656" spans="1:19" x14ac:dyDescent="0.25">
      <c r="A5656">
        <v>5655</v>
      </c>
      <c r="B5656" s="1">
        <v>44147</v>
      </c>
      <c r="C5656" s="1">
        <v>44156</v>
      </c>
      <c r="D5656" s="1">
        <v>44176</v>
      </c>
      <c r="E5656" s="1">
        <v>44178</v>
      </c>
      <c r="F5656">
        <v>1</v>
      </c>
      <c r="G5656">
        <v>7</v>
      </c>
      <c r="H5656">
        <v>117</v>
      </c>
      <c r="I5656" s="6">
        <v>0</v>
      </c>
      <c r="J5656">
        <v>2</v>
      </c>
      <c r="K5656" t="str">
        <f>_xlfn.XLOOKUP(fCompras!F5656,dComprador!$A$2:$A$7,dComprador!$B$2:$B$7)</f>
        <v>Alon</v>
      </c>
      <c r="L5656" t="str">
        <f>_xlfn.XLOOKUP(J5656,dFornecedor!$A$2:$A$6,dFornecedor!$B$2:$B$6)</f>
        <v>Minerva</v>
      </c>
      <c r="M5656" t="str">
        <f>_xlfn.XLOOKUP(G5656,dMateriaPrima!$A$2:$A$12,dMateriaPrima!$B$2:$B$12)</f>
        <v>Poliéster</v>
      </c>
      <c r="N5656" s="2">
        <f>_xlfn.XLOOKUP(G5656,dMateriaPrima!$A$2:$A$12,dMateriaPrima!$C$2:$C$12)</f>
        <v>8</v>
      </c>
      <c r="O5656" s="3">
        <f t="shared" si="440"/>
        <v>936</v>
      </c>
      <c r="P5656" s="4">
        <f t="shared" si="441"/>
        <v>0</v>
      </c>
      <c r="Q5656" s="3">
        <f t="shared" si="442"/>
        <v>936</v>
      </c>
      <c r="R5656" t="str">
        <f t="shared" si="443"/>
        <v>Em atraso</v>
      </c>
      <c r="S5656" s="5">
        <f t="shared" si="444"/>
        <v>2</v>
      </c>
    </row>
    <row r="5657" spans="1:19" x14ac:dyDescent="0.25">
      <c r="A5657">
        <v>5656</v>
      </c>
      <c r="B5657" s="1">
        <v>44147</v>
      </c>
      <c r="C5657" s="1">
        <v>44148</v>
      </c>
      <c r="D5657" s="1">
        <v>44165</v>
      </c>
      <c r="E5657" s="1">
        <v>44168</v>
      </c>
      <c r="F5657">
        <v>1</v>
      </c>
      <c r="G5657">
        <v>11</v>
      </c>
      <c r="H5657">
        <v>264</v>
      </c>
      <c r="I5657" s="6">
        <v>0</v>
      </c>
      <c r="J5657">
        <v>3</v>
      </c>
      <c r="K5657" t="str">
        <f>_xlfn.XLOOKUP(fCompras!F5657,dComprador!$A$2:$A$7,dComprador!$B$2:$B$7)</f>
        <v>Alon</v>
      </c>
      <c r="L5657" t="str">
        <f>_xlfn.XLOOKUP(J5657,dFornecedor!$A$2:$A$6,dFornecedor!$B$2:$B$6)</f>
        <v>StepUp</v>
      </c>
      <c r="M5657" t="str">
        <f>_xlfn.XLOOKUP(G5657,dMateriaPrima!$A$2:$A$12,dMateriaPrima!$B$2:$B$12)</f>
        <v>Papel</v>
      </c>
      <c r="N5657" s="2">
        <f>_xlfn.XLOOKUP(G5657,dMateriaPrima!$A$2:$A$12,dMateriaPrima!$C$2:$C$12)</f>
        <v>9</v>
      </c>
      <c r="O5657" s="3">
        <f t="shared" si="440"/>
        <v>2376</v>
      </c>
      <c r="P5657" s="4">
        <f t="shared" si="441"/>
        <v>0</v>
      </c>
      <c r="Q5657" s="3">
        <f t="shared" si="442"/>
        <v>2376</v>
      </c>
      <c r="R5657" t="str">
        <f t="shared" si="443"/>
        <v>Em atraso</v>
      </c>
      <c r="S5657" s="5">
        <f t="shared" si="444"/>
        <v>3</v>
      </c>
    </row>
    <row r="5658" spans="1:19" x14ac:dyDescent="0.25">
      <c r="A5658">
        <v>5657</v>
      </c>
      <c r="B5658" s="1">
        <v>44147</v>
      </c>
      <c r="C5658" s="1">
        <v>44147</v>
      </c>
      <c r="D5658" s="1">
        <v>44169</v>
      </c>
      <c r="E5658" s="1">
        <v>44172</v>
      </c>
      <c r="F5658">
        <v>1</v>
      </c>
      <c r="G5658">
        <v>2</v>
      </c>
      <c r="H5658">
        <v>105</v>
      </c>
      <c r="I5658" s="6">
        <v>0</v>
      </c>
      <c r="J5658">
        <v>2</v>
      </c>
      <c r="K5658" t="str">
        <f>_xlfn.XLOOKUP(fCompras!F5658,dComprador!$A$2:$A$7,dComprador!$B$2:$B$7)</f>
        <v>Alon</v>
      </c>
      <c r="L5658" t="str">
        <f>_xlfn.XLOOKUP(J5658,dFornecedor!$A$2:$A$6,dFornecedor!$B$2:$B$6)</f>
        <v>Minerva</v>
      </c>
      <c r="M5658" t="str">
        <f>_xlfn.XLOOKUP(G5658,dMateriaPrima!$A$2:$A$12,dMateriaPrima!$B$2:$B$12)</f>
        <v>Chapa Metal</v>
      </c>
      <c r="N5658" s="2">
        <f>_xlfn.XLOOKUP(G5658,dMateriaPrima!$A$2:$A$12,dMateriaPrima!$C$2:$C$12)</f>
        <v>299.89999999999998</v>
      </c>
      <c r="O5658" s="3">
        <f t="shared" si="440"/>
        <v>31489.499999999996</v>
      </c>
      <c r="P5658" s="4">
        <f t="shared" si="441"/>
        <v>0</v>
      </c>
      <c r="Q5658" s="3">
        <f t="shared" si="442"/>
        <v>31489.499999999996</v>
      </c>
      <c r="R5658" t="str">
        <f t="shared" si="443"/>
        <v>Em atraso</v>
      </c>
      <c r="S5658" s="5">
        <f t="shared" si="444"/>
        <v>3</v>
      </c>
    </row>
    <row r="5659" spans="1:19" x14ac:dyDescent="0.25">
      <c r="A5659">
        <v>5658</v>
      </c>
      <c r="B5659" s="1">
        <v>44147</v>
      </c>
      <c r="C5659" s="1">
        <v>44147</v>
      </c>
      <c r="D5659" s="1">
        <v>44170</v>
      </c>
      <c r="E5659" s="1">
        <v>44170</v>
      </c>
      <c r="F5659">
        <v>1</v>
      </c>
      <c r="G5659">
        <v>2</v>
      </c>
      <c r="H5659">
        <v>352</v>
      </c>
      <c r="I5659" s="6">
        <v>0</v>
      </c>
      <c r="J5659">
        <v>2</v>
      </c>
      <c r="K5659" t="str">
        <f>_xlfn.XLOOKUP(fCompras!F5659,dComprador!$A$2:$A$7,dComprador!$B$2:$B$7)</f>
        <v>Alon</v>
      </c>
      <c r="L5659" t="str">
        <f>_xlfn.XLOOKUP(J5659,dFornecedor!$A$2:$A$6,dFornecedor!$B$2:$B$6)</f>
        <v>Minerva</v>
      </c>
      <c r="M5659" t="str">
        <f>_xlfn.XLOOKUP(G5659,dMateriaPrima!$A$2:$A$12,dMateriaPrima!$B$2:$B$12)</f>
        <v>Chapa Metal</v>
      </c>
      <c r="N5659" s="2">
        <f>_xlfn.XLOOKUP(G5659,dMateriaPrima!$A$2:$A$12,dMateriaPrima!$C$2:$C$12)</f>
        <v>299.89999999999998</v>
      </c>
      <c r="O5659" s="3">
        <f t="shared" si="440"/>
        <v>105564.79999999999</v>
      </c>
      <c r="P5659" s="4">
        <f t="shared" si="441"/>
        <v>0</v>
      </c>
      <c r="Q5659" s="3">
        <f t="shared" si="442"/>
        <v>105564.79999999999</v>
      </c>
      <c r="R5659" t="str">
        <f t="shared" si="443"/>
        <v>No prazo</v>
      </c>
      <c r="S5659" s="5">
        <f t="shared" si="444"/>
        <v>0</v>
      </c>
    </row>
    <row r="5660" spans="1:19" x14ac:dyDescent="0.25">
      <c r="A5660">
        <v>5659</v>
      </c>
      <c r="B5660" s="1">
        <v>44147</v>
      </c>
      <c r="C5660" s="1">
        <v>44159</v>
      </c>
      <c r="D5660" s="1">
        <v>44171</v>
      </c>
      <c r="E5660" s="1">
        <v>44170</v>
      </c>
      <c r="F5660">
        <v>1</v>
      </c>
      <c r="G5660">
        <v>1</v>
      </c>
      <c r="H5660">
        <v>477</v>
      </c>
      <c r="I5660" s="6">
        <v>0</v>
      </c>
      <c r="J5660">
        <v>1</v>
      </c>
      <c r="K5660" t="str">
        <f>_xlfn.XLOOKUP(fCompras!F5660,dComprador!$A$2:$A$7,dComprador!$B$2:$B$7)</f>
        <v>Alon</v>
      </c>
      <c r="L5660" t="str">
        <f>_xlfn.XLOOKUP(J5660,dFornecedor!$A$2:$A$6,dFornecedor!$B$2:$B$6)</f>
        <v>NorthShore</v>
      </c>
      <c r="M5660" t="str">
        <f>_xlfn.XLOOKUP(G5660,dMateriaPrima!$A$2:$A$12,dMateriaPrima!$B$2:$B$12)</f>
        <v>Tecido</v>
      </c>
      <c r="N5660" s="2">
        <f>_xlfn.XLOOKUP(G5660,dMateriaPrima!$A$2:$A$12,dMateriaPrima!$C$2:$C$12)</f>
        <v>18</v>
      </c>
      <c r="O5660" s="3">
        <f t="shared" si="440"/>
        <v>8586</v>
      </c>
      <c r="P5660" s="4">
        <f t="shared" si="441"/>
        <v>0</v>
      </c>
      <c r="Q5660" s="3">
        <f t="shared" si="442"/>
        <v>8586</v>
      </c>
      <c r="R5660" t="str">
        <f t="shared" si="443"/>
        <v>No prazo</v>
      </c>
      <c r="S5660" s="5">
        <f t="shared" si="444"/>
        <v>0</v>
      </c>
    </row>
    <row r="5661" spans="1:19" x14ac:dyDescent="0.25">
      <c r="A5661">
        <v>5660</v>
      </c>
      <c r="B5661" s="1">
        <v>44148</v>
      </c>
      <c r="C5661" s="1">
        <v>44155</v>
      </c>
      <c r="D5661" s="1">
        <v>44159</v>
      </c>
      <c r="E5661" s="1">
        <v>44161</v>
      </c>
      <c r="F5661">
        <v>4</v>
      </c>
      <c r="G5661">
        <v>7</v>
      </c>
      <c r="H5661">
        <v>305</v>
      </c>
      <c r="I5661" s="6">
        <v>0</v>
      </c>
      <c r="J5661">
        <v>2</v>
      </c>
      <c r="K5661" t="str">
        <f>_xlfn.XLOOKUP(fCompras!F5661,dComprador!$A$2:$A$7,dComprador!$B$2:$B$7)</f>
        <v>Lira</v>
      </c>
      <c r="L5661" t="str">
        <f>_xlfn.XLOOKUP(J5661,dFornecedor!$A$2:$A$6,dFornecedor!$B$2:$B$6)</f>
        <v>Minerva</v>
      </c>
      <c r="M5661" t="str">
        <f>_xlfn.XLOOKUP(G5661,dMateriaPrima!$A$2:$A$12,dMateriaPrima!$B$2:$B$12)</f>
        <v>Poliéster</v>
      </c>
      <c r="N5661" s="2">
        <f>_xlfn.XLOOKUP(G5661,dMateriaPrima!$A$2:$A$12,dMateriaPrima!$C$2:$C$12)</f>
        <v>8</v>
      </c>
      <c r="O5661" s="3">
        <f t="shared" si="440"/>
        <v>2440</v>
      </c>
      <c r="P5661" s="4">
        <f t="shared" si="441"/>
        <v>0</v>
      </c>
      <c r="Q5661" s="3">
        <f t="shared" si="442"/>
        <v>2440</v>
      </c>
      <c r="R5661" t="str">
        <f t="shared" si="443"/>
        <v>Em atraso</v>
      </c>
      <c r="S5661" s="5">
        <f t="shared" si="444"/>
        <v>2</v>
      </c>
    </row>
    <row r="5662" spans="1:19" x14ac:dyDescent="0.25">
      <c r="A5662">
        <v>5661</v>
      </c>
      <c r="B5662" s="1">
        <v>44148</v>
      </c>
      <c r="C5662" s="1">
        <v>44148</v>
      </c>
      <c r="D5662" s="1">
        <v>44159</v>
      </c>
      <c r="E5662" s="1">
        <v>44159</v>
      </c>
      <c r="F5662">
        <v>4</v>
      </c>
      <c r="G5662">
        <v>9</v>
      </c>
      <c r="H5662">
        <v>266</v>
      </c>
      <c r="I5662" s="6">
        <v>0</v>
      </c>
      <c r="J5662">
        <v>4</v>
      </c>
      <c r="K5662" t="str">
        <f>_xlfn.XLOOKUP(fCompras!F5662,dComprador!$A$2:$A$7,dComprador!$B$2:$B$7)</f>
        <v>Lira</v>
      </c>
      <c r="L5662" t="str">
        <f>_xlfn.XLOOKUP(J5662,dFornecedor!$A$2:$A$6,dFornecedor!$B$2:$B$6)</f>
        <v>AlphaOmega</v>
      </c>
      <c r="M5662" t="str">
        <f>_xlfn.XLOOKUP(G5662,dMateriaPrima!$A$2:$A$12,dMateriaPrima!$B$2:$B$12)</f>
        <v>Couro</v>
      </c>
      <c r="N5662" s="2">
        <f>_xlfn.XLOOKUP(G5662,dMateriaPrima!$A$2:$A$12,dMateriaPrima!$C$2:$C$12)</f>
        <v>4.4000000000000004</v>
      </c>
      <c r="O5662" s="3">
        <f t="shared" si="440"/>
        <v>1170.4000000000001</v>
      </c>
      <c r="P5662" s="4">
        <f t="shared" si="441"/>
        <v>0</v>
      </c>
      <c r="Q5662" s="3">
        <f t="shared" si="442"/>
        <v>1170.4000000000001</v>
      </c>
      <c r="R5662" t="str">
        <f t="shared" si="443"/>
        <v>No prazo</v>
      </c>
      <c r="S5662" s="5">
        <f t="shared" si="444"/>
        <v>0</v>
      </c>
    </row>
    <row r="5663" spans="1:19" x14ac:dyDescent="0.25">
      <c r="A5663">
        <v>5662</v>
      </c>
      <c r="B5663" s="1">
        <v>44148</v>
      </c>
      <c r="C5663" s="1">
        <v>44150</v>
      </c>
      <c r="D5663" s="1">
        <v>44172</v>
      </c>
      <c r="E5663" s="1">
        <v>44174</v>
      </c>
      <c r="F5663">
        <v>1</v>
      </c>
      <c r="G5663">
        <v>5</v>
      </c>
      <c r="H5663">
        <v>66</v>
      </c>
      <c r="I5663" s="6">
        <v>0</v>
      </c>
      <c r="J5663">
        <v>2</v>
      </c>
      <c r="K5663" t="str">
        <f>_xlfn.XLOOKUP(fCompras!F5663,dComprador!$A$2:$A$7,dComprador!$B$2:$B$7)</f>
        <v>Alon</v>
      </c>
      <c r="L5663" t="str">
        <f>_xlfn.XLOOKUP(J5663,dFornecedor!$A$2:$A$6,dFornecedor!$B$2:$B$6)</f>
        <v>Minerva</v>
      </c>
      <c r="M5663" t="str">
        <f>_xlfn.XLOOKUP(G5663,dMateriaPrima!$A$2:$A$12,dMateriaPrima!$B$2:$B$12)</f>
        <v>Areia</v>
      </c>
      <c r="N5663" s="2">
        <f>_xlfn.XLOOKUP(G5663,dMateriaPrima!$A$2:$A$12,dMateriaPrima!$C$2:$C$12)</f>
        <v>3.59</v>
      </c>
      <c r="O5663" s="3">
        <f t="shared" si="440"/>
        <v>236.94</v>
      </c>
      <c r="P5663" s="4">
        <f t="shared" si="441"/>
        <v>0</v>
      </c>
      <c r="Q5663" s="3">
        <f t="shared" si="442"/>
        <v>236.94</v>
      </c>
      <c r="R5663" t="str">
        <f t="shared" si="443"/>
        <v>Em atraso</v>
      </c>
      <c r="S5663" s="5">
        <f t="shared" si="444"/>
        <v>2</v>
      </c>
    </row>
    <row r="5664" spans="1:19" x14ac:dyDescent="0.25">
      <c r="A5664">
        <v>5663</v>
      </c>
      <c r="B5664" s="1">
        <v>44148</v>
      </c>
      <c r="C5664" s="1">
        <v>44158</v>
      </c>
      <c r="D5664" s="1">
        <v>44159</v>
      </c>
      <c r="E5664" s="1">
        <v>44165</v>
      </c>
      <c r="F5664">
        <v>4</v>
      </c>
      <c r="G5664">
        <v>9</v>
      </c>
      <c r="H5664">
        <v>128</v>
      </c>
      <c r="I5664" s="6">
        <v>0</v>
      </c>
      <c r="J5664">
        <v>3</v>
      </c>
      <c r="K5664" t="str">
        <f>_xlfn.XLOOKUP(fCompras!F5664,dComprador!$A$2:$A$7,dComprador!$B$2:$B$7)</f>
        <v>Lira</v>
      </c>
      <c r="L5664" t="str">
        <f>_xlfn.XLOOKUP(J5664,dFornecedor!$A$2:$A$6,dFornecedor!$B$2:$B$6)</f>
        <v>StepUp</v>
      </c>
      <c r="M5664" t="str">
        <f>_xlfn.XLOOKUP(G5664,dMateriaPrima!$A$2:$A$12,dMateriaPrima!$B$2:$B$12)</f>
        <v>Couro</v>
      </c>
      <c r="N5664" s="2">
        <f>_xlfn.XLOOKUP(G5664,dMateriaPrima!$A$2:$A$12,dMateriaPrima!$C$2:$C$12)</f>
        <v>4.4000000000000004</v>
      </c>
      <c r="O5664" s="3">
        <f t="shared" si="440"/>
        <v>563.20000000000005</v>
      </c>
      <c r="P5664" s="4">
        <f t="shared" si="441"/>
        <v>0</v>
      </c>
      <c r="Q5664" s="3">
        <f t="shared" si="442"/>
        <v>563.20000000000005</v>
      </c>
      <c r="R5664" t="str">
        <f t="shared" si="443"/>
        <v>Em atraso</v>
      </c>
      <c r="S5664" s="5">
        <f t="shared" si="444"/>
        <v>6</v>
      </c>
    </row>
    <row r="5665" spans="1:19" x14ac:dyDescent="0.25">
      <c r="A5665">
        <v>5664</v>
      </c>
      <c r="B5665" s="1">
        <v>44148</v>
      </c>
      <c r="C5665" s="1">
        <v>44151</v>
      </c>
      <c r="D5665" s="1">
        <v>44156</v>
      </c>
      <c r="E5665" s="1">
        <v>44157</v>
      </c>
      <c r="F5665">
        <v>4</v>
      </c>
      <c r="G5665">
        <v>6</v>
      </c>
      <c r="H5665">
        <v>244</v>
      </c>
      <c r="I5665" s="6">
        <v>0</v>
      </c>
      <c r="J5665">
        <v>1</v>
      </c>
      <c r="K5665" t="str">
        <f>_xlfn.XLOOKUP(fCompras!F5665,dComprador!$A$2:$A$7,dComprador!$B$2:$B$7)</f>
        <v>Lira</v>
      </c>
      <c r="L5665" t="str">
        <f>_xlfn.XLOOKUP(J5665,dFornecedor!$A$2:$A$6,dFornecedor!$B$2:$B$6)</f>
        <v>NorthShore</v>
      </c>
      <c r="M5665" t="str">
        <f>_xlfn.XLOOKUP(G5665,dMateriaPrima!$A$2:$A$12,dMateriaPrima!$B$2:$B$12)</f>
        <v>Fio Algodão</v>
      </c>
      <c r="N5665" s="2">
        <f>_xlfn.XLOOKUP(G5665,dMateriaPrima!$A$2:$A$12,dMateriaPrima!$C$2:$C$12)</f>
        <v>55.9</v>
      </c>
      <c r="O5665" s="3">
        <f t="shared" si="440"/>
        <v>13639.6</v>
      </c>
      <c r="P5665" s="4">
        <f t="shared" si="441"/>
        <v>0</v>
      </c>
      <c r="Q5665" s="3">
        <f t="shared" si="442"/>
        <v>13639.6</v>
      </c>
      <c r="R5665" t="str">
        <f t="shared" si="443"/>
        <v>Em atraso</v>
      </c>
      <c r="S5665" s="5">
        <f t="shared" si="444"/>
        <v>1</v>
      </c>
    </row>
    <row r="5666" spans="1:19" x14ac:dyDescent="0.25">
      <c r="A5666">
        <v>5665</v>
      </c>
      <c r="B5666" s="1">
        <v>44148</v>
      </c>
      <c r="C5666" s="1">
        <v>44148</v>
      </c>
      <c r="D5666" s="1">
        <v>44165</v>
      </c>
      <c r="E5666" s="1">
        <v>44169</v>
      </c>
      <c r="F5666">
        <v>1</v>
      </c>
      <c r="G5666">
        <v>5</v>
      </c>
      <c r="H5666">
        <v>159</v>
      </c>
      <c r="I5666" s="6">
        <v>0</v>
      </c>
      <c r="J5666">
        <v>2</v>
      </c>
      <c r="K5666" t="str">
        <f>_xlfn.XLOOKUP(fCompras!F5666,dComprador!$A$2:$A$7,dComprador!$B$2:$B$7)</f>
        <v>Alon</v>
      </c>
      <c r="L5666" t="str">
        <f>_xlfn.XLOOKUP(J5666,dFornecedor!$A$2:$A$6,dFornecedor!$B$2:$B$6)</f>
        <v>Minerva</v>
      </c>
      <c r="M5666" t="str">
        <f>_xlfn.XLOOKUP(G5666,dMateriaPrima!$A$2:$A$12,dMateriaPrima!$B$2:$B$12)</f>
        <v>Areia</v>
      </c>
      <c r="N5666" s="2">
        <f>_xlfn.XLOOKUP(G5666,dMateriaPrima!$A$2:$A$12,dMateriaPrima!$C$2:$C$12)</f>
        <v>3.59</v>
      </c>
      <c r="O5666" s="3">
        <f t="shared" si="440"/>
        <v>570.80999999999995</v>
      </c>
      <c r="P5666" s="4">
        <f t="shared" si="441"/>
        <v>0</v>
      </c>
      <c r="Q5666" s="3">
        <f t="shared" si="442"/>
        <v>570.80999999999995</v>
      </c>
      <c r="R5666" t="str">
        <f t="shared" si="443"/>
        <v>Em atraso</v>
      </c>
      <c r="S5666" s="5">
        <f t="shared" si="444"/>
        <v>4</v>
      </c>
    </row>
    <row r="5667" spans="1:19" x14ac:dyDescent="0.25">
      <c r="A5667">
        <v>5666</v>
      </c>
      <c r="B5667" s="1">
        <v>44148</v>
      </c>
      <c r="C5667" s="1">
        <v>44160</v>
      </c>
      <c r="D5667" s="1">
        <v>44169</v>
      </c>
      <c r="E5667" s="1">
        <v>44172</v>
      </c>
      <c r="F5667">
        <v>1</v>
      </c>
      <c r="G5667">
        <v>7</v>
      </c>
      <c r="H5667">
        <v>52</v>
      </c>
      <c r="I5667" s="6">
        <v>0</v>
      </c>
      <c r="J5667">
        <v>1</v>
      </c>
      <c r="K5667" t="str">
        <f>_xlfn.XLOOKUP(fCompras!F5667,dComprador!$A$2:$A$7,dComprador!$B$2:$B$7)</f>
        <v>Alon</v>
      </c>
      <c r="L5667" t="str">
        <f>_xlfn.XLOOKUP(J5667,dFornecedor!$A$2:$A$6,dFornecedor!$B$2:$B$6)</f>
        <v>NorthShore</v>
      </c>
      <c r="M5667" t="str">
        <f>_xlfn.XLOOKUP(G5667,dMateriaPrima!$A$2:$A$12,dMateriaPrima!$B$2:$B$12)</f>
        <v>Poliéster</v>
      </c>
      <c r="N5667" s="2">
        <f>_xlfn.XLOOKUP(G5667,dMateriaPrima!$A$2:$A$12,dMateriaPrima!$C$2:$C$12)</f>
        <v>8</v>
      </c>
      <c r="O5667" s="3">
        <f t="shared" si="440"/>
        <v>416</v>
      </c>
      <c r="P5667" s="4">
        <f t="shared" si="441"/>
        <v>0</v>
      </c>
      <c r="Q5667" s="3">
        <f t="shared" si="442"/>
        <v>416</v>
      </c>
      <c r="R5667" t="str">
        <f t="shared" si="443"/>
        <v>Em atraso</v>
      </c>
      <c r="S5667" s="5">
        <f t="shared" si="444"/>
        <v>3</v>
      </c>
    </row>
    <row r="5668" spans="1:19" x14ac:dyDescent="0.25">
      <c r="A5668">
        <v>5667</v>
      </c>
      <c r="B5668" s="1">
        <v>44148</v>
      </c>
      <c r="C5668" s="1">
        <v>44149</v>
      </c>
      <c r="D5668" s="1">
        <v>44161</v>
      </c>
      <c r="E5668" s="1">
        <v>44165</v>
      </c>
      <c r="F5668">
        <v>2</v>
      </c>
      <c r="G5668">
        <v>7</v>
      </c>
      <c r="H5668">
        <v>117</v>
      </c>
      <c r="I5668" s="6">
        <v>0</v>
      </c>
      <c r="J5668">
        <v>3</v>
      </c>
      <c r="K5668" t="str">
        <f>_xlfn.XLOOKUP(fCompras!F5668,dComprador!$A$2:$A$7,dComprador!$B$2:$B$7)</f>
        <v>João</v>
      </c>
      <c r="L5668" t="str">
        <f>_xlfn.XLOOKUP(J5668,dFornecedor!$A$2:$A$6,dFornecedor!$B$2:$B$6)</f>
        <v>StepUp</v>
      </c>
      <c r="M5668" t="str">
        <f>_xlfn.XLOOKUP(G5668,dMateriaPrima!$A$2:$A$12,dMateriaPrima!$B$2:$B$12)</f>
        <v>Poliéster</v>
      </c>
      <c r="N5668" s="2">
        <f>_xlfn.XLOOKUP(G5668,dMateriaPrima!$A$2:$A$12,dMateriaPrima!$C$2:$C$12)</f>
        <v>8</v>
      </c>
      <c r="O5668" s="3">
        <f t="shared" si="440"/>
        <v>936</v>
      </c>
      <c r="P5668" s="4">
        <f t="shared" si="441"/>
        <v>0</v>
      </c>
      <c r="Q5668" s="3">
        <f t="shared" si="442"/>
        <v>936</v>
      </c>
      <c r="R5668" t="str">
        <f t="shared" si="443"/>
        <v>Em atraso</v>
      </c>
      <c r="S5668" s="5">
        <f t="shared" si="444"/>
        <v>4</v>
      </c>
    </row>
    <row r="5669" spans="1:19" x14ac:dyDescent="0.25">
      <c r="A5669">
        <v>5668</v>
      </c>
      <c r="B5669" s="1">
        <v>44148</v>
      </c>
      <c r="C5669" s="1">
        <v>44148</v>
      </c>
      <c r="D5669" s="1">
        <v>44169</v>
      </c>
      <c r="E5669" s="1">
        <v>44170</v>
      </c>
      <c r="F5669">
        <v>1</v>
      </c>
      <c r="G5669">
        <v>11</v>
      </c>
      <c r="H5669">
        <v>104</v>
      </c>
      <c r="I5669" s="6">
        <v>0</v>
      </c>
      <c r="J5669">
        <v>2</v>
      </c>
      <c r="K5669" t="str">
        <f>_xlfn.XLOOKUP(fCompras!F5669,dComprador!$A$2:$A$7,dComprador!$B$2:$B$7)</f>
        <v>Alon</v>
      </c>
      <c r="L5669" t="str">
        <f>_xlfn.XLOOKUP(J5669,dFornecedor!$A$2:$A$6,dFornecedor!$B$2:$B$6)</f>
        <v>Minerva</v>
      </c>
      <c r="M5669" t="str">
        <f>_xlfn.XLOOKUP(G5669,dMateriaPrima!$A$2:$A$12,dMateriaPrima!$B$2:$B$12)</f>
        <v>Papel</v>
      </c>
      <c r="N5669" s="2">
        <f>_xlfn.XLOOKUP(G5669,dMateriaPrima!$A$2:$A$12,dMateriaPrima!$C$2:$C$12)</f>
        <v>9</v>
      </c>
      <c r="O5669" s="3">
        <f t="shared" si="440"/>
        <v>936</v>
      </c>
      <c r="P5669" s="4">
        <f t="shared" si="441"/>
        <v>0</v>
      </c>
      <c r="Q5669" s="3">
        <f t="shared" si="442"/>
        <v>936</v>
      </c>
      <c r="R5669" t="str">
        <f t="shared" si="443"/>
        <v>Em atraso</v>
      </c>
      <c r="S5669" s="5">
        <f t="shared" si="444"/>
        <v>1</v>
      </c>
    </row>
    <row r="5670" spans="1:19" x14ac:dyDescent="0.25">
      <c r="A5670">
        <v>5669</v>
      </c>
      <c r="B5670" s="1">
        <v>44148</v>
      </c>
      <c r="C5670" s="1">
        <v>44157</v>
      </c>
      <c r="D5670" s="1">
        <v>44164</v>
      </c>
      <c r="E5670" s="1">
        <v>44166</v>
      </c>
      <c r="F5670">
        <v>2</v>
      </c>
      <c r="G5670">
        <v>11</v>
      </c>
      <c r="H5670">
        <v>36</v>
      </c>
      <c r="I5670" s="6">
        <v>0</v>
      </c>
      <c r="J5670">
        <v>2</v>
      </c>
      <c r="K5670" t="str">
        <f>_xlfn.XLOOKUP(fCompras!F5670,dComprador!$A$2:$A$7,dComprador!$B$2:$B$7)</f>
        <v>João</v>
      </c>
      <c r="L5670" t="str">
        <f>_xlfn.XLOOKUP(J5670,dFornecedor!$A$2:$A$6,dFornecedor!$B$2:$B$6)</f>
        <v>Minerva</v>
      </c>
      <c r="M5670" t="str">
        <f>_xlfn.XLOOKUP(G5670,dMateriaPrima!$A$2:$A$12,dMateriaPrima!$B$2:$B$12)</f>
        <v>Papel</v>
      </c>
      <c r="N5670" s="2">
        <f>_xlfn.XLOOKUP(G5670,dMateriaPrima!$A$2:$A$12,dMateriaPrima!$C$2:$C$12)</f>
        <v>9</v>
      </c>
      <c r="O5670" s="3">
        <f t="shared" si="440"/>
        <v>324</v>
      </c>
      <c r="P5670" s="4">
        <f t="shared" si="441"/>
        <v>0</v>
      </c>
      <c r="Q5670" s="3">
        <f t="shared" si="442"/>
        <v>324</v>
      </c>
      <c r="R5670" t="str">
        <f t="shared" si="443"/>
        <v>Em atraso</v>
      </c>
      <c r="S5670" s="5">
        <f t="shared" si="444"/>
        <v>2</v>
      </c>
    </row>
    <row r="5671" spans="1:19" x14ac:dyDescent="0.25">
      <c r="A5671">
        <v>5670</v>
      </c>
      <c r="B5671" s="1">
        <v>44148</v>
      </c>
      <c r="C5671" s="1">
        <v>44154</v>
      </c>
      <c r="D5671" s="1">
        <v>44177</v>
      </c>
      <c r="E5671" s="1">
        <v>44181</v>
      </c>
      <c r="F5671">
        <v>1</v>
      </c>
      <c r="G5671">
        <v>9</v>
      </c>
      <c r="H5671">
        <v>448</v>
      </c>
      <c r="I5671" s="6">
        <v>0</v>
      </c>
      <c r="J5671">
        <v>2</v>
      </c>
      <c r="K5671" t="str">
        <f>_xlfn.XLOOKUP(fCompras!F5671,dComprador!$A$2:$A$7,dComprador!$B$2:$B$7)</f>
        <v>Alon</v>
      </c>
      <c r="L5671" t="str">
        <f>_xlfn.XLOOKUP(J5671,dFornecedor!$A$2:$A$6,dFornecedor!$B$2:$B$6)</f>
        <v>Minerva</v>
      </c>
      <c r="M5671" t="str">
        <f>_xlfn.XLOOKUP(G5671,dMateriaPrima!$A$2:$A$12,dMateriaPrima!$B$2:$B$12)</f>
        <v>Couro</v>
      </c>
      <c r="N5671" s="2">
        <f>_xlfn.XLOOKUP(G5671,dMateriaPrima!$A$2:$A$12,dMateriaPrima!$C$2:$C$12)</f>
        <v>4.4000000000000004</v>
      </c>
      <c r="O5671" s="3">
        <f t="shared" si="440"/>
        <v>1971.2000000000003</v>
      </c>
      <c r="P5671" s="4">
        <f t="shared" si="441"/>
        <v>0</v>
      </c>
      <c r="Q5671" s="3">
        <f t="shared" si="442"/>
        <v>1971.2000000000003</v>
      </c>
      <c r="R5671" t="str">
        <f t="shared" si="443"/>
        <v>Em atraso</v>
      </c>
      <c r="S5671" s="5">
        <f t="shared" si="444"/>
        <v>4</v>
      </c>
    </row>
    <row r="5672" spans="1:19" x14ac:dyDescent="0.25">
      <c r="A5672">
        <v>5671</v>
      </c>
      <c r="B5672" s="1">
        <v>44148</v>
      </c>
      <c r="C5672" s="1">
        <v>44151</v>
      </c>
      <c r="D5672" s="1">
        <v>44172</v>
      </c>
      <c r="E5672" s="1">
        <v>44174</v>
      </c>
      <c r="F5672">
        <v>1</v>
      </c>
      <c r="G5672">
        <v>11</v>
      </c>
      <c r="H5672">
        <v>331</v>
      </c>
      <c r="I5672" s="6">
        <v>0</v>
      </c>
      <c r="J5672">
        <v>1</v>
      </c>
      <c r="K5672" t="str">
        <f>_xlfn.XLOOKUP(fCompras!F5672,dComprador!$A$2:$A$7,dComprador!$B$2:$B$7)</f>
        <v>Alon</v>
      </c>
      <c r="L5672" t="str">
        <f>_xlfn.XLOOKUP(J5672,dFornecedor!$A$2:$A$6,dFornecedor!$B$2:$B$6)</f>
        <v>NorthShore</v>
      </c>
      <c r="M5672" t="str">
        <f>_xlfn.XLOOKUP(G5672,dMateriaPrima!$A$2:$A$12,dMateriaPrima!$B$2:$B$12)</f>
        <v>Papel</v>
      </c>
      <c r="N5672" s="2">
        <f>_xlfn.XLOOKUP(G5672,dMateriaPrima!$A$2:$A$12,dMateriaPrima!$C$2:$C$12)</f>
        <v>9</v>
      </c>
      <c r="O5672" s="3">
        <f t="shared" si="440"/>
        <v>2979</v>
      </c>
      <c r="P5672" s="4">
        <f t="shared" si="441"/>
        <v>0</v>
      </c>
      <c r="Q5672" s="3">
        <f t="shared" si="442"/>
        <v>2979</v>
      </c>
      <c r="R5672" t="str">
        <f t="shared" si="443"/>
        <v>Em atraso</v>
      </c>
      <c r="S5672" s="5">
        <f t="shared" si="444"/>
        <v>2</v>
      </c>
    </row>
    <row r="5673" spans="1:19" x14ac:dyDescent="0.25">
      <c r="A5673">
        <v>5672</v>
      </c>
      <c r="B5673" s="1">
        <v>44149</v>
      </c>
      <c r="C5673" s="1">
        <v>44150</v>
      </c>
      <c r="D5673" s="1">
        <v>44156</v>
      </c>
      <c r="E5673" s="1">
        <v>44155</v>
      </c>
      <c r="F5673">
        <v>4</v>
      </c>
      <c r="G5673">
        <v>11</v>
      </c>
      <c r="H5673">
        <v>13</v>
      </c>
      <c r="I5673" s="6">
        <v>0</v>
      </c>
      <c r="J5673">
        <v>3</v>
      </c>
      <c r="K5673" t="str">
        <f>_xlfn.XLOOKUP(fCompras!F5673,dComprador!$A$2:$A$7,dComprador!$B$2:$B$7)</f>
        <v>Lira</v>
      </c>
      <c r="L5673" t="str">
        <f>_xlfn.XLOOKUP(J5673,dFornecedor!$A$2:$A$6,dFornecedor!$B$2:$B$6)</f>
        <v>StepUp</v>
      </c>
      <c r="M5673" t="str">
        <f>_xlfn.XLOOKUP(G5673,dMateriaPrima!$A$2:$A$12,dMateriaPrima!$B$2:$B$12)</f>
        <v>Papel</v>
      </c>
      <c r="N5673" s="2">
        <f>_xlfn.XLOOKUP(G5673,dMateriaPrima!$A$2:$A$12,dMateriaPrima!$C$2:$C$12)</f>
        <v>9</v>
      </c>
      <c r="O5673" s="3">
        <f t="shared" si="440"/>
        <v>117</v>
      </c>
      <c r="P5673" s="4">
        <f t="shared" si="441"/>
        <v>0</v>
      </c>
      <c r="Q5673" s="3">
        <f t="shared" si="442"/>
        <v>117</v>
      </c>
      <c r="R5673" t="str">
        <f t="shared" si="443"/>
        <v>No prazo</v>
      </c>
      <c r="S5673" s="5">
        <f t="shared" si="444"/>
        <v>0</v>
      </c>
    </row>
    <row r="5674" spans="1:19" x14ac:dyDescent="0.25">
      <c r="A5674">
        <v>5673</v>
      </c>
      <c r="B5674" s="1">
        <v>44149</v>
      </c>
      <c r="C5674" s="1">
        <v>44157</v>
      </c>
      <c r="D5674" s="1">
        <v>44161</v>
      </c>
      <c r="E5674" s="1">
        <v>44167</v>
      </c>
      <c r="F5674">
        <v>4</v>
      </c>
      <c r="G5674">
        <v>9</v>
      </c>
      <c r="H5674">
        <v>23</v>
      </c>
      <c r="I5674" s="6">
        <v>0</v>
      </c>
      <c r="J5674">
        <v>2</v>
      </c>
      <c r="K5674" t="str">
        <f>_xlfn.XLOOKUP(fCompras!F5674,dComprador!$A$2:$A$7,dComprador!$B$2:$B$7)</f>
        <v>Lira</v>
      </c>
      <c r="L5674" t="str">
        <f>_xlfn.XLOOKUP(J5674,dFornecedor!$A$2:$A$6,dFornecedor!$B$2:$B$6)</f>
        <v>Minerva</v>
      </c>
      <c r="M5674" t="str">
        <f>_xlfn.XLOOKUP(G5674,dMateriaPrima!$A$2:$A$12,dMateriaPrima!$B$2:$B$12)</f>
        <v>Couro</v>
      </c>
      <c r="N5674" s="2">
        <f>_xlfn.XLOOKUP(G5674,dMateriaPrima!$A$2:$A$12,dMateriaPrima!$C$2:$C$12)</f>
        <v>4.4000000000000004</v>
      </c>
      <c r="O5674" s="3">
        <f t="shared" si="440"/>
        <v>101.2</v>
      </c>
      <c r="P5674" s="4">
        <f t="shared" si="441"/>
        <v>0</v>
      </c>
      <c r="Q5674" s="3">
        <f t="shared" si="442"/>
        <v>101.2</v>
      </c>
      <c r="R5674" t="str">
        <f t="shared" si="443"/>
        <v>Em atraso</v>
      </c>
      <c r="S5674" s="5">
        <f t="shared" si="444"/>
        <v>6</v>
      </c>
    </row>
    <row r="5675" spans="1:19" x14ac:dyDescent="0.25">
      <c r="A5675">
        <v>5674</v>
      </c>
      <c r="B5675" s="1">
        <v>44149</v>
      </c>
      <c r="C5675" s="1">
        <v>44150</v>
      </c>
      <c r="D5675" s="1">
        <v>44176</v>
      </c>
      <c r="E5675" s="1">
        <v>44180</v>
      </c>
      <c r="F5675">
        <v>1</v>
      </c>
      <c r="G5675">
        <v>5</v>
      </c>
      <c r="H5675">
        <v>121</v>
      </c>
      <c r="I5675" s="6">
        <v>0</v>
      </c>
      <c r="J5675">
        <v>3</v>
      </c>
      <c r="K5675" t="str">
        <f>_xlfn.XLOOKUP(fCompras!F5675,dComprador!$A$2:$A$7,dComprador!$B$2:$B$7)</f>
        <v>Alon</v>
      </c>
      <c r="L5675" t="str">
        <f>_xlfn.XLOOKUP(J5675,dFornecedor!$A$2:$A$6,dFornecedor!$B$2:$B$6)</f>
        <v>StepUp</v>
      </c>
      <c r="M5675" t="str">
        <f>_xlfn.XLOOKUP(G5675,dMateriaPrima!$A$2:$A$12,dMateriaPrima!$B$2:$B$12)</f>
        <v>Areia</v>
      </c>
      <c r="N5675" s="2">
        <f>_xlfn.XLOOKUP(G5675,dMateriaPrima!$A$2:$A$12,dMateriaPrima!$C$2:$C$12)</f>
        <v>3.59</v>
      </c>
      <c r="O5675" s="3">
        <f t="shared" si="440"/>
        <v>434.39</v>
      </c>
      <c r="P5675" s="4">
        <f t="shared" si="441"/>
        <v>0</v>
      </c>
      <c r="Q5675" s="3">
        <f t="shared" si="442"/>
        <v>434.39</v>
      </c>
      <c r="R5675" t="str">
        <f t="shared" si="443"/>
        <v>Em atraso</v>
      </c>
      <c r="S5675" s="5">
        <f t="shared" si="444"/>
        <v>4</v>
      </c>
    </row>
    <row r="5676" spans="1:19" x14ac:dyDescent="0.25">
      <c r="A5676">
        <v>5675</v>
      </c>
      <c r="B5676" s="1">
        <v>44149</v>
      </c>
      <c r="C5676" s="1">
        <v>44149</v>
      </c>
      <c r="D5676" s="1">
        <v>44178</v>
      </c>
      <c r="E5676" s="1">
        <v>44180</v>
      </c>
      <c r="F5676">
        <v>1</v>
      </c>
      <c r="G5676">
        <v>6</v>
      </c>
      <c r="H5676">
        <v>153</v>
      </c>
      <c r="I5676" s="6">
        <v>0</v>
      </c>
      <c r="J5676">
        <v>5</v>
      </c>
      <c r="K5676" t="str">
        <f>_xlfn.XLOOKUP(fCompras!F5676,dComprador!$A$2:$A$7,dComprador!$B$2:$B$7)</f>
        <v>Alon</v>
      </c>
      <c r="L5676" t="str">
        <f>_xlfn.XLOOKUP(J5676,dFornecedor!$A$2:$A$6,dFornecedor!$B$2:$B$6)</f>
        <v>Atlas</v>
      </c>
      <c r="M5676" t="str">
        <f>_xlfn.XLOOKUP(G5676,dMateriaPrima!$A$2:$A$12,dMateriaPrima!$B$2:$B$12)</f>
        <v>Fio Algodão</v>
      </c>
      <c r="N5676" s="2">
        <f>_xlfn.XLOOKUP(G5676,dMateriaPrima!$A$2:$A$12,dMateriaPrima!$C$2:$C$12)</f>
        <v>55.9</v>
      </c>
      <c r="O5676" s="3">
        <f t="shared" si="440"/>
        <v>8552.6999999999989</v>
      </c>
      <c r="P5676" s="4">
        <f t="shared" si="441"/>
        <v>0</v>
      </c>
      <c r="Q5676" s="3">
        <f t="shared" si="442"/>
        <v>8552.6999999999989</v>
      </c>
      <c r="R5676" t="str">
        <f t="shared" si="443"/>
        <v>Em atraso</v>
      </c>
      <c r="S5676" s="5">
        <f t="shared" si="444"/>
        <v>2</v>
      </c>
    </row>
    <row r="5677" spans="1:19" x14ac:dyDescent="0.25">
      <c r="A5677">
        <v>5676</v>
      </c>
      <c r="B5677" s="1">
        <v>44149</v>
      </c>
      <c r="C5677" s="1">
        <v>44158</v>
      </c>
      <c r="D5677" s="1">
        <v>44161</v>
      </c>
      <c r="E5677" s="1">
        <v>44161</v>
      </c>
      <c r="F5677">
        <v>4</v>
      </c>
      <c r="G5677">
        <v>7</v>
      </c>
      <c r="H5677">
        <v>69</v>
      </c>
      <c r="I5677" s="6">
        <v>0</v>
      </c>
      <c r="J5677">
        <v>2</v>
      </c>
      <c r="K5677" t="str">
        <f>_xlfn.XLOOKUP(fCompras!F5677,dComprador!$A$2:$A$7,dComprador!$B$2:$B$7)</f>
        <v>Lira</v>
      </c>
      <c r="L5677" t="str">
        <f>_xlfn.XLOOKUP(J5677,dFornecedor!$A$2:$A$6,dFornecedor!$B$2:$B$6)</f>
        <v>Minerva</v>
      </c>
      <c r="M5677" t="str">
        <f>_xlfn.XLOOKUP(G5677,dMateriaPrima!$A$2:$A$12,dMateriaPrima!$B$2:$B$12)</f>
        <v>Poliéster</v>
      </c>
      <c r="N5677" s="2">
        <f>_xlfn.XLOOKUP(G5677,dMateriaPrima!$A$2:$A$12,dMateriaPrima!$C$2:$C$12)</f>
        <v>8</v>
      </c>
      <c r="O5677" s="3">
        <f t="shared" si="440"/>
        <v>552</v>
      </c>
      <c r="P5677" s="4">
        <f t="shared" si="441"/>
        <v>0</v>
      </c>
      <c r="Q5677" s="3">
        <f t="shared" si="442"/>
        <v>552</v>
      </c>
      <c r="R5677" t="str">
        <f t="shared" si="443"/>
        <v>No prazo</v>
      </c>
      <c r="S5677" s="5">
        <f t="shared" si="444"/>
        <v>0</v>
      </c>
    </row>
    <row r="5678" spans="1:19" x14ac:dyDescent="0.25">
      <c r="A5678">
        <v>5677</v>
      </c>
      <c r="B5678" s="1">
        <v>44149</v>
      </c>
      <c r="C5678" s="1">
        <v>44153</v>
      </c>
      <c r="D5678" s="1">
        <v>44157</v>
      </c>
      <c r="E5678" s="1">
        <v>44159</v>
      </c>
      <c r="F5678">
        <v>4</v>
      </c>
      <c r="G5678">
        <v>7</v>
      </c>
      <c r="H5678">
        <v>100</v>
      </c>
      <c r="I5678" s="6">
        <v>0</v>
      </c>
      <c r="J5678">
        <v>3</v>
      </c>
      <c r="K5678" t="str">
        <f>_xlfn.XLOOKUP(fCompras!F5678,dComprador!$A$2:$A$7,dComprador!$B$2:$B$7)</f>
        <v>Lira</v>
      </c>
      <c r="L5678" t="str">
        <f>_xlfn.XLOOKUP(J5678,dFornecedor!$A$2:$A$6,dFornecedor!$B$2:$B$6)</f>
        <v>StepUp</v>
      </c>
      <c r="M5678" t="str">
        <f>_xlfn.XLOOKUP(G5678,dMateriaPrima!$A$2:$A$12,dMateriaPrima!$B$2:$B$12)</f>
        <v>Poliéster</v>
      </c>
      <c r="N5678" s="2">
        <f>_xlfn.XLOOKUP(G5678,dMateriaPrima!$A$2:$A$12,dMateriaPrima!$C$2:$C$12)</f>
        <v>8</v>
      </c>
      <c r="O5678" s="3">
        <f t="shared" si="440"/>
        <v>800</v>
      </c>
      <c r="P5678" s="4">
        <f t="shared" si="441"/>
        <v>0</v>
      </c>
      <c r="Q5678" s="3">
        <f t="shared" si="442"/>
        <v>800</v>
      </c>
      <c r="R5678" t="str">
        <f t="shared" si="443"/>
        <v>Em atraso</v>
      </c>
      <c r="S5678" s="5">
        <f t="shared" si="444"/>
        <v>2</v>
      </c>
    </row>
    <row r="5679" spans="1:19" x14ac:dyDescent="0.25">
      <c r="A5679">
        <v>5678</v>
      </c>
      <c r="B5679" s="1">
        <v>44149</v>
      </c>
      <c r="C5679" s="1">
        <v>44149</v>
      </c>
      <c r="D5679" s="1">
        <v>44155</v>
      </c>
      <c r="E5679" s="1">
        <v>44157</v>
      </c>
      <c r="F5679">
        <v>4</v>
      </c>
      <c r="G5679">
        <v>9</v>
      </c>
      <c r="H5679">
        <v>192</v>
      </c>
      <c r="I5679" s="6">
        <v>0</v>
      </c>
      <c r="J5679">
        <v>5</v>
      </c>
      <c r="K5679" t="str">
        <f>_xlfn.XLOOKUP(fCompras!F5679,dComprador!$A$2:$A$7,dComprador!$B$2:$B$7)</f>
        <v>Lira</v>
      </c>
      <c r="L5679" t="str">
        <f>_xlfn.XLOOKUP(J5679,dFornecedor!$A$2:$A$6,dFornecedor!$B$2:$B$6)</f>
        <v>Atlas</v>
      </c>
      <c r="M5679" t="str">
        <f>_xlfn.XLOOKUP(G5679,dMateriaPrima!$A$2:$A$12,dMateriaPrima!$B$2:$B$12)</f>
        <v>Couro</v>
      </c>
      <c r="N5679" s="2">
        <f>_xlfn.XLOOKUP(G5679,dMateriaPrima!$A$2:$A$12,dMateriaPrima!$C$2:$C$12)</f>
        <v>4.4000000000000004</v>
      </c>
      <c r="O5679" s="3">
        <f t="shared" si="440"/>
        <v>844.80000000000007</v>
      </c>
      <c r="P5679" s="4">
        <f t="shared" si="441"/>
        <v>0</v>
      </c>
      <c r="Q5679" s="3">
        <f t="shared" si="442"/>
        <v>844.80000000000007</v>
      </c>
      <c r="R5679" t="str">
        <f t="shared" si="443"/>
        <v>Em atraso</v>
      </c>
      <c r="S5679" s="5">
        <f t="shared" si="444"/>
        <v>2</v>
      </c>
    </row>
    <row r="5680" spans="1:19" x14ac:dyDescent="0.25">
      <c r="A5680">
        <v>5679</v>
      </c>
      <c r="B5680" s="1">
        <v>44149</v>
      </c>
      <c r="C5680" s="1">
        <v>44152</v>
      </c>
      <c r="D5680" s="1">
        <v>44168</v>
      </c>
      <c r="E5680" s="1">
        <v>44170</v>
      </c>
      <c r="F5680">
        <v>1</v>
      </c>
      <c r="G5680">
        <v>11</v>
      </c>
      <c r="H5680">
        <v>169</v>
      </c>
      <c r="I5680" s="6">
        <v>0</v>
      </c>
      <c r="J5680">
        <v>1</v>
      </c>
      <c r="K5680" t="str">
        <f>_xlfn.XLOOKUP(fCompras!F5680,dComprador!$A$2:$A$7,dComprador!$B$2:$B$7)</f>
        <v>Alon</v>
      </c>
      <c r="L5680" t="str">
        <f>_xlfn.XLOOKUP(J5680,dFornecedor!$A$2:$A$6,dFornecedor!$B$2:$B$6)</f>
        <v>NorthShore</v>
      </c>
      <c r="M5680" t="str">
        <f>_xlfn.XLOOKUP(G5680,dMateriaPrima!$A$2:$A$12,dMateriaPrima!$B$2:$B$12)</f>
        <v>Papel</v>
      </c>
      <c r="N5680" s="2">
        <f>_xlfn.XLOOKUP(G5680,dMateriaPrima!$A$2:$A$12,dMateriaPrima!$C$2:$C$12)</f>
        <v>9</v>
      </c>
      <c r="O5680" s="3">
        <f t="shared" si="440"/>
        <v>1521</v>
      </c>
      <c r="P5680" s="4">
        <f t="shared" si="441"/>
        <v>0</v>
      </c>
      <c r="Q5680" s="3">
        <f t="shared" si="442"/>
        <v>1521</v>
      </c>
      <c r="R5680" t="str">
        <f t="shared" si="443"/>
        <v>Em atraso</v>
      </c>
      <c r="S5680" s="5">
        <f t="shared" si="444"/>
        <v>2</v>
      </c>
    </row>
    <row r="5681" spans="1:19" x14ac:dyDescent="0.25">
      <c r="A5681">
        <v>5680</v>
      </c>
      <c r="B5681" s="1">
        <v>44149</v>
      </c>
      <c r="C5681" s="1">
        <v>44150</v>
      </c>
      <c r="D5681" s="1">
        <v>44163</v>
      </c>
      <c r="E5681" s="1">
        <v>44163</v>
      </c>
      <c r="F5681">
        <v>2</v>
      </c>
      <c r="G5681">
        <v>8</v>
      </c>
      <c r="H5681">
        <v>357</v>
      </c>
      <c r="I5681" s="6">
        <v>0</v>
      </c>
      <c r="J5681">
        <v>3</v>
      </c>
      <c r="K5681" t="str">
        <f>_xlfn.XLOOKUP(fCompras!F5681,dComprador!$A$2:$A$7,dComprador!$B$2:$B$7)</f>
        <v>João</v>
      </c>
      <c r="L5681" t="str">
        <f>_xlfn.XLOOKUP(J5681,dFornecedor!$A$2:$A$6,dFornecedor!$B$2:$B$6)</f>
        <v>StepUp</v>
      </c>
      <c r="M5681" t="str">
        <f>_xlfn.XLOOKUP(G5681,dMateriaPrima!$A$2:$A$12,dMateriaPrima!$B$2:$B$12)</f>
        <v>Cimento</v>
      </c>
      <c r="N5681" s="2">
        <f>_xlfn.XLOOKUP(G5681,dMateriaPrima!$A$2:$A$12,dMateriaPrima!$C$2:$C$12)</f>
        <v>23</v>
      </c>
      <c r="O5681" s="3">
        <f t="shared" si="440"/>
        <v>8211</v>
      </c>
      <c r="P5681" s="4">
        <f t="shared" si="441"/>
        <v>0</v>
      </c>
      <c r="Q5681" s="3">
        <f t="shared" si="442"/>
        <v>8211</v>
      </c>
      <c r="R5681" t="str">
        <f t="shared" si="443"/>
        <v>No prazo</v>
      </c>
      <c r="S5681" s="5">
        <f t="shared" si="444"/>
        <v>0</v>
      </c>
    </row>
    <row r="5682" spans="1:19" x14ac:dyDescent="0.25">
      <c r="A5682">
        <v>5681</v>
      </c>
      <c r="B5682" s="1">
        <v>44149</v>
      </c>
      <c r="C5682" s="1">
        <v>44150</v>
      </c>
      <c r="D5682" s="1">
        <v>44180</v>
      </c>
      <c r="E5682" s="1">
        <v>44181</v>
      </c>
      <c r="F5682">
        <v>1</v>
      </c>
      <c r="G5682">
        <v>11</v>
      </c>
      <c r="H5682">
        <v>24</v>
      </c>
      <c r="I5682" s="6">
        <v>0</v>
      </c>
      <c r="J5682">
        <v>3</v>
      </c>
      <c r="K5682" t="str">
        <f>_xlfn.XLOOKUP(fCompras!F5682,dComprador!$A$2:$A$7,dComprador!$B$2:$B$7)</f>
        <v>Alon</v>
      </c>
      <c r="L5682" t="str">
        <f>_xlfn.XLOOKUP(J5682,dFornecedor!$A$2:$A$6,dFornecedor!$B$2:$B$6)</f>
        <v>StepUp</v>
      </c>
      <c r="M5682" t="str">
        <f>_xlfn.XLOOKUP(G5682,dMateriaPrima!$A$2:$A$12,dMateriaPrima!$B$2:$B$12)</f>
        <v>Papel</v>
      </c>
      <c r="N5682" s="2">
        <f>_xlfn.XLOOKUP(G5682,dMateriaPrima!$A$2:$A$12,dMateriaPrima!$C$2:$C$12)</f>
        <v>9</v>
      </c>
      <c r="O5682" s="3">
        <f t="shared" si="440"/>
        <v>216</v>
      </c>
      <c r="P5682" s="4">
        <f t="shared" si="441"/>
        <v>0</v>
      </c>
      <c r="Q5682" s="3">
        <f t="shared" si="442"/>
        <v>216</v>
      </c>
      <c r="R5682" t="str">
        <f t="shared" si="443"/>
        <v>Em atraso</v>
      </c>
      <c r="S5682" s="5">
        <f t="shared" si="444"/>
        <v>1</v>
      </c>
    </row>
    <row r="5683" spans="1:19" x14ac:dyDescent="0.25">
      <c r="A5683">
        <v>5682</v>
      </c>
      <c r="B5683" s="1">
        <v>44149</v>
      </c>
      <c r="C5683" s="1">
        <v>44149</v>
      </c>
      <c r="D5683" s="1">
        <v>44180</v>
      </c>
      <c r="E5683" s="1">
        <v>44183</v>
      </c>
      <c r="F5683">
        <v>1</v>
      </c>
      <c r="G5683">
        <v>11</v>
      </c>
      <c r="H5683">
        <v>511</v>
      </c>
      <c r="I5683" s="6">
        <v>0</v>
      </c>
      <c r="J5683">
        <v>4</v>
      </c>
      <c r="K5683" t="str">
        <f>_xlfn.XLOOKUP(fCompras!F5683,dComprador!$A$2:$A$7,dComprador!$B$2:$B$7)</f>
        <v>Alon</v>
      </c>
      <c r="L5683" t="str">
        <f>_xlfn.XLOOKUP(J5683,dFornecedor!$A$2:$A$6,dFornecedor!$B$2:$B$6)</f>
        <v>AlphaOmega</v>
      </c>
      <c r="M5683" t="str">
        <f>_xlfn.XLOOKUP(G5683,dMateriaPrima!$A$2:$A$12,dMateriaPrima!$B$2:$B$12)</f>
        <v>Papel</v>
      </c>
      <c r="N5683" s="2">
        <f>_xlfn.XLOOKUP(G5683,dMateriaPrima!$A$2:$A$12,dMateriaPrima!$C$2:$C$12)</f>
        <v>9</v>
      </c>
      <c r="O5683" s="3">
        <f t="shared" si="440"/>
        <v>4599</v>
      </c>
      <c r="P5683" s="4">
        <f t="shared" si="441"/>
        <v>0</v>
      </c>
      <c r="Q5683" s="3">
        <f t="shared" si="442"/>
        <v>4599</v>
      </c>
      <c r="R5683" t="str">
        <f t="shared" si="443"/>
        <v>Em atraso</v>
      </c>
      <c r="S5683" s="5">
        <f t="shared" si="444"/>
        <v>3</v>
      </c>
    </row>
    <row r="5684" spans="1:19" x14ac:dyDescent="0.25">
      <c r="A5684">
        <v>5683</v>
      </c>
      <c r="B5684" s="1">
        <v>44150</v>
      </c>
      <c r="C5684" s="1">
        <v>44158</v>
      </c>
      <c r="D5684" s="1">
        <v>44161</v>
      </c>
      <c r="E5684" s="1">
        <v>44163</v>
      </c>
      <c r="F5684">
        <v>4</v>
      </c>
      <c r="G5684">
        <v>4</v>
      </c>
      <c r="H5684">
        <v>215</v>
      </c>
      <c r="I5684" s="6">
        <v>0</v>
      </c>
      <c r="J5684">
        <v>2</v>
      </c>
      <c r="K5684" t="str">
        <f>_xlfn.XLOOKUP(fCompras!F5684,dComprador!$A$2:$A$7,dComprador!$B$2:$B$7)</f>
        <v>Lira</v>
      </c>
      <c r="L5684" t="str">
        <f>_xlfn.XLOOKUP(J5684,dFornecedor!$A$2:$A$6,dFornecedor!$B$2:$B$6)</f>
        <v>Minerva</v>
      </c>
      <c r="M5684" t="str">
        <f>_xlfn.XLOOKUP(G5684,dMateriaPrima!$A$2:$A$12,dMateriaPrima!$B$2:$B$12)</f>
        <v>Madeira</v>
      </c>
      <c r="N5684" s="2">
        <f>_xlfn.XLOOKUP(G5684,dMateriaPrima!$A$2:$A$12,dMateriaPrima!$C$2:$C$12)</f>
        <v>168</v>
      </c>
      <c r="O5684" s="3">
        <f t="shared" si="440"/>
        <v>36120</v>
      </c>
      <c r="P5684" s="4">
        <f t="shared" si="441"/>
        <v>0</v>
      </c>
      <c r="Q5684" s="3">
        <f t="shared" si="442"/>
        <v>36120</v>
      </c>
      <c r="R5684" t="str">
        <f t="shared" si="443"/>
        <v>Em atraso</v>
      </c>
      <c r="S5684" s="5">
        <f t="shared" si="444"/>
        <v>2</v>
      </c>
    </row>
    <row r="5685" spans="1:19" x14ac:dyDescent="0.25">
      <c r="A5685">
        <v>5684</v>
      </c>
      <c r="B5685" s="1">
        <v>44150</v>
      </c>
      <c r="C5685" s="1">
        <v>44150</v>
      </c>
      <c r="D5685" s="1">
        <v>44179</v>
      </c>
      <c r="E5685" s="1">
        <v>44180</v>
      </c>
      <c r="F5685">
        <v>1</v>
      </c>
      <c r="G5685">
        <v>7</v>
      </c>
      <c r="H5685">
        <v>358</v>
      </c>
      <c r="I5685" s="6">
        <v>0</v>
      </c>
      <c r="J5685">
        <v>2</v>
      </c>
      <c r="K5685" t="str">
        <f>_xlfn.XLOOKUP(fCompras!F5685,dComprador!$A$2:$A$7,dComprador!$B$2:$B$7)</f>
        <v>Alon</v>
      </c>
      <c r="L5685" t="str">
        <f>_xlfn.XLOOKUP(J5685,dFornecedor!$A$2:$A$6,dFornecedor!$B$2:$B$6)</f>
        <v>Minerva</v>
      </c>
      <c r="M5685" t="str">
        <f>_xlfn.XLOOKUP(G5685,dMateriaPrima!$A$2:$A$12,dMateriaPrima!$B$2:$B$12)</f>
        <v>Poliéster</v>
      </c>
      <c r="N5685" s="2">
        <f>_xlfn.XLOOKUP(G5685,dMateriaPrima!$A$2:$A$12,dMateriaPrima!$C$2:$C$12)</f>
        <v>8</v>
      </c>
      <c r="O5685" s="3">
        <f t="shared" si="440"/>
        <v>2864</v>
      </c>
      <c r="P5685" s="4">
        <f t="shared" si="441"/>
        <v>0</v>
      </c>
      <c r="Q5685" s="3">
        <f t="shared" si="442"/>
        <v>2864</v>
      </c>
      <c r="R5685" t="str">
        <f t="shared" si="443"/>
        <v>Em atraso</v>
      </c>
      <c r="S5685" s="5">
        <f t="shared" si="444"/>
        <v>1</v>
      </c>
    </row>
    <row r="5686" spans="1:19" x14ac:dyDescent="0.25">
      <c r="A5686">
        <v>5685</v>
      </c>
      <c r="B5686" s="1">
        <v>44150</v>
      </c>
      <c r="C5686" s="1">
        <v>44159</v>
      </c>
      <c r="D5686" s="1">
        <v>44160</v>
      </c>
      <c r="E5686" s="1">
        <v>44166</v>
      </c>
      <c r="F5686">
        <v>4</v>
      </c>
      <c r="G5686">
        <v>5</v>
      </c>
      <c r="H5686">
        <v>116</v>
      </c>
      <c r="I5686" s="6">
        <v>0</v>
      </c>
      <c r="J5686">
        <v>3</v>
      </c>
      <c r="K5686" t="str">
        <f>_xlfn.XLOOKUP(fCompras!F5686,dComprador!$A$2:$A$7,dComprador!$B$2:$B$7)</f>
        <v>Lira</v>
      </c>
      <c r="L5686" t="str">
        <f>_xlfn.XLOOKUP(J5686,dFornecedor!$A$2:$A$6,dFornecedor!$B$2:$B$6)</f>
        <v>StepUp</v>
      </c>
      <c r="M5686" t="str">
        <f>_xlfn.XLOOKUP(G5686,dMateriaPrima!$A$2:$A$12,dMateriaPrima!$B$2:$B$12)</f>
        <v>Areia</v>
      </c>
      <c r="N5686" s="2">
        <f>_xlfn.XLOOKUP(G5686,dMateriaPrima!$A$2:$A$12,dMateriaPrima!$C$2:$C$12)</f>
        <v>3.59</v>
      </c>
      <c r="O5686" s="3">
        <f t="shared" si="440"/>
        <v>416.44</v>
      </c>
      <c r="P5686" s="4">
        <f t="shared" si="441"/>
        <v>0</v>
      </c>
      <c r="Q5686" s="3">
        <f t="shared" si="442"/>
        <v>416.44</v>
      </c>
      <c r="R5686" t="str">
        <f t="shared" si="443"/>
        <v>Em atraso</v>
      </c>
      <c r="S5686" s="5">
        <f t="shared" si="444"/>
        <v>6</v>
      </c>
    </row>
    <row r="5687" spans="1:19" x14ac:dyDescent="0.25">
      <c r="A5687">
        <v>5686</v>
      </c>
      <c r="B5687" s="1">
        <v>44150</v>
      </c>
      <c r="C5687" s="1">
        <v>44160</v>
      </c>
      <c r="D5687" s="1">
        <v>44161</v>
      </c>
      <c r="E5687" s="1">
        <v>44167</v>
      </c>
      <c r="F5687">
        <v>4</v>
      </c>
      <c r="G5687">
        <v>6</v>
      </c>
      <c r="H5687">
        <v>514</v>
      </c>
      <c r="I5687" s="6">
        <v>0</v>
      </c>
      <c r="J5687">
        <v>1</v>
      </c>
      <c r="K5687" t="str">
        <f>_xlfn.XLOOKUP(fCompras!F5687,dComprador!$A$2:$A$7,dComprador!$B$2:$B$7)</f>
        <v>Lira</v>
      </c>
      <c r="L5687" t="str">
        <f>_xlfn.XLOOKUP(J5687,dFornecedor!$A$2:$A$6,dFornecedor!$B$2:$B$6)</f>
        <v>NorthShore</v>
      </c>
      <c r="M5687" t="str">
        <f>_xlfn.XLOOKUP(G5687,dMateriaPrima!$A$2:$A$12,dMateriaPrima!$B$2:$B$12)</f>
        <v>Fio Algodão</v>
      </c>
      <c r="N5687" s="2">
        <f>_xlfn.XLOOKUP(G5687,dMateriaPrima!$A$2:$A$12,dMateriaPrima!$C$2:$C$12)</f>
        <v>55.9</v>
      </c>
      <c r="O5687" s="3">
        <f t="shared" si="440"/>
        <v>28732.6</v>
      </c>
      <c r="P5687" s="4">
        <f t="shared" si="441"/>
        <v>0</v>
      </c>
      <c r="Q5687" s="3">
        <f t="shared" si="442"/>
        <v>28732.6</v>
      </c>
      <c r="R5687" t="str">
        <f t="shared" si="443"/>
        <v>Em atraso</v>
      </c>
      <c r="S5687" s="5">
        <f t="shared" si="444"/>
        <v>6</v>
      </c>
    </row>
    <row r="5688" spans="1:19" x14ac:dyDescent="0.25">
      <c r="A5688">
        <v>5687</v>
      </c>
      <c r="B5688" s="1">
        <v>44150</v>
      </c>
      <c r="C5688" s="1">
        <v>44151</v>
      </c>
      <c r="D5688" s="1">
        <v>44171</v>
      </c>
      <c r="E5688" s="1">
        <v>44171</v>
      </c>
      <c r="F5688">
        <v>1</v>
      </c>
      <c r="G5688">
        <v>7</v>
      </c>
      <c r="H5688">
        <v>161</v>
      </c>
      <c r="I5688" s="6">
        <v>0</v>
      </c>
      <c r="J5688">
        <v>3</v>
      </c>
      <c r="K5688" t="str">
        <f>_xlfn.XLOOKUP(fCompras!F5688,dComprador!$A$2:$A$7,dComprador!$B$2:$B$7)</f>
        <v>Alon</v>
      </c>
      <c r="L5688" t="str">
        <f>_xlfn.XLOOKUP(J5688,dFornecedor!$A$2:$A$6,dFornecedor!$B$2:$B$6)</f>
        <v>StepUp</v>
      </c>
      <c r="M5688" t="str">
        <f>_xlfn.XLOOKUP(G5688,dMateriaPrima!$A$2:$A$12,dMateriaPrima!$B$2:$B$12)</f>
        <v>Poliéster</v>
      </c>
      <c r="N5688" s="2">
        <f>_xlfn.XLOOKUP(G5688,dMateriaPrima!$A$2:$A$12,dMateriaPrima!$C$2:$C$12)</f>
        <v>8</v>
      </c>
      <c r="O5688" s="3">
        <f t="shared" si="440"/>
        <v>1288</v>
      </c>
      <c r="P5688" s="4">
        <f t="shared" si="441"/>
        <v>0</v>
      </c>
      <c r="Q5688" s="3">
        <f t="shared" si="442"/>
        <v>1288</v>
      </c>
      <c r="R5688" t="str">
        <f t="shared" si="443"/>
        <v>No prazo</v>
      </c>
      <c r="S5688" s="5">
        <f t="shared" si="444"/>
        <v>0</v>
      </c>
    </row>
    <row r="5689" spans="1:19" x14ac:dyDescent="0.25">
      <c r="A5689">
        <v>5688</v>
      </c>
      <c r="B5689" s="1">
        <v>44150</v>
      </c>
      <c r="C5689" s="1">
        <v>44164</v>
      </c>
      <c r="D5689" s="1">
        <v>44170</v>
      </c>
      <c r="E5689" s="1">
        <v>44170</v>
      </c>
      <c r="F5689">
        <v>1</v>
      </c>
      <c r="G5689">
        <v>7</v>
      </c>
      <c r="H5689">
        <v>232</v>
      </c>
      <c r="I5689" s="6">
        <v>0</v>
      </c>
      <c r="J5689">
        <v>1</v>
      </c>
      <c r="K5689" t="str">
        <f>_xlfn.XLOOKUP(fCompras!F5689,dComprador!$A$2:$A$7,dComprador!$B$2:$B$7)</f>
        <v>Alon</v>
      </c>
      <c r="L5689" t="str">
        <f>_xlfn.XLOOKUP(J5689,dFornecedor!$A$2:$A$6,dFornecedor!$B$2:$B$6)</f>
        <v>NorthShore</v>
      </c>
      <c r="M5689" t="str">
        <f>_xlfn.XLOOKUP(G5689,dMateriaPrima!$A$2:$A$12,dMateriaPrima!$B$2:$B$12)</f>
        <v>Poliéster</v>
      </c>
      <c r="N5689" s="2">
        <f>_xlfn.XLOOKUP(G5689,dMateriaPrima!$A$2:$A$12,dMateriaPrima!$C$2:$C$12)</f>
        <v>8</v>
      </c>
      <c r="O5689" s="3">
        <f t="shared" si="440"/>
        <v>1856</v>
      </c>
      <c r="P5689" s="4">
        <f t="shared" si="441"/>
        <v>0</v>
      </c>
      <c r="Q5689" s="3">
        <f t="shared" si="442"/>
        <v>1856</v>
      </c>
      <c r="R5689" t="str">
        <f t="shared" si="443"/>
        <v>No prazo</v>
      </c>
      <c r="S5689" s="5">
        <f t="shared" si="444"/>
        <v>0</v>
      </c>
    </row>
    <row r="5690" spans="1:19" x14ac:dyDescent="0.25">
      <c r="A5690">
        <v>5689</v>
      </c>
      <c r="B5690" s="1">
        <v>44150</v>
      </c>
      <c r="C5690" s="1">
        <v>44158</v>
      </c>
      <c r="D5690" s="1">
        <v>44183</v>
      </c>
      <c r="E5690" s="1">
        <v>44183</v>
      </c>
      <c r="F5690">
        <v>1</v>
      </c>
      <c r="G5690">
        <v>9</v>
      </c>
      <c r="H5690">
        <v>21</v>
      </c>
      <c r="I5690" s="6">
        <v>0</v>
      </c>
      <c r="J5690">
        <v>2</v>
      </c>
      <c r="K5690" t="str">
        <f>_xlfn.XLOOKUP(fCompras!F5690,dComprador!$A$2:$A$7,dComprador!$B$2:$B$7)</f>
        <v>Alon</v>
      </c>
      <c r="L5690" t="str">
        <f>_xlfn.XLOOKUP(J5690,dFornecedor!$A$2:$A$6,dFornecedor!$B$2:$B$6)</f>
        <v>Minerva</v>
      </c>
      <c r="M5690" t="str">
        <f>_xlfn.XLOOKUP(G5690,dMateriaPrima!$A$2:$A$12,dMateriaPrima!$B$2:$B$12)</f>
        <v>Couro</v>
      </c>
      <c r="N5690" s="2">
        <f>_xlfn.XLOOKUP(G5690,dMateriaPrima!$A$2:$A$12,dMateriaPrima!$C$2:$C$12)</f>
        <v>4.4000000000000004</v>
      </c>
      <c r="O5690" s="3">
        <f t="shared" si="440"/>
        <v>92.4</v>
      </c>
      <c r="P5690" s="4">
        <f t="shared" si="441"/>
        <v>0</v>
      </c>
      <c r="Q5690" s="3">
        <f t="shared" si="442"/>
        <v>92.4</v>
      </c>
      <c r="R5690" t="str">
        <f t="shared" si="443"/>
        <v>No prazo</v>
      </c>
      <c r="S5690" s="5">
        <f t="shared" si="444"/>
        <v>0</v>
      </c>
    </row>
    <row r="5691" spans="1:19" x14ac:dyDescent="0.25">
      <c r="A5691">
        <v>5690</v>
      </c>
      <c r="B5691" s="1">
        <v>44150</v>
      </c>
      <c r="C5691" s="1">
        <v>44158</v>
      </c>
      <c r="D5691" s="1">
        <v>44173</v>
      </c>
      <c r="E5691" s="1">
        <v>44172</v>
      </c>
      <c r="F5691">
        <v>1</v>
      </c>
      <c r="G5691">
        <v>11</v>
      </c>
      <c r="H5691">
        <v>124</v>
      </c>
      <c r="I5691" s="6">
        <v>0</v>
      </c>
      <c r="J5691">
        <v>3</v>
      </c>
      <c r="K5691" t="str">
        <f>_xlfn.XLOOKUP(fCompras!F5691,dComprador!$A$2:$A$7,dComprador!$B$2:$B$7)</f>
        <v>Alon</v>
      </c>
      <c r="L5691" t="str">
        <f>_xlfn.XLOOKUP(J5691,dFornecedor!$A$2:$A$6,dFornecedor!$B$2:$B$6)</f>
        <v>StepUp</v>
      </c>
      <c r="M5691" t="str">
        <f>_xlfn.XLOOKUP(G5691,dMateriaPrima!$A$2:$A$12,dMateriaPrima!$B$2:$B$12)</f>
        <v>Papel</v>
      </c>
      <c r="N5691" s="2">
        <f>_xlfn.XLOOKUP(G5691,dMateriaPrima!$A$2:$A$12,dMateriaPrima!$C$2:$C$12)</f>
        <v>9</v>
      </c>
      <c r="O5691" s="3">
        <f t="shared" si="440"/>
        <v>1116</v>
      </c>
      <c r="P5691" s="4">
        <f t="shared" si="441"/>
        <v>0</v>
      </c>
      <c r="Q5691" s="3">
        <f t="shared" si="442"/>
        <v>1116</v>
      </c>
      <c r="R5691" t="str">
        <f t="shared" si="443"/>
        <v>No prazo</v>
      </c>
      <c r="S5691" s="5">
        <f t="shared" si="444"/>
        <v>0</v>
      </c>
    </row>
    <row r="5692" spans="1:19" x14ac:dyDescent="0.25">
      <c r="A5692">
        <v>5691</v>
      </c>
      <c r="B5692" s="1">
        <v>44150</v>
      </c>
      <c r="C5692" s="1">
        <v>44159</v>
      </c>
      <c r="D5692" s="1">
        <v>44173</v>
      </c>
      <c r="E5692" s="1">
        <v>44175</v>
      </c>
      <c r="F5692">
        <v>1</v>
      </c>
      <c r="G5692">
        <v>9</v>
      </c>
      <c r="H5692">
        <v>68</v>
      </c>
      <c r="I5692" s="6">
        <v>0</v>
      </c>
      <c r="J5692">
        <v>3</v>
      </c>
      <c r="K5692" t="str">
        <f>_xlfn.XLOOKUP(fCompras!F5692,dComprador!$A$2:$A$7,dComprador!$B$2:$B$7)</f>
        <v>Alon</v>
      </c>
      <c r="L5692" t="str">
        <f>_xlfn.XLOOKUP(J5692,dFornecedor!$A$2:$A$6,dFornecedor!$B$2:$B$6)</f>
        <v>StepUp</v>
      </c>
      <c r="M5692" t="str">
        <f>_xlfn.XLOOKUP(G5692,dMateriaPrima!$A$2:$A$12,dMateriaPrima!$B$2:$B$12)</f>
        <v>Couro</v>
      </c>
      <c r="N5692" s="2">
        <f>_xlfn.XLOOKUP(G5692,dMateriaPrima!$A$2:$A$12,dMateriaPrima!$C$2:$C$12)</f>
        <v>4.4000000000000004</v>
      </c>
      <c r="O5692" s="3">
        <f t="shared" si="440"/>
        <v>299.20000000000005</v>
      </c>
      <c r="P5692" s="4">
        <f t="shared" si="441"/>
        <v>0</v>
      </c>
      <c r="Q5692" s="3">
        <f t="shared" si="442"/>
        <v>299.20000000000005</v>
      </c>
      <c r="R5692" t="str">
        <f t="shared" si="443"/>
        <v>Em atraso</v>
      </c>
      <c r="S5692" s="5">
        <f t="shared" si="444"/>
        <v>2</v>
      </c>
    </row>
    <row r="5693" spans="1:19" x14ac:dyDescent="0.25">
      <c r="A5693">
        <v>5692</v>
      </c>
      <c r="B5693" s="1">
        <v>44151</v>
      </c>
      <c r="C5693" s="1">
        <v>44156</v>
      </c>
      <c r="D5693" s="1">
        <v>44158</v>
      </c>
      <c r="E5693" s="1">
        <v>44160</v>
      </c>
      <c r="F5693">
        <v>4</v>
      </c>
      <c r="G5693">
        <v>3</v>
      </c>
      <c r="H5693">
        <v>507</v>
      </c>
      <c r="I5693" s="6">
        <v>0</v>
      </c>
      <c r="J5693">
        <v>2</v>
      </c>
      <c r="K5693" t="str">
        <f>_xlfn.XLOOKUP(fCompras!F5693,dComprador!$A$2:$A$7,dComprador!$B$2:$B$7)</f>
        <v>Lira</v>
      </c>
      <c r="L5693" t="str">
        <f>_xlfn.XLOOKUP(J5693,dFornecedor!$A$2:$A$6,dFornecedor!$B$2:$B$6)</f>
        <v>Minerva</v>
      </c>
      <c r="M5693" t="str">
        <f>_xlfn.XLOOKUP(G5693,dMateriaPrima!$A$2:$A$12,dMateriaPrima!$B$2:$B$12)</f>
        <v>Barra Metal</v>
      </c>
      <c r="N5693" s="2">
        <f>_xlfn.XLOOKUP(G5693,dMateriaPrima!$A$2:$A$12,dMateriaPrima!$C$2:$C$12)</f>
        <v>565</v>
      </c>
      <c r="O5693" s="3">
        <f t="shared" si="440"/>
        <v>286455</v>
      </c>
      <c r="P5693" s="4">
        <f t="shared" si="441"/>
        <v>0</v>
      </c>
      <c r="Q5693" s="3">
        <f t="shared" si="442"/>
        <v>286455</v>
      </c>
      <c r="R5693" t="str">
        <f t="shared" si="443"/>
        <v>Em atraso</v>
      </c>
      <c r="S5693" s="5">
        <f t="shared" si="444"/>
        <v>2</v>
      </c>
    </row>
    <row r="5694" spans="1:19" x14ac:dyDescent="0.25">
      <c r="A5694">
        <v>5693</v>
      </c>
      <c r="B5694" s="1">
        <v>44151</v>
      </c>
      <c r="C5694" s="1">
        <v>44155</v>
      </c>
      <c r="D5694" s="1">
        <v>44158</v>
      </c>
      <c r="E5694" s="1">
        <v>44160</v>
      </c>
      <c r="F5694">
        <v>4</v>
      </c>
      <c r="G5694">
        <v>10</v>
      </c>
      <c r="H5694">
        <v>202</v>
      </c>
      <c r="I5694" s="6">
        <v>0.31</v>
      </c>
      <c r="J5694">
        <v>3</v>
      </c>
      <c r="K5694" t="str">
        <f>_xlfn.XLOOKUP(fCompras!F5694,dComprador!$A$2:$A$7,dComprador!$B$2:$B$7)</f>
        <v>Lira</v>
      </c>
      <c r="L5694" t="str">
        <f>_xlfn.XLOOKUP(J5694,dFornecedor!$A$2:$A$6,dFornecedor!$B$2:$B$6)</f>
        <v>StepUp</v>
      </c>
      <c r="M5694" t="str">
        <f>_xlfn.XLOOKUP(G5694,dMateriaPrima!$A$2:$A$12,dMateriaPrima!$B$2:$B$12)</f>
        <v>Pedra Britada</v>
      </c>
      <c r="N5694" s="2">
        <f>_xlfn.XLOOKUP(G5694,dMateriaPrima!$A$2:$A$12,dMateriaPrima!$C$2:$C$12)</f>
        <v>56</v>
      </c>
      <c r="O5694" s="3">
        <f t="shared" si="440"/>
        <v>11312</v>
      </c>
      <c r="P5694" s="4">
        <f t="shared" si="441"/>
        <v>3506.72</v>
      </c>
      <c r="Q5694" s="3">
        <f t="shared" si="442"/>
        <v>7805.2800000000007</v>
      </c>
      <c r="R5694" t="str">
        <f t="shared" si="443"/>
        <v>Em atraso</v>
      </c>
      <c r="S5694" s="5">
        <f t="shared" si="444"/>
        <v>2</v>
      </c>
    </row>
    <row r="5695" spans="1:19" x14ac:dyDescent="0.25">
      <c r="A5695">
        <v>5694</v>
      </c>
      <c r="B5695" s="1">
        <v>44151</v>
      </c>
      <c r="C5695" s="1">
        <v>44158</v>
      </c>
      <c r="D5695" s="1">
        <v>44185</v>
      </c>
      <c r="E5695" s="1">
        <v>44184</v>
      </c>
      <c r="F5695">
        <v>1</v>
      </c>
      <c r="G5695">
        <v>1</v>
      </c>
      <c r="H5695">
        <v>73</v>
      </c>
      <c r="I5695" s="6">
        <v>0</v>
      </c>
      <c r="J5695">
        <v>3</v>
      </c>
      <c r="K5695" t="str">
        <f>_xlfn.XLOOKUP(fCompras!F5695,dComprador!$A$2:$A$7,dComprador!$B$2:$B$7)</f>
        <v>Alon</v>
      </c>
      <c r="L5695" t="str">
        <f>_xlfn.XLOOKUP(J5695,dFornecedor!$A$2:$A$6,dFornecedor!$B$2:$B$6)</f>
        <v>StepUp</v>
      </c>
      <c r="M5695" t="str">
        <f>_xlfn.XLOOKUP(G5695,dMateriaPrima!$A$2:$A$12,dMateriaPrima!$B$2:$B$12)</f>
        <v>Tecido</v>
      </c>
      <c r="N5695" s="2">
        <f>_xlfn.XLOOKUP(G5695,dMateriaPrima!$A$2:$A$12,dMateriaPrima!$C$2:$C$12)</f>
        <v>18</v>
      </c>
      <c r="O5695" s="3">
        <f t="shared" si="440"/>
        <v>1314</v>
      </c>
      <c r="P5695" s="4">
        <f t="shared" si="441"/>
        <v>0</v>
      </c>
      <c r="Q5695" s="3">
        <f t="shared" si="442"/>
        <v>1314</v>
      </c>
      <c r="R5695" t="str">
        <f t="shared" si="443"/>
        <v>No prazo</v>
      </c>
      <c r="S5695" s="5">
        <f t="shared" si="444"/>
        <v>0</v>
      </c>
    </row>
    <row r="5696" spans="1:19" x14ac:dyDescent="0.25">
      <c r="A5696">
        <v>5695</v>
      </c>
      <c r="B5696" s="1">
        <v>44151</v>
      </c>
      <c r="C5696" s="1">
        <v>44151</v>
      </c>
      <c r="D5696" s="1">
        <v>44159</v>
      </c>
      <c r="E5696" s="1">
        <v>44158</v>
      </c>
      <c r="F5696">
        <v>4</v>
      </c>
      <c r="G5696">
        <v>4</v>
      </c>
      <c r="H5696">
        <v>140</v>
      </c>
      <c r="I5696" s="6">
        <v>0</v>
      </c>
      <c r="J5696">
        <v>5</v>
      </c>
      <c r="K5696" t="str">
        <f>_xlfn.XLOOKUP(fCompras!F5696,dComprador!$A$2:$A$7,dComprador!$B$2:$B$7)</f>
        <v>Lira</v>
      </c>
      <c r="L5696" t="str">
        <f>_xlfn.XLOOKUP(J5696,dFornecedor!$A$2:$A$6,dFornecedor!$B$2:$B$6)</f>
        <v>Atlas</v>
      </c>
      <c r="M5696" t="str">
        <f>_xlfn.XLOOKUP(G5696,dMateriaPrima!$A$2:$A$12,dMateriaPrima!$B$2:$B$12)</f>
        <v>Madeira</v>
      </c>
      <c r="N5696" s="2">
        <f>_xlfn.XLOOKUP(G5696,dMateriaPrima!$A$2:$A$12,dMateriaPrima!$C$2:$C$12)</f>
        <v>168</v>
      </c>
      <c r="O5696" s="3">
        <f t="shared" si="440"/>
        <v>23520</v>
      </c>
      <c r="P5696" s="4">
        <f t="shared" si="441"/>
        <v>0</v>
      </c>
      <c r="Q5696" s="3">
        <f t="shared" si="442"/>
        <v>23520</v>
      </c>
      <c r="R5696" t="str">
        <f t="shared" si="443"/>
        <v>No prazo</v>
      </c>
      <c r="S5696" s="5">
        <f t="shared" si="444"/>
        <v>0</v>
      </c>
    </row>
    <row r="5697" spans="1:19" x14ac:dyDescent="0.25">
      <c r="A5697">
        <v>5696</v>
      </c>
      <c r="B5697" s="1">
        <v>44151</v>
      </c>
      <c r="C5697" s="1">
        <v>44159</v>
      </c>
      <c r="D5697" s="1">
        <v>44161</v>
      </c>
      <c r="E5697" s="1">
        <v>44162</v>
      </c>
      <c r="F5697">
        <v>4</v>
      </c>
      <c r="G5697">
        <v>1</v>
      </c>
      <c r="H5697">
        <v>16</v>
      </c>
      <c r="I5697" s="6">
        <v>0</v>
      </c>
      <c r="J5697">
        <v>2</v>
      </c>
      <c r="K5697" t="str">
        <f>_xlfn.XLOOKUP(fCompras!F5697,dComprador!$A$2:$A$7,dComprador!$B$2:$B$7)</f>
        <v>Lira</v>
      </c>
      <c r="L5697" t="str">
        <f>_xlfn.XLOOKUP(J5697,dFornecedor!$A$2:$A$6,dFornecedor!$B$2:$B$6)</f>
        <v>Minerva</v>
      </c>
      <c r="M5697" t="str">
        <f>_xlfn.XLOOKUP(G5697,dMateriaPrima!$A$2:$A$12,dMateriaPrima!$B$2:$B$12)</f>
        <v>Tecido</v>
      </c>
      <c r="N5697" s="2">
        <f>_xlfn.XLOOKUP(G5697,dMateriaPrima!$A$2:$A$12,dMateriaPrima!$C$2:$C$12)</f>
        <v>18</v>
      </c>
      <c r="O5697" s="3">
        <f t="shared" si="440"/>
        <v>288</v>
      </c>
      <c r="P5697" s="4">
        <f t="shared" si="441"/>
        <v>0</v>
      </c>
      <c r="Q5697" s="3">
        <f t="shared" si="442"/>
        <v>288</v>
      </c>
      <c r="R5697" t="str">
        <f t="shared" si="443"/>
        <v>Em atraso</v>
      </c>
      <c r="S5697" s="5">
        <f t="shared" si="444"/>
        <v>1</v>
      </c>
    </row>
    <row r="5698" spans="1:19" x14ac:dyDescent="0.25">
      <c r="A5698">
        <v>5697</v>
      </c>
      <c r="B5698" s="1">
        <v>44151</v>
      </c>
      <c r="C5698" s="1">
        <v>44151</v>
      </c>
      <c r="D5698" s="1">
        <v>44158</v>
      </c>
      <c r="E5698" s="1">
        <v>44161</v>
      </c>
      <c r="F5698">
        <v>4</v>
      </c>
      <c r="G5698">
        <v>6</v>
      </c>
      <c r="H5698">
        <v>252</v>
      </c>
      <c r="I5698" s="6">
        <v>0</v>
      </c>
      <c r="J5698">
        <v>2</v>
      </c>
      <c r="K5698" t="str">
        <f>_xlfn.XLOOKUP(fCompras!F5698,dComprador!$A$2:$A$7,dComprador!$B$2:$B$7)</f>
        <v>Lira</v>
      </c>
      <c r="L5698" t="str">
        <f>_xlfn.XLOOKUP(J5698,dFornecedor!$A$2:$A$6,dFornecedor!$B$2:$B$6)</f>
        <v>Minerva</v>
      </c>
      <c r="M5698" t="str">
        <f>_xlfn.XLOOKUP(G5698,dMateriaPrima!$A$2:$A$12,dMateriaPrima!$B$2:$B$12)</f>
        <v>Fio Algodão</v>
      </c>
      <c r="N5698" s="2">
        <f>_xlfn.XLOOKUP(G5698,dMateriaPrima!$A$2:$A$12,dMateriaPrima!$C$2:$C$12)</f>
        <v>55.9</v>
      </c>
      <c r="O5698" s="3">
        <f t="shared" si="440"/>
        <v>14086.8</v>
      </c>
      <c r="P5698" s="4">
        <f t="shared" si="441"/>
        <v>0</v>
      </c>
      <c r="Q5698" s="3">
        <f t="shared" si="442"/>
        <v>14086.8</v>
      </c>
      <c r="R5698" t="str">
        <f t="shared" si="443"/>
        <v>Em atraso</v>
      </c>
      <c r="S5698" s="5">
        <f t="shared" si="444"/>
        <v>3</v>
      </c>
    </row>
    <row r="5699" spans="1:19" x14ac:dyDescent="0.25">
      <c r="A5699">
        <v>5698</v>
      </c>
      <c r="B5699" s="1">
        <v>44151</v>
      </c>
      <c r="C5699" s="1">
        <v>44152</v>
      </c>
      <c r="D5699" s="1">
        <v>44158</v>
      </c>
      <c r="E5699" s="1">
        <v>44161</v>
      </c>
      <c r="F5699">
        <v>4</v>
      </c>
      <c r="G5699">
        <v>10</v>
      </c>
      <c r="H5699">
        <v>319</v>
      </c>
      <c r="I5699" s="6">
        <v>0</v>
      </c>
      <c r="J5699">
        <v>3</v>
      </c>
      <c r="K5699" t="str">
        <f>_xlfn.XLOOKUP(fCompras!F5699,dComprador!$A$2:$A$7,dComprador!$B$2:$B$7)</f>
        <v>Lira</v>
      </c>
      <c r="L5699" t="str">
        <f>_xlfn.XLOOKUP(J5699,dFornecedor!$A$2:$A$6,dFornecedor!$B$2:$B$6)</f>
        <v>StepUp</v>
      </c>
      <c r="M5699" t="str">
        <f>_xlfn.XLOOKUP(G5699,dMateriaPrima!$A$2:$A$12,dMateriaPrima!$B$2:$B$12)</f>
        <v>Pedra Britada</v>
      </c>
      <c r="N5699" s="2">
        <f>_xlfn.XLOOKUP(G5699,dMateriaPrima!$A$2:$A$12,dMateriaPrima!$C$2:$C$12)</f>
        <v>56</v>
      </c>
      <c r="O5699" s="3">
        <f t="shared" ref="O5699:O5762" si="445">PRODUCT(H5699,N5699)</f>
        <v>17864</v>
      </c>
      <c r="P5699" s="4">
        <f t="shared" ref="P5699:P5762" si="446">PRODUCT(O5699,I5699)</f>
        <v>0</v>
      </c>
      <c r="Q5699" s="3">
        <f t="shared" ref="Q5699:Q5762" si="447">O5699-P5699</f>
        <v>17864</v>
      </c>
      <c r="R5699" t="str">
        <f t="shared" ref="R5699:R5762" si="448">IF(E5699&lt;=D5699,"No prazo",IF(E5699&gt;D5699,"Em atraso"))</f>
        <v>Em atraso</v>
      </c>
      <c r="S5699" s="5">
        <f t="shared" ref="S5699:S5762" si="449">IF(E5699 &gt;D5699, E5699-D5699,0)</f>
        <v>3</v>
      </c>
    </row>
    <row r="5700" spans="1:19" x14ac:dyDescent="0.25">
      <c r="A5700">
        <v>5699</v>
      </c>
      <c r="B5700" s="1">
        <v>44151</v>
      </c>
      <c r="C5700" s="1">
        <v>44161</v>
      </c>
      <c r="D5700" s="1">
        <v>44162</v>
      </c>
      <c r="E5700" s="1">
        <v>44161</v>
      </c>
      <c r="F5700">
        <v>4</v>
      </c>
      <c r="G5700">
        <v>9</v>
      </c>
      <c r="H5700">
        <v>443</v>
      </c>
      <c r="I5700" s="6">
        <v>0</v>
      </c>
      <c r="J5700">
        <v>3</v>
      </c>
      <c r="K5700" t="str">
        <f>_xlfn.XLOOKUP(fCompras!F5700,dComprador!$A$2:$A$7,dComprador!$B$2:$B$7)</f>
        <v>Lira</v>
      </c>
      <c r="L5700" t="str">
        <f>_xlfn.XLOOKUP(J5700,dFornecedor!$A$2:$A$6,dFornecedor!$B$2:$B$6)</f>
        <v>StepUp</v>
      </c>
      <c r="M5700" t="str">
        <f>_xlfn.XLOOKUP(G5700,dMateriaPrima!$A$2:$A$12,dMateriaPrima!$B$2:$B$12)</f>
        <v>Couro</v>
      </c>
      <c r="N5700" s="2">
        <f>_xlfn.XLOOKUP(G5700,dMateriaPrima!$A$2:$A$12,dMateriaPrima!$C$2:$C$12)</f>
        <v>4.4000000000000004</v>
      </c>
      <c r="O5700" s="3">
        <f t="shared" si="445"/>
        <v>1949.2</v>
      </c>
      <c r="P5700" s="4">
        <f t="shared" si="446"/>
        <v>0</v>
      </c>
      <c r="Q5700" s="3">
        <f t="shared" si="447"/>
        <v>1949.2</v>
      </c>
      <c r="R5700" t="str">
        <f t="shared" si="448"/>
        <v>No prazo</v>
      </c>
      <c r="S5700" s="5">
        <f t="shared" si="449"/>
        <v>0</v>
      </c>
    </row>
    <row r="5701" spans="1:19" x14ac:dyDescent="0.25">
      <c r="A5701">
        <v>5700</v>
      </c>
      <c r="B5701" s="1">
        <v>44151</v>
      </c>
      <c r="C5701" s="1">
        <v>44154</v>
      </c>
      <c r="D5701" s="1">
        <v>44160</v>
      </c>
      <c r="E5701" s="1">
        <v>44163</v>
      </c>
      <c r="F5701">
        <v>4</v>
      </c>
      <c r="G5701">
        <v>1</v>
      </c>
      <c r="H5701">
        <v>164</v>
      </c>
      <c r="I5701" s="6">
        <v>0</v>
      </c>
      <c r="J5701">
        <v>5</v>
      </c>
      <c r="K5701" t="str">
        <f>_xlfn.XLOOKUP(fCompras!F5701,dComprador!$A$2:$A$7,dComprador!$B$2:$B$7)</f>
        <v>Lira</v>
      </c>
      <c r="L5701" t="str">
        <f>_xlfn.XLOOKUP(J5701,dFornecedor!$A$2:$A$6,dFornecedor!$B$2:$B$6)</f>
        <v>Atlas</v>
      </c>
      <c r="M5701" t="str">
        <f>_xlfn.XLOOKUP(G5701,dMateriaPrima!$A$2:$A$12,dMateriaPrima!$B$2:$B$12)</f>
        <v>Tecido</v>
      </c>
      <c r="N5701" s="2">
        <f>_xlfn.XLOOKUP(G5701,dMateriaPrima!$A$2:$A$12,dMateriaPrima!$C$2:$C$12)</f>
        <v>18</v>
      </c>
      <c r="O5701" s="3">
        <f t="shared" si="445"/>
        <v>2952</v>
      </c>
      <c r="P5701" s="4">
        <f t="shared" si="446"/>
        <v>0</v>
      </c>
      <c r="Q5701" s="3">
        <f t="shared" si="447"/>
        <v>2952</v>
      </c>
      <c r="R5701" t="str">
        <f t="shared" si="448"/>
        <v>Em atraso</v>
      </c>
      <c r="S5701" s="5">
        <f t="shared" si="449"/>
        <v>3</v>
      </c>
    </row>
    <row r="5702" spans="1:19" x14ac:dyDescent="0.25">
      <c r="A5702">
        <v>5701</v>
      </c>
      <c r="B5702" s="1">
        <v>44151</v>
      </c>
      <c r="C5702" s="1">
        <v>44151</v>
      </c>
      <c r="D5702" s="1">
        <v>44169</v>
      </c>
      <c r="E5702" s="1">
        <v>44173</v>
      </c>
      <c r="F5702">
        <v>1</v>
      </c>
      <c r="G5702">
        <v>11</v>
      </c>
      <c r="H5702">
        <v>63</v>
      </c>
      <c r="I5702" s="6">
        <v>0</v>
      </c>
      <c r="J5702">
        <v>2</v>
      </c>
      <c r="K5702" t="str">
        <f>_xlfn.XLOOKUP(fCompras!F5702,dComprador!$A$2:$A$7,dComprador!$B$2:$B$7)</f>
        <v>Alon</v>
      </c>
      <c r="L5702" t="str">
        <f>_xlfn.XLOOKUP(J5702,dFornecedor!$A$2:$A$6,dFornecedor!$B$2:$B$6)</f>
        <v>Minerva</v>
      </c>
      <c r="M5702" t="str">
        <f>_xlfn.XLOOKUP(G5702,dMateriaPrima!$A$2:$A$12,dMateriaPrima!$B$2:$B$12)</f>
        <v>Papel</v>
      </c>
      <c r="N5702" s="2">
        <f>_xlfn.XLOOKUP(G5702,dMateriaPrima!$A$2:$A$12,dMateriaPrima!$C$2:$C$12)</f>
        <v>9</v>
      </c>
      <c r="O5702" s="3">
        <f t="shared" si="445"/>
        <v>567</v>
      </c>
      <c r="P5702" s="4">
        <f t="shared" si="446"/>
        <v>0</v>
      </c>
      <c r="Q5702" s="3">
        <f t="shared" si="447"/>
        <v>567</v>
      </c>
      <c r="R5702" t="str">
        <f t="shared" si="448"/>
        <v>Em atraso</v>
      </c>
      <c r="S5702" s="5">
        <f t="shared" si="449"/>
        <v>4</v>
      </c>
    </row>
    <row r="5703" spans="1:19" x14ac:dyDescent="0.25">
      <c r="A5703">
        <v>5702</v>
      </c>
      <c r="B5703" s="1">
        <v>44151</v>
      </c>
      <c r="C5703" s="1">
        <v>44151</v>
      </c>
      <c r="D5703" s="1">
        <v>44171</v>
      </c>
      <c r="E5703" s="1">
        <v>44173</v>
      </c>
      <c r="F5703">
        <v>1</v>
      </c>
      <c r="G5703">
        <v>7</v>
      </c>
      <c r="H5703">
        <v>88</v>
      </c>
      <c r="I5703" s="6">
        <v>0</v>
      </c>
      <c r="J5703">
        <v>2</v>
      </c>
      <c r="K5703" t="str">
        <f>_xlfn.XLOOKUP(fCompras!F5703,dComprador!$A$2:$A$7,dComprador!$B$2:$B$7)</f>
        <v>Alon</v>
      </c>
      <c r="L5703" t="str">
        <f>_xlfn.XLOOKUP(J5703,dFornecedor!$A$2:$A$6,dFornecedor!$B$2:$B$6)</f>
        <v>Minerva</v>
      </c>
      <c r="M5703" t="str">
        <f>_xlfn.XLOOKUP(G5703,dMateriaPrima!$A$2:$A$12,dMateriaPrima!$B$2:$B$12)</f>
        <v>Poliéster</v>
      </c>
      <c r="N5703" s="2">
        <f>_xlfn.XLOOKUP(G5703,dMateriaPrima!$A$2:$A$12,dMateriaPrima!$C$2:$C$12)</f>
        <v>8</v>
      </c>
      <c r="O5703" s="3">
        <f t="shared" si="445"/>
        <v>704</v>
      </c>
      <c r="P5703" s="4">
        <f t="shared" si="446"/>
        <v>0</v>
      </c>
      <c r="Q5703" s="3">
        <f t="shared" si="447"/>
        <v>704</v>
      </c>
      <c r="R5703" t="str">
        <f t="shared" si="448"/>
        <v>Em atraso</v>
      </c>
      <c r="S5703" s="5">
        <f t="shared" si="449"/>
        <v>2</v>
      </c>
    </row>
    <row r="5704" spans="1:19" x14ac:dyDescent="0.25">
      <c r="A5704">
        <v>5703</v>
      </c>
      <c r="B5704" s="1">
        <v>44151</v>
      </c>
      <c r="C5704" s="1">
        <v>44153</v>
      </c>
      <c r="D5704" s="1">
        <v>44179</v>
      </c>
      <c r="E5704" s="1">
        <v>44181</v>
      </c>
      <c r="F5704">
        <v>1</v>
      </c>
      <c r="G5704">
        <v>5</v>
      </c>
      <c r="H5704">
        <v>168</v>
      </c>
      <c r="I5704" s="6">
        <v>0</v>
      </c>
      <c r="J5704">
        <v>2</v>
      </c>
      <c r="K5704" t="str">
        <f>_xlfn.XLOOKUP(fCompras!F5704,dComprador!$A$2:$A$7,dComprador!$B$2:$B$7)</f>
        <v>Alon</v>
      </c>
      <c r="L5704" t="str">
        <f>_xlfn.XLOOKUP(J5704,dFornecedor!$A$2:$A$6,dFornecedor!$B$2:$B$6)</f>
        <v>Minerva</v>
      </c>
      <c r="M5704" t="str">
        <f>_xlfn.XLOOKUP(G5704,dMateriaPrima!$A$2:$A$12,dMateriaPrima!$B$2:$B$12)</f>
        <v>Areia</v>
      </c>
      <c r="N5704" s="2">
        <f>_xlfn.XLOOKUP(G5704,dMateriaPrima!$A$2:$A$12,dMateriaPrima!$C$2:$C$12)</f>
        <v>3.59</v>
      </c>
      <c r="O5704" s="3">
        <f t="shared" si="445"/>
        <v>603.12</v>
      </c>
      <c r="P5704" s="4">
        <f t="shared" si="446"/>
        <v>0</v>
      </c>
      <c r="Q5704" s="3">
        <f t="shared" si="447"/>
        <v>603.12</v>
      </c>
      <c r="R5704" t="str">
        <f t="shared" si="448"/>
        <v>Em atraso</v>
      </c>
      <c r="S5704" s="5">
        <f t="shared" si="449"/>
        <v>2</v>
      </c>
    </row>
    <row r="5705" spans="1:19" x14ac:dyDescent="0.25">
      <c r="A5705">
        <v>5704</v>
      </c>
      <c r="B5705" s="1">
        <v>44151</v>
      </c>
      <c r="C5705" s="1">
        <v>44151</v>
      </c>
      <c r="D5705" s="1">
        <v>44184</v>
      </c>
      <c r="E5705" s="1">
        <v>44186</v>
      </c>
      <c r="F5705">
        <v>1</v>
      </c>
      <c r="G5705">
        <v>6</v>
      </c>
      <c r="H5705">
        <v>334</v>
      </c>
      <c r="I5705" s="6">
        <v>0</v>
      </c>
      <c r="J5705">
        <v>5</v>
      </c>
      <c r="K5705" t="str">
        <f>_xlfn.XLOOKUP(fCompras!F5705,dComprador!$A$2:$A$7,dComprador!$B$2:$B$7)</f>
        <v>Alon</v>
      </c>
      <c r="L5705" t="str">
        <f>_xlfn.XLOOKUP(J5705,dFornecedor!$A$2:$A$6,dFornecedor!$B$2:$B$6)</f>
        <v>Atlas</v>
      </c>
      <c r="M5705" t="str">
        <f>_xlfn.XLOOKUP(G5705,dMateriaPrima!$A$2:$A$12,dMateriaPrima!$B$2:$B$12)</f>
        <v>Fio Algodão</v>
      </c>
      <c r="N5705" s="2">
        <f>_xlfn.XLOOKUP(G5705,dMateriaPrima!$A$2:$A$12,dMateriaPrima!$C$2:$C$12)</f>
        <v>55.9</v>
      </c>
      <c r="O5705" s="3">
        <f t="shared" si="445"/>
        <v>18670.599999999999</v>
      </c>
      <c r="P5705" s="4">
        <f t="shared" si="446"/>
        <v>0</v>
      </c>
      <c r="Q5705" s="3">
        <f t="shared" si="447"/>
        <v>18670.599999999999</v>
      </c>
      <c r="R5705" t="str">
        <f t="shared" si="448"/>
        <v>Em atraso</v>
      </c>
      <c r="S5705" s="5">
        <f t="shared" si="449"/>
        <v>2</v>
      </c>
    </row>
    <row r="5706" spans="1:19" x14ac:dyDescent="0.25">
      <c r="A5706">
        <v>5705</v>
      </c>
      <c r="B5706" s="1">
        <v>44151</v>
      </c>
      <c r="C5706" s="1">
        <v>44157</v>
      </c>
      <c r="D5706" s="1">
        <v>44176</v>
      </c>
      <c r="E5706" s="1">
        <v>44175</v>
      </c>
      <c r="F5706">
        <v>1</v>
      </c>
      <c r="G5706">
        <v>10</v>
      </c>
      <c r="H5706">
        <v>402</v>
      </c>
      <c r="I5706" s="6">
        <v>0</v>
      </c>
      <c r="J5706">
        <v>3</v>
      </c>
      <c r="K5706" t="str">
        <f>_xlfn.XLOOKUP(fCompras!F5706,dComprador!$A$2:$A$7,dComprador!$B$2:$B$7)</f>
        <v>Alon</v>
      </c>
      <c r="L5706" t="str">
        <f>_xlfn.XLOOKUP(J5706,dFornecedor!$A$2:$A$6,dFornecedor!$B$2:$B$6)</f>
        <v>StepUp</v>
      </c>
      <c r="M5706" t="str">
        <f>_xlfn.XLOOKUP(G5706,dMateriaPrima!$A$2:$A$12,dMateriaPrima!$B$2:$B$12)</f>
        <v>Pedra Britada</v>
      </c>
      <c r="N5706" s="2">
        <f>_xlfn.XLOOKUP(G5706,dMateriaPrima!$A$2:$A$12,dMateriaPrima!$C$2:$C$12)</f>
        <v>56</v>
      </c>
      <c r="O5706" s="3">
        <f t="shared" si="445"/>
        <v>22512</v>
      </c>
      <c r="P5706" s="4">
        <f t="shared" si="446"/>
        <v>0</v>
      </c>
      <c r="Q5706" s="3">
        <f t="shared" si="447"/>
        <v>22512</v>
      </c>
      <c r="R5706" t="str">
        <f t="shared" si="448"/>
        <v>No prazo</v>
      </c>
      <c r="S5706" s="5">
        <f t="shared" si="449"/>
        <v>0</v>
      </c>
    </row>
    <row r="5707" spans="1:19" x14ac:dyDescent="0.25">
      <c r="A5707">
        <v>5706</v>
      </c>
      <c r="B5707" s="1">
        <v>44152</v>
      </c>
      <c r="C5707" s="1">
        <v>44153</v>
      </c>
      <c r="D5707" s="1">
        <v>44159</v>
      </c>
      <c r="E5707" s="1">
        <v>44160</v>
      </c>
      <c r="F5707">
        <v>4</v>
      </c>
      <c r="G5707">
        <v>8</v>
      </c>
      <c r="H5707">
        <v>323</v>
      </c>
      <c r="I5707" s="6">
        <v>0</v>
      </c>
      <c r="J5707">
        <v>1</v>
      </c>
      <c r="K5707" t="str">
        <f>_xlfn.XLOOKUP(fCompras!F5707,dComprador!$A$2:$A$7,dComprador!$B$2:$B$7)</f>
        <v>Lira</v>
      </c>
      <c r="L5707" t="str">
        <f>_xlfn.XLOOKUP(J5707,dFornecedor!$A$2:$A$6,dFornecedor!$B$2:$B$6)</f>
        <v>NorthShore</v>
      </c>
      <c r="M5707" t="str">
        <f>_xlfn.XLOOKUP(G5707,dMateriaPrima!$A$2:$A$12,dMateriaPrima!$B$2:$B$12)</f>
        <v>Cimento</v>
      </c>
      <c r="N5707" s="2">
        <f>_xlfn.XLOOKUP(G5707,dMateriaPrima!$A$2:$A$12,dMateriaPrima!$C$2:$C$12)</f>
        <v>23</v>
      </c>
      <c r="O5707" s="3">
        <f t="shared" si="445"/>
        <v>7429</v>
      </c>
      <c r="P5707" s="4">
        <f t="shared" si="446"/>
        <v>0</v>
      </c>
      <c r="Q5707" s="3">
        <f t="shared" si="447"/>
        <v>7429</v>
      </c>
      <c r="R5707" t="str">
        <f t="shared" si="448"/>
        <v>Em atraso</v>
      </c>
      <c r="S5707" s="5">
        <f t="shared" si="449"/>
        <v>1</v>
      </c>
    </row>
    <row r="5708" spans="1:19" x14ac:dyDescent="0.25">
      <c r="A5708">
        <v>5707</v>
      </c>
      <c r="B5708" s="1">
        <v>44152</v>
      </c>
      <c r="C5708" s="1">
        <v>44160</v>
      </c>
      <c r="D5708" s="1">
        <v>44163</v>
      </c>
      <c r="E5708" s="1">
        <v>44167</v>
      </c>
      <c r="F5708">
        <v>4</v>
      </c>
      <c r="G5708">
        <v>8</v>
      </c>
      <c r="H5708">
        <v>216</v>
      </c>
      <c r="I5708" s="6">
        <v>0</v>
      </c>
      <c r="J5708">
        <v>3</v>
      </c>
      <c r="K5708" t="str">
        <f>_xlfn.XLOOKUP(fCompras!F5708,dComprador!$A$2:$A$7,dComprador!$B$2:$B$7)</f>
        <v>Lira</v>
      </c>
      <c r="L5708" t="str">
        <f>_xlfn.XLOOKUP(J5708,dFornecedor!$A$2:$A$6,dFornecedor!$B$2:$B$6)</f>
        <v>StepUp</v>
      </c>
      <c r="M5708" t="str">
        <f>_xlfn.XLOOKUP(G5708,dMateriaPrima!$A$2:$A$12,dMateriaPrima!$B$2:$B$12)</f>
        <v>Cimento</v>
      </c>
      <c r="N5708" s="2">
        <f>_xlfn.XLOOKUP(G5708,dMateriaPrima!$A$2:$A$12,dMateriaPrima!$C$2:$C$12)</f>
        <v>23</v>
      </c>
      <c r="O5708" s="3">
        <f t="shared" si="445"/>
        <v>4968</v>
      </c>
      <c r="P5708" s="4">
        <f t="shared" si="446"/>
        <v>0</v>
      </c>
      <c r="Q5708" s="3">
        <f t="shared" si="447"/>
        <v>4968</v>
      </c>
      <c r="R5708" t="str">
        <f t="shared" si="448"/>
        <v>Em atraso</v>
      </c>
      <c r="S5708" s="5">
        <f t="shared" si="449"/>
        <v>4</v>
      </c>
    </row>
    <row r="5709" spans="1:19" x14ac:dyDescent="0.25">
      <c r="A5709">
        <v>5708</v>
      </c>
      <c r="B5709" s="1">
        <v>44152</v>
      </c>
      <c r="C5709" s="1">
        <v>44160</v>
      </c>
      <c r="D5709" s="1">
        <v>44182</v>
      </c>
      <c r="E5709" s="1">
        <v>44183</v>
      </c>
      <c r="F5709">
        <v>1</v>
      </c>
      <c r="G5709">
        <v>10</v>
      </c>
      <c r="H5709">
        <v>1</v>
      </c>
      <c r="I5709" s="6">
        <v>0</v>
      </c>
      <c r="J5709">
        <v>1</v>
      </c>
      <c r="K5709" t="str">
        <f>_xlfn.XLOOKUP(fCompras!F5709,dComprador!$A$2:$A$7,dComprador!$B$2:$B$7)</f>
        <v>Alon</v>
      </c>
      <c r="L5709" t="str">
        <f>_xlfn.XLOOKUP(J5709,dFornecedor!$A$2:$A$6,dFornecedor!$B$2:$B$6)</f>
        <v>NorthShore</v>
      </c>
      <c r="M5709" t="str">
        <f>_xlfn.XLOOKUP(G5709,dMateriaPrima!$A$2:$A$12,dMateriaPrima!$B$2:$B$12)</f>
        <v>Pedra Britada</v>
      </c>
      <c r="N5709" s="2">
        <f>_xlfn.XLOOKUP(G5709,dMateriaPrima!$A$2:$A$12,dMateriaPrima!$C$2:$C$12)</f>
        <v>56</v>
      </c>
      <c r="O5709" s="3">
        <f t="shared" si="445"/>
        <v>56</v>
      </c>
      <c r="P5709" s="4">
        <f t="shared" si="446"/>
        <v>0</v>
      </c>
      <c r="Q5709" s="3">
        <f t="shared" si="447"/>
        <v>56</v>
      </c>
      <c r="R5709" t="str">
        <f t="shared" si="448"/>
        <v>Em atraso</v>
      </c>
      <c r="S5709" s="5">
        <f t="shared" si="449"/>
        <v>1</v>
      </c>
    </row>
    <row r="5710" spans="1:19" x14ac:dyDescent="0.25">
      <c r="A5710">
        <v>5709</v>
      </c>
      <c r="B5710" s="1">
        <v>44152</v>
      </c>
      <c r="C5710" s="1">
        <v>44156</v>
      </c>
      <c r="D5710" s="1">
        <v>44159</v>
      </c>
      <c r="E5710" s="1">
        <v>44163</v>
      </c>
      <c r="F5710">
        <v>4</v>
      </c>
      <c r="G5710">
        <v>11</v>
      </c>
      <c r="H5710">
        <v>164</v>
      </c>
      <c r="I5710" s="6">
        <v>0</v>
      </c>
      <c r="J5710">
        <v>2</v>
      </c>
      <c r="K5710" t="str">
        <f>_xlfn.XLOOKUP(fCompras!F5710,dComprador!$A$2:$A$7,dComprador!$B$2:$B$7)</f>
        <v>Lira</v>
      </c>
      <c r="L5710" t="str">
        <f>_xlfn.XLOOKUP(J5710,dFornecedor!$A$2:$A$6,dFornecedor!$B$2:$B$6)</f>
        <v>Minerva</v>
      </c>
      <c r="M5710" t="str">
        <f>_xlfn.XLOOKUP(G5710,dMateriaPrima!$A$2:$A$12,dMateriaPrima!$B$2:$B$12)</f>
        <v>Papel</v>
      </c>
      <c r="N5710" s="2">
        <f>_xlfn.XLOOKUP(G5710,dMateriaPrima!$A$2:$A$12,dMateriaPrima!$C$2:$C$12)</f>
        <v>9</v>
      </c>
      <c r="O5710" s="3">
        <f t="shared" si="445"/>
        <v>1476</v>
      </c>
      <c r="P5710" s="4">
        <f t="shared" si="446"/>
        <v>0</v>
      </c>
      <c r="Q5710" s="3">
        <f t="shared" si="447"/>
        <v>1476</v>
      </c>
      <c r="R5710" t="str">
        <f t="shared" si="448"/>
        <v>Em atraso</v>
      </c>
      <c r="S5710" s="5">
        <f t="shared" si="449"/>
        <v>4</v>
      </c>
    </row>
    <row r="5711" spans="1:19" x14ac:dyDescent="0.25">
      <c r="A5711">
        <v>5710</v>
      </c>
      <c r="B5711" s="1">
        <v>44152</v>
      </c>
      <c r="C5711" s="1">
        <v>44160</v>
      </c>
      <c r="D5711" s="1">
        <v>44160</v>
      </c>
      <c r="E5711" s="1">
        <v>44163</v>
      </c>
      <c r="F5711">
        <v>4</v>
      </c>
      <c r="G5711">
        <v>9</v>
      </c>
      <c r="H5711">
        <v>31</v>
      </c>
      <c r="I5711" s="6">
        <v>0</v>
      </c>
      <c r="J5711">
        <v>3</v>
      </c>
      <c r="K5711" t="str">
        <f>_xlfn.XLOOKUP(fCompras!F5711,dComprador!$A$2:$A$7,dComprador!$B$2:$B$7)</f>
        <v>Lira</v>
      </c>
      <c r="L5711" t="str">
        <f>_xlfn.XLOOKUP(J5711,dFornecedor!$A$2:$A$6,dFornecedor!$B$2:$B$6)</f>
        <v>StepUp</v>
      </c>
      <c r="M5711" t="str">
        <f>_xlfn.XLOOKUP(G5711,dMateriaPrima!$A$2:$A$12,dMateriaPrima!$B$2:$B$12)</f>
        <v>Couro</v>
      </c>
      <c r="N5711" s="2">
        <f>_xlfn.XLOOKUP(G5711,dMateriaPrima!$A$2:$A$12,dMateriaPrima!$C$2:$C$12)</f>
        <v>4.4000000000000004</v>
      </c>
      <c r="O5711" s="3">
        <f t="shared" si="445"/>
        <v>136.4</v>
      </c>
      <c r="P5711" s="4">
        <f t="shared" si="446"/>
        <v>0</v>
      </c>
      <c r="Q5711" s="3">
        <f t="shared" si="447"/>
        <v>136.4</v>
      </c>
      <c r="R5711" t="str">
        <f t="shared" si="448"/>
        <v>Em atraso</v>
      </c>
      <c r="S5711" s="5">
        <f t="shared" si="449"/>
        <v>3</v>
      </c>
    </row>
    <row r="5712" spans="1:19" x14ac:dyDescent="0.25">
      <c r="A5712">
        <v>5711</v>
      </c>
      <c r="B5712" s="1">
        <v>44152</v>
      </c>
      <c r="C5712" s="1">
        <v>44152</v>
      </c>
      <c r="D5712" s="1">
        <v>44157</v>
      </c>
      <c r="E5712" s="1">
        <v>44161</v>
      </c>
      <c r="F5712">
        <v>4</v>
      </c>
      <c r="G5712">
        <v>1</v>
      </c>
      <c r="H5712">
        <v>496</v>
      </c>
      <c r="I5712" s="6">
        <v>0</v>
      </c>
      <c r="J5712">
        <v>2</v>
      </c>
      <c r="K5712" t="str">
        <f>_xlfn.XLOOKUP(fCompras!F5712,dComprador!$A$2:$A$7,dComprador!$B$2:$B$7)</f>
        <v>Lira</v>
      </c>
      <c r="L5712" t="str">
        <f>_xlfn.XLOOKUP(J5712,dFornecedor!$A$2:$A$6,dFornecedor!$B$2:$B$6)</f>
        <v>Minerva</v>
      </c>
      <c r="M5712" t="str">
        <f>_xlfn.XLOOKUP(G5712,dMateriaPrima!$A$2:$A$12,dMateriaPrima!$B$2:$B$12)</f>
        <v>Tecido</v>
      </c>
      <c r="N5712" s="2">
        <f>_xlfn.XLOOKUP(G5712,dMateriaPrima!$A$2:$A$12,dMateriaPrima!$C$2:$C$12)</f>
        <v>18</v>
      </c>
      <c r="O5712" s="3">
        <f t="shared" si="445"/>
        <v>8928</v>
      </c>
      <c r="P5712" s="4">
        <f t="shared" si="446"/>
        <v>0</v>
      </c>
      <c r="Q5712" s="3">
        <f t="shared" si="447"/>
        <v>8928</v>
      </c>
      <c r="R5712" t="str">
        <f t="shared" si="448"/>
        <v>Em atraso</v>
      </c>
      <c r="S5712" s="5">
        <f t="shared" si="449"/>
        <v>4</v>
      </c>
    </row>
    <row r="5713" spans="1:19" x14ac:dyDescent="0.25">
      <c r="A5713">
        <v>5712</v>
      </c>
      <c r="B5713" s="1">
        <v>44152</v>
      </c>
      <c r="C5713" s="1">
        <v>44158</v>
      </c>
      <c r="D5713" s="1">
        <v>44169</v>
      </c>
      <c r="E5713" s="1">
        <v>44173</v>
      </c>
      <c r="F5713">
        <v>1</v>
      </c>
      <c r="G5713">
        <v>4</v>
      </c>
      <c r="H5713">
        <v>382</v>
      </c>
      <c r="I5713" s="6">
        <v>0</v>
      </c>
      <c r="J5713">
        <v>3</v>
      </c>
      <c r="K5713" t="str">
        <f>_xlfn.XLOOKUP(fCompras!F5713,dComprador!$A$2:$A$7,dComprador!$B$2:$B$7)</f>
        <v>Alon</v>
      </c>
      <c r="L5713" t="str">
        <f>_xlfn.XLOOKUP(J5713,dFornecedor!$A$2:$A$6,dFornecedor!$B$2:$B$6)</f>
        <v>StepUp</v>
      </c>
      <c r="M5713" t="str">
        <f>_xlfn.XLOOKUP(G5713,dMateriaPrima!$A$2:$A$12,dMateriaPrima!$B$2:$B$12)</f>
        <v>Madeira</v>
      </c>
      <c r="N5713" s="2">
        <f>_xlfn.XLOOKUP(G5713,dMateriaPrima!$A$2:$A$12,dMateriaPrima!$C$2:$C$12)</f>
        <v>168</v>
      </c>
      <c r="O5713" s="3">
        <f t="shared" si="445"/>
        <v>64176</v>
      </c>
      <c r="P5713" s="4">
        <f t="shared" si="446"/>
        <v>0</v>
      </c>
      <c r="Q5713" s="3">
        <f t="shared" si="447"/>
        <v>64176</v>
      </c>
      <c r="R5713" t="str">
        <f t="shared" si="448"/>
        <v>Em atraso</v>
      </c>
      <c r="S5713" s="5">
        <f t="shared" si="449"/>
        <v>4</v>
      </c>
    </row>
    <row r="5714" spans="1:19" x14ac:dyDescent="0.25">
      <c r="A5714">
        <v>5713</v>
      </c>
      <c r="B5714" s="1">
        <v>44152</v>
      </c>
      <c r="C5714" s="1">
        <v>44153</v>
      </c>
      <c r="D5714" s="1">
        <v>44183</v>
      </c>
      <c r="E5714" s="1">
        <v>44187</v>
      </c>
      <c r="F5714">
        <v>1</v>
      </c>
      <c r="G5714">
        <v>1</v>
      </c>
      <c r="H5714">
        <v>3</v>
      </c>
      <c r="I5714" s="6">
        <v>0</v>
      </c>
      <c r="J5714">
        <v>3</v>
      </c>
      <c r="K5714" t="str">
        <f>_xlfn.XLOOKUP(fCompras!F5714,dComprador!$A$2:$A$7,dComprador!$B$2:$B$7)</f>
        <v>Alon</v>
      </c>
      <c r="L5714" t="str">
        <f>_xlfn.XLOOKUP(J5714,dFornecedor!$A$2:$A$6,dFornecedor!$B$2:$B$6)</f>
        <v>StepUp</v>
      </c>
      <c r="M5714" t="str">
        <f>_xlfn.XLOOKUP(G5714,dMateriaPrima!$A$2:$A$12,dMateriaPrima!$B$2:$B$12)</f>
        <v>Tecido</v>
      </c>
      <c r="N5714" s="2">
        <f>_xlfn.XLOOKUP(G5714,dMateriaPrima!$A$2:$A$12,dMateriaPrima!$C$2:$C$12)</f>
        <v>18</v>
      </c>
      <c r="O5714" s="3">
        <f t="shared" si="445"/>
        <v>54</v>
      </c>
      <c r="P5714" s="4">
        <f t="shared" si="446"/>
        <v>0</v>
      </c>
      <c r="Q5714" s="3">
        <f t="shared" si="447"/>
        <v>54</v>
      </c>
      <c r="R5714" t="str">
        <f t="shared" si="448"/>
        <v>Em atraso</v>
      </c>
      <c r="S5714" s="5">
        <f t="shared" si="449"/>
        <v>4</v>
      </c>
    </row>
    <row r="5715" spans="1:19" x14ac:dyDescent="0.25">
      <c r="A5715">
        <v>5714</v>
      </c>
      <c r="B5715" s="1">
        <v>44152</v>
      </c>
      <c r="C5715" s="1">
        <v>44155</v>
      </c>
      <c r="D5715" s="1">
        <v>44175</v>
      </c>
      <c r="E5715" s="1">
        <v>44176</v>
      </c>
      <c r="F5715">
        <v>1</v>
      </c>
      <c r="G5715">
        <v>7</v>
      </c>
      <c r="H5715">
        <v>23</v>
      </c>
      <c r="I5715" s="6">
        <v>0</v>
      </c>
      <c r="J5715">
        <v>1</v>
      </c>
      <c r="K5715" t="str">
        <f>_xlfn.XLOOKUP(fCompras!F5715,dComprador!$A$2:$A$7,dComprador!$B$2:$B$7)</f>
        <v>Alon</v>
      </c>
      <c r="L5715" t="str">
        <f>_xlfn.XLOOKUP(J5715,dFornecedor!$A$2:$A$6,dFornecedor!$B$2:$B$6)</f>
        <v>NorthShore</v>
      </c>
      <c r="M5715" t="str">
        <f>_xlfn.XLOOKUP(G5715,dMateriaPrima!$A$2:$A$12,dMateriaPrima!$B$2:$B$12)</f>
        <v>Poliéster</v>
      </c>
      <c r="N5715" s="2">
        <f>_xlfn.XLOOKUP(G5715,dMateriaPrima!$A$2:$A$12,dMateriaPrima!$C$2:$C$12)</f>
        <v>8</v>
      </c>
      <c r="O5715" s="3">
        <f t="shared" si="445"/>
        <v>184</v>
      </c>
      <c r="P5715" s="4">
        <f t="shared" si="446"/>
        <v>0</v>
      </c>
      <c r="Q5715" s="3">
        <f t="shared" si="447"/>
        <v>184</v>
      </c>
      <c r="R5715" t="str">
        <f t="shared" si="448"/>
        <v>Em atraso</v>
      </c>
      <c r="S5715" s="5">
        <f t="shared" si="449"/>
        <v>1</v>
      </c>
    </row>
    <row r="5716" spans="1:19" x14ac:dyDescent="0.25">
      <c r="A5716">
        <v>5715</v>
      </c>
      <c r="B5716" s="1">
        <v>44153</v>
      </c>
      <c r="C5716" s="1">
        <v>44153</v>
      </c>
      <c r="D5716" s="1">
        <v>44160</v>
      </c>
      <c r="E5716" s="1">
        <v>44157</v>
      </c>
      <c r="F5716">
        <v>4</v>
      </c>
      <c r="G5716">
        <v>1</v>
      </c>
      <c r="H5716">
        <v>16</v>
      </c>
      <c r="I5716" s="6">
        <v>0.34</v>
      </c>
      <c r="J5716">
        <v>2</v>
      </c>
      <c r="K5716" t="str">
        <f>_xlfn.XLOOKUP(fCompras!F5716,dComprador!$A$2:$A$7,dComprador!$B$2:$B$7)</f>
        <v>Lira</v>
      </c>
      <c r="L5716" t="str">
        <f>_xlfn.XLOOKUP(J5716,dFornecedor!$A$2:$A$6,dFornecedor!$B$2:$B$6)</f>
        <v>Minerva</v>
      </c>
      <c r="M5716" t="str">
        <f>_xlfn.XLOOKUP(G5716,dMateriaPrima!$A$2:$A$12,dMateriaPrima!$B$2:$B$12)</f>
        <v>Tecido</v>
      </c>
      <c r="N5716" s="2">
        <f>_xlfn.XLOOKUP(G5716,dMateriaPrima!$A$2:$A$12,dMateriaPrima!$C$2:$C$12)</f>
        <v>18</v>
      </c>
      <c r="O5716" s="3">
        <f t="shared" si="445"/>
        <v>288</v>
      </c>
      <c r="P5716" s="4">
        <f t="shared" si="446"/>
        <v>97.92</v>
      </c>
      <c r="Q5716" s="3">
        <f t="shared" si="447"/>
        <v>190.07999999999998</v>
      </c>
      <c r="R5716" t="str">
        <f t="shared" si="448"/>
        <v>No prazo</v>
      </c>
      <c r="S5716" s="5">
        <f t="shared" si="449"/>
        <v>0</v>
      </c>
    </row>
    <row r="5717" spans="1:19" x14ac:dyDescent="0.25">
      <c r="A5717">
        <v>5716</v>
      </c>
      <c r="B5717" s="1">
        <v>44153</v>
      </c>
      <c r="C5717" s="1">
        <v>44154</v>
      </c>
      <c r="D5717" s="1">
        <v>44160</v>
      </c>
      <c r="E5717" s="1">
        <v>44162</v>
      </c>
      <c r="F5717">
        <v>4</v>
      </c>
      <c r="G5717">
        <v>7</v>
      </c>
      <c r="H5717">
        <v>141</v>
      </c>
      <c r="I5717" s="6">
        <v>0</v>
      </c>
      <c r="J5717">
        <v>3</v>
      </c>
      <c r="K5717" t="str">
        <f>_xlfn.XLOOKUP(fCompras!F5717,dComprador!$A$2:$A$7,dComprador!$B$2:$B$7)</f>
        <v>Lira</v>
      </c>
      <c r="L5717" t="str">
        <f>_xlfn.XLOOKUP(J5717,dFornecedor!$A$2:$A$6,dFornecedor!$B$2:$B$6)</f>
        <v>StepUp</v>
      </c>
      <c r="M5717" t="str">
        <f>_xlfn.XLOOKUP(G5717,dMateriaPrima!$A$2:$A$12,dMateriaPrima!$B$2:$B$12)</f>
        <v>Poliéster</v>
      </c>
      <c r="N5717" s="2">
        <f>_xlfn.XLOOKUP(G5717,dMateriaPrima!$A$2:$A$12,dMateriaPrima!$C$2:$C$12)</f>
        <v>8</v>
      </c>
      <c r="O5717" s="3">
        <f t="shared" si="445"/>
        <v>1128</v>
      </c>
      <c r="P5717" s="4">
        <f t="shared" si="446"/>
        <v>0</v>
      </c>
      <c r="Q5717" s="3">
        <f t="shared" si="447"/>
        <v>1128</v>
      </c>
      <c r="R5717" t="str">
        <f t="shared" si="448"/>
        <v>Em atraso</v>
      </c>
      <c r="S5717" s="5">
        <f t="shared" si="449"/>
        <v>2</v>
      </c>
    </row>
    <row r="5718" spans="1:19" x14ac:dyDescent="0.25">
      <c r="A5718">
        <v>5717</v>
      </c>
      <c r="B5718" s="1">
        <v>44153</v>
      </c>
      <c r="C5718" s="1">
        <v>44159</v>
      </c>
      <c r="D5718" s="1">
        <v>44159</v>
      </c>
      <c r="E5718" s="1">
        <v>44161</v>
      </c>
      <c r="F5718">
        <v>4</v>
      </c>
      <c r="G5718">
        <v>7</v>
      </c>
      <c r="H5718">
        <v>135</v>
      </c>
      <c r="I5718" s="6">
        <v>0</v>
      </c>
      <c r="J5718">
        <v>1</v>
      </c>
      <c r="K5718" t="str">
        <f>_xlfn.XLOOKUP(fCompras!F5718,dComprador!$A$2:$A$7,dComprador!$B$2:$B$7)</f>
        <v>Lira</v>
      </c>
      <c r="L5718" t="str">
        <f>_xlfn.XLOOKUP(J5718,dFornecedor!$A$2:$A$6,dFornecedor!$B$2:$B$6)</f>
        <v>NorthShore</v>
      </c>
      <c r="M5718" t="str">
        <f>_xlfn.XLOOKUP(G5718,dMateriaPrima!$A$2:$A$12,dMateriaPrima!$B$2:$B$12)</f>
        <v>Poliéster</v>
      </c>
      <c r="N5718" s="2">
        <f>_xlfn.XLOOKUP(G5718,dMateriaPrima!$A$2:$A$12,dMateriaPrima!$C$2:$C$12)</f>
        <v>8</v>
      </c>
      <c r="O5718" s="3">
        <f t="shared" si="445"/>
        <v>1080</v>
      </c>
      <c r="P5718" s="4">
        <f t="shared" si="446"/>
        <v>0</v>
      </c>
      <c r="Q5718" s="3">
        <f t="shared" si="447"/>
        <v>1080</v>
      </c>
      <c r="R5718" t="str">
        <f t="shared" si="448"/>
        <v>Em atraso</v>
      </c>
      <c r="S5718" s="5">
        <f t="shared" si="449"/>
        <v>2</v>
      </c>
    </row>
    <row r="5719" spans="1:19" x14ac:dyDescent="0.25">
      <c r="A5719">
        <v>5718</v>
      </c>
      <c r="B5719" s="1">
        <v>44153</v>
      </c>
      <c r="C5719" s="1">
        <v>44153</v>
      </c>
      <c r="D5719" s="1">
        <v>44160</v>
      </c>
      <c r="E5719" s="1">
        <v>44161</v>
      </c>
      <c r="F5719">
        <v>4</v>
      </c>
      <c r="G5719">
        <v>9</v>
      </c>
      <c r="H5719">
        <v>65</v>
      </c>
      <c r="I5719" s="6">
        <v>0</v>
      </c>
      <c r="J5719">
        <v>2</v>
      </c>
      <c r="K5719" t="str">
        <f>_xlfn.XLOOKUP(fCompras!F5719,dComprador!$A$2:$A$7,dComprador!$B$2:$B$7)</f>
        <v>Lira</v>
      </c>
      <c r="L5719" t="str">
        <f>_xlfn.XLOOKUP(J5719,dFornecedor!$A$2:$A$6,dFornecedor!$B$2:$B$6)</f>
        <v>Minerva</v>
      </c>
      <c r="M5719" t="str">
        <f>_xlfn.XLOOKUP(G5719,dMateriaPrima!$A$2:$A$12,dMateriaPrima!$B$2:$B$12)</f>
        <v>Couro</v>
      </c>
      <c r="N5719" s="2">
        <f>_xlfn.XLOOKUP(G5719,dMateriaPrima!$A$2:$A$12,dMateriaPrima!$C$2:$C$12)</f>
        <v>4.4000000000000004</v>
      </c>
      <c r="O5719" s="3">
        <f t="shared" si="445"/>
        <v>286</v>
      </c>
      <c r="P5719" s="4">
        <f t="shared" si="446"/>
        <v>0</v>
      </c>
      <c r="Q5719" s="3">
        <f t="shared" si="447"/>
        <v>286</v>
      </c>
      <c r="R5719" t="str">
        <f t="shared" si="448"/>
        <v>Em atraso</v>
      </c>
      <c r="S5719" s="5">
        <f t="shared" si="449"/>
        <v>1</v>
      </c>
    </row>
    <row r="5720" spans="1:19" x14ac:dyDescent="0.25">
      <c r="A5720">
        <v>5719</v>
      </c>
      <c r="B5720" s="1">
        <v>44153</v>
      </c>
      <c r="C5720" s="1">
        <v>44153</v>
      </c>
      <c r="D5720" s="1">
        <v>44159</v>
      </c>
      <c r="E5720" s="1">
        <v>44161</v>
      </c>
      <c r="F5720">
        <v>4</v>
      </c>
      <c r="G5720">
        <v>3</v>
      </c>
      <c r="H5720">
        <v>228</v>
      </c>
      <c r="I5720" s="6">
        <v>0</v>
      </c>
      <c r="J5720">
        <v>2</v>
      </c>
      <c r="K5720" t="str">
        <f>_xlfn.XLOOKUP(fCompras!F5720,dComprador!$A$2:$A$7,dComprador!$B$2:$B$7)</f>
        <v>Lira</v>
      </c>
      <c r="L5720" t="str">
        <f>_xlfn.XLOOKUP(J5720,dFornecedor!$A$2:$A$6,dFornecedor!$B$2:$B$6)</f>
        <v>Minerva</v>
      </c>
      <c r="M5720" t="str">
        <f>_xlfn.XLOOKUP(G5720,dMateriaPrima!$A$2:$A$12,dMateriaPrima!$B$2:$B$12)</f>
        <v>Barra Metal</v>
      </c>
      <c r="N5720" s="2">
        <f>_xlfn.XLOOKUP(G5720,dMateriaPrima!$A$2:$A$12,dMateriaPrima!$C$2:$C$12)</f>
        <v>565</v>
      </c>
      <c r="O5720" s="3">
        <f t="shared" si="445"/>
        <v>128820</v>
      </c>
      <c r="P5720" s="4">
        <f t="shared" si="446"/>
        <v>0</v>
      </c>
      <c r="Q5720" s="3">
        <f t="shared" si="447"/>
        <v>128820</v>
      </c>
      <c r="R5720" t="str">
        <f t="shared" si="448"/>
        <v>Em atraso</v>
      </c>
      <c r="S5720" s="5">
        <f t="shared" si="449"/>
        <v>2</v>
      </c>
    </row>
    <row r="5721" spans="1:19" x14ac:dyDescent="0.25">
      <c r="A5721">
        <v>5720</v>
      </c>
      <c r="B5721" s="1">
        <v>44153</v>
      </c>
      <c r="C5721" s="1">
        <v>44153</v>
      </c>
      <c r="D5721" s="1">
        <v>44159</v>
      </c>
      <c r="E5721" s="1">
        <v>44162</v>
      </c>
      <c r="F5721">
        <v>4</v>
      </c>
      <c r="G5721">
        <v>9</v>
      </c>
      <c r="H5721">
        <v>402</v>
      </c>
      <c r="I5721" s="6">
        <v>0</v>
      </c>
      <c r="J5721">
        <v>2</v>
      </c>
      <c r="K5721" t="str">
        <f>_xlfn.XLOOKUP(fCompras!F5721,dComprador!$A$2:$A$7,dComprador!$B$2:$B$7)</f>
        <v>Lira</v>
      </c>
      <c r="L5721" t="str">
        <f>_xlfn.XLOOKUP(J5721,dFornecedor!$A$2:$A$6,dFornecedor!$B$2:$B$6)</f>
        <v>Minerva</v>
      </c>
      <c r="M5721" t="str">
        <f>_xlfn.XLOOKUP(G5721,dMateriaPrima!$A$2:$A$12,dMateriaPrima!$B$2:$B$12)</f>
        <v>Couro</v>
      </c>
      <c r="N5721" s="2">
        <f>_xlfn.XLOOKUP(G5721,dMateriaPrima!$A$2:$A$12,dMateriaPrima!$C$2:$C$12)</f>
        <v>4.4000000000000004</v>
      </c>
      <c r="O5721" s="3">
        <f t="shared" si="445"/>
        <v>1768.8000000000002</v>
      </c>
      <c r="P5721" s="4">
        <f t="shared" si="446"/>
        <v>0</v>
      </c>
      <c r="Q5721" s="3">
        <f t="shared" si="447"/>
        <v>1768.8000000000002</v>
      </c>
      <c r="R5721" t="str">
        <f t="shared" si="448"/>
        <v>Em atraso</v>
      </c>
      <c r="S5721" s="5">
        <f t="shared" si="449"/>
        <v>3</v>
      </c>
    </row>
    <row r="5722" spans="1:19" x14ac:dyDescent="0.25">
      <c r="A5722">
        <v>5721</v>
      </c>
      <c r="B5722" s="1">
        <v>44153</v>
      </c>
      <c r="C5722" s="1">
        <v>44158</v>
      </c>
      <c r="D5722" s="1">
        <v>44165</v>
      </c>
      <c r="E5722" s="1">
        <v>44166</v>
      </c>
      <c r="F5722">
        <v>4</v>
      </c>
      <c r="G5722">
        <v>5</v>
      </c>
      <c r="H5722">
        <v>478</v>
      </c>
      <c r="I5722" s="6">
        <v>0</v>
      </c>
      <c r="J5722">
        <v>5</v>
      </c>
      <c r="K5722" t="str">
        <f>_xlfn.XLOOKUP(fCompras!F5722,dComprador!$A$2:$A$7,dComprador!$B$2:$B$7)</f>
        <v>Lira</v>
      </c>
      <c r="L5722" t="str">
        <f>_xlfn.XLOOKUP(J5722,dFornecedor!$A$2:$A$6,dFornecedor!$B$2:$B$6)</f>
        <v>Atlas</v>
      </c>
      <c r="M5722" t="str">
        <f>_xlfn.XLOOKUP(G5722,dMateriaPrima!$A$2:$A$12,dMateriaPrima!$B$2:$B$12)</f>
        <v>Areia</v>
      </c>
      <c r="N5722" s="2">
        <f>_xlfn.XLOOKUP(G5722,dMateriaPrima!$A$2:$A$12,dMateriaPrima!$C$2:$C$12)</f>
        <v>3.59</v>
      </c>
      <c r="O5722" s="3">
        <f t="shared" si="445"/>
        <v>1716.02</v>
      </c>
      <c r="P5722" s="4">
        <f t="shared" si="446"/>
        <v>0</v>
      </c>
      <c r="Q5722" s="3">
        <f t="shared" si="447"/>
        <v>1716.02</v>
      </c>
      <c r="R5722" t="str">
        <f t="shared" si="448"/>
        <v>Em atraso</v>
      </c>
      <c r="S5722" s="5">
        <f t="shared" si="449"/>
        <v>1</v>
      </c>
    </row>
    <row r="5723" spans="1:19" x14ac:dyDescent="0.25">
      <c r="A5723">
        <v>5722</v>
      </c>
      <c r="B5723" s="1">
        <v>44153</v>
      </c>
      <c r="C5723" s="1">
        <v>44156</v>
      </c>
      <c r="D5723" s="1">
        <v>44172</v>
      </c>
      <c r="E5723" s="1">
        <v>44173</v>
      </c>
      <c r="F5723">
        <v>1</v>
      </c>
      <c r="G5723">
        <v>11</v>
      </c>
      <c r="H5723">
        <v>402</v>
      </c>
      <c r="I5723" s="6">
        <v>0</v>
      </c>
      <c r="J5723">
        <v>2</v>
      </c>
      <c r="K5723" t="str">
        <f>_xlfn.XLOOKUP(fCompras!F5723,dComprador!$A$2:$A$7,dComprador!$B$2:$B$7)</f>
        <v>Alon</v>
      </c>
      <c r="L5723" t="str">
        <f>_xlfn.XLOOKUP(J5723,dFornecedor!$A$2:$A$6,dFornecedor!$B$2:$B$6)</f>
        <v>Minerva</v>
      </c>
      <c r="M5723" t="str">
        <f>_xlfn.XLOOKUP(G5723,dMateriaPrima!$A$2:$A$12,dMateriaPrima!$B$2:$B$12)</f>
        <v>Papel</v>
      </c>
      <c r="N5723" s="2">
        <f>_xlfn.XLOOKUP(G5723,dMateriaPrima!$A$2:$A$12,dMateriaPrima!$C$2:$C$12)</f>
        <v>9</v>
      </c>
      <c r="O5723" s="3">
        <f t="shared" si="445"/>
        <v>3618</v>
      </c>
      <c r="P5723" s="4">
        <f t="shared" si="446"/>
        <v>0</v>
      </c>
      <c r="Q5723" s="3">
        <f t="shared" si="447"/>
        <v>3618</v>
      </c>
      <c r="R5723" t="str">
        <f t="shared" si="448"/>
        <v>Em atraso</v>
      </c>
      <c r="S5723" s="5">
        <f t="shared" si="449"/>
        <v>1</v>
      </c>
    </row>
    <row r="5724" spans="1:19" x14ac:dyDescent="0.25">
      <c r="A5724">
        <v>5723</v>
      </c>
      <c r="B5724" s="1">
        <v>44153</v>
      </c>
      <c r="C5724" s="1">
        <v>44156</v>
      </c>
      <c r="D5724" s="1">
        <v>44186</v>
      </c>
      <c r="E5724" s="1">
        <v>44190</v>
      </c>
      <c r="F5724">
        <v>1</v>
      </c>
      <c r="G5724">
        <v>11</v>
      </c>
      <c r="H5724">
        <v>114</v>
      </c>
      <c r="I5724" s="6">
        <v>0</v>
      </c>
      <c r="J5724">
        <v>2</v>
      </c>
      <c r="K5724" t="str">
        <f>_xlfn.XLOOKUP(fCompras!F5724,dComprador!$A$2:$A$7,dComprador!$B$2:$B$7)</f>
        <v>Alon</v>
      </c>
      <c r="L5724" t="str">
        <f>_xlfn.XLOOKUP(J5724,dFornecedor!$A$2:$A$6,dFornecedor!$B$2:$B$6)</f>
        <v>Minerva</v>
      </c>
      <c r="M5724" t="str">
        <f>_xlfn.XLOOKUP(G5724,dMateriaPrima!$A$2:$A$12,dMateriaPrima!$B$2:$B$12)</f>
        <v>Papel</v>
      </c>
      <c r="N5724" s="2">
        <f>_xlfn.XLOOKUP(G5724,dMateriaPrima!$A$2:$A$12,dMateriaPrima!$C$2:$C$12)</f>
        <v>9</v>
      </c>
      <c r="O5724" s="3">
        <f t="shared" si="445"/>
        <v>1026</v>
      </c>
      <c r="P5724" s="4">
        <f t="shared" si="446"/>
        <v>0</v>
      </c>
      <c r="Q5724" s="3">
        <f t="shared" si="447"/>
        <v>1026</v>
      </c>
      <c r="R5724" t="str">
        <f t="shared" si="448"/>
        <v>Em atraso</v>
      </c>
      <c r="S5724" s="5">
        <f t="shared" si="449"/>
        <v>4</v>
      </c>
    </row>
    <row r="5725" spans="1:19" x14ac:dyDescent="0.25">
      <c r="A5725">
        <v>5724</v>
      </c>
      <c r="B5725" s="1">
        <v>44153</v>
      </c>
      <c r="C5725" s="1">
        <v>44165</v>
      </c>
      <c r="D5725" s="1">
        <v>44174</v>
      </c>
      <c r="E5725" s="1">
        <v>44177</v>
      </c>
      <c r="F5725">
        <v>1</v>
      </c>
      <c r="G5725">
        <v>11</v>
      </c>
      <c r="H5725">
        <v>136</v>
      </c>
      <c r="I5725" s="6">
        <v>0.17</v>
      </c>
      <c r="J5725">
        <v>1</v>
      </c>
      <c r="K5725" t="str">
        <f>_xlfn.XLOOKUP(fCompras!F5725,dComprador!$A$2:$A$7,dComprador!$B$2:$B$7)</f>
        <v>Alon</v>
      </c>
      <c r="L5725" t="str">
        <f>_xlfn.XLOOKUP(J5725,dFornecedor!$A$2:$A$6,dFornecedor!$B$2:$B$6)</f>
        <v>NorthShore</v>
      </c>
      <c r="M5725" t="str">
        <f>_xlfn.XLOOKUP(G5725,dMateriaPrima!$A$2:$A$12,dMateriaPrima!$B$2:$B$12)</f>
        <v>Papel</v>
      </c>
      <c r="N5725" s="2">
        <f>_xlfn.XLOOKUP(G5725,dMateriaPrima!$A$2:$A$12,dMateriaPrima!$C$2:$C$12)</f>
        <v>9</v>
      </c>
      <c r="O5725" s="3">
        <f t="shared" si="445"/>
        <v>1224</v>
      </c>
      <c r="P5725" s="4">
        <f t="shared" si="446"/>
        <v>208.08</v>
      </c>
      <c r="Q5725" s="3">
        <f t="shared" si="447"/>
        <v>1015.92</v>
      </c>
      <c r="R5725" t="str">
        <f t="shared" si="448"/>
        <v>Em atraso</v>
      </c>
      <c r="S5725" s="5">
        <f t="shared" si="449"/>
        <v>3</v>
      </c>
    </row>
    <row r="5726" spans="1:19" x14ac:dyDescent="0.25">
      <c r="A5726">
        <v>5725</v>
      </c>
      <c r="B5726" s="1">
        <v>44154</v>
      </c>
      <c r="C5726" s="1">
        <v>44155</v>
      </c>
      <c r="D5726" s="1">
        <v>44161</v>
      </c>
      <c r="E5726" s="1">
        <v>44160</v>
      </c>
      <c r="F5726">
        <v>4</v>
      </c>
      <c r="G5726">
        <v>5</v>
      </c>
      <c r="H5726">
        <v>23</v>
      </c>
      <c r="I5726" s="6">
        <v>0</v>
      </c>
      <c r="J5726">
        <v>3</v>
      </c>
      <c r="K5726" t="str">
        <f>_xlfn.XLOOKUP(fCompras!F5726,dComprador!$A$2:$A$7,dComprador!$B$2:$B$7)</f>
        <v>Lira</v>
      </c>
      <c r="L5726" t="str">
        <f>_xlfn.XLOOKUP(J5726,dFornecedor!$A$2:$A$6,dFornecedor!$B$2:$B$6)</f>
        <v>StepUp</v>
      </c>
      <c r="M5726" t="str">
        <f>_xlfn.XLOOKUP(G5726,dMateriaPrima!$A$2:$A$12,dMateriaPrima!$B$2:$B$12)</f>
        <v>Areia</v>
      </c>
      <c r="N5726" s="2">
        <f>_xlfn.XLOOKUP(G5726,dMateriaPrima!$A$2:$A$12,dMateriaPrima!$C$2:$C$12)</f>
        <v>3.59</v>
      </c>
      <c r="O5726" s="3">
        <f t="shared" si="445"/>
        <v>82.57</v>
      </c>
      <c r="P5726" s="4">
        <f t="shared" si="446"/>
        <v>0</v>
      </c>
      <c r="Q5726" s="3">
        <f t="shared" si="447"/>
        <v>82.57</v>
      </c>
      <c r="R5726" t="str">
        <f t="shared" si="448"/>
        <v>No prazo</v>
      </c>
      <c r="S5726" s="5">
        <f t="shared" si="449"/>
        <v>0</v>
      </c>
    </row>
    <row r="5727" spans="1:19" x14ac:dyDescent="0.25">
      <c r="A5727">
        <v>5726</v>
      </c>
      <c r="B5727" s="1">
        <v>44154</v>
      </c>
      <c r="C5727" s="1">
        <v>44154</v>
      </c>
      <c r="D5727" s="1">
        <v>44164</v>
      </c>
      <c r="E5727" s="1">
        <v>44165</v>
      </c>
      <c r="F5727">
        <v>4</v>
      </c>
      <c r="G5727">
        <v>5</v>
      </c>
      <c r="H5727">
        <v>152</v>
      </c>
      <c r="I5727" s="6">
        <v>0</v>
      </c>
      <c r="J5727">
        <v>4</v>
      </c>
      <c r="K5727" t="str">
        <f>_xlfn.XLOOKUP(fCompras!F5727,dComprador!$A$2:$A$7,dComprador!$B$2:$B$7)</f>
        <v>Lira</v>
      </c>
      <c r="L5727" t="str">
        <f>_xlfn.XLOOKUP(J5727,dFornecedor!$A$2:$A$6,dFornecedor!$B$2:$B$6)</f>
        <v>AlphaOmega</v>
      </c>
      <c r="M5727" t="str">
        <f>_xlfn.XLOOKUP(G5727,dMateriaPrima!$A$2:$A$12,dMateriaPrima!$B$2:$B$12)</f>
        <v>Areia</v>
      </c>
      <c r="N5727" s="2">
        <f>_xlfn.XLOOKUP(G5727,dMateriaPrima!$A$2:$A$12,dMateriaPrima!$C$2:$C$12)</f>
        <v>3.59</v>
      </c>
      <c r="O5727" s="3">
        <f t="shared" si="445"/>
        <v>545.67999999999995</v>
      </c>
      <c r="P5727" s="4">
        <f t="shared" si="446"/>
        <v>0</v>
      </c>
      <c r="Q5727" s="3">
        <f t="shared" si="447"/>
        <v>545.67999999999995</v>
      </c>
      <c r="R5727" t="str">
        <f t="shared" si="448"/>
        <v>Em atraso</v>
      </c>
      <c r="S5727" s="5">
        <f t="shared" si="449"/>
        <v>1</v>
      </c>
    </row>
    <row r="5728" spans="1:19" x14ac:dyDescent="0.25">
      <c r="A5728">
        <v>5727</v>
      </c>
      <c r="B5728" s="1">
        <v>44154</v>
      </c>
      <c r="C5728" s="1">
        <v>44154</v>
      </c>
      <c r="D5728" s="1">
        <v>44160</v>
      </c>
      <c r="E5728" s="1">
        <v>44165</v>
      </c>
      <c r="F5728">
        <v>4</v>
      </c>
      <c r="G5728">
        <v>6</v>
      </c>
      <c r="H5728">
        <v>396</v>
      </c>
      <c r="I5728" s="6">
        <v>0</v>
      </c>
      <c r="J5728">
        <v>2</v>
      </c>
      <c r="K5728" t="str">
        <f>_xlfn.XLOOKUP(fCompras!F5728,dComprador!$A$2:$A$7,dComprador!$B$2:$B$7)</f>
        <v>Lira</v>
      </c>
      <c r="L5728" t="str">
        <f>_xlfn.XLOOKUP(J5728,dFornecedor!$A$2:$A$6,dFornecedor!$B$2:$B$6)</f>
        <v>Minerva</v>
      </c>
      <c r="M5728" t="str">
        <f>_xlfn.XLOOKUP(G5728,dMateriaPrima!$A$2:$A$12,dMateriaPrima!$B$2:$B$12)</f>
        <v>Fio Algodão</v>
      </c>
      <c r="N5728" s="2">
        <f>_xlfn.XLOOKUP(G5728,dMateriaPrima!$A$2:$A$12,dMateriaPrima!$C$2:$C$12)</f>
        <v>55.9</v>
      </c>
      <c r="O5728" s="3">
        <f t="shared" si="445"/>
        <v>22136.399999999998</v>
      </c>
      <c r="P5728" s="4">
        <f t="shared" si="446"/>
        <v>0</v>
      </c>
      <c r="Q5728" s="3">
        <f t="shared" si="447"/>
        <v>22136.399999999998</v>
      </c>
      <c r="R5728" t="str">
        <f t="shared" si="448"/>
        <v>Em atraso</v>
      </c>
      <c r="S5728" s="5">
        <f t="shared" si="449"/>
        <v>5</v>
      </c>
    </row>
    <row r="5729" spans="1:19" x14ac:dyDescent="0.25">
      <c r="A5729">
        <v>5728</v>
      </c>
      <c r="B5729" s="1">
        <v>44154</v>
      </c>
      <c r="C5729" s="1">
        <v>44154</v>
      </c>
      <c r="D5729" s="1">
        <v>44161</v>
      </c>
      <c r="E5729" s="1">
        <v>44163</v>
      </c>
      <c r="F5729">
        <v>4</v>
      </c>
      <c r="G5729">
        <v>5</v>
      </c>
      <c r="H5729">
        <v>133</v>
      </c>
      <c r="I5729" s="6">
        <v>0</v>
      </c>
      <c r="J5729">
        <v>2</v>
      </c>
      <c r="K5729" t="str">
        <f>_xlfn.XLOOKUP(fCompras!F5729,dComprador!$A$2:$A$7,dComprador!$B$2:$B$7)</f>
        <v>Lira</v>
      </c>
      <c r="L5729" t="str">
        <f>_xlfn.XLOOKUP(J5729,dFornecedor!$A$2:$A$6,dFornecedor!$B$2:$B$6)</f>
        <v>Minerva</v>
      </c>
      <c r="M5729" t="str">
        <f>_xlfn.XLOOKUP(G5729,dMateriaPrima!$A$2:$A$12,dMateriaPrima!$B$2:$B$12)</f>
        <v>Areia</v>
      </c>
      <c r="N5729" s="2">
        <f>_xlfn.XLOOKUP(G5729,dMateriaPrima!$A$2:$A$12,dMateriaPrima!$C$2:$C$12)</f>
        <v>3.59</v>
      </c>
      <c r="O5729" s="3">
        <f t="shared" si="445"/>
        <v>477.46999999999997</v>
      </c>
      <c r="P5729" s="4">
        <f t="shared" si="446"/>
        <v>0</v>
      </c>
      <c r="Q5729" s="3">
        <f t="shared" si="447"/>
        <v>477.46999999999997</v>
      </c>
      <c r="R5729" t="str">
        <f t="shared" si="448"/>
        <v>Em atraso</v>
      </c>
      <c r="S5729" s="5">
        <f t="shared" si="449"/>
        <v>2</v>
      </c>
    </row>
    <row r="5730" spans="1:19" x14ac:dyDescent="0.25">
      <c r="A5730">
        <v>5729</v>
      </c>
      <c r="B5730" s="1">
        <v>44154</v>
      </c>
      <c r="C5730" s="1">
        <v>44161</v>
      </c>
      <c r="D5730" s="1">
        <v>44175</v>
      </c>
      <c r="E5730" s="1">
        <v>44176</v>
      </c>
      <c r="F5730">
        <v>1</v>
      </c>
      <c r="G5730">
        <v>11</v>
      </c>
      <c r="H5730">
        <v>6</v>
      </c>
      <c r="I5730" s="6">
        <v>0</v>
      </c>
      <c r="J5730">
        <v>3</v>
      </c>
      <c r="K5730" t="str">
        <f>_xlfn.XLOOKUP(fCompras!F5730,dComprador!$A$2:$A$7,dComprador!$B$2:$B$7)</f>
        <v>Alon</v>
      </c>
      <c r="L5730" t="str">
        <f>_xlfn.XLOOKUP(J5730,dFornecedor!$A$2:$A$6,dFornecedor!$B$2:$B$6)</f>
        <v>StepUp</v>
      </c>
      <c r="M5730" t="str">
        <f>_xlfn.XLOOKUP(G5730,dMateriaPrima!$A$2:$A$12,dMateriaPrima!$B$2:$B$12)</f>
        <v>Papel</v>
      </c>
      <c r="N5730" s="2">
        <f>_xlfn.XLOOKUP(G5730,dMateriaPrima!$A$2:$A$12,dMateriaPrima!$C$2:$C$12)</f>
        <v>9</v>
      </c>
      <c r="O5730" s="3">
        <f t="shared" si="445"/>
        <v>54</v>
      </c>
      <c r="P5730" s="4">
        <f t="shared" si="446"/>
        <v>0</v>
      </c>
      <c r="Q5730" s="3">
        <f t="shared" si="447"/>
        <v>54</v>
      </c>
      <c r="R5730" t="str">
        <f t="shared" si="448"/>
        <v>Em atraso</v>
      </c>
      <c r="S5730" s="5">
        <f t="shared" si="449"/>
        <v>1</v>
      </c>
    </row>
    <row r="5731" spans="1:19" x14ac:dyDescent="0.25">
      <c r="A5731">
        <v>5730</v>
      </c>
      <c r="B5731" s="1">
        <v>44155</v>
      </c>
      <c r="C5731" s="1">
        <v>44163</v>
      </c>
      <c r="D5731" s="1">
        <v>44167</v>
      </c>
      <c r="E5731" s="1">
        <v>44168</v>
      </c>
      <c r="F5731">
        <v>4</v>
      </c>
      <c r="G5731">
        <v>11</v>
      </c>
      <c r="H5731">
        <v>15</v>
      </c>
      <c r="I5731" s="6">
        <v>0</v>
      </c>
      <c r="J5731">
        <v>2</v>
      </c>
      <c r="K5731" t="str">
        <f>_xlfn.XLOOKUP(fCompras!F5731,dComprador!$A$2:$A$7,dComprador!$B$2:$B$7)</f>
        <v>Lira</v>
      </c>
      <c r="L5731" t="str">
        <f>_xlfn.XLOOKUP(J5731,dFornecedor!$A$2:$A$6,dFornecedor!$B$2:$B$6)</f>
        <v>Minerva</v>
      </c>
      <c r="M5731" t="str">
        <f>_xlfn.XLOOKUP(G5731,dMateriaPrima!$A$2:$A$12,dMateriaPrima!$B$2:$B$12)</f>
        <v>Papel</v>
      </c>
      <c r="N5731" s="2">
        <f>_xlfn.XLOOKUP(G5731,dMateriaPrima!$A$2:$A$12,dMateriaPrima!$C$2:$C$12)</f>
        <v>9</v>
      </c>
      <c r="O5731" s="3">
        <f t="shared" si="445"/>
        <v>135</v>
      </c>
      <c r="P5731" s="4">
        <f t="shared" si="446"/>
        <v>0</v>
      </c>
      <c r="Q5731" s="3">
        <f t="shared" si="447"/>
        <v>135</v>
      </c>
      <c r="R5731" t="str">
        <f t="shared" si="448"/>
        <v>Em atraso</v>
      </c>
      <c r="S5731" s="5">
        <f t="shared" si="449"/>
        <v>1</v>
      </c>
    </row>
    <row r="5732" spans="1:19" x14ac:dyDescent="0.25">
      <c r="A5732">
        <v>5731</v>
      </c>
      <c r="B5732" s="1">
        <v>44155</v>
      </c>
      <c r="C5732" s="1">
        <v>44158</v>
      </c>
      <c r="D5732" s="1">
        <v>44162</v>
      </c>
      <c r="E5732" s="1">
        <v>44162</v>
      </c>
      <c r="F5732">
        <v>4</v>
      </c>
      <c r="G5732">
        <v>10</v>
      </c>
      <c r="H5732">
        <v>15</v>
      </c>
      <c r="I5732" s="6">
        <v>0</v>
      </c>
      <c r="J5732">
        <v>4</v>
      </c>
      <c r="K5732" t="str">
        <f>_xlfn.XLOOKUP(fCompras!F5732,dComprador!$A$2:$A$7,dComprador!$B$2:$B$7)</f>
        <v>Lira</v>
      </c>
      <c r="L5732" t="str">
        <f>_xlfn.XLOOKUP(J5732,dFornecedor!$A$2:$A$6,dFornecedor!$B$2:$B$6)</f>
        <v>AlphaOmega</v>
      </c>
      <c r="M5732" t="str">
        <f>_xlfn.XLOOKUP(G5732,dMateriaPrima!$A$2:$A$12,dMateriaPrima!$B$2:$B$12)</f>
        <v>Pedra Britada</v>
      </c>
      <c r="N5732" s="2">
        <f>_xlfn.XLOOKUP(G5732,dMateriaPrima!$A$2:$A$12,dMateriaPrima!$C$2:$C$12)</f>
        <v>56</v>
      </c>
      <c r="O5732" s="3">
        <f t="shared" si="445"/>
        <v>840</v>
      </c>
      <c r="P5732" s="4">
        <f t="shared" si="446"/>
        <v>0</v>
      </c>
      <c r="Q5732" s="3">
        <f t="shared" si="447"/>
        <v>840</v>
      </c>
      <c r="R5732" t="str">
        <f t="shared" si="448"/>
        <v>No prazo</v>
      </c>
      <c r="S5732" s="5">
        <f t="shared" si="449"/>
        <v>0</v>
      </c>
    </row>
    <row r="5733" spans="1:19" x14ac:dyDescent="0.25">
      <c r="A5733">
        <v>5732</v>
      </c>
      <c r="B5733" s="1">
        <v>44155</v>
      </c>
      <c r="C5733" s="1">
        <v>44164</v>
      </c>
      <c r="D5733" s="1">
        <v>44165</v>
      </c>
      <c r="E5733" s="1">
        <v>44170</v>
      </c>
      <c r="F5733">
        <v>4</v>
      </c>
      <c r="G5733">
        <v>10</v>
      </c>
      <c r="H5733">
        <v>286</v>
      </c>
      <c r="I5733" s="6">
        <v>0</v>
      </c>
      <c r="J5733">
        <v>3</v>
      </c>
      <c r="K5733" t="str">
        <f>_xlfn.XLOOKUP(fCompras!F5733,dComprador!$A$2:$A$7,dComprador!$B$2:$B$7)</f>
        <v>Lira</v>
      </c>
      <c r="L5733" t="str">
        <f>_xlfn.XLOOKUP(J5733,dFornecedor!$A$2:$A$6,dFornecedor!$B$2:$B$6)</f>
        <v>StepUp</v>
      </c>
      <c r="M5733" t="str">
        <f>_xlfn.XLOOKUP(G5733,dMateriaPrima!$A$2:$A$12,dMateriaPrima!$B$2:$B$12)</f>
        <v>Pedra Britada</v>
      </c>
      <c r="N5733" s="2">
        <f>_xlfn.XLOOKUP(G5733,dMateriaPrima!$A$2:$A$12,dMateriaPrima!$C$2:$C$12)</f>
        <v>56</v>
      </c>
      <c r="O5733" s="3">
        <f t="shared" si="445"/>
        <v>16016</v>
      </c>
      <c r="P5733" s="4">
        <f t="shared" si="446"/>
        <v>0</v>
      </c>
      <c r="Q5733" s="3">
        <f t="shared" si="447"/>
        <v>16016</v>
      </c>
      <c r="R5733" t="str">
        <f t="shared" si="448"/>
        <v>Em atraso</v>
      </c>
      <c r="S5733" s="5">
        <f t="shared" si="449"/>
        <v>5</v>
      </c>
    </row>
    <row r="5734" spans="1:19" x14ac:dyDescent="0.25">
      <c r="A5734">
        <v>5733</v>
      </c>
      <c r="B5734" s="1">
        <v>44155</v>
      </c>
      <c r="C5734" s="1">
        <v>44164</v>
      </c>
      <c r="D5734" s="1">
        <v>44172</v>
      </c>
      <c r="E5734" s="1">
        <v>44173</v>
      </c>
      <c r="F5734">
        <v>1</v>
      </c>
      <c r="G5734">
        <v>7</v>
      </c>
      <c r="H5734">
        <v>199</v>
      </c>
      <c r="I5734" s="6">
        <v>0</v>
      </c>
      <c r="J5734">
        <v>2</v>
      </c>
      <c r="K5734" t="str">
        <f>_xlfn.XLOOKUP(fCompras!F5734,dComprador!$A$2:$A$7,dComprador!$B$2:$B$7)</f>
        <v>Alon</v>
      </c>
      <c r="L5734" t="str">
        <f>_xlfn.XLOOKUP(J5734,dFornecedor!$A$2:$A$6,dFornecedor!$B$2:$B$6)</f>
        <v>Minerva</v>
      </c>
      <c r="M5734" t="str">
        <f>_xlfn.XLOOKUP(G5734,dMateriaPrima!$A$2:$A$12,dMateriaPrima!$B$2:$B$12)</f>
        <v>Poliéster</v>
      </c>
      <c r="N5734" s="2">
        <f>_xlfn.XLOOKUP(G5734,dMateriaPrima!$A$2:$A$12,dMateriaPrima!$C$2:$C$12)</f>
        <v>8</v>
      </c>
      <c r="O5734" s="3">
        <f t="shared" si="445"/>
        <v>1592</v>
      </c>
      <c r="P5734" s="4">
        <f t="shared" si="446"/>
        <v>0</v>
      </c>
      <c r="Q5734" s="3">
        <f t="shared" si="447"/>
        <v>1592</v>
      </c>
      <c r="R5734" t="str">
        <f t="shared" si="448"/>
        <v>Em atraso</v>
      </c>
      <c r="S5734" s="5">
        <f t="shared" si="449"/>
        <v>1</v>
      </c>
    </row>
    <row r="5735" spans="1:19" x14ac:dyDescent="0.25">
      <c r="A5735">
        <v>5734</v>
      </c>
      <c r="B5735" s="1">
        <v>44155</v>
      </c>
      <c r="C5735" s="1">
        <v>44155</v>
      </c>
      <c r="D5735" s="1">
        <v>44173</v>
      </c>
      <c r="E5735" s="1">
        <v>44174</v>
      </c>
      <c r="F5735">
        <v>1</v>
      </c>
      <c r="G5735">
        <v>5</v>
      </c>
      <c r="H5735">
        <v>256</v>
      </c>
      <c r="I5735" s="6">
        <v>0</v>
      </c>
      <c r="J5735">
        <v>2</v>
      </c>
      <c r="K5735" t="str">
        <f>_xlfn.XLOOKUP(fCompras!F5735,dComprador!$A$2:$A$7,dComprador!$B$2:$B$7)</f>
        <v>Alon</v>
      </c>
      <c r="L5735" t="str">
        <f>_xlfn.XLOOKUP(J5735,dFornecedor!$A$2:$A$6,dFornecedor!$B$2:$B$6)</f>
        <v>Minerva</v>
      </c>
      <c r="M5735" t="str">
        <f>_xlfn.XLOOKUP(G5735,dMateriaPrima!$A$2:$A$12,dMateriaPrima!$B$2:$B$12)</f>
        <v>Areia</v>
      </c>
      <c r="N5735" s="2">
        <f>_xlfn.XLOOKUP(G5735,dMateriaPrima!$A$2:$A$12,dMateriaPrima!$C$2:$C$12)</f>
        <v>3.59</v>
      </c>
      <c r="O5735" s="3">
        <f t="shared" si="445"/>
        <v>919.04</v>
      </c>
      <c r="P5735" s="4">
        <f t="shared" si="446"/>
        <v>0</v>
      </c>
      <c r="Q5735" s="3">
        <f t="shared" si="447"/>
        <v>919.04</v>
      </c>
      <c r="R5735" t="str">
        <f t="shared" si="448"/>
        <v>Em atraso</v>
      </c>
      <c r="S5735" s="5">
        <f t="shared" si="449"/>
        <v>1</v>
      </c>
    </row>
    <row r="5736" spans="1:19" x14ac:dyDescent="0.25">
      <c r="A5736">
        <v>5735</v>
      </c>
      <c r="B5736" s="1">
        <v>44155</v>
      </c>
      <c r="C5736" s="1">
        <v>44157</v>
      </c>
      <c r="D5736" s="1">
        <v>44165</v>
      </c>
      <c r="E5736" s="1">
        <v>44169</v>
      </c>
      <c r="F5736">
        <v>2</v>
      </c>
      <c r="G5736">
        <v>8</v>
      </c>
      <c r="H5736">
        <v>20</v>
      </c>
      <c r="I5736" s="6">
        <v>0</v>
      </c>
      <c r="J5736">
        <v>2</v>
      </c>
      <c r="K5736" t="str">
        <f>_xlfn.XLOOKUP(fCompras!F5736,dComprador!$A$2:$A$7,dComprador!$B$2:$B$7)</f>
        <v>João</v>
      </c>
      <c r="L5736" t="str">
        <f>_xlfn.XLOOKUP(J5736,dFornecedor!$A$2:$A$6,dFornecedor!$B$2:$B$6)</f>
        <v>Minerva</v>
      </c>
      <c r="M5736" t="str">
        <f>_xlfn.XLOOKUP(G5736,dMateriaPrima!$A$2:$A$12,dMateriaPrima!$B$2:$B$12)</f>
        <v>Cimento</v>
      </c>
      <c r="N5736" s="2">
        <f>_xlfn.XLOOKUP(G5736,dMateriaPrima!$A$2:$A$12,dMateriaPrima!$C$2:$C$12)</f>
        <v>23</v>
      </c>
      <c r="O5736" s="3">
        <f t="shared" si="445"/>
        <v>460</v>
      </c>
      <c r="P5736" s="4">
        <f t="shared" si="446"/>
        <v>0</v>
      </c>
      <c r="Q5736" s="3">
        <f t="shared" si="447"/>
        <v>460</v>
      </c>
      <c r="R5736" t="str">
        <f t="shared" si="448"/>
        <v>Em atraso</v>
      </c>
      <c r="S5736" s="5">
        <f t="shared" si="449"/>
        <v>4</v>
      </c>
    </row>
    <row r="5737" spans="1:19" x14ac:dyDescent="0.25">
      <c r="A5737">
        <v>5736</v>
      </c>
      <c r="B5737" s="1">
        <v>44155</v>
      </c>
      <c r="C5737" s="1">
        <v>44156</v>
      </c>
      <c r="D5737" s="1">
        <v>44168</v>
      </c>
      <c r="E5737" s="1">
        <v>44169</v>
      </c>
      <c r="F5737">
        <v>2</v>
      </c>
      <c r="G5737">
        <v>10</v>
      </c>
      <c r="H5737">
        <v>63</v>
      </c>
      <c r="I5737" s="6">
        <v>0</v>
      </c>
      <c r="J5737">
        <v>4</v>
      </c>
      <c r="K5737" t="str">
        <f>_xlfn.XLOOKUP(fCompras!F5737,dComprador!$A$2:$A$7,dComprador!$B$2:$B$7)</f>
        <v>João</v>
      </c>
      <c r="L5737" t="str">
        <f>_xlfn.XLOOKUP(J5737,dFornecedor!$A$2:$A$6,dFornecedor!$B$2:$B$6)</f>
        <v>AlphaOmega</v>
      </c>
      <c r="M5737" t="str">
        <f>_xlfn.XLOOKUP(G5737,dMateriaPrima!$A$2:$A$12,dMateriaPrima!$B$2:$B$12)</f>
        <v>Pedra Britada</v>
      </c>
      <c r="N5737" s="2">
        <f>_xlfn.XLOOKUP(G5737,dMateriaPrima!$A$2:$A$12,dMateriaPrima!$C$2:$C$12)</f>
        <v>56</v>
      </c>
      <c r="O5737" s="3">
        <f t="shared" si="445"/>
        <v>3528</v>
      </c>
      <c r="P5737" s="4">
        <f t="shared" si="446"/>
        <v>0</v>
      </c>
      <c r="Q5737" s="3">
        <f t="shared" si="447"/>
        <v>3528</v>
      </c>
      <c r="R5737" t="str">
        <f t="shared" si="448"/>
        <v>Em atraso</v>
      </c>
      <c r="S5737" s="5">
        <f t="shared" si="449"/>
        <v>1</v>
      </c>
    </row>
    <row r="5738" spans="1:19" x14ac:dyDescent="0.25">
      <c r="A5738">
        <v>5737</v>
      </c>
      <c r="B5738" s="1">
        <v>44155</v>
      </c>
      <c r="C5738" s="1">
        <v>44156</v>
      </c>
      <c r="D5738" s="1">
        <v>44171</v>
      </c>
      <c r="E5738" s="1">
        <v>44177</v>
      </c>
      <c r="F5738">
        <v>1</v>
      </c>
      <c r="G5738">
        <v>9</v>
      </c>
      <c r="H5738">
        <v>397</v>
      </c>
      <c r="I5738" s="6">
        <v>0</v>
      </c>
      <c r="J5738">
        <v>4</v>
      </c>
      <c r="K5738" t="str">
        <f>_xlfn.XLOOKUP(fCompras!F5738,dComprador!$A$2:$A$7,dComprador!$B$2:$B$7)</f>
        <v>Alon</v>
      </c>
      <c r="L5738" t="str">
        <f>_xlfn.XLOOKUP(J5738,dFornecedor!$A$2:$A$6,dFornecedor!$B$2:$B$6)</f>
        <v>AlphaOmega</v>
      </c>
      <c r="M5738" t="str">
        <f>_xlfn.XLOOKUP(G5738,dMateriaPrima!$A$2:$A$12,dMateriaPrima!$B$2:$B$12)</f>
        <v>Couro</v>
      </c>
      <c r="N5738" s="2">
        <f>_xlfn.XLOOKUP(G5738,dMateriaPrima!$A$2:$A$12,dMateriaPrima!$C$2:$C$12)</f>
        <v>4.4000000000000004</v>
      </c>
      <c r="O5738" s="3">
        <f t="shared" si="445"/>
        <v>1746.8000000000002</v>
      </c>
      <c r="P5738" s="4">
        <f t="shared" si="446"/>
        <v>0</v>
      </c>
      <c r="Q5738" s="3">
        <f t="shared" si="447"/>
        <v>1746.8000000000002</v>
      </c>
      <c r="R5738" t="str">
        <f t="shared" si="448"/>
        <v>Em atraso</v>
      </c>
      <c r="S5738" s="5">
        <f t="shared" si="449"/>
        <v>6</v>
      </c>
    </row>
    <row r="5739" spans="1:19" x14ac:dyDescent="0.25">
      <c r="A5739">
        <v>5738</v>
      </c>
      <c r="B5739" s="1">
        <v>44155</v>
      </c>
      <c r="C5739" s="1">
        <v>44157</v>
      </c>
      <c r="D5739" s="1">
        <v>44186</v>
      </c>
      <c r="E5739" s="1">
        <v>44189</v>
      </c>
      <c r="F5739">
        <v>1</v>
      </c>
      <c r="G5739">
        <v>5</v>
      </c>
      <c r="H5739">
        <v>104</v>
      </c>
      <c r="I5739" s="6">
        <v>0</v>
      </c>
      <c r="J5739">
        <v>2</v>
      </c>
      <c r="K5739" t="str">
        <f>_xlfn.XLOOKUP(fCompras!F5739,dComprador!$A$2:$A$7,dComprador!$B$2:$B$7)</f>
        <v>Alon</v>
      </c>
      <c r="L5739" t="str">
        <f>_xlfn.XLOOKUP(J5739,dFornecedor!$A$2:$A$6,dFornecedor!$B$2:$B$6)</f>
        <v>Minerva</v>
      </c>
      <c r="M5739" t="str">
        <f>_xlfn.XLOOKUP(G5739,dMateriaPrima!$A$2:$A$12,dMateriaPrima!$B$2:$B$12)</f>
        <v>Areia</v>
      </c>
      <c r="N5739" s="2">
        <f>_xlfn.XLOOKUP(G5739,dMateriaPrima!$A$2:$A$12,dMateriaPrima!$C$2:$C$12)</f>
        <v>3.59</v>
      </c>
      <c r="O5739" s="3">
        <f t="shared" si="445"/>
        <v>373.36</v>
      </c>
      <c r="P5739" s="4">
        <f t="shared" si="446"/>
        <v>0</v>
      </c>
      <c r="Q5739" s="3">
        <f t="shared" si="447"/>
        <v>373.36</v>
      </c>
      <c r="R5739" t="str">
        <f t="shared" si="448"/>
        <v>Em atraso</v>
      </c>
      <c r="S5739" s="5">
        <f t="shared" si="449"/>
        <v>3</v>
      </c>
    </row>
    <row r="5740" spans="1:19" x14ac:dyDescent="0.25">
      <c r="A5740">
        <v>5739</v>
      </c>
      <c r="B5740" s="1">
        <v>44156</v>
      </c>
      <c r="C5740" s="1">
        <v>44156</v>
      </c>
      <c r="D5740" s="1">
        <v>44163</v>
      </c>
      <c r="E5740" s="1">
        <v>44165</v>
      </c>
      <c r="F5740">
        <v>4</v>
      </c>
      <c r="G5740">
        <v>2</v>
      </c>
      <c r="H5740">
        <v>184</v>
      </c>
      <c r="I5740" s="6">
        <v>0</v>
      </c>
      <c r="J5740">
        <v>4</v>
      </c>
      <c r="K5740" t="str">
        <f>_xlfn.XLOOKUP(fCompras!F5740,dComprador!$A$2:$A$7,dComprador!$B$2:$B$7)</f>
        <v>Lira</v>
      </c>
      <c r="L5740" t="str">
        <f>_xlfn.XLOOKUP(J5740,dFornecedor!$A$2:$A$6,dFornecedor!$B$2:$B$6)</f>
        <v>AlphaOmega</v>
      </c>
      <c r="M5740" t="str">
        <f>_xlfn.XLOOKUP(G5740,dMateriaPrima!$A$2:$A$12,dMateriaPrima!$B$2:$B$12)</f>
        <v>Chapa Metal</v>
      </c>
      <c r="N5740" s="2">
        <f>_xlfn.XLOOKUP(G5740,dMateriaPrima!$A$2:$A$12,dMateriaPrima!$C$2:$C$12)</f>
        <v>299.89999999999998</v>
      </c>
      <c r="O5740" s="3">
        <f t="shared" si="445"/>
        <v>55181.599999999999</v>
      </c>
      <c r="P5740" s="4">
        <f t="shared" si="446"/>
        <v>0</v>
      </c>
      <c r="Q5740" s="3">
        <f t="shared" si="447"/>
        <v>55181.599999999999</v>
      </c>
      <c r="R5740" t="str">
        <f t="shared" si="448"/>
        <v>Em atraso</v>
      </c>
      <c r="S5740" s="5">
        <f t="shared" si="449"/>
        <v>2</v>
      </c>
    </row>
    <row r="5741" spans="1:19" x14ac:dyDescent="0.25">
      <c r="A5741">
        <v>5740</v>
      </c>
      <c r="B5741" s="1">
        <v>44156</v>
      </c>
      <c r="C5741" s="1">
        <v>44158</v>
      </c>
      <c r="D5741" s="1">
        <v>44164</v>
      </c>
      <c r="E5741" s="1">
        <v>44164</v>
      </c>
      <c r="F5741">
        <v>4</v>
      </c>
      <c r="G5741">
        <v>7</v>
      </c>
      <c r="H5741">
        <v>81</v>
      </c>
      <c r="I5741" s="6">
        <v>0</v>
      </c>
      <c r="J5741">
        <v>2</v>
      </c>
      <c r="K5741" t="str">
        <f>_xlfn.XLOOKUP(fCompras!F5741,dComprador!$A$2:$A$7,dComprador!$B$2:$B$7)</f>
        <v>Lira</v>
      </c>
      <c r="L5741" t="str">
        <f>_xlfn.XLOOKUP(J5741,dFornecedor!$A$2:$A$6,dFornecedor!$B$2:$B$6)</f>
        <v>Minerva</v>
      </c>
      <c r="M5741" t="str">
        <f>_xlfn.XLOOKUP(G5741,dMateriaPrima!$A$2:$A$12,dMateriaPrima!$B$2:$B$12)</f>
        <v>Poliéster</v>
      </c>
      <c r="N5741" s="2">
        <f>_xlfn.XLOOKUP(G5741,dMateriaPrima!$A$2:$A$12,dMateriaPrima!$C$2:$C$12)</f>
        <v>8</v>
      </c>
      <c r="O5741" s="3">
        <f t="shared" si="445"/>
        <v>648</v>
      </c>
      <c r="P5741" s="4">
        <f t="shared" si="446"/>
        <v>0</v>
      </c>
      <c r="Q5741" s="3">
        <f t="shared" si="447"/>
        <v>648</v>
      </c>
      <c r="R5741" t="str">
        <f t="shared" si="448"/>
        <v>No prazo</v>
      </c>
      <c r="S5741" s="5">
        <f t="shared" si="449"/>
        <v>0</v>
      </c>
    </row>
    <row r="5742" spans="1:19" x14ac:dyDescent="0.25">
      <c r="A5742">
        <v>5741</v>
      </c>
      <c r="B5742" s="1">
        <v>44156</v>
      </c>
      <c r="C5742" s="1">
        <v>44162</v>
      </c>
      <c r="D5742" s="1">
        <v>44164</v>
      </c>
      <c r="E5742" s="1">
        <v>44165</v>
      </c>
      <c r="F5742">
        <v>4</v>
      </c>
      <c r="G5742">
        <v>6</v>
      </c>
      <c r="H5742">
        <v>187</v>
      </c>
      <c r="I5742" s="6">
        <v>0</v>
      </c>
      <c r="J5742">
        <v>2</v>
      </c>
      <c r="K5742" t="str">
        <f>_xlfn.XLOOKUP(fCompras!F5742,dComprador!$A$2:$A$7,dComprador!$B$2:$B$7)</f>
        <v>Lira</v>
      </c>
      <c r="L5742" t="str">
        <f>_xlfn.XLOOKUP(J5742,dFornecedor!$A$2:$A$6,dFornecedor!$B$2:$B$6)</f>
        <v>Minerva</v>
      </c>
      <c r="M5742" t="str">
        <f>_xlfn.XLOOKUP(G5742,dMateriaPrima!$A$2:$A$12,dMateriaPrima!$B$2:$B$12)</f>
        <v>Fio Algodão</v>
      </c>
      <c r="N5742" s="2">
        <f>_xlfn.XLOOKUP(G5742,dMateriaPrima!$A$2:$A$12,dMateriaPrima!$C$2:$C$12)</f>
        <v>55.9</v>
      </c>
      <c r="O5742" s="3">
        <f t="shared" si="445"/>
        <v>10453.299999999999</v>
      </c>
      <c r="P5742" s="4">
        <f t="shared" si="446"/>
        <v>0</v>
      </c>
      <c r="Q5742" s="3">
        <f t="shared" si="447"/>
        <v>10453.299999999999</v>
      </c>
      <c r="R5742" t="str">
        <f t="shared" si="448"/>
        <v>Em atraso</v>
      </c>
      <c r="S5742" s="5">
        <f t="shared" si="449"/>
        <v>1</v>
      </c>
    </row>
    <row r="5743" spans="1:19" x14ac:dyDescent="0.25">
      <c r="A5743">
        <v>5742</v>
      </c>
      <c r="B5743" s="1">
        <v>44156</v>
      </c>
      <c r="C5743" s="1">
        <v>44162</v>
      </c>
      <c r="D5743" s="1">
        <v>44165</v>
      </c>
      <c r="E5743" s="1">
        <v>44165</v>
      </c>
      <c r="F5743">
        <v>4</v>
      </c>
      <c r="G5743">
        <v>7</v>
      </c>
      <c r="H5743">
        <v>445</v>
      </c>
      <c r="I5743" s="6">
        <v>0</v>
      </c>
      <c r="J5743">
        <v>2</v>
      </c>
      <c r="K5743" t="str">
        <f>_xlfn.XLOOKUP(fCompras!F5743,dComprador!$A$2:$A$7,dComprador!$B$2:$B$7)</f>
        <v>Lira</v>
      </c>
      <c r="L5743" t="str">
        <f>_xlfn.XLOOKUP(J5743,dFornecedor!$A$2:$A$6,dFornecedor!$B$2:$B$6)</f>
        <v>Minerva</v>
      </c>
      <c r="M5743" t="str">
        <f>_xlfn.XLOOKUP(G5743,dMateriaPrima!$A$2:$A$12,dMateriaPrima!$B$2:$B$12)</f>
        <v>Poliéster</v>
      </c>
      <c r="N5743" s="2">
        <f>_xlfn.XLOOKUP(G5743,dMateriaPrima!$A$2:$A$12,dMateriaPrima!$C$2:$C$12)</f>
        <v>8</v>
      </c>
      <c r="O5743" s="3">
        <f t="shared" si="445"/>
        <v>3560</v>
      </c>
      <c r="P5743" s="4">
        <f t="shared" si="446"/>
        <v>0</v>
      </c>
      <c r="Q5743" s="3">
        <f t="shared" si="447"/>
        <v>3560</v>
      </c>
      <c r="R5743" t="str">
        <f t="shared" si="448"/>
        <v>No prazo</v>
      </c>
      <c r="S5743" s="5">
        <f t="shared" si="449"/>
        <v>0</v>
      </c>
    </row>
    <row r="5744" spans="1:19" x14ac:dyDescent="0.25">
      <c r="A5744">
        <v>5743</v>
      </c>
      <c r="B5744" s="1">
        <v>44156</v>
      </c>
      <c r="C5744" s="1">
        <v>44156</v>
      </c>
      <c r="D5744" s="1">
        <v>44162</v>
      </c>
      <c r="E5744" s="1">
        <v>44163</v>
      </c>
      <c r="F5744">
        <v>4</v>
      </c>
      <c r="G5744">
        <v>11</v>
      </c>
      <c r="H5744">
        <v>267</v>
      </c>
      <c r="I5744" s="6">
        <v>0.19</v>
      </c>
      <c r="J5744">
        <v>2</v>
      </c>
      <c r="K5744" t="str">
        <f>_xlfn.XLOOKUP(fCompras!F5744,dComprador!$A$2:$A$7,dComprador!$B$2:$B$7)</f>
        <v>Lira</v>
      </c>
      <c r="L5744" t="str">
        <f>_xlfn.XLOOKUP(J5744,dFornecedor!$A$2:$A$6,dFornecedor!$B$2:$B$6)</f>
        <v>Minerva</v>
      </c>
      <c r="M5744" t="str">
        <f>_xlfn.XLOOKUP(G5744,dMateriaPrima!$A$2:$A$12,dMateriaPrima!$B$2:$B$12)</f>
        <v>Papel</v>
      </c>
      <c r="N5744" s="2">
        <f>_xlfn.XLOOKUP(G5744,dMateriaPrima!$A$2:$A$12,dMateriaPrima!$C$2:$C$12)</f>
        <v>9</v>
      </c>
      <c r="O5744" s="3">
        <f t="shared" si="445"/>
        <v>2403</v>
      </c>
      <c r="P5744" s="4">
        <f t="shared" si="446"/>
        <v>456.57</v>
      </c>
      <c r="Q5744" s="3">
        <f t="shared" si="447"/>
        <v>1946.43</v>
      </c>
      <c r="R5744" t="str">
        <f t="shared" si="448"/>
        <v>Em atraso</v>
      </c>
      <c r="S5744" s="5">
        <f t="shared" si="449"/>
        <v>1</v>
      </c>
    </row>
    <row r="5745" spans="1:19" x14ac:dyDescent="0.25">
      <c r="A5745">
        <v>5744</v>
      </c>
      <c r="B5745" s="1">
        <v>44156</v>
      </c>
      <c r="C5745" s="1">
        <v>44162</v>
      </c>
      <c r="D5745" s="1">
        <v>44166</v>
      </c>
      <c r="E5745" s="1">
        <v>44164</v>
      </c>
      <c r="F5745">
        <v>4</v>
      </c>
      <c r="G5745">
        <v>9</v>
      </c>
      <c r="H5745">
        <v>195</v>
      </c>
      <c r="I5745" s="6">
        <v>0</v>
      </c>
      <c r="J5745">
        <v>2</v>
      </c>
      <c r="K5745" t="str">
        <f>_xlfn.XLOOKUP(fCompras!F5745,dComprador!$A$2:$A$7,dComprador!$B$2:$B$7)</f>
        <v>Lira</v>
      </c>
      <c r="L5745" t="str">
        <f>_xlfn.XLOOKUP(J5745,dFornecedor!$A$2:$A$6,dFornecedor!$B$2:$B$6)</f>
        <v>Minerva</v>
      </c>
      <c r="M5745" t="str">
        <f>_xlfn.XLOOKUP(G5745,dMateriaPrima!$A$2:$A$12,dMateriaPrima!$B$2:$B$12)</f>
        <v>Couro</v>
      </c>
      <c r="N5745" s="2">
        <f>_xlfn.XLOOKUP(G5745,dMateriaPrima!$A$2:$A$12,dMateriaPrima!$C$2:$C$12)</f>
        <v>4.4000000000000004</v>
      </c>
      <c r="O5745" s="3">
        <f t="shared" si="445"/>
        <v>858.00000000000011</v>
      </c>
      <c r="P5745" s="4">
        <f t="shared" si="446"/>
        <v>0</v>
      </c>
      <c r="Q5745" s="3">
        <f t="shared" si="447"/>
        <v>858.00000000000011</v>
      </c>
      <c r="R5745" t="str">
        <f t="shared" si="448"/>
        <v>No prazo</v>
      </c>
      <c r="S5745" s="5">
        <f t="shared" si="449"/>
        <v>0</v>
      </c>
    </row>
    <row r="5746" spans="1:19" x14ac:dyDescent="0.25">
      <c r="A5746">
        <v>5745</v>
      </c>
      <c r="B5746" s="1">
        <v>44156</v>
      </c>
      <c r="C5746" s="1">
        <v>44156</v>
      </c>
      <c r="D5746" s="1">
        <v>44163</v>
      </c>
      <c r="E5746" s="1">
        <v>44167</v>
      </c>
      <c r="F5746">
        <v>4</v>
      </c>
      <c r="G5746">
        <v>5</v>
      </c>
      <c r="H5746">
        <v>420</v>
      </c>
      <c r="I5746" s="6">
        <v>0</v>
      </c>
      <c r="J5746">
        <v>2</v>
      </c>
      <c r="K5746" t="str">
        <f>_xlfn.XLOOKUP(fCompras!F5746,dComprador!$A$2:$A$7,dComprador!$B$2:$B$7)</f>
        <v>Lira</v>
      </c>
      <c r="L5746" t="str">
        <f>_xlfn.XLOOKUP(J5746,dFornecedor!$A$2:$A$6,dFornecedor!$B$2:$B$6)</f>
        <v>Minerva</v>
      </c>
      <c r="M5746" t="str">
        <f>_xlfn.XLOOKUP(G5746,dMateriaPrima!$A$2:$A$12,dMateriaPrima!$B$2:$B$12)</f>
        <v>Areia</v>
      </c>
      <c r="N5746" s="2">
        <f>_xlfn.XLOOKUP(G5746,dMateriaPrima!$A$2:$A$12,dMateriaPrima!$C$2:$C$12)</f>
        <v>3.59</v>
      </c>
      <c r="O5746" s="3">
        <f t="shared" si="445"/>
        <v>1507.8</v>
      </c>
      <c r="P5746" s="4">
        <f t="shared" si="446"/>
        <v>0</v>
      </c>
      <c r="Q5746" s="3">
        <f t="shared" si="447"/>
        <v>1507.8</v>
      </c>
      <c r="R5746" t="str">
        <f t="shared" si="448"/>
        <v>Em atraso</v>
      </c>
      <c r="S5746" s="5">
        <f t="shared" si="449"/>
        <v>4</v>
      </c>
    </row>
    <row r="5747" spans="1:19" x14ac:dyDescent="0.25">
      <c r="A5747">
        <v>5746</v>
      </c>
      <c r="B5747" s="1">
        <v>44156</v>
      </c>
      <c r="C5747" s="1">
        <v>44157</v>
      </c>
      <c r="D5747" s="1">
        <v>44170</v>
      </c>
      <c r="E5747" s="1">
        <v>44169</v>
      </c>
      <c r="F5747">
        <v>2</v>
      </c>
      <c r="G5747">
        <v>5</v>
      </c>
      <c r="H5747">
        <v>251</v>
      </c>
      <c r="I5747" s="6">
        <v>0</v>
      </c>
      <c r="J5747">
        <v>3</v>
      </c>
      <c r="K5747" t="str">
        <f>_xlfn.XLOOKUP(fCompras!F5747,dComprador!$A$2:$A$7,dComprador!$B$2:$B$7)</f>
        <v>João</v>
      </c>
      <c r="L5747" t="str">
        <f>_xlfn.XLOOKUP(J5747,dFornecedor!$A$2:$A$6,dFornecedor!$B$2:$B$6)</f>
        <v>StepUp</v>
      </c>
      <c r="M5747" t="str">
        <f>_xlfn.XLOOKUP(G5747,dMateriaPrima!$A$2:$A$12,dMateriaPrima!$B$2:$B$12)</f>
        <v>Areia</v>
      </c>
      <c r="N5747" s="2">
        <f>_xlfn.XLOOKUP(G5747,dMateriaPrima!$A$2:$A$12,dMateriaPrima!$C$2:$C$12)</f>
        <v>3.59</v>
      </c>
      <c r="O5747" s="3">
        <f t="shared" si="445"/>
        <v>901.08999999999992</v>
      </c>
      <c r="P5747" s="4">
        <f t="shared" si="446"/>
        <v>0</v>
      </c>
      <c r="Q5747" s="3">
        <f t="shared" si="447"/>
        <v>901.08999999999992</v>
      </c>
      <c r="R5747" t="str">
        <f t="shared" si="448"/>
        <v>No prazo</v>
      </c>
      <c r="S5747" s="5">
        <f t="shared" si="449"/>
        <v>0</v>
      </c>
    </row>
    <row r="5748" spans="1:19" x14ac:dyDescent="0.25">
      <c r="A5748">
        <v>5747</v>
      </c>
      <c r="B5748" s="1">
        <v>44156</v>
      </c>
      <c r="C5748" s="1">
        <v>44158</v>
      </c>
      <c r="D5748" s="1">
        <v>44170</v>
      </c>
      <c r="E5748" s="1">
        <v>44171</v>
      </c>
      <c r="F5748">
        <v>3</v>
      </c>
      <c r="G5748">
        <v>5</v>
      </c>
      <c r="H5748">
        <v>427</v>
      </c>
      <c r="I5748" s="6">
        <v>0</v>
      </c>
      <c r="J5748">
        <v>2</v>
      </c>
      <c r="K5748" t="str">
        <f>_xlfn.XLOOKUP(fCompras!F5748,dComprador!$A$2:$A$7,dComprador!$B$2:$B$7)</f>
        <v>Diego</v>
      </c>
      <c r="L5748" t="str">
        <f>_xlfn.XLOOKUP(J5748,dFornecedor!$A$2:$A$6,dFornecedor!$B$2:$B$6)</f>
        <v>Minerva</v>
      </c>
      <c r="M5748" t="str">
        <f>_xlfn.XLOOKUP(G5748,dMateriaPrima!$A$2:$A$12,dMateriaPrima!$B$2:$B$12)</f>
        <v>Areia</v>
      </c>
      <c r="N5748" s="2">
        <f>_xlfn.XLOOKUP(G5748,dMateriaPrima!$A$2:$A$12,dMateriaPrima!$C$2:$C$12)</f>
        <v>3.59</v>
      </c>
      <c r="O5748" s="3">
        <f t="shared" si="445"/>
        <v>1532.9299999999998</v>
      </c>
      <c r="P5748" s="4">
        <f t="shared" si="446"/>
        <v>0</v>
      </c>
      <c r="Q5748" s="3">
        <f t="shared" si="447"/>
        <v>1532.9299999999998</v>
      </c>
      <c r="R5748" t="str">
        <f t="shared" si="448"/>
        <v>Em atraso</v>
      </c>
      <c r="S5748" s="5">
        <f t="shared" si="449"/>
        <v>1</v>
      </c>
    </row>
    <row r="5749" spans="1:19" x14ac:dyDescent="0.25">
      <c r="A5749">
        <v>5748</v>
      </c>
      <c r="B5749" s="1">
        <v>44156</v>
      </c>
      <c r="C5749" s="1">
        <v>44156</v>
      </c>
      <c r="D5749" s="1">
        <v>44175</v>
      </c>
      <c r="E5749" s="1">
        <v>44175</v>
      </c>
      <c r="F5749">
        <v>1</v>
      </c>
      <c r="G5749">
        <v>8</v>
      </c>
      <c r="H5749">
        <v>20</v>
      </c>
      <c r="I5749" s="6">
        <v>0</v>
      </c>
      <c r="J5749">
        <v>4</v>
      </c>
      <c r="K5749" t="str">
        <f>_xlfn.XLOOKUP(fCompras!F5749,dComprador!$A$2:$A$7,dComprador!$B$2:$B$7)</f>
        <v>Alon</v>
      </c>
      <c r="L5749" t="str">
        <f>_xlfn.XLOOKUP(J5749,dFornecedor!$A$2:$A$6,dFornecedor!$B$2:$B$6)</f>
        <v>AlphaOmega</v>
      </c>
      <c r="M5749" t="str">
        <f>_xlfn.XLOOKUP(G5749,dMateriaPrima!$A$2:$A$12,dMateriaPrima!$B$2:$B$12)</f>
        <v>Cimento</v>
      </c>
      <c r="N5749" s="2">
        <f>_xlfn.XLOOKUP(G5749,dMateriaPrima!$A$2:$A$12,dMateriaPrima!$C$2:$C$12)</f>
        <v>23</v>
      </c>
      <c r="O5749" s="3">
        <f t="shared" si="445"/>
        <v>460</v>
      </c>
      <c r="P5749" s="4">
        <f t="shared" si="446"/>
        <v>0</v>
      </c>
      <c r="Q5749" s="3">
        <f t="shared" si="447"/>
        <v>460</v>
      </c>
      <c r="R5749" t="str">
        <f t="shared" si="448"/>
        <v>No prazo</v>
      </c>
      <c r="S5749" s="5">
        <f t="shared" si="449"/>
        <v>0</v>
      </c>
    </row>
    <row r="5750" spans="1:19" x14ac:dyDescent="0.25">
      <c r="A5750">
        <v>5749</v>
      </c>
      <c r="B5750" s="1">
        <v>44156</v>
      </c>
      <c r="C5750" s="1">
        <v>44165</v>
      </c>
      <c r="D5750" s="1">
        <v>44177</v>
      </c>
      <c r="E5750" s="1">
        <v>44178</v>
      </c>
      <c r="F5750">
        <v>1</v>
      </c>
      <c r="G5750">
        <v>11</v>
      </c>
      <c r="H5750">
        <v>436</v>
      </c>
      <c r="I5750" s="6">
        <v>0</v>
      </c>
      <c r="J5750">
        <v>3</v>
      </c>
      <c r="K5750" t="str">
        <f>_xlfn.XLOOKUP(fCompras!F5750,dComprador!$A$2:$A$7,dComprador!$B$2:$B$7)</f>
        <v>Alon</v>
      </c>
      <c r="L5750" t="str">
        <f>_xlfn.XLOOKUP(J5750,dFornecedor!$A$2:$A$6,dFornecedor!$B$2:$B$6)</f>
        <v>StepUp</v>
      </c>
      <c r="M5750" t="str">
        <f>_xlfn.XLOOKUP(G5750,dMateriaPrima!$A$2:$A$12,dMateriaPrima!$B$2:$B$12)</f>
        <v>Papel</v>
      </c>
      <c r="N5750" s="2">
        <f>_xlfn.XLOOKUP(G5750,dMateriaPrima!$A$2:$A$12,dMateriaPrima!$C$2:$C$12)</f>
        <v>9</v>
      </c>
      <c r="O5750" s="3">
        <f t="shared" si="445"/>
        <v>3924</v>
      </c>
      <c r="P5750" s="4">
        <f t="shared" si="446"/>
        <v>0</v>
      </c>
      <c r="Q5750" s="3">
        <f t="shared" si="447"/>
        <v>3924</v>
      </c>
      <c r="R5750" t="str">
        <f t="shared" si="448"/>
        <v>Em atraso</v>
      </c>
      <c r="S5750" s="5">
        <f t="shared" si="449"/>
        <v>1</v>
      </c>
    </row>
    <row r="5751" spans="1:19" x14ac:dyDescent="0.25">
      <c r="A5751">
        <v>5750</v>
      </c>
      <c r="B5751" s="1">
        <v>44156</v>
      </c>
      <c r="C5751" s="1">
        <v>44165</v>
      </c>
      <c r="D5751" s="1">
        <v>44174</v>
      </c>
      <c r="E5751" s="1">
        <v>44176</v>
      </c>
      <c r="F5751">
        <v>2</v>
      </c>
      <c r="G5751">
        <v>9</v>
      </c>
      <c r="H5751">
        <v>228</v>
      </c>
      <c r="I5751" s="6">
        <v>0</v>
      </c>
      <c r="J5751">
        <v>2</v>
      </c>
      <c r="K5751" t="str">
        <f>_xlfn.XLOOKUP(fCompras!F5751,dComprador!$A$2:$A$7,dComprador!$B$2:$B$7)</f>
        <v>João</v>
      </c>
      <c r="L5751" t="str">
        <f>_xlfn.XLOOKUP(J5751,dFornecedor!$A$2:$A$6,dFornecedor!$B$2:$B$6)</f>
        <v>Minerva</v>
      </c>
      <c r="M5751" t="str">
        <f>_xlfn.XLOOKUP(G5751,dMateriaPrima!$A$2:$A$12,dMateriaPrima!$B$2:$B$12)</f>
        <v>Couro</v>
      </c>
      <c r="N5751" s="2">
        <f>_xlfn.XLOOKUP(G5751,dMateriaPrima!$A$2:$A$12,dMateriaPrima!$C$2:$C$12)</f>
        <v>4.4000000000000004</v>
      </c>
      <c r="O5751" s="3">
        <f t="shared" si="445"/>
        <v>1003.2</v>
      </c>
      <c r="P5751" s="4">
        <f t="shared" si="446"/>
        <v>0</v>
      </c>
      <c r="Q5751" s="3">
        <f t="shared" si="447"/>
        <v>1003.2</v>
      </c>
      <c r="R5751" t="str">
        <f t="shared" si="448"/>
        <v>Em atraso</v>
      </c>
      <c r="S5751" s="5">
        <f t="shared" si="449"/>
        <v>2</v>
      </c>
    </row>
    <row r="5752" spans="1:19" x14ac:dyDescent="0.25">
      <c r="A5752">
        <v>5751</v>
      </c>
      <c r="B5752" s="1">
        <v>44156</v>
      </c>
      <c r="C5752" s="1">
        <v>44163</v>
      </c>
      <c r="D5752" s="1">
        <v>44190</v>
      </c>
      <c r="E5752" s="1">
        <v>44190</v>
      </c>
      <c r="F5752">
        <v>1</v>
      </c>
      <c r="G5752">
        <v>9</v>
      </c>
      <c r="H5752">
        <v>341</v>
      </c>
      <c r="I5752" s="6">
        <v>0</v>
      </c>
      <c r="J5752">
        <v>2</v>
      </c>
      <c r="K5752" t="str">
        <f>_xlfn.XLOOKUP(fCompras!F5752,dComprador!$A$2:$A$7,dComprador!$B$2:$B$7)</f>
        <v>Alon</v>
      </c>
      <c r="L5752" t="str">
        <f>_xlfn.XLOOKUP(J5752,dFornecedor!$A$2:$A$6,dFornecedor!$B$2:$B$6)</f>
        <v>Minerva</v>
      </c>
      <c r="M5752" t="str">
        <f>_xlfn.XLOOKUP(G5752,dMateriaPrima!$A$2:$A$12,dMateriaPrima!$B$2:$B$12)</f>
        <v>Couro</v>
      </c>
      <c r="N5752" s="2">
        <f>_xlfn.XLOOKUP(G5752,dMateriaPrima!$A$2:$A$12,dMateriaPrima!$C$2:$C$12)</f>
        <v>4.4000000000000004</v>
      </c>
      <c r="O5752" s="3">
        <f t="shared" si="445"/>
        <v>1500.4</v>
      </c>
      <c r="P5752" s="4">
        <f t="shared" si="446"/>
        <v>0</v>
      </c>
      <c r="Q5752" s="3">
        <f t="shared" si="447"/>
        <v>1500.4</v>
      </c>
      <c r="R5752" t="str">
        <f t="shared" si="448"/>
        <v>No prazo</v>
      </c>
      <c r="S5752" s="5">
        <f t="shared" si="449"/>
        <v>0</v>
      </c>
    </row>
    <row r="5753" spans="1:19" x14ac:dyDescent="0.25">
      <c r="A5753">
        <v>5752</v>
      </c>
      <c r="B5753" s="1">
        <v>44156</v>
      </c>
      <c r="C5753" s="1">
        <v>44160</v>
      </c>
      <c r="D5753" s="1">
        <v>44177</v>
      </c>
      <c r="E5753" s="1">
        <v>44179</v>
      </c>
      <c r="F5753">
        <v>1</v>
      </c>
      <c r="G5753">
        <v>1</v>
      </c>
      <c r="H5753">
        <v>53</v>
      </c>
      <c r="I5753" s="6">
        <v>0</v>
      </c>
      <c r="J5753">
        <v>1</v>
      </c>
      <c r="K5753" t="str">
        <f>_xlfn.XLOOKUP(fCompras!F5753,dComprador!$A$2:$A$7,dComprador!$B$2:$B$7)</f>
        <v>Alon</v>
      </c>
      <c r="L5753" t="str">
        <f>_xlfn.XLOOKUP(J5753,dFornecedor!$A$2:$A$6,dFornecedor!$B$2:$B$6)</f>
        <v>NorthShore</v>
      </c>
      <c r="M5753" t="str">
        <f>_xlfn.XLOOKUP(G5753,dMateriaPrima!$A$2:$A$12,dMateriaPrima!$B$2:$B$12)</f>
        <v>Tecido</v>
      </c>
      <c r="N5753" s="2">
        <f>_xlfn.XLOOKUP(G5753,dMateriaPrima!$A$2:$A$12,dMateriaPrima!$C$2:$C$12)</f>
        <v>18</v>
      </c>
      <c r="O5753" s="3">
        <f t="shared" si="445"/>
        <v>954</v>
      </c>
      <c r="P5753" s="4">
        <f t="shared" si="446"/>
        <v>0</v>
      </c>
      <c r="Q5753" s="3">
        <f t="shared" si="447"/>
        <v>954</v>
      </c>
      <c r="R5753" t="str">
        <f t="shared" si="448"/>
        <v>Em atraso</v>
      </c>
      <c r="S5753" s="5">
        <f t="shared" si="449"/>
        <v>2</v>
      </c>
    </row>
    <row r="5754" spans="1:19" x14ac:dyDescent="0.25">
      <c r="A5754">
        <v>5753</v>
      </c>
      <c r="B5754" s="1">
        <v>44156</v>
      </c>
      <c r="C5754" s="1">
        <v>44160</v>
      </c>
      <c r="D5754" s="1">
        <v>44178</v>
      </c>
      <c r="E5754" s="1">
        <v>44180</v>
      </c>
      <c r="F5754">
        <v>1</v>
      </c>
      <c r="G5754">
        <v>11</v>
      </c>
      <c r="H5754">
        <v>54</v>
      </c>
      <c r="I5754" s="6">
        <v>0.34</v>
      </c>
      <c r="J5754">
        <v>5</v>
      </c>
      <c r="K5754" t="str">
        <f>_xlfn.XLOOKUP(fCompras!F5754,dComprador!$A$2:$A$7,dComprador!$B$2:$B$7)</f>
        <v>Alon</v>
      </c>
      <c r="L5754" t="str">
        <f>_xlfn.XLOOKUP(J5754,dFornecedor!$A$2:$A$6,dFornecedor!$B$2:$B$6)</f>
        <v>Atlas</v>
      </c>
      <c r="M5754" t="str">
        <f>_xlfn.XLOOKUP(G5754,dMateriaPrima!$A$2:$A$12,dMateriaPrima!$B$2:$B$12)</f>
        <v>Papel</v>
      </c>
      <c r="N5754" s="2">
        <f>_xlfn.XLOOKUP(G5754,dMateriaPrima!$A$2:$A$12,dMateriaPrima!$C$2:$C$12)</f>
        <v>9</v>
      </c>
      <c r="O5754" s="3">
        <f t="shared" si="445"/>
        <v>486</v>
      </c>
      <c r="P5754" s="4">
        <f t="shared" si="446"/>
        <v>165.24</v>
      </c>
      <c r="Q5754" s="3">
        <f t="shared" si="447"/>
        <v>320.76</v>
      </c>
      <c r="R5754" t="str">
        <f t="shared" si="448"/>
        <v>Em atraso</v>
      </c>
      <c r="S5754" s="5">
        <f t="shared" si="449"/>
        <v>2</v>
      </c>
    </row>
    <row r="5755" spans="1:19" x14ac:dyDescent="0.25">
      <c r="A5755">
        <v>5754</v>
      </c>
      <c r="B5755" s="1">
        <v>44157</v>
      </c>
      <c r="C5755" s="1">
        <v>44166</v>
      </c>
      <c r="D5755" s="1">
        <v>44185</v>
      </c>
      <c r="E5755" s="1">
        <v>44188</v>
      </c>
      <c r="F5755">
        <v>1</v>
      </c>
      <c r="G5755">
        <v>10</v>
      </c>
      <c r="H5755">
        <v>597</v>
      </c>
      <c r="I5755" s="6">
        <v>0</v>
      </c>
      <c r="J5755">
        <v>3</v>
      </c>
      <c r="K5755" t="str">
        <f>_xlfn.XLOOKUP(fCompras!F5755,dComprador!$A$2:$A$7,dComprador!$B$2:$B$7)</f>
        <v>Alon</v>
      </c>
      <c r="L5755" t="str">
        <f>_xlfn.XLOOKUP(J5755,dFornecedor!$A$2:$A$6,dFornecedor!$B$2:$B$6)</f>
        <v>StepUp</v>
      </c>
      <c r="M5755" t="str">
        <f>_xlfn.XLOOKUP(G5755,dMateriaPrima!$A$2:$A$12,dMateriaPrima!$B$2:$B$12)</f>
        <v>Pedra Britada</v>
      </c>
      <c r="N5755" s="2">
        <f>_xlfn.XLOOKUP(G5755,dMateriaPrima!$A$2:$A$12,dMateriaPrima!$C$2:$C$12)</f>
        <v>56</v>
      </c>
      <c r="O5755" s="3">
        <f t="shared" si="445"/>
        <v>33432</v>
      </c>
      <c r="P5755" s="4">
        <f t="shared" si="446"/>
        <v>0</v>
      </c>
      <c r="Q5755" s="3">
        <f t="shared" si="447"/>
        <v>33432</v>
      </c>
      <c r="R5755" t="str">
        <f t="shared" si="448"/>
        <v>Em atraso</v>
      </c>
      <c r="S5755" s="5">
        <f t="shared" si="449"/>
        <v>3</v>
      </c>
    </row>
    <row r="5756" spans="1:19" x14ac:dyDescent="0.25">
      <c r="A5756">
        <v>5755</v>
      </c>
      <c r="B5756" s="1">
        <v>44157</v>
      </c>
      <c r="C5756" s="1">
        <v>44158</v>
      </c>
      <c r="D5756" s="1">
        <v>44188</v>
      </c>
      <c r="E5756" s="1">
        <v>44189</v>
      </c>
      <c r="F5756">
        <v>1</v>
      </c>
      <c r="G5756">
        <v>11</v>
      </c>
      <c r="H5756">
        <v>67</v>
      </c>
      <c r="I5756" s="6">
        <v>0</v>
      </c>
      <c r="J5756">
        <v>3</v>
      </c>
      <c r="K5756" t="str">
        <f>_xlfn.XLOOKUP(fCompras!F5756,dComprador!$A$2:$A$7,dComprador!$B$2:$B$7)</f>
        <v>Alon</v>
      </c>
      <c r="L5756" t="str">
        <f>_xlfn.XLOOKUP(J5756,dFornecedor!$A$2:$A$6,dFornecedor!$B$2:$B$6)</f>
        <v>StepUp</v>
      </c>
      <c r="M5756" t="str">
        <f>_xlfn.XLOOKUP(G5756,dMateriaPrima!$A$2:$A$12,dMateriaPrima!$B$2:$B$12)</f>
        <v>Papel</v>
      </c>
      <c r="N5756" s="2">
        <f>_xlfn.XLOOKUP(G5756,dMateriaPrima!$A$2:$A$12,dMateriaPrima!$C$2:$C$12)</f>
        <v>9</v>
      </c>
      <c r="O5756" s="3">
        <f t="shared" si="445"/>
        <v>603</v>
      </c>
      <c r="P5756" s="4">
        <f t="shared" si="446"/>
        <v>0</v>
      </c>
      <c r="Q5756" s="3">
        <f t="shared" si="447"/>
        <v>603</v>
      </c>
      <c r="R5756" t="str">
        <f t="shared" si="448"/>
        <v>Em atraso</v>
      </c>
      <c r="S5756" s="5">
        <f t="shared" si="449"/>
        <v>1</v>
      </c>
    </row>
    <row r="5757" spans="1:19" x14ac:dyDescent="0.25">
      <c r="A5757">
        <v>5756</v>
      </c>
      <c r="B5757" s="1">
        <v>44157</v>
      </c>
      <c r="C5757" s="1">
        <v>44157</v>
      </c>
      <c r="D5757" s="1">
        <v>44166</v>
      </c>
      <c r="E5757" s="1">
        <v>44169</v>
      </c>
      <c r="F5757">
        <v>4</v>
      </c>
      <c r="G5757">
        <v>11</v>
      </c>
      <c r="H5757">
        <v>615</v>
      </c>
      <c r="I5757" s="6">
        <v>0</v>
      </c>
      <c r="J5757">
        <v>2</v>
      </c>
      <c r="K5757" t="str">
        <f>_xlfn.XLOOKUP(fCompras!F5757,dComprador!$A$2:$A$7,dComprador!$B$2:$B$7)</f>
        <v>Lira</v>
      </c>
      <c r="L5757" t="str">
        <f>_xlfn.XLOOKUP(J5757,dFornecedor!$A$2:$A$6,dFornecedor!$B$2:$B$6)</f>
        <v>Minerva</v>
      </c>
      <c r="M5757" t="str">
        <f>_xlfn.XLOOKUP(G5757,dMateriaPrima!$A$2:$A$12,dMateriaPrima!$B$2:$B$12)</f>
        <v>Papel</v>
      </c>
      <c r="N5757" s="2">
        <f>_xlfn.XLOOKUP(G5757,dMateriaPrima!$A$2:$A$12,dMateriaPrima!$C$2:$C$12)</f>
        <v>9</v>
      </c>
      <c r="O5757" s="3">
        <f t="shared" si="445"/>
        <v>5535</v>
      </c>
      <c r="P5757" s="4">
        <f t="shared" si="446"/>
        <v>0</v>
      </c>
      <c r="Q5757" s="3">
        <f t="shared" si="447"/>
        <v>5535</v>
      </c>
      <c r="R5757" t="str">
        <f t="shared" si="448"/>
        <v>Em atraso</v>
      </c>
      <c r="S5757" s="5">
        <f t="shared" si="449"/>
        <v>3</v>
      </c>
    </row>
    <row r="5758" spans="1:19" x14ac:dyDescent="0.25">
      <c r="A5758">
        <v>5757</v>
      </c>
      <c r="B5758" s="1">
        <v>44157</v>
      </c>
      <c r="C5758" s="1">
        <v>44163</v>
      </c>
      <c r="D5758" s="1">
        <v>44167</v>
      </c>
      <c r="E5758" s="1">
        <v>44165</v>
      </c>
      <c r="F5758">
        <v>4</v>
      </c>
      <c r="G5758">
        <v>8</v>
      </c>
      <c r="H5758">
        <v>292</v>
      </c>
      <c r="I5758" s="6">
        <v>0</v>
      </c>
      <c r="J5758">
        <v>2</v>
      </c>
      <c r="K5758" t="str">
        <f>_xlfn.XLOOKUP(fCompras!F5758,dComprador!$A$2:$A$7,dComprador!$B$2:$B$7)</f>
        <v>Lira</v>
      </c>
      <c r="L5758" t="str">
        <f>_xlfn.XLOOKUP(J5758,dFornecedor!$A$2:$A$6,dFornecedor!$B$2:$B$6)</f>
        <v>Minerva</v>
      </c>
      <c r="M5758" t="str">
        <f>_xlfn.XLOOKUP(G5758,dMateriaPrima!$A$2:$A$12,dMateriaPrima!$B$2:$B$12)</f>
        <v>Cimento</v>
      </c>
      <c r="N5758" s="2">
        <f>_xlfn.XLOOKUP(G5758,dMateriaPrima!$A$2:$A$12,dMateriaPrima!$C$2:$C$12)</f>
        <v>23</v>
      </c>
      <c r="O5758" s="3">
        <f t="shared" si="445"/>
        <v>6716</v>
      </c>
      <c r="P5758" s="4">
        <f t="shared" si="446"/>
        <v>0</v>
      </c>
      <c r="Q5758" s="3">
        <f t="shared" si="447"/>
        <v>6716</v>
      </c>
      <c r="R5758" t="str">
        <f t="shared" si="448"/>
        <v>No prazo</v>
      </c>
      <c r="S5758" s="5">
        <f t="shared" si="449"/>
        <v>0</v>
      </c>
    </row>
    <row r="5759" spans="1:19" x14ac:dyDescent="0.25">
      <c r="A5759">
        <v>5758</v>
      </c>
      <c r="B5759" s="1">
        <v>44157</v>
      </c>
      <c r="C5759" s="1">
        <v>44163</v>
      </c>
      <c r="D5759" s="1">
        <v>44165</v>
      </c>
      <c r="E5759" s="1">
        <v>44166</v>
      </c>
      <c r="F5759">
        <v>4</v>
      </c>
      <c r="G5759">
        <v>1</v>
      </c>
      <c r="H5759">
        <v>96</v>
      </c>
      <c r="I5759" s="6">
        <v>0.15</v>
      </c>
      <c r="J5759">
        <v>2</v>
      </c>
      <c r="K5759" t="str">
        <f>_xlfn.XLOOKUP(fCompras!F5759,dComprador!$A$2:$A$7,dComprador!$B$2:$B$7)</f>
        <v>Lira</v>
      </c>
      <c r="L5759" t="str">
        <f>_xlfn.XLOOKUP(J5759,dFornecedor!$A$2:$A$6,dFornecedor!$B$2:$B$6)</f>
        <v>Minerva</v>
      </c>
      <c r="M5759" t="str">
        <f>_xlfn.XLOOKUP(G5759,dMateriaPrima!$A$2:$A$12,dMateriaPrima!$B$2:$B$12)</f>
        <v>Tecido</v>
      </c>
      <c r="N5759" s="2">
        <f>_xlfn.XLOOKUP(G5759,dMateriaPrima!$A$2:$A$12,dMateriaPrima!$C$2:$C$12)</f>
        <v>18</v>
      </c>
      <c r="O5759" s="3">
        <f t="shared" si="445"/>
        <v>1728</v>
      </c>
      <c r="P5759" s="4">
        <f t="shared" si="446"/>
        <v>259.2</v>
      </c>
      <c r="Q5759" s="3">
        <f t="shared" si="447"/>
        <v>1468.8</v>
      </c>
      <c r="R5759" t="str">
        <f t="shared" si="448"/>
        <v>Em atraso</v>
      </c>
      <c r="S5759" s="5">
        <f t="shared" si="449"/>
        <v>1</v>
      </c>
    </row>
    <row r="5760" spans="1:19" x14ac:dyDescent="0.25">
      <c r="A5760">
        <v>5759</v>
      </c>
      <c r="B5760" s="1">
        <v>44157</v>
      </c>
      <c r="C5760" s="1">
        <v>44162</v>
      </c>
      <c r="D5760" s="1">
        <v>44165</v>
      </c>
      <c r="E5760" s="1">
        <v>44164</v>
      </c>
      <c r="F5760">
        <v>4</v>
      </c>
      <c r="G5760">
        <v>9</v>
      </c>
      <c r="H5760">
        <v>28</v>
      </c>
      <c r="I5760" s="6">
        <v>0</v>
      </c>
      <c r="J5760">
        <v>3</v>
      </c>
      <c r="K5760" t="str">
        <f>_xlfn.XLOOKUP(fCompras!F5760,dComprador!$A$2:$A$7,dComprador!$B$2:$B$7)</f>
        <v>Lira</v>
      </c>
      <c r="L5760" t="str">
        <f>_xlfn.XLOOKUP(J5760,dFornecedor!$A$2:$A$6,dFornecedor!$B$2:$B$6)</f>
        <v>StepUp</v>
      </c>
      <c r="M5760" t="str">
        <f>_xlfn.XLOOKUP(G5760,dMateriaPrima!$A$2:$A$12,dMateriaPrima!$B$2:$B$12)</f>
        <v>Couro</v>
      </c>
      <c r="N5760" s="2">
        <f>_xlfn.XLOOKUP(G5760,dMateriaPrima!$A$2:$A$12,dMateriaPrima!$C$2:$C$12)</f>
        <v>4.4000000000000004</v>
      </c>
      <c r="O5760" s="3">
        <f t="shared" si="445"/>
        <v>123.20000000000002</v>
      </c>
      <c r="P5760" s="4">
        <f t="shared" si="446"/>
        <v>0</v>
      </c>
      <c r="Q5760" s="3">
        <f t="shared" si="447"/>
        <v>123.20000000000002</v>
      </c>
      <c r="R5760" t="str">
        <f t="shared" si="448"/>
        <v>No prazo</v>
      </c>
      <c r="S5760" s="5">
        <f t="shared" si="449"/>
        <v>0</v>
      </c>
    </row>
    <row r="5761" spans="1:19" x14ac:dyDescent="0.25">
      <c r="A5761">
        <v>5760</v>
      </c>
      <c r="B5761" s="1">
        <v>44157</v>
      </c>
      <c r="C5761" s="1">
        <v>44157</v>
      </c>
      <c r="D5761" s="1">
        <v>44173</v>
      </c>
      <c r="E5761" s="1">
        <v>44177</v>
      </c>
      <c r="F5761">
        <v>1</v>
      </c>
      <c r="G5761">
        <v>7</v>
      </c>
      <c r="H5761">
        <v>28</v>
      </c>
      <c r="I5761" s="6">
        <v>0</v>
      </c>
      <c r="J5761">
        <v>5</v>
      </c>
      <c r="K5761" t="str">
        <f>_xlfn.XLOOKUP(fCompras!F5761,dComprador!$A$2:$A$7,dComprador!$B$2:$B$7)</f>
        <v>Alon</v>
      </c>
      <c r="L5761" t="str">
        <f>_xlfn.XLOOKUP(J5761,dFornecedor!$A$2:$A$6,dFornecedor!$B$2:$B$6)</f>
        <v>Atlas</v>
      </c>
      <c r="M5761" t="str">
        <f>_xlfn.XLOOKUP(G5761,dMateriaPrima!$A$2:$A$12,dMateriaPrima!$B$2:$B$12)</f>
        <v>Poliéster</v>
      </c>
      <c r="N5761" s="2">
        <f>_xlfn.XLOOKUP(G5761,dMateriaPrima!$A$2:$A$12,dMateriaPrima!$C$2:$C$12)</f>
        <v>8</v>
      </c>
      <c r="O5761" s="3">
        <f t="shared" si="445"/>
        <v>224</v>
      </c>
      <c r="P5761" s="4">
        <f t="shared" si="446"/>
        <v>0</v>
      </c>
      <c r="Q5761" s="3">
        <f t="shared" si="447"/>
        <v>224</v>
      </c>
      <c r="R5761" t="str">
        <f t="shared" si="448"/>
        <v>Em atraso</v>
      </c>
      <c r="S5761" s="5">
        <f t="shared" si="449"/>
        <v>4</v>
      </c>
    </row>
    <row r="5762" spans="1:19" x14ac:dyDescent="0.25">
      <c r="A5762">
        <v>5761</v>
      </c>
      <c r="B5762" s="1">
        <v>44157</v>
      </c>
      <c r="C5762" s="1">
        <v>44167</v>
      </c>
      <c r="D5762" s="1">
        <v>44174</v>
      </c>
      <c r="E5762" s="1">
        <v>44178</v>
      </c>
      <c r="F5762">
        <v>1</v>
      </c>
      <c r="G5762">
        <v>8</v>
      </c>
      <c r="H5762">
        <v>181</v>
      </c>
      <c r="I5762" s="6">
        <v>0</v>
      </c>
      <c r="J5762">
        <v>3</v>
      </c>
      <c r="K5762" t="str">
        <f>_xlfn.XLOOKUP(fCompras!F5762,dComprador!$A$2:$A$7,dComprador!$B$2:$B$7)</f>
        <v>Alon</v>
      </c>
      <c r="L5762" t="str">
        <f>_xlfn.XLOOKUP(J5762,dFornecedor!$A$2:$A$6,dFornecedor!$B$2:$B$6)</f>
        <v>StepUp</v>
      </c>
      <c r="M5762" t="str">
        <f>_xlfn.XLOOKUP(G5762,dMateriaPrima!$A$2:$A$12,dMateriaPrima!$B$2:$B$12)</f>
        <v>Cimento</v>
      </c>
      <c r="N5762" s="2">
        <f>_xlfn.XLOOKUP(G5762,dMateriaPrima!$A$2:$A$12,dMateriaPrima!$C$2:$C$12)</f>
        <v>23</v>
      </c>
      <c r="O5762" s="3">
        <f t="shared" si="445"/>
        <v>4163</v>
      </c>
      <c r="P5762" s="4">
        <f t="shared" si="446"/>
        <v>0</v>
      </c>
      <c r="Q5762" s="3">
        <f t="shared" si="447"/>
        <v>4163</v>
      </c>
      <c r="R5762" t="str">
        <f t="shared" si="448"/>
        <v>Em atraso</v>
      </c>
      <c r="S5762" s="5">
        <f t="shared" si="449"/>
        <v>4</v>
      </c>
    </row>
    <row r="5763" spans="1:19" x14ac:dyDescent="0.25">
      <c r="A5763">
        <v>5762</v>
      </c>
      <c r="B5763" s="1">
        <v>44157</v>
      </c>
      <c r="C5763" s="1">
        <v>44157</v>
      </c>
      <c r="D5763" s="1">
        <v>44177</v>
      </c>
      <c r="E5763" s="1">
        <v>44178</v>
      </c>
      <c r="F5763">
        <v>1</v>
      </c>
      <c r="G5763">
        <v>9</v>
      </c>
      <c r="H5763">
        <v>47</v>
      </c>
      <c r="I5763" s="6">
        <v>0</v>
      </c>
      <c r="J5763">
        <v>2</v>
      </c>
      <c r="K5763" t="str">
        <f>_xlfn.XLOOKUP(fCompras!F5763,dComprador!$A$2:$A$7,dComprador!$B$2:$B$7)</f>
        <v>Alon</v>
      </c>
      <c r="L5763" t="str">
        <f>_xlfn.XLOOKUP(J5763,dFornecedor!$A$2:$A$6,dFornecedor!$B$2:$B$6)</f>
        <v>Minerva</v>
      </c>
      <c r="M5763" t="str">
        <f>_xlfn.XLOOKUP(G5763,dMateriaPrima!$A$2:$A$12,dMateriaPrima!$B$2:$B$12)</f>
        <v>Couro</v>
      </c>
      <c r="N5763" s="2">
        <f>_xlfn.XLOOKUP(G5763,dMateriaPrima!$A$2:$A$12,dMateriaPrima!$C$2:$C$12)</f>
        <v>4.4000000000000004</v>
      </c>
      <c r="O5763" s="3">
        <f t="shared" ref="O5763:O5826" si="450">PRODUCT(H5763,N5763)</f>
        <v>206.8</v>
      </c>
      <c r="P5763" s="4">
        <f t="shared" ref="P5763:P5826" si="451">PRODUCT(O5763,I5763)</f>
        <v>0</v>
      </c>
      <c r="Q5763" s="3">
        <f t="shared" ref="Q5763:Q5826" si="452">O5763-P5763</f>
        <v>206.8</v>
      </c>
      <c r="R5763" t="str">
        <f t="shared" ref="R5763:R5826" si="453">IF(E5763&lt;=D5763,"No prazo",IF(E5763&gt;D5763,"Em atraso"))</f>
        <v>Em atraso</v>
      </c>
      <c r="S5763" s="5">
        <f t="shared" ref="S5763:S5826" si="454">IF(E5763 &gt;D5763, E5763-D5763,0)</f>
        <v>1</v>
      </c>
    </row>
    <row r="5764" spans="1:19" x14ac:dyDescent="0.25">
      <c r="A5764">
        <v>5763</v>
      </c>
      <c r="B5764" s="1">
        <v>44157</v>
      </c>
      <c r="C5764" s="1">
        <v>44159</v>
      </c>
      <c r="D5764" s="1">
        <v>44176</v>
      </c>
      <c r="E5764" s="1">
        <v>44180</v>
      </c>
      <c r="F5764">
        <v>1</v>
      </c>
      <c r="G5764">
        <v>11</v>
      </c>
      <c r="H5764">
        <v>4</v>
      </c>
      <c r="I5764" s="6">
        <v>0</v>
      </c>
      <c r="J5764">
        <v>4</v>
      </c>
      <c r="K5764" t="str">
        <f>_xlfn.XLOOKUP(fCompras!F5764,dComprador!$A$2:$A$7,dComprador!$B$2:$B$7)</f>
        <v>Alon</v>
      </c>
      <c r="L5764" t="str">
        <f>_xlfn.XLOOKUP(J5764,dFornecedor!$A$2:$A$6,dFornecedor!$B$2:$B$6)</f>
        <v>AlphaOmega</v>
      </c>
      <c r="M5764" t="str">
        <f>_xlfn.XLOOKUP(G5764,dMateriaPrima!$A$2:$A$12,dMateriaPrima!$B$2:$B$12)</f>
        <v>Papel</v>
      </c>
      <c r="N5764" s="2">
        <f>_xlfn.XLOOKUP(G5764,dMateriaPrima!$A$2:$A$12,dMateriaPrima!$C$2:$C$12)</f>
        <v>9</v>
      </c>
      <c r="O5764" s="3">
        <f t="shared" si="450"/>
        <v>36</v>
      </c>
      <c r="P5764" s="4">
        <f t="shared" si="451"/>
        <v>0</v>
      </c>
      <c r="Q5764" s="3">
        <f t="shared" si="452"/>
        <v>36</v>
      </c>
      <c r="R5764" t="str">
        <f t="shared" si="453"/>
        <v>Em atraso</v>
      </c>
      <c r="S5764" s="5">
        <f t="shared" si="454"/>
        <v>4</v>
      </c>
    </row>
    <row r="5765" spans="1:19" x14ac:dyDescent="0.25">
      <c r="A5765">
        <v>5764</v>
      </c>
      <c r="B5765" s="1">
        <v>44157</v>
      </c>
      <c r="C5765" s="1">
        <v>44167</v>
      </c>
      <c r="D5765" s="1">
        <v>44179</v>
      </c>
      <c r="E5765" s="1">
        <v>44181</v>
      </c>
      <c r="F5765">
        <v>1</v>
      </c>
      <c r="G5765">
        <v>5</v>
      </c>
      <c r="H5765">
        <v>334</v>
      </c>
      <c r="I5765" s="6">
        <v>0</v>
      </c>
      <c r="J5765">
        <v>3</v>
      </c>
      <c r="K5765" t="str">
        <f>_xlfn.XLOOKUP(fCompras!F5765,dComprador!$A$2:$A$7,dComprador!$B$2:$B$7)</f>
        <v>Alon</v>
      </c>
      <c r="L5765" t="str">
        <f>_xlfn.XLOOKUP(J5765,dFornecedor!$A$2:$A$6,dFornecedor!$B$2:$B$6)</f>
        <v>StepUp</v>
      </c>
      <c r="M5765" t="str">
        <f>_xlfn.XLOOKUP(G5765,dMateriaPrima!$A$2:$A$12,dMateriaPrima!$B$2:$B$12)</f>
        <v>Areia</v>
      </c>
      <c r="N5765" s="2">
        <f>_xlfn.XLOOKUP(G5765,dMateriaPrima!$A$2:$A$12,dMateriaPrima!$C$2:$C$12)</f>
        <v>3.59</v>
      </c>
      <c r="O5765" s="3">
        <f t="shared" si="450"/>
        <v>1199.06</v>
      </c>
      <c r="P5765" s="4">
        <f t="shared" si="451"/>
        <v>0</v>
      </c>
      <c r="Q5765" s="3">
        <f t="shared" si="452"/>
        <v>1199.06</v>
      </c>
      <c r="R5765" t="str">
        <f t="shared" si="453"/>
        <v>Em atraso</v>
      </c>
      <c r="S5765" s="5">
        <f t="shared" si="454"/>
        <v>2</v>
      </c>
    </row>
    <row r="5766" spans="1:19" x14ac:dyDescent="0.25">
      <c r="A5766">
        <v>5765</v>
      </c>
      <c r="B5766" s="1">
        <v>44158</v>
      </c>
      <c r="C5766" s="1">
        <v>44158</v>
      </c>
      <c r="D5766" s="1">
        <v>44165</v>
      </c>
      <c r="E5766" s="1">
        <v>44164</v>
      </c>
      <c r="F5766">
        <v>4</v>
      </c>
      <c r="G5766">
        <v>9</v>
      </c>
      <c r="H5766">
        <v>71</v>
      </c>
      <c r="I5766" s="6">
        <v>0</v>
      </c>
      <c r="J5766">
        <v>2</v>
      </c>
      <c r="K5766" t="str">
        <f>_xlfn.XLOOKUP(fCompras!F5766,dComprador!$A$2:$A$7,dComprador!$B$2:$B$7)</f>
        <v>Lira</v>
      </c>
      <c r="L5766" t="str">
        <f>_xlfn.XLOOKUP(J5766,dFornecedor!$A$2:$A$6,dFornecedor!$B$2:$B$6)</f>
        <v>Minerva</v>
      </c>
      <c r="M5766" t="str">
        <f>_xlfn.XLOOKUP(G5766,dMateriaPrima!$A$2:$A$12,dMateriaPrima!$B$2:$B$12)</f>
        <v>Couro</v>
      </c>
      <c r="N5766" s="2">
        <f>_xlfn.XLOOKUP(G5766,dMateriaPrima!$A$2:$A$12,dMateriaPrima!$C$2:$C$12)</f>
        <v>4.4000000000000004</v>
      </c>
      <c r="O5766" s="3">
        <f t="shared" si="450"/>
        <v>312.40000000000003</v>
      </c>
      <c r="P5766" s="4">
        <f t="shared" si="451"/>
        <v>0</v>
      </c>
      <c r="Q5766" s="3">
        <f t="shared" si="452"/>
        <v>312.40000000000003</v>
      </c>
      <c r="R5766" t="str">
        <f t="shared" si="453"/>
        <v>No prazo</v>
      </c>
      <c r="S5766" s="5">
        <f t="shared" si="454"/>
        <v>0</v>
      </c>
    </row>
    <row r="5767" spans="1:19" x14ac:dyDescent="0.25">
      <c r="A5767">
        <v>5766</v>
      </c>
      <c r="B5767" s="1">
        <v>44158</v>
      </c>
      <c r="C5767" s="1">
        <v>44166</v>
      </c>
      <c r="D5767" s="1">
        <v>44169</v>
      </c>
      <c r="E5767" s="1">
        <v>44172</v>
      </c>
      <c r="F5767">
        <v>4</v>
      </c>
      <c r="G5767">
        <v>5</v>
      </c>
      <c r="H5767">
        <v>143</v>
      </c>
      <c r="I5767" s="6">
        <v>0</v>
      </c>
      <c r="J5767">
        <v>2</v>
      </c>
      <c r="K5767" t="str">
        <f>_xlfn.XLOOKUP(fCompras!F5767,dComprador!$A$2:$A$7,dComprador!$B$2:$B$7)</f>
        <v>Lira</v>
      </c>
      <c r="L5767" t="str">
        <f>_xlfn.XLOOKUP(J5767,dFornecedor!$A$2:$A$6,dFornecedor!$B$2:$B$6)</f>
        <v>Minerva</v>
      </c>
      <c r="M5767" t="str">
        <f>_xlfn.XLOOKUP(G5767,dMateriaPrima!$A$2:$A$12,dMateriaPrima!$B$2:$B$12)</f>
        <v>Areia</v>
      </c>
      <c r="N5767" s="2">
        <f>_xlfn.XLOOKUP(G5767,dMateriaPrima!$A$2:$A$12,dMateriaPrima!$C$2:$C$12)</f>
        <v>3.59</v>
      </c>
      <c r="O5767" s="3">
        <f t="shared" si="450"/>
        <v>513.37</v>
      </c>
      <c r="P5767" s="4">
        <f t="shared" si="451"/>
        <v>0</v>
      </c>
      <c r="Q5767" s="3">
        <f t="shared" si="452"/>
        <v>513.37</v>
      </c>
      <c r="R5767" t="str">
        <f t="shared" si="453"/>
        <v>Em atraso</v>
      </c>
      <c r="S5767" s="5">
        <f t="shared" si="454"/>
        <v>3</v>
      </c>
    </row>
    <row r="5768" spans="1:19" x14ac:dyDescent="0.25">
      <c r="A5768">
        <v>5767</v>
      </c>
      <c r="B5768" s="1">
        <v>44158</v>
      </c>
      <c r="C5768" s="1">
        <v>44162</v>
      </c>
      <c r="D5768" s="1">
        <v>44165</v>
      </c>
      <c r="E5768" s="1">
        <v>44167</v>
      </c>
      <c r="F5768">
        <v>4</v>
      </c>
      <c r="G5768">
        <v>4</v>
      </c>
      <c r="H5768">
        <v>275</v>
      </c>
      <c r="I5768" s="6">
        <v>0</v>
      </c>
      <c r="J5768">
        <v>1</v>
      </c>
      <c r="K5768" t="str">
        <f>_xlfn.XLOOKUP(fCompras!F5768,dComprador!$A$2:$A$7,dComprador!$B$2:$B$7)</f>
        <v>Lira</v>
      </c>
      <c r="L5768" t="str">
        <f>_xlfn.XLOOKUP(J5768,dFornecedor!$A$2:$A$6,dFornecedor!$B$2:$B$6)</f>
        <v>NorthShore</v>
      </c>
      <c r="M5768" t="str">
        <f>_xlfn.XLOOKUP(G5768,dMateriaPrima!$A$2:$A$12,dMateriaPrima!$B$2:$B$12)</f>
        <v>Madeira</v>
      </c>
      <c r="N5768" s="2">
        <f>_xlfn.XLOOKUP(G5768,dMateriaPrima!$A$2:$A$12,dMateriaPrima!$C$2:$C$12)</f>
        <v>168</v>
      </c>
      <c r="O5768" s="3">
        <f t="shared" si="450"/>
        <v>46200</v>
      </c>
      <c r="P5768" s="4">
        <f t="shared" si="451"/>
        <v>0</v>
      </c>
      <c r="Q5768" s="3">
        <f t="shared" si="452"/>
        <v>46200</v>
      </c>
      <c r="R5768" t="str">
        <f t="shared" si="453"/>
        <v>Em atraso</v>
      </c>
      <c r="S5768" s="5">
        <f t="shared" si="454"/>
        <v>2</v>
      </c>
    </row>
    <row r="5769" spans="1:19" x14ac:dyDescent="0.25">
      <c r="A5769">
        <v>5768</v>
      </c>
      <c r="B5769" s="1">
        <v>44158</v>
      </c>
      <c r="C5769" s="1">
        <v>44158</v>
      </c>
      <c r="D5769" s="1">
        <v>44184</v>
      </c>
      <c r="E5769" s="1">
        <v>44187</v>
      </c>
      <c r="F5769">
        <v>1</v>
      </c>
      <c r="G5769">
        <v>7</v>
      </c>
      <c r="H5769">
        <v>34</v>
      </c>
      <c r="I5769" s="6">
        <v>0</v>
      </c>
      <c r="J5769">
        <v>2</v>
      </c>
      <c r="K5769" t="str">
        <f>_xlfn.XLOOKUP(fCompras!F5769,dComprador!$A$2:$A$7,dComprador!$B$2:$B$7)</f>
        <v>Alon</v>
      </c>
      <c r="L5769" t="str">
        <f>_xlfn.XLOOKUP(J5769,dFornecedor!$A$2:$A$6,dFornecedor!$B$2:$B$6)</f>
        <v>Minerva</v>
      </c>
      <c r="M5769" t="str">
        <f>_xlfn.XLOOKUP(G5769,dMateriaPrima!$A$2:$A$12,dMateriaPrima!$B$2:$B$12)</f>
        <v>Poliéster</v>
      </c>
      <c r="N5769" s="2">
        <f>_xlfn.XLOOKUP(G5769,dMateriaPrima!$A$2:$A$12,dMateriaPrima!$C$2:$C$12)</f>
        <v>8</v>
      </c>
      <c r="O5769" s="3">
        <f t="shared" si="450"/>
        <v>272</v>
      </c>
      <c r="P5769" s="4">
        <f t="shared" si="451"/>
        <v>0</v>
      </c>
      <c r="Q5769" s="3">
        <f t="shared" si="452"/>
        <v>272</v>
      </c>
      <c r="R5769" t="str">
        <f t="shared" si="453"/>
        <v>Em atraso</v>
      </c>
      <c r="S5769" s="5">
        <f t="shared" si="454"/>
        <v>3</v>
      </c>
    </row>
    <row r="5770" spans="1:19" x14ac:dyDescent="0.25">
      <c r="A5770">
        <v>5769</v>
      </c>
      <c r="B5770" s="1">
        <v>44158</v>
      </c>
      <c r="C5770" s="1">
        <v>44159</v>
      </c>
      <c r="D5770" s="1">
        <v>44165</v>
      </c>
      <c r="E5770" s="1">
        <v>44165</v>
      </c>
      <c r="F5770">
        <v>4</v>
      </c>
      <c r="G5770">
        <v>10</v>
      </c>
      <c r="H5770">
        <v>1</v>
      </c>
      <c r="I5770" s="6">
        <v>0</v>
      </c>
      <c r="J5770">
        <v>3</v>
      </c>
      <c r="K5770" t="str">
        <f>_xlfn.XLOOKUP(fCompras!F5770,dComprador!$A$2:$A$7,dComprador!$B$2:$B$7)</f>
        <v>Lira</v>
      </c>
      <c r="L5770" t="str">
        <f>_xlfn.XLOOKUP(J5770,dFornecedor!$A$2:$A$6,dFornecedor!$B$2:$B$6)</f>
        <v>StepUp</v>
      </c>
      <c r="M5770" t="str">
        <f>_xlfn.XLOOKUP(G5770,dMateriaPrima!$A$2:$A$12,dMateriaPrima!$B$2:$B$12)</f>
        <v>Pedra Britada</v>
      </c>
      <c r="N5770" s="2">
        <f>_xlfn.XLOOKUP(G5770,dMateriaPrima!$A$2:$A$12,dMateriaPrima!$C$2:$C$12)</f>
        <v>56</v>
      </c>
      <c r="O5770" s="3">
        <f t="shared" si="450"/>
        <v>56</v>
      </c>
      <c r="P5770" s="4">
        <f t="shared" si="451"/>
        <v>0</v>
      </c>
      <c r="Q5770" s="3">
        <f t="shared" si="452"/>
        <v>56</v>
      </c>
      <c r="R5770" t="str">
        <f t="shared" si="453"/>
        <v>No prazo</v>
      </c>
      <c r="S5770" s="5">
        <f t="shared" si="454"/>
        <v>0</v>
      </c>
    </row>
    <row r="5771" spans="1:19" x14ac:dyDescent="0.25">
      <c r="A5771">
        <v>5770</v>
      </c>
      <c r="B5771" s="1">
        <v>44158</v>
      </c>
      <c r="C5771" s="1">
        <v>44159</v>
      </c>
      <c r="D5771" s="1">
        <v>44165</v>
      </c>
      <c r="E5771" s="1">
        <v>44167</v>
      </c>
      <c r="F5771">
        <v>4</v>
      </c>
      <c r="G5771">
        <v>11</v>
      </c>
      <c r="H5771">
        <v>436</v>
      </c>
      <c r="I5771" s="6">
        <v>0</v>
      </c>
      <c r="J5771">
        <v>3</v>
      </c>
      <c r="K5771" t="str">
        <f>_xlfn.XLOOKUP(fCompras!F5771,dComprador!$A$2:$A$7,dComprador!$B$2:$B$7)</f>
        <v>Lira</v>
      </c>
      <c r="L5771" t="str">
        <f>_xlfn.XLOOKUP(J5771,dFornecedor!$A$2:$A$6,dFornecedor!$B$2:$B$6)</f>
        <v>StepUp</v>
      </c>
      <c r="M5771" t="str">
        <f>_xlfn.XLOOKUP(G5771,dMateriaPrima!$A$2:$A$12,dMateriaPrima!$B$2:$B$12)</f>
        <v>Papel</v>
      </c>
      <c r="N5771" s="2">
        <f>_xlfn.XLOOKUP(G5771,dMateriaPrima!$A$2:$A$12,dMateriaPrima!$C$2:$C$12)</f>
        <v>9</v>
      </c>
      <c r="O5771" s="3">
        <f t="shared" si="450"/>
        <v>3924</v>
      </c>
      <c r="P5771" s="4">
        <f t="shared" si="451"/>
        <v>0</v>
      </c>
      <c r="Q5771" s="3">
        <f t="shared" si="452"/>
        <v>3924</v>
      </c>
      <c r="R5771" t="str">
        <f t="shared" si="453"/>
        <v>Em atraso</v>
      </c>
      <c r="S5771" s="5">
        <f t="shared" si="454"/>
        <v>2</v>
      </c>
    </row>
    <row r="5772" spans="1:19" x14ac:dyDescent="0.25">
      <c r="A5772">
        <v>5771</v>
      </c>
      <c r="B5772" s="1">
        <v>44158</v>
      </c>
      <c r="C5772" s="1">
        <v>44166</v>
      </c>
      <c r="D5772" s="1">
        <v>44175</v>
      </c>
      <c r="E5772" s="1">
        <v>44179</v>
      </c>
      <c r="F5772">
        <v>1</v>
      </c>
      <c r="G5772">
        <v>9</v>
      </c>
      <c r="H5772">
        <v>110</v>
      </c>
      <c r="I5772" s="6">
        <v>0</v>
      </c>
      <c r="J5772">
        <v>2</v>
      </c>
      <c r="K5772" t="str">
        <f>_xlfn.XLOOKUP(fCompras!F5772,dComprador!$A$2:$A$7,dComprador!$B$2:$B$7)</f>
        <v>Alon</v>
      </c>
      <c r="L5772" t="str">
        <f>_xlfn.XLOOKUP(J5772,dFornecedor!$A$2:$A$6,dFornecedor!$B$2:$B$6)</f>
        <v>Minerva</v>
      </c>
      <c r="M5772" t="str">
        <f>_xlfn.XLOOKUP(G5772,dMateriaPrima!$A$2:$A$12,dMateriaPrima!$B$2:$B$12)</f>
        <v>Couro</v>
      </c>
      <c r="N5772" s="2">
        <f>_xlfn.XLOOKUP(G5772,dMateriaPrima!$A$2:$A$12,dMateriaPrima!$C$2:$C$12)</f>
        <v>4.4000000000000004</v>
      </c>
      <c r="O5772" s="3">
        <f t="shared" si="450"/>
        <v>484.00000000000006</v>
      </c>
      <c r="P5772" s="4">
        <f t="shared" si="451"/>
        <v>0</v>
      </c>
      <c r="Q5772" s="3">
        <f t="shared" si="452"/>
        <v>484.00000000000006</v>
      </c>
      <c r="R5772" t="str">
        <f t="shared" si="453"/>
        <v>Em atraso</v>
      </c>
      <c r="S5772" s="5">
        <f t="shared" si="454"/>
        <v>4</v>
      </c>
    </row>
    <row r="5773" spans="1:19" x14ac:dyDescent="0.25">
      <c r="A5773">
        <v>5772</v>
      </c>
      <c r="B5773" s="1">
        <v>44158</v>
      </c>
      <c r="C5773" s="1">
        <v>44166</v>
      </c>
      <c r="D5773" s="1">
        <v>44177</v>
      </c>
      <c r="E5773" s="1">
        <v>44178</v>
      </c>
      <c r="F5773">
        <v>1</v>
      </c>
      <c r="G5773">
        <v>11</v>
      </c>
      <c r="H5773">
        <v>332</v>
      </c>
      <c r="I5773" s="6">
        <v>0</v>
      </c>
      <c r="J5773">
        <v>3</v>
      </c>
      <c r="K5773" t="str">
        <f>_xlfn.XLOOKUP(fCompras!F5773,dComprador!$A$2:$A$7,dComprador!$B$2:$B$7)</f>
        <v>Alon</v>
      </c>
      <c r="L5773" t="str">
        <f>_xlfn.XLOOKUP(J5773,dFornecedor!$A$2:$A$6,dFornecedor!$B$2:$B$6)</f>
        <v>StepUp</v>
      </c>
      <c r="M5773" t="str">
        <f>_xlfn.XLOOKUP(G5773,dMateriaPrima!$A$2:$A$12,dMateriaPrima!$B$2:$B$12)</f>
        <v>Papel</v>
      </c>
      <c r="N5773" s="2">
        <f>_xlfn.XLOOKUP(G5773,dMateriaPrima!$A$2:$A$12,dMateriaPrima!$C$2:$C$12)</f>
        <v>9</v>
      </c>
      <c r="O5773" s="3">
        <f t="shared" si="450"/>
        <v>2988</v>
      </c>
      <c r="P5773" s="4">
        <f t="shared" si="451"/>
        <v>0</v>
      </c>
      <c r="Q5773" s="3">
        <f t="shared" si="452"/>
        <v>2988</v>
      </c>
      <c r="R5773" t="str">
        <f t="shared" si="453"/>
        <v>Em atraso</v>
      </c>
      <c r="S5773" s="5">
        <f t="shared" si="454"/>
        <v>1</v>
      </c>
    </row>
    <row r="5774" spans="1:19" x14ac:dyDescent="0.25">
      <c r="A5774">
        <v>5773</v>
      </c>
      <c r="B5774" s="1">
        <v>44158</v>
      </c>
      <c r="C5774" s="1">
        <v>44168</v>
      </c>
      <c r="D5774" s="1">
        <v>44178</v>
      </c>
      <c r="E5774" s="1">
        <v>44180</v>
      </c>
      <c r="F5774">
        <v>1</v>
      </c>
      <c r="G5774">
        <v>11</v>
      </c>
      <c r="H5774">
        <v>438</v>
      </c>
      <c r="I5774" s="6">
        <v>0</v>
      </c>
      <c r="J5774">
        <v>3</v>
      </c>
      <c r="K5774" t="str">
        <f>_xlfn.XLOOKUP(fCompras!F5774,dComprador!$A$2:$A$7,dComprador!$B$2:$B$7)</f>
        <v>Alon</v>
      </c>
      <c r="L5774" t="str">
        <f>_xlfn.XLOOKUP(J5774,dFornecedor!$A$2:$A$6,dFornecedor!$B$2:$B$6)</f>
        <v>StepUp</v>
      </c>
      <c r="M5774" t="str">
        <f>_xlfn.XLOOKUP(G5774,dMateriaPrima!$A$2:$A$12,dMateriaPrima!$B$2:$B$12)</f>
        <v>Papel</v>
      </c>
      <c r="N5774" s="2">
        <f>_xlfn.XLOOKUP(G5774,dMateriaPrima!$A$2:$A$12,dMateriaPrima!$C$2:$C$12)</f>
        <v>9</v>
      </c>
      <c r="O5774" s="3">
        <f t="shared" si="450"/>
        <v>3942</v>
      </c>
      <c r="P5774" s="4">
        <f t="shared" si="451"/>
        <v>0</v>
      </c>
      <c r="Q5774" s="3">
        <f t="shared" si="452"/>
        <v>3942</v>
      </c>
      <c r="R5774" t="str">
        <f t="shared" si="453"/>
        <v>Em atraso</v>
      </c>
      <c r="S5774" s="5">
        <f t="shared" si="454"/>
        <v>2</v>
      </c>
    </row>
    <row r="5775" spans="1:19" x14ac:dyDescent="0.25">
      <c r="A5775">
        <v>5774</v>
      </c>
      <c r="B5775" s="1">
        <v>44158</v>
      </c>
      <c r="C5775" s="1">
        <v>44168</v>
      </c>
      <c r="D5775" s="1">
        <v>44174</v>
      </c>
      <c r="E5775" s="1">
        <v>44177</v>
      </c>
      <c r="F5775">
        <v>1</v>
      </c>
      <c r="G5775">
        <v>11</v>
      </c>
      <c r="H5775">
        <v>476</v>
      </c>
      <c r="I5775" s="6">
        <v>0</v>
      </c>
      <c r="J5775">
        <v>3</v>
      </c>
      <c r="K5775" t="str">
        <f>_xlfn.XLOOKUP(fCompras!F5775,dComprador!$A$2:$A$7,dComprador!$B$2:$B$7)</f>
        <v>Alon</v>
      </c>
      <c r="L5775" t="str">
        <f>_xlfn.XLOOKUP(J5775,dFornecedor!$A$2:$A$6,dFornecedor!$B$2:$B$6)</f>
        <v>StepUp</v>
      </c>
      <c r="M5775" t="str">
        <f>_xlfn.XLOOKUP(G5775,dMateriaPrima!$A$2:$A$12,dMateriaPrima!$B$2:$B$12)</f>
        <v>Papel</v>
      </c>
      <c r="N5775" s="2">
        <f>_xlfn.XLOOKUP(G5775,dMateriaPrima!$A$2:$A$12,dMateriaPrima!$C$2:$C$12)</f>
        <v>9</v>
      </c>
      <c r="O5775" s="3">
        <f t="shared" si="450"/>
        <v>4284</v>
      </c>
      <c r="P5775" s="4">
        <f t="shared" si="451"/>
        <v>0</v>
      </c>
      <c r="Q5775" s="3">
        <f t="shared" si="452"/>
        <v>4284</v>
      </c>
      <c r="R5775" t="str">
        <f t="shared" si="453"/>
        <v>Em atraso</v>
      </c>
      <c r="S5775" s="5">
        <f t="shared" si="454"/>
        <v>3</v>
      </c>
    </row>
    <row r="5776" spans="1:19" x14ac:dyDescent="0.25">
      <c r="A5776">
        <v>5775</v>
      </c>
      <c r="B5776" s="1">
        <v>44158</v>
      </c>
      <c r="C5776" s="1">
        <v>44168</v>
      </c>
      <c r="D5776" s="1">
        <v>44190</v>
      </c>
      <c r="E5776" s="1">
        <v>44193</v>
      </c>
      <c r="F5776">
        <v>1</v>
      </c>
      <c r="G5776">
        <v>6</v>
      </c>
      <c r="H5776">
        <v>19</v>
      </c>
      <c r="I5776" s="6">
        <v>0</v>
      </c>
      <c r="J5776">
        <v>3</v>
      </c>
      <c r="K5776" t="str">
        <f>_xlfn.XLOOKUP(fCompras!F5776,dComprador!$A$2:$A$7,dComprador!$B$2:$B$7)</f>
        <v>Alon</v>
      </c>
      <c r="L5776" t="str">
        <f>_xlfn.XLOOKUP(J5776,dFornecedor!$A$2:$A$6,dFornecedor!$B$2:$B$6)</f>
        <v>StepUp</v>
      </c>
      <c r="M5776" t="str">
        <f>_xlfn.XLOOKUP(G5776,dMateriaPrima!$A$2:$A$12,dMateriaPrima!$B$2:$B$12)</f>
        <v>Fio Algodão</v>
      </c>
      <c r="N5776" s="2">
        <f>_xlfn.XLOOKUP(G5776,dMateriaPrima!$A$2:$A$12,dMateriaPrima!$C$2:$C$12)</f>
        <v>55.9</v>
      </c>
      <c r="O5776" s="3">
        <f t="shared" si="450"/>
        <v>1062.0999999999999</v>
      </c>
      <c r="P5776" s="4">
        <f t="shared" si="451"/>
        <v>0</v>
      </c>
      <c r="Q5776" s="3">
        <f t="shared" si="452"/>
        <v>1062.0999999999999</v>
      </c>
      <c r="R5776" t="str">
        <f t="shared" si="453"/>
        <v>Em atraso</v>
      </c>
      <c r="S5776" s="5">
        <f t="shared" si="454"/>
        <v>3</v>
      </c>
    </row>
    <row r="5777" spans="1:19" x14ac:dyDescent="0.25">
      <c r="A5777">
        <v>5776</v>
      </c>
      <c r="B5777" s="1">
        <v>44159</v>
      </c>
      <c r="C5777" s="1">
        <v>44162</v>
      </c>
      <c r="D5777" s="1">
        <v>44166</v>
      </c>
      <c r="E5777" s="1">
        <v>44165</v>
      </c>
      <c r="F5777">
        <v>4</v>
      </c>
      <c r="G5777">
        <v>5</v>
      </c>
      <c r="H5777">
        <v>24</v>
      </c>
      <c r="I5777" s="6">
        <v>0</v>
      </c>
      <c r="J5777">
        <v>2</v>
      </c>
      <c r="K5777" t="str">
        <f>_xlfn.XLOOKUP(fCompras!F5777,dComprador!$A$2:$A$7,dComprador!$B$2:$B$7)</f>
        <v>Lira</v>
      </c>
      <c r="L5777" t="str">
        <f>_xlfn.XLOOKUP(J5777,dFornecedor!$A$2:$A$6,dFornecedor!$B$2:$B$6)</f>
        <v>Minerva</v>
      </c>
      <c r="M5777" t="str">
        <f>_xlfn.XLOOKUP(G5777,dMateriaPrima!$A$2:$A$12,dMateriaPrima!$B$2:$B$12)</f>
        <v>Areia</v>
      </c>
      <c r="N5777" s="2">
        <f>_xlfn.XLOOKUP(G5777,dMateriaPrima!$A$2:$A$12,dMateriaPrima!$C$2:$C$12)</f>
        <v>3.59</v>
      </c>
      <c r="O5777" s="3">
        <f t="shared" si="450"/>
        <v>86.16</v>
      </c>
      <c r="P5777" s="4">
        <f t="shared" si="451"/>
        <v>0</v>
      </c>
      <c r="Q5777" s="3">
        <f t="shared" si="452"/>
        <v>86.16</v>
      </c>
      <c r="R5777" t="str">
        <f t="shared" si="453"/>
        <v>No prazo</v>
      </c>
      <c r="S5777" s="5">
        <f t="shared" si="454"/>
        <v>0</v>
      </c>
    </row>
    <row r="5778" spans="1:19" x14ac:dyDescent="0.25">
      <c r="A5778">
        <v>5777</v>
      </c>
      <c r="B5778" s="1">
        <v>44159</v>
      </c>
      <c r="C5778" s="1">
        <v>44167</v>
      </c>
      <c r="D5778" s="1">
        <v>44169</v>
      </c>
      <c r="E5778" s="1">
        <v>44171</v>
      </c>
      <c r="F5778">
        <v>4</v>
      </c>
      <c r="G5778">
        <v>10</v>
      </c>
      <c r="H5778">
        <v>105</v>
      </c>
      <c r="I5778" s="6">
        <v>0</v>
      </c>
      <c r="J5778">
        <v>2</v>
      </c>
      <c r="K5778" t="str">
        <f>_xlfn.XLOOKUP(fCompras!F5778,dComprador!$A$2:$A$7,dComprador!$B$2:$B$7)</f>
        <v>Lira</v>
      </c>
      <c r="L5778" t="str">
        <f>_xlfn.XLOOKUP(J5778,dFornecedor!$A$2:$A$6,dFornecedor!$B$2:$B$6)</f>
        <v>Minerva</v>
      </c>
      <c r="M5778" t="str">
        <f>_xlfn.XLOOKUP(G5778,dMateriaPrima!$A$2:$A$12,dMateriaPrima!$B$2:$B$12)</f>
        <v>Pedra Britada</v>
      </c>
      <c r="N5778" s="2">
        <f>_xlfn.XLOOKUP(G5778,dMateriaPrima!$A$2:$A$12,dMateriaPrima!$C$2:$C$12)</f>
        <v>56</v>
      </c>
      <c r="O5778" s="3">
        <f t="shared" si="450"/>
        <v>5880</v>
      </c>
      <c r="P5778" s="4">
        <f t="shared" si="451"/>
        <v>0</v>
      </c>
      <c r="Q5778" s="3">
        <f t="shared" si="452"/>
        <v>5880</v>
      </c>
      <c r="R5778" t="str">
        <f t="shared" si="453"/>
        <v>Em atraso</v>
      </c>
      <c r="S5778" s="5">
        <f t="shared" si="454"/>
        <v>2</v>
      </c>
    </row>
    <row r="5779" spans="1:19" x14ac:dyDescent="0.25">
      <c r="A5779">
        <v>5778</v>
      </c>
      <c r="B5779" s="1">
        <v>44159</v>
      </c>
      <c r="C5779" s="1">
        <v>44159</v>
      </c>
      <c r="D5779" s="1">
        <v>44164</v>
      </c>
      <c r="E5779" s="1">
        <v>44166</v>
      </c>
      <c r="F5779">
        <v>4</v>
      </c>
      <c r="G5779">
        <v>11</v>
      </c>
      <c r="H5779">
        <v>38</v>
      </c>
      <c r="I5779" s="6">
        <v>0</v>
      </c>
      <c r="J5779">
        <v>2</v>
      </c>
      <c r="K5779" t="str">
        <f>_xlfn.XLOOKUP(fCompras!F5779,dComprador!$A$2:$A$7,dComprador!$B$2:$B$7)</f>
        <v>Lira</v>
      </c>
      <c r="L5779" t="str">
        <f>_xlfn.XLOOKUP(J5779,dFornecedor!$A$2:$A$6,dFornecedor!$B$2:$B$6)</f>
        <v>Minerva</v>
      </c>
      <c r="M5779" t="str">
        <f>_xlfn.XLOOKUP(G5779,dMateriaPrima!$A$2:$A$12,dMateriaPrima!$B$2:$B$12)</f>
        <v>Papel</v>
      </c>
      <c r="N5779" s="2">
        <f>_xlfn.XLOOKUP(G5779,dMateriaPrima!$A$2:$A$12,dMateriaPrima!$C$2:$C$12)</f>
        <v>9</v>
      </c>
      <c r="O5779" s="3">
        <f t="shared" si="450"/>
        <v>342</v>
      </c>
      <c r="P5779" s="4">
        <f t="shared" si="451"/>
        <v>0</v>
      </c>
      <c r="Q5779" s="3">
        <f t="shared" si="452"/>
        <v>342</v>
      </c>
      <c r="R5779" t="str">
        <f t="shared" si="453"/>
        <v>Em atraso</v>
      </c>
      <c r="S5779" s="5">
        <f t="shared" si="454"/>
        <v>2</v>
      </c>
    </row>
    <row r="5780" spans="1:19" x14ac:dyDescent="0.25">
      <c r="A5780">
        <v>5779</v>
      </c>
      <c r="B5780" s="1">
        <v>44159</v>
      </c>
      <c r="C5780" s="1">
        <v>44159</v>
      </c>
      <c r="D5780" s="1">
        <v>44165</v>
      </c>
      <c r="E5780" s="1">
        <v>44169</v>
      </c>
      <c r="F5780">
        <v>4</v>
      </c>
      <c r="G5780">
        <v>7</v>
      </c>
      <c r="H5780">
        <v>210</v>
      </c>
      <c r="I5780" s="6">
        <v>0</v>
      </c>
      <c r="J5780">
        <v>2</v>
      </c>
      <c r="K5780" t="str">
        <f>_xlfn.XLOOKUP(fCompras!F5780,dComprador!$A$2:$A$7,dComprador!$B$2:$B$7)</f>
        <v>Lira</v>
      </c>
      <c r="L5780" t="str">
        <f>_xlfn.XLOOKUP(J5780,dFornecedor!$A$2:$A$6,dFornecedor!$B$2:$B$6)</f>
        <v>Minerva</v>
      </c>
      <c r="M5780" t="str">
        <f>_xlfn.XLOOKUP(G5780,dMateriaPrima!$A$2:$A$12,dMateriaPrima!$B$2:$B$12)</f>
        <v>Poliéster</v>
      </c>
      <c r="N5780" s="2">
        <f>_xlfn.XLOOKUP(G5780,dMateriaPrima!$A$2:$A$12,dMateriaPrima!$C$2:$C$12)</f>
        <v>8</v>
      </c>
      <c r="O5780" s="3">
        <f t="shared" si="450"/>
        <v>1680</v>
      </c>
      <c r="P5780" s="4">
        <f t="shared" si="451"/>
        <v>0</v>
      </c>
      <c r="Q5780" s="3">
        <f t="shared" si="452"/>
        <v>1680</v>
      </c>
      <c r="R5780" t="str">
        <f t="shared" si="453"/>
        <v>Em atraso</v>
      </c>
      <c r="S5780" s="5">
        <f t="shared" si="454"/>
        <v>4</v>
      </c>
    </row>
    <row r="5781" spans="1:19" x14ac:dyDescent="0.25">
      <c r="A5781">
        <v>5780</v>
      </c>
      <c r="B5781" s="1">
        <v>44159</v>
      </c>
      <c r="C5781" s="1">
        <v>44165</v>
      </c>
      <c r="D5781" s="1">
        <v>44167</v>
      </c>
      <c r="E5781" s="1">
        <v>44168</v>
      </c>
      <c r="F5781">
        <v>4</v>
      </c>
      <c r="G5781">
        <v>6</v>
      </c>
      <c r="H5781">
        <v>22</v>
      </c>
      <c r="I5781" s="6">
        <v>0</v>
      </c>
      <c r="J5781">
        <v>2</v>
      </c>
      <c r="K5781" t="str">
        <f>_xlfn.XLOOKUP(fCompras!F5781,dComprador!$A$2:$A$7,dComprador!$B$2:$B$7)</f>
        <v>Lira</v>
      </c>
      <c r="L5781" t="str">
        <f>_xlfn.XLOOKUP(J5781,dFornecedor!$A$2:$A$6,dFornecedor!$B$2:$B$6)</f>
        <v>Minerva</v>
      </c>
      <c r="M5781" t="str">
        <f>_xlfn.XLOOKUP(G5781,dMateriaPrima!$A$2:$A$12,dMateriaPrima!$B$2:$B$12)</f>
        <v>Fio Algodão</v>
      </c>
      <c r="N5781" s="2">
        <f>_xlfn.XLOOKUP(G5781,dMateriaPrima!$A$2:$A$12,dMateriaPrima!$C$2:$C$12)</f>
        <v>55.9</v>
      </c>
      <c r="O5781" s="3">
        <f t="shared" si="450"/>
        <v>1229.8</v>
      </c>
      <c r="P5781" s="4">
        <f t="shared" si="451"/>
        <v>0</v>
      </c>
      <c r="Q5781" s="3">
        <f t="shared" si="452"/>
        <v>1229.8</v>
      </c>
      <c r="R5781" t="str">
        <f t="shared" si="453"/>
        <v>Em atraso</v>
      </c>
      <c r="S5781" s="5">
        <f t="shared" si="454"/>
        <v>1</v>
      </c>
    </row>
    <row r="5782" spans="1:19" x14ac:dyDescent="0.25">
      <c r="A5782">
        <v>5781</v>
      </c>
      <c r="B5782" s="1">
        <v>44159</v>
      </c>
      <c r="C5782" s="1">
        <v>44160</v>
      </c>
      <c r="D5782" s="1">
        <v>44179</v>
      </c>
      <c r="E5782" s="1">
        <v>44178</v>
      </c>
      <c r="F5782">
        <v>1</v>
      </c>
      <c r="G5782">
        <v>5</v>
      </c>
      <c r="H5782">
        <v>394</v>
      </c>
      <c r="I5782" s="6">
        <v>0</v>
      </c>
      <c r="J5782">
        <v>3</v>
      </c>
      <c r="K5782" t="str">
        <f>_xlfn.XLOOKUP(fCompras!F5782,dComprador!$A$2:$A$7,dComprador!$B$2:$B$7)</f>
        <v>Alon</v>
      </c>
      <c r="L5782" t="str">
        <f>_xlfn.XLOOKUP(J5782,dFornecedor!$A$2:$A$6,dFornecedor!$B$2:$B$6)</f>
        <v>StepUp</v>
      </c>
      <c r="M5782" t="str">
        <f>_xlfn.XLOOKUP(G5782,dMateriaPrima!$A$2:$A$12,dMateriaPrima!$B$2:$B$12)</f>
        <v>Areia</v>
      </c>
      <c r="N5782" s="2">
        <f>_xlfn.XLOOKUP(G5782,dMateriaPrima!$A$2:$A$12,dMateriaPrima!$C$2:$C$12)</f>
        <v>3.59</v>
      </c>
      <c r="O5782" s="3">
        <f t="shared" si="450"/>
        <v>1414.46</v>
      </c>
      <c r="P5782" s="4">
        <f t="shared" si="451"/>
        <v>0</v>
      </c>
      <c r="Q5782" s="3">
        <f t="shared" si="452"/>
        <v>1414.46</v>
      </c>
      <c r="R5782" t="str">
        <f t="shared" si="453"/>
        <v>No prazo</v>
      </c>
      <c r="S5782" s="5">
        <f t="shared" si="454"/>
        <v>0</v>
      </c>
    </row>
    <row r="5783" spans="1:19" x14ac:dyDescent="0.25">
      <c r="A5783">
        <v>5782</v>
      </c>
      <c r="B5783" s="1">
        <v>44159</v>
      </c>
      <c r="C5783" s="1">
        <v>44161</v>
      </c>
      <c r="D5783" s="1">
        <v>44171</v>
      </c>
      <c r="E5783" s="1">
        <v>44173</v>
      </c>
      <c r="F5783">
        <v>2</v>
      </c>
      <c r="G5783">
        <v>8</v>
      </c>
      <c r="H5783">
        <v>101</v>
      </c>
      <c r="I5783" s="6">
        <v>0</v>
      </c>
      <c r="J5783">
        <v>4</v>
      </c>
      <c r="K5783" t="str">
        <f>_xlfn.XLOOKUP(fCompras!F5783,dComprador!$A$2:$A$7,dComprador!$B$2:$B$7)</f>
        <v>João</v>
      </c>
      <c r="L5783" t="str">
        <f>_xlfn.XLOOKUP(J5783,dFornecedor!$A$2:$A$6,dFornecedor!$B$2:$B$6)</f>
        <v>AlphaOmega</v>
      </c>
      <c r="M5783" t="str">
        <f>_xlfn.XLOOKUP(G5783,dMateriaPrima!$A$2:$A$12,dMateriaPrima!$B$2:$B$12)</f>
        <v>Cimento</v>
      </c>
      <c r="N5783" s="2">
        <f>_xlfn.XLOOKUP(G5783,dMateriaPrima!$A$2:$A$12,dMateriaPrima!$C$2:$C$12)</f>
        <v>23</v>
      </c>
      <c r="O5783" s="3">
        <f t="shared" si="450"/>
        <v>2323</v>
      </c>
      <c r="P5783" s="4">
        <f t="shared" si="451"/>
        <v>0</v>
      </c>
      <c r="Q5783" s="3">
        <f t="shared" si="452"/>
        <v>2323</v>
      </c>
      <c r="R5783" t="str">
        <f t="shared" si="453"/>
        <v>Em atraso</v>
      </c>
      <c r="S5783" s="5">
        <f t="shared" si="454"/>
        <v>2</v>
      </c>
    </row>
    <row r="5784" spans="1:19" x14ac:dyDescent="0.25">
      <c r="A5784">
        <v>5783</v>
      </c>
      <c r="B5784" s="1">
        <v>44159</v>
      </c>
      <c r="C5784" s="1">
        <v>44167</v>
      </c>
      <c r="D5784" s="1">
        <v>44173</v>
      </c>
      <c r="E5784" s="1">
        <v>44172</v>
      </c>
      <c r="F5784">
        <v>3</v>
      </c>
      <c r="G5784">
        <v>5</v>
      </c>
      <c r="H5784">
        <v>66</v>
      </c>
      <c r="I5784" s="6">
        <v>0.13</v>
      </c>
      <c r="J5784">
        <v>2</v>
      </c>
      <c r="K5784" t="str">
        <f>_xlfn.XLOOKUP(fCompras!F5784,dComprador!$A$2:$A$7,dComprador!$B$2:$B$7)</f>
        <v>Diego</v>
      </c>
      <c r="L5784" t="str">
        <f>_xlfn.XLOOKUP(J5784,dFornecedor!$A$2:$A$6,dFornecedor!$B$2:$B$6)</f>
        <v>Minerva</v>
      </c>
      <c r="M5784" t="str">
        <f>_xlfn.XLOOKUP(G5784,dMateriaPrima!$A$2:$A$12,dMateriaPrima!$B$2:$B$12)</f>
        <v>Areia</v>
      </c>
      <c r="N5784" s="2">
        <f>_xlfn.XLOOKUP(G5784,dMateriaPrima!$A$2:$A$12,dMateriaPrima!$C$2:$C$12)</f>
        <v>3.59</v>
      </c>
      <c r="O5784" s="3">
        <f t="shared" si="450"/>
        <v>236.94</v>
      </c>
      <c r="P5784" s="4">
        <f t="shared" si="451"/>
        <v>30.802199999999999</v>
      </c>
      <c r="Q5784" s="3">
        <f t="shared" si="452"/>
        <v>206.1378</v>
      </c>
      <c r="R5784" t="str">
        <f t="shared" si="453"/>
        <v>No prazo</v>
      </c>
      <c r="S5784" s="5">
        <f t="shared" si="454"/>
        <v>0</v>
      </c>
    </row>
    <row r="5785" spans="1:19" x14ac:dyDescent="0.25">
      <c r="A5785">
        <v>5784</v>
      </c>
      <c r="B5785" s="1">
        <v>44159</v>
      </c>
      <c r="C5785" s="1">
        <v>44163</v>
      </c>
      <c r="D5785" s="1">
        <v>44189</v>
      </c>
      <c r="E5785" s="1">
        <v>44187</v>
      </c>
      <c r="F5785">
        <v>1</v>
      </c>
      <c r="G5785">
        <v>5</v>
      </c>
      <c r="H5785">
        <v>310</v>
      </c>
      <c r="I5785" s="6">
        <v>0</v>
      </c>
      <c r="J5785">
        <v>2</v>
      </c>
      <c r="K5785" t="str">
        <f>_xlfn.XLOOKUP(fCompras!F5785,dComprador!$A$2:$A$7,dComprador!$B$2:$B$7)</f>
        <v>Alon</v>
      </c>
      <c r="L5785" t="str">
        <f>_xlfn.XLOOKUP(J5785,dFornecedor!$A$2:$A$6,dFornecedor!$B$2:$B$6)</f>
        <v>Minerva</v>
      </c>
      <c r="M5785" t="str">
        <f>_xlfn.XLOOKUP(G5785,dMateriaPrima!$A$2:$A$12,dMateriaPrima!$B$2:$B$12)</f>
        <v>Areia</v>
      </c>
      <c r="N5785" s="2">
        <f>_xlfn.XLOOKUP(G5785,dMateriaPrima!$A$2:$A$12,dMateriaPrima!$C$2:$C$12)</f>
        <v>3.59</v>
      </c>
      <c r="O5785" s="3">
        <f t="shared" si="450"/>
        <v>1112.8999999999999</v>
      </c>
      <c r="P5785" s="4">
        <f t="shared" si="451"/>
        <v>0</v>
      </c>
      <c r="Q5785" s="3">
        <f t="shared" si="452"/>
        <v>1112.8999999999999</v>
      </c>
      <c r="R5785" t="str">
        <f t="shared" si="453"/>
        <v>No prazo</v>
      </c>
      <c r="S5785" s="5">
        <f t="shared" si="454"/>
        <v>0</v>
      </c>
    </row>
    <row r="5786" spans="1:19" x14ac:dyDescent="0.25">
      <c r="A5786">
        <v>5785</v>
      </c>
      <c r="B5786" s="1">
        <v>44159</v>
      </c>
      <c r="C5786" s="1">
        <v>44168</v>
      </c>
      <c r="D5786" s="1">
        <v>44189</v>
      </c>
      <c r="E5786" s="1">
        <v>44191</v>
      </c>
      <c r="F5786">
        <v>1</v>
      </c>
      <c r="G5786">
        <v>4</v>
      </c>
      <c r="H5786">
        <v>86</v>
      </c>
      <c r="I5786" s="6">
        <v>0</v>
      </c>
      <c r="J5786">
        <v>3</v>
      </c>
      <c r="K5786" t="str">
        <f>_xlfn.XLOOKUP(fCompras!F5786,dComprador!$A$2:$A$7,dComprador!$B$2:$B$7)</f>
        <v>Alon</v>
      </c>
      <c r="L5786" t="str">
        <f>_xlfn.XLOOKUP(J5786,dFornecedor!$A$2:$A$6,dFornecedor!$B$2:$B$6)</f>
        <v>StepUp</v>
      </c>
      <c r="M5786" t="str">
        <f>_xlfn.XLOOKUP(G5786,dMateriaPrima!$A$2:$A$12,dMateriaPrima!$B$2:$B$12)</f>
        <v>Madeira</v>
      </c>
      <c r="N5786" s="2">
        <f>_xlfn.XLOOKUP(G5786,dMateriaPrima!$A$2:$A$12,dMateriaPrima!$C$2:$C$12)</f>
        <v>168</v>
      </c>
      <c r="O5786" s="3">
        <f t="shared" si="450"/>
        <v>14448</v>
      </c>
      <c r="P5786" s="4">
        <f t="shared" si="451"/>
        <v>0</v>
      </c>
      <c r="Q5786" s="3">
        <f t="shared" si="452"/>
        <v>14448</v>
      </c>
      <c r="R5786" t="str">
        <f t="shared" si="453"/>
        <v>Em atraso</v>
      </c>
      <c r="S5786" s="5">
        <f t="shared" si="454"/>
        <v>2</v>
      </c>
    </row>
    <row r="5787" spans="1:19" x14ac:dyDescent="0.25">
      <c r="A5787">
        <v>5786</v>
      </c>
      <c r="B5787" s="1">
        <v>44159</v>
      </c>
      <c r="C5787" s="1">
        <v>44159</v>
      </c>
      <c r="D5787" s="1">
        <v>44177</v>
      </c>
      <c r="E5787" s="1">
        <v>44181</v>
      </c>
      <c r="F5787">
        <v>1</v>
      </c>
      <c r="G5787">
        <v>6</v>
      </c>
      <c r="H5787">
        <v>289</v>
      </c>
      <c r="I5787" s="6">
        <v>0</v>
      </c>
      <c r="J5787">
        <v>2</v>
      </c>
      <c r="K5787" t="str">
        <f>_xlfn.XLOOKUP(fCompras!F5787,dComprador!$A$2:$A$7,dComprador!$B$2:$B$7)</f>
        <v>Alon</v>
      </c>
      <c r="L5787" t="str">
        <f>_xlfn.XLOOKUP(J5787,dFornecedor!$A$2:$A$6,dFornecedor!$B$2:$B$6)</f>
        <v>Minerva</v>
      </c>
      <c r="M5787" t="str">
        <f>_xlfn.XLOOKUP(G5787,dMateriaPrima!$A$2:$A$12,dMateriaPrima!$B$2:$B$12)</f>
        <v>Fio Algodão</v>
      </c>
      <c r="N5787" s="2">
        <f>_xlfn.XLOOKUP(G5787,dMateriaPrima!$A$2:$A$12,dMateriaPrima!$C$2:$C$12)</f>
        <v>55.9</v>
      </c>
      <c r="O5787" s="3">
        <f t="shared" si="450"/>
        <v>16155.1</v>
      </c>
      <c r="P5787" s="4">
        <f t="shared" si="451"/>
        <v>0</v>
      </c>
      <c r="Q5787" s="3">
        <f t="shared" si="452"/>
        <v>16155.1</v>
      </c>
      <c r="R5787" t="str">
        <f t="shared" si="453"/>
        <v>Em atraso</v>
      </c>
      <c r="S5787" s="5">
        <f t="shared" si="454"/>
        <v>4</v>
      </c>
    </row>
    <row r="5788" spans="1:19" x14ac:dyDescent="0.25">
      <c r="A5788">
        <v>5787</v>
      </c>
      <c r="B5788" s="1">
        <v>44159</v>
      </c>
      <c r="C5788" s="1">
        <v>44159</v>
      </c>
      <c r="D5788" s="1">
        <v>44183</v>
      </c>
      <c r="E5788" s="1">
        <v>44184</v>
      </c>
      <c r="F5788">
        <v>1</v>
      </c>
      <c r="G5788">
        <v>7</v>
      </c>
      <c r="H5788">
        <v>272</v>
      </c>
      <c r="I5788" s="6">
        <v>0</v>
      </c>
      <c r="J5788">
        <v>2</v>
      </c>
      <c r="K5788" t="str">
        <f>_xlfn.XLOOKUP(fCompras!F5788,dComprador!$A$2:$A$7,dComprador!$B$2:$B$7)</f>
        <v>Alon</v>
      </c>
      <c r="L5788" t="str">
        <f>_xlfn.XLOOKUP(J5788,dFornecedor!$A$2:$A$6,dFornecedor!$B$2:$B$6)</f>
        <v>Minerva</v>
      </c>
      <c r="M5788" t="str">
        <f>_xlfn.XLOOKUP(G5788,dMateriaPrima!$A$2:$A$12,dMateriaPrima!$B$2:$B$12)</f>
        <v>Poliéster</v>
      </c>
      <c r="N5788" s="2">
        <f>_xlfn.XLOOKUP(G5788,dMateriaPrima!$A$2:$A$12,dMateriaPrima!$C$2:$C$12)</f>
        <v>8</v>
      </c>
      <c r="O5788" s="3">
        <f t="shared" si="450"/>
        <v>2176</v>
      </c>
      <c r="P5788" s="4">
        <f t="shared" si="451"/>
        <v>0</v>
      </c>
      <c r="Q5788" s="3">
        <f t="shared" si="452"/>
        <v>2176</v>
      </c>
      <c r="R5788" t="str">
        <f t="shared" si="453"/>
        <v>Em atraso</v>
      </c>
      <c r="S5788" s="5">
        <f t="shared" si="454"/>
        <v>1</v>
      </c>
    </row>
    <row r="5789" spans="1:19" x14ac:dyDescent="0.25">
      <c r="A5789">
        <v>5788</v>
      </c>
      <c r="B5789" s="1">
        <v>44160</v>
      </c>
      <c r="C5789" s="1">
        <v>44168</v>
      </c>
      <c r="D5789" s="1">
        <v>44170</v>
      </c>
      <c r="E5789" s="1">
        <v>44174</v>
      </c>
      <c r="F5789">
        <v>4</v>
      </c>
      <c r="G5789">
        <v>11</v>
      </c>
      <c r="H5789">
        <v>44</v>
      </c>
      <c r="I5789" s="6">
        <v>0</v>
      </c>
      <c r="J5789">
        <v>3</v>
      </c>
      <c r="K5789" t="str">
        <f>_xlfn.XLOOKUP(fCompras!F5789,dComprador!$A$2:$A$7,dComprador!$B$2:$B$7)</f>
        <v>Lira</v>
      </c>
      <c r="L5789" t="str">
        <f>_xlfn.XLOOKUP(J5789,dFornecedor!$A$2:$A$6,dFornecedor!$B$2:$B$6)</f>
        <v>StepUp</v>
      </c>
      <c r="M5789" t="str">
        <f>_xlfn.XLOOKUP(G5789,dMateriaPrima!$A$2:$A$12,dMateriaPrima!$B$2:$B$12)</f>
        <v>Papel</v>
      </c>
      <c r="N5789" s="2">
        <f>_xlfn.XLOOKUP(G5789,dMateriaPrima!$A$2:$A$12,dMateriaPrima!$C$2:$C$12)</f>
        <v>9</v>
      </c>
      <c r="O5789" s="3">
        <f t="shared" si="450"/>
        <v>396</v>
      </c>
      <c r="P5789" s="4">
        <f t="shared" si="451"/>
        <v>0</v>
      </c>
      <c r="Q5789" s="3">
        <f t="shared" si="452"/>
        <v>396</v>
      </c>
      <c r="R5789" t="str">
        <f t="shared" si="453"/>
        <v>Em atraso</v>
      </c>
      <c r="S5789" s="5">
        <f t="shared" si="454"/>
        <v>4</v>
      </c>
    </row>
    <row r="5790" spans="1:19" x14ac:dyDescent="0.25">
      <c r="A5790">
        <v>5789</v>
      </c>
      <c r="B5790" s="1">
        <v>44160</v>
      </c>
      <c r="C5790" s="1">
        <v>44160</v>
      </c>
      <c r="D5790" s="1">
        <v>44191</v>
      </c>
      <c r="E5790" s="1">
        <v>44193</v>
      </c>
      <c r="F5790">
        <v>1</v>
      </c>
      <c r="G5790">
        <v>7</v>
      </c>
      <c r="H5790">
        <v>609</v>
      </c>
      <c r="I5790" s="6">
        <v>0</v>
      </c>
      <c r="J5790">
        <v>2</v>
      </c>
      <c r="K5790" t="str">
        <f>_xlfn.XLOOKUP(fCompras!F5790,dComprador!$A$2:$A$7,dComprador!$B$2:$B$7)</f>
        <v>Alon</v>
      </c>
      <c r="L5790" t="str">
        <f>_xlfn.XLOOKUP(J5790,dFornecedor!$A$2:$A$6,dFornecedor!$B$2:$B$6)</f>
        <v>Minerva</v>
      </c>
      <c r="M5790" t="str">
        <f>_xlfn.XLOOKUP(G5790,dMateriaPrima!$A$2:$A$12,dMateriaPrima!$B$2:$B$12)</f>
        <v>Poliéster</v>
      </c>
      <c r="N5790" s="2">
        <f>_xlfn.XLOOKUP(G5790,dMateriaPrima!$A$2:$A$12,dMateriaPrima!$C$2:$C$12)</f>
        <v>8</v>
      </c>
      <c r="O5790" s="3">
        <f t="shared" si="450"/>
        <v>4872</v>
      </c>
      <c r="P5790" s="4">
        <f t="shared" si="451"/>
        <v>0</v>
      </c>
      <c r="Q5790" s="3">
        <f t="shared" si="452"/>
        <v>4872</v>
      </c>
      <c r="R5790" t="str">
        <f t="shared" si="453"/>
        <v>Em atraso</v>
      </c>
      <c r="S5790" s="5">
        <f t="shared" si="454"/>
        <v>2</v>
      </c>
    </row>
    <row r="5791" spans="1:19" x14ac:dyDescent="0.25">
      <c r="A5791">
        <v>5790</v>
      </c>
      <c r="B5791" s="1">
        <v>44160</v>
      </c>
      <c r="C5791" s="1">
        <v>44163</v>
      </c>
      <c r="D5791" s="1">
        <v>44168</v>
      </c>
      <c r="E5791" s="1">
        <v>44168</v>
      </c>
      <c r="F5791">
        <v>4</v>
      </c>
      <c r="G5791">
        <v>7</v>
      </c>
      <c r="H5791">
        <v>235</v>
      </c>
      <c r="I5791" s="6">
        <v>0</v>
      </c>
      <c r="J5791">
        <v>1</v>
      </c>
      <c r="K5791" t="str">
        <f>_xlfn.XLOOKUP(fCompras!F5791,dComprador!$A$2:$A$7,dComprador!$B$2:$B$7)</f>
        <v>Lira</v>
      </c>
      <c r="L5791" t="str">
        <f>_xlfn.XLOOKUP(J5791,dFornecedor!$A$2:$A$6,dFornecedor!$B$2:$B$6)</f>
        <v>NorthShore</v>
      </c>
      <c r="M5791" t="str">
        <f>_xlfn.XLOOKUP(G5791,dMateriaPrima!$A$2:$A$12,dMateriaPrima!$B$2:$B$12)</f>
        <v>Poliéster</v>
      </c>
      <c r="N5791" s="2">
        <f>_xlfn.XLOOKUP(G5791,dMateriaPrima!$A$2:$A$12,dMateriaPrima!$C$2:$C$12)</f>
        <v>8</v>
      </c>
      <c r="O5791" s="3">
        <f t="shared" si="450"/>
        <v>1880</v>
      </c>
      <c r="P5791" s="4">
        <f t="shared" si="451"/>
        <v>0</v>
      </c>
      <c r="Q5791" s="3">
        <f t="shared" si="452"/>
        <v>1880</v>
      </c>
      <c r="R5791" t="str">
        <f t="shared" si="453"/>
        <v>No prazo</v>
      </c>
      <c r="S5791" s="5">
        <f t="shared" si="454"/>
        <v>0</v>
      </c>
    </row>
    <row r="5792" spans="1:19" x14ac:dyDescent="0.25">
      <c r="A5792">
        <v>5791</v>
      </c>
      <c r="B5792" s="1">
        <v>44160</v>
      </c>
      <c r="C5792" s="1">
        <v>44169</v>
      </c>
      <c r="D5792" s="1">
        <v>44181</v>
      </c>
      <c r="E5792" s="1">
        <v>44182</v>
      </c>
      <c r="F5792">
        <v>1</v>
      </c>
      <c r="G5792">
        <v>6</v>
      </c>
      <c r="H5792">
        <v>518</v>
      </c>
      <c r="I5792" s="6">
        <v>0</v>
      </c>
      <c r="J5792">
        <v>3</v>
      </c>
      <c r="K5792" t="str">
        <f>_xlfn.XLOOKUP(fCompras!F5792,dComprador!$A$2:$A$7,dComprador!$B$2:$B$7)</f>
        <v>Alon</v>
      </c>
      <c r="L5792" t="str">
        <f>_xlfn.XLOOKUP(J5792,dFornecedor!$A$2:$A$6,dFornecedor!$B$2:$B$6)</f>
        <v>StepUp</v>
      </c>
      <c r="M5792" t="str">
        <f>_xlfn.XLOOKUP(G5792,dMateriaPrima!$A$2:$A$12,dMateriaPrima!$B$2:$B$12)</f>
        <v>Fio Algodão</v>
      </c>
      <c r="N5792" s="2">
        <f>_xlfn.XLOOKUP(G5792,dMateriaPrima!$A$2:$A$12,dMateriaPrima!$C$2:$C$12)</f>
        <v>55.9</v>
      </c>
      <c r="O5792" s="3">
        <f t="shared" si="450"/>
        <v>28956.2</v>
      </c>
      <c r="P5792" s="4">
        <f t="shared" si="451"/>
        <v>0</v>
      </c>
      <c r="Q5792" s="3">
        <f t="shared" si="452"/>
        <v>28956.2</v>
      </c>
      <c r="R5792" t="str">
        <f t="shared" si="453"/>
        <v>Em atraso</v>
      </c>
      <c r="S5792" s="5">
        <f t="shared" si="454"/>
        <v>1</v>
      </c>
    </row>
    <row r="5793" spans="1:19" x14ac:dyDescent="0.25">
      <c r="A5793">
        <v>5792</v>
      </c>
      <c r="B5793" s="1">
        <v>44160</v>
      </c>
      <c r="C5793" s="1">
        <v>44165</v>
      </c>
      <c r="D5793" s="1">
        <v>44178</v>
      </c>
      <c r="E5793" s="1">
        <v>44180</v>
      </c>
      <c r="F5793">
        <v>1</v>
      </c>
      <c r="G5793">
        <v>7</v>
      </c>
      <c r="H5793">
        <v>91</v>
      </c>
      <c r="I5793" s="6">
        <v>0</v>
      </c>
      <c r="J5793">
        <v>3</v>
      </c>
      <c r="K5793" t="str">
        <f>_xlfn.XLOOKUP(fCompras!F5793,dComprador!$A$2:$A$7,dComprador!$B$2:$B$7)</f>
        <v>Alon</v>
      </c>
      <c r="L5793" t="str">
        <f>_xlfn.XLOOKUP(J5793,dFornecedor!$A$2:$A$6,dFornecedor!$B$2:$B$6)</f>
        <v>StepUp</v>
      </c>
      <c r="M5793" t="str">
        <f>_xlfn.XLOOKUP(G5793,dMateriaPrima!$A$2:$A$12,dMateriaPrima!$B$2:$B$12)</f>
        <v>Poliéster</v>
      </c>
      <c r="N5793" s="2">
        <f>_xlfn.XLOOKUP(G5793,dMateriaPrima!$A$2:$A$12,dMateriaPrima!$C$2:$C$12)</f>
        <v>8</v>
      </c>
      <c r="O5793" s="3">
        <f t="shared" si="450"/>
        <v>728</v>
      </c>
      <c r="P5793" s="4">
        <f t="shared" si="451"/>
        <v>0</v>
      </c>
      <c r="Q5793" s="3">
        <f t="shared" si="452"/>
        <v>728</v>
      </c>
      <c r="R5793" t="str">
        <f t="shared" si="453"/>
        <v>Em atraso</v>
      </c>
      <c r="S5793" s="5">
        <f t="shared" si="454"/>
        <v>2</v>
      </c>
    </row>
    <row r="5794" spans="1:19" x14ac:dyDescent="0.25">
      <c r="A5794">
        <v>5793</v>
      </c>
      <c r="B5794" s="1">
        <v>44160</v>
      </c>
      <c r="C5794" s="1">
        <v>44163</v>
      </c>
      <c r="D5794" s="1">
        <v>44179</v>
      </c>
      <c r="E5794" s="1">
        <v>44181</v>
      </c>
      <c r="F5794">
        <v>1</v>
      </c>
      <c r="G5794">
        <v>8</v>
      </c>
      <c r="H5794">
        <v>116</v>
      </c>
      <c r="I5794" s="6">
        <v>0</v>
      </c>
      <c r="J5794">
        <v>4</v>
      </c>
      <c r="K5794" t="str">
        <f>_xlfn.XLOOKUP(fCompras!F5794,dComprador!$A$2:$A$7,dComprador!$B$2:$B$7)</f>
        <v>Alon</v>
      </c>
      <c r="L5794" t="str">
        <f>_xlfn.XLOOKUP(J5794,dFornecedor!$A$2:$A$6,dFornecedor!$B$2:$B$6)</f>
        <v>AlphaOmega</v>
      </c>
      <c r="M5794" t="str">
        <f>_xlfn.XLOOKUP(G5794,dMateriaPrima!$A$2:$A$12,dMateriaPrima!$B$2:$B$12)</f>
        <v>Cimento</v>
      </c>
      <c r="N5794" s="2">
        <f>_xlfn.XLOOKUP(G5794,dMateriaPrima!$A$2:$A$12,dMateriaPrima!$C$2:$C$12)</f>
        <v>23</v>
      </c>
      <c r="O5794" s="3">
        <f t="shared" si="450"/>
        <v>2668</v>
      </c>
      <c r="P5794" s="4">
        <f t="shared" si="451"/>
        <v>0</v>
      </c>
      <c r="Q5794" s="3">
        <f t="shared" si="452"/>
        <v>2668</v>
      </c>
      <c r="R5794" t="str">
        <f t="shared" si="453"/>
        <v>Em atraso</v>
      </c>
      <c r="S5794" s="5">
        <f t="shared" si="454"/>
        <v>2</v>
      </c>
    </row>
    <row r="5795" spans="1:19" x14ac:dyDescent="0.25">
      <c r="A5795">
        <v>5794</v>
      </c>
      <c r="B5795" s="1">
        <v>44160</v>
      </c>
      <c r="C5795" s="1">
        <v>44160</v>
      </c>
      <c r="D5795" s="1">
        <v>44177</v>
      </c>
      <c r="E5795" s="1">
        <v>44178</v>
      </c>
      <c r="F5795">
        <v>3</v>
      </c>
      <c r="G5795">
        <v>10</v>
      </c>
      <c r="H5795">
        <v>14</v>
      </c>
      <c r="I5795" s="6">
        <v>0</v>
      </c>
      <c r="J5795">
        <v>5</v>
      </c>
      <c r="K5795" t="str">
        <f>_xlfn.XLOOKUP(fCompras!F5795,dComprador!$A$2:$A$7,dComprador!$B$2:$B$7)</f>
        <v>Diego</v>
      </c>
      <c r="L5795" t="str">
        <f>_xlfn.XLOOKUP(J5795,dFornecedor!$A$2:$A$6,dFornecedor!$B$2:$B$6)</f>
        <v>Atlas</v>
      </c>
      <c r="M5795" t="str">
        <f>_xlfn.XLOOKUP(G5795,dMateriaPrima!$A$2:$A$12,dMateriaPrima!$B$2:$B$12)</f>
        <v>Pedra Britada</v>
      </c>
      <c r="N5795" s="2">
        <f>_xlfn.XLOOKUP(G5795,dMateriaPrima!$A$2:$A$12,dMateriaPrima!$C$2:$C$12)</f>
        <v>56</v>
      </c>
      <c r="O5795" s="3">
        <f t="shared" si="450"/>
        <v>784</v>
      </c>
      <c r="P5795" s="4">
        <f t="shared" si="451"/>
        <v>0</v>
      </c>
      <c r="Q5795" s="3">
        <f t="shared" si="452"/>
        <v>784</v>
      </c>
      <c r="R5795" t="str">
        <f t="shared" si="453"/>
        <v>Em atraso</v>
      </c>
      <c r="S5795" s="5">
        <f t="shared" si="454"/>
        <v>1</v>
      </c>
    </row>
    <row r="5796" spans="1:19" x14ac:dyDescent="0.25">
      <c r="A5796">
        <v>5795</v>
      </c>
      <c r="B5796" s="1">
        <v>44160</v>
      </c>
      <c r="C5796" s="1">
        <v>44160</v>
      </c>
      <c r="D5796" s="1">
        <v>44193</v>
      </c>
      <c r="E5796" s="1">
        <v>44194</v>
      </c>
      <c r="F5796">
        <v>1</v>
      </c>
      <c r="G5796">
        <v>5</v>
      </c>
      <c r="H5796">
        <v>346</v>
      </c>
      <c r="I5796" s="6">
        <v>0</v>
      </c>
      <c r="J5796">
        <v>2</v>
      </c>
      <c r="K5796" t="str">
        <f>_xlfn.XLOOKUP(fCompras!F5796,dComprador!$A$2:$A$7,dComprador!$B$2:$B$7)</f>
        <v>Alon</v>
      </c>
      <c r="L5796" t="str">
        <f>_xlfn.XLOOKUP(J5796,dFornecedor!$A$2:$A$6,dFornecedor!$B$2:$B$6)</f>
        <v>Minerva</v>
      </c>
      <c r="M5796" t="str">
        <f>_xlfn.XLOOKUP(G5796,dMateriaPrima!$A$2:$A$12,dMateriaPrima!$B$2:$B$12)</f>
        <v>Areia</v>
      </c>
      <c r="N5796" s="2">
        <f>_xlfn.XLOOKUP(G5796,dMateriaPrima!$A$2:$A$12,dMateriaPrima!$C$2:$C$12)</f>
        <v>3.59</v>
      </c>
      <c r="O5796" s="3">
        <f t="shared" si="450"/>
        <v>1242.1399999999999</v>
      </c>
      <c r="P5796" s="4">
        <f t="shared" si="451"/>
        <v>0</v>
      </c>
      <c r="Q5796" s="3">
        <f t="shared" si="452"/>
        <v>1242.1399999999999</v>
      </c>
      <c r="R5796" t="str">
        <f t="shared" si="453"/>
        <v>Em atraso</v>
      </c>
      <c r="S5796" s="5">
        <f t="shared" si="454"/>
        <v>1</v>
      </c>
    </row>
    <row r="5797" spans="1:19" x14ac:dyDescent="0.25">
      <c r="A5797">
        <v>5796</v>
      </c>
      <c r="B5797" s="1">
        <v>44160</v>
      </c>
      <c r="C5797" s="1">
        <v>44169</v>
      </c>
      <c r="D5797" s="1">
        <v>44192</v>
      </c>
      <c r="E5797" s="1">
        <v>44195</v>
      </c>
      <c r="F5797">
        <v>1</v>
      </c>
      <c r="G5797">
        <v>11</v>
      </c>
      <c r="H5797">
        <v>89</v>
      </c>
      <c r="I5797" s="6">
        <v>0</v>
      </c>
      <c r="J5797">
        <v>2</v>
      </c>
      <c r="K5797" t="str">
        <f>_xlfn.XLOOKUP(fCompras!F5797,dComprador!$A$2:$A$7,dComprador!$B$2:$B$7)</f>
        <v>Alon</v>
      </c>
      <c r="L5797" t="str">
        <f>_xlfn.XLOOKUP(J5797,dFornecedor!$A$2:$A$6,dFornecedor!$B$2:$B$6)</f>
        <v>Minerva</v>
      </c>
      <c r="M5797" t="str">
        <f>_xlfn.XLOOKUP(G5797,dMateriaPrima!$A$2:$A$12,dMateriaPrima!$B$2:$B$12)</f>
        <v>Papel</v>
      </c>
      <c r="N5797" s="2">
        <f>_xlfn.XLOOKUP(G5797,dMateriaPrima!$A$2:$A$12,dMateriaPrima!$C$2:$C$12)</f>
        <v>9</v>
      </c>
      <c r="O5797" s="3">
        <f t="shared" si="450"/>
        <v>801</v>
      </c>
      <c r="P5797" s="4">
        <f t="shared" si="451"/>
        <v>0</v>
      </c>
      <c r="Q5797" s="3">
        <f t="shared" si="452"/>
        <v>801</v>
      </c>
      <c r="R5797" t="str">
        <f t="shared" si="453"/>
        <v>Em atraso</v>
      </c>
      <c r="S5797" s="5">
        <f t="shared" si="454"/>
        <v>3</v>
      </c>
    </row>
    <row r="5798" spans="1:19" x14ac:dyDescent="0.25">
      <c r="A5798">
        <v>5797</v>
      </c>
      <c r="B5798" s="1">
        <v>44160</v>
      </c>
      <c r="C5798" s="1">
        <v>44165</v>
      </c>
      <c r="D5798" s="1">
        <v>44183</v>
      </c>
      <c r="E5798" s="1">
        <v>44182</v>
      </c>
      <c r="F5798">
        <v>1</v>
      </c>
      <c r="G5798">
        <v>5</v>
      </c>
      <c r="H5798">
        <v>185</v>
      </c>
      <c r="I5798" s="6">
        <v>0</v>
      </c>
      <c r="J5798">
        <v>2</v>
      </c>
      <c r="K5798" t="str">
        <f>_xlfn.XLOOKUP(fCompras!F5798,dComprador!$A$2:$A$7,dComprador!$B$2:$B$7)</f>
        <v>Alon</v>
      </c>
      <c r="L5798" t="str">
        <f>_xlfn.XLOOKUP(J5798,dFornecedor!$A$2:$A$6,dFornecedor!$B$2:$B$6)</f>
        <v>Minerva</v>
      </c>
      <c r="M5798" t="str">
        <f>_xlfn.XLOOKUP(G5798,dMateriaPrima!$A$2:$A$12,dMateriaPrima!$B$2:$B$12)</f>
        <v>Areia</v>
      </c>
      <c r="N5798" s="2">
        <f>_xlfn.XLOOKUP(G5798,dMateriaPrima!$A$2:$A$12,dMateriaPrima!$C$2:$C$12)</f>
        <v>3.59</v>
      </c>
      <c r="O5798" s="3">
        <f t="shared" si="450"/>
        <v>664.15</v>
      </c>
      <c r="P5798" s="4">
        <f t="shared" si="451"/>
        <v>0</v>
      </c>
      <c r="Q5798" s="3">
        <f t="shared" si="452"/>
        <v>664.15</v>
      </c>
      <c r="R5798" t="str">
        <f t="shared" si="453"/>
        <v>No prazo</v>
      </c>
      <c r="S5798" s="5">
        <f t="shared" si="454"/>
        <v>0</v>
      </c>
    </row>
    <row r="5799" spans="1:19" x14ac:dyDescent="0.25">
      <c r="A5799">
        <v>5798</v>
      </c>
      <c r="B5799" s="1">
        <v>44161</v>
      </c>
      <c r="C5799" s="1">
        <v>44162</v>
      </c>
      <c r="D5799" s="1">
        <v>44168</v>
      </c>
      <c r="E5799" s="1">
        <v>44168</v>
      </c>
      <c r="F5799">
        <v>4</v>
      </c>
      <c r="G5799">
        <v>10</v>
      </c>
      <c r="H5799">
        <v>176</v>
      </c>
      <c r="I5799" s="6">
        <v>0</v>
      </c>
      <c r="J5799">
        <v>3</v>
      </c>
      <c r="K5799" t="str">
        <f>_xlfn.XLOOKUP(fCompras!F5799,dComprador!$A$2:$A$7,dComprador!$B$2:$B$7)</f>
        <v>Lira</v>
      </c>
      <c r="L5799" t="str">
        <f>_xlfn.XLOOKUP(J5799,dFornecedor!$A$2:$A$6,dFornecedor!$B$2:$B$6)</f>
        <v>StepUp</v>
      </c>
      <c r="M5799" t="str">
        <f>_xlfn.XLOOKUP(G5799,dMateriaPrima!$A$2:$A$12,dMateriaPrima!$B$2:$B$12)</f>
        <v>Pedra Britada</v>
      </c>
      <c r="N5799" s="2">
        <f>_xlfn.XLOOKUP(G5799,dMateriaPrima!$A$2:$A$12,dMateriaPrima!$C$2:$C$12)</f>
        <v>56</v>
      </c>
      <c r="O5799" s="3">
        <f t="shared" si="450"/>
        <v>9856</v>
      </c>
      <c r="P5799" s="4">
        <f t="shared" si="451"/>
        <v>0</v>
      </c>
      <c r="Q5799" s="3">
        <f t="shared" si="452"/>
        <v>9856</v>
      </c>
      <c r="R5799" t="str">
        <f t="shared" si="453"/>
        <v>No prazo</v>
      </c>
      <c r="S5799" s="5">
        <f t="shared" si="454"/>
        <v>0</v>
      </c>
    </row>
    <row r="5800" spans="1:19" x14ac:dyDescent="0.25">
      <c r="A5800">
        <v>5799</v>
      </c>
      <c r="B5800" s="1">
        <v>44161</v>
      </c>
      <c r="C5800" s="1">
        <v>44161</v>
      </c>
      <c r="D5800" s="1">
        <v>44168</v>
      </c>
      <c r="E5800" s="1">
        <v>44166</v>
      </c>
      <c r="F5800">
        <v>4</v>
      </c>
      <c r="G5800">
        <v>10</v>
      </c>
      <c r="H5800">
        <v>7</v>
      </c>
      <c r="I5800" s="6">
        <v>0</v>
      </c>
      <c r="J5800">
        <v>2</v>
      </c>
      <c r="K5800" t="str">
        <f>_xlfn.XLOOKUP(fCompras!F5800,dComprador!$A$2:$A$7,dComprador!$B$2:$B$7)</f>
        <v>Lira</v>
      </c>
      <c r="L5800" t="str">
        <f>_xlfn.XLOOKUP(J5800,dFornecedor!$A$2:$A$6,dFornecedor!$B$2:$B$6)</f>
        <v>Minerva</v>
      </c>
      <c r="M5800" t="str">
        <f>_xlfn.XLOOKUP(G5800,dMateriaPrima!$A$2:$A$12,dMateriaPrima!$B$2:$B$12)</f>
        <v>Pedra Britada</v>
      </c>
      <c r="N5800" s="2">
        <f>_xlfn.XLOOKUP(G5800,dMateriaPrima!$A$2:$A$12,dMateriaPrima!$C$2:$C$12)</f>
        <v>56</v>
      </c>
      <c r="O5800" s="3">
        <f t="shared" si="450"/>
        <v>392</v>
      </c>
      <c r="P5800" s="4">
        <f t="shared" si="451"/>
        <v>0</v>
      </c>
      <c r="Q5800" s="3">
        <f t="shared" si="452"/>
        <v>392</v>
      </c>
      <c r="R5800" t="str">
        <f t="shared" si="453"/>
        <v>No prazo</v>
      </c>
      <c r="S5800" s="5">
        <f t="shared" si="454"/>
        <v>0</v>
      </c>
    </row>
    <row r="5801" spans="1:19" x14ac:dyDescent="0.25">
      <c r="A5801">
        <v>5800</v>
      </c>
      <c r="B5801" s="1">
        <v>44161</v>
      </c>
      <c r="C5801" s="1">
        <v>44161</v>
      </c>
      <c r="D5801" s="1">
        <v>44188</v>
      </c>
      <c r="E5801" s="1">
        <v>44192</v>
      </c>
      <c r="F5801">
        <v>1</v>
      </c>
      <c r="G5801">
        <v>9</v>
      </c>
      <c r="H5801">
        <v>230</v>
      </c>
      <c r="I5801" s="6">
        <v>0</v>
      </c>
      <c r="J5801">
        <v>2</v>
      </c>
      <c r="K5801" t="str">
        <f>_xlfn.XLOOKUP(fCompras!F5801,dComprador!$A$2:$A$7,dComprador!$B$2:$B$7)</f>
        <v>Alon</v>
      </c>
      <c r="L5801" t="str">
        <f>_xlfn.XLOOKUP(J5801,dFornecedor!$A$2:$A$6,dFornecedor!$B$2:$B$6)</f>
        <v>Minerva</v>
      </c>
      <c r="M5801" t="str">
        <f>_xlfn.XLOOKUP(G5801,dMateriaPrima!$A$2:$A$12,dMateriaPrima!$B$2:$B$12)</f>
        <v>Couro</v>
      </c>
      <c r="N5801" s="2">
        <f>_xlfn.XLOOKUP(G5801,dMateriaPrima!$A$2:$A$12,dMateriaPrima!$C$2:$C$12)</f>
        <v>4.4000000000000004</v>
      </c>
      <c r="O5801" s="3">
        <f t="shared" si="450"/>
        <v>1012.0000000000001</v>
      </c>
      <c r="P5801" s="4">
        <f t="shared" si="451"/>
        <v>0</v>
      </c>
      <c r="Q5801" s="3">
        <f t="shared" si="452"/>
        <v>1012.0000000000001</v>
      </c>
      <c r="R5801" t="str">
        <f t="shared" si="453"/>
        <v>Em atraso</v>
      </c>
      <c r="S5801" s="5">
        <f t="shared" si="454"/>
        <v>4</v>
      </c>
    </row>
    <row r="5802" spans="1:19" x14ac:dyDescent="0.25">
      <c r="A5802">
        <v>5801</v>
      </c>
      <c r="B5802" s="1">
        <v>44161</v>
      </c>
      <c r="C5802" s="1">
        <v>44163</v>
      </c>
      <c r="D5802" s="1">
        <v>44168</v>
      </c>
      <c r="E5802" s="1">
        <v>44170</v>
      </c>
      <c r="F5802">
        <v>4</v>
      </c>
      <c r="G5802">
        <v>1</v>
      </c>
      <c r="H5802">
        <v>128</v>
      </c>
      <c r="I5802" s="6">
        <v>0.33</v>
      </c>
      <c r="J5802">
        <v>4</v>
      </c>
      <c r="K5802" t="str">
        <f>_xlfn.XLOOKUP(fCompras!F5802,dComprador!$A$2:$A$7,dComprador!$B$2:$B$7)</f>
        <v>Lira</v>
      </c>
      <c r="L5802" t="str">
        <f>_xlfn.XLOOKUP(J5802,dFornecedor!$A$2:$A$6,dFornecedor!$B$2:$B$6)</f>
        <v>AlphaOmega</v>
      </c>
      <c r="M5802" t="str">
        <f>_xlfn.XLOOKUP(G5802,dMateriaPrima!$A$2:$A$12,dMateriaPrima!$B$2:$B$12)</f>
        <v>Tecido</v>
      </c>
      <c r="N5802" s="2">
        <f>_xlfn.XLOOKUP(G5802,dMateriaPrima!$A$2:$A$12,dMateriaPrima!$C$2:$C$12)</f>
        <v>18</v>
      </c>
      <c r="O5802" s="3">
        <f t="shared" si="450"/>
        <v>2304</v>
      </c>
      <c r="P5802" s="4">
        <f t="shared" si="451"/>
        <v>760.32</v>
      </c>
      <c r="Q5802" s="3">
        <f t="shared" si="452"/>
        <v>1543.6799999999998</v>
      </c>
      <c r="R5802" t="str">
        <f t="shared" si="453"/>
        <v>Em atraso</v>
      </c>
      <c r="S5802" s="5">
        <f t="shared" si="454"/>
        <v>2</v>
      </c>
    </row>
    <row r="5803" spans="1:19" x14ac:dyDescent="0.25">
      <c r="A5803">
        <v>5802</v>
      </c>
      <c r="B5803" s="1">
        <v>44161</v>
      </c>
      <c r="C5803" s="1">
        <v>44161</v>
      </c>
      <c r="D5803" s="1">
        <v>44168</v>
      </c>
      <c r="E5803" s="1">
        <v>44169</v>
      </c>
      <c r="F5803">
        <v>4</v>
      </c>
      <c r="G5803">
        <v>1</v>
      </c>
      <c r="H5803">
        <v>81</v>
      </c>
      <c r="I5803" s="6">
        <v>0</v>
      </c>
      <c r="J5803">
        <v>5</v>
      </c>
      <c r="K5803" t="str">
        <f>_xlfn.XLOOKUP(fCompras!F5803,dComprador!$A$2:$A$7,dComprador!$B$2:$B$7)</f>
        <v>Lira</v>
      </c>
      <c r="L5803" t="str">
        <f>_xlfn.XLOOKUP(J5803,dFornecedor!$A$2:$A$6,dFornecedor!$B$2:$B$6)</f>
        <v>Atlas</v>
      </c>
      <c r="M5803" t="str">
        <f>_xlfn.XLOOKUP(G5803,dMateriaPrima!$A$2:$A$12,dMateriaPrima!$B$2:$B$12)</f>
        <v>Tecido</v>
      </c>
      <c r="N5803" s="2">
        <f>_xlfn.XLOOKUP(G5803,dMateriaPrima!$A$2:$A$12,dMateriaPrima!$C$2:$C$12)</f>
        <v>18</v>
      </c>
      <c r="O5803" s="3">
        <f t="shared" si="450"/>
        <v>1458</v>
      </c>
      <c r="P5803" s="4">
        <f t="shared" si="451"/>
        <v>0</v>
      </c>
      <c r="Q5803" s="3">
        <f t="shared" si="452"/>
        <v>1458</v>
      </c>
      <c r="R5803" t="str">
        <f t="shared" si="453"/>
        <v>Em atraso</v>
      </c>
      <c r="S5803" s="5">
        <f t="shared" si="454"/>
        <v>1</v>
      </c>
    </row>
    <row r="5804" spans="1:19" x14ac:dyDescent="0.25">
      <c r="A5804">
        <v>5803</v>
      </c>
      <c r="B5804" s="1">
        <v>44161</v>
      </c>
      <c r="C5804" s="1">
        <v>44162</v>
      </c>
      <c r="D5804" s="1">
        <v>44182</v>
      </c>
      <c r="E5804" s="1">
        <v>44182</v>
      </c>
      <c r="F5804">
        <v>1</v>
      </c>
      <c r="G5804">
        <v>11</v>
      </c>
      <c r="H5804">
        <v>50</v>
      </c>
      <c r="I5804" s="6">
        <v>0</v>
      </c>
      <c r="J5804">
        <v>3</v>
      </c>
      <c r="K5804" t="str">
        <f>_xlfn.XLOOKUP(fCompras!F5804,dComprador!$A$2:$A$7,dComprador!$B$2:$B$7)</f>
        <v>Alon</v>
      </c>
      <c r="L5804" t="str">
        <f>_xlfn.XLOOKUP(J5804,dFornecedor!$A$2:$A$6,dFornecedor!$B$2:$B$6)</f>
        <v>StepUp</v>
      </c>
      <c r="M5804" t="str">
        <f>_xlfn.XLOOKUP(G5804,dMateriaPrima!$A$2:$A$12,dMateriaPrima!$B$2:$B$12)</f>
        <v>Papel</v>
      </c>
      <c r="N5804" s="2">
        <f>_xlfn.XLOOKUP(G5804,dMateriaPrima!$A$2:$A$12,dMateriaPrima!$C$2:$C$12)</f>
        <v>9</v>
      </c>
      <c r="O5804" s="3">
        <f t="shared" si="450"/>
        <v>450</v>
      </c>
      <c r="P5804" s="4">
        <f t="shared" si="451"/>
        <v>0</v>
      </c>
      <c r="Q5804" s="3">
        <f t="shared" si="452"/>
        <v>450</v>
      </c>
      <c r="R5804" t="str">
        <f t="shared" si="453"/>
        <v>No prazo</v>
      </c>
      <c r="S5804" s="5">
        <f t="shared" si="454"/>
        <v>0</v>
      </c>
    </row>
    <row r="5805" spans="1:19" x14ac:dyDescent="0.25">
      <c r="A5805">
        <v>5804</v>
      </c>
      <c r="B5805" s="1">
        <v>44161</v>
      </c>
      <c r="C5805" s="1">
        <v>44170</v>
      </c>
      <c r="D5805" s="1">
        <v>44179</v>
      </c>
      <c r="E5805" s="1">
        <v>44180</v>
      </c>
      <c r="F5805">
        <v>1</v>
      </c>
      <c r="G5805">
        <v>2</v>
      </c>
      <c r="H5805">
        <v>176</v>
      </c>
      <c r="I5805" s="6">
        <v>0</v>
      </c>
      <c r="J5805">
        <v>3</v>
      </c>
      <c r="K5805" t="str">
        <f>_xlfn.XLOOKUP(fCompras!F5805,dComprador!$A$2:$A$7,dComprador!$B$2:$B$7)</f>
        <v>Alon</v>
      </c>
      <c r="L5805" t="str">
        <f>_xlfn.XLOOKUP(J5805,dFornecedor!$A$2:$A$6,dFornecedor!$B$2:$B$6)</f>
        <v>StepUp</v>
      </c>
      <c r="M5805" t="str">
        <f>_xlfn.XLOOKUP(G5805,dMateriaPrima!$A$2:$A$12,dMateriaPrima!$B$2:$B$12)</f>
        <v>Chapa Metal</v>
      </c>
      <c r="N5805" s="2">
        <f>_xlfn.XLOOKUP(G5805,dMateriaPrima!$A$2:$A$12,dMateriaPrima!$C$2:$C$12)</f>
        <v>299.89999999999998</v>
      </c>
      <c r="O5805" s="3">
        <f t="shared" si="450"/>
        <v>52782.399999999994</v>
      </c>
      <c r="P5805" s="4">
        <f t="shared" si="451"/>
        <v>0</v>
      </c>
      <c r="Q5805" s="3">
        <f t="shared" si="452"/>
        <v>52782.399999999994</v>
      </c>
      <c r="R5805" t="str">
        <f t="shared" si="453"/>
        <v>Em atraso</v>
      </c>
      <c r="S5805" s="5">
        <f t="shared" si="454"/>
        <v>1</v>
      </c>
    </row>
    <row r="5806" spans="1:19" x14ac:dyDescent="0.25">
      <c r="A5806">
        <v>5805</v>
      </c>
      <c r="B5806" s="1">
        <v>44161</v>
      </c>
      <c r="C5806" s="1">
        <v>44170</v>
      </c>
      <c r="D5806" s="1">
        <v>44175</v>
      </c>
      <c r="E5806" s="1">
        <v>44176</v>
      </c>
      <c r="F5806">
        <v>1</v>
      </c>
      <c r="G5806">
        <v>7</v>
      </c>
      <c r="H5806">
        <v>78</v>
      </c>
      <c r="I5806" s="6">
        <v>0</v>
      </c>
      <c r="J5806">
        <v>3</v>
      </c>
      <c r="K5806" t="str">
        <f>_xlfn.XLOOKUP(fCompras!F5806,dComprador!$A$2:$A$7,dComprador!$B$2:$B$7)</f>
        <v>Alon</v>
      </c>
      <c r="L5806" t="str">
        <f>_xlfn.XLOOKUP(J5806,dFornecedor!$A$2:$A$6,dFornecedor!$B$2:$B$6)</f>
        <v>StepUp</v>
      </c>
      <c r="M5806" t="str">
        <f>_xlfn.XLOOKUP(G5806,dMateriaPrima!$A$2:$A$12,dMateriaPrima!$B$2:$B$12)</f>
        <v>Poliéster</v>
      </c>
      <c r="N5806" s="2">
        <f>_xlfn.XLOOKUP(G5806,dMateriaPrima!$A$2:$A$12,dMateriaPrima!$C$2:$C$12)</f>
        <v>8</v>
      </c>
      <c r="O5806" s="3">
        <f t="shared" si="450"/>
        <v>624</v>
      </c>
      <c r="P5806" s="4">
        <f t="shared" si="451"/>
        <v>0</v>
      </c>
      <c r="Q5806" s="3">
        <f t="shared" si="452"/>
        <v>624</v>
      </c>
      <c r="R5806" t="str">
        <f t="shared" si="453"/>
        <v>Em atraso</v>
      </c>
      <c r="S5806" s="5">
        <f t="shared" si="454"/>
        <v>1</v>
      </c>
    </row>
    <row r="5807" spans="1:19" x14ac:dyDescent="0.25">
      <c r="A5807">
        <v>5806</v>
      </c>
      <c r="B5807" s="1">
        <v>44161</v>
      </c>
      <c r="C5807" s="1">
        <v>44166</v>
      </c>
      <c r="D5807" s="1">
        <v>44179</v>
      </c>
      <c r="E5807" s="1">
        <v>44181</v>
      </c>
      <c r="F5807">
        <v>1</v>
      </c>
      <c r="G5807">
        <v>8</v>
      </c>
      <c r="H5807">
        <v>446</v>
      </c>
      <c r="I5807" s="6">
        <v>0</v>
      </c>
      <c r="J5807">
        <v>1</v>
      </c>
      <c r="K5807" t="str">
        <f>_xlfn.XLOOKUP(fCompras!F5807,dComprador!$A$2:$A$7,dComprador!$B$2:$B$7)</f>
        <v>Alon</v>
      </c>
      <c r="L5807" t="str">
        <f>_xlfn.XLOOKUP(J5807,dFornecedor!$A$2:$A$6,dFornecedor!$B$2:$B$6)</f>
        <v>NorthShore</v>
      </c>
      <c r="M5807" t="str">
        <f>_xlfn.XLOOKUP(G5807,dMateriaPrima!$A$2:$A$12,dMateriaPrima!$B$2:$B$12)</f>
        <v>Cimento</v>
      </c>
      <c r="N5807" s="2">
        <f>_xlfn.XLOOKUP(G5807,dMateriaPrima!$A$2:$A$12,dMateriaPrima!$C$2:$C$12)</f>
        <v>23</v>
      </c>
      <c r="O5807" s="3">
        <f t="shared" si="450"/>
        <v>10258</v>
      </c>
      <c r="P5807" s="4">
        <f t="shared" si="451"/>
        <v>0</v>
      </c>
      <c r="Q5807" s="3">
        <f t="shared" si="452"/>
        <v>10258</v>
      </c>
      <c r="R5807" t="str">
        <f t="shared" si="453"/>
        <v>Em atraso</v>
      </c>
      <c r="S5807" s="5">
        <f t="shared" si="454"/>
        <v>2</v>
      </c>
    </row>
    <row r="5808" spans="1:19" x14ac:dyDescent="0.25">
      <c r="A5808">
        <v>5807</v>
      </c>
      <c r="B5808" s="1">
        <v>44162</v>
      </c>
      <c r="C5808" s="1">
        <v>44162</v>
      </c>
      <c r="D5808" s="1">
        <v>44169</v>
      </c>
      <c r="E5808" s="1">
        <v>44164</v>
      </c>
      <c r="F5808">
        <v>4</v>
      </c>
      <c r="G5808">
        <v>1</v>
      </c>
      <c r="H5808">
        <v>211</v>
      </c>
      <c r="I5808" s="6">
        <v>0</v>
      </c>
      <c r="J5808">
        <v>2</v>
      </c>
      <c r="K5808" t="str">
        <f>_xlfn.XLOOKUP(fCompras!F5808,dComprador!$A$2:$A$7,dComprador!$B$2:$B$7)</f>
        <v>Lira</v>
      </c>
      <c r="L5808" t="str">
        <f>_xlfn.XLOOKUP(J5808,dFornecedor!$A$2:$A$6,dFornecedor!$B$2:$B$6)</f>
        <v>Minerva</v>
      </c>
      <c r="M5808" t="str">
        <f>_xlfn.XLOOKUP(G5808,dMateriaPrima!$A$2:$A$12,dMateriaPrima!$B$2:$B$12)</f>
        <v>Tecido</v>
      </c>
      <c r="N5808" s="2">
        <f>_xlfn.XLOOKUP(G5808,dMateriaPrima!$A$2:$A$12,dMateriaPrima!$C$2:$C$12)</f>
        <v>18</v>
      </c>
      <c r="O5808" s="3">
        <f t="shared" si="450"/>
        <v>3798</v>
      </c>
      <c r="P5808" s="4">
        <f t="shared" si="451"/>
        <v>0</v>
      </c>
      <c r="Q5808" s="3">
        <f t="shared" si="452"/>
        <v>3798</v>
      </c>
      <c r="R5808" t="str">
        <f t="shared" si="453"/>
        <v>No prazo</v>
      </c>
      <c r="S5808" s="5">
        <f t="shared" si="454"/>
        <v>0</v>
      </c>
    </row>
    <row r="5809" spans="1:19" x14ac:dyDescent="0.25">
      <c r="A5809">
        <v>5808</v>
      </c>
      <c r="B5809" s="1">
        <v>44162</v>
      </c>
      <c r="C5809" s="1">
        <v>44165</v>
      </c>
      <c r="D5809" s="1">
        <v>44191</v>
      </c>
      <c r="E5809" s="1">
        <v>44193</v>
      </c>
      <c r="F5809">
        <v>1</v>
      </c>
      <c r="G5809">
        <v>6</v>
      </c>
      <c r="H5809">
        <v>59</v>
      </c>
      <c r="I5809" s="6">
        <v>0.1</v>
      </c>
      <c r="J5809">
        <v>3</v>
      </c>
      <c r="K5809" t="str">
        <f>_xlfn.XLOOKUP(fCompras!F5809,dComprador!$A$2:$A$7,dComprador!$B$2:$B$7)</f>
        <v>Alon</v>
      </c>
      <c r="L5809" t="str">
        <f>_xlfn.XLOOKUP(J5809,dFornecedor!$A$2:$A$6,dFornecedor!$B$2:$B$6)</f>
        <v>StepUp</v>
      </c>
      <c r="M5809" t="str">
        <f>_xlfn.XLOOKUP(G5809,dMateriaPrima!$A$2:$A$12,dMateriaPrima!$B$2:$B$12)</f>
        <v>Fio Algodão</v>
      </c>
      <c r="N5809" s="2">
        <f>_xlfn.XLOOKUP(G5809,dMateriaPrima!$A$2:$A$12,dMateriaPrima!$C$2:$C$12)</f>
        <v>55.9</v>
      </c>
      <c r="O5809" s="3">
        <f t="shared" si="450"/>
        <v>3298.1</v>
      </c>
      <c r="P5809" s="4">
        <f t="shared" si="451"/>
        <v>329.81</v>
      </c>
      <c r="Q5809" s="3">
        <f t="shared" si="452"/>
        <v>2968.29</v>
      </c>
      <c r="R5809" t="str">
        <f t="shared" si="453"/>
        <v>Em atraso</v>
      </c>
      <c r="S5809" s="5">
        <f t="shared" si="454"/>
        <v>2</v>
      </c>
    </row>
    <row r="5810" spans="1:19" x14ac:dyDescent="0.25">
      <c r="A5810">
        <v>5809</v>
      </c>
      <c r="B5810" s="1">
        <v>44162</v>
      </c>
      <c r="C5810" s="1">
        <v>44173</v>
      </c>
      <c r="D5810" s="1">
        <v>44173</v>
      </c>
      <c r="E5810" s="1">
        <v>44175</v>
      </c>
      <c r="F5810">
        <v>4</v>
      </c>
      <c r="G5810">
        <v>9</v>
      </c>
      <c r="H5810">
        <v>193</v>
      </c>
      <c r="I5810" s="6">
        <v>0</v>
      </c>
      <c r="J5810">
        <v>1</v>
      </c>
      <c r="K5810" t="str">
        <f>_xlfn.XLOOKUP(fCompras!F5810,dComprador!$A$2:$A$7,dComprador!$B$2:$B$7)</f>
        <v>Lira</v>
      </c>
      <c r="L5810" t="str">
        <f>_xlfn.XLOOKUP(J5810,dFornecedor!$A$2:$A$6,dFornecedor!$B$2:$B$6)</f>
        <v>NorthShore</v>
      </c>
      <c r="M5810" t="str">
        <f>_xlfn.XLOOKUP(G5810,dMateriaPrima!$A$2:$A$12,dMateriaPrima!$B$2:$B$12)</f>
        <v>Couro</v>
      </c>
      <c r="N5810" s="2">
        <f>_xlfn.XLOOKUP(G5810,dMateriaPrima!$A$2:$A$12,dMateriaPrima!$C$2:$C$12)</f>
        <v>4.4000000000000004</v>
      </c>
      <c r="O5810" s="3">
        <f t="shared" si="450"/>
        <v>849.2</v>
      </c>
      <c r="P5810" s="4">
        <f t="shared" si="451"/>
        <v>0</v>
      </c>
      <c r="Q5810" s="3">
        <f t="shared" si="452"/>
        <v>849.2</v>
      </c>
      <c r="R5810" t="str">
        <f t="shared" si="453"/>
        <v>Em atraso</v>
      </c>
      <c r="S5810" s="5">
        <f t="shared" si="454"/>
        <v>2</v>
      </c>
    </row>
    <row r="5811" spans="1:19" x14ac:dyDescent="0.25">
      <c r="A5811">
        <v>5810</v>
      </c>
      <c r="B5811" s="1">
        <v>44162</v>
      </c>
      <c r="C5811" s="1">
        <v>44165</v>
      </c>
      <c r="D5811" s="1">
        <v>44170</v>
      </c>
      <c r="E5811" s="1">
        <v>44172</v>
      </c>
      <c r="F5811">
        <v>4</v>
      </c>
      <c r="G5811">
        <v>7</v>
      </c>
      <c r="H5811">
        <v>54</v>
      </c>
      <c r="I5811" s="6">
        <v>0</v>
      </c>
      <c r="J5811">
        <v>3</v>
      </c>
      <c r="K5811" t="str">
        <f>_xlfn.XLOOKUP(fCompras!F5811,dComprador!$A$2:$A$7,dComprador!$B$2:$B$7)</f>
        <v>Lira</v>
      </c>
      <c r="L5811" t="str">
        <f>_xlfn.XLOOKUP(J5811,dFornecedor!$A$2:$A$6,dFornecedor!$B$2:$B$6)</f>
        <v>StepUp</v>
      </c>
      <c r="M5811" t="str">
        <f>_xlfn.XLOOKUP(G5811,dMateriaPrima!$A$2:$A$12,dMateriaPrima!$B$2:$B$12)</f>
        <v>Poliéster</v>
      </c>
      <c r="N5811" s="2">
        <f>_xlfn.XLOOKUP(G5811,dMateriaPrima!$A$2:$A$12,dMateriaPrima!$C$2:$C$12)</f>
        <v>8</v>
      </c>
      <c r="O5811" s="3">
        <f t="shared" si="450"/>
        <v>432</v>
      </c>
      <c r="P5811" s="4">
        <f t="shared" si="451"/>
        <v>0</v>
      </c>
      <c r="Q5811" s="3">
        <f t="shared" si="452"/>
        <v>432</v>
      </c>
      <c r="R5811" t="str">
        <f t="shared" si="453"/>
        <v>Em atraso</v>
      </c>
      <c r="S5811" s="5">
        <f t="shared" si="454"/>
        <v>2</v>
      </c>
    </row>
    <row r="5812" spans="1:19" x14ac:dyDescent="0.25">
      <c r="A5812">
        <v>5811</v>
      </c>
      <c r="B5812" s="1">
        <v>44162</v>
      </c>
      <c r="C5812" s="1">
        <v>44173</v>
      </c>
      <c r="D5812" s="1">
        <v>44173</v>
      </c>
      <c r="E5812" s="1">
        <v>44176</v>
      </c>
      <c r="F5812">
        <v>4</v>
      </c>
      <c r="G5812">
        <v>9</v>
      </c>
      <c r="H5812">
        <v>35</v>
      </c>
      <c r="I5812" s="6">
        <v>0</v>
      </c>
      <c r="J5812">
        <v>1</v>
      </c>
      <c r="K5812" t="str">
        <f>_xlfn.XLOOKUP(fCompras!F5812,dComprador!$A$2:$A$7,dComprador!$B$2:$B$7)</f>
        <v>Lira</v>
      </c>
      <c r="L5812" t="str">
        <f>_xlfn.XLOOKUP(J5812,dFornecedor!$A$2:$A$6,dFornecedor!$B$2:$B$6)</f>
        <v>NorthShore</v>
      </c>
      <c r="M5812" t="str">
        <f>_xlfn.XLOOKUP(G5812,dMateriaPrima!$A$2:$A$12,dMateriaPrima!$B$2:$B$12)</f>
        <v>Couro</v>
      </c>
      <c r="N5812" s="2">
        <f>_xlfn.XLOOKUP(G5812,dMateriaPrima!$A$2:$A$12,dMateriaPrima!$C$2:$C$12)</f>
        <v>4.4000000000000004</v>
      </c>
      <c r="O5812" s="3">
        <f t="shared" si="450"/>
        <v>154</v>
      </c>
      <c r="P5812" s="4">
        <f t="shared" si="451"/>
        <v>0</v>
      </c>
      <c r="Q5812" s="3">
        <f t="shared" si="452"/>
        <v>154</v>
      </c>
      <c r="R5812" t="str">
        <f t="shared" si="453"/>
        <v>Em atraso</v>
      </c>
      <c r="S5812" s="5">
        <f t="shared" si="454"/>
        <v>3</v>
      </c>
    </row>
    <row r="5813" spans="1:19" x14ac:dyDescent="0.25">
      <c r="A5813">
        <v>5812</v>
      </c>
      <c r="B5813" s="1">
        <v>44162</v>
      </c>
      <c r="C5813" s="1">
        <v>44171</v>
      </c>
      <c r="D5813" s="1">
        <v>44179</v>
      </c>
      <c r="E5813" s="1">
        <v>44182</v>
      </c>
      <c r="F5813">
        <v>1</v>
      </c>
      <c r="G5813">
        <v>6</v>
      </c>
      <c r="H5813">
        <v>138</v>
      </c>
      <c r="I5813" s="6">
        <v>0</v>
      </c>
      <c r="J5813">
        <v>3</v>
      </c>
      <c r="K5813" t="str">
        <f>_xlfn.XLOOKUP(fCompras!F5813,dComprador!$A$2:$A$7,dComprador!$B$2:$B$7)</f>
        <v>Alon</v>
      </c>
      <c r="L5813" t="str">
        <f>_xlfn.XLOOKUP(J5813,dFornecedor!$A$2:$A$6,dFornecedor!$B$2:$B$6)</f>
        <v>StepUp</v>
      </c>
      <c r="M5813" t="str">
        <f>_xlfn.XLOOKUP(G5813,dMateriaPrima!$A$2:$A$12,dMateriaPrima!$B$2:$B$12)</f>
        <v>Fio Algodão</v>
      </c>
      <c r="N5813" s="2">
        <f>_xlfn.XLOOKUP(G5813,dMateriaPrima!$A$2:$A$12,dMateriaPrima!$C$2:$C$12)</f>
        <v>55.9</v>
      </c>
      <c r="O5813" s="3">
        <f t="shared" si="450"/>
        <v>7714.2</v>
      </c>
      <c r="P5813" s="4">
        <f t="shared" si="451"/>
        <v>0</v>
      </c>
      <c r="Q5813" s="3">
        <f t="shared" si="452"/>
        <v>7714.2</v>
      </c>
      <c r="R5813" t="str">
        <f t="shared" si="453"/>
        <v>Em atraso</v>
      </c>
      <c r="S5813" s="5">
        <f t="shared" si="454"/>
        <v>3</v>
      </c>
    </row>
    <row r="5814" spans="1:19" x14ac:dyDescent="0.25">
      <c r="A5814">
        <v>5813</v>
      </c>
      <c r="B5814" s="1">
        <v>44162</v>
      </c>
      <c r="C5814" s="1">
        <v>44162</v>
      </c>
      <c r="D5814" s="1">
        <v>44183</v>
      </c>
      <c r="E5814" s="1">
        <v>44181</v>
      </c>
      <c r="F5814">
        <v>1</v>
      </c>
      <c r="G5814">
        <v>8</v>
      </c>
      <c r="H5814">
        <v>181</v>
      </c>
      <c r="I5814" s="6">
        <v>0</v>
      </c>
      <c r="J5814">
        <v>4</v>
      </c>
      <c r="K5814" t="str">
        <f>_xlfn.XLOOKUP(fCompras!F5814,dComprador!$A$2:$A$7,dComprador!$B$2:$B$7)</f>
        <v>Alon</v>
      </c>
      <c r="L5814" t="str">
        <f>_xlfn.XLOOKUP(J5814,dFornecedor!$A$2:$A$6,dFornecedor!$B$2:$B$6)</f>
        <v>AlphaOmega</v>
      </c>
      <c r="M5814" t="str">
        <f>_xlfn.XLOOKUP(G5814,dMateriaPrima!$A$2:$A$12,dMateriaPrima!$B$2:$B$12)</f>
        <v>Cimento</v>
      </c>
      <c r="N5814" s="2">
        <f>_xlfn.XLOOKUP(G5814,dMateriaPrima!$A$2:$A$12,dMateriaPrima!$C$2:$C$12)</f>
        <v>23</v>
      </c>
      <c r="O5814" s="3">
        <f t="shared" si="450"/>
        <v>4163</v>
      </c>
      <c r="P5814" s="4">
        <f t="shared" si="451"/>
        <v>0</v>
      </c>
      <c r="Q5814" s="3">
        <f t="shared" si="452"/>
        <v>4163</v>
      </c>
      <c r="R5814" t="str">
        <f t="shared" si="453"/>
        <v>No prazo</v>
      </c>
      <c r="S5814" s="5">
        <f t="shared" si="454"/>
        <v>0</v>
      </c>
    </row>
    <row r="5815" spans="1:19" x14ac:dyDescent="0.25">
      <c r="A5815">
        <v>5814</v>
      </c>
      <c r="B5815" s="1">
        <v>44162</v>
      </c>
      <c r="C5815" s="1">
        <v>44163</v>
      </c>
      <c r="D5815" s="1">
        <v>44179</v>
      </c>
      <c r="E5815" s="1">
        <v>44180</v>
      </c>
      <c r="F5815">
        <v>2</v>
      </c>
      <c r="G5815">
        <v>8</v>
      </c>
      <c r="H5815">
        <v>327</v>
      </c>
      <c r="I5815" s="6">
        <v>0</v>
      </c>
      <c r="J5815">
        <v>3</v>
      </c>
      <c r="K5815" t="str">
        <f>_xlfn.XLOOKUP(fCompras!F5815,dComprador!$A$2:$A$7,dComprador!$B$2:$B$7)</f>
        <v>João</v>
      </c>
      <c r="L5815" t="str">
        <f>_xlfn.XLOOKUP(J5815,dFornecedor!$A$2:$A$6,dFornecedor!$B$2:$B$6)</f>
        <v>StepUp</v>
      </c>
      <c r="M5815" t="str">
        <f>_xlfn.XLOOKUP(G5815,dMateriaPrima!$A$2:$A$12,dMateriaPrima!$B$2:$B$12)</f>
        <v>Cimento</v>
      </c>
      <c r="N5815" s="2">
        <f>_xlfn.XLOOKUP(G5815,dMateriaPrima!$A$2:$A$12,dMateriaPrima!$C$2:$C$12)</f>
        <v>23</v>
      </c>
      <c r="O5815" s="3">
        <f t="shared" si="450"/>
        <v>7521</v>
      </c>
      <c r="P5815" s="4">
        <f t="shared" si="451"/>
        <v>0</v>
      </c>
      <c r="Q5815" s="3">
        <f t="shared" si="452"/>
        <v>7521</v>
      </c>
      <c r="R5815" t="str">
        <f t="shared" si="453"/>
        <v>Em atraso</v>
      </c>
      <c r="S5815" s="5">
        <f t="shared" si="454"/>
        <v>1</v>
      </c>
    </row>
    <row r="5816" spans="1:19" x14ac:dyDescent="0.25">
      <c r="A5816">
        <v>5815</v>
      </c>
      <c r="B5816" s="1">
        <v>44162</v>
      </c>
      <c r="C5816" s="1">
        <v>44165</v>
      </c>
      <c r="D5816" s="1">
        <v>44194</v>
      </c>
      <c r="E5816" s="1">
        <v>44193</v>
      </c>
      <c r="F5816">
        <v>1</v>
      </c>
      <c r="G5816">
        <v>11</v>
      </c>
      <c r="H5816">
        <v>200</v>
      </c>
      <c r="I5816" s="6">
        <v>0</v>
      </c>
      <c r="J5816">
        <v>4</v>
      </c>
      <c r="K5816" t="str">
        <f>_xlfn.XLOOKUP(fCompras!F5816,dComprador!$A$2:$A$7,dComprador!$B$2:$B$7)</f>
        <v>Alon</v>
      </c>
      <c r="L5816" t="str">
        <f>_xlfn.XLOOKUP(J5816,dFornecedor!$A$2:$A$6,dFornecedor!$B$2:$B$6)</f>
        <v>AlphaOmega</v>
      </c>
      <c r="M5816" t="str">
        <f>_xlfn.XLOOKUP(G5816,dMateriaPrima!$A$2:$A$12,dMateriaPrima!$B$2:$B$12)</f>
        <v>Papel</v>
      </c>
      <c r="N5816" s="2">
        <f>_xlfn.XLOOKUP(G5816,dMateriaPrima!$A$2:$A$12,dMateriaPrima!$C$2:$C$12)</f>
        <v>9</v>
      </c>
      <c r="O5816" s="3">
        <f t="shared" si="450"/>
        <v>1800</v>
      </c>
      <c r="P5816" s="4">
        <f t="shared" si="451"/>
        <v>0</v>
      </c>
      <c r="Q5816" s="3">
        <f t="shared" si="452"/>
        <v>1800</v>
      </c>
      <c r="R5816" t="str">
        <f t="shared" si="453"/>
        <v>No prazo</v>
      </c>
      <c r="S5816" s="5">
        <f t="shared" si="454"/>
        <v>0</v>
      </c>
    </row>
    <row r="5817" spans="1:19" x14ac:dyDescent="0.25">
      <c r="A5817">
        <v>5816</v>
      </c>
      <c r="B5817" s="1">
        <v>44162</v>
      </c>
      <c r="C5817" s="1">
        <v>44164</v>
      </c>
      <c r="D5817" s="1">
        <v>44185</v>
      </c>
      <c r="E5817" s="1">
        <v>44183</v>
      </c>
      <c r="F5817">
        <v>1</v>
      </c>
      <c r="G5817">
        <v>11</v>
      </c>
      <c r="H5817">
        <v>143</v>
      </c>
      <c r="I5817" s="6">
        <v>0</v>
      </c>
      <c r="J5817">
        <v>2</v>
      </c>
      <c r="K5817" t="str">
        <f>_xlfn.XLOOKUP(fCompras!F5817,dComprador!$A$2:$A$7,dComprador!$B$2:$B$7)</f>
        <v>Alon</v>
      </c>
      <c r="L5817" t="str">
        <f>_xlfn.XLOOKUP(J5817,dFornecedor!$A$2:$A$6,dFornecedor!$B$2:$B$6)</f>
        <v>Minerva</v>
      </c>
      <c r="M5817" t="str">
        <f>_xlfn.XLOOKUP(G5817,dMateriaPrima!$A$2:$A$12,dMateriaPrima!$B$2:$B$12)</f>
        <v>Papel</v>
      </c>
      <c r="N5817" s="2">
        <f>_xlfn.XLOOKUP(G5817,dMateriaPrima!$A$2:$A$12,dMateriaPrima!$C$2:$C$12)</f>
        <v>9</v>
      </c>
      <c r="O5817" s="3">
        <f t="shared" si="450"/>
        <v>1287</v>
      </c>
      <c r="P5817" s="4">
        <f t="shared" si="451"/>
        <v>0</v>
      </c>
      <c r="Q5817" s="3">
        <f t="shared" si="452"/>
        <v>1287</v>
      </c>
      <c r="R5817" t="str">
        <f t="shared" si="453"/>
        <v>No prazo</v>
      </c>
      <c r="S5817" s="5">
        <f t="shared" si="454"/>
        <v>0</v>
      </c>
    </row>
    <row r="5818" spans="1:19" x14ac:dyDescent="0.25">
      <c r="A5818">
        <v>5817</v>
      </c>
      <c r="B5818" s="1">
        <v>44162</v>
      </c>
      <c r="C5818" s="1">
        <v>44164</v>
      </c>
      <c r="D5818" s="1">
        <v>44182</v>
      </c>
      <c r="E5818" s="1">
        <v>44186</v>
      </c>
      <c r="F5818">
        <v>1</v>
      </c>
      <c r="G5818">
        <v>4</v>
      </c>
      <c r="H5818">
        <v>168</v>
      </c>
      <c r="I5818" s="6">
        <v>0</v>
      </c>
      <c r="J5818">
        <v>2</v>
      </c>
      <c r="K5818" t="str">
        <f>_xlfn.XLOOKUP(fCompras!F5818,dComprador!$A$2:$A$7,dComprador!$B$2:$B$7)</f>
        <v>Alon</v>
      </c>
      <c r="L5818" t="str">
        <f>_xlfn.XLOOKUP(J5818,dFornecedor!$A$2:$A$6,dFornecedor!$B$2:$B$6)</f>
        <v>Minerva</v>
      </c>
      <c r="M5818" t="str">
        <f>_xlfn.XLOOKUP(G5818,dMateriaPrima!$A$2:$A$12,dMateriaPrima!$B$2:$B$12)</f>
        <v>Madeira</v>
      </c>
      <c r="N5818" s="2">
        <f>_xlfn.XLOOKUP(G5818,dMateriaPrima!$A$2:$A$12,dMateriaPrima!$C$2:$C$12)</f>
        <v>168</v>
      </c>
      <c r="O5818" s="3">
        <f t="shared" si="450"/>
        <v>28224</v>
      </c>
      <c r="P5818" s="4">
        <f t="shared" si="451"/>
        <v>0</v>
      </c>
      <c r="Q5818" s="3">
        <f t="shared" si="452"/>
        <v>28224</v>
      </c>
      <c r="R5818" t="str">
        <f t="shared" si="453"/>
        <v>Em atraso</v>
      </c>
      <c r="S5818" s="5">
        <f t="shared" si="454"/>
        <v>4</v>
      </c>
    </row>
    <row r="5819" spans="1:19" x14ac:dyDescent="0.25">
      <c r="A5819">
        <v>5818</v>
      </c>
      <c r="B5819" s="1">
        <v>44163</v>
      </c>
      <c r="C5819" s="1">
        <v>44163</v>
      </c>
      <c r="D5819" s="1">
        <v>44196</v>
      </c>
      <c r="E5819" s="1">
        <v>44199</v>
      </c>
      <c r="F5819">
        <v>1</v>
      </c>
      <c r="G5819">
        <v>9</v>
      </c>
      <c r="H5819">
        <v>75</v>
      </c>
      <c r="I5819" s="6">
        <v>0</v>
      </c>
      <c r="J5819">
        <v>2</v>
      </c>
      <c r="K5819" t="str">
        <f>_xlfn.XLOOKUP(fCompras!F5819,dComprador!$A$2:$A$7,dComprador!$B$2:$B$7)</f>
        <v>Alon</v>
      </c>
      <c r="L5819" t="str">
        <f>_xlfn.XLOOKUP(J5819,dFornecedor!$A$2:$A$6,dFornecedor!$B$2:$B$6)</f>
        <v>Minerva</v>
      </c>
      <c r="M5819" t="str">
        <f>_xlfn.XLOOKUP(G5819,dMateriaPrima!$A$2:$A$12,dMateriaPrima!$B$2:$B$12)</f>
        <v>Couro</v>
      </c>
      <c r="N5819" s="2">
        <f>_xlfn.XLOOKUP(G5819,dMateriaPrima!$A$2:$A$12,dMateriaPrima!$C$2:$C$12)</f>
        <v>4.4000000000000004</v>
      </c>
      <c r="O5819" s="3">
        <f t="shared" si="450"/>
        <v>330</v>
      </c>
      <c r="P5819" s="4">
        <f t="shared" si="451"/>
        <v>0</v>
      </c>
      <c r="Q5819" s="3">
        <f t="shared" si="452"/>
        <v>330</v>
      </c>
      <c r="R5819" t="str">
        <f t="shared" si="453"/>
        <v>Em atraso</v>
      </c>
      <c r="S5819" s="5">
        <f t="shared" si="454"/>
        <v>3</v>
      </c>
    </row>
    <row r="5820" spans="1:19" x14ac:dyDescent="0.25">
      <c r="A5820">
        <v>5819</v>
      </c>
      <c r="B5820" s="1">
        <v>44163</v>
      </c>
      <c r="C5820" s="1">
        <v>44167</v>
      </c>
      <c r="D5820" s="1">
        <v>44175</v>
      </c>
      <c r="E5820" s="1">
        <v>44177</v>
      </c>
      <c r="F5820">
        <v>4</v>
      </c>
      <c r="G5820">
        <v>7</v>
      </c>
      <c r="H5820">
        <v>151</v>
      </c>
      <c r="I5820" s="6">
        <v>0</v>
      </c>
      <c r="J5820">
        <v>4</v>
      </c>
      <c r="K5820" t="str">
        <f>_xlfn.XLOOKUP(fCompras!F5820,dComprador!$A$2:$A$7,dComprador!$B$2:$B$7)</f>
        <v>Lira</v>
      </c>
      <c r="L5820" t="str">
        <f>_xlfn.XLOOKUP(J5820,dFornecedor!$A$2:$A$6,dFornecedor!$B$2:$B$6)</f>
        <v>AlphaOmega</v>
      </c>
      <c r="M5820" t="str">
        <f>_xlfn.XLOOKUP(G5820,dMateriaPrima!$A$2:$A$12,dMateriaPrima!$B$2:$B$12)</f>
        <v>Poliéster</v>
      </c>
      <c r="N5820" s="2">
        <f>_xlfn.XLOOKUP(G5820,dMateriaPrima!$A$2:$A$12,dMateriaPrima!$C$2:$C$12)</f>
        <v>8</v>
      </c>
      <c r="O5820" s="3">
        <f t="shared" si="450"/>
        <v>1208</v>
      </c>
      <c r="P5820" s="4">
        <f t="shared" si="451"/>
        <v>0</v>
      </c>
      <c r="Q5820" s="3">
        <f t="shared" si="452"/>
        <v>1208</v>
      </c>
      <c r="R5820" t="str">
        <f t="shared" si="453"/>
        <v>Em atraso</v>
      </c>
      <c r="S5820" s="5">
        <f t="shared" si="454"/>
        <v>2</v>
      </c>
    </row>
    <row r="5821" spans="1:19" x14ac:dyDescent="0.25">
      <c r="A5821">
        <v>5820</v>
      </c>
      <c r="B5821" s="1">
        <v>44163</v>
      </c>
      <c r="C5821" s="1">
        <v>44164</v>
      </c>
      <c r="D5821" s="1">
        <v>44171</v>
      </c>
      <c r="E5821" s="1">
        <v>44173</v>
      </c>
      <c r="F5821">
        <v>4</v>
      </c>
      <c r="G5821">
        <v>8</v>
      </c>
      <c r="H5821">
        <v>9</v>
      </c>
      <c r="I5821" s="6">
        <v>0</v>
      </c>
      <c r="J5821">
        <v>3</v>
      </c>
      <c r="K5821" t="str">
        <f>_xlfn.XLOOKUP(fCompras!F5821,dComprador!$A$2:$A$7,dComprador!$B$2:$B$7)</f>
        <v>Lira</v>
      </c>
      <c r="L5821" t="str">
        <f>_xlfn.XLOOKUP(J5821,dFornecedor!$A$2:$A$6,dFornecedor!$B$2:$B$6)</f>
        <v>StepUp</v>
      </c>
      <c r="M5821" t="str">
        <f>_xlfn.XLOOKUP(G5821,dMateriaPrima!$A$2:$A$12,dMateriaPrima!$B$2:$B$12)</f>
        <v>Cimento</v>
      </c>
      <c r="N5821" s="2">
        <f>_xlfn.XLOOKUP(G5821,dMateriaPrima!$A$2:$A$12,dMateriaPrima!$C$2:$C$12)</f>
        <v>23</v>
      </c>
      <c r="O5821" s="3">
        <f t="shared" si="450"/>
        <v>207</v>
      </c>
      <c r="P5821" s="4">
        <f t="shared" si="451"/>
        <v>0</v>
      </c>
      <c r="Q5821" s="3">
        <f t="shared" si="452"/>
        <v>207</v>
      </c>
      <c r="R5821" t="str">
        <f t="shared" si="453"/>
        <v>Em atraso</v>
      </c>
      <c r="S5821" s="5">
        <f t="shared" si="454"/>
        <v>2</v>
      </c>
    </row>
    <row r="5822" spans="1:19" x14ac:dyDescent="0.25">
      <c r="A5822">
        <v>5821</v>
      </c>
      <c r="B5822" s="1">
        <v>44163</v>
      </c>
      <c r="C5822" s="1">
        <v>44172</v>
      </c>
      <c r="D5822" s="1">
        <v>44173</v>
      </c>
      <c r="E5822" s="1">
        <v>44175</v>
      </c>
      <c r="F5822">
        <v>4</v>
      </c>
      <c r="G5822">
        <v>7</v>
      </c>
      <c r="H5822">
        <v>183</v>
      </c>
      <c r="I5822" s="6">
        <v>0</v>
      </c>
      <c r="J5822">
        <v>3</v>
      </c>
      <c r="K5822" t="str">
        <f>_xlfn.XLOOKUP(fCompras!F5822,dComprador!$A$2:$A$7,dComprador!$B$2:$B$7)</f>
        <v>Lira</v>
      </c>
      <c r="L5822" t="str">
        <f>_xlfn.XLOOKUP(J5822,dFornecedor!$A$2:$A$6,dFornecedor!$B$2:$B$6)</f>
        <v>StepUp</v>
      </c>
      <c r="M5822" t="str">
        <f>_xlfn.XLOOKUP(G5822,dMateriaPrima!$A$2:$A$12,dMateriaPrima!$B$2:$B$12)</f>
        <v>Poliéster</v>
      </c>
      <c r="N5822" s="2">
        <f>_xlfn.XLOOKUP(G5822,dMateriaPrima!$A$2:$A$12,dMateriaPrima!$C$2:$C$12)</f>
        <v>8</v>
      </c>
      <c r="O5822" s="3">
        <f t="shared" si="450"/>
        <v>1464</v>
      </c>
      <c r="P5822" s="4">
        <f t="shared" si="451"/>
        <v>0</v>
      </c>
      <c r="Q5822" s="3">
        <f t="shared" si="452"/>
        <v>1464</v>
      </c>
      <c r="R5822" t="str">
        <f t="shared" si="453"/>
        <v>Em atraso</v>
      </c>
      <c r="S5822" s="5">
        <f t="shared" si="454"/>
        <v>2</v>
      </c>
    </row>
    <row r="5823" spans="1:19" x14ac:dyDescent="0.25">
      <c r="A5823">
        <v>5822</v>
      </c>
      <c r="B5823" s="1">
        <v>44163</v>
      </c>
      <c r="C5823" s="1">
        <v>44171</v>
      </c>
      <c r="D5823" s="1">
        <v>44175</v>
      </c>
      <c r="E5823" s="1">
        <v>44177</v>
      </c>
      <c r="F5823">
        <v>4</v>
      </c>
      <c r="G5823">
        <v>5</v>
      </c>
      <c r="H5823">
        <v>31</v>
      </c>
      <c r="I5823" s="6">
        <v>0</v>
      </c>
      <c r="J5823">
        <v>2</v>
      </c>
      <c r="K5823" t="str">
        <f>_xlfn.XLOOKUP(fCompras!F5823,dComprador!$A$2:$A$7,dComprador!$B$2:$B$7)</f>
        <v>Lira</v>
      </c>
      <c r="L5823" t="str">
        <f>_xlfn.XLOOKUP(J5823,dFornecedor!$A$2:$A$6,dFornecedor!$B$2:$B$6)</f>
        <v>Minerva</v>
      </c>
      <c r="M5823" t="str">
        <f>_xlfn.XLOOKUP(G5823,dMateriaPrima!$A$2:$A$12,dMateriaPrima!$B$2:$B$12)</f>
        <v>Areia</v>
      </c>
      <c r="N5823" s="2">
        <f>_xlfn.XLOOKUP(G5823,dMateriaPrima!$A$2:$A$12,dMateriaPrima!$C$2:$C$12)</f>
        <v>3.59</v>
      </c>
      <c r="O5823" s="3">
        <f t="shared" si="450"/>
        <v>111.28999999999999</v>
      </c>
      <c r="P5823" s="4">
        <f t="shared" si="451"/>
        <v>0</v>
      </c>
      <c r="Q5823" s="3">
        <f t="shared" si="452"/>
        <v>111.28999999999999</v>
      </c>
      <c r="R5823" t="str">
        <f t="shared" si="453"/>
        <v>Em atraso</v>
      </c>
      <c r="S5823" s="5">
        <f t="shared" si="454"/>
        <v>2</v>
      </c>
    </row>
    <row r="5824" spans="1:19" x14ac:dyDescent="0.25">
      <c r="A5824">
        <v>5823</v>
      </c>
      <c r="B5824" s="1">
        <v>44163</v>
      </c>
      <c r="C5824" s="1">
        <v>44170</v>
      </c>
      <c r="D5824" s="1">
        <v>44181</v>
      </c>
      <c r="E5824" s="1">
        <v>44183</v>
      </c>
      <c r="F5824">
        <v>1</v>
      </c>
      <c r="G5824">
        <v>9</v>
      </c>
      <c r="H5824">
        <v>30</v>
      </c>
      <c r="I5824" s="6">
        <v>0</v>
      </c>
      <c r="J5824">
        <v>2</v>
      </c>
      <c r="K5824" t="str">
        <f>_xlfn.XLOOKUP(fCompras!F5824,dComprador!$A$2:$A$7,dComprador!$B$2:$B$7)</f>
        <v>Alon</v>
      </c>
      <c r="L5824" t="str">
        <f>_xlfn.XLOOKUP(J5824,dFornecedor!$A$2:$A$6,dFornecedor!$B$2:$B$6)</f>
        <v>Minerva</v>
      </c>
      <c r="M5824" t="str">
        <f>_xlfn.XLOOKUP(G5824,dMateriaPrima!$A$2:$A$12,dMateriaPrima!$B$2:$B$12)</f>
        <v>Couro</v>
      </c>
      <c r="N5824" s="2">
        <f>_xlfn.XLOOKUP(G5824,dMateriaPrima!$A$2:$A$12,dMateriaPrima!$C$2:$C$12)</f>
        <v>4.4000000000000004</v>
      </c>
      <c r="O5824" s="3">
        <f t="shared" si="450"/>
        <v>132</v>
      </c>
      <c r="P5824" s="4">
        <f t="shared" si="451"/>
        <v>0</v>
      </c>
      <c r="Q5824" s="3">
        <f t="shared" si="452"/>
        <v>132</v>
      </c>
      <c r="R5824" t="str">
        <f t="shared" si="453"/>
        <v>Em atraso</v>
      </c>
      <c r="S5824" s="5">
        <f t="shared" si="454"/>
        <v>2</v>
      </c>
    </row>
    <row r="5825" spans="1:19" x14ac:dyDescent="0.25">
      <c r="A5825">
        <v>5824</v>
      </c>
      <c r="B5825" s="1">
        <v>44163</v>
      </c>
      <c r="C5825" s="1">
        <v>44169</v>
      </c>
      <c r="D5825" s="1">
        <v>44184</v>
      </c>
      <c r="E5825" s="1">
        <v>44184</v>
      </c>
      <c r="F5825">
        <v>1</v>
      </c>
      <c r="G5825">
        <v>9</v>
      </c>
      <c r="H5825">
        <v>205</v>
      </c>
      <c r="I5825" s="6">
        <v>0</v>
      </c>
      <c r="J5825">
        <v>1</v>
      </c>
      <c r="K5825" t="str">
        <f>_xlfn.XLOOKUP(fCompras!F5825,dComprador!$A$2:$A$7,dComprador!$B$2:$B$7)</f>
        <v>Alon</v>
      </c>
      <c r="L5825" t="str">
        <f>_xlfn.XLOOKUP(J5825,dFornecedor!$A$2:$A$6,dFornecedor!$B$2:$B$6)</f>
        <v>NorthShore</v>
      </c>
      <c r="M5825" t="str">
        <f>_xlfn.XLOOKUP(G5825,dMateriaPrima!$A$2:$A$12,dMateriaPrima!$B$2:$B$12)</f>
        <v>Couro</v>
      </c>
      <c r="N5825" s="2">
        <f>_xlfn.XLOOKUP(G5825,dMateriaPrima!$A$2:$A$12,dMateriaPrima!$C$2:$C$12)</f>
        <v>4.4000000000000004</v>
      </c>
      <c r="O5825" s="3">
        <f t="shared" si="450"/>
        <v>902.00000000000011</v>
      </c>
      <c r="P5825" s="4">
        <f t="shared" si="451"/>
        <v>0</v>
      </c>
      <c r="Q5825" s="3">
        <f t="shared" si="452"/>
        <v>902.00000000000011</v>
      </c>
      <c r="R5825" t="str">
        <f t="shared" si="453"/>
        <v>No prazo</v>
      </c>
      <c r="S5825" s="5">
        <f t="shared" si="454"/>
        <v>0</v>
      </c>
    </row>
    <row r="5826" spans="1:19" x14ac:dyDescent="0.25">
      <c r="A5826">
        <v>5825</v>
      </c>
      <c r="B5826" s="1">
        <v>44163</v>
      </c>
      <c r="C5826" s="1">
        <v>44163</v>
      </c>
      <c r="D5826" s="1">
        <v>44182</v>
      </c>
      <c r="E5826" s="1">
        <v>44183</v>
      </c>
      <c r="F5826">
        <v>1</v>
      </c>
      <c r="G5826">
        <v>5</v>
      </c>
      <c r="H5826">
        <v>28</v>
      </c>
      <c r="I5826" s="6">
        <v>0</v>
      </c>
      <c r="J5826">
        <v>5</v>
      </c>
      <c r="K5826" t="str">
        <f>_xlfn.XLOOKUP(fCompras!F5826,dComprador!$A$2:$A$7,dComprador!$B$2:$B$7)</f>
        <v>Alon</v>
      </c>
      <c r="L5826" t="str">
        <f>_xlfn.XLOOKUP(J5826,dFornecedor!$A$2:$A$6,dFornecedor!$B$2:$B$6)</f>
        <v>Atlas</v>
      </c>
      <c r="M5826" t="str">
        <f>_xlfn.XLOOKUP(G5826,dMateriaPrima!$A$2:$A$12,dMateriaPrima!$B$2:$B$12)</f>
        <v>Areia</v>
      </c>
      <c r="N5826" s="2">
        <f>_xlfn.XLOOKUP(G5826,dMateriaPrima!$A$2:$A$12,dMateriaPrima!$C$2:$C$12)</f>
        <v>3.59</v>
      </c>
      <c r="O5826" s="3">
        <f t="shared" si="450"/>
        <v>100.52</v>
      </c>
      <c r="P5826" s="4">
        <f t="shared" si="451"/>
        <v>0</v>
      </c>
      <c r="Q5826" s="3">
        <f t="shared" si="452"/>
        <v>100.52</v>
      </c>
      <c r="R5826" t="str">
        <f t="shared" si="453"/>
        <v>Em atraso</v>
      </c>
      <c r="S5826" s="5">
        <f t="shared" si="454"/>
        <v>1</v>
      </c>
    </row>
    <row r="5827" spans="1:19" x14ac:dyDescent="0.25">
      <c r="A5827">
        <v>5826</v>
      </c>
      <c r="B5827" s="1">
        <v>44163</v>
      </c>
      <c r="C5827" s="1">
        <v>44172</v>
      </c>
      <c r="D5827" s="1">
        <v>44196</v>
      </c>
      <c r="E5827" s="1">
        <v>44196</v>
      </c>
      <c r="F5827">
        <v>1</v>
      </c>
      <c r="G5827">
        <v>5</v>
      </c>
      <c r="H5827">
        <v>51</v>
      </c>
      <c r="I5827" s="6">
        <v>0</v>
      </c>
      <c r="J5827">
        <v>3</v>
      </c>
      <c r="K5827" t="str">
        <f>_xlfn.XLOOKUP(fCompras!F5827,dComprador!$A$2:$A$7,dComprador!$B$2:$B$7)</f>
        <v>Alon</v>
      </c>
      <c r="L5827" t="str">
        <f>_xlfn.XLOOKUP(J5827,dFornecedor!$A$2:$A$6,dFornecedor!$B$2:$B$6)</f>
        <v>StepUp</v>
      </c>
      <c r="M5827" t="str">
        <f>_xlfn.XLOOKUP(G5827,dMateriaPrima!$A$2:$A$12,dMateriaPrima!$B$2:$B$12)</f>
        <v>Areia</v>
      </c>
      <c r="N5827" s="2">
        <f>_xlfn.XLOOKUP(G5827,dMateriaPrima!$A$2:$A$12,dMateriaPrima!$C$2:$C$12)</f>
        <v>3.59</v>
      </c>
      <c r="O5827" s="3">
        <f t="shared" ref="O5827:O5890" si="455">PRODUCT(H5827,N5827)</f>
        <v>183.09</v>
      </c>
      <c r="P5827" s="4">
        <f t="shared" ref="P5827:P5890" si="456">PRODUCT(O5827,I5827)</f>
        <v>0</v>
      </c>
      <c r="Q5827" s="3">
        <f t="shared" ref="Q5827:Q5890" si="457">O5827-P5827</f>
        <v>183.09</v>
      </c>
      <c r="R5827" t="str">
        <f t="shared" ref="R5827:R5890" si="458">IF(E5827&lt;=D5827,"No prazo",IF(E5827&gt;D5827,"Em atraso"))</f>
        <v>No prazo</v>
      </c>
      <c r="S5827" s="5">
        <f t="shared" ref="S5827:S5890" si="459">IF(E5827 &gt;D5827, E5827-D5827,0)</f>
        <v>0</v>
      </c>
    </row>
    <row r="5828" spans="1:19" x14ac:dyDescent="0.25">
      <c r="A5828">
        <v>5827</v>
      </c>
      <c r="B5828" s="1">
        <v>44163</v>
      </c>
      <c r="C5828" s="1">
        <v>44166</v>
      </c>
      <c r="D5828" s="1">
        <v>44184</v>
      </c>
      <c r="E5828" s="1">
        <v>44190</v>
      </c>
      <c r="F5828">
        <v>1</v>
      </c>
      <c r="G5828">
        <v>11</v>
      </c>
      <c r="H5828">
        <v>15</v>
      </c>
      <c r="I5828" s="6">
        <v>0</v>
      </c>
      <c r="J5828">
        <v>2</v>
      </c>
      <c r="K5828" t="str">
        <f>_xlfn.XLOOKUP(fCompras!F5828,dComprador!$A$2:$A$7,dComprador!$B$2:$B$7)</f>
        <v>Alon</v>
      </c>
      <c r="L5828" t="str">
        <f>_xlfn.XLOOKUP(J5828,dFornecedor!$A$2:$A$6,dFornecedor!$B$2:$B$6)</f>
        <v>Minerva</v>
      </c>
      <c r="M5828" t="str">
        <f>_xlfn.XLOOKUP(G5828,dMateriaPrima!$A$2:$A$12,dMateriaPrima!$B$2:$B$12)</f>
        <v>Papel</v>
      </c>
      <c r="N5828" s="2">
        <f>_xlfn.XLOOKUP(G5828,dMateriaPrima!$A$2:$A$12,dMateriaPrima!$C$2:$C$12)</f>
        <v>9</v>
      </c>
      <c r="O5828" s="3">
        <f t="shared" si="455"/>
        <v>135</v>
      </c>
      <c r="P5828" s="4">
        <f t="shared" si="456"/>
        <v>0</v>
      </c>
      <c r="Q5828" s="3">
        <f t="shared" si="457"/>
        <v>135</v>
      </c>
      <c r="R5828" t="str">
        <f t="shared" si="458"/>
        <v>Em atraso</v>
      </c>
      <c r="S5828" s="5">
        <f t="shared" si="459"/>
        <v>6</v>
      </c>
    </row>
    <row r="5829" spans="1:19" x14ac:dyDescent="0.25">
      <c r="A5829">
        <v>5828</v>
      </c>
      <c r="B5829" s="1">
        <v>44164</v>
      </c>
      <c r="C5829" s="1">
        <v>44170</v>
      </c>
      <c r="D5829" s="1">
        <v>44194</v>
      </c>
      <c r="E5829" s="1">
        <v>44195</v>
      </c>
      <c r="F5829">
        <v>1</v>
      </c>
      <c r="G5829">
        <v>7</v>
      </c>
      <c r="H5829">
        <v>152</v>
      </c>
      <c r="I5829" s="6">
        <v>0</v>
      </c>
      <c r="J5829">
        <v>2</v>
      </c>
      <c r="K5829" t="str">
        <f>_xlfn.XLOOKUP(fCompras!F5829,dComprador!$A$2:$A$7,dComprador!$B$2:$B$7)</f>
        <v>Alon</v>
      </c>
      <c r="L5829" t="str">
        <f>_xlfn.XLOOKUP(J5829,dFornecedor!$A$2:$A$6,dFornecedor!$B$2:$B$6)</f>
        <v>Minerva</v>
      </c>
      <c r="M5829" t="str">
        <f>_xlfn.XLOOKUP(G5829,dMateriaPrima!$A$2:$A$12,dMateriaPrima!$B$2:$B$12)</f>
        <v>Poliéster</v>
      </c>
      <c r="N5829" s="2">
        <f>_xlfn.XLOOKUP(G5829,dMateriaPrima!$A$2:$A$12,dMateriaPrima!$C$2:$C$12)</f>
        <v>8</v>
      </c>
      <c r="O5829" s="3">
        <f t="shared" si="455"/>
        <v>1216</v>
      </c>
      <c r="P5829" s="4">
        <f t="shared" si="456"/>
        <v>0</v>
      </c>
      <c r="Q5829" s="3">
        <f t="shared" si="457"/>
        <v>1216</v>
      </c>
      <c r="R5829" t="str">
        <f t="shared" si="458"/>
        <v>Em atraso</v>
      </c>
      <c r="S5829" s="5">
        <f t="shared" si="459"/>
        <v>1</v>
      </c>
    </row>
    <row r="5830" spans="1:19" x14ac:dyDescent="0.25">
      <c r="A5830">
        <v>5829</v>
      </c>
      <c r="B5830" s="1">
        <v>44164</v>
      </c>
      <c r="C5830" s="1">
        <v>44164</v>
      </c>
      <c r="D5830" s="1">
        <v>44171</v>
      </c>
      <c r="E5830" s="1">
        <v>44172</v>
      </c>
      <c r="F5830">
        <v>4</v>
      </c>
      <c r="G5830">
        <v>10</v>
      </c>
      <c r="H5830">
        <v>122</v>
      </c>
      <c r="I5830" s="6">
        <v>0</v>
      </c>
      <c r="J5830">
        <v>2</v>
      </c>
      <c r="K5830" t="str">
        <f>_xlfn.XLOOKUP(fCompras!F5830,dComprador!$A$2:$A$7,dComprador!$B$2:$B$7)</f>
        <v>Lira</v>
      </c>
      <c r="L5830" t="str">
        <f>_xlfn.XLOOKUP(J5830,dFornecedor!$A$2:$A$6,dFornecedor!$B$2:$B$6)</f>
        <v>Minerva</v>
      </c>
      <c r="M5830" t="str">
        <f>_xlfn.XLOOKUP(G5830,dMateriaPrima!$A$2:$A$12,dMateriaPrima!$B$2:$B$12)</f>
        <v>Pedra Britada</v>
      </c>
      <c r="N5830" s="2">
        <f>_xlfn.XLOOKUP(G5830,dMateriaPrima!$A$2:$A$12,dMateriaPrima!$C$2:$C$12)</f>
        <v>56</v>
      </c>
      <c r="O5830" s="3">
        <f t="shared" si="455"/>
        <v>6832</v>
      </c>
      <c r="P5830" s="4">
        <f t="shared" si="456"/>
        <v>0</v>
      </c>
      <c r="Q5830" s="3">
        <f t="shared" si="457"/>
        <v>6832</v>
      </c>
      <c r="R5830" t="str">
        <f t="shared" si="458"/>
        <v>Em atraso</v>
      </c>
      <c r="S5830" s="5">
        <f t="shared" si="459"/>
        <v>1</v>
      </c>
    </row>
    <row r="5831" spans="1:19" x14ac:dyDescent="0.25">
      <c r="A5831">
        <v>5830</v>
      </c>
      <c r="B5831" s="1">
        <v>44164</v>
      </c>
      <c r="C5831" s="1">
        <v>44167</v>
      </c>
      <c r="D5831" s="1">
        <v>44172</v>
      </c>
      <c r="E5831" s="1">
        <v>44174</v>
      </c>
      <c r="F5831">
        <v>4</v>
      </c>
      <c r="G5831">
        <v>1</v>
      </c>
      <c r="H5831">
        <v>257</v>
      </c>
      <c r="I5831" s="6">
        <v>0</v>
      </c>
      <c r="J5831">
        <v>3</v>
      </c>
      <c r="K5831" t="str">
        <f>_xlfn.XLOOKUP(fCompras!F5831,dComprador!$A$2:$A$7,dComprador!$B$2:$B$7)</f>
        <v>Lira</v>
      </c>
      <c r="L5831" t="str">
        <f>_xlfn.XLOOKUP(J5831,dFornecedor!$A$2:$A$6,dFornecedor!$B$2:$B$6)</f>
        <v>StepUp</v>
      </c>
      <c r="M5831" t="str">
        <f>_xlfn.XLOOKUP(G5831,dMateriaPrima!$A$2:$A$12,dMateriaPrima!$B$2:$B$12)</f>
        <v>Tecido</v>
      </c>
      <c r="N5831" s="2">
        <f>_xlfn.XLOOKUP(G5831,dMateriaPrima!$A$2:$A$12,dMateriaPrima!$C$2:$C$12)</f>
        <v>18</v>
      </c>
      <c r="O5831" s="3">
        <f t="shared" si="455"/>
        <v>4626</v>
      </c>
      <c r="P5831" s="4">
        <f t="shared" si="456"/>
        <v>0</v>
      </c>
      <c r="Q5831" s="3">
        <f t="shared" si="457"/>
        <v>4626</v>
      </c>
      <c r="R5831" t="str">
        <f t="shared" si="458"/>
        <v>Em atraso</v>
      </c>
      <c r="S5831" s="5">
        <f t="shared" si="459"/>
        <v>2</v>
      </c>
    </row>
    <row r="5832" spans="1:19" x14ac:dyDescent="0.25">
      <c r="A5832">
        <v>5831</v>
      </c>
      <c r="B5832" s="1">
        <v>44164</v>
      </c>
      <c r="C5832" s="1">
        <v>44164</v>
      </c>
      <c r="D5832" s="1">
        <v>44179</v>
      </c>
      <c r="E5832" s="1">
        <v>44182</v>
      </c>
      <c r="F5832">
        <v>1</v>
      </c>
      <c r="G5832">
        <v>9</v>
      </c>
      <c r="H5832">
        <v>144</v>
      </c>
      <c r="I5832" s="6">
        <v>0</v>
      </c>
      <c r="J5832">
        <v>2</v>
      </c>
      <c r="K5832" t="str">
        <f>_xlfn.XLOOKUP(fCompras!F5832,dComprador!$A$2:$A$7,dComprador!$B$2:$B$7)</f>
        <v>Alon</v>
      </c>
      <c r="L5832" t="str">
        <f>_xlfn.XLOOKUP(J5832,dFornecedor!$A$2:$A$6,dFornecedor!$B$2:$B$6)</f>
        <v>Minerva</v>
      </c>
      <c r="M5832" t="str">
        <f>_xlfn.XLOOKUP(G5832,dMateriaPrima!$A$2:$A$12,dMateriaPrima!$B$2:$B$12)</f>
        <v>Couro</v>
      </c>
      <c r="N5832" s="2">
        <f>_xlfn.XLOOKUP(G5832,dMateriaPrima!$A$2:$A$12,dMateriaPrima!$C$2:$C$12)</f>
        <v>4.4000000000000004</v>
      </c>
      <c r="O5832" s="3">
        <f t="shared" si="455"/>
        <v>633.6</v>
      </c>
      <c r="P5832" s="4">
        <f t="shared" si="456"/>
        <v>0</v>
      </c>
      <c r="Q5832" s="3">
        <f t="shared" si="457"/>
        <v>633.6</v>
      </c>
      <c r="R5832" t="str">
        <f t="shared" si="458"/>
        <v>Em atraso</v>
      </c>
      <c r="S5832" s="5">
        <f t="shared" si="459"/>
        <v>3</v>
      </c>
    </row>
    <row r="5833" spans="1:19" x14ac:dyDescent="0.25">
      <c r="A5833">
        <v>5832</v>
      </c>
      <c r="B5833" s="1">
        <v>44164</v>
      </c>
      <c r="C5833" s="1">
        <v>44165</v>
      </c>
      <c r="D5833" s="1">
        <v>44183</v>
      </c>
      <c r="E5833" s="1">
        <v>44186</v>
      </c>
      <c r="F5833">
        <v>1</v>
      </c>
      <c r="G5833">
        <v>9</v>
      </c>
      <c r="H5833">
        <v>483</v>
      </c>
      <c r="I5833" s="6">
        <v>0.13</v>
      </c>
      <c r="J5833">
        <v>3</v>
      </c>
      <c r="K5833" t="str">
        <f>_xlfn.XLOOKUP(fCompras!F5833,dComprador!$A$2:$A$7,dComprador!$B$2:$B$7)</f>
        <v>Alon</v>
      </c>
      <c r="L5833" t="str">
        <f>_xlfn.XLOOKUP(J5833,dFornecedor!$A$2:$A$6,dFornecedor!$B$2:$B$6)</f>
        <v>StepUp</v>
      </c>
      <c r="M5833" t="str">
        <f>_xlfn.XLOOKUP(G5833,dMateriaPrima!$A$2:$A$12,dMateriaPrima!$B$2:$B$12)</f>
        <v>Couro</v>
      </c>
      <c r="N5833" s="2">
        <f>_xlfn.XLOOKUP(G5833,dMateriaPrima!$A$2:$A$12,dMateriaPrima!$C$2:$C$12)</f>
        <v>4.4000000000000004</v>
      </c>
      <c r="O5833" s="3">
        <f t="shared" si="455"/>
        <v>2125.2000000000003</v>
      </c>
      <c r="P5833" s="4">
        <f t="shared" si="456"/>
        <v>276.27600000000007</v>
      </c>
      <c r="Q5833" s="3">
        <f t="shared" si="457"/>
        <v>1848.9240000000002</v>
      </c>
      <c r="R5833" t="str">
        <f t="shared" si="458"/>
        <v>Em atraso</v>
      </c>
      <c r="S5833" s="5">
        <f t="shared" si="459"/>
        <v>3</v>
      </c>
    </row>
    <row r="5834" spans="1:19" x14ac:dyDescent="0.25">
      <c r="A5834">
        <v>5833</v>
      </c>
      <c r="B5834" s="1">
        <v>44164</v>
      </c>
      <c r="C5834" s="1">
        <v>44165</v>
      </c>
      <c r="D5834" s="1">
        <v>44185</v>
      </c>
      <c r="E5834" s="1">
        <v>44184</v>
      </c>
      <c r="F5834">
        <v>1</v>
      </c>
      <c r="G5834">
        <v>4</v>
      </c>
      <c r="H5834">
        <v>111</v>
      </c>
      <c r="I5834" s="6">
        <v>0</v>
      </c>
      <c r="J5834">
        <v>4</v>
      </c>
      <c r="K5834" t="str">
        <f>_xlfn.XLOOKUP(fCompras!F5834,dComprador!$A$2:$A$7,dComprador!$B$2:$B$7)</f>
        <v>Alon</v>
      </c>
      <c r="L5834" t="str">
        <f>_xlfn.XLOOKUP(J5834,dFornecedor!$A$2:$A$6,dFornecedor!$B$2:$B$6)</f>
        <v>AlphaOmega</v>
      </c>
      <c r="M5834" t="str">
        <f>_xlfn.XLOOKUP(G5834,dMateriaPrima!$A$2:$A$12,dMateriaPrima!$B$2:$B$12)</f>
        <v>Madeira</v>
      </c>
      <c r="N5834" s="2">
        <f>_xlfn.XLOOKUP(G5834,dMateriaPrima!$A$2:$A$12,dMateriaPrima!$C$2:$C$12)</f>
        <v>168</v>
      </c>
      <c r="O5834" s="3">
        <f t="shared" si="455"/>
        <v>18648</v>
      </c>
      <c r="P5834" s="4">
        <f t="shared" si="456"/>
        <v>0</v>
      </c>
      <c r="Q5834" s="3">
        <f t="shared" si="457"/>
        <v>18648</v>
      </c>
      <c r="R5834" t="str">
        <f t="shared" si="458"/>
        <v>No prazo</v>
      </c>
      <c r="S5834" s="5">
        <f t="shared" si="459"/>
        <v>0</v>
      </c>
    </row>
    <row r="5835" spans="1:19" x14ac:dyDescent="0.25">
      <c r="A5835">
        <v>5834</v>
      </c>
      <c r="B5835" s="1">
        <v>44164</v>
      </c>
      <c r="C5835" s="1">
        <v>44164</v>
      </c>
      <c r="D5835" s="1">
        <v>44183</v>
      </c>
      <c r="E5835" s="1">
        <v>44183</v>
      </c>
      <c r="F5835">
        <v>1</v>
      </c>
      <c r="G5835">
        <v>1</v>
      </c>
      <c r="H5835">
        <v>328</v>
      </c>
      <c r="I5835" s="6">
        <v>0</v>
      </c>
      <c r="J5835">
        <v>5</v>
      </c>
      <c r="K5835" t="str">
        <f>_xlfn.XLOOKUP(fCompras!F5835,dComprador!$A$2:$A$7,dComprador!$B$2:$B$7)</f>
        <v>Alon</v>
      </c>
      <c r="L5835" t="str">
        <f>_xlfn.XLOOKUP(J5835,dFornecedor!$A$2:$A$6,dFornecedor!$B$2:$B$6)</f>
        <v>Atlas</v>
      </c>
      <c r="M5835" t="str">
        <f>_xlfn.XLOOKUP(G5835,dMateriaPrima!$A$2:$A$12,dMateriaPrima!$B$2:$B$12)</f>
        <v>Tecido</v>
      </c>
      <c r="N5835" s="2">
        <f>_xlfn.XLOOKUP(G5835,dMateriaPrima!$A$2:$A$12,dMateriaPrima!$C$2:$C$12)</f>
        <v>18</v>
      </c>
      <c r="O5835" s="3">
        <f t="shared" si="455"/>
        <v>5904</v>
      </c>
      <c r="P5835" s="4">
        <f t="shared" si="456"/>
        <v>0</v>
      </c>
      <c r="Q5835" s="3">
        <f t="shared" si="457"/>
        <v>5904</v>
      </c>
      <c r="R5835" t="str">
        <f t="shared" si="458"/>
        <v>No prazo</v>
      </c>
      <c r="S5835" s="5">
        <f t="shared" si="459"/>
        <v>0</v>
      </c>
    </row>
    <row r="5836" spans="1:19" x14ac:dyDescent="0.25">
      <c r="A5836">
        <v>5835</v>
      </c>
      <c r="B5836" s="1">
        <v>44164</v>
      </c>
      <c r="C5836" s="1">
        <v>44164</v>
      </c>
      <c r="D5836" s="1">
        <v>44186</v>
      </c>
      <c r="E5836" s="1">
        <v>44185</v>
      </c>
      <c r="F5836">
        <v>1</v>
      </c>
      <c r="G5836">
        <v>11</v>
      </c>
      <c r="H5836">
        <v>100</v>
      </c>
      <c r="I5836" s="6">
        <v>0</v>
      </c>
      <c r="J5836">
        <v>4</v>
      </c>
      <c r="K5836" t="str">
        <f>_xlfn.XLOOKUP(fCompras!F5836,dComprador!$A$2:$A$7,dComprador!$B$2:$B$7)</f>
        <v>Alon</v>
      </c>
      <c r="L5836" t="str">
        <f>_xlfn.XLOOKUP(J5836,dFornecedor!$A$2:$A$6,dFornecedor!$B$2:$B$6)</f>
        <v>AlphaOmega</v>
      </c>
      <c r="M5836" t="str">
        <f>_xlfn.XLOOKUP(G5836,dMateriaPrima!$A$2:$A$12,dMateriaPrima!$B$2:$B$12)</f>
        <v>Papel</v>
      </c>
      <c r="N5836" s="2">
        <f>_xlfn.XLOOKUP(G5836,dMateriaPrima!$A$2:$A$12,dMateriaPrima!$C$2:$C$12)</f>
        <v>9</v>
      </c>
      <c r="O5836" s="3">
        <f t="shared" si="455"/>
        <v>900</v>
      </c>
      <c r="P5836" s="4">
        <f t="shared" si="456"/>
        <v>0</v>
      </c>
      <c r="Q5836" s="3">
        <f t="shared" si="457"/>
        <v>900</v>
      </c>
      <c r="R5836" t="str">
        <f t="shared" si="458"/>
        <v>No prazo</v>
      </c>
      <c r="S5836" s="5">
        <f t="shared" si="459"/>
        <v>0</v>
      </c>
    </row>
    <row r="5837" spans="1:19" x14ac:dyDescent="0.25">
      <c r="A5837">
        <v>5836</v>
      </c>
      <c r="B5837" s="1">
        <v>44164</v>
      </c>
      <c r="C5837" s="1">
        <v>44167</v>
      </c>
      <c r="D5837" s="1">
        <v>44186</v>
      </c>
      <c r="E5837" s="1">
        <v>44189</v>
      </c>
      <c r="F5837">
        <v>1</v>
      </c>
      <c r="G5837">
        <v>4</v>
      </c>
      <c r="H5837">
        <v>387</v>
      </c>
      <c r="I5837" s="6">
        <v>0</v>
      </c>
      <c r="J5837">
        <v>3</v>
      </c>
      <c r="K5837" t="str">
        <f>_xlfn.XLOOKUP(fCompras!F5837,dComprador!$A$2:$A$7,dComprador!$B$2:$B$7)</f>
        <v>Alon</v>
      </c>
      <c r="L5837" t="str">
        <f>_xlfn.XLOOKUP(J5837,dFornecedor!$A$2:$A$6,dFornecedor!$B$2:$B$6)</f>
        <v>StepUp</v>
      </c>
      <c r="M5837" t="str">
        <f>_xlfn.XLOOKUP(G5837,dMateriaPrima!$A$2:$A$12,dMateriaPrima!$B$2:$B$12)</f>
        <v>Madeira</v>
      </c>
      <c r="N5837" s="2">
        <f>_xlfn.XLOOKUP(G5837,dMateriaPrima!$A$2:$A$12,dMateriaPrima!$C$2:$C$12)</f>
        <v>168</v>
      </c>
      <c r="O5837" s="3">
        <f t="shared" si="455"/>
        <v>65016</v>
      </c>
      <c r="P5837" s="4">
        <f t="shared" si="456"/>
        <v>0</v>
      </c>
      <c r="Q5837" s="3">
        <f t="shared" si="457"/>
        <v>65016</v>
      </c>
      <c r="R5837" t="str">
        <f t="shared" si="458"/>
        <v>Em atraso</v>
      </c>
      <c r="S5837" s="5">
        <f t="shared" si="459"/>
        <v>3</v>
      </c>
    </row>
    <row r="5838" spans="1:19" x14ac:dyDescent="0.25">
      <c r="A5838">
        <v>5837</v>
      </c>
      <c r="B5838" s="1">
        <v>44165</v>
      </c>
      <c r="C5838" s="1">
        <v>44171</v>
      </c>
      <c r="D5838" s="1">
        <v>44176</v>
      </c>
      <c r="E5838" s="1">
        <v>44180</v>
      </c>
      <c r="F5838">
        <v>4</v>
      </c>
      <c r="G5838">
        <v>5</v>
      </c>
      <c r="H5838">
        <v>34</v>
      </c>
      <c r="I5838" s="6">
        <v>0</v>
      </c>
      <c r="J5838">
        <v>5</v>
      </c>
      <c r="K5838" t="str">
        <f>_xlfn.XLOOKUP(fCompras!F5838,dComprador!$A$2:$A$7,dComprador!$B$2:$B$7)</f>
        <v>Lira</v>
      </c>
      <c r="L5838" t="str">
        <f>_xlfn.XLOOKUP(J5838,dFornecedor!$A$2:$A$6,dFornecedor!$B$2:$B$6)</f>
        <v>Atlas</v>
      </c>
      <c r="M5838" t="str">
        <f>_xlfn.XLOOKUP(G5838,dMateriaPrima!$A$2:$A$12,dMateriaPrima!$B$2:$B$12)</f>
        <v>Areia</v>
      </c>
      <c r="N5838" s="2">
        <f>_xlfn.XLOOKUP(G5838,dMateriaPrima!$A$2:$A$12,dMateriaPrima!$C$2:$C$12)</f>
        <v>3.59</v>
      </c>
      <c r="O5838" s="3">
        <f t="shared" si="455"/>
        <v>122.06</v>
      </c>
      <c r="P5838" s="4">
        <f t="shared" si="456"/>
        <v>0</v>
      </c>
      <c r="Q5838" s="3">
        <f t="shared" si="457"/>
        <v>122.06</v>
      </c>
      <c r="R5838" t="str">
        <f t="shared" si="458"/>
        <v>Em atraso</v>
      </c>
      <c r="S5838" s="5">
        <f t="shared" si="459"/>
        <v>4</v>
      </c>
    </row>
    <row r="5839" spans="1:19" x14ac:dyDescent="0.25">
      <c r="A5839">
        <v>5838</v>
      </c>
      <c r="B5839" s="1">
        <v>44165</v>
      </c>
      <c r="C5839" s="1">
        <v>44165</v>
      </c>
      <c r="D5839" s="1">
        <v>44172</v>
      </c>
      <c r="E5839" s="1">
        <v>44173</v>
      </c>
      <c r="F5839">
        <v>4</v>
      </c>
      <c r="G5839">
        <v>11</v>
      </c>
      <c r="H5839">
        <v>210</v>
      </c>
      <c r="I5839" s="6">
        <v>0</v>
      </c>
      <c r="J5839">
        <v>2</v>
      </c>
      <c r="K5839" t="str">
        <f>_xlfn.XLOOKUP(fCompras!F5839,dComprador!$A$2:$A$7,dComprador!$B$2:$B$7)</f>
        <v>Lira</v>
      </c>
      <c r="L5839" t="str">
        <f>_xlfn.XLOOKUP(J5839,dFornecedor!$A$2:$A$6,dFornecedor!$B$2:$B$6)</f>
        <v>Minerva</v>
      </c>
      <c r="M5839" t="str">
        <f>_xlfn.XLOOKUP(G5839,dMateriaPrima!$A$2:$A$12,dMateriaPrima!$B$2:$B$12)</f>
        <v>Papel</v>
      </c>
      <c r="N5839" s="2">
        <f>_xlfn.XLOOKUP(G5839,dMateriaPrima!$A$2:$A$12,dMateriaPrima!$C$2:$C$12)</f>
        <v>9</v>
      </c>
      <c r="O5839" s="3">
        <f t="shared" si="455"/>
        <v>1890</v>
      </c>
      <c r="P5839" s="4">
        <f t="shared" si="456"/>
        <v>0</v>
      </c>
      <c r="Q5839" s="3">
        <f t="shared" si="457"/>
        <v>1890</v>
      </c>
      <c r="R5839" t="str">
        <f t="shared" si="458"/>
        <v>Em atraso</v>
      </c>
      <c r="S5839" s="5">
        <f t="shared" si="459"/>
        <v>1</v>
      </c>
    </row>
    <row r="5840" spans="1:19" x14ac:dyDescent="0.25">
      <c r="A5840">
        <v>5839</v>
      </c>
      <c r="B5840" s="1">
        <v>44165</v>
      </c>
      <c r="C5840" s="1">
        <v>44176</v>
      </c>
      <c r="D5840" s="1">
        <v>44176</v>
      </c>
      <c r="E5840" s="1">
        <v>44181</v>
      </c>
      <c r="F5840">
        <v>4</v>
      </c>
      <c r="G5840">
        <v>7</v>
      </c>
      <c r="H5840">
        <v>326</v>
      </c>
      <c r="I5840" s="6">
        <v>0</v>
      </c>
      <c r="J5840">
        <v>1</v>
      </c>
      <c r="K5840" t="str">
        <f>_xlfn.XLOOKUP(fCompras!F5840,dComprador!$A$2:$A$7,dComprador!$B$2:$B$7)</f>
        <v>Lira</v>
      </c>
      <c r="L5840" t="str">
        <f>_xlfn.XLOOKUP(J5840,dFornecedor!$A$2:$A$6,dFornecedor!$B$2:$B$6)</f>
        <v>NorthShore</v>
      </c>
      <c r="M5840" t="str">
        <f>_xlfn.XLOOKUP(G5840,dMateriaPrima!$A$2:$A$12,dMateriaPrima!$B$2:$B$12)</f>
        <v>Poliéster</v>
      </c>
      <c r="N5840" s="2">
        <f>_xlfn.XLOOKUP(G5840,dMateriaPrima!$A$2:$A$12,dMateriaPrima!$C$2:$C$12)</f>
        <v>8</v>
      </c>
      <c r="O5840" s="3">
        <f t="shared" si="455"/>
        <v>2608</v>
      </c>
      <c r="P5840" s="4">
        <f t="shared" si="456"/>
        <v>0</v>
      </c>
      <c r="Q5840" s="3">
        <f t="shared" si="457"/>
        <v>2608</v>
      </c>
      <c r="R5840" t="str">
        <f t="shared" si="458"/>
        <v>Em atraso</v>
      </c>
      <c r="S5840" s="5">
        <f t="shared" si="459"/>
        <v>5</v>
      </c>
    </row>
    <row r="5841" spans="1:19" x14ac:dyDescent="0.25">
      <c r="A5841">
        <v>5840</v>
      </c>
      <c r="B5841" s="1">
        <v>44165</v>
      </c>
      <c r="C5841" s="1">
        <v>44173</v>
      </c>
      <c r="D5841" s="1">
        <v>44177</v>
      </c>
      <c r="E5841" s="1">
        <v>44178</v>
      </c>
      <c r="F5841">
        <v>4</v>
      </c>
      <c r="G5841">
        <v>6</v>
      </c>
      <c r="H5841">
        <v>341</v>
      </c>
      <c r="I5841" s="6">
        <v>0</v>
      </c>
      <c r="J5841">
        <v>2</v>
      </c>
      <c r="K5841" t="str">
        <f>_xlfn.XLOOKUP(fCompras!F5841,dComprador!$A$2:$A$7,dComprador!$B$2:$B$7)</f>
        <v>Lira</v>
      </c>
      <c r="L5841" t="str">
        <f>_xlfn.XLOOKUP(J5841,dFornecedor!$A$2:$A$6,dFornecedor!$B$2:$B$6)</f>
        <v>Minerva</v>
      </c>
      <c r="M5841" t="str">
        <f>_xlfn.XLOOKUP(G5841,dMateriaPrima!$A$2:$A$12,dMateriaPrima!$B$2:$B$12)</f>
        <v>Fio Algodão</v>
      </c>
      <c r="N5841" s="2">
        <f>_xlfn.XLOOKUP(G5841,dMateriaPrima!$A$2:$A$12,dMateriaPrima!$C$2:$C$12)</f>
        <v>55.9</v>
      </c>
      <c r="O5841" s="3">
        <f t="shared" si="455"/>
        <v>19061.899999999998</v>
      </c>
      <c r="P5841" s="4">
        <f t="shared" si="456"/>
        <v>0</v>
      </c>
      <c r="Q5841" s="3">
        <f t="shared" si="457"/>
        <v>19061.899999999998</v>
      </c>
      <c r="R5841" t="str">
        <f t="shared" si="458"/>
        <v>Em atraso</v>
      </c>
      <c r="S5841" s="5">
        <f t="shared" si="459"/>
        <v>1</v>
      </c>
    </row>
    <row r="5842" spans="1:19" x14ac:dyDescent="0.25">
      <c r="A5842">
        <v>5841</v>
      </c>
      <c r="B5842" s="1">
        <v>44165</v>
      </c>
      <c r="C5842" s="1">
        <v>44171</v>
      </c>
      <c r="D5842" s="1">
        <v>44198</v>
      </c>
      <c r="E5842" s="1">
        <v>44199</v>
      </c>
      <c r="F5842">
        <v>1</v>
      </c>
      <c r="G5842">
        <v>9</v>
      </c>
      <c r="H5842">
        <v>192</v>
      </c>
      <c r="I5842" s="6">
        <v>0</v>
      </c>
      <c r="J5842">
        <v>2</v>
      </c>
      <c r="K5842" t="str">
        <f>_xlfn.XLOOKUP(fCompras!F5842,dComprador!$A$2:$A$7,dComprador!$B$2:$B$7)</f>
        <v>Alon</v>
      </c>
      <c r="L5842" t="str">
        <f>_xlfn.XLOOKUP(J5842,dFornecedor!$A$2:$A$6,dFornecedor!$B$2:$B$6)</f>
        <v>Minerva</v>
      </c>
      <c r="M5842" t="str">
        <f>_xlfn.XLOOKUP(G5842,dMateriaPrima!$A$2:$A$12,dMateriaPrima!$B$2:$B$12)</f>
        <v>Couro</v>
      </c>
      <c r="N5842" s="2">
        <f>_xlfn.XLOOKUP(G5842,dMateriaPrima!$A$2:$A$12,dMateriaPrima!$C$2:$C$12)</f>
        <v>4.4000000000000004</v>
      </c>
      <c r="O5842" s="3">
        <f t="shared" si="455"/>
        <v>844.80000000000007</v>
      </c>
      <c r="P5842" s="4">
        <f t="shared" si="456"/>
        <v>0</v>
      </c>
      <c r="Q5842" s="3">
        <f t="shared" si="457"/>
        <v>844.80000000000007</v>
      </c>
      <c r="R5842" t="str">
        <f t="shared" si="458"/>
        <v>Em atraso</v>
      </c>
      <c r="S5842" s="5">
        <f t="shared" si="459"/>
        <v>1</v>
      </c>
    </row>
    <row r="5843" spans="1:19" x14ac:dyDescent="0.25">
      <c r="A5843">
        <v>5842</v>
      </c>
      <c r="B5843" s="1">
        <v>44165</v>
      </c>
      <c r="C5843" s="1">
        <v>44165</v>
      </c>
      <c r="D5843" s="1">
        <v>44171</v>
      </c>
      <c r="E5843" s="1">
        <v>44175</v>
      </c>
      <c r="F5843">
        <v>4</v>
      </c>
      <c r="G5843">
        <v>11</v>
      </c>
      <c r="H5843">
        <v>97</v>
      </c>
      <c r="I5843" s="6">
        <v>0</v>
      </c>
      <c r="J5843">
        <v>4</v>
      </c>
      <c r="K5843" t="str">
        <f>_xlfn.XLOOKUP(fCompras!F5843,dComprador!$A$2:$A$7,dComprador!$B$2:$B$7)</f>
        <v>Lira</v>
      </c>
      <c r="L5843" t="str">
        <f>_xlfn.XLOOKUP(J5843,dFornecedor!$A$2:$A$6,dFornecedor!$B$2:$B$6)</f>
        <v>AlphaOmega</v>
      </c>
      <c r="M5843" t="str">
        <f>_xlfn.XLOOKUP(G5843,dMateriaPrima!$A$2:$A$12,dMateriaPrima!$B$2:$B$12)</f>
        <v>Papel</v>
      </c>
      <c r="N5843" s="2">
        <f>_xlfn.XLOOKUP(G5843,dMateriaPrima!$A$2:$A$12,dMateriaPrima!$C$2:$C$12)</f>
        <v>9</v>
      </c>
      <c r="O5843" s="3">
        <f t="shared" si="455"/>
        <v>873</v>
      </c>
      <c r="P5843" s="4">
        <f t="shared" si="456"/>
        <v>0</v>
      </c>
      <c r="Q5843" s="3">
        <f t="shared" si="457"/>
        <v>873</v>
      </c>
      <c r="R5843" t="str">
        <f t="shared" si="458"/>
        <v>Em atraso</v>
      </c>
      <c r="S5843" s="5">
        <f t="shared" si="459"/>
        <v>4</v>
      </c>
    </row>
    <row r="5844" spans="1:19" x14ac:dyDescent="0.25">
      <c r="A5844">
        <v>5843</v>
      </c>
      <c r="B5844" s="1">
        <v>44165</v>
      </c>
      <c r="C5844" s="1">
        <v>44165</v>
      </c>
      <c r="D5844" s="1">
        <v>44172</v>
      </c>
      <c r="E5844" s="1">
        <v>44174</v>
      </c>
      <c r="F5844">
        <v>4</v>
      </c>
      <c r="G5844">
        <v>11</v>
      </c>
      <c r="H5844">
        <v>24</v>
      </c>
      <c r="I5844" s="6">
        <v>0</v>
      </c>
      <c r="J5844">
        <v>2</v>
      </c>
      <c r="K5844" t="str">
        <f>_xlfn.XLOOKUP(fCompras!F5844,dComprador!$A$2:$A$7,dComprador!$B$2:$B$7)</f>
        <v>Lira</v>
      </c>
      <c r="L5844" t="str">
        <f>_xlfn.XLOOKUP(J5844,dFornecedor!$A$2:$A$6,dFornecedor!$B$2:$B$6)</f>
        <v>Minerva</v>
      </c>
      <c r="M5844" t="str">
        <f>_xlfn.XLOOKUP(G5844,dMateriaPrima!$A$2:$A$12,dMateriaPrima!$B$2:$B$12)</f>
        <v>Papel</v>
      </c>
      <c r="N5844" s="2">
        <f>_xlfn.XLOOKUP(G5844,dMateriaPrima!$A$2:$A$12,dMateriaPrima!$C$2:$C$12)</f>
        <v>9</v>
      </c>
      <c r="O5844" s="3">
        <f t="shared" si="455"/>
        <v>216</v>
      </c>
      <c r="P5844" s="4">
        <f t="shared" si="456"/>
        <v>0</v>
      </c>
      <c r="Q5844" s="3">
        <f t="shared" si="457"/>
        <v>216</v>
      </c>
      <c r="R5844" t="str">
        <f t="shared" si="458"/>
        <v>Em atraso</v>
      </c>
      <c r="S5844" s="5">
        <f t="shared" si="459"/>
        <v>2</v>
      </c>
    </row>
    <row r="5845" spans="1:19" x14ac:dyDescent="0.25">
      <c r="A5845">
        <v>5844</v>
      </c>
      <c r="B5845" s="1">
        <v>44165</v>
      </c>
      <c r="C5845" s="1">
        <v>44173</v>
      </c>
      <c r="D5845" s="1">
        <v>44175</v>
      </c>
      <c r="E5845" s="1">
        <v>44175</v>
      </c>
      <c r="F5845">
        <v>4</v>
      </c>
      <c r="G5845">
        <v>2</v>
      </c>
      <c r="H5845">
        <v>105</v>
      </c>
      <c r="I5845" s="6">
        <v>0</v>
      </c>
      <c r="J5845">
        <v>3</v>
      </c>
      <c r="K5845" t="str">
        <f>_xlfn.XLOOKUP(fCompras!F5845,dComprador!$A$2:$A$7,dComprador!$B$2:$B$7)</f>
        <v>Lira</v>
      </c>
      <c r="L5845" t="str">
        <f>_xlfn.XLOOKUP(J5845,dFornecedor!$A$2:$A$6,dFornecedor!$B$2:$B$6)</f>
        <v>StepUp</v>
      </c>
      <c r="M5845" t="str">
        <f>_xlfn.XLOOKUP(G5845,dMateriaPrima!$A$2:$A$12,dMateriaPrima!$B$2:$B$12)</f>
        <v>Chapa Metal</v>
      </c>
      <c r="N5845" s="2">
        <f>_xlfn.XLOOKUP(G5845,dMateriaPrima!$A$2:$A$12,dMateriaPrima!$C$2:$C$12)</f>
        <v>299.89999999999998</v>
      </c>
      <c r="O5845" s="3">
        <f t="shared" si="455"/>
        <v>31489.499999999996</v>
      </c>
      <c r="P5845" s="4">
        <f t="shared" si="456"/>
        <v>0</v>
      </c>
      <c r="Q5845" s="3">
        <f t="shared" si="457"/>
        <v>31489.499999999996</v>
      </c>
      <c r="R5845" t="str">
        <f t="shared" si="458"/>
        <v>No prazo</v>
      </c>
      <c r="S5845" s="5">
        <f t="shared" si="459"/>
        <v>0</v>
      </c>
    </row>
    <row r="5846" spans="1:19" x14ac:dyDescent="0.25">
      <c r="A5846">
        <v>5845</v>
      </c>
      <c r="B5846" s="1">
        <v>44165</v>
      </c>
      <c r="C5846" s="1">
        <v>44174</v>
      </c>
      <c r="D5846" s="1">
        <v>44178</v>
      </c>
      <c r="E5846" s="1">
        <v>44180</v>
      </c>
      <c r="F5846">
        <v>4</v>
      </c>
      <c r="G5846">
        <v>4</v>
      </c>
      <c r="H5846">
        <v>598</v>
      </c>
      <c r="I5846" s="6">
        <v>0</v>
      </c>
      <c r="J5846">
        <v>2</v>
      </c>
      <c r="K5846" t="str">
        <f>_xlfn.XLOOKUP(fCompras!F5846,dComprador!$A$2:$A$7,dComprador!$B$2:$B$7)</f>
        <v>Lira</v>
      </c>
      <c r="L5846" t="str">
        <f>_xlfn.XLOOKUP(J5846,dFornecedor!$A$2:$A$6,dFornecedor!$B$2:$B$6)</f>
        <v>Minerva</v>
      </c>
      <c r="M5846" t="str">
        <f>_xlfn.XLOOKUP(G5846,dMateriaPrima!$A$2:$A$12,dMateriaPrima!$B$2:$B$12)</f>
        <v>Madeira</v>
      </c>
      <c r="N5846" s="2">
        <f>_xlfn.XLOOKUP(G5846,dMateriaPrima!$A$2:$A$12,dMateriaPrima!$C$2:$C$12)</f>
        <v>168</v>
      </c>
      <c r="O5846" s="3">
        <f t="shared" si="455"/>
        <v>100464</v>
      </c>
      <c r="P5846" s="4">
        <f t="shared" si="456"/>
        <v>0</v>
      </c>
      <c r="Q5846" s="3">
        <f t="shared" si="457"/>
        <v>100464</v>
      </c>
      <c r="R5846" t="str">
        <f t="shared" si="458"/>
        <v>Em atraso</v>
      </c>
      <c r="S5846" s="5">
        <f t="shared" si="459"/>
        <v>2</v>
      </c>
    </row>
    <row r="5847" spans="1:19" x14ac:dyDescent="0.25">
      <c r="A5847">
        <v>5846</v>
      </c>
      <c r="B5847" s="1">
        <v>44165</v>
      </c>
      <c r="C5847" s="1">
        <v>44175</v>
      </c>
      <c r="D5847" s="1">
        <v>44177</v>
      </c>
      <c r="E5847" s="1">
        <v>44178</v>
      </c>
      <c r="F5847">
        <v>4</v>
      </c>
      <c r="G5847">
        <v>1</v>
      </c>
      <c r="H5847">
        <v>52</v>
      </c>
      <c r="I5847" s="6">
        <v>0</v>
      </c>
      <c r="J5847">
        <v>3</v>
      </c>
      <c r="K5847" t="str">
        <f>_xlfn.XLOOKUP(fCompras!F5847,dComprador!$A$2:$A$7,dComprador!$B$2:$B$7)</f>
        <v>Lira</v>
      </c>
      <c r="L5847" t="str">
        <f>_xlfn.XLOOKUP(J5847,dFornecedor!$A$2:$A$6,dFornecedor!$B$2:$B$6)</f>
        <v>StepUp</v>
      </c>
      <c r="M5847" t="str">
        <f>_xlfn.XLOOKUP(G5847,dMateriaPrima!$A$2:$A$12,dMateriaPrima!$B$2:$B$12)</f>
        <v>Tecido</v>
      </c>
      <c r="N5847" s="2">
        <f>_xlfn.XLOOKUP(G5847,dMateriaPrima!$A$2:$A$12,dMateriaPrima!$C$2:$C$12)</f>
        <v>18</v>
      </c>
      <c r="O5847" s="3">
        <f t="shared" si="455"/>
        <v>936</v>
      </c>
      <c r="P5847" s="4">
        <f t="shared" si="456"/>
        <v>0</v>
      </c>
      <c r="Q5847" s="3">
        <f t="shared" si="457"/>
        <v>936</v>
      </c>
      <c r="R5847" t="str">
        <f t="shared" si="458"/>
        <v>Em atraso</v>
      </c>
      <c r="S5847" s="5">
        <f t="shared" si="459"/>
        <v>1</v>
      </c>
    </row>
    <row r="5848" spans="1:19" x14ac:dyDescent="0.25">
      <c r="A5848">
        <v>5847</v>
      </c>
      <c r="B5848" s="1">
        <v>44165</v>
      </c>
      <c r="C5848" s="1">
        <v>44166</v>
      </c>
      <c r="D5848" s="1">
        <v>44173</v>
      </c>
      <c r="E5848" s="1">
        <v>44176</v>
      </c>
      <c r="F5848">
        <v>4</v>
      </c>
      <c r="G5848">
        <v>8</v>
      </c>
      <c r="H5848">
        <v>143</v>
      </c>
      <c r="I5848" s="6">
        <v>0</v>
      </c>
      <c r="J5848">
        <v>3</v>
      </c>
      <c r="K5848" t="str">
        <f>_xlfn.XLOOKUP(fCompras!F5848,dComprador!$A$2:$A$7,dComprador!$B$2:$B$7)</f>
        <v>Lira</v>
      </c>
      <c r="L5848" t="str">
        <f>_xlfn.XLOOKUP(J5848,dFornecedor!$A$2:$A$6,dFornecedor!$B$2:$B$6)</f>
        <v>StepUp</v>
      </c>
      <c r="M5848" t="str">
        <f>_xlfn.XLOOKUP(G5848,dMateriaPrima!$A$2:$A$12,dMateriaPrima!$B$2:$B$12)</f>
        <v>Cimento</v>
      </c>
      <c r="N5848" s="2">
        <f>_xlfn.XLOOKUP(G5848,dMateriaPrima!$A$2:$A$12,dMateriaPrima!$C$2:$C$12)</f>
        <v>23</v>
      </c>
      <c r="O5848" s="3">
        <f t="shared" si="455"/>
        <v>3289</v>
      </c>
      <c r="P5848" s="4">
        <f t="shared" si="456"/>
        <v>0</v>
      </c>
      <c r="Q5848" s="3">
        <f t="shared" si="457"/>
        <v>3289</v>
      </c>
      <c r="R5848" t="str">
        <f t="shared" si="458"/>
        <v>Em atraso</v>
      </c>
      <c r="S5848" s="5">
        <f t="shared" si="459"/>
        <v>3</v>
      </c>
    </row>
    <row r="5849" spans="1:19" x14ac:dyDescent="0.25">
      <c r="A5849">
        <v>5848</v>
      </c>
      <c r="B5849" s="1">
        <v>44165</v>
      </c>
      <c r="C5849" s="1">
        <v>44165</v>
      </c>
      <c r="D5849" s="1">
        <v>44183</v>
      </c>
      <c r="E5849" s="1">
        <v>44186</v>
      </c>
      <c r="F5849">
        <v>1</v>
      </c>
      <c r="G5849">
        <v>5</v>
      </c>
      <c r="H5849">
        <v>50</v>
      </c>
      <c r="I5849" s="6">
        <v>0</v>
      </c>
      <c r="J5849">
        <v>4</v>
      </c>
      <c r="K5849" t="str">
        <f>_xlfn.XLOOKUP(fCompras!F5849,dComprador!$A$2:$A$7,dComprador!$B$2:$B$7)</f>
        <v>Alon</v>
      </c>
      <c r="L5849" t="str">
        <f>_xlfn.XLOOKUP(J5849,dFornecedor!$A$2:$A$6,dFornecedor!$B$2:$B$6)</f>
        <v>AlphaOmega</v>
      </c>
      <c r="M5849" t="str">
        <f>_xlfn.XLOOKUP(G5849,dMateriaPrima!$A$2:$A$12,dMateriaPrima!$B$2:$B$12)</f>
        <v>Areia</v>
      </c>
      <c r="N5849" s="2">
        <f>_xlfn.XLOOKUP(G5849,dMateriaPrima!$A$2:$A$12,dMateriaPrima!$C$2:$C$12)</f>
        <v>3.59</v>
      </c>
      <c r="O5849" s="3">
        <f t="shared" si="455"/>
        <v>179.5</v>
      </c>
      <c r="P5849" s="4">
        <f t="shared" si="456"/>
        <v>0</v>
      </c>
      <c r="Q5849" s="3">
        <f t="shared" si="457"/>
        <v>179.5</v>
      </c>
      <c r="R5849" t="str">
        <f t="shared" si="458"/>
        <v>Em atraso</v>
      </c>
      <c r="S5849" s="5">
        <f t="shared" si="459"/>
        <v>3</v>
      </c>
    </row>
    <row r="5850" spans="1:19" x14ac:dyDescent="0.25">
      <c r="A5850">
        <v>5849</v>
      </c>
      <c r="B5850" s="1">
        <v>44165</v>
      </c>
      <c r="C5850" s="1">
        <v>44171</v>
      </c>
      <c r="D5850" s="1">
        <v>44184</v>
      </c>
      <c r="E5850" s="1">
        <v>44186</v>
      </c>
      <c r="F5850">
        <v>1</v>
      </c>
      <c r="G5850">
        <v>9</v>
      </c>
      <c r="H5850">
        <v>146</v>
      </c>
      <c r="I5850" s="6">
        <v>0</v>
      </c>
      <c r="J5850">
        <v>4</v>
      </c>
      <c r="K5850" t="str">
        <f>_xlfn.XLOOKUP(fCompras!F5850,dComprador!$A$2:$A$7,dComprador!$B$2:$B$7)</f>
        <v>Alon</v>
      </c>
      <c r="L5850" t="str">
        <f>_xlfn.XLOOKUP(J5850,dFornecedor!$A$2:$A$6,dFornecedor!$B$2:$B$6)</f>
        <v>AlphaOmega</v>
      </c>
      <c r="M5850" t="str">
        <f>_xlfn.XLOOKUP(G5850,dMateriaPrima!$A$2:$A$12,dMateriaPrima!$B$2:$B$12)</f>
        <v>Couro</v>
      </c>
      <c r="N5850" s="2">
        <f>_xlfn.XLOOKUP(G5850,dMateriaPrima!$A$2:$A$12,dMateriaPrima!$C$2:$C$12)</f>
        <v>4.4000000000000004</v>
      </c>
      <c r="O5850" s="3">
        <f t="shared" si="455"/>
        <v>642.40000000000009</v>
      </c>
      <c r="P5850" s="4">
        <f t="shared" si="456"/>
        <v>0</v>
      </c>
      <c r="Q5850" s="3">
        <f t="shared" si="457"/>
        <v>642.40000000000009</v>
      </c>
      <c r="R5850" t="str">
        <f t="shared" si="458"/>
        <v>Em atraso</v>
      </c>
      <c r="S5850" s="5">
        <f t="shared" si="459"/>
        <v>2</v>
      </c>
    </row>
    <row r="5851" spans="1:19" x14ac:dyDescent="0.25">
      <c r="A5851">
        <v>5850</v>
      </c>
      <c r="B5851" s="1">
        <v>44165</v>
      </c>
      <c r="C5851" s="1">
        <v>44168</v>
      </c>
      <c r="D5851" s="1">
        <v>44183</v>
      </c>
      <c r="E5851" s="1">
        <v>44186</v>
      </c>
      <c r="F5851">
        <v>1</v>
      </c>
      <c r="G5851">
        <v>7</v>
      </c>
      <c r="H5851">
        <v>25</v>
      </c>
      <c r="I5851" s="6">
        <v>0</v>
      </c>
      <c r="J5851">
        <v>3</v>
      </c>
      <c r="K5851" t="str">
        <f>_xlfn.XLOOKUP(fCompras!F5851,dComprador!$A$2:$A$7,dComprador!$B$2:$B$7)</f>
        <v>Alon</v>
      </c>
      <c r="L5851" t="str">
        <f>_xlfn.XLOOKUP(J5851,dFornecedor!$A$2:$A$6,dFornecedor!$B$2:$B$6)</f>
        <v>StepUp</v>
      </c>
      <c r="M5851" t="str">
        <f>_xlfn.XLOOKUP(G5851,dMateriaPrima!$A$2:$A$12,dMateriaPrima!$B$2:$B$12)</f>
        <v>Poliéster</v>
      </c>
      <c r="N5851" s="2">
        <f>_xlfn.XLOOKUP(G5851,dMateriaPrima!$A$2:$A$12,dMateriaPrima!$C$2:$C$12)</f>
        <v>8</v>
      </c>
      <c r="O5851" s="3">
        <f t="shared" si="455"/>
        <v>200</v>
      </c>
      <c r="P5851" s="4">
        <f t="shared" si="456"/>
        <v>0</v>
      </c>
      <c r="Q5851" s="3">
        <f t="shared" si="457"/>
        <v>200</v>
      </c>
      <c r="R5851" t="str">
        <f t="shared" si="458"/>
        <v>Em atraso</v>
      </c>
      <c r="S5851" s="5">
        <f t="shared" si="459"/>
        <v>3</v>
      </c>
    </row>
    <row r="5852" spans="1:19" x14ac:dyDescent="0.25">
      <c r="A5852">
        <v>5851</v>
      </c>
      <c r="B5852" s="1">
        <v>44165</v>
      </c>
      <c r="C5852" s="1">
        <v>44167</v>
      </c>
      <c r="D5852" s="1">
        <v>44185</v>
      </c>
      <c r="E5852" s="1">
        <v>44188</v>
      </c>
      <c r="F5852">
        <v>1</v>
      </c>
      <c r="G5852">
        <v>6</v>
      </c>
      <c r="H5852">
        <v>58</v>
      </c>
      <c r="I5852" s="6">
        <v>0</v>
      </c>
      <c r="J5852">
        <v>4</v>
      </c>
      <c r="K5852" t="str">
        <f>_xlfn.XLOOKUP(fCompras!F5852,dComprador!$A$2:$A$7,dComprador!$B$2:$B$7)</f>
        <v>Alon</v>
      </c>
      <c r="L5852" t="str">
        <f>_xlfn.XLOOKUP(J5852,dFornecedor!$A$2:$A$6,dFornecedor!$B$2:$B$6)</f>
        <v>AlphaOmega</v>
      </c>
      <c r="M5852" t="str">
        <f>_xlfn.XLOOKUP(G5852,dMateriaPrima!$A$2:$A$12,dMateriaPrima!$B$2:$B$12)</f>
        <v>Fio Algodão</v>
      </c>
      <c r="N5852" s="2">
        <f>_xlfn.XLOOKUP(G5852,dMateriaPrima!$A$2:$A$12,dMateriaPrima!$C$2:$C$12)</f>
        <v>55.9</v>
      </c>
      <c r="O5852" s="3">
        <f t="shared" si="455"/>
        <v>3242.2</v>
      </c>
      <c r="P5852" s="4">
        <f t="shared" si="456"/>
        <v>0</v>
      </c>
      <c r="Q5852" s="3">
        <f t="shared" si="457"/>
        <v>3242.2</v>
      </c>
      <c r="R5852" t="str">
        <f t="shared" si="458"/>
        <v>Em atraso</v>
      </c>
      <c r="S5852" s="5">
        <f t="shared" si="459"/>
        <v>3</v>
      </c>
    </row>
    <row r="5853" spans="1:19" x14ac:dyDescent="0.25">
      <c r="A5853">
        <v>5852</v>
      </c>
      <c r="B5853" s="1">
        <v>44165</v>
      </c>
      <c r="C5853" s="1">
        <v>44171</v>
      </c>
      <c r="D5853" s="1">
        <v>44182</v>
      </c>
      <c r="E5853" s="1">
        <v>44183</v>
      </c>
      <c r="F5853">
        <v>2</v>
      </c>
      <c r="G5853">
        <v>4</v>
      </c>
      <c r="H5853">
        <v>160</v>
      </c>
      <c r="I5853" s="6">
        <v>0</v>
      </c>
      <c r="J5853">
        <v>1</v>
      </c>
      <c r="K5853" t="str">
        <f>_xlfn.XLOOKUP(fCompras!F5853,dComprador!$A$2:$A$7,dComprador!$B$2:$B$7)</f>
        <v>João</v>
      </c>
      <c r="L5853" t="str">
        <f>_xlfn.XLOOKUP(J5853,dFornecedor!$A$2:$A$6,dFornecedor!$B$2:$B$6)</f>
        <v>NorthShore</v>
      </c>
      <c r="M5853" t="str">
        <f>_xlfn.XLOOKUP(G5853,dMateriaPrima!$A$2:$A$12,dMateriaPrima!$B$2:$B$12)</f>
        <v>Madeira</v>
      </c>
      <c r="N5853" s="2">
        <f>_xlfn.XLOOKUP(G5853,dMateriaPrima!$A$2:$A$12,dMateriaPrima!$C$2:$C$12)</f>
        <v>168</v>
      </c>
      <c r="O5853" s="3">
        <f t="shared" si="455"/>
        <v>26880</v>
      </c>
      <c r="P5853" s="4">
        <f t="shared" si="456"/>
        <v>0</v>
      </c>
      <c r="Q5853" s="3">
        <f t="shared" si="457"/>
        <v>26880</v>
      </c>
      <c r="R5853" t="str">
        <f t="shared" si="458"/>
        <v>Em atraso</v>
      </c>
      <c r="S5853" s="5">
        <f t="shared" si="459"/>
        <v>1</v>
      </c>
    </row>
    <row r="5854" spans="1:19" x14ac:dyDescent="0.25">
      <c r="A5854">
        <v>5853</v>
      </c>
      <c r="B5854" s="1">
        <v>44165</v>
      </c>
      <c r="C5854" s="1">
        <v>44165</v>
      </c>
      <c r="D5854" s="1">
        <v>44198</v>
      </c>
      <c r="E5854" s="1">
        <v>44198</v>
      </c>
      <c r="F5854">
        <v>1</v>
      </c>
      <c r="G5854">
        <v>4</v>
      </c>
      <c r="H5854">
        <v>93</v>
      </c>
      <c r="I5854" s="6">
        <v>0</v>
      </c>
      <c r="J5854">
        <v>4</v>
      </c>
      <c r="K5854" t="str">
        <f>_xlfn.XLOOKUP(fCompras!F5854,dComprador!$A$2:$A$7,dComprador!$B$2:$B$7)</f>
        <v>Alon</v>
      </c>
      <c r="L5854" t="str">
        <f>_xlfn.XLOOKUP(J5854,dFornecedor!$A$2:$A$6,dFornecedor!$B$2:$B$6)</f>
        <v>AlphaOmega</v>
      </c>
      <c r="M5854" t="str">
        <f>_xlfn.XLOOKUP(G5854,dMateriaPrima!$A$2:$A$12,dMateriaPrima!$B$2:$B$12)</f>
        <v>Madeira</v>
      </c>
      <c r="N5854" s="2">
        <f>_xlfn.XLOOKUP(G5854,dMateriaPrima!$A$2:$A$12,dMateriaPrima!$C$2:$C$12)</f>
        <v>168</v>
      </c>
      <c r="O5854" s="3">
        <f t="shared" si="455"/>
        <v>15624</v>
      </c>
      <c r="P5854" s="4">
        <f t="shared" si="456"/>
        <v>0</v>
      </c>
      <c r="Q5854" s="3">
        <f t="shared" si="457"/>
        <v>15624</v>
      </c>
      <c r="R5854" t="str">
        <f t="shared" si="458"/>
        <v>No prazo</v>
      </c>
      <c r="S5854" s="5">
        <f t="shared" si="459"/>
        <v>0</v>
      </c>
    </row>
    <row r="5855" spans="1:19" x14ac:dyDescent="0.25">
      <c r="A5855">
        <v>5854</v>
      </c>
      <c r="B5855" s="1">
        <v>44165</v>
      </c>
      <c r="C5855" s="1">
        <v>44169</v>
      </c>
      <c r="D5855" s="1">
        <v>44195</v>
      </c>
      <c r="E5855" s="1">
        <v>44199</v>
      </c>
      <c r="F5855">
        <v>1</v>
      </c>
      <c r="G5855">
        <v>7</v>
      </c>
      <c r="H5855">
        <v>153</v>
      </c>
      <c r="I5855" s="6">
        <v>0</v>
      </c>
      <c r="J5855">
        <v>1</v>
      </c>
      <c r="K5855" t="str">
        <f>_xlfn.XLOOKUP(fCompras!F5855,dComprador!$A$2:$A$7,dComprador!$B$2:$B$7)</f>
        <v>Alon</v>
      </c>
      <c r="L5855" t="str">
        <f>_xlfn.XLOOKUP(J5855,dFornecedor!$A$2:$A$6,dFornecedor!$B$2:$B$6)</f>
        <v>NorthShore</v>
      </c>
      <c r="M5855" t="str">
        <f>_xlfn.XLOOKUP(G5855,dMateriaPrima!$A$2:$A$12,dMateriaPrima!$B$2:$B$12)</f>
        <v>Poliéster</v>
      </c>
      <c r="N5855" s="2">
        <f>_xlfn.XLOOKUP(G5855,dMateriaPrima!$A$2:$A$12,dMateriaPrima!$C$2:$C$12)</f>
        <v>8</v>
      </c>
      <c r="O5855" s="3">
        <f t="shared" si="455"/>
        <v>1224</v>
      </c>
      <c r="P5855" s="4">
        <f t="shared" si="456"/>
        <v>0</v>
      </c>
      <c r="Q5855" s="3">
        <f t="shared" si="457"/>
        <v>1224</v>
      </c>
      <c r="R5855" t="str">
        <f t="shared" si="458"/>
        <v>Em atraso</v>
      </c>
      <c r="S5855" s="5">
        <f t="shared" si="459"/>
        <v>4</v>
      </c>
    </row>
    <row r="5856" spans="1:19" x14ac:dyDescent="0.25">
      <c r="A5856">
        <v>5855</v>
      </c>
      <c r="B5856" s="1">
        <v>44165</v>
      </c>
      <c r="C5856" s="1">
        <v>44172</v>
      </c>
      <c r="D5856" s="1">
        <v>44190</v>
      </c>
      <c r="E5856" s="1">
        <v>44192</v>
      </c>
      <c r="F5856">
        <v>1</v>
      </c>
      <c r="G5856">
        <v>9</v>
      </c>
      <c r="H5856">
        <v>175</v>
      </c>
      <c r="I5856" s="6">
        <v>0</v>
      </c>
      <c r="J5856">
        <v>2</v>
      </c>
      <c r="K5856" t="str">
        <f>_xlfn.XLOOKUP(fCompras!F5856,dComprador!$A$2:$A$7,dComprador!$B$2:$B$7)</f>
        <v>Alon</v>
      </c>
      <c r="L5856" t="str">
        <f>_xlfn.XLOOKUP(J5856,dFornecedor!$A$2:$A$6,dFornecedor!$B$2:$B$6)</f>
        <v>Minerva</v>
      </c>
      <c r="M5856" t="str">
        <f>_xlfn.XLOOKUP(G5856,dMateriaPrima!$A$2:$A$12,dMateriaPrima!$B$2:$B$12)</f>
        <v>Couro</v>
      </c>
      <c r="N5856" s="2">
        <f>_xlfn.XLOOKUP(G5856,dMateriaPrima!$A$2:$A$12,dMateriaPrima!$C$2:$C$12)</f>
        <v>4.4000000000000004</v>
      </c>
      <c r="O5856" s="3">
        <f t="shared" si="455"/>
        <v>770.00000000000011</v>
      </c>
      <c r="P5856" s="4">
        <f t="shared" si="456"/>
        <v>0</v>
      </c>
      <c r="Q5856" s="3">
        <f t="shared" si="457"/>
        <v>770.00000000000011</v>
      </c>
      <c r="R5856" t="str">
        <f t="shared" si="458"/>
        <v>Em atraso</v>
      </c>
      <c r="S5856" s="5">
        <f t="shared" si="459"/>
        <v>2</v>
      </c>
    </row>
    <row r="5857" spans="1:19" x14ac:dyDescent="0.25">
      <c r="A5857">
        <v>5856</v>
      </c>
      <c r="B5857" s="1">
        <v>44166</v>
      </c>
      <c r="C5857" s="1">
        <v>44167</v>
      </c>
      <c r="D5857" s="1">
        <v>44173</v>
      </c>
      <c r="E5857" s="1">
        <v>44176</v>
      </c>
      <c r="F5857">
        <v>4</v>
      </c>
      <c r="G5857">
        <v>9</v>
      </c>
      <c r="H5857">
        <v>297</v>
      </c>
      <c r="I5857" s="6">
        <v>0</v>
      </c>
      <c r="J5857">
        <v>3</v>
      </c>
      <c r="K5857" t="str">
        <f>_xlfn.XLOOKUP(fCompras!F5857,dComprador!$A$2:$A$7,dComprador!$B$2:$B$7)</f>
        <v>Lira</v>
      </c>
      <c r="L5857" t="str">
        <f>_xlfn.XLOOKUP(J5857,dFornecedor!$A$2:$A$6,dFornecedor!$B$2:$B$6)</f>
        <v>StepUp</v>
      </c>
      <c r="M5857" t="str">
        <f>_xlfn.XLOOKUP(G5857,dMateriaPrima!$A$2:$A$12,dMateriaPrima!$B$2:$B$12)</f>
        <v>Couro</v>
      </c>
      <c r="N5857" s="2">
        <f>_xlfn.XLOOKUP(G5857,dMateriaPrima!$A$2:$A$12,dMateriaPrima!$C$2:$C$12)</f>
        <v>4.4000000000000004</v>
      </c>
      <c r="O5857" s="3">
        <f t="shared" si="455"/>
        <v>1306.8000000000002</v>
      </c>
      <c r="P5857" s="4">
        <f t="shared" si="456"/>
        <v>0</v>
      </c>
      <c r="Q5857" s="3">
        <f t="shared" si="457"/>
        <v>1306.8000000000002</v>
      </c>
      <c r="R5857" t="str">
        <f t="shared" si="458"/>
        <v>Em atraso</v>
      </c>
      <c r="S5857" s="5">
        <f t="shared" si="459"/>
        <v>3</v>
      </c>
    </row>
    <row r="5858" spans="1:19" x14ac:dyDescent="0.25">
      <c r="A5858">
        <v>5857</v>
      </c>
      <c r="B5858" s="1">
        <v>44166</v>
      </c>
      <c r="C5858" s="1">
        <v>44172</v>
      </c>
      <c r="D5858" s="1">
        <v>44178</v>
      </c>
      <c r="E5858" s="1">
        <v>44181</v>
      </c>
      <c r="F5858">
        <v>2</v>
      </c>
      <c r="G5858">
        <v>9</v>
      </c>
      <c r="H5858">
        <v>56</v>
      </c>
      <c r="I5858" s="6">
        <v>0</v>
      </c>
      <c r="J5858">
        <v>2</v>
      </c>
      <c r="K5858" t="str">
        <f>_xlfn.XLOOKUP(fCompras!F5858,dComprador!$A$2:$A$7,dComprador!$B$2:$B$7)</f>
        <v>João</v>
      </c>
      <c r="L5858" t="str">
        <f>_xlfn.XLOOKUP(J5858,dFornecedor!$A$2:$A$6,dFornecedor!$B$2:$B$6)</f>
        <v>Minerva</v>
      </c>
      <c r="M5858" t="str">
        <f>_xlfn.XLOOKUP(G5858,dMateriaPrima!$A$2:$A$12,dMateriaPrima!$B$2:$B$12)</f>
        <v>Couro</v>
      </c>
      <c r="N5858" s="2">
        <f>_xlfn.XLOOKUP(G5858,dMateriaPrima!$A$2:$A$12,dMateriaPrima!$C$2:$C$12)</f>
        <v>4.4000000000000004</v>
      </c>
      <c r="O5858" s="3">
        <f t="shared" si="455"/>
        <v>246.40000000000003</v>
      </c>
      <c r="P5858" s="4">
        <f t="shared" si="456"/>
        <v>0</v>
      </c>
      <c r="Q5858" s="3">
        <f t="shared" si="457"/>
        <v>246.40000000000003</v>
      </c>
      <c r="R5858" t="str">
        <f t="shared" si="458"/>
        <v>Em atraso</v>
      </c>
      <c r="S5858" s="5">
        <f t="shared" si="459"/>
        <v>3</v>
      </c>
    </row>
    <row r="5859" spans="1:19" x14ac:dyDescent="0.25">
      <c r="A5859">
        <v>5858</v>
      </c>
      <c r="B5859" s="1">
        <v>44166</v>
      </c>
      <c r="C5859" s="1">
        <v>44175</v>
      </c>
      <c r="D5859" s="1">
        <v>44196</v>
      </c>
      <c r="E5859" s="1">
        <v>44200</v>
      </c>
      <c r="F5859">
        <v>1</v>
      </c>
      <c r="G5859">
        <v>7</v>
      </c>
      <c r="H5859">
        <v>353</v>
      </c>
      <c r="I5859" s="6">
        <v>0</v>
      </c>
      <c r="J5859">
        <v>3</v>
      </c>
      <c r="K5859" t="str">
        <f>_xlfn.XLOOKUP(fCompras!F5859,dComprador!$A$2:$A$7,dComprador!$B$2:$B$7)</f>
        <v>Alon</v>
      </c>
      <c r="L5859" t="str">
        <f>_xlfn.XLOOKUP(J5859,dFornecedor!$A$2:$A$6,dFornecedor!$B$2:$B$6)</f>
        <v>StepUp</v>
      </c>
      <c r="M5859" t="str">
        <f>_xlfn.XLOOKUP(G5859,dMateriaPrima!$A$2:$A$12,dMateriaPrima!$B$2:$B$12)</f>
        <v>Poliéster</v>
      </c>
      <c r="N5859" s="2">
        <f>_xlfn.XLOOKUP(G5859,dMateriaPrima!$A$2:$A$12,dMateriaPrima!$C$2:$C$12)</f>
        <v>8</v>
      </c>
      <c r="O5859" s="3">
        <f t="shared" si="455"/>
        <v>2824</v>
      </c>
      <c r="P5859" s="4">
        <f t="shared" si="456"/>
        <v>0</v>
      </c>
      <c r="Q5859" s="3">
        <f t="shared" si="457"/>
        <v>2824</v>
      </c>
      <c r="R5859" t="str">
        <f t="shared" si="458"/>
        <v>Em atraso</v>
      </c>
      <c r="S5859" s="5">
        <f t="shared" si="459"/>
        <v>4</v>
      </c>
    </row>
    <row r="5860" spans="1:19" x14ac:dyDescent="0.25">
      <c r="A5860">
        <v>5859</v>
      </c>
      <c r="B5860" s="1">
        <v>44167</v>
      </c>
      <c r="C5860" s="1">
        <v>44168</v>
      </c>
      <c r="D5860" s="1">
        <v>44174</v>
      </c>
      <c r="E5860" s="1">
        <v>44178</v>
      </c>
      <c r="F5860">
        <v>4</v>
      </c>
      <c r="G5860">
        <v>9</v>
      </c>
      <c r="H5860">
        <v>13</v>
      </c>
      <c r="I5860" s="6">
        <v>0</v>
      </c>
      <c r="J5860">
        <v>3</v>
      </c>
      <c r="K5860" t="str">
        <f>_xlfn.XLOOKUP(fCompras!F5860,dComprador!$A$2:$A$7,dComprador!$B$2:$B$7)</f>
        <v>Lira</v>
      </c>
      <c r="L5860" t="str">
        <f>_xlfn.XLOOKUP(J5860,dFornecedor!$A$2:$A$6,dFornecedor!$B$2:$B$6)</f>
        <v>StepUp</v>
      </c>
      <c r="M5860" t="str">
        <f>_xlfn.XLOOKUP(G5860,dMateriaPrima!$A$2:$A$12,dMateriaPrima!$B$2:$B$12)</f>
        <v>Couro</v>
      </c>
      <c r="N5860" s="2">
        <f>_xlfn.XLOOKUP(G5860,dMateriaPrima!$A$2:$A$12,dMateriaPrima!$C$2:$C$12)</f>
        <v>4.4000000000000004</v>
      </c>
      <c r="O5860" s="3">
        <f t="shared" si="455"/>
        <v>57.2</v>
      </c>
      <c r="P5860" s="4">
        <f t="shared" si="456"/>
        <v>0</v>
      </c>
      <c r="Q5860" s="3">
        <f t="shared" si="457"/>
        <v>57.2</v>
      </c>
      <c r="R5860" t="str">
        <f t="shared" si="458"/>
        <v>Em atraso</v>
      </c>
      <c r="S5860" s="5">
        <f t="shared" si="459"/>
        <v>4</v>
      </c>
    </row>
    <row r="5861" spans="1:19" x14ac:dyDescent="0.25">
      <c r="A5861">
        <v>5860</v>
      </c>
      <c r="B5861" s="1">
        <v>44167</v>
      </c>
      <c r="C5861" s="1">
        <v>44173</v>
      </c>
      <c r="D5861" s="1">
        <v>44174</v>
      </c>
      <c r="E5861" s="1">
        <v>44176</v>
      </c>
      <c r="F5861">
        <v>4</v>
      </c>
      <c r="G5861">
        <v>1</v>
      </c>
      <c r="H5861">
        <v>270</v>
      </c>
      <c r="I5861" s="6">
        <v>0</v>
      </c>
      <c r="J5861">
        <v>1</v>
      </c>
      <c r="K5861" t="str">
        <f>_xlfn.XLOOKUP(fCompras!F5861,dComprador!$A$2:$A$7,dComprador!$B$2:$B$7)</f>
        <v>Lira</v>
      </c>
      <c r="L5861" t="str">
        <f>_xlfn.XLOOKUP(J5861,dFornecedor!$A$2:$A$6,dFornecedor!$B$2:$B$6)</f>
        <v>NorthShore</v>
      </c>
      <c r="M5861" t="str">
        <f>_xlfn.XLOOKUP(G5861,dMateriaPrima!$A$2:$A$12,dMateriaPrima!$B$2:$B$12)</f>
        <v>Tecido</v>
      </c>
      <c r="N5861" s="2">
        <f>_xlfn.XLOOKUP(G5861,dMateriaPrima!$A$2:$A$12,dMateriaPrima!$C$2:$C$12)</f>
        <v>18</v>
      </c>
      <c r="O5861" s="3">
        <f t="shared" si="455"/>
        <v>4860</v>
      </c>
      <c r="P5861" s="4">
        <f t="shared" si="456"/>
        <v>0</v>
      </c>
      <c r="Q5861" s="3">
        <f t="shared" si="457"/>
        <v>4860</v>
      </c>
      <c r="R5861" t="str">
        <f t="shared" si="458"/>
        <v>Em atraso</v>
      </c>
      <c r="S5861" s="5">
        <f t="shared" si="459"/>
        <v>2</v>
      </c>
    </row>
    <row r="5862" spans="1:19" x14ac:dyDescent="0.25">
      <c r="A5862">
        <v>5861</v>
      </c>
      <c r="B5862" s="1">
        <v>44167</v>
      </c>
      <c r="C5862" s="1">
        <v>44175</v>
      </c>
      <c r="D5862" s="1">
        <v>44179</v>
      </c>
      <c r="E5862" s="1">
        <v>44176</v>
      </c>
      <c r="F5862">
        <v>4</v>
      </c>
      <c r="G5862">
        <v>2</v>
      </c>
      <c r="H5862">
        <v>1</v>
      </c>
      <c r="I5862" s="6">
        <v>0</v>
      </c>
      <c r="J5862">
        <v>2</v>
      </c>
      <c r="K5862" t="str">
        <f>_xlfn.XLOOKUP(fCompras!F5862,dComprador!$A$2:$A$7,dComprador!$B$2:$B$7)</f>
        <v>Lira</v>
      </c>
      <c r="L5862" t="str">
        <f>_xlfn.XLOOKUP(J5862,dFornecedor!$A$2:$A$6,dFornecedor!$B$2:$B$6)</f>
        <v>Minerva</v>
      </c>
      <c r="M5862" t="str">
        <f>_xlfn.XLOOKUP(G5862,dMateriaPrima!$A$2:$A$12,dMateriaPrima!$B$2:$B$12)</f>
        <v>Chapa Metal</v>
      </c>
      <c r="N5862" s="2">
        <f>_xlfn.XLOOKUP(G5862,dMateriaPrima!$A$2:$A$12,dMateriaPrima!$C$2:$C$12)</f>
        <v>299.89999999999998</v>
      </c>
      <c r="O5862" s="3">
        <f t="shared" si="455"/>
        <v>299.89999999999998</v>
      </c>
      <c r="P5862" s="4">
        <f t="shared" si="456"/>
        <v>0</v>
      </c>
      <c r="Q5862" s="3">
        <f t="shared" si="457"/>
        <v>299.89999999999998</v>
      </c>
      <c r="R5862" t="str">
        <f t="shared" si="458"/>
        <v>No prazo</v>
      </c>
      <c r="S5862" s="5">
        <f t="shared" si="459"/>
        <v>0</v>
      </c>
    </row>
    <row r="5863" spans="1:19" x14ac:dyDescent="0.25">
      <c r="A5863">
        <v>5862</v>
      </c>
      <c r="B5863" s="1">
        <v>44167</v>
      </c>
      <c r="C5863" s="1">
        <v>44177</v>
      </c>
      <c r="D5863" s="1">
        <v>44199</v>
      </c>
      <c r="E5863" s="1">
        <v>44202</v>
      </c>
      <c r="F5863">
        <v>1</v>
      </c>
      <c r="G5863">
        <v>1</v>
      </c>
      <c r="H5863">
        <v>20</v>
      </c>
      <c r="I5863" s="6">
        <v>0</v>
      </c>
      <c r="J5863">
        <v>1</v>
      </c>
      <c r="K5863" t="str">
        <f>_xlfn.XLOOKUP(fCompras!F5863,dComprador!$A$2:$A$7,dComprador!$B$2:$B$7)</f>
        <v>Alon</v>
      </c>
      <c r="L5863" t="str">
        <f>_xlfn.XLOOKUP(J5863,dFornecedor!$A$2:$A$6,dFornecedor!$B$2:$B$6)</f>
        <v>NorthShore</v>
      </c>
      <c r="M5863" t="str">
        <f>_xlfn.XLOOKUP(G5863,dMateriaPrima!$A$2:$A$12,dMateriaPrima!$B$2:$B$12)</f>
        <v>Tecido</v>
      </c>
      <c r="N5863" s="2">
        <f>_xlfn.XLOOKUP(G5863,dMateriaPrima!$A$2:$A$12,dMateriaPrima!$C$2:$C$12)</f>
        <v>18</v>
      </c>
      <c r="O5863" s="3">
        <f t="shared" si="455"/>
        <v>360</v>
      </c>
      <c r="P5863" s="4">
        <f t="shared" si="456"/>
        <v>0</v>
      </c>
      <c r="Q5863" s="3">
        <f t="shared" si="457"/>
        <v>360</v>
      </c>
      <c r="R5863" t="str">
        <f t="shared" si="458"/>
        <v>Em atraso</v>
      </c>
      <c r="S5863" s="5">
        <f t="shared" si="459"/>
        <v>3</v>
      </c>
    </row>
    <row r="5864" spans="1:19" x14ac:dyDescent="0.25">
      <c r="A5864">
        <v>5863</v>
      </c>
      <c r="B5864" s="1">
        <v>44167</v>
      </c>
      <c r="C5864" s="1">
        <v>44176</v>
      </c>
      <c r="D5864" s="1">
        <v>44179</v>
      </c>
      <c r="E5864" s="1">
        <v>44183</v>
      </c>
      <c r="F5864">
        <v>4</v>
      </c>
      <c r="G5864">
        <v>7</v>
      </c>
      <c r="H5864">
        <v>49</v>
      </c>
      <c r="I5864" s="6">
        <v>0</v>
      </c>
      <c r="J5864">
        <v>3</v>
      </c>
      <c r="K5864" t="str">
        <f>_xlfn.XLOOKUP(fCompras!F5864,dComprador!$A$2:$A$7,dComprador!$B$2:$B$7)</f>
        <v>Lira</v>
      </c>
      <c r="L5864" t="str">
        <f>_xlfn.XLOOKUP(J5864,dFornecedor!$A$2:$A$6,dFornecedor!$B$2:$B$6)</f>
        <v>StepUp</v>
      </c>
      <c r="M5864" t="str">
        <f>_xlfn.XLOOKUP(G5864,dMateriaPrima!$A$2:$A$12,dMateriaPrima!$B$2:$B$12)</f>
        <v>Poliéster</v>
      </c>
      <c r="N5864" s="2">
        <f>_xlfn.XLOOKUP(G5864,dMateriaPrima!$A$2:$A$12,dMateriaPrima!$C$2:$C$12)</f>
        <v>8</v>
      </c>
      <c r="O5864" s="3">
        <f t="shared" si="455"/>
        <v>392</v>
      </c>
      <c r="P5864" s="4">
        <f t="shared" si="456"/>
        <v>0</v>
      </c>
      <c r="Q5864" s="3">
        <f t="shared" si="457"/>
        <v>392</v>
      </c>
      <c r="R5864" t="str">
        <f t="shared" si="458"/>
        <v>Em atraso</v>
      </c>
      <c r="S5864" s="5">
        <f t="shared" si="459"/>
        <v>4</v>
      </c>
    </row>
    <row r="5865" spans="1:19" x14ac:dyDescent="0.25">
      <c r="A5865">
        <v>5864</v>
      </c>
      <c r="B5865" s="1">
        <v>44167</v>
      </c>
      <c r="C5865" s="1">
        <v>44173</v>
      </c>
      <c r="D5865" s="1">
        <v>44173</v>
      </c>
      <c r="E5865" s="1">
        <v>44178</v>
      </c>
      <c r="F5865">
        <v>4</v>
      </c>
      <c r="G5865">
        <v>5</v>
      </c>
      <c r="H5865">
        <v>306</v>
      </c>
      <c r="I5865" s="6">
        <v>0</v>
      </c>
      <c r="J5865">
        <v>1</v>
      </c>
      <c r="K5865" t="str">
        <f>_xlfn.XLOOKUP(fCompras!F5865,dComprador!$A$2:$A$7,dComprador!$B$2:$B$7)</f>
        <v>Lira</v>
      </c>
      <c r="L5865" t="str">
        <f>_xlfn.XLOOKUP(J5865,dFornecedor!$A$2:$A$6,dFornecedor!$B$2:$B$6)</f>
        <v>NorthShore</v>
      </c>
      <c r="M5865" t="str">
        <f>_xlfn.XLOOKUP(G5865,dMateriaPrima!$A$2:$A$12,dMateriaPrima!$B$2:$B$12)</f>
        <v>Areia</v>
      </c>
      <c r="N5865" s="2">
        <f>_xlfn.XLOOKUP(G5865,dMateriaPrima!$A$2:$A$12,dMateriaPrima!$C$2:$C$12)</f>
        <v>3.59</v>
      </c>
      <c r="O5865" s="3">
        <f t="shared" si="455"/>
        <v>1098.54</v>
      </c>
      <c r="P5865" s="4">
        <f t="shared" si="456"/>
        <v>0</v>
      </c>
      <c r="Q5865" s="3">
        <f t="shared" si="457"/>
        <v>1098.54</v>
      </c>
      <c r="R5865" t="str">
        <f t="shared" si="458"/>
        <v>Em atraso</v>
      </c>
      <c r="S5865" s="5">
        <f t="shared" si="459"/>
        <v>5</v>
      </c>
    </row>
    <row r="5866" spans="1:19" x14ac:dyDescent="0.25">
      <c r="A5866">
        <v>5865</v>
      </c>
      <c r="B5866" s="1">
        <v>44167</v>
      </c>
      <c r="C5866" s="1">
        <v>44167</v>
      </c>
      <c r="D5866" s="1">
        <v>44173</v>
      </c>
      <c r="E5866" s="1">
        <v>44176</v>
      </c>
      <c r="F5866">
        <v>4</v>
      </c>
      <c r="G5866">
        <v>4</v>
      </c>
      <c r="H5866">
        <v>1</v>
      </c>
      <c r="I5866" s="6">
        <v>0</v>
      </c>
      <c r="J5866">
        <v>2</v>
      </c>
      <c r="K5866" t="str">
        <f>_xlfn.XLOOKUP(fCompras!F5866,dComprador!$A$2:$A$7,dComprador!$B$2:$B$7)</f>
        <v>Lira</v>
      </c>
      <c r="L5866" t="str">
        <f>_xlfn.XLOOKUP(J5866,dFornecedor!$A$2:$A$6,dFornecedor!$B$2:$B$6)</f>
        <v>Minerva</v>
      </c>
      <c r="M5866" t="str">
        <f>_xlfn.XLOOKUP(G5866,dMateriaPrima!$A$2:$A$12,dMateriaPrima!$B$2:$B$12)</f>
        <v>Madeira</v>
      </c>
      <c r="N5866" s="2">
        <f>_xlfn.XLOOKUP(G5866,dMateriaPrima!$A$2:$A$12,dMateriaPrima!$C$2:$C$12)</f>
        <v>168</v>
      </c>
      <c r="O5866" s="3">
        <f t="shared" si="455"/>
        <v>168</v>
      </c>
      <c r="P5866" s="4">
        <f t="shared" si="456"/>
        <v>0</v>
      </c>
      <c r="Q5866" s="3">
        <f t="shared" si="457"/>
        <v>168</v>
      </c>
      <c r="R5866" t="str">
        <f t="shared" si="458"/>
        <v>Em atraso</v>
      </c>
      <c r="S5866" s="5">
        <f t="shared" si="459"/>
        <v>3</v>
      </c>
    </row>
    <row r="5867" spans="1:19" x14ac:dyDescent="0.25">
      <c r="A5867">
        <v>5866</v>
      </c>
      <c r="B5867" s="1">
        <v>44167</v>
      </c>
      <c r="C5867" s="1">
        <v>44176</v>
      </c>
      <c r="D5867" s="1">
        <v>44176</v>
      </c>
      <c r="E5867" s="1">
        <v>44181</v>
      </c>
      <c r="F5867">
        <v>4</v>
      </c>
      <c r="G5867">
        <v>9</v>
      </c>
      <c r="H5867">
        <v>243</v>
      </c>
      <c r="I5867" s="6">
        <v>0</v>
      </c>
      <c r="J5867">
        <v>3</v>
      </c>
      <c r="K5867" t="str">
        <f>_xlfn.XLOOKUP(fCompras!F5867,dComprador!$A$2:$A$7,dComprador!$B$2:$B$7)</f>
        <v>Lira</v>
      </c>
      <c r="L5867" t="str">
        <f>_xlfn.XLOOKUP(J5867,dFornecedor!$A$2:$A$6,dFornecedor!$B$2:$B$6)</f>
        <v>StepUp</v>
      </c>
      <c r="M5867" t="str">
        <f>_xlfn.XLOOKUP(G5867,dMateriaPrima!$A$2:$A$12,dMateriaPrima!$B$2:$B$12)</f>
        <v>Couro</v>
      </c>
      <c r="N5867" s="2">
        <f>_xlfn.XLOOKUP(G5867,dMateriaPrima!$A$2:$A$12,dMateriaPrima!$C$2:$C$12)</f>
        <v>4.4000000000000004</v>
      </c>
      <c r="O5867" s="3">
        <f t="shared" si="455"/>
        <v>1069.2</v>
      </c>
      <c r="P5867" s="4">
        <f t="shared" si="456"/>
        <v>0</v>
      </c>
      <c r="Q5867" s="3">
        <f t="shared" si="457"/>
        <v>1069.2</v>
      </c>
      <c r="R5867" t="str">
        <f t="shared" si="458"/>
        <v>Em atraso</v>
      </c>
      <c r="S5867" s="5">
        <f t="shared" si="459"/>
        <v>5</v>
      </c>
    </row>
    <row r="5868" spans="1:19" x14ac:dyDescent="0.25">
      <c r="A5868">
        <v>5867</v>
      </c>
      <c r="B5868" s="1">
        <v>44167</v>
      </c>
      <c r="C5868" s="1">
        <v>44177</v>
      </c>
      <c r="D5868" s="1">
        <v>44187</v>
      </c>
      <c r="E5868" s="1">
        <v>44190</v>
      </c>
      <c r="F5868">
        <v>1</v>
      </c>
      <c r="G5868">
        <v>9</v>
      </c>
      <c r="H5868">
        <v>20</v>
      </c>
      <c r="I5868" s="6">
        <v>0</v>
      </c>
      <c r="J5868">
        <v>1</v>
      </c>
      <c r="K5868" t="str">
        <f>_xlfn.XLOOKUP(fCompras!F5868,dComprador!$A$2:$A$7,dComprador!$B$2:$B$7)</f>
        <v>Alon</v>
      </c>
      <c r="L5868" t="str">
        <f>_xlfn.XLOOKUP(J5868,dFornecedor!$A$2:$A$6,dFornecedor!$B$2:$B$6)</f>
        <v>NorthShore</v>
      </c>
      <c r="M5868" t="str">
        <f>_xlfn.XLOOKUP(G5868,dMateriaPrima!$A$2:$A$12,dMateriaPrima!$B$2:$B$12)</f>
        <v>Couro</v>
      </c>
      <c r="N5868" s="2">
        <f>_xlfn.XLOOKUP(G5868,dMateriaPrima!$A$2:$A$12,dMateriaPrima!$C$2:$C$12)</f>
        <v>4.4000000000000004</v>
      </c>
      <c r="O5868" s="3">
        <f t="shared" si="455"/>
        <v>88</v>
      </c>
      <c r="P5868" s="4">
        <f t="shared" si="456"/>
        <v>0</v>
      </c>
      <c r="Q5868" s="3">
        <f t="shared" si="457"/>
        <v>88</v>
      </c>
      <c r="R5868" t="str">
        <f t="shared" si="458"/>
        <v>Em atraso</v>
      </c>
      <c r="S5868" s="5">
        <f t="shared" si="459"/>
        <v>3</v>
      </c>
    </row>
    <row r="5869" spans="1:19" x14ac:dyDescent="0.25">
      <c r="A5869">
        <v>5868</v>
      </c>
      <c r="B5869" s="1">
        <v>44167</v>
      </c>
      <c r="C5869" s="1">
        <v>44176</v>
      </c>
      <c r="D5869" s="1">
        <v>44188</v>
      </c>
      <c r="E5869" s="1">
        <v>44191</v>
      </c>
      <c r="F5869">
        <v>1</v>
      </c>
      <c r="G5869">
        <v>8</v>
      </c>
      <c r="H5869">
        <v>278</v>
      </c>
      <c r="I5869" s="6">
        <v>0</v>
      </c>
      <c r="J5869">
        <v>2</v>
      </c>
      <c r="K5869" t="str">
        <f>_xlfn.XLOOKUP(fCompras!F5869,dComprador!$A$2:$A$7,dComprador!$B$2:$B$7)</f>
        <v>Alon</v>
      </c>
      <c r="L5869" t="str">
        <f>_xlfn.XLOOKUP(J5869,dFornecedor!$A$2:$A$6,dFornecedor!$B$2:$B$6)</f>
        <v>Minerva</v>
      </c>
      <c r="M5869" t="str">
        <f>_xlfn.XLOOKUP(G5869,dMateriaPrima!$A$2:$A$12,dMateriaPrima!$B$2:$B$12)</f>
        <v>Cimento</v>
      </c>
      <c r="N5869" s="2">
        <f>_xlfn.XLOOKUP(G5869,dMateriaPrima!$A$2:$A$12,dMateriaPrima!$C$2:$C$12)</f>
        <v>23</v>
      </c>
      <c r="O5869" s="3">
        <f t="shared" si="455"/>
        <v>6394</v>
      </c>
      <c r="P5869" s="4">
        <f t="shared" si="456"/>
        <v>0</v>
      </c>
      <c r="Q5869" s="3">
        <f t="shared" si="457"/>
        <v>6394</v>
      </c>
      <c r="R5869" t="str">
        <f t="shared" si="458"/>
        <v>Em atraso</v>
      </c>
      <c r="S5869" s="5">
        <f t="shared" si="459"/>
        <v>3</v>
      </c>
    </row>
    <row r="5870" spans="1:19" x14ac:dyDescent="0.25">
      <c r="A5870">
        <v>5869</v>
      </c>
      <c r="B5870" s="1">
        <v>44167</v>
      </c>
      <c r="C5870" s="1">
        <v>44168</v>
      </c>
      <c r="D5870" s="1">
        <v>44181</v>
      </c>
      <c r="E5870" s="1">
        <v>44183</v>
      </c>
      <c r="F5870">
        <v>1</v>
      </c>
      <c r="G5870">
        <v>2</v>
      </c>
      <c r="H5870">
        <v>28</v>
      </c>
      <c r="I5870" s="6">
        <v>0</v>
      </c>
      <c r="J5870">
        <v>2</v>
      </c>
      <c r="K5870" t="str">
        <f>_xlfn.XLOOKUP(fCompras!F5870,dComprador!$A$2:$A$7,dComprador!$B$2:$B$7)</f>
        <v>Alon</v>
      </c>
      <c r="L5870" t="str">
        <f>_xlfn.XLOOKUP(J5870,dFornecedor!$A$2:$A$6,dFornecedor!$B$2:$B$6)</f>
        <v>Minerva</v>
      </c>
      <c r="M5870" t="str">
        <f>_xlfn.XLOOKUP(G5870,dMateriaPrima!$A$2:$A$12,dMateriaPrima!$B$2:$B$12)</f>
        <v>Chapa Metal</v>
      </c>
      <c r="N5870" s="2">
        <f>_xlfn.XLOOKUP(G5870,dMateriaPrima!$A$2:$A$12,dMateriaPrima!$C$2:$C$12)</f>
        <v>299.89999999999998</v>
      </c>
      <c r="O5870" s="3">
        <f t="shared" si="455"/>
        <v>8397.1999999999989</v>
      </c>
      <c r="P5870" s="4">
        <f t="shared" si="456"/>
        <v>0</v>
      </c>
      <c r="Q5870" s="3">
        <f t="shared" si="457"/>
        <v>8397.1999999999989</v>
      </c>
      <c r="R5870" t="str">
        <f t="shared" si="458"/>
        <v>Em atraso</v>
      </c>
      <c r="S5870" s="5">
        <f t="shared" si="459"/>
        <v>2</v>
      </c>
    </row>
    <row r="5871" spans="1:19" x14ac:dyDescent="0.25">
      <c r="A5871">
        <v>5870</v>
      </c>
      <c r="B5871" s="1">
        <v>44167</v>
      </c>
      <c r="C5871" s="1">
        <v>44167</v>
      </c>
      <c r="D5871" s="1">
        <v>44186</v>
      </c>
      <c r="E5871" s="1">
        <v>44187</v>
      </c>
      <c r="F5871">
        <v>1</v>
      </c>
      <c r="G5871">
        <v>1</v>
      </c>
      <c r="H5871">
        <v>327</v>
      </c>
      <c r="I5871" s="6">
        <v>0</v>
      </c>
      <c r="J5871">
        <v>2</v>
      </c>
      <c r="K5871" t="str">
        <f>_xlfn.XLOOKUP(fCompras!F5871,dComprador!$A$2:$A$7,dComprador!$B$2:$B$7)</f>
        <v>Alon</v>
      </c>
      <c r="L5871" t="str">
        <f>_xlfn.XLOOKUP(J5871,dFornecedor!$A$2:$A$6,dFornecedor!$B$2:$B$6)</f>
        <v>Minerva</v>
      </c>
      <c r="M5871" t="str">
        <f>_xlfn.XLOOKUP(G5871,dMateriaPrima!$A$2:$A$12,dMateriaPrima!$B$2:$B$12)</f>
        <v>Tecido</v>
      </c>
      <c r="N5871" s="2">
        <f>_xlfn.XLOOKUP(G5871,dMateriaPrima!$A$2:$A$12,dMateriaPrima!$C$2:$C$12)</f>
        <v>18</v>
      </c>
      <c r="O5871" s="3">
        <f t="shared" si="455"/>
        <v>5886</v>
      </c>
      <c r="P5871" s="4">
        <f t="shared" si="456"/>
        <v>0</v>
      </c>
      <c r="Q5871" s="3">
        <f t="shared" si="457"/>
        <v>5886</v>
      </c>
      <c r="R5871" t="str">
        <f t="shared" si="458"/>
        <v>Em atraso</v>
      </c>
      <c r="S5871" s="5">
        <f t="shared" si="459"/>
        <v>1</v>
      </c>
    </row>
    <row r="5872" spans="1:19" x14ac:dyDescent="0.25">
      <c r="A5872">
        <v>5871</v>
      </c>
      <c r="B5872" s="1">
        <v>44167</v>
      </c>
      <c r="C5872" s="1">
        <v>44174</v>
      </c>
      <c r="D5872" s="1">
        <v>44186</v>
      </c>
      <c r="E5872" s="1">
        <v>44190</v>
      </c>
      <c r="F5872">
        <v>1</v>
      </c>
      <c r="G5872">
        <v>7</v>
      </c>
      <c r="H5872">
        <v>114</v>
      </c>
      <c r="I5872" s="6">
        <v>0</v>
      </c>
      <c r="J5872">
        <v>2</v>
      </c>
      <c r="K5872" t="str">
        <f>_xlfn.XLOOKUP(fCompras!F5872,dComprador!$A$2:$A$7,dComprador!$B$2:$B$7)</f>
        <v>Alon</v>
      </c>
      <c r="L5872" t="str">
        <f>_xlfn.XLOOKUP(J5872,dFornecedor!$A$2:$A$6,dFornecedor!$B$2:$B$6)</f>
        <v>Minerva</v>
      </c>
      <c r="M5872" t="str">
        <f>_xlfn.XLOOKUP(G5872,dMateriaPrima!$A$2:$A$12,dMateriaPrima!$B$2:$B$12)</f>
        <v>Poliéster</v>
      </c>
      <c r="N5872" s="2">
        <f>_xlfn.XLOOKUP(G5872,dMateriaPrima!$A$2:$A$12,dMateriaPrima!$C$2:$C$12)</f>
        <v>8</v>
      </c>
      <c r="O5872" s="3">
        <f t="shared" si="455"/>
        <v>912</v>
      </c>
      <c r="P5872" s="4">
        <f t="shared" si="456"/>
        <v>0</v>
      </c>
      <c r="Q5872" s="3">
        <f t="shared" si="457"/>
        <v>912</v>
      </c>
      <c r="R5872" t="str">
        <f t="shared" si="458"/>
        <v>Em atraso</v>
      </c>
      <c r="S5872" s="5">
        <f t="shared" si="459"/>
        <v>4</v>
      </c>
    </row>
    <row r="5873" spans="1:19" x14ac:dyDescent="0.25">
      <c r="A5873">
        <v>5872</v>
      </c>
      <c r="B5873" s="1">
        <v>44167</v>
      </c>
      <c r="C5873" s="1">
        <v>44167</v>
      </c>
      <c r="D5873" s="1">
        <v>44188</v>
      </c>
      <c r="E5873" s="1">
        <v>44188</v>
      </c>
      <c r="F5873">
        <v>1</v>
      </c>
      <c r="G5873">
        <v>2</v>
      </c>
      <c r="H5873">
        <v>257</v>
      </c>
      <c r="I5873" s="6">
        <v>0</v>
      </c>
      <c r="J5873">
        <v>2</v>
      </c>
      <c r="K5873" t="str">
        <f>_xlfn.XLOOKUP(fCompras!F5873,dComprador!$A$2:$A$7,dComprador!$B$2:$B$7)</f>
        <v>Alon</v>
      </c>
      <c r="L5873" t="str">
        <f>_xlfn.XLOOKUP(J5873,dFornecedor!$A$2:$A$6,dFornecedor!$B$2:$B$6)</f>
        <v>Minerva</v>
      </c>
      <c r="M5873" t="str">
        <f>_xlfn.XLOOKUP(G5873,dMateriaPrima!$A$2:$A$12,dMateriaPrima!$B$2:$B$12)</f>
        <v>Chapa Metal</v>
      </c>
      <c r="N5873" s="2">
        <f>_xlfn.XLOOKUP(G5873,dMateriaPrima!$A$2:$A$12,dMateriaPrima!$C$2:$C$12)</f>
        <v>299.89999999999998</v>
      </c>
      <c r="O5873" s="3">
        <f t="shared" si="455"/>
        <v>77074.299999999988</v>
      </c>
      <c r="P5873" s="4">
        <f t="shared" si="456"/>
        <v>0</v>
      </c>
      <c r="Q5873" s="3">
        <f t="shared" si="457"/>
        <v>77074.299999999988</v>
      </c>
      <c r="R5873" t="str">
        <f t="shared" si="458"/>
        <v>No prazo</v>
      </c>
      <c r="S5873" s="5">
        <f t="shared" si="459"/>
        <v>0</v>
      </c>
    </row>
    <row r="5874" spans="1:19" x14ac:dyDescent="0.25">
      <c r="A5874">
        <v>5873</v>
      </c>
      <c r="B5874" s="1">
        <v>44167</v>
      </c>
      <c r="C5874" s="1">
        <v>44169</v>
      </c>
      <c r="D5874" s="1">
        <v>44201</v>
      </c>
      <c r="E5874" s="1">
        <v>44201</v>
      </c>
      <c r="F5874">
        <v>1</v>
      </c>
      <c r="G5874">
        <v>1</v>
      </c>
      <c r="H5874">
        <v>53</v>
      </c>
      <c r="I5874" s="6">
        <v>0</v>
      </c>
      <c r="J5874">
        <v>1</v>
      </c>
      <c r="K5874" t="str">
        <f>_xlfn.XLOOKUP(fCompras!F5874,dComprador!$A$2:$A$7,dComprador!$B$2:$B$7)</f>
        <v>Alon</v>
      </c>
      <c r="L5874" t="str">
        <f>_xlfn.XLOOKUP(J5874,dFornecedor!$A$2:$A$6,dFornecedor!$B$2:$B$6)</f>
        <v>NorthShore</v>
      </c>
      <c r="M5874" t="str">
        <f>_xlfn.XLOOKUP(G5874,dMateriaPrima!$A$2:$A$12,dMateriaPrima!$B$2:$B$12)</f>
        <v>Tecido</v>
      </c>
      <c r="N5874" s="2">
        <f>_xlfn.XLOOKUP(G5874,dMateriaPrima!$A$2:$A$12,dMateriaPrima!$C$2:$C$12)</f>
        <v>18</v>
      </c>
      <c r="O5874" s="3">
        <f t="shared" si="455"/>
        <v>954</v>
      </c>
      <c r="P5874" s="4">
        <f t="shared" si="456"/>
        <v>0</v>
      </c>
      <c r="Q5874" s="3">
        <f t="shared" si="457"/>
        <v>954</v>
      </c>
      <c r="R5874" t="str">
        <f t="shared" si="458"/>
        <v>No prazo</v>
      </c>
      <c r="S5874" s="5">
        <f t="shared" si="459"/>
        <v>0</v>
      </c>
    </row>
    <row r="5875" spans="1:19" x14ac:dyDescent="0.25">
      <c r="A5875">
        <v>5874</v>
      </c>
      <c r="B5875" s="1">
        <v>44167</v>
      </c>
      <c r="C5875" s="1">
        <v>44168</v>
      </c>
      <c r="D5875" s="1">
        <v>44190</v>
      </c>
      <c r="E5875" s="1">
        <v>44190</v>
      </c>
      <c r="F5875">
        <v>1</v>
      </c>
      <c r="G5875">
        <v>7</v>
      </c>
      <c r="H5875">
        <v>38</v>
      </c>
      <c r="I5875" s="6">
        <v>0</v>
      </c>
      <c r="J5875">
        <v>3</v>
      </c>
      <c r="K5875" t="str">
        <f>_xlfn.XLOOKUP(fCompras!F5875,dComprador!$A$2:$A$7,dComprador!$B$2:$B$7)</f>
        <v>Alon</v>
      </c>
      <c r="L5875" t="str">
        <f>_xlfn.XLOOKUP(J5875,dFornecedor!$A$2:$A$6,dFornecedor!$B$2:$B$6)</f>
        <v>StepUp</v>
      </c>
      <c r="M5875" t="str">
        <f>_xlfn.XLOOKUP(G5875,dMateriaPrima!$A$2:$A$12,dMateriaPrima!$B$2:$B$12)</f>
        <v>Poliéster</v>
      </c>
      <c r="N5875" s="2">
        <f>_xlfn.XLOOKUP(G5875,dMateriaPrima!$A$2:$A$12,dMateriaPrima!$C$2:$C$12)</f>
        <v>8</v>
      </c>
      <c r="O5875" s="3">
        <f t="shared" si="455"/>
        <v>304</v>
      </c>
      <c r="P5875" s="4">
        <f t="shared" si="456"/>
        <v>0</v>
      </c>
      <c r="Q5875" s="3">
        <f t="shared" si="457"/>
        <v>304</v>
      </c>
      <c r="R5875" t="str">
        <f t="shared" si="458"/>
        <v>No prazo</v>
      </c>
      <c r="S5875" s="5">
        <f t="shared" si="459"/>
        <v>0</v>
      </c>
    </row>
    <row r="5876" spans="1:19" x14ac:dyDescent="0.25">
      <c r="A5876">
        <v>5875</v>
      </c>
      <c r="B5876" s="1">
        <v>44167</v>
      </c>
      <c r="C5876" s="1">
        <v>44175</v>
      </c>
      <c r="D5876" s="1">
        <v>44188</v>
      </c>
      <c r="E5876" s="1">
        <v>44193</v>
      </c>
      <c r="F5876">
        <v>1</v>
      </c>
      <c r="G5876">
        <v>5</v>
      </c>
      <c r="H5876">
        <v>156</v>
      </c>
      <c r="I5876" s="6">
        <v>0</v>
      </c>
      <c r="J5876">
        <v>2</v>
      </c>
      <c r="K5876" t="str">
        <f>_xlfn.XLOOKUP(fCompras!F5876,dComprador!$A$2:$A$7,dComprador!$B$2:$B$7)</f>
        <v>Alon</v>
      </c>
      <c r="L5876" t="str">
        <f>_xlfn.XLOOKUP(J5876,dFornecedor!$A$2:$A$6,dFornecedor!$B$2:$B$6)</f>
        <v>Minerva</v>
      </c>
      <c r="M5876" t="str">
        <f>_xlfn.XLOOKUP(G5876,dMateriaPrima!$A$2:$A$12,dMateriaPrima!$B$2:$B$12)</f>
        <v>Areia</v>
      </c>
      <c r="N5876" s="2">
        <f>_xlfn.XLOOKUP(G5876,dMateriaPrima!$A$2:$A$12,dMateriaPrima!$C$2:$C$12)</f>
        <v>3.59</v>
      </c>
      <c r="O5876" s="3">
        <f t="shared" si="455"/>
        <v>560.04</v>
      </c>
      <c r="P5876" s="4">
        <f t="shared" si="456"/>
        <v>0</v>
      </c>
      <c r="Q5876" s="3">
        <f t="shared" si="457"/>
        <v>560.04</v>
      </c>
      <c r="R5876" t="str">
        <f t="shared" si="458"/>
        <v>Em atraso</v>
      </c>
      <c r="S5876" s="5">
        <f t="shared" si="459"/>
        <v>5</v>
      </c>
    </row>
    <row r="5877" spans="1:19" x14ac:dyDescent="0.25">
      <c r="A5877">
        <v>5876</v>
      </c>
      <c r="B5877" s="1">
        <v>44168</v>
      </c>
      <c r="C5877" s="1">
        <v>44170</v>
      </c>
      <c r="D5877" s="1">
        <v>44195</v>
      </c>
      <c r="E5877" s="1">
        <v>44199</v>
      </c>
      <c r="F5877">
        <v>1</v>
      </c>
      <c r="G5877">
        <v>4</v>
      </c>
      <c r="H5877">
        <v>59</v>
      </c>
      <c r="I5877" s="6">
        <v>0</v>
      </c>
      <c r="J5877">
        <v>4</v>
      </c>
      <c r="K5877" t="str">
        <f>_xlfn.XLOOKUP(fCompras!F5877,dComprador!$A$2:$A$7,dComprador!$B$2:$B$7)</f>
        <v>Alon</v>
      </c>
      <c r="L5877" t="str">
        <f>_xlfn.XLOOKUP(J5877,dFornecedor!$A$2:$A$6,dFornecedor!$B$2:$B$6)</f>
        <v>AlphaOmega</v>
      </c>
      <c r="M5877" t="str">
        <f>_xlfn.XLOOKUP(G5877,dMateriaPrima!$A$2:$A$12,dMateriaPrima!$B$2:$B$12)</f>
        <v>Madeira</v>
      </c>
      <c r="N5877" s="2">
        <f>_xlfn.XLOOKUP(G5877,dMateriaPrima!$A$2:$A$12,dMateriaPrima!$C$2:$C$12)</f>
        <v>168</v>
      </c>
      <c r="O5877" s="3">
        <f t="shared" si="455"/>
        <v>9912</v>
      </c>
      <c r="P5877" s="4">
        <f t="shared" si="456"/>
        <v>0</v>
      </c>
      <c r="Q5877" s="3">
        <f t="shared" si="457"/>
        <v>9912</v>
      </c>
      <c r="R5877" t="str">
        <f t="shared" si="458"/>
        <v>Em atraso</v>
      </c>
      <c r="S5877" s="5">
        <f t="shared" si="459"/>
        <v>4</v>
      </c>
    </row>
    <row r="5878" spans="1:19" x14ac:dyDescent="0.25">
      <c r="A5878">
        <v>5877</v>
      </c>
      <c r="B5878" s="1">
        <v>44168</v>
      </c>
      <c r="C5878" s="1">
        <v>44181</v>
      </c>
      <c r="D5878" s="1">
        <v>44181</v>
      </c>
      <c r="E5878" s="1">
        <v>44183</v>
      </c>
      <c r="F5878">
        <v>4</v>
      </c>
      <c r="G5878">
        <v>6</v>
      </c>
      <c r="H5878">
        <v>591</v>
      </c>
      <c r="I5878" s="6">
        <v>0</v>
      </c>
      <c r="J5878">
        <v>1</v>
      </c>
      <c r="K5878" t="str">
        <f>_xlfn.XLOOKUP(fCompras!F5878,dComprador!$A$2:$A$7,dComprador!$B$2:$B$7)</f>
        <v>Lira</v>
      </c>
      <c r="L5878" t="str">
        <f>_xlfn.XLOOKUP(J5878,dFornecedor!$A$2:$A$6,dFornecedor!$B$2:$B$6)</f>
        <v>NorthShore</v>
      </c>
      <c r="M5878" t="str">
        <f>_xlfn.XLOOKUP(G5878,dMateriaPrima!$A$2:$A$12,dMateriaPrima!$B$2:$B$12)</f>
        <v>Fio Algodão</v>
      </c>
      <c r="N5878" s="2">
        <f>_xlfn.XLOOKUP(G5878,dMateriaPrima!$A$2:$A$12,dMateriaPrima!$C$2:$C$12)</f>
        <v>55.9</v>
      </c>
      <c r="O5878" s="3">
        <f t="shared" si="455"/>
        <v>33036.9</v>
      </c>
      <c r="P5878" s="4">
        <f t="shared" si="456"/>
        <v>0</v>
      </c>
      <c r="Q5878" s="3">
        <f t="shared" si="457"/>
        <v>33036.9</v>
      </c>
      <c r="R5878" t="str">
        <f t="shared" si="458"/>
        <v>Em atraso</v>
      </c>
      <c r="S5878" s="5">
        <f t="shared" si="459"/>
        <v>2</v>
      </c>
    </row>
    <row r="5879" spans="1:19" x14ac:dyDescent="0.25">
      <c r="A5879">
        <v>5878</v>
      </c>
      <c r="B5879" s="1">
        <v>44168</v>
      </c>
      <c r="C5879" s="1">
        <v>44168</v>
      </c>
      <c r="D5879" s="1">
        <v>44176</v>
      </c>
      <c r="E5879" s="1">
        <v>44177</v>
      </c>
      <c r="F5879">
        <v>4</v>
      </c>
      <c r="G5879">
        <v>9</v>
      </c>
      <c r="H5879">
        <v>175</v>
      </c>
      <c r="I5879" s="6">
        <v>0</v>
      </c>
      <c r="J5879">
        <v>2</v>
      </c>
      <c r="K5879" t="str">
        <f>_xlfn.XLOOKUP(fCompras!F5879,dComprador!$A$2:$A$7,dComprador!$B$2:$B$7)</f>
        <v>Lira</v>
      </c>
      <c r="L5879" t="str">
        <f>_xlfn.XLOOKUP(J5879,dFornecedor!$A$2:$A$6,dFornecedor!$B$2:$B$6)</f>
        <v>Minerva</v>
      </c>
      <c r="M5879" t="str">
        <f>_xlfn.XLOOKUP(G5879,dMateriaPrima!$A$2:$A$12,dMateriaPrima!$B$2:$B$12)</f>
        <v>Couro</v>
      </c>
      <c r="N5879" s="2">
        <f>_xlfn.XLOOKUP(G5879,dMateriaPrima!$A$2:$A$12,dMateriaPrima!$C$2:$C$12)</f>
        <v>4.4000000000000004</v>
      </c>
      <c r="O5879" s="3">
        <f t="shared" si="455"/>
        <v>770.00000000000011</v>
      </c>
      <c r="P5879" s="4">
        <f t="shared" si="456"/>
        <v>0</v>
      </c>
      <c r="Q5879" s="3">
        <f t="shared" si="457"/>
        <v>770.00000000000011</v>
      </c>
      <c r="R5879" t="str">
        <f t="shared" si="458"/>
        <v>Em atraso</v>
      </c>
      <c r="S5879" s="5">
        <f t="shared" si="459"/>
        <v>1</v>
      </c>
    </row>
    <row r="5880" spans="1:19" x14ac:dyDescent="0.25">
      <c r="A5880">
        <v>5879</v>
      </c>
      <c r="B5880" s="1">
        <v>44168</v>
      </c>
      <c r="C5880" s="1">
        <v>44178</v>
      </c>
      <c r="D5880" s="1">
        <v>44180</v>
      </c>
      <c r="E5880" s="1">
        <v>44186</v>
      </c>
      <c r="F5880">
        <v>4</v>
      </c>
      <c r="G5880">
        <v>1</v>
      </c>
      <c r="H5880">
        <v>250</v>
      </c>
      <c r="I5880" s="6">
        <v>0</v>
      </c>
      <c r="J5880">
        <v>3</v>
      </c>
      <c r="K5880" t="str">
        <f>_xlfn.XLOOKUP(fCompras!F5880,dComprador!$A$2:$A$7,dComprador!$B$2:$B$7)</f>
        <v>Lira</v>
      </c>
      <c r="L5880" t="str">
        <f>_xlfn.XLOOKUP(J5880,dFornecedor!$A$2:$A$6,dFornecedor!$B$2:$B$6)</f>
        <v>StepUp</v>
      </c>
      <c r="M5880" t="str">
        <f>_xlfn.XLOOKUP(G5880,dMateriaPrima!$A$2:$A$12,dMateriaPrima!$B$2:$B$12)</f>
        <v>Tecido</v>
      </c>
      <c r="N5880" s="2">
        <f>_xlfn.XLOOKUP(G5880,dMateriaPrima!$A$2:$A$12,dMateriaPrima!$C$2:$C$12)</f>
        <v>18</v>
      </c>
      <c r="O5880" s="3">
        <f t="shared" si="455"/>
        <v>4500</v>
      </c>
      <c r="P5880" s="4">
        <f t="shared" si="456"/>
        <v>0</v>
      </c>
      <c r="Q5880" s="3">
        <f t="shared" si="457"/>
        <v>4500</v>
      </c>
      <c r="R5880" t="str">
        <f t="shared" si="458"/>
        <v>Em atraso</v>
      </c>
      <c r="S5880" s="5">
        <f t="shared" si="459"/>
        <v>6</v>
      </c>
    </row>
    <row r="5881" spans="1:19" x14ac:dyDescent="0.25">
      <c r="A5881">
        <v>5880</v>
      </c>
      <c r="B5881" s="1">
        <v>44168</v>
      </c>
      <c r="C5881" s="1">
        <v>44180</v>
      </c>
      <c r="D5881" s="1">
        <v>44180</v>
      </c>
      <c r="E5881" s="1">
        <v>44182</v>
      </c>
      <c r="F5881">
        <v>4</v>
      </c>
      <c r="G5881">
        <v>7</v>
      </c>
      <c r="H5881">
        <v>248</v>
      </c>
      <c r="I5881" s="6">
        <v>0</v>
      </c>
      <c r="J5881">
        <v>1</v>
      </c>
      <c r="K5881" t="str">
        <f>_xlfn.XLOOKUP(fCompras!F5881,dComprador!$A$2:$A$7,dComprador!$B$2:$B$7)</f>
        <v>Lira</v>
      </c>
      <c r="L5881" t="str">
        <f>_xlfn.XLOOKUP(J5881,dFornecedor!$A$2:$A$6,dFornecedor!$B$2:$B$6)</f>
        <v>NorthShore</v>
      </c>
      <c r="M5881" t="str">
        <f>_xlfn.XLOOKUP(G5881,dMateriaPrima!$A$2:$A$12,dMateriaPrima!$B$2:$B$12)</f>
        <v>Poliéster</v>
      </c>
      <c r="N5881" s="2">
        <f>_xlfn.XLOOKUP(G5881,dMateriaPrima!$A$2:$A$12,dMateriaPrima!$C$2:$C$12)</f>
        <v>8</v>
      </c>
      <c r="O5881" s="3">
        <f t="shared" si="455"/>
        <v>1984</v>
      </c>
      <c r="P5881" s="4">
        <f t="shared" si="456"/>
        <v>0</v>
      </c>
      <c r="Q5881" s="3">
        <f t="shared" si="457"/>
        <v>1984</v>
      </c>
      <c r="R5881" t="str">
        <f t="shared" si="458"/>
        <v>Em atraso</v>
      </c>
      <c r="S5881" s="5">
        <f t="shared" si="459"/>
        <v>2</v>
      </c>
    </row>
    <row r="5882" spans="1:19" x14ac:dyDescent="0.25">
      <c r="A5882">
        <v>5881</v>
      </c>
      <c r="B5882" s="1">
        <v>44168</v>
      </c>
      <c r="C5882" s="1">
        <v>44176</v>
      </c>
      <c r="D5882" s="1">
        <v>44180</v>
      </c>
      <c r="E5882" s="1">
        <v>44182</v>
      </c>
      <c r="F5882">
        <v>4</v>
      </c>
      <c r="G5882">
        <v>8</v>
      </c>
      <c r="H5882">
        <v>318</v>
      </c>
      <c r="I5882" s="6">
        <v>0</v>
      </c>
      <c r="J5882">
        <v>2</v>
      </c>
      <c r="K5882" t="str">
        <f>_xlfn.XLOOKUP(fCompras!F5882,dComprador!$A$2:$A$7,dComprador!$B$2:$B$7)</f>
        <v>Lira</v>
      </c>
      <c r="L5882" t="str">
        <f>_xlfn.XLOOKUP(J5882,dFornecedor!$A$2:$A$6,dFornecedor!$B$2:$B$6)</f>
        <v>Minerva</v>
      </c>
      <c r="M5882" t="str">
        <f>_xlfn.XLOOKUP(G5882,dMateriaPrima!$A$2:$A$12,dMateriaPrima!$B$2:$B$12)</f>
        <v>Cimento</v>
      </c>
      <c r="N5882" s="2">
        <f>_xlfn.XLOOKUP(G5882,dMateriaPrima!$A$2:$A$12,dMateriaPrima!$C$2:$C$12)</f>
        <v>23</v>
      </c>
      <c r="O5882" s="3">
        <f t="shared" si="455"/>
        <v>7314</v>
      </c>
      <c r="P5882" s="4">
        <f t="shared" si="456"/>
        <v>0</v>
      </c>
      <c r="Q5882" s="3">
        <f t="shared" si="457"/>
        <v>7314</v>
      </c>
      <c r="R5882" t="str">
        <f t="shared" si="458"/>
        <v>Em atraso</v>
      </c>
      <c r="S5882" s="5">
        <f t="shared" si="459"/>
        <v>2</v>
      </c>
    </row>
    <row r="5883" spans="1:19" x14ac:dyDescent="0.25">
      <c r="A5883">
        <v>5882</v>
      </c>
      <c r="B5883" s="1">
        <v>44168</v>
      </c>
      <c r="C5883" s="1">
        <v>44171</v>
      </c>
      <c r="D5883" s="1">
        <v>44173</v>
      </c>
      <c r="E5883" s="1">
        <v>44175</v>
      </c>
      <c r="F5883">
        <v>4</v>
      </c>
      <c r="G5883">
        <v>7</v>
      </c>
      <c r="H5883">
        <v>5</v>
      </c>
      <c r="I5883" s="6">
        <v>0</v>
      </c>
      <c r="J5883">
        <v>1</v>
      </c>
      <c r="K5883" t="str">
        <f>_xlfn.XLOOKUP(fCompras!F5883,dComprador!$A$2:$A$7,dComprador!$B$2:$B$7)</f>
        <v>Lira</v>
      </c>
      <c r="L5883" t="str">
        <f>_xlfn.XLOOKUP(J5883,dFornecedor!$A$2:$A$6,dFornecedor!$B$2:$B$6)</f>
        <v>NorthShore</v>
      </c>
      <c r="M5883" t="str">
        <f>_xlfn.XLOOKUP(G5883,dMateriaPrima!$A$2:$A$12,dMateriaPrima!$B$2:$B$12)</f>
        <v>Poliéster</v>
      </c>
      <c r="N5883" s="2">
        <f>_xlfn.XLOOKUP(G5883,dMateriaPrima!$A$2:$A$12,dMateriaPrima!$C$2:$C$12)</f>
        <v>8</v>
      </c>
      <c r="O5883" s="3">
        <f t="shared" si="455"/>
        <v>40</v>
      </c>
      <c r="P5883" s="4">
        <f t="shared" si="456"/>
        <v>0</v>
      </c>
      <c r="Q5883" s="3">
        <f t="shared" si="457"/>
        <v>40</v>
      </c>
      <c r="R5883" t="str">
        <f t="shared" si="458"/>
        <v>Em atraso</v>
      </c>
      <c r="S5883" s="5">
        <f t="shared" si="459"/>
        <v>2</v>
      </c>
    </row>
    <row r="5884" spans="1:19" x14ac:dyDescent="0.25">
      <c r="A5884">
        <v>5883</v>
      </c>
      <c r="B5884" s="1">
        <v>44168</v>
      </c>
      <c r="C5884" s="1">
        <v>44169</v>
      </c>
      <c r="D5884" s="1">
        <v>44185</v>
      </c>
      <c r="E5884" s="1">
        <v>44188</v>
      </c>
      <c r="F5884">
        <v>1</v>
      </c>
      <c r="G5884">
        <v>9</v>
      </c>
      <c r="H5884">
        <v>340</v>
      </c>
      <c r="I5884" s="6">
        <v>0</v>
      </c>
      <c r="J5884">
        <v>1</v>
      </c>
      <c r="K5884" t="str">
        <f>_xlfn.XLOOKUP(fCompras!F5884,dComprador!$A$2:$A$7,dComprador!$B$2:$B$7)</f>
        <v>Alon</v>
      </c>
      <c r="L5884" t="str">
        <f>_xlfn.XLOOKUP(J5884,dFornecedor!$A$2:$A$6,dFornecedor!$B$2:$B$6)</f>
        <v>NorthShore</v>
      </c>
      <c r="M5884" t="str">
        <f>_xlfn.XLOOKUP(G5884,dMateriaPrima!$A$2:$A$12,dMateriaPrima!$B$2:$B$12)</f>
        <v>Couro</v>
      </c>
      <c r="N5884" s="2">
        <f>_xlfn.XLOOKUP(G5884,dMateriaPrima!$A$2:$A$12,dMateriaPrima!$C$2:$C$12)</f>
        <v>4.4000000000000004</v>
      </c>
      <c r="O5884" s="3">
        <f t="shared" si="455"/>
        <v>1496.0000000000002</v>
      </c>
      <c r="P5884" s="4">
        <f t="shared" si="456"/>
        <v>0</v>
      </c>
      <c r="Q5884" s="3">
        <f t="shared" si="457"/>
        <v>1496.0000000000002</v>
      </c>
      <c r="R5884" t="str">
        <f t="shared" si="458"/>
        <v>Em atraso</v>
      </c>
      <c r="S5884" s="5">
        <f t="shared" si="459"/>
        <v>3</v>
      </c>
    </row>
    <row r="5885" spans="1:19" x14ac:dyDescent="0.25">
      <c r="A5885">
        <v>5884</v>
      </c>
      <c r="B5885" s="1">
        <v>44168</v>
      </c>
      <c r="C5885" s="1">
        <v>44176</v>
      </c>
      <c r="D5885" s="1">
        <v>44181</v>
      </c>
      <c r="E5885" s="1">
        <v>44184</v>
      </c>
      <c r="F5885">
        <v>2</v>
      </c>
      <c r="G5885">
        <v>8</v>
      </c>
      <c r="H5885">
        <v>22</v>
      </c>
      <c r="I5885" s="6">
        <v>0</v>
      </c>
      <c r="J5885">
        <v>2</v>
      </c>
      <c r="K5885" t="str">
        <f>_xlfn.XLOOKUP(fCompras!F5885,dComprador!$A$2:$A$7,dComprador!$B$2:$B$7)</f>
        <v>João</v>
      </c>
      <c r="L5885" t="str">
        <f>_xlfn.XLOOKUP(J5885,dFornecedor!$A$2:$A$6,dFornecedor!$B$2:$B$6)</f>
        <v>Minerva</v>
      </c>
      <c r="M5885" t="str">
        <f>_xlfn.XLOOKUP(G5885,dMateriaPrima!$A$2:$A$12,dMateriaPrima!$B$2:$B$12)</f>
        <v>Cimento</v>
      </c>
      <c r="N5885" s="2">
        <f>_xlfn.XLOOKUP(G5885,dMateriaPrima!$A$2:$A$12,dMateriaPrima!$C$2:$C$12)</f>
        <v>23</v>
      </c>
      <c r="O5885" s="3">
        <f t="shared" si="455"/>
        <v>506</v>
      </c>
      <c r="P5885" s="4">
        <f t="shared" si="456"/>
        <v>0</v>
      </c>
      <c r="Q5885" s="3">
        <f t="shared" si="457"/>
        <v>506</v>
      </c>
      <c r="R5885" t="str">
        <f t="shared" si="458"/>
        <v>Em atraso</v>
      </c>
      <c r="S5885" s="5">
        <f t="shared" si="459"/>
        <v>3</v>
      </c>
    </row>
    <row r="5886" spans="1:19" x14ac:dyDescent="0.25">
      <c r="A5886">
        <v>5885</v>
      </c>
      <c r="B5886" s="1">
        <v>44168</v>
      </c>
      <c r="C5886" s="1">
        <v>44177</v>
      </c>
      <c r="D5886" s="1">
        <v>44188</v>
      </c>
      <c r="E5886" s="1">
        <v>44189</v>
      </c>
      <c r="F5886">
        <v>1</v>
      </c>
      <c r="G5886">
        <v>8</v>
      </c>
      <c r="H5886">
        <v>239</v>
      </c>
      <c r="I5886" s="6">
        <v>0</v>
      </c>
      <c r="J5886">
        <v>3</v>
      </c>
      <c r="K5886" t="str">
        <f>_xlfn.XLOOKUP(fCompras!F5886,dComprador!$A$2:$A$7,dComprador!$B$2:$B$7)</f>
        <v>Alon</v>
      </c>
      <c r="L5886" t="str">
        <f>_xlfn.XLOOKUP(J5886,dFornecedor!$A$2:$A$6,dFornecedor!$B$2:$B$6)</f>
        <v>StepUp</v>
      </c>
      <c r="M5886" t="str">
        <f>_xlfn.XLOOKUP(G5886,dMateriaPrima!$A$2:$A$12,dMateriaPrima!$B$2:$B$12)</f>
        <v>Cimento</v>
      </c>
      <c r="N5886" s="2">
        <f>_xlfn.XLOOKUP(G5886,dMateriaPrima!$A$2:$A$12,dMateriaPrima!$C$2:$C$12)</f>
        <v>23</v>
      </c>
      <c r="O5886" s="3">
        <f t="shared" si="455"/>
        <v>5497</v>
      </c>
      <c r="P5886" s="4">
        <f t="shared" si="456"/>
        <v>0</v>
      </c>
      <c r="Q5886" s="3">
        <f t="shared" si="457"/>
        <v>5497</v>
      </c>
      <c r="R5886" t="str">
        <f t="shared" si="458"/>
        <v>Em atraso</v>
      </c>
      <c r="S5886" s="5">
        <f t="shared" si="459"/>
        <v>1</v>
      </c>
    </row>
    <row r="5887" spans="1:19" x14ac:dyDescent="0.25">
      <c r="A5887">
        <v>5886</v>
      </c>
      <c r="B5887" s="1">
        <v>44168</v>
      </c>
      <c r="C5887" s="1">
        <v>44168</v>
      </c>
      <c r="D5887" s="1">
        <v>44189</v>
      </c>
      <c r="E5887" s="1">
        <v>44190</v>
      </c>
      <c r="F5887">
        <v>1</v>
      </c>
      <c r="G5887">
        <v>5</v>
      </c>
      <c r="H5887">
        <v>530</v>
      </c>
      <c r="I5887" s="6">
        <v>0</v>
      </c>
      <c r="J5887">
        <v>4</v>
      </c>
      <c r="K5887" t="str">
        <f>_xlfn.XLOOKUP(fCompras!F5887,dComprador!$A$2:$A$7,dComprador!$B$2:$B$7)</f>
        <v>Alon</v>
      </c>
      <c r="L5887" t="str">
        <f>_xlfn.XLOOKUP(J5887,dFornecedor!$A$2:$A$6,dFornecedor!$B$2:$B$6)</f>
        <v>AlphaOmega</v>
      </c>
      <c r="M5887" t="str">
        <f>_xlfn.XLOOKUP(G5887,dMateriaPrima!$A$2:$A$12,dMateriaPrima!$B$2:$B$12)</f>
        <v>Areia</v>
      </c>
      <c r="N5887" s="2">
        <f>_xlfn.XLOOKUP(G5887,dMateriaPrima!$A$2:$A$12,dMateriaPrima!$C$2:$C$12)</f>
        <v>3.59</v>
      </c>
      <c r="O5887" s="3">
        <f t="shared" si="455"/>
        <v>1902.6999999999998</v>
      </c>
      <c r="P5887" s="4">
        <f t="shared" si="456"/>
        <v>0</v>
      </c>
      <c r="Q5887" s="3">
        <f t="shared" si="457"/>
        <v>1902.6999999999998</v>
      </c>
      <c r="R5887" t="str">
        <f t="shared" si="458"/>
        <v>Em atraso</v>
      </c>
      <c r="S5887" s="5">
        <f t="shared" si="459"/>
        <v>1</v>
      </c>
    </row>
    <row r="5888" spans="1:19" x14ac:dyDescent="0.25">
      <c r="A5888">
        <v>5887</v>
      </c>
      <c r="B5888" s="1">
        <v>44168</v>
      </c>
      <c r="C5888" s="1">
        <v>44174</v>
      </c>
      <c r="D5888" s="1">
        <v>44184</v>
      </c>
      <c r="E5888" s="1">
        <v>44187</v>
      </c>
      <c r="F5888">
        <v>2</v>
      </c>
      <c r="G5888">
        <v>11</v>
      </c>
      <c r="H5888">
        <v>18</v>
      </c>
      <c r="I5888" s="6">
        <v>0</v>
      </c>
      <c r="J5888">
        <v>3</v>
      </c>
      <c r="K5888" t="str">
        <f>_xlfn.XLOOKUP(fCompras!F5888,dComprador!$A$2:$A$7,dComprador!$B$2:$B$7)</f>
        <v>João</v>
      </c>
      <c r="L5888" t="str">
        <f>_xlfn.XLOOKUP(J5888,dFornecedor!$A$2:$A$6,dFornecedor!$B$2:$B$6)</f>
        <v>StepUp</v>
      </c>
      <c r="M5888" t="str">
        <f>_xlfn.XLOOKUP(G5888,dMateriaPrima!$A$2:$A$12,dMateriaPrima!$B$2:$B$12)</f>
        <v>Papel</v>
      </c>
      <c r="N5888" s="2">
        <f>_xlfn.XLOOKUP(G5888,dMateriaPrima!$A$2:$A$12,dMateriaPrima!$C$2:$C$12)</f>
        <v>9</v>
      </c>
      <c r="O5888" s="3">
        <f t="shared" si="455"/>
        <v>162</v>
      </c>
      <c r="P5888" s="4">
        <f t="shared" si="456"/>
        <v>0</v>
      </c>
      <c r="Q5888" s="3">
        <f t="shared" si="457"/>
        <v>162</v>
      </c>
      <c r="R5888" t="str">
        <f t="shared" si="458"/>
        <v>Em atraso</v>
      </c>
      <c r="S5888" s="5">
        <f t="shared" si="459"/>
        <v>3</v>
      </c>
    </row>
    <row r="5889" spans="1:19" x14ac:dyDescent="0.25">
      <c r="A5889">
        <v>5888</v>
      </c>
      <c r="B5889" s="1">
        <v>44168</v>
      </c>
      <c r="C5889" s="1">
        <v>44177</v>
      </c>
      <c r="D5889" s="1">
        <v>44200</v>
      </c>
      <c r="E5889" s="1">
        <v>44201</v>
      </c>
      <c r="F5889">
        <v>1</v>
      </c>
      <c r="G5889">
        <v>8</v>
      </c>
      <c r="H5889">
        <v>95</v>
      </c>
      <c r="I5889" s="6">
        <v>0</v>
      </c>
      <c r="J5889">
        <v>3</v>
      </c>
      <c r="K5889" t="str">
        <f>_xlfn.XLOOKUP(fCompras!F5889,dComprador!$A$2:$A$7,dComprador!$B$2:$B$7)</f>
        <v>Alon</v>
      </c>
      <c r="L5889" t="str">
        <f>_xlfn.XLOOKUP(J5889,dFornecedor!$A$2:$A$6,dFornecedor!$B$2:$B$6)</f>
        <v>StepUp</v>
      </c>
      <c r="M5889" t="str">
        <f>_xlfn.XLOOKUP(G5889,dMateriaPrima!$A$2:$A$12,dMateriaPrima!$B$2:$B$12)</f>
        <v>Cimento</v>
      </c>
      <c r="N5889" s="2">
        <f>_xlfn.XLOOKUP(G5889,dMateriaPrima!$A$2:$A$12,dMateriaPrima!$C$2:$C$12)</f>
        <v>23</v>
      </c>
      <c r="O5889" s="3">
        <f t="shared" si="455"/>
        <v>2185</v>
      </c>
      <c r="P5889" s="4">
        <f t="shared" si="456"/>
        <v>0</v>
      </c>
      <c r="Q5889" s="3">
        <f t="shared" si="457"/>
        <v>2185</v>
      </c>
      <c r="R5889" t="str">
        <f t="shared" si="458"/>
        <v>Em atraso</v>
      </c>
      <c r="S5889" s="5">
        <f t="shared" si="459"/>
        <v>1</v>
      </c>
    </row>
    <row r="5890" spans="1:19" x14ac:dyDescent="0.25">
      <c r="A5890">
        <v>5889</v>
      </c>
      <c r="B5890" s="1">
        <v>44169</v>
      </c>
      <c r="C5890" s="1">
        <v>44170</v>
      </c>
      <c r="D5890" s="1">
        <v>44176</v>
      </c>
      <c r="E5890" s="1">
        <v>44174</v>
      </c>
      <c r="F5890">
        <v>4</v>
      </c>
      <c r="G5890">
        <v>5</v>
      </c>
      <c r="H5890">
        <v>416</v>
      </c>
      <c r="I5890" s="6">
        <v>0</v>
      </c>
      <c r="J5890">
        <v>3</v>
      </c>
      <c r="K5890" t="str">
        <f>_xlfn.XLOOKUP(fCompras!F5890,dComprador!$A$2:$A$7,dComprador!$B$2:$B$7)</f>
        <v>Lira</v>
      </c>
      <c r="L5890" t="str">
        <f>_xlfn.XLOOKUP(J5890,dFornecedor!$A$2:$A$6,dFornecedor!$B$2:$B$6)</f>
        <v>StepUp</v>
      </c>
      <c r="M5890" t="str">
        <f>_xlfn.XLOOKUP(G5890,dMateriaPrima!$A$2:$A$12,dMateriaPrima!$B$2:$B$12)</f>
        <v>Areia</v>
      </c>
      <c r="N5890" s="2">
        <f>_xlfn.XLOOKUP(G5890,dMateriaPrima!$A$2:$A$12,dMateriaPrima!$C$2:$C$12)</f>
        <v>3.59</v>
      </c>
      <c r="O5890" s="3">
        <f t="shared" si="455"/>
        <v>1493.44</v>
      </c>
      <c r="P5890" s="4">
        <f t="shared" si="456"/>
        <v>0</v>
      </c>
      <c r="Q5890" s="3">
        <f t="shared" si="457"/>
        <v>1493.44</v>
      </c>
      <c r="R5890" t="str">
        <f t="shared" si="458"/>
        <v>No prazo</v>
      </c>
      <c r="S5890" s="5">
        <f t="shared" si="459"/>
        <v>0</v>
      </c>
    </row>
    <row r="5891" spans="1:19" x14ac:dyDescent="0.25">
      <c r="A5891">
        <v>5890</v>
      </c>
      <c r="B5891" s="1">
        <v>44169</v>
      </c>
      <c r="C5891" s="1">
        <v>44178</v>
      </c>
      <c r="D5891" s="1">
        <v>44200</v>
      </c>
      <c r="E5891" s="1">
        <v>44203</v>
      </c>
      <c r="F5891">
        <v>1</v>
      </c>
      <c r="G5891">
        <v>6</v>
      </c>
      <c r="H5891">
        <v>22</v>
      </c>
      <c r="I5891" s="6">
        <v>0</v>
      </c>
      <c r="J5891">
        <v>3</v>
      </c>
      <c r="K5891" t="str">
        <f>_xlfn.XLOOKUP(fCompras!F5891,dComprador!$A$2:$A$7,dComprador!$B$2:$B$7)</f>
        <v>Alon</v>
      </c>
      <c r="L5891" t="str">
        <f>_xlfn.XLOOKUP(J5891,dFornecedor!$A$2:$A$6,dFornecedor!$B$2:$B$6)</f>
        <v>StepUp</v>
      </c>
      <c r="M5891" t="str">
        <f>_xlfn.XLOOKUP(G5891,dMateriaPrima!$A$2:$A$12,dMateriaPrima!$B$2:$B$12)</f>
        <v>Fio Algodão</v>
      </c>
      <c r="N5891" s="2">
        <f>_xlfn.XLOOKUP(G5891,dMateriaPrima!$A$2:$A$12,dMateriaPrima!$C$2:$C$12)</f>
        <v>55.9</v>
      </c>
      <c r="O5891" s="3">
        <f t="shared" ref="O5891:O5954" si="460">PRODUCT(H5891,N5891)</f>
        <v>1229.8</v>
      </c>
      <c r="P5891" s="4">
        <f t="shared" ref="P5891:P5954" si="461">PRODUCT(O5891,I5891)</f>
        <v>0</v>
      </c>
      <c r="Q5891" s="3">
        <f t="shared" ref="Q5891:Q5954" si="462">O5891-P5891</f>
        <v>1229.8</v>
      </c>
      <c r="R5891" t="str">
        <f t="shared" ref="R5891:R5954" si="463">IF(E5891&lt;=D5891,"No prazo",IF(E5891&gt;D5891,"Em atraso"))</f>
        <v>Em atraso</v>
      </c>
      <c r="S5891" s="5">
        <f t="shared" ref="S5891:S5954" si="464">IF(E5891 &gt;D5891, E5891-D5891,0)</f>
        <v>3</v>
      </c>
    </row>
    <row r="5892" spans="1:19" x14ac:dyDescent="0.25">
      <c r="A5892">
        <v>5891</v>
      </c>
      <c r="B5892" s="1">
        <v>44169</v>
      </c>
      <c r="C5892" s="1">
        <v>44179</v>
      </c>
      <c r="D5892" s="1">
        <v>44181</v>
      </c>
      <c r="E5892" s="1">
        <v>44183</v>
      </c>
      <c r="F5892">
        <v>4</v>
      </c>
      <c r="G5892">
        <v>11</v>
      </c>
      <c r="H5892">
        <v>116</v>
      </c>
      <c r="I5892" s="6">
        <v>0</v>
      </c>
      <c r="J5892">
        <v>3</v>
      </c>
      <c r="K5892" t="str">
        <f>_xlfn.XLOOKUP(fCompras!F5892,dComprador!$A$2:$A$7,dComprador!$B$2:$B$7)</f>
        <v>Lira</v>
      </c>
      <c r="L5892" t="str">
        <f>_xlfn.XLOOKUP(J5892,dFornecedor!$A$2:$A$6,dFornecedor!$B$2:$B$6)</f>
        <v>StepUp</v>
      </c>
      <c r="M5892" t="str">
        <f>_xlfn.XLOOKUP(G5892,dMateriaPrima!$A$2:$A$12,dMateriaPrima!$B$2:$B$12)</f>
        <v>Papel</v>
      </c>
      <c r="N5892" s="2">
        <f>_xlfn.XLOOKUP(G5892,dMateriaPrima!$A$2:$A$12,dMateriaPrima!$C$2:$C$12)</f>
        <v>9</v>
      </c>
      <c r="O5892" s="3">
        <f t="shared" si="460"/>
        <v>1044</v>
      </c>
      <c r="P5892" s="4">
        <f t="shared" si="461"/>
        <v>0</v>
      </c>
      <c r="Q5892" s="3">
        <f t="shared" si="462"/>
        <v>1044</v>
      </c>
      <c r="R5892" t="str">
        <f t="shared" si="463"/>
        <v>Em atraso</v>
      </c>
      <c r="S5892" s="5">
        <f t="shared" si="464"/>
        <v>2</v>
      </c>
    </row>
    <row r="5893" spans="1:19" x14ac:dyDescent="0.25">
      <c r="A5893">
        <v>5892</v>
      </c>
      <c r="B5893" s="1">
        <v>44169</v>
      </c>
      <c r="C5893" s="1">
        <v>44176</v>
      </c>
      <c r="D5893" s="1">
        <v>44179</v>
      </c>
      <c r="E5893" s="1">
        <v>44179</v>
      </c>
      <c r="F5893">
        <v>4</v>
      </c>
      <c r="G5893">
        <v>1</v>
      </c>
      <c r="H5893">
        <v>547</v>
      </c>
      <c r="I5893" s="6">
        <v>0</v>
      </c>
      <c r="J5893">
        <v>3</v>
      </c>
      <c r="K5893" t="str">
        <f>_xlfn.XLOOKUP(fCompras!F5893,dComprador!$A$2:$A$7,dComprador!$B$2:$B$7)</f>
        <v>Lira</v>
      </c>
      <c r="L5893" t="str">
        <f>_xlfn.XLOOKUP(J5893,dFornecedor!$A$2:$A$6,dFornecedor!$B$2:$B$6)</f>
        <v>StepUp</v>
      </c>
      <c r="M5893" t="str">
        <f>_xlfn.XLOOKUP(G5893,dMateriaPrima!$A$2:$A$12,dMateriaPrima!$B$2:$B$12)</f>
        <v>Tecido</v>
      </c>
      <c r="N5893" s="2">
        <f>_xlfn.XLOOKUP(G5893,dMateriaPrima!$A$2:$A$12,dMateriaPrima!$C$2:$C$12)</f>
        <v>18</v>
      </c>
      <c r="O5893" s="3">
        <f t="shared" si="460"/>
        <v>9846</v>
      </c>
      <c r="P5893" s="4">
        <f t="shared" si="461"/>
        <v>0</v>
      </c>
      <c r="Q5893" s="3">
        <f t="shared" si="462"/>
        <v>9846</v>
      </c>
      <c r="R5893" t="str">
        <f t="shared" si="463"/>
        <v>No prazo</v>
      </c>
      <c r="S5893" s="5">
        <f t="shared" si="464"/>
        <v>0</v>
      </c>
    </row>
    <row r="5894" spans="1:19" x14ac:dyDescent="0.25">
      <c r="A5894">
        <v>5893</v>
      </c>
      <c r="B5894" s="1">
        <v>44169</v>
      </c>
      <c r="C5894" s="1">
        <v>44169</v>
      </c>
      <c r="D5894" s="1">
        <v>44176</v>
      </c>
      <c r="E5894" s="1">
        <v>44178</v>
      </c>
      <c r="F5894">
        <v>4</v>
      </c>
      <c r="G5894">
        <v>1</v>
      </c>
      <c r="H5894">
        <v>84</v>
      </c>
      <c r="I5894" s="6">
        <v>0</v>
      </c>
      <c r="J5894">
        <v>2</v>
      </c>
      <c r="K5894" t="str">
        <f>_xlfn.XLOOKUP(fCompras!F5894,dComprador!$A$2:$A$7,dComprador!$B$2:$B$7)</f>
        <v>Lira</v>
      </c>
      <c r="L5894" t="str">
        <f>_xlfn.XLOOKUP(J5894,dFornecedor!$A$2:$A$6,dFornecedor!$B$2:$B$6)</f>
        <v>Minerva</v>
      </c>
      <c r="M5894" t="str">
        <f>_xlfn.XLOOKUP(G5894,dMateriaPrima!$A$2:$A$12,dMateriaPrima!$B$2:$B$12)</f>
        <v>Tecido</v>
      </c>
      <c r="N5894" s="2">
        <f>_xlfn.XLOOKUP(G5894,dMateriaPrima!$A$2:$A$12,dMateriaPrima!$C$2:$C$12)</f>
        <v>18</v>
      </c>
      <c r="O5894" s="3">
        <f t="shared" si="460"/>
        <v>1512</v>
      </c>
      <c r="P5894" s="4">
        <f t="shared" si="461"/>
        <v>0</v>
      </c>
      <c r="Q5894" s="3">
        <f t="shared" si="462"/>
        <v>1512</v>
      </c>
      <c r="R5894" t="str">
        <f t="shared" si="463"/>
        <v>Em atraso</v>
      </c>
      <c r="S5894" s="5">
        <f t="shared" si="464"/>
        <v>2</v>
      </c>
    </row>
    <row r="5895" spans="1:19" x14ac:dyDescent="0.25">
      <c r="A5895">
        <v>5894</v>
      </c>
      <c r="B5895" s="1">
        <v>44169</v>
      </c>
      <c r="C5895" s="1">
        <v>44178</v>
      </c>
      <c r="D5895" s="1">
        <v>44188</v>
      </c>
      <c r="E5895" s="1">
        <v>44194</v>
      </c>
      <c r="F5895">
        <v>1</v>
      </c>
      <c r="G5895">
        <v>2</v>
      </c>
      <c r="H5895">
        <v>4</v>
      </c>
      <c r="I5895" s="6">
        <v>0</v>
      </c>
      <c r="J5895">
        <v>3</v>
      </c>
      <c r="K5895" t="str">
        <f>_xlfn.XLOOKUP(fCompras!F5895,dComprador!$A$2:$A$7,dComprador!$B$2:$B$7)</f>
        <v>Alon</v>
      </c>
      <c r="L5895" t="str">
        <f>_xlfn.XLOOKUP(J5895,dFornecedor!$A$2:$A$6,dFornecedor!$B$2:$B$6)</f>
        <v>StepUp</v>
      </c>
      <c r="M5895" t="str">
        <f>_xlfn.XLOOKUP(G5895,dMateriaPrima!$A$2:$A$12,dMateriaPrima!$B$2:$B$12)</f>
        <v>Chapa Metal</v>
      </c>
      <c r="N5895" s="2">
        <f>_xlfn.XLOOKUP(G5895,dMateriaPrima!$A$2:$A$12,dMateriaPrima!$C$2:$C$12)</f>
        <v>299.89999999999998</v>
      </c>
      <c r="O5895" s="3">
        <f t="shared" si="460"/>
        <v>1199.5999999999999</v>
      </c>
      <c r="P5895" s="4">
        <f t="shared" si="461"/>
        <v>0</v>
      </c>
      <c r="Q5895" s="3">
        <f t="shared" si="462"/>
        <v>1199.5999999999999</v>
      </c>
      <c r="R5895" t="str">
        <f t="shared" si="463"/>
        <v>Em atraso</v>
      </c>
      <c r="S5895" s="5">
        <f t="shared" si="464"/>
        <v>6</v>
      </c>
    </row>
    <row r="5896" spans="1:19" x14ac:dyDescent="0.25">
      <c r="A5896">
        <v>5895</v>
      </c>
      <c r="B5896" s="1">
        <v>44169</v>
      </c>
      <c r="C5896" s="1">
        <v>44177</v>
      </c>
      <c r="D5896" s="1">
        <v>44190</v>
      </c>
      <c r="E5896" s="1">
        <v>44193</v>
      </c>
      <c r="F5896">
        <v>1</v>
      </c>
      <c r="G5896">
        <v>11</v>
      </c>
      <c r="H5896">
        <v>170</v>
      </c>
      <c r="I5896" s="6">
        <v>0</v>
      </c>
      <c r="J5896">
        <v>3</v>
      </c>
      <c r="K5896" t="str">
        <f>_xlfn.XLOOKUP(fCompras!F5896,dComprador!$A$2:$A$7,dComprador!$B$2:$B$7)</f>
        <v>Alon</v>
      </c>
      <c r="L5896" t="str">
        <f>_xlfn.XLOOKUP(J5896,dFornecedor!$A$2:$A$6,dFornecedor!$B$2:$B$6)</f>
        <v>StepUp</v>
      </c>
      <c r="M5896" t="str">
        <f>_xlfn.XLOOKUP(G5896,dMateriaPrima!$A$2:$A$12,dMateriaPrima!$B$2:$B$12)</f>
        <v>Papel</v>
      </c>
      <c r="N5896" s="2">
        <f>_xlfn.XLOOKUP(G5896,dMateriaPrima!$A$2:$A$12,dMateriaPrima!$C$2:$C$12)</f>
        <v>9</v>
      </c>
      <c r="O5896" s="3">
        <f t="shared" si="460"/>
        <v>1530</v>
      </c>
      <c r="P5896" s="4">
        <f t="shared" si="461"/>
        <v>0</v>
      </c>
      <c r="Q5896" s="3">
        <f t="shared" si="462"/>
        <v>1530</v>
      </c>
      <c r="R5896" t="str">
        <f t="shared" si="463"/>
        <v>Em atraso</v>
      </c>
      <c r="S5896" s="5">
        <f t="shared" si="464"/>
        <v>3</v>
      </c>
    </row>
    <row r="5897" spans="1:19" x14ac:dyDescent="0.25">
      <c r="A5897">
        <v>5896</v>
      </c>
      <c r="B5897" s="1">
        <v>44169</v>
      </c>
      <c r="C5897" s="1">
        <v>44169</v>
      </c>
      <c r="D5897" s="1">
        <v>44188</v>
      </c>
      <c r="E5897" s="1">
        <v>44189</v>
      </c>
      <c r="F5897">
        <v>1</v>
      </c>
      <c r="G5897">
        <v>1</v>
      </c>
      <c r="H5897">
        <v>208</v>
      </c>
      <c r="I5897" s="6">
        <v>0</v>
      </c>
      <c r="J5897">
        <v>4</v>
      </c>
      <c r="K5897" t="str">
        <f>_xlfn.XLOOKUP(fCompras!F5897,dComprador!$A$2:$A$7,dComprador!$B$2:$B$7)</f>
        <v>Alon</v>
      </c>
      <c r="L5897" t="str">
        <f>_xlfn.XLOOKUP(J5897,dFornecedor!$A$2:$A$6,dFornecedor!$B$2:$B$6)</f>
        <v>AlphaOmega</v>
      </c>
      <c r="M5897" t="str">
        <f>_xlfn.XLOOKUP(G5897,dMateriaPrima!$A$2:$A$12,dMateriaPrima!$B$2:$B$12)</f>
        <v>Tecido</v>
      </c>
      <c r="N5897" s="2">
        <f>_xlfn.XLOOKUP(G5897,dMateriaPrima!$A$2:$A$12,dMateriaPrima!$C$2:$C$12)</f>
        <v>18</v>
      </c>
      <c r="O5897" s="3">
        <f t="shared" si="460"/>
        <v>3744</v>
      </c>
      <c r="P5897" s="4">
        <f t="shared" si="461"/>
        <v>0</v>
      </c>
      <c r="Q5897" s="3">
        <f t="shared" si="462"/>
        <v>3744</v>
      </c>
      <c r="R5897" t="str">
        <f t="shared" si="463"/>
        <v>Em atraso</v>
      </c>
      <c r="S5897" s="5">
        <f t="shared" si="464"/>
        <v>1</v>
      </c>
    </row>
    <row r="5898" spans="1:19" x14ac:dyDescent="0.25">
      <c r="A5898">
        <v>5897</v>
      </c>
      <c r="B5898" s="1">
        <v>44169</v>
      </c>
      <c r="C5898" s="1">
        <v>44177</v>
      </c>
      <c r="D5898" s="1">
        <v>44194</v>
      </c>
      <c r="E5898" s="1">
        <v>44196</v>
      </c>
      <c r="F5898">
        <v>2</v>
      </c>
      <c r="G5898">
        <v>10</v>
      </c>
      <c r="H5898">
        <v>226</v>
      </c>
      <c r="I5898" s="6">
        <v>0.24</v>
      </c>
      <c r="J5898">
        <v>3</v>
      </c>
      <c r="K5898" t="str">
        <f>_xlfn.XLOOKUP(fCompras!F5898,dComprador!$A$2:$A$7,dComprador!$B$2:$B$7)</f>
        <v>João</v>
      </c>
      <c r="L5898" t="str">
        <f>_xlfn.XLOOKUP(J5898,dFornecedor!$A$2:$A$6,dFornecedor!$B$2:$B$6)</f>
        <v>StepUp</v>
      </c>
      <c r="M5898" t="str">
        <f>_xlfn.XLOOKUP(G5898,dMateriaPrima!$A$2:$A$12,dMateriaPrima!$B$2:$B$12)</f>
        <v>Pedra Britada</v>
      </c>
      <c r="N5898" s="2">
        <f>_xlfn.XLOOKUP(G5898,dMateriaPrima!$A$2:$A$12,dMateriaPrima!$C$2:$C$12)</f>
        <v>56</v>
      </c>
      <c r="O5898" s="3">
        <f t="shared" si="460"/>
        <v>12656</v>
      </c>
      <c r="P5898" s="4">
        <f t="shared" si="461"/>
        <v>3037.44</v>
      </c>
      <c r="Q5898" s="3">
        <f t="shared" si="462"/>
        <v>9618.56</v>
      </c>
      <c r="R5898" t="str">
        <f t="shared" si="463"/>
        <v>Em atraso</v>
      </c>
      <c r="S5898" s="5">
        <f t="shared" si="464"/>
        <v>2</v>
      </c>
    </row>
    <row r="5899" spans="1:19" x14ac:dyDescent="0.25">
      <c r="A5899">
        <v>5898</v>
      </c>
      <c r="B5899" s="1">
        <v>44169</v>
      </c>
      <c r="C5899" s="1">
        <v>44169</v>
      </c>
      <c r="D5899" s="1">
        <v>44200</v>
      </c>
      <c r="E5899" s="1">
        <v>44202</v>
      </c>
      <c r="F5899">
        <v>1</v>
      </c>
      <c r="G5899">
        <v>8</v>
      </c>
      <c r="H5899">
        <v>13</v>
      </c>
      <c r="I5899" s="6">
        <v>0</v>
      </c>
      <c r="J5899">
        <v>2</v>
      </c>
      <c r="K5899" t="str">
        <f>_xlfn.XLOOKUP(fCompras!F5899,dComprador!$A$2:$A$7,dComprador!$B$2:$B$7)</f>
        <v>Alon</v>
      </c>
      <c r="L5899" t="str">
        <f>_xlfn.XLOOKUP(J5899,dFornecedor!$A$2:$A$6,dFornecedor!$B$2:$B$6)</f>
        <v>Minerva</v>
      </c>
      <c r="M5899" t="str">
        <f>_xlfn.XLOOKUP(G5899,dMateriaPrima!$A$2:$A$12,dMateriaPrima!$B$2:$B$12)</f>
        <v>Cimento</v>
      </c>
      <c r="N5899" s="2">
        <f>_xlfn.XLOOKUP(G5899,dMateriaPrima!$A$2:$A$12,dMateriaPrima!$C$2:$C$12)</f>
        <v>23</v>
      </c>
      <c r="O5899" s="3">
        <f t="shared" si="460"/>
        <v>299</v>
      </c>
      <c r="P5899" s="4">
        <f t="shared" si="461"/>
        <v>0</v>
      </c>
      <c r="Q5899" s="3">
        <f t="shared" si="462"/>
        <v>299</v>
      </c>
      <c r="R5899" t="str">
        <f t="shared" si="463"/>
        <v>Em atraso</v>
      </c>
      <c r="S5899" s="5">
        <f t="shared" si="464"/>
        <v>2</v>
      </c>
    </row>
    <row r="5900" spans="1:19" x14ac:dyDescent="0.25">
      <c r="A5900">
        <v>5899</v>
      </c>
      <c r="B5900" s="1">
        <v>44169</v>
      </c>
      <c r="C5900" s="1">
        <v>44178</v>
      </c>
      <c r="D5900" s="1">
        <v>44191</v>
      </c>
      <c r="E5900" s="1">
        <v>44193</v>
      </c>
      <c r="F5900">
        <v>1</v>
      </c>
      <c r="G5900">
        <v>5</v>
      </c>
      <c r="H5900">
        <v>60</v>
      </c>
      <c r="I5900" s="6">
        <v>0</v>
      </c>
      <c r="J5900">
        <v>2</v>
      </c>
      <c r="K5900" t="str">
        <f>_xlfn.XLOOKUP(fCompras!F5900,dComprador!$A$2:$A$7,dComprador!$B$2:$B$7)</f>
        <v>Alon</v>
      </c>
      <c r="L5900" t="str">
        <f>_xlfn.XLOOKUP(J5900,dFornecedor!$A$2:$A$6,dFornecedor!$B$2:$B$6)</f>
        <v>Minerva</v>
      </c>
      <c r="M5900" t="str">
        <f>_xlfn.XLOOKUP(G5900,dMateriaPrima!$A$2:$A$12,dMateriaPrima!$B$2:$B$12)</f>
        <v>Areia</v>
      </c>
      <c r="N5900" s="2">
        <f>_xlfn.XLOOKUP(G5900,dMateriaPrima!$A$2:$A$12,dMateriaPrima!$C$2:$C$12)</f>
        <v>3.59</v>
      </c>
      <c r="O5900" s="3">
        <f t="shared" si="460"/>
        <v>215.39999999999998</v>
      </c>
      <c r="P5900" s="4">
        <f t="shared" si="461"/>
        <v>0</v>
      </c>
      <c r="Q5900" s="3">
        <f t="shared" si="462"/>
        <v>215.39999999999998</v>
      </c>
      <c r="R5900" t="str">
        <f t="shared" si="463"/>
        <v>Em atraso</v>
      </c>
      <c r="S5900" s="5">
        <f t="shared" si="464"/>
        <v>2</v>
      </c>
    </row>
    <row r="5901" spans="1:19" x14ac:dyDescent="0.25">
      <c r="A5901">
        <v>5900</v>
      </c>
      <c r="B5901" s="1">
        <v>44170</v>
      </c>
      <c r="C5901" s="1">
        <v>44172</v>
      </c>
      <c r="D5901" s="1">
        <v>44200</v>
      </c>
      <c r="E5901" s="1">
        <v>44201</v>
      </c>
      <c r="F5901">
        <v>1</v>
      </c>
      <c r="G5901">
        <v>6</v>
      </c>
      <c r="H5901">
        <v>26</v>
      </c>
      <c r="I5901" s="6">
        <v>0</v>
      </c>
      <c r="J5901">
        <v>4</v>
      </c>
      <c r="K5901" t="str">
        <f>_xlfn.XLOOKUP(fCompras!F5901,dComprador!$A$2:$A$7,dComprador!$B$2:$B$7)</f>
        <v>Alon</v>
      </c>
      <c r="L5901" t="str">
        <f>_xlfn.XLOOKUP(J5901,dFornecedor!$A$2:$A$6,dFornecedor!$B$2:$B$6)</f>
        <v>AlphaOmega</v>
      </c>
      <c r="M5901" t="str">
        <f>_xlfn.XLOOKUP(G5901,dMateriaPrima!$A$2:$A$12,dMateriaPrima!$B$2:$B$12)</f>
        <v>Fio Algodão</v>
      </c>
      <c r="N5901" s="2">
        <f>_xlfn.XLOOKUP(G5901,dMateriaPrima!$A$2:$A$12,dMateriaPrima!$C$2:$C$12)</f>
        <v>55.9</v>
      </c>
      <c r="O5901" s="3">
        <f t="shared" si="460"/>
        <v>1453.3999999999999</v>
      </c>
      <c r="P5901" s="4">
        <f t="shared" si="461"/>
        <v>0</v>
      </c>
      <c r="Q5901" s="3">
        <f t="shared" si="462"/>
        <v>1453.3999999999999</v>
      </c>
      <c r="R5901" t="str">
        <f t="shared" si="463"/>
        <v>Em atraso</v>
      </c>
      <c r="S5901" s="5">
        <f t="shared" si="464"/>
        <v>1</v>
      </c>
    </row>
    <row r="5902" spans="1:19" x14ac:dyDescent="0.25">
      <c r="A5902">
        <v>5901</v>
      </c>
      <c r="B5902" s="1">
        <v>44170</v>
      </c>
      <c r="C5902" s="1">
        <v>44171</v>
      </c>
      <c r="D5902" s="1">
        <v>44204</v>
      </c>
      <c r="E5902" s="1">
        <v>44203</v>
      </c>
      <c r="F5902">
        <v>1</v>
      </c>
      <c r="G5902">
        <v>9</v>
      </c>
      <c r="H5902">
        <v>183</v>
      </c>
      <c r="I5902" s="6">
        <v>0</v>
      </c>
      <c r="J5902">
        <v>3</v>
      </c>
      <c r="K5902" t="str">
        <f>_xlfn.XLOOKUP(fCompras!F5902,dComprador!$A$2:$A$7,dComprador!$B$2:$B$7)</f>
        <v>Alon</v>
      </c>
      <c r="L5902" t="str">
        <f>_xlfn.XLOOKUP(J5902,dFornecedor!$A$2:$A$6,dFornecedor!$B$2:$B$6)</f>
        <v>StepUp</v>
      </c>
      <c r="M5902" t="str">
        <f>_xlfn.XLOOKUP(G5902,dMateriaPrima!$A$2:$A$12,dMateriaPrima!$B$2:$B$12)</f>
        <v>Couro</v>
      </c>
      <c r="N5902" s="2">
        <f>_xlfn.XLOOKUP(G5902,dMateriaPrima!$A$2:$A$12,dMateriaPrima!$C$2:$C$12)</f>
        <v>4.4000000000000004</v>
      </c>
      <c r="O5902" s="3">
        <f t="shared" si="460"/>
        <v>805.2</v>
      </c>
      <c r="P5902" s="4">
        <f t="shared" si="461"/>
        <v>0</v>
      </c>
      <c r="Q5902" s="3">
        <f t="shared" si="462"/>
        <v>805.2</v>
      </c>
      <c r="R5902" t="str">
        <f t="shared" si="463"/>
        <v>No prazo</v>
      </c>
      <c r="S5902" s="5">
        <f t="shared" si="464"/>
        <v>0</v>
      </c>
    </row>
    <row r="5903" spans="1:19" x14ac:dyDescent="0.25">
      <c r="A5903">
        <v>5902</v>
      </c>
      <c r="B5903" s="1">
        <v>44170</v>
      </c>
      <c r="C5903" s="1">
        <v>44170</v>
      </c>
      <c r="D5903" s="1">
        <v>44175</v>
      </c>
      <c r="E5903" s="1">
        <v>44179</v>
      </c>
      <c r="F5903">
        <v>4</v>
      </c>
      <c r="G5903">
        <v>4</v>
      </c>
      <c r="H5903">
        <v>625</v>
      </c>
      <c r="I5903" s="6">
        <v>0</v>
      </c>
      <c r="J5903">
        <v>2</v>
      </c>
      <c r="K5903" t="str">
        <f>_xlfn.XLOOKUP(fCompras!F5903,dComprador!$A$2:$A$7,dComprador!$B$2:$B$7)</f>
        <v>Lira</v>
      </c>
      <c r="L5903" t="str">
        <f>_xlfn.XLOOKUP(J5903,dFornecedor!$A$2:$A$6,dFornecedor!$B$2:$B$6)</f>
        <v>Minerva</v>
      </c>
      <c r="M5903" t="str">
        <f>_xlfn.XLOOKUP(G5903,dMateriaPrima!$A$2:$A$12,dMateriaPrima!$B$2:$B$12)</f>
        <v>Madeira</v>
      </c>
      <c r="N5903" s="2">
        <f>_xlfn.XLOOKUP(G5903,dMateriaPrima!$A$2:$A$12,dMateriaPrima!$C$2:$C$12)</f>
        <v>168</v>
      </c>
      <c r="O5903" s="3">
        <f t="shared" si="460"/>
        <v>105000</v>
      </c>
      <c r="P5903" s="4">
        <f t="shared" si="461"/>
        <v>0</v>
      </c>
      <c r="Q5903" s="3">
        <f t="shared" si="462"/>
        <v>105000</v>
      </c>
      <c r="R5903" t="str">
        <f t="shared" si="463"/>
        <v>Em atraso</v>
      </c>
      <c r="S5903" s="5">
        <f t="shared" si="464"/>
        <v>4</v>
      </c>
    </row>
    <row r="5904" spans="1:19" x14ac:dyDescent="0.25">
      <c r="A5904">
        <v>5903</v>
      </c>
      <c r="B5904" s="1">
        <v>44170</v>
      </c>
      <c r="C5904" s="1">
        <v>44170</v>
      </c>
      <c r="D5904" s="1">
        <v>44179</v>
      </c>
      <c r="E5904" s="1">
        <v>44179</v>
      </c>
      <c r="F5904">
        <v>4</v>
      </c>
      <c r="G5904">
        <v>8</v>
      </c>
      <c r="H5904">
        <v>122</v>
      </c>
      <c r="I5904" s="6">
        <v>0</v>
      </c>
      <c r="J5904">
        <v>4</v>
      </c>
      <c r="K5904" t="str">
        <f>_xlfn.XLOOKUP(fCompras!F5904,dComprador!$A$2:$A$7,dComprador!$B$2:$B$7)</f>
        <v>Lira</v>
      </c>
      <c r="L5904" t="str">
        <f>_xlfn.XLOOKUP(J5904,dFornecedor!$A$2:$A$6,dFornecedor!$B$2:$B$6)</f>
        <v>AlphaOmega</v>
      </c>
      <c r="M5904" t="str">
        <f>_xlfn.XLOOKUP(G5904,dMateriaPrima!$A$2:$A$12,dMateriaPrima!$B$2:$B$12)</f>
        <v>Cimento</v>
      </c>
      <c r="N5904" s="2">
        <f>_xlfn.XLOOKUP(G5904,dMateriaPrima!$A$2:$A$12,dMateriaPrima!$C$2:$C$12)</f>
        <v>23</v>
      </c>
      <c r="O5904" s="3">
        <f t="shared" si="460"/>
        <v>2806</v>
      </c>
      <c r="P5904" s="4">
        <f t="shared" si="461"/>
        <v>0</v>
      </c>
      <c r="Q5904" s="3">
        <f t="shared" si="462"/>
        <v>2806</v>
      </c>
      <c r="R5904" t="str">
        <f t="shared" si="463"/>
        <v>No prazo</v>
      </c>
      <c r="S5904" s="5">
        <f t="shared" si="464"/>
        <v>0</v>
      </c>
    </row>
    <row r="5905" spans="1:19" x14ac:dyDescent="0.25">
      <c r="A5905">
        <v>5904</v>
      </c>
      <c r="B5905" s="1">
        <v>44170</v>
      </c>
      <c r="C5905" s="1">
        <v>44182</v>
      </c>
      <c r="D5905" s="1">
        <v>44183</v>
      </c>
      <c r="E5905" s="1">
        <v>44187</v>
      </c>
      <c r="F5905">
        <v>4</v>
      </c>
      <c r="G5905">
        <v>11</v>
      </c>
      <c r="H5905">
        <v>70</v>
      </c>
      <c r="I5905" s="6">
        <v>0</v>
      </c>
      <c r="J5905">
        <v>1</v>
      </c>
      <c r="K5905" t="str">
        <f>_xlfn.XLOOKUP(fCompras!F5905,dComprador!$A$2:$A$7,dComprador!$B$2:$B$7)</f>
        <v>Lira</v>
      </c>
      <c r="L5905" t="str">
        <f>_xlfn.XLOOKUP(J5905,dFornecedor!$A$2:$A$6,dFornecedor!$B$2:$B$6)</f>
        <v>NorthShore</v>
      </c>
      <c r="M5905" t="str">
        <f>_xlfn.XLOOKUP(G5905,dMateriaPrima!$A$2:$A$12,dMateriaPrima!$B$2:$B$12)</f>
        <v>Papel</v>
      </c>
      <c r="N5905" s="2">
        <f>_xlfn.XLOOKUP(G5905,dMateriaPrima!$A$2:$A$12,dMateriaPrima!$C$2:$C$12)</f>
        <v>9</v>
      </c>
      <c r="O5905" s="3">
        <f t="shared" si="460"/>
        <v>630</v>
      </c>
      <c r="P5905" s="4">
        <f t="shared" si="461"/>
        <v>0</v>
      </c>
      <c r="Q5905" s="3">
        <f t="shared" si="462"/>
        <v>630</v>
      </c>
      <c r="R5905" t="str">
        <f t="shared" si="463"/>
        <v>Em atraso</v>
      </c>
      <c r="S5905" s="5">
        <f t="shared" si="464"/>
        <v>4</v>
      </c>
    </row>
    <row r="5906" spans="1:19" x14ac:dyDescent="0.25">
      <c r="A5906">
        <v>5905</v>
      </c>
      <c r="B5906" s="1">
        <v>44170</v>
      </c>
      <c r="C5906" s="1">
        <v>44178</v>
      </c>
      <c r="D5906" s="1">
        <v>44189</v>
      </c>
      <c r="E5906" s="1">
        <v>44190</v>
      </c>
      <c r="F5906">
        <v>1</v>
      </c>
      <c r="G5906">
        <v>11</v>
      </c>
      <c r="H5906">
        <v>411</v>
      </c>
      <c r="I5906" s="6">
        <v>0.32</v>
      </c>
      <c r="J5906">
        <v>2</v>
      </c>
      <c r="K5906" t="str">
        <f>_xlfn.XLOOKUP(fCompras!F5906,dComprador!$A$2:$A$7,dComprador!$B$2:$B$7)</f>
        <v>Alon</v>
      </c>
      <c r="L5906" t="str">
        <f>_xlfn.XLOOKUP(J5906,dFornecedor!$A$2:$A$6,dFornecedor!$B$2:$B$6)</f>
        <v>Minerva</v>
      </c>
      <c r="M5906" t="str">
        <f>_xlfn.XLOOKUP(G5906,dMateriaPrima!$A$2:$A$12,dMateriaPrima!$B$2:$B$12)</f>
        <v>Papel</v>
      </c>
      <c r="N5906" s="2">
        <f>_xlfn.XLOOKUP(G5906,dMateriaPrima!$A$2:$A$12,dMateriaPrima!$C$2:$C$12)</f>
        <v>9</v>
      </c>
      <c r="O5906" s="3">
        <f t="shared" si="460"/>
        <v>3699</v>
      </c>
      <c r="P5906" s="4">
        <f t="shared" si="461"/>
        <v>1183.68</v>
      </c>
      <c r="Q5906" s="3">
        <f t="shared" si="462"/>
        <v>2515.3199999999997</v>
      </c>
      <c r="R5906" t="str">
        <f t="shared" si="463"/>
        <v>Em atraso</v>
      </c>
      <c r="S5906" s="5">
        <f t="shared" si="464"/>
        <v>1</v>
      </c>
    </row>
    <row r="5907" spans="1:19" x14ac:dyDescent="0.25">
      <c r="A5907">
        <v>5906</v>
      </c>
      <c r="B5907" s="1">
        <v>44170</v>
      </c>
      <c r="C5907" s="1">
        <v>44180</v>
      </c>
      <c r="D5907" s="1">
        <v>44189</v>
      </c>
      <c r="E5907" s="1">
        <v>44191</v>
      </c>
      <c r="F5907">
        <v>1</v>
      </c>
      <c r="G5907">
        <v>5</v>
      </c>
      <c r="H5907">
        <v>30</v>
      </c>
      <c r="I5907" s="6">
        <v>0</v>
      </c>
      <c r="J5907">
        <v>3</v>
      </c>
      <c r="K5907" t="str">
        <f>_xlfn.XLOOKUP(fCompras!F5907,dComprador!$A$2:$A$7,dComprador!$B$2:$B$7)</f>
        <v>Alon</v>
      </c>
      <c r="L5907" t="str">
        <f>_xlfn.XLOOKUP(J5907,dFornecedor!$A$2:$A$6,dFornecedor!$B$2:$B$6)</f>
        <v>StepUp</v>
      </c>
      <c r="M5907" t="str">
        <f>_xlfn.XLOOKUP(G5907,dMateriaPrima!$A$2:$A$12,dMateriaPrima!$B$2:$B$12)</f>
        <v>Areia</v>
      </c>
      <c r="N5907" s="2">
        <f>_xlfn.XLOOKUP(G5907,dMateriaPrima!$A$2:$A$12,dMateriaPrima!$C$2:$C$12)</f>
        <v>3.59</v>
      </c>
      <c r="O5907" s="3">
        <f t="shared" si="460"/>
        <v>107.69999999999999</v>
      </c>
      <c r="P5907" s="4">
        <f t="shared" si="461"/>
        <v>0</v>
      </c>
      <c r="Q5907" s="3">
        <f t="shared" si="462"/>
        <v>107.69999999999999</v>
      </c>
      <c r="R5907" t="str">
        <f t="shared" si="463"/>
        <v>Em atraso</v>
      </c>
      <c r="S5907" s="5">
        <f t="shared" si="464"/>
        <v>2</v>
      </c>
    </row>
    <row r="5908" spans="1:19" x14ac:dyDescent="0.25">
      <c r="A5908">
        <v>5907</v>
      </c>
      <c r="B5908" s="1">
        <v>44170</v>
      </c>
      <c r="C5908" s="1">
        <v>44171</v>
      </c>
      <c r="D5908" s="1">
        <v>44191</v>
      </c>
      <c r="E5908" s="1">
        <v>44194</v>
      </c>
      <c r="F5908">
        <v>1</v>
      </c>
      <c r="G5908">
        <v>1</v>
      </c>
      <c r="H5908">
        <v>17</v>
      </c>
      <c r="I5908" s="6">
        <v>0</v>
      </c>
      <c r="J5908">
        <v>3</v>
      </c>
      <c r="K5908" t="str">
        <f>_xlfn.XLOOKUP(fCompras!F5908,dComprador!$A$2:$A$7,dComprador!$B$2:$B$7)</f>
        <v>Alon</v>
      </c>
      <c r="L5908" t="str">
        <f>_xlfn.XLOOKUP(J5908,dFornecedor!$A$2:$A$6,dFornecedor!$B$2:$B$6)</f>
        <v>StepUp</v>
      </c>
      <c r="M5908" t="str">
        <f>_xlfn.XLOOKUP(G5908,dMateriaPrima!$A$2:$A$12,dMateriaPrima!$B$2:$B$12)</f>
        <v>Tecido</v>
      </c>
      <c r="N5908" s="2">
        <f>_xlfn.XLOOKUP(G5908,dMateriaPrima!$A$2:$A$12,dMateriaPrima!$C$2:$C$12)</f>
        <v>18</v>
      </c>
      <c r="O5908" s="3">
        <f t="shared" si="460"/>
        <v>306</v>
      </c>
      <c r="P5908" s="4">
        <f t="shared" si="461"/>
        <v>0</v>
      </c>
      <c r="Q5908" s="3">
        <f t="shared" si="462"/>
        <v>306</v>
      </c>
      <c r="R5908" t="str">
        <f t="shared" si="463"/>
        <v>Em atraso</v>
      </c>
      <c r="S5908" s="5">
        <f t="shared" si="464"/>
        <v>3</v>
      </c>
    </row>
    <row r="5909" spans="1:19" x14ac:dyDescent="0.25">
      <c r="A5909">
        <v>5908</v>
      </c>
      <c r="B5909" s="1">
        <v>44170</v>
      </c>
      <c r="C5909" s="1">
        <v>44179</v>
      </c>
      <c r="D5909" s="1">
        <v>44203</v>
      </c>
      <c r="E5909" s="1">
        <v>44203</v>
      </c>
      <c r="F5909">
        <v>1</v>
      </c>
      <c r="G5909">
        <v>9</v>
      </c>
      <c r="H5909">
        <v>165</v>
      </c>
      <c r="I5909" s="6">
        <v>0</v>
      </c>
      <c r="J5909">
        <v>1</v>
      </c>
      <c r="K5909" t="str">
        <f>_xlfn.XLOOKUP(fCompras!F5909,dComprador!$A$2:$A$7,dComprador!$B$2:$B$7)</f>
        <v>Alon</v>
      </c>
      <c r="L5909" t="str">
        <f>_xlfn.XLOOKUP(J5909,dFornecedor!$A$2:$A$6,dFornecedor!$B$2:$B$6)</f>
        <v>NorthShore</v>
      </c>
      <c r="M5909" t="str">
        <f>_xlfn.XLOOKUP(G5909,dMateriaPrima!$A$2:$A$12,dMateriaPrima!$B$2:$B$12)</f>
        <v>Couro</v>
      </c>
      <c r="N5909" s="2">
        <f>_xlfn.XLOOKUP(G5909,dMateriaPrima!$A$2:$A$12,dMateriaPrima!$C$2:$C$12)</f>
        <v>4.4000000000000004</v>
      </c>
      <c r="O5909" s="3">
        <f t="shared" si="460"/>
        <v>726.00000000000011</v>
      </c>
      <c r="P5909" s="4">
        <f t="shared" si="461"/>
        <v>0</v>
      </c>
      <c r="Q5909" s="3">
        <f t="shared" si="462"/>
        <v>726.00000000000011</v>
      </c>
      <c r="R5909" t="str">
        <f t="shared" si="463"/>
        <v>No prazo</v>
      </c>
      <c r="S5909" s="5">
        <f t="shared" si="464"/>
        <v>0</v>
      </c>
    </row>
    <row r="5910" spans="1:19" x14ac:dyDescent="0.25">
      <c r="A5910">
        <v>5909</v>
      </c>
      <c r="B5910" s="1">
        <v>44170</v>
      </c>
      <c r="C5910" s="1">
        <v>44179</v>
      </c>
      <c r="D5910" s="1">
        <v>44193</v>
      </c>
      <c r="E5910" s="1">
        <v>44193</v>
      </c>
      <c r="F5910">
        <v>1</v>
      </c>
      <c r="G5910">
        <v>4</v>
      </c>
      <c r="H5910">
        <v>403</v>
      </c>
      <c r="I5910" s="6">
        <v>0</v>
      </c>
      <c r="J5910">
        <v>2</v>
      </c>
      <c r="K5910" t="str">
        <f>_xlfn.XLOOKUP(fCompras!F5910,dComprador!$A$2:$A$7,dComprador!$B$2:$B$7)</f>
        <v>Alon</v>
      </c>
      <c r="L5910" t="str">
        <f>_xlfn.XLOOKUP(J5910,dFornecedor!$A$2:$A$6,dFornecedor!$B$2:$B$6)</f>
        <v>Minerva</v>
      </c>
      <c r="M5910" t="str">
        <f>_xlfn.XLOOKUP(G5910,dMateriaPrima!$A$2:$A$12,dMateriaPrima!$B$2:$B$12)</f>
        <v>Madeira</v>
      </c>
      <c r="N5910" s="2">
        <f>_xlfn.XLOOKUP(G5910,dMateriaPrima!$A$2:$A$12,dMateriaPrima!$C$2:$C$12)</f>
        <v>168</v>
      </c>
      <c r="O5910" s="3">
        <f t="shared" si="460"/>
        <v>67704</v>
      </c>
      <c r="P5910" s="4">
        <f t="shared" si="461"/>
        <v>0</v>
      </c>
      <c r="Q5910" s="3">
        <f t="shared" si="462"/>
        <v>67704</v>
      </c>
      <c r="R5910" t="str">
        <f t="shared" si="463"/>
        <v>No prazo</v>
      </c>
      <c r="S5910" s="5">
        <f t="shared" si="464"/>
        <v>0</v>
      </c>
    </row>
    <row r="5911" spans="1:19" x14ac:dyDescent="0.25">
      <c r="A5911">
        <v>5910</v>
      </c>
      <c r="B5911" s="1">
        <v>44171</v>
      </c>
      <c r="C5911" s="1">
        <v>44179</v>
      </c>
      <c r="D5911" s="1">
        <v>44180</v>
      </c>
      <c r="E5911" s="1">
        <v>44183</v>
      </c>
      <c r="F5911">
        <v>4</v>
      </c>
      <c r="G5911">
        <v>6</v>
      </c>
      <c r="H5911">
        <v>228</v>
      </c>
      <c r="I5911" s="6">
        <v>0</v>
      </c>
      <c r="J5911">
        <v>3</v>
      </c>
      <c r="K5911" t="str">
        <f>_xlfn.XLOOKUP(fCompras!F5911,dComprador!$A$2:$A$7,dComprador!$B$2:$B$7)</f>
        <v>Lira</v>
      </c>
      <c r="L5911" t="str">
        <f>_xlfn.XLOOKUP(J5911,dFornecedor!$A$2:$A$6,dFornecedor!$B$2:$B$6)</f>
        <v>StepUp</v>
      </c>
      <c r="M5911" t="str">
        <f>_xlfn.XLOOKUP(G5911,dMateriaPrima!$A$2:$A$12,dMateriaPrima!$B$2:$B$12)</f>
        <v>Fio Algodão</v>
      </c>
      <c r="N5911" s="2">
        <f>_xlfn.XLOOKUP(G5911,dMateriaPrima!$A$2:$A$12,dMateriaPrima!$C$2:$C$12)</f>
        <v>55.9</v>
      </c>
      <c r="O5911" s="3">
        <f t="shared" si="460"/>
        <v>12745.199999999999</v>
      </c>
      <c r="P5911" s="4">
        <f t="shared" si="461"/>
        <v>0</v>
      </c>
      <c r="Q5911" s="3">
        <f t="shared" si="462"/>
        <v>12745.199999999999</v>
      </c>
      <c r="R5911" t="str">
        <f t="shared" si="463"/>
        <v>Em atraso</v>
      </c>
      <c r="S5911" s="5">
        <f t="shared" si="464"/>
        <v>3</v>
      </c>
    </row>
    <row r="5912" spans="1:19" x14ac:dyDescent="0.25">
      <c r="A5912">
        <v>5911</v>
      </c>
      <c r="B5912" s="1">
        <v>44171</v>
      </c>
      <c r="C5912" s="1">
        <v>44179</v>
      </c>
      <c r="D5912" s="1">
        <v>44183</v>
      </c>
      <c r="E5912" s="1">
        <v>44185</v>
      </c>
      <c r="F5912">
        <v>4</v>
      </c>
      <c r="G5912">
        <v>5</v>
      </c>
      <c r="H5912">
        <v>161</v>
      </c>
      <c r="I5912" s="6">
        <v>0</v>
      </c>
      <c r="J5912">
        <v>2</v>
      </c>
      <c r="K5912" t="str">
        <f>_xlfn.XLOOKUP(fCompras!F5912,dComprador!$A$2:$A$7,dComprador!$B$2:$B$7)</f>
        <v>Lira</v>
      </c>
      <c r="L5912" t="str">
        <f>_xlfn.XLOOKUP(J5912,dFornecedor!$A$2:$A$6,dFornecedor!$B$2:$B$6)</f>
        <v>Minerva</v>
      </c>
      <c r="M5912" t="str">
        <f>_xlfn.XLOOKUP(G5912,dMateriaPrima!$A$2:$A$12,dMateriaPrima!$B$2:$B$12)</f>
        <v>Areia</v>
      </c>
      <c r="N5912" s="2">
        <f>_xlfn.XLOOKUP(G5912,dMateriaPrima!$A$2:$A$12,dMateriaPrima!$C$2:$C$12)</f>
        <v>3.59</v>
      </c>
      <c r="O5912" s="3">
        <f t="shared" si="460"/>
        <v>577.99</v>
      </c>
      <c r="P5912" s="4">
        <f t="shared" si="461"/>
        <v>0</v>
      </c>
      <c r="Q5912" s="3">
        <f t="shared" si="462"/>
        <v>577.99</v>
      </c>
      <c r="R5912" t="str">
        <f t="shared" si="463"/>
        <v>Em atraso</v>
      </c>
      <c r="S5912" s="5">
        <f t="shared" si="464"/>
        <v>2</v>
      </c>
    </row>
    <row r="5913" spans="1:19" x14ac:dyDescent="0.25">
      <c r="A5913">
        <v>5912</v>
      </c>
      <c r="B5913" s="1">
        <v>44171</v>
      </c>
      <c r="C5913" s="1">
        <v>44171</v>
      </c>
      <c r="D5913" s="1">
        <v>44183</v>
      </c>
      <c r="E5913" s="1">
        <v>44185</v>
      </c>
      <c r="F5913">
        <v>4</v>
      </c>
      <c r="G5913">
        <v>7</v>
      </c>
      <c r="H5913">
        <v>453</v>
      </c>
      <c r="I5913" s="6">
        <v>0</v>
      </c>
      <c r="J5913">
        <v>4</v>
      </c>
      <c r="K5913" t="str">
        <f>_xlfn.XLOOKUP(fCompras!F5913,dComprador!$A$2:$A$7,dComprador!$B$2:$B$7)</f>
        <v>Lira</v>
      </c>
      <c r="L5913" t="str">
        <f>_xlfn.XLOOKUP(J5913,dFornecedor!$A$2:$A$6,dFornecedor!$B$2:$B$6)</f>
        <v>AlphaOmega</v>
      </c>
      <c r="M5913" t="str">
        <f>_xlfn.XLOOKUP(G5913,dMateriaPrima!$A$2:$A$12,dMateriaPrima!$B$2:$B$12)</f>
        <v>Poliéster</v>
      </c>
      <c r="N5913" s="2">
        <f>_xlfn.XLOOKUP(G5913,dMateriaPrima!$A$2:$A$12,dMateriaPrima!$C$2:$C$12)</f>
        <v>8</v>
      </c>
      <c r="O5913" s="3">
        <f t="shared" si="460"/>
        <v>3624</v>
      </c>
      <c r="P5913" s="4">
        <f t="shared" si="461"/>
        <v>0</v>
      </c>
      <c r="Q5913" s="3">
        <f t="shared" si="462"/>
        <v>3624</v>
      </c>
      <c r="R5913" t="str">
        <f t="shared" si="463"/>
        <v>Em atraso</v>
      </c>
      <c r="S5913" s="5">
        <f t="shared" si="464"/>
        <v>2</v>
      </c>
    </row>
    <row r="5914" spans="1:19" x14ac:dyDescent="0.25">
      <c r="A5914">
        <v>5913</v>
      </c>
      <c r="B5914" s="1">
        <v>44171</v>
      </c>
      <c r="C5914" s="1">
        <v>44178</v>
      </c>
      <c r="D5914" s="1">
        <v>44187</v>
      </c>
      <c r="E5914" s="1">
        <v>44191</v>
      </c>
      <c r="F5914">
        <v>1</v>
      </c>
      <c r="G5914">
        <v>2</v>
      </c>
      <c r="H5914">
        <v>135</v>
      </c>
      <c r="I5914" s="6">
        <v>0</v>
      </c>
      <c r="J5914">
        <v>2</v>
      </c>
      <c r="K5914" t="str">
        <f>_xlfn.XLOOKUP(fCompras!F5914,dComprador!$A$2:$A$7,dComprador!$B$2:$B$7)</f>
        <v>Alon</v>
      </c>
      <c r="L5914" t="str">
        <f>_xlfn.XLOOKUP(J5914,dFornecedor!$A$2:$A$6,dFornecedor!$B$2:$B$6)</f>
        <v>Minerva</v>
      </c>
      <c r="M5914" t="str">
        <f>_xlfn.XLOOKUP(G5914,dMateriaPrima!$A$2:$A$12,dMateriaPrima!$B$2:$B$12)</f>
        <v>Chapa Metal</v>
      </c>
      <c r="N5914" s="2">
        <f>_xlfn.XLOOKUP(G5914,dMateriaPrima!$A$2:$A$12,dMateriaPrima!$C$2:$C$12)</f>
        <v>299.89999999999998</v>
      </c>
      <c r="O5914" s="3">
        <f t="shared" si="460"/>
        <v>40486.5</v>
      </c>
      <c r="P5914" s="4">
        <f t="shared" si="461"/>
        <v>0</v>
      </c>
      <c r="Q5914" s="3">
        <f t="shared" si="462"/>
        <v>40486.5</v>
      </c>
      <c r="R5914" t="str">
        <f t="shared" si="463"/>
        <v>Em atraso</v>
      </c>
      <c r="S5914" s="5">
        <f t="shared" si="464"/>
        <v>4</v>
      </c>
    </row>
    <row r="5915" spans="1:19" x14ac:dyDescent="0.25">
      <c r="A5915">
        <v>5914</v>
      </c>
      <c r="B5915" s="1">
        <v>44171</v>
      </c>
      <c r="C5915" s="1">
        <v>44173</v>
      </c>
      <c r="D5915" s="1">
        <v>44188</v>
      </c>
      <c r="E5915" s="1">
        <v>44192</v>
      </c>
      <c r="F5915">
        <v>1</v>
      </c>
      <c r="G5915">
        <v>9</v>
      </c>
      <c r="H5915">
        <v>183</v>
      </c>
      <c r="I5915" s="6">
        <v>0</v>
      </c>
      <c r="J5915">
        <v>2</v>
      </c>
      <c r="K5915" t="str">
        <f>_xlfn.XLOOKUP(fCompras!F5915,dComprador!$A$2:$A$7,dComprador!$B$2:$B$7)</f>
        <v>Alon</v>
      </c>
      <c r="L5915" t="str">
        <f>_xlfn.XLOOKUP(J5915,dFornecedor!$A$2:$A$6,dFornecedor!$B$2:$B$6)</f>
        <v>Minerva</v>
      </c>
      <c r="M5915" t="str">
        <f>_xlfn.XLOOKUP(G5915,dMateriaPrima!$A$2:$A$12,dMateriaPrima!$B$2:$B$12)</f>
        <v>Couro</v>
      </c>
      <c r="N5915" s="2">
        <f>_xlfn.XLOOKUP(G5915,dMateriaPrima!$A$2:$A$12,dMateriaPrima!$C$2:$C$12)</f>
        <v>4.4000000000000004</v>
      </c>
      <c r="O5915" s="3">
        <f t="shared" si="460"/>
        <v>805.2</v>
      </c>
      <c r="P5915" s="4">
        <f t="shared" si="461"/>
        <v>0</v>
      </c>
      <c r="Q5915" s="3">
        <f t="shared" si="462"/>
        <v>805.2</v>
      </c>
      <c r="R5915" t="str">
        <f t="shared" si="463"/>
        <v>Em atraso</v>
      </c>
      <c r="S5915" s="5">
        <f t="shared" si="464"/>
        <v>4</v>
      </c>
    </row>
    <row r="5916" spans="1:19" x14ac:dyDescent="0.25">
      <c r="A5916">
        <v>5915</v>
      </c>
      <c r="B5916" s="1">
        <v>44171</v>
      </c>
      <c r="C5916" s="1">
        <v>44179</v>
      </c>
      <c r="D5916" s="1">
        <v>44192</v>
      </c>
      <c r="E5916" s="1">
        <v>44195</v>
      </c>
      <c r="F5916">
        <v>1</v>
      </c>
      <c r="G5916">
        <v>10</v>
      </c>
      <c r="H5916">
        <v>227</v>
      </c>
      <c r="I5916" s="6">
        <v>0</v>
      </c>
      <c r="J5916">
        <v>2</v>
      </c>
      <c r="K5916" t="str">
        <f>_xlfn.XLOOKUP(fCompras!F5916,dComprador!$A$2:$A$7,dComprador!$B$2:$B$7)</f>
        <v>Alon</v>
      </c>
      <c r="L5916" t="str">
        <f>_xlfn.XLOOKUP(J5916,dFornecedor!$A$2:$A$6,dFornecedor!$B$2:$B$6)</f>
        <v>Minerva</v>
      </c>
      <c r="M5916" t="str">
        <f>_xlfn.XLOOKUP(G5916,dMateriaPrima!$A$2:$A$12,dMateriaPrima!$B$2:$B$12)</f>
        <v>Pedra Britada</v>
      </c>
      <c r="N5916" s="2">
        <f>_xlfn.XLOOKUP(G5916,dMateriaPrima!$A$2:$A$12,dMateriaPrima!$C$2:$C$12)</f>
        <v>56</v>
      </c>
      <c r="O5916" s="3">
        <f t="shared" si="460"/>
        <v>12712</v>
      </c>
      <c r="P5916" s="4">
        <f t="shared" si="461"/>
        <v>0</v>
      </c>
      <c r="Q5916" s="3">
        <f t="shared" si="462"/>
        <v>12712</v>
      </c>
      <c r="R5916" t="str">
        <f t="shared" si="463"/>
        <v>Em atraso</v>
      </c>
      <c r="S5916" s="5">
        <f t="shared" si="464"/>
        <v>3</v>
      </c>
    </row>
    <row r="5917" spans="1:19" x14ac:dyDescent="0.25">
      <c r="A5917">
        <v>5916</v>
      </c>
      <c r="B5917" s="1">
        <v>44171</v>
      </c>
      <c r="C5917" s="1">
        <v>44171</v>
      </c>
      <c r="D5917" s="1">
        <v>44191</v>
      </c>
      <c r="E5917" s="1">
        <v>44195</v>
      </c>
      <c r="F5917">
        <v>1</v>
      </c>
      <c r="G5917">
        <v>5</v>
      </c>
      <c r="H5917">
        <v>21</v>
      </c>
      <c r="I5917" s="6">
        <v>0</v>
      </c>
      <c r="J5917">
        <v>2</v>
      </c>
      <c r="K5917" t="str">
        <f>_xlfn.XLOOKUP(fCompras!F5917,dComprador!$A$2:$A$7,dComprador!$B$2:$B$7)</f>
        <v>Alon</v>
      </c>
      <c r="L5917" t="str">
        <f>_xlfn.XLOOKUP(J5917,dFornecedor!$A$2:$A$6,dFornecedor!$B$2:$B$6)</f>
        <v>Minerva</v>
      </c>
      <c r="M5917" t="str">
        <f>_xlfn.XLOOKUP(G5917,dMateriaPrima!$A$2:$A$12,dMateriaPrima!$B$2:$B$12)</f>
        <v>Areia</v>
      </c>
      <c r="N5917" s="2">
        <f>_xlfn.XLOOKUP(G5917,dMateriaPrima!$A$2:$A$12,dMateriaPrima!$C$2:$C$12)</f>
        <v>3.59</v>
      </c>
      <c r="O5917" s="3">
        <f t="shared" si="460"/>
        <v>75.39</v>
      </c>
      <c r="P5917" s="4">
        <f t="shared" si="461"/>
        <v>0</v>
      </c>
      <c r="Q5917" s="3">
        <f t="shared" si="462"/>
        <v>75.39</v>
      </c>
      <c r="R5917" t="str">
        <f t="shared" si="463"/>
        <v>Em atraso</v>
      </c>
      <c r="S5917" s="5">
        <f t="shared" si="464"/>
        <v>4</v>
      </c>
    </row>
    <row r="5918" spans="1:19" x14ac:dyDescent="0.25">
      <c r="A5918">
        <v>5917</v>
      </c>
      <c r="B5918" s="1">
        <v>44171</v>
      </c>
      <c r="C5918" s="1">
        <v>44180</v>
      </c>
      <c r="D5918" s="1">
        <v>44205</v>
      </c>
      <c r="E5918" s="1">
        <v>44206</v>
      </c>
      <c r="F5918">
        <v>1</v>
      </c>
      <c r="G5918">
        <v>9</v>
      </c>
      <c r="H5918">
        <v>45</v>
      </c>
      <c r="I5918" s="6">
        <v>0</v>
      </c>
      <c r="J5918">
        <v>3</v>
      </c>
      <c r="K5918" t="str">
        <f>_xlfn.XLOOKUP(fCompras!F5918,dComprador!$A$2:$A$7,dComprador!$B$2:$B$7)</f>
        <v>Alon</v>
      </c>
      <c r="L5918" t="str">
        <f>_xlfn.XLOOKUP(J5918,dFornecedor!$A$2:$A$6,dFornecedor!$B$2:$B$6)</f>
        <v>StepUp</v>
      </c>
      <c r="M5918" t="str">
        <f>_xlfn.XLOOKUP(G5918,dMateriaPrima!$A$2:$A$12,dMateriaPrima!$B$2:$B$12)</f>
        <v>Couro</v>
      </c>
      <c r="N5918" s="2">
        <f>_xlfn.XLOOKUP(G5918,dMateriaPrima!$A$2:$A$12,dMateriaPrima!$C$2:$C$12)</f>
        <v>4.4000000000000004</v>
      </c>
      <c r="O5918" s="3">
        <f t="shared" si="460"/>
        <v>198.00000000000003</v>
      </c>
      <c r="P5918" s="4">
        <f t="shared" si="461"/>
        <v>0</v>
      </c>
      <c r="Q5918" s="3">
        <f t="shared" si="462"/>
        <v>198.00000000000003</v>
      </c>
      <c r="R5918" t="str">
        <f t="shared" si="463"/>
        <v>Em atraso</v>
      </c>
      <c r="S5918" s="5">
        <f t="shared" si="464"/>
        <v>1</v>
      </c>
    </row>
    <row r="5919" spans="1:19" x14ac:dyDescent="0.25">
      <c r="A5919">
        <v>5918</v>
      </c>
      <c r="B5919" s="1">
        <v>44171</v>
      </c>
      <c r="C5919" s="1">
        <v>44179</v>
      </c>
      <c r="D5919" s="1">
        <v>44194</v>
      </c>
      <c r="E5919" s="1">
        <v>44196</v>
      </c>
      <c r="F5919">
        <v>1</v>
      </c>
      <c r="G5919">
        <v>5</v>
      </c>
      <c r="H5919">
        <v>359</v>
      </c>
      <c r="I5919" s="6">
        <v>0</v>
      </c>
      <c r="J5919">
        <v>2</v>
      </c>
      <c r="K5919" t="str">
        <f>_xlfn.XLOOKUP(fCompras!F5919,dComprador!$A$2:$A$7,dComprador!$B$2:$B$7)</f>
        <v>Alon</v>
      </c>
      <c r="L5919" t="str">
        <f>_xlfn.XLOOKUP(J5919,dFornecedor!$A$2:$A$6,dFornecedor!$B$2:$B$6)</f>
        <v>Minerva</v>
      </c>
      <c r="M5919" t="str">
        <f>_xlfn.XLOOKUP(G5919,dMateriaPrima!$A$2:$A$12,dMateriaPrima!$B$2:$B$12)</f>
        <v>Areia</v>
      </c>
      <c r="N5919" s="2">
        <f>_xlfn.XLOOKUP(G5919,dMateriaPrima!$A$2:$A$12,dMateriaPrima!$C$2:$C$12)</f>
        <v>3.59</v>
      </c>
      <c r="O5919" s="3">
        <f t="shared" si="460"/>
        <v>1288.81</v>
      </c>
      <c r="P5919" s="4">
        <f t="shared" si="461"/>
        <v>0</v>
      </c>
      <c r="Q5919" s="3">
        <f t="shared" si="462"/>
        <v>1288.81</v>
      </c>
      <c r="R5919" t="str">
        <f t="shared" si="463"/>
        <v>Em atraso</v>
      </c>
      <c r="S5919" s="5">
        <f t="shared" si="464"/>
        <v>2</v>
      </c>
    </row>
    <row r="5920" spans="1:19" x14ac:dyDescent="0.25">
      <c r="A5920">
        <v>5919</v>
      </c>
      <c r="B5920" s="1">
        <v>44171</v>
      </c>
      <c r="C5920" s="1">
        <v>44174</v>
      </c>
      <c r="D5920" s="1">
        <v>44194</v>
      </c>
      <c r="E5920" s="1">
        <v>44194</v>
      </c>
      <c r="F5920">
        <v>1</v>
      </c>
      <c r="G5920">
        <v>7</v>
      </c>
      <c r="H5920">
        <v>55</v>
      </c>
      <c r="I5920" s="6">
        <v>0</v>
      </c>
      <c r="J5920">
        <v>2</v>
      </c>
      <c r="K5920" t="str">
        <f>_xlfn.XLOOKUP(fCompras!F5920,dComprador!$A$2:$A$7,dComprador!$B$2:$B$7)</f>
        <v>Alon</v>
      </c>
      <c r="L5920" t="str">
        <f>_xlfn.XLOOKUP(J5920,dFornecedor!$A$2:$A$6,dFornecedor!$B$2:$B$6)</f>
        <v>Minerva</v>
      </c>
      <c r="M5920" t="str">
        <f>_xlfn.XLOOKUP(G5920,dMateriaPrima!$A$2:$A$12,dMateriaPrima!$B$2:$B$12)</f>
        <v>Poliéster</v>
      </c>
      <c r="N5920" s="2">
        <f>_xlfn.XLOOKUP(G5920,dMateriaPrima!$A$2:$A$12,dMateriaPrima!$C$2:$C$12)</f>
        <v>8</v>
      </c>
      <c r="O5920" s="3">
        <f t="shared" si="460"/>
        <v>440</v>
      </c>
      <c r="P5920" s="4">
        <f t="shared" si="461"/>
        <v>0</v>
      </c>
      <c r="Q5920" s="3">
        <f t="shared" si="462"/>
        <v>440</v>
      </c>
      <c r="R5920" t="str">
        <f t="shared" si="463"/>
        <v>No prazo</v>
      </c>
      <c r="S5920" s="5">
        <f t="shared" si="464"/>
        <v>0</v>
      </c>
    </row>
    <row r="5921" spans="1:19" x14ac:dyDescent="0.25">
      <c r="A5921">
        <v>5920</v>
      </c>
      <c r="B5921" s="1">
        <v>44172</v>
      </c>
      <c r="C5921" s="1">
        <v>44176</v>
      </c>
      <c r="D5921" s="1">
        <v>44183</v>
      </c>
      <c r="E5921" s="1">
        <v>44189</v>
      </c>
      <c r="F5921">
        <v>4</v>
      </c>
      <c r="G5921">
        <v>10</v>
      </c>
      <c r="H5921">
        <v>145</v>
      </c>
      <c r="I5921" s="6">
        <v>0</v>
      </c>
      <c r="J5921">
        <v>5</v>
      </c>
      <c r="K5921" t="str">
        <f>_xlfn.XLOOKUP(fCompras!F5921,dComprador!$A$2:$A$7,dComprador!$B$2:$B$7)</f>
        <v>Lira</v>
      </c>
      <c r="L5921" t="str">
        <f>_xlfn.XLOOKUP(J5921,dFornecedor!$A$2:$A$6,dFornecedor!$B$2:$B$6)</f>
        <v>Atlas</v>
      </c>
      <c r="M5921" t="str">
        <f>_xlfn.XLOOKUP(G5921,dMateriaPrima!$A$2:$A$12,dMateriaPrima!$B$2:$B$12)</f>
        <v>Pedra Britada</v>
      </c>
      <c r="N5921" s="2">
        <f>_xlfn.XLOOKUP(G5921,dMateriaPrima!$A$2:$A$12,dMateriaPrima!$C$2:$C$12)</f>
        <v>56</v>
      </c>
      <c r="O5921" s="3">
        <f t="shared" si="460"/>
        <v>8120</v>
      </c>
      <c r="P5921" s="4">
        <f t="shared" si="461"/>
        <v>0</v>
      </c>
      <c r="Q5921" s="3">
        <f t="shared" si="462"/>
        <v>8120</v>
      </c>
      <c r="R5921" t="str">
        <f t="shared" si="463"/>
        <v>Em atraso</v>
      </c>
      <c r="S5921" s="5">
        <f t="shared" si="464"/>
        <v>6</v>
      </c>
    </row>
    <row r="5922" spans="1:19" x14ac:dyDescent="0.25">
      <c r="A5922">
        <v>5921</v>
      </c>
      <c r="B5922" s="1">
        <v>44172</v>
      </c>
      <c r="C5922" s="1">
        <v>44184</v>
      </c>
      <c r="D5922" s="1">
        <v>44184</v>
      </c>
      <c r="E5922" s="1">
        <v>44187</v>
      </c>
      <c r="F5922">
        <v>4</v>
      </c>
      <c r="G5922">
        <v>7</v>
      </c>
      <c r="H5922">
        <v>367</v>
      </c>
      <c r="I5922" s="6">
        <v>0</v>
      </c>
      <c r="J5922">
        <v>1</v>
      </c>
      <c r="K5922" t="str">
        <f>_xlfn.XLOOKUP(fCompras!F5922,dComprador!$A$2:$A$7,dComprador!$B$2:$B$7)</f>
        <v>Lira</v>
      </c>
      <c r="L5922" t="str">
        <f>_xlfn.XLOOKUP(J5922,dFornecedor!$A$2:$A$6,dFornecedor!$B$2:$B$6)</f>
        <v>NorthShore</v>
      </c>
      <c r="M5922" t="str">
        <f>_xlfn.XLOOKUP(G5922,dMateriaPrima!$A$2:$A$12,dMateriaPrima!$B$2:$B$12)</f>
        <v>Poliéster</v>
      </c>
      <c r="N5922" s="2">
        <f>_xlfn.XLOOKUP(G5922,dMateriaPrima!$A$2:$A$12,dMateriaPrima!$C$2:$C$12)</f>
        <v>8</v>
      </c>
      <c r="O5922" s="3">
        <f t="shared" si="460"/>
        <v>2936</v>
      </c>
      <c r="P5922" s="4">
        <f t="shared" si="461"/>
        <v>0</v>
      </c>
      <c r="Q5922" s="3">
        <f t="shared" si="462"/>
        <v>2936</v>
      </c>
      <c r="R5922" t="str">
        <f t="shared" si="463"/>
        <v>Em atraso</v>
      </c>
      <c r="S5922" s="5">
        <f t="shared" si="464"/>
        <v>3</v>
      </c>
    </row>
    <row r="5923" spans="1:19" x14ac:dyDescent="0.25">
      <c r="A5923">
        <v>5922</v>
      </c>
      <c r="B5923" s="1">
        <v>44172</v>
      </c>
      <c r="C5923" s="1">
        <v>44174</v>
      </c>
      <c r="D5923" s="1">
        <v>44184</v>
      </c>
      <c r="E5923" s="1">
        <v>44187</v>
      </c>
      <c r="F5923">
        <v>4</v>
      </c>
      <c r="G5923">
        <v>10</v>
      </c>
      <c r="H5923">
        <v>251</v>
      </c>
      <c r="I5923" s="6">
        <v>0</v>
      </c>
      <c r="J5923">
        <v>4</v>
      </c>
      <c r="K5923" t="str">
        <f>_xlfn.XLOOKUP(fCompras!F5923,dComprador!$A$2:$A$7,dComprador!$B$2:$B$7)</f>
        <v>Lira</v>
      </c>
      <c r="L5923" t="str">
        <f>_xlfn.XLOOKUP(J5923,dFornecedor!$A$2:$A$6,dFornecedor!$B$2:$B$6)</f>
        <v>AlphaOmega</v>
      </c>
      <c r="M5923" t="str">
        <f>_xlfn.XLOOKUP(G5923,dMateriaPrima!$A$2:$A$12,dMateriaPrima!$B$2:$B$12)</f>
        <v>Pedra Britada</v>
      </c>
      <c r="N5923" s="2">
        <f>_xlfn.XLOOKUP(G5923,dMateriaPrima!$A$2:$A$12,dMateriaPrima!$C$2:$C$12)</f>
        <v>56</v>
      </c>
      <c r="O5923" s="3">
        <f t="shared" si="460"/>
        <v>14056</v>
      </c>
      <c r="P5923" s="4">
        <f t="shared" si="461"/>
        <v>0</v>
      </c>
      <c r="Q5923" s="3">
        <f t="shared" si="462"/>
        <v>14056</v>
      </c>
      <c r="R5923" t="str">
        <f t="shared" si="463"/>
        <v>Em atraso</v>
      </c>
      <c r="S5923" s="5">
        <f t="shared" si="464"/>
        <v>3</v>
      </c>
    </row>
    <row r="5924" spans="1:19" x14ac:dyDescent="0.25">
      <c r="A5924">
        <v>5923</v>
      </c>
      <c r="B5924" s="1">
        <v>44172</v>
      </c>
      <c r="C5924" s="1">
        <v>44176</v>
      </c>
      <c r="D5924" s="1">
        <v>44193</v>
      </c>
      <c r="E5924" s="1">
        <v>44194</v>
      </c>
      <c r="F5924">
        <v>1</v>
      </c>
      <c r="G5924">
        <v>11</v>
      </c>
      <c r="H5924">
        <v>39</v>
      </c>
      <c r="I5924" s="6">
        <v>0</v>
      </c>
      <c r="J5924">
        <v>2</v>
      </c>
      <c r="K5924" t="str">
        <f>_xlfn.XLOOKUP(fCompras!F5924,dComprador!$A$2:$A$7,dComprador!$B$2:$B$7)</f>
        <v>Alon</v>
      </c>
      <c r="L5924" t="str">
        <f>_xlfn.XLOOKUP(J5924,dFornecedor!$A$2:$A$6,dFornecedor!$B$2:$B$6)</f>
        <v>Minerva</v>
      </c>
      <c r="M5924" t="str">
        <f>_xlfn.XLOOKUP(G5924,dMateriaPrima!$A$2:$A$12,dMateriaPrima!$B$2:$B$12)</f>
        <v>Papel</v>
      </c>
      <c r="N5924" s="2">
        <f>_xlfn.XLOOKUP(G5924,dMateriaPrima!$A$2:$A$12,dMateriaPrima!$C$2:$C$12)</f>
        <v>9</v>
      </c>
      <c r="O5924" s="3">
        <f t="shared" si="460"/>
        <v>351</v>
      </c>
      <c r="P5924" s="4">
        <f t="shared" si="461"/>
        <v>0</v>
      </c>
      <c r="Q5924" s="3">
        <f t="shared" si="462"/>
        <v>351</v>
      </c>
      <c r="R5924" t="str">
        <f t="shared" si="463"/>
        <v>Em atraso</v>
      </c>
      <c r="S5924" s="5">
        <f t="shared" si="464"/>
        <v>1</v>
      </c>
    </row>
    <row r="5925" spans="1:19" x14ac:dyDescent="0.25">
      <c r="A5925">
        <v>5924</v>
      </c>
      <c r="B5925" s="1">
        <v>44172</v>
      </c>
      <c r="C5925" s="1">
        <v>44183</v>
      </c>
      <c r="D5925" s="1">
        <v>44189</v>
      </c>
      <c r="E5925" s="1">
        <v>44193</v>
      </c>
      <c r="F5925">
        <v>1</v>
      </c>
      <c r="G5925">
        <v>5</v>
      </c>
      <c r="H5925">
        <v>247</v>
      </c>
      <c r="I5925" s="6">
        <v>0</v>
      </c>
      <c r="J5925">
        <v>1</v>
      </c>
      <c r="K5925" t="str">
        <f>_xlfn.XLOOKUP(fCompras!F5925,dComprador!$A$2:$A$7,dComprador!$B$2:$B$7)</f>
        <v>Alon</v>
      </c>
      <c r="L5925" t="str">
        <f>_xlfn.XLOOKUP(J5925,dFornecedor!$A$2:$A$6,dFornecedor!$B$2:$B$6)</f>
        <v>NorthShore</v>
      </c>
      <c r="M5925" t="str">
        <f>_xlfn.XLOOKUP(G5925,dMateriaPrima!$A$2:$A$12,dMateriaPrima!$B$2:$B$12)</f>
        <v>Areia</v>
      </c>
      <c r="N5925" s="2">
        <f>_xlfn.XLOOKUP(G5925,dMateriaPrima!$A$2:$A$12,dMateriaPrima!$C$2:$C$12)</f>
        <v>3.59</v>
      </c>
      <c r="O5925" s="3">
        <f t="shared" si="460"/>
        <v>886.73</v>
      </c>
      <c r="P5925" s="4">
        <f t="shared" si="461"/>
        <v>0</v>
      </c>
      <c r="Q5925" s="3">
        <f t="shared" si="462"/>
        <v>886.73</v>
      </c>
      <c r="R5925" t="str">
        <f t="shared" si="463"/>
        <v>Em atraso</v>
      </c>
      <c r="S5925" s="5">
        <f t="shared" si="464"/>
        <v>4</v>
      </c>
    </row>
    <row r="5926" spans="1:19" x14ac:dyDescent="0.25">
      <c r="A5926">
        <v>5925</v>
      </c>
      <c r="B5926" s="1">
        <v>44172</v>
      </c>
      <c r="C5926" s="1">
        <v>44174</v>
      </c>
      <c r="D5926" s="1">
        <v>44204</v>
      </c>
      <c r="E5926" s="1">
        <v>44206</v>
      </c>
      <c r="F5926">
        <v>1</v>
      </c>
      <c r="G5926">
        <v>6</v>
      </c>
      <c r="H5926">
        <v>344</v>
      </c>
      <c r="I5926" s="6">
        <v>0</v>
      </c>
      <c r="J5926">
        <v>2</v>
      </c>
      <c r="K5926" t="str">
        <f>_xlfn.XLOOKUP(fCompras!F5926,dComprador!$A$2:$A$7,dComprador!$B$2:$B$7)</f>
        <v>Alon</v>
      </c>
      <c r="L5926" t="str">
        <f>_xlfn.XLOOKUP(J5926,dFornecedor!$A$2:$A$6,dFornecedor!$B$2:$B$6)</f>
        <v>Minerva</v>
      </c>
      <c r="M5926" t="str">
        <f>_xlfn.XLOOKUP(G5926,dMateriaPrima!$A$2:$A$12,dMateriaPrima!$B$2:$B$12)</f>
        <v>Fio Algodão</v>
      </c>
      <c r="N5926" s="2">
        <f>_xlfn.XLOOKUP(G5926,dMateriaPrima!$A$2:$A$12,dMateriaPrima!$C$2:$C$12)</f>
        <v>55.9</v>
      </c>
      <c r="O5926" s="3">
        <f t="shared" si="460"/>
        <v>19229.599999999999</v>
      </c>
      <c r="P5926" s="4">
        <f t="shared" si="461"/>
        <v>0</v>
      </c>
      <c r="Q5926" s="3">
        <f t="shared" si="462"/>
        <v>19229.599999999999</v>
      </c>
      <c r="R5926" t="str">
        <f t="shared" si="463"/>
        <v>Em atraso</v>
      </c>
      <c r="S5926" s="5">
        <f t="shared" si="464"/>
        <v>2</v>
      </c>
    </row>
    <row r="5927" spans="1:19" x14ac:dyDescent="0.25">
      <c r="A5927">
        <v>5926</v>
      </c>
      <c r="B5927" s="1">
        <v>44172</v>
      </c>
      <c r="C5927" s="1">
        <v>44172</v>
      </c>
      <c r="D5927" s="1">
        <v>44196</v>
      </c>
      <c r="E5927" s="1">
        <v>44198</v>
      </c>
      <c r="F5927">
        <v>1</v>
      </c>
      <c r="G5927">
        <v>5</v>
      </c>
      <c r="H5927">
        <v>118</v>
      </c>
      <c r="I5927" s="6">
        <v>0</v>
      </c>
      <c r="J5927">
        <v>5</v>
      </c>
      <c r="K5927" t="str">
        <f>_xlfn.XLOOKUP(fCompras!F5927,dComprador!$A$2:$A$7,dComprador!$B$2:$B$7)</f>
        <v>Alon</v>
      </c>
      <c r="L5927" t="str">
        <f>_xlfn.XLOOKUP(J5927,dFornecedor!$A$2:$A$6,dFornecedor!$B$2:$B$6)</f>
        <v>Atlas</v>
      </c>
      <c r="M5927" t="str">
        <f>_xlfn.XLOOKUP(G5927,dMateriaPrima!$A$2:$A$12,dMateriaPrima!$B$2:$B$12)</f>
        <v>Areia</v>
      </c>
      <c r="N5927" s="2">
        <f>_xlfn.XLOOKUP(G5927,dMateriaPrima!$A$2:$A$12,dMateriaPrima!$C$2:$C$12)</f>
        <v>3.59</v>
      </c>
      <c r="O5927" s="3">
        <f t="shared" si="460"/>
        <v>423.62</v>
      </c>
      <c r="P5927" s="4">
        <f t="shared" si="461"/>
        <v>0</v>
      </c>
      <c r="Q5927" s="3">
        <f t="shared" si="462"/>
        <v>423.62</v>
      </c>
      <c r="R5927" t="str">
        <f t="shared" si="463"/>
        <v>Em atraso</v>
      </c>
      <c r="S5927" s="5">
        <f t="shared" si="464"/>
        <v>2</v>
      </c>
    </row>
    <row r="5928" spans="1:19" x14ac:dyDescent="0.25">
      <c r="A5928">
        <v>5927</v>
      </c>
      <c r="B5928" s="1">
        <v>44173</v>
      </c>
      <c r="C5928" s="1">
        <v>44180</v>
      </c>
      <c r="D5928" s="1">
        <v>44202</v>
      </c>
      <c r="E5928" s="1">
        <v>44207</v>
      </c>
      <c r="F5928">
        <v>1</v>
      </c>
      <c r="G5928">
        <v>9</v>
      </c>
      <c r="H5928">
        <v>274</v>
      </c>
      <c r="I5928" s="6">
        <v>0</v>
      </c>
      <c r="J5928">
        <v>2</v>
      </c>
      <c r="K5928" t="str">
        <f>_xlfn.XLOOKUP(fCompras!F5928,dComprador!$A$2:$A$7,dComprador!$B$2:$B$7)</f>
        <v>Alon</v>
      </c>
      <c r="L5928" t="str">
        <f>_xlfn.XLOOKUP(J5928,dFornecedor!$A$2:$A$6,dFornecedor!$B$2:$B$6)</f>
        <v>Minerva</v>
      </c>
      <c r="M5928" t="str">
        <f>_xlfn.XLOOKUP(G5928,dMateriaPrima!$A$2:$A$12,dMateriaPrima!$B$2:$B$12)</f>
        <v>Couro</v>
      </c>
      <c r="N5928" s="2">
        <f>_xlfn.XLOOKUP(G5928,dMateriaPrima!$A$2:$A$12,dMateriaPrima!$C$2:$C$12)</f>
        <v>4.4000000000000004</v>
      </c>
      <c r="O5928" s="3">
        <f t="shared" si="460"/>
        <v>1205.6000000000001</v>
      </c>
      <c r="P5928" s="4">
        <f t="shared" si="461"/>
        <v>0</v>
      </c>
      <c r="Q5928" s="3">
        <f t="shared" si="462"/>
        <v>1205.6000000000001</v>
      </c>
      <c r="R5928" t="str">
        <f t="shared" si="463"/>
        <v>Em atraso</v>
      </c>
      <c r="S5928" s="5">
        <f t="shared" si="464"/>
        <v>5</v>
      </c>
    </row>
    <row r="5929" spans="1:19" x14ac:dyDescent="0.25">
      <c r="A5929">
        <v>5928</v>
      </c>
      <c r="B5929" s="1">
        <v>44173</v>
      </c>
      <c r="C5929" s="1">
        <v>44181</v>
      </c>
      <c r="D5929" s="1">
        <v>44184</v>
      </c>
      <c r="E5929" s="1">
        <v>44185</v>
      </c>
      <c r="F5929">
        <v>4</v>
      </c>
      <c r="G5929">
        <v>1</v>
      </c>
      <c r="H5929">
        <v>83</v>
      </c>
      <c r="I5929" s="6">
        <v>0.33</v>
      </c>
      <c r="J5929">
        <v>3</v>
      </c>
      <c r="K5929" t="str">
        <f>_xlfn.XLOOKUP(fCompras!F5929,dComprador!$A$2:$A$7,dComprador!$B$2:$B$7)</f>
        <v>Lira</v>
      </c>
      <c r="L5929" t="str">
        <f>_xlfn.XLOOKUP(J5929,dFornecedor!$A$2:$A$6,dFornecedor!$B$2:$B$6)</f>
        <v>StepUp</v>
      </c>
      <c r="M5929" t="str">
        <f>_xlfn.XLOOKUP(G5929,dMateriaPrima!$A$2:$A$12,dMateriaPrima!$B$2:$B$12)</f>
        <v>Tecido</v>
      </c>
      <c r="N5929" s="2">
        <f>_xlfn.XLOOKUP(G5929,dMateriaPrima!$A$2:$A$12,dMateriaPrima!$C$2:$C$12)</f>
        <v>18</v>
      </c>
      <c r="O5929" s="3">
        <f t="shared" si="460"/>
        <v>1494</v>
      </c>
      <c r="P5929" s="4">
        <f t="shared" si="461"/>
        <v>493.02000000000004</v>
      </c>
      <c r="Q5929" s="3">
        <f t="shared" si="462"/>
        <v>1000.98</v>
      </c>
      <c r="R5929" t="str">
        <f t="shared" si="463"/>
        <v>Em atraso</v>
      </c>
      <c r="S5929" s="5">
        <f t="shared" si="464"/>
        <v>1</v>
      </c>
    </row>
    <row r="5930" spans="1:19" x14ac:dyDescent="0.25">
      <c r="A5930">
        <v>5929</v>
      </c>
      <c r="B5930" s="1">
        <v>44173</v>
      </c>
      <c r="C5930" s="1">
        <v>44173</v>
      </c>
      <c r="D5930" s="1">
        <v>44179</v>
      </c>
      <c r="E5930" s="1">
        <v>44183</v>
      </c>
      <c r="F5930">
        <v>4</v>
      </c>
      <c r="G5930">
        <v>11</v>
      </c>
      <c r="H5930">
        <v>236</v>
      </c>
      <c r="I5930" s="6">
        <v>0</v>
      </c>
      <c r="J5930">
        <v>2</v>
      </c>
      <c r="K5930" t="str">
        <f>_xlfn.XLOOKUP(fCompras!F5930,dComprador!$A$2:$A$7,dComprador!$B$2:$B$7)</f>
        <v>Lira</v>
      </c>
      <c r="L5930" t="str">
        <f>_xlfn.XLOOKUP(J5930,dFornecedor!$A$2:$A$6,dFornecedor!$B$2:$B$6)</f>
        <v>Minerva</v>
      </c>
      <c r="M5930" t="str">
        <f>_xlfn.XLOOKUP(G5930,dMateriaPrima!$A$2:$A$12,dMateriaPrima!$B$2:$B$12)</f>
        <v>Papel</v>
      </c>
      <c r="N5930" s="2">
        <f>_xlfn.XLOOKUP(G5930,dMateriaPrima!$A$2:$A$12,dMateriaPrima!$C$2:$C$12)</f>
        <v>9</v>
      </c>
      <c r="O5930" s="3">
        <f t="shared" si="460"/>
        <v>2124</v>
      </c>
      <c r="P5930" s="4">
        <f t="shared" si="461"/>
        <v>0</v>
      </c>
      <c r="Q5930" s="3">
        <f t="shared" si="462"/>
        <v>2124</v>
      </c>
      <c r="R5930" t="str">
        <f t="shared" si="463"/>
        <v>Em atraso</v>
      </c>
      <c r="S5930" s="5">
        <f t="shared" si="464"/>
        <v>4</v>
      </c>
    </row>
    <row r="5931" spans="1:19" x14ac:dyDescent="0.25">
      <c r="A5931">
        <v>5930</v>
      </c>
      <c r="B5931" s="1">
        <v>44173</v>
      </c>
      <c r="C5931" s="1">
        <v>44173</v>
      </c>
      <c r="D5931" s="1">
        <v>44180</v>
      </c>
      <c r="E5931" s="1">
        <v>44184</v>
      </c>
      <c r="F5931">
        <v>4</v>
      </c>
      <c r="G5931">
        <v>4</v>
      </c>
      <c r="H5931">
        <v>34</v>
      </c>
      <c r="I5931" s="6">
        <v>0.26</v>
      </c>
      <c r="J5931">
        <v>2</v>
      </c>
      <c r="K5931" t="str">
        <f>_xlfn.XLOOKUP(fCompras!F5931,dComprador!$A$2:$A$7,dComprador!$B$2:$B$7)</f>
        <v>Lira</v>
      </c>
      <c r="L5931" t="str">
        <f>_xlfn.XLOOKUP(J5931,dFornecedor!$A$2:$A$6,dFornecedor!$B$2:$B$6)</f>
        <v>Minerva</v>
      </c>
      <c r="M5931" t="str">
        <f>_xlfn.XLOOKUP(G5931,dMateriaPrima!$A$2:$A$12,dMateriaPrima!$B$2:$B$12)</f>
        <v>Madeira</v>
      </c>
      <c r="N5931" s="2">
        <f>_xlfn.XLOOKUP(G5931,dMateriaPrima!$A$2:$A$12,dMateriaPrima!$C$2:$C$12)</f>
        <v>168</v>
      </c>
      <c r="O5931" s="3">
        <f t="shared" si="460"/>
        <v>5712</v>
      </c>
      <c r="P5931" s="4">
        <f t="shared" si="461"/>
        <v>1485.1200000000001</v>
      </c>
      <c r="Q5931" s="3">
        <f t="shared" si="462"/>
        <v>4226.88</v>
      </c>
      <c r="R5931" t="str">
        <f t="shared" si="463"/>
        <v>Em atraso</v>
      </c>
      <c r="S5931" s="5">
        <f t="shared" si="464"/>
        <v>4</v>
      </c>
    </row>
    <row r="5932" spans="1:19" x14ac:dyDescent="0.25">
      <c r="A5932">
        <v>5931</v>
      </c>
      <c r="B5932" s="1">
        <v>44173</v>
      </c>
      <c r="C5932" s="1">
        <v>44180</v>
      </c>
      <c r="D5932" s="1">
        <v>44183</v>
      </c>
      <c r="E5932" s="1">
        <v>44186</v>
      </c>
      <c r="F5932">
        <v>4</v>
      </c>
      <c r="G5932">
        <v>5</v>
      </c>
      <c r="H5932">
        <v>14</v>
      </c>
      <c r="I5932" s="6">
        <v>0</v>
      </c>
      <c r="J5932">
        <v>2</v>
      </c>
      <c r="K5932" t="str">
        <f>_xlfn.XLOOKUP(fCompras!F5932,dComprador!$A$2:$A$7,dComprador!$B$2:$B$7)</f>
        <v>Lira</v>
      </c>
      <c r="L5932" t="str">
        <f>_xlfn.XLOOKUP(J5932,dFornecedor!$A$2:$A$6,dFornecedor!$B$2:$B$6)</f>
        <v>Minerva</v>
      </c>
      <c r="M5932" t="str">
        <f>_xlfn.XLOOKUP(G5932,dMateriaPrima!$A$2:$A$12,dMateriaPrima!$B$2:$B$12)</f>
        <v>Areia</v>
      </c>
      <c r="N5932" s="2">
        <f>_xlfn.XLOOKUP(G5932,dMateriaPrima!$A$2:$A$12,dMateriaPrima!$C$2:$C$12)</f>
        <v>3.59</v>
      </c>
      <c r="O5932" s="3">
        <f t="shared" si="460"/>
        <v>50.26</v>
      </c>
      <c r="P5932" s="4">
        <f t="shared" si="461"/>
        <v>0</v>
      </c>
      <c r="Q5932" s="3">
        <f t="shared" si="462"/>
        <v>50.26</v>
      </c>
      <c r="R5932" t="str">
        <f t="shared" si="463"/>
        <v>Em atraso</v>
      </c>
      <c r="S5932" s="5">
        <f t="shared" si="464"/>
        <v>3</v>
      </c>
    </row>
    <row r="5933" spans="1:19" x14ac:dyDescent="0.25">
      <c r="A5933">
        <v>5932</v>
      </c>
      <c r="B5933" s="1">
        <v>44173</v>
      </c>
      <c r="C5933" s="1">
        <v>44180</v>
      </c>
      <c r="D5933" s="1">
        <v>44180</v>
      </c>
      <c r="E5933" s="1">
        <v>44181</v>
      </c>
      <c r="F5933">
        <v>4</v>
      </c>
      <c r="G5933">
        <v>8</v>
      </c>
      <c r="H5933">
        <v>30</v>
      </c>
      <c r="I5933" s="6">
        <v>0</v>
      </c>
      <c r="J5933">
        <v>3</v>
      </c>
      <c r="K5933" t="str">
        <f>_xlfn.XLOOKUP(fCompras!F5933,dComprador!$A$2:$A$7,dComprador!$B$2:$B$7)</f>
        <v>Lira</v>
      </c>
      <c r="L5933" t="str">
        <f>_xlfn.XLOOKUP(J5933,dFornecedor!$A$2:$A$6,dFornecedor!$B$2:$B$6)</f>
        <v>StepUp</v>
      </c>
      <c r="M5933" t="str">
        <f>_xlfn.XLOOKUP(G5933,dMateriaPrima!$A$2:$A$12,dMateriaPrima!$B$2:$B$12)</f>
        <v>Cimento</v>
      </c>
      <c r="N5933" s="2">
        <f>_xlfn.XLOOKUP(G5933,dMateriaPrima!$A$2:$A$12,dMateriaPrima!$C$2:$C$12)</f>
        <v>23</v>
      </c>
      <c r="O5933" s="3">
        <f t="shared" si="460"/>
        <v>690</v>
      </c>
      <c r="P5933" s="4">
        <f t="shared" si="461"/>
        <v>0</v>
      </c>
      <c r="Q5933" s="3">
        <f t="shared" si="462"/>
        <v>690</v>
      </c>
      <c r="R5933" t="str">
        <f t="shared" si="463"/>
        <v>Em atraso</v>
      </c>
      <c r="S5933" s="5">
        <f t="shared" si="464"/>
        <v>1</v>
      </c>
    </row>
    <row r="5934" spans="1:19" x14ac:dyDescent="0.25">
      <c r="A5934">
        <v>5933</v>
      </c>
      <c r="B5934" s="1">
        <v>44173</v>
      </c>
      <c r="C5934" s="1">
        <v>44174</v>
      </c>
      <c r="D5934" s="1">
        <v>44191</v>
      </c>
      <c r="E5934" s="1">
        <v>44195</v>
      </c>
      <c r="F5934">
        <v>1</v>
      </c>
      <c r="G5934">
        <v>1</v>
      </c>
      <c r="H5934">
        <v>25</v>
      </c>
      <c r="I5934" s="6">
        <v>0</v>
      </c>
      <c r="J5934">
        <v>4</v>
      </c>
      <c r="K5934" t="str">
        <f>_xlfn.XLOOKUP(fCompras!F5934,dComprador!$A$2:$A$7,dComprador!$B$2:$B$7)</f>
        <v>Alon</v>
      </c>
      <c r="L5934" t="str">
        <f>_xlfn.XLOOKUP(J5934,dFornecedor!$A$2:$A$6,dFornecedor!$B$2:$B$6)</f>
        <v>AlphaOmega</v>
      </c>
      <c r="M5934" t="str">
        <f>_xlfn.XLOOKUP(G5934,dMateriaPrima!$A$2:$A$12,dMateriaPrima!$B$2:$B$12)</f>
        <v>Tecido</v>
      </c>
      <c r="N5934" s="2">
        <f>_xlfn.XLOOKUP(G5934,dMateriaPrima!$A$2:$A$12,dMateriaPrima!$C$2:$C$12)</f>
        <v>18</v>
      </c>
      <c r="O5934" s="3">
        <f t="shared" si="460"/>
        <v>450</v>
      </c>
      <c r="P5934" s="4">
        <f t="shared" si="461"/>
        <v>0</v>
      </c>
      <c r="Q5934" s="3">
        <f t="shared" si="462"/>
        <v>450</v>
      </c>
      <c r="R5934" t="str">
        <f t="shared" si="463"/>
        <v>Em atraso</v>
      </c>
      <c r="S5934" s="5">
        <f t="shared" si="464"/>
        <v>4</v>
      </c>
    </row>
    <row r="5935" spans="1:19" x14ac:dyDescent="0.25">
      <c r="A5935">
        <v>5934</v>
      </c>
      <c r="B5935" s="1">
        <v>44173</v>
      </c>
      <c r="C5935" s="1">
        <v>44177</v>
      </c>
      <c r="D5935" s="1">
        <v>44191</v>
      </c>
      <c r="E5935" s="1">
        <v>44192</v>
      </c>
      <c r="F5935">
        <v>1</v>
      </c>
      <c r="G5935">
        <v>11</v>
      </c>
      <c r="H5935">
        <v>395</v>
      </c>
      <c r="I5935" s="6">
        <v>0</v>
      </c>
      <c r="J5935">
        <v>4</v>
      </c>
      <c r="K5935" t="str">
        <f>_xlfn.XLOOKUP(fCompras!F5935,dComprador!$A$2:$A$7,dComprador!$B$2:$B$7)</f>
        <v>Alon</v>
      </c>
      <c r="L5935" t="str">
        <f>_xlfn.XLOOKUP(J5935,dFornecedor!$A$2:$A$6,dFornecedor!$B$2:$B$6)</f>
        <v>AlphaOmega</v>
      </c>
      <c r="M5935" t="str">
        <f>_xlfn.XLOOKUP(G5935,dMateriaPrima!$A$2:$A$12,dMateriaPrima!$B$2:$B$12)</f>
        <v>Papel</v>
      </c>
      <c r="N5935" s="2">
        <f>_xlfn.XLOOKUP(G5935,dMateriaPrima!$A$2:$A$12,dMateriaPrima!$C$2:$C$12)</f>
        <v>9</v>
      </c>
      <c r="O5935" s="3">
        <f t="shared" si="460"/>
        <v>3555</v>
      </c>
      <c r="P5935" s="4">
        <f t="shared" si="461"/>
        <v>0</v>
      </c>
      <c r="Q5935" s="3">
        <f t="shared" si="462"/>
        <v>3555</v>
      </c>
      <c r="R5935" t="str">
        <f t="shared" si="463"/>
        <v>Em atraso</v>
      </c>
      <c r="S5935" s="5">
        <f t="shared" si="464"/>
        <v>1</v>
      </c>
    </row>
    <row r="5936" spans="1:19" x14ac:dyDescent="0.25">
      <c r="A5936">
        <v>5935</v>
      </c>
      <c r="B5936" s="1">
        <v>44173</v>
      </c>
      <c r="C5936" s="1">
        <v>44173</v>
      </c>
      <c r="D5936" s="1">
        <v>44189</v>
      </c>
      <c r="E5936" s="1">
        <v>44189</v>
      </c>
      <c r="F5936">
        <v>2</v>
      </c>
      <c r="G5936">
        <v>11</v>
      </c>
      <c r="H5936">
        <v>216</v>
      </c>
      <c r="I5936" s="6">
        <v>0</v>
      </c>
      <c r="J5936">
        <v>2</v>
      </c>
      <c r="K5936" t="str">
        <f>_xlfn.XLOOKUP(fCompras!F5936,dComprador!$A$2:$A$7,dComprador!$B$2:$B$7)</f>
        <v>João</v>
      </c>
      <c r="L5936" t="str">
        <f>_xlfn.XLOOKUP(J5936,dFornecedor!$A$2:$A$6,dFornecedor!$B$2:$B$6)</f>
        <v>Minerva</v>
      </c>
      <c r="M5936" t="str">
        <f>_xlfn.XLOOKUP(G5936,dMateriaPrima!$A$2:$A$12,dMateriaPrima!$B$2:$B$12)</f>
        <v>Papel</v>
      </c>
      <c r="N5936" s="2">
        <f>_xlfn.XLOOKUP(G5936,dMateriaPrima!$A$2:$A$12,dMateriaPrima!$C$2:$C$12)</f>
        <v>9</v>
      </c>
      <c r="O5936" s="3">
        <f t="shared" si="460"/>
        <v>1944</v>
      </c>
      <c r="P5936" s="4">
        <f t="shared" si="461"/>
        <v>0</v>
      </c>
      <c r="Q5936" s="3">
        <f t="shared" si="462"/>
        <v>1944</v>
      </c>
      <c r="R5936" t="str">
        <f t="shared" si="463"/>
        <v>No prazo</v>
      </c>
      <c r="S5936" s="5">
        <f t="shared" si="464"/>
        <v>0</v>
      </c>
    </row>
    <row r="5937" spans="1:19" x14ac:dyDescent="0.25">
      <c r="A5937">
        <v>5936</v>
      </c>
      <c r="B5937" s="1">
        <v>44173</v>
      </c>
      <c r="C5937" s="1">
        <v>44184</v>
      </c>
      <c r="D5937" s="1">
        <v>44207</v>
      </c>
      <c r="E5937" s="1">
        <v>44206</v>
      </c>
      <c r="F5937">
        <v>1</v>
      </c>
      <c r="G5937">
        <v>5</v>
      </c>
      <c r="H5937">
        <v>634</v>
      </c>
      <c r="I5937" s="6">
        <v>0</v>
      </c>
      <c r="J5937">
        <v>1</v>
      </c>
      <c r="K5937" t="str">
        <f>_xlfn.XLOOKUP(fCompras!F5937,dComprador!$A$2:$A$7,dComprador!$B$2:$B$7)</f>
        <v>Alon</v>
      </c>
      <c r="L5937" t="str">
        <f>_xlfn.XLOOKUP(J5937,dFornecedor!$A$2:$A$6,dFornecedor!$B$2:$B$6)</f>
        <v>NorthShore</v>
      </c>
      <c r="M5937" t="str">
        <f>_xlfn.XLOOKUP(G5937,dMateriaPrima!$A$2:$A$12,dMateriaPrima!$B$2:$B$12)</f>
        <v>Areia</v>
      </c>
      <c r="N5937" s="2">
        <f>_xlfn.XLOOKUP(G5937,dMateriaPrima!$A$2:$A$12,dMateriaPrima!$C$2:$C$12)</f>
        <v>3.59</v>
      </c>
      <c r="O5937" s="3">
        <f t="shared" si="460"/>
        <v>2276.06</v>
      </c>
      <c r="P5937" s="4">
        <f t="shared" si="461"/>
        <v>0</v>
      </c>
      <c r="Q5937" s="3">
        <f t="shared" si="462"/>
        <v>2276.06</v>
      </c>
      <c r="R5937" t="str">
        <f t="shared" si="463"/>
        <v>No prazo</v>
      </c>
      <c r="S5937" s="5">
        <f t="shared" si="464"/>
        <v>0</v>
      </c>
    </row>
    <row r="5938" spans="1:19" x14ac:dyDescent="0.25">
      <c r="A5938">
        <v>5937</v>
      </c>
      <c r="B5938" s="1">
        <v>44173</v>
      </c>
      <c r="C5938" s="1">
        <v>44175</v>
      </c>
      <c r="D5938" s="1">
        <v>44195</v>
      </c>
      <c r="E5938" s="1">
        <v>44197</v>
      </c>
      <c r="F5938">
        <v>1</v>
      </c>
      <c r="G5938">
        <v>10</v>
      </c>
      <c r="H5938">
        <v>195</v>
      </c>
      <c r="I5938" s="6">
        <v>0</v>
      </c>
      <c r="J5938">
        <v>4</v>
      </c>
      <c r="K5938" t="str">
        <f>_xlfn.XLOOKUP(fCompras!F5938,dComprador!$A$2:$A$7,dComprador!$B$2:$B$7)</f>
        <v>Alon</v>
      </c>
      <c r="L5938" t="str">
        <f>_xlfn.XLOOKUP(J5938,dFornecedor!$A$2:$A$6,dFornecedor!$B$2:$B$6)</f>
        <v>AlphaOmega</v>
      </c>
      <c r="M5938" t="str">
        <f>_xlfn.XLOOKUP(G5938,dMateriaPrima!$A$2:$A$12,dMateriaPrima!$B$2:$B$12)</f>
        <v>Pedra Britada</v>
      </c>
      <c r="N5938" s="2">
        <f>_xlfn.XLOOKUP(G5938,dMateriaPrima!$A$2:$A$12,dMateriaPrima!$C$2:$C$12)</f>
        <v>56</v>
      </c>
      <c r="O5938" s="3">
        <f t="shared" si="460"/>
        <v>10920</v>
      </c>
      <c r="P5938" s="4">
        <f t="shared" si="461"/>
        <v>0</v>
      </c>
      <c r="Q5938" s="3">
        <f t="shared" si="462"/>
        <v>10920</v>
      </c>
      <c r="R5938" t="str">
        <f t="shared" si="463"/>
        <v>Em atraso</v>
      </c>
      <c r="S5938" s="5">
        <f t="shared" si="464"/>
        <v>2</v>
      </c>
    </row>
    <row r="5939" spans="1:19" x14ac:dyDescent="0.25">
      <c r="A5939">
        <v>5938</v>
      </c>
      <c r="B5939" s="1">
        <v>44174</v>
      </c>
      <c r="C5939" s="1">
        <v>44175</v>
      </c>
      <c r="D5939" s="1">
        <v>44184</v>
      </c>
      <c r="E5939" s="1">
        <v>44187</v>
      </c>
      <c r="F5939">
        <v>4</v>
      </c>
      <c r="G5939">
        <v>1</v>
      </c>
      <c r="H5939">
        <v>67</v>
      </c>
      <c r="I5939" s="6">
        <v>0</v>
      </c>
      <c r="J5939">
        <v>4</v>
      </c>
      <c r="K5939" t="str">
        <f>_xlfn.XLOOKUP(fCompras!F5939,dComprador!$A$2:$A$7,dComprador!$B$2:$B$7)</f>
        <v>Lira</v>
      </c>
      <c r="L5939" t="str">
        <f>_xlfn.XLOOKUP(J5939,dFornecedor!$A$2:$A$6,dFornecedor!$B$2:$B$6)</f>
        <v>AlphaOmega</v>
      </c>
      <c r="M5939" t="str">
        <f>_xlfn.XLOOKUP(G5939,dMateriaPrima!$A$2:$A$12,dMateriaPrima!$B$2:$B$12)</f>
        <v>Tecido</v>
      </c>
      <c r="N5939" s="2">
        <f>_xlfn.XLOOKUP(G5939,dMateriaPrima!$A$2:$A$12,dMateriaPrima!$C$2:$C$12)</f>
        <v>18</v>
      </c>
      <c r="O5939" s="3">
        <f t="shared" si="460"/>
        <v>1206</v>
      </c>
      <c r="P5939" s="4">
        <f t="shared" si="461"/>
        <v>0</v>
      </c>
      <c r="Q5939" s="3">
        <f t="shared" si="462"/>
        <v>1206</v>
      </c>
      <c r="R5939" t="str">
        <f t="shared" si="463"/>
        <v>Em atraso</v>
      </c>
      <c r="S5939" s="5">
        <f t="shared" si="464"/>
        <v>3</v>
      </c>
    </row>
    <row r="5940" spans="1:19" x14ac:dyDescent="0.25">
      <c r="A5940">
        <v>5939</v>
      </c>
      <c r="B5940" s="1">
        <v>44174</v>
      </c>
      <c r="C5940" s="1">
        <v>44175</v>
      </c>
      <c r="D5940" s="1">
        <v>44182</v>
      </c>
      <c r="E5940" s="1">
        <v>44181</v>
      </c>
      <c r="F5940">
        <v>4</v>
      </c>
      <c r="G5940">
        <v>1</v>
      </c>
      <c r="H5940">
        <v>161</v>
      </c>
      <c r="I5940" s="6">
        <v>0</v>
      </c>
      <c r="J5940">
        <v>3</v>
      </c>
      <c r="K5940" t="str">
        <f>_xlfn.XLOOKUP(fCompras!F5940,dComprador!$A$2:$A$7,dComprador!$B$2:$B$7)</f>
        <v>Lira</v>
      </c>
      <c r="L5940" t="str">
        <f>_xlfn.XLOOKUP(J5940,dFornecedor!$A$2:$A$6,dFornecedor!$B$2:$B$6)</f>
        <v>StepUp</v>
      </c>
      <c r="M5940" t="str">
        <f>_xlfn.XLOOKUP(G5940,dMateriaPrima!$A$2:$A$12,dMateriaPrima!$B$2:$B$12)</f>
        <v>Tecido</v>
      </c>
      <c r="N5940" s="2">
        <f>_xlfn.XLOOKUP(G5940,dMateriaPrima!$A$2:$A$12,dMateriaPrima!$C$2:$C$12)</f>
        <v>18</v>
      </c>
      <c r="O5940" s="3">
        <f t="shared" si="460"/>
        <v>2898</v>
      </c>
      <c r="P5940" s="4">
        <f t="shared" si="461"/>
        <v>0</v>
      </c>
      <c r="Q5940" s="3">
        <f t="shared" si="462"/>
        <v>2898</v>
      </c>
      <c r="R5940" t="str">
        <f t="shared" si="463"/>
        <v>No prazo</v>
      </c>
      <c r="S5940" s="5">
        <f t="shared" si="464"/>
        <v>0</v>
      </c>
    </row>
    <row r="5941" spans="1:19" x14ac:dyDescent="0.25">
      <c r="A5941">
        <v>5940</v>
      </c>
      <c r="B5941" s="1">
        <v>44174</v>
      </c>
      <c r="C5941" s="1">
        <v>44183</v>
      </c>
      <c r="D5941" s="1">
        <v>44185</v>
      </c>
      <c r="E5941" s="1">
        <v>44191</v>
      </c>
      <c r="F5941">
        <v>4</v>
      </c>
      <c r="G5941">
        <v>4</v>
      </c>
      <c r="H5941">
        <v>339</v>
      </c>
      <c r="I5941" s="6">
        <v>0</v>
      </c>
      <c r="J5941">
        <v>2</v>
      </c>
      <c r="K5941" t="str">
        <f>_xlfn.XLOOKUP(fCompras!F5941,dComprador!$A$2:$A$7,dComprador!$B$2:$B$7)</f>
        <v>Lira</v>
      </c>
      <c r="L5941" t="str">
        <f>_xlfn.XLOOKUP(J5941,dFornecedor!$A$2:$A$6,dFornecedor!$B$2:$B$6)</f>
        <v>Minerva</v>
      </c>
      <c r="M5941" t="str">
        <f>_xlfn.XLOOKUP(G5941,dMateriaPrima!$A$2:$A$12,dMateriaPrima!$B$2:$B$12)</f>
        <v>Madeira</v>
      </c>
      <c r="N5941" s="2">
        <f>_xlfn.XLOOKUP(G5941,dMateriaPrima!$A$2:$A$12,dMateriaPrima!$C$2:$C$12)</f>
        <v>168</v>
      </c>
      <c r="O5941" s="3">
        <f t="shared" si="460"/>
        <v>56952</v>
      </c>
      <c r="P5941" s="4">
        <f t="shared" si="461"/>
        <v>0</v>
      </c>
      <c r="Q5941" s="3">
        <f t="shared" si="462"/>
        <v>56952</v>
      </c>
      <c r="R5941" t="str">
        <f t="shared" si="463"/>
        <v>Em atraso</v>
      </c>
      <c r="S5941" s="5">
        <f t="shared" si="464"/>
        <v>6</v>
      </c>
    </row>
    <row r="5942" spans="1:19" x14ac:dyDescent="0.25">
      <c r="A5942">
        <v>5941</v>
      </c>
      <c r="B5942" s="1">
        <v>44174</v>
      </c>
      <c r="C5942" s="1">
        <v>44174</v>
      </c>
      <c r="D5942" s="1">
        <v>44193</v>
      </c>
      <c r="E5942" s="1">
        <v>44196</v>
      </c>
      <c r="F5942">
        <v>1</v>
      </c>
      <c r="G5942">
        <v>5</v>
      </c>
      <c r="H5942">
        <v>175</v>
      </c>
      <c r="I5942" s="6">
        <v>0</v>
      </c>
      <c r="J5942">
        <v>2</v>
      </c>
      <c r="K5942" t="str">
        <f>_xlfn.XLOOKUP(fCompras!F5942,dComprador!$A$2:$A$7,dComprador!$B$2:$B$7)</f>
        <v>Alon</v>
      </c>
      <c r="L5942" t="str">
        <f>_xlfn.XLOOKUP(J5942,dFornecedor!$A$2:$A$6,dFornecedor!$B$2:$B$6)</f>
        <v>Minerva</v>
      </c>
      <c r="M5942" t="str">
        <f>_xlfn.XLOOKUP(G5942,dMateriaPrima!$A$2:$A$12,dMateriaPrima!$B$2:$B$12)</f>
        <v>Areia</v>
      </c>
      <c r="N5942" s="2">
        <f>_xlfn.XLOOKUP(G5942,dMateriaPrima!$A$2:$A$12,dMateriaPrima!$C$2:$C$12)</f>
        <v>3.59</v>
      </c>
      <c r="O5942" s="3">
        <f t="shared" si="460"/>
        <v>628.25</v>
      </c>
      <c r="P5942" s="4">
        <f t="shared" si="461"/>
        <v>0</v>
      </c>
      <c r="Q5942" s="3">
        <f t="shared" si="462"/>
        <v>628.25</v>
      </c>
      <c r="R5942" t="str">
        <f t="shared" si="463"/>
        <v>Em atraso</v>
      </c>
      <c r="S5942" s="5">
        <f t="shared" si="464"/>
        <v>3</v>
      </c>
    </row>
    <row r="5943" spans="1:19" x14ac:dyDescent="0.25">
      <c r="A5943">
        <v>5942</v>
      </c>
      <c r="B5943" s="1">
        <v>44174</v>
      </c>
      <c r="C5943" s="1">
        <v>44175</v>
      </c>
      <c r="D5943" s="1">
        <v>44193</v>
      </c>
      <c r="E5943" s="1">
        <v>44196</v>
      </c>
      <c r="F5943">
        <v>1</v>
      </c>
      <c r="G5943">
        <v>6</v>
      </c>
      <c r="H5943">
        <v>29</v>
      </c>
      <c r="I5943" s="6">
        <v>0</v>
      </c>
      <c r="J5943">
        <v>4</v>
      </c>
      <c r="K5943" t="str">
        <f>_xlfn.XLOOKUP(fCompras!F5943,dComprador!$A$2:$A$7,dComprador!$B$2:$B$7)</f>
        <v>Alon</v>
      </c>
      <c r="L5943" t="str">
        <f>_xlfn.XLOOKUP(J5943,dFornecedor!$A$2:$A$6,dFornecedor!$B$2:$B$6)</f>
        <v>AlphaOmega</v>
      </c>
      <c r="M5943" t="str">
        <f>_xlfn.XLOOKUP(G5943,dMateriaPrima!$A$2:$A$12,dMateriaPrima!$B$2:$B$12)</f>
        <v>Fio Algodão</v>
      </c>
      <c r="N5943" s="2">
        <f>_xlfn.XLOOKUP(G5943,dMateriaPrima!$A$2:$A$12,dMateriaPrima!$C$2:$C$12)</f>
        <v>55.9</v>
      </c>
      <c r="O5943" s="3">
        <f t="shared" si="460"/>
        <v>1621.1</v>
      </c>
      <c r="P5943" s="4">
        <f t="shared" si="461"/>
        <v>0</v>
      </c>
      <c r="Q5943" s="3">
        <f t="shared" si="462"/>
        <v>1621.1</v>
      </c>
      <c r="R5943" t="str">
        <f t="shared" si="463"/>
        <v>Em atraso</v>
      </c>
      <c r="S5943" s="5">
        <f t="shared" si="464"/>
        <v>3</v>
      </c>
    </row>
    <row r="5944" spans="1:19" x14ac:dyDescent="0.25">
      <c r="A5944">
        <v>5943</v>
      </c>
      <c r="B5944" s="1">
        <v>44174</v>
      </c>
      <c r="C5944" s="1">
        <v>44177</v>
      </c>
      <c r="D5944" s="1">
        <v>44192</v>
      </c>
      <c r="E5944" s="1">
        <v>44195</v>
      </c>
      <c r="F5944">
        <v>1</v>
      </c>
      <c r="G5944">
        <v>1</v>
      </c>
      <c r="H5944">
        <v>480</v>
      </c>
      <c r="I5944" s="6">
        <v>0</v>
      </c>
      <c r="J5944">
        <v>3</v>
      </c>
      <c r="K5944" t="str">
        <f>_xlfn.XLOOKUP(fCompras!F5944,dComprador!$A$2:$A$7,dComprador!$B$2:$B$7)</f>
        <v>Alon</v>
      </c>
      <c r="L5944" t="str">
        <f>_xlfn.XLOOKUP(J5944,dFornecedor!$A$2:$A$6,dFornecedor!$B$2:$B$6)</f>
        <v>StepUp</v>
      </c>
      <c r="M5944" t="str">
        <f>_xlfn.XLOOKUP(G5944,dMateriaPrima!$A$2:$A$12,dMateriaPrima!$B$2:$B$12)</f>
        <v>Tecido</v>
      </c>
      <c r="N5944" s="2">
        <f>_xlfn.XLOOKUP(G5944,dMateriaPrima!$A$2:$A$12,dMateriaPrima!$C$2:$C$12)</f>
        <v>18</v>
      </c>
      <c r="O5944" s="3">
        <f t="shared" si="460"/>
        <v>8640</v>
      </c>
      <c r="P5944" s="4">
        <f t="shared" si="461"/>
        <v>0</v>
      </c>
      <c r="Q5944" s="3">
        <f t="shared" si="462"/>
        <v>8640</v>
      </c>
      <c r="R5944" t="str">
        <f t="shared" si="463"/>
        <v>Em atraso</v>
      </c>
      <c r="S5944" s="5">
        <f t="shared" si="464"/>
        <v>3</v>
      </c>
    </row>
    <row r="5945" spans="1:19" x14ac:dyDescent="0.25">
      <c r="A5945">
        <v>5944</v>
      </c>
      <c r="B5945" s="1">
        <v>44174</v>
      </c>
      <c r="C5945" s="1">
        <v>44182</v>
      </c>
      <c r="D5945" s="1">
        <v>44191</v>
      </c>
      <c r="E5945" s="1">
        <v>44196</v>
      </c>
      <c r="F5945">
        <v>1</v>
      </c>
      <c r="G5945">
        <v>11</v>
      </c>
      <c r="H5945">
        <v>421</v>
      </c>
      <c r="I5945" s="6">
        <v>0</v>
      </c>
      <c r="J5945">
        <v>2</v>
      </c>
      <c r="K5945" t="str">
        <f>_xlfn.XLOOKUP(fCompras!F5945,dComprador!$A$2:$A$7,dComprador!$B$2:$B$7)</f>
        <v>Alon</v>
      </c>
      <c r="L5945" t="str">
        <f>_xlfn.XLOOKUP(J5945,dFornecedor!$A$2:$A$6,dFornecedor!$B$2:$B$6)</f>
        <v>Minerva</v>
      </c>
      <c r="M5945" t="str">
        <f>_xlfn.XLOOKUP(G5945,dMateriaPrima!$A$2:$A$12,dMateriaPrima!$B$2:$B$12)</f>
        <v>Papel</v>
      </c>
      <c r="N5945" s="2">
        <f>_xlfn.XLOOKUP(G5945,dMateriaPrima!$A$2:$A$12,dMateriaPrima!$C$2:$C$12)</f>
        <v>9</v>
      </c>
      <c r="O5945" s="3">
        <f t="shared" si="460"/>
        <v>3789</v>
      </c>
      <c r="P5945" s="4">
        <f t="shared" si="461"/>
        <v>0</v>
      </c>
      <c r="Q5945" s="3">
        <f t="shared" si="462"/>
        <v>3789</v>
      </c>
      <c r="R5945" t="str">
        <f t="shared" si="463"/>
        <v>Em atraso</v>
      </c>
      <c r="S5945" s="5">
        <f t="shared" si="464"/>
        <v>5</v>
      </c>
    </row>
    <row r="5946" spans="1:19" x14ac:dyDescent="0.25">
      <c r="A5946">
        <v>5945</v>
      </c>
      <c r="B5946" s="1">
        <v>44174</v>
      </c>
      <c r="C5946" s="1">
        <v>44184</v>
      </c>
      <c r="D5946" s="1">
        <v>44193</v>
      </c>
      <c r="E5946" s="1">
        <v>44194</v>
      </c>
      <c r="F5946">
        <v>1</v>
      </c>
      <c r="G5946">
        <v>7</v>
      </c>
      <c r="H5946">
        <v>259</v>
      </c>
      <c r="I5946" s="6">
        <v>0</v>
      </c>
      <c r="J5946">
        <v>1</v>
      </c>
      <c r="K5946" t="str">
        <f>_xlfn.XLOOKUP(fCompras!F5946,dComprador!$A$2:$A$7,dComprador!$B$2:$B$7)</f>
        <v>Alon</v>
      </c>
      <c r="L5946" t="str">
        <f>_xlfn.XLOOKUP(J5946,dFornecedor!$A$2:$A$6,dFornecedor!$B$2:$B$6)</f>
        <v>NorthShore</v>
      </c>
      <c r="M5946" t="str">
        <f>_xlfn.XLOOKUP(G5946,dMateriaPrima!$A$2:$A$12,dMateriaPrima!$B$2:$B$12)</f>
        <v>Poliéster</v>
      </c>
      <c r="N5946" s="2">
        <f>_xlfn.XLOOKUP(G5946,dMateriaPrima!$A$2:$A$12,dMateriaPrima!$C$2:$C$12)</f>
        <v>8</v>
      </c>
      <c r="O5946" s="3">
        <f t="shared" si="460"/>
        <v>2072</v>
      </c>
      <c r="P5946" s="4">
        <f t="shared" si="461"/>
        <v>0</v>
      </c>
      <c r="Q5946" s="3">
        <f t="shared" si="462"/>
        <v>2072</v>
      </c>
      <c r="R5946" t="str">
        <f t="shared" si="463"/>
        <v>Em atraso</v>
      </c>
      <c r="S5946" s="5">
        <f t="shared" si="464"/>
        <v>1</v>
      </c>
    </row>
    <row r="5947" spans="1:19" x14ac:dyDescent="0.25">
      <c r="A5947">
        <v>5946</v>
      </c>
      <c r="B5947" s="1">
        <v>44174</v>
      </c>
      <c r="C5947" s="1">
        <v>44179</v>
      </c>
      <c r="D5947" s="1">
        <v>44207</v>
      </c>
      <c r="E5947" s="1">
        <v>44207</v>
      </c>
      <c r="F5947">
        <v>1</v>
      </c>
      <c r="G5947">
        <v>11</v>
      </c>
      <c r="H5947">
        <v>10</v>
      </c>
      <c r="I5947" s="6">
        <v>0</v>
      </c>
      <c r="J5947">
        <v>4</v>
      </c>
      <c r="K5947" t="str">
        <f>_xlfn.XLOOKUP(fCompras!F5947,dComprador!$A$2:$A$7,dComprador!$B$2:$B$7)</f>
        <v>Alon</v>
      </c>
      <c r="L5947" t="str">
        <f>_xlfn.XLOOKUP(J5947,dFornecedor!$A$2:$A$6,dFornecedor!$B$2:$B$6)</f>
        <v>AlphaOmega</v>
      </c>
      <c r="M5947" t="str">
        <f>_xlfn.XLOOKUP(G5947,dMateriaPrima!$A$2:$A$12,dMateriaPrima!$B$2:$B$12)</f>
        <v>Papel</v>
      </c>
      <c r="N5947" s="2">
        <f>_xlfn.XLOOKUP(G5947,dMateriaPrima!$A$2:$A$12,dMateriaPrima!$C$2:$C$12)</f>
        <v>9</v>
      </c>
      <c r="O5947" s="3">
        <f t="shared" si="460"/>
        <v>90</v>
      </c>
      <c r="P5947" s="4">
        <f t="shared" si="461"/>
        <v>0</v>
      </c>
      <c r="Q5947" s="3">
        <f t="shared" si="462"/>
        <v>90</v>
      </c>
      <c r="R5947" t="str">
        <f t="shared" si="463"/>
        <v>No prazo</v>
      </c>
      <c r="S5947" s="5">
        <f t="shared" si="464"/>
        <v>0</v>
      </c>
    </row>
    <row r="5948" spans="1:19" x14ac:dyDescent="0.25">
      <c r="A5948">
        <v>5947</v>
      </c>
      <c r="B5948" s="1">
        <v>44174</v>
      </c>
      <c r="C5948" s="1">
        <v>44177</v>
      </c>
      <c r="D5948" s="1">
        <v>44197</v>
      </c>
      <c r="E5948" s="1">
        <v>44198</v>
      </c>
      <c r="F5948">
        <v>1</v>
      </c>
      <c r="G5948">
        <v>2</v>
      </c>
      <c r="H5948">
        <v>43</v>
      </c>
      <c r="I5948" s="6">
        <v>0</v>
      </c>
      <c r="J5948">
        <v>1</v>
      </c>
      <c r="K5948" t="str">
        <f>_xlfn.XLOOKUP(fCompras!F5948,dComprador!$A$2:$A$7,dComprador!$B$2:$B$7)</f>
        <v>Alon</v>
      </c>
      <c r="L5948" t="str">
        <f>_xlfn.XLOOKUP(J5948,dFornecedor!$A$2:$A$6,dFornecedor!$B$2:$B$6)</f>
        <v>NorthShore</v>
      </c>
      <c r="M5948" t="str">
        <f>_xlfn.XLOOKUP(G5948,dMateriaPrima!$A$2:$A$12,dMateriaPrima!$B$2:$B$12)</f>
        <v>Chapa Metal</v>
      </c>
      <c r="N5948" s="2">
        <f>_xlfn.XLOOKUP(G5948,dMateriaPrima!$A$2:$A$12,dMateriaPrima!$C$2:$C$12)</f>
        <v>299.89999999999998</v>
      </c>
      <c r="O5948" s="3">
        <f t="shared" si="460"/>
        <v>12895.699999999999</v>
      </c>
      <c r="P5948" s="4">
        <f t="shared" si="461"/>
        <v>0</v>
      </c>
      <c r="Q5948" s="3">
        <f t="shared" si="462"/>
        <v>12895.699999999999</v>
      </c>
      <c r="R5948" t="str">
        <f t="shared" si="463"/>
        <v>Em atraso</v>
      </c>
      <c r="S5948" s="5">
        <f t="shared" si="464"/>
        <v>1</v>
      </c>
    </row>
    <row r="5949" spans="1:19" x14ac:dyDescent="0.25">
      <c r="A5949">
        <v>5948</v>
      </c>
      <c r="B5949" s="1">
        <v>44175</v>
      </c>
      <c r="C5949" s="1">
        <v>44176</v>
      </c>
      <c r="D5949" s="1">
        <v>44182</v>
      </c>
      <c r="E5949" s="1">
        <v>44187</v>
      </c>
      <c r="F5949">
        <v>4</v>
      </c>
      <c r="G5949">
        <v>10</v>
      </c>
      <c r="H5949">
        <v>172</v>
      </c>
      <c r="I5949" s="6">
        <v>0</v>
      </c>
      <c r="J5949">
        <v>3</v>
      </c>
      <c r="K5949" t="str">
        <f>_xlfn.XLOOKUP(fCompras!F5949,dComprador!$A$2:$A$7,dComprador!$B$2:$B$7)</f>
        <v>Lira</v>
      </c>
      <c r="L5949" t="str">
        <f>_xlfn.XLOOKUP(J5949,dFornecedor!$A$2:$A$6,dFornecedor!$B$2:$B$6)</f>
        <v>StepUp</v>
      </c>
      <c r="M5949" t="str">
        <f>_xlfn.XLOOKUP(G5949,dMateriaPrima!$A$2:$A$12,dMateriaPrima!$B$2:$B$12)</f>
        <v>Pedra Britada</v>
      </c>
      <c r="N5949" s="2">
        <f>_xlfn.XLOOKUP(G5949,dMateriaPrima!$A$2:$A$12,dMateriaPrima!$C$2:$C$12)</f>
        <v>56</v>
      </c>
      <c r="O5949" s="3">
        <f t="shared" si="460"/>
        <v>9632</v>
      </c>
      <c r="P5949" s="4">
        <f t="shared" si="461"/>
        <v>0</v>
      </c>
      <c r="Q5949" s="3">
        <f t="shared" si="462"/>
        <v>9632</v>
      </c>
      <c r="R5949" t="str">
        <f t="shared" si="463"/>
        <v>Em atraso</v>
      </c>
      <c r="S5949" s="5">
        <f t="shared" si="464"/>
        <v>5</v>
      </c>
    </row>
    <row r="5950" spans="1:19" x14ac:dyDescent="0.25">
      <c r="A5950">
        <v>5949</v>
      </c>
      <c r="B5950" s="1">
        <v>44175</v>
      </c>
      <c r="C5950" s="1">
        <v>44184</v>
      </c>
      <c r="D5950" s="1">
        <v>44185</v>
      </c>
      <c r="E5950" s="1">
        <v>44193</v>
      </c>
      <c r="F5950">
        <v>4</v>
      </c>
      <c r="G5950">
        <v>9</v>
      </c>
      <c r="H5950">
        <v>60</v>
      </c>
      <c r="I5950" s="6">
        <v>0</v>
      </c>
      <c r="J5950">
        <v>3</v>
      </c>
      <c r="K5950" t="str">
        <f>_xlfn.XLOOKUP(fCompras!F5950,dComprador!$A$2:$A$7,dComprador!$B$2:$B$7)</f>
        <v>Lira</v>
      </c>
      <c r="L5950" t="str">
        <f>_xlfn.XLOOKUP(J5950,dFornecedor!$A$2:$A$6,dFornecedor!$B$2:$B$6)</f>
        <v>StepUp</v>
      </c>
      <c r="M5950" t="str">
        <f>_xlfn.XLOOKUP(G5950,dMateriaPrima!$A$2:$A$12,dMateriaPrima!$B$2:$B$12)</f>
        <v>Couro</v>
      </c>
      <c r="N5950" s="2">
        <f>_xlfn.XLOOKUP(G5950,dMateriaPrima!$A$2:$A$12,dMateriaPrima!$C$2:$C$12)</f>
        <v>4.4000000000000004</v>
      </c>
      <c r="O5950" s="3">
        <f t="shared" si="460"/>
        <v>264</v>
      </c>
      <c r="P5950" s="4">
        <f t="shared" si="461"/>
        <v>0</v>
      </c>
      <c r="Q5950" s="3">
        <f t="shared" si="462"/>
        <v>264</v>
      </c>
      <c r="R5950" t="str">
        <f t="shared" si="463"/>
        <v>Em atraso</v>
      </c>
      <c r="S5950" s="5">
        <f t="shared" si="464"/>
        <v>8</v>
      </c>
    </row>
    <row r="5951" spans="1:19" x14ac:dyDescent="0.25">
      <c r="A5951">
        <v>5950</v>
      </c>
      <c r="B5951" s="1">
        <v>44175</v>
      </c>
      <c r="C5951" s="1">
        <v>44176</v>
      </c>
      <c r="D5951" s="1">
        <v>44180</v>
      </c>
      <c r="E5951" s="1">
        <v>44184</v>
      </c>
      <c r="F5951">
        <v>4</v>
      </c>
      <c r="G5951">
        <v>5</v>
      </c>
      <c r="H5951">
        <v>24</v>
      </c>
      <c r="I5951" s="6">
        <v>0</v>
      </c>
      <c r="J5951">
        <v>3</v>
      </c>
      <c r="K5951" t="str">
        <f>_xlfn.XLOOKUP(fCompras!F5951,dComprador!$A$2:$A$7,dComprador!$B$2:$B$7)</f>
        <v>Lira</v>
      </c>
      <c r="L5951" t="str">
        <f>_xlfn.XLOOKUP(J5951,dFornecedor!$A$2:$A$6,dFornecedor!$B$2:$B$6)</f>
        <v>StepUp</v>
      </c>
      <c r="M5951" t="str">
        <f>_xlfn.XLOOKUP(G5951,dMateriaPrima!$A$2:$A$12,dMateriaPrima!$B$2:$B$12)</f>
        <v>Areia</v>
      </c>
      <c r="N5951" s="2">
        <f>_xlfn.XLOOKUP(G5951,dMateriaPrima!$A$2:$A$12,dMateriaPrima!$C$2:$C$12)</f>
        <v>3.59</v>
      </c>
      <c r="O5951" s="3">
        <f t="shared" si="460"/>
        <v>86.16</v>
      </c>
      <c r="P5951" s="4">
        <f t="shared" si="461"/>
        <v>0</v>
      </c>
      <c r="Q5951" s="3">
        <f t="shared" si="462"/>
        <v>86.16</v>
      </c>
      <c r="R5951" t="str">
        <f t="shared" si="463"/>
        <v>Em atraso</v>
      </c>
      <c r="S5951" s="5">
        <f t="shared" si="464"/>
        <v>4</v>
      </c>
    </row>
    <row r="5952" spans="1:19" x14ac:dyDescent="0.25">
      <c r="A5952">
        <v>5951</v>
      </c>
      <c r="B5952" s="1">
        <v>44175</v>
      </c>
      <c r="C5952" s="1">
        <v>44176</v>
      </c>
      <c r="D5952" s="1">
        <v>44182</v>
      </c>
      <c r="E5952" s="1">
        <v>44184</v>
      </c>
      <c r="F5952">
        <v>4</v>
      </c>
      <c r="G5952">
        <v>8</v>
      </c>
      <c r="H5952">
        <v>279</v>
      </c>
      <c r="I5952" s="6">
        <v>0</v>
      </c>
      <c r="J5952">
        <v>3</v>
      </c>
      <c r="K5952" t="str">
        <f>_xlfn.XLOOKUP(fCompras!F5952,dComprador!$A$2:$A$7,dComprador!$B$2:$B$7)</f>
        <v>Lira</v>
      </c>
      <c r="L5952" t="str">
        <f>_xlfn.XLOOKUP(J5952,dFornecedor!$A$2:$A$6,dFornecedor!$B$2:$B$6)</f>
        <v>StepUp</v>
      </c>
      <c r="M5952" t="str">
        <f>_xlfn.XLOOKUP(G5952,dMateriaPrima!$A$2:$A$12,dMateriaPrima!$B$2:$B$12)</f>
        <v>Cimento</v>
      </c>
      <c r="N5952" s="2">
        <f>_xlfn.XLOOKUP(G5952,dMateriaPrima!$A$2:$A$12,dMateriaPrima!$C$2:$C$12)</f>
        <v>23</v>
      </c>
      <c r="O5952" s="3">
        <f t="shared" si="460"/>
        <v>6417</v>
      </c>
      <c r="P5952" s="4">
        <f t="shared" si="461"/>
        <v>0</v>
      </c>
      <c r="Q5952" s="3">
        <f t="shared" si="462"/>
        <v>6417</v>
      </c>
      <c r="R5952" t="str">
        <f t="shared" si="463"/>
        <v>Em atraso</v>
      </c>
      <c r="S5952" s="5">
        <f t="shared" si="464"/>
        <v>2</v>
      </c>
    </row>
    <row r="5953" spans="1:19" x14ac:dyDescent="0.25">
      <c r="A5953">
        <v>5952</v>
      </c>
      <c r="B5953" s="1">
        <v>44175</v>
      </c>
      <c r="C5953" s="1">
        <v>44177</v>
      </c>
      <c r="D5953" s="1">
        <v>44194</v>
      </c>
      <c r="E5953" s="1">
        <v>44196</v>
      </c>
      <c r="F5953">
        <v>1</v>
      </c>
      <c r="G5953">
        <v>8</v>
      </c>
      <c r="H5953">
        <v>231</v>
      </c>
      <c r="I5953" s="6">
        <v>0</v>
      </c>
      <c r="J5953">
        <v>2</v>
      </c>
      <c r="K5953" t="str">
        <f>_xlfn.XLOOKUP(fCompras!F5953,dComprador!$A$2:$A$7,dComprador!$B$2:$B$7)</f>
        <v>Alon</v>
      </c>
      <c r="L5953" t="str">
        <f>_xlfn.XLOOKUP(J5953,dFornecedor!$A$2:$A$6,dFornecedor!$B$2:$B$6)</f>
        <v>Minerva</v>
      </c>
      <c r="M5953" t="str">
        <f>_xlfn.XLOOKUP(G5953,dMateriaPrima!$A$2:$A$12,dMateriaPrima!$B$2:$B$12)</f>
        <v>Cimento</v>
      </c>
      <c r="N5953" s="2">
        <f>_xlfn.XLOOKUP(G5953,dMateriaPrima!$A$2:$A$12,dMateriaPrima!$C$2:$C$12)</f>
        <v>23</v>
      </c>
      <c r="O5953" s="3">
        <f t="shared" si="460"/>
        <v>5313</v>
      </c>
      <c r="P5953" s="4">
        <f t="shared" si="461"/>
        <v>0</v>
      </c>
      <c r="Q5953" s="3">
        <f t="shared" si="462"/>
        <v>5313</v>
      </c>
      <c r="R5953" t="str">
        <f t="shared" si="463"/>
        <v>Em atraso</v>
      </c>
      <c r="S5953" s="5">
        <f t="shared" si="464"/>
        <v>2</v>
      </c>
    </row>
    <row r="5954" spans="1:19" x14ac:dyDescent="0.25">
      <c r="A5954">
        <v>5953</v>
      </c>
      <c r="B5954" s="1">
        <v>44175</v>
      </c>
      <c r="C5954" s="1">
        <v>44182</v>
      </c>
      <c r="D5954" s="1">
        <v>44206</v>
      </c>
      <c r="E5954" s="1">
        <v>44209</v>
      </c>
      <c r="F5954">
        <v>1</v>
      </c>
      <c r="G5954">
        <v>9</v>
      </c>
      <c r="H5954">
        <v>252</v>
      </c>
      <c r="I5954" s="6">
        <v>0</v>
      </c>
      <c r="J5954">
        <v>2</v>
      </c>
      <c r="K5954" t="str">
        <f>_xlfn.XLOOKUP(fCompras!F5954,dComprador!$A$2:$A$7,dComprador!$B$2:$B$7)</f>
        <v>Alon</v>
      </c>
      <c r="L5954" t="str">
        <f>_xlfn.XLOOKUP(J5954,dFornecedor!$A$2:$A$6,dFornecedor!$B$2:$B$6)</f>
        <v>Minerva</v>
      </c>
      <c r="M5954" t="str">
        <f>_xlfn.XLOOKUP(G5954,dMateriaPrima!$A$2:$A$12,dMateriaPrima!$B$2:$B$12)</f>
        <v>Couro</v>
      </c>
      <c r="N5954" s="2">
        <f>_xlfn.XLOOKUP(G5954,dMateriaPrima!$A$2:$A$12,dMateriaPrima!$C$2:$C$12)</f>
        <v>4.4000000000000004</v>
      </c>
      <c r="O5954" s="3">
        <f t="shared" si="460"/>
        <v>1108.8000000000002</v>
      </c>
      <c r="P5954" s="4">
        <f t="shared" si="461"/>
        <v>0</v>
      </c>
      <c r="Q5954" s="3">
        <f t="shared" si="462"/>
        <v>1108.8000000000002</v>
      </c>
      <c r="R5954" t="str">
        <f t="shared" si="463"/>
        <v>Em atraso</v>
      </c>
      <c r="S5954" s="5">
        <f t="shared" si="464"/>
        <v>3</v>
      </c>
    </row>
    <row r="5955" spans="1:19" x14ac:dyDescent="0.25">
      <c r="A5955">
        <v>5954</v>
      </c>
      <c r="B5955" s="1">
        <v>44175</v>
      </c>
      <c r="C5955" s="1">
        <v>44177</v>
      </c>
      <c r="D5955" s="1">
        <v>44205</v>
      </c>
      <c r="E5955" s="1">
        <v>44209</v>
      </c>
      <c r="F5955">
        <v>1</v>
      </c>
      <c r="G5955">
        <v>11</v>
      </c>
      <c r="H5955">
        <v>161</v>
      </c>
      <c r="I5955" s="6">
        <v>0</v>
      </c>
      <c r="J5955">
        <v>5</v>
      </c>
      <c r="K5955" t="str">
        <f>_xlfn.XLOOKUP(fCompras!F5955,dComprador!$A$2:$A$7,dComprador!$B$2:$B$7)</f>
        <v>Alon</v>
      </c>
      <c r="L5955" t="str">
        <f>_xlfn.XLOOKUP(J5955,dFornecedor!$A$2:$A$6,dFornecedor!$B$2:$B$6)</f>
        <v>Atlas</v>
      </c>
      <c r="M5955" t="str">
        <f>_xlfn.XLOOKUP(G5955,dMateriaPrima!$A$2:$A$12,dMateriaPrima!$B$2:$B$12)</f>
        <v>Papel</v>
      </c>
      <c r="N5955" s="2">
        <f>_xlfn.XLOOKUP(G5955,dMateriaPrima!$A$2:$A$12,dMateriaPrima!$C$2:$C$12)</f>
        <v>9</v>
      </c>
      <c r="O5955" s="3">
        <f t="shared" ref="O5955:O6018" si="465">PRODUCT(H5955,N5955)</f>
        <v>1449</v>
      </c>
      <c r="P5955" s="4">
        <f t="shared" ref="P5955:P6018" si="466">PRODUCT(O5955,I5955)</f>
        <v>0</v>
      </c>
      <c r="Q5955" s="3">
        <f t="shared" ref="Q5955:Q6018" si="467">O5955-P5955</f>
        <v>1449</v>
      </c>
      <c r="R5955" t="str">
        <f t="shared" ref="R5955:R6018" si="468">IF(E5955&lt;=D5955,"No prazo",IF(E5955&gt;D5955,"Em atraso"))</f>
        <v>Em atraso</v>
      </c>
      <c r="S5955" s="5">
        <f t="shared" ref="S5955:S6018" si="469">IF(E5955 &gt;D5955, E5955-D5955,0)</f>
        <v>4</v>
      </c>
    </row>
    <row r="5956" spans="1:19" x14ac:dyDescent="0.25">
      <c r="A5956">
        <v>5955</v>
      </c>
      <c r="B5956" s="1">
        <v>44176</v>
      </c>
      <c r="C5956" s="1">
        <v>44186</v>
      </c>
      <c r="D5956" s="1">
        <v>44187</v>
      </c>
      <c r="E5956" s="1">
        <v>44192</v>
      </c>
      <c r="F5956">
        <v>4</v>
      </c>
      <c r="G5956">
        <v>11</v>
      </c>
      <c r="H5956">
        <v>345</v>
      </c>
      <c r="I5956" s="6">
        <v>0</v>
      </c>
      <c r="J5956">
        <v>3</v>
      </c>
      <c r="K5956" t="str">
        <f>_xlfn.XLOOKUP(fCompras!F5956,dComprador!$A$2:$A$7,dComprador!$B$2:$B$7)</f>
        <v>Lira</v>
      </c>
      <c r="L5956" t="str">
        <f>_xlfn.XLOOKUP(J5956,dFornecedor!$A$2:$A$6,dFornecedor!$B$2:$B$6)</f>
        <v>StepUp</v>
      </c>
      <c r="M5956" t="str">
        <f>_xlfn.XLOOKUP(G5956,dMateriaPrima!$A$2:$A$12,dMateriaPrima!$B$2:$B$12)</f>
        <v>Papel</v>
      </c>
      <c r="N5956" s="2">
        <f>_xlfn.XLOOKUP(G5956,dMateriaPrima!$A$2:$A$12,dMateriaPrima!$C$2:$C$12)</f>
        <v>9</v>
      </c>
      <c r="O5956" s="3">
        <f t="shared" si="465"/>
        <v>3105</v>
      </c>
      <c r="P5956" s="4">
        <f t="shared" si="466"/>
        <v>0</v>
      </c>
      <c r="Q5956" s="3">
        <f t="shared" si="467"/>
        <v>3105</v>
      </c>
      <c r="R5956" t="str">
        <f t="shared" si="468"/>
        <v>Em atraso</v>
      </c>
      <c r="S5956" s="5">
        <f t="shared" si="469"/>
        <v>5</v>
      </c>
    </row>
    <row r="5957" spans="1:19" x14ac:dyDescent="0.25">
      <c r="A5957">
        <v>5956</v>
      </c>
      <c r="B5957" s="1">
        <v>44176</v>
      </c>
      <c r="C5957" s="1">
        <v>44180</v>
      </c>
      <c r="D5957" s="1">
        <v>44207</v>
      </c>
      <c r="E5957" s="1">
        <v>44206</v>
      </c>
      <c r="F5957">
        <v>1</v>
      </c>
      <c r="G5957">
        <v>1</v>
      </c>
      <c r="H5957">
        <v>226</v>
      </c>
      <c r="I5957" s="6">
        <v>0</v>
      </c>
      <c r="J5957">
        <v>1</v>
      </c>
      <c r="K5957" t="str">
        <f>_xlfn.XLOOKUP(fCompras!F5957,dComprador!$A$2:$A$7,dComprador!$B$2:$B$7)</f>
        <v>Alon</v>
      </c>
      <c r="L5957" t="str">
        <f>_xlfn.XLOOKUP(J5957,dFornecedor!$A$2:$A$6,dFornecedor!$B$2:$B$6)</f>
        <v>NorthShore</v>
      </c>
      <c r="M5957" t="str">
        <f>_xlfn.XLOOKUP(G5957,dMateriaPrima!$A$2:$A$12,dMateriaPrima!$B$2:$B$12)</f>
        <v>Tecido</v>
      </c>
      <c r="N5957" s="2">
        <f>_xlfn.XLOOKUP(G5957,dMateriaPrima!$A$2:$A$12,dMateriaPrima!$C$2:$C$12)</f>
        <v>18</v>
      </c>
      <c r="O5957" s="3">
        <f t="shared" si="465"/>
        <v>4068</v>
      </c>
      <c r="P5957" s="4">
        <f t="shared" si="466"/>
        <v>0</v>
      </c>
      <c r="Q5957" s="3">
        <f t="shared" si="467"/>
        <v>4068</v>
      </c>
      <c r="R5957" t="str">
        <f t="shared" si="468"/>
        <v>No prazo</v>
      </c>
      <c r="S5957" s="5">
        <f t="shared" si="469"/>
        <v>0</v>
      </c>
    </row>
    <row r="5958" spans="1:19" x14ac:dyDescent="0.25">
      <c r="A5958">
        <v>5957</v>
      </c>
      <c r="B5958" s="1">
        <v>44176</v>
      </c>
      <c r="C5958" s="1">
        <v>44185</v>
      </c>
      <c r="D5958" s="1">
        <v>44189</v>
      </c>
      <c r="E5958" s="1">
        <v>44191</v>
      </c>
      <c r="F5958">
        <v>4</v>
      </c>
      <c r="G5958">
        <v>7</v>
      </c>
      <c r="H5958">
        <v>317</v>
      </c>
      <c r="I5958" s="6">
        <v>0</v>
      </c>
      <c r="J5958">
        <v>2</v>
      </c>
      <c r="K5958" t="str">
        <f>_xlfn.XLOOKUP(fCompras!F5958,dComprador!$A$2:$A$7,dComprador!$B$2:$B$7)</f>
        <v>Lira</v>
      </c>
      <c r="L5958" t="str">
        <f>_xlfn.XLOOKUP(J5958,dFornecedor!$A$2:$A$6,dFornecedor!$B$2:$B$6)</f>
        <v>Minerva</v>
      </c>
      <c r="M5958" t="str">
        <f>_xlfn.XLOOKUP(G5958,dMateriaPrima!$A$2:$A$12,dMateriaPrima!$B$2:$B$12)</f>
        <v>Poliéster</v>
      </c>
      <c r="N5958" s="2">
        <f>_xlfn.XLOOKUP(G5958,dMateriaPrima!$A$2:$A$12,dMateriaPrima!$C$2:$C$12)</f>
        <v>8</v>
      </c>
      <c r="O5958" s="3">
        <f t="shared" si="465"/>
        <v>2536</v>
      </c>
      <c r="P5958" s="4">
        <f t="shared" si="466"/>
        <v>0</v>
      </c>
      <c r="Q5958" s="3">
        <f t="shared" si="467"/>
        <v>2536</v>
      </c>
      <c r="R5958" t="str">
        <f t="shared" si="468"/>
        <v>Em atraso</v>
      </c>
      <c r="S5958" s="5">
        <f t="shared" si="469"/>
        <v>2</v>
      </c>
    </row>
    <row r="5959" spans="1:19" x14ac:dyDescent="0.25">
      <c r="A5959">
        <v>5958</v>
      </c>
      <c r="B5959" s="1">
        <v>44176</v>
      </c>
      <c r="C5959" s="1">
        <v>44185</v>
      </c>
      <c r="D5959" s="1">
        <v>44188</v>
      </c>
      <c r="E5959" s="1">
        <v>44193</v>
      </c>
      <c r="F5959">
        <v>4</v>
      </c>
      <c r="G5959">
        <v>9</v>
      </c>
      <c r="H5959">
        <v>61</v>
      </c>
      <c r="I5959" s="6">
        <v>0</v>
      </c>
      <c r="J5959">
        <v>2</v>
      </c>
      <c r="K5959" t="str">
        <f>_xlfn.XLOOKUP(fCompras!F5959,dComprador!$A$2:$A$7,dComprador!$B$2:$B$7)</f>
        <v>Lira</v>
      </c>
      <c r="L5959" t="str">
        <f>_xlfn.XLOOKUP(J5959,dFornecedor!$A$2:$A$6,dFornecedor!$B$2:$B$6)</f>
        <v>Minerva</v>
      </c>
      <c r="M5959" t="str">
        <f>_xlfn.XLOOKUP(G5959,dMateriaPrima!$A$2:$A$12,dMateriaPrima!$B$2:$B$12)</f>
        <v>Couro</v>
      </c>
      <c r="N5959" s="2">
        <f>_xlfn.XLOOKUP(G5959,dMateriaPrima!$A$2:$A$12,dMateriaPrima!$C$2:$C$12)</f>
        <v>4.4000000000000004</v>
      </c>
      <c r="O5959" s="3">
        <f t="shared" si="465"/>
        <v>268.40000000000003</v>
      </c>
      <c r="P5959" s="4">
        <f t="shared" si="466"/>
        <v>0</v>
      </c>
      <c r="Q5959" s="3">
        <f t="shared" si="467"/>
        <v>268.40000000000003</v>
      </c>
      <c r="R5959" t="str">
        <f t="shared" si="468"/>
        <v>Em atraso</v>
      </c>
      <c r="S5959" s="5">
        <f t="shared" si="469"/>
        <v>5</v>
      </c>
    </row>
    <row r="5960" spans="1:19" x14ac:dyDescent="0.25">
      <c r="A5960">
        <v>5959</v>
      </c>
      <c r="B5960" s="1">
        <v>44176</v>
      </c>
      <c r="C5960" s="1">
        <v>44178</v>
      </c>
      <c r="D5960" s="1">
        <v>44185</v>
      </c>
      <c r="E5960" s="1">
        <v>44184</v>
      </c>
      <c r="F5960">
        <v>4</v>
      </c>
      <c r="G5960">
        <v>7</v>
      </c>
      <c r="H5960">
        <v>122</v>
      </c>
      <c r="I5960" s="6">
        <v>0.26</v>
      </c>
      <c r="J5960">
        <v>4</v>
      </c>
      <c r="K5960" t="str">
        <f>_xlfn.XLOOKUP(fCompras!F5960,dComprador!$A$2:$A$7,dComprador!$B$2:$B$7)</f>
        <v>Lira</v>
      </c>
      <c r="L5960" t="str">
        <f>_xlfn.XLOOKUP(J5960,dFornecedor!$A$2:$A$6,dFornecedor!$B$2:$B$6)</f>
        <v>AlphaOmega</v>
      </c>
      <c r="M5960" t="str">
        <f>_xlfn.XLOOKUP(G5960,dMateriaPrima!$A$2:$A$12,dMateriaPrima!$B$2:$B$12)</f>
        <v>Poliéster</v>
      </c>
      <c r="N5960" s="2">
        <f>_xlfn.XLOOKUP(G5960,dMateriaPrima!$A$2:$A$12,dMateriaPrima!$C$2:$C$12)</f>
        <v>8</v>
      </c>
      <c r="O5960" s="3">
        <f t="shared" si="465"/>
        <v>976</v>
      </c>
      <c r="P5960" s="4">
        <f t="shared" si="466"/>
        <v>253.76000000000002</v>
      </c>
      <c r="Q5960" s="3">
        <f t="shared" si="467"/>
        <v>722.24</v>
      </c>
      <c r="R5960" t="str">
        <f t="shared" si="468"/>
        <v>No prazo</v>
      </c>
      <c r="S5960" s="5">
        <f t="shared" si="469"/>
        <v>0</v>
      </c>
    </row>
    <row r="5961" spans="1:19" x14ac:dyDescent="0.25">
      <c r="A5961">
        <v>5960</v>
      </c>
      <c r="B5961" s="1">
        <v>44176</v>
      </c>
      <c r="C5961" s="1">
        <v>44181</v>
      </c>
      <c r="D5961" s="1">
        <v>44182</v>
      </c>
      <c r="E5961" s="1">
        <v>44183</v>
      </c>
      <c r="F5961">
        <v>4</v>
      </c>
      <c r="G5961">
        <v>11</v>
      </c>
      <c r="H5961">
        <v>284</v>
      </c>
      <c r="I5961" s="6">
        <v>0</v>
      </c>
      <c r="J5961">
        <v>1</v>
      </c>
      <c r="K5961" t="str">
        <f>_xlfn.XLOOKUP(fCompras!F5961,dComprador!$A$2:$A$7,dComprador!$B$2:$B$7)</f>
        <v>Lira</v>
      </c>
      <c r="L5961" t="str">
        <f>_xlfn.XLOOKUP(J5961,dFornecedor!$A$2:$A$6,dFornecedor!$B$2:$B$6)</f>
        <v>NorthShore</v>
      </c>
      <c r="M5961" t="str">
        <f>_xlfn.XLOOKUP(G5961,dMateriaPrima!$A$2:$A$12,dMateriaPrima!$B$2:$B$12)</f>
        <v>Papel</v>
      </c>
      <c r="N5961" s="2">
        <f>_xlfn.XLOOKUP(G5961,dMateriaPrima!$A$2:$A$12,dMateriaPrima!$C$2:$C$12)</f>
        <v>9</v>
      </c>
      <c r="O5961" s="3">
        <f t="shared" si="465"/>
        <v>2556</v>
      </c>
      <c r="P5961" s="4">
        <f t="shared" si="466"/>
        <v>0</v>
      </c>
      <c r="Q5961" s="3">
        <f t="shared" si="467"/>
        <v>2556</v>
      </c>
      <c r="R5961" t="str">
        <f t="shared" si="468"/>
        <v>Em atraso</v>
      </c>
      <c r="S5961" s="5">
        <f t="shared" si="469"/>
        <v>1</v>
      </c>
    </row>
    <row r="5962" spans="1:19" x14ac:dyDescent="0.25">
      <c r="A5962">
        <v>5961</v>
      </c>
      <c r="B5962" s="1">
        <v>44176</v>
      </c>
      <c r="C5962" s="1">
        <v>44181</v>
      </c>
      <c r="D5962" s="1">
        <v>44197</v>
      </c>
      <c r="E5962" s="1">
        <v>44196</v>
      </c>
      <c r="F5962">
        <v>1</v>
      </c>
      <c r="G5962">
        <v>5</v>
      </c>
      <c r="H5962">
        <v>24</v>
      </c>
      <c r="I5962" s="6">
        <v>0</v>
      </c>
      <c r="J5962">
        <v>2</v>
      </c>
      <c r="K5962" t="str">
        <f>_xlfn.XLOOKUP(fCompras!F5962,dComprador!$A$2:$A$7,dComprador!$B$2:$B$7)</f>
        <v>Alon</v>
      </c>
      <c r="L5962" t="str">
        <f>_xlfn.XLOOKUP(J5962,dFornecedor!$A$2:$A$6,dFornecedor!$B$2:$B$6)</f>
        <v>Minerva</v>
      </c>
      <c r="M5962" t="str">
        <f>_xlfn.XLOOKUP(G5962,dMateriaPrima!$A$2:$A$12,dMateriaPrima!$B$2:$B$12)</f>
        <v>Areia</v>
      </c>
      <c r="N5962" s="2">
        <f>_xlfn.XLOOKUP(G5962,dMateriaPrima!$A$2:$A$12,dMateriaPrima!$C$2:$C$12)</f>
        <v>3.59</v>
      </c>
      <c r="O5962" s="3">
        <f t="shared" si="465"/>
        <v>86.16</v>
      </c>
      <c r="P5962" s="4">
        <f t="shared" si="466"/>
        <v>0</v>
      </c>
      <c r="Q5962" s="3">
        <f t="shared" si="467"/>
        <v>86.16</v>
      </c>
      <c r="R5962" t="str">
        <f t="shared" si="468"/>
        <v>No prazo</v>
      </c>
      <c r="S5962" s="5">
        <f t="shared" si="469"/>
        <v>0</v>
      </c>
    </row>
    <row r="5963" spans="1:19" x14ac:dyDescent="0.25">
      <c r="A5963">
        <v>5962</v>
      </c>
      <c r="B5963" s="1">
        <v>44176</v>
      </c>
      <c r="C5963" s="1">
        <v>44176</v>
      </c>
      <c r="D5963" s="1">
        <v>44194</v>
      </c>
      <c r="E5963" s="1">
        <v>44199</v>
      </c>
      <c r="F5963">
        <v>1</v>
      </c>
      <c r="G5963">
        <v>7</v>
      </c>
      <c r="H5963">
        <v>394</v>
      </c>
      <c r="I5963" s="6">
        <v>0</v>
      </c>
      <c r="J5963">
        <v>2</v>
      </c>
      <c r="K5963" t="str">
        <f>_xlfn.XLOOKUP(fCompras!F5963,dComprador!$A$2:$A$7,dComprador!$B$2:$B$7)</f>
        <v>Alon</v>
      </c>
      <c r="L5963" t="str">
        <f>_xlfn.XLOOKUP(J5963,dFornecedor!$A$2:$A$6,dFornecedor!$B$2:$B$6)</f>
        <v>Minerva</v>
      </c>
      <c r="M5963" t="str">
        <f>_xlfn.XLOOKUP(G5963,dMateriaPrima!$A$2:$A$12,dMateriaPrima!$B$2:$B$12)</f>
        <v>Poliéster</v>
      </c>
      <c r="N5963" s="2">
        <f>_xlfn.XLOOKUP(G5963,dMateriaPrima!$A$2:$A$12,dMateriaPrima!$C$2:$C$12)</f>
        <v>8</v>
      </c>
      <c r="O5963" s="3">
        <f t="shared" si="465"/>
        <v>3152</v>
      </c>
      <c r="P5963" s="4">
        <f t="shared" si="466"/>
        <v>0</v>
      </c>
      <c r="Q5963" s="3">
        <f t="shared" si="467"/>
        <v>3152</v>
      </c>
      <c r="R5963" t="str">
        <f t="shared" si="468"/>
        <v>Em atraso</v>
      </c>
      <c r="S5963" s="5">
        <f t="shared" si="469"/>
        <v>5</v>
      </c>
    </row>
    <row r="5964" spans="1:19" x14ac:dyDescent="0.25">
      <c r="A5964">
        <v>5963</v>
      </c>
      <c r="B5964" s="1">
        <v>44176</v>
      </c>
      <c r="C5964" s="1">
        <v>44178</v>
      </c>
      <c r="D5964" s="1">
        <v>44195</v>
      </c>
      <c r="E5964" s="1">
        <v>44196</v>
      </c>
      <c r="F5964">
        <v>1</v>
      </c>
      <c r="G5964">
        <v>7</v>
      </c>
      <c r="H5964">
        <v>56</v>
      </c>
      <c r="I5964" s="6">
        <v>0</v>
      </c>
      <c r="J5964">
        <v>5</v>
      </c>
      <c r="K5964" t="str">
        <f>_xlfn.XLOOKUP(fCompras!F5964,dComprador!$A$2:$A$7,dComprador!$B$2:$B$7)</f>
        <v>Alon</v>
      </c>
      <c r="L5964" t="str">
        <f>_xlfn.XLOOKUP(J5964,dFornecedor!$A$2:$A$6,dFornecedor!$B$2:$B$6)</f>
        <v>Atlas</v>
      </c>
      <c r="M5964" t="str">
        <f>_xlfn.XLOOKUP(G5964,dMateriaPrima!$A$2:$A$12,dMateriaPrima!$B$2:$B$12)</f>
        <v>Poliéster</v>
      </c>
      <c r="N5964" s="2">
        <f>_xlfn.XLOOKUP(G5964,dMateriaPrima!$A$2:$A$12,dMateriaPrima!$C$2:$C$12)</f>
        <v>8</v>
      </c>
      <c r="O5964" s="3">
        <f t="shared" si="465"/>
        <v>448</v>
      </c>
      <c r="P5964" s="4">
        <f t="shared" si="466"/>
        <v>0</v>
      </c>
      <c r="Q5964" s="3">
        <f t="shared" si="467"/>
        <v>448</v>
      </c>
      <c r="R5964" t="str">
        <f t="shared" si="468"/>
        <v>Em atraso</v>
      </c>
      <c r="S5964" s="5">
        <f t="shared" si="469"/>
        <v>1</v>
      </c>
    </row>
    <row r="5965" spans="1:19" x14ac:dyDescent="0.25">
      <c r="A5965">
        <v>5964</v>
      </c>
      <c r="B5965" s="1">
        <v>44176</v>
      </c>
      <c r="C5965" s="1">
        <v>44176</v>
      </c>
      <c r="D5965" s="1">
        <v>44195</v>
      </c>
      <c r="E5965" s="1">
        <v>44196</v>
      </c>
      <c r="F5965">
        <v>1</v>
      </c>
      <c r="G5965">
        <v>6</v>
      </c>
      <c r="H5965">
        <v>14</v>
      </c>
      <c r="I5965" s="6">
        <v>0</v>
      </c>
      <c r="J5965">
        <v>2</v>
      </c>
      <c r="K5965" t="str">
        <f>_xlfn.XLOOKUP(fCompras!F5965,dComprador!$A$2:$A$7,dComprador!$B$2:$B$7)</f>
        <v>Alon</v>
      </c>
      <c r="L5965" t="str">
        <f>_xlfn.XLOOKUP(J5965,dFornecedor!$A$2:$A$6,dFornecedor!$B$2:$B$6)</f>
        <v>Minerva</v>
      </c>
      <c r="M5965" t="str">
        <f>_xlfn.XLOOKUP(G5965,dMateriaPrima!$A$2:$A$12,dMateriaPrima!$B$2:$B$12)</f>
        <v>Fio Algodão</v>
      </c>
      <c r="N5965" s="2">
        <f>_xlfn.XLOOKUP(G5965,dMateriaPrima!$A$2:$A$12,dMateriaPrima!$C$2:$C$12)</f>
        <v>55.9</v>
      </c>
      <c r="O5965" s="3">
        <f t="shared" si="465"/>
        <v>782.6</v>
      </c>
      <c r="P5965" s="4">
        <f t="shared" si="466"/>
        <v>0</v>
      </c>
      <c r="Q5965" s="3">
        <f t="shared" si="467"/>
        <v>782.6</v>
      </c>
      <c r="R5965" t="str">
        <f t="shared" si="468"/>
        <v>Em atraso</v>
      </c>
      <c r="S5965" s="5">
        <f t="shared" si="469"/>
        <v>1</v>
      </c>
    </row>
    <row r="5966" spans="1:19" x14ac:dyDescent="0.25">
      <c r="A5966">
        <v>5965</v>
      </c>
      <c r="B5966" s="1">
        <v>44176</v>
      </c>
      <c r="C5966" s="1">
        <v>44176</v>
      </c>
      <c r="D5966" s="1">
        <v>44197</v>
      </c>
      <c r="E5966" s="1">
        <v>44197</v>
      </c>
      <c r="F5966">
        <v>1</v>
      </c>
      <c r="G5966">
        <v>7</v>
      </c>
      <c r="H5966">
        <v>6</v>
      </c>
      <c r="I5966" s="6">
        <v>0</v>
      </c>
      <c r="J5966">
        <v>2</v>
      </c>
      <c r="K5966" t="str">
        <f>_xlfn.XLOOKUP(fCompras!F5966,dComprador!$A$2:$A$7,dComprador!$B$2:$B$7)</f>
        <v>Alon</v>
      </c>
      <c r="L5966" t="str">
        <f>_xlfn.XLOOKUP(J5966,dFornecedor!$A$2:$A$6,dFornecedor!$B$2:$B$6)</f>
        <v>Minerva</v>
      </c>
      <c r="M5966" t="str">
        <f>_xlfn.XLOOKUP(G5966,dMateriaPrima!$A$2:$A$12,dMateriaPrima!$B$2:$B$12)</f>
        <v>Poliéster</v>
      </c>
      <c r="N5966" s="2">
        <f>_xlfn.XLOOKUP(G5966,dMateriaPrima!$A$2:$A$12,dMateriaPrima!$C$2:$C$12)</f>
        <v>8</v>
      </c>
      <c r="O5966" s="3">
        <f t="shared" si="465"/>
        <v>48</v>
      </c>
      <c r="P5966" s="4">
        <f t="shared" si="466"/>
        <v>0</v>
      </c>
      <c r="Q5966" s="3">
        <f t="shared" si="467"/>
        <v>48</v>
      </c>
      <c r="R5966" t="str">
        <f t="shared" si="468"/>
        <v>No prazo</v>
      </c>
      <c r="S5966" s="5">
        <f t="shared" si="469"/>
        <v>0</v>
      </c>
    </row>
    <row r="5967" spans="1:19" x14ac:dyDescent="0.25">
      <c r="A5967">
        <v>5966</v>
      </c>
      <c r="B5967" s="1">
        <v>44176</v>
      </c>
      <c r="C5967" s="1">
        <v>44185</v>
      </c>
      <c r="D5967" s="1">
        <v>44206</v>
      </c>
      <c r="E5967" s="1">
        <v>44209</v>
      </c>
      <c r="F5967">
        <v>1</v>
      </c>
      <c r="G5967">
        <v>11</v>
      </c>
      <c r="H5967">
        <v>56</v>
      </c>
      <c r="I5967" s="6">
        <v>0</v>
      </c>
      <c r="J5967">
        <v>3</v>
      </c>
      <c r="K5967" t="str">
        <f>_xlfn.XLOOKUP(fCompras!F5967,dComprador!$A$2:$A$7,dComprador!$B$2:$B$7)</f>
        <v>Alon</v>
      </c>
      <c r="L5967" t="str">
        <f>_xlfn.XLOOKUP(J5967,dFornecedor!$A$2:$A$6,dFornecedor!$B$2:$B$6)</f>
        <v>StepUp</v>
      </c>
      <c r="M5967" t="str">
        <f>_xlfn.XLOOKUP(G5967,dMateriaPrima!$A$2:$A$12,dMateriaPrima!$B$2:$B$12)</f>
        <v>Papel</v>
      </c>
      <c r="N5967" s="2">
        <f>_xlfn.XLOOKUP(G5967,dMateriaPrima!$A$2:$A$12,dMateriaPrima!$C$2:$C$12)</f>
        <v>9</v>
      </c>
      <c r="O5967" s="3">
        <f t="shared" si="465"/>
        <v>504</v>
      </c>
      <c r="P5967" s="4">
        <f t="shared" si="466"/>
        <v>0</v>
      </c>
      <c r="Q5967" s="3">
        <f t="shared" si="467"/>
        <v>504</v>
      </c>
      <c r="R5967" t="str">
        <f t="shared" si="468"/>
        <v>Em atraso</v>
      </c>
      <c r="S5967" s="5">
        <f t="shared" si="469"/>
        <v>3</v>
      </c>
    </row>
    <row r="5968" spans="1:19" x14ac:dyDescent="0.25">
      <c r="A5968">
        <v>5967</v>
      </c>
      <c r="B5968" s="1">
        <v>44176</v>
      </c>
      <c r="C5968" s="1">
        <v>44181</v>
      </c>
      <c r="D5968" s="1">
        <v>44198</v>
      </c>
      <c r="E5968" s="1">
        <v>44198</v>
      </c>
      <c r="F5968">
        <v>1</v>
      </c>
      <c r="G5968">
        <v>9</v>
      </c>
      <c r="H5968">
        <v>10</v>
      </c>
      <c r="I5968" s="6">
        <v>0</v>
      </c>
      <c r="J5968">
        <v>4</v>
      </c>
      <c r="K5968" t="str">
        <f>_xlfn.XLOOKUP(fCompras!F5968,dComprador!$A$2:$A$7,dComprador!$B$2:$B$7)</f>
        <v>Alon</v>
      </c>
      <c r="L5968" t="str">
        <f>_xlfn.XLOOKUP(J5968,dFornecedor!$A$2:$A$6,dFornecedor!$B$2:$B$6)</f>
        <v>AlphaOmega</v>
      </c>
      <c r="M5968" t="str">
        <f>_xlfn.XLOOKUP(G5968,dMateriaPrima!$A$2:$A$12,dMateriaPrima!$B$2:$B$12)</f>
        <v>Couro</v>
      </c>
      <c r="N5968" s="2">
        <f>_xlfn.XLOOKUP(G5968,dMateriaPrima!$A$2:$A$12,dMateriaPrima!$C$2:$C$12)</f>
        <v>4.4000000000000004</v>
      </c>
      <c r="O5968" s="3">
        <f t="shared" si="465"/>
        <v>44</v>
      </c>
      <c r="P5968" s="4">
        <f t="shared" si="466"/>
        <v>0</v>
      </c>
      <c r="Q5968" s="3">
        <f t="shared" si="467"/>
        <v>44</v>
      </c>
      <c r="R5968" t="str">
        <f t="shared" si="468"/>
        <v>No prazo</v>
      </c>
      <c r="S5968" s="5">
        <f t="shared" si="469"/>
        <v>0</v>
      </c>
    </row>
    <row r="5969" spans="1:19" x14ac:dyDescent="0.25">
      <c r="A5969">
        <v>5968</v>
      </c>
      <c r="B5969" s="1">
        <v>44176</v>
      </c>
      <c r="C5969" s="1">
        <v>44187</v>
      </c>
      <c r="D5969" s="1">
        <v>44199</v>
      </c>
      <c r="E5969" s="1">
        <v>44201</v>
      </c>
      <c r="F5969">
        <v>1</v>
      </c>
      <c r="G5969">
        <v>8</v>
      </c>
      <c r="H5969">
        <v>323</v>
      </c>
      <c r="I5969" s="6">
        <v>0</v>
      </c>
      <c r="J5969">
        <v>1</v>
      </c>
      <c r="K5969" t="str">
        <f>_xlfn.XLOOKUP(fCompras!F5969,dComprador!$A$2:$A$7,dComprador!$B$2:$B$7)</f>
        <v>Alon</v>
      </c>
      <c r="L5969" t="str">
        <f>_xlfn.XLOOKUP(J5969,dFornecedor!$A$2:$A$6,dFornecedor!$B$2:$B$6)</f>
        <v>NorthShore</v>
      </c>
      <c r="M5969" t="str">
        <f>_xlfn.XLOOKUP(G5969,dMateriaPrima!$A$2:$A$12,dMateriaPrima!$B$2:$B$12)</f>
        <v>Cimento</v>
      </c>
      <c r="N5969" s="2">
        <f>_xlfn.XLOOKUP(G5969,dMateriaPrima!$A$2:$A$12,dMateriaPrima!$C$2:$C$12)</f>
        <v>23</v>
      </c>
      <c r="O5969" s="3">
        <f t="shared" si="465"/>
        <v>7429</v>
      </c>
      <c r="P5969" s="4">
        <f t="shared" si="466"/>
        <v>0</v>
      </c>
      <c r="Q5969" s="3">
        <f t="shared" si="467"/>
        <v>7429</v>
      </c>
      <c r="R5969" t="str">
        <f t="shared" si="468"/>
        <v>Em atraso</v>
      </c>
      <c r="S5969" s="5">
        <f t="shared" si="469"/>
        <v>2</v>
      </c>
    </row>
    <row r="5970" spans="1:19" x14ac:dyDescent="0.25">
      <c r="A5970">
        <v>5969</v>
      </c>
      <c r="B5970" s="1">
        <v>44177</v>
      </c>
      <c r="C5970" s="1">
        <v>44186</v>
      </c>
      <c r="D5970" s="1">
        <v>44188</v>
      </c>
      <c r="E5970" s="1">
        <v>44194</v>
      </c>
      <c r="F5970">
        <v>4</v>
      </c>
      <c r="G5970">
        <v>1</v>
      </c>
      <c r="H5970">
        <v>130</v>
      </c>
      <c r="I5970" s="6">
        <v>0</v>
      </c>
      <c r="J5970">
        <v>2</v>
      </c>
      <c r="K5970" t="str">
        <f>_xlfn.XLOOKUP(fCompras!F5970,dComprador!$A$2:$A$7,dComprador!$B$2:$B$7)</f>
        <v>Lira</v>
      </c>
      <c r="L5970" t="str">
        <f>_xlfn.XLOOKUP(J5970,dFornecedor!$A$2:$A$6,dFornecedor!$B$2:$B$6)</f>
        <v>Minerva</v>
      </c>
      <c r="M5970" t="str">
        <f>_xlfn.XLOOKUP(G5970,dMateriaPrima!$A$2:$A$12,dMateriaPrima!$B$2:$B$12)</f>
        <v>Tecido</v>
      </c>
      <c r="N5970" s="2">
        <f>_xlfn.XLOOKUP(G5970,dMateriaPrima!$A$2:$A$12,dMateriaPrima!$C$2:$C$12)</f>
        <v>18</v>
      </c>
      <c r="O5970" s="3">
        <f t="shared" si="465"/>
        <v>2340</v>
      </c>
      <c r="P5970" s="4">
        <f t="shared" si="466"/>
        <v>0</v>
      </c>
      <c r="Q5970" s="3">
        <f t="shared" si="467"/>
        <v>2340</v>
      </c>
      <c r="R5970" t="str">
        <f t="shared" si="468"/>
        <v>Em atraso</v>
      </c>
      <c r="S5970" s="5">
        <f t="shared" si="469"/>
        <v>6</v>
      </c>
    </row>
    <row r="5971" spans="1:19" x14ac:dyDescent="0.25">
      <c r="A5971">
        <v>5970</v>
      </c>
      <c r="B5971" s="1">
        <v>44177</v>
      </c>
      <c r="C5971" s="1">
        <v>44186</v>
      </c>
      <c r="D5971" s="1">
        <v>44189</v>
      </c>
      <c r="E5971" s="1">
        <v>44193</v>
      </c>
      <c r="F5971">
        <v>4</v>
      </c>
      <c r="G5971">
        <v>5</v>
      </c>
      <c r="H5971">
        <v>71</v>
      </c>
      <c r="I5971" s="6">
        <v>0</v>
      </c>
      <c r="J5971">
        <v>2</v>
      </c>
      <c r="K5971" t="str">
        <f>_xlfn.XLOOKUP(fCompras!F5971,dComprador!$A$2:$A$7,dComprador!$B$2:$B$7)</f>
        <v>Lira</v>
      </c>
      <c r="L5971" t="str">
        <f>_xlfn.XLOOKUP(J5971,dFornecedor!$A$2:$A$6,dFornecedor!$B$2:$B$6)</f>
        <v>Minerva</v>
      </c>
      <c r="M5971" t="str">
        <f>_xlfn.XLOOKUP(G5971,dMateriaPrima!$A$2:$A$12,dMateriaPrima!$B$2:$B$12)</f>
        <v>Areia</v>
      </c>
      <c r="N5971" s="2">
        <f>_xlfn.XLOOKUP(G5971,dMateriaPrima!$A$2:$A$12,dMateriaPrima!$C$2:$C$12)</f>
        <v>3.59</v>
      </c>
      <c r="O5971" s="3">
        <f t="shared" si="465"/>
        <v>254.89</v>
      </c>
      <c r="P5971" s="4">
        <f t="shared" si="466"/>
        <v>0</v>
      </c>
      <c r="Q5971" s="3">
        <f t="shared" si="467"/>
        <v>254.89</v>
      </c>
      <c r="R5971" t="str">
        <f t="shared" si="468"/>
        <v>Em atraso</v>
      </c>
      <c r="S5971" s="5">
        <f t="shared" si="469"/>
        <v>4</v>
      </c>
    </row>
    <row r="5972" spans="1:19" x14ac:dyDescent="0.25">
      <c r="A5972">
        <v>5971</v>
      </c>
      <c r="B5972" s="1">
        <v>44177</v>
      </c>
      <c r="C5972" s="1">
        <v>44178</v>
      </c>
      <c r="D5972" s="1">
        <v>44183</v>
      </c>
      <c r="E5972" s="1">
        <v>44186</v>
      </c>
      <c r="F5972">
        <v>4</v>
      </c>
      <c r="G5972">
        <v>9</v>
      </c>
      <c r="H5972">
        <v>124</v>
      </c>
      <c r="I5972" s="6">
        <v>0</v>
      </c>
      <c r="J5972">
        <v>3</v>
      </c>
      <c r="K5972" t="str">
        <f>_xlfn.XLOOKUP(fCompras!F5972,dComprador!$A$2:$A$7,dComprador!$B$2:$B$7)</f>
        <v>Lira</v>
      </c>
      <c r="L5972" t="str">
        <f>_xlfn.XLOOKUP(J5972,dFornecedor!$A$2:$A$6,dFornecedor!$B$2:$B$6)</f>
        <v>StepUp</v>
      </c>
      <c r="M5972" t="str">
        <f>_xlfn.XLOOKUP(G5972,dMateriaPrima!$A$2:$A$12,dMateriaPrima!$B$2:$B$12)</f>
        <v>Couro</v>
      </c>
      <c r="N5972" s="2">
        <f>_xlfn.XLOOKUP(G5972,dMateriaPrima!$A$2:$A$12,dMateriaPrima!$C$2:$C$12)</f>
        <v>4.4000000000000004</v>
      </c>
      <c r="O5972" s="3">
        <f t="shared" si="465"/>
        <v>545.6</v>
      </c>
      <c r="P5972" s="4">
        <f t="shared" si="466"/>
        <v>0</v>
      </c>
      <c r="Q5972" s="3">
        <f t="shared" si="467"/>
        <v>545.6</v>
      </c>
      <c r="R5972" t="str">
        <f t="shared" si="468"/>
        <v>Em atraso</v>
      </c>
      <c r="S5972" s="5">
        <f t="shared" si="469"/>
        <v>3</v>
      </c>
    </row>
    <row r="5973" spans="1:19" x14ac:dyDescent="0.25">
      <c r="A5973">
        <v>5972</v>
      </c>
      <c r="B5973" s="1">
        <v>44177</v>
      </c>
      <c r="C5973" s="1">
        <v>44185</v>
      </c>
      <c r="D5973" s="1">
        <v>44189</v>
      </c>
      <c r="E5973" s="1">
        <v>44193</v>
      </c>
      <c r="F5973">
        <v>4</v>
      </c>
      <c r="G5973">
        <v>4</v>
      </c>
      <c r="H5973">
        <v>106</v>
      </c>
      <c r="I5973" s="6">
        <v>0</v>
      </c>
      <c r="J5973">
        <v>2</v>
      </c>
      <c r="K5973" t="str">
        <f>_xlfn.XLOOKUP(fCompras!F5973,dComprador!$A$2:$A$7,dComprador!$B$2:$B$7)</f>
        <v>Lira</v>
      </c>
      <c r="L5973" t="str">
        <f>_xlfn.XLOOKUP(J5973,dFornecedor!$A$2:$A$6,dFornecedor!$B$2:$B$6)</f>
        <v>Minerva</v>
      </c>
      <c r="M5973" t="str">
        <f>_xlfn.XLOOKUP(G5973,dMateriaPrima!$A$2:$A$12,dMateriaPrima!$B$2:$B$12)</f>
        <v>Madeira</v>
      </c>
      <c r="N5973" s="2">
        <f>_xlfn.XLOOKUP(G5973,dMateriaPrima!$A$2:$A$12,dMateriaPrima!$C$2:$C$12)</f>
        <v>168</v>
      </c>
      <c r="O5973" s="3">
        <f t="shared" si="465"/>
        <v>17808</v>
      </c>
      <c r="P5973" s="4">
        <f t="shared" si="466"/>
        <v>0</v>
      </c>
      <c r="Q5973" s="3">
        <f t="shared" si="467"/>
        <v>17808</v>
      </c>
      <c r="R5973" t="str">
        <f t="shared" si="468"/>
        <v>Em atraso</v>
      </c>
      <c r="S5973" s="5">
        <f t="shared" si="469"/>
        <v>4</v>
      </c>
    </row>
    <row r="5974" spans="1:19" x14ac:dyDescent="0.25">
      <c r="A5974">
        <v>5973</v>
      </c>
      <c r="B5974" s="1">
        <v>44177</v>
      </c>
      <c r="C5974" s="1">
        <v>44184</v>
      </c>
      <c r="D5974" s="1">
        <v>44197</v>
      </c>
      <c r="E5974" s="1">
        <v>44200</v>
      </c>
      <c r="F5974">
        <v>1</v>
      </c>
      <c r="G5974">
        <v>4</v>
      </c>
      <c r="H5974">
        <v>152</v>
      </c>
      <c r="I5974" s="6">
        <v>0</v>
      </c>
      <c r="J5974">
        <v>2</v>
      </c>
      <c r="K5974" t="str">
        <f>_xlfn.XLOOKUP(fCompras!F5974,dComprador!$A$2:$A$7,dComprador!$B$2:$B$7)</f>
        <v>Alon</v>
      </c>
      <c r="L5974" t="str">
        <f>_xlfn.XLOOKUP(J5974,dFornecedor!$A$2:$A$6,dFornecedor!$B$2:$B$6)</f>
        <v>Minerva</v>
      </c>
      <c r="M5974" t="str">
        <f>_xlfn.XLOOKUP(G5974,dMateriaPrima!$A$2:$A$12,dMateriaPrima!$B$2:$B$12)</f>
        <v>Madeira</v>
      </c>
      <c r="N5974" s="2">
        <f>_xlfn.XLOOKUP(G5974,dMateriaPrima!$A$2:$A$12,dMateriaPrima!$C$2:$C$12)</f>
        <v>168</v>
      </c>
      <c r="O5974" s="3">
        <f t="shared" si="465"/>
        <v>25536</v>
      </c>
      <c r="P5974" s="4">
        <f t="shared" si="466"/>
        <v>0</v>
      </c>
      <c r="Q5974" s="3">
        <f t="shared" si="467"/>
        <v>25536</v>
      </c>
      <c r="R5974" t="str">
        <f t="shared" si="468"/>
        <v>Em atraso</v>
      </c>
      <c r="S5974" s="5">
        <f t="shared" si="469"/>
        <v>3</v>
      </c>
    </row>
    <row r="5975" spans="1:19" x14ac:dyDescent="0.25">
      <c r="A5975">
        <v>5974</v>
      </c>
      <c r="B5975" s="1">
        <v>44177</v>
      </c>
      <c r="C5975" s="1">
        <v>44186</v>
      </c>
      <c r="D5975" s="1">
        <v>44198</v>
      </c>
      <c r="E5975" s="1">
        <v>44198</v>
      </c>
      <c r="F5975">
        <v>1</v>
      </c>
      <c r="G5975">
        <v>10</v>
      </c>
      <c r="H5975">
        <v>320</v>
      </c>
      <c r="I5975" s="6">
        <v>0</v>
      </c>
      <c r="J5975">
        <v>3</v>
      </c>
      <c r="K5975" t="str">
        <f>_xlfn.XLOOKUP(fCompras!F5975,dComprador!$A$2:$A$7,dComprador!$B$2:$B$7)</f>
        <v>Alon</v>
      </c>
      <c r="L5975" t="str">
        <f>_xlfn.XLOOKUP(J5975,dFornecedor!$A$2:$A$6,dFornecedor!$B$2:$B$6)</f>
        <v>StepUp</v>
      </c>
      <c r="M5975" t="str">
        <f>_xlfn.XLOOKUP(G5975,dMateriaPrima!$A$2:$A$12,dMateriaPrima!$B$2:$B$12)</f>
        <v>Pedra Britada</v>
      </c>
      <c r="N5975" s="2">
        <f>_xlfn.XLOOKUP(G5975,dMateriaPrima!$A$2:$A$12,dMateriaPrima!$C$2:$C$12)</f>
        <v>56</v>
      </c>
      <c r="O5975" s="3">
        <f t="shared" si="465"/>
        <v>17920</v>
      </c>
      <c r="P5975" s="4">
        <f t="shared" si="466"/>
        <v>0</v>
      </c>
      <c r="Q5975" s="3">
        <f t="shared" si="467"/>
        <v>17920</v>
      </c>
      <c r="R5975" t="str">
        <f t="shared" si="468"/>
        <v>No prazo</v>
      </c>
      <c r="S5975" s="5">
        <f t="shared" si="469"/>
        <v>0</v>
      </c>
    </row>
    <row r="5976" spans="1:19" x14ac:dyDescent="0.25">
      <c r="A5976">
        <v>5975</v>
      </c>
      <c r="B5976" s="1">
        <v>44177</v>
      </c>
      <c r="C5976" s="1">
        <v>44178</v>
      </c>
      <c r="D5976" s="1">
        <v>44197</v>
      </c>
      <c r="E5976" s="1">
        <v>44196</v>
      </c>
      <c r="F5976">
        <v>1</v>
      </c>
      <c r="G5976">
        <v>11</v>
      </c>
      <c r="H5976">
        <v>87</v>
      </c>
      <c r="I5976" s="6">
        <v>0</v>
      </c>
      <c r="J5976">
        <v>3</v>
      </c>
      <c r="K5976" t="str">
        <f>_xlfn.XLOOKUP(fCompras!F5976,dComprador!$A$2:$A$7,dComprador!$B$2:$B$7)</f>
        <v>Alon</v>
      </c>
      <c r="L5976" t="str">
        <f>_xlfn.XLOOKUP(J5976,dFornecedor!$A$2:$A$6,dFornecedor!$B$2:$B$6)</f>
        <v>StepUp</v>
      </c>
      <c r="M5976" t="str">
        <f>_xlfn.XLOOKUP(G5976,dMateriaPrima!$A$2:$A$12,dMateriaPrima!$B$2:$B$12)</f>
        <v>Papel</v>
      </c>
      <c r="N5976" s="2">
        <f>_xlfn.XLOOKUP(G5976,dMateriaPrima!$A$2:$A$12,dMateriaPrima!$C$2:$C$12)</f>
        <v>9</v>
      </c>
      <c r="O5976" s="3">
        <f t="shared" si="465"/>
        <v>783</v>
      </c>
      <c r="P5976" s="4">
        <f t="shared" si="466"/>
        <v>0</v>
      </c>
      <c r="Q5976" s="3">
        <f t="shared" si="467"/>
        <v>783</v>
      </c>
      <c r="R5976" t="str">
        <f t="shared" si="468"/>
        <v>No prazo</v>
      </c>
      <c r="S5976" s="5">
        <f t="shared" si="469"/>
        <v>0</v>
      </c>
    </row>
    <row r="5977" spans="1:19" x14ac:dyDescent="0.25">
      <c r="A5977">
        <v>5976</v>
      </c>
      <c r="B5977" s="1">
        <v>44177</v>
      </c>
      <c r="C5977" s="1">
        <v>44177</v>
      </c>
      <c r="D5977" s="1">
        <v>44203</v>
      </c>
      <c r="E5977" s="1">
        <v>44205</v>
      </c>
      <c r="F5977">
        <v>1</v>
      </c>
      <c r="G5977">
        <v>9</v>
      </c>
      <c r="H5977">
        <v>7</v>
      </c>
      <c r="I5977" s="6">
        <v>0</v>
      </c>
      <c r="J5977">
        <v>2</v>
      </c>
      <c r="K5977" t="str">
        <f>_xlfn.XLOOKUP(fCompras!F5977,dComprador!$A$2:$A$7,dComprador!$B$2:$B$7)</f>
        <v>Alon</v>
      </c>
      <c r="L5977" t="str">
        <f>_xlfn.XLOOKUP(J5977,dFornecedor!$A$2:$A$6,dFornecedor!$B$2:$B$6)</f>
        <v>Minerva</v>
      </c>
      <c r="M5977" t="str">
        <f>_xlfn.XLOOKUP(G5977,dMateriaPrima!$A$2:$A$12,dMateriaPrima!$B$2:$B$12)</f>
        <v>Couro</v>
      </c>
      <c r="N5977" s="2">
        <f>_xlfn.XLOOKUP(G5977,dMateriaPrima!$A$2:$A$12,dMateriaPrima!$C$2:$C$12)</f>
        <v>4.4000000000000004</v>
      </c>
      <c r="O5977" s="3">
        <f t="shared" si="465"/>
        <v>30.800000000000004</v>
      </c>
      <c r="P5977" s="4">
        <f t="shared" si="466"/>
        <v>0</v>
      </c>
      <c r="Q5977" s="3">
        <f t="shared" si="467"/>
        <v>30.800000000000004</v>
      </c>
      <c r="R5977" t="str">
        <f t="shared" si="468"/>
        <v>Em atraso</v>
      </c>
      <c r="S5977" s="5">
        <f t="shared" si="469"/>
        <v>2</v>
      </c>
    </row>
    <row r="5978" spans="1:19" x14ac:dyDescent="0.25">
      <c r="A5978">
        <v>5977</v>
      </c>
      <c r="B5978" s="1">
        <v>44177</v>
      </c>
      <c r="C5978" s="1">
        <v>44191</v>
      </c>
      <c r="D5978" s="1">
        <v>44199</v>
      </c>
      <c r="E5978" s="1">
        <v>44201</v>
      </c>
      <c r="F5978">
        <v>1</v>
      </c>
      <c r="G5978">
        <v>5</v>
      </c>
      <c r="H5978">
        <v>12</v>
      </c>
      <c r="I5978" s="6">
        <v>0</v>
      </c>
      <c r="J5978">
        <v>1</v>
      </c>
      <c r="K5978" t="str">
        <f>_xlfn.XLOOKUP(fCompras!F5978,dComprador!$A$2:$A$7,dComprador!$B$2:$B$7)</f>
        <v>Alon</v>
      </c>
      <c r="L5978" t="str">
        <f>_xlfn.XLOOKUP(J5978,dFornecedor!$A$2:$A$6,dFornecedor!$B$2:$B$6)</f>
        <v>NorthShore</v>
      </c>
      <c r="M5978" t="str">
        <f>_xlfn.XLOOKUP(G5978,dMateriaPrima!$A$2:$A$12,dMateriaPrima!$B$2:$B$12)</f>
        <v>Areia</v>
      </c>
      <c r="N5978" s="2">
        <f>_xlfn.XLOOKUP(G5978,dMateriaPrima!$A$2:$A$12,dMateriaPrima!$C$2:$C$12)</f>
        <v>3.59</v>
      </c>
      <c r="O5978" s="3">
        <f t="shared" si="465"/>
        <v>43.08</v>
      </c>
      <c r="P5978" s="4">
        <f t="shared" si="466"/>
        <v>0</v>
      </c>
      <c r="Q5978" s="3">
        <f t="shared" si="467"/>
        <v>43.08</v>
      </c>
      <c r="R5978" t="str">
        <f t="shared" si="468"/>
        <v>Em atraso</v>
      </c>
      <c r="S5978" s="5">
        <f t="shared" si="469"/>
        <v>2</v>
      </c>
    </row>
    <row r="5979" spans="1:19" x14ac:dyDescent="0.25">
      <c r="A5979">
        <v>5978</v>
      </c>
      <c r="B5979" s="1">
        <v>44178</v>
      </c>
      <c r="C5979" s="1">
        <v>44182</v>
      </c>
      <c r="D5979" s="1">
        <v>44186</v>
      </c>
      <c r="E5979" s="1">
        <v>44186</v>
      </c>
      <c r="F5979">
        <v>4</v>
      </c>
      <c r="G5979">
        <v>7</v>
      </c>
      <c r="H5979">
        <v>575</v>
      </c>
      <c r="I5979" s="6">
        <v>0</v>
      </c>
      <c r="J5979">
        <v>4</v>
      </c>
      <c r="K5979" t="str">
        <f>_xlfn.XLOOKUP(fCompras!F5979,dComprador!$A$2:$A$7,dComprador!$B$2:$B$7)</f>
        <v>Lira</v>
      </c>
      <c r="L5979" t="str">
        <f>_xlfn.XLOOKUP(J5979,dFornecedor!$A$2:$A$6,dFornecedor!$B$2:$B$6)</f>
        <v>AlphaOmega</v>
      </c>
      <c r="M5979" t="str">
        <f>_xlfn.XLOOKUP(G5979,dMateriaPrima!$A$2:$A$12,dMateriaPrima!$B$2:$B$12)</f>
        <v>Poliéster</v>
      </c>
      <c r="N5979" s="2">
        <f>_xlfn.XLOOKUP(G5979,dMateriaPrima!$A$2:$A$12,dMateriaPrima!$C$2:$C$12)</f>
        <v>8</v>
      </c>
      <c r="O5979" s="3">
        <f t="shared" si="465"/>
        <v>4600</v>
      </c>
      <c r="P5979" s="4">
        <f t="shared" si="466"/>
        <v>0</v>
      </c>
      <c r="Q5979" s="3">
        <f t="shared" si="467"/>
        <v>4600</v>
      </c>
      <c r="R5979" t="str">
        <f t="shared" si="468"/>
        <v>No prazo</v>
      </c>
      <c r="S5979" s="5">
        <f t="shared" si="469"/>
        <v>0</v>
      </c>
    </row>
    <row r="5980" spans="1:19" x14ac:dyDescent="0.25">
      <c r="A5980">
        <v>5979</v>
      </c>
      <c r="B5980" s="1">
        <v>44178</v>
      </c>
      <c r="C5980" s="1">
        <v>44181</v>
      </c>
      <c r="D5980" s="1">
        <v>44186</v>
      </c>
      <c r="E5980" s="1">
        <v>44188</v>
      </c>
      <c r="F5980">
        <v>4</v>
      </c>
      <c r="G5980">
        <v>7</v>
      </c>
      <c r="H5980">
        <v>124</v>
      </c>
      <c r="I5980" s="6">
        <v>0</v>
      </c>
      <c r="J5980">
        <v>1</v>
      </c>
      <c r="K5980" t="str">
        <f>_xlfn.XLOOKUP(fCompras!F5980,dComprador!$A$2:$A$7,dComprador!$B$2:$B$7)</f>
        <v>Lira</v>
      </c>
      <c r="L5980" t="str">
        <f>_xlfn.XLOOKUP(J5980,dFornecedor!$A$2:$A$6,dFornecedor!$B$2:$B$6)</f>
        <v>NorthShore</v>
      </c>
      <c r="M5980" t="str">
        <f>_xlfn.XLOOKUP(G5980,dMateriaPrima!$A$2:$A$12,dMateriaPrima!$B$2:$B$12)</f>
        <v>Poliéster</v>
      </c>
      <c r="N5980" s="2">
        <f>_xlfn.XLOOKUP(G5980,dMateriaPrima!$A$2:$A$12,dMateriaPrima!$C$2:$C$12)</f>
        <v>8</v>
      </c>
      <c r="O5980" s="3">
        <f t="shared" si="465"/>
        <v>992</v>
      </c>
      <c r="P5980" s="4">
        <f t="shared" si="466"/>
        <v>0</v>
      </c>
      <c r="Q5980" s="3">
        <f t="shared" si="467"/>
        <v>992</v>
      </c>
      <c r="R5980" t="str">
        <f t="shared" si="468"/>
        <v>Em atraso</v>
      </c>
      <c r="S5980" s="5">
        <f t="shared" si="469"/>
        <v>2</v>
      </c>
    </row>
    <row r="5981" spans="1:19" x14ac:dyDescent="0.25">
      <c r="A5981">
        <v>5980</v>
      </c>
      <c r="B5981" s="1">
        <v>44178</v>
      </c>
      <c r="C5981" s="1">
        <v>44178</v>
      </c>
      <c r="D5981" s="1">
        <v>44199</v>
      </c>
      <c r="E5981" s="1">
        <v>44200</v>
      </c>
      <c r="F5981">
        <v>1</v>
      </c>
      <c r="G5981">
        <v>5</v>
      </c>
      <c r="H5981">
        <v>155</v>
      </c>
      <c r="I5981" s="6">
        <v>0</v>
      </c>
      <c r="J5981">
        <v>5</v>
      </c>
      <c r="K5981" t="str">
        <f>_xlfn.XLOOKUP(fCompras!F5981,dComprador!$A$2:$A$7,dComprador!$B$2:$B$7)</f>
        <v>Alon</v>
      </c>
      <c r="L5981" t="str">
        <f>_xlfn.XLOOKUP(J5981,dFornecedor!$A$2:$A$6,dFornecedor!$B$2:$B$6)</f>
        <v>Atlas</v>
      </c>
      <c r="M5981" t="str">
        <f>_xlfn.XLOOKUP(G5981,dMateriaPrima!$A$2:$A$12,dMateriaPrima!$B$2:$B$12)</f>
        <v>Areia</v>
      </c>
      <c r="N5981" s="2">
        <f>_xlfn.XLOOKUP(G5981,dMateriaPrima!$A$2:$A$12,dMateriaPrima!$C$2:$C$12)</f>
        <v>3.59</v>
      </c>
      <c r="O5981" s="3">
        <f t="shared" si="465"/>
        <v>556.44999999999993</v>
      </c>
      <c r="P5981" s="4">
        <f t="shared" si="466"/>
        <v>0</v>
      </c>
      <c r="Q5981" s="3">
        <f t="shared" si="467"/>
        <v>556.44999999999993</v>
      </c>
      <c r="R5981" t="str">
        <f t="shared" si="468"/>
        <v>Em atraso</v>
      </c>
      <c r="S5981" s="5">
        <f t="shared" si="469"/>
        <v>1</v>
      </c>
    </row>
    <row r="5982" spans="1:19" x14ac:dyDescent="0.25">
      <c r="A5982">
        <v>5981</v>
      </c>
      <c r="B5982" s="1">
        <v>44178</v>
      </c>
      <c r="C5982" s="1">
        <v>44188</v>
      </c>
      <c r="D5982" s="1">
        <v>44206</v>
      </c>
      <c r="E5982" s="1">
        <v>44209</v>
      </c>
      <c r="F5982">
        <v>1</v>
      </c>
      <c r="G5982">
        <v>1</v>
      </c>
      <c r="H5982">
        <v>288</v>
      </c>
      <c r="I5982" s="6">
        <v>0</v>
      </c>
      <c r="J5982">
        <v>1</v>
      </c>
      <c r="K5982" t="str">
        <f>_xlfn.XLOOKUP(fCompras!F5982,dComprador!$A$2:$A$7,dComprador!$B$2:$B$7)</f>
        <v>Alon</v>
      </c>
      <c r="L5982" t="str">
        <f>_xlfn.XLOOKUP(J5982,dFornecedor!$A$2:$A$6,dFornecedor!$B$2:$B$6)</f>
        <v>NorthShore</v>
      </c>
      <c r="M5982" t="str">
        <f>_xlfn.XLOOKUP(G5982,dMateriaPrima!$A$2:$A$12,dMateriaPrima!$B$2:$B$12)</f>
        <v>Tecido</v>
      </c>
      <c r="N5982" s="2">
        <f>_xlfn.XLOOKUP(G5982,dMateriaPrima!$A$2:$A$12,dMateriaPrima!$C$2:$C$12)</f>
        <v>18</v>
      </c>
      <c r="O5982" s="3">
        <f t="shared" si="465"/>
        <v>5184</v>
      </c>
      <c r="P5982" s="4">
        <f t="shared" si="466"/>
        <v>0</v>
      </c>
      <c r="Q5982" s="3">
        <f t="shared" si="467"/>
        <v>5184</v>
      </c>
      <c r="R5982" t="str">
        <f t="shared" si="468"/>
        <v>Em atraso</v>
      </c>
      <c r="S5982" s="5">
        <f t="shared" si="469"/>
        <v>3</v>
      </c>
    </row>
    <row r="5983" spans="1:19" x14ac:dyDescent="0.25">
      <c r="A5983">
        <v>5982</v>
      </c>
      <c r="B5983" s="1">
        <v>44178</v>
      </c>
      <c r="C5983" s="1">
        <v>44186</v>
      </c>
      <c r="D5983" s="1">
        <v>44210</v>
      </c>
      <c r="E5983" s="1">
        <v>44212</v>
      </c>
      <c r="F5983">
        <v>1</v>
      </c>
      <c r="G5983">
        <v>1</v>
      </c>
      <c r="H5983">
        <v>194</v>
      </c>
      <c r="I5983" s="6">
        <v>0</v>
      </c>
      <c r="J5983">
        <v>1</v>
      </c>
      <c r="K5983" t="str">
        <f>_xlfn.XLOOKUP(fCompras!F5983,dComprador!$A$2:$A$7,dComprador!$B$2:$B$7)</f>
        <v>Alon</v>
      </c>
      <c r="L5983" t="str">
        <f>_xlfn.XLOOKUP(J5983,dFornecedor!$A$2:$A$6,dFornecedor!$B$2:$B$6)</f>
        <v>NorthShore</v>
      </c>
      <c r="M5983" t="str">
        <f>_xlfn.XLOOKUP(G5983,dMateriaPrima!$A$2:$A$12,dMateriaPrima!$B$2:$B$12)</f>
        <v>Tecido</v>
      </c>
      <c r="N5983" s="2">
        <f>_xlfn.XLOOKUP(G5983,dMateriaPrima!$A$2:$A$12,dMateriaPrima!$C$2:$C$12)</f>
        <v>18</v>
      </c>
      <c r="O5983" s="3">
        <f t="shared" si="465"/>
        <v>3492</v>
      </c>
      <c r="P5983" s="4">
        <f t="shared" si="466"/>
        <v>0</v>
      </c>
      <c r="Q5983" s="3">
        <f t="shared" si="467"/>
        <v>3492</v>
      </c>
      <c r="R5983" t="str">
        <f t="shared" si="468"/>
        <v>Em atraso</v>
      </c>
      <c r="S5983" s="5">
        <f t="shared" si="469"/>
        <v>2</v>
      </c>
    </row>
    <row r="5984" spans="1:19" x14ac:dyDescent="0.25">
      <c r="A5984">
        <v>5983</v>
      </c>
      <c r="B5984" s="1">
        <v>44178</v>
      </c>
      <c r="C5984" s="1">
        <v>44179</v>
      </c>
      <c r="D5984" s="1">
        <v>44199</v>
      </c>
      <c r="E5984" s="1">
        <v>44201</v>
      </c>
      <c r="F5984">
        <v>1</v>
      </c>
      <c r="G5984">
        <v>5</v>
      </c>
      <c r="H5984">
        <v>139</v>
      </c>
      <c r="I5984" s="6">
        <v>0.2</v>
      </c>
      <c r="J5984">
        <v>3</v>
      </c>
      <c r="K5984" t="str">
        <f>_xlfn.XLOOKUP(fCompras!F5984,dComprador!$A$2:$A$7,dComprador!$B$2:$B$7)</f>
        <v>Alon</v>
      </c>
      <c r="L5984" t="str">
        <f>_xlfn.XLOOKUP(J5984,dFornecedor!$A$2:$A$6,dFornecedor!$B$2:$B$6)</f>
        <v>StepUp</v>
      </c>
      <c r="M5984" t="str">
        <f>_xlfn.XLOOKUP(G5984,dMateriaPrima!$A$2:$A$12,dMateriaPrima!$B$2:$B$12)</f>
        <v>Areia</v>
      </c>
      <c r="N5984" s="2">
        <f>_xlfn.XLOOKUP(G5984,dMateriaPrima!$A$2:$A$12,dMateriaPrima!$C$2:$C$12)</f>
        <v>3.59</v>
      </c>
      <c r="O5984" s="3">
        <f t="shared" si="465"/>
        <v>499.01</v>
      </c>
      <c r="P5984" s="4">
        <f t="shared" si="466"/>
        <v>99.802000000000007</v>
      </c>
      <c r="Q5984" s="3">
        <f t="shared" si="467"/>
        <v>399.20799999999997</v>
      </c>
      <c r="R5984" t="str">
        <f t="shared" si="468"/>
        <v>Em atraso</v>
      </c>
      <c r="S5984" s="5">
        <f t="shared" si="469"/>
        <v>2</v>
      </c>
    </row>
    <row r="5985" spans="1:19" x14ac:dyDescent="0.25">
      <c r="A5985">
        <v>5984</v>
      </c>
      <c r="B5985" s="1">
        <v>44179</v>
      </c>
      <c r="C5985" s="1">
        <v>44182</v>
      </c>
      <c r="D5985" s="1">
        <v>44207</v>
      </c>
      <c r="E5985" s="1">
        <v>44209</v>
      </c>
      <c r="F5985">
        <v>1</v>
      </c>
      <c r="G5985">
        <v>7</v>
      </c>
      <c r="H5985">
        <v>46</v>
      </c>
      <c r="I5985" s="6">
        <v>0</v>
      </c>
      <c r="J5985">
        <v>1</v>
      </c>
      <c r="K5985" t="str">
        <f>_xlfn.XLOOKUP(fCompras!F5985,dComprador!$A$2:$A$7,dComprador!$B$2:$B$7)</f>
        <v>Alon</v>
      </c>
      <c r="L5985" t="str">
        <f>_xlfn.XLOOKUP(J5985,dFornecedor!$A$2:$A$6,dFornecedor!$B$2:$B$6)</f>
        <v>NorthShore</v>
      </c>
      <c r="M5985" t="str">
        <f>_xlfn.XLOOKUP(G5985,dMateriaPrima!$A$2:$A$12,dMateriaPrima!$B$2:$B$12)</f>
        <v>Poliéster</v>
      </c>
      <c r="N5985" s="2">
        <f>_xlfn.XLOOKUP(G5985,dMateriaPrima!$A$2:$A$12,dMateriaPrima!$C$2:$C$12)</f>
        <v>8</v>
      </c>
      <c r="O5985" s="3">
        <f t="shared" si="465"/>
        <v>368</v>
      </c>
      <c r="P5985" s="4">
        <f t="shared" si="466"/>
        <v>0</v>
      </c>
      <c r="Q5985" s="3">
        <f t="shared" si="467"/>
        <v>368</v>
      </c>
      <c r="R5985" t="str">
        <f t="shared" si="468"/>
        <v>Em atraso</v>
      </c>
      <c r="S5985" s="5">
        <f t="shared" si="469"/>
        <v>2</v>
      </c>
    </row>
    <row r="5986" spans="1:19" x14ac:dyDescent="0.25">
      <c r="A5986">
        <v>5985</v>
      </c>
      <c r="B5986" s="1">
        <v>44179</v>
      </c>
      <c r="C5986" s="1">
        <v>44187</v>
      </c>
      <c r="D5986" s="1">
        <v>44211</v>
      </c>
      <c r="E5986" s="1">
        <v>44209</v>
      </c>
      <c r="F5986">
        <v>1</v>
      </c>
      <c r="G5986">
        <v>5</v>
      </c>
      <c r="H5986">
        <v>33</v>
      </c>
      <c r="I5986" s="6">
        <v>0</v>
      </c>
      <c r="J5986">
        <v>2</v>
      </c>
      <c r="K5986" t="str">
        <f>_xlfn.XLOOKUP(fCompras!F5986,dComprador!$A$2:$A$7,dComprador!$B$2:$B$7)</f>
        <v>Alon</v>
      </c>
      <c r="L5986" t="str">
        <f>_xlfn.XLOOKUP(J5986,dFornecedor!$A$2:$A$6,dFornecedor!$B$2:$B$6)</f>
        <v>Minerva</v>
      </c>
      <c r="M5986" t="str">
        <f>_xlfn.XLOOKUP(G5986,dMateriaPrima!$A$2:$A$12,dMateriaPrima!$B$2:$B$12)</f>
        <v>Areia</v>
      </c>
      <c r="N5986" s="2">
        <f>_xlfn.XLOOKUP(G5986,dMateriaPrima!$A$2:$A$12,dMateriaPrima!$C$2:$C$12)</f>
        <v>3.59</v>
      </c>
      <c r="O5986" s="3">
        <f t="shared" si="465"/>
        <v>118.47</v>
      </c>
      <c r="P5986" s="4">
        <f t="shared" si="466"/>
        <v>0</v>
      </c>
      <c r="Q5986" s="3">
        <f t="shared" si="467"/>
        <v>118.47</v>
      </c>
      <c r="R5986" t="str">
        <f t="shared" si="468"/>
        <v>No prazo</v>
      </c>
      <c r="S5986" s="5">
        <f t="shared" si="469"/>
        <v>0</v>
      </c>
    </row>
    <row r="5987" spans="1:19" x14ac:dyDescent="0.25">
      <c r="A5987">
        <v>5986</v>
      </c>
      <c r="B5987" s="1">
        <v>44179</v>
      </c>
      <c r="C5987" s="1">
        <v>44181</v>
      </c>
      <c r="D5987" s="1">
        <v>44213</v>
      </c>
      <c r="E5987" s="1">
        <v>44214</v>
      </c>
      <c r="F5987">
        <v>1</v>
      </c>
      <c r="G5987">
        <v>1</v>
      </c>
      <c r="H5987">
        <v>174</v>
      </c>
      <c r="I5987" s="6">
        <v>0</v>
      </c>
      <c r="J5987">
        <v>2</v>
      </c>
      <c r="K5987" t="str">
        <f>_xlfn.XLOOKUP(fCompras!F5987,dComprador!$A$2:$A$7,dComprador!$B$2:$B$7)</f>
        <v>Alon</v>
      </c>
      <c r="L5987" t="str">
        <f>_xlfn.XLOOKUP(J5987,dFornecedor!$A$2:$A$6,dFornecedor!$B$2:$B$6)</f>
        <v>Minerva</v>
      </c>
      <c r="M5987" t="str">
        <f>_xlfn.XLOOKUP(G5987,dMateriaPrima!$A$2:$A$12,dMateriaPrima!$B$2:$B$12)</f>
        <v>Tecido</v>
      </c>
      <c r="N5987" s="2">
        <f>_xlfn.XLOOKUP(G5987,dMateriaPrima!$A$2:$A$12,dMateriaPrima!$C$2:$C$12)</f>
        <v>18</v>
      </c>
      <c r="O5987" s="3">
        <f t="shared" si="465"/>
        <v>3132</v>
      </c>
      <c r="P5987" s="4">
        <f t="shared" si="466"/>
        <v>0</v>
      </c>
      <c r="Q5987" s="3">
        <f t="shared" si="467"/>
        <v>3132</v>
      </c>
      <c r="R5987" t="str">
        <f t="shared" si="468"/>
        <v>Em atraso</v>
      </c>
      <c r="S5987" s="5">
        <f t="shared" si="469"/>
        <v>1</v>
      </c>
    </row>
    <row r="5988" spans="1:19" x14ac:dyDescent="0.25">
      <c r="A5988">
        <v>5987</v>
      </c>
      <c r="B5988" s="1">
        <v>44179</v>
      </c>
      <c r="C5988" s="1">
        <v>44183</v>
      </c>
      <c r="D5988" s="1">
        <v>44186</v>
      </c>
      <c r="E5988" s="1">
        <v>44187</v>
      </c>
      <c r="F5988">
        <v>4</v>
      </c>
      <c r="G5988">
        <v>1</v>
      </c>
      <c r="H5988">
        <v>368</v>
      </c>
      <c r="I5988" s="6">
        <v>0</v>
      </c>
      <c r="J5988">
        <v>1</v>
      </c>
      <c r="K5988" t="str">
        <f>_xlfn.XLOOKUP(fCompras!F5988,dComprador!$A$2:$A$7,dComprador!$B$2:$B$7)</f>
        <v>Lira</v>
      </c>
      <c r="L5988" t="str">
        <f>_xlfn.XLOOKUP(J5988,dFornecedor!$A$2:$A$6,dFornecedor!$B$2:$B$6)</f>
        <v>NorthShore</v>
      </c>
      <c r="M5988" t="str">
        <f>_xlfn.XLOOKUP(G5988,dMateriaPrima!$A$2:$A$12,dMateriaPrima!$B$2:$B$12)</f>
        <v>Tecido</v>
      </c>
      <c r="N5988" s="2">
        <f>_xlfn.XLOOKUP(G5988,dMateriaPrima!$A$2:$A$12,dMateriaPrima!$C$2:$C$12)</f>
        <v>18</v>
      </c>
      <c r="O5988" s="3">
        <f t="shared" si="465"/>
        <v>6624</v>
      </c>
      <c r="P5988" s="4">
        <f t="shared" si="466"/>
        <v>0</v>
      </c>
      <c r="Q5988" s="3">
        <f t="shared" si="467"/>
        <v>6624</v>
      </c>
      <c r="R5988" t="str">
        <f t="shared" si="468"/>
        <v>Em atraso</v>
      </c>
      <c r="S5988" s="5">
        <f t="shared" si="469"/>
        <v>1</v>
      </c>
    </row>
    <row r="5989" spans="1:19" x14ac:dyDescent="0.25">
      <c r="A5989">
        <v>5988</v>
      </c>
      <c r="B5989" s="1">
        <v>44179</v>
      </c>
      <c r="C5989" s="1">
        <v>44179</v>
      </c>
      <c r="D5989" s="1">
        <v>44188</v>
      </c>
      <c r="E5989" s="1">
        <v>44188</v>
      </c>
      <c r="F5989">
        <v>4</v>
      </c>
      <c r="G5989">
        <v>6</v>
      </c>
      <c r="H5989">
        <v>263</v>
      </c>
      <c r="I5989" s="6">
        <v>0</v>
      </c>
      <c r="J5989">
        <v>2</v>
      </c>
      <c r="K5989" t="str">
        <f>_xlfn.XLOOKUP(fCompras!F5989,dComprador!$A$2:$A$7,dComprador!$B$2:$B$7)</f>
        <v>Lira</v>
      </c>
      <c r="L5989" t="str">
        <f>_xlfn.XLOOKUP(J5989,dFornecedor!$A$2:$A$6,dFornecedor!$B$2:$B$6)</f>
        <v>Minerva</v>
      </c>
      <c r="M5989" t="str">
        <f>_xlfn.XLOOKUP(G5989,dMateriaPrima!$A$2:$A$12,dMateriaPrima!$B$2:$B$12)</f>
        <v>Fio Algodão</v>
      </c>
      <c r="N5989" s="2">
        <f>_xlfn.XLOOKUP(G5989,dMateriaPrima!$A$2:$A$12,dMateriaPrima!$C$2:$C$12)</f>
        <v>55.9</v>
      </c>
      <c r="O5989" s="3">
        <f t="shared" si="465"/>
        <v>14701.699999999999</v>
      </c>
      <c r="P5989" s="4">
        <f t="shared" si="466"/>
        <v>0</v>
      </c>
      <c r="Q5989" s="3">
        <f t="shared" si="467"/>
        <v>14701.699999999999</v>
      </c>
      <c r="R5989" t="str">
        <f t="shared" si="468"/>
        <v>No prazo</v>
      </c>
      <c r="S5989" s="5">
        <f t="shared" si="469"/>
        <v>0</v>
      </c>
    </row>
    <row r="5990" spans="1:19" x14ac:dyDescent="0.25">
      <c r="A5990">
        <v>5989</v>
      </c>
      <c r="B5990" s="1">
        <v>44179</v>
      </c>
      <c r="C5990" s="1">
        <v>44179</v>
      </c>
      <c r="D5990" s="1">
        <v>44184</v>
      </c>
      <c r="E5990" s="1">
        <v>44186</v>
      </c>
      <c r="F5990">
        <v>4</v>
      </c>
      <c r="G5990">
        <v>11</v>
      </c>
      <c r="H5990">
        <v>378</v>
      </c>
      <c r="I5990" s="6">
        <v>0</v>
      </c>
      <c r="J5990">
        <v>2</v>
      </c>
      <c r="K5990" t="str">
        <f>_xlfn.XLOOKUP(fCompras!F5990,dComprador!$A$2:$A$7,dComprador!$B$2:$B$7)</f>
        <v>Lira</v>
      </c>
      <c r="L5990" t="str">
        <f>_xlfn.XLOOKUP(J5990,dFornecedor!$A$2:$A$6,dFornecedor!$B$2:$B$6)</f>
        <v>Minerva</v>
      </c>
      <c r="M5990" t="str">
        <f>_xlfn.XLOOKUP(G5990,dMateriaPrima!$A$2:$A$12,dMateriaPrima!$B$2:$B$12)</f>
        <v>Papel</v>
      </c>
      <c r="N5990" s="2">
        <f>_xlfn.XLOOKUP(G5990,dMateriaPrima!$A$2:$A$12,dMateriaPrima!$C$2:$C$12)</f>
        <v>9</v>
      </c>
      <c r="O5990" s="3">
        <f t="shared" si="465"/>
        <v>3402</v>
      </c>
      <c r="P5990" s="4">
        <f t="shared" si="466"/>
        <v>0</v>
      </c>
      <c r="Q5990" s="3">
        <f t="shared" si="467"/>
        <v>3402</v>
      </c>
      <c r="R5990" t="str">
        <f t="shared" si="468"/>
        <v>Em atraso</v>
      </c>
      <c r="S5990" s="5">
        <f t="shared" si="469"/>
        <v>2</v>
      </c>
    </row>
    <row r="5991" spans="1:19" x14ac:dyDescent="0.25">
      <c r="A5991">
        <v>5990</v>
      </c>
      <c r="B5991" s="1">
        <v>44179</v>
      </c>
      <c r="C5991" s="1">
        <v>44179</v>
      </c>
      <c r="D5991" s="1">
        <v>44188</v>
      </c>
      <c r="E5991" s="1">
        <v>44196</v>
      </c>
      <c r="F5991">
        <v>4</v>
      </c>
      <c r="G5991">
        <v>11</v>
      </c>
      <c r="H5991">
        <v>163</v>
      </c>
      <c r="I5991" s="6">
        <v>0</v>
      </c>
      <c r="J5991">
        <v>4</v>
      </c>
      <c r="K5991" t="str">
        <f>_xlfn.XLOOKUP(fCompras!F5991,dComprador!$A$2:$A$7,dComprador!$B$2:$B$7)</f>
        <v>Lira</v>
      </c>
      <c r="L5991" t="str">
        <f>_xlfn.XLOOKUP(J5991,dFornecedor!$A$2:$A$6,dFornecedor!$B$2:$B$6)</f>
        <v>AlphaOmega</v>
      </c>
      <c r="M5991" t="str">
        <f>_xlfn.XLOOKUP(G5991,dMateriaPrima!$A$2:$A$12,dMateriaPrima!$B$2:$B$12)</f>
        <v>Papel</v>
      </c>
      <c r="N5991" s="2">
        <f>_xlfn.XLOOKUP(G5991,dMateriaPrima!$A$2:$A$12,dMateriaPrima!$C$2:$C$12)</f>
        <v>9</v>
      </c>
      <c r="O5991" s="3">
        <f t="shared" si="465"/>
        <v>1467</v>
      </c>
      <c r="P5991" s="4">
        <f t="shared" si="466"/>
        <v>0</v>
      </c>
      <c r="Q5991" s="3">
        <f t="shared" si="467"/>
        <v>1467</v>
      </c>
      <c r="R5991" t="str">
        <f t="shared" si="468"/>
        <v>Em atraso</v>
      </c>
      <c r="S5991" s="5">
        <f t="shared" si="469"/>
        <v>8</v>
      </c>
    </row>
    <row r="5992" spans="1:19" x14ac:dyDescent="0.25">
      <c r="A5992">
        <v>5991</v>
      </c>
      <c r="B5992" s="1">
        <v>44179</v>
      </c>
      <c r="C5992" s="1">
        <v>44179</v>
      </c>
      <c r="D5992" s="1">
        <v>44198</v>
      </c>
      <c r="E5992" s="1">
        <v>44200</v>
      </c>
      <c r="F5992">
        <v>1</v>
      </c>
      <c r="G5992">
        <v>7</v>
      </c>
      <c r="H5992">
        <v>274</v>
      </c>
      <c r="I5992" s="6">
        <v>0</v>
      </c>
      <c r="J5992">
        <v>5</v>
      </c>
      <c r="K5992" t="str">
        <f>_xlfn.XLOOKUP(fCompras!F5992,dComprador!$A$2:$A$7,dComprador!$B$2:$B$7)</f>
        <v>Alon</v>
      </c>
      <c r="L5992" t="str">
        <f>_xlfn.XLOOKUP(J5992,dFornecedor!$A$2:$A$6,dFornecedor!$B$2:$B$6)</f>
        <v>Atlas</v>
      </c>
      <c r="M5992" t="str">
        <f>_xlfn.XLOOKUP(G5992,dMateriaPrima!$A$2:$A$12,dMateriaPrima!$B$2:$B$12)</f>
        <v>Poliéster</v>
      </c>
      <c r="N5992" s="2">
        <f>_xlfn.XLOOKUP(G5992,dMateriaPrima!$A$2:$A$12,dMateriaPrima!$C$2:$C$12)</f>
        <v>8</v>
      </c>
      <c r="O5992" s="3">
        <f t="shared" si="465"/>
        <v>2192</v>
      </c>
      <c r="P5992" s="4">
        <f t="shared" si="466"/>
        <v>0</v>
      </c>
      <c r="Q5992" s="3">
        <f t="shared" si="467"/>
        <v>2192</v>
      </c>
      <c r="R5992" t="str">
        <f t="shared" si="468"/>
        <v>Em atraso</v>
      </c>
      <c r="S5992" s="5">
        <f t="shared" si="469"/>
        <v>2</v>
      </c>
    </row>
    <row r="5993" spans="1:19" x14ac:dyDescent="0.25">
      <c r="A5993">
        <v>5992</v>
      </c>
      <c r="B5993" s="1">
        <v>44179</v>
      </c>
      <c r="C5993" s="1">
        <v>44180</v>
      </c>
      <c r="D5993" s="1">
        <v>44198</v>
      </c>
      <c r="E5993" s="1">
        <v>44202</v>
      </c>
      <c r="F5993">
        <v>1</v>
      </c>
      <c r="G5993">
        <v>7</v>
      </c>
      <c r="H5993">
        <v>1</v>
      </c>
      <c r="I5993" s="6">
        <v>0</v>
      </c>
      <c r="J5993">
        <v>4</v>
      </c>
      <c r="K5993" t="str">
        <f>_xlfn.XLOOKUP(fCompras!F5993,dComprador!$A$2:$A$7,dComprador!$B$2:$B$7)</f>
        <v>Alon</v>
      </c>
      <c r="L5993" t="str">
        <f>_xlfn.XLOOKUP(J5993,dFornecedor!$A$2:$A$6,dFornecedor!$B$2:$B$6)</f>
        <v>AlphaOmega</v>
      </c>
      <c r="M5993" t="str">
        <f>_xlfn.XLOOKUP(G5993,dMateriaPrima!$A$2:$A$12,dMateriaPrima!$B$2:$B$12)</f>
        <v>Poliéster</v>
      </c>
      <c r="N5993" s="2">
        <f>_xlfn.XLOOKUP(G5993,dMateriaPrima!$A$2:$A$12,dMateriaPrima!$C$2:$C$12)</f>
        <v>8</v>
      </c>
      <c r="O5993" s="3">
        <f t="shared" si="465"/>
        <v>8</v>
      </c>
      <c r="P5993" s="4">
        <f t="shared" si="466"/>
        <v>0</v>
      </c>
      <c r="Q5993" s="3">
        <f t="shared" si="467"/>
        <v>8</v>
      </c>
      <c r="R5993" t="str">
        <f t="shared" si="468"/>
        <v>Em atraso</v>
      </c>
      <c r="S5993" s="5">
        <f t="shared" si="469"/>
        <v>4</v>
      </c>
    </row>
    <row r="5994" spans="1:19" x14ac:dyDescent="0.25">
      <c r="A5994">
        <v>5993</v>
      </c>
      <c r="B5994" s="1">
        <v>44179</v>
      </c>
      <c r="C5994" s="1">
        <v>44187</v>
      </c>
      <c r="D5994" s="1">
        <v>44197</v>
      </c>
      <c r="E5994" s="1">
        <v>44200</v>
      </c>
      <c r="F5994">
        <v>1</v>
      </c>
      <c r="G5994">
        <v>10</v>
      </c>
      <c r="H5994">
        <v>130</v>
      </c>
      <c r="I5994" s="6">
        <v>0</v>
      </c>
      <c r="J5994">
        <v>2</v>
      </c>
      <c r="K5994" t="str">
        <f>_xlfn.XLOOKUP(fCompras!F5994,dComprador!$A$2:$A$7,dComprador!$B$2:$B$7)</f>
        <v>Alon</v>
      </c>
      <c r="L5994" t="str">
        <f>_xlfn.XLOOKUP(J5994,dFornecedor!$A$2:$A$6,dFornecedor!$B$2:$B$6)</f>
        <v>Minerva</v>
      </c>
      <c r="M5994" t="str">
        <f>_xlfn.XLOOKUP(G5994,dMateriaPrima!$A$2:$A$12,dMateriaPrima!$B$2:$B$12)</f>
        <v>Pedra Britada</v>
      </c>
      <c r="N5994" s="2">
        <f>_xlfn.XLOOKUP(G5994,dMateriaPrima!$A$2:$A$12,dMateriaPrima!$C$2:$C$12)</f>
        <v>56</v>
      </c>
      <c r="O5994" s="3">
        <f t="shared" si="465"/>
        <v>7280</v>
      </c>
      <c r="P5994" s="4">
        <f t="shared" si="466"/>
        <v>0</v>
      </c>
      <c r="Q5994" s="3">
        <f t="shared" si="467"/>
        <v>7280</v>
      </c>
      <c r="R5994" t="str">
        <f t="shared" si="468"/>
        <v>Em atraso</v>
      </c>
      <c r="S5994" s="5">
        <f t="shared" si="469"/>
        <v>3</v>
      </c>
    </row>
    <row r="5995" spans="1:19" x14ac:dyDescent="0.25">
      <c r="A5995">
        <v>5994</v>
      </c>
      <c r="B5995" s="1">
        <v>44179</v>
      </c>
      <c r="C5995" s="1">
        <v>44185</v>
      </c>
      <c r="D5995" s="1">
        <v>44211</v>
      </c>
      <c r="E5995" s="1">
        <v>44211</v>
      </c>
      <c r="F5995">
        <v>1</v>
      </c>
      <c r="G5995">
        <v>5</v>
      </c>
      <c r="H5995">
        <v>99</v>
      </c>
      <c r="I5995" s="6">
        <v>0</v>
      </c>
      <c r="J5995">
        <v>2</v>
      </c>
      <c r="K5995" t="str">
        <f>_xlfn.XLOOKUP(fCompras!F5995,dComprador!$A$2:$A$7,dComprador!$B$2:$B$7)</f>
        <v>Alon</v>
      </c>
      <c r="L5995" t="str">
        <f>_xlfn.XLOOKUP(J5995,dFornecedor!$A$2:$A$6,dFornecedor!$B$2:$B$6)</f>
        <v>Minerva</v>
      </c>
      <c r="M5995" t="str">
        <f>_xlfn.XLOOKUP(G5995,dMateriaPrima!$A$2:$A$12,dMateriaPrima!$B$2:$B$12)</f>
        <v>Areia</v>
      </c>
      <c r="N5995" s="2">
        <f>_xlfn.XLOOKUP(G5995,dMateriaPrima!$A$2:$A$12,dMateriaPrima!$C$2:$C$12)</f>
        <v>3.59</v>
      </c>
      <c r="O5995" s="3">
        <f t="shared" si="465"/>
        <v>355.40999999999997</v>
      </c>
      <c r="P5995" s="4">
        <f t="shared" si="466"/>
        <v>0</v>
      </c>
      <c r="Q5995" s="3">
        <f t="shared" si="467"/>
        <v>355.40999999999997</v>
      </c>
      <c r="R5995" t="str">
        <f t="shared" si="468"/>
        <v>No prazo</v>
      </c>
      <c r="S5995" s="5">
        <f t="shared" si="469"/>
        <v>0</v>
      </c>
    </row>
    <row r="5996" spans="1:19" x14ac:dyDescent="0.25">
      <c r="A5996">
        <v>5995</v>
      </c>
      <c r="B5996" s="1">
        <v>44179</v>
      </c>
      <c r="C5996" s="1">
        <v>44179</v>
      </c>
      <c r="D5996" s="1">
        <v>44210</v>
      </c>
      <c r="E5996" s="1">
        <v>44213</v>
      </c>
      <c r="F5996">
        <v>1</v>
      </c>
      <c r="G5996">
        <v>6</v>
      </c>
      <c r="H5996">
        <v>141</v>
      </c>
      <c r="I5996" s="6">
        <v>0</v>
      </c>
      <c r="J5996">
        <v>2</v>
      </c>
      <c r="K5996" t="str">
        <f>_xlfn.XLOOKUP(fCompras!F5996,dComprador!$A$2:$A$7,dComprador!$B$2:$B$7)</f>
        <v>Alon</v>
      </c>
      <c r="L5996" t="str">
        <f>_xlfn.XLOOKUP(J5996,dFornecedor!$A$2:$A$6,dFornecedor!$B$2:$B$6)</f>
        <v>Minerva</v>
      </c>
      <c r="M5996" t="str">
        <f>_xlfn.XLOOKUP(G5996,dMateriaPrima!$A$2:$A$12,dMateriaPrima!$B$2:$B$12)</f>
        <v>Fio Algodão</v>
      </c>
      <c r="N5996" s="2">
        <f>_xlfn.XLOOKUP(G5996,dMateriaPrima!$A$2:$A$12,dMateriaPrima!$C$2:$C$12)</f>
        <v>55.9</v>
      </c>
      <c r="O5996" s="3">
        <f t="shared" si="465"/>
        <v>7881.9</v>
      </c>
      <c r="P5996" s="4">
        <f t="shared" si="466"/>
        <v>0</v>
      </c>
      <c r="Q5996" s="3">
        <f t="shared" si="467"/>
        <v>7881.9</v>
      </c>
      <c r="R5996" t="str">
        <f t="shared" si="468"/>
        <v>Em atraso</v>
      </c>
      <c r="S5996" s="5">
        <f t="shared" si="469"/>
        <v>3</v>
      </c>
    </row>
    <row r="5997" spans="1:19" x14ac:dyDescent="0.25">
      <c r="A5997">
        <v>5996</v>
      </c>
      <c r="B5997" s="1">
        <v>44180</v>
      </c>
      <c r="C5997" s="1">
        <v>44181</v>
      </c>
      <c r="D5997" s="1">
        <v>44187</v>
      </c>
      <c r="E5997" s="1">
        <v>44191</v>
      </c>
      <c r="F5997">
        <v>4</v>
      </c>
      <c r="G5997">
        <v>4</v>
      </c>
      <c r="H5997">
        <v>137</v>
      </c>
      <c r="I5997" s="6">
        <v>0</v>
      </c>
      <c r="J5997">
        <v>3</v>
      </c>
      <c r="K5997" t="str">
        <f>_xlfn.XLOOKUP(fCompras!F5997,dComprador!$A$2:$A$7,dComprador!$B$2:$B$7)</f>
        <v>Lira</v>
      </c>
      <c r="L5997" t="str">
        <f>_xlfn.XLOOKUP(J5997,dFornecedor!$A$2:$A$6,dFornecedor!$B$2:$B$6)</f>
        <v>StepUp</v>
      </c>
      <c r="M5997" t="str">
        <f>_xlfn.XLOOKUP(G5997,dMateriaPrima!$A$2:$A$12,dMateriaPrima!$B$2:$B$12)</f>
        <v>Madeira</v>
      </c>
      <c r="N5997" s="2">
        <f>_xlfn.XLOOKUP(G5997,dMateriaPrima!$A$2:$A$12,dMateriaPrima!$C$2:$C$12)</f>
        <v>168</v>
      </c>
      <c r="O5997" s="3">
        <f t="shared" si="465"/>
        <v>23016</v>
      </c>
      <c r="P5997" s="4">
        <f t="shared" si="466"/>
        <v>0</v>
      </c>
      <c r="Q5997" s="3">
        <f t="shared" si="467"/>
        <v>23016</v>
      </c>
      <c r="R5997" t="str">
        <f t="shared" si="468"/>
        <v>Em atraso</v>
      </c>
      <c r="S5997" s="5">
        <f t="shared" si="469"/>
        <v>4</v>
      </c>
    </row>
    <row r="5998" spans="1:19" x14ac:dyDescent="0.25">
      <c r="A5998">
        <v>5997</v>
      </c>
      <c r="B5998" s="1">
        <v>44180</v>
      </c>
      <c r="C5998" s="1">
        <v>44182</v>
      </c>
      <c r="D5998" s="1">
        <v>44187</v>
      </c>
      <c r="E5998" s="1">
        <v>44188</v>
      </c>
      <c r="F5998">
        <v>4</v>
      </c>
      <c r="G5998">
        <v>7</v>
      </c>
      <c r="H5998">
        <v>33</v>
      </c>
      <c r="I5998" s="6">
        <v>0</v>
      </c>
      <c r="J5998">
        <v>2</v>
      </c>
      <c r="K5998" t="str">
        <f>_xlfn.XLOOKUP(fCompras!F5998,dComprador!$A$2:$A$7,dComprador!$B$2:$B$7)</f>
        <v>Lira</v>
      </c>
      <c r="L5998" t="str">
        <f>_xlfn.XLOOKUP(J5998,dFornecedor!$A$2:$A$6,dFornecedor!$B$2:$B$6)</f>
        <v>Minerva</v>
      </c>
      <c r="M5998" t="str">
        <f>_xlfn.XLOOKUP(G5998,dMateriaPrima!$A$2:$A$12,dMateriaPrima!$B$2:$B$12)</f>
        <v>Poliéster</v>
      </c>
      <c r="N5998" s="2">
        <f>_xlfn.XLOOKUP(G5998,dMateriaPrima!$A$2:$A$12,dMateriaPrima!$C$2:$C$12)</f>
        <v>8</v>
      </c>
      <c r="O5998" s="3">
        <f t="shared" si="465"/>
        <v>264</v>
      </c>
      <c r="P5998" s="4">
        <f t="shared" si="466"/>
        <v>0</v>
      </c>
      <c r="Q5998" s="3">
        <f t="shared" si="467"/>
        <v>264</v>
      </c>
      <c r="R5998" t="str">
        <f t="shared" si="468"/>
        <v>Em atraso</v>
      </c>
      <c r="S5998" s="5">
        <f t="shared" si="469"/>
        <v>1</v>
      </c>
    </row>
    <row r="5999" spans="1:19" x14ac:dyDescent="0.25">
      <c r="A5999">
        <v>5998</v>
      </c>
      <c r="B5999" s="1">
        <v>44180</v>
      </c>
      <c r="C5999" s="1">
        <v>44188</v>
      </c>
      <c r="D5999" s="1">
        <v>44189</v>
      </c>
      <c r="E5999" s="1">
        <v>44192</v>
      </c>
      <c r="F5999">
        <v>4</v>
      </c>
      <c r="G5999">
        <v>2</v>
      </c>
      <c r="H5999">
        <v>3</v>
      </c>
      <c r="I5999" s="6">
        <v>0</v>
      </c>
      <c r="J5999">
        <v>3</v>
      </c>
      <c r="K5999" t="str">
        <f>_xlfn.XLOOKUP(fCompras!F5999,dComprador!$A$2:$A$7,dComprador!$B$2:$B$7)</f>
        <v>Lira</v>
      </c>
      <c r="L5999" t="str">
        <f>_xlfn.XLOOKUP(J5999,dFornecedor!$A$2:$A$6,dFornecedor!$B$2:$B$6)</f>
        <v>StepUp</v>
      </c>
      <c r="M5999" t="str">
        <f>_xlfn.XLOOKUP(G5999,dMateriaPrima!$A$2:$A$12,dMateriaPrima!$B$2:$B$12)</f>
        <v>Chapa Metal</v>
      </c>
      <c r="N5999" s="2">
        <f>_xlfn.XLOOKUP(G5999,dMateriaPrima!$A$2:$A$12,dMateriaPrima!$C$2:$C$12)</f>
        <v>299.89999999999998</v>
      </c>
      <c r="O5999" s="3">
        <f t="shared" si="465"/>
        <v>899.69999999999993</v>
      </c>
      <c r="P5999" s="4">
        <f t="shared" si="466"/>
        <v>0</v>
      </c>
      <c r="Q5999" s="3">
        <f t="shared" si="467"/>
        <v>899.69999999999993</v>
      </c>
      <c r="R5999" t="str">
        <f t="shared" si="468"/>
        <v>Em atraso</v>
      </c>
      <c r="S5999" s="5">
        <f t="shared" si="469"/>
        <v>3</v>
      </c>
    </row>
    <row r="6000" spans="1:19" x14ac:dyDescent="0.25">
      <c r="A6000">
        <v>5999</v>
      </c>
      <c r="B6000" s="1">
        <v>44180</v>
      </c>
      <c r="C6000" s="1">
        <v>44180</v>
      </c>
      <c r="D6000" s="1">
        <v>44188</v>
      </c>
      <c r="E6000" s="1">
        <v>44189</v>
      </c>
      <c r="F6000">
        <v>4</v>
      </c>
      <c r="G6000">
        <v>9</v>
      </c>
      <c r="H6000">
        <v>67</v>
      </c>
      <c r="I6000" s="6">
        <v>0</v>
      </c>
      <c r="J6000">
        <v>2</v>
      </c>
      <c r="K6000" t="str">
        <f>_xlfn.XLOOKUP(fCompras!F6000,dComprador!$A$2:$A$7,dComprador!$B$2:$B$7)</f>
        <v>Lira</v>
      </c>
      <c r="L6000" t="str">
        <f>_xlfn.XLOOKUP(J6000,dFornecedor!$A$2:$A$6,dFornecedor!$B$2:$B$6)</f>
        <v>Minerva</v>
      </c>
      <c r="M6000" t="str">
        <f>_xlfn.XLOOKUP(G6000,dMateriaPrima!$A$2:$A$12,dMateriaPrima!$B$2:$B$12)</f>
        <v>Couro</v>
      </c>
      <c r="N6000" s="2">
        <f>_xlfn.XLOOKUP(G6000,dMateriaPrima!$A$2:$A$12,dMateriaPrima!$C$2:$C$12)</f>
        <v>4.4000000000000004</v>
      </c>
      <c r="O6000" s="3">
        <f t="shared" si="465"/>
        <v>294.8</v>
      </c>
      <c r="P6000" s="4">
        <f t="shared" si="466"/>
        <v>0</v>
      </c>
      <c r="Q6000" s="3">
        <f t="shared" si="467"/>
        <v>294.8</v>
      </c>
      <c r="R6000" t="str">
        <f t="shared" si="468"/>
        <v>Em atraso</v>
      </c>
      <c r="S6000" s="5">
        <f t="shared" si="469"/>
        <v>1</v>
      </c>
    </row>
    <row r="6001" spans="1:19" x14ac:dyDescent="0.25">
      <c r="A6001">
        <v>6000</v>
      </c>
      <c r="B6001" s="1">
        <v>44180</v>
      </c>
      <c r="C6001" s="1">
        <v>44180</v>
      </c>
      <c r="D6001" s="1">
        <v>44188</v>
      </c>
      <c r="E6001" s="1">
        <v>44190</v>
      </c>
      <c r="F6001">
        <v>4</v>
      </c>
      <c r="G6001">
        <v>7</v>
      </c>
      <c r="H6001">
        <v>71</v>
      </c>
      <c r="I6001" s="6">
        <v>0</v>
      </c>
      <c r="J6001">
        <v>2</v>
      </c>
      <c r="K6001" t="str">
        <f>_xlfn.XLOOKUP(fCompras!F6001,dComprador!$A$2:$A$7,dComprador!$B$2:$B$7)</f>
        <v>Lira</v>
      </c>
      <c r="L6001" t="str">
        <f>_xlfn.XLOOKUP(J6001,dFornecedor!$A$2:$A$6,dFornecedor!$B$2:$B$6)</f>
        <v>Minerva</v>
      </c>
      <c r="M6001" t="str">
        <f>_xlfn.XLOOKUP(G6001,dMateriaPrima!$A$2:$A$12,dMateriaPrima!$B$2:$B$12)</f>
        <v>Poliéster</v>
      </c>
      <c r="N6001" s="2">
        <f>_xlfn.XLOOKUP(G6001,dMateriaPrima!$A$2:$A$12,dMateriaPrima!$C$2:$C$12)</f>
        <v>8</v>
      </c>
      <c r="O6001" s="3">
        <f t="shared" si="465"/>
        <v>568</v>
      </c>
      <c r="P6001" s="4">
        <f t="shared" si="466"/>
        <v>0</v>
      </c>
      <c r="Q6001" s="3">
        <f t="shared" si="467"/>
        <v>568</v>
      </c>
      <c r="R6001" t="str">
        <f t="shared" si="468"/>
        <v>Em atraso</v>
      </c>
      <c r="S6001" s="5">
        <f t="shared" si="469"/>
        <v>2</v>
      </c>
    </row>
    <row r="6002" spans="1:19" x14ac:dyDescent="0.25">
      <c r="A6002">
        <v>6001</v>
      </c>
      <c r="B6002" s="1">
        <v>44180</v>
      </c>
      <c r="C6002" s="1">
        <v>44182</v>
      </c>
      <c r="D6002" s="1">
        <v>44186</v>
      </c>
      <c r="E6002" s="1">
        <v>44188</v>
      </c>
      <c r="F6002">
        <v>4</v>
      </c>
      <c r="G6002">
        <v>7</v>
      </c>
      <c r="H6002">
        <v>114</v>
      </c>
      <c r="I6002" s="6">
        <v>0</v>
      </c>
      <c r="J6002">
        <v>5</v>
      </c>
      <c r="K6002" t="str">
        <f>_xlfn.XLOOKUP(fCompras!F6002,dComprador!$A$2:$A$7,dComprador!$B$2:$B$7)</f>
        <v>Lira</v>
      </c>
      <c r="L6002" t="str">
        <f>_xlfn.XLOOKUP(J6002,dFornecedor!$A$2:$A$6,dFornecedor!$B$2:$B$6)</f>
        <v>Atlas</v>
      </c>
      <c r="M6002" t="str">
        <f>_xlfn.XLOOKUP(G6002,dMateriaPrima!$A$2:$A$12,dMateriaPrima!$B$2:$B$12)</f>
        <v>Poliéster</v>
      </c>
      <c r="N6002" s="2">
        <f>_xlfn.XLOOKUP(G6002,dMateriaPrima!$A$2:$A$12,dMateriaPrima!$C$2:$C$12)</f>
        <v>8</v>
      </c>
      <c r="O6002" s="3">
        <f t="shared" si="465"/>
        <v>912</v>
      </c>
      <c r="P6002" s="4">
        <f t="shared" si="466"/>
        <v>0</v>
      </c>
      <c r="Q6002" s="3">
        <f t="shared" si="467"/>
        <v>912</v>
      </c>
      <c r="R6002" t="str">
        <f t="shared" si="468"/>
        <v>Em atraso</v>
      </c>
      <c r="S6002" s="5">
        <f t="shared" si="469"/>
        <v>2</v>
      </c>
    </row>
    <row r="6003" spans="1:19" x14ac:dyDescent="0.25">
      <c r="A6003">
        <v>6002</v>
      </c>
      <c r="B6003" s="1">
        <v>44180</v>
      </c>
      <c r="C6003" s="1">
        <v>44189</v>
      </c>
      <c r="D6003" s="1">
        <v>44199</v>
      </c>
      <c r="E6003" s="1">
        <v>44198</v>
      </c>
      <c r="F6003">
        <v>1</v>
      </c>
      <c r="G6003">
        <v>11</v>
      </c>
      <c r="H6003">
        <v>242</v>
      </c>
      <c r="I6003" s="6">
        <v>0</v>
      </c>
      <c r="J6003">
        <v>2</v>
      </c>
      <c r="K6003" t="str">
        <f>_xlfn.XLOOKUP(fCompras!F6003,dComprador!$A$2:$A$7,dComprador!$B$2:$B$7)</f>
        <v>Alon</v>
      </c>
      <c r="L6003" t="str">
        <f>_xlfn.XLOOKUP(J6003,dFornecedor!$A$2:$A$6,dFornecedor!$B$2:$B$6)</f>
        <v>Minerva</v>
      </c>
      <c r="M6003" t="str">
        <f>_xlfn.XLOOKUP(G6003,dMateriaPrima!$A$2:$A$12,dMateriaPrima!$B$2:$B$12)</f>
        <v>Papel</v>
      </c>
      <c r="N6003" s="2">
        <f>_xlfn.XLOOKUP(G6003,dMateriaPrima!$A$2:$A$12,dMateriaPrima!$C$2:$C$12)</f>
        <v>9</v>
      </c>
      <c r="O6003" s="3">
        <f t="shared" si="465"/>
        <v>2178</v>
      </c>
      <c r="P6003" s="4">
        <f t="shared" si="466"/>
        <v>0</v>
      </c>
      <c r="Q6003" s="3">
        <f t="shared" si="467"/>
        <v>2178</v>
      </c>
      <c r="R6003" t="str">
        <f t="shared" si="468"/>
        <v>No prazo</v>
      </c>
      <c r="S6003" s="5">
        <f t="shared" si="469"/>
        <v>0</v>
      </c>
    </row>
    <row r="6004" spans="1:19" x14ac:dyDescent="0.25">
      <c r="A6004">
        <v>6003</v>
      </c>
      <c r="B6004" s="1">
        <v>44180</v>
      </c>
      <c r="C6004" s="1">
        <v>44181</v>
      </c>
      <c r="D6004" s="1">
        <v>44201</v>
      </c>
      <c r="E6004" s="1">
        <v>44204</v>
      </c>
      <c r="F6004">
        <v>1</v>
      </c>
      <c r="G6004">
        <v>9</v>
      </c>
      <c r="H6004">
        <v>503</v>
      </c>
      <c r="I6004" s="6">
        <v>0</v>
      </c>
      <c r="J6004">
        <v>3</v>
      </c>
      <c r="K6004" t="str">
        <f>_xlfn.XLOOKUP(fCompras!F6004,dComprador!$A$2:$A$7,dComprador!$B$2:$B$7)</f>
        <v>Alon</v>
      </c>
      <c r="L6004" t="str">
        <f>_xlfn.XLOOKUP(J6004,dFornecedor!$A$2:$A$6,dFornecedor!$B$2:$B$6)</f>
        <v>StepUp</v>
      </c>
      <c r="M6004" t="str">
        <f>_xlfn.XLOOKUP(G6004,dMateriaPrima!$A$2:$A$12,dMateriaPrima!$B$2:$B$12)</f>
        <v>Couro</v>
      </c>
      <c r="N6004" s="2">
        <f>_xlfn.XLOOKUP(G6004,dMateriaPrima!$A$2:$A$12,dMateriaPrima!$C$2:$C$12)</f>
        <v>4.4000000000000004</v>
      </c>
      <c r="O6004" s="3">
        <f t="shared" si="465"/>
        <v>2213.2000000000003</v>
      </c>
      <c r="P6004" s="4">
        <f t="shared" si="466"/>
        <v>0</v>
      </c>
      <c r="Q6004" s="3">
        <f t="shared" si="467"/>
        <v>2213.2000000000003</v>
      </c>
      <c r="R6004" t="str">
        <f t="shared" si="468"/>
        <v>Em atraso</v>
      </c>
      <c r="S6004" s="5">
        <f t="shared" si="469"/>
        <v>3</v>
      </c>
    </row>
    <row r="6005" spans="1:19" x14ac:dyDescent="0.25">
      <c r="A6005">
        <v>6004</v>
      </c>
      <c r="B6005" s="1">
        <v>44180</v>
      </c>
      <c r="C6005" s="1">
        <v>44182</v>
      </c>
      <c r="D6005" s="1">
        <v>44197</v>
      </c>
      <c r="E6005" s="1">
        <v>44199</v>
      </c>
      <c r="F6005">
        <v>1</v>
      </c>
      <c r="G6005">
        <v>9</v>
      </c>
      <c r="H6005">
        <v>182</v>
      </c>
      <c r="I6005" s="6">
        <v>0</v>
      </c>
      <c r="J6005">
        <v>2</v>
      </c>
      <c r="K6005" t="str">
        <f>_xlfn.XLOOKUP(fCompras!F6005,dComprador!$A$2:$A$7,dComprador!$B$2:$B$7)</f>
        <v>Alon</v>
      </c>
      <c r="L6005" t="str">
        <f>_xlfn.XLOOKUP(J6005,dFornecedor!$A$2:$A$6,dFornecedor!$B$2:$B$6)</f>
        <v>Minerva</v>
      </c>
      <c r="M6005" t="str">
        <f>_xlfn.XLOOKUP(G6005,dMateriaPrima!$A$2:$A$12,dMateriaPrima!$B$2:$B$12)</f>
        <v>Couro</v>
      </c>
      <c r="N6005" s="2">
        <f>_xlfn.XLOOKUP(G6005,dMateriaPrima!$A$2:$A$12,dMateriaPrima!$C$2:$C$12)</f>
        <v>4.4000000000000004</v>
      </c>
      <c r="O6005" s="3">
        <f t="shared" si="465"/>
        <v>800.80000000000007</v>
      </c>
      <c r="P6005" s="4">
        <f t="shared" si="466"/>
        <v>0</v>
      </c>
      <c r="Q6005" s="3">
        <f t="shared" si="467"/>
        <v>800.80000000000007</v>
      </c>
      <c r="R6005" t="str">
        <f t="shared" si="468"/>
        <v>Em atraso</v>
      </c>
      <c r="S6005" s="5">
        <f t="shared" si="469"/>
        <v>2</v>
      </c>
    </row>
    <row r="6006" spans="1:19" x14ac:dyDescent="0.25">
      <c r="A6006">
        <v>6005</v>
      </c>
      <c r="B6006" s="1">
        <v>44180</v>
      </c>
      <c r="C6006" s="1">
        <v>44180</v>
      </c>
      <c r="D6006" s="1">
        <v>44212</v>
      </c>
      <c r="E6006" s="1">
        <v>44214</v>
      </c>
      <c r="F6006">
        <v>1</v>
      </c>
      <c r="G6006">
        <v>1</v>
      </c>
      <c r="H6006">
        <v>324</v>
      </c>
      <c r="I6006" s="6">
        <v>0.34</v>
      </c>
      <c r="J6006">
        <v>4</v>
      </c>
      <c r="K6006" t="str">
        <f>_xlfn.XLOOKUP(fCompras!F6006,dComprador!$A$2:$A$7,dComprador!$B$2:$B$7)</f>
        <v>Alon</v>
      </c>
      <c r="L6006" t="str">
        <f>_xlfn.XLOOKUP(J6006,dFornecedor!$A$2:$A$6,dFornecedor!$B$2:$B$6)</f>
        <v>AlphaOmega</v>
      </c>
      <c r="M6006" t="str">
        <f>_xlfn.XLOOKUP(G6006,dMateriaPrima!$A$2:$A$12,dMateriaPrima!$B$2:$B$12)</f>
        <v>Tecido</v>
      </c>
      <c r="N6006" s="2">
        <f>_xlfn.XLOOKUP(G6006,dMateriaPrima!$A$2:$A$12,dMateriaPrima!$C$2:$C$12)</f>
        <v>18</v>
      </c>
      <c r="O6006" s="3">
        <f t="shared" si="465"/>
        <v>5832</v>
      </c>
      <c r="P6006" s="4">
        <f t="shared" si="466"/>
        <v>1982.88</v>
      </c>
      <c r="Q6006" s="3">
        <f t="shared" si="467"/>
        <v>3849.12</v>
      </c>
      <c r="R6006" t="str">
        <f t="shared" si="468"/>
        <v>Em atraso</v>
      </c>
      <c r="S6006" s="5">
        <f t="shared" si="469"/>
        <v>2</v>
      </c>
    </row>
    <row r="6007" spans="1:19" x14ac:dyDescent="0.25">
      <c r="A6007">
        <v>6006</v>
      </c>
      <c r="B6007" s="1">
        <v>44180</v>
      </c>
      <c r="C6007" s="1">
        <v>44185</v>
      </c>
      <c r="D6007" s="1">
        <v>44202</v>
      </c>
      <c r="E6007" s="1">
        <v>44204</v>
      </c>
      <c r="F6007">
        <v>1</v>
      </c>
      <c r="G6007">
        <v>4</v>
      </c>
      <c r="H6007">
        <v>183</v>
      </c>
      <c r="I6007" s="6">
        <v>0</v>
      </c>
      <c r="J6007">
        <v>3</v>
      </c>
      <c r="K6007" t="str">
        <f>_xlfn.XLOOKUP(fCompras!F6007,dComprador!$A$2:$A$7,dComprador!$B$2:$B$7)</f>
        <v>Alon</v>
      </c>
      <c r="L6007" t="str">
        <f>_xlfn.XLOOKUP(J6007,dFornecedor!$A$2:$A$6,dFornecedor!$B$2:$B$6)</f>
        <v>StepUp</v>
      </c>
      <c r="M6007" t="str">
        <f>_xlfn.XLOOKUP(G6007,dMateriaPrima!$A$2:$A$12,dMateriaPrima!$B$2:$B$12)</f>
        <v>Madeira</v>
      </c>
      <c r="N6007" s="2">
        <f>_xlfn.XLOOKUP(G6007,dMateriaPrima!$A$2:$A$12,dMateriaPrima!$C$2:$C$12)</f>
        <v>168</v>
      </c>
      <c r="O6007" s="3">
        <f t="shared" si="465"/>
        <v>30744</v>
      </c>
      <c r="P6007" s="4">
        <f t="shared" si="466"/>
        <v>0</v>
      </c>
      <c r="Q6007" s="3">
        <f t="shared" si="467"/>
        <v>30744</v>
      </c>
      <c r="R6007" t="str">
        <f t="shared" si="468"/>
        <v>Em atraso</v>
      </c>
      <c r="S6007" s="5">
        <f t="shared" si="469"/>
        <v>2</v>
      </c>
    </row>
    <row r="6008" spans="1:19" x14ac:dyDescent="0.25">
      <c r="A6008">
        <v>6007</v>
      </c>
      <c r="B6008" s="1">
        <v>44180</v>
      </c>
      <c r="C6008" s="1">
        <v>44180</v>
      </c>
      <c r="D6008" s="1">
        <v>44205</v>
      </c>
      <c r="E6008" s="1">
        <v>44204</v>
      </c>
      <c r="F6008">
        <v>1</v>
      </c>
      <c r="G6008">
        <v>7</v>
      </c>
      <c r="H6008">
        <v>421</v>
      </c>
      <c r="I6008" s="6">
        <v>0</v>
      </c>
      <c r="J6008">
        <v>2</v>
      </c>
      <c r="K6008" t="str">
        <f>_xlfn.XLOOKUP(fCompras!F6008,dComprador!$A$2:$A$7,dComprador!$B$2:$B$7)</f>
        <v>Alon</v>
      </c>
      <c r="L6008" t="str">
        <f>_xlfn.XLOOKUP(J6008,dFornecedor!$A$2:$A$6,dFornecedor!$B$2:$B$6)</f>
        <v>Minerva</v>
      </c>
      <c r="M6008" t="str">
        <f>_xlfn.XLOOKUP(G6008,dMateriaPrima!$A$2:$A$12,dMateriaPrima!$B$2:$B$12)</f>
        <v>Poliéster</v>
      </c>
      <c r="N6008" s="2">
        <f>_xlfn.XLOOKUP(G6008,dMateriaPrima!$A$2:$A$12,dMateriaPrima!$C$2:$C$12)</f>
        <v>8</v>
      </c>
      <c r="O6008" s="3">
        <f t="shared" si="465"/>
        <v>3368</v>
      </c>
      <c r="P6008" s="4">
        <f t="shared" si="466"/>
        <v>0</v>
      </c>
      <c r="Q6008" s="3">
        <f t="shared" si="467"/>
        <v>3368</v>
      </c>
      <c r="R6008" t="str">
        <f t="shared" si="468"/>
        <v>No prazo</v>
      </c>
      <c r="S6008" s="5">
        <f t="shared" si="469"/>
        <v>0</v>
      </c>
    </row>
    <row r="6009" spans="1:19" x14ac:dyDescent="0.25">
      <c r="A6009">
        <v>6008</v>
      </c>
      <c r="B6009" s="1">
        <v>44181</v>
      </c>
      <c r="C6009" s="1">
        <v>44186</v>
      </c>
      <c r="D6009" s="1">
        <v>44188</v>
      </c>
      <c r="E6009" s="1">
        <v>44192</v>
      </c>
      <c r="F6009">
        <v>4</v>
      </c>
      <c r="G6009">
        <v>7</v>
      </c>
      <c r="H6009">
        <v>56</v>
      </c>
      <c r="I6009" s="6">
        <v>0</v>
      </c>
      <c r="J6009">
        <v>1</v>
      </c>
      <c r="K6009" t="str">
        <f>_xlfn.XLOOKUP(fCompras!F6009,dComprador!$A$2:$A$7,dComprador!$B$2:$B$7)</f>
        <v>Lira</v>
      </c>
      <c r="L6009" t="str">
        <f>_xlfn.XLOOKUP(J6009,dFornecedor!$A$2:$A$6,dFornecedor!$B$2:$B$6)</f>
        <v>NorthShore</v>
      </c>
      <c r="M6009" t="str">
        <f>_xlfn.XLOOKUP(G6009,dMateriaPrima!$A$2:$A$12,dMateriaPrima!$B$2:$B$12)</f>
        <v>Poliéster</v>
      </c>
      <c r="N6009" s="2">
        <f>_xlfn.XLOOKUP(G6009,dMateriaPrima!$A$2:$A$12,dMateriaPrima!$C$2:$C$12)</f>
        <v>8</v>
      </c>
      <c r="O6009" s="3">
        <f t="shared" si="465"/>
        <v>448</v>
      </c>
      <c r="P6009" s="4">
        <f t="shared" si="466"/>
        <v>0</v>
      </c>
      <c r="Q6009" s="3">
        <f t="shared" si="467"/>
        <v>448</v>
      </c>
      <c r="R6009" t="str">
        <f t="shared" si="468"/>
        <v>Em atraso</v>
      </c>
      <c r="S6009" s="5">
        <f t="shared" si="469"/>
        <v>4</v>
      </c>
    </row>
    <row r="6010" spans="1:19" x14ac:dyDescent="0.25">
      <c r="A6010">
        <v>6009</v>
      </c>
      <c r="B6010" s="1">
        <v>44181</v>
      </c>
      <c r="C6010" s="1">
        <v>44182</v>
      </c>
      <c r="D6010" s="1">
        <v>44188</v>
      </c>
      <c r="E6010" s="1">
        <v>44183</v>
      </c>
      <c r="F6010">
        <v>4</v>
      </c>
      <c r="G6010">
        <v>9</v>
      </c>
      <c r="H6010">
        <v>241</v>
      </c>
      <c r="I6010" s="6">
        <v>0</v>
      </c>
      <c r="J6010">
        <v>3</v>
      </c>
      <c r="K6010" t="str">
        <f>_xlfn.XLOOKUP(fCompras!F6010,dComprador!$A$2:$A$7,dComprador!$B$2:$B$7)</f>
        <v>Lira</v>
      </c>
      <c r="L6010" t="str">
        <f>_xlfn.XLOOKUP(J6010,dFornecedor!$A$2:$A$6,dFornecedor!$B$2:$B$6)</f>
        <v>StepUp</v>
      </c>
      <c r="M6010" t="str">
        <f>_xlfn.XLOOKUP(G6010,dMateriaPrima!$A$2:$A$12,dMateriaPrima!$B$2:$B$12)</f>
        <v>Couro</v>
      </c>
      <c r="N6010" s="2">
        <f>_xlfn.XLOOKUP(G6010,dMateriaPrima!$A$2:$A$12,dMateriaPrima!$C$2:$C$12)</f>
        <v>4.4000000000000004</v>
      </c>
      <c r="O6010" s="3">
        <f t="shared" si="465"/>
        <v>1060.4000000000001</v>
      </c>
      <c r="P6010" s="4">
        <f t="shared" si="466"/>
        <v>0</v>
      </c>
      <c r="Q6010" s="3">
        <f t="shared" si="467"/>
        <v>1060.4000000000001</v>
      </c>
      <c r="R6010" t="str">
        <f t="shared" si="468"/>
        <v>No prazo</v>
      </c>
      <c r="S6010" s="5">
        <f t="shared" si="469"/>
        <v>0</v>
      </c>
    </row>
    <row r="6011" spans="1:19" x14ac:dyDescent="0.25">
      <c r="A6011">
        <v>6010</v>
      </c>
      <c r="B6011" s="1">
        <v>44181</v>
      </c>
      <c r="C6011" s="1">
        <v>44183</v>
      </c>
      <c r="D6011" s="1">
        <v>44188</v>
      </c>
      <c r="E6011" s="1">
        <v>44191</v>
      </c>
      <c r="F6011">
        <v>4</v>
      </c>
      <c r="G6011">
        <v>11</v>
      </c>
      <c r="H6011">
        <v>237</v>
      </c>
      <c r="I6011" s="6">
        <v>0</v>
      </c>
      <c r="J6011">
        <v>2</v>
      </c>
      <c r="K6011" t="str">
        <f>_xlfn.XLOOKUP(fCompras!F6011,dComprador!$A$2:$A$7,dComprador!$B$2:$B$7)</f>
        <v>Lira</v>
      </c>
      <c r="L6011" t="str">
        <f>_xlfn.XLOOKUP(J6011,dFornecedor!$A$2:$A$6,dFornecedor!$B$2:$B$6)</f>
        <v>Minerva</v>
      </c>
      <c r="M6011" t="str">
        <f>_xlfn.XLOOKUP(G6011,dMateriaPrima!$A$2:$A$12,dMateriaPrima!$B$2:$B$12)</f>
        <v>Papel</v>
      </c>
      <c r="N6011" s="2">
        <f>_xlfn.XLOOKUP(G6011,dMateriaPrima!$A$2:$A$12,dMateriaPrima!$C$2:$C$12)</f>
        <v>9</v>
      </c>
      <c r="O6011" s="3">
        <f t="shared" si="465"/>
        <v>2133</v>
      </c>
      <c r="P6011" s="4">
        <f t="shared" si="466"/>
        <v>0</v>
      </c>
      <c r="Q6011" s="3">
        <f t="shared" si="467"/>
        <v>2133</v>
      </c>
      <c r="R6011" t="str">
        <f t="shared" si="468"/>
        <v>Em atraso</v>
      </c>
      <c r="S6011" s="5">
        <f t="shared" si="469"/>
        <v>3</v>
      </c>
    </row>
    <row r="6012" spans="1:19" x14ac:dyDescent="0.25">
      <c r="A6012">
        <v>6011</v>
      </c>
      <c r="B6012" s="1">
        <v>44181</v>
      </c>
      <c r="C6012" s="1">
        <v>44183</v>
      </c>
      <c r="D6012" s="1">
        <v>44210</v>
      </c>
      <c r="E6012" s="1">
        <v>44211</v>
      </c>
      <c r="F6012">
        <v>1</v>
      </c>
      <c r="G6012">
        <v>5</v>
      </c>
      <c r="H6012">
        <v>70</v>
      </c>
      <c r="I6012" s="6">
        <v>0</v>
      </c>
      <c r="J6012">
        <v>3</v>
      </c>
      <c r="K6012" t="str">
        <f>_xlfn.XLOOKUP(fCompras!F6012,dComprador!$A$2:$A$7,dComprador!$B$2:$B$7)</f>
        <v>Alon</v>
      </c>
      <c r="L6012" t="str">
        <f>_xlfn.XLOOKUP(J6012,dFornecedor!$A$2:$A$6,dFornecedor!$B$2:$B$6)</f>
        <v>StepUp</v>
      </c>
      <c r="M6012" t="str">
        <f>_xlfn.XLOOKUP(G6012,dMateriaPrima!$A$2:$A$12,dMateriaPrima!$B$2:$B$12)</f>
        <v>Areia</v>
      </c>
      <c r="N6012" s="2">
        <f>_xlfn.XLOOKUP(G6012,dMateriaPrima!$A$2:$A$12,dMateriaPrima!$C$2:$C$12)</f>
        <v>3.59</v>
      </c>
      <c r="O6012" s="3">
        <f t="shared" si="465"/>
        <v>251.29999999999998</v>
      </c>
      <c r="P6012" s="4">
        <f t="shared" si="466"/>
        <v>0</v>
      </c>
      <c r="Q6012" s="3">
        <f t="shared" si="467"/>
        <v>251.29999999999998</v>
      </c>
      <c r="R6012" t="str">
        <f t="shared" si="468"/>
        <v>Em atraso</v>
      </c>
      <c r="S6012" s="5">
        <f t="shared" si="469"/>
        <v>1</v>
      </c>
    </row>
    <row r="6013" spans="1:19" x14ac:dyDescent="0.25">
      <c r="A6013">
        <v>6012</v>
      </c>
      <c r="B6013" s="1">
        <v>44181</v>
      </c>
      <c r="C6013" s="1">
        <v>44184</v>
      </c>
      <c r="D6013" s="1">
        <v>44215</v>
      </c>
      <c r="E6013" s="1">
        <v>44217</v>
      </c>
      <c r="F6013">
        <v>1</v>
      </c>
      <c r="G6013">
        <v>1</v>
      </c>
      <c r="H6013">
        <v>158</v>
      </c>
      <c r="I6013" s="6">
        <v>0</v>
      </c>
      <c r="J6013">
        <v>3</v>
      </c>
      <c r="K6013" t="str">
        <f>_xlfn.XLOOKUP(fCompras!F6013,dComprador!$A$2:$A$7,dComprador!$B$2:$B$7)</f>
        <v>Alon</v>
      </c>
      <c r="L6013" t="str">
        <f>_xlfn.XLOOKUP(J6013,dFornecedor!$A$2:$A$6,dFornecedor!$B$2:$B$6)</f>
        <v>StepUp</v>
      </c>
      <c r="M6013" t="str">
        <f>_xlfn.XLOOKUP(G6013,dMateriaPrima!$A$2:$A$12,dMateriaPrima!$B$2:$B$12)</f>
        <v>Tecido</v>
      </c>
      <c r="N6013" s="2">
        <f>_xlfn.XLOOKUP(G6013,dMateriaPrima!$A$2:$A$12,dMateriaPrima!$C$2:$C$12)</f>
        <v>18</v>
      </c>
      <c r="O6013" s="3">
        <f t="shared" si="465"/>
        <v>2844</v>
      </c>
      <c r="P6013" s="4">
        <f t="shared" si="466"/>
        <v>0</v>
      </c>
      <c r="Q6013" s="3">
        <f t="shared" si="467"/>
        <v>2844</v>
      </c>
      <c r="R6013" t="str">
        <f t="shared" si="468"/>
        <v>Em atraso</v>
      </c>
      <c r="S6013" s="5">
        <f t="shared" si="469"/>
        <v>2</v>
      </c>
    </row>
    <row r="6014" spans="1:19" x14ac:dyDescent="0.25">
      <c r="A6014">
        <v>6013</v>
      </c>
      <c r="B6014" s="1">
        <v>44181</v>
      </c>
      <c r="C6014" s="1">
        <v>44181</v>
      </c>
      <c r="D6014" s="1">
        <v>44187</v>
      </c>
      <c r="E6014" s="1">
        <v>44190</v>
      </c>
      <c r="F6014">
        <v>4</v>
      </c>
      <c r="G6014">
        <v>5</v>
      </c>
      <c r="H6014">
        <v>70</v>
      </c>
      <c r="I6014" s="6">
        <v>0</v>
      </c>
      <c r="J6014">
        <v>2</v>
      </c>
      <c r="K6014" t="str">
        <f>_xlfn.XLOOKUP(fCompras!F6014,dComprador!$A$2:$A$7,dComprador!$B$2:$B$7)</f>
        <v>Lira</v>
      </c>
      <c r="L6014" t="str">
        <f>_xlfn.XLOOKUP(J6014,dFornecedor!$A$2:$A$6,dFornecedor!$B$2:$B$6)</f>
        <v>Minerva</v>
      </c>
      <c r="M6014" t="str">
        <f>_xlfn.XLOOKUP(G6014,dMateriaPrima!$A$2:$A$12,dMateriaPrima!$B$2:$B$12)</f>
        <v>Areia</v>
      </c>
      <c r="N6014" s="2">
        <f>_xlfn.XLOOKUP(G6014,dMateriaPrima!$A$2:$A$12,dMateriaPrima!$C$2:$C$12)</f>
        <v>3.59</v>
      </c>
      <c r="O6014" s="3">
        <f t="shared" si="465"/>
        <v>251.29999999999998</v>
      </c>
      <c r="P6014" s="4">
        <f t="shared" si="466"/>
        <v>0</v>
      </c>
      <c r="Q6014" s="3">
        <f t="shared" si="467"/>
        <v>251.29999999999998</v>
      </c>
      <c r="R6014" t="str">
        <f t="shared" si="468"/>
        <v>Em atraso</v>
      </c>
      <c r="S6014" s="5">
        <f t="shared" si="469"/>
        <v>3</v>
      </c>
    </row>
    <row r="6015" spans="1:19" x14ac:dyDescent="0.25">
      <c r="A6015">
        <v>6014</v>
      </c>
      <c r="B6015" s="1">
        <v>44181</v>
      </c>
      <c r="C6015" s="1">
        <v>44190</v>
      </c>
      <c r="D6015" s="1">
        <v>44191</v>
      </c>
      <c r="E6015" s="1">
        <v>44194</v>
      </c>
      <c r="F6015">
        <v>4</v>
      </c>
      <c r="G6015">
        <v>7</v>
      </c>
      <c r="H6015">
        <v>5</v>
      </c>
      <c r="I6015" s="6">
        <v>0</v>
      </c>
      <c r="J6015">
        <v>3</v>
      </c>
      <c r="K6015" t="str">
        <f>_xlfn.XLOOKUP(fCompras!F6015,dComprador!$A$2:$A$7,dComprador!$B$2:$B$7)</f>
        <v>Lira</v>
      </c>
      <c r="L6015" t="str">
        <f>_xlfn.XLOOKUP(J6015,dFornecedor!$A$2:$A$6,dFornecedor!$B$2:$B$6)</f>
        <v>StepUp</v>
      </c>
      <c r="M6015" t="str">
        <f>_xlfn.XLOOKUP(G6015,dMateriaPrima!$A$2:$A$12,dMateriaPrima!$B$2:$B$12)</f>
        <v>Poliéster</v>
      </c>
      <c r="N6015" s="2">
        <f>_xlfn.XLOOKUP(G6015,dMateriaPrima!$A$2:$A$12,dMateriaPrima!$C$2:$C$12)</f>
        <v>8</v>
      </c>
      <c r="O6015" s="3">
        <f t="shared" si="465"/>
        <v>40</v>
      </c>
      <c r="P6015" s="4">
        <f t="shared" si="466"/>
        <v>0</v>
      </c>
      <c r="Q6015" s="3">
        <f t="shared" si="467"/>
        <v>40</v>
      </c>
      <c r="R6015" t="str">
        <f t="shared" si="468"/>
        <v>Em atraso</v>
      </c>
      <c r="S6015" s="5">
        <f t="shared" si="469"/>
        <v>3</v>
      </c>
    </row>
    <row r="6016" spans="1:19" x14ac:dyDescent="0.25">
      <c r="A6016">
        <v>6015</v>
      </c>
      <c r="B6016" s="1">
        <v>44181</v>
      </c>
      <c r="C6016" s="1">
        <v>44183</v>
      </c>
      <c r="D6016" s="1">
        <v>44190</v>
      </c>
      <c r="E6016" s="1">
        <v>44191</v>
      </c>
      <c r="F6016">
        <v>4</v>
      </c>
      <c r="G6016">
        <v>7</v>
      </c>
      <c r="H6016">
        <v>22</v>
      </c>
      <c r="I6016" s="6">
        <v>0</v>
      </c>
      <c r="J6016">
        <v>4</v>
      </c>
      <c r="K6016" t="str">
        <f>_xlfn.XLOOKUP(fCompras!F6016,dComprador!$A$2:$A$7,dComprador!$B$2:$B$7)</f>
        <v>Lira</v>
      </c>
      <c r="L6016" t="str">
        <f>_xlfn.XLOOKUP(J6016,dFornecedor!$A$2:$A$6,dFornecedor!$B$2:$B$6)</f>
        <v>AlphaOmega</v>
      </c>
      <c r="M6016" t="str">
        <f>_xlfn.XLOOKUP(G6016,dMateriaPrima!$A$2:$A$12,dMateriaPrima!$B$2:$B$12)</f>
        <v>Poliéster</v>
      </c>
      <c r="N6016" s="2">
        <f>_xlfn.XLOOKUP(G6016,dMateriaPrima!$A$2:$A$12,dMateriaPrima!$C$2:$C$12)</f>
        <v>8</v>
      </c>
      <c r="O6016" s="3">
        <f t="shared" si="465"/>
        <v>176</v>
      </c>
      <c r="P6016" s="4">
        <f t="shared" si="466"/>
        <v>0</v>
      </c>
      <c r="Q6016" s="3">
        <f t="shared" si="467"/>
        <v>176</v>
      </c>
      <c r="R6016" t="str">
        <f t="shared" si="468"/>
        <v>Em atraso</v>
      </c>
      <c r="S6016" s="5">
        <f t="shared" si="469"/>
        <v>1</v>
      </c>
    </row>
    <row r="6017" spans="1:19" x14ac:dyDescent="0.25">
      <c r="A6017">
        <v>6016</v>
      </c>
      <c r="B6017" s="1">
        <v>44181</v>
      </c>
      <c r="C6017" s="1">
        <v>44190</v>
      </c>
      <c r="D6017" s="1">
        <v>44201</v>
      </c>
      <c r="E6017" s="1">
        <v>44203</v>
      </c>
      <c r="F6017">
        <v>1</v>
      </c>
      <c r="G6017">
        <v>8</v>
      </c>
      <c r="H6017">
        <v>145</v>
      </c>
      <c r="I6017" s="6">
        <v>0</v>
      </c>
      <c r="J6017">
        <v>3</v>
      </c>
      <c r="K6017" t="str">
        <f>_xlfn.XLOOKUP(fCompras!F6017,dComprador!$A$2:$A$7,dComprador!$B$2:$B$7)</f>
        <v>Alon</v>
      </c>
      <c r="L6017" t="str">
        <f>_xlfn.XLOOKUP(J6017,dFornecedor!$A$2:$A$6,dFornecedor!$B$2:$B$6)</f>
        <v>StepUp</v>
      </c>
      <c r="M6017" t="str">
        <f>_xlfn.XLOOKUP(G6017,dMateriaPrima!$A$2:$A$12,dMateriaPrima!$B$2:$B$12)</f>
        <v>Cimento</v>
      </c>
      <c r="N6017" s="2">
        <f>_xlfn.XLOOKUP(G6017,dMateriaPrima!$A$2:$A$12,dMateriaPrima!$C$2:$C$12)</f>
        <v>23</v>
      </c>
      <c r="O6017" s="3">
        <f t="shared" si="465"/>
        <v>3335</v>
      </c>
      <c r="P6017" s="4">
        <f t="shared" si="466"/>
        <v>0</v>
      </c>
      <c r="Q6017" s="3">
        <f t="shared" si="467"/>
        <v>3335</v>
      </c>
      <c r="R6017" t="str">
        <f t="shared" si="468"/>
        <v>Em atraso</v>
      </c>
      <c r="S6017" s="5">
        <f t="shared" si="469"/>
        <v>2</v>
      </c>
    </row>
    <row r="6018" spans="1:19" x14ac:dyDescent="0.25">
      <c r="A6018">
        <v>6017</v>
      </c>
      <c r="B6018" s="1">
        <v>44181</v>
      </c>
      <c r="C6018" s="1">
        <v>44190</v>
      </c>
      <c r="D6018" s="1">
        <v>44201</v>
      </c>
      <c r="E6018" s="1">
        <v>44202</v>
      </c>
      <c r="F6018">
        <v>1</v>
      </c>
      <c r="G6018">
        <v>10</v>
      </c>
      <c r="H6018">
        <v>27</v>
      </c>
      <c r="I6018" s="6">
        <v>0</v>
      </c>
      <c r="J6018">
        <v>2</v>
      </c>
      <c r="K6018" t="str">
        <f>_xlfn.XLOOKUP(fCompras!F6018,dComprador!$A$2:$A$7,dComprador!$B$2:$B$7)</f>
        <v>Alon</v>
      </c>
      <c r="L6018" t="str">
        <f>_xlfn.XLOOKUP(J6018,dFornecedor!$A$2:$A$6,dFornecedor!$B$2:$B$6)</f>
        <v>Minerva</v>
      </c>
      <c r="M6018" t="str">
        <f>_xlfn.XLOOKUP(G6018,dMateriaPrima!$A$2:$A$12,dMateriaPrima!$B$2:$B$12)</f>
        <v>Pedra Britada</v>
      </c>
      <c r="N6018" s="2">
        <f>_xlfn.XLOOKUP(G6018,dMateriaPrima!$A$2:$A$12,dMateriaPrima!$C$2:$C$12)</f>
        <v>56</v>
      </c>
      <c r="O6018" s="3">
        <f t="shared" si="465"/>
        <v>1512</v>
      </c>
      <c r="P6018" s="4">
        <f t="shared" si="466"/>
        <v>0</v>
      </c>
      <c r="Q6018" s="3">
        <f t="shared" si="467"/>
        <v>1512</v>
      </c>
      <c r="R6018" t="str">
        <f t="shared" si="468"/>
        <v>Em atraso</v>
      </c>
      <c r="S6018" s="5">
        <f t="shared" si="469"/>
        <v>1</v>
      </c>
    </row>
    <row r="6019" spans="1:19" x14ac:dyDescent="0.25">
      <c r="A6019">
        <v>6018</v>
      </c>
      <c r="B6019" s="1">
        <v>44181</v>
      </c>
      <c r="C6019" s="1">
        <v>44185</v>
      </c>
      <c r="D6019" s="1">
        <v>44199</v>
      </c>
      <c r="E6019" s="1">
        <v>44202</v>
      </c>
      <c r="F6019">
        <v>1</v>
      </c>
      <c r="G6019">
        <v>5</v>
      </c>
      <c r="H6019">
        <v>495</v>
      </c>
      <c r="I6019" s="6">
        <v>0</v>
      </c>
      <c r="J6019">
        <v>3</v>
      </c>
      <c r="K6019" t="str">
        <f>_xlfn.XLOOKUP(fCompras!F6019,dComprador!$A$2:$A$7,dComprador!$B$2:$B$7)</f>
        <v>Alon</v>
      </c>
      <c r="L6019" t="str">
        <f>_xlfn.XLOOKUP(J6019,dFornecedor!$A$2:$A$6,dFornecedor!$B$2:$B$6)</f>
        <v>StepUp</v>
      </c>
      <c r="M6019" t="str">
        <f>_xlfn.XLOOKUP(G6019,dMateriaPrima!$A$2:$A$12,dMateriaPrima!$B$2:$B$12)</f>
        <v>Areia</v>
      </c>
      <c r="N6019" s="2">
        <f>_xlfn.XLOOKUP(G6019,dMateriaPrima!$A$2:$A$12,dMateriaPrima!$C$2:$C$12)</f>
        <v>3.59</v>
      </c>
      <c r="O6019" s="3">
        <f t="shared" ref="O6019:O6082" si="470">PRODUCT(H6019,N6019)</f>
        <v>1777.05</v>
      </c>
      <c r="P6019" s="4">
        <f t="shared" ref="P6019:P6082" si="471">PRODUCT(O6019,I6019)</f>
        <v>0</v>
      </c>
      <c r="Q6019" s="3">
        <f t="shared" ref="Q6019:Q6082" si="472">O6019-P6019</f>
        <v>1777.05</v>
      </c>
      <c r="R6019" t="str">
        <f t="shared" ref="R6019:R6082" si="473">IF(E6019&lt;=D6019,"No prazo",IF(E6019&gt;D6019,"Em atraso"))</f>
        <v>Em atraso</v>
      </c>
      <c r="S6019" s="5">
        <f t="shared" ref="S6019:S6082" si="474">IF(E6019 &gt;D6019, E6019-D6019,0)</f>
        <v>3</v>
      </c>
    </row>
    <row r="6020" spans="1:19" x14ac:dyDescent="0.25">
      <c r="A6020">
        <v>6019</v>
      </c>
      <c r="B6020" s="1">
        <v>44181</v>
      </c>
      <c r="C6020" s="1">
        <v>44181</v>
      </c>
      <c r="D6020" s="1">
        <v>44205</v>
      </c>
      <c r="E6020" s="1">
        <v>44205</v>
      </c>
      <c r="F6020">
        <v>1</v>
      </c>
      <c r="G6020">
        <v>7</v>
      </c>
      <c r="H6020">
        <v>25</v>
      </c>
      <c r="I6020" s="6">
        <v>0</v>
      </c>
      <c r="J6020">
        <v>2</v>
      </c>
      <c r="K6020" t="str">
        <f>_xlfn.XLOOKUP(fCompras!F6020,dComprador!$A$2:$A$7,dComprador!$B$2:$B$7)</f>
        <v>Alon</v>
      </c>
      <c r="L6020" t="str">
        <f>_xlfn.XLOOKUP(J6020,dFornecedor!$A$2:$A$6,dFornecedor!$B$2:$B$6)</f>
        <v>Minerva</v>
      </c>
      <c r="M6020" t="str">
        <f>_xlfn.XLOOKUP(G6020,dMateriaPrima!$A$2:$A$12,dMateriaPrima!$B$2:$B$12)</f>
        <v>Poliéster</v>
      </c>
      <c r="N6020" s="2">
        <f>_xlfn.XLOOKUP(G6020,dMateriaPrima!$A$2:$A$12,dMateriaPrima!$C$2:$C$12)</f>
        <v>8</v>
      </c>
      <c r="O6020" s="3">
        <f t="shared" si="470"/>
        <v>200</v>
      </c>
      <c r="P6020" s="4">
        <f t="shared" si="471"/>
        <v>0</v>
      </c>
      <c r="Q6020" s="3">
        <f t="shared" si="472"/>
        <v>200</v>
      </c>
      <c r="R6020" t="str">
        <f t="shared" si="473"/>
        <v>No prazo</v>
      </c>
      <c r="S6020" s="5">
        <f t="shared" si="474"/>
        <v>0</v>
      </c>
    </row>
    <row r="6021" spans="1:19" x14ac:dyDescent="0.25">
      <c r="A6021">
        <v>6020</v>
      </c>
      <c r="B6021" s="1">
        <v>44182</v>
      </c>
      <c r="C6021" s="1">
        <v>44183</v>
      </c>
      <c r="D6021" s="1">
        <v>44212</v>
      </c>
      <c r="E6021" s="1">
        <v>44214</v>
      </c>
      <c r="F6021">
        <v>1</v>
      </c>
      <c r="G6021">
        <v>1</v>
      </c>
      <c r="H6021">
        <v>164</v>
      </c>
      <c r="I6021" s="6">
        <v>0</v>
      </c>
      <c r="J6021">
        <v>3</v>
      </c>
      <c r="K6021" t="str">
        <f>_xlfn.XLOOKUP(fCompras!F6021,dComprador!$A$2:$A$7,dComprador!$B$2:$B$7)</f>
        <v>Alon</v>
      </c>
      <c r="L6021" t="str">
        <f>_xlfn.XLOOKUP(J6021,dFornecedor!$A$2:$A$6,dFornecedor!$B$2:$B$6)</f>
        <v>StepUp</v>
      </c>
      <c r="M6021" t="str">
        <f>_xlfn.XLOOKUP(G6021,dMateriaPrima!$A$2:$A$12,dMateriaPrima!$B$2:$B$12)</f>
        <v>Tecido</v>
      </c>
      <c r="N6021" s="2">
        <f>_xlfn.XLOOKUP(G6021,dMateriaPrima!$A$2:$A$12,dMateriaPrima!$C$2:$C$12)</f>
        <v>18</v>
      </c>
      <c r="O6021" s="3">
        <f t="shared" si="470"/>
        <v>2952</v>
      </c>
      <c r="P6021" s="4">
        <f t="shared" si="471"/>
        <v>0</v>
      </c>
      <c r="Q6021" s="3">
        <f t="shared" si="472"/>
        <v>2952</v>
      </c>
      <c r="R6021" t="str">
        <f t="shared" si="473"/>
        <v>Em atraso</v>
      </c>
      <c r="S6021" s="5">
        <f t="shared" si="474"/>
        <v>2</v>
      </c>
    </row>
    <row r="6022" spans="1:19" x14ac:dyDescent="0.25">
      <c r="A6022">
        <v>6021</v>
      </c>
      <c r="B6022" s="1">
        <v>44182</v>
      </c>
      <c r="C6022" s="1">
        <v>44191</v>
      </c>
      <c r="D6022" s="1">
        <v>44215</v>
      </c>
      <c r="E6022" s="1">
        <v>44217</v>
      </c>
      <c r="F6022">
        <v>1</v>
      </c>
      <c r="G6022">
        <v>9</v>
      </c>
      <c r="H6022">
        <v>530</v>
      </c>
      <c r="I6022" s="6">
        <v>0</v>
      </c>
      <c r="J6022">
        <v>2</v>
      </c>
      <c r="K6022" t="str">
        <f>_xlfn.XLOOKUP(fCompras!F6022,dComprador!$A$2:$A$7,dComprador!$B$2:$B$7)</f>
        <v>Alon</v>
      </c>
      <c r="L6022" t="str">
        <f>_xlfn.XLOOKUP(J6022,dFornecedor!$A$2:$A$6,dFornecedor!$B$2:$B$6)</f>
        <v>Minerva</v>
      </c>
      <c r="M6022" t="str">
        <f>_xlfn.XLOOKUP(G6022,dMateriaPrima!$A$2:$A$12,dMateriaPrima!$B$2:$B$12)</f>
        <v>Couro</v>
      </c>
      <c r="N6022" s="2">
        <f>_xlfn.XLOOKUP(G6022,dMateriaPrima!$A$2:$A$12,dMateriaPrima!$C$2:$C$12)</f>
        <v>4.4000000000000004</v>
      </c>
      <c r="O6022" s="3">
        <f t="shared" si="470"/>
        <v>2332</v>
      </c>
      <c r="P6022" s="4">
        <f t="shared" si="471"/>
        <v>0</v>
      </c>
      <c r="Q6022" s="3">
        <f t="shared" si="472"/>
        <v>2332</v>
      </c>
      <c r="R6022" t="str">
        <f t="shared" si="473"/>
        <v>Em atraso</v>
      </c>
      <c r="S6022" s="5">
        <f t="shared" si="474"/>
        <v>2</v>
      </c>
    </row>
    <row r="6023" spans="1:19" x14ac:dyDescent="0.25">
      <c r="A6023">
        <v>6022</v>
      </c>
      <c r="B6023" s="1">
        <v>44182</v>
      </c>
      <c r="C6023" s="1">
        <v>44182</v>
      </c>
      <c r="D6023" s="1">
        <v>44189</v>
      </c>
      <c r="E6023" s="1">
        <v>44193</v>
      </c>
      <c r="F6023">
        <v>4</v>
      </c>
      <c r="G6023">
        <v>10</v>
      </c>
      <c r="H6023">
        <v>169</v>
      </c>
      <c r="I6023" s="6">
        <v>0</v>
      </c>
      <c r="J6023">
        <v>2</v>
      </c>
      <c r="K6023" t="str">
        <f>_xlfn.XLOOKUP(fCompras!F6023,dComprador!$A$2:$A$7,dComprador!$B$2:$B$7)</f>
        <v>Lira</v>
      </c>
      <c r="L6023" t="str">
        <f>_xlfn.XLOOKUP(J6023,dFornecedor!$A$2:$A$6,dFornecedor!$B$2:$B$6)</f>
        <v>Minerva</v>
      </c>
      <c r="M6023" t="str">
        <f>_xlfn.XLOOKUP(G6023,dMateriaPrima!$A$2:$A$12,dMateriaPrima!$B$2:$B$12)</f>
        <v>Pedra Britada</v>
      </c>
      <c r="N6023" s="2">
        <f>_xlfn.XLOOKUP(G6023,dMateriaPrima!$A$2:$A$12,dMateriaPrima!$C$2:$C$12)</f>
        <v>56</v>
      </c>
      <c r="O6023" s="3">
        <f t="shared" si="470"/>
        <v>9464</v>
      </c>
      <c r="P6023" s="4">
        <f t="shared" si="471"/>
        <v>0</v>
      </c>
      <c r="Q6023" s="3">
        <f t="shared" si="472"/>
        <v>9464</v>
      </c>
      <c r="R6023" t="str">
        <f t="shared" si="473"/>
        <v>Em atraso</v>
      </c>
      <c r="S6023" s="5">
        <f t="shared" si="474"/>
        <v>4</v>
      </c>
    </row>
    <row r="6024" spans="1:19" x14ac:dyDescent="0.25">
      <c r="A6024">
        <v>6023</v>
      </c>
      <c r="B6024" s="1">
        <v>44182</v>
      </c>
      <c r="C6024" s="1">
        <v>44186</v>
      </c>
      <c r="D6024" s="1">
        <v>44188</v>
      </c>
      <c r="E6024" s="1">
        <v>44192</v>
      </c>
      <c r="F6024">
        <v>4</v>
      </c>
      <c r="G6024">
        <v>11</v>
      </c>
      <c r="H6024">
        <v>100</v>
      </c>
      <c r="I6024" s="6">
        <v>0</v>
      </c>
      <c r="J6024">
        <v>3</v>
      </c>
      <c r="K6024" t="str">
        <f>_xlfn.XLOOKUP(fCompras!F6024,dComprador!$A$2:$A$7,dComprador!$B$2:$B$7)</f>
        <v>Lira</v>
      </c>
      <c r="L6024" t="str">
        <f>_xlfn.XLOOKUP(J6024,dFornecedor!$A$2:$A$6,dFornecedor!$B$2:$B$6)</f>
        <v>StepUp</v>
      </c>
      <c r="M6024" t="str">
        <f>_xlfn.XLOOKUP(G6024,dMateriaPrima!$A$2:$A$12,dMateriaPrima!$B$2:$B$12)</f>
        <v>Papel</v>
      </c>
      <c r="N6024" s="2">
        <f>_xlfn.XLOOKUP(G6024,dMateriaPrima!$A$2:$A$12,dMateriaPrima!$C$2:$C$12)</f>
        <v>9</v>
      </c>
      <c r="O6024" s="3">
        <f t="shared" si="470"/>
        <v>900</v>
      </c>
      <c r="P6024" s="4">
        <f t="shared" si="471"/>
        <v>0</v>
      </c>
      <c r="Q6024" s="3">
        <f t="shared" si="472"/>
        <v>900</v>
      </c>
      <c r="R6024" t="str">
        <f t="shared" si="473"/>
        <v>Em atraso</v>
      </c>
      <c r="S6024" s="5">
        <f t="shared" si="474"/>
        <v>4</v>
      </c>
    </row>
    <row r="6025" spans="1:19" x14ac:dyDescent="0.25">
      <c r="A6025">
        <v>6024</v>
      </c>
      <c r="B6025" s="1">
        <v>44182</v>
      </c>
      <c r="C6025" s="1">
        <v>44189</v>
      </c>
      <c r="D6025" s="1">
        <v>44191</v>
      </c>
      <c r="E6025" s="1">
        <v>44190</v>
      </c>
      <c r="F6025">
        <v>4</v>
      </c>
      <c r="G6025">
        <v>6</v>
      </c>
      <c r="H6025">
        <v>152</v>
      </c>
      <c r="I6025" s="6">
        <v>0</v>
      </c>
      <c r="J6025">
        <v>1</v>
      </c>
      <c r="K6025" t="str">
        <f>_xlfn.XLOOKUP(fCompras!F6025,dComprador!$A$2:$A$7,dComprador!$B$2:$B$7)</f>
        <v>Lira</v>
      </c>
      <c r="L6025" t="str">
        <f>_xlfn.XLOOKUP(J6025,dFornecedor!$A$2:$A$6,dFornecedor!$B$2:$B$6)</f>
        <v>NorthShore</v>
      </c>
      <c r="M6025" t="str">
        <f>_xlfn.XLOOKUP(G6025,dMateriaPrima!$A$2:$A$12,dMateriaPrima!$B$2:$B$12)</f>
        <v>Fio Algodão</v>
      </c>
      <c r="N6025" s="2">
        <f>_xlfn.XLOOKUP(G6025,dMateriaPrima!$A$2:$A$12,dMateriaPrima!$C$2:$C$12)</f>
        <v>55.9</v>
      </c>
      <c r="O6025" s="3">
        <f t="shared" si="470"/>
        <v>8496.7999999999993</v>
      </c>
      <c r="P6025" s="4">
        <f t="shared" si="471"/>
        <v>0</v>
      </c>
      <c r="Q6025" s="3">
        <f t="shared" si="472"/>
        <v>8496.7999999999993</v>
      </c>
      <c r="R6025" t="str">
        <f t="shared" si="473"/>
        <v>No prazo</v>
      </c>
      <c r="S6025" s="5">
        <f t="shared" si="474"/>
        <v>0</v>
      </c>
    </row>
    <row r="6026" spans="1:19" x14ac:dyDescent="0.25">
      <c r="A6026">
        <v>6025</v>
      </c>
      <c r="B6026" s="1">
        <v>44182</v>
      </c>
      <c r="C6026" s="1">
        <v>44182</v>
      </c>
      <c r="D6026" s="1">
        <v>44203</v>
      </c>
      <c r="E6026" s="1">
        <v>44203</v>
      </c>
      <c r="F6026">
        <v>1</v>
      </c>
      <c r="G6026">
        <v>6</v>
      </c>
      <c r="H6026">
        <v>25</v>
      </c>
      <c r="I6026" s="6">
        <v>0</v>
      </c>
      <c r="J6026">
        <v>2</v>
      </c>
      <c r="K6026" t="str">
        <f>_xlfn.XLOOKUP(fCompras!F6026,dComprador!$A$2:$A$7,dComprador!$B$2:$B$7)</f>
        <v>Alon</v>
      </c>
      <c r="L6026" t="str">
        <f>_xlfn.XLOOKUP(J6026,dFornecedor!$A$2:$A$6,dFornecedor!$B$2:$B$6)</f>
        <v>Minerva</v>
      </c>
      <c r="M6026" t="str">
        <f>_xlfn.XLOOKUP(G6026,dMateriaPrima!$A$2:$A$12,dMateriaPrima!$B$2:$B$12)</f>
        <v>Fio Algodão</v>
      </c>
      <c r="N6026" s="2">
        <f>_xlfn.XLOOKUP(G6026,dMateriaPrima!$A$2:$A$12,dMateriaPrima!$C$2:$C$12)</f>
        <v>55.9</v>
      </c>
      <c r="O6026" s="3">
        <f t="shared" si="470"/>
        <v>1397.5</v>
      </c>
      <c r="P6026" s="4">
        <f t="shared" si="471"/>
        <v>0</v>
      </c>
      <c r="Q6026" s="3">
        <f t="shared" si="472"/>
        <v>1397.5</v>
      </c>
      <c r="R6026" t="str">
        <f t="shared" si="473"/>
        <v>No prazo</v>
      </c>
      <c r="S6026" s="5">
        <f t="shared" si="474"/>
        <v>0</v>
      </c>
    </row>
    <row r="6027" spans="1:19" x14ac:dyDescent="0.25">
      <c r="A6027">
        <v>6026</v>
      </c>
      <c r="B6027" s="1">
        <v>44182</v>
      </c>
      <c r="C6027" s="1">
        <v>44184</v>
      </c>
      <c r="D6027" s="1">
        <v>44214</v>
      </c>
      <c r="E6027" s="1">
        <v>44217</v>
      </c>
      <c r="F6027">
        <v>1</v>
      </c>
      <c r="G6027">
        <v>1</v>
      </c>
      <c r="H6027">
        <v>610</v>
      </c>
      <c r="I6027" s="6">
        <v>0</v>
      </c>
      <c r="J6027">
        <v>4</v>
      </c>
      <c r="K6027" t="str">
        <f>_xlfn.XLOOKUP(fCompras!F6027,dComprador!$A$2:$A$7,dComprador!$B$2:$B$7)</f>
        <v>Alon</v>
      </c>
      <c r="L6027" t="str">
        <f>_xlfn.XLOOKUP(J6027,dFornecedor!$A$2:$A$6,dFornecedor!$B$2:$B$6)</f>
        <v>AlphaOmega</v>
      </c>
      <c r="M6027" t="str">
        <f>_xlfn.XLOOKUP(G6027,dMateriaPrima!$A$2:$A$12,dMateriaPrima!$B$2:$B$12)</f>
        <v>Tecido</v>
      </c>
      <c r="N6027" s="2">
        <f>_xlfn.XLOOKUP(G6027,dMateriaPrima!$A$2:$A$12,dMateriaPrima!$C$2:$C$12)</f>
        <v>18</v>
      </c>
      <c r="O6027" s="3">
        <f t="shared" si="470"/>
        <v>10980</v>
      </c>
      <c r="P6027" s="4">
        <f t="shared" si="471"/>
        <v>0</v>
      </c>
      <c r="Q6027" s="3">
        <f t="shared" si="472"/>
        <v>10980</v>
      </c>
      <c r="R6027" t="str">
        <f t="shared" si="473"/>
        <v>Em atraso</v>
      </c>
      <c r="S6027" s="5">
        <f t="shared" si="474"/>
        <v>3</v>
      </c>
    </row>
    <row r="6028" spans="1:19" x14ac:dyDescent="0.25">
      <c r="A6028">
        <v>6027</v>
      </c>
      <c r="B6028" s="1">
        <v>44182</v>
      </c>
      <c r="C6028" s="1">
        <v>44185</v>
      </c>
      <c r="D6028" s="1">
        <v>44206</v>
      </c>
      <c r="E6028" s="1">
        <v>44205</v>
      </c>
      <c r="F6028">
        <v>1</v>
      </c>
      <c r="G6028">
        <v>9</v>
      </c>
      <c r="H6028">
        <v>69</v>
      </c>
      <c r="I6028" s="6">
        <v>0</v>
      </c>
      <c r="J6028">
        <v>4</v>
      </c>
      <c r="K6028" t="str">
        <f>_xlfn.XLOOKUP(fCompras!F6028,dComprador!$A$2:$A$7,dComprador!$B$2:$B$7)</f>
        <v>Alon</v>
      </c>
      <c r="L6028" t="str">
        <f>_xlfn.XLOOKUP(J6028,dFornecedor!$A$2:$A$6,dFornecedor!$B$2:$B$6)</f>
        <v>AlphaOmega</v>
      </c>
      <c r="M6028" t="str">
        <f>_xlfn.XLOOKUP(G6028,dMateriaPrima!$A$2:$A$12,dMateriaPrima!$B$2:$B$12)</f>
        <v>Couro</v>
      </c>
      <c r="N6028" s="2">
        <f>_xlfn.XLOOKUP(G6028,dMateriaPrima!$A$2:$A$12,dMateriaPrima!$C$2:$C$12)</f>
        <v>4.4000000000000004</v>
      </c>
      <c r="O6028" s="3">
        <f t="shared" si="470"/>
        <v>303.60000000000002</v>
      </c>
      <c r="P6028" s="4">
        <f t="shared" si="471"/>
        <v>0</v>
      </c>
      <c r="Q6028" s="3">
        <f t="shared" si="472"/>
        <v>303.60000000000002</v>
      </c>
      <c r="R6028" t="str">
        <f t="shared" si="473"/>
        <v>No prazo</v>
      </c>
      <c r="S6028" s="5">
        <f t="shared" si="474"/>
        <v>0</v>
      </c>
    </row>
    <row r="6029" spans="1:19" x14ac:dyDescent="0.25">
      <c r="A6029">
        <v>6028</v>
      </c>
      <c r="B6029" s="1">
        <v>44183</v>
      </c>
      <c r="C6029" s="1">
        <v>44183</v>
      </c>
      <c r="D6029" s="1">
        <v>44214</v>
      </c>
      <c r="E6029" s="1">
        <v>44217</v>
      </c>
      <c r="F6029">
        <v>1</v>
      </c>
      <c r="G6029">
        <v>5</v>
      </c>
      <c r="H6029">
        <v>69</v>
      </c>
      <c r="I6029" s="6">
        <v>0</v>
      </c>
      <c r="J6029">
        <v>2</v>
      </c>
      <c r="K6029" t="str">
        <f>_xlfn.XLOOKUP(fCompras!F6029,dComprador!$A$2:$A$7,dComprador!$B$2:$B$7)</f>
        <v>Alon</v>
      </c>
      <c r="L6029" t="str">
        <f>_xlfn.XLOOKUP(J6029,dFornecedor!$A$2:$A$6,dFornecedor!$B$2:$B$6)</f>
        <v>Minerva</v>
      </c>
      <c r="M6029" t="str">
        <f>_xlfn.XLOOKUP(G6029,dMateriaPrima!$A$2:$A$12,dMateriaPrima!$B$2:$B$12)</f>
        <v>Areia</v>
      </c>
      <c r="N6029" s="2">
        <f>_xlfn.XLOOKUP(G6029,dMateriaPrima!$A$2:$A$12,dMateriaPrima!$C$2:$C$12)</f>
        <v>3.59</v>
      </c>
      <c r="O6029" s="3">
        <f t="shared" si="470"/>
        <v>247.70999999999998</v>
      </c>
      <c r="P6029" s="4">
        <f t="shared" si="471"/>
        <v>0</v>
      </c>
      <c r="Q6029" s="3">
        <f t="shared" si="472"/>
        <v>247.70999999999998</v>
      </c>
      <c r="R6029" t="str">
        <f t="shared" si="473"/>
        <v>Em atraso</v>
      </c>
      <c r="S6029" s="5">
        <f t="shared" si="474"/>
        <v>3</v>
      </c>
    </row>
    <row r="6030" spans="1:19" x14ac:dyDescent="0.25">
      <c r="A6030">
        <v>6029</v>
      </c>
      <c r="B6030" s="1">
        <v>44183</v>
      </c>
      <c r="C6030" s="1">
        <v>44184</v>
      </c>
      <c r="D6030" s="1">
        <v>44192</v>
      </c>
      <c r="E6030" s="1">
        <v>44191</v>
      </c>
      <c r="F6030">
        <v>4</v>
      </c>
      <c r="G6030">
        <v>10</v>
      </c>
      <c r="H6030">
        <v>226</v>
      </c>
      <c r="I6030" s="6">
        <v>0</v>
      </c>
      <c r="J6030">
        <v>1</v>
      </c>
      <c r="K6030" t="str">
        <f>_xlfn.XLOOKUP(fCompras!F6030,dComprador!$A$2:$A$7,dComprador!$B$2:$B$7)</f>
        <v>Lira</v>
      </c>
      <c r="L6030" t="str">
        <f>_xlfn.XLOOKUP(J6030,dFornecedor!$A$2:$A$6,dFornecedor!$B$2:$B$6)</f>
        <v>NorthShore</v>
      </c>
      <c r="M6030" t="str">
        <f>_xlfn.XLOOKUP(G6030,dMateriaPrima!$A$2:$A$12,dMateriaPrima!$B$2:$B$12)</f>
        <v>Pedra Britada</v>
      </c>
      <c r="N6030" s="2">
        <f>_xlfn.XLOOKUP(G6030,dMateriaPrima!$A$2:$A$12,dMateriaPrima!$C$2:$C$12)</f>
        <v>56</v>
      </c>
      <c r="O6030" s="3">
        <f t="shared" si="470"/>
        <v>12656</v>
      </c>
      <c r="P6030" s="4">
        <f t="shared" si="471"/>
        <v>0</v>
      </c>
      <c r="Q6030" s="3">
        <f t="shared" si="472"/>
        <v>12656</v>
      </c>
      <c r="R6030" t="str">
        <f t="shared" si="473"/>
        <v>No prazo</v>
      </c>
      <c r="S6030" s="5">
        <f t="shared" si="474"/>
        <v>0</v>
      </c>
    </row>
    <row r="6031" spans="1:19" x14ac:dyDescent="0.25">
      <c r="A6031">
        <v>6030</v>
      </c>
      <c r="B6031" s="1">
        <v>44183</v>
      </c>
      <c r="C6031" s="1">
        <v>44192</v>
      </c>
      <c r="D6031" s="1">
        <v>44195</v>
      </c>
      <c r="E6031" s="1">
        <v>44196</v>
      </c>
      <c r="F6031">
        <v>4</v>
      </c>
      <c r="G6031">
        <v>11</v>
      </c>
      <c r="H6031">
        <v>16</v>
      </c>
      <c r="I6031" s="6">
        <v>0</v>
      </c>
      <c r="J6031">
        <v>3</v>
      </c>
      <c r="K6031" t="str">
        <f>_xlfn.XLOOKUP(fCompras!F6031,dComprador!$A$2:$A$7,dComprador!$B$2:$B$7)</f>
        <v>Lira</v>
      </c>
      <c r="L6031" t="str">
        <f>_xlfn.XLOOKUP(J6031,dFornecedor!$A$2:$A$6,dFornecedor!$B$2:$B$6)</f>
        <v>StepUp</v>
      </c>
      <c r="M6031" t="str">
        <f>_xlfn.XLOOKUP(G6031,dMateriaPrima!$A$2:$A$12,dMateriaPrima!$B$2:$B$12)</f>
        <v>Papel</v>
      </c>
      <c r="N6031" s="2">
        <f>_xlfn.XLOOKUP(G6031,dMateriaPrima!$A$2:$A$12,dMateriaPrima!$C$2:$C$12)</f>
        <v>9</v>
      </c>
      <c r="O6031" s="3">
        <f t="shared" si="470"/>
        <v>144</v>
      </c>
      <c r="P6031" s="4">
        <f t="shared" si="471"/>
        <v>0</v>
      </c>
      <c r="Q6031" s="3">
        <f t="shared" si="472"/>
        <v>144</v>
      </c>
      <c r="R6031" t="str">
        <f t="shared" si="473"/>
        <v>Em atraso</v>
      </c>
      <c r="S6031" s="5">
        <f t="shared" si="474"/>
        <v>1</v>
      </c>
    </row>
    <row r="6032" spans="1:19" x14ac:dyDescent="0.25">
      <c r="A6032">
        <v>6031</v>
      </c>
      <c r="B6032" s="1">
        <v>44183</v>
      </c>
      <c r="C6032" s="1">
        <v>44183</v>
      </c>
      <c r="D6032" s="1">
        <v>44202</v>
      </c>
      <c r="E6032" s="1">
        <v>44205</v>
      </c>
      <c r="F6032">
        <v>1</v>
      </c>
      <c r="G6032">
        <v>11</v>
      </c>
      <c r="H6032">
        <v>233</v>
      </c>
      <c r="I6032" s="6">
        <v>0</v>
      </c>
      <c r="J6032">
        <v>2</v>
      </c>
      <c r="K6032" t="str">
        <f>_xlfn.XLOOKUP(fCompras!F6032,dComprador!$A$2:$A$7,dComprador!$B$2:$B$7)</f>
        <v>Alon</v>
      </c>
      <c r="L6032" t="str">
        <f>_xlfn.XLOOKUP(J6032,dFornecedor!$A$2:$A$6,dFornecedor!$B$2:$B$6)</f>
        <v>Minerva</v>
      </c>
      <c r="M6032" t="str">
        <f>_xlfn.XLOOKUP(G6032,dMateriaPrima!$A$2:$A$12,dMateriaPrima!$B$2:$B$12)</f>
        <v>Papel</v>
      </c>
      <c r="N6032" s="2">
        <f>_xlfn.XLOOKUP(G6032,dMateriaPrima!$A$2:$A$12,dMateriaPrima!$C$2:$C$12)</f>
        <v>9</v>
      </c>
      <c r="O6032" s="3">
        <f t="shared" si="470"/>
        <v>2097</v>
      </c>
      <c r="P6032" s="4">
        <f t="shared" si="471"/>
        <v>0</v>
      </c>
      <c r="Q6032" s="3">
        <f t="shared" si="472"/>
        <v>2097</v>
      </c>
      <c r="R6032" t="str">
        <f t="shared" si="473"/>
        <v>Em atraso</v>
      </c>
      <c r="S6032" s="5">
        <f t="shared" si="474"/>
        <v>3</v>
      </c>
    </row>
    <row r="6033" spans="1:19" x14ac:dyDescent="0.25">
      <c r="A6033">
        <v>6032</v>
      </c>
      <c r="B6033" s="1">
        <v>44183</v>
      </c>
      <c r="C6033" s="1">
        <v>44184</v>
      </c>
      <c r="D6033" s="1">
        <v>44199</v>
      </c>
      <c r="E6033" s="1">
        <v>44201</v>
      </c>
      <c r="F6033">
        <v>1</v>
      </c>
      <c r="G6033">
        <v>5</v>
      </c>
      <c r="H6033">
        <v>226</v>
      </c>
      <c r="I6033" s="6">
        <v>0</v>
      </c>
      <c r="J6033">
        <v>3</v>
      </c>
      <c r="K6033" t="str">
        <f>_xlfn.XLOOKUP(fCompras!F6033,dComprador!$A$2:$A$7,dComprador!$B$2:$B$7)</f>
        <v>Alon</v>
      </c>
      <c r="L6033" t="str">
        <f>_xlfn.XLOOKUP(J6033,dFornecedor!$A$2:$A$6,dFornecedor!$B$2:$B$6)</f>
        <v>StepUp</v>
      </c>
      <c r="M6033" t="str">
        <f>_xlfn.XLOOKUP(G6033,dMateriaPrima!$A$2:$A$12,dMateriaPrima!$B$2:$B$12)</f>
        <v>Areia</v>
      </c>
      <c r="N6033" s="2">
        <f>_xlfn.XLOOKUP(G6033,dMateriaPrima!$A$2:$A$12,dMateriaPrima!$C$2:$C$12)</f>
        <v>3.59</v>
      </c>
      <c r="O6033" s="3">
        <f t="shared" si="470"/>
        <v>811.33999999999992</v>
      </c>
      <c r="P6033" s="4">
        <f t="shared" si="471"/>
        <v>0</v>
      </c>
      <c r="Q6033" s="3">
        <f t="shared" si="472"/>
        <v>811.33999999999992</v>
      </c>
      <c r="R6033" t="str">
        <f t="shared" si="473"/>
        <v>Em atraso</v>
      </c>
      <c r="S6033" s="5">
        <f t="shared" si="474"/>
        <v>2</v>
      </c>
    </row>
    <row r="6034" spans="1:19" x14ac:dyDescent="0.25">
      <c r="A6034">
        <v>6033</v>
      </c>
      <c r="B6034" s="1">
        <v>44183</v>
      </c>
      <c r="C6034" s="1">
        <v>44183</v>
      </c>
      <c r="D6034" s="1">
        <v>44201</v>
      </c>
      <c r="E6034" s="1">
        <v>44204</v>
      </c>
      <c r="F6034">
        <v>1</v>
      </c>
      <c r="G6034">
        <v>7</v>
      </c>
      <c r="H6034">
        <v>414</v>
      </c>
      <c r="I6034" s="6">
        <v>0</v>
      </c>
      <c r="J6034">
        <v>5</v>
      </c>
      <c r="K6034" t="str">
        <f>_xlfn.XLOOKUP(fCompras!F6034,dComprador!$A$2:$A$7,dComprador!$B$2:$B$7)</f>
        <v>Alon</v>
      </c>
      <c r="L6034" t="str">
        <f>_xlfn.XLOOKUP(J6034,dFornecedor!$A$2:$A$6,dFornecedor!$B$2:$B$6)</f>
        <v>Atlas</v>
      </c>
      <c r="M6034" t="str">
        <f>_xlfn.XLOOKUP(G6034,dMateriaPrima!$A$2:$A$12,dMateriaPrima!$B$2:$B$12)</f>
        <v>Poliéster</v>
      </c>
      <c r="N6034" s="2">
        <f>_xlfn.XLOOKUP(G6034,dMateriaPrima!$A$2:$A$12,dMateriaPrima!$C$2:$C$12)</f>
        <v>8</v>
      </c>
      <c r="O6034" s="3">
        <f t="shared" si="470"/>
        <v>3312</v>
      </c>
      <c r="P6034" s="4">
        <f t="shared" si="471"/>
        <v>0</v>
      </c>
      <c r="Q6034" s="3">
        <f t="shared" si="472"/>
        <v>3312</v>
      </c>
      <c r="R6034" t="str">
        <f t="shared" si="473"/>
        <v>Em atraso</v>
      </c>
      <c r="S6034" s="5">
        <f t="shared" si="474"/>
        <v>3</v>
      </c>
    </row>
    <row r="6035" spans="1:19" x14ac:dyDescent="0.25">
      <c r="A6035">
        <v>6034</v>
      </c>
      <c r="B6035" s="1">
        <v>44183</v>
      </c>
      <c r="C6035" s="1">
        <v>44184</v>
      </c>
      <c r="D6035" s="1">
        <v>44204</v>
      </c>
      <c r="E6035" s="1">
        <v>44204</v>
      </c>
      <c r="F6035">
        <v>1</v>
      </c>
      <c r="G6035">
        <v>8</v>
      </c>
      <c r="H6035">
        <v>125</v>
      </c>
      <c r="I6035" s="6">
        <v>0</v>
      </c>
      <c r="J6035">
        <v>3</v>
      </c>
      <c r="K6035" t="str">
        <f>_xlfn.XLOOKUP(fCompras!F6035,dComprador!$A$2:$A$7,dComprador!$B$2:$B$7)</f>
        <v>Alon</v>
      </c>
      <c r="L6035" t="str">
        <f>_xlfn.XLOOKUP(J6035,dFornecedor!$A$2:$A$6,dFornecedor!$B$2:$B$6)</f>
        <v>StepUp</v>
      </c>
      <c r="M6035" t="str">
        <f>_xlfn.XLOOKUP(G6035,dMateriaPrima!$A$2:$A$12,dMateriaPrima!$B$2:$B$12)</f>
        <v>Cimento</v>
      </c>
      <c r="N6035" s="2">
        <f>_xlfn.XLOOKUP(G6035,dMateriaPrima!$A$2:$A$12,dMateriaPrima!$C$2:$C$12)</f>
        <v>23</v>
      </c>
      <c r="O6035" s="3">
        <f t="shared" si="470"/>
        <v>2875</v>
      </c>
      <c r="P6035" s="4">
        <f t="shared" si="471"/>
        <v>0</v>
      </c>
      <c r="Q6035" s="3">
        <f t="shared" si="472"/>
        <v>2875</v>
      </c>
      <c r="R6035" t="str">
        <f t="shared" si="473"/>
        <v>No prazo</v>
      </c>
      <c r="S6035" s="5">
        <f t="shared" si="474"/>
        <v>0</v>
      </c>
    </row>
    <row r="6036" spans="1:19" x14ac:dyDescent="0.25">
      <c r="A6036">
        <v>6035</v>
      </c>
      <c r="B6036" s="1">
        <v>44183</v>
      </c>
      <c r="C6036" s="1">
        <v>44184</v>
      </c>
      <c r="D6036" s="1">
        <v>44203</v>
      </c>
      <c r="E6036" s="1">
        <v>44206</v>
      </c>
      <c r="F6036">
        <v>1</v>
      </c>
      <c r="G6036">
        <v>7</v>
      </c>
      <c r="H6036">
        <v>204</v>
      </c>
      <c r="I6036" s="6">
        <v>0</v>
      </c>
      <c r="J6036">
        <v>3</v>
      </c>
      <c r="K6036" t="str">
        <f>_xlfn.XLOOKUP(fCompras!F6036,dComprador!$A$2:$A$7,dComprador!$B$2:$B$7)</f>
        <v>Alon</v>
      </c>
      <c r="L6036" t="str">
        <f>_xlfn.XLOOKUP(J6036,dFornecedor!$A$2:$A$6,dFornecedor!$B$2:$B$6)</f>
        <v>StepUp</v>
      </c>
      <c r="M6036" t="str">
        <f>_xlfn.XLOOKUP(G6036,dMateriaPrima!$A$2:$A$12,dMateriaPrima!$B$2:$B$12)</f>
        <v>Poliéster</v>
      </c>
      <c r="N6036" s="2">
        <f>_xlfn.XLOOKUP(G6036,dMateriaPrima!$A$2:$A$12,dMateriaPrima!$C$2:$C$12)</f>
        <v>8</v>
      </c>
      <c r="O6036" s="3">
        <f t="shared" si="470"/>
        <v>1632</v>
      </c>
      <c r="P6036" s="4">
        <f t="shared" si="471"/>
        <v>0</v>
      </c>
      <c r="Q6036" s="3">
        <f t="shared" si="472"/>
        <v>1632</v>
      </c>
      <c r="R6036" t="str">
        <f t="shared" si="473"/>
        <v>Em atraso</v>
      </c>
      <c r="S6036" s="5">
        <f t="shared" si="474"/>
        <v>3</v>
      </c>
    </row>
    <row r="6037" spans="1:19" x14ac:dyDescent="0.25">
      <c r="A6037">
        <v>6036</v>
      </c>
      <c r="B6037" s="1">
        <v>44183</v>
      </c>
      <c r="C6037" s="1">
        <v>44190</v>
      </c>
      <c r="D6037" s="1">
        <v>44200</v>
      </c>
      <c r="E6037" s="1">
        <v>44199</v>
      </c>
      <c r="F6037">
        <v>1</v>
      </c>
      <c r="G6037">
        <v>6</v>
      </c>
      <c r="H6037">
        <v>298</v>
      </c>
      <c r="I6037" s="6">
        <v>0</v>
      </c>
      <c r="J6037">
        <v>2</v>
      </c>
      <c r="K6037" t="str">
        <f>_xlfn.XLOOKUP(fCompras!F6037,dComprador!$A$2:$A$7,dComprador!$B$2:$B$7)</f>
        <v>Alon</v>
      </c>
      <c r="L6037" t="str">
        <f>_xlfn.XLOOKUP(J6037,dFornecedor!$A$2:$A$6,dFornecedor!$B$2:$B$6)</f>
        <v>Minerva</v>
      </c>
      <c r="M6037" t="str">
        <f>_xlfn.XLOOKUP(G6037,dMateriaPrima!$A$2:$A$12,dMateriaPrima!$B$2:$B$12)</f>
        <v>Fio Algodão</v>
      </c>
      <c r="N6037" s="2">
        <f>_xlfn.XLOOKUP(G6037,dMateriaPrima!$A$2:$A$12,dMateriaPrima!$C$2:$C$12)</f>
        <v>55.9</v>
      </c>
      <c r="O6037" s="3">
        <f t="shared" si="470"/>
        <v>16658.2</v>
      </c>
      <c r="P6037" s="4">
        <f t="shared" si="471"/>
        <v>0</v>
      </c>
      <c r="Q6037" s="3">
        <f t="shared" si="472"/>
        <v>16658.2</v>
      </c>
      <c r="R6037" t="str">
        <f t="shared" si="473"/>
        <v>No prazo</v>
      </c>
      <c r="S6037" s="5">
        <f t="shared" si="474"/>
        <v>0</v>
      </c>
    </row>
    <row r="6038" spans="1:19" x14ac:dyDescent="0.25">
      <c r="A6038">
        <v>6037</v>
      </c>
      <c r="B6038" s="1">
        <v>44183</v>
      </c>
      <c r="C6038" s="1">
        <v>44183</v>
      </c>
      <c r="D6038" s="1">
        <v>44203</v>
      </c>
      <c r="E6038" s="1">
        <v>44205</v>
      </c>
      <c r="F6038">
        <v>1</v>
      </c>
      <c r="G6038">
        <v>8</v>
      </c>
      <c r="H6038">
        <v>109</v>
      </c>
      <c r="I6038" s="6">
        <v>0</v>
      </c>
      <c r="J6038">
        <v>2</v>
      </c>
      <c r="K6038" t="str">
        <f>_xlfn.XLOOKUP(fCompras!F6038,dComprador!$A$2:$A$7,dComprador!$B$2:$B$7)</f>
        <v>Alon</v>
      </c>
      <c r="L6038" t="str">
        <f>_xlfn.XLOOKUP(J6038,dFornecedor!$A$2:$A$6,dFornecedor!$B$2:$B$6)</f>
        <v>Minerva</v>
      </c>
      <c r="M6038" t="str">
        <f>_xlfn.XLOOKUP(G6038,dMateriaPrima!$A$2:$A$12,dMateriaPrima!$B$2:$B$12)</f>
        <v>Cimento</v>
      </c>
      <c r="N6038" s="2">
        <f>_xlfn.XLOOKUP(G6038,dMateriaPrima!$A$2:$A$12,dMateriaPrima!$C$2:$C$12)</f>
        <v>23</v>
      </c>
      <c r="O6038" s="3">
        <f t="shared" si="470"/>
        <v>2507</v>
      </c>
      <c r="P6038" s="4">
        <f t="shared" si="471"/>
        <v>0</v>
      </c>
      <c r="Q6038" s="3">
        <f t="shared" si="472"/>
        <v>2507</v>
      </c>
      <c r="R6038" t="str">
        <f t="shared" si="473"/>
        <v>Em atraso</v>
      </c>
      <c r="S6038" s="5">
        <f t="shared" si="474"/>
        <v>2</v>
      </c>
    </row>
    <row r="6039" spans="1:19" x14ac:dyDescent="0.25">
      <c r="A6039">
        <v>6038</v>
      </c>
      <c r="B6039" s="1">
        <v>44183</v>
      </c>
      <c r="C6039" s="1">
        <v>44191</v>
      </c>
      <c r="D6039" s="1">
        <v>44215</v>
      </c>
      <c r="E6039" s="1">
        <v>44217</v>
      </c>
      <c r="F6039">
        <v>1</v>
      </c>
      <c r="G6039">
        <v>11</v>
      </c>
      <c r="H6039">
        <v>139</v>
      </c>
      <c r="I6039" s="6">
        <v>0</v>
      </c>
      <c r="J6039">
        <v>2</v>
      </c>
      <c r="K6039" t="str">
        <f>_xlfn.XLOOKUP(fCompras!F6039,dComprador!$A$2:$A$7,dComprador!$B$2:$B$7)</f>
        <v>Alon</v>
      </c>
      <c r="L6039" t="str">
        <f>_xlfn.XLOOKUP(J6039,dFornecedor!$A$2:$A$6,dFornecedor!$B$2:$B$6)</f>
        <v>Minerva</v>
      </c>
      <c r="M6039" t="str">
        <f>_xlfn.XLOOKUP(G6039,dMateriaPrima!$A$2:$A$12,dMateriaPrima!$B$2:$B$12)</f>
        <v>Papel</v>
      </c>
      <c r="N6039" s="2">
        <f>_xlfn.XLOOKUP(G6039,dMateriaPrima!$A$2:$A$12,dMateriaPrima!$C$2:$C$12)</f>
        <v>9</v>
      </c>
      <c r="O6039" s="3">
        <f t="shared" si="470"/>
        <v>1251</v>
      </c>
      <c r="P6039" s="4">
        <f t="shared" si="471"/>
        <v>0</v>
      </c>
      <c r="Q6039" s="3">
        <f t="shared" si="472"/>
        <v>1251</v>
      </c>
      <c r="R6039" t="str">
        <f t="shared" si="473"/>
        <v>Em atraso</v>
      </c>
      <c r="S6039" s="5">
        <f t="shared" si="474"/>
        <v>2</v>
      </c>
    </row>
    <row r="6040" spans="1:19" x14ac:dyDescent="0.25">
      <c r="A6040">
        <v>6039</v>
      </c>
      <c r="B6040" s="1">
        <v>44183</v>
      </c>
      <c r="C6040" s="1">
        <v>44184</v>
      </c>
      <c r="D6040" s="1">
        <v>44205</v>
      </c>
      <c r="E6040" s="1">
        <v>44209</v>
      </c>
      <c r="F6040">
        <v>1</v>
      </c>
      <c r="G6040">
        <v>10</v>
      </c>
      <c r="H6040">
        <v>22</v>
      </c>
      <c r="I6040" s="6">
        <v>0</v>
      </c>
      <c r="J6040">
        <v>3</v>
      </c>
      <c r="K6040" t="str">
        <f>_xlfn.XLOOKUP(fCompras!F6040,dComprador!$A$2:$A$7,dComprador!$B$2:$B$7)</f>
        <v>Alon</v>
      </c>
      <c r="L6040" t="str">
        <f>_xlfn.XLOOKUP(J6040,dFornecedor!$A$2:$A$6,dFornecedor!$B$2:$B$6)</f>
        <v>StepUp</v>
      </c>
      <c r="M6040" t="str">
        <f>_xlfn.XLOOKUP(G6040,dMateriaPrima!$A$2:$A$12,dMateriaPrima!$B$2:$B$12)</f>
        <v>Pedra Britada</v>
      </c>
      <c r="N6040" s="2">
        <f>_xlfn.XLOOKUP(G6040,dMateriaPrima!$A$2:$A$12,dMateriaPrima!$C$2:$C$12)</f>
        <v>56</v>
      </c>
      <c r="O6040" s="3">
        <f t="shared" si="470"/>
        <v>1232</v>
      </c>
      <c r="P6040" s="4">
        <f t="shared" si="471"/>
        <v>0</v>
      </c>
      <c r="Q6040" s="3">
        <f t="shared" si="472"/>
        <v>1232</v>
      </c>
      <c r="R6040" t="str">
        <f t="shared" si="473"/>
        <v>Em atraso</v>
      </c>
      <c r="S6040" s="5">
        <f t="shared" si="474"/>
        <v>4</v>
      </c>
    </row>
    <row r="6041" spans="1:19" x14ac:dyDescent="0.25">
      <c r="A6041">
        <v>6040</v>
      </c>
      <c r="B6041" s="1">
        <v>44184</v>
      </c>
      <c r="C6041" s="1">
        <v>44185</v>
      </c>
      <c r="D6041" s="1">
        <v>44191</v>
      </c>
      <c r="E6041" s="1">
        <v>44192</v>
      </c>
      <c r="F6041">
        <v>4</v>
      </c>
      <c r="G6041">
        <v>6</v>
      </c>
      <c r="H6041">
        <v>132</v>
      </c>
      <c r="I6041" s="6">
        <v>0</v>
      </c>
      <c r="J6041">
        <v>3</v>
      </c>
      <c r="K6041" t="str">
        <f>_xlfn.XLOOKUP(fCompras!F6041,dComprador!$A$2:$A$7,dComprador!$B$2:$B$7)</f>
        <v>Lira</v>
      </c>
      <c r="L6041" t="str">
        <f>_xlfn.XLOOKUP(J6041,dFornecedor!$A$2:$A$6,dFornecedor!$B$2:$B$6)</f>
        <v>StepUp</v>
      </c>
      <c r="M6041" t="str">
        <f>_xlfn.XLOOKUP(G6041,dMateriaPrima!$A$2:$A$12,dMateriaPrima!$B$2:$B$12)</f>
        <v>Fio Algodão</v>
      </c>
      <c r="N6041" s="2">
        <f>_xlfn.XLOOKUP(G6041,dMateriaPrima!$A$2:$A$12,dMateriaPrima!$C$2:$C$12)</f>
        <v>55.9</v>
      </c>
      <c r="O6041" s="3">
        <f t="shared" si="470"/>
        <v>7378.8</v>
      </c>
      <c r="P6041" s="4">
        <f t="shared" si="471"/>
        <v>0</v>
      </c>
      <c r="Q6041" s="3">
        <f t="shared" si="472"/>
        <v>7378.8</v>
      </c>
      <c r="R6041" t="str">
        <f t="shared" si="473"/>
        <v>Em atraso</v>
      </c>
      <c r="S6041" s="5">
        <f t="shared" si="474"/>
        <v>1</v>
      </c>
    </row>
    <row r="6042" spans="1:19" x14ac:dyDescent="0.25">
      <c r="A6042">
        <v>6041</v>
      </c>
      <c r="B6042" s="1">
        <v>44184</v>
      </c>
      <c r="C6042" s="1">
        <v>44184</v>
      </c>
      <c r="D6042" s="1">
        <v>44191</v>
      </c>
      <c r="E6042" s="1">
        <v>44191</v>
      </c>
      <c r="F6042">
        <v>4</v>
      </c>
      <c r="G6042">
        <v>7</v>
      </c>
      <c r="H6042">
        <v>484</v>
      </c>
      <c r="I6042" s="6">
        <v>0.14000000000000001</v>
      </c>
      <c r="J6042">
        <v>2</v>
      </c>
      <c r="K6042" t="str">
        <f>_xlfn.XLOOKUP(fCompras!F6042,dComprador!$A$2:$A$7,dComprador!$B$2:$B$7)</f>
        <v>Lira</v>
      </c>
      <c r="L6042" t="str">
        <f>_xlfn.XLOOKUP(J6042,dFornecedor!$A$2:$A$6,dFornecedor!$B$2:$B$6)</f>
        <v>Minerva</v>
      </c>
      <c r="M6042" t="str">
        <f>_xlfn.XLOOKUP(G6042,dMateriaPrima!$A$2:$A$12,dMateriaPrima!$B$2:$B$12)</f>
        <v>Poliéster</v>
      </c>
      <c r="N6042" s="2">
        <f>_xlfn.XLOOKUP(G6042,dMateriaPrima!$A$2:$A$12,dMateriaPrima!$C$2:$C$12)</f>
        <v>8</v>
      </c>
      <c r="O6042" s="3">
        <f t="shared" si="470"/>
        <v>3872</v>
      </c>
      <c r="P6042" s="4">
        <f t="shared" si="471"/>
        <v>542.08000000000004</v>
      </c>
      <c r="Q6042" s="3">
        <f t="shared" si="472"/>
        <v>3329.92</v>
      </c>
      <c r="R6042" t="str">
        <f t="shared" si="473"/>
        <v>No prazo</v>
      </c>
      <c r="S6042" s="5">
        <f t="shared" si="474"/>
        <v>0</v>
      </c>
    </row>
    <row r="6043" spans="1:19" x14ac:dyDescent="0.25">
      <c r="A6043">
        <v>6042</v>
      </c>
      <c r="B6043" s="1">
        <v>44184</v>
      </c>
      <c r="C6043" s="1">
        <v>44190</v>
      </c>
      <c r="D6043" s="1">
        <v>44191</v>
      </c>
      <c r="E6043" s="1">
        <v>44193</v>
      </c>
      <c r="F6043">
        <v>4</v>
      </c>
      <c r="G6043">
        <v>5</v>
      </c>
      <c r="H6043">
        <v>349</v>
      </c>
      <c r="I6043" s="6">
        <v>0</v>
      </c>
      <c r="J6043">
        <v>2</v>
      </c>
      <c r="K6043" t="str">
        <f>_xlfn.XLOOKUP(fCompras!F6043,dComprador!$A$2:$A$7,dComprador!$B$2:$B$7)</f>
        <v>Lira</v>
      </c>
      <c r="L6043" t="str">
        <f>_xlfn.XLOOKUP(J6043,dFornecedor!$A$2:$A$6,dFornecedor!$B$2:$B$6)</f>
        <v>Minerva</v>
      </c>
      <c r="M6043" t="str">
        <f>_xlfn.XLOOKUP(G6043,dMateriaPrima!$A$2:$A$12,dMateriaPrima!$B$2:$B$12)</f>
        <v>Areia</v>
      </c>
      <c r="N6043" s="2">
        <f>_xlfn.XLOOKUP(G6043,dMateriaPrima!$A$2:$A$12,dMateriaPrima!$C$2:$C$12)</f>
        <v>3.59</v>
      </c>
      <c r="O6043" s="3">
        <f t="shared" si="470"/>
        <v>1252.9099999999999</v>
      </c>
      <c r="P6043" s="4">
        <f t="shared" si="471"/>
        <v>0</v>
      </c>
      <c r="Q6043" s="3">
        <f t="shared" si="472"/>
        <v>1252.9099999999999</v>
      </c>
      <c r="R6043" t="str">
        <f t="shared" si="473"/>
        <v>Em atraso</v>
      </c>
      <c r="S6043" s="5">
        <f t="shared" si="474"/>
        <v>2</v>
      </c>
    </row>
    <row r="6044" spans="1:19" x14ac:dyDescent="0.25">
      <c r="A6044">
        <v>6043</v>
      </c>
      <c r="B6044" s="1">
        <v>44184</v>
      </c>
      <c r="C6044" s="1">
        <v>44184</v>
      </c>
      <c r="D6044" s="1">
        <v>44203</v>
      </c>
      <c r="E6044" s="1">
        <v>44205</v>
      </c>
      <c r="F6044">
        <v>1</v>
      </c>
      <c r="G6044">
        <v>5</v>
      </c>
      <c r="H6044">
        <v>390</v>
      </c>
      <c r="I6044" s="6">
        <v>0</v>
      </c>
      <c r="J6044">
        <v>2</v>
      </c>
      <c r="K6044" t="str">
        <f>_xlfn.XLOOKUP(fCompras!F6044,dComprador!$A$2:$A$7,dComprador!$B$2:$B$7)</f>
        <v>Alon</v>
      </c>
      <c r="L6044" t="str">
        <f>_xlfn.XLOOKUP(J6044,dFornecedor!$A$2:$A$6,dFornecedor!$B$2:$B$6)</f>
        <v>Minerva</v>
      </c>
      <c r="M6044" t="str">
        <f>_xlfn.XLOOKUP(G6044,dMateriaPrima!$A$2:$A$12,dMateriaPrima!$B$2:$B$12)</f>
        <v>Areia</v>
      </c>
      <c r="N6044" s="2">
        <f>_xlfn.XLOOKUP(G6044,dMateriaPrima!$A$2:$A$12,dMateriaPrima!$C$2:$C$12)</f>
        <v>3.59</v>
      </c>
      <c r="O6044" s="3">
        <f t="shared" si="470"/>
        <v>1400.1</v>
      </c>
      <c r="P6044" s="4">
        <f t="shared" si="471"/>
        <v>0</v>
      </c>
      <c r="Q6044" s="3">
        <f t="shared" si="472"/>
        <v>1400.1</v>
      </c>
      <c r="R6044" t="str">
        <f t="shared" si="473"/>
        <v>Em atraso</v>
      </c>
      <c r="S6044" s="5">
        <f t="shared" si="474"/>
        <v>2</v>
      </c>
    </row>
    <row r="6045" spans="1:19" x14ac:dyDescent="0.25">
      <c r="A6045">
        <v>6044</v>
      </c>
      <c r="B6045" s="1">
        <v>44184</v>
      </c>
      <c r="C6045" s="1">
        <v>44191</v>
      </c>
      <c r="D6045" s="1">
        <v>44204</v>
      </c>
      <c r="E6045" s="1">
        <v>44205</v>
      </c>
      <c r="F6045">
        <v>1</v>
      </c>
      <c r="G6045">
        <v>9</v>
      </c>
      <c r="H6045">
        <v>219</v>
      </c>
      <c r="I6045" s="6">
        <v>0</v>
      </c>
      <c r="J6045">
        <v>5</v>
      </c>
      <c r="K6045" t="str">
        <f>_xlfn.XLOOKUP(fCompras!F6045,dComprador!$A$2:$A$7,dComprador!$B$2:$B$7)</f>
        <v>Alon</v>
      </c>
      <c r="L6045" t="str">
        <f>_xlfn.XLOOKUP(J6045,dFornecedor!$A$2:$A$6,dFornecedor!$B$2:$B$6)</f>
        <v>Atlas</v>
      </c>
      <c r="M6045" t="str">
        <f>_xlfn.XLOOKUP(G6045,dMateriaPrima!$A$2:$A$12,dMateriaPrima!$B$2:$B$12)</f>
        <v>Couro</v>
      </c>
      <c r="N6045" s="2">
        <f>_xlfn.XLOOKUP(G6045,dMateriaPrima!$A$2:$A$12,dMateriaPrima!$C$2:$C$12)</f>
        <v>4.4000000000000004</v>
      </c>
      <c r="O6045" s="3">
        <f t="shared" si="470"/>
        <v>963.6</v>
      </c>
      <c r="P6045" s="4">
        <f t="shared" si="471"/>
        <v>0</v>
      </c>
      <c r="Q6045" s="3">
        <f t="shared" si="472"/>
        <v>963.6</v>
      </c>
      <c r="R6045" t="str">
        <f t="shared" si="473"/>
        <v>Em atraso</v>
      </c>
      <c r="S6045" s="5">
        <f t="shared" si="474"/>
        <v>1</v>
      </c>
    </row>
    <row r="6046" spans="1:19" x14ac:dyDescent="0.25">
      <c r="A6046">
        <v>6045</v>
      </c>
      <c r="B6046" s="1">
        <v>44184</v>
      </c>
      <c r="C6046" s="1">
        <v>44196</v>
      </c>
      <c r="D6046" s="1">
        <v>44215</v>
      </c>
      <c r="E6046" s="1">
        <v>44219</v>
      </c>
      <c r="F6046">
        <v>1</v>
      </c>
      <c r="G6046">
        <v>9</v>
      </c>
      <c r="H6046">
        <v>592</v>
      </c>
      <c r="I6046" s="6">
        <v>0.26</v>
      </c>
      <c r="J6046">
        <v>1</v>
      </c>
      <c r="K6046" t="str">
        <f>_xlfn.XLOOKUP(fCompras!F6046,dComprador!$A$2:$A$7,dComprador!$B$2:$B$7)</f>
        <v>Alon</v>
      </c>
      <c r="L6046" t="str">
        <f>_xlfn.XLOOKUP(J6046,dFornecedor!$A$2:$A$6,dFornecedor!$B$2:$B$6)</f>
        <v>NorthShore</v>
      </c>
      <c r="M6046" t="str">
        <f>_xlfn.XLOOKUP(G6046,dMateriaPrima!$A$2:$A$12,dMateriaPrima!$B$2:$B$12)</f>
        <v>Couro</v>
      </c>
      <c r="N6046" s="2">
        <f>_xlfn.XLOOKUP(G6046,dMateriaPrima!$A$2:$A$12,dMateriaPrima!$C$2:$C$12)</f>
        <v>4.4000000000000004</v>
      </c>
      <c r="O6046" s="3">
        <f t="shared" si="470"/>
        <v>2604.8000000000002</v>
      </c>
      <c r="P6046" s="4">
        <f t="shared" si="471"/>
        <v>677.24800000000005</v>
      </c>
      <c r="Q6046" s="3">
        <f t="shared" si="472"/>
        <v>1927.5520000000001</v>
      </c>
      <c r="R6046" t="str">
        <f t="shared" si="473"/>
        <v>Em atraso</v>
      </c>
      <c r="S6046" s="5">
        <f t="shared" si="474"/>
        <v>4</v>
      </c>
    </row>
    <row r="6047" spans="1:19" x14ac:dyDescent="0.25">
      <c r="A6047">
        <v>6046</v>
      </c>
      <c r="B6047" s="1">
        <v>44184</v>
      </c>
      <c r="C6047" s="1">
        <v>44184</v>
      </c>
      <c r="D6047" s="1">
        <v>44214</v>
      </c>
      <c r="E6047" s="1">
        <v>44214</v>
      </c>
      <c r="F6047">
        <v>1</v>
      </c>
      <c r="G6047">
        <v>10</v>
      </c>
      <c r="H6047">
        <v>152</v>
      </c>
      <c r="I6047" s="6">
        <v>0</v>
      </c>
      <c r="J6047">
        <v>2</v>
      </c>
      <c r="K6047" t="str">
        <f>_xlfn.XLOOKUP(fCompras!F6047,dComprador!$A$2:$A$7,dComprador!$B$2:$B$7)</f>
        <v>Alon</v>
      </c>
      <c r="L6047" t="str">
        <f>_xlfn.XLOOKUP(J6047,dFornecedor!$A$2:$A$6,dFornecedor!$B$2:$B$6)</f>
        <v>Minerva</v>
      </c>
      <c r="M6047" t="str">
        <f>_xlfn.XLOOKUP(G6047,dMateriaPrima!$A$2:$A$12,dMateriaPrima!$B$2:$B$12)</f>
        <v>Pedra Britada</v>
      </c>
      <c r="N6047" s="2">
        <f>_xlfn.XLOOKUP(G6047,dMateriaPrima!$A$2:$A$12,dMateriaPrima!$C$2:$C$12)</f>
        <v>56</v>
      </c>
      <c r="O6047" s="3">
        <f t="shared" si="470"/>
        <v>8512</v>
      </c>
      <c r="P6047" s="4">
        <f t="shared" si="471"/>
        <v>0</v>
      </c>
      <c r="Q6047" s="3">
        <f t="shared" si="472"/>
        <v>8512</v>
      </c>
      <c r="R6047" t="str">
        <f t="shared" si="473"/>
        <v>No prazo</v>
      </c>
      <c r="S6047" s="5">
        <f t="shared" si="474"/>
        <v>0</v>
      </c>
    </row>
    <row r="6048" spans="1:19" x14ac:dyDescent="0.25">
      <c r="A6048">
        <v>6047</v>
      </c>
      <c r="B6048" s="1">
        <v>44184</v>
      </c>
      <c r="C6048" s="1">
        <v>44184</v>
      </c>
      <c r="D6048" s="1">
        <v>44215</v>
      </c>
      <c r="E6048" s="1">
        <v>44217</v>
      </c>
      <c r="F6048">
        <v>1</v>
      </c>
      <c r="G6048">
        <v>5</v>
      </c>
      <c r="H6048">
        <v>422</v>
      </c>
      <c r="I6048" s="6">
        <v>0</v>
      </c>
      <c r="J6048">
        <v>4</v>
      </c>
      <c r="K6048" t="str">
        <f>_xlfn.XLOOKUP(fCompras!F6048,dComprador!$A$2:$A$7,dComprador!$B$2:$B$7)</f>
        <v>Alon</v>
      </c>
      <c r="L6048" t="str">
        <f>_xlfn.XLOOKUP(J6048,dFornecedor!$A$2:$A$6,dFornecedor!$B$2:$B$6)</f>
        <v>AlphaOmega</v>
      </c>
      <c r="M6048" t="str">
        <f>_xlfn.XLOOKUP(G6048,dMateriaPrima!$A$2:$A$12,dMateriaPrima!$B$2:$B$12)</f>
        <v>Areia</v>
      </c>
      <c r="N6048" s="2">
        <f>_xlfn.XLOOKUP(G6048,dMateriaPrima!$A$2:$A$12,dMateriaPrima!$C$2:$C$12)</f>
        <v>3.59</v>
      </c>
      <c r="O6048" s="3">
        <f t="shared" si="470"/>
        <v>1514.98</v>
      </c>
      <c r="P6048" s="4">
        <f t="shared" si="471"/>
        <v>0</v>
      </c>
      <c r="Q6048" s="3">
        <f t="shared" si="472"/>
        <v>1514.98</v>
      </c>
      <c r="R6048" t="str">
        <f t="shared" si="473"/>
        <v>Em atraso</v>
      </c>
      <c r="S6048" s="5">
        <f t="shared" si="474"/>
        <v>2</v>
      </c>
    </row>
    <row r="6049" spans="1:19" x14ac:dyDescent="0.25">
      <c r="A6049">
        <v>6048</v>
      </c>
      <c r="B6049" s="1">
        <v>44184</v>
      </c>
      <c r="C6049" s="1">
        <v>44186</v>
      </c>
      <c r="D6049" s="1">
        <v>44207</v>
      </c>
      <c r="E6049" s="1">
        <v>44209</v>
      </c>
      <c r="F6049">
        <v>1</v>
      </c>
      <c r="G6049">
        <v>7</v>
      </c>
      <c r="H6049">
        <v>182</v>
      </c>
      <c r="I6049" s="6">
        <v>0</v>
      </c>
      <c r="J6049">
        <v>2</v>
      </c>
      <c r="K6049" t="str">
        <f>_xlfn.XLOOKUP(fCompras!F6049,dComprador!$A$2:$A$7,dComprador!$B$2:$B$7)</f>
        <v>Alon</v>
      </c>
      <c r="L6049" t="str">
        <f>_xlfn.XLOOKUP(J6049,dFornecedor!$A$2:$A$6,dFornecedor!$B$2:$B$6)</f>
        <v>Minerva</v>
      </c>
      <c r="M6049" t="str">
        <f>_xlfn.XLOOKUP(G6049,dMateriaPrima!$A$2:$A$12,dMateriaPrima!$B$2:$B$12)</f>
        <v>Poliéster</v>
      </c>
      <c r="N6049" s="2">
        <f>_xlfn.XLOOKUP(G6049,dMateriaPrima!$A$2:$A$12,dMateriaPrima!$C$2:$C$12)</f>
        <v>8</v>
      </c>
      <c r="O6049" s="3">
        <f t="shared" si="470"/>
        <v>1456</v>
      </c>
      <c r="P6049" s="4">
        <f t="shared" si="471"/>
        <v>0</v>
      </c>
      <c r="Q6049" s="3">
        <f t="shared" si="472"/>
        <v>1456</v>
      </c>
      <c r="R6049" t="str">
        <f t="shared" si="473"/>
        <v>Em atraso</v>
      </c>
      <c r="S6049" s="5">
        <f t="shared" si="474"/>
        <v>2</v>
      </c>
    </row>
    <row r="6050" spans="1:19" x14ac:dyDescent="0.25">
      <c r="A6050">
        <v>6049</v>
      </c>
      <c r="B6050" s="1">
        <v>44185</v>
      </c>
      <c r="C6050" s="1">
        <v>44194</v>
      </c>
      <c r="D6050" s="1">
        <v>44216</v>
      </c>
      <c r="E6050" s="1">
        <v>44218</v>
      </c>
      <c r="F6050">
        <v>1</v>
      </c>
      <c r="G6050">
        <v>5</v>
      </c>
      <c r="H6050">
        <v>71</v>
      </c>
      <c r="I6050" s="6">
        <v>0</v>
      </c>
      <c r="J6050">
        <v>2</v>
      </c>
      <c r="K6050" t="str">
        <f>_xlfn.XLOOKUP(fCompras!F6050,dComprador!$A$2:$A$7,dComprador!$B$2:$B$7)</f>
        <v>Alon</v>
      </c>
      <c r="L6050" t="str">
        <f>_xlfn.XLOOKUP(J6050,dFornecedor!$A$2:$A$6,dFornecedor!$B$2:$B$6)</f>
        <v>Minerva</v>
      </c>
      <c r="M6050" t="str">
        <f>_xlfn.XLOOKUP(G6050,dMateriaPrima!$A$2:$A$12,dMateriaPrima!$B$2:$B$12)</f>
        <v>Areia</v>
      </c>
      <c r="N6050" s="2">
        <f>_xlfn.XLOOKUP(G6050,dMateriaPrima!$A$2:$A$12,dMateriaPrima!$C$2:$C$12)</f>
        <v>3.59</v>
      </c>
      <c r="O6050" s="3">
        <f t="shared" si="470"/>
        <v>254.89</v>
      </c>
      <c r="P6050" s="4">
        <f t="shared" si="471"/>
        <v>0</v>
      </c>
      <c r="Q6050" s="3">
        <f t="shared" si="472"/>
        <v>254.89</v>
      </c>
      <c r="R6050" t="str">
        <f t="shared" si="473"/>
        <v>Em atraso</v>
      </c>
      <c r="S6050" s="5">
        <f t="shared" si="474"/>
        <v>2</v>
      </c>
    </row>
    <row r="6051" spans="1:19" x14ac:dyDescent="0.25">
      <c r="A6051">
        <v>6050</v>
      </c>
      <c r="B6051" s="1">
        <v>44185</v>
      </c>
      <c r="C6051" s="1">
        <v>44188</v>
      </c>
      <c r="D6051" s="1">
        <v>44192</v>
      </c>
      <c r="E6051" s="1">
        <v>44196</v>
      </c>
      <c r="F6051">
        <v>4</v>
      </c>
      <c r="G6051">
        <v>1</v>
      </c>
      <c r="H6051">
        <v>123</v>
      </c>
      <c r="I6051" s="6">
        <v>0</v>
      </c>
      <c r="J6051">
        <v>1</v>
      </c>
      <c r="K6051" t="str">
        <f>_xlfn.XLOOKUP(fCompras!F6051,dComprador!$A$2:$A$7,dComprador!$B$2:$B$7)</f>
        <v>Lira</v>
      </c>
      <c r="L6051" t="str">
        <f>_xlfn.XLOOKUP(J6051,dFornecedor!$A$2:$A$6,dFornecedor!$B$2:$B$6)</f>
        <v>NorthShore</v>
      </c>
      <c r="M6051" t="str">
        <f>_xlfn.XLOOKUP(G6051,dMateriaPrima!$A$2:$A$12,dMateriaPrima!$B$2:$B$12)</f>
        <v>Tecido</v>
      </c>
      <c r="N6051" s="2">
        <f>_xlfn.XLOOKUP(G6051,dMateriaPrima!$A$2:$A$12,dMateriaPrima!$C$2:$C$12)</f>
        <v>18</v>
      </c>
      <c r="O6051" s="3">
        <f t="shared" si="470"/>
        <v>2214</v>
      </c>
      <c r="P6051" s="4">
        <f t="shared" si="471"/>
        <v>0</v>
      </c>
      <c r="Q6051" s="3">
        <f t="shared" si="472"/>
        <v>2214</v>
      </c>
      <c r="R6051" t="str">
        <f t="shared" si="473"/>
        <v>Em atraso</v>
      </c>
      <c r="S6051" s="5">
        <f t="shared" si="474"/>
        <v>4</v>
      </c>
    </row>
    <row r="6052" spans="1:19" x14ac:dyDescent="0.25">
      <c r="A6052">
        <v>6051</v>
      </c>
      <c r="B6052" s="1">
        <v>44185</v>
      </c>
      <c r="C6052" s="1">
        <v>44193</v>
      </c>
      <c r="D6052" s="1">
        <v>44204</v>
      </c>
      <c r="E6052" s="1">
        <v>44207</v>
      </c>
      <c r="F6052">
        <v>1</v>
      </c>
      <c r="G6052">
        <v>7</v>
      </c>
      <c r="H6052">
        <v>202</v>
      </c>
      <c r="I6052" s="6">
        <v>0</v>
      </c>
      <c r="J6052">
        <v>2</v>
      </c>
      <c r="K6052" t="str">
        <f>_xlfn.XLOOKUP(fCompras!F6052,dComprador!$A$2:$A$7,dComprador!$B$2:$B$7)</f>
        <v>Alon</v>
      </c>
      <c r="L6052" t="str">
        <f>_xlfn.XLOOKUP(J6052,dFornecedor!$A$2:$A$6,dFornecedor!$B$2:$B$6)</f>
        <v>Minerva</v>
      </c>
      <c r="M6052" t="str">
        <f>_xlfn.XLOOKUP(G6052,dMateriaPrima!$A$2:$A$12,dMateriaPrima!$B$2:$B$12)</f>
        <v>Poliéster</v>
      </c>
      <c r="N6052" s="2">
        <f>_xlfn.XLOOKUP(G6052,dMateriaPrima!$A$2:$A$12,dMateriaPrima!$C$2:$C$12)</f>
        <v>8</v>
      </c>
      <c r="O6052" s="3">
        <f t="shared" si="470"/>
        <v>1616</v>
      </c>
      <c r="P6052" s="4">
        <f t="shared" si="471"/>
        <v>0</v>
      </c>
      <c r="Q6052" s="3">
        <f t="shared" si="472"/>
        <v>1616</v>
      </c>
      <c r="R6052" t="str">
        <f t="shared" si="473"/>
        <v>Em atraso</v>
      </c>
      <c r="S6052" s="5">
        <f t="shared" si="474"/>
        <v>3</v>
      </c>
    </row>
    <row r="6053" spans="1:19" x14ac:dyDescent="0.25">
      <c r="A6053">
        <v>6052</v>
      </c>
      <c r="B6053" s="1">
        <v>44185</v>
      </c>
      <c r="C6053" s="1">
        <v>44191</v>
      </c>
      <c r="D6053" s="1">
        <v>44206</v>
      </c>
      <c r="E6053" s="1">
        <v>44207</v>
      </c>
      <c r="F6053">
        <v>1</v>
      </c>
      <c r="G6053">
        <v>11</v>
      </c>
      <c r="H6053">
        <v>175</v>
      </c>
      <c r="I6053" s="6">
        <v>0</v>
      </c>
      <c r="J6053">
        <v>3</v>
      </c>
      <c r="K6053" t="str">
        <f>_xlfn.XLOOKUP(fCompras!F6053,dComprador!$A$2:$A$7,dComprador!$B$2:$B$7)</f>
        <v>Alon</v>
      </c>
      <c r="L6053" t="str">
        <f>_xlfn.XLOOKUP(J6053,dFornecedor!$A$2:$A$6,dFornecedor!$B$2:$B$6)</f>
        <v>StepUp</v>
      </c>
      <c r="M6053" t="str">
        <f>_xlfn.XLOOKUP(G6053,dMateriaPrima!$A$2:$A$12,dMateriaPrima!$B$2:$B$12)</f>
        <v>Papel</v>
      </c>
      <c r="N6053" s="2">
        <f>_xlfn.XLOOKUP(G6053,dMateriaPrima!$A$2:$A$12,dMateriaPrima!$C$2:$C$12)</f>
        <v>9</v>
      </c>
      <c r="O6053" s="3">
        <f t="shared" si="470"/>
        <v>1575</v>
      </c>
      <c r="P6053" s="4">
        <f t="shared" si="471"/>
        <v>0</v>
      </c>
      <c r="Q6053" s="3">
        <f t="shared" si="472"/>
        <v>1575</v>
      </c>
      <c r="R6053" t="str">
        <f t="shared" si="473"/>
        <v>Em atraso</v>
      </c>
      <c r="S6053" s="5">
        <f t="shared" si="474"/>
        <v>1</v>
      </c>
    </row>
    <row r="6054" spans="1:19" x14ac:dyDescent="0.25">
      <c r="A6054">
        <v>6053</v>
      </c>
      <c r="B6054" s="1">
        <v>44185</v>
      </c>
      <c r="C6054" s="1">
        <v>44185</v>
      </c>
      <c r="D6054" s="1">
        <v>44216</v>
      </c>
      <c r="E6054" s="1">
        <v>44217</v>
      </c>
      <c r="F6054">
        <v>1</v>
      </c>
      <c r="G6054">
        <v>7</v>
      </c>
      <c r="H6054">
        <v>2</v>
      </c>
      <c r="I6054" s="6">
        <v>0</v>
      </c>
      <c r="J6054">
        <v>4</v>
      </c>
      <c r="K6054" t="str">
        <f>_xlfn.XLOOKUP(fCompras!F6054,dComprador!$A$2:$A$7,dComprador!$B$2:$B$7)</f>
        <v>Alon</v>
      </c>
      <c r="L6054" t="str">
        <f>_xlfn.XLOOKUP(J6054,dFornecedor!$A$2:$A$6,dFornecedor!$B$2:$B$6)</f>
        <v>AlphaOmega</v>
      </c>
      <c r="M6054" t="str">
        <f>_xlfn.XLOOKUP(G6054,dMateriaPrima!$A$2:$A$12,dMateriaPrima!$B$2:$B$12)</f>
        <v>Poliéster</v>
      </c>
      <c r="N6054" s="2">
        <f>_xlfn.XLOOKUP(G6054,dMateriaPrima!$A$2:$A$12,dMateriaPrima!$C$2:$C$12)</f>
        <v>8</v>
      </c>
      <c r="O6054" s="3">
        <f t="shared" si="470"/>
        <v>16</v>
      </c>
      <c r="P6054" s="4">
        <f t="shared" si="471"/>
        <v>0</v>
      </c>
      <c r="Q6054" s="3">
        <f t="shared" si="472"/>
        <v>16</v>
      </c>
      <c r="R6054" t="str">
        <f t="shared" si="473"/>
        <v>Em atraso</v>
      </c>
      <c r="S6054" s="5">
        <f t="shared" si="474"/>
        <v>1</v>
      </c>
    </row>
    <row r="6055" spans="1:19" x14ac:dyDescent="0.25">
      <c r="A6055">
        <v>6054</v>
      </c>
      <c r="B6055" s="1">
        <v>44185</v>
      </c>
      <c r="C6055" s="1">
        <v>44196</v>
      </c>
      <c r="D6055" s="1">
        <v>44208</v>
      </c>
      <c r="E6055" s="1">
        <v>44211</v>
      </c>
      <c r="F6055">
        <v>1</v>
      </c>
      <c r="G6055">
        <v>9</v>
      </c>
      <c r="H6055">
        <v>84</v>
      </c>
      <c r="I6055" s="6">
        <v>0</v>
      </c>
      <c r="J6055">
        <v>1</v>
      </c>
      <c r="K6055" t="str">
        <f>_xlfn.XLOOKUP(fCompras!F6055,dComprador!$A$2:$A$7,dComprador!$B$2:$B$7)</f>
        <v>Alon</v>
      </c>
      <c r="L6055" t="str">
        <f>_xlfn.XLOOKUP(J6055,dFornecedor!$A$2:$A$6,dFornecedor!$B$2:$B$6)</f>
        <v>NorthShore</v>
      </c>
      <c r="M6055" t="str">
        <f>_xlfn.XLOOKUP(G6055,dMateriaPrima!$A$2:$A$12,dMateriaPrima!$B$2:$B$12)</f>
        <v>Couro</v>
      </c>
      <c r="N6055" s="2">
        <f>_xlfn.XLOOKUP(G6055,dMateriaPrima!$A$2:$A$12,dMateriaPrima!$C$2:$C$12)</f>
        <v>4.4000000000000004</v>
      </c>
      <c r="O6055" s="3">
        <f t="shared" si="470"/>
        <v>369.6</v>
      </c>
      <c r="P6055" s="4">
        <f t="shared" si="471"/>
        <v>0</v>
      </c>
      <c r="Q6055" s="3">
        <f t="shared" si="472"/>
        <v>369.6</v>
      </c>
      <c r="R6055" t="str">
        <f t="shared" si="473"/>
        <v>Em atraso</v>
      </c>
      <c r="S6055" s="5">
        <f t="shared" si="474"/>
        <v>3</v>
      </c>
    </row>
    <row r="6056" spans="1:19" x14ac:dyDescent="0.25">
      <c r="A6056">
        <v>6055</v>
      </c>
      <c r="B6056" s="1">
        <v>44186</v>
      </c>
      <c r="C6056" s="1">
        <v>44187</v>
      </c>
      <c r="D6056" s="1">
        <v>44193</v>
      </c>
      <c r="E6056" s="1">
        <v>44193</v>
      </c>
      <c r="F6056">
        <v>4</v>
      </c>
      <c r="G6056">
        <v>5</v>
      </c>
      <c r="H6056">
        <v>70</v>
      </c>
      <c r="I6056" s="6">
        <v>0</v>
      </c>
      <c r="J6056">
        <v>3</v>
      </c>
      <c r="K6056" t="str">
        <f>_xlfn.XLOOKUP(fCompras!F6056,dComprador!$A$2:$A$7,dComprador!$B$2:$B$7)</f>
        <v>Lira</v>
      </c>
      <c r="L6056" t="str">
        <f>_xlfn.XLOOKUP(J6056,dFornecedor!$A$2:$A$6,dFornecedor!$B$2:$B$6)</f>
        <v>StepUp</v>
      </c>
      <c r="M6056" t="str">
        <f>_xlfn.XLOOKUP(G6056,dMateriaPrima!$A$2:$A$12,dMateriaPrima!$B$2:$B$12)</f>
        <v>Areia</v>
      </c>
      <c r="N6056" s="2">
        <f>_xlfn.XLOOKUP(G6056,dMateriaPrima!$A$2:$A$12,dMateriaPrima!$C$2:$C$12)</f>
        <v>3.59</v>
      </c>
      <c r="O6056" s="3">
        <f t="shared" si="470"/>
        <v>251.29999999999998</v>
      </c>
      <c r="P6056" s="4">
        <f t="shared" si="471"/>
        <v>0</v>
      </c>
      <c r="Q6056" s="3">
        <f t="shared" si="472"/>
        <v>251.29999999999998</v>
      </c>
      <c r="R6056" t="str">
        <f t="shared" si="473"/>
        <v>No prazo</v>
      </c>
      <c r="S6056" s="5">
        <f t="shared" si="474"/>
        <v>0</v>
      </c>
    </row>
    <row r="6057" spans="1:19" x14ac:dyDescent="0.25">
      <c r="A6057">
        <v>6056</v>
      </c>
      <c r="B6057" s="1">
        <v>44186</v>
      </c>
      <c r="C6057" s="1">
        <v>44188</v>
      </c>
      <c r="D6057" s="1">
        <v>44193</v>
      </c>
      <c r="E6057" s="1">
        <v>44194</v>
      </c>
      <c r="F6057">
        <v>4</v>
      </c>
      <c r="G6057">
        <v>6</v>
      </c>
      <c r="H6057">
        <v>191</v>
      </c>
      <c r="I6057" s="6">
        <v>0</v>
      </c>
      <c r="J6057">
        <v>2</v>
      </c>
      <c r="K6057" t="str">
        <f>_xlfn.XLOOKUP(fCompras!F6057,dComprador!$A$2:$A$7,dComprador!$B$2:$B$7)</f>
        <v>Lira</v>
      </c>
      <c r="L6057" t="str">
        <f>_xlfn.XLOOKUP(J6057,dFornecedor!$A$2:$A$6,dFornecedor!$B$2:$B$6)</f>
        <v>Minerva</v>
      </c>
      <c r="M6057" t="str">
        <f>_xlfn.XLOOKUP(G6057,dMateriaPrima!$A$2:$A$12,dMateriaPrima!$B$2:$B$12)</f>
        <v>Fio Algodão</v>
      </c>
      <c r="N6057" s="2">
        <f>_xlfn.XLOOKUP(G6057,dMateriaPrima!$A$2:$A$12,dMateriaPrima!$C$2:$C$12)</f>
        <v>55.9</v>
      </c>
      <c r="O6057" s="3">
        <f t="shared" si="470"/>
        <v>10676.9</v>
      </c>
      <c r="P6057" s="4">
        <f t="shared" si="471"/>
        <v>0</v>
      </c>
      <c r="Q6057" s="3">
        <f t="shared" si="472"/>
        <v>10676.9</v>
      </c>
      <c r="R6057" t="str">
        <f t="shared" si="473"/>
        <v>Em atraso</v>
      </c>
      <c r="S6057" s="5">
        <f t="shared" si="474"/>
        <v>1</v>
      </c>
    </row>
    <row r="6058" spans="1:19" x14ac:dyDescent="0.25">
      <c r="A6058">
        <v>6057</v>
      </c>
      <c r="B6058" s="1">
        <v>44186</v>
      </c>
      <c r="C6058" s="1">
        <v>44194</v>
      </c>
      <c r="D6058" s="1">
        <v>44196</v>
      </c>
      <c r="E6058" s="1">
        <v>44197</v>
      </c>
      <c r="F6058">
        <v>4</v>
      </c>
      <c r="G6058">
        <v>1</v>
      </c>
      <c r="H6058">
        <v>501</v>
      </c>
      <c r="I6058" s="6">
        <v>0</v>
      </c>
      <c r="J6058">
        <v>2</v>
      </c>
      <c r="K6058" t="str">
        <f>_xlfn.XLOOKUP(fCompras!F6058,dComprador!$A$2:$A$7,dComprador!$B$2:$B$7)</f>
        <v>Lira</v>
      </c>
      <c r="L6058" t="str">
        <f>_xlfn.XLOOKUP(J6058,dFornecedor!$A$2:$A$6,dFornecedor!$B$2:$B$6)</f>
        <v>Minerva</v>
      </c>
      <c r="M6058" t="str">
        <f>_xlfn.XLOOKUP(G6058,dMateriaPrima!$A$2:$A$12,dMateriaPrima!$B$2:$B$12)</f>
        <v>Tecido</v>
      </c>
      <c r="N6058" s="2">
        <f>_xlfn.XLOOKUP(G6058,dMateriaPrima!$A$2:$A$12,dMateriaPrima!$C$2:$C$12)</f>
        <v>18</v>
      </c>
      <c r="O6058" s="3">
        <f t="shared" si="470"/>
        <v>9018</v>
      </c>
      <c r="P6058" s="4">
        <f t="shared" si="471"/>
        <v>0</v>
      </c>
      <c r="Q6058" s="3">
        <f t="shared" si="472"/>
        <v>9018</v>
      </c>
      <c r="R6058" t="str">
        <f t="shared" si="473"/>
        <v>Em atraso</v>
      </c>
      <c r="S6058" s="5">
        <f t="shared" si="474"/>
        <v>1</v>
      </c>
    </row>
    <row r="6059" spans="1:19" x14ac:dyDescent="0.25">
      <c r="A6059">
        <v>6058</v>
      </c>
      <c r="B6059" s="1">
        <v>44186</v>
      </c>
      <c r="C6059" s="1">
        <v>44194</v>
      </c>
      <c r="D6059" s="1">
        <v>44195</v>
      </c>
      <c r="E6059" s="1">
        <v>44197</v>
      </c>
      <c r="F6059">
        <v>4</v>
      </c>
      <c r="G6059">
        <v>5</v>
      </c>
      <c r="H6059">
        <v>59</v>
      </c>
      <c r="I6059" s="6">
        <v>0</v>
      </c>
      <c r="J6059">
        <v>3</v>
      </c>
      <c r="K6059" t="str">
        <f>_xlfn.XLOOKUP(fCompras!F6059,dComprador!$A$2:$A$7,dComprador!$B$2:$B$7)</f>
        <v>Lira</v>
      </c>
      <c r="L6059" t="str">
        <f>_xlfn.XLOOKUP(J6059,dFornecedor!$A$2:$A$6,dFornecedor!$B$2:$B$6)</f>
        <v>StepUp</v>
      </c>
      <c r="M6059" t="str">
        <f>_xlfn.XLOOKUP(G6059,dMateriaPrima!$A$2:$A$12,dMateriaPrima!$B$2:$B$12)</f>
        <v>Areia</v>
      </c>
      <c r="N6059" s="2">
        <f>_xlfn.XLOOKUP(G6059,dMateriaPrima!$A$2:$A$12,dMateriaPrima!$C$2:$C$12)</f>
        <v>3.59</v>
      </c>
      <c r="O6059" s="3">
        <f t="shared" si="470"/>
        <v>211.81</v>
      </c>
      <c r="P6059" s="4">
        <f t="shared" si="471"/>
        <v>0</v>
      </c>
      <c r="Q6059" s="3">
        <f t="shared" si="472"/>
        <v>211.81</v>
      </c>
      <c r="R6059" t="str">
        <f t="shared" si="473"/>
        <v>Em atraso</v>
      </c>
      <c r="S6059" s="5">
        <f t="shared" si="474"/>
        <v>2</v>
      </c>
    </row>
    <row r="6060" spans="1:19" x14ac:dyDescent="0.25">
      <c r="A6060">
        <v>6059</v>
      </c>
      <c r="B6060" s="1">
        <v>44186</v>
      </c>
      <c r="C6060" s="1">
        <v>44194</v>
      </c>
      <c r="D6060" s="1">
        <v>44197</v>
      </c>
      <c r="E6060" s="1">
        <v>44200</v>
      </c>
      <c r="F6060">
        <v>4</v>
      </c>
      <c r="G6060">
        <v>11</v>
      </c>
      <c r="H6060">
        <v>623</v>
      </c>
      <c r="I6060" s="6">
        <v>0</v>
      </c>
      <c r="J6060">
        <v>2</v>
      </c>
      <c r="K6060" t="str">
        <f>_xlfn.XLOOKUP(fCompras!F6060,dComprador!$A$2:$A$7,dComprador!$B$2:$B$7)</f>
        <v>Lira</v>
      </c>
      <c r="L6060" t="str">
        <f>_xlfn.XLOOKUP(J6060,dFornecedor!$A$2:$A$6,dFornecedor!$B$2:$B$6)</f>
        <v>Minerva</v>
      </c>
      <c r="M6060" t="str">
        <f>_xlfn.XLOOKUP(G6060,dMateriaPrima!$A$2:$A$12,dMateriaPrima!$B$2:$B$12)</f>
        <v>Papel</v>
      </c>
      <c r="N6060" s="2">
        <f>_xlfn.XLOOKUP(G6060,dMateriaPrima!$A$2:$A$12,dMateriaPrima!$C$2:$C$12)</f>
        <v>9</v>
      </c>
      <c r="O6060" s="3">
        <f t="shared" si="470"/>
        <v>5607</v>
      </c>
      <c r="P6060" s="4">
        <f t="shared" si="471"/>
        <v>0</v>
      </c>
      <c r="Q6060" s="3">
        <f t="shared" si="472"/>
        <v>5607</v>
      </c>
      <c r="R6060" t="str">
        <f t="shared" si="473"/>
        <v>Em atraso</v>
      </c>
      <c r="S6060" s="5">
        <f t="shared" si="474"/>
        <v>3</v>
      </c>
    </row>
    <row r="6061" spans="1:19" x14ac:dyDescent="0.25">
      <c r="A6061">
        <v>6060</v>
      </c>
      <c r="B6061" s="1">
        <v>44186</v>
      </c>
      <c r="C6061" s="1">
        <v>44187</v>
      </c>
      <c r="D6061" s="1">
        <v>44191</v>
      </c>
      <c r="E6061" s="1">
        <v>44196</v>
      </c>
      <c r="F6061">
        <v>4</v>
      </c>
      <c r="G6061">
        <v>4</v>
      </c>
      <c r="H6061">
        <v>35</v>
      </c>
      <c r="I6061" s="6">
        <v>0</v>
      </c>
      <c r="J6061">
        <v>3</v>
      </c>
      <c r="K6061" t="str">
        <f>_xlfn.XLOOKUP(fCompras!F6061,dComprador!$A$2:$A$7,dComprador!$B$2:$B$7)</f>
        <v>Lira</v>
      </c>
      <c r="L6061" t="str">
        <f>_xlfn.XLOOKUP(J6061,dFornecedor!$A$2:$A$6,dFornecedor!$B$2:$B$6)</f>
        <v>StepUp</v>
      </c>
      <c r="M6061" t="str">
        <f>_xlfn.XLOOKUP(G6061,dMateriaPrima!$A$2:$A$12,dMateriaPrima!$B$2:$B$12)</f>
        <v>Madeira</v>
      </c>
      <c r="N6061" s="2">
        <f>_xlfn.XLOOKUP(G6061,dMateriaPrima!$A$2:$A$12,dMateriaPrima!$C$2:$C$12)</f>
        <v>168</v>
      </c>
      <c r="O6061" s="3">
        <f t="shared" si="470"/>
        <v>5880</v>
      </c>
      <c r="P6061" s="4">
        <f t="shared" si="471"/>
        <v>0</v>
      </c>
      <c r="Q6061" s="3">
        <f t="shared" si="472"/>
        <v>5880</v>
      </c>
      <c r="R6061" t="str">
        <f t="shared" si="473"/>
        <v>Em atraso</v>
      </c>
      <c r="S6061" s="5">
        <f t="shared" si="474"/>
        <v>5</v>
      </c>
    </row>
    <row r="6062" spans="1:19" x14ac:dyDescent="0.25">
      <c r="A6062">
        <v>6061</v>
      </c>
      <c r="B6062" s="1">
        <v>44186</v>
      </c>
      <c r="C6062" s="1">
        <v>44193</v>
      </c>
      <c r="D6062" s="1">
        <v>44193</v>
      </c>
      <c r="E6062" s="1">
        <v>44195</v>
      </c>
      <c r="F6062">
        <v>4</v>
      </c>
      <c r="G6062">
        <v>10</v>
      </c>
      <c r="H6062">
        <v>54</v>
      </c>
      <c r="I6062" s="6">
        <v>0</v>
      </c>
      <c r="J6062">
        <v>1</v>
      </c>
      <c r="K6062" t="str">
        <f>_xlfn.XLOOKUP(fCompras!F6062,dComprador!$A$2:$A$7,dComprador!$B$2:$B$7)</f>
        <v>Lira</v>
      </c>
      <c r="L6062" t="str">
        <f>_xlfn.XLOOKUP(J6062,dFornecedor!$A$2:$A$6,dFornecedor!$B$2:$B$6)</f>
        <v>NorthShore</v>
      </c>
      <c r="M6062" t="str">
        <f>_xlfn.XLOOKUP(G6062,dMateriaPrima!$A$2:$A$12,dMateriaPrima!$B$2:$B$12)</f>
        <v>Pedra Britada</v>
      </c>
      <c r="N6062" s="2">
        <f>_xlfn.XLOOKUP(G6062,dMateriaPrima!$A$2:$A$12,dMateriaPrima!$C$2:$C$12)</f>
        <v>56</v>
      </c>
      <c r="O6062" s="3">
        <f t="shared" si="470"/>
        <v>3024</v>
      </c>
      <c r="P6062" s="4">
        <f t="shared" si="471"/>
        <v>0</v>
      </c>
      <c r="Q6062" s="3">
        <f t="shared" si="472"/>
        <v>3024</v>
      </c>
      <c r="R6062" t="str">
        <f t="shared" si="473"/>
        <v>Em atraso</v>
      </c>
      <c r="S6062" s="5">
        <f t="shared" si="474"/>
        <v>2</v>
      </c>
    </row>
    <row r="6063" spans="1:19" x14ac:dyDescent="0.25">
      <c r="A6063">
        <v>6062</v>
      </c>
      <c r="B6063" s="1">
        <v>44186</v>
      </c>
      <c r="C6063" s="1">
        <v>44195</v>
      </c>
      <c r="D6063" s="1">
        <v>44205</v>
      </c>
      <c r="E6063" s="1">
        <v>44208</v>
      </c>
      <c r="F6063">
        <v>1</v>
      </c>
      <c r="G6063">
        <v>1</v>
      </c>
      <c r="H6063">
        <v>66</v>
      </c>
      <c r="I6063" s="6">
        <v>0</v>
      </c>
      <c r="J6063">
        <v>3</v>
      </c>
      <c r="K6063" t="str">
        <f>_xlfn.XLOOKUP(fCompras!F6063,dComprador!$A$2:$A$7,dComprador!$B$2:$B$7)</f>
        <v>Alon</v>
      </c>
      <c r="L6063" t="str">
        <f>_xlfn.XLOOKUP(J6063,dFornecedor!$A$2:$A$6,dFornecedor!$B$2:$B$6)</f>
        <v>StepUp</v>
      </c>
      <c r="M6063" t="str">
        <f>_xlfn.XLOOKUP(G6063,dMateriaPrima!$A$2:$A$12,dMateriaPrima!$B$2:$B$12)</f>
        <v>Tecido</v>
      </c>
      <c r="N6063" s="2">
        <f>_xlfn.XLOOKUP(G6063,dMateriaPrima!$A$2:$A$12,dMateriaPrima!$C$2:$C$12)</f>
        <v>18</v>
      </c>
      <c r="O6063" s="3">
        <f t="shared" si="470"/>
        <v>1188</v>
      </c>
      <c r="P6063" s="4">
        <f t="shared" si="471"/>
        <v>0</v>
      </c>
      <c r="Q6063" s="3">
        <f t="shared" si="472"/>
        <v>1188</v>
      </c>
      <c r="R6063" t="str">
        <f t="shared" si="473"/>
        <v>Em atraso</v>
      </c>
      <c r="S6063" s="5">
        <f t="shared" si="474"/>
        <v>3</v>
      </c>
    </row>
    <row r="6064" spans="1:19" x14ac:dyDescent="0.25">
      <c r="A6064">
        <v>6063</v>
      </c>
      <c r="B6064" s="1">
        <v>44186</v>
      </c>
      <c r="C6064" s="1">
        <v>44194</v>
      </c>
      <c r="D6064" s="1">
        <v>44207</v>
      </c>
      <c r="E6064" s="1">
        <v>44209</v>
      </c>
      <c r="F6064">
        <v>1</v>
      </c>
      <c r="G6064">
        <v>6</v>
      </c>
      <c r="H6064">
        <v>95</v>
      </c>
      <c r="I6064" s="6">
        <v>0</v>
      </c>
      <c r="J6064">
        <v>3</v>
      </c>
      <c r="K6064" t="str">
        <f>_xlfn.XLOOKUP(fCompras!F6064,dComprador!$A$2:$A$7,dComprador!$B$2:$B$7)</f>
        <v>Alon</v>
      </c>
      <c r="L6064" t="str">
        <f>_xlfn.XLOOKUP(J6064,dFornecedor!$A$2:$A$6,dFornecedor!$B$2:$B$6)</f>
        <v>StepUp</v>
      </c>
      <c r="M6064" t="str">
        <f>_xlfn.XLOOKUP(G6064,dMateriaPrima!$A$2:$A$12,dMateriaPrima!$B$2:$B$12)</f>
        <v>Fio Algodão</v>
      </c>
      <c r="N6064" s="2">
        <f>_xlfn.XLOOKUP(G6064,dMateriaPrima!$A$2:$A$12,dMateriaPrima!$C$2:$C$12)</f>
        <v>55.9</v>
      </c>
      <c r="O6064" s="3">
        <f t="shared" si="470"/>
        <v>5310.5</v>
      </c>
      <c r="P6064" s="4">
        <f t="shared" si="471"/>
        <v>0</v>
      </c>
      <c r="Q6064" s="3">
        <f t="shared" si="472"/>
        <v>5310.5</v>
      </c>
      <c r="R6064" t="str">
        <f t="shared" si="473"/>
        <v>Em atraso</v>
      </c>
      <c r="S6064" s="5">
        <f t="shared" si="474"/>
        <v>2</v>
      </c>
    </row>
    <row r="6065" spans="1:19" x14ac:dyDescent="0.25">
      <c r="A6065">
        <v>6064</v>
      </c>
      <c r="B6065" s="1">
        <v>44186</v>
      </c>
      <c r="C6065" s="1">
        <v>44190</v>
      </c>
      <c r="D6065" s="1">
        <v>44207</v>
      </c>
      <c r="E6065" s="1">
        <v>44211</v>
      </c>
      <c r="F6065">
        <v>1</v>
      </c>
      <c r="G6065">
        <v>5</v>
      </c>
      <c r="H6065">
        <v>565</v>
      </c>
      <c r="I6065" s="6">
        <v>0</v>
      </c>
      <c r="J6065">
        <v>2</v>
      </c>
      <c r="K6065" t="str">
        <f>_xlfn.XLOOKUP(fCompras!F6065,dComprador!$A$2:$A$7,dComprador!$B$2:$B$7)</f>
        <v>Alon</v>
      </c>
      <c r="L6065" t="str">
        <f>_xlfn.XLOOKUP(J6065,dFornecedor!$A$2:$A$6,dFornecedor!$B$2:$B$6)</f>
        <v>Minerva</v>
      </c>
      <c r="M6065" t="str">
        <f>_xlfn.XLOOKUP(G6065,dMateriaPrima!$A$2:$A$12,dMateriaPrima!$B$2:$B$12)</f>
        <v>Areia</v>
      </c>
      <c r="N6065" s="2">
        <f>_xlfn.XLOOKUP(G6065,dMateriaPrima!$A$2:$A$12,dMateriaPrima!$C$2:$C$12)</f>
        <v>3.59</v>
      </c>
      <c r="O6065" s="3">
        <f t="shared" si="470"/>
        <v>2028.35</v>
      </c>
      <c r="P6065" s="4">
        <f t="shared" si="471"/>
        <v>0</v>
      </c>
      <c r="Q6065" s="3">
        <f t="shared" si="472"/>
        <v>2028.35</v>
      </c>
      <c r="R6065" t="str">
        <f t="shared" si="473"/>
        <v>Em atraso</v>
      </c>
      <c r="S6065" s="5">
        <f t="shared" si="474"/>
        <v>4</v>
      </c>
    </row>
    <row r="6066" spans="1:19" x14ac:dyDescent="0.25">
      <c r="A6066">
        <v>6065</v>
      </c>
      <c r="B6066" s="1">
        <v>44187</v>
      </c>
      <c r="C6066" s="1">
        <v>44199</v>
      </c>
      <c r="D6066" s="1">
        <v>44199</v>
      </c>
      <c r="E6066" s="1">
        <v>44203</v>
      </c>
      <c r="F6066">
        <v>4</v>
      </c>
      <c r="G6066">
        <v>5</v>
      </c>
      <c r="H6066">
        <v>23</v>
      </c>
      <c r="I6066" s="6">
        <v>0</v>
      </c>
      <c r="J6066">
        <v>1</v>
      </c>
      <c r="K6066" t="str">
        <f>_xlfn.XLOOKUP(fCompras!F6066,dComprador!$A$2:$A$7,dComprador!$B$2:$B$7)</f>
        <v>Lira</v>
      </c>
      <c r="L6066" t="str">
        <f>_xlfn.XLOOKUP(J6066,dFornecedor!$A$2:$A$6,dFornecedor!$B$2:$B$6)</f>
        <v>NorthShore</v>
      </c>
      <c r="M6066" t="str">
        <f>_xlfn.XLOOKUP(G6066,dMateriaPrima!$A$2:$A$12,dMateriaPrima!$B$2:$B$12)</f>
        <v>Areia</v>
      </c>
      <c r="N6066" s="2">
        <f>_xlfn.XLOOKUP(G6066,dMateriaPrima!$A$2:$A$12,dMateriaPrima!$C$2:$C$12)</f>
        <v>3.59</v>
      </c>
      <c r="O6066" s="3">
        <f t="shared" si="470"/>
        <v>82.57</v>
      </c>
      <c r="P6066" s="4">
        <f t="shared" si="471"/>
        <v>0</v>
      </c>
      <c r="Q6066" s="3">
        <f t="shared" si="472"/>
        <v>82.57</v>
      </c>
      <c r="R6066" t="str">
        <f t="shared" si="473"/>
        <v>Em atraso</v>
      </c>
      <c r="S6066" s="5">
        <f t="shared" si="474"/>
        <v>4</v>
      </c>
    </row>
    <row r="6067" spans="1:19" x14ac:dyDescent="0.25">
      <c r="A6067">
        <v>6066</v>
      </c>
      <c r="B6067" s="1">
        <v>44187</v>
      </c>
      <c r="C6067" s="1">
        <v>44187</v>
      </c>
      <c r="D6067" s="1">
        <v>44194</v>
      </c>
      <c r="E6067" s="1">
        <v>44197</v>
      </c>
      <c r="F6067">
        <v>4</v>
      </c>
      <c r="G6067">
        <v>5</v>
      </c>
      <c r="H6067">
        <v>161</v>
      </c>
      <c r="I6067" s="6">
        <v>0</v>
      </c>
      <c r="J6067">
        <v>2</v>
      </c>
      <c r="K6067" t="str">
        <f>_xlfn.XLOOKUP(fCompras!F6067,dComprador!$A$2:$A$7,dComprador!$B$2:$B$7)</f>
        <v>Lira</v>
      </c>
      <c r="L6067" t="str">
        <f>_xlfn.XLOOKUP(J6067,dFornecedor!$A$2:$A$6,dFornecedor!$B$2:$B$6)</f>
        <v>Minerva</v>
      </c>
      <c r="M6067" t="str">
        <f>_xlfn.XLOOKUP(G6067,dMateriaPrima!$A$2:$A$12,dMateriaPrima!$B$2:$B$12)</f>
        <v>Areia</v>
      </c>
      <c r="N6067" s="2">
        <f>_xlfn.XLOOKUP(G6067,dMateriaPrima!$A$2:$A$12,dMateriaPrima!$C$2:$C$12)</f>
        <v>3.59</v>
      </c>
      <c r="O6067" s="3">
        <f t="shared" si="470"/>
        <v>577.99</v>
      </c>
      <c r="P6067" s="4">
        <f t="shared" si="471"/>
        <v>0</v>
      </c>
      <c r="Q6067" s="3">
        <f t="shared" si="472"/>
        <v>577.99</v>
      </c>
      <c r="R6067" t="str">
        <f t="shared" si="473"/>
        <v>Em atraso</v>
      </c>
      <c r="S6067" s="5">
        <f t="shared" si="474"/>
        <v>3</v>
      </c>
    </row>
    <row r="6068" spans="1:19" x14ac:dyDescent="0.25">
      <c r="A6068">
        <v>6067</v>
      </c>
      <c r="B6068" s="1">
        <v>44187</v>
      </c>
      <c r="C6068" s="1">
        <v>44192</v>
      </c>
      <c r="D6068" s="1">
        <v>44195</v>
      </c>
      <c r="E6068" s="1">
        <v>44195</v>
      </c>
      <c r="F6068">
        <v>4</v>
      </c>
      <c r="G6068">
        <v>1</v>
      </c>
      <c r="H6068">
        <v>83</v>
      </c>
      <c r="I6068" s="6">
        <v>0</v>
      </c>
      <c r="J6068">
        <v>1</v>
      </c>
      <c r="K6068" t="str">
        <f>_xlfn.XLOOKUP(fCompras!F6068,dComprador!$A$2:$A$7,dComprador!$B$2:$B$7)</f>
        <v>Lira</v>
      </c>
      <c r="L6068" t="str">
        <f>_xlfn.XLOOKUP(J6068,dFornecedor!$A$2:$A$6,dFornecedor!$B$2:$B$6)</f>
        <v>NorthShore</v>
      </c>
      <c r="M6068" t="str">
        <f>_xlfn.XLOOKUP(G6068,dMateriaPrima!$A$2:$A$12,dMateriaPrima!$B$2:$B$12)</f>
        <v>Tecido</v>
      </c>
      <c r="N6068" s="2">
        <f>_xlfn.XLOOKUP(G6068,dMateriaPrima!$A$2:$A$12,dMateriaPrima!$C$2:$C$12)</f>
        <v>18</v>
      </c>
      <c r="O6068" s="3">
        <f t="shared" si="470"/>
        <v>1494</v>
      </c>
      <c r="P6068" s="4">
        <f t="shared" si="471"/>
        <v>0</v>
      </c>
      <c r="Q6068" s="3">
        <f t="shared" si="472"/>
        <v>1494</v>
      </c>
      <c r="R6068" t="str">
        <f t="shared" si="473"/>
        <v>No prazo</v>
      </c>
      <c r="S6068" s="5">
        <f t="shared" si="474"/>
        <v>0</v>
      </c>
    </row>
    <row r="6069" spans="1:19" x14ac:dyDescent="0.25">
      <c r="A6069">
        <v>6068</v>
      </c>
      <c r="B6069" s="1">
        <v>44187</v>
      </c>
      <c r="C6069" s="1">
        <v>44188</v>
      </c>
      <c r="D6069" s="1">
        <v>44195</v>
      </c>
      <c r="E6069" s="1">
        <v>44196</v>
      </c>
      <c r="F6069">
        <v>4</v>
      </c>
      <c r="G6069">
        <v>7</v>
      </c>
      <c r="H6069">
        <v>138</v>
      </c>
      <c r="I6069" s="6">
        <v>0</v>
      </c>
      <c r="J6069">
        <v>3</v>
      </c>
      <c r="K6069" t="str">
        <f>_xlfn.XLOOKUP(fCompras!F6069,dComprador!$A$2:$A$7,dComprador!$B$2:$B$7)</f>
        <v>Lira</v>
      </c>
      <c r="L6069" t="str">
        <f>_xlfn.XLOOKUP(J6069,dFornecedor!$A$2:$A$6,dFornecedor!$B$2:$B$6)</f>
        <v>StepUp</v>
      </c>
      <c r="M6069" t="str">
        <f>_xlfn.XLOOKUP(G6069,dMateriaPrima!$A$2:$A$12,dMateriaPrima!$B$2:$B$12)</f>
        <v>Poliéster</v>
      </c>
      <c r="N6069" s="2">
        <f>_xlfn.XLOOKUP(G6069,dMateriaPrima!$A$2:$A$12,dMateriaPrima!$C$2:$C$12)</f>
        <v>8</v>
      </c>
      <c r="O6069" s="3">
        <f t="shared" si="470"/>
        <v>1104</v>
      </c>
      <c r="P6069" s="4">
        <f t="shared" si="471"/>
        <v>0</v>
      </c>
      <c r="Q6069" s="3">
        <f t="shared" si="472"/>
        <v>1104</v>
      </c>
      <c r="R6069" t="str">
        <f t="shared" si="473"/>
        <v>Em atraso</v>
      </c>
      <c r="S6069" s="5">
        <f t="shared" si="474"/>
        <v>1</v>
      </c>
    </row>
    <row r="6070" spans="1:19" x14ac:dyDescent="0.25">
      <c r="A6070">
        <v>6069</v>
      </c>
      <c r="B6070" s="1">
        <v>44187</v>
      </c>
      <c r="C6070" s="1">
        <v>44187</v>
      </c>
      <c r="D6070" s="1">
        <v>44194</v>
      </c>
      <c r="E6070" s="1">
        <v>44195</v>
      </c>
      <c r="F6070">
        <v>4</v>
      </c>
      <c r="G6070">
        <v>6</v>
      </c>
      <c r="H6070">
        <v>64</v>
      </c>
      <c r="I6070" s="6">
        <v>0</v>
      </c>
      <c r="J6070">
        <v>2</v>
      </c>
      <c r="K6070" t="str">
        <f>_xlfn.XLOOKUP(fCompras!F6070,dComprador!$A$2:$A$7,dComprador!$B$2:$B$7)</f>
        <v>Lira</v>
      </c>
      <c r="L6070" t="str">
        <f>_xlfn.XLOOKUP(J6070,dFornecedor!$A$2:$A$6,dFornecedor!$B$2:$B$6)</f>
        <v>Minerva</v>
      </c>
      <c r="M6070" t="str">
        <f>_xlfn.XLOOKUP(G6070,dMateriaPrima!$A$2:$A$12,dMateriaPrima!$B$2:$B$12)</f>
        <v>Fio Algodão</v>
      </c>
      <c r="N6070" s="2">
        <f>_xlfn.XLOOKUP(G6070,dMateriaPrima!$A$2:$A$12,dMateriaPrima!$C$2:$C$12)</f>
        <v>55.9</v>
      </c>
      <c r="O6070" s="3">
        <f t="shared" si="470"/>
        <v>3577.6</v>
      </c>
      <c r="P6070" s="4">
        <f t="shared" si="471"/>
        <v>0</v>
      </c>
      <c r="Q6070" s="3">
        <f t="shared" si="472"/>
        <v>3577.6</v>
      </c>
      <c r="R6070" t="str">
        <f t="shared" si="473"/>
        <v>Em atraso</v>
      </c>
      <c r="S6070" s="5">
        <f t="shared" si="474"/>
        <v>1</v>
      </c>
    </row>
    <row r="6071" spans="1:19" x14ac:dyDescent="0.25">
      <c r="A6071">
        <v>6070</v>
      </c>
      <c r="B6071" s="1">
        <v>44187</v>
      </c>
      <c r="C6071" s="1">
        <v>44187</v>
      </c>
      <c r="D6071" s="1">
        <v>44208</v>
      </c>
      <c r="E6071" s="1">
        <v>44208</v>
      </c>
      <c r="F6071">
        <v>1</v>
      </c>
      <c r="G6071">
        <v>11</v>
      </c>
      <c r="H6071">
        <v>17</v>
      </c>
      <c r="I6071" s="6">
        <v>0</v>
      </c>
      <c r="J6071">
        <v>4</v>
      </c>
      <c r="K6071" t="str">
        <f>_xlfn.XLOOKUP(fCompras!F6071,dComprador!$A$2:$A$7,dComprador!$B$2:$B$7)</f>
        <v>Alon</v>
      </c>
      <c r="L6071" t="str">
        <f>_xlfn.XLOOKUP(J6071,dFornecedor!$A$2:$A$6,dFornecedor!$B$2:$B$6)</f>
        <v>AlphaOmega</v>
      </c>
      <c r="M6071" t="str">
        <f>_xlfn.XLOOKUP(G6071,dMateriaPrima!$A$2:$A$12,dMateriaPrima!$B$2:$B$12)</f>
        <v>Papel</v>
      </c>
      <c r="N6071" s="2">
        <f>_xlfn.XLOOKUP(G6071,dMateriaPrima!$A$2:$A$12,dMateriaPrima!$C$2:$C$12)</f>
        <v>9</v>
      </c>
      <c r="O6071" s="3">
        <f t="shared" si="470"/>
        <v>153</v>
      </c>
      <c r="P6071" s="4">
        <f t="shared" si="471"/>
        <v>0</v>
      </c>
      <c r="Q6071" s="3">
        <f t="shared" si="472"/>
        <v>153</v>
      </c>
      <c r="R6071" t="str">
        <f t="shared" si="473"/>
        <v>No prazo</v>
      </c>
      <c r="S6071" s="5">
        <f t="shared" si="474"/>
        <v>0</v>
      </c>
    </row>
    <row r="6072" spans="1:19" x14ac:dyDescent="0.25">
      <c r="A6072">
        <v>6071</v>
      </c>
      <c r="B6072" s="1">
        <v>44187</v>
      </c>
      <c r="C6072" s="1">
        <v>44187</v>
      </c>
      <c r="D6072" s="1">
        <v>44206</v>
      </c>
      <c r="E6072" s="1">
        <v>44208</v>
      </c>
      <c r="F6072">
        <v>1</v>
      </c>
      <c r="G6072">
        <v>5</v>
      </c>
      <c r="H6072">
        <v>35</v>
      </c>
      <c r="I6072" s="6">
        <v>0</v>
      </c>
      <c r="J6072">
        <v>2</v>
      </c>
      <c r="K6072" t="str">
        <f>_xlfn.XLOOKUP(fCompras!F6072,dComprador!$A$2:$A$7,dComprador!$B$2:$B$7)</f>
        <v>Alon</v>
      </c>
      <c r="L6072" t="str">
        <f>_xlfn.XLOOKUP(J6072,dFornecedor!$A$2:$A$6,dFornecedor!$B$2:$B$6)</f>
        <v>Minerva</v>
      </c>
      <c r="M6072" t="str">
        <f>_xlfn.XLOOKUP(G6072,dMateriaPrima!$A$2:$A$12,dMateriaPrima!$B$2:$B$12)</f>
        <v>Areia</v>
      </c>
      <c r="N6072" s="2">
        <f>_xlfn.XLOOKUP(G6072,dMateriaPrima!$A$2:$A$12,dMateriaPrima!$C$2:$C$12)</f>
        <v>3.59</v>
      </c>
      <c r="O6072" s="3">
        <f t="shared" si="470"/>
        <v>125.64999999999999</v>
      </c>
      <c r="P6072" s="4">
        <f t="shared" si="471"/>
        <v>0</v>
      </c>
      <c r="Q6072" s="3">
        <f t="shared" si="472"/>
        <v>125.64999999999999</v>
      </c>
      <c r="R6072" t="str">
        <f t="shared" si="473"/>
        <v>Em atraso</v>
      </c>
      <c r="S6072" s="5">
        <f t="shared" si="474"/>
        <v>2</v>
      </c>
    </row>
    <row r="6073" spans="1:19" x14ac:dyDescent="0.25">
      <c r="A6073">
        <v>6072</v>
      </c>
      <c r="B6073" s="1">
        <v>44187</v>
      </c>
      <c r="C6073" s="1">
        <v>44197</v>
      </c>
      <c r="D6073" s="1">
        <v>44201</v>
      </c>
      <c r="E6073" s="1">
        <v>44202</v>
      </c>
      <c r="F6073">
        <v>1</v>
      </c>
      <c r="G6073">
        <v>11</v>
      </c>
      <c r="H6073">
        <v>34</v>
      </c>
      <c r="I6073" s="6">
        <v>0</v>
      </c>
      <c r="J6073">
        <v>1</v>
      </c>
      <c r="K6073" t="str">
        <f>_xlfn.XLOOKUP(fCompras!F6073,dComprador!$A$2:$A$7,dComprador!$B$2:$B$7)</f>
        <v>Alon</v>
      </c>
      <c r="L6073" t="str">
        <f>_xlfn.XLOOKUP(J6073,dFornecedor!$A$2:$A$6,dFornecedor!$B$2:$B$6)</f>
        <v>NorthShore</v>
      </c>
      <c r="M6073" t="str">
        <f>_xlfn.XLOOKUP(G6073,dMateriaPrima!$A$2:$A$12,dMateriaPrima!$B$2:$B$12)</f>
        <v>Papel</v>
      </c>
      <c r="N6073" s="2">
        <f>_xlfn.XLOOKUP(G6073,dMateriaPrima!$A$2:$A$12,dMateriaPrima!$C$2:$C$12)</f>
        <v>9</v>
      </c>
      <c r="O6073" s="3">
        <f t="shared" si="470"/>
        <v>306</v>
      </c>
      <c r="P6073" s="4">
        <f t="shared" si="471"/>
        <v>0</v>
      </c>
      <c r="Q6073" s="3">
        <f t="shared" si="472"/>
        <v>306</v>
      </c>
      <c r="R6073" t="str">
        <f t="shared" si="473"/>
        <v>Em atraso</v>
      </c>
      <c r="S6073" s="5">
        <f t="shared" si="474"/>
        <v>1</v>
      </c>
    </row>
    <row r="6074" spans="1:19" x14ac:dyDescent="0.25">
      <c r="A6074">
        <v>6073</v>
      </c>
      <c r="B6074" s="1">
        <v>44187</v>
      </c>
      <c r="C6074" s="1">
        <v>44187</v>
      </c>
      <c r="D6074" s="1">
        <v>44221</v>
      </c>
      <c r="E6074" s="1">
        <v>44221</v>
      </c>
      <c r="F6074">
        <v>1</v>
      </c>
      <c r="G6074">
        <v>11</v>
      </c>
      <c r="H6074">
        <v>48</v>
      </c>
      <c r="I6074" s="6">
        <v>0</v>
      </c>
      <c r="J6074">
        <v>2</v>
      </c>
      <c r="K6074" t="str">
        <f>_xlfn.XLOOKUP(fCompras!F6074,dComprador!$A$2:$A$7,dComprador!$B$2:$B$7)</f>
        <v>Alon</v>
      </c>
      <c r="L6074" t="str">
        <f>_xlfn.XLOOKUP(J6074,dFornecedor!$A$2:$A$6,dFornecedor!$B$2:$B$6)</f>
        <v>Minerva</v>
      </c>
      <c r="M6074" t="str">
        <f>_xlfn.XLOOKUP(G6074,dMateriaPrima!$A$2:$A$12,dMateriaPrima!$B$2:$B$12)</f>
        <v>Papel</v>
      </c>
      <c r="N6074" s="2">
        <f>_xlfn.XLOOKUP(G6074,dMateriaPrima!$A$2:$A$12,dMateriaPrima!$C$2:$C$12)</f>
        <v>9</v>
      </c>
      <c r="O6074" s="3">
        <f t="shared" si="470"/>
        <v>432</v>
      </c>
      <c r="P6074" s="4">
        <f t="shared" si="471"/>
        <v>0</v>
      </c>
      <c r="Q6074" s="3">
        <f t="shared" si="472"/>
        <v>432</v>
      </c>
      <c r="R6074" t="str">
        <f t="shared" si="473"/>
        <v>No prazo</v>
      </c>
      <c r="S6074" s="5">
        <f t="shared" si="474"/>
        <v>0</v>
      </c>
    </row>
    <row r="6075" spans="1:19" x14ac:dyDescent="0.25">
      <c r="A6075">
        <v>6074</v>
      </c>
      <c r="B6075" s="1">
        <v>44187</v>
      </c>
      <c r="C6075" s="1">
        <v>44196</v>
      </c>
      <c r="D6075" s="1">
        <v>44210</v>
      </c>
      <c r="E6075" s="1">
        <v>44210</v>
      </c>
      <c r="F6075">
        <v>1</v>
      </c>
      <c r="G6075">
        <v>8</v>
      </c>
      <c r="H6075">
        <v>47</v>
      </c>
      <c r="I6075" s="6">
        <v>0</v>
      </c>
      <c r="J6075">
        <v>3</v>
      </c>
      <c r="K6075" t="str">
        <f>_xlfn.XLOOKUP(fCompras!F6075,dComprador!$A$2:$A$7,dComprador!$B$2:$B$7)</f>
        <v>Alon</v>
      </c>
      <c r="L6075" t="str">
        <f>_xlfn.XLOOKUP(J6075,dFornecedor!$A$2:$A$6,dFornecedor!$B$2:$B$6)</f>
        <v>StepUp</v>
      </c>
      <c r="M6075" t="str">
        <f>_xlfn.XLOOKUP(G6075,dMateriaPrima!$A$2:$A$12,dMateriaPrima!$B$2:$B$12)</f>
        <v>Cimento</v>
      </c>
      <c r="N6075" s="2">
        <f>_xlfn.XLOOKUP(G6075,dMateriaPrima!$A$2:$A$12,dMateriaPrima!$C$2:$C$12)</f>
        <v>23</v>
      </c>
      <c r="O6075" s="3">
        <f t="shared" si="470"/>
        <v>1081</v>
      </c>
      <c r="P6075" s="4">
        <f t="shared" si="471"/>
        <v>0</v>
      </c>
      <c r="Q6075" s="3">
        <f t="shared" si="472"/>
        <v>1081</v>
      </c>
      <c r="R6075" t="str">
        <f t="shared" si="473"/>
        <v>No prazo</v>
      </c>
      <c r="S6075" s="5">
        <f t="shared" si="474"/>
        <v>0</v>
      </c>
    </row>
    <row r="6076" spans="1:19" x14ac:dyDescent="0.25">
      <c r="A6076">
        <v>6075</v>
      </c>
      <c r="B6076" s="1">
        <v>44188</v>
      </c>
      <c r="C6076" s="1">
        <v>44194</v>
      </c>
      <c r="D6076" s="1">
        <v>44197</v>
      </c>
      <c r="E6076" s="1">
        <v>44201</v>
      </c>
      <c r="F6076">
        <v>4</v>
      </c>
      <c r="G6076">
        <v>9</v>
      </c>
      <c r="H6076">
        <v>106</v>
      </c>
      <c r="I6076" s="6">
        <v>0</v>
      </c>
      <c r="J6076">
        <v>4</v>
      </c>
      <c r="K6076" t="str">
        <f>_xlfn.XLOOKUP(fCompras!F6076,dComprador!$A$2:$A$7,dComprador!$B$2:$B$7)</f>
        <v>Lira</v>
      </c>
      <c r="L6076" t="str">
        <f>_xlfn.XLOOKUP(J6076,dFornecedor!$A$2:$A$6,dFornecedor!$B$2:$B$6)</f>
        <v>AlphaOmega</v>
      </c>
      <c r="M6076" t="str">
        <f>_xlfn.XLOOKUP(G6076,dMateriaPrima!$A$2:$A$12,dMateriaPrima!$B$2:$B$12)</f>
        <v>Couro</v>
      </c>
      <c r="N6076" s="2">
        <f>_xlfn.XLOOKUP(G6076,dMateriaPrima!$A$2:$A$12,dMateriaPrima!$C$2:$C$12)</f>
        <v>4.4000000000000004</v>
      </c>
      <c r="O6076" s="3">
        <f t="shared" si="470"/>
        <v>466.40000000000003</v>
      </c>
      <c r="P6076" s="4">
        <f t="shared" si="471"/>
        <v>0</v>
      </c>
      <c r="Q6076" s="3">
        <f t="shared" si="472"/>
        <v>466.40000000000003</v>
      </c>
      <c r="R6076" t="str">
        <f t="shared" si="473"/>
        <v>Em atraso</v>
      </c>
      <c r="S6076" s="5">
        <f t="shared" si="474"/>
        <v>4</v>
      </c>
    </row>
    <row r="6077" spans="1:19" x14ac:dyDescent="0.25">
      <c r="A6077">
        <v>6076</v>
      </c>
      <c r="B6077" s="1">
        <v>44188</v>
      </c>
      <c r="C6077" s="1">
        <v>44194</v>
      </c>
      <c r="D6077" s="1">
        <v>44196</v>
      </c>
      <c r="E6077" s="1">
        <v>44197</v>
      </c>
      <c r="F6077">
        <v>4</v>
      </c>
      <c r="G6077">
        <v>9</v>
      </c>
      <c r="H6077">
        <v>15</v>
      </c>
      <c r="I6077" s="6">
        <v>0</v>
      </c>
      <c r="J6077">
        <v>2</v>
      </c>
      <c r="K6077" t="str">
        <f>_xlfn.XLOOKUP(fCompras!F6077,dComprador!$A$2:$A$7,dComprador!$B$2:$B$7)</f>
        <v>Lira</v>
      </c>
      <c r="L6077" t="str">
        <f>_xlfn.XLOOKUP(J6077,dFornecedor!$A$2:$A$6,dFornecedor!$B$2:$B$6)</f>
        <v>Minerva</v>
      </c>
      <c r="M6077" t="str">
        <f>_xlfn.XLOOKUP(G6077,dMateriaPrima!$A$2:$A$12,dMateriaPrima!$B$2:$B$12)</f>
        <v>Couro</v>
      </c>
      <c r="N6077" s="2">
        <f>_xlfn.XLOOKUP(G6077,dMateriaPrima!$A$2:$A$12,dMateriaPrima!$C$2:$C$12)</f>
        <v>4.4000000000000004</v>
      </c>
      <c r="O6077" s="3">
        <f t="shared" si="470"/>
        <v>66</v>
      </c>
      <c r="P6077" s="4">
        <f t="shared" si="471"/>
        <v>0</v>
      </c>
      <c r="Q6077" s="3">
        <f t="shared" si="472"/>
        <v>66</v>
      </c>
      <c r="R6077" t="str">
        <f t="shared" si="473"/>
        <v>Em atraso</v>
      </c>
      <c r="S6077" s="5">
        <f t="shared" si="474"/>
        <v>1</v>
      </c>
    </row>
    <row r="6078" spans="1:19" x14ac:dyDescent="0.25">
      <c r="A6078">
        <v>6077</v>
      </c>
      <c r="B6078" s="1">
        <v>44188</v>
      </c>
      <c r="C6078" s="1">
        <v>44188</v>
      </c>
      <c r="D6078" s="1">
        <v>44193</v>
      </c>
      <c r="E6078" s="1">
        <v>44196</v>
      </c>
      <c r="F6078">
        <v>4</v>
      </c>
      <c r="G6078">
        <v>11</v>
      </c>
      <c r="H6078">
        <v>51</v>
      </c>
      <c r="I6078" s="6">
        <v>0</v>
      </c>
      <c r="J6078">
        <v>2</v>
      </c>
      <c r="K6078" t="str">
        <f>_xlfn.XLOOKUP(fCompras!F6078,dComprador!$A$2:$A$7,dComprador!$B$2:$B$7)</f>
        <v>Lira</v>
      </c>
      <c r="L6078" t="str">
        <f>_xlfn.XLOOKUP(J6078,dFornecedor!$A$2:$A$6,dFornecedor!$B$2:$B$6)</f>
        <v>Minerva</v>
      </c>
      <c r="M6078" t="str">
        <f>_xlfn.XLOOKUP(G6078,dMateriaPrima!$A$2:$A$12,dMateriaPrima!$B$2:$B$12)</f>
        <v>Papel</v>
      </c>
      <c r="N6078" s="2">
        <f>_xlfn.XLOOKUP(G6078,dMateriaPrima!$A$2:$A$12,dMateriaPrima!$C$2:$C$12)</f>
        <v>9</v>
      </c>
      <c r="O6078" s="3">
        <f t="shared" si="470"/>
        <v>459</v>
      </c>
      <c r="P6078" s="4">
        <f t="shared" si="471"/>
        <v>0</v>
      </c>
      <c r="Q6078" s="3">
        <f t="shared" si="472"/>
        <v>459</v>
      </c>
      <c r="R6078" t="str">
        <f t="shared" si="473"/>
        <v>Em atraso</v>
      </c>
      <c r="S6078" s="5">
        <f t="shared" si="474"/>
        <v>3</v>
      </c>
    </row>
    <row r="6079" spans="1:19" x14ac:dyDescent="0.25">
      <c r="A6079">
        <v>6078</v>
      </c>
      <c r="B6079" s="1">
        <v>44188</v>
      </c>
      <c r="C6079" s="1">
        <v>44191</v>
      </c>
      <c r="D6079" s="1">
        <v>44195</v>
      </c>
      <c r="E6079" s="1">
        <v>44195</v>
      </c>
      <c r="F6079">
        <v>4</v>
      </c>
      <c r="G6079">
        <v>5</v>
      </c>
      <c r="H6079">
        <v>65</v>
      </c>
      <c r="I6079" s="6">
        <v>0</v>
      </c>
      <c r="J6079">
        <v>1</v>
      </c>
      <c r="K6079" t="str">
        <f>_xlfn.XLOOKUP(fCompras!F6079,dComprador!$A$2:$A$7,dComprador!$B$2:$B$7)</f>
        <v>Lira</v>
      </c>
      <c r="L6079" t="str">
        <f>_xlfn.XLOOKUP(J6079,dFornecedor!$A$2:$A$6,dFornecedor!$B$2:$B$6)</f>
        <v>NorthShore</v>
      </c>
      <c r="M6079" t="str">
        <f>_xlfn.XLOOKUP(G6079,dMateriaPrima!$A$2:$A$12,dMateriaPrima!$B$2:$B$12)</f>
        <v>Areia</v>
      </c>
      <c r="N6079" s="2">
        <f>_xlfn.XLOOKUP(G6079,dMateriaPrima!$A$2:$A$12,dMateriaPrima!$C$2:$C$12)</f>
        <v>3.59</v>
      </c>
      <c r="O6079" s="3">
        <f t="shared" si="470"/>
        <v>233.35</v>
      </c>
      <c r="P6079" s="4">
        <f t="shared" si="471"/>
        <v>0</v>
      </c>
      <c r="Q6079" s="3">
        <f t="shared" si="472"/>
        <v>233.35</v>
      </c>
      <c r="R6079" t="str">
        <f t="shared" si="473"/>
        <v>No prazo</v>
      </c>
      <c r="S6079" s="5">
        <f t="shared" si="474"/>
        <v>0</v>
      </c>
    </row>
    <row r="6080" spans="1:19" x14ac:dyDescent="0.25">
      <c r="A6080">
        <v>6079</v>
      </c>
      <c r="B6080" s="1">
        <v>44188</v>
      </c>
      <c r="C6080" s="1">
        <v>44193</v>
      </c>
      <c r="D6080" s="1">
        <v>44209</v>
      </c>
      <c r="E6080" s="1">
        <v>44211</v>
      </c>
      <c r="F6080">
        <v>1</v>
      </c>
      <c r="G6080">
        <v>6</v>
      </c>
      <c r="H6080">
        <v>36</v>
      </c>
      <c r="I6080" s="6">
        <v>0</v>
      </c>
      <c r="J6080">
        <v>1</v>
      </c>
      <c r="K6080" t="str">
        <f>_xlfn.XLOOKUP(fCompras!F6080,dComprador!$A$2:$A$7,dComprador!$B$2:$B$7)</f>
        <v>Alon</v>
      </c>
      <c r="L6080" t="str">
        <f>_xlfn.XLOOKUP(J6080,dFornecedor!$A$2:$A$6,dFornecedor!$B$2:$B$6)</f>
        <v>NorthShore</v>
      </c>
      <c r="M6080" t="str">
        <f>_xlfn.XLOOKUP(G6080,dMateriaPrima!$A$2:$A$12,dMateriaPrima!$B$2:$B$12)</f>
        <v>Fio Algodão</v>
      </c>
      <c r="N6080" s="2">
        <f>_xlfn.XLOOKUP(G6080,dMateriaPrima!$A$2:$A$12,dMateriaPrima!$C$2:$C$12)</f>
        <v>55.9</v>
      </c>
      <c r="O6080" s="3">
        <f t="shared" si="470"/>
        <v>2012.3999999999999</v>
      </c>
      <c r="P6080" s="4">
        <f t="shared" si="471"/>
        <v>0</v>
      </c>
      <c r="Q6080" s="3">
        <f t="shared" si="472"/>
        <v>2012.3999999999999</v>
      </c>
      <c r="R6080" t="str">
        <f t="shared" si="473"/>
        <v>Em atraso</v>
      </c>
      <c r="S6080" s="5">
        <f t="shared" si="474"/>
        <v>2</v>
      </c>
    </row>
    <row r="6081" spans="1:19" x14ac:dyDescent="0.25">
      <c r="A6081">
        <v>6080</v>
      </c>
      <c r="B6081" s="1">
        <v>44188</v>
      </c>
      <c r="C6081" s="1">
        <v>44197</v>
      </c>
      <c r="D6081" s="1">
        <v>44205</v>
      </c>
      <c r="E6081" s="1">
        <v>44209</v>
      </c>
      <c r="F6081">
        <v>1</v>
      </c>
      <c r="G6081">
        <v>8</v>
      </c>
      <c r="H6081">
        <v>87</v>
      </c>
      <c r="I6081" s="6">
        <v>0</v>
      </c>
      <c r="J6081">
        <v>3</v>
      </c>
      <c r="K6081" t="str">
        <f>_xlfn.XLOOKUP(fCompras!F6081,dComprador!$A$2:$A$7,dComprador!$B$2:$B$7)</f>
        <v>Alon</v>
      </c>
      <c r="L6081" t="str">
        <f>_xlfn.XLOOKUP(J6081,dFornecedor!$A$2:$A$6,dFornecedor!$B$2:$B$6)</f>
        <v>StepUp</v>
      </c>
      <c r="M6081" t="str">
        <f>_xlfn.XLOOKUP(G6081,dMateriaPrima!$A$2:$A$12,dMateriaPrima!$B$2:$B$12)</f>
        <v>Cimento</v>
      </c>
      <c r="N6081" s="2">
        <f>_xlfn.XLOOKUP(G6081,dMateriaPrima!$A$2:$A$12,dMateriaPrima!$C$2:$C$12)</f>
        <v>23</v>
      </c>
      <c r="O6081" s="3">
        <f t="shared" si="470"/>
        <v>2001</v>
      </c>
      <c r="P6081" s="4">
        <f t="shared" si="471"/>
        <v>0</v>
      </c>
      <c r="Q6081" s="3">
        <f t="shared" si="472"/>
        <v>2001</v>
      </c>
      <c r="R6081" t="str">
        <f t="shared" si="473"/>
        <v>Em atraso</v>
      </c>
      <c r="S6081" s="5">
        <f t="shared" si="474"/>
        <v>4</v>
      </c>
    </row>
    <row r="6082" spans="1:19" x14ac:dyDescent="0.25">
      <c r="A6082">
        <v>6081</v>
      </c>
      <c r="B6082" s="1">
        <v>44188</v>
      </c>
      <c r="C6082" s="1">
        <v>44189</v>
      </c>
      <c r="D6082" s="1">
        <v>44206</v>
      </c>
      <c r="E6082" s="1">
        <v>44209</v>
      </c>
      <c r="F6082">
        <v>1</v>
      </c>
      <c r="G6082">
        <v>10</v>
      </c>
      <c r="H6082">
        <v>61</v>
      </c>
      <c r="I6082" s="6">
        <v>0</v>
      </c>
      <c r="J6082">
        <v>3</v>
      </c>
      <c r="K6082" t="str">
        <f>_xlfn.XLOOKUP(fCompras!F6082,dComprador!$A$2:$A$7,dComprador!$B$2:$B$7)</f>
        <v>Alon</v>
      </c>
      <c r="L6082" t="str">
        <f>_xlfn.XLOOKUP(J6082,dFornecedor!$A$2:$A$6,dFornecedor!$B$2:$B$6)</f>
        <v>StepUp</v>
      </c>
      <c r="M6082" t="str">
        <f>_xlfn.XLOOKUP(G6082,dMateriaPrima!$A$2:$A$12,dMateriaPrima!$B$2:$B$12)</f>
        <v>Pedra Britada</v>
      </c>
      <c r="N6082" s="2">
        <f>_xlfn.XLOOKUP(G6082,dMateriaPrima!$A$2:$A$12,dMateriaPrima!$C$2:$C$12)</f>
        <v>56</v>
      </c>
      <c r="O6082" s="3">
        <f t="shared" si="470"/>
        <v>3416</v>
      </c>
      <c r="P6082" s="4">
        <f t="shared" si="471"/>
        <v>0</v>
      </c>
      <c r="Q6082" s="3">
        <f t="shared" si="472"/>
        <v>3416</v>
      </c>
      <c r="R6082" t="str">
        <f t="shared" si="473"/>
        <v>Em atraso</v>
      </c>
      <c r="S6082" s="5">
        <f t="shared" si="474"/>
        <v>3</v>
      </c>
    </row>
    <row r="6083" spans="1:19" x14ac:dyDescent="0.25">
      <c r="A6083">
        <v>6082</v>
      </c>
      <c r="B6083" s="1">
        <v>44188</v>
      </c>
      <c r="C6083" s="1">
        <v>44188</v>
      </c>
      <c r="D6083" s="1">
        <v>44220</v>
      </c>
      <c r="E6083" s="1">
        <v>44220</v>
      </c>
      <c r="F6083">
        <v>1</v>
      </c>
      <c r="G6083">
        <v>5</v>
      </c>
      <c r="H6083">
        <v>493</v>
      </c>
      <c r="I6083" s="6">
        <v>0</v>
      </c>
      <c r="J6083">
        <v>2</v>
      </c>
      <c r="K6083" t="str">
        <f>_xlfn.XLOOKUP(fCompras!F6083,dComprador!$A$2:$A$7,dComprador!$B$2:$B$7)</f>
        <v>Alon</v>
      </c>
      <c r="L6083" t="str">
        <f>_xlfn.XLOOKUP(J6083,dFornecedor!$A$2:$A$6,dFornecedor!$B$2:$B$6)</f>
        <v>Minerva</v>
      </c>
      <c r="M6083" t="str">
        <f>_xlfn.XLOOKUP(G6083,dMateriaPrima!$A$2:$A$12,dMateriaPrima!$B$2:$B$12)</f>
        <v>Areia</v>
      </c>
      <c r="N6083" s="2">
        <f>_xlfn.XLOOKUP(G6083,dMateriaPrima!$A$2:$A$12,dMateriaPrima!$C$2:$C$12)</f>
        <v>3.59</v>
      </c>
      <c r="O6083" s="3">
        <f t="shared" ref="O6083:O6146" si="475">PRODUCT(H6083,N6083)</f>
        <v>1769.87</v>
      </c>
      <c r="P6083" s="4">
        <f t="shared" ref="P6083:P6146" si="476">PRODUCT(O6083,I6083)</f>
        <v>0</v>
      </c>
      <c r="Q6083" s="3">
        <f t="shared" ref="Q6083:Q6146" si="477">O6083-P6083</f>
        <v>1769.87</v>
      </c>
      <c r="R6083" t="str">
        <f t="shared" ref="R6083:R6146" si="478">IF(E6083&lt;=D6083,"No prazo",IF(E6083&gt;D6083,"Em atraso"))</f>
        <v>No prazo</v>
      </c>
      <c r="S6083" s="5">
        <f t="shared" ref="S6083:S6146" si="479">IF(E6083 &gt;D6083, E6083-D6083,0)</f>
        <v>0</v>
      </c>
    </row>
    <row r="6084" spans="1:19" x14ac:dyDescent="0.25">
      <c r="A6084">
        <v>6083</v>
      </c>
      <c r="B6084" s="1">
        <v>44188</v>
      </c>
      <c r="C6084" s="1">
        <v>44197</v>
      </c>
      <c r="D6084" s="1">
        <v>44221</v>
      </c>
      <c r="E6084" s="1">
        <v>44222</v>
      </c>
      <c r="F6084">
        <v>1</v>
      </c>
      <c r="G6084">
        <v>11</v>
      </c>
      <c r="H6084">
        <v>238</v>
      </c>
      <c r="I6084" s="6">
        <v>0</v>
      </c>
      <c r="J6084">
        <v>3</v>
      </c>
      <c r="K6084" t="str">
        <f>_xlfn.XLOOKUP(fCompras!F6084,dComprador!$A$2:$A$7,dComprador!$B$2:$B$7)</f>
        <v>Alon</v>
      </c>
      <c r="L6084" t="str">
        <f>_xlfn.XLOOKUP(J6084,dFornecedor!$A$2:$A$6,dFornecedor!$B$2:$B$6)</f>
        <v>StepUp</v>
      </c>
      <c r="M6084" t="str">
        <f>_xlfn.XLOOKUP(G6084,dMateriaPrima!$A$2:$A$12,dMateriaPrima!$B$2:$B$12)</f>
        <v>Papel</v>
      </c>
      <c r="N6084" s="2">
        <f>_xlfn.XLOOKUP(G6084,dMateriaPrima!$A$2:$A$12,dMateriaPrima!$C$2:$C$12)</f>
        <v>9</v>
      </c>
      <c r="O6084" s="3">
        <f t="shared" si="475"/>
        <v>2142</v>
      </c>
      <c r="P6084" s="4">
        <f t="shared" si="476"/>
        <v>0</v>
      </c>
      <c r="Q6084" s="3">
        <f t="shared" si="477"/>
        <v>2142</v>
      </c>
      <c r="R6084" t="str">
        <f t="shared" si="478"/>
        <v>Em atraso</v>
      </c>
      <c r="S6084" s="5">
        <f t="shared" si="479"/>
        <v>1</v>
      </c>
    </row>
    <row r="6085" spans="1:19" x14ac:dyDescent="0.25">
      <c r="A6085">
        <v>6084</v>
      </c>
      <c r="B6085" s="1">
        <v>44188</v>
      </c>
      <c r="C6085" s="1">
        <v>44193</v>
      </c>
      <c r="D6085" s="1">
        <v>44212</v>
      </c>
      <c r="E6085" s="1">
        <v>44216</v>
      </c>
      <c r="F6085">
        <v>1</v>
      </c>
      <c r="G6085">
        <v>4</v>
      </c>
      <c r="H6085">
        <v>353</v>
      </c>
      <c r="I6085" s="6">
        <v>0</v>
      </c>
      <c r="J6085">
        <v>2</v>
      </c>
      <c r="K6085" t="str">
        <f>_xlfn.XLOOKUP(fCompras!F6085,dComprador!$A$2:$A$7,dComprador!$B$2:$B$7)</f>
        <v>Alon</v>
      </c>
      <c r="L6085" t="str">
        <f>_xlfn.XLOOKUP(J6085,dFornecedor!$A$2:$A$6,dFornecedor!$B$2:$B$6)</f>
        <v>Minerva</v>
      </c>
      <c r="M6085" t="str">
        <f>_xlfn.XLOOKUP(G6085,dMateriaPrima!$A$2:$A$12,dMateriaPrima!$B$2:$B$12)</f>
        <v>Madeira</v>
      </c>
      <c r="N6085" s="2">
        <f>_xlfn.XLOOKUP(G6085,dMateriaPrima!$A$2:$A$12,dMateriaPrima!$C$2:$C$12)</f>
        <v>168</v>
      </c>
      <c r="O6085" s="3">
        <f t="shared" si="475"/>
        <v>59304</v>
      </c>
      <c r="P6085" s="4">
        <f t="shared" si="476"/>
        <v>0</v>
      </c>
      <c r="Q6085" s="3">
        <f t="shared" si="477"/>
        <v>59304</v>
      </c>
      <c r="R6085" t="str">
        <f t="shared" si="478"/>
        <v>Em atraso</v>
      </c>
      <c r="S6085" s="5">
        <f t="shared" si="479"/>
        <v>4</v>
      </c>
    </row>
    <row r="6086" spans="1:19" x14ac:dyDescent="0.25">
      <c r="A6086">
        <v>6085</v>
      </c>
      <c r="B6086" s="1">
        <v>44189</v>
      </c>
      <c r="C6086" s="1">
        <v>44194</v>
      </c>
      <c r="D6086" s="1">
        <v>44196</v>
      </c>
      <c r="E6086" s="1">
        <v>44199</v>
      </c>
      <c r="F6086">
        <v>4</v>
      </c>
      <c r="G6086">
        <v>7</v>
      </c>
      <c r="H6086">
        <v>36</v>
      </c>
      <c r="I6086" s="6">
        <v>0</v>
      </c>
      <c r="J6086">
        <v>2</v>
      </c>
      <c r="K6086" t="str">
        <f>_xlfn.XLOOKUP(fCompras!F6086,dComprador!$A$2:$A$7,dComprador!$B$2:$B$7)</f>
        <v>Lira</v>
      </c>
      <c r="L6086" t="str">
        <f>_xlfn.XLOOKUP(J6086,dFornecedor!$A$2:$A$6,dFornecedor!$B$2:$B$6)</f>
        <v>Minerva</v>
      </c>
      <c r="M6086" t="str">
        <f>_xlfn.XLOOKUP(G6086,dMateriaPrima!$A$2:$A$12,dMateriaPrima!$B$2:$B$12)</f>
        <v>Poliéster</v>
      </c>
      <c r="N6086" s="2">
        <f>_xlfn.XLOOKUP(G6086,dMateriaPrima!$A$2:$A$12,dMateriaPrima!$C$2:$C$12)</f>
        <v>8</v>
      </c>
      <c r="O6086" s="3">
        <f t="shared" si="475"/>
        <v>288</v>
      </c>
      <c r="P6086" s="4">
        <f t="shared" si="476"/>
        <v>0</v>
      </c>
      <c r="Q6086" s="3">
        <f t="shared" si="477"/>
        <v>288</v>
      </c>
      <c r="R6086" t="str">
        <f t="shared" si="478"/>
        <v>Em atraso</v>
      </c>
      <c r="S6086" s="5">
        <f t="shared" si="479"/>
        <v>3</v>
      </c>
    </row>
    <row r="6087" spans="1:19" x14ac:dyDescent="0.25">
      <c r="A6087">
        <v>6086</v>
      </c>
      <c r="B6087" s="1">
        <v>44189</v>
      </c>
      <c r="C6087" s="1">
        <v>44198</v>
      </c>
      <c r="D6087" s="1">
        <v>44217</v>
      </c>
      <c r="E6087" s="1">
        <v>44219</v>
      </c>
      <c r="F6087">
        <v>1</v>
      </c>
      <c r="G6087">
        <v>9</v>
      </c>
      <c r="H6087">
        <v>274</v>
      </c>
      <c r="I6087" s="6">
        <v>0.31</v>
      </c>
      <c r="J6087">
        <v>3</v>
      </c>
      <c r="K6087" t="str">
        <f>_xlfn.XLOOKUP(fCompras!F6087,dComprador!$A$2:$A$7,dComprador!$B$2:$B$7)</f>
        <v>Alon</v>
      </c>
      <c r="L6087" t="str">
        <f>_xlfn.XLOOKUP(J6087,dFornecedor!$A$2:$A$6,dFornecedor!$B$2:$B$6)</f>
        <v>StepUp</v>
      </c>
      <c r="M6087" t="str">
        <f>_xlfn.XLOOKUP(G6087,dMateriaPrima!$A$2:$A$12,dMateriaPrima!$B$2:$B$12)</f>
        <v>Couro</v>
      </c>
      <c r="N6087" s="2">
        <f>_xlfn.XLOOKUP(G6087,dMateriaPrima!$A$2:$A$12,dMateriaPrima!$C$2:$C$12)</f>
        <v>4.4000000000000004</v>
      </c>
      <c r="O6087" s="3">
        <f t="shared" si="475"/>
        <v>1205.6000000000001</v>
      </c>
      <c r="P6087" s="4">
        <f t="shared" si="476"/>
        <v>373.73600000000005</v>
      </c>
      <c r="Q6087" s="3">
        <f t="shared" si="477"/>
        <v>831.86400000000003</v>
      </c>
      <c r="R6087" t="str">
        <f t="shared" si="478"/>
        <v>Em atraso</v>
      </c>
      <c r="S6087" s="5">
        <f t="shared" si="479"/>
        <v>2</v>
      </c>
    </row>
    <row r="6088" spans="1:19" x14ac:dyDescent="0.25">
      <c r="A6088">
        <v>6087</v>
      </c>
      <c r="B6088" s="1">
        <v>44189</v>
      </c>
      <c r="C6088" s="1">
        <v>44189</v>
      </c>
      <c r="D6088" s="1">
        <v>44218</v>
      </c>
      <c r="E6088" s="1">
        <v>44222</v>
      </c>
      <c r="F6088">
        <v>1</v>
      </c>
      <c r="G6088">
        <v>9</v>
      </c>
      <c r="H6088">
        <v>40</v>
      </c>
      <c r="I6088" s="6">
        <v>0</v>
      </c>
      <c r="J6088">
        <v>4</v>
      </c>
      <c r="K6088" t="str">
        <f>_xlfn.XLOOKUP(fCompras!F6088,dComprador!$A$2:$A$7,dComprador!$B$2:$B$7)</f>
        <v>Alon</v>
      </c>
      <c r="L6088" t="str">
        <f>_xlfn.XLOOKUP(J6088,dFornecedor!$A$2:$A$6,dFornecedor!$B$2:$B$6)</f>
        <v>AlphaOmega</v>
      </c>
      <c r="M6088" t="str">
        <f>_xlfn.XLOOKUP(G6088,dMateriaPrima!$A$2:$A$12,dMateriaPrima!$B$2:$B$12)</f>
        <v>Couro</v>
      </c>
      <c r="N6088" s="2">
        <f>_xlfn.XLOOKUP(G6088,dMateriaPrima!$A$2:$A$12,dMateriaPrima!$C$2:$C$12)</f>
        <v>4.4000000000000004</v>
      </c>
      <c r="O6088" s="3">
        <f t="shared" si="475"/>
        <v>176</v>
      </c>
      <c r="P6088" s="4">
        <f t="shared" si="476"/>
        <v>0</v>
      </c>
      <c r="Q6088" s="3">
        <f t="shared" si="477"/>
        <v>176</v>
      </c>
      <c r="R6088" t="str">
        <f t="shared" si="478"/>
        <v>Em atraso</v>
      </c>
      <c r="S6088" s="5">
        <f t="shared" si="479"/>
        <v>4</v>
      </c>
    </row>
    <row r="6089" spans="1:19" x14ac:dyDescent="0.25">
      <c r="A6089">
        <v>6088</v>
      </c>
      <c r="B6089" s="1">
        <v>44189</v>
      </c>
      <c r="C6089" s="1">
        <v>44189</v>
      </c>
      <c r="D6089" s="1">
        <v>44220</v>
      </c>
      <c r="E6089" s="1">
        <v>44221</v>
      </c>
      <c r="F6089">
        <v>1</v>
      </c>
      <c r="G6089">
        <v>11</v>
      </c>
      <c r="H6089">
        <v>47</v>
      </c>
      <c r="I6089" s="6">
        <v>0</v>
      </c>
      <c r="J6089">
        <v>2</v>
      </c>
      <c r="K6089" t="str">
        <f>_xlfn.XLOOKUP(fCompras!F6089,dComprador!$A$2:$A$7,dComprador!$B$2:$B$7)</f>
        <v>Alon</v>
      </c>
      <c r="L6089" t="str">
        <f>_xlfn.XLOOKUP(J6089,dFornecedor!$A$2:$A$6,dFornecedor!$B$2:$B$6)</f>
        <v>Minerva</v>
      </c>
      <c r="M6089" t="str">
        <f>_xlfn.XLOOKUP(G6089,dMateriaPrima!$A$2:$A$12,dMateriaPrima!$B$2:$B$12)</f>
        <v>Papel</v>
      </c>
      <c r="N6089" s="2">
        <f>_xlfn.XLOOKUP(G6089,dMateriaPrima!$A$2:$A$12,dMateriaPrima!$C$2:$C$12)</f>
        <v>9</v>
      </c>
      <c r="O6089" s="3">
        <f t="shared" si="475"/>
        <v>423</v>
      </c>
      <c r="P6089" s="4">
        <f t="shared" si="476"/>
        <v>0</v>
      </c>
      <c r="Q6089" s="3">
        <f t="shared" si="477"/>
        <v>423</v>
      </c>
      <c r="R6089" t="str">
        <f t="shared" si="478"/>
        <v>Em atraso</v>
      </c>
      <c r="S6089" s="5">
        <f t="shared" si="479"/>
        <v>1</v>
      </c>
    </row>
    <row r="6090" spans="1:19" x14ac:dyDescent="0.25">
      <c r="A6090">
        <v>6089</v>
      </c>
      <c r="B6090" s="1">
        <v>44189</v>
      </c>
      <c r="C6090" s="1">
        <v>44189</v>
      </c>
      <c r="D6090" s="1">
        <v>44220</v>
      </c>
      <c r="E6090" s="1">
        <v>44225</v>
      </c>
      <c r="F6090">
        <v>1</v>
      </c>
      <c r="G6090">
        <v>9</v>
      </c>
      <c r="H6090">
        <v>458</v>
      </c>
      <c r="I6090" s="6">
        <v>0.12</v>
      </c>
      <c r="J6090">
        <v>2</v>
      </c>
      <c r="K6090" t="str">
        <f>_xlfn.XLOOKUP(fCompras!F6090,dComprador!$A$2:$A$7,dComprador!$B$2:$B$7)</f>
        <v>Alon</v>
      </c>
      <c r="L6090" t="str">
        <f>_xlfn.XLOOKUP(J6090,dFornecedor!$A$2:$A$6,dFornecedor!$B$2:$B$6)</f>
        <v>Minerva</v>
      </c>
      <c r="M6090" t="str">
        <f>_xlfn.XLOOKUP(G6090,dMateriaPrima!$A$2:$A$12,dMateriaPrima!$B$2:$B$12)</f>
        <v>Couro</v>
      </c>
      <c r="N6090" s="2">
        <f>_xlfn.XLOOKUP(G6090,dMateriaPrima!$A$2:$A$12,dMateriaPrima!$C$2:$C$12)</f>
        <v>4.4000000000000004</v>
      </c>
      <c r="O6090" s="3">
        <f t="shared" si="475"/>
        <v>2015.2000000000003</v>
      </c>
      <c r="P6090" s="4">
        <f t="shared" si="476"/>
        <v>241.82400000000001</v>
      </c>
      <c r="Q6090" s="3">
        <f t="shared" si="477"/>
        <v>1773.3760000000002</v>
      </c>
      <c r="R6090" t="str">
        <f t="shared" si="478"/>
        <v>Em atraso</v>
      </c>
      <c r="S6090" s="5">
        <f t="shared" si="479"/>
        <v>5</v>
      </c>
    </row>
    <row r="6091" spans="1:19" x14ac:dyDescent="0.25">
      <c r="A6091">
        <v>6090</v>
      </c>
      <c r="B6091" s="1">
        <v>44189</v>
      </c>
      <c r="C6091" s="1">
        <v>44201</v>
      </c>
      <c r="D6091" s="1">
        <v>44201</v>
      </c>
      <c r="E6091" s="1">
        <v>44203</v>
      </c>
      <c r="F6091">
        <v>4</v>
      </c>
      <c r="G6091">
        <v>7</v>
      </c>
      <c r="H6091">
        <v>103</v>
      </c>
      <c r="I6091" s="6">
        <v>0</v>
      </c>
      <c r="J6091">
        <v>1</v>
      </c>
      <c r="K6091" t="str">
        <f>_xlfn.XLOOKUP(fCompras!F6091,dComprador!$A$2:$A$7,dComprador!$B$2:$B$7)</f>
        <v>Lira</v>
      </c>
      <c r="L6091" t="str">
        <f>_xlfn.XLOOKUP(J6091,dFornecedor!$A$2:$A$6,dFornecedor!$B$2:$B$6)</f>
        <v>NorthShore</v>
      </c>
      <c r="M6091" t="str">
        <f>_xlfn.XLOOKUP(G6091,dMateriaPrima!$A$2:$A$12,dMateriaPrima!$B$2:$B$12)</f>
        <v>Poliéster</v>
      </c>
      <c r="N6091" s="2">
        <f>_xlfn.XLOOKUP(G6091,dMateriaPrima!$A$2:$A$12,dMateriaPrima!$C$2:$C$12)</f>
        <v>8</v>
      </c>
      <c r="O6091" s="3">
        <f t="shared" si="475"/>
        <v>824</v>
      </c>
      <c r="P6091" s="4">
        <f t="shared" si="476"/>
        <v>0</v>
      </c>
      <c r="Q6091" s="3">
        <f t="shared" si="477"/>
        <v>824</v>
      </c>
      <c r="R6091" t="str">
        <f t="shared" si="478"/>
        <v>Em atraso</v>
      </c>
      <c r="S6091" s="5">
        <f t="shared" si="479"/>
        <v>2</v>
      </c>
    </row>
    <row r="6092" spans="1:19" x14ac:dyDescent="0.25">
      <c r="A6092">
        <v>6091</v>
      </c>
      <c r="B6092" s="1">
        <v>44189</v>
      </c>
      <c r="C6092" s="1">
        <v>44196</v>
      </c>
      <c r="D6092" s="1">
        <v>44200</v>
      </c>
      <c r="E6092" s="1">
        <v>44207</v>
      </c>
      <c r="F6092">
        <v>4</v>
      </c>
      <c r="G6092">
        <v>11</v>
      </c>
      <c r="H6092">
        <v>141</v>
      </c>
      <c r="I6092" s="6">
        <v>0</v>
      </c>
      <c r="J6092">
        <v>2</v>
      </c>
      <c r="K6092" t="str">
        <f>_xlfn.XLOOKUP(fCompras!F6092,dComprador!$A$2:$A$7,dComprador!$B$2:$B$7)</f>
        <v>Lira</v>
      </c>
      <c r="L6092" t="str">
        <f>_xlfn.XLOOKUP(J6092,dFornecedor!$A$2:$A$6,dFornecedor!$B$2:$B$6)</f>
        <v>Minerva</v>
      </c>
      <c r="M6092" t="str">
        <f>_xlfn.XLOOKUP(G6092,dMateriaPrima!$A$2:$A$12,dMateriaPrima!$B$2:$B$12)</f>
        <v>Papel</v>
      </c>
      <c r="N6092" s="2">
        <f>_xlfn.XLOOKUP(G6092,dMateriaPrima!$A$2:$A$12,dMateriaPrima!$C$2:$C$12)</f>
        <v>9</v>
      </c>
      <c r="O6092" s="3">
        <f t="shared" si="475"/>
        <v>1269</v>
      </c>
      <c r="P6092" s="4">
        <f t="shared" si="476"/>
        <v>0</v>
      </c>
      <c r="Q6092" s="3">
        <f t="shared" si="477"/>
        <v>1269</v>
      </c>
      <c r="R6092" t="str">
        <f t="shared" si="478"/>
        <v>Em atraso</v>
      </c>
      <c r="S6092" s="5">
        <f t="shared" si="479"/>
        <v>7</v>
      </c>
    </row>
    <row r="6093" spans="1:19" x14ac:dyDescent="0.25">
      <c r="A6093">
        <v>6092</v>
      </c>
      <c r="B6093" s="1">
        <v>44189</v>
      </c>
      <c r="C6093" s="1">
        <v>44198</v>
      </c>
      <c r="D6093" s="1">
        <v>44211</v>
      </c>
      <c r="E6093" s="1">
        <v>44211</v>
      </c>
      <c r="F6093">
        <v>1</v>
      </c>
      <c r="G6093">
        <v>11</v>
      </c>
      <c r="H6093">
        <v>127</v>
      </c>
      <c r="I6093" s="6">
        <v>0</v>
      </c>
      <c r="J6093">
        <v>2</v>
      </c>
      <c r="K6093" t="str">
        <f>_xlfn.XLOOKUP(fCompras!F6093,dComprador!$A$2:$A$7,dComprador!$B$2:$B$7)</f>
        <v>Alon</v>
      </c>
      <c r="L6093" t="str">
        <f>_xlfn.XLOOKUP(J6093,dFornecedor!$A$2:$A$6,dFornecedor!$B$2:$B$6)</f>
        <v>Minerva</v>
      </c>
      <c r="M6093" t="str">
        <f>_xlfn.XLOOKUP(G6093,dMateriaPrima!$A$2:$A$12,dMateriaPrima!$B$2:$B$12)</f>
        <v>Papel</v>
      </c>
      <c r="N6093" s="2">
        <f>_xlfn.XLOOKUP(G6093,dMateriaPrima!$A$2:$A$12,dMateriaPrima!$C$2:$C$12)</f>
        <v>9</v>
      </c>
      <c r="O6093" s="3">
        <f t="shared" si="475"/>
        <v>1143</v>
      </c>
      <c r="P6093" s="4">
        <f t="shared" si="476"/>
        <v>0</v>
      </c>
      <c r="Q6093" s="3">
        <f t="shared" si="477"/>
        <v>1143</v>
      </c>
      <c r="R6093" t="str">
        <f t="shared" si="478"/>
        <v>No prazo</v>
      </c>
      <c r="S6093" s="5">
        <f t="shared" si="479"/>
        <v>0</v>
      </c>
    </row>
    <row r="6094" spans="1:19" x14ac:dyDescent="0.25">
      <c r="A6094">
        <v>6093</v>
      </c>
      <c r="B6094" s="1">
        <v>44189</v>
      </c>
      <c r="C6094" s="1">
        <v>44199</v>
      </c>
      <c r="D6094" s="1">
        <v>44210</v>
      </c>
      <c r="E6094" s="1">
        <v>44211</v>
      </c>
      <c r="F6094">
        <v>1</v>
      </c>
      <c r="G6094">
        <v>3</v>
      </c>
      <c r="H6094">
        <v>182</v>
      </c>
      <c r="I6094" s="6">
        <v>0</v>
      </c>
      <c r="J6094">
        <v>3</v>
      </c>
      <c r="K6094" t="str">
        <f>_xlfn.XLOOKUP(fCompras!F6094,dComprador!$A$2:$A$7,dComprador!$B$2:$B$7)</f>
        <v>Alon</v>
      </c>
      <c r="L6094" t="str">
        <f>_xlfn.XLOOKUP(J6094,dFornecedor!$A$2:$A$6,dFornecedor!$B$2:$B$6)</f>
        <v>StepUp</v>
      </c>
      <c r="M6094" t="str">
        <f>_xlfn.XLOOKUP(G6094,dMateriaPrima!$A$2:$A$12,dMateriaPrima!$B$2:$B$12)</f>
        <v>Barra Metal</v>
      </c>
      <c r="N6094" s="2">
        <f>_xlfn.XLOOKUP(G6094,dMateriaPrima!$A$2:$A$12,dMateriaPrima!$C$2:$C$12)</f>
        <v>565</v>
      </c>
      <c r="O6094" s="3">
        <f t="shared" si="475"/>
        <v>102830</v>
      </c>
      <c r="P6094" s="4">
        <f t="shared" si="476"/>
        <v>0</v>
      </c>
      <c r="Q6094" s="3">
        <f t="shared" si="477"/>
        <v>102830</v>
      </c>
      <c r="R6094" t="str">
        <f t="shared" si="478"/>
        <v>Em atraso</v>
      </c>
      <c r="S6094" s="5">
        <f t="shared" si="479"/>
        <v>1</v>
      </c>
    </row>
    <row r="6095" spans="1:19" x14ac:dyDescent="0.25">
      <c r="A6095">
        <v>6094</v>
      </c>
      <c r="B6095" s="1">
        <v>44189</v>
      </c>
      <c r="C6095" s="1">
        <v>44196</v>
      </c>
      <c r="D6095" s="1">
        <v>44207</v>
      </c>
      <c r="E6095" s="1">
        <v>44208</v>
      </c>
      <c r="F6095">
        <v>1</v>
      </c>
      <c r="G6095">
        <v>9</v>
      </c>
      <c r="H6095">
        <v>14</v>
      </c>
      <c r="I6095" s="6">
        <v>0</v>
      </c>
      <c r="J6095">
        <v>2</v>
      </c>
      <c r="K6095" t="str">
        <f>_xlfn.XLOOKUP(fCompras!F6095,dComprador!$A$2:$A$7,dComprador!$B$2:$B$7)</f>
        <v>Alon</v>
      </c>
      <c r="L6095" t="str">
        <f>_xlfn.XLOOKUP(J6095,dFornecedor!$A$2:$A$6,dFornecedor!$B$2:$B$6)</f>
        <v>Minerva</v>
      </c>
      <c r="M6095" t="str">
        <f>_xlfn.XLOOKUP(G6095,dMateriaPrima!$A$2:$A$12,dMateriaPrima!$B$2:$B$12)</f>
        <v>Couro</v>
      </c>
      <c r="N6095" s="2">
        <f>_xlfn.XLOOKUP(G6095,dMateriaPrima!$A$2:$A$12,dMateriaPrima!$C$2:$C$12)</f>
        <v>4.4000000000000004</v>
      </c>
      <c r="O6095" s="3">
        <f t="shared" si="475"/>
        <v>61.600000000000009</v>
      </c>
      <c r="P6095" s="4">
        <f t="shared" si="476"/>
        <v>0</v>
      </c>
      <c r="Q6095" s="3">
        <f t="shared" si="477"/>
        <v>61.600000000000009</v>
      </c>
      <c r="R6095" t="str">
        <f t="shared" si="478"/>
        <v>Em atraso</v>
      </c>
      <c r="S6095" s="5">
        <f t="shared" si="479"/>
        <v>1</v>
      </c>
    </row>
    <row r="6096" spans="1:19" x14ac:dyDescent="0.25">
      <c r="A6096">
        <v>6095</v>
      </c>
      <c r="B6096" s="1">
        <v>44189</v>
      </c>
      <c r="C6096" s="1">
        <v>44189</v>
      </c>
      <c r="D6096" s="1">
        <v>44210</v>
      </c>
      <c r="E6096" s="1">
        <v>44214</v>
      </c>
      <c r="F6096">
        <v>1</v>
      </c>
      <c r="G6096">
        <v>6</v>
      </c>
      <c r="H6096">
        <v>433</v>
      </c>
      <c r="I6096" s="6">
        <v>0</v>
      </c>
      <c r="J6096">
        <v>2</v>
      </c>
      <c r="K6096" t="str">
        <f>_xlfn.XLOOKUP(fCompras!F6096,dComprador!$A$2:$A$7,dComprador!$B$2:$B$7)</f>
        <v>Alon</v>
      </c>
      <c r="L6096" t="str">
        <f>_xlfn.XLOOKUP(J6096,dFornecedor!$A$2:$A$6,dFornecedor!$B$2:$B$6)</f>
        <v>Minerva</v>
      </c>
      <c r="M6096" t="str">
        <f>_xlfn.XLOOKUP(G6096,dMateriaPrima!$A$2:$A$12,dMateriaPrima!$B$2:$B$12)</f>
        <v>Fio Algodão</v>
      </c>
      <c r="N6096" s="2">
        <f>_xlfn.XLOOKUP(G6096,dMateriaPrima!$A$2:$A$12,dMateriaPrima!$C$2:$C$12)</f>
        <v>55.9</v>
      </c>
      <c r="O6096" s="3">
        <f t="shared" si="475"/>
        <v>24204.7</v>
      </c>
      <c r="P6096" s="4">
        <f t="shared" si="476"/>
        <v>0</v>
      </c>
      <c r="Q6096" s="3">
        <f t="shared" si="477"/>
        <v>24204.7</v>
      </c>
      <c r="R6096" t="str">
        <f t="shared" si="478"/>
        <v>Em atraso</v>
      </c>
      <c r="S6096" s="5">
        <f t="shared" si="479"/>
        <v>4</v>
      </c>
    </row>
    <row r="6097" spans="1:19" x14ac:dyDescent="0.25">
      <c r="A6097">
        <v>6096</v>
      </c>
      <c r="B6097" s="1">
        <v>44189</v>
      </c>
      <c r="C6097" s="1">
        <v>44197</v>
      </c>
      <c r="D6097" s="1">
        <v>44220</v>
      </c>
      <c r="E6097" s="1">
        <v>44224</v>
      </c>
      <c r="F6097">
        <v>1</v>
      </c>
      <c r="G6097">
        <v>1</v>
      </c>
      <c r="H6097">
        <v>122</v>
      </c>
      <c r="I6097" s="6">
        <v>0</v>
      </c>
      <c r="J6097">
        <v>2</v>
      </c>
      <c r="K6097" t="str">
        <f>_xlfn.XLOOKUP(fCompras!F6097,dComprador!$A$2:$A$7,dComprador!$B$2:$B$7)</f>
        <v>Alon</v>
      </c>
      <c r="L6097" t="str">
        <f>_xlfn.XLOOKUP(J6097,dFornecedor!$A$2:$A$6,dFornecedor!$B$2:$B$6)</f>
        <v>Minerva</v>
      </c>
      <c r="M6097" t="str">
        <f>_xlfn.XLOOKUP(G6097,dMateriaPrima!$A$2:$A$12,dMateriaPrima!$B$2:$B$12)</f>
        <v>Tecido</v>
      </c>
      <c r="N6097" s="2">
        <f>_xlfn.XLOOKUP(G6097,dMateriaPrima!$A$2:$A$12,dMateriaPrima!$C$2:$C$12)</f>
        <v>18</v>
      </c>
      <c r="O6097" s="3">
        <f t="shared" si="475"/>
        <v>2196</v>
      </c>
      <c r="P6097" s="4">
        <f t="shared" si="476"/>
        <v>0</v>
      </c>
      <c r="Q6097" s="3">
        <f t="shared" si="477"/>
        <v>2196</v>
      </c>
      <c r="R6097" t="str">
        <f t="shared" si="478"/>
        <v>Em atraso</v>
      </c>
      <c r="S6097" s="5">
        <f t="shared" si="479"/>
        <v>4</v>
      </c>
    </row>
    <row r="6098" spans="1:19" x14ac:dyDescent="0.25">
      <c r="A6098">
        <v>6097</v>
      </c>
      <c r="B6098" s="1">
        <v>44190</v>
      </c>
      <c r="C6098" s="1">
        <v>44198</v>
      </c>
      <c r="D6098" s="1">
        <v>44199</v>
      </c>
      <c r="E6098" s="1">
        <v>44203</v>
      </c>
      <c r="F6098">
        <v>4</v>
      </c>
      <c r="G6098">
        <v>5</v>
      </c>
      <c r="H6098">
        <v>104</v>
      </c>
      <c r="I6098" s="6">
        <v>0</v>
      </c>
      <c r="J6098">
        <v>3</v>
      </c>
      <c r="K6098" t="str">
        <f>_xlfn.XLOOKUP(fCompras!F6098,dComprador!$A$2:$A$7,dComprador!$B$2:$B$7)</f>
        <v>Lira</v>
      </c>
      <c r="L6098" t="str">
        <f>_xlfn.XLOOKUP(J6098,dFornecedor!$A$2:$A$6,dFornecedor!$B$2:$B$6)</f>
        <v>StepUp</v>
      </c>
      <c r="M6098" t="str">
        <f>_xlfn.XLOOKUP(G6098,dMateriaPrima!$A$2:$A$12,dMateriaPrima!$B$2:$B$12)</f>
        <v>Areia</v>
      </c>
      <c r="N6098" s="2">
        <f>_xlfn.XLOOKUP(G6098,dMateriaPrima!$A$2:$A$12,dMateriaPrima!$C$2:$C$12)</f>
        <v>3.59</v>
      </c>
      <c r="O6098" s="3">
        <f t="shared" si="475"/>
        <v>373.36</v>
      </c>
      <c r="P6098" s="4">
        <f t="shared" si="476"/>
        <v>0</v>
      </c>
      <c r="Q6098" s="3">
        <f t="shared" si="477"/>
        <v>373.36</v>
      </c>
      <c r="R6098" t="str">
        <f t="shared" si="478"/>
        <v>Em atraso</v>
      </c>
      <c r="S6098" s="5">
        <f t="shared" si="479"/>
        <v>4</v>
      </c>
    </row>
    <row r="6099" spans="1:19" x14ac:dyDescent="0.25">
      <c r="A6099">
        <v>6098</v>
      </c>
      <c r="B6099" s="1">
        <v>44190</v>
      </c>
      <c r="C6099" s="1">
        <v>44199</v>
      </c>
      <c r="D6099" s="1">
        <v>44199</v>
      </c>
      <c r="E6099" s="1">
        <v>44202</v>
      </c>
      <c r="F6099">
        <v>4</v>
      </c>
      <c r="G6099">
        <v>11</v>
      </c>
      <c r="H6099">
        <v>331</v>
      </c>
      <c r="I6099" s="6">
        <v>0</v>
      </c>
      <c r="J6099">
        <v>3</v>
      </c>
      <c r="K6099" t="str">
        <f>_xlfn.XLOOKUP(fCompras!F6099,dComprador!$A$2:$A$7,dComprador!$B$2:$B$7)</f>
        <v>Lira</v>
      </c>
      <c r="L6099" t="str">
        <f>_xlfn.XLOOKUP(J6099,dFornecedor!$A$2:$A$6,dFornecedor!$B$2:$B$6)</f>
        <v>StepUp</v>
      </c>
      <c r="M6099" t="str">
        <f>_xlfn.XLOOKUP(G6099,dMateriaPrima!$A$2:$A$12,dMateriaPrima!$B$2:$B$12)</f>
        <v>Papel</v>
      </c>
      <c r="N6099" s="2">
        <f>_xlfn.XLOOKUP(G6099,dMateriaPrima!$A$2:$A$12,dMateriaPrima!$C$2:$C$12)</f>
        <v>9</v>
      </c>
      <c r="O6099" s="3">
        <f t="shared" si="475"/>
        <v>2979</v>
      </c>
      <c r="P6099" s="4">
        <f t="shared" si="476"/>
        <v>0</v>
      </c>
      <c r="Q6099" s="3">
        <f t="shared" si="477"/>
        <v>2979</v>
      </c>
      <c r="R6099" t="str">
        <f t="shared" si="478"/>
        <v>Em atraso</v>
      </c>
      <c r="S6099" s="5">
        <f t="shared" si="479"/>
        <v>3</v>
      </c>
    </row>
    <row r="6100" spans="1:19" x14ac:dyDescent="0.25">
      <c r="A6100">
        <v>6099</v>
      </c>
      <c r="B6100" s="1">
        <v>44190</v>
      </c>
      <c r="C6100" s="1">
        <v>44191</v>
      </c>
      <c r="D6100" s="1">
        <v>44195</v>
      </c>
      <c r="E6100" s="1">
        <v>44200</v>
      </c>
      <c r="F6100">
        <v>4</v>
      </c>
      <c r="G6100">
        <v>5</v>
      </c>
      <c r="H6100">
        <v>65</v>
      </c>
      <c r="I6100" s="6">
        <v>0</v>
      </c>
      <c r="J6100">
        <v>3</v>
      </c>
      <c r="K6100" t="str">
        <f>_xlfn.XLOOKUP(fCompras!F6100,dComprador!$A$2:$A$7,dComprador!$B$2:$B$7)</f>
        <v>Lira</v>
      </c>
      <c r="L6100" t="str">
        <f>_xlfn.XLOOKUP(J6100,dFornecedor!$A$2:$A$6,dFornecedor!$B$2:$B$6)</f>
        <v>StepUp</v>
      </c>
      <c r="M6100" t="str">
        <f>_xlfn.XLOOKUP(G6100,dMateriaPrima!$A$2:$A$12,dMateriaPrima!$B$2:$B$12)</f>
        <v>Areia</v>
      </c>
      <c r="N6100" s="2">
        <f>_xlfn.XLOOKUP(G6100,dMateriaPrima!$A$2:$A$12,dMateriaPrima!$C$2:$C$12)</f>
        <v>3.59</v>
      </c>
      <c r="O6100" s="3">
        <f t="shared" si="475"/>
        <v>233.35</v>
      </c>
      <c r="P6100" s="4">
        <f t="shared" si="476"/>
        <v>0</v>
      </c>
      <c r="Q6100" s="3">
        <f t="shared" si="477"/>
        <v>233.35</v>
      </c>
      <c r="R6100" t="str">
        <f t="shared" si="478"/>
        <v>Em atraso</v>
      </c>
      <c r="S6100" s="5">
        <f t="shared" si="479"/>
        <v>5</v>
      </c>
    </row>
    <row r="6101" spans="1:19" x14ac:dyDescent="0.25">
      <c r="A6101">
        <v>6100</v>
      </c>
      <c r="B6101" s="1">
        <v>44190</v>
      </c>
      <c r="C6101" s="1">
        <v>44190</v>
      </c>
      <c r="D6101" s="1">
        <v>44198</v>
      </c>
      <c r="E6101" s="1">
        <v>44199</v>
      </c>
      <c r="F6101">
        <v>4</v>
      </c>
      <c r="G6101">
        <v>6</v>
      </c>
      <c r="H6101">
        <v>83</v>
      </c>
      <c r="I6101" s="6">
        <v>0</v>
      </c>
      <c r="J6101">
        <v>5</v>
      </c>
      <c r="K6101" t="str">
        <f>_xlfn.XLOOKUP(fCompras!F6101,dComprador!$A$2:$A$7,dComprador!$B$2:$B$7)</f>
        <v>Lira</v>
      </c>
      <c r="L6101" t="str">
        <f>_xlfn.XLOOKUP(J6101,dFornecedor!$A$2:$A$6,dFornecedor!$B$2:$B$6)</f>
        <v>Atlas</v>
      </c>
      <c r="M6101" t="str">
        <f>_xlfn.XLOOKUP(G6101,dMateriaPrima!$A$2:$A$12,dMateriaPrima!$B$2:$B$12)</f>
        <v>Fio Algodão</v>
      </c>
      <c r="N6101" s="2">
        <f>_xlfn.XLOOKUP(G6101,dMateriaPrima!$A$2:$A$12,dMateriaPrima!$C$2:$C$12)</f>
        <v>55.9</v>
      </c>
      <c r="O6101" s="3">
        <f t="shared" si="475"/>
        <v>4639.7</v>
      </c>
      <c r="P6101" s="4">
        <f t="shared" si="476"/>
        <v>0</v>
      </c>
      <c r="Q6101" s="3">
        <f t="shared" si="477"/>
        <v>4639.7</v>
      </c>
      <c r="R6101" t="str">
        <f t="shared" si="478"/>
        <v>Em atraso</v>
      </c>
      <c r="S6101" s="5">
        <f t="shared" si="479"/>
        <v>1</v>
      </c>
    </row>
    <row r="6102" spans="1:19" x14ac:dyDescent="0.25">
      <c r="A6102">
        <v>6101</v>
      </c>
      <c r="B6102" s="1">
        <v>44190</v>
      </c>
      <c r="C6102" s="1">
        <v>44191</v>
      </c>
      <c r="D6102" s="1">
        <v>44208</v>
      </c>
      <c r="E6102" s="1">
        <v>44210</v>
      </c>
      <c r="F6102">
        <v>1</v>
      </c>
      <c r="G6102">
        <v>7</v>
      </c>
      <c r="H6102">
        <v>268</v>
      </c>
      <c r="I6102" s="6">
        <v>0</v>
      </c>
      <c r="J6102">
        <v>3</v>
      </c>
      <c r="K6102" t="str">
        <f>_xlfn.XLOOKUP(fCompras!F6102,dComprador!$A$2:$A$7,dComprador!$B$2:$B$7)</f>
        <v>Alon</v>
      </c>
      <c r="L6102" t="str">
        <f>_xlfn.XLOOKUP(J6102,dFornecedor!$A$2:$A$6,dFornecedor!$B$2:$B$6)</f>
        <v>StepUp</v>
      </c>
      <c r="M6102" t="str">
        <f>_xlfn.XLOOKUP(G6102,dMateriaPrima!$A$2:$A$12,dMateriaPrima!$B$2:$B$12)</f>
        <v>Poliéster</v>
      </c>
      <c r="N6102" s="2">
        <f>_xlfn.XLOOKUP(G6102,dMateriaPrima!$A$2:$A$12,dMateriaPrima!$C$2:$C$12)</f>
        <v>8</v>
      </c>
      <c r="O6102" s="3">
        <f t="shared" si="475"/>
        <v>2144</v>
      </c>
      <c r="P6102" s="4">
        <f t="shared" si="476"/>
        <v>0</v>
      </c>
      <c r="Q6102" s="3">
        <f t="shared" si="477"/>
        <v>2144</v>
      </c>
      <c r="R6102" t="str">
        <f t="shared" si="478"/>
        <v>Em atraso</v>
      </c>
      <c r="S6102" s="5">
        <f t="shared" si="479"/>
        <v>2</v>
      </c>
    </row>
    <row r="6103" spans="1:19" x14ac:dyDescent="0.25">
      <c r="A6103">
        <v>6102</v>
      </c>
      <c r="B6103" s="1">
        <v>44190</v>
      </c>
      <c r="C6103" s="1">
        <v>44195</v>
      </c>
      <c r="D6103" s="1">
        <v>44209</v>
      </c>
      <c r="E6103" s="1">
        <v>44213</v>
      </c>
      <c r="F6103">
        <v>1</v>
      </c>
      <c r="G6103">
        <v>5</v>
      </c>
      <c r="H6103">
        <v>56</v>
      </c>
      <c r="I6103" s="6">
        <v>0</v>
      </c>
      <c r="J6103">
        <v>2</v>
      </c>
      <c r="K6103" t="str">
        <f>_xlfn.XLOOKUP(fCompras!F6103,dComprador!$A$2:$A$7,dComprador!$B$2:$B$7)</f>
        <v>Alon</v>
      </c>
      <c r="L6103" t="str">
        <f>_xlfn.XLOOKUP(J6103,dFornecedor!$A$2:$A$6,dFornecedor!$B$2:$B$6)</f>
        <v>Minerva</v>
      </c>
      <c r="M6103" t="str">
        <f>_xlfn.XLOOKUP(G6103,dMateriaPrima!$A$2:$A$12,dMateriaPrima!$B$2:$B$12)</f>
        <v>Areia</v>
      </c>
      <c r="N6103" s="2">
        <f>_xlfn.XLOOKUP(G6103,dMateriaPrima!$A$2:$A$12,dMateriaPrima!$C$2:$C$12)</f>
        <v>3.59</v>
      </c>
      <c r="O6103" s="3">
        <f t="shared" si="475"/>
        <v>201.04</v>
      </c>
      <c r="P6103" s="4">
        <f t="shared" si="476"/>
        <v>0</v>
      </c>
      <c r="Q6103" s="3">
        <f t="shared" si="477"/>
        <v>201.04</v>
      </c>
      <c r="R6103" t="str">
        <f t="shared" si="478"/>
        <v>Em atraso</v>
      </c>
      <c r="S6103" s="5">
        <f t="shared" si="479"/>
        <v>4</v>
      </c>
    </row>
    <row r="6104" spans="1:19" x14ac:dyDescent="0.25">
      <c r="A6104">
        <v>6103</v>
      </c>
      <c r="B6104" s="1">
        <v>44190</v>
      </c>
      <c r="C6104" s="1">
        <v>44198</v>
      </c>
      <c r="D6104" s="1">
        <v>44221</v>
      </c>
      <c r="E6104" s="1">
        <v>44223</v>
      </c>
      <c r="F6104">
        <v>1</v>
      </c>
      <c r="G6104">
        <v>11</v>
      </c>
      <c r="H6104">
        <v>131</v>
      </c>
      <c r="I6104" s="6">
        <v>0</v>
      </c>
      <c r="J6104">
        <v>2</v>
      </c>
      <c r="K6104" t="str">
        <f>_xlfn.XLOOKUP(fCompras!F6104,dComprador!$A$2:$A$7,dComprador!$B$2:$B$7)</f>
        <v>Alon</v>
      </c>
      <c r="L6104" t="str">
        <f>_xlfn.XLOOKUP(J6104,dFornecedor!$A$2:$A$6,dFornecedor!$B$2:$B$6)</f>
        <v>Minerva</v>
      </c>
      <c r="M6104" t="str">
        <f>_xlfn.XLOOKUP(G6104,dMateriaPrima!$A$2:$A$12,dMateriaPrima!$B$2:$B$12)</f>
        <v>Papel</v>
      </c>
      <c r="N6104" s="2">
        <f>_xlfn.XLOOKUP(G6104,dMateriaPrima!$A$2:$A$12,dMateriaPrima!$C$2:$C$12)</f>
        <v>9</v>
      </c>
      <c r="O6104" s="3">
        <f t="shared" si="475"/>
        <v>1179</v>
      </c>
      <c r="P6104" s="4">
        <f t="shared" si="476"/>
        <v>0</v>
      </c>
      <c r="Q6104" s="3">
        <f t="shared" si="477"/>
        <v>1179</v>
      </c>
      <c r="R6104" t="str">
        <f t="shared" si="478"/>
        <v>Em atraso</v>
      </c>
      <c r="S6104" s="5">
        <f t="shared" si="479"/>
        <v>2</v>
      </c>
    </row>
    <row r="6105" spans="1:19" x14ac:dyDescent="0.25">
      <c r="A6105">
        <v>6104</v>
      </c>
      <c r="B6105" s="1">
        <v>44190</v>
      </c>
      <c r="C6105" s="1">
        <v>44192</v>
      </c>
      <c r="D6105" s="1">
        <v>44211</v>
      </c>
      <c r="E6105" s="1">
        <v>44214</v>
      </c>
      <c r="F6105">
        <v>1</v>
      </c>
      <c r="G6105">
        <v>7</v>
      </c>
      <c r="H6105">
        <v>439</v>
      </c>
      <c r="I6105" s="6">
        <v>0</v>
      </c>
      <c r="J6105">
        <v>2</v>
      </c>
      <c r="K6105" t="str">
        <f>_xlfn.XLOOKUP(fCompras!F6105,dComprador!$A$2:$A$7,dComprador!$B$2:$B$7)</f>
        <v>Alon</v>
      </c>
      <c r="L6105" t="str">
        <f>_xlfn.XLOOKUP(J6105,dFornecedor!$A$2:$A$6,dFornecedor!$B$2:$B$6)</f>
        <v>Minerva</v>
      </c>
      <c r="M6105" t="str">
        <f>_xlfn.XLOOKUP(G6105,dMateriaPrima!$A$2:$A$12,dMateriaPrima!$B$2:$B$12)</f>
        <v>Poliéster</v>
      </c>
      <c r="N6105" s="2">
        <f>_xlfn.XLOOKUP(G6105,dMateriaPrima!$A$2:$A$12,dMateriaPrima!$C$2:$C$12)</f>
        <v>8</v>
      </c>
      <c r="O6105" s="3">
        <f t="shared" si="475"/>
        <v>3512</v>
      </c>
      <c r="P6105" s="4">
        <f t="shared" si="476"/>
        <v>0</v>
      </c>
      <c r="Q6105" s="3">
        <f t="shared" si="477"/>
        <v>3512</v>
      </c>
      <c r="R6105" t="str">
        <f t="shared" si="478"/>
        <v>Em atraso</v>
      </c>
      <c r="S6105" s="5">
        <f t="shared" si="479"/>
        <v>3</v>
      </c>
    </row>
    <row r="6106" spans="1:19" x14ac:dyDescent="0.25">
      <c r="A6106">
        <v>6105</v>
      </c>
      <c r="B6106" s="1">
        <v>44191</v>
      </c>
      <c r="C6106" s="1">
        <v>44192</v>
      </c>
      <c r="D6106" s="1">
        <v>44198</v>
      </c>
      <c r="E6106" s="1">
        <v>44197</v>
      </c>
      <c r="F6106">
        <v>4</v>
      </c>
      <c r="G6106">
        <v>5</v>
      </c>
      <c r="H6106">
        <v>392</v>
      </c>
      <c r="I6106" s="6">
        <v>0</v>
      </c>
      <c r="J6106">
        <v>3</v>
      </c>
      <c r="K6106" t="str">
        <f>_xlfn.XLOOKUP(fCompras!F6106,dComprador!$A$2:$A$7,dComprador!$B$2:$B$7)</f>
        <v>Lira</v>
      </c>
      <c r="L6106" t="str">
        <f>_xlfn.XLOOKUP(J6106,dFornecedor!$A$2:$A$6,dFornecedor!$B$2:$B$6)</f>
        <v>StepUp</v>
      </c>
      <c r="M6106" t="str">
        <f>_xlfn.XLOOKUP(G6106,dMateriaPrima!$A$2:$A$12,dMateriaPrima!$B$2:$B$12)</f>
        <v>Areia</v>
      </c>
      <c r="N6106" s="2">
        <f>_xlfn.XLOOKUP(G6106,dMateriaPrima!$A$2:$A$12,dMateriaPrima!$C$2:$C$12)</f>
        <v>3.59</v>
      </c>
      <c r="O6106" s="3">
        <f t="shared" si="475"/>
        <v>1407.28</v>
      </c>
      <c r="P6106" s="4">
        <f t="shared" si="476"/>
        <v>0</v>
      </c>
      <c r="Q6106" s="3">
        <f t="shared" si="477"/>
        <v>1407.28</v>
      </c>
      <c r="R6106" t="str">
        <f t="shared" si="478"/>
        <v>No prazo</v>
      </c>
      <c r="S6106" s="5">
        <f t="shared" si="479"/>
        <v>0</v>
      </c>
    </row>
    <row r="6107" spans="1:19" x14ac:dyDescent="0.25">
      <c r="A6107">
        <v>6106</v>
      </c>
      <c r="B6107" s="1">
        <v>44191</v>
      </c>
      <c r="C6107" s="1">
        <v>44201</v>
      </c>
      <c r="D6107" s="1">
        <v>44202</v>
      </c>
      <c r="E6107" s="1">
        <v>44207</v>
      </c>
      <c r="F6107">
        <v>4</v>
      </c>
      <c r="G6107">
        <v>5</v>
      </c>
      <c r="H6107">
        <v>144</v>
      </c>
      <c r="I6107" s="6">
        <v>0</v>
      </c>
      <c r="J6107">
        <v>3</v>
      </c>
      <c r="K6107" t="str">
        <f>_xlfn.XLOOKUP(fCompras!F6107,dComprador!$A$2:$A$7,dComprador!$B$2:$B$7)</f>
        <v>Lira</v>
      </c>
      <c r="L6107" t="str">
        <f>_xlfn.XLOOKUP(J6107,dFornecedor!$A$2:$A$6,dFornecedor!$B$2:$B$6)</f>
        <v>StepUp</v>
      </c>
      <c r="M6107" t="str">
        <f>_xlfn.XLOOKUP(G6107,dMateriaPrima!$A$2:$A$12,dMateriaPrima!$B$2:$B$12)</f>
        <v>Areia</v>
      </c>
      <c r="N6107" s="2">
        <f>_xlfn.XLOOKUP(G6107,dMateriaPrima!$A$2:$A$12,dMateriaPrima!$C$2:$C$12)</f>
        <v>3.59</v>
      </c>
      <c r="O6107" s="3">
        <f t="shared" si="475"/>
        <v>516.96</v>
      </c>
      <c r="P6107" s="4">
        <f t="shared" si="476"/>
        <v>0</v>
      </c>
      <c r="Q6107" s="3">
        <f t="shared" si="477"/>
        <v>516.96</v>
      </c>
      <c r="R6107" t="str">
        <f t="shared" si="478"/>
        <v>Em atraso</v>
      </c>
      <c r="S6107" s="5">
        <f t="shared" si="479"/>
        <v>5</v>
      </c>
    </row>
    <row r="6108" spans="1:19" x14ac:dyDescent="0.25">
      <c r="A6108">
        <v>6107</v>
      </c>
      <c r="B6108" s="1">
        <v>44191</v>
      </c>
      <c r="C6108" s="1">
        <v>44199</v>
      </c>
      <c r="D6108" s="1">
        <v>44201</v>
      </c>
      <c r="E6108" s="1">
        <v>44208</v>
      </c>
      <c r="F6108">
        <v>4</v>
      </c>
      <c r="G6108">
        <v>5</v>
      </c>
      <c r="H6108">
        <v>329</v>
      </c>
      <c r="I6108" s="6">
        <v>0</v>
      </c>
      <c r="J6108">
        <v>3</v>
      </c>
      <c r="K6108" t="str">
        <f>_xlfn.XLOOKUP(fCompras!F6108,dComprador!$A$2:$A$7,dComprador!$B$2:$B$7)</f>
        <v>Lira</v>
      </c>
      <c r="L6108" t="str">
        <f>_xlfn.XLOOKUP(J6108,dFornecedor!$A$2:$A$6,dFornecedor!$B$2:$B$6)</f>
        <v>StepUp</v>
      </c>
      <c r="M6108" t="str">
        <f>_xlfn.XLOOKUP(G6108,dMateriaPrima!$A$2:$A$12,dMateriaPrima!$B$2:$B$12)</f>
        <v>Areia</v>
      </c>
      <c r="N6108" s="2">
        <f>_xlfn.XLOOKUP(G6108,dMateriaPrima!$A$2:$A$12,dMateriaPrima!$C$2:$C$12)</f>
        <v>3.59</v>
      </c>
      <c r="O6108" s="3">
        <f t="shared" si="475"/>
        <v>1181.1099999999999</v>
      </c>
      <c r="P6108" s="4">
        <f t="shared" si="476"/>
        <v>0</v>
      </c>
      <c r="Q6108" s="3">
        <f t="shared" si="477"/>
        <v>1181.1099999999999</v>
      </c>
      <c r="R6108" t="str">
        <f t="shared" si="478"/>
        <v>Em atraso</v>
      </c>
      <c r="S6108" s="5">
        <f t="shared" si="479"/>
        <v>7</v>
      </c>
    </row>
    <row r="6109" spans="1:19" x14ac:dyDescent="0.25">
      <c r="A6109">
        <v>6108</v>
      </c>
      <c r="B6109" s="1">
        <v>44191</v>
      </c>
      <c r="C6109" s="1">
        <v>44197</v>
      </c>
      <c r="D6109" s="1">
        <v>44198</v>
      </c>
      <c r="E6109" s="1">
        <v>44201</v>
      </c>
      <c r="F6109">
        <v>4</v>
      </c>
      <c r="G6109">
        <v>11</v>
      </c>
      <c r="H6109">
        <v>171</v>
      </c>
      <c r="I6109" s="6">
        <v>0</v>
      </c>
      <c r="J6109">
        <v>2</v>
      </c>
      <c r="K6109" t="str">
        <f>_xlfn.XLOOKUP(fCompras!F6109,dComprador!$A$2:$A$7,dComprador!$B$2:$B$7)</f>
        <v>Lira</v>
      </c>
      <c r="L6109" t="str">
        <f>_xlfn.XLOOKUP(J6109,dFornecedor!$A$2:$A$6,dFornecedor!$B$2:$B$6)</f>
        <v>Minerva</v>
      </c>
      <c r="M6109" t="str">
        <f>_xlfn.XLOOKUP(G6109,dMateriaPrima!$A$2:$A$12,dMateriaPrima!$B$2:$B$12)</f>
        <v>Papel</v>
      </c>
      <c r="N6109" s="2">
        <f>_xlfn.XLOOKUP(G6109,dMateriaPrima!$A$2:$A$12,dMateriaPrima!$C$2:$C$12)</f>
        <v>9</v>
      </c>
      <c r="O6109" s="3">
        <f t="shared" si="475"/>
        <v>1539</v>
      </c>
      <c r="P6109" s="4">
        <f t="shared" si="476"/>
        <v>0</v>
      </c>
      <c r="Q6109" s="3">
        <f t="shared" si="477"/>
        <v>1539</v>
      </c>
      <c r="R6109" t="str">
        <f t="shared" si="478"/>
        <v>Em atraso</v>
      </c>
      <c r="S6109" s="5">
        <f t="shared" si="479"/>
        <v>3</v>
      </c>
    </row>
    <row r="6110" spans="1:19" x14ac:dyDescent="0.25">
      <c r="A6110">
        <v>6109</v>
      </c>
      <c r="B6110" s="1">
        <v>44191</v>
      </c>
      <c r="C6110" s="1">
        <v>44191</v>
      </c>
      <c r="D6110" s="1">
        <v>44198</v>
      </c>
      <c r="E6110" s="1">
        <v>44198</v>
      </c>
      <c r="F6110">
        <v>4</v>
      </c>
      <c r="G6110">
        <v>10</v>
      </c>
      <c r="H6110">
        <v>49</v>
      </c>
      <c r="I6110" s="6">
        <v>0</v>
      </c>
      <c r="J6110">
        <v>2</v>
      </c>
      <c r="K6110" t="str">
        <f>_xlfn.XLOOKUP(fCompras!F6110,dComprador!$A$2:$A$7,dComprador!$B$2:$B$7)</f>
        <v>Lira</v>
      </c>
      <c r="L6110" t="str">
        <f>_xlfn.XLOOKUP(J6110,dFornecedor!$A$2:$A$6,dFornecedor!$B$2:$B$6)</f>
        <v>Minerva</v>
      </c>
      <c r="M6110" t="str">
        <f>_xlfn.XLOOKUP(G6110,dMateriaPrima!$A$2:$A$12,dMateriaPrima!$B$2:$B$12)</f>
        <v>Pedra Britada</v>
      </c>
      <c r="N6110" s="2">
        <f>_xlfn.XLOOKUP(G6110,dMateriaPrima!$A$2:$A$12,dMateriaPrima!$C$2:$C$12)</f>
        <v>56</v>
      </c>
      <c r="O6110" s="3">
        <f t="shared" si="475"/>
        <v>2744</v>
      </c>
      <c r="P6110" s="4">
        <f t="shared" si="476"/>
        <v>0</v>
      </c>
      <c r="Q6110" s="3">
        <f t="shared" si="477"/>
        <v>2744</v>
      </c>
      <c r="R6110" t="str">
        <f t="shared" si="478"/>
        <v>No prazo</v>
      </c>
      <c r="S6110" s="5">
        <f t="shared" si="479"/>
        <v>0</v>
      </c>
    </row>
    <row r="6111" spans="1:19" x14ac:dyDescent="0.25">
      <c r="A6111">
        <v>6110</v>
      </c>
      <c r="B6111" s="1">
        <v>44191</v>
      </c>
      <c r="C6111" s="1">
        <v>44191</v>
      </c>
      <c r="D6111" s="1">
        <v>44211</v>
      </c>
      <c r="E6111" s="1">
        <v>44213</v>
      </c>
      <c r="F6111">
        <v>1</v>
      </c>
      <c r="G6111">
        <v>7</v>
      </c>
      <c r="H6111">
        <v>327</v>
      </c>
      <c r="I6111" s="6">
        <v>0</v>
      </c>
      <c r="J6111">
        <v>2</v>
      </c>
      <c r="K6111" t="str">
        <f>_xlfn.XLOOKUP(fCompras!F6111,dComprador!$A$2:$A$7,dComprador!$B$2:$B$7)</f>
        <v>Alon</v>
      </c>
      <c r="L6111" t="str">
        <f>_xlfn.XLOOKUP(J6111,dFornecedor!$A$2:$A$6,dFornecedor!$B$2:$B$6)</f>
        <v>Minerva</v>
      </c>
      <c r="M6111" t="str">
        <f>_xlfn.XLOOKUP(G6111,dMateriaPrima!$A$2:$A$12,dMateriaPrima!$B$2:$B$12)</f>
        <v>Poliéster</v>
      </c>
      <c r="N6111" s="2">
        <f>_xlfn.XLOOKUP(G6111,dMateriaPrima!$A$2:$A$12,dMateriaPrima!$C$2:$C$12)</f>
        <v>8</v>
      </c>
      <c r="O6111" s="3">
        <f t="shared" si="475"/>
        <v>2616</v>
      </c>
      <c r="P6111" s="4">
        <f t="shared" si="476"/>
        <v>0</v>
      </c>
      <c r="Q6111" s="3">
        <f t="shared" si="477"/>
        <v>2616</v>
      </c>
      <c r="R6111" t="str">
        <f t="shared" si="478"/>
        <v>Em atraso</v>
      </c>
      <c r="S6111" s="5">
        <f t="shared" si="479"/>
        <v>2</v>
      </c>
    </row>
    <row r="6112" spans="1:19" x14ac:dyDescent="0.25">
      <c r="A6112">
        <v>6111</v>
      </c>
      <c r="B6112" s="1">
        <v>44191</v>
      </c>
      <c r="C6112" s="1">
        <v>44196</v>
      </c>
      <c r="D6112" s="1">
        <v>44207</v>
      </c>
      <c r="E6112" s="1">
        <v>44212</v>
      </c>
      <c r="F6112">
        <v>1</v>
      </c>
      <c r="G6112">
        <v>5</v>
      </c>
      <c r="H6112">
        <v>209</v>
      </c>
      <c r="I6112" s="6">
        <v>0</v>
      </c>
      <c r="J6112">
        <v>3</v>
      </c>
      <c r="K6112" t="str">
        <f>_xlfn.XLOOKUP(fCompras!F6112,dComprador!$A$2:$A$7,dComprador!$B$2:$B$7)</f>
        <v>Alon</v>
      </c>
      <c r="L6112" t="str">
        <f>_xlfn.XLOOKUP(J6112,dFornecedor!$A$2:$A$6,dFornecedor!$B$2:$B$6)</f>
        <v>StepUp</v>
      </c>
      <c r="M6112" t="str">
        <f>_xlfn.XLOOKUP(G6112,dMateriaPrima!$A$2:$A$12,dMateriaPrima!$B$2:$B$12)</f>
        <v>Areia</v>
      </c>
      <c r="N6112" s="2">
        <f>_xlfn.XLOOKUP(G6112,dMateriaPrima!$A$2:$A$12,dMateriaPrima!$C$2:$C$12)</f>
        <v>3.59</v>
      </c>
      <c r="O6112" s="3">
        <f t="shared" si="475"/>
        <v>750.31</v>
      </c>
      <c r="P6112" s="4">
        <f t="shared" si="476"/>
        <v>0</v>
      </c>
      <c r="Q6112" s="3">
        <f t="shared" si="477"/>
        <v>750.31</v>
      </c>
      <c r="R6112" t="str">
        <f t="shared" si="478"/>
        <v>Em atraso</v>
      </c>
      <c r="S6112" s="5">
        <f t="shared" si="479"/>
        <v>5</v>
      </c>
    </row>
    <row r="6113" spans="1:19" x14ac:dyDescent="0.25">
      <c r="A6113">
        <v>6112</v>
      </c>
      <c r="B6113" s="1">
        <v>44191</v>
      </c>
      <c r="C6113" s="1">
        <v>44198</v>
      </c>
      <c r="D6113" s="1">
        <v>44210</v>
      </c>
      <c r="E6113" s="1">
        <v>44213</v>
      </c>
      <c r="F6113">
        <v>1</v>
      </c>
      <c r="G6113">
        <v>10</v>
      </c>
      <c r="H6113">
        <v>13</v>
      </c>
      <c r="I6113" s="6">
        <v>0</v>
      </c>
      <c r="J6113">
        <v>2</v>
      </c>
      <c r="K6113" t="str">
        <f>_xlfn.XLOOKUP(fCompras!F6113,dComprador!$A$2:$A$7,dComprador!$B$2:$B$7)</f>
        <v>Alon</v>
      </c>
      <c r="L6113" t="str">
        <f>_xlfn.XLOOKUP(J6113,dFornecedor!$A$2:$A$6,dFornecedor!$B$2:$B$6)</f>
        <v>Minerva</v>
      </c>
      <c r="M6113" t="str">
        <f>_xlfn.XLOOKUP(G6113,dMateriaPrima!$A$2:$A$12,dMateriaPrima!$B$2:$B$12)</f>
        <v>Pedra Britada</v>
      </c>
      <c r="N6113" s="2">
        <f>_xlfn.XLOOKUP(G6113,dMateriaPrima!$A$2:$A$12,dMateriaPrima!$C$2:$C$12)</f>
        <v>56</v>
      </c>
      <c r="O6113" s="3">
        <f t="shared" si="475"/>
        <v>728</v>
      </c>
      <c r="P6113" s="4">
        <f t="shared" si="476"/>
        <v>0</v>
      </c>
      <c r="Q6113" s="3">
        <f t="shared" si="477"/>
        <v>728</v>
      </c>
      <c r="R6113" t="str">
        <f t="shared" si="478"/>
        <v>Em atraso</v>
      </c>
      <c r="S6113" s="5">
        <f t="shared" si="479"/>
        <v>3</v>
      </c>
    </row>
    <row r="6114" spans="1:19" x14ac:dyDescent="0.25">
      <c r="A6114">
        <v>6113</v>
      </c>
      <c r="B6114" s="1">
        <v>44191</v>
      </c>
      <c r="C6114" s="1">
        <v>44193</v>
      </c>
      <c r="D6114" s="1">
        <v>44209</v>
      </c>
      <c r="E6114" s="1">
        <v>44211</v>
      </c>
      <c r="F6114">
        <v>1</v>
      </c>
      <c r="G6114">
        <v>8</v>
      </c>
      <c r="H6114">
        <v>21</v>
      </c>
      <c r="I6114" s="6">
        <v>0</v>
      </c>
      <c r="J6114">
        <v>4</v>
      </c>
      <c r="K6114" t="str">
        <f>_xlfn.XLOOKUP(fCompras!F6114,dComprador!$A$2:$A$7,dComprador!$B$2:$B$7)</f>
        <v>Alon</v>
      </c>
      <c r="L6114" t="str">
        <f>_xlfn.XLOOKUP(J6114,dFornecedor!$A$2:$A$6,dFornecedor!$B$2:$B$6)</f>
        <v>AlphaOmega</v>
      </c>
      <c r="M6114" t="str">
        <f>_xlfn.XLOOKUP(G6114,dMateriaPrima!$A$2:$A$12,dMateriaPrima!$B$2:$B$12)</f>
        <v>Cimento</v>
      </c>
      <c r="N6114" s="2">
        <f>_xlfn.XLOOKUP(G6114,dMateriaPrima!$A$2:$A$12,dMateriaPrima!$C$2:$C$12)</f>
        <v>23</v>
      </c>
      <c r="O6114" s="3">
        <f t="shared" si="475"/>
        <v>483</v>
      </c>
      <c r="P6114" s="4">
        <f t="shared" si="476"/>
        <v>0</v>
      </c>
      <c r="Q6114" s="3">
        <f t="shared" si="477"/>
        <v>483</v>
      </c>
      <c r="R6114" t="str">
        <f t="shared" si="478"/>
        <v>Em atraso</v>
      </c>
      <c r="S6114" s="5">
        <f t="shared" si="479"/>
        <v>2</v>
      </c>
    </row>
    <row r="6115" spans="1:19" x14ac:dyDescent="0.25">
      <c r="A6115">
        <v>6114</v>
      </c>
      <c r="B6115" s="1">
        <v>44191</v>
      </c>
      <c r="C6115" s="1">
        <v>44201</v>
      </c>
      <c r="D6115" s="1">
        <v>44225</v>
      </c>
      <c r="E6115" s="1">
        <v>44225</v>
      </c>
      <c r="F6115">
        <v>1</v>
      </c>
      <c r="G6115">
        <v>1</v>
      </c>
      <c r="H6115">
        <v>35</v>
      </c>
      <c r="I6115" s="6">
        <v>0</v>
      </c>
      <c r="J6115">
        <v>3</v>
      </c>
      <c r="K6115" t="str">
        <f>_xlfn.XLOOKUP(fCompras!F6115,dComprador!$A$2:$A$7,dComprador!$B$2:$B$7)</f>
        <v>Alon</v>
      </c>
      <c r="L6115" t="str">
        <f>_xlfn.XLOOKUP(J6115,dFornecedor!$A$2:$A$6,dFornecedor!$B$2:$B$6)</f>
        <v>StepUp</v>
      </c>
      <c r="M6115" t="str">
        <f>_xlfn.XLOOKUP(G6115,dMateriaPrima!$A$2:$A$12,dMateriaPrima!$B$2:$B$12)</f>
        <v>Tecido</v>
      </c>
      <c r="N6115" s="2">
        <f>_xlfn.XLOOKUP(G6115,dMateriaPrima!$A$2:$A$12,dMateriaPrima!$C$2:$C$12)</f>
        <v>18</v>
      </c>
      <c r="O6115" s="3">
        <f t="shared" si="475"/>
        <v>630</v>
      </c>
      <c r="P6115" s="4">
        <f t="shared" si="476"/>
        <v>0</v>
      </c>
      <c r="Q6115" s="3">
        <f t="shared" si="477"/>
        <v>630</v>
      </c>
      <c r="R6115" t="str">
        <f t="shared" si="478"/>
        <v>No prazo</v>
      </c>
      <c r="S6115" s="5">
        <f t="shared" si="479"/>
        <v>0</v>
      </c>
    </row>
    <row r="6116" spans="1:19" x14ac:dyDescent="0.25">
      <c r="A6116">
        <v>6115</v>
      </c>
      <c r="B6116" s="1">
        <v>44191</v>
      </c>
      <c r="C6116" s="1">
        <v>44201</v>
      </c>
      <c r="D6116" s="1">
        <v>44214</v>
      </c>
      <c r="E6116" s="1">
        <v>44214</v>
      </c>
      <c r="F6116">
        <v>1</v>
      </c>
      <c r="G6116">
        <v>11</v>
      </c>
      <c r="H6116">
        <v>5</v>
      </c>
      <c r="I6116" s="6">
        <v>0.14000000000000001</v>
      </c>
      <c r="J6116">
        <v>3</v>
      </c>
      <c r="K6116" t="str">
        <f>_xlfn.XLOOKUP(fCompras!F6116,dComprador!$A$2:$A$7,dComprador!$B$2:$B$7)</f>
        <v>Alon</v>
      </c>
      <c r="L6116" t="str">
        <f>_xlfn.XLOOKUP(J6116,dFornecedor!$A$2:$A$6,dFornecedor!$B$2:$B$6)</f>
        <v>StepUp</v>
      </c>
      <c r="M6116" t="str">
        <f>_xlfn.XLOOKUP(G6116,dMateriaPrima!$A$2:$A$12,dMateriaPrima!$B$2:$B$12)</f>
        <v>Papel</v>
      </c>
      <c r="N6116" s="2">
        <f>_xlfn.XLOOKUP(G6116,dMateriaPrima!$A$2:$A$12,dMateriaPrima!$C$2:$C$12)</f>
        <v>9</v>
      </c>
      <c r="O6116" s="3">
        <f t="shared" si="475"/>
        <v>45</v>
      </c>
      <c r="P6116" s="4">
        <f t="shared" si="476"/>
        <v>6.3000000000000007</v>
      </c>
      <c r="Q6116" s="3">
        <f t="shared" si="477"/>
        <v>38.700000000000003</v>
      </c>
      <c r="R6116" t="str">
        <f t="shared" si="478"/>
        <v>No prazo</v>
      </c>
      <c r="S6116" s="5">
        <f t="shared" si="479"/>
        <v>0</v>
      </c>
    </row>
    <row r="6117" spans="1:19" x14ac:dyDescent="0.25">
      <c r="A6117">
        <v>6116</v>
      </c>
      <c r="B6117" s="1">
        <v>44191</v>
      </c>
      <c r="C6117" s="1">
        <v>44191</v>
      </c>
      <c r="D6117" s="1">
        <v>44215</v>
      </c>
      <c r="E6117" s="1">
        <v>44215</v>
      </c>
      <c r="F6117">
        <v>1</v>
      </c>
      <c r="G6117">
        <v>1</v>
      </c>
      <c r="H6117">
        <v>254</v>
      </c>
      <c r="I6117" s="6">
        <v>0</v>
      </c>
      <c r="J6117">
        <v>2</v>
      </c>
      <c r="K6117" t="str">
        <f>_xlfn.XLOOKUP(fCompras!F6117,dComprador!$A$2:$A$7,dComprador!$B$2:$B$7)</f>
        <v>Alon</v>
      </c>
      <c r="L6117" t="str">
        <f>_xlfn.XLOOKUP(J6117,dFornecedor!$A$2:$A$6,dFornecedor!$B$2:$B$6)</f>
        <v>Minerva</v>
      </c>
      <c r="M6117" t="str">
        <f>_xlfn.XLOOKUP(G6117,dMateriaPrima!$A$2:$A$12,dMateriaPrima!$B$2:$B$12)</f>
        <v>Tecido</v>
      </c>
      <c r="N6117" s="2">
        <f>_xlfn.XLOOKUP(G6117,dMateriaPrima!$A$2:$A$12,dMateriaPrima!$C$2:$C$12)</f>
        <v>18</v>
      </c>
      <c r="O6117" s="3">
        <f t="shared" si="475"/>
        <v>4572</v>
      </c>
      <c r="P6117" s="4">
        <f t="shared" si="476"/>
        <v>0</v>
      </c>
      <c r="Q6117" s="3">
        <f t="shared" si="477"/>
        <v>4572</v>
      </c>
      <c r="R6117" t="str">
        <f t="shared" si="478"/>
        <v>No prazo</v>
      </c>
      <c r="S6117" s="5">
        <f t="shared" si="479"/>
        <v>0</v>
      </c>
    </row>
    <row r="6118" spans="1:19" x14ac:dyDescent="0.25">
      <c r="A6118">
        <v>6117</v>
      </c>
      <c r="B6118" s="1">
        <v>44192</v>
      </c>
      <c r="C6118" s="1">
        <v>44193</v>
      </c>
      <c r="D6118" s="1">
        <v>44199</v>
      </c>
      <c r="E6118" s="1">
        <v>44203</v>
      </c>
      <c r="F6118">
        <v>4</v>
      </c>
      <c r="G6118">
        <v>5</v>
      </c>
      <c r="H6118">
        <v>97</v>
      </c>
      <c r="I6118" s="6">
        <v>0.12</v>
      </c>
      <c r="J6118">
        <v>3</v>
      </c>
      <c r="K6118" t="str">
        <f>_xlfn.XLOOKUP(fCompras!F6118,dComprador!$A$2:$A$7,dComprador!$B$2:$B$7)</f>
        <v>Lira</v>
      </c>
      <c r="L6118" t="str">
        <f>_xlfn.XLOOKUP(J6118,dFornecedor!$A$2:$A$6,dFornecedor!$B$2:$B$6)</f>
        <v>StepUp</v>
      </c>
      <c r="M6118" t="str">
        <f>_xlfn.XLOOKUP(G6118,dMateriaPrima!$A$2:$A$12,dMateriaPrima!$B$2:$B$12)</f>
        <v>Areia</v>
      </c>
      <c r="N6118" s="2">
        <f>_xlfn.XLOOKUP(G6118,dMateriaPrima!$A$2:$A$12,dMateriaPrima!$C$2:$C$12)</f>
        <v>3.59</v>
      </c>
      <c r="O6118" s="3">
        <f t="shared" si="475"/>
        <v>348.22999999999996</v>
      </c>
      <c r="P6118" s="4">
        <f t="shared" si="476"/>
        <v>41.787599999999991</v>
      </c>
      <c r="Q6118" s="3">
        <f t="shared" si="477"/>
        <v>306.44239999999996</v>
      </c>
      <c r="R6118" t="str">
        <f t="shared" si="478"/>
        <v>Em atraso</v>
      </c>
      <c r="S6118" s="5">
        <f t="shared" si="479"/>
        <v>4</v>
      </c>
    </row>
    <row r="6119" spans="1:19" x14ac:dyDescent="0.25">
      <c r="A6119">
        <v>6118</v>
      </c>
      <c r="B6119" s="1">
        <v>44192</v>
      </c>
      <c r="C6119" s="1">
        <v>44192</v>
      </c>
      <c r="D6119" s="1">
        <v>44224</v>
      </c>
      <c r="E6119" s="1">
        <v>44227</v>
      </c>
      <c r="F6119">
        <v>1</v>
      </c>
      <c r="G6119">
        <v>1</v>
      </c>
      <c r="H6119">
        <v>57</v>
      </c>
      <c r="I6119" s="6">
        <v>0</v>
      </c>
      <c r="J6119">
        <v>2</v>
      </c>
      <c r="K6119" t="str">
        <f>_xlfn.XLOOKUP(fCompras!F6119,dComprador!$A$2:$A$7,dComprador!$B$2:$B$7)</f>
        <v>Alon</v>
      </c>
      <c r="L6119" t="str">
        <f>_xlfn.XLOOKUP(J6119,dFornecedor!$A$2:$A$6,dFornecedor!$B$2:$B$6)</f>
        <v>Minerva</v>
      </c>
      <c r="M6119" t="str">
        <f>_xlfn.XLOOKUP(G6119,dMateriaPrima!$A$2:$A$12,dMateriaPrima!$B$2:$B$12)</f>
        <v>Tecido</v>
      </c>
      <c r="N6119" s="2">
        <f>_xlfn.XLOOKUP(G6119,dMateriaPrima!$A$2:$A$12,dMateriaPrima!$C$2:$C$12)</f>
        <v>18</v>
      </c>
      <c r="O6119" s="3">
        <f t="shared" si="475"/>
        <v>1026</v>
      </c>
      <c r="P6119" s="4">
        <f t="shared" si="476"/>
        <v>0</v>
      </c>
      <c r="Q6119" s="3">
        <f t="shared" si="477"/>
        <v>1026</v>
      </c>
      <c r="R6119" t="str">
        <f t="shared" si="478"/>
        <v>Em atraso</v>
      </c>
      <c r="S6119" s="5">
        <f t="shared" si="479"/>
        <v>3</v>
      </c>
    </row>
    <row r="6120" spans="1:19" x14ac:dyDescent="0.25">
      <c r="A6120">
        <v>6119</v>
      </c>
      <c r="B6120" s="1">
        <v>44192</v>
      </c>
      <c r="C6120" s="1">
        <v>44192</v>
      </c>
      <c r="D6120" s="1">
        <v>44201</v>
      </c>
      <c r="E6120" s="1">
        <v>44203</v>
      </c>
      <c r="F6120">
        <v>4</v>
      </c>
      <c r="G6120">
        <v>5</v>
      </c>
      <c r="H6120">
        <v>59</v>
      </c>
      <c r="I6120" s="6">
        <v>0</v>
      </c>
      <c r="J6120">
        <v>4</v>
      </c>
      <c r="K6120" t="str">
        <f>_xlfn.XLOOKUP(fCompras!F6120,dComprador!$A$2:$A$7,dComprador!$B$2:$B$7)</f>
        <v>Lira</v>
      </c>
      <c r="L6120" t="str">
        <f>_xlfn.XLOOKUP(J6120,dFornecedor!$A$2:$A$6,dFornecedor!$B$2:$B$6)</f>
        <v>AlphaOmega</v>
      </c>
      <c r="M6120" t="str">
        <f>_xlfn.XLOOKUP(G6120,dMateriaPrima!$A$2:$A$12,dMateriaPrima!$B$2:$B$12)</f>
        <v>Areia</v>
      </c>
      <c r="N6120" s="2">
        <f>_xlfn.XLOOKUP(G6120,dMateriaPrima!$A$2:$A$12,dMateriaPrima!$C$2:$C$12)</f>
        <v>3.59</v>
      </c>
      <c r="O6120" s="3">
        <f t="shared" si="475"/>
        <v>211.81</v>
      </c>
      <c r="P6120" s="4">
        <f t="shared" si="476"/>
        <v>0</v>
      </c>
      <c r="Q6120" s="3">
        <f t="shared" si="477"/>
        <v>211.81</v>
      </c>
      <c r="R6120" t="str">
        <f t="shared" si="478"/>
        <v>Em atraso</v>
      </c>
      <c r="S6120" s="5">
        <f t="shared" si="479"/>
        <v>2</v>
      </c>
    </row>
    <row r="6121" spans="1:19" x14ac:dyDescent="0.25">
      <c r="A6121">
        <v>6120</v>
      </c>
      <c r="B6121" s="1">
        <v>44192</v>
      </c>
      <c r="C6121" s="1">
        <v>44195</v>
      </c>
      <c r="D6121" s="1">
        <v>44199</v>
      </c>
      <c r="E6121" s="1">
        <v>44200</v>
      </c>
      <c r="F6121">
        <v>4</v>
      </c>
      <c r="G6121">
        <v>10</v>
      </c>
      <c r="H6121">
        <v>319</v>
      </c>
      <c r="I6121" s="6">
        <v>0</v>
      </c>
      <c r="J6121">
        <v>3</v>
      </c>
      <c r="K6121" t="str">
        <f>_xlfn.XLOOKUP(fCompras!F6121,dComprador!$A$2:$A$7,dComprador!$B$2:$B$7)</f>
        <v>Lira</v>
      </c>
      <c r="L6121" t="str">
        <f>_xlfn.XLOOKUP(J6121,dFornecedor!$A$2:$A$6,dFornecedor!$B$2:$B$6)</f>
        <v>StepUp</v>
      </c>
      <c r="M6121" t="str">
        <f>_xlfn.XLOOKUP(G6121,dMateriaPrima!$A$2:$A$12,dMateriaPrima!$B$2:$B$12)</f>
        <v>Pedra Britada</v>
      </c>
      <c r="N6121" s="2">
        <f>_xlfn.XLOOKUP(G6121,dMateriaPrima!$A$2:$A$12,dMateriaPrima!$C$2:$C$12)</f>
        <v>56</v>
      </c>
      <c r="O6121" s="3">
        <f t="shared" si="475"/>
        <v>17864</v>
      </c>
      <c r="P6121" s="4">
        <f t="shared" si="476"/>
        <v>0</v>
      </c>
      <c r="Q6121" s="3">
        <f t="shared" si="477"/>
        <v>17864</v>
      </c>
      <c r="R6121" t="str">
        <f t="shared" si="478"/>
        <v>Em atraso</v>
      </c>
      <c r="S6121" s="5">
        <f t="shared" si="479"/>
        <v>1</v>
      </c>
    </row>
    <row r="6122" spans="1:19" x14ac:dyDescent="0.25">
      <c r="A6122">
        <v>6121</v>
      </c>
      <c r="B6122" s="1">
        <v>44192</v>
      </c>
      <c r="C6122" s="1">
        <v>44193</v>
      </c>
      <c r="D6122" s="1">
        <v>44201</v>
      </c>
      <c r="E6122" s="1">
        <v>44201</v>
      </c>
      <c r="F6122">
        <v>4</v>
      </c>
      <c r="G6122">
        <v>1</v>
      </c>
      <c r="H6122">
        <v>90</v>
      </c>
      <c r="I6122" s="6">
        <v>0.18</v>
      </c>
      <c r="J6122">
        <v>3</v>
      </c>
      <c r="K6122" t="str">
        <f>_xlfn.XLOOKUP(fCompras!F6122,dComprador!$A$2:$A$7,dComprador!$B$2:$B$7)</f>
        <v>Lira</v>
      </c>
      <c r="L6122" t="str">
        <f>_xlfn.XLOOKUP(J6122,dFornecedor!$A$2:$A$6,dFornecedor!$B$2:$B$6)</f>
        <v>StepUp</v>
      </c>
      <c r="M6122" t="str">
        <f>_xlfn.XLOOKUP(G6122,dMateriaPrima!$A$2:$A$12,dMateriaPrima!$B$2:$B$12)</f>
        <v>Tecido</v>
      </c>
      <c r="N6122" s="2">
        <f>_xlfn.XLOOKUP(G6122,dMateriaPrima!$A$2:$A$12,dMateriaPrima!$C$2:$C$12)</f>
        <v>18</v>
      </c>
      <c r="O6122" s="3">
        <f t="shared" si="475"/>
        <v>1620</v>
      </c>
      <c r="P6122" s="4">
        <f t="shared" si="476"/>
        <v>291.59999999999997</v>
      </c>
      <c r="Q6122" s="3">
        <f t="shared" si="477"/>
        <v>1328.4</v>
      </c>
      <c r="R6122" t="str">
        <f t="shared" si="478"/>
        <v>No prazo</v>
      </c>
      <c r="S6122" s="5">
        <f t="shared" si="479"/>
        <v>0</v>
      </c>
    </row>
    <row r="6123" spans="1:19" x14ac:dyDescent="0.25">
      <c r="A6123">
        <v>6122</v>
      </c>
      <c r="B6123" s="1">
        <v>44192</v>
      </c>
      <c r="C6123" s="1">
        <v>44193</v>
      </c>
      <c r="D6123" s="1">
        <v>44201</v>
      </c>
      <c r="E6123" s="1">
        <v>44204</v>
      </c>
      <c r="F6123">
        <v>4</v>
      </c>
      <c r="G6123">
        <v>1</v>
      </c>
      <c r="H6123">
        <v>118</v>
      </c>
      <c r="I6123" s="6">
        <v>0</v>
      </c>
      <c r="J6123">
        <v>4</v>
      </c>
      <c r="K6123" t="str">
        <f>_xlfn.XLOOKUP(fCompras!F6123,dComprador!$A$2:$A$7,dComprador!$B$2:$B$7)</f>
        <v>Lira</v>
      </c>
      <c r="L6123" t="str">
        <f>_xlfn.XLOOKUP(J6123,dFornecedor!$A$2:$A$6,dFornecedor!$B$2:$B$6)</f>
        <v>AlphaOmega</v>
      </c>
      <c r="M6123" t="str">
        <f>_xlfn.XLOOKUP(G6123,dMateriaPrima!$A$2:$A$12,dMateriaPrima!$B$2:$B$12)</f>
        <v>Tecido</v>
      </c>
      <c r="N6123" s="2">
        <f>_xlfn.XLOOKUP(G6123,dMateriaPrima!$A$2:$A$12,dMateriaPrima!$C$2:$C$12)</f>
        <v>18</v>
      </c>
      <c r="O6123" s="3">
        <f t="shared" si="475"/>
        <v>2124</v>
      </c>
      <c r="P6123" s="4">
        <f t="shared" si="476"/>
        <v>0</v>
      </c>
      <c r="Q6123" s="3">
        <f t="shared" si="477"/>
        <v>2124</v>
      </c>
      <c r="R6123" t="str">
        <f t="shared" si="478"/>
        <v>Em atraso</v>
      </c>
      <c r="S6123" s="5">
        <f t="shared" si="479"/>
        <v>3</v>
      </c>
    </row>
    <row r="6124" spans="1:19" x14ac:dyDescent="0.25">
      <c r="A6124">
        <v>6123</v>
      </c>
      <c r="B6124" s="1">
        <v>44192</v>
      </c>
      <c r="C6124" s="1">
        <v>44193</v>
      </c>
      <c r="D6124" s="1">
        <v>44213</v>
      </c>
      <c r="E6124" s="1">
        <v>44213</v>
      </c>
      <c r="F6124">
        <v>1</v>
      </c>
      <c r="G6124">
        <v>5</v>
      </c>
      <c r="H6124">
        <v>330</v>
      </c>
      <c r="I6124" s="6">
        <v>0</v>
      </c>
      <c r="J6124">
        <v>5</v>
      </c>
      <c r="K6124" t="str">
        <f>_xlfn.XLOOKUP(fCompras!F6124,dComprador!$A$2:$A$7,dComprador!$B$2:$B$7)</f>
        <v>Alon</v>
      </c>
      <c r="L6124" t="str">
        <f>_xlfn.XLOOKUP(J6124,dFornecedor!$A$2:$A$6,dFornecedor!$B$2:$B$6)</f>
        <v>Atlas</v>
      </c>
      <c r="M6124" t="str">
        <f>_xlfn.XLOOKUP(G6124,dMateriaPrima!$A$2:$A$12,dMateriaPrima!$B$2:$B$12)</f>
        <v>Areia</v>
      </c>
      <c r="N6124" s="2">
        <f>_xlfn.XLOOKUP(G6124,dMateriaPrima!$A$2:$A$12,dMateriaPrima!$C$2:$C$12)</f>
        <v>3.59</v>
      </c>
      <c r="O6124" s="3">
        <f t="shared" si="475"/>
        <v>1184.7</v>
      </c>
      <c r="P6124" s="4">
        <f t="shared" si="476"/>
        <v>0</v>
      </c>
      <c r="Q6124" s="3">
        <f t="shared" si="477"/>
        <v>1184.7</v>
      </c>
      <c r="R6124" t="str">
        <f t="shared" si="478"/>
        <v>No prazo</v>
      </c>
      <c r="S6124" s="5">
        <f t="shared" si="479"/>
        <v>0</v>
      </c>
    </row>
    <row r="6125" spans="1:19" x14ac:dyDescent="0.25">
      <c r="A6125">
        <v>6124</v>
      </c>
      <c r="B6125" s="1">
        <v>44192</v>
      </c>
      <c r="C6125" s="1">
        <v>44193</v>
      </c>
      <c r="D6125" s="1">
        <v>44210</v>
      </c>
      <c r="E6125" s="1">
        <v>44215</v>
      </c>
      <c r="F6125">
        <v>1</v>
      </c>
      <c r="G6125">
        <v>5</v>
      </c>
      <c r="H6125">
        <v>393</v>
      </c>
      <c r="I6125" s="6">
        <v>0</v>
      </c>
      <c r="J6125">
        <v>3</v>
      </c>
      <c r="K6125" t="str">
        <f>_xlfn.XLOOKUP(fCompras!F6125,dComprador!$A$2:$A$7,dComprador!$B$2:$B$7)</f>
        <v>Alon</v>
      </c>
      <c r="L6125" t="str">
        <f>_xlfn.XLOOKUP(J6125,dFornecedor!$A$2:$A$6,dFornecedor!$B$2:$B$6)</f>
        <v>StepUp</v>
      </c>
      <c r="M6125" t="str">
        <f>_xlfn.XLOOKUP(G6125,dMateriaPrima!$A$2:$A$12,dMateriaPrima!$B$2:$B$12)</f>
        <v>Areia</v>
      </c>
      <c r="N6125" s="2">
        <f>_xlfn.XLOOKUP(G6125,dMateriaPrima!$A$2:$A$12,dMateriaPrima!$C$2:$C$12)</f>
        <v>3.59</v>
      </c>
      <c r="O6125" s="3">
        <f t="shared" si="475"/>
        <v>1410.87</v>
      </c>
      <c r="P6125" s="4">
        <f t="shared" si="476"/>
        <v>0</v>
      </c>
      <c r="Q6125" s="3">
        <f t="shared" si="477"/>
        <v>1410.87</v>
      </c>
      <c r="R6125" t="str">
        <f t="shared" si="478"/>
        <v>Em atraso</v>
      </c>
      <c r="S6125" s="5">
        <f t="shared" si="479"/>
        <v>5</v>
      </c>
    </row>
    <row r="6126" spans="1:19" x14ac:dyDescent="0.25">
      <c r="A6126">
        <v>6125</v>
      </c>
      <c r="B6126" s="1">
        <v>44192</v>
      </c>
      <c r="C6126" s="1">
        <v>44198</v>
      </c>
      <c r="D6126" s="1">
        <v>44211</v>
      </c>
      <c r="E6126" s="1">
        <v>44216</v>
      </c>
      <c r="F6126">
        <v>1</v>
      </c>
      <c r="G6126">
        <v>10</v>
      </c>
      <c r="H6126">
        <v>76</v>
      </c>
      <c r="I6126" s="6">
        <v>0</v>
      </c>
      <c r="J6126">
        <v>3</v>
      </c>
      <c r="K6126" t="str">
        <f>_xlfn.XLOOKUP(fCompras!F6126,dComprador!$A$2:$A$7,dComprador!$B$2:$B$7)</f>
        <v>Alon</v>
      </c>
      <c r="L6126" t="str">
        <f>_xlfn.XLOOKUP(J6126,dFornecedor!$A$2:$A$6,dFornecedor!$B$2:$B$6)</f>
        <v>StepUp</v>
      </c>
      <c r="M6126" t="str">
        <f>_xlfn.XLOOKUP(G6126,dMateriaPrima!$A$2:$A$12,dMateriaPrima!$B$2:$B$12)</f>
        <v>Pedra Britada</v>
      </c>
      <c r="N6126" s="2">
        <f>_xlfn.XLOOKUP(G6126,dMateriaPrima!$A$2:$A$12,dMateriaPrima!$C$2:$C$12)</f>
        <v>56</v>
      </c>
      <c r="O6126" s="3">
        <f t="shared" si="475"/>
        <v>4256</v>
      </c>
      <c r="P6126" s="4">
        <f t="shared" si="476"/>
        <v>0</v>
      </c>
      <c r="Q6126" s="3">
        <f t="shared" si="477"/>
        <v>4256</v>
      </c>
      <c r="R6126" t="str">
        <f t="shared" si="478"/>
        <v>Em atraso</v>
      </c>
      <c r="S6126" s="5">
        <f t="shared" si="479"/>
        <v>5</v>
      </c>
    </row>
    <row r="6127" spans="1:19" x14ac:dyDescent="0.25">
      <c r="A6127">
        <v>6126</v>
      </c>
      <c r="B6127" s="1">
        <v>44192</v>
      </c>
      <c r="C6127" s="1">
        <v>44201</v>
      </c>
      <c r="D6127" s="1">
        <v>44215</v>
      </c>
      <c r="E6127" s="1">
        <v>44217</v>
      </c>
      <c r="F6127">
        <v>1</v>
      </c>
      <c r="G6127">
        <v>6</v>
      </c>
      <c r="H6127">
        <v>66</v>
      </c>
      <c r="I6127" s="6">
        <v>0</v>
      </c>
      <c r="J6127">
        <v>2</v>
      </c>
      <c r="K6127" t="str">
        <f>_xlfn.XLOOKUP(fCompras!F6127,dComprador!$A$2:$A$7,dComprador!$B$2:$B$7)</f>
        <v>Alon</v>
      </c>
      <c r="L6127" t="str">
        <f>_xlfn.XLOOKUP(J6127,dFornecedor!$A$2:$A$6,dFornecedor!$B$2:$B$6)</f>
        <v>Minerva</v>
      </c>
      <c r="M6127" t="str">
        <f>_xlfn.XLOOKUP(G6127,dMateriaPrima!$A$2:$A$12,dMateriaPrima!$B$2:$B$12)</f>
        <v>Fio Algodão</v>
      </c>
      <c r="N6127" s="2">
        <f>_xlfn.XLOOKUP(G6127,dMateriaPrima!$A$2:$A$12,dMateriaPrima!$C$2:$C$12)</f>
        <v>55.9</v>
      </c>
      <c r="O6127" s="3">
        <f t="shared" si="475"/>
        <v>3689.4</v>
      </c>
      <c r="P6127" s="4">
        <f t="shared" si="476"/>
        <v>0</v>
      </c>
      <c r="Q6127" s="3">
        <f t="shared" si="477"/>
        <v>3689.4</v>
      </c>
      <c r="R6127" t="str">
        <f t="shared" si="478"/>
        <v>Em atraso</v>
      </c>
      <c r="S6127" s="5">
        <f t="shared" si="479"/>
        <v>2</v>
      </c>
    </row>
    <row r="6128" spans="1:19" x14ac:dyDescent="0.25">
      <c r="A6128">
        <v>6127</v>
      </c>
      <c r="B6128" s="1">
        <v>44193</v>
      </c>
      <c r="C6128" s="1">
        <v>44198</v>
      </c>
      <c r="D6128" s="1">
        <v>44200</v>
      </c>
      <c r="E6128" s="1">
        <v>44202</v>
      </c>
      <c r="F6128">
        <v>4</v>
      </c>
      <c r="G6128">
        <v>5</v>
      </c>
      <c r="H6128">
        <v>107</v>
      </c>
      <c r="I6128" s="6">
        <v>0</v>
      </c>
      <c r="J6128">
        <v>1</v>
      </c>
      <c r="K6128" t="str">
        <f>_xlfn.XLOOKUP(fCompras!F6128,dComprador!$A$2:$A$7,dComprador!$B$2:$B$7)</f>
        <v>Lira</v>
      </c>
      <c r="L6128" t="str">
        <f>_xlfn.XLOOKUP(J6128,dFornecedor!$A$2:$A$6,dFornecedor!$B$2:$B$6)</f>
        <v>NorthShore</v>
      </c>
      <c r="M6128" t="str">
        <f>_xlfn.XLOOKUP(G6128,dMateriaPrima!$A$2:$A$12,dMateriaPrima!$B$2:$B$12)</f>
        <v>Areia</v>
      </c>
      <c r="N6128" s="2">
        <f>_xlfn.XLOOKUP(G6128,dMateriaPrima!$A$2:$A$12,dMateriaPrima!$C$2:$C$12)</f>
        <v>3.59</v>
      </c>
      <c r="O6128" s="3">
        <f t="shared" si="475"/>
        <v>384.13</v>
      </c>
      <c r="P6128" s="4">
        <f t="shared" si="476"/>
        <v>0</v>
      </c>
      <c r="Q6128" s="3">
        <f t="shared" si="477"/>
        <v>384.13</v>
      </c>
      <c r="R6128" t="str">
        <f t="shared" si="478"/>
        <v>Em atraso</v>
      </c>
      <c r="S6128" s="5">
        <f t="shared" si="479"/>
        <v>2</v>
      </c>
    </row>
    <row r="6129" spans="1:19" x14ac:dyDescent="0.25">
      <c r="A6129">
        <v>6128</v>
      </c>
      <c r="B6129" s="1">
        <v>44193</v>
      </c>
      <c r="C6129" s="1">
        <v>44204</v>
      </c>
      <c r="D6129" s="1">
        <v>44204</v>
      </c>
      <c r="E6129" s="1">
        <v>44206</v>
      </c>
      <c r="F6129">
        <v>4</v>
      </c>
      <c r="G6129">
        <v>1</v>
      </c>
      <c r="H6129">
        <v>182</v>
      </c>
      <c r="I6129" s="6">
        <v>0</v>
      </c>
      <c r="J6129">
        <v>1</v>
      </c>
      <c r="K6129" t="str">
        <f>_xlfn.XLOOKUP(fCompras!F6129,dComprador!$A$2:$A$7,dComprador!$B$2:$B$7)</f>
        <v>Lira</v>
      </c>
      <c r="L6129" t="str">
        <f>_xlfn.XLOOKUP(J6129,dFornecedor!$A$2:$A$6,dFornecedor!$B$2:$B$6)</f>
        <v>NorthShore</v>
      </c>
      <c r="M6129" t="str">
        <f>_xlfn.XLOOKUP(G6129,dMateriaPrima!$A$2:$A$12,dMateriaPrima!$B$2:$B$12)</f>
        <v>Tecido</v>
      </c>
      <c r="N6129" s="2">
        <f>_xlfn.XLOOKUP(G6129,dMateriaPrima!$A$2:$A$12,dMateriaPrima!$C$2:$C$12)</f>
        <v>18</v>
      </c>
      <c r="O6129" s="3">
        <f t="shared" si="475"/>
        <v>3276</v>
      </c>
      <c r="P6129" s="4">
        <f t="shared" si="476"/>
        <v>0</v>
      </c>
      <c r="Q6129" s="3">
        <f t="shared" si="477"/>
        <v>3276</v>
      </c>
      <c r="R6129" t="str">
        <f t="shared" si="478"/>
        <v>Em atraso</v>
      </c>
      <c r="S6129" s="5">
        <f t="shared" si="479"/>
        <v>2</v>
      </c>
    </row>
    <row r="6130" spans="1:19" x14ac:dyDescent="0.25">
      <c r="A6130">
        <v>6129</v>
      </c>
      <c r="B6130" s="1">
        <v>44193</v>
      </c>
      <c r="C6130" s="1">
        <v>44193</v>
      </c>
      <c r="D6130" s="1">
        <v>44223</v>
      </c>
      <c r="E6130" s="1">
        <v>44224</v>
      </c>
      <c r="F6130">
        <v>1</v>
      </c>
      <c r="G6130">
        <v>9</v>
      </c>
      <c r="H6130">
        <v>338</v>
      </c>
      <c r="I6130" s="6">
        <v>0</v>
      </c>
      <c r="J6130">
        <v>2</v>
      </c>
      <c r="K6130" t="str">
        <f>_xlfn.XLOOKUP(fCompras!F6130,dComprador!$A$2:$A$7,dComprador!$B$2:$B$7)</f>
        <v>Alon</v>
      </c>
      <c r="L6130" t="str">
        <f>_xlfn.XLOOKUP(J6130,dFornecedor!$A$2:$A$6,dFornecedor!$B$2:$B$6)</f>
        <v>Minerva</v>
      </c>
      <c r="M6130" t="str">
        <f>_xlfn.XLOOKUP(G6130,dMateriaPrima!$A$2:$A$12,dMateriaPrima!$B$2:$B$12)</f>
        <v>Couro</v>
      </c>
      <c r="N6130" s="2">
        <f>_xlfn.XLOOKUP(G6130,dMateriaPrima!$A$2:$A$12,dMateriaPrima!$C$2:$C$12)</f>
        <v>4.4000000000000004</v>
      </c>
      <c r="O6130" s="3">
        <f t="shared" si="475"/>
        <v>1487.2</v>
      </c>
      <c r="P6130" s="4">
        <f t="shared" si="476"/>
        <v>0</v>
      </c>
      <c r="Q6130" s="3">
        <f t="shared" si="477"/>
        <v>1487.2</v>
      </c>
      <c r="R6130" t="str">
        <f t="shared" si="478"/>
        <v>Em atraso</v>
      </c>
      <c r="S6130" s="5">
        <f t="shared" si="479"/>
        <v>1</v>
      </c>
    </row>
    <row r="6131" spans="1:19" x14ac:dyDescent="0.25">
      <c r="A6131">
        <v>6130</v>
      </c>
      <c r="B6131" s="1">
        <v>44193</v>
      </c>
      <c r="C6131" s="1">
        <v>44194</v>
      </c>
      <c r="D6131" s="1">
        <v>44223</v>
      </c>
      <c r="E6131" s="1">
        <v>44225</v>
      </c>
      <c r="F6131">
        <v>1</v>
      </c>
      <c r="G6131">
        <v>1</v>
      </c>
      <c r="H6131">
        <v>130</v>
      </c>
      <c r="I6131" s="6">
        <v>0</v>
      </c>
      <c r="J6131">
        <v>3</v>
      </c>
      <c r="K6131" t="str">
        <f>_xlfn.XLOOKUP(fCompras!F6131,dComprador!$A$2:$A$7,dComprador!$B$2:$B$7)</f>
        <v>Alon</v>
      </c>
      <c r="L6131" t="str">
        <f>_xlfn.XLOOKUP(J6131,dFornecedor!$A$2:$A$6,dFornecedor!$B$2:$B$6)</f>
        <v>StepUp</v>
      </c>
      <c r="M6131" t="str">
        <f>_xlfn.XLOOKUP(G6131,dMateriaPrima!$A$2:$A$12,dMateriaPrima!$B$2:$B$12)</f>
        <v>Tecido</v>
      </c>
      <c r="N6131" s="2">
        <f>_xlfn.XLOOKUP(G6131,dMateriaPrima!$A$2:$A$12,dMateriaPrima!$C$2:$C$12)</f>
        <v>18</v>
      </c>
      <c r="O6131" s="3">
        <f t="shared" si="475"/>
        <v>2340</v>
      </c>
      <c r="P6131" s="4">
        <f t="shared" si="476"/>
        <v>0</v>
      </c>
      <c r="Q6131" s="3">
        <f t="shared" si="477"/>
        <v>2340</v>
      </c>
      <c r="R6131" t="str">
        <f t="shared" si="478"/>
        <v>Em atraso</v>
      </c>
      <c r="S6131" s="5">
        <f t="shared" si="479"/>
        <v>2</v>
      </c>
    </row>
    <row r="6132" spans="1:19" x14ac:dyDescent="0.25">
      <c r="A6132">
        <v>6131</v>
      </c>
      <c r="B6132" s="1">
        <v>44193</v>
      </c>
      <c r="C6132" s="1">
        <v>44202</v>
      </c>
      <c r="D6132" s="1">
        <v>44206</v>
      </c>
      <c r="E6132" s="1">
        <v>44210</v>
      </c>
      <c r="F6132">
        <v>4</v>
      </c>
      <c r="G6132">
        <v>7</v>
      </c>
      <c r="H6132">
        <v>291</v>
      </c>
      <c r="I6132" s="6">
        <v>0</v>
      </c>
      <c r="J6132">
        <v>2</v>
      </c>
      <c r="K6132" t="str">
        <f>_xlfn.XLOOKUP(fCompras!F6132,dComprador!$A$2:$A$7,dComprador!$B$2:$B$7)</f>
        <v>Lira</v>
      </c>
      <c r="L6132" t="str">
        <f>_xlfn.XLOOKUP(J6132,dFornecedor!$A$2:$A$6,dFornecedor!$B$2:$B$6)</f>
        <v>Minerva</v>
      </c>
      <c r="M6132" t="str">
        <f>_xlfn.XLOOKUP(G6132,dMateriaPrima!$A$2:$A$12,dMateriaPrima!$B$2:$B$12)</f>
        <v>Poliéster</v>
      </c>
      <c r="N6132" s="2">
        <f>_xlfn.XLOOKUP(G6132,dMateriaPrima!$A$2:$A$12,dMateriaPrima!$C$2:$C$12)</f>
        <v>8</v>
      </c>
      <c r="O6132" s="3">
        <f t="shared" si="475"/>
        <v>2328</v>
      </c>
      <c r="P6132" s="4">
        <f t="shared" si="476"/>
        <v>0</v>
      </c>
      <c r="Q6132" s="3">
        <f t="shared" si="477"/>
        <v>2328</v>
      </c>
      <c r="R6132" t="str">
        <f t="shared" si="478"/>
        <v>Em atraso</v>
      </c>
      <c r="S6132" s="5">
        <f t="shared" si="479"/>
        <v>4</v>
      </c>
    </row>
    <row r="6133" spans="1:19" x14ac:dyDescent="0.25">
      <c r="A6133">
        <v>6132</v>
      </c>
      <c r="B6133" s="1">
        <v>44193</v>
      </c>
      <c r="C6133" s="1">
        <v>44194</v>
      </c>
      <c r="D6133" s="1">
        <v>44200</v>
      </c>
      <c r="E6133" s="1">
        <v>44200</v>
      </c>
      <c r="F6133">
        <v>4</v>
      </c>
      <c r="G6133">
        <v>10</v>
      </c>
      <c r="H6133">
        <v>246</v>
      </c>
      <c r="I6133" s="6">
        <v>0</v>
      </c>
      <c r="J6133">
        <v>3</v>
      </c>
      <c r="K6133" t="str">
        <f>_xlfn.XLOOKUP(fCompras!F6133,dComprador!$A$2:$A$7,dComprador!$B$2:$B$7)</f>
        <v>Lira</v>
      </c>
      <c r="L6133" t="str">
        <f>_xlfn.XLOOKUP(J6133,dFornecedor!$A$2:$A$6,dFornecedor!$B$2:$B$6)</f>
        <v>StepUp</v>
      </c>
      <c r="M6133" t="str">
        <f>_xlfn.XLOOKUP(G6133,dMateriaPrima!$A$2:$A$12,dMateriaPrima!$B$2:$B$12)</f>
        <v>Pedra Britada</v>
      </c>
      <c r="N6133" s="2">
        <f>_xlfn.XLOOKUP(G6133,dMateriaPrima!$A$2:$A$12,dMateriaPrima!$C$2:$C$12)</f>
        <v>56</v>
      </c>
      <c r="O6133" s="3">
        <f t="shared" si="475"/>
        <v>13776</v>
      </c>
      <c r="P6133" s="4">
        <f t="shared" si="476"/>
        <v>0</v>
      </c>
      <c r="Q6133" s="3">
        <f t="shared" si="477"/>
        <v>13776</v>
      </c>
      <c r="R6133" t="str">
        <f t="shared" si="478"/>
        <v>No prazo</v>
      </c>
      <c r="S6133" s="5">
        <f t="shared" si="479"/>
        <v>0</v>
      </c>
    </row>
    <row r="6134" spans="1:19" x14ac:dyDescent="0.25">
      <c r="A6134">
        <v>6133</v>
      </c>
      <c r="B6134" s="1">
        <v>44193</v>
      </c>
      <c r="C6134" s="1">
        <v>44198</v>
      </c>
      <c r="D6134" s="1">
        <v>44214</v>
      </c>
      <c r="E6134" s="1">
        <v>44215</v>
      </c>
      <c r="F6134">
        <v>1</v>
      </c>
      <c r="G6134">
        <v>10</v>
      </c>
      <c r="H6134">
        <v>242</v>
      </c>
      <c r="I6134" s="6">
        <v>0</v>
      </c>
      <c r="J6134">
        <v>3</v>
      </c>
      <c r="K6134" t="str">
        <f>_xlfn.XLOOKUP(fCompras!F6134,dComprador!$A$2:$A$7,dComprador!$B$2:$B$7)</f>
        <v>Alon</v>
      </c>
      <c r="L6134" t="str">
        <f>_xlfn.XLOOKUP(J6134,dFornecedor!$A$2:$A$6,dFornecedor!$B$2:$B$6)</f>
        <v>StepUp</v>
      </c>
      <c r="M6134" t="str">
        <f>_xlfn.XLOOKUP(G6134,dMateriaPrima!$A$2:$A$12,dMateriaPrima!$B$2:$B$12)</f>
        <v>Pedra Britada</v>
      </c>
      <c r="N6134" s="2">
        <f>_xlfn.XLOOKUP(G6134,dMateriaPrima!$A$2:$A$12,dMateriaPrima!$C$2:$C$12)</f>
        <v>56</v>
      </c>
      <c r="O6134" s="3">
        <f t="shared" si="475"/>
        <v>13552</v>
      </c>
      <c r="P6134" s="4">
        <f t="shared" si="476"/>
        <v>0</v>
      </c>
      <c r="Q6134" s="3">
        <f t="shared" si="477"/>
        <v>13552</v>
      </c>
      <c r="R6134" t="str">
        <f t="shared" si="478"/>
        <v>Em atraso</v>
      </c>
      <c r="S6134" s="5">
        <f t="shared" si="479"/>
        <v>1</v>
      </c>
    </row>
    <row r="6135" spans="1:19" x14ac:dyDescent="0.25">
      <c r="A6135">
        <v>6134</v>
      </c>
      <c r="B6135" s="1">
        <v>44193</v>
      </c>
      <c r="C6135" s="1">
        <v>44194</v>
      </c>
      <c r="D6135" s="1">
        <v>44224</v>
      </c>
      <c r="E6135" s="1">
        <v>44225</v>
      </c>
      <c r="F6135">
        <v>1</v>
      </c>
      <c r="G6135">
        <v>11</v>
      </c>
      <c r="H6135">
        <v>148</v>
      </c>
      <c r="I6135" s="6">
        <v>0</v>
      </c>
      <c r="J6135">
        <v>3</v>
      </c>
      <c r="K6135" t="str">
        <f>_xlfn.XLOOKUP(fCompras!F6135,dComprador!$A$2:$A$7,dComprador!$B$2:$B$7)</f>
        <v>Alon</v>
      </c>
      <c r="L6135" t="str">
        <f>_xlfn.XLOOKUP(J6135,dFornecedor!$A$2:$A$6,dFornecedor!$B$2:$B$6)</f>
        <v>StepUp</v>
      </c>
      <c r="M6135" t="str">
        <f>_xlfn.XLOOKUP(G6135,dMateriaPrima!$A$2:$A$12,dMateriaPrima!$B$2:$B$12)</f>
        <v>Papel</v>
      </c>
      <c r="N6135" s="2">
        <f>_xlfn.XLOOKUP(G6135,dMateriaPrima!$A$2:$A$12,dMateriaPrima!$C$2:$C$12)</f>
        <v>9</v>
      </c>
      <c r="O6135" s="3">
        <f t="shared" si="475"/>
        <v>1332</v>
      </c>
      <c r="P6135" s="4">
        <f t="shared" si="476"/>
        <v>0</v>
      </c>
      <c r="Q6135" s="3">
        <f t="shared" si="477"/>
        <v>1332</v>
      </c>
      <c r="R6135" t="str">
        <f t="shared" si="478"/>
        <v>Em atraso</v>
      </c>
      <c r="S6135" s="5">
        <f t="shared" si="479"/>
        <v>1</v>
      </c>
    </row>
    <row r="6136" spans="1:19" x14ac:dyDescent="0.25">
      <c r="A6136">
        <v>6135</v>
      </c>
      <c r="B6136" s="1">
        <v>44193</v>
      </c>
      <c r="C6136" s="1">
        <v>44193</v>
      </c>
      <c r="D6136" s="1">
        <v>44226</v>
      </c>
      <c r="E6136" s="1">
        <v>44228</v>
      </c>
      <c r="F6136">
        <v>1</v>
      </c>
      <c r="G6136">
        <v>1</v>
      </c>
      <c r="H6136">
        <v>1</v>
      </c>
      <c r="I6136" s="6">
        <v>0</v>
      </c>
      <c r="J6136">
        <v>4</v>
      </c>
      <c r="K6136" t="str">
        <f>_xlfn.XLOOKUP(fCompras!F6136,dComprador!$A$2:$A$7,dComprador!$B$2:$B$7)</f>
        <v>Alon</v>
      </c>
      <c r="L6136" t="str">
        <f>_xlfn.XLOOKUP(J6136,dFornecedor!$A$2:$A$6,dFornecedor!$B$2:$B$6)</f>
        <v>AlphaOmega</v>
      </c>
      <c r="M6136" t="str">
        <f>_xlfn.XLOOKUP(G6136,dMateriaPrima!$A$2:$A$12,dMateriaPrima!$B$2:$B$12)</f>
        <v>Tecido</v>
      </c>
      <c r="N6136" s="2">
        <f>_xlfn.XLOOKUP(G6136,dMateriaPrima!$A$2:$A$12,dMateriaPrima!$C$2:$C$12)</f>
        <v>18</v>
      </c>
      <c r="O6136" s="3">
        <f t="shared" si="475"/>
        <v>18</v>
      </c>
      <c r="P6136" s="4">
        <f t="shared" si="476"/>
        <v>0</v>
      </c>
      <c r="Q6136" s="3">
        <f t="shared" si="477"/>
        <v>18</v>
      </c>
      <c r="R6136" t="str">
        <f t="shared" si="478"/>
        <v>Em atraso</v>
      </c>
      <c r="S6136" s="5">
        <f t="shared" si="479"/>
        <v>2</v>
      </c>
    </row>
    <row r="6137" spans="1:19" x14ac:dyDescent="0.25">
      <c r="A6137">
        <v>6136</v>
      </c>
      <c r="B6137" s="1">
        <v>44193</v>
      </c>
      <c r="C6137" s="1">
        <v>44201</v>
      </c>
      <c r="D6137" s="1">
        <v>44218</v>
      </c>
      <c r="E6137" s="1">
        <v>44217</v>
      </c>
      <c r="F6137">
        <v>1</v>
      </c>
      <c r="G6137">
        <v>11</v>
      </c>
      <c r="H6137">
        <v>470</v>
      </c>
      <c r="I6137" s="6">
        <v>0</v>
      </c>
      <c r="J6137">
        <v>2</v>
      </c>
      <c r="K6137" t="str">
        <f>_xlfn.XLOOKUP(fCompras!F6137,dComprador!$A$2:$A$7,dComprador!$B$2:$B$7)</f>
        <v>Alon</v>
      </c>
      <c r="L6137" t="str">
        <f>_xlfn.XLOOKUP(J6137,dFornecedor!$A$2:$A$6,dFornecedor!$B$2:$B$6)</f>
        <v>Minerva</v>
      </c>
      <c r="M6137" t="str">
        <f>_xlfn.XLOOKUP(G6137,dMateriaPrima!$A$2:$A$12,dMateriaPrima!$B$2:$B$12)</f>
        <v>Papel</v>
      </c>
      <c r="N6137" s="2">
        <f>_xlfn.XLOOKUP(G6137,dMateriaPrima!$A$2:$A$12,dMateriaPrima!$C$2:$C$12)</f>
        <v>9</v>
      </c>
      <c r="O6137" s="3">
        <f t="shared" si="475"/>
        <v>4230</v>
      </c>
      <c r="P6137" s="4">
        <f t="shared" si="476"/>
        <v>0</v>
      </c>
      <c r="Q6137" s="3">
        <f t="shared" si="477"/>
        <v>4230</v>
      </c>
      <c r="R6137" t="str">
        <f t="shared" si="478"/>
        <v>No prazo</v>
      </c>
      <c r="S6137" s="5">
        <f t="shared" si="479"/>
        <v>0</v>
      </c>
    </row>
    <row r="6138" spans="1:19" x14ac:dyDescent="0.25">
      <c r="A6138">
        <v>6137</v>
      </c>
      <c r="B6138" s="1">
        <v>44194</v>
      </c>
      <c r="C6138" s="1">
        <v>44204</v>
      </c>
      <c r="D6138" s="1">
        <v>44206</v>
      </c>
      <c r="E6138" s="1">
        <v>44205</v>
      </c>
      <c r="F6138">
        <v>4</v>
      </c>
      <c r="G6138">
        <v>4</v>
      </c>
      <c r="H6138">
        <v>506</v>
      </c>
      <c r="I6138" s="6">
        <v>0</v>
      </c>
      <c r="J6138">
        <v>3</v>
      </c>
      <c r="K6138" t="str">
        <f>_xlfn.XLOOKUP(fCompras!F6138,dComprador!$A$2:$A$7,dComprador!$B$2:$B$7)</f>
        <v>Lira</v>
      </c>
      <c r="L6138" t="str">
        <f>_xlfn.XLOOKUP(J6138,dFornecedor!$A$2:$A$6,dFornecedor!$B$2:$B$6)</f>
        <v>StepUp</v>
      </c>
      <c r="M6138" t="str">
        <f>_xlfn.XLOOKUP(G6138,dMateriaPrima!$A$2:$A$12,dMateriaPrima!$B$2:$B$12)</f>
        <v>Madeira</v>
      </c>
      <c r="N6138" s="2">
        <f>_xlfn.XLOOKUP(G6138,dMateriaPrima!$A$2:$A$12,dMateriaPrima!$C$2:$C$12)</f>
        <v>168</v>
      </c>
      <c r="O6138" s="3">
        <f t="shared" si="475"/>
        <v>85008</v>
      </c>
      <c r="P6138" s="4">
        <f t="shared" si="476"/>
        <v>0</v>
      </c>
      <c r="Q6138" s="3">
        <f t="shared" si="477"/>
        <v>85008</v>
      </c>
      <c r="R6138" t="str">
        <f t="shared" si="478"/>
        <v>No prazo</v>
      </c>
      <c r="S6138" s="5">
        <f t="shared" si="479"/>
        <v>0</v>
      </c>
    </row>
    <row r="6139" spans="1:19" x14ac:dyDescent="0.25">
      <c r="A6139">
        <v>6138</v>
      </c>
      <c r="B6139" s="1">
        <v>44194</v>
      </c>
      <c r="C6139" s="1">
        <v>44198</v>
      </c>
      <c r="D6139" s="1">
        <v>44203</v>
      </c>
      <c r="E6139" s="1">
        <v>44209</v>
      </c>
      <c r="F6139">
        <v>4</v>
      </c>
      <c r="G6139">
        <v>1</v>
      </c>
      <c r="H6139">
        <v>258</v>
      </c>
      <c r="I6139" s="6">
        <v>0</v>
      </c>
      <c r="J6139">
        <v>4</v>
      </c>
      <c r="K6139" t="str">
        <f>_xlfn.XLOOKUP(fCompras!F6139,dComprador!$A$2:$A$7,dComprador!$B$2:$B$7)</f>
        <v>Lira</v>
      </c>
      <c r="L6139" t="str">
        <f>_xlfn.XLOOKUP(J6139,dFornecedor!$A$2:$A$6,dFornecedor!$B$2:$B$6)</f>
        <v>AlphaOmega</v>
      </c>
      <c r="M6139" t="str">
        <f>_xlfn.XLOOKUP(G6139,dMateriaPrima!$A$2:$A$12,dMateriaPrima!$B$2:$B$12)</f>
        <v>Tecido</v>
      </c>
      <c r="N6139" s="2">
        <f>_xlfn.XLOOKUP(G6139,dMateriaPrima!$A$2:$A$12,dMateriaPrima!$C$2:$C$12)</f>
        <v>18</v>
      </c>
      <c r="O6139" s="3">
        <f t="shared" si="475"/>
        <v>4644</v>
      </c>
      <c r="P6139" s="4">
        <f t="shared" si="476"/>
        <v>0</v>
      </c>
      <c r="Q6139" s="3">
        <f t="shared" si="477"/>
        <v>4644</v>
      </c>
      <c r="R6139" t="str">
        <f t="shared" si="478"/>
        <v>Em atraso</v>
      </c>
      <c r="S6139" s="5">
        <f t="shared" si="479"/>
        <v>6</v>
      </c>
    </row>
    <row r="6140" spans="1:19" x14ac:dyDescent="0.25">
      <c r="A6140">
        <v>6139</v>
      </c>
      <c r="B6140" s="1">
        <v>44194</v>
      </c>
      <c r="C6140" s="1">
        <v>44194</v>
      </c>
      <c r="D6140" s="1">
        <v>44200</v>
      </c>
      <c r="E6140" s="1">
        <v>44204</v>
      </c>
      <c r="F6140">
        <v>4</v>
      </c>
      <c r="G6140">
        <v>9</v>
      </c>
      <c r="H6140">
        <v>388</v>
      </c>
      <c r="I6140" s="6">
        <v>0</v>
      </c>
      <c r="J6140">
        <v>4</v>
      </c>
      <c r="K6140" t="str">
        <f>_xlfn.XLOOKUP(fCompras!F6140,dComprador!$A$2:$A$7,dComprador!$B$2:$B$7)</f>
        <v>Lira</v>
      </c>
      <c r="L6140" t="str">
        <f>_xlfn.XLOOKUP(J6140,dFornecedor!$A$2:$A$6,dFornecedor!$B$2:$B$6)</f>
        <v>AlphaOmega</v>
      </c>
      <c r="M6140" t="str">
        <f>_xlfn.XLOOKUP(G6140,dMateriaPrima!$A$2:$A$12,dMateriaPrima!$B$2:$B$12)</f>
        <v>Couro</v>
      </c>
      <c r="N6140" s="2">
        <f>_xlfn.XLOOKUP(G6140,dMateriaPrima!$A$2:$A$12,dMateriaPrima!$C$2:$C$12)</f>
        <v>4.4000000000000004</v>
      </c>
      <c r="O6140" s="3">
        <f t="shared" si="475"/>
        <v>1707.2</v>
      </c>
      <c r="P6140" s="4">
        <f t="shared" si="476"/>
        <v>0</v>
      </c>
      <c r="Q6140" s="3">
        <f t="shared" si="477"/>
        <v>1707.2</v>
      </c>
      <c r="R6140" t="str">
        <f t="shared" si="478"/>
        <v>Em atraso</v>
      </c>
      <c r="S6140" s="5">
        <f t="shared" si="479"/>
        <v>4</v>
      </c>
    </row>
    <row r="6141" spans="1:19" x14ac:dyDescent="0.25">
      <c r="A6141">
        <v>6140</v>
      </c>
      <c r="B6141" s="1">
        <v>44194</v>
      </c>
      <c r="C6141" s="1">
        <v>44204</v>
      </c>
      <c r="D6141" s="1">
        <v>44204</v>
      </c>
      <c r="E6141" s="1">
        <v>44208</v>
      </c>
      <c r="F6141">
        <v>4</v>
      </c>
      <c r="G6141">
        <v>5</v>
      </c>
      <c r="H6141">
        <v>102</v>
      </c>
      <c r="I6141" s="6">
        <v>0</v>
      </c>
      <c r="J6141">
        <v>1</v>
      </c>
      <c r="K6141" t="str">
        <f>_xlfn.XLOOKUP(fCompras!F6141,dComprador!$A$2:$A$7,dComprador!$B$2:$B$7)</f>
        <v>Lira</v>
      </c>
      <c r="L6141" t="str">
        <f>_xlfn.XLOOKUP(J6141,dFornecedor!$A$2:$A$6,dFornecedor!$B$2:$B$6)</f>
        <v>NorthShore</v>
      </c>
      <c r="M6141" t="str">
        <f>_xlfn.XLOOKUP(G6141,dMateriaPrima!$A$2:$A$12,dMateriaPrima!$B$2:$B$12)</f>
        <v>Areia</v>
      </c>
      <c r="N6141" s="2">
        <f>_xlfn.XLOOKUP(G6141,dMateriaPrima!$A$2:$A$12,dMateriaPrima!$C$2:$C$12)</f>
        <v>3.59</v>
      </c>
      <c r="O6141" s="3">
        <f t="shared" si="475"/>
        <v>366.18</v>
      </c>
      <c r="P6141" s="4">
        <f t="shared" si="476"/>
        <v>0</v>
      </c>
      <c r="Q6141" s="3">
        <f t="shared" si="477"/>
        <v>366.18</v>
      </c>
      <c r="R6141" t="str">
        <f t="shared" si="478"/>
        <v>Em atraso</v>
      </c>
      <c r="S6141" s="5">
        <f t="shared" si="479"/>
        <v>4</v>
      </c>
    </row>
    <row r="6142" spans="1:19" x14ac:dyDescent="0.25">
      <c r="A6142">
        <v>6141</v>
      </c>
      <c r="B6142" s="1">
        <v>44194</v>
      </c>
      <c r="C6142" s="1">
        <v>44205</v>
      </c>
      <c r="D6142" s="1">
        <v>44215</v>
      </c>
      <c r="E6142" s="1">
        <v>44216</v>
      </c>
      <c r="F6142">
        <v>1</v>
      </c>
      <c r="G6142">
        <v>7</v>
      </c>
      <c r="H6142">
        <v>8</v>
      </c>
      <c r="I6142" s="6">
        <v>0</v>
      </c>
      <c r="J6142">
        <v>1</v>
      </c>
      <c r="K6142" t="str">
        <f>_xlfn.XLOOKUP(fCompras!F6142,dComprador!$A$2:$A$7,dComprador!$B$2:$B$7)</f>
        <v>Alon</v>
      </c>
      <c r="L6142" t="str">
        <f>_xlfn.XLOOKUP(J6142,dFornecedor!$A$2:$A$6,dFornecedor!$B$2:$B$6)</f>
        <v>NorthShore</v>
      </c>
      <c r="M6142" t="str">
        <f>_xlfn.XLOOKUP(G6142,dMateriaPrima!$A$2:$A$12,dMateriaPrima!$B$2:$B$12)</f>
        <v>Poliéster</v>
      </c>
      <c r="N6142" s="2">
        <f>_xlfn.XLOOKUP(G6142,dMateriaPrima!$A$2:$A$12,dMateriaPrima!$C$2:$C$12)</f>
        <v>8</v>
      </c>
      <c r="O6142" s="3">
        <f t="shared" si="475"/>
        <v>64</v>
      </c>
      <c r="P6142" s="4">
        <f t="shared" si="476"/>
        <v>0</v>
      </c>
      <c r="Q6142" s="3">
        <f t="shared" si="477"/>
        <v>64</v>
      </c>
      <c r="R6142" t="str">
        <f t="shared" si="478"/>
        <v>Em atraso</v>
      </c>
      <c r="S6142" s="5">
        <f t="shared" si="479"/>
        <v>1</v>
      </c>
    </row>
    <row r="6143" spans="1:19" x14ac:dyDescent="0.25">
      <c r="A6143">
        <v>6142</v>
      </c>
      <c r="B6143" s="1">
        <v>44194</v>
      </c>
      <c r="C6143" s="1">
        <v>44201</v>
      </c>
      <c r="D6143" s="1">
        <v>44227</v>
      </c>
      <c r="E6143" s="1">
        <v>44227</v>
      </c>
      <c r="F6143">
        <v>1</v>
      </c>
      <c r="G6143">
        <v>7</v>
      </c>
      <c r="H6143">
        <v>39</v>
      </c>
      <c r="I6143" s="6">
        <v>0</v>
      </c>
      <c r="J6143">
        <v>2</v>
      </c>
      <c r="K6143" t="str">
        <f>_xlfn.XLOOKUP(fCompras!F6143,dComprador!$A$2:$A$7,dComprador!$B$2:$B$7)</f>
        <v>Alon</v>
      </c>
      <c r="L6143" t="str">
        <f>_xlfn.XLOOKUP(J6143,dFornecedor!$A$2:$A$6,dFornecedor!$B$2:$B$6)</f>
        <v>Minerva</v>
      </c>
      <c r="M6143" t="str">
        <f>_xlfn.XLOOKUP(G6143,dMateriaPrima!$A$2:$A$12,dMateriaPrima!$B$2:$B$12)</f>
        <v>Poliéster</v>
      </c>
      <c r="N6143" s="2">
        <f>_xlfn.XLOOKUP(G6143,dMateriaPrima!$A$2:$A$12,dMateriaPrima!$C$2:$C$12)</f>
        <v>8</v>
      </c>
      <c r="O6143" s="3">
        <f t="shared" si="475"/>
        <v>312</v>
      </c>
      <c r="P6143" s="4">
        <f t="shared" si="476"/>
        <v>0</v>
      </c>
      <c r="Q6143" s="3">
        <f t="shared" si="477"/>
        <v>312</v>
      </c>
      <c r="R6143" t="str">
        <f t="shared" si="478"/>
        <v>No prazo</v>
      </c>
      <c r="S6143" s="5">
        <f t="shared" si="479"/>
        <v>0</v>
      </c>
    </row>
    <row r="6144" spans="1:19" x14ac:dyDescent="0.25">
      <c r="A6144">
        <v>6143</v>
      </c>
      <c r="B6144" s="1">
        <v>44194</v>
      </c>
      <c r="C6144" s="1">
        <v>44194</v>
      </c>
      <c r="D6144" s="1">
        <v>44225</v>
      </c>
      <c r="E6144" s="1">
        <v>44229</v>
      </c>
      <c r="F6144">
        <v>1</v>
      </c>
      <c r="G6144">
        <v>11</v>
      </c>
      <c r="H6144">
        <v>205</v>
      </c>
      <c r="I6144" s="6">
        <v>0</v>
      </c>
      <c r="J6144">
        <v>2</v>
      </c>
      <c r="K6144" t="str">
        <f>_xlfn.XLOOKUP(fCompras!F6144,dComprador!$A$2:$A$7,dComprador!$B$2:$B$7)</f>
        <v>Alon</v>
      </c>
      <c r="L6144" t="str">
        <f>_xlfn.XLOOKUP(J6144,dFornecedor!$A$2:$A$6,dFornecedor!$B$2:$B$6)</f>
        <v>Minerva</v>
      </c>
      <c r="M6144" t="str">
        <f>_xlfn.XLOOKUP(G6144,dMateriaPrima!$A$2:$A$12,dMateriaPrima!$B$2:$B$12)</f>
        <v>Papel</v>
      </c>
      <c r="N6144" s="2">
        <f>_xlfn.XLOOKUP(G6144,dMateriaPrima!$A$2:$A$12,dMateriaPrima!$C$2:$C$12)</f>
        <v>9</v>
      </c>
      <c r="O6144" s="3">
        <f t="shared" si="475"/>
        <v>1845</v>
      </c>
      <c r="P6144" s="4">
        <f t="shared" si="476"/>
        <v>0</v>
      </c>
      <c r="Q6144" s="3">
        <f t="shared" si="477"/>
        <v>1845</v>
      </c>
      <c r="R6144" t="str">
        <f t="shared" si="478"/>
        <v>Em atraso</v>
      </c>
      <c r="S6144" s="5">
        <f t="shared" si="479"/>
        <v>4</v>
      </c>
    </row>
    <row r="6145" spans="1:19" x14ac:dyDescent="0.25">
      <c r="A6145">
        <v>6144</v>
      </c>
      <c r="B6145" s="1">
        <v>44195</v>
      </c>
      <c r="C6145" s="1">
        <v>44196</v>
      </c>
      <c r="D6145" s="1">
        <v>44224</v>
      </c>
      <c r="E6145" s="1">
        <v>44229</v>
      </c>
      <c r="F6145">
        <v>1</v>
      </c>
      <c r="G6145">
        <v>8</v>
      </c>
      <c r="H6145">
        <v>176</v>
      </c>
      <c r="I6145" s="6">
        <v>0</v>
      </c>
      <c r="J6145">
        <v>3</v>
      </c>
      <c r="K6145" t="str">
        <f>_xlfn.XLOOKUP(fCompras!F6145,dComprador!$A$2:$A$7,dComprador!$B$2:$B$7)</f>
        <v>Alon</v>
      </c>
      <c r="L6145" t="str">
        <f>_xlfn.XLOOKUP(J6145,dFornecedor!$A$2:$A$6,dFornecedor!$B$2:$B$6)</f>
        <v>StepUp</v>
      </c>
      <c r="M6145" t="str">
        <f>_xlfn.XLOOKUP(G6145,dMateriaPrima!$A$2:$A$12,dMateriaPrima!$B$2:$B$12)</f>
        <v>Cimento</v>
      </c>
      <c r="N6145" s="2">
        <f>_xlfn.XLOOKUP(G6145,dMateriaPrima!$A$2:$A$12,dMateriaPrima!$C$2:$C$12)</f>
        <v>23</v>
      </c>
      <c r="O6145" s="3">
        <f t="shared" si="475"/>
        <v>4048</v>
      </c>
      <c r="P6145" s="4">
        <f t="shared" si="476"/>
        <v>0</v>
      </c>
      <c r="Q6145" s="3">
        <f t="shared" si="477"/>
        <v>4048</v>
      </c>
      <c r="R6145" t="str">
        <f t="shared" si="478"/>
        <v>Em atraso</v>
      </c>
      <c r="S6145" s="5">
        <f t="shared" si="479"/>
        <v>5</v>
      </c>
    </row>
    <row r="6146" spans="1:19" x14ac:dyDescent="0.25">
      <c r="A6146">
        <v>6145</v>
      </c>
      <c r="B6146" s="1">
        <v>44195</v>
      </c>
      <c r="C6146" s="1">
        <v>44198</v>
      </c>
      <c r="D6146" s="1">
        <v>44229</v>
      </c>
      <c r="E6146" s="1">
        <v>44228</v>
      </c>
      <c r="F6146">
        <v>1</v>
      </c>
      <c r="G6146">
        <v>5</v>
      </c>
      <c r="H6146">
        <v>38</v>
      </c>
      <c r="I6146" s="6">
        <v>0</v>
      </c>
      <c r="J6146">
        <v>3</v>
      </c>
      <c r="K6146" t="str">
        <f>_xlfn.XLOOKUP(fCompras!F6146,dComprador!$A$2:$A$7,dComprador!$B$2:$B$7)</f>
        <v>Alon</v>
      </c>
      <c r="L6146" t="str">
        <f>_xlfn.XLOOKUP(J6146,dFornecedor!$A$2:$A$6,dFornecedor!$B$2:$B$6)</f>
        <v>StepUp</v>
      </c>
      <c r="M6146" t="str">
        <f>_xlfn.XLOOKUP(G6146,dMateriaPrima!$A$2:$A$12,dMateriaPrima!$B$2:$B$12)</f>
        <v>Areia</v>
      </c>
      <c r="N6146" s="2">
        <f>_xlfn.XLOOKUP(G6146,dMateriaPrima!$A$2:$A$12,dMateriaPrima!$C$2:$C$12)</f>
        <v>3.59</v>
      </c>
      <c r="O6146" s="3">
        <f t="shared" si="475"/>
        <v>136.41999999999999</v>
      </c>
      <c r="P6146" s="4">
        <f t="shared" si="476"/>
        <v>0</v>
      </c>
      <c r="Q6146" s="3">
        <f t="shared" si="477"/>
        <v>136.41999999999999</v>
      </c>
      <c r="R6146" t="str">
        <f t="shared" si="478"/>
        <v>No prazo</v>
      </c>
      <c r="S6146" s="5">
        <f t="shared" si="479"/>
        <v>0</v>
      </c>
    </row>
    <row r="6147" spans="1:19" x14ac:dyDescent="0.25">
      <c r="A6147">
        <v>6146</v>
      </c>
      <c r="B6147" s="1">
        <v>44195</v>
      </c>
      <c r="C6147" s="1">
        <v>44196</v>
      </c>
      <c r="D6147" s="1">
        <v>44201</v>
      </c>
      <c r="E6147" s="1">
        <v>44204</v>
      </c>
      <c r="F6147">
        <v>4</v>
      </c>
      <c r="G6147">
        <v>7</v>
      </c>
      <c r="H6147">
        <v>4</v>
      </c>
      <c r="I6147" s="6">
        <v>0</v>
      </c>
      <c r="J6147">
        <v>3</v>
      </c>
      <c r="K6147" t="str">
        <f>_xlfn.XLOOKUP(fCompras!F6147,dComprador!$A$2:$A$7,dComprador!$B$2:$B$7)</f>
        <v>Lira</v>
      </c>
      <c r="L6147" t="str">
        <f>_xlfn.XLOOKUP(J6147,dFornecedor!$A$2:$A$6,dFornecedor!$B$2:$B$6)</f>
        <v>StepUp</v>
      </c>
      <c r="M6147" t="str">
        <f>_xlfn.XLOOKUP(G6147,dMateriaPrima!$A$2:$A$12,dMateriaPrima!$B$2:$B$12)</f>
        <v>Poliéster</v>
      </c>
      <c r="N6147" s="2">
        <f>_xlfn.XLOOKUP(G6147,dMateriaPrima!$A$2:$A$12,dMateriaPrima!$C$2:$C$12)</f>
        <v>8</v>
      </c>
      <c r="O6147" s="3">
        <f t="shared" ref="O6147:O6210" si="480">PRODUCT(H6147,N6147)</f>
        <v>32</v>
      </c>
      <c r="P6147" s="4">
        <f t="shared" ref="P6147:P6210" si="481">PRODUCT(O6147,I6147)</f>
        <v>0</v>
      </c>
      <c r="Q6147" s="3">
        <f t="shared" ref="Q6147:Q6210" si="482">O6147-P6147</f>
        <v>32</v>
      </c>
      <c r="R6147" t="str">
        <f t="shared" ref="R6147:R6210" si="483">IF(E6147&lt;=D6147,"No prazo",IF(E6147&gt;D6147,"Em atraso"))</f>
        <v>Em atraso</v>
      </c>
      <c r="S6147" s="5">
        <f t="shared" ref="S6147:S6210" si="484">IF(E6147 &gt;D6147, E6147-D6147,0)</f>
        <v>3</v>
      </c>
    </row>
    <row r="6148" spans="1:19" x14ac:dyDescent="0.25">
      <c r="A6148">
        <v>6147</v>
      </c>
      <c r="B6148" s="1">
        <v>44195</v>
      </c>
      <c r="C6148" s="1">
        <v>44202</v>
      </c>
      <c r="D6148" s="1">
        <v>44204</v>
      </c>
      <c r="E6148" s="1">
        <v>44202</v>
      </c>
      <c r="F6148">
        <v>4</v>
      </c>
      <c r="G6148">
        <v>7</v>
      </c>
      <c r="H6148">
        <v>474</v>
      </c>
      <c r="I6148" s="6">
        <v>0</v>
      </c>
      <c r="J6148">
        <v>1</v>
      </c>
      <c r="K6148" t="str">
        <f>_xlfn.XLOOKUP(fCompras!F6148,dComprador!$A$2:$A$7,dComprador!$B$2:$B$7)</f>
        <v>Lira</v>
      </c>
      <c r="L6148" t="str">
        <f>_xlfn.XLOOKUP(J6148,dFornecedor!$A$2:$A$6,dFornecedor!$B$2:$B$6)</f>
        <v>NorthShore</v>
      </c>
      <c r="M6148" t="str">
        <f>_xlfn.XLOOKUP(G6148,dMateriaPrima!$A$2:$A$12,dMateriaPrima!$B$2:$B$12)</f>
        <v>Poliéster</v>
      </c>
      <c r="N6148" s="2">
        <f>_xlfn.XLOOKUP(G6148,dMateriaPrima!$A$2:$A$12,dMateriaPrima!$C$2:$C$12)</f>
        <v>8</v>
      </c>
      <c r="O6148" s="3">
        <f t="shared" si="480"/>
        <v>3792</v>
      </c>
      <c r="P6148" s="4">
        <f t="shared" si="481"/>
        <v>0</v>
      </c>
      <c r="Q6148" s="3">
        <f t="shared" si="482"/>
        <v>3792</v>
      </c>
      <c r="R6148" t="str">
        <f t="shared" si="483"/>
        <v>No prazo</v>
      </c>
      <c r="S6148" s="5">
        <f t="shared" si="484"/>
        <v>0</v>
      </c>
    </row>
    <row r="6149" spans="1:19" x14ac:dyDescent="0.25">
      <c r="A6149">
        <v>6148</v>
      </c>
      <c r="B6149" s="1">
        <v>44195</v>
      </c>
      <c r="C6149" s="1">
        <v>44202</v>
      </c>
      <c r="D6149" s="1">
        <v>44216</v>
      </c>
      <c r="E6149" s="1">
        <v>44215</v>
      </c>
      <c r="F6149">
        <v>1</v>
      </c>
      <c r="G6149">
        <v>11</v>
      </c>
      <c r="H6149">
        <v>238</v>
      </c>
      <c r="I6149" s="6">
        <v>0</v>
      </c>
      <c r="J6149">
        <v>2</v>
      </c>
      <c r="K6149" t="str">
        <f>_xlfn.XLOOKUP(fCompras!F6149,dComprador!$A$2:$A$7,dComprador!$B$2:$B$7)</f>
        <v>Alon</v>
      </c>
      <c r="L6149" t="str">
        <f>_xlfn.XLOOKUP(J6149,dFornecedor!$A$2:$A$6,dFornecedor!$B$2:$B$6)</f>
        <v>Minerva</v>
      </c>
      <c r="M6149" t="str">
        <f>_xlfn.XLOOKUP(G6149,dMateriaPrima!$A$2:$A$12,dMateriaPrima!$B$2:$B$12)</f>
        <v>Papel</v>
      </c>
      <c r="N6149" s="2">
        <f>_xlfn.XLOOKUP(G6149,dMateriaPrima!$A$2:$A$12,dMateriaPrima!$C$2:$C$12)</f>
        <v>9</v>
      </c>
      <c r="O6149" s="3">
        <f t="shared" si="480"/>
        <v>2142</v>
      </c>
      <c r="P6149" s="4">
        <f t="shared" si="481"/>
        <v>0</v>
      </c>
      <c r="Q6149" s="3">
        <f t="shared" si="482"/>
        <v>2142</v>
      </c>
      <c r="R6149" t="str">
        <f t="shared" si="483"/>
        <v>No prazo</v>
      </c>
      <c r="S6149" s="5">
        <f t="shared" si="484"/>
        <v>0</v>
      </c>
    </row>
    <row r="6150" spans="1:19" x14ac:dyDescent="0.25">
      <c r="A6150">
        <v>6149</v>
      </c>
      <c r="B6150" s="1">
        <v>44195</v>
      </c>
      <c r="C6150" s="1">
        <v>44195</v>
      </c>
      <c r="D6150" s="1">
        <v>44214</v>
      </c>
      <c r="E6150" s="1">
        <v>44217</v>
      </c>
      <c r="F6150">
        <v>1</v>
      </c>
      <c r="G6150">
        <v>6</v>
      </c>
      <c r="H6150">
        <v>36</v>
      </c>
      <c r="I6150" s="6">
        <v>0</v>
      </c>
      <c r="J6150">
        <v>4</v>
      </c>
      <c r="K6150" t="str">
        <f>_xlfn.XLOOKUP(fCompras!F6150,dComprador!$A$2:$A$7,dComprador!$B$2:$B$7)</f>
        <v>Alon</v>
      </c>
      <c r="L6150" t="str">
        <f>_xlfn.XLOOKUP(J6150,dFornecedor!$A$2:$A$6,dFornecedor!$B$2:$B$6)</f>
        <v>AlphaOmega</v>
      </c>
      <c r="M6150" t="str">
        <f>_xlfn.XLOOKUP(G6150,dMateriaPrima!$A$2:$A$12,dMateriaPrima!$B$2:$B$12)</f>
        <v>Fio Algodão</v>
      </c>
      <c r="N6150" s="2">
        <f>_xlfn.XLOOKUP(G6150,dMateriaPrima!$A$2:$A$12,dMateriaPrima!$C$2:$C$12)</f>
        <v>55.9</v>
      </c>
      <c r="O6150" s="3">
        <f t="shared" si="480"/>
        <v>2012.3999999999999</v>
      </c>
      <c r="P6150" s="4">
        <f t="shared" si="481"/>
        <v>0</v>
      </c>
      <c r="Q6150" s="3">
        <f t="shared" si="482"/>
        <v>2012.3999999999999</v>
      </c>
      <c r="R6150" t="str">
        <f t="shared" si="483"/>
        <v>Em atraso</v>
      </c>
      <c r="S6150" s="5">
        <f t="shared" si="484"/>
        <v>3</v>
      </c>
    </row>
    <row r="6151" spans="1:19" x14ac:dyDescent="0.25">
      <c r="A6151">
        <v>6150</v>
      </c>
      <c r="B6151" s="1">
        <v>44195</v>
      </c>
      <c r="C6151" s="1">
        <v>44195</v>
      </c>
      <c r="D6151" s="1">
        <v>44214</v>
      </c>
      <c r="E6151" s="1">
        <v>44217</v>
      </c>
      <c r="F6151">
        <v>1</v>
      </c>
      <c r="G6151">
        <v>5</v>
      </c>
      <c r="H6151">
        <v>240</v>
      </c>
      <c r="I6151" s="6">
        <v>0</v>
      </c>
      <c r="J6151">
        <v>2</v>
      </c>
      <c r="K6151" t="str">
        <f>_xlfn.XLOOKUP(fCompras!F6151,dComprador!$A$2:$A$7,dComprador!$B$2:$B$7)</f>
        <v>Alon</v>
      </c>
      <c r="L6151" t="str">
        <f>_xlfn.XLOOKUP(J6151,dFornecedor!$A$2:$A$6,dFornecedor!$B$2:$B$6)</f>
        <v>Minerva</v>
      </c>
      <c r="M6151" t="str">
        <f>_xlfn.XLOOKUP(G6151,dMateriaPrima!$A$2:$A$12,dMateriaPrima!$B$2:$B$12)</f>
        <v>Areia</v>
      </c>
      <c r="N6151" s="2">
        <f>_xlfn.XLOOKUP(G6151,dMateriaPrima!$A$2:$A$12,dMateriaPrima!$C$2:$C$12)</f>
        <v>3.59</v>
      </c>
      <c r="O6151" s="3">
        <f t="shared" si="480"/>
        <v>861.59999999999991</v>
      </c>
      <c r="P6151" s="4">
        <f t="shared" si="481"/>
        <v>0</v>
      </c>
      <c r="Q6151" s="3">
        <f t="shared" si="482"/>
        <v>861.59999999999991</v>
      </c>
      <c r="R6151" t="str">
        <f t="shared" si="483"/>
        <v>Em atraso</v>
      </c>
      <c r="S6151" s="5">
        <f t="shared" si="484"/>
        <v>3</v>
      </c>
    </row>
    <row r="6152" spans="1:19" x14ac:dyDescent="0.25">
      <c r="A6152">
        <v>6151</v>
      </c>
      <c r="B6152" s="1">
        <v>44195</v>
      </c>
      <c r="C6152" s="1">
        <v>44199</v>
      </c>
      <c r="D6152" s="1">
        <v>44217</v>
      </c>
      <c r="E6152" s="1">
        <v>44218</v>
      </c>
      <c r="F6152">
        <v>1</v>
      </c>
      <c r="G6152">
        <v>8</v>
      </c>
      <c r="H6152">
        <v>22</v>
      </c>
      <c r="I6152" s="6">
        <v>0</v>
      </c>
      <c r="J6152">
        <v>4</v>
      </c>
      <c r="K6152" t="str">
        <f>_xlfn.XLOOKUP(fCompras!F6152,dComprador!$A$2:$A$7,dComprador!$B$2:$B$7)</f>
        <v>Alon</v>
      </c>
      <c r="L6152" t="str">
        <f>_xlfn.XLOOKUP(J6152,dFornecedor!$A$2:$A$6,dFornecedor!$B$2:$B$6)</f>
        <v>AlphaOmega</v>
      </c>
      <c r="M6152" t="str">
        <f>_xlfn.XLOOKUP(G6152,dMateriaPrima!$A$2:$A$12,dMateriaPrima!$B$2:$B$12)</f>
        <v>Cimento</v>
      </c>
      <c r="N6152" s="2">
        <f>_xlfn.XLOOKUP(G6152,dMateriaPrima!$A$2:$A$12,dMateriaPrima!$C$2:$C$12)</f>
        <v>23</v>
      </c>
      <c r="O6152" s="3">
        <f t="shared" si="480"/>
        <v>506</v>
      </c>
      <c r="P6152" s="4">
        <f t="shared" si="481"/>
        <v>0</v>
      </c>
      <c r="Q6152" s="3">
        <f t="shared" si="482"/>
        <v>506</v>
      </c>
      <c r="R6152" t="str">
        <f t="shared" si="483"/>
        <v>Em atraso</v>
      </c>
      <c r="S6152" s="5">
        <f t="shared" si="484"/>
        <v>1</v>
      </c>
    </row>
    <row r="6153" spans="1:19" x14ac:dyDescent="0.25">
      <c r="A6153">
        <v>6152</v>
      </c>
      <c r="B6153" s="1">
        <v>44195</v>
      </c>
      <c r="C6153" s="1">
        <v>44203</v>
      </c>
      <c r="D6153" s="1">
        <v>44216</v>
      </c>
      <c r="E6153" s="1">
        <v>44218</v>
      </c>
      <c r="F6153">
        <v>1</v>
      </c>
      <c r="G6153">
        <v>7</v>
      </c>
      <c r="H6153">
        <v>37</v>
      </c>
      <c r="I6153" s="6">
        <v>0</v>
      </c>
      <c r="J6153">
        <v>3</v>
      </c>
      <c r="K6153" t="str">
        <f>_xlfn.XLOOKUP(fCompras!F6153,dComprador!$A$2:$A$7,dComprador!$B$2:$B$7)</f>
        <v>Alon</v>
      </c>
      <c r="L6153" t="str">
        <f>_xlfn.XLOOKUP(J6153,dFornecedor!$A$2:$A$6,dFornecedor!$B$2:$B$6)</f>
        <v>StepUp</v>
      </c>
      <c r="M6153" t="str">
        <f>_xlfn.XLOOKUP(G6153,dMateriaPrima!$A$2:$A$12,dMateriaPrima!$B$2:$B$12)</f>
        <v>Poliéster</v>
      </c>
      <c r="N6153" s="2">
        <f>_xlfn.XLOOKUP(G6153,dMateriaPrima!$A$2:$A$12,dMateriaPrima!$C$2:$C$12)</f>
        <v>8</v>
      </c>
      <c r="O6153" s="3">
        <f t="shared" si="480"/>
        <v>296</v>
      </c>
      <c r="P6153" s="4">
        <f t="shared" si="481"/>
        <v>0</v>
      </c>
      <c r="Q6153" s="3">
        <f t="shared" si="482"/>
        <v>296</v>
      </c>
      <c r="R6153" t="str">
        <f t="shared" si="483"/>
        <v>Em atraso</v>
      </c>
      <c r="S6153" s="5">
        <f t="shared" si="484"/>
        <v>2</v>
      </c>
    </row>
    <row r="6154" spans="1:19" x14ac:dyDescent="0.25">
      <c r="A6154">
        <v>6153</v>
      </c>
      <c r="B6154" s="1">
        <v>44196</v>
      </c>
      <c r="C6154" s="1">
        <v>44196</v>
      </c>
      <c r="D6154" s="1">
        <v>44203</v>
      </c>
      <c r="E6154" s="1">
        <v>44203</v>
      </c>
      <c r="F6154">
        <v>4</v>
      </c>
      <c r="G6154">
        <v>11</v>
      </c>
      <c r="H6154">
        <v>45</v>
      </c>
      <c r="I6154" s="6">
        <v>0</v>
      </c>
      <c r="J6154">
        <v>2</v>
      </c>
      <c r="K6154" t="str">
        <f>_xlfn.XLOOKUP(fCompras!F6154,dComprador!$A$2:$A$7,dComprador!$B$2:$B$7)</f>
        <v>Lira</v>
      </c>
      <c r="L6154" t="str">
        <f>_xlfn.XLOOKUP(J6154,dFornecedor!$A$2:$A$6,dFornecedor!$B$2:$B$6)</f>
        <v>Minerva</v>
      </c>
      <c r="M6154" t="str">
        <f>_xlfn.XLOOKUP(G6154,dMateriaPrima!$A$2:$A$12,dMateriaPrima!$B$2:$B$12)</f>
        <v>Papel</v>
      </c>
      <c r="N6154" s="2">
        <f>_xlfn.XLOOKUP(G6154,dMateriaPrima!$A$2:$A$12,dMateriaPrima!$C$2:$C$12)</f>
        <v>9</v>
      </c>
      <c r="O6154" s="3">
        <f t="shared" si="480"/>
        <v>405</v>
      </c>
      <c r="P6154" s="4">
        <f t="shared" si="481"/>
        <v>0</v>
      </c>
      <c r="Q6154" s="3">
        <f t="shared" si="482"/>
        <v>405</v>
      </c>
      <c r="R6154" t="str">
        <f t="shared" si="483"/>
        <v>No prazo</v>
      </c>
      <c r="S6154" s="5">
        <f t="shared" si="484"/>
        <v>0</v>
      </c>
    </row>
    <row r="6155" spans="1:19" x14ac:dyDescent="0.25">
      <c r="A6155">
        <v>6154</v>
      </c>
      <c r="B6155" s="1">
        <v>44196</v>
      </c>
      <c r="C6155" s="1">
        <v>44196</v>
      </c>
      <c r="D6155" s="1">
        <v>44203</v>
      </c>
      <c r="E6155" s="1">
        <v>44202</v>
      </c>
      <c r="F6155">
        <v>4</v>
      </c>
      <c r="G6155">
        <v>5</v>
      </c>
      <c r="H6155">
        <v>34</v>
      </c>
      <c r="I6155" s="6">
        <v>0</v>
      </c>
      <c r="J6155">
        <v>2</v>
      </c>
      <c r="K6155" t="str">
        <f>_xlfn.XLOOKUP(fCompras!F6155,dComprador!$A$2:$A$7,dComprador!$B$2:$B$7)</f>
        <v>Lira</v>
      </c>
      <c r="L6155" t="str">
        <f>_xlfn.XLOOKUP(J6155,dFornecedor!$A$2:$A$6,dFornecedor!$B$2:$B$6)</f>
        <v>Minerva</v>
      </c>
      <c r="M6155" t="str">
        <f>_xlfn.XLOOKUP(G6155,dMateriaPrima!$A$2:$A$12,dMateriaPrima!$B$2:$B$12)</f>
        <v>Areia</v>
      </c>
      <c r="N6155" s="2">
        <f>_xlfn.XLOOKUP(G6155,dMateriaPrima!$A$2:$A$12,dMateriaPrima!$C$2:$C$12)</f>
        <v>3.59</v>
      </c>
      <c r="O6155" s="3">
        <f t="shared" si="480"/>
        <v>122.06</v>
      </c>
      <c r="P6155" s="4">
        <f t="shared" si="481"/>
        <v>0</v>
      </c>
      <c r="Q6155" s="3">
        <f t="shared" si="482"/>
        <v>122.06</v>
      </c>
      <c r="R6155" t="str">
        <f t="shared" si="483"/>
        <v>No prazo</v>
      </c>
      <c r="S6155" s="5">
        <f t="shared" si="484"/>
        <v>0</v>
      </c>
    </row>
    <row r="6156" spans="1:19" x14ac:dyDescent="0.25">
      <c r="A6156">
        <v>6155</v>
      </c>
      <c r="B6156" s="1">
        <v>44196</v>
      </c>
      <c r="C6156" s="1">
        <v>44204</v>
      </c>
      <c r="D6156" s="1">
        <v>44227</v>
      </c>
      <c r="E6156" s="1">
        <v>44229</v>
      </c>
      <c r="F6156">
        <v>1</v>
      </c>
      <c r="G6156">
        <v>8</v>
      </c>
      <c r="H6156">
        <v>144</v>
      </c>
      <c r="I6156" s="6">
        <v>0</v>
      </c>
      <c r="J6156">
        <v>3</v>
      </c>
      <c r="K6156" t="str">
        <f>_xlfn.XLOOKUP(fCompras!F6156,dComprador!$A$2:$A$7,dComprador!$B$2:$B$7)</f>
        <v>Alon</v>
      </c>
      <c r="L6156" t="str">
        <f>_xlfn.XLOOKUP(J6156,dFornecedor!$A$2:$A$6,dFornecedor!$B$2:$B$6)</f>
        <v>StepUp</v>
      </c>
      <c r="M6156" t="str">
        <f>_xlfn.XLOOKUP(G6156,dMateriaPrima!$A$2:$A$12,dMateriaPrima!$B$2:$B$12)</f>
        <v>Cimento</v>
      </c>
      <c r="N6156" s="2">
        <f>_xlfn.XLOOKUP(G6156,dMateriaPrima!$A$2:$A$12,dMateriaPrima!$C$2:$C$12)</f>
        <v>23</v>
      </c>
      <c r="O6156" s="3">
        <f t="shared" si="480"/>
        <v>3312</v>
      </c>
      <c r="P6156" s="4">
        <f t="shared" si="481"/>
        <v>0</v>
      </c>
      <c r="Q6156" s="3">
        <f t="shared" si="482"/>
        <v>3312</v>
      </c>
      <c r="R6156" t="str">
        <f t="shared" si="483"/>
        <v>Em atraso</v>
      </c>
      <c r="S6156" s="5">
        <f t="shared" si="484"/>
        <v>2</v>
      </c>
    </row>
    <row r="6157" spans="1:19" x14ac:dyDescent="0.25">
      <c r="A6157">
        <v>6156</v>
      </c>
      <c r="B6157" s="1">
        <v>44196</v>
      </c>
      <c r="C6157" s="1">
        <v>44206</v>
      </c>
      <c r="D6157" s="1">
        <v>44208</v>
      </c>
      <c r="E6157" s="1">
        <v>44213</v>
      </c>
      <c r="F6157">
        <v>4</v>
      </c>
      <c r="G6157">
        <v>8</v>
      </c>
      <c r="H6157">
        <v>140</v>
      </c>
      <c r="I6157" s="6">
        <v>0</v>
      </c>
      <c r="J6157">
        <v>3</v>
      </c>
      <c r="K6157" t="str">
        <f>_xlfn.XLOOKUP(fCompras!F6157,dComprador!$A$2:$A$7,dComprador!$B$2:$B$7)</f>
        <v>Lira</v>
      </c>
      <c r="L6157" t="str">
        <f>_xlfn.XLOOKUP(J6157,dFornecedor!$A$2:$A$6,dFornecedor!$B$2:$B$6)</f>
        <v>StepUp</v>
      </c>
      <c r="M6157" t="str">
        <f>_xlfn.XLOOKUP(G6157,dMateriaPrima!$A$2:$A$12,dMateriaPrima!$B$2:$B$12)</f>
        <v>Cimento</v>
      </c>
      <c r="N6157" s="2">
        <f>_xlfn.XLOOKUP(G6157,dMateriaPrima!$A$2:$A$12,dMateriaPrima!$C$2:$C$12)</f>
        <v>23</v>
      </c>
      <c r="O6157" s="3">
        <f t="shared" si="480"/>
        <v>3220</v>
      </c>
      <c r="P6157" s="4">
        <f t="shared" si="481"/>
        <v>0</v>
      </c>
      <c r="Q6157" s="3">
        <f t="shared" si="482"/>
        <v>3220</v>
      </c>
      <c r="R6157" t="str">
        <f t="shared" si="483"/>
        <v>Em atraso</v>
      </c>
      <c r="S6157" s="5">
        <f t="shared" si="484"/>
        <v>5</v>
      </c>
    </row>
    <row r="6158" spans="1:19" x14ac:dyDescent="0.25">
      <c r="A6158">
        <v>6157</v>
      </c>
      <c r="B6158" s="1">
        <v>44196</v>
      </c>
      <c r="C6158" s="1">
        <v>44196</v>
      </c>
      <c r="D6158" s="1">
        <v>44216</v>
      </c>
      <c r="E6158" s="1">
        <v>44217</v>
      </c>
      <c r="F6158">
        <v>1</v>
      </c>
      <c r="G6158">
        <v>10</v>
      </c>
      <c r="H6158">
        <v>135</v>
      </c>
      <c r="I6158" s="6">
        <v>0</v>
      </c>
      <c r="J6158">
        <v>4</v>
      </c>
      <c r="K6158" t="str">
        <f>_xlfn.XLOOKUP(fCompras!F6158,dComprador!$A$2:$A$7,dComprador!$B$2:$B$7)</f>
        <v>Alon</v>
      </c>
      <c r="L6158" t="str">
        <f>_xlfn.XLOOKUP(J6158,dFornecedor!$A$2:$A$6,dFornecedor!$B$2:$B$6)</f>
        <v>AlphaOmega</v>
      </c>
      <c r="M6158" t="str">
        <f>_xlfn.XLOOKUP(G6158,dMateriaPrima!$A$2:$A$12,dMateriaPrima!$B$2:$B$12)</f>
        <v>Pedra Britada</v>
      </c>
      <c r="N6158" s="2">
        <f>_xlfn.XLOOKUP(G6158,dMateriaPrima!$A$2:$A$12,dMateriaPrima!$C$2:$C$12)</f>
        <v>56</v>
      </c>
      <c r="O6158" s="3">
        <f t="shared" si="480"/>
        <v>7560</v>
      </c>
      <c r="P6158" s="4">
        <f t="shared" si="481"/>
        <v>0</v>
      </c>
      <c r="Q6158" s="3">
        <f t="shared" si="482"/>
        <v>7560</v>
      </c>
      <c r="R6158" t="str">
        <f t="shared" si="483"/>
        <v>Em atraso</v>
      </c>
      <c r="S6158" s="5">
        <f t="shared" si="484"/>
        <v>1</v>
      </c>
    </row>
    <row r="6159" spans="1:19" x14ac:dyDescent="0.25">
      <c r="A6159">
        <v>6158</v>
      </c>
      <c r="B6159" s="1">
        <v>44196</v>
      </c>
      <c r="C6159" s="1">
        <v>44205</v>
      </c>
      <c r="D6159" s="1">
        <v>44217</v>
      </c>
      <c r="E6159" s="1">
        <v>44219</v>
      </c>
      <c r="F6159">
        <v>1</v>
      </c>
      <c r="G6159">
        <v>11</v>
      </c>
      <c r="H6159">
        <v>567</v>
      </c>
      <c r="I6159" s="6">
        <v>0</v>
      </c>
      <c r="J6159">
        <v>3</v>
      </c>
      <c r="K6159" t="str">
        <f>_xlfn.XLOOKUP(fCompras!F6159,dComprador!$A$2:$A$7,dComprador!$B$2:$B$7)</f>
        <v>Alon</v>
      </c>
      <c r="L6159" t="str">
        <f>_xlfn.XLOOKUP(J6159,dFornecedor!$A$2:$A$6,dFornecedor!$B$2:$B$6)</f>
        <v>StepUp</v>
      </c>
      <c r="M6159" t="str">
        <f>_xlfn.XLOOKUP(G6159,dMateriaPrima!$A$2:$A$12,dMateriaPrima!$B$2:$B$12)</f>
        <v>Papel</v>
      </c>
      <c r="N6159" s="2">
        <f>_xlfn.XLOOKUP(G6159,dMateriaPrima!$A$2:$A$12,dMateriaPrima!$C$2:$C$12)</f>
        <v>9</v>
      </c>
      <c r="O6159" s="3">
        <f t="shared" si="480"/>
        <v>5103</v>
      </c>
      <c r="P6159" s="4">
        <f t="shared" si="481"/>
        <v>0</v>
      </c>
      <c r="Q6159" s="3">
        <f t="shared" si="482"/>
        <v>5103</v>
      </c>
      <c r="R6159" t="str">
        <f t="shared" si="483"/>
        <v>Em atraso</v>
      </c>
      <c r="S6159" s="5">
        <f t="shared" si="484"/>
        <v>2</v>
      </c>
    </row>
    <row r="6160" spans="1:19" x14ac:dyDescent="0.25">
      <c r="A6160">
        <v>6159</v>
      </c>
      <c r="B6160" s="1">
        <v>44196</v>
      </c>
      <c r="C6160" s="1">
        <v>44205</v>
      </c>
      <c r="D6160" s="1">
        <v>44211</v>
      </c>
      <c r="E6160" s="1">
        <v>44212</v>
      </c>
      <c r="F6160">
        <v>1</v>
      </c>
      <c r="G6160">
        <v>11</v>
      </c>
      <c r="H6160">
        <v>72</v>
      </c>
      <c r="I6160" s="6">
        <v>0</v>
      </c>
      <c r="J6160">
        <v>3</v>
      </c>
      <c r="K6160" t="str">
        <f>_xlfn.XLOOKUP(fCompras!F6160,dComprador!$A$2:$A$7,dComprador!$B$2:$B$7)</f>
        <v>Alon</v>
      </c>
      <c r="L6160" t="str">
        <f>_xlfn.XLOOKUP(J6160,dFornecedor!$A$2:$A$6,dFornecedor!$B$2:$B$6)</f>
        <v>StepUp</v>
      </c>
      <c r="M6160" t="str">
        <f>_xlfn.XLOOKUP(G6160,dMateriaPrima!$A$2:$A$12,dMateriaPrima!$B$2:$B$12)</f>
        <v>Papel</v>
      </c>
      <c r="N6160" s="2">
        <f>_xlfn.XLOOKUP(G6160,dMateriaPrima!$A$2:$A$12,dMateriaPrima!$C$2:$C$12)</f>
        <v>9</v>
      </c>
      <c r="O6160" s="3">
        <f t="shared" si="480"/>
        <v>648</v>
      </c>
      <c r="P6160" s="4">
        <f t="shared" si="481"/>
        <v>0</v>
      </c>
      <c r="Q6160" s="3">
        <f t="shared" si="482"/>
        <v>648</v>
      </c>
      <c r="R6160" t="str">
        <f t="shared" si="483"/>
        <v>Em atraso</v>
      </c>
      <c r="S6160" s="5">
        <f t="shared" si="484"/>
        <v>1</v>
      </c>
    </row>
    <row r="6161" spans="1:19" x14ac:dyDescent="0.25">
      <c r="A6161">
        <v>6160</v>
      </c>
      <c r="B6161" s="1">
        <v>44196</v>
      </c>
      <c r="C6161" s="1">
        <v>44197</v>
      </c>
      <c r="D6161" s="1">
        <v>44213</v>
      </c>
      <c r="E6161" s="1">
        <v>44213</v>
      </c>
      <c r="F6161">
        <v>1</v>
      </c>
      <c r="G6161">
        <v>4</v>
      </c>
      <c r="H6161">
        <v>243</v>
      </c>
      <c r="I6161" s="6">
        <v>0</v>
      </c>
      <c r="J6161">
        <v>3</v>
      </c>
      <c r="K6161" t="str">
        <f>_xlfn.XLOOKUP(fCompras!F6161,dComprador!$A$2:$A$7,dComprador!$B$2:$B$7)</f>
        <v>Alon</v>
      </c>
      <c r="L6161" t="str">
        <f>_xlfn.XLOOKUP(J6161,dFornecedor!$A$2:$A$6,dFornecedor!$B$2:$B$6)</f>
        <v>StepUp</v>
      </c>
      <c r="M6161" t="str">
        <f>_xlfn.XLOOKUP(G6161,dMateriaPrima!$A$2:$A$12,dMateriaPrima!$B$2:$B$12)</f>
        <v>Madeira</v>
      </c>
      <c r="N6161" s="2">
        <f>_xlfn.XLOOKUP(G6161,dMateriaPrima!$A$2:$A$12,dMateriaPrima!$C$2:$C$12)</f>
        <v>168</v>
      </c>
      <c r="O6161" s="3">
        <f t="shared" si="480"/>
        <v>40824</v>
      </c>
      <c r="P6161" s="4">
        <f t="shared" si="481"/>
        <v>0</v>
      </c>
      <c r="Q6161" s="3">
        <f t="shared" si="482"/>
        <v>40824</v>
      </c>
      <c r="R6161" t="str">
        <f t="shared" si="483"/>
        <v>No prazo</v>
      </c>
      <c r="S6161" s="5">
        <f t="shared" si="484"/>
        <v>0</v>
      </c>
    </row>
    <row r="6162" spans="1:19" x14ac:dyDescent="0.25">
      <c r="A6162">
        <v>6161</v>
      </c>
      <c r="B6162" s="1">
        <v>44196</v>
      </c>
      <c r="C6162" s="1">
        <v>44204</v>
      </c>
      <c r="D6162" s="1">
        <v>44226</v>
      </c>
      <c r="E6162" s="1">
        <v>44227</v>
      </c>
      <c r="F6162">
        <v>1</v>
      </c>
      <c r="G6162">
        <v>5</v>
      </c>
      <c r="H6162">
        <v>43</v>
      </c>
      <c r="I6162" s="6">
        <v>0</v>
      </c>
      <c r="J6162">
        <v>2</v>
      </c>
      <c r="K6162" t="str">
        <f>_xlfn.XLOOKUP(fCompras!F6162,dComprador!$A$2:$A$7,dComprador!$B$2:$B$7)</f>
        <v>Alon</v>
      </c>
      <c r="L6162" t="str">
        <f>_xlfn.XLOOKUP(J6162,dFornecedor!$A$2:$A$6,dFornecedor!$B$2:$B$6)</f>
        <v>Minerva</v>
      </c>
      <c r="M6162" t="str">
        <f>_xlfn.XLOOKUP(G6162,dMateriaPrima!$A$2:$A$12,dMateriaPrima!$B$2:$B$12)</f>
        <v>Areia</v>
      </c>
      <c r="N6162" s="2">
        <f>_xlfn.XLOOKUP(G6162,dMateriaPrima!$A$2:$A$12,dMateriaPrima!$C$2:$C$12)</f>
        <v>3.59</v>
      </c>
      <c r="O6162" s="3">
        <f t="shared" si="480"/>
        <v>154.37</v>
      </c>
      <c r="P6162" s="4">
        <f t="shared" si="481"/>
        <v>0</v>
      </c>
      <c r="Q6162" s="3">
        <f t="shared" si="482"/>
        <v>154.37</v>
      </c>
      <c r="R6162" t="str">
        <f t="shared" si="483"/>
        <v>Em atraso</v>
      </c>
      <c r="S6162" s="5">
        <f t="shared" si="484"/>
        <v>1</v>
      </c>
    </row>
    <row r="6163" spans="1:19" x14ac:dyDescent="0.25">
      <c r="A6163">
        <v>6162</v>
      </c>
      <c r="B6163" s="1">
        <v>44196</v>
      </c>
      <c r="C6163" s="1">
        <v>44204</v>
      </c>
      <c r="D6163" s="1">
        <v>44227</v>
      </c>
      <c r="E6163" s="1">
        <v>44229</v>
      </c>
      <c r="F6163">
        <v>1</v>
      </c>
      <c r="G6163">
        <v>5</v>
      </c>
      <c r="H6163">
        <v>57</v>
      </c>
      <c r="I6163" s="6">
        <v>0</v>
      </c>
      <c r="J6163">
        <v>2</v>
      </c>
      <c r="K6163" t="str">
        <f>_xlfn.XLOOKUP(fCompras!F6163,dComprador!$A$2:$A$7,dComprador!$B$2:$B$7)</f>
        <v>Alon</v>
      </c>
      <c r="L6163" t="str">
        <f>_xlfn.XLOOKUP(J6163,dFornecedor!$A$2:$A$6,dFornecedor!$B$2:$B$6)</f>
        <v>Minerva</v>
      </c>
      <c r="M6163" t="str">
        <f>_xlfn.XLOOKUP(G6163,dMateriaPrima!$A$2:$A$12,dMateriaPrima!$B$2:$B$12)</f>
        <v>Areia</v>
      </c>
      <c r="N6163" s="2">
        <f>_xlfn.XLOOKUP(G6163,dMateriaPrima!$A$2:$A$12,dMateriaPrima!$C$2:$C$12)</f>
        <v>3.59</v>
      </c>
      <c r="O6163" s="3">
        <f t="shared" si="480"/>
        <v>204.63</v>
      </c>
      <c r="P6163" s="4">
        <f t="shared" si="481"/>
        <v>0</v>
      </c>
      <c r="Q6163" s="3">
        <f t="shared" si="482"/>
        <v>204.63</v>
      </c>
      <c r="R6163" t="str">
        <f t="shared" si="483"/>
        <v>Em atraso</v>
      </c>
      <c r="S6163" s="5">
        <f t="shared" si="484"/>
        <v>2</v>
      </c>
    </row>
    <row r="6164" spans="1:19" x14ac:dyDescent="0.25">
      <c r="A6164">
        <v>6163</v>
      </c>
      <c r="B6164" s="1">
        <v>44196</v>
      </c>
      <c r="C6164" s="1">
        <v>44196</v>
      </c>
      <c r="D6164" s="1">
        <v>44220</v>
      </c>
      <c r="E6164" s="1">
        <v>44221</v>
      </c>
      <c r="F6164">
        <v>1</v>
      </c>
      <c r="G6164">
        <v>9</v>
      </c>
      <c r="H6164">
        <v>549</v>
      </c>
      <c r="I6164" s="6">
        <v>0</v>
      </c>
      <c r="J6164">
        <v>4</v>
      </c>
      <c r="K6164" t="str">
        <f>_xlfn.XLOOKUP(fCompras!F6164,dComprador!$A$2:$A$7,dComprador!$B$2:$B$7)</f>
        <v>Alon</v>
      </c>
      <c r="L6164" t="str">
        <f>_xlfn.XLOOKUP(J6164,dFornecedor!$A$2:$A$6,dFornecedor!$B$2:$B$6)</f>
        <v>AlphaOmega</v>
      </c>
      <c r="M6164" t="str">
        <f>_xlfn.XLOOKUP(G6164,dMateriaPrima!$A$2:$A$12,dMateriaPrima!$B$2:$B$12)</f>
        <v>Couro</v>
      </c>
      <c r="N6164" s="2">
        <f>_xlfn.XLOOKUP(G6164,dMateriaPrima!$A$2:$A$12,dMateriaPrima!$C$2:$C$12)</f>
        <v>4.4000000000000004</v>
      </c>
      <c r="O6164" s="3">
        <f t="shared" si="480"/>
        <v>2415.6000000000004</v>
      </c>
      <c r="P6164" s="4">
        <f t="shared" si="481"/>
        <v>0</v>
      </c>
      <c r="Q6164" s="3">
        <f t="shared" si="482"/>
        <v>2415.6000000000004</v>
      </c>
      <c r="R6164" t="str">
        <f t="shared" si="483"/>
        <v>Em atraso</v>
      </c>
      <c r="S6164" s="5">
        <f t="shared" si="484"/>
        <v>1</v>
      </c>
    </row>
    <row r="6165" spans="1:19" x14ac:dyDescent="0.25">
      <c r="A6165">
        <v>6164</v>
      </c>
      <c r="B6165" s="1">
        <v>44197</v>
      </c>
      <c r="C6165" s="1">
        <v>44203</v>
      </c>
      <c r="D6165" s="1">
        <v>44228</v>
      </c>
      <c r="E6165" s="1">
        <v>44230</v>
      </c>
      <c r="F6165">
        <v>1</v>
      </c>
      <c r="G6165">
        <v>11</v>
      </c>
      <c r="H6165">
        <v>6</v>
      </c>
      <c r="I6165" s="6">
        <v>0</v>
      </c>
      <c r="J6165">
        <v>2</v>
      </c>
      <c r="K6165" t="str">
        <f>_xlfn.XLOOKUP(fCompras!F6165,dComprador!$A$2:$A$7,dComprador!$B$2:$B$7)</f>
        <v>Alon</v>
      </c>
      <c r="L6165" t="str">
        <f>_xlfn.XLOOKUP(J6165,dFornecedor!$A$2:$A$6,dFornecedor!$B$2:$B$6)</f>
        <v>Minerva</v>
      </c>
      <c r="M6165" t="str">
        <f>_xlfn.XLOOKUP(G6165,dMateriaPrima!$A$2:$A$12,dMateriaPrima!$B$2:$B$12)</f>
        <v>Papel</v>
      </c>
      <c r="N6165" s="2">
        <f>_xlfn.XLOOKUP(G6165,dMateriaPrima!$A$2:$A$12,dMateriaPrima!$C$2:$C$12)</f>
        <v>9</v>
      </c>
      <c r="O6165" s="3">
        <f t="shared" si="480"/>
        <v>54</v>
      </c>
      <c r="P6165" s="4">
        <f t="shared" si="481"/>
        <v>0</v>
      </c>
      <c r="Q6165" s="3">
        <f t="shared" si="482"/>
        <v>54</v>
      </c>
      <c r="R6165" t="str">
        <f t="shared" si="483"/>
        <v>Em atraso</v>
      </c>
      <c r="S6165" s="5">
        <f t="shared" si="484"/>
        <v>2</v>
      </c>
    </row>
    <row r="6166" spans="1:19" x14ac:dyDescent="0.25">
      <c r="A6166">
        <v>6165</v>
      </c>
      <c r="B6166" s="1">
        <v>44197</v>
      </c>
      <c r="C6166" s="1">
        <v>44198</v>
      </c>
      <c r="D6166" s="1">
        <v>44204</v>
      </c>
      <c r="E6166" s="1">
        <v>44206</v>
      </c>
      <c r="F6166">
        <v>4</v>
      </c>
      <c r="G6166">
        <v>5</v>
      </c>
      <c r="H6166">
        <v>11</v>
      </c>
      <c r="I6166" s="6">
        <v>0</v>
      </c>
      <c r="J6166">
        <v>3</v>
      </c>
      <c r="K6166" t="str">
        <f>_xlfn.XLOOKUP(fCompras!F6166,dComprador!$A$2:$A$7,dComprador!$B$2:$B$7)</f>
        <v>Lira</v>
      </c>
      <c r="L6166" t="str">
        <f>_xlfn.XLOOKUP(J6166,dFornecedor!$A$2:$A$6,dFornecedor!$B$2:$B$6)</f>
        <v>StepUp</v>
      </c>
      <c r="M6166" t="str">
        <f>_xlfn.XLOOKUP(G6166,dMateriaPrima!$A$2:$A$12,dMateriaPrima!$B$2:$B$12)</f>
        <v>Areia</v>
      </c>
      <c r="N6166" s="2">
        <f>_xlfn.XLOOKUP(G6166,dMateriaPrima!$A$2:$A$12,dMateriaPrima!$C$2:$C$12)</f>
        <v>3.59</v>
      </c>
      <c r="O6166" s="3">
        <f t="shared" si="480"/>
        <v>39.489999999999995</v>
      </c>
      <c r="P6166" s="4">
        <f t="shared" si="481"/>
        <v>0</v>
      </c>
      <c r="Q6166" s="3">
        <f t="shared" si="482"/>
        <v>39.489999999999995</v>
      </c>
      <c r="R6166" t="str">
        <f t="shared" si="483"/>
        <v>Em atraso</v>
      </c>
      <c r="S6166" s="5">
        <f t="shared" si="484"/>
        <v>2</v>
      </c>
    </row>
    <row r="6167" spans="1:19" x14ac:dyDescent="0.25">
      <c r="A6167">
        <v>6166</v>
      </c>
      <c r="B6167" s="1">
        <v>44197</v>
      </c>
      <c r="C6167" s="1">
        <v>44199</v>
      </c>
      <c r="D6167" s="1">
        <v>44204</v>
      </c>
      <c r="E6167" s="1">
        <v>44203</v>
      </c>
      <c r="F6167">
        <v>4</v>
      </c>
      <c r="G6167">
        <v>9</v>
      </c>
      <c r="H6167">
        <v>90</v>
      </c>
      <c r="I6167" s="6">
        <v>0</v>
      </c>
      <c r="J6167">
        <v>2</v>
      </c>
      <c r="K6167" t="str">
        <f>_xlfn.XLOOKUP(fCompras!F6167,dComprador!$A$2:$A$7,dComprador!$B$2:$B$7)</f>
        <v>Lira</v>
      </c>
      <c r="L6167" t="str">
        <f>_xlfn.XLOOKUP(J6167,dFornecedor!$A$2:$A$6,dFornecedor!$B$2:$B$6)</f>
        <v>Minerva</v>
      </c>
      <c r="M6167" t="str">
        <f>_xlfn.XLOOKUP(G6167,dMateriaPrima!$A$2:$A$12,dMateriaPrima!$B$2:$B$12)</f>
        <v>Couro</v>
      </c>
      <c r="N6167" s="2">
        <f>_xlfn.XLOOKUP(G6167,dMateriaPrima!$A$2:$A$12,dMateriaPrima!$C$2:$C$12)</f>
        <v>4.4000000000000004</v>
      </c>
      <c r="O6167" s="3">
        <f t="shared" si="480"/>
        <v>396.00000000000006</v>
      </c>
      <c r="P6167" s="4">
        <f t="shared" si="481"/>
        <v>0</v>
      </c>
      <c r="Q6167" s="3">
        <f t="shared" si="482"/>
        <v>396.00000000000006</v>
      </c>
      <c r="R6167" t="str">
        <f t="shared" si="483"/>
        <v>No prazo</v>
      </c>
      <c r="S6167" s="5">
        <f t="shared" si="484"/>
        <v>0</v>
      </c>
    </row>
    <row r="6168" spans="1:19" x14ac:dyDescent="0.25">
      <c r="A6168">
        <v>6167</v>
      </c>
      <c r="B6168" s="1">
        <v>44197</v>
      </c>
      <c r="C6168" s="1">
        <v>44197</v>
      </c>
      <c r="D6168" s="1">
        <v>44216</v>
      </c>
      <c r="E6168" s="1">
        <v>44217</v>
      </c>
      <c r="F6168">
        <v>1</v>
      </c>
      <c r="G6168">
        <v>7</v>
      </c>
      <c r="H6168">
        <v>162</v>
      </c>
      <c r="I6168" s="6">
        <v>0</v>
      </c>
      <c r="J6168">
        <v>2</v>
      </c>
      <c r="K6168" t="str">
        <f>_xlfn.XLOOKUP(fCompras!F6168,dComprador!$A$2:$A$7,dComprador!$B$2:$B$7)</f>
        <v>Alon</v>
      </c>
      <c r="L6168" t="str">
        <f>_xlfn.XLOOKUP(J6168,dFornecedor!$A$2:$A$6,dFornecedor!$B$2:$B$6)</f>
        <v>Minerva</v>
      </c>
      <c r="M6168" t="str">
        <f>_xlfn.XLOOKUP(G6168,dMateriaPrima!$A$2:$A$12,dMateriaPrima!$B$2:$B$12)</f>
        <v>Poliéster</v>
      </c>
      <c r="N6168" s="2">
        <f>_xlfn.XLOOKUP(G6168,dMateriaPrima!$A$2:$A$12,dMateriaPrima!$C$2:$C$12)</f>
        <v>8</v>
      </c>
      <c r="O6168" s="3">
        <f t="shared" si="480"/>
        <v>1296</v>
      </c>
      <c r="P6168" s="4">
        <f t="shared" si="481"/>
        <v>0</v>
      </c>
      <c r="Q6168" s="3">
        <f t="shared" si="482"/>
        <v>1296</v>
      </c>
      <c r="R6168" t="str">
        <f t="shared" si="483"/>
        <v>Em atraso</v>
      </c>
      <c r="S6168" s="5">
        <f t="shared" si="484"/>
        <v>1</v>
      </c>
    </row>
    <row r="6169" spans="1:19" x14ac:dyDescent="0.25">
      <c r="A6169">
        <v>6168</v>
      </c>
      <c r="B6169" s="1">
        <v>44197</v>
      </c>
      <c r="C6169" s="1">
        <v>44204</v>
      </c>
      <c r="D6169" s="1">
        <v>44216</v>
      </c>
      <c r="E6169" s="1">
        <v>44219</v>
      </c>
      <c r="F6169">
        <v>1</v>
      </c>
      <c r="G6169">
        <v>11</v>
      </c>
      <c r="H6169">
        <v>290</v>
      </c>
      <c r="I6169" s="6">
        <v>0</v>
      </c>
      <c r="J6169">
        <v>1</v>
      </c>
      <c r="K6169" t="str">
        <f>_xlfn.XLOOKUP(fCompras!F6169,dComprador!$A$2:$A$7,dComprador!$B$2:$B$7)</f>
        <v>Alon</v>
      </c>
      <c r="L6169" t="str">
        <f>_xlfn.XLOOKUP(J6169,dFornecedor!$A$2:$A$6,dFornecedor!$B$2:$B$6)</f>
        <v>NorthShore</v>
      </c>
      <c r="M6169" t="str">
        <f>_xlfn.XLOOKUP(G6169,dMateriaPrima!$A$2:$A$12,dMateriaPrima!$B$2:$B$12)</f>
        <v>Papel</v>
      </c>
      <c r="N6169" s="2">
        <f>_xlfn.XLOOKUP(G6169,dMateriaPrima!$A$2:$A$12,dMateriaPrima!$C$2:$C$12)</f>
        <v>9</v>
      </c>
      <c r="O6169" s="3">
        <f t="shared" si="480"/>
        <v>2610</v>
      </c>
      <c r="P6169" s="4">
        <f t="shared" si="481"/>
        <v>0</v>
      </c>
      <c r="Q6169" s="3">
        <f t="shared" si="482"/>
        <v>2610</v>
      </c>
      <c r="R6169" t="str">
        <f t="shared" si="483"/>
        <v>Em atraso</v>
      </c>
      <c r="S6169" s="5">
        <f t="shared" si="484"/>
        <v>3</v>
      </c>
    </row>
    <row r="6170" spans="1:19" x14ac:dyDescent="0.25">
      <c r="A6170">
        <v>6169</v>
      </c>
      <c r="B6170" s="1">
        <v>44197</v>
      </c>
      <c r="C6170" s="1">
        <v>44207</v>
      </c>
      <c r="D6170" s="1">
        <v>44211</v>
      </c>
      <c r="E6170" s="1">
        <v>44212</v>
      </c>
      <c r="F6170">
        <v>1</v>
      </c>
      <c r="G6170">
        <v>9</v>
      </c>
      <c r="H6170">
        <v>79</v>
      </c>
      <c r="I6170" s="6">
        <v>0</v>
      </c>
      <c r="J6170">
        <v>3</v>
      </c>
      <c r="K6170" t="str">
        <f>_xlfn.XLOOKUP(fCompras!F6170,dComprador!$A$2:$A$7,dComprador!$B$2:$B$7)</f>
        <v>Alon</v>
      </c>
      <c r="L6170" t="str">
        <f>_xlfn.XLOOKUP(J6170,dFornecedor!$A$2:$A$6,dFornecedor!$B$2:$B$6)</f>
        <v>StepUp</v>
      </c>
      <c r="M6170" t="str">
        <f>_xlfn.XLOOKUP(G6170,dMateriaPrima!$A$2:$A$12,dMateriaPrima!$B$2:$B$12)</f>
        <v>Couro</v>
      </c>
      <c r="N6170" s="2">
        <f>_xlfn.XLOOKUP(G6170,dMateriaPrima!$A$2:$A$12,dMateriaPrima!$C$2:$C$12)</f>
        <v>4.4000000000000004</v>
      </c>
      <c r="O6170" s="3">
        <f t="shared" si="480"/>
        <v>347.6</v>
      </c>
      <c r="P6170" s="4">
        <f t="shared" si="481"/>
        <v>0</v>
      </c>
      <c r="Q6170" s="3">
        <f t="shared" si="482"/>
        <v>347.6</v>
      </c>
      <c r="R6170" t="str">
        <f t="shared" si="483"/>
        <v>Em atraso</v>
      </c>
      <c r="S6170" s="5">
        <f t="shared" si="484"/>
        <v>1</v>
      </c>
    </row>
    <row r="6171" spans="1:19" x14ac:dyDescent="0.25">
      <c r="A6171">
        <v>6170</v>
      </c>
      <c r="B6171" s="1">
        <v>44197</v>
      </c>
      <c r="C6171" s="1">
        <v>44197</v>
      </c>
      <c r="D6171" s="1">
        <v>44228</v>
      </c>
      <c r="E6171" s="1">
        <v>44230</v>
      </c>
      <c r="F6171">
        <v>1</v>
      </c>
      <c r="G6171">
        <v>10</v>
      </c>
      <c r="H6171">
        <v>234</v>
      </c>
      <c r="I6171" s="6">
        <v>0</v>
      </c>
      <c r="J6171">
        <v>2</v>
      </c>
      <c r="K6171" t="str">
        <f>_xlfn.XLOOKUP(fCompras!F6171,dComprador!$A$2:$A$7,dComprador!$B$2:$B$7)</f>
        <v>Alon</v>
      </c>
      <c r="L6171" t="str">
        <f>_xlfn.XLOOKUP(J6171,dFornecedor!$A$2:$A$6,dFornecedor!$B$2:$B$6)</f>
        <v>Minerva</v>
      </c>
      <c r="M6171" t="str">
        <f>_xlfn.XLOOKUP(G6171,dMateriaPrima!$A$2:$A$12,dMateriaPrima!$B$2:$B$12)</f>
        <v>Pedra Britada</v>
      </c>
      <c r="N6171" s="2">
        <f>_xlfn.XLOOKUP(G6171,dMateriaPrima!$A$2:$A$12,dMateriaPrima!$C$2:$C$12)</f>
        <v>56</v>
      </c>
      <c r="O6171" s="3">
        <f t="shared" si="480"/>
        <v>13104</v>
      </c>
      <c r="P6171" s="4">
        <f t="shared" si="481"/>
        <v>0</v>
      </c>
      <c r="Q6171" s="3">
        <f t="shared" si="482"/>
        <v>13104</v>
      </c>
      <c r="R6171" t="str">
        <f t="shared" si="483"/>
        <v>Em atraso</v>
      </c>
      <c r="S6171" s="5">
        <f t="shared" si="484"/>
        <v>2</v>
      </c>
    </row>
    <row r="6172" spans="1:19" x14ac:dyDescent="0.25">
      <c r="A6172">
        <v>6171</v>
      </c>
      <c r="B6172" s="1">
        <v>44197</v>
      </c>
      <c r="C6172" s="1">
        <v>44205</v>
      </c>
      <c r="D6172" s="1">
        <v>44222</v>
      </c>
      <c r="E6172" s="1">
        <v>44221</v>
      </c>
      <c r="F6172">
        <v>1</v>
      </c>
      <c r="G6172">
        <v>5</v>
      </c>
      <c r="H6172">
        <v>25</v>
      </c>
      <c r="I6172" s="6">
        <v>0</v>
      </c>
      <c r="J6172">
        <v>2</v>
      </c>
      <c r="K6172" t="str">
        <f>_xlfn.XLOOKUP(fCompras!F6172,dComprador!$A$2:$A$7,dComprador!$B$2:$B$7)</f>
        <v>Alon</v>
      </c>
      <c r="L6172" t="str">
        <f>_xlfn.XLOOKUP(J6172,dFornecedor!$A$2:$A$6,dFornecedor!$B$2:$B$6)</f>
        <v>Minerva</v>
      </c>
      <c r="M6172" t="str">
        <f>_xlfn.XLOOKUP(G6172,dMateriaPrima!$A$2:$A$12,dMateriaPrima!$B$2:$B$12)</f>
        <v>Areia</v>
      </c>
      <c r="N6172" s="2">
        <f>_xlfn.XLOOKUP(G6172,dMateriaPrima!$A$2:$A$12,dMateriaPrima!$C$2:$C$12)</f>
        <v>3.59</v>
      </c>
      <c r="O6172" s="3">
        <f t="shared" si="480"/>
        <v>89.75</v>
      </c>
      <c r="P6172" s="4">
        <f t="shared" si="481"/>
        <v>0</v>
      </c>
      <c r="Q6172" s="3">
        <f t="shared" si="482"/>
        <v>89.75</v>
      </c>
      <c r="R6172" t="str">
        <f t="shared" si="483"/>
        <v>No prazo</v>
      </c>
      <c r="S6172" s="5">
        <f t="shared" si="484"/>
        <v>0</v>
      </c>
    </row>
    <row r="6173" spans="1:19" x14ac:dyDescent="0.25">
      <c r="A6173">
        <v>6172</v>
      </c>
      <c r="B6173" s="1">
        <v>44198</v>
      </c>
      <c r="C6173" s="1">
        <v>44206</v>
      </c>
      <c r="D6173" s="1">
        <v>44209</v>
      </c>
      <c r="E6173" s="1">
        <v>44213</v>
      </c>
      <c r="F6173">
        <v>4</v>
      </c>
      <c r="G6173">
        <v>5</v>
      </c>
      <c r="H6173">
        <v>332</v>
      </c>
      <c r="I6173" s="6">
        <v>0</v>
      </c>
      <c r="J6173">
        <v>2</v>
      </c>
      <c r="K6173" t="str">
        <f>_xlfn.XLOOKUP(fCompras!F6173,dComprador!$A$2:$A$7,dComprador!$B$2:$B$7)</f>
        <v>Lira</v>
      </c>
      <c r="L6173" t="str">
        <f>_xlfn.XLOOKUP(J6173,dFornecedor!$A$2:$A$6,dFornecedor!$B$2:$B$6)</f>
        <v>Minerva</v>
      </c>
      <c r="M6173" t="str">
        <f>_xlfn.XLOOKUP(G6173,dMateriaPrima!$A$2:$A$12,dMateriaPrima!$B$2:$B$12)</f>
        <v>Areia</v>
      </c>
      <c r="N6173" s="2">
        <f>_xlfn.XLOOKUP(G6173,dMateriaPrima!$A$2:$A$12,dMateriaPrima!$C$2:$C$12)</f>
        <v>3.59</v>
      </c>
      <c r="O6173" s="3">
        <f t="shared" si="480"/>
        <v>1191.8799999999999</v>
      </c>
      <c r="P6173" s="4">
        <f t="shared" si="481"/>
        <v>0</v>
      </c>
      <c r="Q6173" s="3">
        <f t="shared" si="482"/>
        <v>1191.8799999999999</v>
      </c>
      <c r="R6173" t="str">
        <f t="shared" si="483"/>
        <v>Em atraso</v>
      </c>
      <c r="S6173" s="5">
        <f t="shared" si="484"/>
        <v>4</v>
      </c>
    </row>
    <row r="6174" spans="1:19" x14ac:dyDescent="0.25">
      <c r="A6174">
        <v>6173</v>
      </c>
      <c r="B6174" s="1">
        <v>44198</v>
      </c>
      <c r="C6174" s="1">
        <v>44199</v>
      </c>
      <c r="D6174" s="1">
        <v>44204</v>
      </c>
      <c r="E6174" s="1">
        <v>44207</v>
      </c>
      <c r="F6174">
        <v>4</v>
      </c>
      <c r="G6174">
        <v>9</v>
      </c>
      <c r="H6174">
        <v>574</v>
      </c>
      <c r="I6174" s="6">
        <v>0</v>
      </c>
      <c r="J6174">
        <v>4</v>
      </c>
      <c r="K6174" t="str">
        <f>_xlfn.XLOOKUP(fCompras!F6174,dComprador!$A$2:$A$7,dComprador!$B$2:$B$7)</f>
        <v>Lira</v>
      </c>
      <c r="L6174" t="str">
        <f>_xlfn.XLOOKUP(J6174,dFornecedor!$A$2:$A$6,dFornecedor!$B$2:$B$6)</f>
        <v>AlphaOmega</v>
      </c>
      <c r="M6174" t="str">
        <f>_xlfn.XLOOKUP(G6174,dMateriaPrima!$A$2:$A$12,dMateriaPrima!$B$2:$B$12)</f>
        <v>Couro</v>
      </c>
      <c r="N6174" s="2">
        <f>_xlfn.XLOOKUP(G6174,dMateriaPrima!$A$2:$A$12,dMateriaPrima!$C$2:$C$12)</f>
        <v>4.4000000000000004</v>
      </c>
      <c r="O6174" s="3">
        <f t="shared" si="480"/>
        <v>2525.6000000000004</v>
      </c>
      <c r="P6174" s="4">
        <f t="shared" si="481"/>
        <v>0</v>
      </c>
      <c r="Q6174" s="3">
        <f t="shared" si="482"/>
        <v>2525.6000000000004</v>
      </c>
      <c r="R6174" t="str">
        <f t="shared" si="483"/>
        <v>Em atraso</v>
      </c>
      <c r="S6174" s="5">
        <f t="shared" si="484"/>
        <v>3</v>
      </c>
    </row>
    <row r="6175" spans="1:19" x14ac:dyDescent="0.25">
      <c r="A6175">
        <v>6174</v>
      </c>
      <c r="B6175" s="1">
        <v>44198</v>
      </c>
      <c r="C6175" s="1">
        <v>44199</v>
      </c>
      <c r="D6175" s="1">
        <v>44219</v>
      </c>
      <c r="E6175" s="1">
        <v>44221</v>
      </c>
      <c r="F6175">
        <v>1</v>
      </c>
      <c r="G6175">
        <v>11</v>
      </c>
      <c r="H6175">
        <v>417</v>
      </c>
      <c r="I6175" s="6">
        <v>0</v>
      </c>
      <c r="J6175">
        <v>3</v>
      </c>
      <c r="K6175" t="str">
        <f>_xlfn.XLOOKUP(fCompras!F6175,dComprador!$A$2:$A$7,dComprador!$B$2:$B$7)</f>
        <v>Alon</v>
      </c>
      <c r="L6175" t="str">
        <f>_xlfn.XLOOKUP(J6175,dFornecedor!$A$2:$A$6,dFornecedor!$B$2:$B$6)</f>
        <v>StepUp</v>
      </c>
      <c r="M6175" t="str">
        <f>_xlfn.XLOOKUP(G6175,dMateriaPrima!$A$2:$A$12,dMateriaPrima!$B$2:$B$12)</f>
        <v>Papel</v>
      </c>
      <c r="N6175" s="2">
        <f>_xlfn.XLOOKUP(G6175,dMateriaPrima!$A$2:$A$12,dMateriaPrima!$C$2:$C$12)</f>
        <v>9</v>
      </c>
      <c r="O6175" s="3">
        <f t="shared" si="480"/>
        <v>3753</v>
      </c>
      <c r="P6175" s="4">
        <f t="shared" si="481"/>
        <v>0</v>
      </c>
      <c r="Q6175" s="3">
        <f t="shared" si="482"/>
        <v>3753</v>
      </c>
      <c r="R6175" t="str">
        <f t="shared" si="483"/>
        <v>Em atraso</v>
      </c>
      <c r="S6175" s="5">
        <f t="shared" si="484"/>
        <v>2</v>
      </c>
    </row>
    <row r="6176" spans="1:19" x14ac:dyDescent="0.25">
      <c r="A6176">
        <v>6175</v>
      </c>
      <c r="B6176" s="1">
        <v>44198</v>
      </c>
      <c r="C6176" s="1">
        <v>44199</v>
      </c>
      <c r="D6176" s="1">
        <v>44217</v>
      </c>
      <c r="E6176" s="1">
        <v>44218</v>
      </c>
      <c r="F6176">
        <v>1</v>
      </c>
      <c r="G6176">
        <v>10</v>
      </c>
      <c r="H6176">
        <v>145</v>
      </c>
      <c r="I6176" s="6">
        <v>0</v>
      </c>
      <c r="J6176">
        <v>3</v>
      </c>
      <c r="K6176" t="str">
        <f>_xlfn.XLOOKUP(fCompras!F6176,dComprador!$A$2:$A$7,dComprador!$B$2:$B$7)</f>
        <v>Alon</v>
      </c>
      <c r="L6176" t="str">
        <f>_xlfn.XLOOKUP(J6176,dFornecedor!$A$2:$A$6,dFornecedor!$B$2:$B$6)</f>
        <v>StepUp</v>
      </c>
      <c r="M6176" t="str">
        <f>_xlfn.XLOOKUP(G6176,dMateriaPrima!$A$2:$A$12,dMateriaPrima!$B$2:$B$12)</f>
        <v>Pedra Britada</v>
      </c>
      <c r="N6176" s="2">
        <f>_xlfn.XLOOKUP(G6176,dMateriaPrima!$A$2:$A$12,dMateriaPrima!$C$2:$C$12)</f>
        <v>56</v>
      </c>
      <c r="O6176" s="3">
        <f t="shared" si="480"/>
        <v>8120</v>
      </c>
      <c r="P6176" s="4">
        <f t="shared" si="481"/>
        <v>0</v>
      </c>
      <c r="Q6176" s="3">
        <f t="shared" si="482"/>
        <v>8120</v>
      </c>
      <c r="R6176" t="str">
        <f t="shared" si="483"/>
        <v>Em atraso</v>
      </c>
      <c r="S6176" s="5">
        <f t="shared" si="484"/>
        <v>1</v>
      </c>
    </row>
    <row r="6177" spans="1:19" x14ac:dyDescent="0.25">
      <c r="A6177">
        <v>6176</v>
      </c>
      <c r="B6177" s="1">
        <v>44198</v>
      </c>
      <c r="C6177" s="1">
        <v>44213</v>
      </c>
      <c r="D6177" s="1">
        <v>44230</v>
      </c>
      <c r="E6177" s="1">
        <v>44230</v>
      </c>
      <c r="F6177">
        <v>1</v>
      </c>
      <c r="G6177">
        <v>7</v>
      </c>
      <c r="H6177">
        <v>138</v>
      </c>
      <c r="I6177" s="6">
        <v>0</v>
      </c>
      <c r="J6177">
        <v>1</v>
      </c>
      <c r="K6177" t="str">
        <f>_xlfn.XLOOKUP(fCompras!F6177,dComprador!$A$2:$A$7,dComprador!$B$2:$B$7)</f>
        <v>Alon</v>
      </c>
      <c r="L6177" t="str">
        <f>_xlfn.XLOOKUP(J6177,dFornecedor!$A$2:$A$6,dFornecedor!$B$2:$B$6)</f>
        <v>NorthShore</v>
      </c>
      <c r="M6177" t="str">
        <f>_xlfn.XLOOKUP(G6177,dMateriaPrima!$A$2:$A$12,dMateriaPrima!$B$2:$B$12)</f>
        <v>Poliéster</v>
      </c>
      <c r="N6177" s="2">
        <f>_xlfn.XLOOKUP(G6177,dMateriaPrima!$A$2:$A$12,dMateriaPrima!$C$2:$C$12)</f>
        <v>8</v>
      </c>
      <c r="O6177" s="3">
        <f t="shared" si="480"/>
        <v>1104</v>
      </c>
      <c r="P6177" s="4">
        <f t="shared" si="481"/>
        <v>0</v>
      </c>
      <c r="Q6177" s="3">
        <f t="shared" si="482"/>
        <v>1104</v>
      </c>
      <c r="R6177" t="str">
        <f t="shared" si="483"/>
        <v>No prazo</v>
      </c>
      <c r="S6177" s="5">
        <f t="shared" si="484"/>
        <v>0</v>
      </c>
    </row>
    <row r="6178" spans="1:19" x14ac:dyDescent="0.25">
      <c r="A6178">
        <v>6177</v>
      </c>
      <c r="B6178" s="1">
        <v>44198</v>
      </c>
      <c r="C6178" s="1">
        <v>44199</v>
      </c>
      <c r="D6178" s="1">
        <v>44223</v>
      </c>
      <c r="E6178" s="1">
        <v>44222</v>
      </c>
      <c r="F6178">
        <v>1</v>
      </c>
      <c r="G6178">
        <v>8</v>
      </c>
      <c r="H6178">
        <v>223</v>
      </c>
      <c r="I6178" s="6">
        <v>0</v>
      </c>
      <c r="J6178">
        <v>3</v>
      </c>
      <c r="K6178" t="str">
        <f>_xlfn.XLOOKUP(fCompras!F6178,dComprador!$A$2:$A$7,dComprador!$B$2:$B$7)</f>
        <v>Alon</v>
      </c>
      <c r="L6178" t="str">
        <f>_xlfn.XLOOKUP(J6178,dFornecedor!$A$2:$A$6,dFornecedor!$B$2:$B$6)</f>
        <v>StepUp</v>
      </c>
      <c r="M6178" t="str">
        <f>_xlfn.XLOOKUP(G6178,dMateriaPrima!$A$2:$A$12,dMateriaPrima!$B$2:$B$12)</f>
        <v>Cimento</v>
      </c>
      <c r="N6178" s="2">
        <f>_xlfn.XLOOKUP(G6178,dMateriaPrima!$A$2:$A$12,dMateriaPrima!$C$2:$C$12)</f>
        <v>23</v>
      </c>
      <c r="O6178" s="3">
        <f t="shared" si="480"/>
        <v>5129</v>
      </c>
      <c r="P6178" s="4">
        <f t="shared" si="481"/>
        <v>0</v>
      </c>
      <c r="Q6178" s="3">
        <f t="shared" si="482"/>
        <v>5129</v>
      </c>
      <c r="R6178" t="str">
        <f t="shared" si="483"/>
        <v>No prazo</v>
      </c>
      <c r="S6178" s="5">
        <f t="shared" si="484"/>
        <v>0</v>
      </c>
    </row>
    <row r="6179" spans="1:19" x14ac:dyDescent="0.25">
      <c r="A6179">
        <v>6178</v>
      </c>
      <c r="B6179" s="1">
        <v>44199</v>
      </c>
      <c r="C6179" s="1">
        <v>44199</v>
      </c>
      <c r="D6179" s="1">
        <v>44228</v>
      </c>
      <c r="E6179" s="1">
        <v>44233</v>
      </c>
      <c r="F6179">
        <v>1</v>
      </c>
      <c r="G6179">
        <v>6</v>
      </c>
      <c r="H6179">
        <v>346</v>
      </c>
      <c r="I6179" s="6">
        <v>0</v>
      </c>
      <c r="J6179">
        <v>2</v>
      </c>
      <c r="K6179" t="str">
        <f>_xlfn.XLOOKUP(fCompras!F6179,dComprador!$A$2:$A$7,dComprador!$B$2:$B$7)</f>
        <v>Alon</v>
      </c>
      <c r="L6179" t="str">
        <f>_xlfn.XLOOKUP(J6179,dFornecedor!$A$2:$A$6,dFornecedor!$B$2:$B$6)</f>
        <v>Minerva</v>
      </c>
      <c r="M6179" t="str">
        <f>_xlfn.XLOOKUP(G6179,dMateriaPrima!$A$2:$A$12,dMateriaPrima!$B$2:$B$12)</f>
        <v>Fio Algodão</v>
      </c>
      <c r="N6179" s="2">
        <f>_xlfn.XLOOKUP(G6179,dMateriaPrima!$A$2:$A$12,dMateriaPrima!$C$2:$C$12)</f>
        <v>55.9</v>
      </c>
      <c r="O6179" s="3">
        <f t="shared" si="480"/>
        <v>19341.399999999998</v>
      </c>
      <c r="P6179" s="4">
        <f t="shared" si="481"/>
        <v>0</v>
      </c>
      <c r="Q6179" s="3">
        <f t="shared" si="482"/>
        <v>19341.399999999998</v>
      </c>
      <c r="R6179" t="str">
        <f t="shared" si="483"/>
        <v>Em atraso</v>
      </c>
      <c r="S6179" s="5">
        <f t="shared" si="484"/>
        <v>5</v>
      </c>
    </row>
    <row r="6180" spans="1:19" x14ac:dyDescent="0.25">
      <c r="A6180">
        <v>6179</v>
      </c>
      <c r="B6180" s="1">
        <v>44199</v>
      </c>
      <c r="C6180" s="1">
        <v>44209</v>
      </c>
      <c r="D6180" s="1">
        <v>44231</v>
      </c>
      <c r="E6180" s="1">
        <v>44232</v>
      </c>
      <c r="F6180">
        <v>1</v>
      </c>
      <c r="G6180">
        <v>2</v>
      </c>
      <c r="H6180">
        <v>99</v>
      </c>
      <c r="I6180" s="6">
        <v>0</v>
      </c>
      <c r="J6180">
        <v>3</v>
      </c>
      <c r="K6180" t="str">
        <f>_xlfn.XLOOKUP(fCompras!F6180,dComprador!$A$2:$A$7,dComprador!$B$2:$B$7)</f>
        <v>Alon</v>
      </c>
      <c r="L6180" t="str">
        <f>_xlfn.XLOOKUP(J6180,dFornecedor!$A$2:$A$6,dFornecedor!$B$2:$B$6)</f>
        <v>StepUp</v>
      </c>
      <c r="M6180" t="str">
        <f>_xlfn.XLOOKUP(G6180,dMateriaPrima!$A$2:$A$12,dMateriaPrima!$B$2:$B$12)</f>
        <v>Chapa Metal</v>
      </c>
      <c r="N6180" s="2">
        <f>_xlfn.XLOOKUP(G6180,dMateriaPrima!$A$2:$A$12,dMateriaPrima!$C$2:$C$12)</f>
        <v>299.89999999999998</v>
      </c>
      <c r="O6180" s="3">
        <f t="shared" si="480"/>
        <v>29690.1</v>
      </c>
      <c r="P6180" s="4">
        <f t="shared" si="481"/>
        <v>0</v>
      </c>
      <c r="Q6180" s="3">
        <f t="shared" si="482"/>
        <v>29690.1</v>
      </c>
      <c r="R6180" t="str">
        <f t="shared" si="483"/>
        <v>Em atraso</v>
      </c>
      <c r="S6180" s="5">
        <f t="shared" si="484"/>
        <v>1</v>
      </c>
    </row>
    <row r="6181" spans="1:19" x14ac:dyDescent="0.25">
      <c r="A6181">
        <v>6180</v>
      </c>
      <c r="B6181" s="1">
        <v>44199</v>
      </c>
      <c r="C6181" s="1">
        <v>44199</v>
      </c>
      <c r="D6181" s="1">
        <v>44206</v>
      </c>
      <c r="E6181" s="1">
        <v>44206</v>
      </c>
      <c r="F6181">
        <v>4</v>
      </c>
      <c r="G6181">
        <v>7</v>
      </c>
      <c r="H6181">
        <v>447</v>
      </c>
      <c r="I6181" s="6">
        <v>0</v>
      </c>
      <c r="J6181">
        <v>2</v>
      </c>
      <c r="K6181" t="str">
        <f>_xlfn.XLOOKUP(fCompras!F6181,dComprador!$A$2:$A$7,dComprador!$B$2:$B$7)</f>
        <v>Lira</v>
      </c>
      <c r="L6181" t="str">
        <f>_xlfn.XLOOKUP(J6181,dFornecedor!$A$2:$A$6,dFornecedor!$B$2:$B$6)</f>
        <v>Minerva</v>
      </c>
      <c r="M6181" t="str">
        <f>_xlfn.XLOOKUP(G6181,dMateriaPrima!$A$2:$A$12,dMateriaPrima!$B$2:$B$12)</f>
        <v>Poliéster</v>
      </c>
      <c r="N6181" s="2">
        <f>_xlfn.XLOOKUP(G6181,dMateriaPrima!$A$2:$A$12,dMateriaPrima!$C$2:$C$12)</f>
        <v>8</v>
      </c>
      <c r="O6181" s="3">
        <f t="shared" si="480"/>
        <v>3576</v>
      </c>
      <c r="P6181" s="4">
        <f t="shared" si="481"/>
        <v>0</v>
      </c>
      <c r="Q6181" s="3">
        <f t="shared" si="482"/>
        <v>3576</v>
      </c>
      <c r="R6181" t="str">
        <f t="shared" si="483"/>
        <v>No prazo</v>
      </c>
      <c r="S6181" s="5">
        <f t="shared" si="484"/>
        <v>0</v>
      </c>
    </row>
    <row r="6182" spans="1:19" x14ac:dyDescent="0.25">
      <c r="A6182">
        <v>6181</v>
      </c>
      <c r="B6182" s="1">
        <v>44199</v>
      </c>
      <c r="C6182" s="1">
        <v>44207</v>
      </c>
      <c r="D6182" s="1">
        <v>44210</v>
      </c>
      <c r="E6182" s="1">
        <v>44213</v>
      </c>
      <c r="F6182">
        <v>4</v>
      </c>
      <c r="G6182">
        <v>7</v>
      </c>
      <c r="H6182">
        <v>231</v>
      </c>
      <c r="I6182" s="6">
        <v>0</v>
      </c>
      <c r="J6182">
        <v>3</v>
      </c>
      <c r="K6182" t="str">
        <f>_xlfn.XLOOKUP(fCompras!F6182,dComprador!$A$2:$A$7,dComprador!$B$2:$B$7)</f>
        <v>Lira</v>
      </c>
      <c r="L6182" t="str">
        <f>_xlfn.XLOOKUP(J6182,dFornecedor!$A$2:$A$6,dFornecedor!$B$2:$B$6)</f>
        <v>StepUp</v>
      </c>
      <c r="M6182" t="str">
        <f>_xlfn.XLOOKUP(G6182,dMateriaPrima!$A$2:$A$12,dMateriaPrima!$B$2:$B$12)</f>
        <v>Poliéster</v>
      </c>
      <c r="N6182" s="2">
        <f>_xlfn.XLOOKUP(G6182,dMateriaPrima!$A$2:$A$12,dMateriaPrima!$C$2:$C$12)</f>
        <v>8</v>
      </c>
      <c r="O6182" s="3">
        <f t="shared" si="480"/>
        <v>1848</v>
      </c>
      <c r="P6182" s="4">
        <f t="shared" si="481"/>
        <v>0</v>
      </c>
      <c r="Q6182" s="3">
        <f t="shared" si="482"/>
        <v>1848</v>
      </c>
      <c r="R6182" t="str">
        <f t="shared" si="483"/>
        <v>Em atraso</v>
      </c>
      <c r="S6182" s="5">
        <f t="shared" si="484"/>
        <v>3</v>
      </c>
    </row>
    <row r="6183" spans="1:19" x14ac:dyDescent="0.25">
      <c r="A6183">
        <v>6182</v>
      </c>
      <c r="B6183" s="1">
        <v>44199</v>
      </c>
      <c r="C6183" s="1">
        <v>44199</v>
      </c>
      <c r="D6183" s="1">
        <v>44207</v>
      </c>
      <c r="E6183" s="1">
        <v>44209</v>
      </c>
      <c r="F6183">
        <v>4</v>
      </c>
      <c r="G6183">
        <v>8</v>
      </c>
      <c r="H6183">
        <v>274</v>
      </c>
      <c r="I6183" s="6">
        <v>0</v>
      </c>
      <c r="J6183">
        <v>2</v>
      </c>
      <c r="K6183" t="str">
        <f>_xlfn.XLOOKUP(fCompras!F6183,dComprador!$A$2:$A$7,dComprador!$B$2:$B$7)</f>
        <v>Lira</v>
      </c>
      <c r="L6183" t="str">
        <f>_xlfn.XLOOKUP(J6183,dFornecedor!$A$2:$A$6,dFornecedor!$B$2:$B$6)</f>
        <v>Minerva</v>
      </c>
      <c r="M6183" t="str">
        <f>_xlfn.XLOOKUP(G6183,dMateriaPrima!$A$2:$A$12,dMateriaPrima!$B$2:$B$12)</f>
        <v>Cimento</v>
      </c>
      <c r="N6183" s="2">
        <f>_xlfn.XLOOKUP(G6183,dMateriaPrima!$A$2:$A$12,dMateriaPrima!$C$2:$C$12)</f>
        <v>23</v>
      </c>
      <c r="O6183" s="3">
        <f t="shared" si="480"/>
        <v>6302</v>
      </c>
      <c r="P6183" s="4">
        <f t="shared" si="481"/>
        <v>0</v>
      </c>
      <c r="Q6183" s="3">
        <f t="shared" si="482"/>
        <v>6302</v>
      </c>
      <c r="R6183" t="str">
        <f t="shared" si="483"/>
        <v>Em atraso</v>
      </c>
      <c r="S6183" s="5">
        <f t="shared" si="484"/>
        <v>2</v>
      </c>
    </row>
    <row r="6184" spans="1:19" x14ac:dyDescent="0.25">
      <c r="A6184">
        <v>6183</v>
      </c>
      <c r="B6184" s="1">
        <v>44199</v>
      </c>
      <c r="C6184" s="1">
        <v>44199</v>
      </c>
      <c r="D6184" s="1">
        <v>44206</v>
      </c>
      <c r="E6184" s="1">
        <v>44206</v>
      </c>
      <c r="F6184">
        <v>4</v>
      </c>
      <c r="G6184">
        <v>7</v>
      </c>
      <c r="H6184">
        <v>247</v>
      </c>
      <c r="I6184" s="6">
        <v>0</v>
      </c>
      <c r="J6184">
        <v>4</v>
      </c>
      <c r="K6184" t="str">
        <f>_xlfn.XLOOKUP(fCompras!F6184,dComprador!$A$2:$A$7,dComprador!$B$2:$B$7)</f>
        <v>Lira</v>
      </c>
      <c r="L6184" t="str">
        <f>_xlfn.XLOOKUP(J6184,dFornecedor!$A$2:$A$6,dFornecedor!$B$2:$B$6)</f>
        <v>AlphaOmega</v>
      </c>
      <c r="M6184" t="str">
        <f>_xlfn.XLOOKUP(G6184,dMateriaPrima!$A$2:$A$12,dMateriaPrima!$B$2:$B$12)</f>
        <v>Poliéster</v>
      </c>
      <c r="N6184" s="2">
        <f>_xlfn.XLOOKUP(G6184,dMateriaPrima!$A$2:$A$12,dMateriaPrima!$C$2:$C$12)</f>
        <v>8</v>
      </c>
      <c r="O6184" s="3">
        <f t="shared" si="480"/>
        <v>1976</v>
      </c>
      <c r="P6184" s="4">
        <f t="shared" si="481"/>
        <v>0</v>
      </c>
      <c r="Q6184" s="3">
        <f t="shared" si="482"/>
        <v>1976</v>
      </c>
      <c r="R6184" t="str">
        <f t="shared" si="483"/>
        <v>No prazo</v>
      </c>
      <c r="S6184" s="5">
        <f t="shared" si="484"/>
        <v>0</v>
      </c>
    </row>
    <row r="6185" spans="1:19" x14ac:dyDescent="0.25">
      <c r="A6185">
        <v>6184</v>
      </c>
      <c r="B6185" s="1">
        <v>44199</v>
      </c>
      <c r="C6185" s="1">
        <v>44205</v>
      </c>
      <c r="D6185" s="1">
        <v>44219</v>
      </c>
      <c r="E6185" s="1">
        <v>44219</v>
      </c>
      <c r="F6185">
        <v>1</v>
      </c>
      <c r="G6185">
        <v>9</v>
      </c>
      <c r="H6185">
        <v>458</v>
      </c>
      <c r="I6185" s="6">
        <v>0</v>
      </c>
      <c r="J6185">
        <v>3</v>
      </c>
      <c r="K6185" t="str">
        <f>_xlfn.XLOOKUP(fCompras!F6185,dComprador!$A$2:$A$7,dComprador!$B$2:$B$7)</f>
        <v>Alon</v>
      </c>
      <c r="L6185" t="str">
        <f>_xlfn.XLOOKUP(J6185,dFornecedor!$A$2:$A$6,dFornecedor!$B$2:$B$6)</f>
        <v>StepUp</v>
      </c>
      <c r="M6185" t="str">
        <f>_xlfn.XLOOKUP(G6185,dMateriaPrima!$A$2:$A$12,dMateriaPrima!$B$2:$B$12)</f>
        <v>Couro</v>
      </c>
      <c r="N6185" s="2">
        <f>_xlfn.XLOOKUP(G6185,dMateriaPrima!$A$2:$A$12,dMateriaPrima!$C$2:$C$12)</f>
        <v>4.4000000000000004</v>
      </c>
      <c r="O6185" s="3">
        <f t="shared" si="480"/>
        <v>2015.2000000000003</v>
      </c>
      <c r="P6185" s="4">
        <f t="shared" si="481"/>
        <v>0</v>
      </c>
      <c r="Q6185" s="3">
        <f t="shared" si="482"/>
        <v>2015.2000000000003</v>
      </c>
      <c r="R6185" t="str">
        <f t="shared" si="483"/>
        <v>No prazo</v>
      </c>
      <c r="S6185" s="5">
        <f t="shared" si="484"/>
        <v>0</v>
      </c>
    </row>
    <row r="6186" spans="1:19" x14ac:dyDescent="0.25">
      <c r="A6186">
        <v>6185</v>
      </c>
      <c r="B6186" s="1">
        <v>44199</v>
      </c>
      <c r="C6186" s="1">
        <v>44199</v>
      </c>
      <c r="D6186" s="1">
        <v>44212</v>
      </c>
      <c r="E6186" s="1">
        <v>44215</v>
      </c>
      <c r="F6186">
        <v>1</v>
      </c>
      <c r="G6186">
        <v>1</v>
      </c>
      <c r="H6186">
        <v>83</v>
      </c>
      <c r="I6186" s="6">
        <v>0</v>
      </c>
      <c r="J6186">
        <v>2</v>
      </c>
      <c r="K6186" t="str">
        <f>_xlfn.XLOOKUP(fCompras!F6186,dComprador!$A$2:$A$7,dComprador!$B$2:$B$7)</f>
        <v>Alon</v>
      </c>
      <c r="L6186" t="str">
        <f>_xlfn.XLOOKUP(J6186,dFornecedor!$A$2:$A$6,dFornecedor!$B$2:$B$6)</f>
        <v>Minerva</v>
      </c>
      <c r="M6186" t="str">
        <f>_xlfn.XLOOKUP(G6186,dMateriaPrima!$A$2:$A$12,dMateriaPrima!$B$2:$B$12)</f>
        <v>Tecido</v>
      </c>
      <c r="N6186" s="2">
        <f>_xlfn.XLOOKUP(G6186,dMateriaPrima!$A$2:$A$12,dMateriaPrima!$C$2:$C$12)</f>
        <v>18</v>
      </c>
      <c r="O6186" s="3">
        <f t="shared" si="480"/>
        <v>1494</v>
      </c>
      <c r="P6186" s="4">
        <f t="shared" si="481"/>
        <v>0</v>
      </c>
      <c r="Q6186" s="3">
        <f t="shared" si="482"/>
        <v>1494</v>
      </c>
      <c r="R6186" t="str">
        <f t="shared" si="483"/>
        <v>Em atraso</v>
      </c>
      <c r="S6186" s="5">
        <f t="shared" si="484"/>
        <v>3</v>
      </c>
    </row>
    <row r="6187" spans="1:19" x14ac:dyDescent="0.25">
      <c r="A6187">
        <v>6186</v>
      </c>
      <c r="B6187" s="1">
        <v>44199</v>
      </c>
      <c r="C6187" s="1">
        <v>44202</v>
      </c>
      <c r="D6187" s="1">
        <v>44218</v>
      </c>
      <c r="E6187" s="1">
        <v>44221</v>
      </c>
      <c r="F6187">
        <v>1</v>
      </c>
      <c r="G6187">
        <v>6</v>
      </c>
      <c r="H6187">
        <v>415</v>
      </c>
      <c r="I6187" s="6">
        <v>0</v>
      </c>
      <c r="J6187">
        <v>1</v>
      </c>
      <c r="K6187" t="str">
        <f>_xlfn.XLOOKUP(fCompras!F6187,dComprador!$A$2:$A$7,dComprador!$B$2:$B$7)</f>
        <v>Alon</v>
      </c>
      <c r="L6187" t="str">
        <f>_xlfn.XLOOKUP(J6187,dFornecedor!$A$2:$A$6,dFornecedor!$B$2:$B$6)</f>
        <v>NorthShore</v>
      </c>
      <c r="M6187" t="str">
        <f>_xlfn.XLOOKUP(G6187,dMateriaPrima!$A$2:$A$12,dMateriaPrima!$B$2:$B$12)</f>
        <v>Fio Algodão</v>
      </c>
      <c r="N6187" s="2">
        <f>_xlfn.XLOOKUP(G6187,dMateriaPrima!$A$2:$A$12,dMateriaPrima!$C$2:$C$12)</f>
        <v>55.9</v>
      </c>
      <c r="O6187" s="3">
        <f t="shared" si="480"/>
        <v>23198.5</v>
      </c>
      <c r="P6187" s="4">
        <f t="shared" si="481"/>
        <v>0</v>
      </c>
      <c r="Q6187" s="3">
        <f t="shared" si="482"/>
        <v>23198.5</v>
      </c>
      <c r="R6187" t="str">
        <f t="shared" si="483"/>
        <v>Em atraso</v>
      </c>
      <c r="S6187" s="5">
        <f t="shared" si="484"/>
        <v>3</v>
      </c>
    </row>
    <row r="6188" spans="1:19" x14ac:dyDescent="0.25">
      <c r="A6188">
        <v>6187</v>
      </c>
      <c r="B6188" s="1">
        <v>44199</v>
      </c>
      <c r="C6188" s="1">
        <v>44199</v>
      </c>
      <c r="D6188" s="1">
        <v>44221</v>
      </c>
      <c r="E6188" s="1">
        <v>44220</v>
      </c>
      <c r="F6188">
        <v>1</v>
      </c>
      <c r="G6188">
        <v>5</v>
      </c>
      <c r="H6188">
        <v>440</v>
      </c>
      <c r="I6188" s="6">
        <v>0.23</v>
      </c>
      <c r="J6188">
        <v>2</v>
      </c>
      <c r="K6188" t="str">
        <f>_xlfn.XLOOKUP(fCompras!F6188,dComprador!$A$2:$A$7,dComprador!$B$2:$B$7)</f>
        <v>Alon</v>
      </c>
      <c r="L6188" t="str">
        <f>_xlfn.XLOOKUP(J6188,dFornecedor!$A$2:$A$6,dFornecedor!$B$2:$B$6)</f>
        <v>Minerva</v>
      </c>
      <c r="M6188" t="str">
        <f>_xlfn.XLOOKUP(G6188,dMateriaPrima!$A$2:$A$12,dMateriaPrima!$B$2:$B$12)</f>
        <v>Areia</v>
      </c>
      <c r="N6188" s="2">
        <f>_xlfn.XLOOKUP(G6188,dMateriaPrima!$A$2:$A$12,dMateriaPrima!$C$2:$C$12)</f>
        <v>3.59</v>
      </c>
      <c r="O6188" s="3">
        <f t="shared" si="480"/>
        <v>1579.6</v>
      </c>
      <c r="P6188" s="4">
        <f t="shared" si="481"/>
        <v>363.30799999999999</v>
      </c>
      <c r="Q6188" s="3">
        <f t="shared" si="482"/>
        <v>1216.2919999999999</v>
      </c>
      <c r="R6188" t="str">
        <f t="shared" si="483"/>
        <v>No prazo</v>
      </c>
      <c r="S6188" s="5">
        <f t="shared" si="484"/>
        <v>0</v>
      </c>
    </row>
    <row r="6189" spans="1:19" x14ac:dyDescent="0.25">
      <c r="A6189">
        <v>6188</v>
      </c>
      <c r="B6189" s="1">
        <v>44199</v>
      </c>
      <c r="C6189" s="1">
        <v>44199</v>
      </c>
      <c r="D6189" s="1">
        <v>44216</v>
      </c>
      <c r="E6189" s="1">
        <v>44216</v>
      </c>
      <c r="F6189">
        <v>1</v>
      </c>
      <c r="G6189">
        <v>9</v>
      </c>
      <c r="H6189">
        <v>6</v>
      </c>
      <c r="I6189" s="6">
        <v>0</v>
      </c>
      <c r="J6189">
        <v>4</v>
      </c>
      <c r="K6189" t="str">
        <f>_xlfn.XLOOKUP(fCompras!F6189,dComprador!$A$2:$A$7,dComprador!$B$2:$B$7)</f>
        <v>Alon</v>
      </c>
      <c r="L6189" t="str">
        <f>_xlfn.XLOOKUP(J6189,dFornecedor!$A$2:$A$6,dFornecedor!$B$2:$B$6)</f>
        <v>AlphaOmega</v>
      </c>
      <c r="M6189" t="str">
        <f>_xlfn.XLOOKUP(G6189,dMateriaPrima!$A$2:$A$12,dMateriaPrima!$B$2:$B$12)</f>
        <v>Couro</v>
      </c>
      <c r="N6189" s="2">
        <f>_xlfn.XLOOKUP(G6189,dMateriaPrima!$A$2:$A$12,dMateriaPrima!$C$2:$C$12)</f>
        <v>4.4000000000000004</v>
      </c>
      <c r="O6189" s="3">
        <f t="shared" si="480"/>
        <v>26.400000000000002</v>
      </c>
      <c r="P6189" s="4">
        <f t="shared" si="481"/>
        <v>0</v>
      </c>
      <c r="Q6189" s="3">
        <f t="shared" si="482"/>
        <v>26.400000000000002</v>
      </c>
      <c r="R6189" t="str">
        <f t="shared" si="483"/>
        <v>No prazo</v>
      </c>
      <c r="S6189" s="5">
        <f t="shared" si="484"/>
        <v>0</v>
      </c>
    </row>
    <row r="6190" spans="1:19" x14ac:dyDescent="0.25">
      <c r="A6190">
        <v>6189</v>
      </c>
      <c r="B6190" s="1">
        <v>44199</v>
      </c>
      <c r="C6190" s="1">
        <v>44200</v>
      </c>
      <c r="D6190" s="1">
        <v>44221</v>
      </c>
      <c r="E6190" s="1">
        <v>44223</v>
      </c>
      <c r="F6190">
        <v>1</v>
      </c>
      <c r="G6190">
        <v>6</v>
      </c>
      <c r="H6190">
        <v>354</v>
      </c>
      <c r="I6190" s="6">
        <v>0</v>
      </c>
      <c r="J6190">
        <v>3</v>
      </c>
      <c r="K6190" t="str">
        <f>_xlfn.XLOOKUP(fCompras!F6190,dComprador!$A$2:$A$7,dComprador!$B$2:$B$7)</f>
        <v>Alon</v>
      </c>
      <c r="L6190" t="str">
        <f>_xlfn.XLOOKUP(J6190,dFornecedor!$A$2:$A$6,dFornecedor!$B$2:$B$6)</f>
        <v>StepUp</v>
      </c>
      <c r="M6190" t="str">
        <f>_xlfn.XLOOKUP(G6190,dMateriaPrima!$A$2:$A$12,dMateriaPrima!$B$2:$B$12)</f>
        <v>Fio Algodão</v>
      </c>
      <c r="N6190" s="2">
        <f>_xlfn.XLOOKUP(G6190,dMateriaPrima!$A$2:$A$12,dMateriaPrima!$C$2:$C$12)</f>
        <v>55.9</v>
      </c>
      <c r="O6190" s="3">
        <f t="shared" si="480"/>
        <v>19788.599999999999</v>
      </c>
      <c r="P6190" s="4">
        <f t="shared" si="481"/>
        <v>0</v>
      </c>
      <c r="Q6190" s="3">
        <f t="shared" si="482"/>
        <v>19788.599999999999</v>
      </c>
      <c r="R6190" t="str">
        <f t="shared" si="483"/>
        <v>Em atraso</v>
      </c>
      <c r="S6190" s="5">
        <f t="shared" si="484"/>
        <v>2</v>
      </c>
    </row>
    <row r="6191" spans="1:19" x14ac:dyDescent="0.25">
      <c r="A6191">
        <v>6190</v>
      </c>
      <c r="B6191" s="1">
        <v>44199</v>
      </c>
      <c r="C6191" s="1">
        <v>44205</v>
      </c>
      <c r="D6191" s="1">
        <v>44231</v>
      </c>
      <c r="E6191" s="1">
        <v>44232</v>
      </c>
      <c r="F6191">
        <v>1</v>
      </c>
      <c r="G6191">
        <v>9</v>
      </c>
      <c r="H6191">
        <v>78</v>
      </c>
      <c r="I6191" s="6">
        <v>0</v>
      </c>
      <c r="J6191">
        <v>2</v>
      </c>
      <c r="K6191" t="str">
        <f>_xlfn.XLOOKUP(fCompras!F6191,dComprador!$A$2:$A$7,dComprador!$B$2:$B$7)</f>
        <v>Alon</v>
      </c>
      <c r="L6191" t="str">
        <f>_xlfn.XLOOKUP(J6191,dFornecedor!$A$2:$A$6,dFornecedor!$B$2:$B$6)</f>
        <v>Minerva</v>
      </c>
      <c r="M6191" t="str">
        <f>_xlfn.XLOOKUP(G6191,dMateriaPrima!$A$2:$A$12,dMateriaPrima!$B$2:$B$12)</f>
        <v>Couro</v>
      </c>
      <c r="N6191" s="2">
        <f>_xlfn.XLOOKUP(G6191,dMateriaPrima!$A$2:$A$12,dMateriaPrima!$C$2:$C$12)</f>
        <v>4.4000000000000004</v>
      </c>
      <c r="O6191" s="3">
        <f t="shared" si="480"/>
        <v>343.20000000000005</v>
      </c>
      <c r="P6191" s="4">
        <f t="shared" si="481"/>
        <v>0</v>
      </c>
      <c r="Q6191" s="3">
        <f t="shared" si="482"/>
        <v>343.20000000000005</v>
      </c>
      <c r="R6191" t="str">
        <f t="shared" si="483"/>
        <v>Em atraso</v>
      </c>
      <c r="S6191" s="5">
        <f t="shared" si="484"/>
        <v>1</v>
      </c>
    </row>
    <row r="6192" spans="1:19" x14ac:dyDescent="0.25">
      <c r="A6192">
        <v>6191</v>
      </c>
      <c r="B6192" s="1">
        <v>44199</v>
      </c>
      <c r="C6192" s="1">
        <v>44208</v>
      </c>
      <c r="D6192" s="1">
        <v>44222</v>
      </c>
      <c r="E6192" s="1">
        <v>44222</v>
      </c>
      <c r="F6192">
        <v>1</v>
      </c>
      <c r="G6192">
        <v>5</v>
      </c>
      <c r="H6192">
        <v>35</v>
      </c>
      <c r="I6192" s="6">
        <v>0</v>
      </c>
      <c r="J6192">
        <v>2</v>
      </c>
      <c r="K6192" t="str">
        <f>_xlfn.XLOOKUP(fCompras!F6192,dComprador!$A$2:$A$7,dComprador!$B$2:$B$7)</f>
        <v>Alon</v>
      </c>
      <c r="L6192" t="str">
        <f>_xlfn.XLOOKUP(J6192,dFornecedor!$A$2:$A$6,dFornecedor!$B$2:$B$6)</f>
        <v>Minerva</v>
      </c>
      <c r="M6192" t="str">
        <f>_xlfn.XLOOKUP(G6192,dMateriaPrima!$A$2:$A$12,dMateriaPrima!$B$2:$B$12)</f>
        <v>Areia</v>
      </c>
      <c r="N6192" s="2">
        <f>_xlfn.XLOOKUP(G6192,dMateriaPrima!$A$2:$A$12,dMateriaPrima!$C$2:$C$12)</f>
        <v>3.59</v>
      </c>
      <c r="O6192" s="3">
        <f t="shared" si="480"/>
        <v>125.64999999999999</v>
      </c>
      <c r="P6192" s="4">
        <f t="shared" si="481"/>
        <v>0</v>
      </c>
      <c r="Q6192" s="3">
        <f t="shared" si="482"/>
        <v>125.64999999999999</v>
      </c>
      <c r="R6192" t="str">
        <f t="shared" si="483"/>
        <v>No prazo</v>
      </c>
      <c r="S6192" s="5">
        <f t="shared" si="484"/>
        <v>0</v>
      </c>
    </row>
    <row r="6193" spans="1:19" x14ac:dyDescent="0.25">
      <c r="A6193">
        <v>6192</v>
      </c>
      <c r="B6193" s="1">
        <v>44200</v>
      </c>
      <c r="C6193" s="1">
        <v>44201</v>
      </c>
      <c r="D6193" s="1">
        <v>44207</v>
      </c>
      <c r="E6193" s="1">
        <v>44210</v>
      </c>
      <c r="F6193">
        <v>4</v>
      </c>
      <c r="G6193">
        <v>4</v>
      </c>
      <c r="H6193">
        <v>257</v>
      </c>
      <c r="I6193" s="6">
        <v>0</v>
      </c>
      <c r="J6193">
        <v>2</v>
      </c>
      <c r="K6193" t="str">
        <f>_xlfn.XLOOKUP(fCompras!F6193,dComprador!$A$2:$A$7,dComprador!$B$2:$B$7)</f>
        <v>Lira</v>
      </c>
      <c r="L6193" t="str">
        <f>_xlfn.XLOOKUP(J6193,dFornecedor!$A$2:$A$6,dFornecedor!$B$2:$B$6)</f>
        <v>Minerva</v>
      </c>
      <c r="M6193" t="str">
        <f>_xlfn.XLOOKUP(G6193,dMateriaPrima!$A$2:$A$12,dMateriaPrima!$B$2:$B$12)</f>
        <v>Madeira</v>
      </c>
      <c r="N6193" s="2">
        <f>_xlfn.XLOOKUP(G6193,dMateriaPrima!$A$2:$A$12,dMateriaPrima!$C$2:$C$12)</f>
        <v>168</v>
      </c>
      <c r="O6193" s="3">
        <f t="shared" si="480"/>
        <v>43176</v>
      </c>
      <c r="P6193" s="4">
        <f t="shared" si="481"/>
        <v>0</v>
      </c>
      <c r="Q6193" s="3">
        <f t="shared" si="482"/>
        <v>43176</v>
      </c>
      <c r="R6193" t="str">
        <f t="shared" si="483"/>
        <v>Em atraso</v>
      </c>
      <c r="S6193" s="5">
        <f t="shared" si="484"/>
        <v>3</v>
      </c>
    </row>
    <row r="6194" spans="1:19" x14ac:dyDescent="0.25">
      <c r="A6194">
        <v>6193</v>
      </c>
      <c r="B6194" s="1">
        <v>44200</v>
      </c>
      <c r="C6194" s="1">
        <v>44201</v>
      </c>
      <c r="D6194" s="1">
        <v>44234</v>
      </c>
      <c r="E6194" s="1">
        <v>44233</v>
      </c>
      <c r="F6194">
        <v>1</v>
      </c>
      <c r="G6194">
        <v>9</v>
      </c>
      <c r="H6194">
        <v>165</v>
      </c>
      <c r="I6194" s="6">
        <v>0</v>
      </c>
      <c r="J6194">
        <v>3</v>
      </c>
      <c r="K6194" t="str">
        <f>_xlfn.XLOOKUP(fCompras!F6194,dComprador!$A$2:$A$7,dComprador!$B$2:$B$7)</f>
        <v>Alon</v>
      </c>
      <c r="L6194" t="str">
        <f>_xlfn.XLOOKUP(J6194,dFornecedor!$A$2:$A$6,dFornecedor!$B$2:$B$6)</f>
        <v>StepUp</v>
      </c>
      <c r="M6194" t="str">
        <f>_xlfn.XLOOKUP(G6194,dMateriaPrima!$A$2:$A$12,dMateriaPrima!$B$2:$B$12)</f>
        <v>Couro</v>
      </c>
      <c r="N6194" s="2">
        <f>_xlfn.XLOOKUP(G6194,dMateriaPrima!$A$2:$A$12,dMateriaPrima!$C$2:$C$12)</f>
        <v>4.4000000000000004</v>
      </c>
      <c r="O6194" s="3">
        <f t="shared" si="480"/>
        <v>726.00000000000011</v>
      </c>
      <c r="P6194" s="4">
        <f t="shared" si="481"/>
        <v>0</v>
      </c>
      <c r="Q6194" s="3">
        <f t="shared" si="482"/>
        <v>726.00000000000011</v>
      </c>
      <c r="R6194" t="str">
        <f t="shared" si="483"/>
        <v>No prazo</v>
      </c>
      <c r="S6194" s="5">
        <f t="shared" si="484"/>
        <v>0</v>
      </c>
    </row>
    <row r="6195" spans="1:19" x14ac:dyDescent="0.25">
      <c r="A6195">
        <v>6194</v>
      </c>
      <c r="B6195" s="1">
        <v>44200</v>
      </c>
      <c r="C6195" s="1">
        <v>44208</v>
      </c>
      <c r="D6195" s="1">
        <v>44208</v>
      </c>
      <c r="E6195" s="1">
        <v>44211</v>
      </c>
      <c r="F6195">
        <v>4</v>
      </c>
      <c r="G6195">
        <v>6</v>
      </c>
      <c r="H6195">
        <v>10</v>
      </c>
      <c r="I6195" s="6">
        <v>0</v>
      </c>
      <c r="J6195">
        <v>1</v>
      </c>
      <c r="K6195" t="str">
        <f>_xlfn.XLOOKUP(fCompras!F6195,dComprador!$A$2:$A$7,dComprador!$B$2:$B$7)</f>
        <v>Lira</v>
      </c>
      <c r="L6195" t="str">
        <f>_xlfn.XLOOKUP(J6195,dFornecedor!$A$2:$A$6,dFornecedor!$B$2:$B$6)</f>
        <v>NorthShore</v>
      </c>
      <c r="M6195" t="str">
        <f>_xlfn.XLOOKUP(G6195,dMateriaPrima!$A$2:$A$12,dMateriaPrima!$B$2:$B$12)</f>
        <v>Fio Algodão</v>
      </c>
      <c r="N6195" s="2">
        <f>_xlfn.XLOOKUP(G6195,dMateriaPrima!$A$2:$A$12,dMateriaPrima!$C$2:$C$12)</f>
        <v>55.9</v>
      </c>
      <c r="O6195" s="3">
        <f t="shared" si="480"/>
        <v>559</v>
      </c>
      <c r="P6195" s="4">
        <f t="shared" si="481"/>
        <v>0</v>
      </c>
      <c r="Q6195" s="3">
        <f t="shared" si="482"/>
        <v>559</v>
      </c>
      <c r="R6195" t="str">
        <f t="shared" si="483"/>
        <v>Em atraso</v>
      </c>
      <c r="S6195" s="5">
        <f t="shared" si="484"/>
        <v>3</v>
      </c>
    </row>
    <row r="6196" spans="1:19" x14ac:dyDescent="0.25">
      <c r="A6196">
        <v>6195</v>
      </c>
      <c r="B6196" s="1">
        <v>44200</v>
      </c>
      <c r="C6196" s="1">
        <v>44201</v>
      </c>
      <c r="D6196" s="1">
        <v>44211</v>
      </c>
      <c r="E6196" s="1">
        <v>44212</v>
      </c>
      <c r="F6196">
        <v>4</v>
      </c>
      <c r="G6196">
        <v>5</v>
      </c>
      <c r="H6196">
        <v>279</v>
      </c>
      <c r="I6196" s="6">
        <v>0</v>
      </c>
      <c r="J6196">
        <v>4</v>
      </c>
      <c r="K6196" t="str">
        <f>_xlfn.XLOOKUP(fCompras!F6196,dComprador!$A$2:$A$7,dComprador!$B$2:$B$7)</f>
        <v>Lira</v>
      </c>
      <c r="L6196" t="str">
        <f>_xlfn.XLOOKUP(J6196,dFornecedor!$A$2:$A$6,dFornecedor!$B$2:$B$6)</f>
        <v>AlphaOmega</v>
      </c>
      <c r="M6196" t="str">
        <f>_xlfn.XLOOKUP(G6196,dMateriaPrima!$A$2:$A$12,dMateriaPrima!$B$2:$B$12)</f>
        <v>Areia</v>
      </c>
      <c r="N6196" s="2">
        <f>_xlfn.XLOOKUP(G6196,dMateriaPrima!$A$2:$A$12,dMateriaPrima!$C$2:$C$12)</f>
        <v>3.59</v>
      </c>
      <c r="O6196" s="3">
        <f t="shared" si="480"/>
        <v>1001.61</v>
      </c>
      <c r="P6196" s="4">
        <f t="shared" si="481"/>
        <v>0</v>
      </c>
      <c r="Q6196" s="3">
        <f t="shared" si="482"/>
        <v>1001.61</v>
      </c>
      <c r="R6196" t="str">
        <f t="shared" si="483"/>
        <v>Em atraso</v>
      </c>
      <c r="S6196" s="5">
        <f t="shared" si="484"/>
        <v>1</v>
      </c>
    </row>
    <row r="6197" spans="1:19" x14ac:dyDescent="0.25">
      <c r="A6197">
        <v>6196</v>
      </c>
      <c r="B6197" s="1">
        <v>44200</v>
      </c>
      <c r="C6197" s="1">
        <v>44209</v>
      </c>
      <c r="D6197" s="1">
        <v>44212</v>
      </c>
      <c r="E6197" s="1">
        <v>44213</v>
      </c>
      <c r="F6197">
        <v>4</v>
      </c>
      <c r="G6197">
        <v>1</v>
      </c>
      <c r="H6197">
        <v>104</v>
      </c>
      <c r="I6197" s="6">
        <v>0</v>
      </c>
      <c r="J6197">
        <v>3</v>
      </c>
      <c r="K6197" t="str">
        <f>_xlfn.XLOOKUP(fCompras!F6197,dComprador!$A$2:$A$7,dComprador!$B$2:$B$7)</f>
        <v>Lira</v>
      </c>
      <c r="L6197" t="str">
        <f>_xlfn.XLOOKUP(J6197,dFornecedor!$A$2:$A$6,dFornecedor!$B$2:$B$6)</f>
        <v>StepUp</v>
      </c>
      <c r="M6197" t="str">
        <f>_xlfn.XLOOKUP(G6197,dMateriaPrima!$A$2:$A$12,dMateriaPrima!$B$2:$B$12)</f>
        <v>Tecido</v>
      </c>
      <c r="N6197" s="2">
        <f>_xlfn.XLOOKUP(G6197,dMateriaPrima!$A$2:$A$12,dMateriaPrima!$C$2:$C$12)</f>
        <v>18</v>
      </c>
      <c r="O6197" s="3">
        <f t="shared" si="480"/>
        <v>1872</v>
      </c>
      <c r="P6197" s="4">
        <f t="shared" si="481"/>
        <v>0</v>
      </c>
      <c r="Q6197" s="3">
        <f t="shared" si="482"/>
        <v>1872</v>
      </c>
      <c r="R6197" t="str">
        <f t="shared" si="483"/>
        <v>Em atraso</v>
      </c>
      <c r="S6197" s="5">
        <f t="shared" si="484"/>
        <v>1</v>
      </c>
    </row>
    <row r="6198" spans="1:19" x14ac:dyDescent="0.25">
      <c r="A6198">
        <v>6197</v>
      </c>
      <c r="B6198" s="1">
        <v>44200</v>
      </c>
      <c r="C6198" s="1">
        <v>44201</v>
      </c>
      <c r="D6198" s="1">
        <v>44219</v>
      </c>
      <c r="E6198" s="1">
        <v>44224</v>
      </c>
      <c r="F6198">
        <v>1</v>
      </c>
      <c r="G6198">
        <v>9</v>
      </c>
      <c r="H6198">
        <v>306</v>
      </c>
      <c r="I6198" s="6">
        <v>0</v>
      </c>
      <c r="J6198">
        <v>3</v>
      </c>
      <c r="K6198" t="str">
        <f>_xlfn.XLOOKUP(fCompras!F6198,dComprador!$A$2:$A$7,dComprador!$B$2:$B$7)</f>
        <v>Alon</v>
      </c>
      <c r="L6198" t="str">
        <f>_xlfn.XLOOKUP(J6198,dFornecedor!$A$2:$A$6,dFornecedor!$B$2:$B$6)</f>
        <v>StepUp</v>
      </c>
      <c r="M6198" t="str">
        <f>_xlfn.XLOOKUP(G6198,dMateriaPrima!$A$2:$A$12,dMateriaPrima!$B$2:$B$12)</f>
        <v>Couro</v>
      </c>
      <c r="N6198" s="2">
        <f>_xlfn.XLOOKUP(G6198,dMateriaPrima!$A$2:$A$12,dMateriaPrima!$C$2:$C$12)</f>
        <v>4.4000000000000004</v>
      </c>
      <c r="O6198" s="3">
        <f t="shared" si="480"/>
        <v>1346.4</v>
      </c>
      <c r="P6198" s="4">
        <f t="shared" si="481"/>
        <v>0</v>
      </c>
      <c r="Q6198" s="3">
        <f t="shared" si="482"/>
        <v>1346.4</v>
      </c>
      <c r="R6198" t="str">
        <f t="shared" si="483"/>
        <v>Em atraso</v>
      </c>
      <c r="S6198" s="5">
        <f t="shared" si="484"/>
        <v>5</v>
      </c>
    </row>
    <row r="6199" spans="1:19" x14ac:dyDescent="0.25">
      <c r="A6199">
        <v>6198</v>
      </c>
      <c r="B6199" s="1">
        <v>44200</v>
      </c>
      <c r="C6199" s="1">
        <v>44200</v>
      </c>
      <c r="D6199" s="1">
        <v>44224</v>
      </c>
      <c r="E6199" s="1">
        <v>44224</v>
      </c>
      <c r="F6199">
        <v>1</v>
      </c>
      <c r="G6199">
        <v>9</v>
      </c>
      <c r="H6199">
        <v>88</v>
      </c>
      <c r="I6199" s="6">
        <v>0</v>
      </c>
      <c r="J6199">
        <v>2</v>
      </c>
      <c r="K6199" t="str">
        <f>_xlfn.XLOOKUP(fCompras!F6199,dComprador!$A$2:$A$7,dComprador!$B$2:$B$7)</f>
        <v>Alon</v>
      </c>
      <c r="L6199" t="str">
        <f>_xlfn.XLOOKUP(J6199,dFornecedor!$A$2:$A$6,dFornecedor!$B$2:$B$6)</f>
        <v>Minerva</v>
      </c>
      <c r="M6199" t="str">
        <f>_xlfn.XLOOKUP(G6199,dMateriaPrima!$A$2:$A$12,dMateriaPrima!$B$2:$B$12)</f>
        <v>Couro</v>
      </c>
      <c r="N6199" s="2">
        <f>_xlfn.XLOOKUP(G6199,dMateriaPrima!$A$2:$A$12,dMateriaPrima!$C$2:$C$12)</f>
        <v>4.4000000000000004</v>
      </c>
      <c r="O6199" s="3">
        <f t="shared" si="480"/>
        <v>387.20000000000005</v>
      </c>
      <c r="P6199" s="4">
        <f t="shared" si="481"/>
        <v>0</v>
      </c>
      <c r="Q6199" s="3">
        <f t="shared" si="482"/>
        <v>387.20000000000005</v>
      </c>
      <c r="R6199" t="str">
        <f t="shared" si="483"/>
        <v>No prazo</v>
      </c>
      <c r="S6199" s="5">
        <f t="shared" si="484"/>
        <v>0</v>
      </c>
    </row>
    <row r="6200" spans="1:19" x14ac:dyDescent="0.25">
      <c r="A6200">
        <v>6199</v>
      </c>
      <c r="B6200" s="1">
        <v>44201</v>
      </c>
      <c r="C6200" s="1">
        <v>44201</v>
      </c>
      <c r="D6200" s="1">
        <v>44208</v>
      </c>
      <c r="E6200" s="1">
        <v>44209</v>
      </c>
      <c r="F6200">
        <v>4</v>
      </c>
      <c r="G6200">
        <v>11</v>
      </c>
      <c r="H6200">
        <v>39</v>
      </c>
      <c r="I6200" s="6">
        <v>0</v>
      </c>
      <c r="J6200">
        <v>4</v>
      </c>
      <c r="K6200" t="str">
        <f>_xlfn.XLOOKUP(fCompras!F6200,dComprador!$A$2:$A$7,dComprador!$B$2:$B$7)</f>
        <v>Lira</v>
      </c>
      <c r="L6200" t="str">
        <f>_xlfn.XLOOKUP(J6200,dFornecedor!$A$2:$A$6,dFornecedor!$B$2:$B$6)</f>
        <v>AlphaOmega</v>
      </c>
      <c r="M6200" t="str">
        <f>_xlfn.XLOOKUP(G6200,dMateriaPrima!$A$2:$A$12,dMateriaPrima!$B$2:$B$12)</f>
        <v>Papel</v>
      </c>
      <c r="N6200" s="2">
        <f>_xlfn.XLOOKUP(G6200,dMateriaPrima!$A$2:$A$12,dMateriaPrima!$C$2:$C$12)</f>
        <v>9</v>
      </c>
      <c r="O6200" s="3">
        <f t="shared" si="480"/>
        <v>351</v>
      </c>
      <c r="P6200" s="4">
        <f t="shared" si="481"/>
        <v>0</v>
      </c>
      <c r="Q6200" s="3">
        <f t="shared" si="482"/>
        <v>351</v>
      </c>
      <c r="R6200" t="str">
        <f t="shared" si="483"/>
        <v>Em atraso</v>
      </c>
      <c r="S6200" s="5">
        <f t="shared" si="484"/>
        <v>1</v>
      </c>
    </row>
    <row r="6201" spans="1:19" x14ac:dyDescent="0.25">
      <c r="A6201">
        <v>6200</v>
      </c>
      <c r="B6201" s="1">
        <v>44201</v>
      </c>
      <c r="C6201" s="1">
        <v>44203</v>
      </c>
      <c r="D6201" s="1">
        <v>44206</v>
      </c>
      <c r="E6201" s="1">
        <v>44209</v>
      </c>
      <c r="F6201">
        <v>4</v>
      </c>
      <c r="G6201">
        <v>5</v>
      </c>
      <c r="H6201">
        <v>57</v>
      </c>
      <c r="I6201" s="6">
        <v>0</v>
      </c>
      <c r="J6201">
        <v>2</v>
      </c>
      <c r="K6201" t="str">
        <f>_xlfn.XLOOKUP(fCompras!F6201,dComprador!$A$2:$A$7,dComprador!$B$2:$B$7)</f>
        <v>Lira</v>
      </c>
      <c r="L6201" t="str">
        <f>_xlfn.XLOOKUP(J6201,dFornecedor!$A$2:$A$6,dFornecedor!$B$2:$B$6)</f>
        <v>Minerva</v>
      </c>
      <c r="M6201" t="str">
        <f>_xlfn.XLOOKUP(G6201,dMateriaPrima!$A$2:$A$12,dMateriaPrima!$B$2:$B$12)</f>
        <v>Areia</v>
      </c>
      <c r="N6201" s="2">
        <f>_xlfn.XLOOKUP(G6201,dMateriaPrima!$A$2:$A$12,dMateriaPrima!$C$2:$C$12)</f>
        <v>3.59</v>
      </c>
      <c r="O6201" s="3">
        <f t="shared" si="480"/>
        <v>204.63</v>
      </c>
      <c r="P6201" s="4">
        <f t="shared" si="481"/>
        <v>0</v>
      </c>
      <c r="Q6201" s="3">
        <f t="shared" si="482"/>
        <v>204.63</v>
      </c>
      <c r="R6201" t="str">
        <f t="shared" si="483"/>
        <v>Em atraso</v>
      </c>
      <c r="S6201" s="5">
        <f t="shared" si="484"/>
        <v>3</v>
      </c>
    </row>
    <row r="6202" spans="1:19" x14ac:dyDescent="0.25">
      <c r="A6202">
        <v>6201</v>
      </c>
      <c r="B6202" s="1">
        <v>44201</v>
      </c>
      <c r="C6202" s="1">
        <v>44205</v>
      </c>
      <c r="D6202" s="1">
        <v>44208</v>
      </c>
      <c r="E6202" s="1">
        <v>44210</v>
      </c>
      <c r="F6202">
        <v>4</v>
      </c>
      <c r="G6202">
        <v>5</v>
      </c>
      <c r="H6202">
        <v>22</v>
      </c>
      <c r="I6202" s="6">
        <v>0</v>
      </c>
      <c r="J6202">
        <v>1</v>
      </c>
      <c r="K6202" t="str">
        <f>_xlfn.XLOOKUP(fCompras!F6202,dComprador!$A$2:$A$7,dComprador!$B$2:$B$7)</f>
        <v>Lira</v>
      </c>
      <c r="L6202" t="str">
        <f>_xlfn.XLOOKUP(J6202,dFornecedor!$A$2:$A$6,dFornecedor!$B$2:$B$6)</f>
        <v>NorthShore</v>
      </c>
      <c r="M6202" t="str">
        <f>_xlfn.XLOOKUP(G6202,dMateriaPrima!$A$2:$A$12,dMateriaPrima!$B$2:$B$12)</f>
        <v>Areia</v>
      </c>
      <c r="N6202" s="2">
        <f>_xlfn.XLOOKUP(G6202,dMateriaPrima!$A$2:$A$12,dMateriaPrima!$C$2:$C$12)</f>
        <v>3.59</v>
      </c>
      <c r="O6202" s="3">
        <f t="shared" si="480"/>
        <v>78.97999999999999</v>
      </c>
      <c r="P6202" s="4">
        <f t="shared" si="481"/>
        <v>0</v>
      </c>
      <c r="Q6202" s="3">
        <f t="shared" si="482"/>
        <v>78.97999999999999</v>
      </c>
      <c r="R6202" t="str">
        <f t="shared" si="483"/>
        <v>Em atraso</v>
      </c>
      <c r="S6202" s="5">
        <f t="shared" si="484"/>
        <v>2</v>
      </c>
    </row>
    <row r="6203" spans="1:19" x14ac:dyDescent="0.25">
      <c r="A6203">
        <v>6202</v>
      </c>
      <c r="B6203" s="1">
        <v>44201</v>
      </c>
      <c r="C6203" s="1">
        <v>44201</v>
      </c>
      <c r="D6203" s="1">
        <v>44208</v>
      </c>
      <c r="E6203" s="1">
        <v>44211</v>
      </c>
      <c r="F6203">
        <v>4</v>
      </c>
      <c r="G6203">
        <v>7</v>
      </c>
      <c r="H6203">
        <v>88</v>
      </c>
      <c r="I6203" s="6">
        <v>0</v>
      </c>
      <c r="J6203">
        <v>4</v>
      </c>
      <c r="K6203" t="str">
        <f>_xlfn.XLOOKUP(fCompras!F6203,dComprador!$A$2:$A$7,dComprador!$B$2:$B$7)</f>
        <v>Lira</v>
      </c>
      <c r="L6203" t="str">
        <f>_xlfn.XLOOKUP(J6203,dFornecedor!$A$2:$A$6,dFornecedor!$B$2:$B$6)</f>
        <v>AlphaOmega</v>
      </c>
      <c r="M6203" t="str">
        <f>_xlfn.XLOOKUP(G6203,dMateriaPrima!$A$2:$A$12,dMateriaPrima!$B$2:$B$12)</f>
        <v>Poliéster</v>
      </c>
      <c r="N6203" s="2">
        <f>_xlfn.XLOOKUP(G6203,dMateriaPrima!$A$2:$A$12,dMateriaPrima!$C$2:$C$12)</f>
        <v>8</v>
      </c>
      <c r="O6203" s="3">
        <f t="shared" si="480"/>
        <v>704</v>
      </c>
      <c r="P6203" s="4">
        <f t="shared" si="481"/>
        <v>0</v>
      </c>
      <c r="Q6203" s="3">
        <f t="shared" si="482"/>
        <v>704</v>
      </c>
      <c r="R6203" t="str">
        <f t="shared" si="483"/>
        <v>Em atraso</v>
      </c>
      <c r="S6203" s="5">
        <f t="shared" si="484"/>
        <v>3</v>
      </c>
    </row>
    <row r="6204" spans="1:19" x14ac:dyDescent="0.25">
      <c r="A6204">
        <v>6203</v>
      </c>
      <c r="B6204" s="1">
        <v>44201</v>
      </c>
      <c r="C6204" s="1">
        <v>44210</v>
      </c>
      <c r="D6204" s="1">
        <v>44221</v>
      </c>
      <c r="E6204" s="1">
        <v>44224</v>
      </c>
      <c r="F6204">
        <v>1</v>
      </c>
      <c r="G6204">
        <v>11</v>
      </c>
      <c r="H6204">
        <v>105</v>
      </c>
      <c r="I6204" s="6">
        <v>0</v>
      </c>
      <c r="J6204">
        <v>3</v>
      </c>
      <c r="K6204" t="str">
        <f>_xlfn.XLOOKUP(fCompras!F6204,dComprador!$A$2:$A$7,dComprador!$B$2:$B$7)</f>
        <v>Alon</v>
      </c>
      <c r="L6204" t="str">
        <f>_xlfn.XLOOKUP(J6204,dFornecedor!$A$2:$A$6,dFornecedor!$B$2:$B$6)</f>
        <v>StepUp</v>
      </c>
      <c r="M6204" t="str">
        <f>_xlfn.XLOOKUP(G6204,dMateriaPrima!$A$2:$A$12,dMateriaPrima!$B$2:$B$12)</f>
        <v>Papel</v>
      </c>
      <c r="N6204" s="2">
        <f>_xlfn.XLOOKUP(G6204,dMateriaPrima!$A$2:$A$12,dMateriaPrima!$C$2:$C$12)</f>
        <v>9</v>
      </c>
      <c r="O6204" s="3">
        <f t="shared" si="480"/>
        <v>945</v>
      </c>
      <c r="P6204" s="4">
        <f t="shared" si="481"/>
        <v>0</v>
      </c>
      <c r="Q6204" s="3">
        <f t="shared" si="482"/>
        <v>945</v>
      </c>
      <c r="R6204" t="str">
        <f t="shared" si="483"/>
        <v>Em atraso</v>
      </c>
      <c r="S6204" s="5">
        <f t="shared" si="484"/>
        <v>3</v>
      </c>
    </row>
    <row r="6205" spans="1:19" x14ac:dyDescent="0.25">
      <c r="A6205">
        <v>6204</v>
      </c>
      <c r="B6205" s="1">
        <v>44201</v>
      </c>
      <c r="C6205" s="1">
        <v>44210</v>
      </c>
      <c r="D6205" s="1">
        <v>44221</v>
      </c>
      <c r="E6205" s="1">
        <v>44225</v>
      </c>
      <c r="F6205">
        <v>1</v>
      </c>
      <c r="G6205">
        <v>7</v>
      </c>
      <c r="H6205">
        <v>226</v>
      </c>
      <c r="I6205" s="6">
        <v>0</v>
      </c>
      <c r="J6205">
        <v>3</v>
      </c>
      <c r="K6205" t="str">
        <f>_xlfn.XLOOKUP(fCompras!F6205,dComprador!$A$2:$A$7,dComprador!$B$2:$B$7)</f>
        <v>Alon</v>
      </c>
      <c r="L6205" t="str">
        <f>_xlfn.XLOOKUP(J6205,dFornecedor!$A$2:$A$6,dFornecedor!$B$2:$B$6)</f>
        <v>StepUp</v>
      </c>
      <c r="M6205" t="str">
        <f>_xlfn.XLOOKUP(G6205,dMateriaPrima!$A$2:$A$12,dMateriaPrima!$B$2:$B$12)</f>
        <v>Poliéster</v>
      </c>
      <c r="N6205" s="2">
        <f>_xlfn.XLOOKUP(G6205,dMateriaPrima!$A$2:$A$12,dMateriaPrima!$C$2:$C$12)</f>
        <v>8</v>
      </c>
      <c r="O6205" s="3">
        <f t="shared" si="480"/>
        <v>1808</v>
      </c>
      <c r="P6205" s="4">
        <f t="shared" si="481"/>
        <v>0</v>
      </c>
      <c r="Q6205" s="3">
        <f t="shared" si="482"/>
        <v>1808</v>
      </c>
      <c r="R6205" t="str">
        <f t="shared" si="483"/>
        <v>Em atraso</v>
      </c>
      <c r="S6205" s="5">
        <f t="shared" si="484"/>
        <v>4</v>
      </c>
    </row>
    <row r="6206" spans="1:19" x14ac:dyDescent="0.25">
      <c r="A6206">
        <v>6205</v>
      </c>
      <c r="B6206" s="1">
        <v>44201</v>
      </c>
      <c r="C6206" s="1">
        <v>44201</v>
      </c>
      <c r="D6206" s="1">
        <v>44217</v>
      </c>
      <c r="E6206" s="1">
        <v>44219</v>
      </c>
      <c r="F6206">
        <v>1</v>
      </c>
      <c r="G6206">
        <v>6</v>
      </c>
      <c r="H6206">
        <v>175</v>
      </c>
      <c r="I6206" s="6">
        <v>0</v>
      </c>
      <c r="J6206">
        <v>2</v>
      </c>
      <c r="K6206" t="str">
        <f>_xlfn.XLOOKUP(fCompras!F6206,dComprador!$A$2:$A$7,dComprador!$B$2:$B$7)</f>
        <v>Alon</v>
      </c>
      <c r="L6206" t="str">
        <f>_xlfn.XLOOKUP(J6206,dFornecedor!$A$2:$A$6,dFornecedor!$B$2:$B$6)</f>
        <v>Minerva</v>
      </c>
      <c r="M6206" t="str">
        <f>_xlfn.XLOOKUP(G6206,dMateriaPrima!$A$2:$A$12,dMateriaPrima!$B$2:$B$12)</f>
        <v>Fio Algodão</v>
      </c>
      <c r="N6206" s="2">
        <f>_xlfn.XLOOKUP(G6206,dMateriaPrima!$A$2:$A$12,dMateriaPrima!$C$2:$C$12)</f>
        <v>55.9</v>
      </c>
      <c r="O6206" s="3">
        <f t="shared" si="480"/>
        <v>9782.5</v>
      </c>
      <c r="P6206" s="4">
        <f t="shared" si="481"/>
        <v>0</v>
      </c>
      <c r="Q6206" s="3">
        <f t="shared" si="482"/>
        <v>9782.5</v>
      </c>
      <c r="R6206" t="str">
        <f t="shared" si="483"/>
        <v>Em atraso</v>
      </c>
      <c r="S6206" s="5">
        <f t="shared" si="484"/>
        <v>2</v>
      </c>
    </row>
    <row r="6207" spans="1:19" x14ac:dyDescent="0.25">
      <c r="A6207">
        <v>6206</v>
      </c>
      <c r="B6207" s="1">
        <v>44201</v>
      </c>
      <c r="C6207" s="1">
        <v>44201</v>
      </c>
      <c r="D6207" s="1">
        <v>44231</v>
      </c>
      <c r="E6207" s="1">
        <v>44233</v>
      </c>
      <c r="F6207">
        <v>1</v>
      </c>
      <c r="G6207">
        <v>8</v>
      </c>
      <c r="H6207">
        <v>388</v>
      </c>
      <c r="I6207" s="6">
        <v>0</v>
      </c>
      <c r="J6207">
        <v>5</v>
      </c>
      <c r="K6207" t="str">
        <f>_xlfn.XLOOKUP(fCompras!F6207,dComprador!$A$2:$A$7,dComprador!$B$2:$B$7)</f>
        <v>Alon</v>
      </c>
      <c r="L6207" t="str">
        <f>_xlfn.XLOOKUP(J6207,dFornecedor!$A$2:$A$6,dFornecedor!$B$2:$B$6)</f>
        <v>Atlas</v>
      </c>
      <c r="M6207" t="str">
        <f>_xlfn.XLOOKUP(G6207,dMateriaPrima!$A$2:$A$12,dMateriaPrima!$B$2:$B$12)</f>
        <v>Cimento</v>
      </c>
      <c r="N6207" s="2">
        <f>_xlfn.XLOOKUP(G6207,dMateriaPrima!$A$2:$A$12,dMateriaPrima!$C$2:$C$12)</f>
        <v>23</v>
      </c>
      <c r="O6207" s="3">
        <f t="shared" si="480"/>
        <v>8924</v>
      </c>
      <c r="P6207" s="4">
        <f t="shared" si="481"/>
        <v>0</v>
      </c>
      <c r="Q6207" s="3">
        <f t="shared" si="482"/>
        <v>8924</v>
      </c>
      <c r="R6207" t="str">
        <f t="shared" si="483"/>
        <v>Em atraso</v>
      </c>
      <c r="S6207" s="5">
        <f t="shared" si="484"/>
        <v>2</v>
      </c>
    </row>
    <row r="6208" spans="1:19" x14ac:dyDescent="0.25">
      <c r="A6208">
        <v>6207</v>
      </c>
      <c r="B6208" s="1">
        <v>44201</v>
      </c>
      <c r="C6208" s="1">
        <v>44205</v>
      </c>
      <c r="D6208" s="1">
        <v>44223</v>
      </c>
      <c r="E6208" s="1">
        <v>44224</v>
      </c>
      <c r="F6208">
        <v>1</v>
      </c>
      <c r="G6208">
        <v>5</v>
      </c>
      <c r="H6208">
        <v>152</v>
      </c>
      <c r="I6208" s="6">
        <v>0</v>
      </c>
      <c r="J6208">
        <v>1</v>
      </c>
      <c r="K6208" t="str">
        <f>_xlfn.XLOOKUP(fCompras!F6208,dComprador!$A$2:$A$7,dComprador!$B$2:$B$7)</f>
        <v>Alon</v>
      </c>
      <c r="L6208" t="str">
        <f>_xlfn.XLOOKUP(J6208,dFornecedor!$A$2:$A$6,dFornecedor!$B$2:$B$6)</f>
        <v>NorthShore</v>
      </c>
      <c r="M6208" t="str">
        <f>_xlfn.XLOOKUP(G6208,dMateriaPrima!$A$2:$A$12,dMateriaPrima!$B$2:$B$12)</f>
        <v>Areia</v>
      </c>
      <c r="N6208" s="2">
        <f>_xlfn.XLOOKUP(G6208,dMateriaPrima!$A$2:$A$12,dMateriaPrima!$C$2:$C$12)</f>
        <v>3.59</v>
      </c>
      <c r="O6208" s="3">
        <f t="shared" si="480"/>
        <v>545.67999999999995</v>
      </c>
      <c r="P6208" s="4">
        <f t="shared" si="481"/>
        <v>0</v>
      </c>
      <c r="Q6208" s="3">
        <f t="shared" si="482"/>
        <v>545.67999999999995</v>
      </c>
      <c r="R6208" t="str">
        <f t="shared" si="483"/>
        <v>Em atraso</v>
      </c>
      <c r="S6208" s="5">
        <f t="shared" si="484"/>
        <v>1</v>
      </c>
    </row>
    <row r="6209" spans="1:19" x14ac:dyDescent="0.25">
      <c r="A6209">
        <v>6208</v>
      </c>
      <c r="B6209" s="1">
        <v>44202</v>
      </c>
      <c r="C6209" s="1">
        <v>44203</v>
      </c>
      <c r="D6209" s="1">
        <v>44214</v>
      </c>
      <c r="E6209" s="1">
        <v>44217</v>
      </c>
      <c r="F6209">
        <v>4</v>
      </c>
      <c r="G6209">
        <v>6</v>
      </c>
      <c r="H6209">
        <v>419</v>
      </c>
      <c r="I6209" s="6">
        <v>0</v>
      </c>
      <c r="J6209">
        <v>4</v>
      </c>
      <c r="K6209" t="str">
        <f>_xlfn.XLOOKUP(fCompras!F6209,dComprador!$A$2:$A$7,dComprador!$B$2:$B$7)</f>
        <v>Lira</v>
      </c>
      <c r="L6209" t="str">
        <f>_xlfn.XLOOKUP(J6209,dFornecedor!$A$2:$A$6,dFornecedor!$B$2:$B$6)</f>
        <v>AlphaOmega</v>
      </c>
      <c r="M6209" t="str">
        <f>_xlfn.XLOOKUP(G6209,dMateriaPrima!$A$2:$A$12,dMateriaPrima!$B$2:$B$12)</f>
        <v>Fio Algodão</v>
      </c>
      <c r="N6209" s="2">
        <f>_xlfn.XLOOKUP(G6209,dMateriaPrima!$A$2:$A$12,dMateriaPrima!$C$2:$C$12)</f>
        <v>55.9</v>
      </c>
      <c r="O6209" s="3">
        <f t="shared" si="480"/>
        <v>23422.1</v>
      </c>
      <c r="P6209" s="4">
        <f t="shared" si="481"/>
        <v>0</v>
      </c>
      <c r="Q6209" s="3">
        <f t="shared" si="482"/>
        <v>23422.1</v>
      </c>
      <c r="R6209" t="str">
        <f t="shared" si="483"/>
        <v>Em atraso</v>
      </c>
      <c r="S6209" s="5">
        <f t="shared" si="484"/>
        <v>3</v>
      </c>
    </row>
    <row r="6210" spans="1:19" x14ac:dyDescent="0.25">
      <c r="A6210">
        <v>6209</v>
      </c>
      <c r="B6210" s="1">
        <v>44202</v>
      </c>
      <c r="C6210" s="1">
        <v>44202</v>
      </c>
      <c r="D6210" s="1">
        <v>44210</v>
      </c>
      <c r="E6210" s="1">
        <v>44212</v>
      </c>
      <c r="F6210">
        <v>4</v>
      </c>
      <c r="G6210">
        <v>1</v>
      </c>
      <c r="H6210">
        <v>236</v>
      </c>
      <c r="I6210" s="6">
        <v>0.4</v>
      </c>
      <c r="J6210">
        <v>4</v>
      </c>
      <c r="K6210" t="str">
        <f>_xlfn.XLOOKUP(fCompras!F6210,dComprador!$A$2:$A$7,dComprador!$B$2:$B$7)</f>
        <v>Lira</v>
      </c>
      <c r="L6210" t="str">
        <f>_xlfn.XLOOKUP(J6210,dFornecedor!$A$2:$A$6,dFornecedor!$B$2:$B$6)</f>
        <v>AlphaOmega</v>
      </c>
      <c r="M6210" t="str">
        <f>_xlfn.XLOOKUP(G6210,dMateriaPrima!$A$2:$A$12,dMateriaPrima!$B$2:$B$12)</f>
        <v>Tecido</v>
      </c>
      <c r="N6210" s="2">
        <f>_xlfn.XLOOKUP(G6210,dMateriaPrima!$A$2:$A$12,dMateriaPrima!$C$2:$C$12)</f>
        <v>18</v>
      </c>
      <c r="O6210" s="3">
        <f t="shared" si="480"/>
        <v>4248</v>
      </c>
      <c r="P6210" s="4">
        <f t="shared" si="481"/>
        <v>1699.2</v>
      </c>
      <c r="Q6210" s="3">
        <f t="shared" si="482"/>
        <v>2548.8000000000002</v>
      </c>
      <c r="R6210" t="str">
        <f t="shared" si="483"/>
        <v>Em atraso</v>
      </c>
      <c r="S6210" s="5">
        <f t="shared" si="484"/>
        <v>2</v>
      </c>
    </row>
    <row r="6211" spans="1:19" x14ac:dyDescent="0.25">
      <c r="A6211">
        <v>6210</v>
      </c>
      <c r="B6211" s="1">
        <v>44202</v>
      </c>
      <c r="C6211" s="1">
        <v>44202</v>
      </c>
      <c r="D6211" s="1">
        <v>44207</v>
      </c>
      <c r="E6211" s="1">
        <v>44209</v>
      </c>
      <c r="F6211">
        <v>4</v>
      </c>
      <c r="G6211">
        <v>5</v>
      </c>
      <c r="H6211">
        <v>48</v>
      </c>
      <c r="I6211" s="6">
        <v>0</v>
      </c>
      <c r="J6211">
        <v>2</v>
      </c>
      <c r="K6211" t="str">
        <f>_xlfn.XLOOKUP(fCompras!F6211,dComprador!$A$2:$A$7,dComprador!$B$2:$B$7)</f>
        <v>Lira</v>
      </c>
      <c r="L6211" t="str">
        <f>_xlfn.XLOOKUP(J6211,dFornecedor!$A$2:$A$6,dFornecedor!$B$2:$B$6)</f>
        <v>Minerva</v>
      </c>
      <c r="M6211" t="str">
        <f>_xlfn.XLOOKUP(G6211,dMateriaPrima!$A$2:$A$12,dMateriaPrima!$B$2:$B$12)</f>
        <v>Areia</v>
      </c>
      <c r="N6211" s="2">
        <f>_xlfn.XLOOKUP(G6211,dMateriaPrima!$A$2:$A$12,dMateriaPrima!$C$2:$C$12)</f>
        <v>3.59</v>
      </c>
      <c r="O6211" s="3">
        <f t="shared" ref="O6211:O6274" si="485">PRODUCT(H6211,N6211)</f>
        <v>172.32</v>
      </c>
      <c r="P6211" s="4">
        <f t="shared" ref="P6211:P6274" si="486">PRODUCT(O6211,I6211)</f>
        <v>0</v>
      </c>
      <c r="Q6211" s="3">
        <f t="shared" ref="Q6211:Q6274" si="487">O6211-P6211</f>
        <v>172.32</v>
      </c>
      <c r="R6211" t="str">
        <f t="shared" ref="R6211:R6274" si="488">IF(E6211&lt;=D6211,"No prazo",IF(E6211&gt;D6211,"Em atraso"))</f>
        <v>Em atraso</v>
      </c>
      <c r="S6211" s="5">
        <f t="shared" ref="S6211:S6274" si="489">IF(E6211 &gt;D6211, E6211-D6211,0)</f>
        <v>2</v>
      </c>
    </row>
    <row r="6212" spans="1:19" x14ac:dyDescent="0.25">
      <c r="A6212">
        <v>6211</v>
      </c>
      <c r="B6212" s="1">
        <v>44202</v>
      </c>
      <c r="C6212" s="1">
        <v>44204</v>
      </c>
      <c r="D6212" s="1">
        <v>44210</v>
      </c>
      <c r="E6212" s="1">
        <v>44210</v>
      </c>
      <c r="F6212">
        <v>4</v>
      </c>
      <c r="G6212">
        <v>7</v>
      </c>
      <c r="H6212">
        <v>630</v>
      </c>
      <c r="I6212" s="6">
        <v>0</v>
      </c>
      <c r="J6212">
        <v>2</v>
      </c>
      <c r="K6212" t="str">
        <f>_xlfn.XLOOKUP(fCompras!F6212,dComprador!$A$2:$A$7,dComprador!$B$2:$B$7)</f>
        <v>Lira</v>
      </c>
      <c r="L6212" t="str">
        <f>_xlfn.XLOOKUP(J6212,dFornecedor!$A$2:$A$6,dFornecedor!$B$2:$B$6)</f>
        <v>Minerva</v>
      </c>
      <c r="M6212" t="str">
        <f>_xlfn.XLOOKUP(G6212,dMateriaPrima!$A$2:$A$12,dMateriaPrima!$B$2:$B$12)</f>
        <v>Poliéster</v>
      </c>
      <c r="N6212" s="2">
        <f>_xlfn.XLOOKUP(G6212,dMateriaPrima!$A$2:$A$12,dMateriaPrima!$C$2:$C$12)</f>
        <v>8</v>
      </c>
      <c r="O6212" s="3">
        <f t="shared" si="485"/>
        <v>5040</v>
      </c>
      <c r="P6212" s="4">
        <f t="shared" si="486"/>
        <v>0</v>
      </c>
      <c r="Q6212" s="3">
        <f t="shared" si="487"/>
        <v>5040</v>
      </c>
      <c r="R6212" t="str">
        <f t="shared" si="488"/>
        <v>No prazo</v>
      </c>
      <c r="S6212" s="5">
        <f t="shared" si="489"/>
        <v>0</v>
      </c>
    </row>
    <row r="6213" spans="1:19" x14ac:dyDescent="0.25">
      <c r="A6213">
        <v>6212</v>
      </c>
      <c r="B6213" s="1">
        <v>44202</v>
      </c>
      <c r="C6213" s="1">
        <v>44212</v>
      </c>
      <c r="D6213" s="1">
        <v>44213</v>
      </c>
      <c r="E6213" s="1">
        <v>44215</v>
      </c>
      <c r="F6213">
        <v>4</v>
      </c>
      <c r="G6213">
        <v>5</v>
      </c>
      <c r="H6213">
        <v>332</v>
      </c>
      <c r="I6213" s="6">
        <v>0</v>
      </c>
      <c r="J6213">
        <v>3</v>
      </c>
      <c r="K6213" t="str">
        <f>_xlfn.XLOOKUP(fCompras!F6213,dComprador!$A$2:$A$7,dComprador!$B$2:$B$7)</f>
        <v>Lira</v>
      </c>
      <c r="L6213" t="str">
        <f>_xlfn.XLOOKUP(J6213,dFornecedor!$A$2:$A$6,dFornecedor!$B$2:$B$6)</f>
        <v>StepUp</v>
      </c>
      <c r="M6213" t="str">
        <f>_xlfn.XLOOKUP(G6213,dMateriaPrima!$A$2:$A$12,dMateriaPrima!$B$2:$B$12)</f>
        <v>Areia</v>
      </c>
      <c r="N6213" s="2">
        <f>_xlfn.XLOOKUP(G6213,dMateriaPrima!$A$2:$A$12,dMateriaPrima!$C$2:$C$12)</f>
        <v>3.59</v>
      </c>
      <c r="O6213" s="3">
        <f t="shared" si="485"/>
        <v>1191.8799999999999</v>
      </c>
      <c r="P6213" s="4">
        <f t="shared" si="486"/>
        <v>0</v>
      </c>
      <c r="Q6213" s="3">
        <f t="shared" si="487"/>
        <v>1191.8799999999999</v>
      </c>
      <c r="R6213" t="str">
        <f t="shared" si="488"/>
        <v>Em atraso</v>
      </c>
      <c r="S6213" s="5">
        <f t="shared" si="489"/>
        <v>2</v>
      </c>
    </row>
    <row r="6214" spans="1:19" x14ac:dyDescent="0.25">
      <c r="A6214">
        <v>6213</v>
      </c>
      <c r="B6214" s="1">
        <v>44202</v>
      </c>
      <c r="C6214" s="1">
        <v>44203</v>
      </c>
      <c r="D6214" s="1">
        <v>44220</v>
      </c>
      <c r="E6214" s="1">
        <v>44224</v>
      </c>
      <c r="F6214">
        <v>1</v>
      </c>
      <c r="G6214">
        <v>5</v>
      </c>
      <c r="H6214">
        <v>141</v>
      </c>
      <c r="I6214" s="6">
        <v>0</v>
      </c>
      <c r="J6214">
        <v>3</v>
      </c>
      <c r="K6214" t="str">
        <f>_xlfn.XLOOKUP(fCompras!F6214,dComprador!$A$2:$A$7,dComprador!$B$2:$B$7)</f>
        <v>Alon</v>
      </c>
      <c r="L6214" t="str">
        <f>_xlfn.XLOOKUP(J6214,dFornecedor!$A$2:$A$6,dFornecedor!$B$2:$B$6)</f>
        <v>StepUp</v>
      </c>
      <c r="M6214" t="str">
        <f>_xlfn.XLOOKUP(G6214,dMateriaPrima!$A$2:$A$12,dMateriaPrima!$B$2:$B$12)</f>
        <v>Areia</v>
      </c>
      <c r="N6214" s="2">
        <f>_xlfn.XLOOKUP(G6214,dMateriaPrima!$A$2:$A$12,dMateriaPrima!$C$2:$C$12)</f>
        <v>3.59</v>
      </c>
      <c r="O6214" s="3">
        <f t="shared" si="485"/>
        <v>506.19</v>
      </c>
      <c r="P6214" s="4">
        <f t="shared" si="486"/>
        <v>0</v>
      </c>
      <c r="Q6214" s="3">
        <f t="shared" si="487"/>
        <v>506.19</v>
      </c>
      <c r="R6214" t="str">
        <f t="shared" si="488"/>
        <v>Em atraso</v>
      </c>
      <c r="S6214" s="5">
        <f t="shared" si="489"/>
        <v>4</v>
      </c>
    </row>
    <row r="6215" spans="1:19" x14ac:dyDescent="0.25">
      <c r="A6215">
        <v>6214</v>
      </c>
      <c r="B6215" s="1">
        <v>44202</v>
      </c>
      <c r="C6215" s="1">
        <v>44209</v>
      </c>
      <c r="D6215" s="1">
        <v>44216</v>
      </c>
      <c r="E6215" s="1">
        <v>44219</v>
      </c>
      <c r="F6215">
        <v>1</v>
      </c>
      <c r="G6215">
        <v>2</v>
      </c>
      <c r="H6215">
        <v>433</v>
      </c>
      <c r="I6215" s="6">
        <v>0</v>
      </c>
      <c r="J6215">
        <v>2</v>
      </c>
      <c r="K6215" t="str">
        <f>_xlfn.XLOOKUP(fCompras!F6215,dComprador!$A$2:$A$7,dComprador!$B$2:$B$7)</f>
        <v>Alon</v>
      </c>
      <c r="L6215" t="str">
        <f>_xlfn.XLOOKUP(J6215,dFornecedor!$A$2:$A$6,dFornecedor!$B$2:$B$6)</f>
        <v>Minerva</v>
      </c>
      <c r="M6215" t="str">
        <f>_xlfn.XLOOKUP(G6215,dMateriaPrima!$A$2:$A$12,dMateriaPrima!$B$2:$B$12)</f>
        <v>Chapa Metal</v>
      </c>
      <c r="N6215" s="2">
        <f>_xlfn.XLOOKUP(G6215,dMateriaPrima!$A$2:$A$12,dMateriaPrima!$C$2:$C$12)</f>
        <v>299.89999999999998</v>
      </c>
      <c r="O6215" s="3">
        <f t="shared" si="485"/>
        <v>129856.7</v>
      </c>
      <c r="P6215" s="4">
        <f t="shared" si="486"/>
        <v>0</v>
      </c>
      <c r="Q6215" s="3">
        <f t="shared" si="487"/>
        <v>129856.7</v>
      </c>
      <c r="R6215" t="str">
        <f t="shared" si="488"/>
        <v>Em atraso</v>
      </c>
      <c r="S6215" s="5">
        <f t="shared" si="489"/>
        <v>3</v>
      </c>
    </row>
    <row r="6216" spans="1:19" x14ac:dyDescent="0.25">
      <c r="A6216">
        <v>6215</v>
      </c>
      <c r="B6216" s="1">
        <v>44202</v>
      </c>
      <c r="C6216" s="1">
        <v>44211</v>
      </c>
      <c r="D6216" s="1">
        <v>44233</v>
      </c>
      <c r="E6216" s="1">
        <v>44234</v>
      </c>
      <c r="F6216">
        <v>1</v>
      </c>
      <c r="G6216">
        <v>11</v>
      </c>
      <c r="H6216">
        <v>264</v>
      </c>
      <c r="I6216" s="6">
        <v>0</v>
      </c>
      <c r="J6216">
        <v>2</v>
      </c>
      <c r="K6216" t="str">
        <f>_xlfn.XLOOKUP(fCompras!F6216,dComprador!$A$2:$A$7,dComprador!$B$2:$B$7)</f>
        <v>Alon</v>
      </c>
      <c r="L6216" t="str">
        <f>_xlfn.XLOOKUP(J6216,dFornecedor!$A$2:$A$6,dFornecedor!$B$2:$B$6)</f>
        <v>Minerva</v>
      </c>
      <c r="M6216" t="str">
        <f>_xlfn.XLOOKUP(G6216,dMateriaPrima!$A$2:$A$12,dMateriaPrima!$B$2:$B$12)</f>
        <v>Papel</v>
      </c>
      <c r="N6216" s="2">
        <f>_xlfn.XLOOKUP(G6216,dMateriaPrima!$A$2:$A$12,dMateriaPrima!$C$2:$C$12)</f>
        <v>9</v>
      </c>
      <c r="O6216" s="3">
        <f t="shared" si="485"/>
        <v>2376</v>
      </c>
      <c r="P6216" s="4">
        <f t="shared" si="486"/>
        <v>0</v>
      </c>
      <c r="Q6216" s="3">
        <f t="shared" si="487"/>
        <v>2376</v>
      </c>
      <c r="R6216" t="str">
        <f t="shared" si="488"/>
        <v>Em atraso</v>
      </c>
      <c r="S6216" s="5">
        <f t="shared" si="489"/>
        <v>1</v>
      </c>
    </row>
    <row r="6217" spans="1:19" x14ac:dyDescent="0.25">
      <c r="A6217">
        <v>6216</v>
      </c>
      <c r="B6217" s="1">
        <v>44202</v>
      </c>
      <c r="C6217" s="1">
        <v>44208</v>
      </c>
      <c r="D6217" s="1">
        <v>44234</v>
      </c>
      <c r="E6217" s="1">
        <v>44236</v>
      </c>
      <c r="F6217">
        <v>1</v>
      </c>
      <c r="G6217">
        <v>9</v>
      </c>
      <c r="H6217">
        <v>142</v>
      </c>
      <c r="I6217" s="6">
        <v>0</v>
      </c>
      <c r="J6217">
        <v>1</v>
      </c>
      <c r="K6217" t="str">
        <f>_xlfn.XLOOKUP(fCompras!F6217,dComprador!$A$2:$A$7,dComprador!$B$2:$B$7)</f>
        <v>Alon</v>
      </c>
      <c r="L6217" t="str">
        <f>_xlfn.XLOOKUP(J6217,dFornecedor!$A$2:$A$6,dFornecedor!$B$2:$B$6)</f>
        <v>NorthShore</v>
      </c>
      <c r="M6217" t="str">
        <f>_xlfn.XLOOKUP(G6217,dMateriaPrima!$A$2:$A$12,dMateriaPrima!$B$2:$B$12)</f>
        <v>Couro</v>
      </c>
      <c r="N6217" s="2">
        <f>_xlfn.XLOOKUP(G6217,dMateriaPrima!$A$2:$A$12,dMateriaPrima!$C$2:$C$12)</f>
        <v>4.4000000000000004</v>
      </c>
      <c r="O6217" s="3">
        <f t="shared" si="485"/>
        <v>624.80000000000007</v>
      </c>
      <c r="P6217" s="4">
        <f t="shared" si="486"/>
        <v>0</v>
      </c>
      <c r="Q6217" s="3">
        <f t="shared" si="487"/>
        <v>624.80000000000007</v>
      </c>
      <c r="R6217" t="str">
        <f t="shared" si="488"/>
        <v>Em atraso</v>
      </c>
      <c r="S6217" s="5">
        <f t="shared" si="489"/>
        <v>2</v>
      </c>
    </row>
    <row r="6218" spans="1:19" x14ac:dyDescent="0.25">
      <c r="A6218">
        <v>6217</v>
      </c>
      <c r="B6218" s="1">
        <v>44202</v>
      </c>
      <c r="C6218" s="1">
        <v>44203</v>
      </c>
      <c r="D6218" s="1">
        <v>44233</v>
      </c>
      <c r="E6218" s="1">
        <v>44235</v>
      </c>
      <c r="F6218">
        <v>1</v>
      </c>
      <c r="G6218">
        <v>5</v>
      </c>
      <c r="H6218">
        <v>207</v>
      </c>
      <c r="I6218" s="6">
        <v>0</v>
      </c>
      <c r="J6218">
        <v>3</v>
      </c>
      <c r="K6218" t="str">
        <f>_xlfn.XLOOKUP(fCompras!F6218,dComprador!$A$2:$A$7,dComprador!$B$2:$B$7)</f>
        <v>Alon</v>
      </c>
      <c r="L6218" t="str">
        <f>_xlfn.XLOOKUP(J6218,dFornecedor!$A$2:$A$6,dFornecedor!$B$2:$B$6)</f>
        <v>StepUp</v>
      </c>
      <c r="M6218" t="str">
        <f>_xlfn.XLOOKUP(G6218,dMateriaPrima!$A$2:$A$12,dMateriaPrima!$B$2:$B$12)</f>
        <v>Areia</v>
      </c>
      <c r="N6218" s="2">
        <f>_xlfn.XLOOKUP(G6218,dMateriaPrima!$A$2:$A$12,dMateriaPrima!$C$2:$C$12)</f>
        <v>3.59</v>
      </c>
      <c r="O6218" s="3">
        <f t="shared" si="485"/>
        <v>743.13</v>
      </c>
      <c r="P6218" s="4">
        <f t="shared" si="486"/>
        <v>0</v>
      </c>
      <c r="Q6218" s="3">
        <f t="shared" si="487"/>
        <v>743.13</v>
      </c>
      <c r="R6218" t="str">
        <f t="shared" si="488"/>
        <v>Em atraso</v>
      </c>
      <c r="S6218" s="5">
        <f t="shared" si="489"/>
        <v>2</v>
      </c>
    </row>
    <row r="6219" spans="1:19" x14ac:dyDescent="0.25">
      <c r="A6219">
        <v>6218</v>
      </c>
      <c r="B6219" s="1">
        <v>44202</v>
      </c>
      <c r="C6219" s="1">
        <v>44202</v>
      </c>
      <c r="D6219" s="1">
        <v>44234</v>
      </c>
      <c r="E6219" s="1">
        <v>44235</v>
      </c>
      <c r="F6219">
        <v>1</v>
      </c>
      <c r="G6219">
        <v>4</v>
      </c>
      <c r="H6219">
        <v>590</v>
      </c>
      <c r="I6219" s="6">
        <v>0</v>
      </c>
      <c r="J6219">
        <v>5</v>
      </c>
      <c r="K6219" t="str">
        <f>_xlfn.XLOOKUP(fCompras!F6219,dComprador!$A$2:$A$7,dComprador!$B$2:$B$7)</f>
        <v>Alon</v>
      </c>
      <c r="L6219" t="str">
        <f>_xlfn.XLOOKUP(J6219,dFornecedor!$A$2:$A$6,dFornecedor!$B$2:$B$6)</f>
        <v>Atlas</v>
      </c>
      <c r="M6219" t="str">
        <f>_xlfn.XLOOKUP(G6219,dMateriaPrima!$A$2:$A$12,dMateriaPrima!$B$2:$B$12)</f>
        <v>Madeira</v>
      </c>
      <c r="N6219" s="2">
        <f>_xlfn.XLOOKUP(G6219,dMateriaPrima!$A$2:$A$12,dMateriaPrima!$C$2:$C$12)</f>
        <v>168</v>
      </c>
      <c r="O6219" s="3">
        <f t="shared" si="485"/>
        <v>99120</v>
      </c>
      <c r="P6219" s="4">
        <f t="shared" si="486"/>
        <v>0</v>
      </c>
      <c r="Q6219" s="3">
        <f t="shared" si="487"/>
        <v>99120</v>
      </c>
      <c r="R6219" t="str">
        <f t="shared" si="488"/>
        <v>Em atraso</v>
      </c>
      <c r="S6219" s="5">
        <f t="shared" si="489"/>
        <v>1</v>
      </c>
    </row>
    <row r="6220" spans="1:19" x14ac:dyDescent="0.25">
      <c r="A6220">
        <v>6219</v>
      </c>
      <c r="B6220" s="1">
        <v>44203</v>
      </c>
      <c r="C6220" s="1">
        <v>44204</v>
      </c>
      <c r="D6220" s="1">
        <v>44210</v>
      </c>
      <c r="E6220" s="1">
        <v>44211</v>
      </c>
      <c r="F6220">
        <v>4</v>
      </c>
      <c r="G6220">
        <v>6</v>
      </c>
      <c r="H6220">
        <v>192</v>
      </c>
      <c r="I6220" s="6">
        <v>0</v>
      </c>
      <c r="J6220">
        <v>3</v>
      </c>
      <c r="K6220" t="str">
        <f>_xlfn.XLOOKUP(fCompras!F6220,dComprador!$A$2:$A$7,dComprador!$B$2:$B$7)</f>
        <v>Lira</v>
      </c>
      <c r="L6220" t="str">
        <f>_xlfn.XLOOKUP(J6220,dFornecedor!$A$2:$A$6,dFornecedor!$B$2:$B$6)</f>
        <v>StepUp</v>
      </c>
      <c r="M6220" t="str">
        <f>_xlfn.XLOOKUP(G6220,dMateriaPrima!$A$2:$A$12,dMateriaPrima!$B$2:$B$12)</f>
        <v>Fio Algodão</v>
      </c>
      <c r="N6220" s="2">
        <f>_xlfn.XLOOKUP(G6220,dMateriaPrima!$A$2:$A$12,dMateriaPrima!$C$2:$C$12)</f>
        <v>55.9</v>
      </c>
      <c r="O6220" s="3">
        <f t="shared" si="485"/>
        <v>10732.8</v>
      </c>
      <c r="P6220" s="4">
        <f t="shared" si="486"/>
        <v>0</v>
      </c>
      <c r="Q6220" s="3">
        <f t="shared" si="487"/>
        <v>10732.8</v>
      </c>
      <c r="R6220" t="str">
        <f t="shared" si="488"/>
        <v>Em atraso</v>
      </c>
      <c r="S6220" s="5">
        <f t="shared" si="489"/>
        <v>1</v>
      </c>
    </row>
    <row r="6221" spans="1:19" x14ac:dyDescent="0.25">
      <c r="A6221">
        <v>6220</v>
      </c>
      <c r="B6221" s="1">
        <v>44203</v>
      </c>
      <c r="C6221" s="1">
        <v>44210</v>
      </c>
      <c r="D6221" s="1">
        <v>44210</v>
      </c>
      <c r="E6221" s="1">
        <v>44212</v>
      </c>
      <c r="F6221">
        <v>4</v>
      </c>
      <c r="G6221">
        <v>8</v>
      </c>
      <c r="H6221">
        <v>30</v>
      </c>
      <c r="I6221" s="6">
        <v>0</v>
      </c>
      <c r="J6221">
        <v>1</v>
      </c>
      <c r="K6221" t="str">
        <f>_xlfn.XLOOKUP(fCompras!F6221,dComprador!$A$2:$A$7,dComprador!$B$2:$B$7)</f>
        <v>Lira</v>
      </c>
      <c r="L6221" t="str">
        <f>_xlfn.XLOOKUP(J6221,dFornecedor!$A$2:$A$6,dFornecedor!$B$2:$B$6)</f>
        <v>NorthShore</v>
      </c>
      <c r="M6221" t="str">
        <f>_xlfn.XLOOKUP(G6221,dMateriaPrima!$A$2:$A$12,dMateriaPrima!$B$2:$B$12)</f>
        <v>Cimento</v>
      </c>
      <c r="N6221" s="2">
        <f>_xlfn.XLOOKUP(G6221,dMateriaPrima!$A$2:$A$12,dMateriaPrima!$C$2:$C$12)</f>
        <v>23</v>
      </c>
      <c r="O6221" s="3">
        <f t="shared" si="485"/>
        <v>690</v>
      </c>
      <c r="P6221" s="4">
        <f t="shared" si="486"/>
        <v>0</v>
      </c>
      <c r="Q6221" s="3">
        <f t="shared" si="487"/>
        <v>690</v>
      </c>
      <c r="R6221" t="str">
        <f t="shared" si="488"/>
        <v>Em atraso</v>
      </c>
      <c r="S6221" s="5">
        <f t="shared" si="489"/>
        <v>2</v>
      </c>
    </row>
    <row r="6222" spans="1:19" x14ac:dyDescent="0.25">
      <c r="A6222">
        <v>6221</v>
      </c>
      <c r="B6222" s="1">
        <v>44203</v>
      </c>
      <c r="C6222" s="1">
        <v>44211</v>
      </c>
      <c r="D6222" s="1">
        <v>44213</v>
      </c>
      <c r="E6222" s="1">
        <v>44218</v>
      </c>
      <c r="F6222">
        <v>4</v>
      </c>
      <c r="G6222">
        <v>1</v>
      </c>
      <c r="H6222">
        <v>126</v>
      </c>
      <c r="I6222" s="6">
        <v>0</v>
      </c>
      <c r="J6222">
        <v>2</v>
      </c>
      <c r="K6222" t="str">
        <f>_xlfn.XLOOKUP(fCompras!F6222,dComprador!$A$2:$A$7,dComprador!$B$2:$B$7)</f>
        <v>Lira</v>
      </c>
      <c r="L6222" t="str">
        <f>_xlfn.XLOOKUP(J6222,dFornecedor!$A$2:$A$6,dFornecedor!$B$2:$B$6)</f>
        <v>Minerva</v>
      </c>
      <c r="M6222" t="str">
        <f>_xlfn.XLOOKUP(G6222,dMateriaPrima!$A$2:$A$12,dMateriaPrima!$B$2:$B$12)</f>
        <v>Tecido</v>
      </c>
      <c r="N6222" s="2">
        <f>_xlfn.XLOOKUP(G6222,dMateriaPrima!$A$2:$A$12,dMateriaPrima!$C$2:$C$12)</f>
        <v>18</v>
      </c>
      <c r="O6222" s="3">
        <f t="shared" si="485"/>
        <v>2268</v>
      </c>
      <c r="P6222" s="4">
        <f t="shared" si="486"/>
        <v>0</v>
      </c>
      <c r="Q6222" s="3">
        <f t="shared" si="487"/>
        <v>2268</v>
      </c>
      <c r="R6222" t="str">
        <f t="shared" si="488"/>
        <v>Em atraso</v>
      </c>
      <c r="S6222" s="5">
        <f t="shared" si="489"/>
        <v>5</v>
      </c>
    </row>
    <row r="6223" spans="1:19" x14ac:dyDescent="0.25">
      <c r="A6223">
        <v>6222</v>
      </c>
      <c r="B6223" s="1">
        <v>44203</v>
      </c>
      <c r="C6223" s="1">
        <v>44204</v>
      </c>
      <c r="D6223" s="1">
        <v>44210</v>
      </c>
      <c r="E6223" s="1">
        <v>44212</v>
      </c>
      <c r="F6223">
        <v>4</v>
      </c>
      <c r="G6223">
        <v>2</v>
      </c>
      <c r="H6223">
        <v>69</v>
      </c>
      <c r="I6223" s="6">
        <v>0</v>
      </c>
      <c r="J6223">
        <v>3</v>
      </c>
      <c r="K6223" t="str">
        <f>_xlfn.XLOOKUP(fCompras!F6223,dComprador!$A$2:$A$7,dComprador!$B$2:$B$7)</f>
        <v>Lira</v>
      </c>
      <c r="L6223" t="str">
        <f>_xlfn.XLOOKUP(J6223,dFornecedor!$A$2:$A$6,dFornecedor!$B$2:$B$6)</f>
        <v>StepUp</v>
      </c>
      <c r="M6223" t="str">
        <f>_xlfn.XLOOKUP(G6223,dMateriaPrima!$A$2:$A$12,dMateriaPrima!$B$2:$B$12)</f>
        <v>Chapa Metal</v>
      </c>
      <c r="N6223" s="2">
        <f>_xlfn.XLOOKUP(G6223,dMateriaPrima!$A$2:$A$12,dMateriaPrima!$C$2:$C$12)</f>
        <v>299.89999999999998</v>
      </c>
      <c r="O6223" s="3">
        <f t="shared" si="485"/>
        <v>20693.099999999999</v>
      </c>
      <c r="P6223" s="4">
        <f t="shared" si="486"/>
        <v>0</v>
      </c>
      <c r="Q6223" s="3">
        <f t="shared" si="487"/>
        <v>20693.099999999999</v>
      </c>
      <c r="R6223" t="str">
        <f t="shared" si="488"/>
        <v>Em atraso</v>
      </c>
      <c r="S6223" s="5">
        <f t="shared" si="489"/>
        <v>2</v>
      </c>
    </row>
    <row r="6224" spans="1:19" x14ac:dyDescent="0.25">
      <c r="A6224">
        <v>6223</v>
      </c>
      <c r="B6224" s="1">
        <v>44203</v>
      </c>
      <c r="C6224" s="1">
        <v>44204</v>
      </c>
      <c r="D6224" s="1">
        <v>44210</v>
      </c>
      <c r="E6224" s="1">
        <v>44211</v>
      </c>
      <c r="F6224">
        <v>4</v>
      </c>
      <c r="G6224">
        <v>9</v>
      </c>
      <c r="H6224">
        <v>266</v>
      </c>
      <c r="I6224" s="6">
        <v>0</v>
      </c>
      <c r="J6224">
        <v>3</v>
      </c>
      <c r="K6224" t="str">
        <f>_xlfn.XLOOKUP(fCompras!F6224,dComprador!$A$2:$A$7,dComprador!$B$2:$B$7)</f>
        <v>Lira</v>
      </c>
      <c r="L6224" t="str">
        <f>_xlfn.XLOOKUP(J6224,dFornecedor!$A$2:$A$6,dFornecedor!$B$2:$B$6)</f>
        <v>StepUp</v>
      </c>
      <c r="M6224" t="str">
        <f>_xlfn.XLOOKUP(G6224,dMateriaPrima!$A$2:$A$12,dMateriaPrima!$B$2:$B$12)</f>
        <v>Couro</v>
      </c>
      <c r="N6224" s="2">
        <f>_xlfn.XLOOKUP(G6224,dMateriaPrima!$A$2:$A$12,dMateriaPrima!$C$2:$C$12)</f>
        <v>4.4000000000000004</v>
      </c>
      <c r="O6224" s="3">
        <f t="shared" si="485"/>
        <v>1170.4000000000001</v>
      </c>
      <c r="P6224" s="4">
        <f t="shared" si="486"/>
        <v>0</v>
      </c>
      <c r="Q6224" s="3">
        <f t="shared" si="487"/>
        <v>1170.4000000000001</v>
      </c>
      <c r="R6224" t="str">
        <f t="shared" si="488"/>
        <v>Em atraso</v>
      </c>
      <c r="S6224" s="5">
        <f t="shared" si="489"/>
        <v>1</v>
      </c>
    </row>
    <row r="6225" spans="1:19" x14ac:dyDescent="0.25">
      <c r="A6225">
        <v>6224</v>
      </c>
      <c r="B6225" s="1">
        <v>44203</v>
      </c>
      <c r="C6225" s="1">
        <v>44208</v>
      </c>
      <c r="D6225" s="1">
        <v>44224</v>
      </c>
      <c r="E6225" s="1">
        <v>44225</v>
      </c>
      <c r="F6225">
        <v>1</v>
      </c>
      <c r="G6225">
        <v>7</v>
      </c>
      <c r="H6225">
        <v>182</v>
      </c>
      <c r="I6225" s="6">
        <v>0</v>
      </c>
      <c r="J6225">
        <v>2</v>
      </c>
      <c r="K6225" t="str">
        <f>_xlfn.XLOOKUP(fCompras!F6225,dComprador!$A$2:$A$7,dComprador!$B$2:$B$7)</f>
        <v>Alon</v>
      </c>
      <c r="L6225" t="str">
        <f>_xlfn.XLOOKUP(J6225,dFornecedor!$A$2:$A$6,dFornecedor!$B$2:$B$6)</f>
        <v>Minerva</v>
      </c>
      <c r="M6225" t="str">
        <f>_xlfn.XLOOKUP(G6225,dMateriaPrima!$A$2:$A$12,dMateriaPrima!$B$2:$B$12)</f>
        <v>Poliéster</v>
      </c>
      <c r="N6225" s="2">
        <f>_xlfn.XLOOKUP(G6225,dMateriaPrima!$A$2:$A$12,dMateriaPrima!$C$2:$C$12)</f>
        <v>8</v>
      </c>
      <c r="O6225" s="3">
        <f t="shared" si="485"/>
        <v>1456</v>
      </c>
      <c r="P6225" s="4">
        <f t="shared" si="486"/>
        <v>0</v>
      </c>
      <c r="Q6225" s="3">
        <f t="shared" si="487"/>
        <v>1456</v>
      </c>
      <c r="R6225" t="str">
        <f t="shared" si="488"/>
        <v>Em atraso</v>
      </c>
      <c r="S6225" s="5">
        <f t="shared" si="489"/>
        <v>1</v>
      </c>
    </row>
    <row r="6226" spans="1:19" x14ac:dyDescent="0.25">
      <c r="A6226">
        <v>6225</v>
      </c>
      <c r="B6226" s="1">
        <v>44203</v>
      </c>
      <c r="C6226" s="1">
        <v>44212</v>
      </c>
      <c r="D6226" s="1">
        <v>44220</v>
      </c>
      <c r="E6226" s="1">
        <v>44222</v>
      </c>
      <c r="F6226">
        <v>1</v>
      </c>
      <c r="G6226">
        <v>8</v>
      </c>
      <c r="H6226">
        <v>573</v>
      </c>
      <c r="I6226" s="6">
        <v>0</v>
      </c>
      <c r="J6226">
        <v>1</v>
      </c>
      <c r="K6226" t="str">
        <f>_xlfn.XLOOKUP(fCompras!F6226,dComprador!$A$2:$A$7,dComprador!$B$2:$B$7)</f>
        <v>Alon</v>
      </c>
      <c r="L6226" t="str">
        <f>_xlfn.XLOOKUP(J6226,dFornecedor!$A$2:$A$6,dFornecedor!$B$2:$B$6)</f>
        <v>NorthShore</v>
      </c>
      <c r="M6226" t="str">
        <f>_xlfn.XLOOKUP(G6226,dMateriaPrima!$A$2:$A$12,dMateriaPrima!$B$2:$B$12)</f>
        <v>Cimento</v>
      </c>
      <c r="N6226" s="2">
        <f>_xlfn.XLOOKUP(G6226,dMateriaPrima!$A$2:$A$12,dMateriaPrima!$C$2:$C$12)</f>
        <v>23</v>
      </c>
      <c r="O6226" s="3">
        <f t="shared" si="485"/>
        <v>13179</v>
      </c>
      <c r="P6226" s="4">
        <f t="shared" si="486"/>
        <v>0</v>
      </c>
      <c r="Q6226" s="3">
        <f t="shared" si="487"/>
        <v>13179</v>
      </c>
      <c r="R6226" t="str">
        <f t="shared" si="488"/>
        <v>Em atraso</v>
      </c>
      <c r="S6226" s="5">
        <f t="shared" si="489"/>
        <v>2</v>
      </c>
    </row>
    <row r="6227" spans="1:19" x14ac:dyDescent="0.25">
      <c r="A6227">
        <v>6226</v>
      </c>
      <c r="B6227" s="1">
        <v>44203</v>
      </c>
      <c r="C6227" s="1">
        <v>44203</v>
      </c>
      <c r="D6227" s="1">
        <v>44225</v>
      </c>
      <c r="E6227" s="1">
        <v>44225</v>
      </c>
      <c r="F6227">
        <v>1</v>
      </c>
      <c r="G6227">
        <v>7</v>
      </c>
      <c r="H6227">
        <v>27</v>
      </c>
      <c r="I6227" s="6">
        <v>0</v>
      </c>
      <c r="J6227">
        <v>4</v>
      </c>
      <c r="K6227" t="str">
        <f>_xlfn.XLOOKUP(fCompras!F6227,dComprador!$A$2:$A$7,dComprador!$B$2:$B$7)</f>
        <v>Alon</v>
      </c>
      <c r="L6227" t="str">
        <f>_xlfn.XLOOKUP(J6227,dFornecedor!$A$2:$A$6,dFornecedor!$B$2:$B$6)</f>
        <v>AlphaOmega</v>
      </c>
      <c r="M6227" t="str">
        <f>_xlfn.XLOOKUP(G6227,dMateriaPrima!$A$2:$A$12,dMateriaPrima!$B$2:$B$12)</f>
        <v>Poliéster</v>
      </c>
      <c r="N6227" s="2">
        <f>_xlfn.XLOOKUP(G6227,dMateriaPrima!$A$2:$A$12,dMateriaPrima!$C$2:$C$12)</f>
        <v>8</v>
      </c>
      <c r="O6227" s="3">
        <f t="shared" si="485"/>
        <v>216</v>
      </c>
      <c r="P6227" s="4">
        <f t="shared" si="486"/>
        <v>0</v>
      </c>
      <c r="Q6227" s="3">
        <f t="shared" si="487"/>
        <v>216</v>
      </c>
      <c r="R6227" t="str">
        <f t="shared" si="488"/>
        <v>No prazo</v>
      </c>
      <c r="S6227" s="5">
        <f t="shared" si="489"/>
        <v>0</v>
      </c>
    </row>
    <row r="6228" spans="1:19" x14ac:dyDescent="0.25">
      <c r="A6228">
        <v>6227</v>
      </c>
      <c r="B6228" s="1">
        <v>44203</v>
      </c>
      <c r="C6228" s="1">
        <v>44216</v>
      </c>
      <c r="D6228" s="1">
        <v>44235</v>
      </c>
      <c r="E6228" s="1">
        <v>44236</v>
      </c>
      <c r="F6228">
        <v>1</v>
      </c>
      <c r="G6228">
        <v>5</v>
      </c>
      <c r="H6228">
        <v>123</v>
      </c>
      <c r="I6228" s="6">
        <v>0</v>
      </c>
      <c r="J6228">
        <v>1</v>
      </c>
      <c r="K6228" t="str">
        <f>_xlfn.XLOOKUP(fCompras!F6228,dComprador!$A$2:$A$7,dComprador!$B$2:$B$7)</f>
        <v>Alon</v>
      </c>
      <c r="L6228" t="str">
        <f>_xlfn.XLOOKUP(J6228,dFornecedor!$A$2:$A$6,dFornecedor!$B$2:$B$6)</f>
        <v>NorthShore</v>
      </c>
      <c r="M6228" t="str">
        <f>_xlfn.XLOOKUP(G6228,dMateriaPrima!$A$2:$A$12,dMateriaPrima!$B$2:$B$12)</f>
        <v>Areia</v>
      </c>
      <c r="N6228" s="2">
        <f>_xlfn.XLOOKUP(G6228,dMateriaPrima!$A$2:$A$12,dMateriaPrima!$C$2:$C$12)</f>
        <v>3.59</v>
      </c>
      <c r="O6228" s="3">
        <f t="shared" si="485"/>
        <v>441.57</v>
      </c>
      <c r="P6228" s="4">
        <f t="shared" si="486"/>
        <v>0</v>
      </c>
      <c r="Q6228" s="3">
        <f t="shared" si="487"/>
        <v>441.57</v>
      </c>
      <c r="R6228" t="str">
        <f t="shared" si="488"/>
        <v>Em atraso</v>
      </c>
      <c r="S6228" s="5">
        <f t="shared" si="489"/>
        <v>1</v>
      </c>
    </row>
    <row r="6229" spans="1:19" x14ac:dyDescent="0.25">
      <c r="A6229">
        <v>6228</v>
      </c>
      <c r="B6229" s="1">
        <v>44203</v>
      </c>
      <c r="C6229" s="1">
        <v>44208</v>
      </c>
      <c r="D6229" s="1">
        <v>44234</v>
      </c>
      <c r="E6229" s="1">
        <v>44236</v>
      </c>
      <c r="F6229">
        <v>1</v>
      </c>
      <c r="G6229">
        <v>9</v>
      </c>
      <c r="H6229">
        <v>95</v>
      </c>
      <c r="I6229" s="6">
        <v>0</v>
      </c>
      <c r="J6229">
        <v>1</v>
      </c>
      <c r="K6229" t="str">
        <f>_xlfn.XLOOKUP(fCompras!F6229,dComprador!$A$2:$A$7,dComprador!$B$2:$B$7)</f>
        <v>Alon</v>
      </c>
      <c r="L6229" t="str">
        <f>_xlfn.XLOOKUP(J6229,dFornecedor!$A$2:$A$6,dFornecedor!$B$2:$B$6)</f>
        <v>NorthShore</v>
      </c>
      <c r="M6229" t="str">
        <f>_xlfn.XLOOKUP(G6229,dMateriaPrima!$A$2:$A$12,dMateriaPrima!$B$2:$B$12)</f>
        <v>Couro</v>
      </c>
      <c r="N6229" s="2">
        <f>_xlfn.XLOOKUP(G6229,dMateriaPrima!$A$2:$A$12,dMateriaPrima!$C$2:$C$12)</f>
        <v>4.4000000000000004</v>
      </c>
      <c r="O6229" s="3">
        <f t="shared" si="485"/>
        <v>418.00000000000006</v>
      </c>
      <c r="P6229" s="4">
        <f t="shared" si="486"/>
        <v>0</v>
      </c>
      <c r="Q6229" s="3">
        <f t="shared" si="487"/>
        <v>418.00000000000006</v>
      </c>
      <c r="R6229" t="str">
        <f t="shared" si="488"/>
        <v>Em atraso</v>
      </c>
      <c r="S6229" s="5">
        <f t="shared" si="489"/>
        <v>2</v>
      </c>
    </row>
    <row r="6230" spans="1:19" x14ac:dyDescent="0.25">
      <c r="A6230">
        <v>6229</v>
      </c>
      <c r="B6230" s="1">
        <v>44203</v>
      </c>
      <c r="C6230" s="1">
        <v>44203</v>
      </c>
      <c r="D6230" s="1">
        <v>44225</v>
      </c>
      <c r="E6230" s="1">
        <v>44228</v>
      </c>
      <c r="F6230">
        <v>1</v>
      </c>
      <c r="G6230">
        <v>6</v>
      </c>
      <c r="H6230">
        <v>23</v>
      </c>
      <c r="I6230" s="6">
        <v>0</v>
      </c>
      <c r="J6230">
        <v>4</v>
      </c>
      <c r="K6230" t="str">
        <f>_xlfn.XLOOKUP(fCompras!F6230,dComprador!$A$2:$A$7,dComprador!$B$2:$B$7)</f>
        <v>Alon</v>
      </c>
      <c r="L6230" t="str">
        <f>_xlfn.XLOOKUP(J6230,dFornecedor!$A$2:$A$6,dFornecedor!$B$2:$B$6)</f>
        <v>AlphaOmega</v>
      </c>
      <c r="M6230" t="str">
        <f>_xlfn.XLOOKUP(G6230,dMateriaPrima!$A$2:$A$12,dMateriaPrima!$B$2:$B$12)</f>
        <v>Fio Algodão</v>
      </c>
      <c r="N6230" s="2">
        <f>_xlfn.XLOOKUP(G6230,dMateriaPrima!$A$2:$A$12,dMateriaPrima!$C$2:$C$12)</f>
        <v>55.9</v>
      </c>
      <c r="O6230" s="3">
        <f t="shared" si="485"/>
        <v>1285.7</v>
      </c>
      <c r="P6230" s="4">
        <f t="shared" si="486"/>
        <v>0</v>
      </c>
      <c r="Q6230" s="3">
        <f t="shared" si="487"/>
        <v>1285.7</v>
      </c>
      <c r="R6230" t="str">
        <f t="shared" si="488"/>
        <v>Em atraso</v>
      </c>
      <c r="S6230" s="5">
        <f t="shared" si="489"/>
        <v>3</v>
      </c>
    </row>
    <row r="6231" spans="1:19" x14ac:dyDescent="0.25">
      <c r="A6231">
        <v>6230</v>
      </c>
      <c r="B6231" s="1">
        <v>44204</v>
      </c>
      <c r="C6231" s="1">
        <v>44205</v>
      </c>
      <c r="D6231" s="1">
        <v>44211</v>
      </c>
      <c r="E6231" s="1">
        <v>44212</v>
      </c>
      <c r="F6231">
        <v>4</v>
      </c>
      <c r="G6231">
        <v>1</v>
      </c>
      <c r="H6231">
        <v>174</v>
      </c>
      <c r="I6231" s="6">
        <v>0</v>
      </c>
      <c r="J6231">
        <v>3</v>
      </c>
      <c r="K6231" t="str">
        <f>_xlfn.XLOOKUP(fCompras!F6231,dComprador!$A$2:$A$7,dComprador!$B$2:$B$7)</f>
        <v>Lira</v>
      </c>
      <c r="L6231" t="str">
        <f>_xlfn.XLOOKUP(J6231,dFornecedor!$A$2:$A$6,dFornecedor!$B$2:$B$6)</f>
        <v>StepUp</v>
      </c>
      <c r="M6231" t="str">
        <f>_xlfn.XLOOKUP(G6231,dMateriaPrima!$A$2:$A$12,dMateriaPrima!$B$2:$B$12)</f>
        <v>Tecido</v>
      </c>
      <c r="N6231" s="2">
        <f>_xlfn.XLOOKUP(G6231,dMateriaPrima!$A$2:$A$12,dMateriaPrima!$C$2:$C$12)</f>
        <v>18</v>
      </c>
      <c r="O6231" s="3">
        <f t="shared" si="485"/>
        <v>3132</v>
      </c>
      <c r="P6231" s="4">
        <f t="shared" si="486"/>
        <v>0</v>
      </c>
      <c r="Q6231" s="3">
        <f t="shared" si="487"/>
        <v>3132</v>
      </c>
      <c r="R6231" t="str">
        <f t="shared" si="488"/>
        <v>Em atraso</v>
      </c>
      <c r="S6231" s="5">
        <f t="shared" si="489"/>
        <v>1</v>
      </c>
    </row>
    <row r="6232" spans="1:19" x14ac:dyDescent="0.25">
      <c r="A6232">
        <v>6231</v>
      </c>
      <c r="B6232" s="1">
        <v>44204</v>
      </c>
      <c r="C6232" s="1">
        <v>44206</v>
      </c>
      <c r="D6232" s="1">
        <v>44211</v>
      </c>
      <c r="E6232" s="1">
        <v>44209</v>
      </c>
      <c r="F6232">
        <v>4</v>
      </c>
      <c r="G6232">
        <v>7</v>
      </c>
      <c r="H6232">
        <v>42</v>
      </c>
      <c r="I6232" s="6">
        <v>0</v>
      </c>
      <c r="J6232">
        <v>2</v>
      </c>
      <c r="K6232" t="str">
        <f>_xlfn.XLOOKUP(fCompras!F6232,dComprador!$A$2:$A$7,dComprador!$B$2:$B$7)</f>
        <v>Lira</v>
      </c>
      <c r="L6232" t="str">
        <f>_xlfn.XLOOKUP(J6232,dFornecedor!$A$2:$A$6,dFornecedor!$B$2:$B$6)</f>
        <v>Minerva</v>
      </c>
      <c r="M6232" t="str">
        <f>_xlfn.XLOOKUP(G6232,dMateriaPrima!$A$2:$A$12,dMateriaPrima!$B$2:$B$12)</f>
        <v>Poliéster</v>
      </c>
      <c r="N6232" s="2">
        <f>_xlfn.XLOOKUP(G6232,dMateriaPrima!$A$2:$A$12,dMateriaPrima!$C$2:$C$12)</f>
        <v>8</v>
      </c>
      <c r="O6232" s="3">
        <f t="shared" si="485"/>
        <v>336</v>
      </c>
      <c r="P6232" s="4">
        <f t="shared" si="486"/>
        <v>0</v>
      </c>
      <c r="Q6232" s="3">
        <f t="shared" si="487"/>
        <v>336</v>
      </c>
      <c r="R6232" t="str">
        <f t="shared" si="488"/>
        <v>No prazo</v>
      </c>
      <c r="S6232" s="5">
        <f t="shared" si="489"/>
        <v>0</v>
      </c>
    </row>
    <row r="6233" spans="1:19" x14ac:dyDescent="0.25">
      <c r="A6233">
        <v>6232</v>
      </c>
      <c r="B6233" s="1">
        <v>44204</v>
      </c>
      <c r="C6233" s="1">
        <v>44205</v>
      </c>
      <c r="D6233" s="1">
        <v>44211</v>
      </c>
      <c r="E6233" s="1">
        <v>44210</v>
      </c>
      <c r="F6233">
        <v>4</v>
      </c>
      <c r="G6233">
        <v>1</v>
      </c>
      <c r="H6233">
        <v>161</v>
      </c>
      <c r="I6233" s="6">
        <v>0</v>
      </c>
      <c r="J6233">
        <v>3</v>
      </c>
      <c r="K6233" t="str">
        <f>_xlfn.XLOOKUP(fCompras!F6233,dComprador!$A$2:$A$7,dComprador!$B$2:$B$7)</f>
        <v>Lira</v>
      </c>
      <c r="L6233" t="str">
        <f>_xlfn.XLOOKUP(J6233,dFornecedor!$A$2:$A$6,dFornecedor!$B$2:$B$6)</f>
        <v>StepUp</v>
      </c>
      <c r="M6233" t="str">
        <f>_xlfn.XLOOKUP(G6233,dMateriaPrima!$A$2:$A$12,dMateriaPrima!$B$2:$B$12)</f>
        <v>Tecido</v>
      </c>
      <c r="N6233" s="2">
        <f>_xlfn.XLOOKUP(G6233,dMateriaPrima!$A$2:$A$12,dMateriaPrima!$C$2:$C$12)</f>
        <v>18</v>
      </c>
      <c r="O6233" s="3">
        <f t="shared" si="485"/>
        <v>2898</v>
      </c>
      <c r="P6233" s="4">
        <f t="shared" si="486"/>
        <v>0</v>
      </c>
      <c r="Q6233" s="3">
        <f t="shared" si="487"/>
        <v>2898</v>
      </c>
      <c r="R6233" t="str">
        <f t="shared" si="488"/>
        <v>No prazo</v>
      </c>
      <c r="S6233" s="5">
        <f t="shared" si="489"/>
        <v>0</v>
      </c>
    </row>
    <row r="6234" spans="1:19" x14ac:dyDescent="0.25">
      <c r="A6234">
        <v>6233</v>
      </c>
      <c r="B6234" s="1">
        <v>44204</v>
      </c>
      <c r="C6234" s="1">
        <v>44211</v>
      </c>
      <c r="D6234" s="1">
        <v>44214</v>
      </c>
      <c r="E6234" s="1">
        <v>44215</v>
      </c>
      <c r="F6234">
        <v>4</v>
      </c>
      <c r="G6234">
        <v>8</v>
      </c>
      <c r="H6234">
        <v>69</v>
      </c>
      <c r="I6234" s="6">
        <v>0</v>
      </c>
      <c r="J6234">
        <v>2</v>
      </c>
      <c r="K6234" t="str">
        <f>_xlfn.XLOOKUP(fCompras!F6234,dComprador!$A$2:$A$7,dComprador!$B$2:$B$7)</f>
        <v>Lira</v>
      </c>
      <c r="L6234" t="str">
        <f>_xlfn.XLOOKUP(J6234,dFornecedor!$A$2:$A$6,dFornecedor!$B$2:$B$6)</f>
        <v>Minerva</v>
      </c>
      <c r="M6234" t="str">
        <f>_xlfn.XLOOKUP(G6234,dMateriaPrima!$A$2:$A$12,dMateriaPrima!$B$2:$B$12)</f>
        <v>Cimento</v>
      </c>
      <c r="N6234" s="2">
        <f>_xlfn.XLOOKUP(G6234,dMateriaPrima!$A$2:$A$12,dMateriaPrima!$C$2:$C$12)</f>
        <v>23</v>
      </c>
      <c r="O6234" s="3">
        <f t="shared" si="485"/>
        <v>1587</v>
      </c>
      <c r="P6234" s="4">
        <f t="shared" si="486"/>
        <v>0</v>
      </c>
      <c r="Q6234" s="3">
        <f t="shared" si="487"/>
        <v>1587</v>
      </c>
      <c r="R6234" t="str">
        <f t="shared" si="488"/>
        <v>Em atraso</v>
      </c>
      <c r="S6234" s="5">
        <f t="shared" si="489"/>
        <v>1</v>
      </c>
    </row>
    <row r="6235" spans="1:19" x14ac:dyDescent="0.25">
      <c r="A6235">
        <v>6234</v>
      </c>
      <c r="B6235" s="1">
        <v>44204</v>
      </c>
      <c r="C6235" s="1">
        <v>44214</v>
      </c>
      <c r="D6235" s="1">
        <v>44215</v>
      </c>
      <c r="E6235" s="1">
        <v>44218</v>
      </c>
      <c r="F6235">
        <v>4</v>
      </c>
      <c r="G6235">
        <v>8</v>
      </c>
      <c r="H6235">
        <v>273</v>
      </c>
      <c r="I6235" s="6">
        <v>0</v>
      </c>
      <c r="J6235">
        <v>3</v>
      </c>
      <c r="K6235" t="str">
        <f>_xlfn.XLOOKUP(fCompras!F6235,dComprador!$A$2:$A$7,dComprador!$B$2:$B$7)</f>
        <v>Lira</v>
      </c>
      <c r="L6235" t="str">
        <f>_xlfn.XLOOKUP(J6235,dFornecedor!$A$2:$A$6,dFornecedor!$B$2:$B$6)</f>
        <v>StepUp</v>
      </c>
      <c r="M6235" t="str">
        <f>_xlfn.XLOOKUP(G6235,dMateriaPrima!$A$2:$A$12,dMateriaPrima!$B$2:$B$12)</f>
        <v>Cimento</v>
      </c>
      <c r="N6235" s="2">
        <f>_xlfn.XLOOKUP(G6235,dMateriaPrima!$A$2:$A$12,dMateriaPrima!$C$2:$C$12)</f>
        <v>23</v>
      </c>
      <c r="O6235" s="3">
        <f t="shared" si="485"/>
        <v>6279</v>
      </c>
      <c r="P6235" s="4">
        <f t="shared" si="486"/>
        <v>0</v>
      </c>
      <c r="Q6235" s="3">
        <f t="shared" si="487"/>
        <v>6279</v>
      </c>
      <c r="R6235" t="str">
        <f t="shared" si="488"/>
        <v>Em atraso</v>
      </c>
      <c r="S6235" s="5">
        <f t="shared" si="489"/>
        <v>3</v>
      </c>
    </row>
    <row r="6236" spans="1:19" x14ac:dyDescent="0.25">
      <c r="A6236">
        <v>6235</v>
      </c>
      <c r="B6236" s="1">
        <v>44204</v>
      </c>
      <c r="C6236" s="1">
        <v>44204</v>
      </c>
      <c r="D6236" s="1">
        <v>44223</v>
      </c>
      <c r="E6236" s="1">
        <v>44224</v>
      </c>
      <c r="F6236">
        <v>1</v>
      </c>
      <c r="G6236">
        <v>5</v>
      </c>
      <c r="H6236">
        <v>25</v>
      </c>
      <c r="I6236" s="6">
        <v>0</v>
      </c>
      <c r="J6236">
        <v>2</v>
      </c>
      <c r="K6236" t="str">
        <f>_xlfn.XLOOKUP(fCompras!F6236,dComprador!$A$2:$A$7,dComprador!$B$2:$B$7)</f>
        <v>Alon</v>
      </c>
      <c r="L6236" t="str">
        <f>_xlfn.XLOOKUP(J6236,dFornecedor!$A$2:$A$6,dFornecedor!$B$2:$B$6)</f>
        <v>Minerva</v>
      </c>
      <c r="M6236" t="str">
        <f>_xlfn.XLOOKUP(G6236,dMateriaPrima!$A$2:$A$12,dMateriaPrima!$B$2:$B$12)</f>
        <v>Areia</v>
      </c>
      <c r="N6236" s="2">
        <f>_xlfn.XLOOKUP(G6236,dMateriaPrima!$A$2:$A$12,dMateriaPrima!$C$2:$C$12)</f>
        <v>3.59</v>
      </c>
      <c r="O6236" s="3">
        <f t="shared" si="485"/>
        <v>89.75</v>
      </c>
      <c r="P6236" s="4">
        <f t="shared" si="486"/>
        <v>0</v>
      </c>
      <c r="Q6236" s="3">
        <f t="shared" si="487"/>
        <v>89.75</v>
      </c>
      <c r="R6236" t="str">
        <f t="shared" si="488"/>
        <v>Em atraso</v>
      </c>
      <c r="S6236" s="5">
        <f t="shared" si="489"/>
        <v>1</v>
      </c>
    </row>
    <row r="6237" spans="1:19" x14ac:dyDescent="0.25">
      <c r="A6237">
        <v>6236</v>
      </c>
      <c r="B6237" s="1">
        <v>44204</v>
      </c>
      <c r="C6237" s="1">
        <v>44208</v>
      </c>
      <c r="D6237" s="1">
        <v>44223</v>
      </c>
      <c r="E6237" s="1">
        <v>44223</v>
      </c>
      <c r="F6237">
        <v>1</v>
      </c>
      <c r="G6237">
        <v>5</v>
      </c>
      <c r="H6237">
        <v>77</v>
      </c>
      <c r="I6237" s="6">
        <v>0</v>
      </c>
      <c r="J6237">
        <v>1</v>
      </c>
      <c r="K6237" t="str">
        <f>_xlfn.XLOOKUP(fCompras!F6237,dComprador!$A$2:$A$7,dComprador!$B$2:$B$7)</f>
        <v>Alon</v>
      </c>
      <c r="L6237" t="str">
        <f>_xlfn.XLOOKUP(J6237,dFornecedor!$A$2:$A$6,dFornecedor!$B$2:$B$6)</f>
        <v>NorthShore</v>
      </c>
      <c r="M6237" t="str">
        <f>_xlfn.XLOOKUP(G6237,dMateriaPrima!$A$2:$A$12,dMateriaPrima!$B$2:$B$12)</f>
        <v>Areia</v>
      </c>
      <c r="N6237" s="2">
        <f>_xlfn.XLOOKUP(G6237,dMateriaPrima!$A$2:$A$12,dMateriaPrima!$C$2:$C$12)</f>
        <v>3.59</v>
      </c>
      <c r="O6237" s="3">
        <f t="shared" si="485"/>
        <v>276.43</v>
      </c>
      <c r="P6237" s="4">
        <f t="shared" si="486"/>
        <v>0</v>
      </c>
      <c r="Q6237" s="3">
        <f t="shared" si="487"/>
        <v>276.43</v>
      </c>
      <c r="R6237" t="str">
        <f t="shared" si="488"/>
        <v>No prazo</v>
      </c>
      <c r="S6237" s="5">
        <f t="shared" si="489"/>
        <v>0</v>
      </c>
    </row>
    <row r="6238" spans="1:19" x14ac:dyDescent="0.25">
      <c r="A6238">
        <v>6237</v>
      </c>
      <c r="B6238" s="1">
        <v>44204</v>
      </c>
      <c r="C6238" s="1">
        <v>44209</v>
      </c>
      <c r="D6238" s="1">
        <v>44224</v>
      </c>
      <c r="E6238" s="1">
        <v>44224</v>
      </c>
      <c r="F6238">
        <v>1</v>
      </c>
      <c r="G6238">
        <v>8</v>
      </c>
      <c r="H6238">
        <v>485</v>
      </c>
      <c r="I6238" s="6">
        <v>0</v>
      </c>
      <c r="J6238">
        <v>2</v>
      </c>
      <c r="K6238" t="str">
        <f>_xlfn.XLOOKUP(fCompras!F6238,dComprador!$A$2:$A$7,dComprador!$B$2:$B$7)</f>
        <v>Alon</v>
      </c>
      <c r="L6238" t="str">
        <f>_xlfn.XLOOKUP(J6238,dFornecedor!$A$2:$A$6,dFornecedor!$B$2:$B$6)</f>
        <v>Minerva</v>
      </c>
      <c r="M6238" t="str">
        <f>_xlfn.XLOOKUP(G6238,dMateriaPrima!$A$2:$A$12,dMateriaPrima!$B$2:$B$12)</f>
        <v>Cimento</v>
      </c>
      <c r="N6238" s="2">
        <f>_xlfn.XLOOKUP(G6238,dMateriaPrima!$A$2:$A$12,dMateriaPrima!$C$2:$C$12)</f>
        <v>23</v>
      </c>
      <c r="O6238" s="3">
        <f t="shared" si="485"/>
        <v>11155</v>
      </c>
      <c r="P6238" s="4">
        <f t="shared" si="486"/>
        <v>0</v>
      </c>
      <c r="Q6238" s="3">
        <f t="shared" si="487"/>
        <v>11155</v>
      </c>
      <c r="R6238" t="str">
        <f t="shared" si="488"/>
        <v>No prazo</v>
      </c>
      <c r="S6238" s="5">
        <f t="shared" si="489"/>
        <v>0</v>
      </c>
    </row>
    <row r="6239" spans="1:19" x14ac:dyDescent="0.25">
      <c r="A6239">
        <v>6238</v>
      </c>
      <c r="B6239" s="1">
        <v>44204</v>
      </c>
      <c r="C6239" s="1">
        <v>44204</v>
      </c>
      <c r="D6239" s="1">
        <v>44223</v>
      </c>
      <c r="E6239" s="1">
        <v>44224</v>
      </c>
      <c r="F6239">
        <v>1</v>
      </c>
      <c r="G6239">
        <v>11</v>
      </c>
      <c r="H6239">
        <v>105</v>
      </c>
      <c r="I6239" s="6">
        <v>0</v>
      </c>
      <c r="J6239">
        <v>2</v>
      </c>
      <c r="K6239" t="str">
        <f>_xlfn.XLOOKUP(fCompras!F6239,dComprador!$A$2:$A$7,dComprador!$B$2:$B$7)</f>
        <v>Alon</v>
      </c>
      <c r="L6239" t="str">
        <f>_xlfn.XLOOKUP(J6239,dFornecedor!$A$2:$A$6,dFornecedor!$B$2:$B$6)</f>
        <v>Minerva</v>
      </c>
      <c r="M6239" t="str">
        <f>_xlfn.XLOOKUP(G6239,dMateriaPrima!$A$2:$A$12,dMateriaPrima!$B$2:$B$12)</f>
        <v>Papel</v>
      </c>
      <c r="N6239" s="2">
        <f>_xlfn.XLOOKUP(G6239,dMateriaPrima!$A$2:$A$12,dMateriaPrima!$C$2:$C$12)</f>
        <v>9</v>
      </c>
      <c r="O6239" s="3">
        <f t="shared" si="485"/>
        <v>945</v>
      </c>
      <c r="P6239" s="4">
        <f t="shared" si="486"/>
        <v>0</v>
      </c>
      <c r="Q6239" s="3">
        <f t="shared" si="487"/>
        <v>945</v>
      </c>
      <c r="R6239" t="str">
        <f t="shared" si="488"/>
        <v>Em atraso</v>
      </c>
      <c r="S6239" s="5">
        <f t="shared" si="489"/>
        <v>1</v>
      </c>
    </row>
    <row r="6240" spans="1:19" x14ac:dyDescent="0.25">
      <c r="A6240">
        <v>6239</v>
      </c>
      <c r="B6240" s="1">
        <v>44204</v>
      </c>
      <c r="C6240" s="1">
        <v>44204</v>
      </c>
      <c r="D6240" s="1">
        <v>44227</v>
      </c>
      <c r="E6240" s="1">
        <v>44225</v>
      </c>
      <c r="F6240">
        <v>1</v>
      </c>
      <c r="G6240">
        <v>8</v>
      </c>
      <c r="H6240">
        <v>217</v>
      </c>
      <c r="I6240" s="6">
        <v>0</v>
      </c>
      <c r="J6240">
        <v>4</v>
      </c>
      <c r="K6240" t="str">
        <f>_xlfn.XLOOKUP(fCompras!F6240,dComprador!$A$2:$A$7,dComprador!$B$2:$B$7)</f>
        <v>Alon</v>
      </c>
      <c r="L6240" t="str">
        <f>_xlfn.XLOOKUP(J6240,dFornecedor!$A$2:$A$6,dFornecedor!$B$2:$B$6)</f>
        <v>AlphaOmega</v>
      </c>
      <c r="M6240" t="str">
        <f>_xlfn.XLOOKUP(G6240,dMateriaPrima!$A$2:$A$12,dMateriaPrima!$B$2:$B$12)</f>
        <v>Cimento</v>
      </c>
      <c r="N6240" s="2">
        <f>_xlfn.XLOOKUP(G6240,dMateriaPrima!$A$2:$A$12,dMateriaPrima!$C$2:$C$12)</f>
        <v>23</v>
      </c>
      <c r="O6240" s="3">
        <f t="shared" si="485"/>
        <v>4991</v>
      </c>
      <c r="P6240" s="4">
        <f t="shared" si="486"/>
        <v>0</v>
      </c>
      <c r="Q6240" s="3">
        <f t="shared" si="487"/>
        <v>4991</v>
      </c>
      <c r="R6240" t="str">
        <f t="shared" si="488"/>
        <v>No prazo</v>
      </c>
      <c r="S6240" s="5">
        <f t="shared" si="489"/>
        <v>0</v>
      </c>
    </row>
    <row r="6241" spans="1:19" x14ac:dyDescent="0.25">
      <c r="A6241">
        <v>6240</v>
      </c>
      <c r="B6241" s="1">
        <v>44205</v>
      </c>
      <c r="C6241" s="1">
        <v>44211</v>
      </c>
      <c r="D6241" s="1">
        <v>44212</v>
      </c>
      <c r="E6241" s="1">
        <v>44214</v>
      </c>
      <c r="F6241">
        <v>4</v>
      </c>
      <c r="G6241">
        <v>11</v>
      </c>
      <c r="H6241">
        <v>206</v>
      </c>
      <c r="I6241" s="6">
        <v>0</v>
      </c>
      <c r="J6241">
        <v>1</v>
      </c>
      <c r="K6241" t="str">
        <f>_xlfn.XLOOKUP(fCompras!F6241,dComprador!$A$2:$A$7,dComprador!$B$2:$B$7)</f>
        <v>Lira</v>
      </c>
      <c r="L6241" t="str">
        <f>_xlfn.XLOOKUP(J6241,dFornecedor!$A$2:$A$6,dFornecedor!$B$2:$B$6)</f>
        <v>NorthShore</v>
      </c>
      <c r="M6241" t="str">
        <f>_xlfn.XLOOKUP(G6241,dMateriaPrima!$A$2:$A$12,dMateriaPrima!$B$2:$B$12)</f>
        <v>Papel</v>
      </c>
      <c r="N6241" s="2">
        <f>_xlfn.XLOOKUP(G6241,dMateriaPrima!$A$2:$A$12,dMateriaPrima!$C$2:$C$12)</f>
        <v>9</v>
      </c>
      <c r="O6241" s="3">
        <f t="shared" si="485"/>
        <v>1854</v>
      </c>
      <c r="P6241" s="4">
        <f t="shared" si="486"/>
        <v>0</v>
      </c>
      <c r="Q6241" s="3">
        <f t="shared" si="487"/>
        <v>1854</v>
      </c>
      <c r="R6241" t="str">
        <f t="shared" si="488"/>
        <v>Em atraso</v>
      </c>
      <c r="S6241" s="5">
        <f t="shared" si="489"/>
        <v>2</v>
      </c>
    </row>
    <row r="6242" spans="1:19" x14ac:dyDescent="0.25">
      <c r="A6242">
        <v>6241</v>
      </c>
      <c r="B6242" s="1">
        <v>44205</v>
      </c>
      <c r="C6242" s="1">
        <v>44214</v>
      </c>
      <c r="D6242" s="1">
        <v>44216</v>
      </c>
      <c r="E6242" s="1">
        <v>44219</v>
      </c>
      <c r="F6242">
        <v>4</v>
      </c>
      <c r="G6242">
        <v>7</v>
      </c>
      <c r="H6242">
        <v>5</v>
      </c>
      <c r="I6242" s="6">
        <v>0</v>
      </c>
      <c r="J6242">
        <v>3</v>
      </c>
      <c r="K6242" t="str">
        <f>_xlfn.XLOOKUP(fCompras!F6242,dComprador!$A$2:$A$7,dComprador!$B$2:$B$7)</f>
        <v>Lira</v>
      </c>
      <c r="L6242" t="str">
        <f>_xlfn.XLOOKUP(J6242,dFornecedor!$A$2:$A$6,dFornecedor!$B$2:$B$6)</f>
        <v>StepUp</v>
      </c>
      <c r="M6242" t="str">
        <f>_xlfn.XLOOKUP(G6242,dMateriaPrima!$A$2:$A$12,dMateriaPrima!$B$2:$B$12)</f>
        <v>Poliéster</v>
      </c>
      <c r="N6242" s="2">
        <f>_xlfn.XLOOKUP(G6242,dMateriaPrima!$A$2:$A$12,dMateriaPrima!$C$2:$C$12)</f>
        <v>8</v>
      </c>
      <c r="O6242" s="3">
        <f t="shared" si="485"/>
        <v>40</v>
      </c>
      <c r="P6242" s="4">
        <f t="shared" si="486"/>
        <v>0</v>
      </c>
      <c r="Q6242" s="3">
        <f t="shared" si="487"/>
        <v>40</v>
      </c>
      <c r="R6242" t="str">
        <f t="shared" si="488"/>
        <v>Em atraso</v>
      </c>
      <c r="S6242" s="5">
        <f t="shared" si="489"/>
        <v>3</v>
      </c>
    </row>
    <row r="6243" spans="1:19" x14ac:dyDescent="0.25">
      <c r="A6243">
        <v>6242</v>
      </c>
      <c r="B6243" s="1">
        <v>44205</v>
      </c>
      <c r="C6243" s="1">
        <v>44214</v>
      </c>
      <c r="D6243" s="1">
        <v>44216</v>
      </c>
      <c r="E6243" s="1">
        <v>44219</v>
      </c>
      <c r="F6243">
        <v>4</v>
      </c>
      <c r="G6243">
        <v>1</v>
      </c>
      <c r="H6243">
        <v>13</v>
      </c>
      <c r="I6243" s="6">
        <v>0</v>
      </c>
      <c r="J6243">
        <v>3</v>
      </c>
      <c r="K6243" t="str">
        <f>_xlfn.XLOOKUP(fCompras!F6243,dComprador!$A$2:$A$7,dComprador!$B$2:$B$7)</f>
        <v>Lira</v>
      </c>
      <c r="L6243" t="str">
        <f>_xlfn.XLOOKUP(J6243,dFornecedor!$A$2:$A$6,dFornecedor!$B$2:$B$6)</f>
        <v>StepUp</v>
      </c>
      <c r="M6243" t="str">
        <f>_xlfn.XLOOKUP(G6243,dMateriaPrima!$A$2:$A$12,dMateriaPrima!$B$2:$B$12)</f>
        <v>Tecido</v>
      </c>
      <c r="N6243" s="2">
        <f>_xlfn.XLOOKUP(G6243,dMateriaPrima!$A$2:$A$12,dMateriaPrima!$C$2:$C$12)</f>
        <v>18</v>
      </c>
      <c r="O6243" s="3">
        <f t="shared" si="485"/>
        <v>234</v>
      </c>
      <c r="P6243" s="4">
        <f t="shared" si="486"/>
        <v>0</v>
      </c>
      <c r="Q6243" s="3">
        <f t="shared" si="487"/>
        <v>234</v>
      </c>
      <c r="R6243" t="str">
        <f t="shared" si="488"/>
        <v>Em atraso</v>
      </c>
      <c r="S6243" s="5">
        <f t="shared" si="489"/>
        <v>3</v>
      </c>
    </row>
    <row r="6244" spans="1:19" x14ac:dyDescent="0.25">
      <c r="A6244">
        <v>6243</v>
      </c>
      <c r="B6244" s="1">
        <v>44205</v>
      </c>
      <c r="C6244" s="1">
        <v>44216</v>
      </c>
      <c r="D6244" s="1">
        <v>44216</v>
      </c>
      <c r="E6244" s="1">
        <v>44221</v>
      </c>
      <c r="F6244">
        <v>4</v>
      </c>
      <c r="G6244">
        <v>11</v>
      </c>
      <c r="H6244">
        <v>255</v>
      </c>
      <c r="I6244" s="6">
        <v>0</v>
      </c>
      <c r="J6244">
        <v>1</v>
      </c>
      <c r="K6244" t="str">
        <f>_xlfn.XLOOKUP(fCompras!F6244,dComprador!$A$2:$A$7,dComprador!$B$2:$B$7)</f>
        <v>Lira</v>
      </c>
      <c r="L6244" t="str">
        <f>_xlfn.XLOOKUP(J6244,dFornecedor!$A$2:$A$6,dFornecedor!$B$2:$B$6)</f>
        <v>NorthShore</v>
      </c>
      <c r="M6244" t="str">
        <f>_xlfn.XLOOKUP(G6244,dMateriaPrima!$A$2:$A$12,dMateriaPrima!$B$2:$B$12)</f>
        <v>Papel</v>
      </c>
      <c r="N6244" s="2">
        <f>_xlfn.XLOOKUP(G6244,dMateriaPrima!$A$2:$A$12,dMateriaPrima!$C$2:$C$12)</f>
        <v>9</v>
      </c>
      <c r="O6244" s="3">
        <f t="shared" si="485"/>
        <v>2295</v>
      </c>
      <c r="P6244" s="4">
        <f t="shared" si="486"/>
        <v>0</v>
      </c>
      <c r="Q6244" s="3">
        <f t="shared" si="487"/>
        <v>2295</v>
      </c>
      <c r="R6244" t="str">
        <f t="shared" si="488"/>
        <v>Em atraso</v>
      </c>
      <c r="S6244" s="5">
        <f t="shared" si="489"/>
        <v>5</v>
      </c>
    </row>
    <row r="6245" spans="1:19" x14ac:dyDescent="0.25">
      <c r="A6245">
        <v>6244</v>
      </c>
      <c r="B6245" s="1">
        <v>44205</v>
      </c>
      <c r="C6245" s="1">
        <v>44206</v>
      </c>
      <c r="D6245" s="1">
        <v>44226</v>
      </c>
      <c r="E6245" s="1">
        <v>44227</v>
      </c>
      <c r="F6245">
        <v>1</v>
      </c>
      <c r="G6245">
        <v>6</v>
      </c>
      <c r="H6245">
        <v>35</v>
      </c>
      <c r="I6245" s="6">
        <v>0</v>
      </c>
      <c r="J6245">
        <v>3</v>
      </c>
      <c r="K6245" t="str">
        <f>_xlfn.XLOOKUP(fCompras!F6245,dComprador!$A$2:$A$7,dComprador!$B$2:$B$7)</f>
        <v>Alon</v>
      </c>
      <c r="L6245" t="str">
        <f>_xlfn.XLOOKUP(J6245,dFornecedor!$A$2:$A$6,dFornecedor!$B$2:$B$6)</f>
        <v>StepUp</v>
      </c>
      <c r="M6245" t="str">
        <f>_xlfn.XLOOKUP(G6245,dMateriaPrima!$A$2:$A$12,dMateriaPrima!$B$2:$B$12)</f>
        <v>Fio Algodão</v>
      </c>
      <c r="N6245" s="2">
        <f>_xlfn.XLOOKUP(G6245,dMateriaPrima!$A$2:$A$12,dMateriaPrima!$C$2:$C$12)</f>
        <v>55.9</v>
      </c>
      <c r="O6245" s="3">
        <f t="shared" si="485"/>
        <v>1956.5</v>
      </c>
      <c r="P6245" s="4">
        <f t="shared" si="486"/>
        <v>0</v>
      </c>
      <c r="Q6245" s="3">
        <f t="shared" si="487"/>
        <v>1956.5</v>
      </c>
      <c r="R6245" t="str">
        <f t="shared" si="488"/>
        <v>Em atraso</v>
      </c>
      <c r="S6245" s="5">
        <f t="shared" si="489"/>
        <v>1</v>
      </c>
    </row>
    <row r="6246" spans="1:19" x14ac:dyDescent="0.25">
      <c r="A6246">
        <v>6245</v>
      </c>
      <c r="B6246" s="1">
        <v>44205</v>
      </c>
      <c r="C6246" s="1">
        <v>44221</v>
      </c>
      <c r="D6246" s="1">
        <v>44225</v>
      </c>
      <c r="E6246" s="1">
        <v>44224</v>
      </c>
      <c r="F6246">
        <v>1</v>
      </c>
      <c r="G6246">
        <v>1</v>
      </c>
      <c r="H6246">
        <v>98</v>
      </c>
      <c r="I6246" s="6">
        <v>0</v>
      </c>
      <c r="J6246">
        <v>1</v>
      </c>
      <c r="K6246" t="str">
        <f>_xlfn.XLOOKUP(fCompras!F6246,dComprador!$A$2:$A$7,dComprador!$B$2:$B$7)</f>
        <v>Alon</v>
      </c>
      <c r="L6246" t="str">
        <f>_xlfn.XLOOKUP(J6246,dFornecedor!$A$2:$A$6,dFornecedor!$B$2:$B$6)</f>
        <v>NorthShore</v>
      </c>
      <c r="M6246" t="str">
        <f>_xlfn.XLOOKUP(G6246,dMateriaPrima!$A$2:$A$12,dMateriaPrima!$B$2:$B$12)</f>
        <v>Tecido</v>
      </c>
      <c r="N6246" s="2">
        <f>_xlfn.XLOOKUP(G6246,dMateriaPrima!$A$2:$A$12,dMateriaPrima!$C$2:$C$12)</f>
        <v>18</v>
      </c>
      <c r="O6246" s="3">
        <f t="shared" si="485"/>
        <v>1764</v>
      </c>
      <c r="P6246" s="4">
        <f t="shared" si="486"/>
        <v>0</v>
      </c>
      <c r="Q6246" s="3">
        <f t="shared" si="487"/>
        <v>1764</v>
      </c>
      <c r="R6246" t="str">
        <f t="shared" si="488"/>
        <v>No prazo</v>
      </c>
      <c r="S6246" s="5">
        <f t="shared" si="489"/>
        <v>0</v>
      </c>
    </row>
    <row r="6247" spans="1:19" x14ac:dyDescent="0.25">
      <c r="A6247">
        <v>6246</v>
      </c>
      <c r="B6247" s="1">
        <v>44205</v>
      </c>
      <c r="C6247" s="1">
        <v>44214</v>
      </c>
      <c r="D6247" s="1">
        <v>44222</v>
      </c>
      <c r="E6247" s="1">
        <v>44226</v>
      </c>
      <c r="F6247">
        <v>1</v>
      </c>
      <c r="G6247">
        <v>10</v>
      </c>
      <c r="H6247">
        <v>203</v>
      </c>
      <c r="I6247" s="6">
        <v>0</v>
      </c>
      <c r="J6247">
        <v>3</v>
      </c>
      <c r="K6247" t="str">
        <f>_xlfn.XLOOKUP(fCompras!F6247,dComprador!$A$2:$A$7,dComprador!$B$2:$B$7)</f>
        <v>Alon</v>
      </c>
      <c r="L6247" t="str">
        <f>_xlfn.XLOOKUP(J6247,dFornecedor!$A$2:$A$6,dFornecedor!$B$2:$B$6)</f>
        <v>StepUp</v>
      </c>
      <c r="M6247" t="str">
        <f>_xlfn.XLOOKUP(G6247,dMateriaPrima!$A$2:$A$12,dMateriaPrima!$B$2:$B$12)</f>
        <v>Pedra Britada</v>
      </c>
      <c r="N6247" s="2">
        <f>_xlfn.XLOOKUP(G6247,dMateriaPrima!$A$2:$A$12,dMateriaPrima!$C$2:$C$12)</f>
        <v>56</v>
      </c>
      <c r="O6247" s="3">
        <f t="shared" si="485"/>
        <v>11368</v>
      </c>
      <c r="P6247" s="4">
        <f t="shared" si="486"/>
        <v>0</v>
      </c>
      <c r="Q6247" s="3">
        <f t="shared" si="487"/>
        <v>11368</v>
      </c>
      <c r="R6247" t="str">
        <f t="shared" si="488"/>
        <v>Em atraso</v>
      </c>
      <c r="S6247" s="5">
        <f t="shared" si="489"/>
        <v>4</v>
      </c>
    </row>
    <row r="6248" spans="1:19" x14ac:dyDescent="0.25">
      <c r="A6248">
        <v>6247</v>
      </c>
      <c r="B6248" s="1">
        <v>44205</v>
      </c>
      <c r="C6248" s="1">
        <v>44205</v>
      </c>
      <c r="D6248" s="1">
        <v>44224</v>
      </c>
      <c r="E6248" s="1">
        <v>44226</v>
      </c>
      <c r="F6248">
        <v>1</v>
      </c>
      <c r="G6248">
        <v>5</v>
      </c>
      <c r="H6248">
        <v>484</v>
      </c>
      <c r="I6248" s="6">
        <v>0</v>
      </c>
      <c r="J6248">
        <v>2</v>
      </c>
      <c r="K6248" t="str">
        <f>_xlfn.XLOOKUP(fCompras!F6248,dComprador!$A$2:$A$7,dComprador!$B$2:$B$7)</f>
        <v>Alon</v>
      </c>
      <c r="L6248" t="str">
        <f>_xlfn.XLOOKUP(J6248,dFornecedor!$A$2:$A$6,dFornecedor!$B$2:$B$6)</f>
        <v>Minerva</v>
      </c>
      <c r="M6248" t="str">
        <f>_xlfn.XLOOKUP(G6248,dMateriaPrima!$A$2:$A$12,dMateriaPrima!$B$2:$B$12)</f>
        <v>Areia</v>
      </c>
      <c r="N6248" s="2">
        <f>_xlfn.XLOOKUP(G6248,dMateriaPrima!$A$2:$A$12,dMateriaPrima!$C$2:$C$12)</f>
        <v>3.59</v>
      </c>
      <c r="O6248" s="3">
        <f t="shared" si="485"/>
        <v>1737.56</v>
      </c>
      <c r="P6248" s="4">
        <f t="shared" si="486"/>
        <v>0</v>
      </c>
      <c r="Q6248" s="3">
        <f t="shared" si="487"/>
        <v>1737.56</v>
      </c>
      <c r="R6248" t="str">
        <f t="shared" si="488"/>
        <v>Em atraso</v>
      </c>
      <c r="S6248" s="5">
        <f t="shared" si="489"/>
        <v>2</v>
      </c>
    </row>
    <row r="6249" spans="1:19" x14ac:dyDescent="0.25">
      <c r="A6249">
        <v>6248</v>
      </c>
      <c r="B6249" s="1">
        <v>44205</v>
      </c>
      <c r="C6249" s="1">
        <v>44205</v>
      </c>
      <c r="D6249" s="1">
        <v>44235</v>
      </c>
      <c r="E6249" s="1">
        <v>44237</v>
      </c>
      <c r="F6249">
        <v>1</v>
      </c>
      <c r="G6249">
        <v>6</v>
      </c>
      <c r="H6249">
        <v>59</v>
      </c>
      <c r="I6249" s="6">
        <v>0</v>
      </c>
      <c r="J6249">
        <v>2</v>
      </c>
      <c r="K6249" t="str">
        <f>_xlfn.XLOOKUP(fCompras!F6249,dComprador!$A$2:$A$7,dComprador!$B$2:$B$7)</f>
        <v>Alon</v>
      </c>
      <c r="L6249" t="str">
        <f>_xlfn.XLOOKUP(J6249,dFornecedor!$A$2:$A$6,dFornecedor!$B$2:$B$6)</f>
        <v>Minerva</v>
      </c>
      <c r="M6249" t="str">
        <f>_xlfn.XLOOKUP(G6249,dMateriaPrima!$A$2:$A$12,dMateriaPrima!$B$2:$B$12)</f>
        <v>Fio Algodão</v>
      </c>
      <c r="N6249" s="2">
        <f>_xlfn.XLOOKUP(G6249,dMateriaPrima!$A$2:$A$12,dMateriaPrima!$C$2:$C$12)</f>
        <v>55.9</v>
      </c>
      <c r="O6249" s="3">
        <f t="shared" si="485"/>
        <v>3298.1</v>
      </c>
      <c r="P6249" s="4">
        <f t="shared" si="486"/>
        <v>0</v>
      </c>
      <c r="Q6249" s="3">
        <f t="shared" si="487"/>
        <v>3298.1</v>
      </c>
      <c r="R6249" t="str">
        <f t="shared" si="488"/>
        <v>Em atraso</v>
      </c>
      <c r="S6249" s="5">
        <f t="shared" si="489"/>
        <v>2</v>
      </c>
    </row>
    <row r="6250" spans="1:19" x14ac:dyDescent="0.25">
      <c r="A6250">
        <v>6249</v>
      </c>
      <c r="B6250" s="1">
        <v>44205</v>
      </c>
      <c r="C6250" s="1">
        <v>44206</v>
      </c>
      <c r="D6250" s="1">
        <v>44227</v>
      </c>
      <c r="E6250" s="1">
        <v>44229</v>
      </c>
      <c r="F6250">
        <v>1</v>
      </c>
      <c r="G6250">
        <v>10</v>
      </c>
      <c r="H6250">
        <v>152</v>
      </c>
      <c r="I6250" s="6">
        <v>0</v>
      </c>
      <c r="J6250">
        <v>4</v>
      </c>
      <c r="K6250" t="str">
        <f>_xlfn.XLOOKUP(fCompras!F6250,dComprador!$A$2:$A$7,dComprador!$B$2:$B$7)</f>
        <v>Alon</v>
      </c>
      <c r="L6250" t="str">
        <f>_xlfn.XLOOKUP(J6250,dFornecedor!$A$2:$A$6,dFornecedor!$B$2:$B$6)</f>
        <v>AlphaOmega</v>
      </c>
      <c r="M6250" t="str">
        <f>_xlfn.XLOOKUP(G6250,dMateriaPrima!$A$2:$A$12,dMateriaPrima!$B$2:$B$12)</f>
        <v>Pedra Britada</v>
      </c>
      <c r="N6250" s="2">
        <f>_xlfn.XLOOKUP(G6250,dMateriaPrima!$A$2:$A$12,dMateriaPrima!$C$2:$C$12)</f>
        <v>56</v>
      </c>
      <c r="O6250" s="3">
        <f t="shared" si="485"/>
        <v>8512</v>
      </c>
      <c r="P6250" s="4">
        <f t="shared" si="486"/>
        <v>0</v>
      </c>
      <c r="Q6250" s="3">
        <f t="shared" si="487"/>
        <v>8512</v>
      </c>
      <c r="R6250" t="str">
        <f t="shared" si="488"/>
        <v>Em atraso</v>
      </c>
      <c r="S6250" s="5">
        <f t="shared" si="489"/>
        <v>2</v>
      </c>
    </row>
    <row r="6251" spans="1:19" x14ac:dyDescent="0.25">
      <c r="A6251">
        <v>6250</v>
      </c>
      <c r="B6251" s="1">
        <v>44205</v>
      </c>
      <c r="C6251" s="1">
        <v>44209</v>
      </c>
      <c r="D6251" s="1">
        <v>44229</v>
      </c>
      <c r="E6251" s="1">
        <v>44229</v>
      </c>
      <c r="F6251">
        <v>1</v>
      </c>
      <c r="G6251">
        <v>9</v>
      </c>
      <c r="H6251">
        <v>189</v>
      </c>
      <c r="I6251" s="6">
        <v>0</v>
      </c>
      <c r="J6251">
        <v>1</v>
      </c>
      <c r="K6251" t="str">
        <f>_xlfn.XLOOKUP(fCompras!F6251,dComprador!$A$2:$A$7,dComprador!$B$2:$B$7)</f>
        <v>Alon</v>
      </c>
      <c r="L6251" t="str">
        <f>_xlfn.XLOOKUP(J6251,dFornecedor!$A$2:$A$6,dFornecedor!$B$2:$B$6)</f>
        <v>NorthShore</v>
      </c>
      <c r="M6251" t="str">
        <f>_xlfn.XLOOKUP(G6251,dMateriaPrima!$A$2:$A$12,dMateriaPrima!$B$2:$B$12)</f>
        <v>Couro</v>
      </c>
      <c r="N6251" s="2">
        <f>_xlfn.XLOOKUP(G6251,dMateriaPrima!$A$2:$A$12,dMateriaPrima!$C$2:$C$12)</f>
        <v>4.4000000000000004</v>
      </c>
      <c r="O6251" s="3">
        <f t="shared" si="485"/>
        <v>831.6</v>
      </c>
      <c r="P6251" s="4">
        <f t="shared" si="486"/>
        <v>0</v>
      </c>
      <c r="Q6251" s="3">
        <f t="shared" si="487"/>
        <v>831.6</v>
      </c>
      <c r="R6251" t="str">
        <f t="shared" si="488"/>
        <v>No prazo</v>
      </c>
      <c r="S6251" s="5">
        <f t="shared" si="489"/>
        <v>0</v>
      </c>
    </row>
    <row r="6252" spans="1:19" x14ac:dyDescent="0.25">
      <c r="A6252">
        <v>6251</v>
      </c>
      <c r="B6252" s="1">
        <v>44206</v>
      </c>
      <c r="C6252" s="1">
        <v>44206</v>
      </c>
      <c r="D6252" s="1">
        <v>44213</v>
      </c>
      <c r="E6252" s="1">
        <v>44215</v>
      </c>
      <c r="F6252">
        <v>4</v>
      </c>
      <c r="G6252">
        <v>11</v>
      </c>
      <c r="H6252">
        <v>177</v>
      </c>
      <c r="I6252" s="6">
        <v>0</v>
      </c>
      <c r="J6252">
        <v>2</v>
      </c>
      <c r="K6252" t="str">
        <f>_xlfn.XLOOKUP(fCompras!F6252,dComprador!$A$2:$A$7,dComprador!$B$2:$B$7)</f>
        <v>Lira</v>
      </c>
      <c r="L6252" t="str">
        <f>_xlfn.XLOOKUP(J6252,dFornecedor!$A$2:$A$6,dFornecedor!$B$2:$B$6)</f>
        <v>Minerva</v>
      </c>
      <c r="M6252" t="str">
        <f>_xlfn.XLOOKUP(G6252,dMateriaPrima!$A$2:$A$12,dMateriaPrima!$B$2:$B$12)</f>
        <v>Papel</v>
      </c>
      <c r="N6252" s="2">
        <f>_xlfn.XLOOKUP(G6252,dMateriaPrima!$A$2:$A$12,dMateriaPrima!$C$2:$C$12)</f>
        <v>9</v>
      </c>
      <c r="O6252" s="3">
        <f t="shared" si="485"/>
        <v>1593</v>
      </c>
      <c r="P6252" s="4">
        <f t="shared" si="486"/>
        <v>0</v>
      </c>
      <c r="Q6252" s="3">
        <f t="shared" si="487"/>
        <v>1593</v>
      </c>
      <c r="R6252" t="str">
        <f t="shared" si="488"/>
        <v>Em atraso</v>
      </c>
      <c r="S6252" s="5">
        <f t="shared" si="489"/>
        <v>2</v>
      </c>
    </row>
    <row r="6253" spans="1:19" x14ac:dyDescent="0.25">
      <c r="A6253">
        <v>6252</v>
      </c>
      <c r="B6253" s="1">
        <v>44206</v>
      </c>
      <c r="C6253" s="1">
        <v>44216</v>
      </c>
      <c r="D6253" s="1">
        <v>44216</v>
      </c>
      <c r="E6253" s="1">
        <v>44219</v>
      </c>
      <c r="F6253">
        <v>4</v>
      </c>
      <c r="G6253">
        <v>6</v>
      </c>
      <c r="H6253">
        <v>47</v>
      </c>
      <c r="I6253" s="6">
        <v>0</v>
      </c>
      <c r="J6253">
        <v>1</v>
      </c>
      <c r="K6253" t="str">
        <f>_xlfn.XLOOKUP(fCompras!F6253,dComprador!$A$2:$A$7,dComprador!$B$2:$B$7)</f>
        <v>Lira</v>
      </c>
      <c r="L6253" t="str">
        <f>_xlfn.XLOOKUP(J6253,dFornecedor!$A$2:$A$6,dFornecedor!$B$2:$B$6)</f>
        <v>NorthShore</v>
      </c>
      <c r="M6253" t="str">
        <f>_xlfn.XLOOKUP(G6253,dMateriaPrima!$A$2:$A$12,dMateriaPrima!$B$2:$B$12)</f>
        <v>Fio Algodão</v>
      </c>
      <c r="N6253" s="2">
        <f>_xlfn.XLOOKUP(G6253,dMateriaPrima!$A$2:$A$12,dMateriaPrima!$C$2:$C$12)</f>
        <v>55.9</v>
      </c>
      <c r="O6253" s="3">
        <f t="shared" si="485"/>
        <v>2627.2999999999997</v>
      </c>
      <c r="P6253" s="4">
        <f t="shared" si="486"/>
        <v>0</v>
      </c>
      <c r="Q6253" s="3">
        <f t="shared" si="487"/>
        <v>2627.2999999999997</v>
      </c>
      <c r="R6253" t="str">
        <f t="shared" si="488"/>
        <v>Em atraso</v>
      </c>
      <c r="S6253" s="5">
        <f t="shared" si="489"/>
        <v>3</v>
      </c>
    </row>
    <row r="6254" spans="1:19" x14ac:dyDescent="0.25">
      <c r="A6254">
        <v>6253</v>
      </c>
      <c r="B6254" s="1">
        <v>44206</v>
      </c>
      <c r="C6254" s="1">
        <v>44215</v>
      </c>
      <c r="D6254" s="1">
        <v>44218</v>
      </c>
      <c r="E6254" s="1">
        <v>44221</v>
      </c>
      <c r="F6254">
        <v>4</v>
      </c>
      <c r="G6254">
        <v>11</v>
      </c>
      <c r="H6254">
        <v>68</v>
      </c>
      <c r="I6254" s="6">
        <v>0</v>
      </c>
      <c r="J6254">
        <v>3</v>
      </c>
      <c r="K6254" t="str">
        <f>_xlfn.XLOOKUP(fCompras!F6254,dComprador!$A$2:$A$7,dComprador!$B$2:$B$7)</f>
        <v>Lira</v>
      </c>
      <c r="L6254" t="str">
        <f>_xlfn.XLOOKUP(J6254,dFornecedor!$A$2:$A$6,dFornecedor!$B$2:$B$6)</f>
        <v>StepUp</v>
      </c>
      <c r="M6254" t="str">
        <f>_xlfn.XLOOKUP(G6254,dMateriaPrima!$A$2:$A$12,dMateriaPrima!$B$2:$B$12)</f>
        <v>Papel</v>
      </c>
      <c r="N6254" s="2">
        <f>_xlfn.XLOOKUP(G6254,dMateriaPrima!$A$2:$A$12,dMateriaPrima!$C$2:$C$12)</f>
        <v>9</v>
      </c>
      <c r="O6254" s="3">
        <f t="shared" si="485"/>
        <v>612</v>
      </c>
      <c r="P6254" s="4">
        <f t="shared" si="486"/>
        <v>0</v>
      </c>
      <c r="Q6254" s="3">
        <f t="shared" si="487"/>
        <v>612</v>
      </c>
      <c r="R6254" t="str">
        <f t="shared" si="488"/>
        <v>Em atraso</v>
      </c>
      <c r="S6254" s="5">
        <f t="shared" si="489"/>
        <v>3</v>
      </c>
    </row>
    <row r="6255" spans="1:19" x14ac:dyDescent="0.25">
      <c r="A6255">
        <v>6254</v>
      </c>
      <c r="B6255" s="1">
        <v>44206</v>
      </c>
      <c r="C6255" s="1">
        <v>44207</v>
      </c>
      <c r="D6255" s="1">
        <v>44212</v>
      </c>
      <c r="E6255" s="1">
        <v>44213</v>
      </c>
      <c r="F6255">
        <v>4</v>
      </c>
      <c r="G6255">
        <v>1</v>
      </c>
      <c r="H6255">
        <v>386</v>
      </c>
      <c r="I6255" s="6">
        <v>0</v>
      </c>
      <c r="J6255">
        <v>3</v>
      </c>
      <c r="K6255" t="str">
        <f>_xlfn.XLOOKUP(fCompras!F6255,dComprador!$A$2:$A$7,dComprador!$B$2:$B$7)</f>
        <v>Lira</v>
      </c>
      <c r="L6255" t="str">
        <f>_xlfn.XLOOKUP(J6255,dFornecedor!$A$2:$A$6,dFornecedor!$B$2:$B$6)</f>
        <v>StepUp</v>
      </c>
      <c r="M6255" t="str">
        <f>_xlfn.XLOOKUP(G6255,dMateriaPrima!$A$2:$A$12,dMateriaPrima!$B$2:$B$12)</f>
        <v>Tecido</v>
      </c>
      <c r="N6255" s="2">
        <f>_xlfn.XLOOKUP(G6255,dMateriaPrima!$A$2:$A$12,dMateriaPrima!$C$2:$C$12)</f>
        <v>18</v>
      </c>
      <c r="O6255" s="3">
        <f t="shared" si="485"/>
        <v>6948</v>
      </c>
      <c r="P6255" s="4">
        <f t="shared" si="486"/>
        <v>0</v>
      </c>
      <c r="Q6255" s="3">
        <f t="shared" si="487"/>
        <v>6948</v>
      </c>
      <c r="R6255" t="str">
        <f t="shared" si="488"/>
        <v>Em atraso</v>
      </c>
      <c r="S6255" s="5">
        <f t="shared" si="489"/>
        <v>1</v>
      </c>
    </row>
    <row r="6256" spans="1:19" x14ac:dyDescent="0.25">
      <c r="A6256">
        <v>6255</v>
      </c>
      <c r="B6256" s="1">
        <v>44206</v>
      </c>
      <c r="C6256" s="1">
        <v>44215</v>
      </c>
      <c r="D6256" s="1">
        <v>44227</v>
      </c>
      <c r="E6256" s="1">
        <v>44229</v>
      </c>
      <c r="F6256">
        <v>1</v>
      </c>
      <c r="G6256">
        <v>6</v>
      </c>
      <c r="H6256">
        <v>21</v>
      </c>
      <c r="I6256" s="6">
        <v>0</v>
      </c>
      <c r="J6256">
        <v>3</v>
      </c>
      <c r="K6256" t="str">
        <f>_xlfn.XLOOKUP(fCompras!F6256,dComprador!$A$2:$A$7,dComprador!$B$2:$B$7)</f>
        <v>Alon</v>
      </c>
      <c r="L6256" t="str">
        <f>_xlfn.XLOOKUP(J6256,dFornecedor!$A$2:$A$6,dFornecedor!$B$2:$B$6)</f>
        <v>StepUp</v>
      </c>
      <c r="M6256" t="str">
        <f>_xlfn.XLOOKUP(G6256,dMateriaPrima!$A$2:$A$12,dMateriaPrima!$B$2:$B$12)</f>
        <v>Fio Algodão</v>
      </c>
      <c r="N6256" s="2">
        <f>_xlfn.XLOOKUP(G6256,dMateriaPrima!$A$2:$A$12,dMateriaPrima!$C$2:$C$12)</f>
        <v>55.9</v>
      </c>
      <c r="O6256" s="3">
        <f t="shared" si="485"/>
        <v>1173.8999999999999</v>
      </c>
      <c r="P6256" s="4">
        <f t="shared" si="486"/>
        <v>0</v>
      </c>
      <c r="Q6256" s="3">
        <f t="shared" si="487"/>
        <v>1173.8999999999999</v>
      </c>
      <c r="R6256" t="str">
        <f t="shared" si="488"/>
        <v>Em atraso</v>
      </c>
      <c r="S6256" s="5">
        <f t="shared" si="489"/>
        <v>2</v>
      </c>
    </row>
    <row r="6257" spans="1:19" x14ac:dyDescent="0.25">
      <c r="A6257">
        <v>6256</v>
      </c>
      <c r="B6257" s="1">
        <v>44206</v>
      </c>
      <c r="C6257" s="1">
        <v>44213</v>
      </c>
      <c r="D6257" s="1">
        <v>44226</v>
      </c>
      <c r="E6257" s="1">
        <v>44226</v>
      </c>
      <c r="F6257">
        <v>1</v>
      </c>
      <c r="G6257">
        <v>1</v>
      </c>
      <c r="H6257">
        <v>42</v>
      </c>
      <c r="I6257" s="6">
        <v>0</v>
      </c>
      <c r="J6257">
        <v>5</v>
      </c>
      <c r="K6257" t="str">
        <f>_xlfn.XLOOKUP(fCompras!F6257,dComprador!$A$2:$A$7,dComprador!$B$2:$B$7)</f>
        <v>Alon</v>
      </c>
      <c r="L6257" t="str">
        <f>_xlfn.XLOOKUP(J6257,dFornecedor!$A$2:$A$6,dFornecedor!$B$2:$B$6)</f>
        <v>Atlas</v>
      </c>
      <c r="M6257" t="str">
        <f>_xlfn.XLOOKUP(G6257,dMateriaPrima!$A$2:$A$12,dMateriaPrima!$B$2:$B$12)</f>
        <v>Tecido</v>
      </c>
      <c r="N6257" s="2">
        <f>_xlfn.XLOOKUP(G6257,dMateriaPrima!$A$2:$A$12,dMateriaPrima!$C$2:$C$12)</f>
        <v>18</v>
      </c>
      <c r="O6257" s="3">
        <f t="shared" si="485"/>
        <v>756</v>
      </c>
      <c r="P6257" s="4">
        <f t="shared" si="486"/>
        <v>0</v>
      </c>
      <c r="Q6257" s="3">
        <f t="shared" si="487"/>
        <v>756</v>
      </c>
      <c r="R6257" t="str">
        <f t="shared" si="488"/>
        <v>No prazo</v>
      </c>
      <c r="S6257" s="5">
        <f t="shared" si="489"/>
        <v>0</v>
      </c>
    </row>
    <row r="6258" spans="1:19" x14ac:dyDescent="0.25">
      <c r="A6258">
        <v>6257</v>
      </c>
      <c r="B6258" s="1">
        <v>44206</v>
      </c>
      <c r="C6258" s="1">
        <v>44207</v>
      </c>
      <c r="D6258" s="1">
        <v>44226</v>
      </c>
      <c r="E6258" s="1">
        <v>44229</v>
      </c>
      <c r="F6258">
        <v>1</v>
      </c>
      <c r="G6258">
        <v>2</v>
      </c>
      <c r="H6258">
        <v>64</v>
      </c>
      <c r="I6258" s="6">
        <v>0</v>
      </c>
      <c r="J6258">
        <v>3</v>
      </c>
      <c r="K6258" t="str">
        <f>_xlfn.XLOOKUP(fCompras!F6258,dComprador!$A$2:$A$7,dComprador!$B$2:$B$7)</f>
        <v>Alon</v>
      </c>
      <c r="L6258" t="str">
        <f>_xlfn.XLOOKUP(J6258,dFornecedor!$A$2:$A$6,dFornecedor!$B$2:$B$6)</f>
        <v>StepUp</v>
      </c>
      <c r="M6258" t="str">
        <f>_xlfn.XLOOKUP(G6258,dMateriaPrima!$A$2:$A$12,dMateriaPrima!$B$2:$B$12)</f>
        <v>Chapa Metal</v>
      </c>
      <c r="N6258" s="2">
        <f>_xlfn.XLOOKUP(G6258,dMateriaPrima!$A$2:$A$12,dMateriaPrima!$C$2:$C$12)</f>
        <v>299.89999999999998</v>
      </c>
      <c r="O6258" s="3">
        <f t="shared" si="485"/>
        <v>19193.599999999999</v>
      </c>
      <c r="P6258" s="4">
        <f t="shared" si="486"/>
        <v>0</v>
      </c>
      <c r="Q6258" s="3">
        <f t="shared" si="487"/>
        <v>19193.599999999999</v>
      </c>
      <c r="R6258" t="str">
        <f t="shared" si="488"/>
        <v>Em atraso</v>
      </c>
      <c r="S6258" s="5">
        <f t="shared" si="489"/>
        <v>3</v>
      </c>
    </row>
    <row r="6259" spans="1:19" x14ac:dyDescent="0.25">
      <c r="A6259">
        <v>6258</v>
      </c>
      <c r="B6259" s="1">
        <v>44206</v>
      </c>
      <c r="C6259" s="1">
        <v>44213</v>
      </c>
      <c r="D6259" s="1">
        <v>44238</v>
      </c>
      <c r="E6259" s="1">
        <v>44241</v>
      </c>
      <c r="F6259">
        <v>1</v>
      </c>
      <c r="G6259">
        <v>9</v>
      </c>
      <c r="H6259">
        <v>342</v>
      </c>
      <c r="I6259" s="6">
        <v>0</v>
      </c>
      <c r="J6259">
        <v>5</v>
      </c>
      <c r="K6259" t="str">
        <f>_xlfn.XLOOKUP(fCompras!F6259,dComprador!$A$2:$A$7,dComprador!$B$2:$B$7)</f>
        <v>Alon</v>
      </c>
      <c r="L6259" t="str">
        <f>_xlfn.XLOOKUP(J6259,dFornecedor!$A$2:$A$6,dFornecedor!$B$2:$B$6)</f>
        <v>Atlas</v>
      </c>
      <c r="M6259" t="str">
        <f>_xlfn.XLOOKUP(G6259,dMateriaPrima!$A$2:$A$12,dMateriaPrima!$B$2:$B$12)</f>
        <v>Couro</v>
      </c>
      <c r="N6259" s="2">
        <f>_xlfn.XLOOKUP(G6259,dMateriaPrima!$A$2:$A$12,dMateriaPrima!$C$2:$C$12)</f>
        <v>4.4000000000000004</v>
      </c>
      <c r="O6259" s="3">
        <f t="shared" si="485"/>
        <v>1504.8000000000002</v>
      </c>
      <c r="P6259" s="4">
        <f t="shared" si="486"/>
        <v>0</v>
      </c>
      <c r="Q6259" s="3">
        <f t="shared" si="487"/>
        <v>1504.8000000000002</v>
      </c>
      <c r="R6259" t="str">
        <f t="shared" si="488"/>
        <v>Em atraso</v>
      </c>
      <c r="S6259" s="5">
        <f t="shared" si="489"/>
        <v>3</v>
      </c>
    </row>
    <row r="6260" spans="1:19" x14ac:dyDescent="0.25">
      <c r="A6260">
        <v>6259</v>
      </c>
      <c r="B6260" s="1">
        <v>44206</v>
      </c>
      <c r="C6260" s="1">
        <v>44206</v>
      </c>
      <c r="D6260" s="1">
        <v>44228</v>
      </c>
      <c r="E6260" s="1">
        <v>44231</v>
      </c>
      <c r="F6260">
        <v>1</v>
      </c>
      <c r="G6260">
        <v>9</v>
      </c>
      <c r="H6260">
        <v>75</v>
      </c>
      <c r="I6260" s="6">
        <v>0</v>
      </c>
      <c r="J6260">
        <v>5</v>
      </c>
      <c r="K6260" t="str">
        <f>_xlfn.XLOOKUP(fCompras!F6260,dComprador!$A$2:$A$7,dComprador!$B$2:$B$7)</f>
        <v>Alon</v>
      </c>
      <c r="L6260" t="str">
        <f>_xlfn.XLOOKUP(J6260,dFornecedor!$A$2:$A$6,dFornecedor!$B$2:$B$6)</f>
        <v>Atlas</v>
      </c>
      <c r="M6260" t="str">
        <f>_xlfn.XLOOKUP(G6260,dMateriaPrima!$A$2:$A$12,dMateriaPrima!$B$2:$B$12)</f>
        <v>Couro</v>
      </c>
      <c r="N6260" s="2">
        <f>_xlfn.XLOOKUP(G6260,dMateriaPrima!$A$2:$A$12,dMateriaPrima!$C$2:$C$12)</f>
        <v>4.4000000000000004</v>
      </c>
      <c r="O6260" s="3">
        <f t="shared" si="485"/>
        <v>330</v>
      </c>
      <c r="P6260" s="4">
        <f t="shared" si="486"/>
        <v>0</v>
      </c>
      <c r="Q6260" s="3">
        <f t="shared" si="487"/>
        <v>330</v>
      </c>
      <c r="R6260" t="str">
        <f t="shared" si="488"/>
        <v>Em atraso</v>
      </c>
      <c r="S6260" s="5">
        <f t="shared" si="489"/>
        <v>3</v>
      </c>
    </row>
    <row r="6261" spans="1:19" x14ac:dyDescent="0.25">
      <c r="A6261">
        <v>6260</v>
      </c>
      <c r="B6261" s="1">
        <v>44207</v>
      </c>
      <c r="C6261" s="1">
        <v>44208</v>
      </c>
      <c r="D6261" s="1">
        <v>44236</v>
      </c>
      <c r="E6261" s="1">
        <v>44239</v>
      </c>
      <c r="F6261">
        <v>1</v>
      </c>
      <c r="G6261">
        <v>10</v>
      </c>
      <c r="H6261">
        <v>457</v>
      </c>
      <c r="I6261" s="6">
        <v>0</v>
      </c>
      <c r="J6261">
        <v>3</v>
      </c>
      <c r="K6261" t="str">
        <f>_xlfn.XLOOKUP(fCompras!F6261,dComprador!$A$2:$A$7,dComprador!$B$2:$B$7)</f>
        <v>Alon</v>
      </c>
      <c r="L6261" t="str">
        <f>_xlfn.XLOOKUP(J6261,dFornecedor!$A$2:$A$6,dFornecedor!$B$2:$B$6)</f>
        <v>StepUp</v>
      </c>
      <c r="M6261" t="str">
        <f>_xlfn.XLOOKUP(G6261,dMateriaPrima!$A$2:$A$12,dMateriaPrima!$B$2:$B$12)</f>
        <v>Pedra Britada</v>
      </c>
      <c r="N6261" s="2">
        <f>_xlfn.XLOOKUP(G6261,dMateriaPrima!$A$2:$A$12,dMateriaPrima!$C$2:$C$12)</f>
        <v>56</v>
      </c>
      <c r="O6261" s="3">
        <f t="shared" si="485"/>
        <v>25592</v>
      </c>
      <c r="P6261" s="4">
        <f t="shared" si="486"/>
        <v>0</v>
      </c>
      <c r="Q6261" s="3">
        <f t="shared" si="487"/>
        <v>25592</v>
      </c>
      <c r="R6261" t="str">
        <f t="shared" si="488"/>
        <v>Em atraso</v>
      </c>
      <c r="S6261" s="5">
        <f t="shared" si="489"/>
        <v>3</v>
      </c>
    </row>
    <row r="6262" spans="1:19" x14ac:dyDescent="0.25">
      <c r="A6262">
        <v>6261</v>
      </c>
      <c r="B6262" s="1">
        <v>44207</v>
      </c>
      <c r="C6262" s="1">
        <v>44208</v>
      </c>
      <c r="D6262" s="1">
        <v>44240</v>
      </c>
      <c r="E6262" s="1">
        <v>44241</v>
      </c>
      <c r="F6262">
        <v>1</v>
      </c>
      <c r="G6262">
        <v>6</v>
      </c>
      <c r="H6262">
        <v>333</v>
      </c>
      <c r="I6262" s="6">
        <v>0</v>
      </c>
      <c r="J6262">
        <v>4</v>
      </c>
      <c r="K6262" t="str">
        <f>_xlfn.XLOOKUP(fCompras!F6262,dComprador!$A$2:$A$7,dComprador!$B$2:$B$7)</f>
        <v>Alon</v>
      </c>
      <c r="L6262" t="str">
        <f>_xlfn.XLOOKUP(J6262,dFornecedor!$A$2:$A$6,dFornecedor!$B$2:$B$6)</f>
        <v>AlphaOmega</v>
      </c>
      <c r="M6262" t="str">
        <f>_xlfn.XLOOKUP(G6262,dMateriaPrima!$A$2:$A$12,dMateriaPrima!$B$2:$B$12)</f>
        <v>Fio Algodão</v>
      </c>
      <c r="N6262" s="2">
        <f>_xlfn.XLOOKUP(G6262,dMateriaPrima!$A$2:$A$12,dMateriaPrima!$C$2:$C$12)</f>
        <v>55.9</v>
      </c>
      <c r="O6262" s="3">
        <f t="shared" si="485"/>
        <v>18614.7</v>
      </c>
      <c r="P6262" s="4">
        <f t="shared" si="486"/>
        <v>0</v>
      </c>
      <c r="Q6262" s="3">
        <f t="shared" si="487"/>
        <v>18614.7</v>
      </c>
      <c r="R6262" t="str">
        <f t="shared" si="488"/>
        <v>Em atraso</v>
      </c>
      <c r="S6262" s="5">
        <f t="shared" si="489"/>
        <v>1</v>
      </c>
    </row>
    <row r="6263" spans="1:19" x14ac:dyDescent="0.25">
      <c r="A6263">
        <v>6262</v>
      </c>
      <c r="B6263" s="1">
        <v>44207</v>
      </c>
      <c r="C6263" s="1">
        <v>44215</v>
      </c>
      <c r="D6263" s="1">
        <v>44215</v>
      </c>
      <c r="E6263" s="1">
        <v>44220</v>
      </c>
      <c r="F6263">
        <v>4</v>
      </c>
      <c r="G6263">
        <v>2</v>
      </c>
      <c r="H6263">
        <v>93</v>
      </c>
      <c r="I6263" s="6">
        <v>0</v>
      </c>
      <c r="J6263">
        <v>1</v>
      </c>
      <c r="K6263" t="str">
        <f>_xlfn.XLOOKUP(fCompras!F6263,dComprador!$A$2:$A$7,dComprador!$B$2:$B$7)</f>
        <v>Lira</v>
      </c>
      <c r="L6263" t="str">
        <f>_xlfn.XLOOKUP(J6263,dFornecedor!$A$2:$A$6,dFornecedor!$B$2:$B$6)</f>
        <v>NorthShore</v>
      </c>
      <c r="M6263" t="str">
        <f>_xlfn.XLOOKUP(G6263,dMateriaPrima!$A$2:$A$12,dMateriaPrima!$B$2:$B$12)</f>
        <v>Chapa Metal</v>
      </c>
      <c r="N6263" s="2">
        <f>_xlfn.XLOOKUP(G6263,dMateriaPrima!$A$2:$A$12,dMateriaPrima!$C$2:$C$12)</f>
        <v>299.89999999999998</v>
      </c>
      <c r="O6263" s="3">
        <f t="shared" si="485"/>
        <v>27890.699999999997</v>
      </c>
      <c r="P6263" s="4">
        <f t="shared" si="486"/>
        <v>0</v>
      </c>
      <c r="Q6263" s="3">
        <f t="shared" si="487"/>
        <v>27890.699999999997</v>
      </c>
      <c r="R6263" t="str">
        <f t="shared" si="488"/>
        <v>Em atraso</v>
      </c>
      <c r="S6263" s="5">
        <f t="shared" si="489"/>
        <v>5</v>
      </c>
    </row>
    <row r="6264" spans="1:19" x14ac:dyDescent="0.25">
      <c r="A6264">
        <v>6263</v>
      </c>
      <c r="B6264" s="1">
        <v>44207</v>
      </c>
      <c r="C6264" s="1">
        <v>44216</v>
      </c>
      <c r="D6264" s="1">
        <v>44219</v>
      </c>
      <c r="E6264" s="1">
        <v>44221</v>
      </c>
      <c r="F6264">
        <v>4</v>
      </c>
      <c r="G6264">
        <v>8</v>
      </c>
      <c r="H6264">
        <v>168</v>
      </c>
      <c r="I6264" s="6">
        <v>0</v>
      </c>
      <c r="J6264">
        <v>2</v>
      </c>
      <c r="K6264" t="str">
        <f>_xlfn.XLOOKUP(fCompras!F6264,dComprador!$A$2:$A$7,dComprador!$B$2:$B$7)</f>
        <v>Lira</v>
      </c>
      <c r="L6264" t="str">
        <f>_xlfn.XLOOKUP(J6264,dFornecedor!$A$2:$A$6,dFornecedor!$B$2:$B$6)</f>
        <v>Minerva</v>
      </c>
      <c r="M6264" t="str">
        <f>_xlfn.XLOOKUP(G6264,dMateriaPrima!$A$2:$A$12,dMateriaPrima!$B$2:$B$12)</f>
        <v>Cimento</v>
      </c>
      <c r="N6264" s="2">
        <f>_xlfn.XLOOKUP(G6264,dMateriaPrima!$A$2:$A$12,dMateriaPrima!$C$2:$C$12)</f>
        <v>23</v>
      </c>
      <c r="O6264" s="3">
        <f t="shared" si="485"/>
        <v>3864</v>
      </c>
      <c r="P6264" s="4">
        <f t="shared" si="486"/>
        <v>0</v>
      </c>
      <c r="Q6264" s="3">
        <f t="shared" si="487"/>
        <v>3864</v>
      </c>
      <c r="R6264" t="str">
        <f t="shared" si="488"/>
        <v>Em atraso</v>
      </c>
      <c r="S6264" s="5">
        <f t="shared" si="489"/>
        <v>2</v>
      </c>
    </row>
    <row r="6265" spans="1:19" x14ac:dyDescent="0.25">
      <c r="A6265">
        <v>6264</v>
      </c>
      <c r="B6265" s="1">
        <v>44207</v>
      </c>
      <c r="C6265" s="1">
        <v>44208</v>
      </c>
      <c r="D6265" s="1">
        <v>44215</v>
      </c>
      <c r="E6265" s="1">
        <v>44215</v>
      </c>
      <c r="F6265">
        <v>4</v>
      </c>
      <c r="G6265">
        <v>7</v>
      </c>
      <c r="H6265">
        <v>631</v>
      </c>
      <c r="I6265" s="6">
        <v>0</v>
      </c>
      <c r="J6265">
        <v>3</v>
      </c>
      <c r="K6265" t="str">
        <f>_xlfn.XLOOKUP(fCompras!F6265,dComprador!$A$2:$A$7,dComprador!$B$2:$B$7)</f>
        <v>Lira</v>
      </c>
      <c r="L6265" t="str">
        <f>_xlfn.XLOOKUP(J6265,dFornecedor!$A$2:$A$6,dFornecedor!$B$2:$B$6)</f>
        <v>StepUp</v>
      </c>
      <c r="M6265" t="str">
        <f>_xlfn.XLOOKUP(G6265,dMateriaPrima!$A$2:$A$12,dMateriaPrima!$B$2:$B$12)</f>
        <v>Poliéster</v>
      </c>
      <c r="N6265" s="2">
        <f>_xlfn.XLOOKUP(G6265,dMateriaPrima!$A$2:$A$12,dMateriaPrima!$C$2:$C$12)</f>
        <v>8</v>
      </c>
      <c r="O6265" s="3">
        <f t="shared" si="485"/>
        <v>5048</v>
      </c>
      <c r="P6265" s="4">
        <f t="shared" si="486"/>
        <v>0</v>
      </c>
      <c r="Q6265" s="3">
        <f t="shared" si="487"/>
        <v>5048</v>
      </c>
      <c r="R6265" t="str">
        <f t="shared" si="488"/>
        <v>No prazo</v>
      </c>
      <c r="S6265" s="5">
        <f t="shared" si="489"/>
        <v>0</v>
      </c>
    </row>
    <row r="6266" spans="1:19" x14ac:dyDescent="0.25">
      <c r="A6266">
        <v>6265</v>
      </c>
      <c r="B6266" s="1">
        <v>44207</v>
      </c>
      <c r="C6266" s="1">
        <v>44215</v>
      </c>
      <c r="D6266" s="1">
        <v>44217</v>
      </c>
      <c r="E6266" s="1">
        <v>44220</v>
      </c>
      <c r="F6266">
        <v>4</v>
      </c>
      <c r="G6266">
        <v>9</v>
      </c>
      <c r="H6266">
        <v>22</v>
      </c>
      <c r="I6266" s="6">
        <v>0</v>
      </c>
      <c r="J6266">
        <v>2</v>
      </c>
      <c r="K6266" t="str">
        <f>_xlfn.XLOOKUP(fCompras!F6266,dComprador!$A$2:$A$7,dComprador!$B$2:$B$7)</f>
        <v>Lira</v>
      </c>
      <c r="L6266" t="str">
        <f>_xlfn.XLOOKUP(J6266,dFornecedor!$A$2:$A$6,dFornecedor!$B$2:$B$6)</f>
        <v>Minerva</v>
      </c>
      <c r="M6266" t="str">
        <f>_xlfn.XLOOKUP(G6266,dMateriaPrima!$A$2:$A$12,dMateriaPrima!$B$2:$B$12)</f>
        <v>Couro</v>
      </c>
      <c r="N6266" s="2">
        <f>_xlfn.XLOOKUP(G6266,dMateriaPrima!$A$2:$A$12,dMateriaPrima!$C$2:$C$12)</f>
        <v>4.4000000000000004</v>
      </c>
      <c r="O6266" s="3">
        <f t="shared" si="485"/>
        <v>96.800000000000011</v>
      </c>
      <c r="P6266" s="4">
        <f t="shared" si="486"/>
        <v>0</v>
      </c>
      <c r="Q6266" s="3">
        <f t="shared" si="487"/>
        <v>96.800000000000011</v>
      </c>
      <c r="R6266" t="str">
        <f t="shared" si="488"/>
        <v>Em atraso</v>
      </c>
      <c r="S6266" s="5">
        <f t="shared" si="489"/>
        <v>3</v>
      </c>
    </row>
    <row r="6267" spans="1:19" x14ac:dyDescent="0.25">
      <c r="A6267">
        <v>6266</v>
      </c>
      <c r="B6267" s="1">
        <v>44207</v>
      </c>
      <c r="C6267" s="1">
        <v>44207</v>
      </c>
      <c r="D6267" s="1">
        <v>44226</v>
      </c>
      <c r="E6267" s="1">
        <v>44229</v>
      </c>
      <c r="F6267">
        <v>1</v>
      </c>
      <c r="G6267">
        <v>2</v>
      </c>
      <c r="H6267">
        <v>354</v>
      </c>
      <c r="I6267" s="6">
        <v>0</v>
      </c>
      <c r="J6267">
        <v>2</v>
      </c>
      <c r="K6267" t="str">
        <f>_xlfn.XLOOKUP(fCompras!F6267,dComprador!$A$2:$A$7,dComprador!$B$2:$B$7)</f>
        <v>Alon</v>
      </c>
      <c r="L6267" t="str">
        <f>_xlfn.XLOOKUP(J6267,dFornecedor!$A$2:$A$6,dFornecedor!$B$2:$B$6)</f>
        <v>Minerva</v>
      </c>
      <c r="M6267" t="str">
        <f>_xlfn.XLOOKUP(G6267,dMateriaPrima!$A$2:$A$12,dMateriaPrima!$B$2:$B$12)</f>
        <v>Chapa Metal</v>
      </c>
      <c r="N6267" s="2">
        <f>_xlfn.XLOOKUP(G6267,dMateriaPrima!$A$2:$A$12,dMateriaPrima!$C$2:$C$12)</f>
        <v>299.89999999999998</v>
      </c>
      <c r="O6267" s="3">
        <f t="shared" si="485"/>
        <v>106164.59999999999</v>
      </c>
      <c r="P6267" s="4">
        <f t="shared" si="486"/>
        <v>0</v>
      </c>
      <c r="Q6267" s="3">
        <f t="shared" si="487"/>
        <v>106164.59999999999</v>
      </c>
      <c r="R6267" t="str">
        <f t="shared" si="488"/>
        <v>Em atraso</v>
      </c>
      <c r="S6267" s="5">
        <f t="shared" si="489"/>
        <v>3</v>
      </c>
    </row>
    <row r="6268" spans="1:19" x14ac:dyDescent="0.25">
      <c r="A6268">
        <v>6267</v>
      </c>
      <c r="B6268" s="1">
        <v>44207</v>
      </c>
      <c r="C6268" s="1">
        <v>44208</v>
      </c>
      <c r="D6268" s="1">
        <v>44228</v>
      </c>
      <c r="E6268" s="1">
        <v>44229</v>
      </c>
      <c r="F6268">
        <v>1</v>
      </c>
      <c r="G6268">
        <v>8</v>
      </c>
      <c r="H6268">
        <v>19</v>
      </c>
      <c r="I6268" s="6">
        <v>0</v>
      </c>
      <c r="J6268">
        <v>3</v>
      </c>
      <c r="K6268" t="str">
        <f>_xlfn.XLOOKUP(fCompras!F6268,dComprador!$A$2:$A$7,dComprador!$B$2:$B$7)</f>
        <v>Alon</v>
      </c>
      <c r="L6268" t="str">
        <f>_xlfn.XLOOKUP(J6268,dFornecedor!$A$2:$A$6,dFornecedor!$B$2:$B$6)</f>
        <v>StepUp</v>
      </c>
      <c r="M6268" t="str">
        <f>_xlfn.XLOOKUP(G6268,dMateriaPrima!$A$2:$A$12,dMateriaPrima!$B$2:$B$12)</f>
        <v>Cimento</v>
      </c>
      <c r="N6268" s="2">
        <f>_xlfn.XLOOKUP(G6268,dMateriaPrima!$A$2:$A$12,dMateriaPrima!$C$2:$C$12)</f>
        <v>23</v>
      </c>
      <c r="O6268" s="3">
        <f t="shared" si="485"/>
        <v>437</v>
      </c>
      <c r="P6268" s="4">
        <f t="shared" si="486"/>
        <v>0</v>
      </c>
      <c r="Q6268" s="3">
        <f t="shared" si="487"/>
        <v>437</v>
      </c>
      <c r="R6268" t="str">
        <f t="shared" si="488"/>
        <v>Em atraso</v>
      </c>
      <c r="S6268" s="5">
        <f t="shared" si="489"/>
        <v>1</v>
      </c>
    </row>
    <row r="6269" spans="1:19" x14ac:dyDescent="0.25">
      <c r="A6269">
        <v>6268</v>
      </c>
      <c r="B6269" s="1">
        <v>44207</v>
      </c>
      <c r="C6269" s="1">
        <v>44215</v>
      </c>
      <c r="D6269" s="1">
        <v>44236</v>
      </c>
      <c r="E6269" s="1">
        <v>44240</v>
      </c>
      <c r="F6269">
        <v>1</v>
      </c>
      <c r="G6269">
        <v>4</v>
      </c>
      <c r="H6269">
        <v>174</v>
      </c>
      <c r="I6269" s="6">
        <v>0</v>
      </c>
      <c r="J6269">
        <v>2</v>
      </c>
      <c r="K6269" t="str">
        <f>_xlfn.XLOOKUP(fCompras!F6269,dComprador!$A$2:$A$7,dComprador!$B$2:$B$7)</f>
        <v>Alon</v>
      </c>
      <c r="L6269" t="str">
        <f>_xlfn.XLOOKUP(J6269,dFornecedor!$A$2:$A$6,dFornecedor!$B$2:$B$6)</f>
        <v>Minerva</v>
      </c>
      <c r="M6269" t="str">
        <f>_xlfn.XLOOKUP(G6269,dMateriaPrima!$A$2:$A$12,dMateriaPrima!$B$2:$B$12)</f>
        <v>Madeira</v>
      </c>
      <c r="N6269" s="2">
        <f>_xlfn.XLOOKUP(G6269,dMateriaPrima!$A$2:$A$12,dMateriaPrima!$C$2:$C$12)</f>
        <v>168</v>
      </c>
      <c r="O6269" s="3">
        <f t="shared" si="485"/>
        <v>29232</v>
      </c>
      <c r="P6269" s="4">
        <f t="shared" si="486"/>
        <v>0</v>
      </c>
      <c r="Q6269" s="3">
        <f t="shared" si="487"/>
        <v>29232</v>
      </c>
      <c r="R6269" t="str">
        <f t="shared" si="488"/>
        <v>Em atraso</v>
      </c>
      <c r="S6269" s="5">
        <f t="shared" si="489"/>
        <v>4</v>
      </c>
    </row>
    <row r="6270" spans="1:19" x14ac:dyDescent="0.25">
      <c r="A6270">
        <v>6269</v>
      </c>
      <c r="B6270" s="1">
        <v>44208</v>
      </c>
      <c r="C6270" s="1">
        <v>44211</v>
      </c>
      <c r="D6270" s="1">
        <v>44217</v>
      </c>
      <c r="E6270" s="1">
        <v>44219</v>
      </c>
      <c r="F6270">
        <v>4</v>
      </c>
      <c r="G6270">
        <v>9</v>
      </c>
      <c r="H6270">
        <v>146</v>
      </c>
      <c r="I6270" s="6">
        <v>0</v>
      </c>
      <c r="J6270">
        <v>5</v>
      </c>
      <c r="K6270" t="str">
        <f>_xlfn.XLOOKUP(fCompras!F6270,dComprador!$A$2:$A$7,dComprador!$B$2:$B$7)</f>
        <v>Lira</v>
      </c>
      <c r="L6270" t="str">
        <f>_xlfn.XLOOKUP(J6270,dFornecedor!$A$2:$A$6,dFornecedor!$B$2:$B$6)</f>
        <v>Atlas</v>
      </c>
      <c r="M6270" t="str">
        <f>_xlfn.XLOOKUP(G6270,dMateriaPrima!$A$2:$A$12,dMateriaPrima!$B$2:$B$12)</f>
        <v>Couro</v>
      </c>
      <c r="N6270" s="2">
        <f>_xlfn.XLOOKUP(G6270,dMateriaPrima!$A$2:$A$12,dMateriaPrima!$C$2:$C$12)</f>
        <v>4.4000000000000004</v>
      </c>
      <c r="O6270" s="3">
        <f t="shared" si="485"/>
        <v>642.40000000000009</v>
      </c>
      <c r="P6270" s="4">
        <f t="shared" si="486"/>
        <v>0</v>
      </c>
      <c r="Q6270" s="3">
        <f t="shared" si="487"/>
        <v>642.40000000000009</v>
      </c>
      <c r="R6270" t="str">
        <f t="shared" si="488"/>
        <v>Em atraso</v>
      </c>
      <c r="S6270" s="5">
        <f t="shared" si="489"/>
        <v>2</v>
      </c>
    </row>
    <row r="6271" spans="1:19" x14ac:dyDescent="0.25">
      <c r="A6271">
        <v>6270</v>
      </c>
      <c r="B6271" s="1">
        <v>44208</v>
      </c>
      <c r="C6271" s="1">
        <v>44216</v>
      </c>
      <c r="D6271" s="1">
        <v>44219</v>
      </c>
      <c r="E6271" s="1">
        <v>44220</v>
      </c>
      <c r="F6271">
        <v>4</v>
      </c>
      <c r="G6271">
        <v>8</v>
      </c>
      <c r="H6271">
        <v>603</v>
      </c>
      <c r="I6271" s="6">
        <v>0</v>
      </c>
      <c r="J6271">
        <v>2</v>
      </c>
      <c r="K6271" t="str">
        <f>_xlfn.XLOOKUP(fCompras!F6271,dComprador!$A$2:$A$7,dComprador!$B$2:$B$7)</f>
        <v>Lira</v>
      </c>
      <c r="L6271" t="str">
        <f>_xlfn.XLOOKUP(J6271,dFornecedor!$A$2:$A$6,dFornecedor!$B$2:$B$6)</f>
        <v>Minerva</v>
      </c>
      <c r="M6271" t="str">
        <f>_xlfn.XLOOKUP(G6271,dMateriaPrima!$A$2:$A$12,dMateriaPrima!$B$2:$B$12)</f>
        <v>Cimento</v>
      </c>
      <c r="N6271" s="2">
        <f>_xlfn.XLOOKUP(G6271,dMateriaPrima!$A$2:$A$12,dMateriaPrima!$C$2:$C$12)</f>
        <v>23</v>
      </c>
      <c r="O6271" s="3">
        <f t="shared" si="485"/>
        <v>13869</v>
      </c>
      <c r="P6271" s="4">
        <f t="shared" si="486"/>
        <v>0</v>
      </c>
      <c r="Q6271" s="3">
        <f t="shared" si="487"/>
        <v>13869</v>
      </c>
      <c r="R6271" t="str">
        <f t="shared" si="488"/>
        <v>Em atraso</v>
      </c>
      <c r="S6271" s="5">
        <f t="shared" si="489"/>
        <v>1</v>
      </c>
    </row>
    <row r="6272" spans="1:19" x14ac:dyDescent="0.25">
      <c r="A6272">
        <v>6271</v>
      </c>
      <c r="B6272" s="1">
        <v>44208</v>
      </c>
      <c r="C6272" s="1">
        <v>44208</v>
      </c>
      <c r="D6272" s="1">
        <v>44217</v>
      </c>
      <c r="E6272" s="1">
        <v>44216</v>
      </c>
      <c r="F6272">
        <v>4</v>
      </c>
      <c r="G6272">
        <v>8</v>
      </c>
      <c r="H6272">
        <v>95</v>
      </c>
      <c r="I6272" s="6">
        <v>0</v>
      </c>
      <c r="J6272">
        <v>2</v>
      </c>
      <c r="K6272" t="str">
        <f>_xlfn.XLOOKUP(fCompras!F6272,dComprador!$A$2:$A$7,dComprador!$B$2:$B$7)</f>
        <v>Lira</v>
      </c>
      <c r="L6272" t="str">
        <f>_xlfn.XLOOKUP(J6272,dFornecedor!$A$2:$A$6,dFornecedor!$B$2:$B$6)</f>
        <v>Minerva</v>
      </c>
      <c r="M6272" t="str">
        <f>_xlfn.XLOOKUP(G6272,dMateriaPrima!$A$2:$A$12,dMateriaPrima!$B$2:$B$12)</f>
        <v>Cimento</v>
      </c>
      <c r="N6272" s="2">
        <f>_xlfn.XLOOKUP(G6272,dMateriaPrima!$A$2:$A$12,dMateriaPrima!$C$2:$C$12)</f>
        <v>23</v>
      </c>
      <c r="O6272" s="3">
        <f t="shared" si="485"/>
        <v>2185</v>
      </c>
      <c r="P6272" s="4">
        <f t="shared" si="486"/>
        <v>0</v>
      </c>
      <c r="Q6272" s="3">
        <f t="shared" si="487"/>
        <v>2185</v>
      </c>
      <c r="R6272" t="str">
        <f t="shared" si="488"/>
        <v>No prazo</v>
      </c>
      <c r="S6272" s="5">
        <f t="shared" si="489"/>
        <v>0</v>
      </c>
    </row>
    <row r="6273" spans="1:19" x14ac:dyDescent="0.25">
      <c r="A6273">
        <v>6272</v>
      </c>
      <c r="B6273" s="1">
        <v>44208</v>
      </c>
      <c r="C6273" s="1">
        <v>44211</v>
      </c>
      <c r="D6273" s="1">
        <v>44227</v>
      </c>
      <c r="E6273" s="1">
        <v>44231</v>
      </c>
      <c r="F6273">
        <v>1</v>
      </c>
      <c r="G6273">
        <v>9</v>
      </c>
      <c r="H6273">
        <v>40</v>
      </c>
      <c r="I6273" s="6">
        <v>0</v>
      </c>
      <c r="J6273">
        <v>3</v>
      </c>
      <c r="K6273" t="str">
        <f>_xlfn.XLOOKUP(fCompras!F6273,dComprador!$A$2:$A$7,dComprador!$B$2:$B$7)</f>
        <v>Alon</v>
      </c>
      <c r="L6273" t="str">
        <f>_xlfn.XLOOKUP(J6273,dFornecedor!$A$2:$A$6,dFornecedor!$B$2:$B$6)</f>
        <v>StepUp</v>
      </c>
      <c r="M6273" t="str">
        <f>_xlfn.XLOOKUP(G6273,dMateriaPrima!$A$2:$A$12,dMateriaPrima!$B$2:$B$12)</f>
        <v>Couro</v>
      </c>
      <c r="N6273" s="2">
        <f>_xlfn.XLOOKUP(G6273,dMateriaPrima!$A$2:$A$12,dMateriaPrima!$C$2:$C$12)</f>
        <v>4.4000000000000004</v>
      </c>
      <c r="O6273" s="3">
        <f t="shared" si="485"/>
        <v>176</v>
      </c>
      <c r="P6273" s="4">
        <f t="shared" si="486"/>
        <v>0</v>
      </c>
      <c r="Q6273" s="3">
        <f t="shared" si="487"/>
        <v>176</v>
      </c>
      <c r="R6273" t="str">
        <f t="shared" si="488"/>
        <v>Em atraso</v>
      </c>
      <c r="S6273" s="5">
        <f t="shared" si="489"/>
        <v>4</v>
      </c>
    </row>
    <row r="6274" spans="1:19" x14ac:dyDescent="0.25">
      <c r="A6274">
        <v>6273</v>
      </c>
      <c r="B6274" s="1">
        <v>44208</v>
      </c>
      <c r="C6274" s="1">
        <v>44218</v>
      </c>
      <c r="D6274" s="1">
        <v>44225</v>
      </c>
      <c r="E6274" s="1">
        <v>44228</v>
      </c>
      <c r="F6274">
        <v>1</v>
      </c>
      <c r="G6274">
        <v>9</v>
      </c>
      <c r="H6274">
        <v>8</v>
      </c>
      <c r="I6274" s="6">
        <v>0</v>
      </c>
      <c r="J6274">
        <v>3</v>
      </c>
      <c r="K6274" t="str">
        <f>_xlfn.XLOOKUP(fCompras!F6274,dComprador!$A$2:$A$7,dComprador!$B$2:$B$7)</f>
        <v>Alon</v>
      </c>
      <c r="L6274" t="str">
        <f>_xlfn.XLOOKUP(J6274,dFornecedor!$A$2:$A$6,dFornecedor!$B$2:$B$6)</f>
        <v>StepUp</v>
      </c>
      <c r="M6274" t="str">
        <f>_xlfn.XLOOKUP(G6274,dMateriaPrima!$A$2:$A$12,dMateriaPrima!$B$2:$B$12)</f>
        <v>Couro</v>
      </c>
      <c r="N6274" s="2">
        <f>_xlfn.XLOOKUP(G6274,dMateriaPrima!$A$2:$A$12,dMateriaPrima!$C$2:$C$12)</f>
        <v>4.4000000000000004</v>
      </c>
      <c r="O6274" s="3">
        <f t="shared" si="485"/>
        <v>35.200000000000003</v>
      </c>
      <c r="P6274" s="4">
        <f t="shared" si="486"/>
        <v>0</v>
      </c>
      <c r="Q6274" s="3">
        <f t="shared" si="487"/>
        <v>35.200000000000003</v>
      </c>
      <c r="R6274" t="str">
        <f t="shared" si="488"/>
        <v>Em atraso</v>
      </c>
      <c r="S6274" s="5">
        <f t="shared" si="489"/>
        <v>3</v>
      </c>
    </row>
    <row r="6275" spans="1:19" x14ac:dyDescent="0.25">
      <c r="A6275">
        <v>6274</v>
      </c>
      <c r="B6275" s="1">
        <v>44208</v>
      </c>
      <c r="C6275" s="1">
        <v>44216</v>
      </c>
      <c r="D6275" s="1">
        <v>44239</v>
      </c>
      <c r="E6275" s="1">
        <v>44238</v>
      </c>
      <c r="F6275">
        <v>1</v>
      </c>
      <c r="G6275">
        <v>5</v>
      </c>
      <c r="H6275">
        <v>19</v>
      </c>
      <c r="I6275" s="6">
        <v>0</v>
      </c>
      <c r="J6275">
        <v>2</v>
      </c>
      <c r="K6275" t="str">
        <f>_xlfn.XLOOKUP(fCompras!F6275,dComprador!$A$2:$A$7,dComprador!$B$2:$B$7)</f>
        <v>Alon</v>
      </c>
      <c r="L6275" t="str">
        <f>_xlfn.XLOOKUP(J6275,dFornecedor!$A$2:$A$6,dFornecedor!$B$2:$B$6)</f>
        <v>Minerva</v>
      </c>
      <c r="M6275" t="str">
        <f>_xlfn.XLOOKUP(G6275,dMateriaPrima!$A$2:$A$12,dMateriaPrima!$B$2:$B$12)</f>
        <v>Areia</v>
      </c>
      <c r="N6275" s="2">
        <f>_xlfn.XLOOKUP(G6275,dMateriaPrima!$A$2:$A$12,dMateriaPrima!$C$2:$C$12)</f>
        <v>3.59</v>
      </c>
      <c r="O6275" s="3">
        <f t="shared" ref="O6275:O6338" si="490">PRODUCT(H6275,N6275)</f>
        <v>68.209999999999994</v>
      </c>
      <c r="P6275" s="4">
        <f t="shared" ref="P6275:P6338" si="491">PRODUCT(O6275,I6275)</f>
        <v>0</v>
      </c>
      <c r="Q6275" s="3">
        <f t="shared" ref="Q6275:Q6338" si="492">O6275-P6275</f>
        <v>68.209999999999994</v>
      </c>
      <c r="R6275" t="str">
        <f t="shared" ref="R6275:R6338" si="493">IF(E6275&lt;=D6275,"No prazo",IF(E6275&gt;D6275,"Em atraso"))</f>
        <v>No prazo</v>
      </c>
      <c r="S6275" s="5">
        <f t="shared" ref="S6275:S6338" si="494">IF(E6275 &gt;D6275, E6275-D6275,0)</f>
        <v>0</v>
      </c>
    </row>
    <row r="6276" spans="1:19" x14ac:dyDescent="0.25">
      <c r="A6276">
        <v>6275</v>
      </c>
      <c r="B6276" s="1">
        <v>44208</v>
      </c>
      <c r="C6276" s="1">
        <v>44219</v>
      </c>
      <c r="D6276" s="1">
        <v>44240</v>
      </c>
      <c r="E6276" s="1">
        <v>44240</v>
      </c>
      <c r="F6276">
        <v>1</v>
      </c>
      <c r="G6276">
        <v>11</v>
      </c>
      <c r="H6276">
        <v>53</v>
      </c>
      <c r="I6276" s="6">
        <v>0</v>
      </c>
      <c r="J6276">
        <v>1</v>
      </c>
      <c r="K6276" t="str">
        <f>_xlfn.XLOOKUP(fCompras!F6276,dComprador!$A$2:$A$7,dComprador!$B$2:$B$7)</f>
        <v>Alon</v>
      </c>
      <c r="L6276" t="str">
        <f>_xlfn.XLOOKUP(J6276,dFornecedor!$A$2:$A$6,dFornecedor!$B$2:$B$6)</f>
        <v>NorthShore</v>
      </c>
      <c r="M6276" t="str">
        <f>_xlfn.XLOOKUP(G6276,dMateriaPrima!$A$2:$A$12,dMateriaPrima!$B$2:$B$12)</f>
        <v>Papel</v>
      </c>
      <c r="N6276" s="2">
        <f>_xlfn.XLOOKUP(G6276,dMateriaPrima!$A$2:$A$12,dMateriaPrima!$C$2:$C$12)</f>
        <v>9</v>
      </c>
      <c r="O6276" s="3">
        <f t="shared" si="490"/>
        <v>477</v>
      </c>
      <c r="P6276" s="4">
        <f t="shared" si="491"/>
        <v>0</v>
      </c>
      <c r="Q6276" s="3">
        <f t="shared" si="492"/>
        <v>477</v>
      </c>
      <c r="R6276" t="str">
        <f t="shared" si="493"/>
        <v>No prazo</v>
      </c>
      <c r="S6276" s="5">
        <f t="shared" si="494"/>
        <v>0</v>
      </c>
    </row>
    <row r="6277" spans="1:19" x14ac:dyDescent="0.25">
      <c r="A6277">
        <v>6276</v>
      </c>
      <c r="B6277" s="1">
        <v>44208</v>
      </c>
      <c r="C6277" s="1">
        <v>44216</v>
      </c>
      <c r="D6277" s="1">
        <v>44241</v>
      </c>
      <c r="E6277" s="1">
        <v>44241</v>
      </c>
      <c r="F6277">
        <v>1</v>
      </c>
      <c r="G6277">
        <v>8</v>
      </c>
      <c r="H6277">
        <v>55</v>
      </c>
      <c r="I6277" s="6">
        <v>0</v>
      </c>
      <c r="J6277">
        <v>2</v>
      </c>
      <c r="K6277" t="str">
        <f>_xlfn.XLOOKUP(fCompras!F6277,dComprador!$A$2:$A$7,dComprador!$B$2:$B$7)</f>
        <v>Alon</v>
      </c>
      <c r="L6277" t="str">
        <f>_xlfn.XLOOKUP(J6277,dFornecedor!$A$2:$A$6,dFornecedor!$B$2:$B$6)</f>
        <v>Minerva</v>
      </c>
      <c r="M6277" t="str">
        <f>_xlfn.XLOOKUP(G6277,dMateriaPrima!$A$2:$A$12,dMateriaPrima!$B$2:$B$12)</f>
        <v>Cimento</v>
      </c>
      <c r="N6277" s="2">
        <f>_xlfn.XLOOKUP(G6277,dMateriaPrima!$A$2:$A$12,dMateriaPrima!$C$2:$C$12)</f>
        <v>23</v>
      </c>
      <c r="O6277" s="3">
        <f t="shared" si="490"/>
        <v>1265</v>
      </c>
      <c r="P6277" s="4">
        <f t="shared" si="491"/>
        <v>0</v>
      </c>
      <c r="Q6277" s="3">
        <f t="shared" si="492"/>
        <v>1265</v>
      </c>
      <c r="R6277" t="str">
        <f t="shared" si="493"/>
        <v>No prazo</v>
      </c>
      <c r="S6277" s="5">
        <f t="shared" si="494"/>
        <v>0</v>
      </c>
    </row>
    <row r="6278" spans="1:19" x14ac:dyDescent="0.25">
      <c r="A6278">
        <v>6277</v>
      </c>
      <c r="B6278" s="1">
        <v>44208</v>
      </c>
      <c r="C6278" s="1">
        <v>44208</v>
      </c>
      <c r="D6278" s="1">
        <v>44230</v>
      </c>
      <c r="E6278" s="1">
        <v>44230</v>
      </c>
      <c r="F6278">
        <v>1</v>
      </c>
      <c r="G6278">
        <v>5</v>
      </c>
      <c r="H6278">
        <v>91</v>
      </c>
      <c r="I6278" s="6">
        <v>0</v>
      </c>
      <c r="J6278">
        <v>2</v>
      </c>
      <c r="K6278" t="str">
        <f>_xlfn.XLOOKUP(fCompras!F6278,dComprador!$A$2:$A$7,dComprador!$B$2:$B$7)</f>
        <v>Alon</v>
      </c>
      <c r="L6278" t="str">
        <f>_xlfn.XLOOKUP(J6278,dFornecedor!$A$2:$A$6,dFornecedor!$B$2:$B$6)</f>
        <v>Minerva</v>
      </c>
      <c r="M6278" t="str">
        <f>_xlfn.XLOOKUP(G6278,dMateriaPrima!$A$2:$A$12,dMateriaPrima!$B$2:$B$12)</f>
        <v>Areia</v>
      </c>
      <c r="N6278" s="2">
        <f>_xlfn.XLOOKUP(G6278,dMateriaPrima!$A$2:$A$12,dMateriaPrima!$C$2:$C$12)</f>
        <v>3.59</v>
      </c>
      <c r="O6278" s="3">
        <f t="shared" si="490"/>
        <v>326.69</v>
      </c>
      <c r="P6278" s="4">
        <f t="shared" si="491"/>
        <v>0</v>
      </c>
      <c r="Q6278" s="3">
        <f t="shared" si="492"/>
        <v>326.69</v>
      </c>
      <c r="R6278" t="str">
        <f t="shared" si="493"/>
        <v>No prazo</v>
      </c>
      <c r="S6278" s="5">
        <f t="shared" si="494"/>
        <v>0</v>
      </c>
    </row>
    <row r="6279" spans="1:19" x14ac:dyDescent="0.25">
      <c r="A6279">
        <v>6278</v>
      </c>
      <c r="B6279" s="1">
        <v>44208</v>
      </c>
      <c r="C6279" s="1">
        <v>44209</v>
      </c>
      <c r="D6279" s="1">
        <v>44231</v>
      </c>
      <c r="E6279" s="1">
        <v>44232</v>
      </c>
      <c r="F6279">
        <v>1</v>
      </c>
      <c r="G6279">
        <v>9</v>
      </c>
      <c r="H6279">
        <v>125</v>
      </c>
      <c r="I6279" s="6">
        <v>0</v>
      </c>
      <c r="J6279">
        <v>3</v>
      </c>
      <c r="K6279" t="str">
        <f>_xlfn.XLOOKUP(fCompras!F6279,dComprador!$A$2:$A$7,dComprador!$B$2:$B$7)</f>
        <v>Alon</v>
      </c>
      <c r="L6279" t="str">
        <f>_xlfn.XLOOKUP(J6279,dFornecedor!$A$2:$A$6,dFornecedor!$B$2:$B$6)</f>
        <v>StepUp</v>
      </c>
      <c r="M6279" t="str">
        <f>_xlfn.XLOOKUP(G6279,dMateriaPrima!$A$2:$A$12,dMateriaPrima!$B$2:$B$12)</f>
        <v>Couro</v>
      </c>
      <c r="N6279" s="2">
        <f>_xlfn.XLOOKUP(G6279,dMateriaPrima!$A$2:$A$12,dMateriaPrima!$C$2:$C$12)</f>
        <v>4.4000000000000004</v>
      </c>
      <c r="O6279" s="3">
        <f t="shared" si="490"/>
        <v>550</v>
      </c>
      <c r="P6279" s="4">
        <f t="shared" si="491"/>
        <v>0</v>
      </c>
      <c r="Q6279" s="3">
        <f t="shared" si="492"/>
        <v>550</v>
      </c>
      <c r="R6279" t="str">
        <f t="shared" si="493"/>
        <v>Em atraso</v>
      </c>
      <c r="S6279" s="5">
        <f t="shared" si="494"/>
        <v>1</v>
      </c>
    </row>
    <row r="6280" spans="1:19" x14ac:dyDescent="0.25">
      <c r="A6280">
        <v>6279</v>
      </c>
      <c r="B6280" s="1">
        <v>44209</v>
      </c>
      <c r="C6280" s="1">
        <v>44210</v>
      </c>
      <c r="D6280" s="1">
        <v>44222</v>
      </c>
      <c r="E6280" s="1">
        <v>44223</v>
      </c>
      <c r="F6280">
        <v>4</v>
      </c>
      <c r="G6280">
        <v>1</v>
      </c>
      <c r="H6280">
        <v>217</v>
      </c>
      <c r="I6280" s="6">
        <v>0</v>
      </c>
      <c r="J6280">
        <v>4</v>
      </c>
      <c r="K6280" t="str">
        <f>_xlfn.XLOOKUP(fCompras!F6280,dComprador!$A$2:$A$7,dComprador!$B$2:$B$7)</f>
        <v>Lira</v>
      </c>
      <c r="L6280" t="str">
        <f>_xlfn.XLOOKUP(J6280,dFornecedor!$A$2:$A$6,dFornecedor!$B$2:$B$6)</f>
        <v>AlphaOmega</v>
      </c>
      <c r="M6280" t="str">
        <f>_xlfn.XLOOKUP(G6280,dMateriaPrima!$A$2:$A$12,dMateriaPrima!$B$2:$B$12)</f>
        <v>Tecido</v>
      </c>
      <c r="N6280" s="2">
        <f>_xlfn.XLOOKUP(G6280,dMateriaPrima!$A$2:$A$12,dMateriaPrima!$C$2:$C$12)</f>
        <v>18</v>
      </c>
      <c r="O6280" s="3">
        <f t="shared" si="490"/>
        <v>3906</v>
      </c>
      <c r="P6280" s="4">
        <f t="shared" si="491"/>
        <v>0</v>
      </c>
      <c r="Q6280" s="3">
        <f t="shared" si="492"/>
        <v>3906</v>
      </c>
      <c r="R6280" t="str">
        <f t="shared" si="493"/>
        <v>Em atraso</v>
      </c>
      <c r="S6280" s="5">
        <f t="shared" si="494"/>
        <v>1</v>
      </c>
    </row>
    <row r="6281" spans="1:19" x14ac:dyDescent="0.25">
      <c r="A6281">
        <v>6280</v>
      </c>
      <c r="B6281" s="1">
        <v>44209</v>
      </c>
      <c r="C6281" s="1">
        <v>44212</v>
      </c>
      <c r="D6281" s="1">
        <v>44239</v>
      </c>
      <c r="E6281" s="1">
        <v>44238</v>
      </c>
      <c r="F6281">
        <v>1</v>
      </c>
      <c r="G6281">
        <v>5</v>
      </c>
      <c r="H6281">
        <v>145</v>
      </c>
      <c r="I6281" s="6">
        <v>0</v>
      </c>
      <c r="J6281">
        <v>4</v>
      </c>
      <c r="K6281" t="str">
        <f>_xlfn.XLOOKUP(fCompras!F6281,dComprador!$A$2:$A$7,dComprador!$B$2:$B$7)</f>
        <v>Alon</v>
      </c>
      <c r="L6281" t="str">
        <f>_xlfn.XLOOKUP(J6281,dFornecedor!$A$2:$A$6,dFornecedor!$B$2:$B$6)</f>
        <v>AlphaOmega</v>
      </c>
      <c r="M6281" t="str">
        <f>_xlfn.XLOOKUP(G6281,dMateriaPrima!$A$2:$A$12,dMateriaPrima!$B$2:$B$12)</f>
        <v>Areia</v>
      </c>
      <c r="N6281" s="2">
        <f>_xlfn.XLOOKUP(G6281,dMateriaPrima!$A$2:$A$12,dMateriaPrima!$C$2:$C$12)</f>
        <v>3.59</v>
      </c>
      <c r="O6281" s="3">
        <f t="shared" si="490"/>
        <v>520.54999999999995</v>
      </c>
      <c r="P6281" s="4">
        <f t="shared" si="491"/>
        <v>0</v>
      </c>
      <c r="Q6281" s="3">
        <f t="shared" si="492"/>
        <v>520.54999999999995</v>
      </c>
      <c r="R6281" t="str">
        <f t="shared" si="493"/>
        <v>No prazo</v>
      </c>
      <c r="S6281" s="5">
        <f t="shared" si="494"/>
        <v>0</v>
      </c>
    </row>
    <row r="6282" spans="1:19" x14ac:dyDescent="0.25">
      <c r="A6282">
        <v>6281</v>
      </c>
      <c r="B6282" s="1">
        <v>44209</v>
      </c>
      <c r="C6282" s="1">
        <v>44218</v>
      </c>
      <c r="D6282" s="1">
        <v>44239</v>
      </c>
      <c r="E6282" s="1">
        <v>44241</v>
      </c>
      <c r="F6282">
        <v>1</v>
      </c>
      <c r="G6282">
        <v>1</v>
      </c>
      <c r="H6282">
        <v>32</v>
      </c>
      <c r="I6282" s="6">
        <v>0</v>
      </c>
      <c r="J6282">
        <v>2</v>
      </c>
      <c r="K6282" t="str">
        <f>_xlfn.XLOOKUP(fCompras!F6282,dComprador!$A$2:$A$7,dComprador!$B$2:$B$7)</f>
        <v>Alon</v>
      </c>
      <c r="L6282" t="str">
        <f>_xlfn.XLOOKUP(J6282,dFornecedor!$A$2:$A$6,dFornecedor!$B$2:$B$6)</f>
        <v>Minerva</v>
      </c>
      <c r="M6282" t="str">
        <f>_xlfn.XLOOKUP(G6282,dMateriaPrima!$A$2:$A$12,dMateriaPrima!$B$2:$B$12)</f>
        <v>Tecido</v>
      </c>
      <c r="N6282" s="2">
        <f>_xlfn.XLOOKUP(G6282,dMateriaPrima!$A$2:$A$12,dMateriaPrima!$C$2:$C$12)</f>
        <v>18</v>
      </c>
      <c r="O6282" s="3">
        <f t="shared" si="490"/>
        <v>576</v>
      </c>
      <c r="P6282" s="4">
        <f t="shared" si="491"/>
        <v>0</v>
      </c>
      <c r="Q6282" s="3">
        <f t="shared" si="492"/>
        <v>576</v>
      </c>
      <c r="R6282" t="str">
        <f t="shared" si="493"/>
        <v>Em atraso</v>
      </c>
      <c r="S6282" s="5">
        <f t="shared" si="494"/>
        <v>2</v>
      </c>
    </row>
    <row r="6283" spans="1:19" x14ac:dyDescent="0.25">
      <c r="A6283">
        <v>6282</v>
      </c>
      <c r="B6283" s="1">
        <v>44209</v>
      </c>
      <c r="C6283" s="1">
        <v>44217</v>
      </c>
      <c r="D6283" s="1">
        <v>44218</v>
      </c>
      <c r="E6283" s="1">
        <v>44224</v>
      </c>
      <c r="F6283">
        <v>4</v>
      </c>
      <c r="G6283">
        <v>11</v>
      </c>
      <c r="H6283">
        <v>476</v>
      </c>
      <c r="I6283" s="6">
        <v>0</v>
      </c>
      <c r="J6283">
        <v>3</v>
      </c>
      <c r="K6283" t="str">
        <f>_xlfn.XLOOKUP(fCompras!F6283,dComprador!$A$2:$A$7,dComprador!$B$2:$B$7)</f>
        <v>Lira</v>
      </c>
      <c r="L6283" t="str">
        <f>_xlfn.XLOOKUP(J6283,dFornecedor!$A$2:$A$6,dFornecedor!$B$2:$B$6)</f>
        <v>StepUp</v>
      </c>
      <c r="M6283" t="str">
        <f>_xlfn.XLOOKUP(G6283,dMateriaPrima!$A$2:$A$12,dMateriaPrima!$B$2:$B$12)</f>
        <v>Papel</v>
      </c>
      <c r="N6283" s="2">
        <f>_xlfn.XLOOKUP(G6283,dMateriaPrima!$A$2:$A$12,dMateriaPrima!$C$2:$C$12)</f>
        <v>9</v>
      </c>
      <c r="O6283" s="3">
        <f t="shared" si="490"/>
        <v>4284</v>
      </c>
      <c r="P6283" s="4">
        <f t="shared" si="491"/>
        <v>0</v>
      </c>
      <c r="Q6283" s="3">
        <f t="shared" si="492"/>
        <v>4284</v>
      </c>
      <c r="R6283" t="str">
        <f t="shared" si="493"/>
        <v>Em atraso</v>
      </c>
      <c r="S6283" s="5">
        <f t="shared" si="494"/>
        <v>6</v>
      </c>
    </row>
    <row r="6284" spans="1:19" x14ac:dyDescent="0.25">
      <c r="A6284">
        <v>6283</v>
      </c>
      <c r="B6284" s="1">
        <v>44209</v>
      </c>
      <c r="C6284" s="1">
        <v>44209</v>
      </c>
      <c r="D6284" s="1">
        <v>44216</v>
      </c>
      <c r="E6284" s="1">
        <v>44220</v>
      </c>
      <c r="F6284">
        <v>4</v>
      </c>
      <c r="G6284">
        <v>8</v>
      </c>
      <c r="H6284">
        <v>351</v>
      </c>
      <c r="I6284" s="6">
        <v>0</v>
      </c>
      <c r="J6284">
        <v>2</v>
      </c>
      <c r="K6284" t="str">
        <f>_xlfn.XLOOKUP(fCompras!F6284,dComprador!$A$2:$A$7,dComprador!$B$2:$B$7)</f>
        <v>Lira</v>
      </c>
      <c r="L6284" t="str">
        <f>_xlfn.XLOOKUP(J6284,dFornecedor!$A$2:$A$6,dFornecedor!$B$2:$B$6)</f>
        <v>Minerva</v>
      </c>
      <c r="M6284" t="str">
        <f>_xlfn.XLOOKUP(G6284,dMateriaPrima!$A$2:$A$12,dMateriaPrima!$B$2:$B$12)</f>
        <v>Cimento</v>
      </c>
      <c r="N6284" s="2">
        <f>_xlfn.XLOOKUP(G6284,dMateriaPrima!$A$2:$A$12,dMateriaPrima!$C$2:$C$12)</f>
        <v>23</v>
      </c>
      <c r="O6284" s="3">
        <f t="shared" si="490"/>
        <v>8073</v>
      </c>
      <c r="P6284" s="4">
        <f t="shared" si="491"/>
        <v>0</v>
      </c>
      <c r="Q6284" s="3">
        <f t="shared" si="492"/>
        <v>8073</v>
      </c>
      <c r="R6284" t="str">
        <f t="shared" si="493"/>
        <v>Em atraso</v>
      </c>
      <c r="S6284" s="5">
        <f t="shared" si="494"/>
        <v>4</v>
      </c>
    </row>
    <row r="6285" spans="1:19" x14ac:dyDescent="0.25">
      <c r="A6285">
        <v>6284</v>
      </c>
      <c r="B6285" s="1">
        <v>44209</v>
      </c>
      <c r="C6285" s="1">
        <v>44210</v>
      </c>
      <c r="D6285" s="1">
        <v>44229</v>
      </c>
      <c r="E6285" s="1">
        <v>44230</v>
      </c>
      <c r="F6285">
        <v>1</v>
      </c>
      <c r="G6285">
        <v>10</v>
      </c>
      <c r="H6285">
        <v>3</v>
      </c>
      <c r="I6285" s="6">
        <v>0.13</v>
      </c>
      <c r="J6285">
        <v>3</v>
      </c>
      <c r="K6285" t="str">
        <f>_xlfn.XLOOKUP(fCompras!F6285,dComprador!$A$2:$A$7,dComprador!$B$2:$B$7)</f>
        <v>Alon</v>
      </c>
      <c r="L6285" t="str">
        <f>_xlfn.XLOOKUP(J6285,dFornecedor!$A$2:$A$6,dFornecedor!$B$2:$B$6)</f>
        <v>StepUp</v>
      </c>
      <c r="M6285" t="str">
        <f>_xlfn.XLOOKUP(G6285,dMateriaPrima!$A$2:$A$12,dMateriaPrima!$B$2:$B$12)</f>
        <v>Pedra Britada</v>
      </c>
      <c r="N6285" s="2">
        <f>_xlfn.XLOOKUP(G6285,dMateriaPrima!$A$2:$A$12,dMateriaPrima!$C$2:$C$12)</f>
        <v>56</v>
      </c>
      <c r="O6285" s="3">
        <f t="shared" si="490"/>
        <v>168</v>
      </c>
      <c r="P6285" s="4">
        <f t="shared" si="491"/>
        <v>21.84</v>
      </c>
      <c r="Q6285" s="3">
        <f t="shared" si="492"/>
        <v>146.16</v>
      </c>
      <c r="R6285" t="str">
        <f t="shared" si="493"/>
        <v>Em atraso</v>
      </c>
      <c r="S6285" s="5">
        <f t="shared" si="494"/>
        <v>1</v>
      </c>
    </row>
    <row r="6286" spans="1:19" x14ac:dyDescent="0.25">
      <c r="A6286">
        <v>6285</v>
      </c>
      <c r="B6286" s="1">
        <v>44209</v>
      </c>
      <c r="C6286" s="1">
        <v>44210</v>
      </c>
      <c r="D6286" s="1">
        <v>44228</v>
      </c>
      <c r="E6286" s="1">
        <v>44228</v>
      </c>
      <c r="F6286">
        <v>1</v>
      </c>
      <c r="G6286">
        <v>11</v>
      </c>
      <c r="H6286">
        <v>135</v>
      </c>
      <c r="I6286" s="6">
        <v>0</v>
      </c>
      <c r="J6286">
        <v>2</v>
      </c>
      <c r="K6286" t="str">
        <f>_xlfn.XLOOKUP(fCompras!F6286,dComprador!$A$2:$A$7,dComprador!$B$2:$B$7)</f>
        <v>Alon</v>
      </c>
      <c r="L6286" t="str">
        <f>_xlfn.XLOOKUP(J6286,dFornecedor!$A$2:$A$6,dFornecedor!$B$2:$B$6)</f>
        <v>Minerva</v>
      </c>
      <c r="M6286" t="str">
        <f>_xlfn.XLOOKUP(G6286,dMateriaPrima!$A$2:$A$12,dMateriaPrima!$B$2:$B$12)</f>
        <v>Papel</v>
      </c>
      <c r="N6286" s="2">
        <f>_xlfn.XLOOKUP(G6286,dMateriaPrima!$A$2:$A$12,dMateriaPrima!$C$2:$C$12)</f>
        <v>9</v>
      </c>
      <c r="O6286" s="3">
        <f t="shared" si="490"/>
        <v>1215</v>
      </c>
      <c r="P6286" s="4">
        <f t="shared" si="491"/>
        <v>0</v>
      </c>
      <c r="Q6286" s="3">
        <f t="shared" si="492"/>
        <v>1215</v>
      </c>
      <c r="R6286" t="str">
        <f t="shared" si="493"/>
        <v>No prazo</v>
      </c>
      <c r="S6286" s="5">
        <f t="shared" si="494"/>
        <v>0</v>
      </c>
    </row>
    <row r="6287" spans="1:19" x14ac:dyDescent="0.25">
      <c r="A6287">
        <v>6286</v>
      </c>
      <c r="B6287" s="1">
        <v>44209</v>
      </c>
      <c r="C6287" s="1">
        <v>44218</v>
      </c>
      <c r="D6287" s="1">
        <v>44239</v>
      </c>
      <c r="E6287" s="1">
        <v>44242</v>
      </c>
      <c r="F6287">
        <v>1</v>
      </c>
      <c r="G6287">
        <v>5</v>
      </c>
      <c r="H6287">
        <v>220</v>
      </c>
      <c r="I6287" s="6">
        <v>0</v>
      </c>
      <c r="J6287">
        <v>3</v>
      </c>
      <c r="K6287" t="str">
        <f>_xlfn.XLOOKUP(fCompras!F6287,dComprador!$A$2:$A$7,dComprador!$B$2:$B$7)</f>
        <v>Alon</v>
      </c>
      <c r="L6287" t="str">
        <f>_xlfn.XLOOKUP(J6287,dFornecedor!$A$2:$A$6,dFornecedor!$B$2:$B$6)</f>
        <v>StepUp</v>
      </c>
      <c r="M6287" t="str">
        <f>_xlfn.XLOOKUP(G6287,dMateriaPrima!$A$2:$A$12,dMateriaPrima!$B$2:$B$12)</f>
        <v>Areia</v>
      </c>
      <c r="N6287" s="2">
        <f>_xlfn.XLOOKUP(G6287,dMateriaPrima!$A$2:$A$12,dMateriaPrima!$C$2:$C$12)</f>
        <v>3.59</v>
      </c>
      <c r="O6287" s="3">
        <f t="shared" si="490"/>
        <v>789.8</v>
      </c>
      <c r="P6287" s="4">
        <f t="shared" si="491"/>
        <v>0</v>
      </c>
      <c r="Q6287" s="3">
        <f t="shared" si="492"/>
        <v>789.8</v>
      </c>
      <c r="R6287" t="str">
        <f t="shared" si="493"/>
        <v>Em atraso</v>
      </c>
      <c r="S6287" s="5">
        <f t="shared" si="494"/>
        <v>3</v>
      </c>
    </row>
    <row r="6288" spans="1:19" x14ac:dyDescent="0.25">
      <c r="A6288">
        <v>6287</v>
      </c>
      <c r="B6288" s="1">
        <v>44209</v>
      </c>
      <c r="C6288" s="1">
        <v>44209</v>
      </c>
      <c r="D6288" s="1">
        <v>44233</v>
      </c>
      <c r="E6288" s="1">
        <v>44233</v>
      </c>
      <c r="F6288">
        <v>1</v>
      </c>
      <c r="G6288">
        <v>11</v>
      </c>
      <c r="H6288">
        <v>514</v>
      </c>
      <c r="I6288" s="6">
        <v>0</v>
      </c>
      <c r="J6288">
        <v>5</v>
      </c>
      <c r="K6288" t="str">
        <f>_xlfn.XLOOKUP(fCompras!F6288,dComprador!$A$2:$A$7,dComprador!$B$2:$B$7)</f>
        <v>Alon</v>
      </c>
      <c r="L6288" t="str">
        <f>_xlfn.XLOOKUP(J6288,dFornecedor!$A$2:$A$6,dFornecedor!$B$2:$B$6)</f>
        <v>Atlas</v>
      </c>
      <c r="M6288" t="str">
        <f>_xlfn.XLOOKUP(G6288,dMateriaPrima!$A$2:$A$12,dMateriaPrima!$B$2:$B$12)</f>
        <v>Papel</v>
      </c>
      <c r="N6288" s="2">
        <f>_xlfn.XLOOKUP(G6288,dMateriaPrima!$A$2:$A$12,dMateriaPrima!$C$2:$C$12)</f>
        <v>9</v>
      </c>
      <c r="O6288" s="3">
        <f t="shared" si="490"/>
        <v>4626</v>
      </c>
      <c r="P6288" s="4">
        <f t="shared" si="491"/>
        <v>0</v>
      </c>
      <c r="Q6288" s="3">
        <f t="shared" si="492"/>
        <v>4626</v>
      </c>
      <c r="R6288" t="str">
        <f t="shared" si="493"/>
        <v>No prazo</v>
      </c>
      <c r="S6288" s="5">
        <f t="shared" si="494"/>
        <v>0</v>
      </c>
    </row>
    <row r="6289" spans="1:19" x14ac:dyDescent="0.25">
      <c r="A6289">
        <v>6288</v>
      </c>
      <c r="B6289" s="1">
        <v>44210</v>
      </c>
      <c r="C6289" s="1">
        <v>44210</v>
      </c>
      <c r="D6289" s="1">
        <v>44217</v>
      </c>
      <c r="E6289" s="1">
        <v>44220</v>
      </c>
      <c r="F6289">
        <v>4</v>
      </c>
      <c r="G6289">
        <v>1</v>
      </c>
      <c r="H6289">
        <v>21</v>
      </c>
      <c r="I6289" s="6">
        <v>0</v>
      </c>
      <c r="J6289">
        <v>2</v>
      </c>
      <c r="K6289" t="str">
        <f>_xlfn.XLOOKUP(fCompras!F6289,dComprador!$A$2:$A$7,dComprador!$B$2:$B$7)</f>
        <v>Lira</v>
      </c>
      <c r="L6289" t="str">
        <f>_xlfn.XLOOKUP(J6289,dFornecedor!$A$2:$A$6,dFornecedor!$B$2:$B$6)</f>
        <v>Minerva</v>
      </c>
      <c r="M6289" t="str">
        <f>_xlfn.XLOOKUP(G6289,dMateriaPrima!$A$2:$A$12,dMateriaPrima!$B$2:$B$12)</f>
        <v>Tecido</v>
      </c>
      <c r="N6289" s="2">
        <f>_xlfn.XLOOKUP(G6289,dMateriaPrima!$A$2:$A$12,dMateriaPrima!$C$2:$C$12)</f>
        <v>18</v>
      </c>
      <c r="O6289" s="3">
        <f t="shared" si="490"/>
        <v>378</v>
      </c>
      <c r="P6289" s="4">
        <f t="shared" si="491"/>
        <v>0</v>
      </c>
      <c r="Q6289" s="3">
        <f t="shared" si="492"/>
        <v>378</v>
      </c>
      <c r="R6289" t="str">
        <f t="shared" si="493"/>
        <v>Em atraso</v>
      </c>
      <c r="S6289" s="5">
        <f t="shared" si="494"/>
        <v>3</v>
      </c>
    </row>
    <row r="6290" spans="1:19" x14ac:dyDescent="0.25">
      <c r="A6290">
        <v>6289</v>
      </c>
      <c r="B6290" s="1">
        <v>44210</v>
      </c>
      <c r="C6290" s="1">
        <v>44220</v>
      </c>
      <c r="D6290" s="1">
        <v>44221</v>
      </c>
      <c r="E6290" s="1">
        <v>44222</v>
      </c>
      <c r="F6290">
        <v>4</v>
      </c>
      <c r="G6290">
        <v>7</v>
      </c>
      <c r="H6290">
        <v>3</v>
      </c>
      <c r="I6290" s="6">
        <v>0</v>
      </c>
      <c r="J6290">
        <v>3</v>
      </c>
      <c r="K6290" t="str">
        <f>_xlfn.XLOOKUP(fCompras!F6290,dComprador!$A$2:$A$7,dComprador!$B$2:$B$7)</f>
        <v>Lira</v>
      </c>
      <c r="L6290" t="str">
        <f>_xlfn.XLOOKUP(J6290,dFornecedor!$A$2:$A$6,dFornecedor!$B$2:$B$6)</f>
        <v>StepUp</v>
      </c>
      <c r="M6290" t="str">
        <f>_xlfn.XLOOKUP(G6290,dMateriaPrima!$A$2:$A$12,dMateriaPrima!$B$2:$B$12)</f>
        <v>Poliéster</v>
      </c>
      <c r="N6290" s="2">
        <f>_xlfn.XLOOKUP(G6290,dMateriaPrima!$A$2:$A$12,dMateriaPrima!$C$2:$C$12)</f>
        <v>8</v>
      </c>
      <c r="O6290" s="3">
        <f t="shared" si="490"/>
        <v>24</v>
      </c>
      <c r="P6290" s="4">
        <f t="shared" si="491"/>
        <v>0</v>
      </c>
      <c r="Q6290" s="3">
        <f t="shared" si="492"/>
        <v>24</v>
      </c>
      <c r="R6290" t="str">
        <f t="shared" si="493"/>
        <v>Em atraso</v>
      </c>
      <c r="S6290" s="5">
        <f t="shared" si="494"/>
        <v>1</v>
      </c>
    </row>
    <row r="6291" spans="1:19" x14ac:dyDescent="0.25">
      <c r="A6291">
        <v>6290</v>
      </c>
      <c r="B6291" s="1">
        <v>44210</v>
      </c>
      <c r="C6291" s="1">
        <v>44212</v>
      </c>
      <c r="D6291" s="1">
        <v>44217</v>
      </c>
      <c r="E6291" s="1">
        <v>44221</v>
      </c>
      <c r="F6291">
        <v>4</v>
      </c>
      <c r="G6291">
        <v>6</v>
      </c>
      <c r="H6291">
        <v>182</v>
      </c>
      <c r="I6291" s="6">
        <v>0</v>
      </c>
      <c r="J6291">
        <v>2</v>
      </c>
      <c r="K6291" t="str">
        <f>_xlfn.XLOOKUP(fCompras!F6291,dComprador!$A$2:$A$7,dComprador!$B$2:$B$7)</f>
        <v>Lira</v>
      </c>
      <c r="L6291" t="str">
        <f>_xlfn.XLOOKUP(J6291,dFornecedor!$A$2:$A$6,dFornecedor!$B$2:$B$6)</f>
        <v>Minerva</v>
      </c>
      <c r="M6291" t="str">
        <f>_xlfn.XLOOKUP(G6291,dMateriaPrima!$A$2:$A$12,dMateriaPrima!$B$2:$B$12)</f>
        <v>Fio Algodão</v>
      </c>
      <c r="N6291" s="2">
        <f>_xlfn.XLOOKUP(G6291,dMateriaPrima!$A$2:$A$12,dMateriaPrima!$C$2:$C$12)</f>
        <v>55.9</v>
      </c>
      <c r="O6291" s="3">
        <f t="shared" si="490"/>
        <v>10173.799999999999</v>
      </c>
      <c r="P6291" s="4">
        <f t="shared" si="491"/>
        <v>0</v>
      </c>
      <c r="Q6291" s="3">
        <f t="shared" si="492"/>
        <v>10173.799999999999</v>
      </c>
      <c r="R6291" t="str">
        <f t="shared" si="493"/>
        <v>Em atraso</v>
      </c>
      <c r="S6291" s="5">
        <f t="shared" si="494"/>
        <v>4</v>
      </c>
    </row>
    <row r="6292" spans="1:19" x14ac:dyDescent="0.25">
      <c r="A6292">
        <v>6291</v>
      </c>
      <c r="B6292" s="1">
        <v>44210</v>
      </c>
      <c r="C6292" s="1">
        <v>44210</v>
      </c>
      <c r="D6292" s="1">
        <v>44216</v>
      </c>
      <c r="E6292" s="1">
        <v>44219</v>
      </c>
      <c r="F6292">
        <v>4</v>
      </c>
      <c r="G6292">
        <v>1</v>
      </c>
      <c r="H6292">
        <v>70</v>
      </c>
      <c r="I6292" s="6">
        <v>0</v>
      </c>
      <c r="J6292">
        <v>2</v>
      </c>
      <c r="K6292" t="str">
        <f>_xlfn.XLOOKUP(fCompras!F6292,dComprador!$A$2:$A$7,dComprador!$B$2:$B$7)</f>
        <v>Lira</v>
      </c>
      <c r="L6292" t="str">
        <f>_xlfn.XLOOKUP(J6292,dFornecedor!$A$2:$A$6,dFornecedor!$B$2:$B$6)</f>
        <v>Minerva</v>
      </c>
      <c r="M6292" t="str">
        <f>_xlfn.XLOOKUP(G6292,dMateriaPrima!$A$2:$A$12,dMateriaPrima!$B$2:$B$12)</f>
        <v>Tecido</v>
      </c>
      <c r="N6292" s="2">
        <f>_xlfn.XLOOKUP(G6292,dMateriaPrima!$A$2:$A$12,dMateriaPrima!$C$2:$C$12)</f>
        <v>18</v>
      </c>
      <c r="O6292" s="3">
        <f t="shared" si="490"/>
        <v>1260</v>
      </c>
      <c r="P6292" s="4">
        <f t="shared" si="491"/>
        <v>0</v>
      </c>
      <c r="Q6292" s="3">
        <f t="shared" si="492"/>
        <v>1260</v>
      </c>
      <c r="R6292" t="str">
        <f t="shared" si="493"/>
        <v>Em atraso</v>
      </c>
      <c r="S6292" s="5">
        <f t="shared" si="494"/>
        <v>3</v>
      </c>
    </row>
    <row r="6293" spans="1:19" x14ac:dyDescent="0.25">
      <c r="A6293">
        <v>6292</v>
      </c>
      <c r="B6293" s="1">
        <v>44210</v>
      </c>
      <c r="C6293" s="1">
        <v>44211</v>
      </c>
      <c r="D6293" s="1">
        <v>44229</v>
      </c>
      <c r="E6293" s="1">
        <v>44229</v>
      </c>
      <c r="F6293">
        <v>1</v>
      </c>
      <c r="G6293">
        <v>11</v>
      </c>
      <c r="H6293">
        <v>11</v>
      </c>
      <c r="I6293" s="6">
        <v>0</v>
      </c>
      <c r="J6293">
        <v>4</v>
      </c>
      <c r="K6293" t="str">
        <f>_xlfn.XLOOKUP(fCompras!F6293,dComprador!$A$2:$A$7,dComprador!$B$2:$B$7)</f>
        <v>Alon</v>
      </c>
      <c r="L6293" t="str">
        <f>_xlfn.XLOOKUP(J6293,dFornecedor!$A$2:$A$6,dFornecedor!$B$2:$B$6)</f>
        <v>AlphaOmega</v>
      </c>
      <c r="M6293" t="str">
        <f>_xlfn.XLOOKUP(G6293,dMateriaPrima!$A$2:$A$12,dMateriaPrima!$B$2:$B$12)</f>
        <v>Papel</v>
      </c>
      <c r="N6293" s="2">
        <f>_xlfn.XLOOKUP(G6293,dMateriaPrima!$A$2:$A$12,dMateriaPrima!$C$2:$C$12)</f>
        <v>9</v>
      </c>
      <c r="O6293" s="3">
        <f t="shared" si="490"/>
        <v>99</v>
      </c>
      <c r="P6293" s="4">
        <f t="shared" si="491"/>
        <v>0</v>
      </c>
      <c r="Q6293" s="3">
        <f t="shared" si="492"/>
        <v>99</v>
      </c>
      <c r="R6293" t="str">
        <f t="shared" si="493"/>
        <v>No prazo</v>
      </c>
      <c r="S6293" s="5">
        <f t="shared" si="494"/>
        <v>0</v>
      </c>
    </row>
    <row r="6294" spans="1:19" x14ac:dyDescent="0.25">
      <c r="A6294">
        <v>6293</v>
      </c>
      <c r="B6294" s="1">
        <v>44210</v>
      </c>
      <c r="C6294" s="1">
        <v>44210</v>
      </c>
      <c r="D6294" s="1">
        <v>44231</v>
      </c>
      <c r="E6294" s="1">
        <v>44232</v>
      </c>
      <c r="F6294">
        <v>1</v>
      </c>
      <c r="G6294">
        <v>9</v>
      </c>
      <c r="H6294">
        <v>3</v>
      </c>
      <c r="I6294" s="6">
        <v>0.1</v>
      </c>
      <c r="J6294">
        <v>2</v>
      </c>
      <c r="K6294" t="str">
        <f>_xlfn.XLOOKUP(fCompras!F6294,dComprador!$A$2:$A$7,dComprador!$B$2:$B$7)</f>
        <v>Alon</v>
      </c>
      <c r="L6294" t="str">
        <f>_xlfn.XLOOKUP(J6294,dFornecedor!$A$2:$A$6,dFornecedor!$B$2:$B$6)</f>
        <v>Minerva</v>
      </c>
      <c r="M6294" t="str">
        <f>_xlfn.XLOOKUP(G6294,dMateriaPrima!$A$2:$A$12,dMateriaPrima!$B$2:$B$12)</f>
        <v>Couro</v>
      </c>
      <c r="N6294" s="2">
        <f>_xlfn.XLOOKUP(G6294,dMateriaPrima!$A$2:$A$12,dMateriaPrima!$C$2:$C$12)</f>
        <v>4.4000000000000004</v>
      </c>
      <c r="O6294" s="3">
        <f t="shared" si="490"/>
        <v>13.200000000000001</v>
      </c>
      <c r="P6294" s="4">
        <f t="shared" si="491"/>
        <v>1.3200000000000003</v>
      </c>
      <c r="Q6294" s="3">
        <f t="shared" si="492"/>
        <v>11.88</v>
      </c>
      <c r="R6294" t="str">
        <f t="shared" si="493"/>
        <v>Em atraso</v>
      </c>
      <c r="S6294" s="5">
        <f t="shared" si="494"/>
        <v>1</v>
      </c>
    </row>
    <row r="6295" spans="1:19" x14ac:dyDescent="0.25">
      <c r="A6295">
        <v>6294</v>
      </c>
      <c r="B6295" s="1">
        <v>44210</v>
      </c>
      <c r="C6295" s="1">
        <v>44210</v>
      </c>
      <c r="D6295" s="1">
        <v>44231</v>
      </c>
      <c r="E6295" s="1">
        <v>44234</v>
      </c>
      <c r="F6295">
        <v>1</v>
      </c>
      <c r="G6295">
        <v>7</v>
      </c>
      <c r="H6295">
        <v>227</v>
      </c>
      <c r="I6295" s="6">
        <v>0</v>
      </c>
      <c r="J6295">
        <v>2</v>
      </c>
      <c r="K6295" t="str">
        <f>_xlfn.XLOOKUP(fCompras!F6295,dComprador!$A$2:$A$7,dComprador!$B$2:$B$7)</f>
        <v>Alon</v>
      </c>
      <c r="L6295" t="str">
        <f>_xlfn.XLOOKUP(J6295,dFornecedor!$A$2:$A$6,dFornecedor!$B$2:$B$6)</f>
        <v>Minerva</v>
      </c>
      <c r="M6295" t="str">
        <f>_xlfn.XLOOKUP(G6295,dMateriaPrima!$A$2:$A$12,dMateriaPrima!$B$2:$B$12)</f>
        <v>Poliéster</v>
      </c>
      <c r="N6295" s="2">
        <f>_xlfn.XLOOKUP(G6295,dMateriaPrima!$A$2:$A$12,dMateriaPrima!$C$2:$C$12)</f>
        <v>8</v>
      </c>
      <c r="O6295" s="3">
        <f t="shared" si="490"/>
        <v>1816</v>
      </c>
      <c r="P6295" s="4">
        <f t="shared" si="491"/>
        <v>0</v>
      </c>
      <c r="Q6295" s="3">
        <f t="shared" si="492"/>
        <v>1816</v>
      </c>
      <c r="R6295" t="str">
        <f t="shared" si="493"/>
        <v>Em atraso</v>
      </c>
      <c r="S6295" s="5">
        <f t="shared" si="494"/>
        <v>3</v>
      </c>
    </row>
    <row r="6296" spans="1:19" x14ac:dyDescent="0.25">
      <c r="A6296">
        <v>6295</v>
      </c>
      <c r="B6296" s="1">
        <v>44210</v>
      </c>
      <c r="C6296" s="1">
        <v>44210</v>
      </c>
      <c r="D6296" s="1">
        <v>44231</v>
      </c>
      <c r="E6296" s="1">
        <v>44237</v>
      </c>
      <c r="F6296">
        <v>1</v>
      </c>
      <c r="G6296">
        <v>7</v>
      </c>
      <c r="H6296">
        <v>86</v>
      </c>
      <c r="I6296" s="6">
        <v>0</v>
      </c>
      <c r="J6296">
        <v>2</v>
      </c>
      <c r="K6296" t="str">
        <f>_xlfn.XLOOKUP(fCompras!F6296,dComprador!$A$2:$A$7,dComprador!$B$2:$B$7)</f>
        <v>Alon</v>
      </c>
      <c r="L6296" t="str">
        <f>_xlfn.XLOOKUP(J6296,dFornecedor!$A$2:$A$6,dFornecedor!$B$2:$B$6)</f>
        <v>Minerva</v>
      </c>
      <c r="M6296" t="str">
        <f>_xlfn.XLOOKUP(G6296,dMateriaPrima!$A$2:$A$12,dMateriaPrima!$B$2:$B$12)</f>
        <v>Poliéster</v>
      </c>
      <c r="N6296" s="2">
        <f>_xlfn.XLOOKUP(G6296,dMateriaPrima!$A$2:$A$12,dMateriaPrima!$C$2:$C$12)</f>
        <v>8</v>
      </c>
      <c r="O6296" s="3">
        <f t="shared" si="490"/>
        <v>688</v>
      </c>
      <c r="P6296" s="4">
        <f t="shared" si="491"/>
        <v>0</v>
      </c>
      <c r="Q6296" s="3">
        <f t="shared" si="492"/>
        <v>688</v>
      </c>
      <c r="R6296" t="str">
        <f t="shared" si="493"/>
        <v>Em atraso</v>
      </c>
      <c r="S6296" s="5">
        <f t="shared" si="494"/>
        <v>6</v>
      </c>
    </row>
    <row r="6297" spans="1:19" x14ac:dyDescent="0.25">
      <c r="A6297">
        <v>6296</v>
      </c>
      <c r="B6297" s="1">
        <v>44211</v>
      </c>
      <c r="C6297" s="1">
        <v>44220</v>
      </c>
      <c r="D6297" s="1">
        <v>44221</v>
      </c>
      <c r="E6297" s="1">
        <v>44228</v>
      </c>
      <c r="F6297">
        <v>4</v>
      </c>
      <c r="G6297">
        <v>7</v>
      </c>
      <c r="H6297">
        <v>424</v>
      </c>
      <c r="I6297" s="6">
        <v>0</v>
      </c>
      <c r="J6297">
        <v>3</v>
      </c>
      <c r="K6297" t="str">
        <f>_xlfn.XLOOKUP(fCompras!F6297,dComprador!$A$2:$A$7,dComprador!$B$2:$B$7)</f>
        <v>Lira</v>
      </c>
      <c r="L6297" t="str">
        <f>_xlfn.XLOOKUP(J6297,dFornecedor!$A$2:$A$6,dFornecedor!$B$2:$B$6)</f>
        <v>StepUp</v>
      </c>
      <c r="M6297" t="str">
        <f>_xlfn.XLOOKUP(G6297,dMateriaPrima!$A$2:$A$12,dMateriaPrima!$B$2:$B$12)</f>
        <v>Poliéster</v>
      </c>
      <c r="N6297" s="2">
        <f>_xlfn.XLOOKUP(G6297,dMateriaPrima!$A$2:$A$12,dMateriaPrima!$C$2:$C$12)</f>
        <v>8</v>
      </c>
      <c r="O6297" s="3">
        <f t="shared" si="490"/>
        <v>3392</v>
      </c>
      <c r="P6297" s="4">
        <f t="shared" si="491"/>
        <v>0</v>
      </c>
      <c r="Q6297" s="3">
        <f t="shared" si="492"/>
        <v>3392</v>
      </c>
      <c r="R6297" t="str">
        <f t="shared" si="493"/>
        <v>Em atraso</v>
      </c>
      <c r="S6297" s="5">
        <f t="shared" si="494"/>
        <v>7</v>
      </c>
    </row>
    <row r="6298" spans="1:19" x14ac:dyDescent="0.25">
      <c r="A6298">
        <v>6297</v>
      </c>
      <c r="B6298" s="1">
        <v>44211</v>
      </c>
      <c r="C6298" s="1">
        <v>44211</v>
      </c>
      <c r="D6298" s="1">
        <v>44241</v>
      </c>
      <c r="E6298" s="1">
        <v>44242</v>
      </c>
      <c r="F6298">
        <v>1</v>
      </c>
      <c r="G6298">
        <v>5</v>
      </c>
      <c r="H6298">
        <v>397</v>
      </c>
      <c r="I6298" s="6">
        <v>0</v>
      </c>
      <c r="J6298">
        <v>2</v>
      </c>
      <c r="K6298" t="str">
        <f>_xlfn.XLOOKUP(fCompras!F6298,dComprador!$A$2:$A$7,dComprador!$B$2:$B$7)</f>
        <v>Alon</v>
      </c>
      <c r="L6298" t="str">
        <f>_xlfn.XLOOKUP(J6298,dFornecedor!$A$2:$A$6,dFornecedor!$B$2:$B$6)</f>
        <v>Minerva</v>
      </c>
      <c r="M6298" t="str">
        <f>_xlfn.XLOOKUP(G6298,dMateriaPrima!$A$2:$A$12,dMateriaPrima!$B$2:$B$12)</f>
        <v>Areia</v>
      </c>
      <c r="N6298" s="2">
        <f>_xlfn.XLOOKUP(G6298,dMateriaPrima!$A$2:$A$12,dMateriaPrima!$C$2:$C$12)</f>
        <v>3.59</v>
      </c>
      <c r="O6298" s="3">
        <f t="shared" si="490"/>
        <v>1425.23</v>
      </c>
      <c r="P6298" s="4">
        <f t="shared" si="491"/>
        <v>0</v>
      </c>
      <c r="Q6298" s="3">
        <f t="shared" si="492"/>
        <v>1425.23</v>
      </c>
      <c r="R6298" t="str">
        <f t="shared" si="493"/>
        <v>Em atraso</v>
      </c>
      <c r="S6298" s="5">
        <f t="shared" si="494"/>
        <v>1</v>
      </c>
    </row>
    <row r="6299" spans="1:19" x14ac:dyDescent="0.25">
      <c r="A6299">
        <v>6298</v>
      </c>
      <c r="B6299" s="1">
        <v>44211</v>
      </c>
      <c r="C6299" s="1">
        <v>44211</v>
      </c>
      <c r="D6299" s="1">
        <v>44218</v>
      </c>
      <c r="E6299" s="1">
        <v>44219</v>
      </c>
      <c r="F6299">
        <v>4</v>
      </c>
      <c r="G6299">
        <v>3</v>
      </c>
      <c r="H6299">
        <v>5</v>
      </c>
      <c r="I6299" s="6">
        <v>0</v>
      </c>
      <c r="J6299">
        <v>5</v>
      </c>
      <c r="K6299" t="str">
        <f>_xlfn.XLOOKUP(fCompras!F6299,dComprador!$A$2:$A$7,dComprador!$B$2:$B$7)</f>
        <v>Lira</v>
      </c>
      <c r="L6299" t="str">
        <f>_xlfn.XLOOKUP(J6299,dFornecedor!$A$2:$A$6,dFornecedor!$B$2:$B$6)</f>
        <v>Atlas</v>
      </c>
      <c r="M6299" t="str">
        <f>_xlfn.XLOOKUP(G6299,dMateriaPrima!$A$2:$A$12,dMateriaPrima!$B$2:$B$12)</f>
        <v>Barra Metal</v>
      </c>
      <c r="N6299" s="2">
        <f>_xlfn.XLOOKUP(G6299,dMateriaPrima!$A$2:$A$12,dMateriaPrima!$C$2:$C$12)</f>
        <v>565</v>
      </c>
      <c r="O6299" s="3">
        <f t="shared" si="490"/>
        <v>2825</v>
      </c>
      <c r="P6299" s="4">
        <f t="shared" si="491"/>
        <v>0</v>
      </c>
      <c r="Q6299" s="3">
        <f t="shared" si="492"/>
        <v>2825</v>
      </c>
      <c r="R6299" t="str">
        <f t="shared" si="493"/>
        <v>Em atraso</v>
      </c>
      <c r="S6299" s="5">
        <f t="shared" si="494"/>
        <v>1</v>
      </c>
    </row>
    <row r="6300" spans="1:19" x14ac:dyDescent="0.25">
      <c r="A6300">
        <v>6299</v>
      </c>
      <c r="B6300" s="1">
        <v>44211</v>
      </c>
      <c r="C6300" s="1">
        <v>44218</v>
      </c>
      <c r="D6300" s="1">
        <v>44223</v>
      </c>
      <c r="E6300" s="1">
        <v>44223</v>
      </c>
      <c r="F6300">
        <v>4</v>
      </c>
      <c r="G6300">
        <v>2</v>
      </c>
      <c r="H6300">
        <v>212</v>
      </c>
      <c r="I6300" s="6">
        <v>0</v>
      </c>
      <c r="J6300">
        <v>5</v>
      </c>
      <c r="K6300" t="str">
        <f>_xlfn.XLOOKUP(fCompras!F6300,dComprador!$A$2:$A$7,dComprador!$B$2:$B$7)</f>
        <v>Lira</v>
      </c>
      <c r="L6300" t="str">
        <f>_xlfn.XLOOKUP(J6300,dFornecedor!$A$2:$A$6,dFornecedor!$B$2:$B$6)</f>
        <v>Atlas</v>
      </c>
      <c r="M6300" t="str">
        <f>_xlfn.XLOOKUP(G6300,dMateriaPrima!$A$2:$A$12,dMateriaPrima!$B$2:$B$12)</f>
        <v>Chapa Metal</v>
      </c>
      <c r="N6300" s="2">
        <f>_xlfn.XLOOKUP(G6300,dMateriaPrima!$A$2:$A$12,dMateriaPrima!$C$2:$C$12)</f>
        <v>299.89999999999998</v>
      </c>
      <c r="O6300" s="3">
        <f t="shared" si="490"/>
        <v>63578.799999999996</v>
      </c>
      <c r="P6300" s="4">
        <f t="shared" si="491"/>
        <v>0</v>
      </c>
      <c r="Q6300" s="3">
        <f t="shared" si="492"/>
        <v>63578.799999999996</v>
      </c>
      <c r="R6300" t="str">
        <f t="shared" si="493"/>
        <v>No prazo</v>
      </c>
      <c r="S6300" s="5">
        <f t="shared" si="494"/>
        <v>0</v>
      </c>
    </row>
    <row r="6301" spans="1:19" x14ac:dyDescent="0.25">
      <c r="A6301">
        <v>6300</v>
      </c>
      <c r="B6301" s="1">
        <v>44211</v>
      </c>
      <c r="C6301" s="1">
        <v>44219</v>
      </c>
      <c r="D6301" s="1">
        <v>44219</v>
      </c>
      <c r="E6301" s="1">
        <v>44219</v>
      </c>
      <c r="F6301">
        <v>4</v>
      </c>
      <c r="G6301">
        <v>11</v>
      </c>
      <c r="H6301">
        <v>61</v>
      </c>
      <c r="I6301" s="6">
        <v>0</v>
      </c>
      <c r="J6301">
        <v>1</v>
      </c>
      <c r="K6301" t="str">
        <f>_xlfn.XLOOKUP(fCompras!F6301,dComprador!$A$2:$A$7,dComprador!$B$2:$B$7)</f>
        <v>Lira</v>
      </c>
      <c r="L6301" t="str">
        <f>_xlfn.XLOOKUP(J6301,dFornecedor!$A$2:$A$6,dFornecedor!$B$2:$B$6)</f>
        <v>NorthShore</v>
      </c>
      <c r="M6301" t="str">
        <f>_xlfn.XLOOKUP(G6301,dMateriaPrima!$A$2:$A$12,dMateriaPrima!$B$2:$B$12)</f>
        <v>Papel</v>
      </c>
      <c r="N6301" s="2">
        <f>_xlfn.XLOOKUP(G6301,dMateriaPrima!$A$2:$A$12,dMateriaPrima!$C$2:$C$12)</f>
        <v>9</v>
      </c>
      <c r="O6301" s="3">
        <f t="shared" si="490"/>
        <v>549</v>
      </c>
      <c r="P6301" s="4">
        <f t="shared" si="491"/>
        <v>0</v>
      </c>
      <c r="Q6301" s="3">
        <f t="shared" si="492"/>
        <v>549</v>
      </c>
      <c r="R6301" t="str">
        <f t="shared" si="493"/>
        <v>No prazo</v>
      </c>
      <c r="S6301" s="5">
        <f t="shared" si="494"/>
        <v>0</v>
      </c>
    </row>
    <row r="6302" spans="1:19" x14ac:dyDescent="0.25">
      <c r="A6302">
        <v>6301</v>
      </c>
      <c r="B6302" s="1">
        <v>44211</v>
      </c>
      <c r="C6302" s="1">
        <v>44220</v>
      </c>
      <c r="D6302" s="1">
        <v>44231</v>
      </c>
      <c r="E6302" s="1">
        <v>44232</v>
      </c>
      <c r="F6302">
        <v>1</v>
      </c>
      <c r="G6302">
        <v>5</v>
      </c>
      <c r="H6302">
        <v>468</v>
      </c>
      <c r="I6302" s="6">
        <v>0</v>
      </c>
      <c r="J6302">
        <v>3</v>
      </c>
      <c r="K6302" t="str">
        <f>_xlfn.XLOOKUP(fCompras!F6302,dComprador!$A$2:$A$7,dComprador!$B$2:$B$7)</f>
        <v>Alon</v>
      </c>
      <c r="L6302" t="str">
        <f>_xlfn.XLOOKUP(J6302,dFornecedor!$A$2:$A$6,dFornecedor!$B$2:$B$6)</f>
        <v>StepUp</v>
      </c>
      <c r="M6302" t="str">
        <f>_xlfn.XLOOKUP(G6302,dMateriaPrima!$A$2:$A$12,dMateriaPrima!$B$2:$B$12)</f>
        <v>Areia</v>
      </c>
      <c r="N6302" s="2">
        <f>_xlfn.XLOOKUP(G6302,dMateriaPrima!$A$2:$A$12,dMateriaPrima!$C$2:$C$12)</f>
        <v>3.59</v>
      </c>
      <c r="O6302" s="3">
        <f t="shared" si="490"/>
        <v>1680.12</v>
      </c>
      <c r="P6302" s="4">
        <f t="shared" si="491"/>
        <v>0</v>
      </c>
      <c r="Q6302" s="3">
        <f t="shared" si="492"/>
        <v>1680.12</v>
      </c>
      <c r="R6302" t="str">
        <f t="shared" si="493"/>
        <v>Em atraso</v>
      </c>
      <c r="S6302" s="5">
        <f t="shared" si="494"/>
        <v>1</v>
      </c>
    </row>
    <row r="6303" spans="1:19" x14ac:dyDescent="0.25">
      <c r="A6303">
        <v>6302</v>
      </c>
      <c r="B6303" s="1">
        <v>44211</v>
      </c>
      <c r="C6303" s="1">
        <v>44213</v>
      </c>
      <c r="D6303" s="1">
        <v>44231</v>
      </c>
      <c r="E6303" s="1">
        <v>44234</v>
      </c>
      <c r="F6303">
        <v>1</v>
      </c>
      <c r="G6303">
        <v>1</v>
      </c>
      <c r="H6303">
        <v>15</v>
      </c>
      <c r="I6303" s="6">
        <v>0.32</v>
      </c>
      <c r="J6303">
        <v>2</v>
      </c>
      <c r="K6303" t="str">
        <f>_xlfn.XLOOKUP(fCompras!F6303,dComprador!$A$2:$A$7,dComprador!$B$2:$B$7)</f>
        <v>Alon</v>
      </c>
      <c r="L6303" t="str">
        <f>_xlfn.XLOOKUP(J6303,dFornecedor!$A$2:$A$6,dFornecedor!$B$2:$B$6)</f>
        <v>Minerva</v>
      </c>
      <c r="M6303" t="str">
        <f>_xlfn.XLOOKUP(G6303,dMateriaPrima!$A$2:$A$12,dMateriaPrima!$B$2:$B$12)</f>
        <v>Tecido</v>
      </c>
      <c r="N6303" s="2">
        <f>_xlfn.XLOOKUP(G6303,dMateriaPrima!$A$2:$A$12,dMateriaPrima!$C$2:$C$12)</f>
        <v>18</v>
      </c>
      <c r="O6303" s="3">
        <f t="shared" si="490"/>
        <v>270</v>
      </c>
      <c r="P6303" s="4">
        <f t="shared" si="491"/>
        <v>86.4</v>
      </c>
      <c r="Q6303" s="3">
        <f t="shared" si="492"/>
        <v>183.6</v>
      </c>
      <c r="R6303" t="str">
        <f t="shared" si="493"/>
        <v>Em atraso</v>
      </c>
      <c r="S6303" s="5">
        <f t="shared" si="494"/>
        <v>3</v>
      </c>
    </row>
    <row r="6304" spans="1:19" x14ac:dyDescent="0.25">
      <c r="A6304">
        <v>6303</v>
      </c>
      <c r="B6304" s="1">
        <v>44211</v>
      </c>
      <c r="C6304" s="1">
        <v>44218</v>
      </c>
      <c r="D6304" s="1">
        <v>44224</v>
      </c>
      <c r="E6304" s="1">
        <v>44226</v>
      </c>
      <c r="F6304">
        <v>1</v>
      </c>
      <c r="G6304">
        <v>7</v>
      </c>
      <c r="H6304">
        <v>16</v>
      </c>
      <c r="I6304" s="6">
        <v>0</v>
      </c>
      <c r="J6304">
        <v>2</v>
      </c>
      <c r="K6304" t="str">
        <f>_xlfn.XLOOKUP(fCompras!F6304,dComprador!$A$2:$A$7,dComprador!$B$2:$B$7)</f>
        <v>Alon</v>
      </c>
      <c r="L6304" t="str">
        <f>_xlfn.XLOOKUP(J6304,dFornecedor!$A$2:$A$6,dFornecedor!$B$2:$B$6)</f>
        <v>Minerva</v>
      </c>
      <c r="M6304" t="str">
        <f>_xlfn.XLOOKUP(G6304,dMateriaPrima!$A$2:$A$12,dMateriaPrima!$B$2:$B$12)</f>
        <v>Poliéster</v>
      </c>
      <c r="N6304" s="2">
        <f>_xlfn.XLOOKUP(G6304,dMateriaPrima!$A$2:$A$12,dMateriaPrima!$C$2:$C$12)</f>
        <v>8</v>
      </c>
      <c r="O6304" s="3">
        <f t="shared" si="490"/>
        <v>128</v>
      </c>
      <c r="P6304" s="4">
        <f t="shared" si="491"/>
        <v>0</v>
      </c>
      <c r="Q6304" s="3">
        <f t="shared" si="492"/>
        <v>128</v>
      </c>
      <c r="R6304" t="str">
        <f t="shared" si="493"/>
        <v>Em atraso</v>
      </c>
      <c r="S6304" s="5">
        <f t="shared" si="494"/>
        <v>2</v>
      </c>
    </row>
    <row r="6305" spans="1:19" x14ac:dyDescent="0.25">
      <c r="A6305">
        <v>6304</v>
      </c>
      <c r="B6305" s="1">
        <v>44211</v>
      </c>
      <c r="C6305" s="1">
        <v>44221</v>
      </c>
      <c r="D6305" s="1">
        <v>44240</v>
      </c>
      <c r="E6305" s="1">
        <v>44244</v>
      </c>
      <c r="F6305">
        <v>1</v>
      </c>
      <c r="G6305">
        <v>7</v>
      </c>
      <c r="H6305">
        <v>65</v>
      </c>
      <c r="I6305" s="6">
        <v>0</v>
      </c>
      <c r="J6305">
        <v>3</v>
      </c>
      <c r="K6305" t="str">
        <f>_xlfn.XLOOKUP(fCompras!F6305,dComprador!$A$2:$A$7,dComprador!$B$2:$B$7)</f>
        <v>Alon</v>
      </c>
      <c r="L6305" t="str">
        <f>_xlfn.XLOOKUP(J6305,dFornecedor!$A$2:$A$6,dFornecedor!$B$2:$B$6)</f>
        <v>StepUp</v>
      </c>
      <c r="M6305" t="str">
        <f>_xlfn.XLOOKUP(G6305,dMateriaPrima!$A$2:$A$12,dMateriaPrima!$B$2:$B$12)</f>
        <v>Poliéster</v>
      </c>
      <c r="N6305" s="2">
        <f>_xlfn.XLOOKUP(G6305,dMateriaPrima!$A$2:$A$12,dMateriaPrima!$C$2:$C$12)</f>
        <v>8</v>
      </c>
      <c r="O6305" s="3">
        <f t="shared" si="490"/>
        <v>520</v>
      </c>
      <c r="P6305" s="4">
        <f t="shared" si="491"/>
        <v>0</v>
      </c>
      <c r="Q6305" s="3">
        <f t="shared" si="492"/>
        <v>520</v>
      </c>
      <c r="R6305" t="str">
        <f t="shared" si="493"/>
        <v>Em atraso</v>
      </c>
      <c r="S6305" s="5">
        <f t="shared" si="494"/>
        <v>4</v>
      </c>
    </row>
    <row r="6306" spans="1:19" x14ac:dyDescent="0.25">
      <c r="A6306">
        <v>6305</v>
      </c>
      <c r="B6306" s="1">
        <v>44211</v>
      </c>
      <c r="C6306" s="1">
        <v>44216</v>
      </c>
      <c r="D6306" s="1">
        <v>44234</v>
      </c>
      <c r="E6306" s="1">
        <v>44238</v>
      </c>
      <c r="F6306">
        <v>1</v>
      </c>
      <c r="G6306">
        <v>9</v>
      </c>
      <c r="H6306">
        <v>20</v>
      </c>
      <c r="I6306" s="6">
        <v>0</v>
      </c>
      <c r="J6306">
        <v>1</v>
      </c>
      <c r="K6306" t="str">
        <f>_xlfn.XLOOKUP(fCompras!F6306,dComprador!$A$2:$A$7,dComprador!$B$2:$B$7)</f>
        <v>Alon</v>
      </c>
      <c r="L6306" t="str">
        <f>_xlfn.XLOOKUP(J6306,dFornecedor!$A$2:$A$6,dFornecedor!$B$2:$B$6)</f>
        <v>NorthShore</v>
      </c>
      <c r="M6306" t="str">
        <f>_xlfn.XLOOKUP(G6306,dMateriaPrima!$A$2:$A$12,dMateriaPrima!$B$2:$B$12)</f>
        <v>Couro</v>
      </c>
      <c r="N6306" s="2">
        <f>_xlfn.XLOOKUP(G6306,dMateriaPrima!$A$2:$A$12,dMateriaPrima!$C$2:$C$12)</f>
        <v>4.4000000000000004</v>
      </c>
      <c r="O6306" s="3">
        <f t="shared" si="490"/>
        <v>88</v>
      </c>
      <c r="P6306" s="4">
        <f t="shared" si="491"/>
        <v>0</v>
      </c>
      <c r="Q6306" s="3">
        <f t="shared" si="492"/>
        <v>88</v>
      </c>
      <c r="R6306" t="str">
        <f t="shared" si="493"/>
        <v>Em atraso</v>
      </c>
      <c r="S6306" s="5">
        <f t="shared" si="494"/>
        <v>4</v>
      </c>
    </row>
    <row r="6307" spans="1:19" x14ac:dyDescent="0.25">
      <c r="A6307">
        <v>6306</v>
      </c>
      <c r="B6307" s="1">
        <v>44212</v>
      </c>
      <c r="C6307" s="1">
        <v>44222</v>
      </c>
      <c r="D6307" s="1">
        <v>44242</v>
      </c>
      <c r="E6307" s="1">
        <v>44244</v>
      </c>
      <c r="F6307">
        <v>1</v>
      </c>
      <c r="G6307">
        <v>1</v>
      </c>
      <c r="H6307">
        <v>144</v>
      </c>
      <c r="I6307" s="6">
        <v>0</v>
      </c>
      <c r="J6307">
        <v>3</v>
      </c>
      <c r="K6307" t="str">
        <f>_xlfn.XLOOKUP(fCompras!F6307,dComprador!$A$2:$A$7,dComprador!$B$2:$B$7)</f>
        <v>Alon</v>
      </c>
      <c r="L6307" t="str">
        <f>_xlfn.XLOOKUP(J6307,dFornecedor!$A$2:$A$6,dFornecedor!$B$2:$B$6)</f>
        <v>StepUp</v>
      </c>
      <c r="M6307" t="str">
        <f>_xlfn.XLOOKUP(G6307,dMateriaPrima!$A$2:$A$12,dMateriaPrima!$B$2:$B$12)</f>
        <v>Tecido</v>
      </c>
      <c r="N6307" s="2">
        <f>_xlfn.XLOOKUP(G6307,dMateriaPrima!$A$2:$A$12,dMateriaPrima!$C$2:$C$12)</f>
        <v>18</v>
      </c>
      <c r="O6307" s="3">
        <f t="shared" si="490"/>
        <v>2592</v>
      </c>
      <c r="P6307" s="4">
        <f t="shared" si="491"/>
        <v>0</v>
      </c>
      <c r="Q6307" s="3">
        <f t="shared" si="492"/>
        <v>2592</v>
      </c>
      <c r="R6307" t="str">
        <f t="shared" si="493"/>
        <v>Em atraso</v>
      </c>
      <c r="S6307" s="5">
        <f t="shared" si="494"/>
        <v>2</v>
      </c>
    </row>
    <row r="6308" spans="1:19" x14ac:dyDescent="0.25">
      <c r="A6308">
        <v>6307</v>
      </c>
      <c r="B6308" s="1">
        <v>44212</v>
      </c>
      <c r="C6308" s="1">
        <v>44212</v>
      </c>
      <c r="D6308" s="1">
        <v>44245</v>
      </c>
      <c r="E6308" s="1">
        <v>44245</v>
      </c>
      <c r="F6308">
        <v>1</v>
      </c>
      <c r="G6308">
        <v>5</v>
      </c>
      <c r="H6308">
        <v>542</v>
      </c>
      <c r="I6308" s="6">
        <v>0</v>
      </c>
      <c r="J6308">
        <v>2</v>
      </c>
      <c r="K6308" t="str">
        <f>_xlfn.XLOOKUP(fCompras!F6308,dComprador!$A$2:$A$7,dComprador!$B$2:$B$7)</f>
        <v>Alon</v>
      </c>
      <c r="L6308" t="str">
        <f>_xlfn.XLOOKUP(J6308,dFornecedor!$A$2:$A$6,dFornecedor!$B$2:$B$6)</f>
        <v>Minerva</v>
      </c>
      <c r="M6308" t="str">
        <f>_xlfn.XLOOKUP(G6308,dMateriaPrima!$A$2:$A$12,dMateriaPrima!$B$2:$B$12)</f>
        <v>Areia</v>
      </c>
      <c r="N6308" s="2">
        <f>_xlfn.XLOOKUP(G6308,dMateriaPrima!$A$2:$A$12,dMateriaPrima!$C$2:$C$12)</f>
        <v>3.59</v>
      </c>
      <c r="O6308" s="3">
        <f t="shared" si="490"/>
        <v>1945.78</v>
      </c>
      <c r="P6308" s="4">
        <f t="shared" si="491"/>
        <v>0</v>
      </c>
      <c r="Q6308" s="3">
        <f t="shared" si="492"/>
        <v>1945.78</v>
      </c>
      <c r="R6308" t="str">
        <f t="shared" si="493"/>
        <v>No prazo</v>
      </c>
      <c r="S6308" s="5">
        <f t="shared" si="494"/>
        <v>0</v>
      </c>
    </row>
    <row r="6309" spans="1:19" x14ac:dyDescent="0.25">
      <c r="A6309">
        <v>6308</v>
      </c>
      <c r="B6309" s="1">
        <v>44212</v>
      </c>
      <c r="C6309" s="1">
        <v>44221</v>
      </c>
      <c r="D6309" s="1">
        <v>44243</v>
      </c>
      <c r="E6309" s="1">
        <v>44245</v>
      </c>
      <c r="F6309">
        <v>1</v>
      </c>
      <c r="G6309">
        <v>5</v>
      </c>
      <c r="H6309">
        <v>63</v>
      </c>
      <c r="I6309" s="6">
        <v>0</v>
      </c>
      <c r="J6309">
        <v>3</v>
      </c>
      <c r="K6309" t="str">
        <f>_xlfn.XLOOKUP(fCompras!F6309,dComprador!$A$2:$A$7,dComprador!$B$2:$B$7)</f>
        <v>Alon</v>
      </c>
      <c r="L6309" t="str">
        <f>_xlfn.XLOOKUP(J6309,dFornecedor!$A$2:$A$6,dFornecedor!$B$2:$B$6)</f>
        <v>StepUp</v>
      </c>
      <c r="M6309" t="str">
        <f>_xlfn.XLOOKUP(G6309,dMateriaPrima!$A$2:$A$12,dMateriaPrima!$B$2:$B$12)</f>
        <v>Areia</v>
      </c>
      <c r="N6309" s="2">
        <f>_xlfn.XLOOKUP(G6309,dMateriaPrima!$A$2:$A$12,dMateriaPrima!$C$2:$C$12)</f>
        <v>3.59</v>
      </c>
      <c r="O6309" s="3">
        <f t="shared" si="490"/>
        <v>226.17</v>
      </c>
      <c r="P6309" s="4">
        <f t="shared" si="491"/>
        <v>0</v>
      </c>
      <c r="Q6309" s="3">
        <f t="shared" si="492"/>
        <v>226.17</v>
      </c>
      <c r="R6309" t="str">
        <f t="shared" si="493"/>
        <v>Em atraso</v>
      </c>
      <c r="S6309" s="5">
        <f t="shared" si="494"/>
        <v>2</v>
      </c>
    </row>
    <row r="6310" spans="1:19" x14ac:dyDescent="0.25">
      <c r="A6310">
        <v>6309</v>
      </c>
      <c r="B6310" s="1">
        <v>44212</v>
      </c>
      <c r="C6310" s="1">
        <v>44213</v>
      </c>
      <c r="D6310" s="1">
        <v>44217</v>
      </c>
      <c r="E6310" s="1">
        <v>44224</v>
      </c>
      <c r="F6310">
        <v>4</v>
      </c>
      <c r="G6310">
        <v>9</v>
      </c>
      <c r="H6310">
        <v>443</v>
      </c>
      <c r="I6310" s="6">
        <v>0</v>
      </c>
      <c r="J6310">
        <v>3</v>
      </c>
      <c r="K6310" t="str">
        <f>_xlfn.XLOOKUP(fCompras!F6310,dComprador!$A$2:$A$7,dComprador!$B$2:$B$7)</f>
        <v>Lira</v>
      </c>
      <c r="L6310" t="str">
        <f>_xlfn.XLOOKUP(J6310,dFornecedor!$A$2:$A$6,dFornecedor!$B$2:$B$6)</f>
        <v>StepUp</v>
      </c>
      <c r="M6310" t="str">
        <f>_xlfn.XLOOKUP(G6310,dMateriaPrima!$A$2:$A$12,dMateriaPrima!$B$2:$B$12)</f>
        <v>Couro</v>
      </c>
      <c r="N6310" s="2">
        <f>_xlfn.XLOOKUP(G6310,dMateriaPrima!$A$2:$A$12,dMateriaPrima!$C$2:$C$12)</f>
        <v>4.4000000000000004</v>
      </c>
      <c r="O6310" s="3">
        <f t="shared" si="490"/>
        <v>1949.2</v>
      </c>
      <c r="P6310" s="4">
        <f t="shared" si="491"/>
        <v>0</v>
      </c>
      <c r="Q6310" s="3">
        <f t="shared" si="492"/>
        <v>1949.2</v>
      </c>
      <c r="R6310" t="str">
        <f t="shared" si="493"/>
        <v>Em atraso</v>
      </c>
      <c r="S6310" s="5">
        <f t="shared" si="494"/>
        <v>7</v>
      </c>
    </row>
    <row r="6311" spans="1:19" x14ac:dyDescent="0.25">
      <c r="A6311">
        <v>6310</v>
      </c>
      <c r="B6311" s="1">
        <v>44212</v>
      </c>
      <c r="C6311" s="1">
        <v>44221</v>
      </c>
      <c r="D6311" s="1">
        <v>44224</v>
      </c>
      <c r="E6311" s="1">
        <v>44228</v>
      </c>
      <c r="F6311">
        <v>4</v>
      </c>
      <c r="G6311">
        <v>7</v>
      </c>
      <c r="H6311">
        <v>524</v>
      </c>
      <c r="I6311" s="6">
        <v>0</v>
      </c>
      <c r="J6311">
        <v>2</v>
      </c>
      <c r="K6311" t="str">
        <f>_xlfn.XLOOKUP(fCompras!F6311,dComprador!$A$2:$A$7,dComprador!$B$2:$B$7)</f>
        <v>Lira</v>
      </c>
      <c r="L6311" t="str">
        <f>_xlfn.XLOOKUP(J6311,dFornecedor!$A$2:$A$6,dFornecedor!$B$2:$B$6)</f>
        <v>Minerva</v>
      </c>
      <c r="M6311" t="str">
        <f>_xlfn.XLOOKUP(G6311,dMateriaPrima!$A$2:$A$12,dMateriaPrima!$B$2:$B$12)</f>
        <v>Poliéster</v>
      </c>
      <c r="N6311" s="2">
        <f>_xlfn.XLOOKUP(G6311,dMateriaPrima!$A$2:$A$12,dMateriaPrima!$C$2:$C$12)</f>
        <v>8</v>
      </c>
      <c r="O6311" s="3">
        <f t="shared" si="490"/>
        <v>4192</v>
      </c>
      <c r="P6311" s="4">
        <f t="shared" si="491"/>
        <v>0</v>
      </c>
      <c r="Q6311" s="3">
        <f t="shared" si="492"/>
        <v>4192</v>
      </c>
      <c r="R6311" t="str">
        <f t="shared" si="493"/>
        <v>Em atraso</v>
      </c>
      <c r="S6311" s="5">
        <f t="shared" si="494"/>
        <v>4</v>
      </c>
    </row>
    <row r="6312" spans="1:19" x14ac:dyDescent="0.25">
      <c r="A6312">
        <v>6311</v>
      </c>
      <c r="B6312" s="1">
        <v>44212</v>
      </c>
      <c r="C6312" s="1">
        <v>44223</v>
      </c>
      <c r="D6312" s="1">
        <v>44230</v>
      </c>
      <c r="E6312" s="1">
        <v>44234</v>
      </c>
      <c r="F6312">
        <v>1</v>
      </c>
      <c r="G6312">
        <v>9</v>
      </c>
      <c r="H6312">
        <v>115</v>
      </c>
      <c r="I6312" s="6">
        <v>0</v>
      </c>
      <c r="J6312">
        <v>1</v>
      </c>
      <c r="K6312" t="str">
        <f>_xlfn.XLOOKUP(fCompras!F6312,dComprador!$A$2:$A$7,dComprador!$B$2:$B$7)</f>
        <v>Alon</v>
      </c>
      <c r="L6312" t="str">
        <f>_xlfn.XLOOKUP(J6312,dFornecedor!$A$2:$A$6,dFornecedor!$B$2:$B$6)</f>
        <v>NorthShore</v>
      </c>
      <c r="M6312" t="str">
        <f>_xlfn.XLOOKUP(G6312,dMateriaPrima!$A$2:$A$12,dMateriaPrima!$B$2:$B$12)</f>
        <v>Couro</v>
      </c>
      <c r="N6312" s="2">
        <f>_xlfn.XLOOKUP(G6312,dMateriaPrima!$A$2:$A$12,dMateriaPrima!$C$2:$C$12)</f>
        <v>4.4000000000000004</v>
      </c>
      <c r="O6312" s="3">
        <f t="shared" si="490"/>
        <v>506.00000000000006</v>
      </c>
      <c r="P6312" s="4">
        <f t="shared" si="491"/>
        <v>0</v>
      </c>
      <c r="Q6312" s="3">
        <f t="shared" si="492"/>
        <v>506.00000000000006</v>
      </c>
      <c r="R6312" t="str">
        <f t="shared" si="493"/>
        <v>Em atraso</v>
      </c>
      <c r="S6312" s="5">
        <f t="shared" si="494"/>
        <v>4</v>
      </c>
    </row>
    <row r="6313" spans="1:19" x14ac:dyDescent="0.25">
      <c r="A6313">
        <v>6312</v>
      </c>
      <c r="B6313" s="1">
        <v>44212</v>
      </c>
      <c r="C6313" s="1">
        <v>44225</v>
      </c>
      <c r="D6313" s="1">
        <v>44225</v>
      </c>
      <c r="E6313" s="1">
        <v>44227</v>
      </c>
      <c r="F6313">
        <v>2</v>
      </c>
      <c r="G6313">
        <v>1</v>
      </c>
      <c r="H6313">
        <v>301</v>
      </c>
      <c r="I6313" s="6">
        <v>0</v>
      </c>
      <c r="J6313">
        <v>1</v>
      </c>
      <c r="K6313" t="str">
        <f>_xlfn.XLOOKUP(fCompras!F6313,dComprador!$A$2:$A$7,dComprador!$B$2:$B$7)</f>
        <v>João</v>
      </c>
      <c r="L6313" t="str">
        <f>_xlfn.XLOOKUP(J6313,dFornecedor!$A$2:$A$6,dFornecedor!$B$2:$B$6)</f>
        <v>NorthShore</v>
      </c>
      <c r="M6313" t="str">
        <f>_xlfn.XLOOKUP(G6313,dMateriaPrima!$A$2:$A$12,dMateriaPrima!$B$2:$B$12)</f>
        <v>Tecido</v>
      </c>
      <c r="N6313" s="2">
        <f>_xlfn.XLOOKUP(G6313,dMateriaPrima!$A$2:$A$12,dMateriaPrima!$C$2:$C$12)</f>
        <v>18</v>
      </c>
      <c r="O6313" s="3">
        <f t="shared" si="490"/>
        <v>5418</v>
      </c>
      <c r="P6313" s="4">
        <f t="shared" si="491"/>
        <v>0</v>
      </c>
      <c r="Q6313" s="3">
        <f t="shared" si="492"/>
        <v>5418</v>
      </c>
      <c r="R6313" t="str">
        <f t="shared" si="493"/>
        <v>Em atraso</v>
      </c>
      <c r="S6313" s="5">
        <f t="shared" si="494"/>
        <v>2</v>
      </c>
    </row>
    <row r="6314" spans="1:19" x14ac:dyDescent="0.25">
      <c r="A6314">
        <v>6313</v>
      </c>
      <c r="B6314" s="1">
        <v>44212</v>
      </c>
      <c r="C6314" s="1">
        <v>44220</v>
      </c>
      <c r="D6314" s="1">
        <v>44242</v>
      </c>
      <c r="E6314" s="1">
        <v>44242</v>
      </c>
      <c r="F6314">
        <v>1</v>
      </c>
      <c r="G6314">
        <v>11</v>
      </c>
      <c r="H6314">
        <v>303</v>
      </c>
      <c r="I6314" s="6">
        <v>0</v>
      </c>
      <c r="J6314">
        <v>2</v>
      </c>
      <c r="K6314" t="str">
        <f>_xlfn.XLOOKUP(fCompras!F6314,dComprador!$A$2:$A$7,dComprador!$B$2:$B$7)</f>
        <v>Alon</v>
      </c>
      <c r="L6314" t="str">
        <f>_xlfn.XLOOKUP(J6314,dFornecedor!$A$2:$A$6,dFornecedor!$B$2:$B$6)</f>
        <v>Minerva</v>
      </c>
      <c r="M6314" t="str">
        <f>_xlfn.XLOOKUP(G6314,dMateriaPrima!$A$2:$A$12,dMateriaPrima!$B$2:$B$12)</f>
        <v>Papel</v>
      </c>
      <c r="N6314" s="2">
        <f>_xlfn.XLOOKUP(G6314,dMateriaPrima!$A$2:$A$12,dMateriaPrima!$C$2:$C$12)</f>
        <v>9</v>
      </c>
      <c r="O6314" s="3">
        <f t="shared" si="490"/>
        <v>2727</v>
      </c>
      <c r="P6314" s="4">
        <f t="shared" si="491"/>
        <v>0</v>
      </c>
      <c r="Q6314" s="3">
        <f t="shared" si="492"/>
        <v>2727</v>
      </c>
      <c r="R6314" t="str">
        <f t="shared" si="493"/>
        <v>No prazo</v>
      </c>
      <c r="S6314" s="5">
        <f t="shared" si="494"/>
        <v>0</v>
      </c>
    </row>
    <row r="6315" spans="1:19" x14ac:dyDescent="0.25">
      <c r="A6315">
        <v>6314</v>
      </c>
      <c r="B6315" s="1">
        <v>44212</v>
      </c>
      <c r="C6315" s="1">
        <v>44216</v>
      </c>
      <c r="D6315" s="1">
        <v>44244</v>
      </c>
      <c r="E6315" s="1">
        <v>44246</v>
      </c>
      <c r="F6315">
        <v>1</v>
      </c>
      <c r="G6315">
        <v>7</v>
      </c>
      <c r="H6315">
        <v>85</v>
      </c>
      <c r="I6315" s="6">
        <v>0</v>
      </c>
      <c r="J6315">
        <v>2</v>
      </c>
      <c r="K6315" t="str">
        <f>_xlfn.XLOOKUP(fCompras!F6315,dComprador!$A$2:$A$7,dComprador!$B$2:$B$7)</f>
        <v>Alon</v>
      </c>
      <c r="L6315" t="str">
        <f>_xlfn.XLOOKUP(J6315,dFornecedor!$A$2:$A$6,dFornecedor!$B$2:$B$6)</f>
        <v>Minerva</v>
      </c>
      <c r="M6315" t="str">
        <f>_xlfn.XLOOKUP(G6315,dMateriaPrima!$A$2:$A$12,dMateriaPrima!$B$2:$B$12)</f>
        <v>Poliéster</v>
      </c>
      <c r="N6315" s="2">
        <f>_xlfn.XLOOKUP(G6315,dMateriaPrima!$A$2:$A$12,dMateriaPrima!$C$2:$C$12)</f>
        <v>8</v>
      </c>
      <c r="O6315" s="3">
        <f t="shared" si="490"/>
        <v>680</v>
      </c>
      <c r="P6315" s="4">
        <f t="shared" si="491"/>
        <v>0</v>
      </c>
      <c r="Q6315" s="3">
        <f t="shared" si="492"/>
        <v>680</v>
      </c>
      <c r="R6315" t="str">
        <f t="shared" si="493"/>
        <v>Em atraso</v>
      </c>
      <c r="S6315" s="5">
        <f t="shared" si="494"/>
        <v>2</v>
      </c>
    </row>
    <row r="6316" spans="1:19" x14ac:dyDescent="0.25">
      <c r="A6316">
        <v>6315</v>
      </c>
      <c r="B6316" s="1">
        <v>44212</v>
      </c>
      <c r="C6316" s="1">
        <v>44220</v>
      </c>
      <c r="D6316" s="1">
        <v>44233</v>
      </c>
      <c r="E6316" s="1">
        <v>44236</v>
      </c>
      <c r="F6316">
        <v>1</v>
      </c>
      <c r="G6316">
        <v>9</v>
      </c>
      <c r="H6316">
        <v>32</v>
      </c>
      <c r="I6316" s="6">
        <v>0</v>
      </c>
      <c r="J6316">
        <v>2</v>
      </c>
      <c r="K6316" t="str">
        <f>_xlfn.XLOOKUP(fCompras!F6316,dComprador!$A$2:$A$7,dComprador!$B$2:$B$7)</f>
        <v>Alon</v>
      </c>
      <c r="L6316" t="str">
        <f>_xlfn.XLOOKUP(J6316,dFornecedor!$A$2:$A$6,dFornecedor!$B$2:$B$6)</f>
        <v>Minerva</v>
      </c>
      <c r="M6316" t="str">
        <f>_xlfn.XLOOKUP(G6316,dMateriaPrima!$A$2:$A$12,dMateriaPrima!$B$2:$B$12)</f>
        <v>Couro</v>
      </c>
      <c r="N6316" s="2">
        <f>_xlfn.XLOOKUP(G6316,dMateriaPrima!$A$2:$A$12,dMateriaPrima!$C$2:$C$12)</f>
        <v>4.4000000000000004</v>
      </c>
      <c r="O6316" s="3">
        <f t="shared" si="490"/>
        <v>140.80000000000001</v>
      </c>
      <c r="P6316" s="4">
        <f t="shared" si="491"/>
        <v>0</v>
      </c>
      <c r="Q6316" s="3">
        <f t="shared" si="492"/>
        <v>140.80000000000001</v>
      </c>
      <c r="R6316" t="str">
        <f t="shared" si="493"/>
        <v>Em atraso</v>
      </c>
      <c r="S6316" s="5">
        <f t="shared" si="494"/>
        <v>3</v>
      </c>
    </row>
    <row r="6317" spans="1:19" x14ac:dyDescent="0.25">
      <c r="A6317">
        <v>6316</v>
      </c>
      <c r="B6317" s="1">
        <v>44213</v>
      </c>
      <c r="C6317" s="1">
        <v>44216</v>
      </c>
      <c r="D6317" s="1">
        <v>44220</v>
      </c>
      <c r="E6317" s="1">
        <v>44225</v>
      </c>
      <c r="F6317">
        <v>4</v>
      </c>
      <c r="G6317">
        <v>4</v>
      </c>
      <c r="H6317">
        <v>211</v>
      </c>
      <c r="I6317" s="6">
        <v>0</v>
      </c>
      <c r="J6317">
        <v>4</v>
      </c>
      <c r="K6317" t="str">
        <f>_xlfn.XLOOKUP(fCompras!F6317,dComprador!$A$2:$A$7,dComprador!$B$2:$B$7)</f>
        <v>Lira</v>
      </c>
      <c r="L6317" t="str">
        <f>_xlfn.XLOOKUP(J6317,dFornecedor!$A$2:$A$6,dFornecedor!$B$2:$B$6)</f>
        <v>AlphaOmega</v>
      </c>
      <c r="M6317" t="str">
        <f>_xlfn.XLOOKUP(G6317,dMateriaPrima!$A$2:$A$12,dMateriaPrima!$B$2:$B$12)</f>
        <v>Madeira</v>
      </c>
      <c r="N6317" s="2">
        <f>_xlfn.XLOOKUP(G6317,dMateriaPrima!$A$2:$A$12,dMateriaPrima!$C$2:$C$12)</f>
        <v>168</v>
      </c>
      <c r="O6317" s="3">
        <f t="shared" si="490"/>
        <v>35448</v>
      </c>
      <c r="P6317" s="4">
        <f t="shared" si="491"/>
        <v>0</v>
      </c>
      <c r="Q6317" s="3">
        <f t="shared" si="492"/>
        <v>35448</v>
      </c>
      <c r="R6317" t="str">
        <f t="shared" si="493"/>
        <v>Em atraso</v>
      </c>
      <c r="S6317" s="5">
        <f t="shared" si="494"/>
        <v>5</v>
      </c>
    </row>
    <row r="6318" spans="1:19" x14ac:dyDescent="0.25">
      <c r="A6318">
        <v>6317</v>
      </c>
      <c r="B6318" s="1">
        <v>44213</v>
      </c>
      <c r="C6318" s="1">
        <v>44221</v>
      </c>
      <c r="D6318" s="1">
        <v>44224</v>
      </c>
      <c r="E6318" s="1">
        <v>44228</v>
      </c>
      <c r="F6318">
        <v>4</v>
      </c>
      <c r="G6318">
        <v>11</v>
      </c>
      <c r="H6318">
        <v>21</v>
      </c>
      <c r="I6318" s="6">
        <v>0</v>
      </c>
      <c r="J6318">
        <v>2</v>
      </c>
      <c r="K6318" t="str">
        <f>_xlfn.XLOOKUP(fCompras!F6318,dComprador!$A$2:$A$7,dComprador!$B$2:$B$7)</f>
        <v>Lira</v>
      </c>
      <c r="L6318" t="str">
        <f>_xlfn.XLOOKUP(J6318,dFornecedor!$A$2:$A$6,dFornecedor!$B$2:$B$6)</f>
        <v>Minerva</v>
      </c>
      <c r="M6318" t="str">
        <f>_xlfn.XLOOKUP(G6318,dMateriaPrima!$A$2:$A$12,dMateriaPrima!$B$2:$B$12)</f>
        <v>Papel</v>
      </c>
      <c r="N6318" s="2">
        <f>_xlfn.XLOOKUP(G6318,dMateriaPrima!$A$2:$A$12,dMateriaPrima!$C$2:$C$12)</f>
        <v>9</v>
      </c>
      <c r="O6318" s="3">
        <f t="shared" si="490"/>
        <v>189</v>
      </c>
      <c r="P6318" s="4">
        <f t="shared" si="491"/>
        <v>0</v>
      </c>
      <c r="Q6318" s="3">
        <f t="shared" si="492"/>
        <v>189</v>
      </c>
      <c r="R6318" t="str">
        <f t="shared" si="493"/>
        <v>Em atraso</v>
      </c>
      <c r="S6318" s="5">
        <f t="shared" si="494"/>
        <v>4</v>
      </c>
    </row>
    <row r="6319" spans="1:19" x14ac:dyDescent="0.25">
      <c r="A6319">
        <v>6318</v>
      </c>
      <c r="B6319" s="1">
        <v>44213</v>
      </c>
      <c r="C6319" s="1">
        <v>44216</v>
      </c>
      <c r="D6319" s="1">
        <v>44222</v>
      </c>
      <c r="E6319" s="1">
        <v>44223</v>
      </c>
      <c r="F6319">
        <v>4</v>
      </c>
      <c r="G6319">
        <v>9</v>
      </c>
      <c r="H6319">
        <v>318</v>
      </c>
      <c r="I6319" s="6">
        <v>0</v>
      </c>
      <c r="J6319">
        <v>3</v>
      </c>
      <c r="K6319" t="str">
        <f>_xlfn.XLOOKUP(fCompras!F6319,dComprador!$A$2:$A$7,dComprador!$B$2:$B$7)</f>
        <v>Lira</v>
      </c>
      <c r="L6319" t="str">
        <f>_xlfn.XLOOKUP(J6319,dFornecedor!$A$2:$A$6,dFornecedor!$B$2:$B$6)</f>
        <v>StepUp</v>
      </c>
      <c r="M6319" t="str">
        <f>_xlfn.XLOOKUP(G6319,dMateriaPrima!$A$2:$A$12,dMateriaPrima!$B$2:$B$12)</f>
        <v>Couro</v>
      </c>
      <c r="N6319" s="2">
        <f>_xlfn.XLOOKUP(G6319,dMateriaPrima!$A$2:$A$12,dMateriaPrima!$C$2:$C$12)</f>
        <v>4.4000000000000004</v>
      </c>
      <c r="O6319" s="3">
        <f t="shared" si="490"/>
        <v>1399.2</v>
      </c>
      <c r="P6319" s="4">
        <f t="shared" si="491"/>
        <v>0</v>
      </c>
      <c r="Q6319" s="3">
        <f t="shared" si="492"/>
        <v>1399.2</v>
      </c>
      <c r="R6319" t="str">
        <f t="shared" si="493"/>
        <v>Em atraso</v>
      </c>
      <c r="S6319" s="5">
        <f t="shared" si="494"/>
        <v>1</v>
      </c>
    </row>
    <row r="6320" spans="1:19" x14ac:dyDescent="0.25">
      <c r="A6320">
        <v>6319</v>
      </c>
      <c r="B6320" s="1">
        <v>44213</v>
      </c>
      <c r="C6320" s="1">
        <v>44220</v>
      </c>
      <c r="D6320" s="1">
        <v>44221</v>
      </c>
      <c r="E6320" s="1">
        <v>44229</v>
      </c>
      <c r="F6320">
        <v>4</v>
      </c>
      <c r="G6320">
        <v>5</v>
      </c>
      <c r="H6320">
        <v>212</v>
      </c>
      <c r="I6320" s="6">
        <v>0</v>
      </c>
      <c r="J6320">
        <v>2</v>
      </c>
      <c r="K6320" t="str">
        <f>_xlfn.XLOOKUP(fCompras!F6320,dComprador!$A$2:$A$7,dComprador!$B$2:$B$7)</f>
        <v>Lira</v>
      </c>
      <c r="L6320" t="str">
        <f>_xlfn.XLOOKUP(J6320,dFornecedor!$A$2:$A$6,dFornecedor!$B$2:$B$6)</f>
        <v>Minerva</v>
      </c>
      <c r="M6320" t="str">
        <f>_xlfn.XLOOKUP(G6320,dMateriaPrima!$A$2:$A$12,dMateriaPrima!$B$2:$B$12)</f>
        <v>Areia</v>
      </c>
      <c r="N6320" s="2">
        <f>_xlfn.XLOOKUP(G6320,dMateriaPrima!$A$2:$A$12,dMateriaPrima!$C$2:$C$12)</f>
        <v>3.59</v>
      </c>
      <c r="O6320" s="3">
        <f t="shared" si="490"/>
        <v>761.07999999999993</v>
      </c>
      <c r="P6320" s="4">
        <f t="shared" si="491"/>
        <v>0</v>
      </c>
      <c r="Q6320" s="3">
        <f t="shared" si="492"/>
        <v>761.07999999999993</v>
      </c>
      <c r="R6320" t="str">
        <f t="shared" si="493"/>
        <v>Em atraso</v>
      </c>
      <c r="S6320" s="5">
        <f t="shared" si="494"/>
        <v>8</v>
      </c>
    </row>
    <row r="6321" spans="1:19" x14ac:dyDescent="0.25">
      <c r="A6321">
        <v>6320</v>
      </c>
      <c r="B6321" s="1">
        <v>44213</v>
      </c>
      <c r="C6321" s="1">
        <v>44217</v>
      </c>
      <c r="D6321" s="1">
        <v>44228</v>
      </c>
      <c r="E6321" s="1">
        <v>44230</v>
      </c>
      <c r="F6321">
        <v>1</v>
      </c>
      <c r="G6321">
        <v>7</v>
      </c>
      <c r="H6321">
        <v>6</v>
      </c>
      <c r="I6321" s="6">
        <v>0.28999999999999998</v>
      </c>
      <c r="J6321">
        <v>1</v>
      </c>
      <c r="K6321" t="str">
        <f>_xlfn.XLOOKUP(fCompras!F6321,dComprador!$A$2:$A$7,dComprador!$B$2:$B$7)</f>
        <v>Alon</v>
      </c>
      <c r="L6321" t="str">
        <f>_xlfn.XLOOKUP(J6321,dFornecedor!$A$2:$A$6,dFornecedor!$B$2:$B$6)</f>
        <v>NorthShore</v>
      </c>
      <c r="M6321" t="str">
        <f>_xlfn.XLOOKUP(G6321,dMateriaPrima!$A$2:$A$12,dMateriaPrima!$B$2:$B$12)</f>
        <v>Poliéster</v>
      </c>
      <c r="N6321" s="2">
        <f>_xlfn.XLOOKUP(G6321,dMateriaPrima!$A$2:$A$12,dMateriaPrima!$C$2:$C$12)</f>
        <v>8</v>
      </c>
      <c r="O6321" s="3">
        <f t="shared" si="490"/>
        <v>48</v>
      </c>
      <c r="P6321" s="4">
        <f t="shared" si="491"/>
        <v>13.919999999999998</v>
      </c>
      <c r="Q6321" s="3">
        <f t="shared" si="492"/>
        <v>34.08</v>
      </c>
      <c r="R6321" t="str">
        <f t="shared" si="493"/>
        <v>Em atraso</v>
      </c>
      <c r="S6321" s="5">
        <f t="shared" si="494"/>
        <v>2</v>
      </c>
    </row>
    <row r="6322" spans="1:19" x14ac:dyDescent="0.25">
      <c r="A6322">
        <v>6321</v>
      </c>
      <c r="B6322" s="1">
        <v>44213</v>
      </c>
      <c r="C6322" s="1">
        <v>44213</v>
      </c>
      <c r="D6322" s="1">
        <v>44228</v>
      </c>
      <c r="E6322" s="1">
        <v>44229</v>
      </c>
      <c r="F6322">
        <v>1</v>
      </c>
      <c r="G6322">
        <v>11</v>
      </c>
      <c r="H6322">
        <v>285</v>
      </c>
      <c r="I6322" s="6">
        <v>0</v>
      </c>
      <c r="J6322">
        <v>2</v>
      </c>
      <c r="K6322" t="str">
        <f>_xlfn.XLOOKUP(fCompras!F6322,dComprador!$A$2:$A$7,dComprador!$B$2:$B$7)</f>
        <v>Alon</v>
      </c>
      <c r="L6322" t="str">
        <f>_xlfn.XLOOKUP(J6322,dFornecedor!$A$2:$A$6,dFornecedor!$B$2:$B$6)</f>
        <v>Minerva</v>
      </c>
      <c r="M6322" t="str">
        <f>_xlfn.XLOOKUP(G6322,dMateriaPrima!$A$2:$A$12,dMateriaPrima!$B$2:$B$12)</f>
        <v>Papel</v>
      </c>
      <c r="N6322" s="2">
        <f>_xlfn.XLOOKUP(G6322,dMateriaPrima!$A$2:$A$12,dMateriaPrima!$C$2:$C$12)</f>
        <v>9</v>
      </c>
      <c r="O6322" s="3">
        <f t="shared" si="490"/>
        <v>2565</v>
      </c>
      <c r="P6322" s="4">
        <f t="shared" si="491"/>
        <v>0</v>
      </c>
      <c r="Q6322" s="3">
        <f t="shared" si="492"/>
        <v>2565</v>
      </c>
      <c r="R6322" t="str">
        <f t="shared" si="493"/>
        <v>Em atraso</v>
      </c>
      <c r="S6322" s="5">
        <f t="shared" si="494"/>
        <v>1</v>
      </c>
    </row>
    <row r="6323" spans="1:19" x14ac:dyDescent="0.25">
      <c r="A6323">
        <v>6322</v>
      </c>
      <c r="B6323" s="1">
        <v>44213</v>
      </c>
      <c r="C6323" s="1">
        <v>44213</v>
      </c>
      <c r="D6323" s="1">
        <v>44229</v>
      </c>
      <c r="E6323" s="1">
        <v>44232</v>
      </c>
      <c r="F6323">
        <v>1</v>
      </c>
      <c r="G6323">
        <v>11</v>
      </c>
      <c r="H6323">
        <v>128</v>
      </c>
      <c r="I6323" s="6">
        <v>0</v>
      </c>
      <c r="J6323">
        <v>2</v>
      </c>
      <c r="K6323" t="str">
        <f>_xlfn.XLOOKUP(fCompras!F6323,dComprador!$A$2:$A$7,dComprador!$B$2:$B$7)</f>
        <v>Alon</v>
      </c>
      <c r="L6323" t="str">
        <f>_xlfn.XLOOKUP(J6323,dFornecedor!$A$2:$A$6,dFornecedor!$B$2:$B$6)</f>
        <v>Minerva</v>
      </c>
      <c r="M6323" t="str">
        <f>_xlfn.XLOOKUP(G6323,dMateriaPrima!$A$2:$A$12,dMateriaPrima!$B$2:$B$12)</f>
        <v>Papel</v>
      </c>
      <c r="N6323" s="2">
        <f>_xlfn.XLOOKUP(G6323,dMateriaPrima!$A$2:$A$12,dMateriaPrima!$C$2:$C$12)</f>
        <v>9</v>
      </c>
      <c r="O6323" s="3">
        <f t="shared" si="490"/>
        <v>1152</v>
      </c>
      <c r="P6323" s="4">
        <f t="shared" si="491"/>
        <v>0</v>
      </c>
      <c r="Q6323" s="3">
        <f t="shared" si="492"/>
        <v>1152</v>
      </c>
      <c r="R6323" t="str">
        <f t="shared" si="493"/>
        <v>Em atraso</v>
      </c>
      <c r="S6323" s="5">
        <f t="shared" si="494"/>
        <v>3</v>
      </c>
    </row>
    <row r="6324" spans="1:19" x14ac:dyDescent="0.25">
      <c r="A6324">
        <v>6323</v>
      </c>
      <c r="B6324" s="1">
        <v>44213</v>
      </c>
      <c r="C6324" s="1">
        <v>44222</v>
      </c>
      <c r="D6324" s="1">
        <v>44228</v>
      </c>
      <c r="E6324" s="1">
        <v>44229</v>
      </c>
      <c r="F6324">
        <v>1</v>
      </c>
      <c r="G6324">
        <v>2</v>
      </c>
      <c r="H6324">
        <v>115</v>
      </c>
      <c r="I6324" s="6">
        <v>0</v>
      </c>
      <c r="J6324">
        <v>3</v>
      </c>
      <c r="K6324" t="str">
        <f>_xlfn.XLOOKUP(fCompras!F6324,dComprador!$A$2:$A$7,dComprador!$B$2:$B$7)</f>
        <v>Alon</v>
      </c>
      <c r="L6324" t="str">
        <f>_xlfn.XLOOKUP(J6324,dFornecedor!$A$2:$A$6,dFornecedor!$B$2:$B$6)</f>
        <v>StepUp</v>
      </c>
      <c r="M6324" t="str">
        <f>_xlfn.XLOOKUP(G6324,dMateriaPrima!$A$2:$A$12,dMateriaPrima!$B$2:$B$12)</f>
        <v>Chapa Metal</v>
      </c>
      <c r="N6324" s="2">
        <f>_xlfn.XLOOKUP(G6324,dMateriaPrima!$A$2:$A$12,dMateriaPrima!$C$2:$C$12)</f>
        <v>299.89999999999998</v>
      </c>
      <c r="O6324" s="3">
        <f t="shared" si="490"/>
        <v>34488.5</v>
      </c>
      <c r="P6324" s="4">
        <f t="shared" si="491"/>
        <v>0</v>
      </c>
      <c r="Q6324" s="3">
        <f t="shared" si="492"/>
        <v>34488.5</v>
      </c>
      <c r="R6324" t="str">
        <f t="shared" si="493"/>
        <v>Em atraso</v>
      </c>
      <c r="S6324" s="5">
        <f t="shared" si="494"/>
        <v>1</v>
      </c>
    </row>
    <row r="6325" spans="1:19" x14ac:dyDescent="0.25">
      <c r="A6325">
        <v>6324</v>
      </c>
      <c r="B6325" s="1">
        <v>44213</v>
      </c>
      <c r="C6325" s="1">
        <v>44224</v>
      </c>
      <c r="D6325" s="1">
        <v>44230</v>
      </c>
      <c r="E6325" s="1">
        <v>44232</v>
      </c>
      <c r="F6325">
        <v>1</v>
      </c>
      <c r="G6325">
        <v>11</v>
      </c>
      <c r="H6325">
        <v>350</v>
      </c>
      <c r="I6325" s="6">
        <v>0.1</v>
      </c>
      <c r="J6325">
        <v>1</v>
      </c>
      <c r="K6325" t="str">
        <f>_xlfn.XLOOKUP(fCompras!F6325,dComprador!$A$2:$A$7,dComprador!$B$2:$B$7)</f>
        <v>Alon</v>
      </c>
      <c r="L6325" t="str">
        <f>_xlfn.XLOOKUP(J6325,dFornecedor!$A$2:$A$6,dFornecedor!$B$2:$B$6)</f>
        <v>NorthShore</v>
      </c>
      <c r="M6325" t="str">
        <f>_xlfn.XLOOKUP(G6325,dMateriaPrima!$A$2:$A$12,dMateriaPrima!$B$2:$B$12)</f>
        <v>Papel</v>
      </c>
      <c r="N6325" s="2">
        <f>_xlfn.XLOOKUP(G6325,dMateriaPrima!$A$2:$A$12,dMateriaPrima!$C$2:$C$12)</f>
        <v>9</v>
      </c>
      <c r="O6325" s="3">
        <f t="shared" si="490"/>
        <v>3150</v>
      </c>
      <c r="P6325" s="4">
        <f t="shared" si="491"/>
        <v>315</v>
      </c>
      <c r="Q6325" s="3">
        <f t="shared" si="492"/>
        <v>2835</v>
      </c>
      <c r="R6325" t="str">
        <f t="shared" si="493"/>
        <v>Em atraso</v>
      </c>
      <c r="S6325" s="5">
        <f t="shared" si="494"/>
        <v>2</v>
      </c>
    </row>
    <row r="6326" spans="1:19" x14ac:dyDescent="0.25">
      <c r="A6326">
        <v>6325</v>
      </c>
      <c r="B6326" s="1">
        <v>44213</v>
      </c>
      <c r="C6326" s="1">
        <v>44227</v>
      </c>
      <c r="D6326" s="1">
        <v>44236</v>
      </c>
      <c r="E6326" s="1">
        <v>44238</v>
      </c>
      <c r="F6326">
        <v>1</v>
      </c>
      <c r="G6326">
        <v>11</v>
      </c>
      <c r="H6326">
        <v>40</v>
      </c>
      <c r="I6326" s="6">
        <v>0</v>
      </c>
      <c r="J6326">
        <v>1</v>
      </c>
      <c r="K6326" t="str">
        <f>_xlfn.XLOOKUP(fCompras!F6326,dComprador!$A$2:$A$7,dComprador!$B$2:$B$7)</f>
        <v>Alon</v>
      </c>
      <c r="L6326" t="str">
        <f>_xlfn.XLOOKUP(J6326,dFornecedor!$A$2:$A$6,dFornecedor!$B$2:$B$6)</f>
        <v>NorthShore</v>
      </c>
      <c r="M6326" t="str">
        <f>_xlfn.XLOOKUP(G6326,dMateriaPrima!$A$2:$A$12,dMateriaPrima!$B$2:$B$12)</f>
        <v>Papel</v>
      </c>
      <c r="N6326" s="2">
        <f>_xlfn.XLOOKUP(G6326,dMateriaPrima!$A$2:$A$12,dMateriaPrima!$C$2:$C$12)</f>
        <v>9</v>
      </c>
      <c r="O6326" s="3">
        <f t="shared" si="490"/>
        <v>360</v>
      </c>
      <c r="P6326" s="4">
        <f t="shared" si="491"/>
        <v>0</v>
      </c>
      <c r="Q6326" s="3">
        <f t="shared" si="492"/>
        <v>360</v>
      </c>
      <c r="R6326" t="str">
        <f t="shared" si="493"/>
        <v>Em atraso</v>
      </c>
      <c r="S6326" s="5">
        <f t="shared" si="494"/>
        <v>2</v>
      </c>
    </row>
    <row r="6327" spans="1:19" x14ac:dyDescent="0.25">
      <c r="A6327">
        <v>6326</v>
      </c>
      <c r="B6327" s="1">
        <v>44214</v>
      </c>
      <c r="C6327" s="1">
        <v>44223</v>
      </c>
      <c r="D6327" s="1">
        <v>44225</v>
      </c>
      <c r="E6327" s="1">
        <v>44230</v>
      </c>
      <c r="F6327">
        <v>4</v>
      </c>
      <c r="G6327">
        <v>6</v>
      </c>
      <c r="H6327">
        <v>25</v>
      </c>
      <c r="I6327" s="6">
        <v>0</v>
      </c>
      <c r="J6327">
        <v>3</v>
      </c>
      <c r="K6327" t="str">
        <f>_xlfn.XLOOKUP(fCompras!F6327,dComprador!$A$2:$A$7,dComprador!$B$2:$B$7)</f>
        <v>Lira</v>
      </c>
      <c r="L6327" t="str">
        <f>_xlfn.XLOOKUP(J6327,dFornecedor!$A$2:$A$6,dFornecedor!$B$2:$B$6)</f>
        <v>StepUp</v>
      </c>
      <c r="M6327" t="str">
        <f>_xlfn.XLOOKUP(G6327,dMateriaPrima!$A$2:$A$12,dMateriaPrima!$B$2:$B$12)</f>
        <v>Fio Algodão</v>
      </c>
      <c r="N6327" s="2">
        <f>_xlfn.XLOOKUP(G6327,dMateriaPrima!$A$2:$A$12,dMateriaPrima!$C$2:$C$12)</f>
        <v>55.9</v>
      </c>
      <c r="O6327" s="3">
        <f t="shared" si="490"/>
        <v>1397.5</v>
      </c>
      <c r="P6327" s="4">
        <f t="shared" si="491"/>
        <v>0</v>
      </c>
      <c r="Q6327" s="3">
        <f t="shared" si="492"/>
        <v>1397.5</v>
      </c>
      <c r="R6327" t="str">
        <f t="shared" si="493"/>
        <v>Em atraso</v>
      </c>
      <c r="S6327" s="5">
        <f t="shared" si="494"/>
        <v>5</v>
      </c>
    </row>
    <row r="6328" spans="1:19" x14ac:dyDescent="0.25">
      <c r="A6328">
        <v>6327</v>
      </c>
      <c r="B6328" s="1">
        <v>44214</v>
      </c>
      <c r="C6328" s="1">
        <v>44224</v>
      </c>
      <c r="D6328" s="1">
        <v>44226</v>
      </c>
      <c r="E6328" s="1">
        <v>44230</v>
      </c>
      <c r="F6328">
        <v>4</v>
      </c>
      <c r="G6328">
        <v>6</v>
      </c>
      <c r="H6328">
        <v>34</v>
      </c>
      <c r="I6328" s="6">
        <v>0.23</v>
      </c>
      <c r="J6328">
        <v>3</v>
      </c>
      <c r="K6328" t="str">
        <f>_xlfn.XLOOKUP(fCompras!F6328,dComprador!$A$2:$A$7,dComprador!$B$2:$B$7)</f>
        <v>Lira</v>
      </c>
      <c r="L6328" t="str">
        <f>_xlfn.XLOOKUP(J6328,dFornecedor!$A$2:$A$6,dFornecedor!$B$2:$B$6)</f>
        <v>StepUp</v>
      </c>
      <c r="M6328" t="str">
        <f>_xlfn.XLOOKUP(G6328,dMateriaPrima!$A$2:$A$12,dMateriaPrima!$B$2:$B$12)</f>
        <v>Fio Algodão</v>
      </c>
      <c r="N6328" s="2">
        <f>_xlfn.XLOOKUP(G6328,dMateriaPrima!$A$2:$A$12,dMateriaPrima!$C$2:$C$12)</f>
        <v>55.9</v>
      </c>
      <c r="O6328" s="3">
        <f t="shared" si="490"/>
        <v>1900.6</v>
      </c>
      <c r="P6328" s="4">
        <f t="shared" si="491"/>
        <v>437.13799999999998</v>
      </c>
      <c r="Q6328" s="3">
        <f t="shared" si="492"/>
        <v>1463.462</v>
      </c>
      <c r="R6328" t="str">
        <f t="shared" si="493"/>
        <v>Em atraso</v>
      </c>
      <c r="S6328" s="5">
        <f t="shared" si="494"/>
        <v>4</v>
      </c>
    </row>
    <row r="6329" spans="1:19" x14ac:dyDescent="0.25">
      <c r="A6329">
        <v>6328</v>
      </c>
      <c r="B6329" s="1">
        <v>44214</v>
      </c>
      <c r="C6329" s="1">
        <v>44215</v>
      </c>
      <c r="D6329" s="1">
        <v>44220</v>
      </c>
      <c r="E6329" s="1">
        <v>44225</v>
      </c>
      <c r="F6329">
        <v>4</v>
      </c>
      <c r="G6329">
        <v>8</v>
      </c>
      <c r="H6329">
        <v>210</v>
      </c>
      <c r="I6329" s="6">
        <v>0</v>
      </c>
      <c r="J6329">
        <v>3</v>
      </c>
      <c r="K6329" t="str">
        <f>_xlfn.XLOOKUP(fCompras!F6329,dComprador!$A$2:$A$7,dComprador!$B$2:$B$7)</f>
        <v>Lira</v>
      </c>
      <c r="L6329" t="str">
        <f>_xlfn.XLOOKUP(J6329,dFornecedor!$A$2:$A$6,dFornecedor!$B$2:$B$6)</f>
        <v>StepUp</v>
      </c>
      <c r="M6329" t="str">
        <f>_xlfn.XLOOKUP(G6329,dMateriaPrima!$A$2:$A$12,dMateriaPrima!$B$2:$B$12)</f>
        <v>Cimento</v>
      </c>
      <c r="N6329" s="2">
        <f>_xlfn.XLOOKUP(G6329,dMateriaPrima!$A$2:$A$12,dMateriaPrima!$C$2:$C$12)</f>
        <v>23</v>
      </c>
      <c r="O6329" s="3">
        <f t="shared" si="490"/>
        <v>4830</v>
      </c>
      <c r="P6329" s="4">
        <f t="shared" si="491"/>
        <v>0</v>
      </c>
      <c r="Q6329" s="3">
        <f t="shared" si="492"/>
        <v>4830</v>
      </c>
      <c r="R6329" t="str">
        <f t="shared" si="493"/>
        <v>Em atraso</v>
      </c>
      <c r="S6329" s="5">
        <f t="shared" si="494"/>
        <v>5</v>
      </c>
    </row>
    <row r="6330" spans="1:19" x14ac:dyDescent="0.25">
      <c r="A6330">
        <v>6329</v>
      </c>
      <c r="B6330" s="1">
        <v>44214</v>
      </c>
      <c r="C6330" s="1">
        <v>44215</v>
      </c>
      <c r="D6330" s="1">
        <v>44219</v>
      </c>
      <c r="E6330" s="1">
        <v>44223</v>
      </c>
      <c r="F6330">
        <v>4</v>
      </c>
      <c r="G6330">
        <v>9</v>
      </c>
      <c r="H6330">
        <v>220</v>
      </c>
      <c r="I6330" s="6">
        <v>0</v>
      </c>
      <c r="J6330">
        <v>3</v>
      </c>
      <c r="K6330" t="str">
        <f>_xlfn.XLOOKUP(fCompras!F6330,dComprador!$A$2:$A$7,dComprador!$B$2:$B$7)</f>
        <v>Lira</v>
      </c>
      <c r="L6330" t="str">
        <f>_xlfn.XLOOKUP(J6330,dFornecedor!$A$2:$A$6,dFornecedor!$B$2:$B$6)</f>
        <v>StepUp</v>
      </c>
      <c r="M6330" t="str">
        <f>_xlfn.XLOOKUP(G6330,dMateriaPrima!$A$2:$A$12,dMateriaPrima!$B$2:$B$12)</f>
        <v>Couro</v>
      </c>
      <c r="N6330" s="2">
        <f>_xlfn.XLOOKUP(G6330,dMateriaPrima!$A$2:$A$12,dMateriaPrima!$C$2:$C$12)</f>
        <v>4.4000000000000004</v>
      </c>
      <c r="O6330" s="3">
        <f t="shared" si="490"/>
        <v>968.00000000000011</v>
      </c>
      <c r="P6330" s="4">
        <f t="shared" si="491"/>
        <v>0</v>
      </c>
      <c r="Q6330" s="3">
        <f t="shared" si="492"/>
        <v>968.00000000000011</v>
      </c>
      <c r="R6330" t="str">
        <f t="shared" si="493"/>
        <v>Em atraso</v>
      </c>
      <c r="S6330" s="5">
        <f t="shared" si="494"/>
        <v>4</v>
      </c>
    </row>
    <row r="6331" spans="1:19" x14ac:dyDescent="0.25">
      <c r="A6331">
        <v>6330</v>
      </c>
      <c r="B6331" s="1">
        <v>44214</v>
      </c>
      <c r="C6331" s="1">
        <v>44214</v>
      </c>
      <c r="D6331" s="1">
        <v>44221</v>
      </c>
      <c r="E6331" s="1">
        <v>44222</v>
      </c>
      <c r="F6331">
        <v>4</v>
      </c>
      <c r="G6331">
        <v>11</v>
      </c>
      <c r="H6331">
        <v>169</v>
      </c>
      <c r="I6331" s="6">
        <v>0</v>
      </c>
      <c r="J6331">
        <v>2</v>
      </c>
      <c r="K6331" t="str">
        <f>_xlfn.XLOOKUP(fCompras!F6331,dComprador!$A$2:$A$7,dComprador!$B$2:$B$7)</f>
        <v>Lira</v>
      </c>
      <c r="L6331" t="str">
        <f>_xlfn.XLOOKUP(J6331,dFornecedor!$A$2:$A$6,dFornecedor!$B$2:$B$6)</f>
        <v>Minerva</v>
      </c>
      <c r="M6331" t="str">
        <f>_xlfn.XLOOKUP(G6331,dMateriaPrima!$A$2:$A$12,dMateriaPrima!$B$2:$B$12)</f>
        <v>Papel</v>
      </c>
      <c r="N6331" s="2">
        <f>_xlfn.XLOOKUP(G6331,dMateriaPrima!$A$2:$A$12,dMateriaPrima!$C$2:$C$12)</f>
        <v>9</v>
      </c>
      <c r="O6331" s="3">
        <f t="shared" si="490"/>
        <v>1521</v>
      </c>
      <c r="P6331" s="4">
        <f t="shared" si="491"/>
        <v>0</v>
      </c>
      <c r="Q6331" s="3">
        <f t="shared" si="492"/>
        <v>1521</v>
      </c>
      <c r="R6331" t="str">
        <f t="shared" si="493"/>
        <v>Em atraso</v>
      </c>
      <c r="S6331" s="5">
        <f t="shared" si="494"/>
        <v>1</v>
      </c>
    </row>
    <row r="6332" spans="1:19" x14ac:dyDescent="0.25">
      <c r="A6332">
        <v>6331</v>
      </c>
      <c r="B6332" s="1">
        <v>44214</v>
      </c>
      <c r="C6332" s="1">
        <v>44214</v>
      </c>
      <c r="D6332" s="1">
        <v>44222</v>
      </c>
      <c r="E6332" s="1">
        <v>44224</v>
      </c>
      <c r="F6332">
        <v>4</v>
      </c>
      <c r="G6332">
        <v>1</v>
      </c>
      <c r="H6332">
        <v>358</v>
      </c>
      <c r="I6332" s="6">
        <v>0.4</v>
      </c>
      <c r="J6332">
        <v>5</v>
      </c>
      <c r="K6332" t="str">
        <f>_xlfn.XLOOKUP(fCompras!F6332,dComprador!$A$2:$A$7,dComprador!$B$2:$B$7)</f>
        <v>Lira</v>
      </c>
      <c r="L6332" t="str">
        <f>_xlfn.XLOOKUP(J6332,dFornecedor!$A$2:$A$6,dFornecedor!$B$2:$B$6)</f>
        <v>Atlas</v>
      </c>
      <c r="M6332" t="str">
        <f>_xlfn.XLOOKUP(G6332,dMateriaPrima!$A$2:$A$12,dMateriaPrima!$B$2:$B$12)</f>
        <v>Tecido</v>
      </c>
      <c r="N6332" s="2">
        <f>_xlfn.XLOOKUP(G6332,dMateriaPrima!$A$2:$A$12,dMateriaPrima!$C$2:$C$12)</f>
        <v>18</v>
      </c>
      <c r="O6332" s="3">
        <f t="shared" si="490"/>
        <v>6444</v>
      </c>
      <c r="P6332" s="4">
        <f t="shared" si="491"/>
        <v>2577.6000000000004</v>
      </c>
      <c r="Q6332" s="3">
        <f t="shared" si="492"/>
        <v>3866.3999999999996</v>
      </c>
      <c r="R6332" t="str">
        <f t="shared" si="493"/>
        <v>Em atraso</v>
      </c>
      <c r="S6332" s="5">
        <f t="shared" si="494"/>
        <v>2</v>
      </c>
    </row>
    <row r="6333" spans="1:19" x14ac:dyDescent="0.25">
      <c r="A6333">
        <v>6332</v>
      </c>
      <c r="B6333" s="1">
        <v>44214</v>
      </c>
      <c r="C6333" s="1">
        <v>44223</v>
      </c>
      <c r="D6333" s="1">
        <v>44233</v>
      </c>
      <c r="E6333" s="1">
        <v>44232</v>
      </c>
      <c r="F6333">
        <v>1</v>
      </c>
      <c r="G6333">
        <v>9</v>
      </c>
      <c r="H6333">
        <v>282</v>
      </c>
      <c r="I6333" s="6">
        <v>0</v>
      </c>
      <c r="J6333">
        <v>1</v>
      </c>
      <c r="K6333" t="str">
        <f>_xlfn.XLOOKUP(fCompras!F6333,dComprador!$A$2:$A$7,dComprador!$B$2:$B$7)</f>
        <v>Alon</v>
      </c>
      <c r="L6333" t="str">
        <f>_xlfn.XLOOKUP(J6333,dFornecedor!$A$2:$A$6,dFornecedor!$B$2:$B$6)</f>
        <v>NorthShore</v>
      </c>
      <c r="M6333" t="str">
        <f>_xlfn.XLOOKUP(G6333,dMateriaPrima!$A$2:$A$12,dMateriaPrima!$B$2:$B$12)</f>
        <v>Couro</v>
      </c>
      <c r="N6333" s="2">
        <f>_xlfn.XLOOKUP(G6333,dMateriaPrima!$A$2:$A$12,dMateriaPrima!$C$2:$C$12)</f>
        <v>4.4000000000000004</v>
      </c>
      <c r="O6333" s="3">
        <f t="shared" si="490"/>
        <v>1240.8000000000002</v>
      </c>
      <c r="P6333" s="4">
        <f t="shared" si="491"/>
        <v>0</v>
      </c>
      <c r="Q6333" s="3">
        <f t="shared" si="492"/>
        <v>1240.8000000000002</v>
      </c>
      <c r="R6333" t="str">
        <f t="shared" si="493"/>
        <v>No prazo</v>
      </c>
      <c r="S6333" s="5">
        <f t="shared" si="494"/>
        <v>0</v>
      </c>
    </row>
    <row r="6334" spans="1:19" x14ac:dyDescent="0.25">
      <c r="A6334">
        <v>6333</v>
      </c>
      <c r="B6334" s="1">
        <v>44214</v>
      </c>
      <c r="C6334" s="1">
        <v>44218</v>
      </c>
      <c r="D6334" s="1">
        <v>44235</v>
      </c>
      <c r="E6334" s="1">
        <v>44235</v>
      </c>
      <c r="F6334">
        <v>1</v>
      </c>
      <c r="G6334">
        <v>5</v>
      </c>
      <c r="H6334">
        <v>97</v>
      </c>
      <c r="I6334" s="6">
        <v>0</v>
      </c>
      <c r="J6334">
        <v>1</v>
      </c>
      <c r="K6334" t="str">
        <f>_xlfn.XLOOKUP(fCompras!F6334,dComprador!$A$2:$A$7,dComprador!$B$2:$B$7)</f>
        <v>Alon</v>
      </c>
      <c r="L6334" t="str">
        <f>_xlfn.XLOOKUP(J6334,dFornecedor!$A$2:$A$6,dFornecedor!$B$2:$B$6)</f>
        <v>NorthShore</v>
      </c>
      <c r="M6334" t="str">
        <f>_xlfn.XLOOKUP(G6334,dMateriaPrima!$A$2:$A$12,dMateriaPrima!$B$2:$B$12)</f>
        <v>Areia</v>
      </c>
      <c r="N6334" s="2">
        <f>_xlfn.XLOOKUP(G6334,dMateriaPrima!$A$2:$A$12,dMateriaPrima!$C$2:$C$12)</f>
        <v>3.59</v>
      </c>
      <c r="O6334" s="3">
        <f t="shared" si="490"/>
        <v>348.22999999999996</v>
      </c>
      <c r="P6334" s="4">
        <f t="shared" si="491"/>
        <v>0</v>
      </c>
      <c r="Q6334" s="3">
        <f t="shared" si="492"/>
        <v>348.22999999999996</v>
      </c>
      <c r="R6334" t="str">
        <f t="shared" si="493"/>
        <v>No prazo</v>
      </c>
      <c r="S6334" s="5">
        <f t="shared" si="494"/>
        <v>0</v>
      </c>
    </row>
    <row r="6335" spans="1:19" x14ac:dyDescent="0.25">
      <c r="A6335">
        <v>6334</v>
      </c>
      <c r="B6335" s="1">
        <v>44214</v>
      </c>
      <c r="C6335" s="1">
        <v>44217</v>
      </c>
      <c r="D6335" s="1">
        <v>44243</v>
      </c>
      <c r="E6335" s="1">
        <v>44247</v>
      </c>
      <c r="F6335">
        <v>1</v>
      </c>
      <c r="G6335">
        <v>11</v>
      </c>
      <c r="H6335">
        <v>41</v>
      </c>
      <c r="I6335" s="6">
        <v>0</v>
      </c>
      <c r="J6335">
        <v>3</v>
      </c>
      <c r="K6335" t="str">
        <f>_xlfn.XLOOKUP(fCompras!F6335,dComprador!$A$2:$A$7,dComprador!$B$2:$B$7)</f>
        <v>Alon</v>
      </c>
      <c r="L6335" t="str">
        <f>_xlfn.XLOOKUP(J6335,dFornecedor!$A$2:$A$6,dFornecedor!$B$2:$B$6)</f>
        <v>StepUp</v>
      </c>
      <c r="M6335" t="str">
        <f>_xlfn.XLOOKUP(G6335,dMateriaPrima!$A$2:$A$12,dMateriaPrima!$B$2:$B$12)</f>
        <v>Papel</v>
      </c>
      <c r="N6335" s="2">
        <f>_xlfn.XLOOKUP(G6335,dMateriaPrima!$A$2:$A$12,dMateriaPrima!$C$2:$C$12)</f>
        <v>9</v>
      </c>
      <c r="O6335" s="3">
        <f t="shared" si="490"/>
        <v>369</v>
      </c>
      <c r="P6335" s="4">
        <f t="shared" si="491"/>
        <v>0</v>
      </c>
      <c r="Q6335" s="3">
        <f t="shared" si="492"/>
        <v>369</v>
      </c>
      <c r="R6335" t="str">
        <f t="shared" si="493"/>
        <v>Em atraso</v>
      </c>
      <c r="S6335" s="5">
        <f t="shared" si="494"/>
        <v>4</v>
      </c>
    </row>
    <row r="6336" spans="1:19" x14ac:dyDescent="0.25">
      <c r="A6336">
        <v>6335</v>
      </c>
      <c r="B6336" s="1">
        <v>44214</v>
      </c>
      <c r="C6336" s="1">
        <v>44218</v>
      </c>
      <c r="D6336" s="1">
        <v>44244</v>
      </c>
      <c r="E6336" s="1">
        <v>44247</v>
      </c>
      <c r="F6336">
        <v>1</v>
      </c>
      <c r="G6336">
        <v>11</v>
      </c>
      <c r="H6336">
        <v>529</v>
      </c>
      <c r="I6336" s="6">
        <v>0</v>
      </c>
      <c r="J6336">
        <v>1</v>
      </c>
      <c r="K6336" t="str">
        <f>_xlfn.XLOOKUP(fCompras!F6336,dComprador!$A$2:$A$7,dComprador!$B$2:$B$7)</f>
        <v>Alon</v>
      </c>
      <c r="L6336" t="str">
        <f>_xlfn.XLOOKUP(J6336,dFornecedor!$A$2:$A$6,dFornecedor!$B$2:$B$6)</f>
        <v>NorthShore</v>
      </c>
      <c r="M6336" t="str">
        <f>_xlfn.XLOOKUP(G6336,dMateriaPrima!$A$2:$A$12,dMateriaPrima!$B$2:$B$12)</f>
        <v>Papel</v>
      </c>
      <c r="N6336" s="2">
        <f>_xlfn.XLOOKUP(G6336,dMateriaPrima!$A$2:$A$12,dMateriaPrima!$C$2:$C$12)</f>
        <v>9</v>
      </c>
      <c r="O6336" s="3">
        <f t="shared" si="490"/>
        <v>4761</v>
      </c>
      <c r="P6336" s="4">
        <f t="shared" si="491"/>
        <v>0</v>
      </c>
      <c r="Q6336" s="3">
        <f t="shared" si="492"/>
        <v>4761</v>
      </c>
      <c r="R6336" t="str">
        <f t="shared" si="493"/>
        <v>Em atraso</v>
      </c>
      <c r="S6336" s="5">
        <f t="shared" si="494"/>
        <v>3</v>
      </c>
    </row>
    <row r="6337" spans="1:19" x14ac:dyDescent="0.25">
      <c r="A6337">
        <v>6336</v>
      </c>
      <c r="B6337" s="1">
        <v>44215</v>
      </c>
      <c r="C6337" s="1">
        <v>44215</v>
      </c>
      <c r="D6337" s="1">
        <v>44222</v>
      </c>
      <c r="E6337" s="1">
        <v>44223</v>
      </c>
      <c r="F6337">
        <v>4</v>
      </c>
      <c r="G6337">
        <v>5</v>
      </c>
      <c r="H6337">
        <v>278</v>
      </c>
      <c r="I6337" s="6">
        <v>0</v>
      </c>
      <c r="J6337">
        <v>2</v>
      </c>
      <c r="K6337" t="str">
        <f>_xlfn.XLOOKUP(fCompras!F6337,dComprador!$A$2:$A$7,dComprador!$B$2:$B$7)</f>
        <v>Lira</v>
      </c>
      <c r="L6337" t="str">
        <f>_xlfn.XLOOKUP(J6337,dFornecedor!$A$2:$A$6,dFornecedor!$B$2:$B$6)</f>
        <v>Minerva</v>
      </c>
      <c r="M6337" t="str">
        <f>_xlfn.XLOOKUP(G6337,dMateriaPrima!$A$2:$A$12,dMateriaPrima!$B$2:$B$12)</f>
        <v>Areia</v>
      </c>
      <c r="N6337" s="2">
        <f>_xlfn.XLOOKUP(G6337,dMateriaPrima!$A$2:$A$12,dMateriaPrima!$C$2:$C$12)</f>
        <v>3.59</v>
      </c>
      <c r="O6337" s="3">
        <f t="shared" si="490"/>
        <v>998.02</v>
      </c>
      <c r="P6337" s="4">
        <f t="shared" si="491"/>
        <v>0</v>
      </c>
      <c r="Q6337" s="3">
        <f t="shared" si="492"/>
        <v>998.02</v>
      </c>
      <c r="R6337" t="str">
        <f t="shared" si="493"/>
        <v>Em atraso</v>
      </c>
      <c r="S6337" s="5">
        <f t="shared" si="494"/>
        <v>1</v>
      </c>
    </row>
    <row r="6338" spans="1:19" x14ac:dyDescent="0.25">
      <c r="A6338">
        <v>6337</v>
      </c>
      <c r="B6338" s="1">
        <v>44215</v>
      </c>
      <c r="C6338" s="1">
        <v>44218</v>
      </c>
      <c r="D6338" s="1">
        <v>44222</v>
      </c>
      <c r="E6338" s="1">
        <v>44228</v>
      </c>
      <c r="F6338">
        <v>4</v>
      </c>
      <c r="G6338">
        <v>7</v>
      </c>
      <c r="H6338">
        <v>289</v>
      </c>
      <c r="I6338" s="6">
        <v>0</v>
      </c>
      <c r="J6338">
        <v>4</v>
      </c>
      <c r="K6338" t="str">
        <f>_xlfn.XLOOKUP(fCompras!F6338,dComprador!$A$2:$A$7,dComprador!$B$2:$B$7)</f>
        <v>Lira</v>
      </c>
      <c r="L6338" t="str">
        <f>_xlfn.XLOOKUP(J6338,dFornecedor!$A$2:$A$6,dFornecedor!$B$2:$B$6)</f>
        <v>AlphaOmega</v>
      </c>
      <c r="M6338" t="str">
        <f>_xlfn.XLOOKUP(G6338,dMateriaPrima!$A$2:$A$12,dMateriaPrima!$B$2:$B$12)</f>
        <v>Poliéster</v>
      </c>
      <c r="N6338" s="2">
        <f>_xlfn.XLOOKUP(G6338,dMateriaPrima!$A$2:$A$12,dMateriaPrima!$C$2:$C$12)</f>
        <v>8</v>
      </c>
      <c r="O6338" s="3">
        <f t="shared" si="490"/>
        <v>2312</v>
      </c>
      <c r="P6338" s="4">
        <f t="shared" si="491"/>
        <v>0</v>
      </c>
      <c r="Q6338" s="3">
        <f t="shared" si="492"/>
        <v>2312</v>
      </c>
      <c r="R6338" t="str">
        <f t="shared" si="493"/>
        <v>Em atraso</v>
      </c>
      <c r="S6338" s="5">
        <f t="shared" si="494"/>
        <v>6</v>
      </c>
    </row>
    <row r="6339" spans="1:19" x14ac:dyDescent="0.25">
      <c r="A6339">
        <v>6338</v>
      </c>
      <c r="B6339" s="1">
        <v>44215</v>
      </c>
      <c r="C6339" s="1">
        <v>44215</v>
      </c>
      <c r="D6339" s="1">
        <v>44222</v>
      </c>
      <c r="E6339" s="1">
        <v>44225</v>
      </c>
      <c r="F6339">
        <v>4</v>
      </c>
      <c r="G6339">
        <v>5</v>
      </c>
      <c r="H6339">
        <v>82</v>
      </c>
      <c r="I6339" s="6">
        <v>0</v>
      </c>
      <c r="J6339">
        <v>4</v>
      </c>
      <c r="K6339" t="str">
        <f>_xlfn.XLOOKUP(fCompras!F6339,dComprador!$A$2:$A$7,dComprador!$B$2:$B$7)</f>
        <v>Lira</v>
      </c>
      <c r="L6339" t="str">
        <f>_xlfn.XLOOKUP(J6339,dFornecedor!$A$2:$A$6,dFornecedor!$B$2:$B$6)</f>
        <v>AlphaOmega</v>
      </c>
      <c r="M6339" t="str">
        <f>_xlfn.XLOOKUP(G6339,dMateriaPrima!$A$2:$A$12,dMateriaPrima!$B$2:$B$12)</f>
        <v>Areia</v>
      </c>
      <c r="N6339" s="2">
        <f>_xlfn.XLOOKUP(G6339,dMateriaPrima!$A$2:$A$12,dMateriaPrima!$C$2:$C$12)</f>
        <v>3.59</v>
      </c>
      <c r="O6339" s="3">
        <f t="shared" ref="O6339:O6402" si="495">PRODUCT(H6339,N6339)</f>
        <v>294.38</v>
      </c>
      <c r="P6339" s="4">
        <f t="shared" ref="P6339:P6402" si="496">PRODUCT(O6339,I6339)</f>
        <v>0</v>
      </c>
      <c r="Q6339" s="3">
        <f t="shared" ref="Q6339:Q6402" si="497">O6339-P6339</f>
        <v>294.38</v>
      </c>
      <c r="R6339" t="str">
        <f t="shared" ref="R6339:R6402" si="498">IF(E6339&lt;=D6339,"No prazo",IF(E6339&gt;D6339,"Em atraso"))</f>
        <v>Em atraso</v>
      </c>
      <c r="S6339" s="5">
        <f t="shared" ref="S6339:S6402" si="499">IF(E6339 &gt;D6339, E6339-D6339,0)</f>
        <v>3</v>
      </c>
    </row>
    <row r="6340" spans="1:19" x14ac:dyDescent="0.25">
      <c r="A6340">
        <v>6339</v>
      </c>
      <c r="B6340" s="1">
        <v>44215</v>
      </c>
      <c r="C6340" s="1">
        <v>44224</v>
      </c>
      <c r="D6340" s="1">
        <v>44226</v>
      </c>
      <c r="E6340" s="1">
        <v>44227</v>
      </c>
      <c r="F6340">
        <v>4</v>
      </c>
      <c r="G6340">
        <v>9</v>
      </c>
      <c r="H6340">
        <v>208</v>
      </c>
      <c r="I6340" s="6">
        <v>0</v>
      </c>
      <c r="J6340">
        <v>3</v>
      </c>
      <c r="K6340" t="str">
        <f>_xlfn.XLOOKUP(fCompras!F6340,dComprador!$A$2:$A$7,dComprador!$B$2:$B$7)</f>
        <v>Lira</v>
      </c>
      <c r="L6340" t="str">
        <f>_xlfn.XLOOKUP(J6340,dFornecedor!$A$2:$A$6,dFornecedor!$B$2:$B$6)</f>
        <v>StepUp</v>
      </c>
      <c r="M6340" t="str">
        <f>_xlfn.XLOOKUP(G6340,dMateriaPrima!$A$2:$A$12,dMateriaPrima!$B$2:$B$12)</f>
        <v>Couro</v>
      </c>
      <c r="N6340" s="2">
        <f>_xlfn.XLOOKUP(G6340,dMateriaPrima!$A$2:$A$12,dMateriaPrima!$C$2:$C$12)</f>
        <v>4.4000000000000004</v>
      </c>
      <c r="O6340" s="3">
        <f t="shared" si="495"/>
        <v>915.2</v>
      </c>
      <c r="P6340" s="4">
        <f t="shared" si="496"/>
        <v>0</v>
      </c>
      <c r="Q6340" s="3">
        <f t="shared" si="497"/>
        <v>915.2</v>
      </c>
      <c r="R6340" t="str">
        <f t="shared" si="498"/>
        <v>Em atraso</v>
      </c>
      <c r="S6340" s="5">
        <f t="shared" si="499"/>
        <v>1</v>
      </c>
    </row>
    <row r="6341" spans="1:19" x14ac:dyDescent="0.25">
      <c r="A6341">
        <v>6340</v>
      </c>
      <c r="B6341" s="1">
        <v>44215</v>
      </c>
      <c r="C6341" s="1">
        <v>44223</v>
      </c>
      <c r="D6341" s="1">
        <v>44249</v>
      </c>
      <c r="E6341" s="1">
        <v>44249</v>
      </c>
      <c r="F6341">
        <v>1</v>
      </c>
      <c r="G6341">
        <v>9</v>
      </c>
      <c r="H6341">
        <v>470</v>
      </c>
      <c r="I6341" s="6">
        <v>0</v>
      </c>
      <c r="J6341">
        <v>2</v>
      </c>
      <c r="K6341" t="str">
        <f>_xlfn.XLOOKUP(fCompras!F6341,dComprador!$A$2:$A$7,dComprador!$B$2:$B$7)</f>
        <v>Alon</v>
      </c>
      <c r="L6341" t="str">
        <f>_xlfn.XLOOKUP(J6341,dFornecedor!$A$2:$A$6,dFornecedor!$B$2:$B$6)</f>
        <v>Minerva</v>
      </c>
      <c r="M6341" t="str">
        <f>_xlfn.XLOOKUP(G6341,dMateriaPrima!$A$2:$A$12,dMateriaPrima!$B$2:$B$12)</f>
        <v>Couro</v>
      </c>
      <c r="N6341" s="2">
        <f>_xlfn.XLOOKUP(G6341,dMateriaPrima!$A$2:$A$12,dMateriaPrima!$C$2:$C$12)</f>
        <v>4.4000000000000004</v>
      </c>
      <c r="O6341" s="3">
        <f t="shared" si="495"/>
        <v>2068</v>
      </c>
      <c r="P6341" s="4">
        <f t="shared" si="496"/>
        <v>0</v>
      </c>
      <c r="Q6341" s="3">
        <f t="shared" si="497"/>
        <v>2068</v>
      </c>
      <c r="R6341" t="str">
        <f t="shared" si="498"/>
        <v>No prazo</v>
      </c>
      <c r="S6341" s="5">
        <f t="shared" si="499"/>
        <v>0</v>
      </c>
    </row>
    <row r="6342" spans="1:19" x14ac:dyDescent="0.25">
      <c r="A6342">
        <v>6341</v>
      </c>
      <c r="B6342" s="1">
        <v>44215</v>
      </c>
      <c r="C6342" s="1">
        <v>44224</v>
      </c>
      <c r="D6342" s="1">
        <v>44225</v>
      </c>
      <c r="E6342" s="1">
        <v>44230</v>
      </c>
      <c r="F6342">
        <v>4</v>
      </c>
      <c r="G6342">
        <v>11</v>
      </c>
      <c r="H6342">
        <v>161</v>
      </c>
      <c r="I6342" s="6">
        <v>0</v>
      </c>
      <c r="J6342">
        <v>3</v>
      </c>
      <c r="K6342" t="str">
        <f>_xlfn.XLOOKUP(fCompras!F6342,dComprador!$A$2:$A$7,dComprador!$B$2:$B$7)</f>
        <v>Lira</v>
      </c>
      <c r="L6342" t="str">
        <f>_xlfn.XLOOKUP(J6342,dFornecedor!$A$2:$A$6,dFornecedor!$B$2:$B$6)</f>
        <v>StepUp</v>
      </c>
      <c r="M6342" t="str">
        <f>_xlfn.XLOOKUP(G6342,dMateriaPrima!$A$2:$A$12,dMateriaPrima!$B$2:$B$12)</f>
        <v>Papel</v>
      </c>
      <c r="N6342" s="2">
        <f>_xlfn.XLOOKUP(G6342,dMateriaPrima!$A$2:$A$12,dMateriaPrima!$C$2:$C$12)</f>
        <v>9</v>
      </c>
      <c r="O6342" s="3">
        <f t="shared" si="495"/>
        <v>1449</v>
      </c>
      <c r="P6342" s="4">
        <f t="shared" si="496"/>
        <v>0</v>
      </c>
      <c r="Q6342" s="3">
        <f t="shared" si="497"/>
        <v>1449</v>
      </c>
      <c r="R6342" t="str">
        <f t="shared" si="498"/>
        <v>Em atraso</v>
      </c>
      <c r="S6342" s="5">
        <f t="shared" si="499"/>
        <v>5</v>
      </c>
    </row>
    <row r="6343" spans="1:19" x14ac:dyDescent="0.25">
      <c r="A6343">
        <v>6342</v>
      </c>
      <c r="B6343" s="1">
        <v>44215</v>
      </c>
      <c r="C6343" s="1">
        <v>44216</v>
      </c>
      <c r="D6343" s="1">
        <v>44222</v>
      </c>
      <c r="E6343" s="1">
        <v>44222</v>
      </c>
      <c r="F6343">
        <v>4</v>
      </c>
      <c r="G6343">
        <v>9</v>
      </c>
      <c r="H6343">
        <v>43</v>
      </c>
      <c r="I6343" s="6">
        <v>0</v>
      </c>
      <c r="J6343">
        <v>3</v>
      </c>
      <c r="K6343" t="str">
        <f>_xlfn.XLOOKUP(fCompras!F6343,dComprador!$A$2:$A$7,dComprador!$B$2:$B$7)</f>
        <v>Lira</v>
      </c>
      <c r="L6343" t="str">
        <f>_xlfn.XLOOKUP(J6343,dFornecedor!$A$2:$A$6,dFornecedor!$B$2:$B$6)</f>
        <v>StepUp</v>
      </c>
      <c r="M6343" t="str">
        <f>_xlfn.XLOOKUP(G6343,dMateriaPrima!$A$2:$A$12,dMateriaPrima!$B$2:$B$12)</f>
        <v>Couro</v>
      </c>
      <c r="N6343" s="2">
        <f>_xlfn.XLOOKUP(G6343,dMateriaPrima!$A$2:$A$12,dMateriaPrima!$C$2:$C$12)</f>
        <v>4.4000000000000004</v>
      </c>
      <c r="O6343" s="3">
        <f t="shared" si="495"/>
        <v>189.20000000000002</v>
      </c>
      <c r="P6343" s="4">
        <f t="shared" si="496"/>
        <v>0</v>
      </c>
      <c r="Q6343" s="3">
        <f t="shared" si="497"/>
        <v>189.20000000000002</v>
      </c>
      <c r="R6343" t="str">
        <f t="shared" si="498"/>
        <v>No prazo</v>
      </c>
      <c r="S6343" s="5">
        <f t="shared" si="499"/>
        <v>0</v>
      </c>
    </row>
    <row r="6344" spans="1:19" x14ac:dyDescent="0.25">
      <c r="A6344">
        <v>6343</v>
      </c>
      <c r="B6344" s="1">
        <v>44215</v>
      </c>
      <c r="C6344" s="1">
        <v>44219</v>
      </c>
      <c r="D6344" s="1">
        <v>44222</v>
      </c>
      <c r="E6344" s="1">
        <v>44224</v>
      </c>
      <c r="F6344">
        <v>4</v>
      </c>
      <c r="G6344">
        <v>8</v>
      </c>
      <c r="H6344">
        <v>418</v>
      </c>
      <c r="I6344" s="6">
        <v>0</v>
      </c>
      <c r="J6344">
        <v>3</v>
      </c>
      <c r="K6344" t="str">
        <f>_xlfn.XLOOKUP(fCompras!F6344,dComprador!$A$2:$A$7,dComprador!$B$2:$B$7)</f>
        <v>Lira</v>
      </c>
      <c r="L6344" t="str">
        <f>_xlfn.XLOOKUP(J6344,dFornecedor!$A$2:$A$6,dFornecedor!$B$2:$B$6)</f>
        <v>StepUp</v>
      </c>
      <c r="M6344" t="str">
        <f>_xlfn.XLOOKUP(G6344,dMateriaPrima!$A$2:$A$12,dMateriaPrima!$B$2:$B$12)</f>
        <v>Cimento</v>
      </c>
      <c r="N6344" s="2">
        <f>_xlfn.XLOOKUP(G6344,dMateriaPrima!$A$2:$A$12,dMateriaPrima!$C$2:$C$12)</f>
        <v>23</v>
      </c>
      <c r="O6344" s="3">
        <f t="shared" si="495"/>
        <v>9614</v>
      </c>
      <c r="P6344" s="4">
        <f t="shared" si="496"/>
        <v>0</v>
      </c>
      <c r="Q6344" s="3">
        <f t="shared" si="497"/>
        <v>9614</v>
      </c>
      <c r="R6344" t="str">
        <f t="shared" si="498"/>
        <v>Em atraso</v>
      </c>
      <c r="S6344" s="5">
        <f t="shared" si="499"/>
        <v>2</v>
      </c>
    </row>
    <row r="6345" spans="1:19" x14ac:dyDescent="0.25">
      <c r="A6345">
        <v>6344</v>
      </c>
      <c r="B6345" s="1">
        <v>44215</v>
      </c>
      <c r="C6345" s="1">
        <v>44223</v>
      </c>
      <c r="D6345" s="1">
        <v>44226</v>
      </c>
      <c r="E6345" s="1">
        <v>44228</v>
      </c>
      <c r="F6345">
        <v>4</v>
      </c>
      <c r="G6345">
        <v>11</v>
      </c>
      <c r="H6345">
        <v>281</v>
      </c>
      <c r="I6345" s="6">
        <v>0</v>
      </c>
      <c r="J6345">
        <v>3</v>
      </c>
      <c r="K6345" t="str">
        <f>_xlfn.XLOOKUP(fCompras!F6345,dComprador!$A$2:$A$7,dComprador!$B$2:$B$7)</f>
        <v>Lira</v>
      </c>
      <c r="L6345" t="str">
        <f>_xlfn.XLOOKUP(J6345,dFornecedor!$A$2:$A$6,dFornecedor!$B$2:$B$6)</f>
        <v>StepUp</v>
      </c>
      <c r="M6345" t="str">
        <f>_xlfn.XLOOKUP(G6345,dMateriaPrima!$A$2:$A$12,dMateriaPrima!$B$2:$B$12)</f>
        <v>Papel</v>
      </c>
      <c r="N6345" s="2">
        <f>_xlfn.XLOOKUP(G6345,dMateriaPrima!$A$2:$A$12,dMateriaPrima!$C$2:$C$12)</f>
        <v>9</v>
      </c>
      <c r="O6345" s="3">
        <f t="shared" si="495"/>
        <v>2529</v>
      </c>
      <c r="P6345" s="4">
        <f t="shared" si="496"/>
        <v>0</v>
      </c>
      <c r="Q6345" s="3">
        <f t="shared" si="497"/>
        <v>2529</v>
      </c>
      <c r="R6345" t="str">
        <f t="shared" si="498"/>
        <v>Em atraso</v>
      </c>
      <c r="S6345" s="5">
        <f t="shared" si="499"/>
        <v>2</v>
      </c>
    </row>
    <row r="6346" spans="1:19" x14ac:dyDescent="0.25">
      <c r="A6346">
        <v>6345</v>
      </c>
      <c r="B6346" s="1">
        <v>44215</v>
      </c>
      <c r="C6346" s="1">
        <v>44215</v>
      </c>
      <c r="D6346" s="1">
        <v>44222</v>
      </c>
      <c r="E6346" s="1">
        <v>44224</v>
      </c>
      <c r="F6346">
        <v>4</v>
      </c>
      <c r="G6346">
        <v>7</v>
      </c>
      <c r="H6346">
        <v>381</v>
      </c>
      <c r="I6346" s="6">
        <v>0</v>
      </c>
      <c r="J6346">
        <v>2</v>
      </c>
      <c r="K6346" t="str">
        <f>_xlfn.XLOOKUP(fCompras!F6346,dComprador!$A$2:$A$7,dComprador!$B$2:$B$7)</f>
        <v>Lira</v>
      </c>
      <c r="L6346" t="str">
        <f>_xlfn.XLOOKUP(J6346,dFornecedor!$A$2:$A$6,dFornecedor!$B$2:$B$6)</f>
        <v>Minerva</v>
      </c>
      <c r="M6346" t="str">
        <f>_xlfn.XLOOKUP(G6346,dMateriaPrima!$A$2:$A$12,dMateriaPrima!$B$2:$B$12)</f>
        <v>Poliéster</v>
      </c>
      <c r="N6346" s="2">
        <f>_xlfn.XLOOKUP(G6346,dMateriaPrima!$A$2:$A$12,dMateriaPrima!$C$2:$C$12)</f>
        <v>8</v>
      </c>
      <c r="O6346" s="3">
        <f t="shared" si="495"/>
        <v>3048</v>
      </c>
      <c r="P6346" s="4">
        <f t="shared" si="496"/>
        <v>0</v>
      </c>
      <c r="Q6346" s="3">
        <f t="shared" si="497"/>
        <v>3048</v>
      </c>
      <c r="R6346" t="str">
        <f t="shared" si="498"/>
        <v>Em atraso</v>
      </c>
      <c r="S6346" s="5">
        <f t="shared" si="499"/>
        <v>2</v>
      </c>
    </row>
    <row r="6347" spans="1:19" x14ac:dyDescent="0.25">
      <c r="A6347">
        <v>6346</v>
      </c>
      <c r="B6347" s="1">
        <v>44215</v>
      </c>
      <c r="C6347" s="1">
        <v>44216</v>
      </c>
      <c r="D6347" s="1">
        <v>44234</v>
      </c>
      <c r="E6347" s="1">
        <v>44236</v>
      </c>
      <c r="F6347">
        <v>1</v>
      </c>
      <c r="G6347">
        <v>11</v>
      </c>
      <c r="H6347">
        <v>383</v>
      </c>
      <c r="I6347" s="6">
        <v>0</v>
      </c>
      <c r="J6347">
        <v>5</v>
      </c>
      <c r="K6347" t="str">
        <f>_xlfn.XLOOKUP(fCompras!F6347,dComprador!$A$2:$A$7,dComprador!$B$2:$B$7)</f>
        <v>Alon</v>
      </c>
      <c r="L6347" t="str">
        <f>_xlfn.XLOOKUP(J6347,dFornecedor!$A$2:$A$6,dFornecedor!$B$2:$B$6)</f>
        <v>Atlas</v>
      </c>
      <c r="M6347" t="str">
        <f>_xlfn.XLOOKUP(G6347,dMateriaPrima!$A$2:$A$12,dMateriaPrima!$B$2:$B$12)</f>
        <v>Papel</v>
      </c>
      <c r="N6347" s="2">
        <f>_xlfn.XLOOKUP(G6347,dMateriaPrima!$A$2:$A$12,dMateriaPrima!$C$2:$C$12)</f>
        <v>9</v>
      </c>
      <c r="O6347" s="3">
        <f t="shared" si="495"/>
        <v>3447</v>
      </c>
      <c r="P6347" s="4">
        <f t="shared" si="496"/>
        <v>0</v>
      </c>
      <c r="Q6347" s="3">
        <f t="shared" si="497"/>
        <v>3447</v>
      </c>
      <c r="R6347" t="str">
        <f t="shared" si="498"/>
        <v>Em atraso</v>
      </c>
      <c r="S6347" s="5">
        <f t="shared" si="499"/>
        <v>2</v>
      </c>
    </row>
    <row r="6348" spans="1:19" x14ac:dyDescent="0.25">
      <c r="A6348">
        <v>6347</v>
      </c>
      <c r="B6348" s="1">
        <v>44215</v>
      </c>
      <c r="C6348" s="1">
        <v>44216</v>
      </c>
      <c r="D6348" s="1">
        <v>44235</v>
      </c>
      <c r="E6348" s="1">
        <v>44237</v>
      </c>
      <c r="F6348">
        <v>1</v>
      </c>
      <c r="G6348">
        <v>11</v>
      </c>
      <c r="H6348">
        <v>30</v>
      </c>
      <c r="I6348" s="6">
        <v>0</v>
      </c>
      <c r="J6348">
        <v>3</v>
      </c>
      <c r="K6348" t="str">
        <f>_xlfn.XLOOKUP(fCompras!F6348,dComprador!$A$2:$A$7,dComprador!$B$2:$B$7)</f>
        <v>Alon</v>
      </c>
      <c r="L6348" t="str">
        <f>_xlfn.XLOOKUP(J6348,dFornecedor!$A$2:$A$6,dFornecedor!$B$2:$B$6)</f>
        <v>StepUp</v>
      </c>
      <c r="M6348" t="str">
        <f>_xlfn.XLOOKUP(G6348,dMateriaPrima!$A$2:$A$12,dMateriaPrima!$B$2:$B$12)</f>
        <v>Papel</v>
      </c>
      <c r="N6348" s="2">
        <f>_xlfn.XLOOKUP(G6348,dMateriaPrima!$A$2:$A$12,dMateriaPrima!$C$2:$C$12)</f>
        <v>9</v>
      </c>
      <c r="O6348" s="3">
        <f t="shared" si="495"/>
        <v>270</v>
      </c>
      <c r="P6348" s="4">
        <f t="shared" si="496"/>
        <v>0</v>
      </c>
      <c r="Q6348" s="3">
        <f t="shared" si="497"/>
        <v>270</v>
      </c>
      <c r="R6348" t="str">
        <f t="shared" si="498"/>
        <v>Em atraso</v>
      </c>
      <c r="S6348" s="5">
        <f t="shared" si="499"/>
        <v>2</v>
      </c>
    </row>
    <row r="6349" spans="1:19" x14ac:dyDescent="0.25">
      <c r="A6349">
        <v>6348</v>
      </c>
      <c r="B6349" s="1">
        <v>44215</v>
      </c>
      <c r="C6349" s="1">
        <v>44224</v>
      </c>
      <c r="D6349" s="1">
        <v>44234</v>
      </c>
      <c r="E6349" s="1">
        <v>44235</v>
      </c>
      <c r="F6349">
        <v>1</v>
      </c>
      <c r="G6349">
        <v>11</v>
      </c>
      <c r="H6349">
        <v>117</v>
      </c>
      <c r="I6349" s="6">
        <v>0</v>
      </c>
      <c r="J6349">
        <v>2</v>
      </c>
      <c r="K6349" t="str">
        <f>_xlfn.XLOOKUP(fCompras!F6349,dComprador!$A$2:$A$7,dComprador!$B$2:$B$7)</f>
        <v>Alon</v>
      </c>
      <c r="L6349" t="str">
        <f>_xlfn.XLOOKUP(J6349,dFornecedor!$A$2:$A$6,dFornecedor!$B$2:$B$6)</f>
        <v>Minerva</v>
      </c>
      <c r="M6349" t="str">
        <f>_xlfn.XLOOKUP(G6349,dMateriaPrima!$A$2:$A$12,dMateriaPrima!$B$2:$B$12)</f>
        <v>Papel</v>
      </c>
      <c r="N6349" s="2">
        <f>_xlfn.XLOOKUP(G6349,dMateriaPrima!$A$2:$A$12,dMateriaPrima!$C$2:$C$12)</f>
        <v>9</v>
      </c>
      <c r="O6349" s="3">
        <f t="shared" si="495"/>
        <v>1053</v>
      </c>
      <c r="P6349" s="4">
        <f t="shared" si="496"/>
        <v>0</v>
      </c>
      <c r="Q6349" s="3">
        <f t="shared" si="497"/>
        <v>1053</v>
      </c>
      <c r="R6349" t="str">
        <f t="shared" si="498"/>
        <v>Em atraso</v>
      </c>
      <c r="S6349" s="5">
        <f t="shared" si="499"/>
        <v>1</v>
      </c>
    </row>
    <row r="6350" spans="1:19" x14ac:dyDescent="0.25">
      <c r="A6350">
        <v>6349</v>
      </c>
      <c r="B6350" s="1">
        <v>44215</v>
      </c>
      <c r="C6350" s="1">
        <v>44224</v>
      </c>
      <c r="D6350" s="1">
        <v>44234</v>
      </c>
      <c r="E6350" s="1">
        <v>44232</v>
      </c>
      <c r="F6350">
        <v>1</v>
      </c>
      <c r="G6350">
        <v>1</v>
      </c>
      <c r="H6350">
        <v>316</v>
      </c>
      <c r="I6350" s="6">
        <v>0</v>
      </c>
      <c r="J6350">
        <v>2</v>
      </c>
      <c r="K6350" t="str">
        <f>_xlfn.XLOOKUP(fCompras!F6350,dComprador!$A$2:$A$7,dComprador!$B$2:$B$7)</f>
        <v>Alon</v>
      </c>
      <c r="L6350" t="str">
        <f>_xlfn.XLOOKUP(J6350,dFornecedor!$A$2:$A$6,dFornecedor!$B$2:$B$6)</f>
        <v>Minerva</v>
      </c>
      <c r="M6350" t="str">
        <f>_xlfn.XLOOKUP(G6350,dMateriaPrima!$A$2:$A$12,dMateriaPrima!$B$2:$B$12)</f>
        <v>Tecido</v>
      </c>
      <c r="N6350" s="2">
        <f>_xlfn.XLOOKUP(G6350,dMateriaPrima!$A$2:$A$12,dMateriaPrima!$C$2:$C$12)</f>
        <v>18</v>
      </c>
      <c r="O6350" s="3">
        <f t="shared" si="495"/>
        <v>5688</v>
      </c>
      <c r="P6350" s="4">
        <f t="shared" si="496"/>
        <v>0</v>
      </c>
      <c r="Q6350" s="3">
        <f t="shared" si="497"/>
        <v>5688</v>
      </c>
      <c r="R6350" t="str">
        <f t="shared" si="498"/>
        <v>No prazo</v>
      </c>
      <c r="S6350" s="5">
        <f t="shared" si="499"/>
        <v>0</v>
      </c>
    </row>
    <row r="6351" spans="1:19" x14ac:dyDescent="0.25">
      <c r="A6351">
        <v>6350</v>
      </c>
      <c r="B6351" s="1">
        <v>44215</v>
      </c>
      <c r="C6351" s="1">
        <v>44218</v>
      </c>
      <c r="D6351" s="1">
        <v>44247</v>
      </c>
      <c r="E6351" s="1">
        <v>44248</v>
      </c>
      <c r="F6351">
        <v>1</v>
      </c>
      <c r="G6351">
        <v>11</v>
      </c>
      <c r="H6351">
        <v>1</v>
      </c>
      <c r="I6351" s="6">
        <v>0</v>
      </c>
      <c r="J6351">
        <v>4</v>
      </c>
      <c r="K6351" t="str">
        <f>_xlfn.XLOOKUP(fCompras!F6351,dComprador!$A$2:$A$7,dComprador!$B$2:$B$7)</f>
        <v>Alon</v>
      </c>
      <c r="L6351" t="str">
        <f>_xlfn.XLOOKUP(J6351,dFornecedor!$A$2:$A$6,dFornecedor!$B$2:$B$6)</f>
        <v>AlphaOmega</v>
      </c>
      <c r="M6351" t="str">
        <f>_xlfn.XLOOKUP(G6351,dMateriaPrima!$A$2:$A$12,dMateriaPrima!$B$2:$B$12)</f>
        <v>Papel</v>
      </c>
      <c r="N6351" s="2">
        <f>_xlfn.XLOOKUP(G6351,dMateriaPrima!$A$2:$A$12,dMateriaPrima!$C$2:$C$12)</f>
        <v>9</v>
      </c>
      <c r="O6351" s="3">
        <f t="shared" si="495"/>
        <v>9</v>
      </c>
      <c r="P6351" s="4">
        <f t="shared" si="496"/>
        <v>0</v>
      </c>
      <c r="Q6351" s="3">
        <f t="shared" si="497"/>
        <v>9</v>
      </c>
      <c r="R6351" t="str">
        <f t="shared" si="498"/>
        <v>Em atraso</v>
      </c>
      <c r="S6351" s="5">
        <f t="shared" si="499"/>
        <v>1</v>
      </c>
    </row>
    <row r="6352" spans="1:19" x14ac:dyDescent="0.25">
      <c r="A6352">
        <v>6351</v>
      </c>
      <c r="B6352" s="1">
        <v>44216</v>
      </c>
      <c r="C6352" s="1">
        <v>44223</v>
      </c>
      <c r="D6352" s="1">
        <v>44223</v>
      </c>
      <c r="E6352" s="1">
        <v>44228</v>
      </c>
      <c r="F6352">
        <v>4</v>
      </c>
      <c r="G6352">
        <v>1</v>
      </c>
      <c r="H6352">
        <v>108</v>
      </c>
      <c r="I6352" s="6">
        <v>0</v>
      </c>
      <c r="J6352">
        <v>1</v>
      </c>
      <c r="K6352" t="str">
        <f>_xlfn.XLOOKUP(fCompras!F6352,dComprador!$A$2:$A$7,dComprador!$B$2:$B$7)</f>
        <v>Lira</v>
      </c>
      <c r="L6352" t="str">
        <f>_xlfn.XLOOKUP(J6352,dFornecedor!$A$2:$A$6,dFornecedor!$B$2:$B$6)</f>
        <v>NorthShore</v>
      </c>
      <c r="M6352" t="str">
        <f>_xlfn.XLOOKUP(G6352,dMateriaPrima!$A$2:$A$12,dMateriaPrima!$B$2:$B$12)</f>
        <v>Tecido</v>
      </c>
      <c r="N6352" s="2">
        <f>_xlfn.XLOOKUP(G6352,dMateriaPrima!$A$2:$A$12,dMateriaPrima!$C$2:$C$12)</f>
        <v>18</v>
      </c>
      <c r="O6352" s="3">
        <f t="shared" si="495"/>
        <v>1944</v>
      </c>
      <c r="P6352" s="4">
        <f t="shared" si="496"/>
        <v>0</v>
      </c>
      <c r="Q6352" s="3">
        <f t="shared" si="497"/>
        <v>1944</v>
      </c>
      <c r="R6352" t="str">
        <f t="shared" si="498"/>
        <v>Em atraso</v>
      </c>
      <c r="S6352" s="5">
        <f t="shared" si="499"/>
        <v>5</v>
      </c>
    </row>
    <row r="6353" spans="1:19" x14ac:dyDescent="0.25">
      <c r="A6353">
        <v>6352</v>
      </c>
      <c r="B6353" s="1">
        <v>44216</v>
      </c>
      <c r="C6353" s="1">
        <v>44216</v>
      </c>
      <c r="D6353" s="1">
        <v>44223</v>
      </c>
      <c r="E6353" s="1">
        <v>44221</v>
      </c>
      <c r="F6353">
        <v>4</v>
      </c>
      <c r="G6353">
        <v>6</v>
      </c>
      <c r="H6353">
        <v>38</v>
      </c>
      <c r="I6353" s="6">
        <v>0</v>
      </c>
      <c r="J6353">
        <v>5</v>
      </c>
      <c r="K6353" t="str">
        <f>_xlfn.XLOOKUP(fCompras!F6353,dComprador!$A$2:$A$7,dComprador!$B$2:$B$7)</f>
        <v>Lira</v>
      </c>
      <c r="L6353" t="str">
        <f>_xlfn.XLOOKUP(J6353,dFornecedor!$A$2:$A$6,dFornecedor!$B$2:$B$6)</f>
        <v>Atlas</v>
      </c>
      <c r="M6353" t="str">
        <f>_xlfn.XLOOKUP(G6353,dMateriaPrima!$A$2:$A$12,dMateriaPrima!$B$2:$B$12)</f>
        <v>Fio Algodão</v>
      </c>
      <c r="N6353" s="2">
        <f>_xlfn.XLOOKUP(G6353,dMateriaPrima!$A$2:$A$12,dMateriaPrima!$C$2:$C$12)</f>
        <v>55.9</v>
      </c>
      <c r="O6353" s="3">
        <f t="shared" si="495"/>
        <v>2124.1999999999998</v>
      </c>
      <c r="P6353" s="4">
        <f t="shared" si="496"/>
        <v>0</v>
      </c>
      <c r="Q6353" s="3">
        <f t="shared" si="497"/>
        <v>2124.1999999999998</v>
      </c>
      <c r="R6353" t="str">
        <f t="shared" si="498"/>
        <v>No prazo</v>
      </c>
      <c r="S6353" s="5">
        <f t="shared" si="499"/>
        <v>0</v>
      </c>
    </row>
    <row r="6354" spans="1:19" x14ac:dyDescent="0.25">
      <c r="A6354">
        <v>6353</v>
      </c>
      <c r="B6354" s="1">
        <v>44216</v>
      </c>
      <c r="C6354" s="1">
        <v>44217</v>
      </c>
      <c r="D6354" s="1">
        <v>44223</v>
      </c>
      <c r="E6354" s="1">
        <v>44226</v>
      </c>
      <c r="F6354">
        <v>4</v>
      </c>
      <c r="G6354">
        <v>5</v>
      </c>
      <c r="H6354">
        <v>198</v>
      </c>
      <c r="I6354" s="6">
        <v>0</v>
      </c>
      <c r="J6354">
        <v>3</v>
      </c>
      <c r="K6354" t="str">
        <f>_xlfn.XLOOKUP(fCompras!F6354,dComprador!$A$2:$A$7,dComprador!$B$2:$B$7)</f>
        <v>Lira</v>
      </c>
      <c r="L6354" t="str">
        <f>_xlfn.XLOOKUP(J6354,dFornecedor!$A$2:$A$6,dFornecedor!$B$2:$B$6)</f>
        <v>StepUp</v>
      </c>
      <c r="M6354" t="str">
        <f>_xlfn.XLOOKUP(G6354,dMateriaPrima!$A$2:$A$12,dMateriaPrima!$B$2:$B$12)</f>
        <v>Areia</v>
      </c>
      <c r="N6354" s="2">
        <f>_xlfn.XLOOKUP(G6354,dMateriaPrima!$A$2:$A$12,dMateriaPrima!$C$2:$C$12)</f>
        <v>3.59</v>
      </c>
      <c r="O6354" s="3">
        <f t="shared" si="495"/>
        <v>710.81999999999994</v>
      </c>
      <c r="P6354" s="4">
        <f t="shared" si="496"/>
        <v>0</v>
      </c>
      <c r="Q6354" s="3">
        <f t="shared" si="497"/>
        <v>710.81999999999994</v>
      </c>
      <c r="R6354" t="str">
        <f t="shared" si="498"/>
        <v>Em atraso</v>
      </c>
      <c r="S6354" s="5">
        <f t="shared" si="499"/>
        <v>3</v>
      </c>
    </row>
    <row r="6355" spans="1:19" x14ac:dyDescent="0.25">
      <c r="A6355">
        <v>6354</v>
      </c>
      <c r="B6355" s="1">
        <v>44216</v>
      </c>
      <c r="C6355" s="1">
        <v>44216</v>
      </c>
      <c r="D6355" s="1">
        <v>44223</v>
      </c>
      <c r="E6355" s="1">
        <v>44224</v>
      </c>
      <c r="F6355">
        <v>4</v>
      </c>
      <c r="G6355">
        <v>7</v>
      </c>
      <c r="H6355">
        <v>82</v>
      </c>
      <c r="I6355" s="6">
        <v>0</v>
      </c>
      <c r="J6355">
        <v>2</v>
      </c>
      <c r="K6355" t="str">
        <f>_xlfn.XLOOKUP(fCompras!F6355,dComprador!$A$2:$A$7,dComprador!$B$2:$B$7)</f>
        <v>Lira</v>
      </c>
      <c r="L6355" t="str">
        <f>_xlfn.XLOOKUP(J6355,dFornecedor!$A$2:$A$6,dFornecedor!$B$2:$B$6)</f>
        <v>Minerva</v>
      </c>
      <c r="M6355" t="str">
        <f>_xlfn.XLOOKUP(G6355,dMateriaPrima!$A$2:$A$12,dMateriaPrima!$B$2:$B$12)</f>
        <v>Poliéster</v>
      </c>
      <c r="N6355" s="2">
        <f>_xlfn.XLOOKUP(G6355,dMateriaPrima!$A$2:$A$12,dMateriaPrima!$C$2:$C$12)</f>
        <v>8</v>
      </c>
      <c r="O6355" s="3">
        <f t="shared" si="495"/>
        <v>656</v>
      </c>
      <c r="P6355" s="4">
        <f t="shared" si="496"/>
        <v>0</v>
      </c>
      <c r="Q6355" s="3">
        <f t="shared" si="497"/>
        <v>656</v>
      </c>
      <c r="R6355" t="str">
        <f t="shared" si="498"/>
        <v>Em atraso</v>
      </c>
      <c r="S6355" s="5">
        <f t="shared" si="499"/>
        <v>1</v>
      </c>
    </row>
    <row r="6356" spans="1:19" x14ac:dyDescent="0.25">
      <c r="A6356">
        <v>6355</v>
      </c>
      <c r="B6356" s="1">
        <v>44216</v>
      </c>
      <c r="C6356" s="1">
        <v>44218</v>
      </c>
      <c r="D6356" s="1">
        <v>44223</v>
      </c>
      <c r="E6356" s="1">
        <v>44223</v>
      </c>
      <c r="F6356">
        <v>4</v>
      </c>
      <c r="G6356">
        <v>11</v>
      </c>
      <c r="H6356">
        <v>32</v>
      </c>
      <c r="I6356" s="6">
        <v>0</v>
      </c>
      <c r="J6356">
        <v>5</v>
      </c>
      <c r="K6356" t="str">
        <f>_xlfn.XLOOKUP(fCompras!F6356,dComprador!$A$2:$A$7,dComprador!$B$2:$B$7)</f>
        <v>Lira</v>
      </c>
      <c r="L6356" t="str">
        <f>_xlfn.XLOOKUP(J6356,dFornecedor!$A$2:$A$6,dFornecedor!$B$2:$B$6)</f>
        <v>Atlas</v>
      </c>
      <c r="M6356" t="str">
        <f>_xlfn.XLOOKUP(G6356,dMateriaPrima!$A$2:$A$12,dMateriaPrima!$B$2:$B$12)</f>
        <v>Papel</v>
      </c>
      <c r="N6356" s="2">
        <f>_xlfn.XLOOKUP(G6356,dMateriaPrima!$A$2:$A$12,dMateriaPrima!$C$2:$C$12)</f>
        <v>9</v>
      </c>
      <c r="O6356" s="3">
        <f t="shared" si="495"/>
        <v>288</v>
      </c>
      <c r="P6356" s="4">
        <f t="shared" si="496"/>
        <v>0</v>
      </c>
      <c r="Q6356" s="3">
        <f t="shared" si="497"/>
        <v>288</v>
      </c>
      <c r="R6356" t="str">
        <f t="shared" si="498"/>
        <v>No prazo</v>
      </c>
      <c r="S6356" s="5">
        <f t="shared" si="499"/>
        <v>0</v>
      </c>
    </row>
    <row r="6357" spans="1:19" x14ac:dyDescent="0.25">
      <c r="A6357">
        <v>6356</v>
      </c>
      <c r="B6357" s="1">
        <v>44216</v>
      </c>
      <c r="C6357" s="1">
        <v>44217</v>
      </c>
      <c r="D6357" s="1">
        <v>44236</v>
      </c>
      <c r="E6357" s="1">
        <v>44238</v>
      </c>
      <c r="F6357">
        <v>1</v>
      </c>
      <c r="G6357">
        <v>4</v>
      </c>
      <c r="H6357">
        <v>10</v>
      </c>
      <c r="I6357" s="6">
        <v>0</v>
      </c>
      <c r="J6357">
        <v>3</v>
      </c>
      <c r="K6357" t="str">
        <f>_xlfn.XLOOKUP(fCompras!F6357,dComprador!$A$2:$A$7,dComprador!$B$2:$B$7)</f>
        <v>Alon</v>
      </c>
      <c r="L6357" t="str">
        <f>_xlfn.XLOOKUP(J6357,dFornecedor!$A$2:$A$6,dFornecedor!$B$2:$B$6)</f>
        <v>StepUp</v>
      </c>
      <c r="M6357" t="str">
        <f>_xlfn.XLOOKUP(G6357,dMateriaPrima!$A$2:$A$12,dMateriaPrima!$B$2:$B$12)</f>
        <v>Madeira</v>
      </c>
      <c r="N6357" s="2">
        <f>_xlfn.XLOOKUP(G6357,dMateriaPrima!$A$2:$A$12,dMateriaPrima!$C$2:$C$12)</f>
        <v>168</v>
      </c>
      <c r="O6357" s="3">
        <f t="shared" si="495"/>
        <v>1680</v>
      </c>
      <c r="P6357" s="4">
        <f t="shared" si="496"/>
        <v>0</v>
      </c>
      <c r="Q6357" s="3">
        <f t="shared" si="497"/>
        <v>1680</v>
      </c>
      <c r="R6357" t="str">
        <f t="shared" si="498"/>
        <v>Em atraso</v>
      </c>
      <c r="S6357" s="5">
        <f t="shared" si="499"/>
        <v>2</v>
      </c>
    </row>
    <row r="6358" spans="1:19" x14ac:dyDescent="0.25">
      <c r="A6358">
        <v>6357</v>
      </c>
      <c r="B6358" s="1">
        <v>44216</v>
      </c>
      <c r="C6358" s="1">
        <v>44224</v>
      </c>
      <c r="D6358" s="1">
        <v>44236</v>
      </c>
      <c r="E6358" s="1">
        <v>44238</v>
      </c>
      <c r="F6358">
        <v>1</v>
      </c>
      <c r="G6358">
        <v>2</v>
      </c>
      <c r="H6358">
        <v>118</v>
      </c>
      <c r="I6358" s="6">
        <v>0</v>
      </c>
      <c r="J6358">
        <v>2</v>
      </c>
      <c r="K6358" t="str">
        <f>_xlfn.XLOOKUP(fCompras!F6358,dComprador!$A$2:$A$7,dComprador!$B$2:$B$7)</f>
        <v>Alon</v>
      </c>
      <c r="L6358" t="str">
        <f>_xlfn.XLOOKUP(J6358,dFornecedor!$A$2:$A$6,dFornecedor!$B$2:$B$6)</f>
        <v>Minerva</v>
      </c>
      <c r="M6358" t="str">
        <f>_xlfn.XLOOKUP(G6358,dMateriaPrima!$A$2:$A$12,dMateriaPrima!$B$2:$B$12)</f>
        <v>Chapa Metal</v>
      </c>
      <c r="N6358" s="2">
        <f>_xlfn.XLOOKUP(G6358,dMateriaPrima!$A$2:$A$12,dMateriaPrima!$C$2:$C$12)</f>
        <v>299.89999999999998</v>
      </c>
      <c r="O6358" s="3">
        <f t="shared" si="495"/>
        <v>35388.199999999997</v>
      </c>
      <c r="P6358" s="4">
        <f t="shared" si="496"/>
        <v>0</v>
      </c>
      <c r="Q6358" s="3">
        <f t="shared" si="497"/>
        <v>35388.199999999997</v>
      </c>
      <c r="R6358" t="str">
        <f t="shared" si="498"/>
        <v>Em atraso</v>
      </c>
      <c r="S6358" s="5">
        <f t="shared" si="499"/>
        <v>2</v>
      </c>
    </row>
    <row r="6359" spans="1:19" x14ac:dyDescent="0.25">
      <c r="A6359">
        <v>6358</v>
      </c>
      <c r="B6359" s="1">
        <v>44216</v>
      </c>
      <c r="C6359" s="1">
        <v>44223</v>
      </c>
      <c r="D6359" s="1">
        <v>44233</v>
      </c>
      <c r="E6359" s="1">
        <v>44238</v>
      </c>
      <c r="F6359">
        <v>1</v>
      </c>
      <c r="G6359">
        <v>3</v>
      </c>
      <c r="H6359">
        <v>149</v>
      </c>
      <c r="I6359" s="6">
        <v>0</v>
      </c>
      <c r="J6359">
        <v>5</v>
      </c>
      <c r="K6359" t="str">
        <f>_xlfn.XLOOKUP(fCompras!F6359,dComprador!$A$2:$A$7,dComprador!$B$2:$B$7)</f>
        <v>Alon</v>
      </c>
      <c r="L6359" t="str">
        <f>_xlfn.XLOOKUP(J6359,dFornecedor!$A$2:$A$6,dFornecedor!$B$2:$B$6)</f>
        <v>Atlas</v>
      </c>
      <c r="M6359" t="str">
        <f>_xlfn.XLOOKUP(G6359,dMateriaPrima!$A$2:$A$12,dMateriaPrima!$B$2:$B$12)</f>
        <v>Barra Metal</v>
      </c>
      <c r="N6359" s="2">
        <f>_xlfn.XLOOKUP(G6359,dMateriaPrima!$A$2:$A$12,dMateriaPrima!$C$2:$C$12)</f>
        <v>565</v>
      </c>
      <c r="O6359" s="3">
        <f t="shared" si="495"/>
        <v>84185</v>
      </c>
      <c r="P6359" s="4">
        <f t="shared" si="496"/>
        <v>0</v>
      </c>
      <c r="Q6359" s="3">
        <f t="shared" si="497"/>
        <v>84185</v>
      </c>
      <c r="R6359" t="str">
        <f t="shared" si="498"/>
        <v>Em atraso</v>
      </c>
      <c r="S6359" s="5">
        <f t="shared" si="499"/>
        <v>5</v>
      </c>
    </row>
    <row r="6360" spans="1:19" x14ac:dyDescent="0.25">
      <c r="A6360">
        <v>6359</v>
      </c>
      <c r="B6360" s="1">
        <v>44216</v>
      </c>
      <c r="C6360" s="1">
        <v>44217</v>
      </c>
      <c r="D6360" s="1">
        <v>44237</v>
      </c>
      <c r="E6360" s="1">
        <v>44237</v>
      </c>
      <c r="F6360">
        <v>1</v>
      </c>
      <c r="G6360">
        <v>9</v>
      </c>
      <c r="H6360">
        <v>380</v>
      </c>
      <c r="I6360" s="6">
        <v>0</v>
      </c>
      <c r="J6360">
        <v>3</v>
      </c>
      <c r="K6360" t="str">
        <f>_xlfn.XLOOKUP(fCompras!F6360,dComprador!$A$2:$A$7,dComprador!$B$2:$B$7)</f>
        <v>Alon</v>
      </c>
      <c r="L6360" t="str">
        <f>_xlfn.XLOOKUP(J6360,dFornecedor!$A$2:$A$6,dFornecedor!$B$2:$B$6)</f>
        <v>StepUp</v>
      </c>
      <c r="M6360" t="str">
        <f>_xlfn.XLOOKUP(G6360,dMateriaPrima!$A$2:$A$12,dMateriaPrima!$B$2:$B$12)</f>
        <v>Couro</v>
      </c>
      <c r="N6360" s="2">
        <f>_xlfn.XLOOKUP(G6360,dMateriaPrima!$A$2:$A$12,dMateriaPrima!$C$2:$C$12)</f>
        <v>4.4000000000000004</v>
      </c>
      <c r="O6360" s="3">
        <f t="shared" si="495"/>
        <v>1672.0000000000002</v>
      </c>
      <c r="P6360" s="4">
        <f t="shared" si="496"/>
        <v>0</v>
      </c>
      <c r="Q6360" s="3">
        <f t="shared" si="497"/>
        <v>1672.0000000000002</v>
      </c>
      <c r="R6360" t="str">
        <f t="shared" si="498"/>
        <v>No prazo</v>
      </c>
      <c r="S6360" s="5">
        <f t="shared" si="499"/>
        <v>0</v>
      </c>
    </row>
    <row r="6361" spans="1:19" x14ac:dyDescent="0.25">
      <c r="A6361">
        <v>6360</v>
      </c>
      <c r="B6361" s="1">
        <v>44216</v>
      </c>
      <c r="C6361" s="1">
        <v>44222</v>
      </c>
      <c r="D6361" s="1">
        <v>44245</v>
      </c>
      <c r="E6361" s="1">
        <v>44248</v>
      </c>
      <c r="F6361">
        <v>1</v>
      </c>
      <c r="G6361">
        <v>8</v>
      </c>
      <c r="H6361">
        <v>69</v>
      </c>
      <c r="I6361" s="6">
        <v>0</v>
      </c>
      <c r="J6361">
        <v>3</v>
      </c>
      <c r="K6361" t="str">
        <f>_xlfn.XLOOKUP(fCompras!F6361,dComprador!$A$2:$A$7,dComprador!$B$2:$B$7)</f>
        <v>Alon</v>
      </c>
      <c r="L6361" t="str">
        <f>_xlfn.XLOOKUP(J6361,dFornecedor!$A$2:$A$6,dFornecedor!$B$2:$B$6)</f>
        <v>StepUp</v>
      </c>
      <c r="M6361" t="str">
        <f>_xlfn.XLOOKUP(G6361,dMateriaPrima!$A$2:$A$12,dMateriaPrima!$B$2:$B$12)</f>
        <v>Cimento</v>
      </c>
      <c r="N6361" s="2">
        <f>_xlfn.XLOOKUP(G6361,dMateriaPrima!$A$2:$A$12,dMateriaPrima!$C$2:$C$12)</f>
        <v>23</v>
      </c>
      <c r="O6361" s="3">
        <f t="shared" si="495"/>
        <v>1587</v>
      </c>
      <c r="P6361" s="4">
        <f t="shared" si="496"/>
        <v>0</v>
      </c>
      <c r="Q6361" s="3">
        <f t="shared" si="497"/>
        <v>1587</v>
      </c>
      <c r="R6361" t="str">
        <f t="shared" si="498"/>
        <v>Em atraso</v>
      </c>
      <c r="S6361" s="5">
        <f t="shared" si="499"/>
        <v>3</v>
      </c>
    </row>
    <row r="6362" spans="1:19" x14ac:dyDescent="0.25">
      <c r="A6362">
        <v>6361</v>
      </c>
      <c r="B6362" s="1">
        <v>44216</v>
      </c>
      <c r="C6362" s="1">
        <v>44223</v>
      </c>
      <c r="D6362" s="1">
        <v>44250</v>
      </c>
      <c r="E6362" s="1">
        <v>44252</v>
      </c>
      <c r="F6362">
        <v>1</v>
      </c>
      <c r="G6362">
        <v>10</v>
      </c>
      <c r="H6362">
        <v>68</v>
      </c>
      <c r="I6362" s="6">
        <v>0</v>
      </c>
      <c r="J6362">
        <v>3</v>
      </c>
      <c r="K6362" t="str">
        <f>_xlfn.XLOOKUP(fCompras!F6362,dComprador!$A$2:$A$7,dComprador!$B$2:$B$7)</f>
        <v>Alon</v>
      </c>
      <c r="L6362" t="str">
        <f>_xlfn.XLOOKUP(J6362,dFornecedor!$A$2:$A$6,dFornecedor!$B$2:$B$6)</f>
        <v>StepUp</v>
      </c>
      <c r="M6362" t="str">
        <f>_xlfn.XLOOKUP(G6362,dMateriaPrima!$A$2:$A$12,dMateriaPrima!$B$2:$B$12)</f>
        <v>Pedra Britada</v>
      </c>
      <c r="N6362" s="2">
        <f>_xlfn.XLOOKUP(G6362,dMateriaPrima!$A$2:$A$12,dMateriaPrima!$C$2:$C$12)</f>
        <v>56</v>
      </c>
      <c r="O6362" s="3">
        <f t="shared" si="495"/>
        <v>3808</v>
      </c>
      <c r="P6362" s="4">
        <f t="shared" si="496"/>
        <v>0</v>
      </c>
      <c r="Q6362" s="3">
        <f t="shared" si="497"/>
        <v>3808</v>
      </c>
      <c r="R6362" t="str">
        <f t="shared" si="498"/>
        <v>Em atraso</v>
      </c>
      <c r="S6362" s="5">
        <f t="shared" si="499"/>
        <v>2</v>
      </c>
    </row>
    <row r="6363" spans="1:19" x14ac:dyDescent="0.25">
      <c r="A6363">
        <v>6362</v>
      </c>
      <c r="B6363" s="1">
        <v>44216</v>
      </c>
      <c r="C6363" s="1">
        <v>44227</v>
      </c>
      <c r="D6363" s="1">
        <v>44238</v>
      </c>
      <c r="E6363" s="1">
        <v>44241</v>
      </c>
      <c r="F6363">
        <v>1</v>
      </c>
      <c r="G6363">
        <v>9</v>
      </c>
      <c r="H6363">
        <v>231</v>
      </c>
      <c r="I6363" s="6">
        <v>0</v>
      </c>
      <c r="J6363">
        <v>1</v>
      </c>
      <c r="K6363" t="str">
        <f>_xlfn.XLOOKUP(fCompras!F6363,dComprador!$A$2:$A$7,dComprador!$B$2:$B$7)</f>
        <v>Alon</v>
      </c>
      <c r="L6363" t="str">
        <f>_xlfn.XLOOKUP(J6363,dFornecedor!$A$2:$A$6,dFornecedor!$B$2:$B$6)</f>
        <v>NorthShore</v>
      </c>
      <c r="M6363" t="str">
        <f>_xlfn.XLOOKUP(G6363,dMateriaPrima!$A$2:$A$12,dMateriaPrima!$B$2:$B$12)</f>
        <v>Couro</v>
      </c>
      <c r="N6363" s="2">
        <f>_xlfn.XLOOKUP(G6363,dMateriaPrima!$A$2:$A$12,dMateriaPrima!$C$2:$C$12)</f>
        <v>4.4000000000000004</v>
      </c>
      <c r="O6363" s="3">
        <f t="shared" si="495"/>
        <v>1016.4000000000001</v>
      </c>
      <c r="P6363" s="4">
        <f t="shared" si="496"/>
        <v>0</v>
      </c>
      <c r="Q6363" s="3">
        <f t="shared" si="497"/>
        <v>1016.4000000000001</v>
      </c>
      <c r="R6363" t="str">
        <f t="shared" si="498"/>
        <v>Em atraso</v>
      </c>
      <c r="S6363" s="5">
        <f t="shared" si="499"/>
        <v>3</v>
      </c>
    </row>
    <row r="6364" spans="1:19" x14ac:dyDescent="0.25">
      <c r="A6364">
        <v>6363</v>
      </c>
      <c r="B6364" s="1">
        <v>44216</v>
      </c>
      <c r="C6364" s="1">
        <v>44223</v>
      </c>
      <c r="D6364" s="1">
        <v>44239</v>
      </c>
      <c r="E6364" s="1">
        <v>44243</v>
      </c>
      <c r="F6364">
        <v>1</v>
      </c>
      <c r="G6364">
        <v>8</v>
      </c>
      <c r="H6364">
        <v>229</v>
      </c>
      <c r="I6364" s="6">
        <v>0</v>
      </c>
      <c r="J6364">
        <v>2</v>
      </c>
      <c r="K6364" t="str">
        <f>_xlfn.XLOOKUP(fCompras!F6364,dComprador!$A$2:$A$7,dComprador!$B$2:$B$7)</f>
        <v>Alon</v>
      </c>
      <c r="L6364" t="str">
        <f>_xlfn.XLOOKUP(J6364,dFornecedor!$A$2:$A$6,dFornecedor!$B$2:$B$6)</f>
        <v>Minerva</v>
      </c>
      <c r="M6364" t="str">
        <f>_xlfn.XLOOKUP(G6364,dMateriaPrima!$A$2:$A$12,dMateriaPrima!$B$2:$B$12)</f>
        <v>Cimento</v>
      </c>
      <c r="N6364" s="2">
        <f>_xlfn.XLOOKUP(G6364,dMateriaPrima!$A$2:$A$12,dMateriaPrima!$C$2:$C$12)</f>
        <v>23</v>
      </c>
      <c r="O6364" s="3">
        <f t="shared" si="495"/>
        <v>5267</v>
      </c>
      <c r="P6364" s="4">
        <f t="shared" si="496"/>
        <v>0</v>
      </c>
      <c r="Q6364" s="3">
        <f t="shared" si="497"/>
        <v>5267</v>
      </c>
      <c r="R6364" t="str">
        <f t="shared" si="498"/>
        <v>Em atraso</v>
      </c>
      <c r="S6364" s="5">
        <f t="shared" si="499"/>
        <v>4</v>
      </c>
    </row>
    <row r="6365" spans="1:19" x14ac:dyDescent="0.25">
      <c r="A6365">
        <v>6364</v>
      </c>
      <c r="B6365" s="1">
        <v>44217</v>
      </c>
      <c r="C6365" s="1">
        <v>44217</v>
      </c>
      <c r="D6365" s="1">
        <v>44224</v>
      </c>
      <c r="E6365" s="1">
        <v>44223</v>
      </c>
      <c r="F6365">
        <v>4</v>
      </c>
      <c r="G6365">
        <v>5</v>
      </c>
      <c r="H6365">
        <v>19</v>
      </c>
      <c r="I6365" s="6">
        <v>0</v>
      </c>
      <c r="J6365">
        <v>2</v>
      </c>
      <c r="K6365" t="str">
        <f>_xlfn.XLOOKUP(fCompras!F6365,dComprador!$A$2:$A$7,dComprador!$B$2:$B$7)</f>
        <v>Lira</v>
      </c>
      <c r="L6365" t="str">
        <f>_xlfn.XLOOKUP(J6365,dFornecedor!$A$2:$A$6,dFornecedor!$B$2:$B$6)</f>
        <v>Minerva</v>
      </c>
      <c r="M6365" t="str">
        <f>_xlfn.XLOOKUP(G6365,dMateriaPrima!$A$2:$A$12,dMateriaPrima!$B$2:$B$12)</f>
        <v>Areia</v>
      </c>
      <c r="N6365" s="2">
        <f>_xlfn.XLOOKUP(G6365,dMateriaPrima!$A$2:$A$12,dMateriaPrima!$C$2:$C$12)</f>
        <v>3.59</v>
      </c>
      <c r="O6365" s="3">
        <f t="shared" si="495"/>
        <v>68.209999999999994</v>
      </c>
      <c r="P6365" s="4">
        <f t="shared" si="496"/>
        <v>0</v>
      </c>
      <c r="Q6365" s="3">
        <f t="shared" si="497"/>
        <v>68.209999999999994</v>
      </c>
      <c r="R6365" t="str">
        <f t="shared" si="498"/>
        <v>No prazo</v>
      </c>
      <c r="S6365" s="5">
        <f t="shared" si="499"/>
        <v>0</v>
      </c>
    </row>
    <row r="6366" spans="1:19" x14ac:dyDescent="0.25">
      <c r="A6366">
        <v>6365</v>
      </c>
      <c r="B6366" s="1">
        <v>44217</v>
      </c>
      <c r="C6366" s="1">
        <v>44223</v>
      </c>
      <c r="D6366" s="1">
        <v>44224</v>
      </c>
      <c r="E6366" s="1">
        <v>44227</v>
      </c>
      <c r="F6366">
        <v>4</v>
      </c>
      <c r="G6366">
        <v>8</v>
      </c>
      <c r="H6366">
        <v>505</v>
      </c>
      <c r="I6366" s="6">
        <v>0</v>
      </c>
      <c r="J6366">
        <v>3</v>
      </c>
      <c r="K6366" t="str">
        <f>_xlfn.XLOOKUP(fCompras!F6366,dComprador!$A$2:$A$7,dComprador!$B$2:$B$7)</f>
        <v>Lira</v>
      </c>
      <c r="L6366" t="str">
        <f>_xlfn.XLOOKUP(J6366,dFornecedor!$A$2:$A$6,dFornecedor!$B$2:$B$6)</f>
        <v>StepUp</v>
      </c>
      <c r="M6366" t="str">
        <f>_xlfn.XLOOKUP(G6366,dMateriaPrima!$A$2:$A$12,dMateriaPrima!$B$2:$B$12)</f>
        <v>Cimento</v>
      </c>
      <c r="N6366" s="2">
        <f>_xlfn.XLOOKUP(G6366,dMateriaPrima!$A$2:$A$12,dMateriaPrima!$C$2:$C$12)</f>
        <v>23</v>
      </c>
      <c r="O6366" s="3">
        <f t="shared" si="495"/>
        <v>11615</v>
      </c>
      <c r="P6366" s="4">
        <f t="shared" si="496"/>
        <v>0</v>
      </c>
      <c r="Q6366" s="3">
        <f t="shared" si="497"/>
        <v>11615</v>
      </c>
      <c r="R6366" t="str">
        <f t="shared" si="498"/>
        <v>Em atraso</v>
      </c>
      <c r="S6366" s="5">
        <f t="shared" si="499"/>
        <v>3</v>
      </c>
    </row>
    <row r="6367" spans="1:19" x14ac:dyDescent="0.25">
      <c r="A6367">
        <v>6366</v>
      </c>
      <c r="B6367" s="1">
        <v>44217</v>
      </c>
      <c r="C6367" s="1">
        <v>44218</v>
      </c>
      <c r="D6367" s="1">
        <v>44224</v>
      </c>
      <c r="E6367" s="1">
        <v>44227</v>
      </c>
      <c r="F6367">
        <v>4</v>
      </c>
      <c r="G6367">
        <v>10</v>
      </c>
      <c r="H6367">
        <v>502</v>
      </c>
      <c r="I6367" s="6">
        <v>0</v>
      </c>
      <c r="J6367">
        <v>4</v>
      </c>
      <c r="K6367" t="str">
        <f>_xlfn.XLOOKUP(fCompras!F6367,dComprador!$A$2:$A$7,dComprador!$B$2:$B$7)</f>
        <v>Lira</v>
      </c>
      <c r="L6367" t="str">
        <f>_xlfn.XLOOKUP(J6367,dFornecedor!$A$2:$A$6,dFornecedor!$B$2:$B$6)</f>
        <v>AlphaOmega</v>
      </c>
      <c r="M6367" t="str">
        <f>_xlfn.XLOOKUP(G6367,dMateriaPrima!$A$2:$A$12,dMateriaPrima!$B$2:$B$12)</f>
        <v>Pedra Britada</v>
      </c>
      <c r="N6367" s="2">
        <f>_xlfn.XLOOKUP(G6367,dMateriaPrima!$A$2:$A$12,dMateriaPrima!$C$2:$C$12)</f>
        <v>56</v>
      </c>
      <c r="O6367" s="3">
        <f t="shared" si="495"/>
        <v>28112</v>
      </c>
      <c r="P6367" s="4">
        <f t="shared" si="496"/>
        <v>0</v>
      </c>
      <c r="Q6367" s="3">
        <f t="shared" si="497"/>
        <v>28112</v>
      </c>
      <c r="R6367" t="str">
        <f t="shared" si="498"/>
        <v>Em atraso</v>
      </c>
      <c r="S6367" s="5">
        <f t="shared" si="499"/>
        <v>3</v>
      </c>
    </row>
    <row r="6368" spans="1:19" x14ac:dyDescent="0.25">
      <c r="A6368">
        <v>6367</v>
      </c>
      <c r="B6368" s="1">
        <v>44217</v>
      </c>
      <c r="C6368" s="1">
        <v>44221</v>
      </c>
      <c r="D6368" s="1">
        <v>44223</v>
      </c>
      <c r="E6368" s="1">
        <v>44226</v>
      </c>
      <c r="F6368">
        <v>4</v>
      </c>
      <c r="G6368">
        <v>4</v>
      </c>
      <c r="H6368">
        <v>143</v>
      </c>
      <c r="I6368" s="6">
        <v>0</v>
      </c>
      <c r="J6368">
        <v>3</v>
      </c>
      <c r="K6368" t="str">
        <f>_xlfn.XLOOKUP(fCompras!F6368,dComprador!$A$2:$A$7,dComprador!$B$2:$B$7)</f>
        <v>Lira</v>
      </c>
      <c r="L6368" t="str">
        <f>_xlfn.XLOOKUP(J6368,dFornecedor!$A$2:$A$6,dFornecedor!$B$2:$B$6)</f>
        <v>StepUp</v>
      </c>
      <c r="M6368" t="str">
        <f>_xlfn.XLOOKUP(G6368,dMateriaPrima!$A$2:$A$12,dMateriaPrima!$B$2:$B$12)</f>
        <v>Madeira</v>
      </c>
      <c r="N6368" s="2">
        <f>_xlfn.XLOOKUP(G6368,dMateriaPrima!$A$2:$A$12,dMateriaPrima!$C$2:$C$12)</f>
        <v>168</v>
      </c>
      <c r="O6368" s="3">
        <f t="shared" si="495"/>
        <v>24024</v>
      </c>
      <c r="P6368" s="4">
        <f t="shared" si="496"/>
        <v>0</v>
      </c>
      <c r="Q6368" s="3">
        <f t="shared" si="497"/>
        <v>24024</v>
      </c>
      <c r="R6368" t="str">
        <f t="shared" si="498"/>
        <v>Em atraso</v>
      </c>
      <c r="S6368" s="5">
        <f t="shared" si="499"/>
        <v>3</v>
      </c>
    </row>
    <row r="6369" spans="1:19" x14ac:dyDescent="0.25">
      <c r="A6369">
        <v>6368</v>
      </c>
      <c r="B6369" s="1">
        <v>44217</v>
      </c>
      <c r="C6369" s="1">
        <v>44219</v>
      </c>
      <c r="D6369" s="1">
        <v>44235</v>
      </c>
      <c r="E6369" s="1">
        <v>44237</v>
      </c>
      <c r="F6369">
        <v>1</v>
      </c>
      <c r="G6369">
        <v>1</v>
      </c>
      <c r="H6369">
        <v>12</v>
      </c>
      <c r="I6369" s="6">
        <v>0</v>
      </c>
      <c r="J6369">
        <v>4</v>
      </c>
      <c r="K6369" t="str">
        <f>_xlfn.XLOOKUP(fCompras!F6369,dComprador!$A$2:$A$7,dComprador!$B$2:$B$7)</f>
        <v>Alon</v>
      </c>
      <c r="L6369" t="str">
        <f>_xlfn.XLOOKUP(J6369,dFornecedor!$A$2:$A$6,dFornecedor!$B$2:$B$6)</f>
        <v>AlphaOmega</v>
      </c>
      <c r="M6369" t="str">
        <f>_xlfn.XLOOKUP(G6369,dMateriaPrima!$A$2:$A$12,dMateriaPrima!$B$2:$B$12)</f>
        <v>Tecido</v>
      </c>
      <c r="N6369" s="2">
        <f>_xlfn.XLOOKUP(G6369,dMateriaPrima!$A$2:$A$12,dMateriaPrima!$C$2:$C$12)</f>
        <v>18</v>
      </c>
      <c r="O6369" s="3">
        <f t="shared" si="495"/>
        <v>216</v>
      </c>
      <c r="P6369" s="4">
        <f t="shared" si="496"/>
        <v>0</v>
      </c>
      <c r="Q6369" s="3">
        <f t="shared" si="497"/>
        <v>216</v>
      </c>
      <c r="R6369" t="str">
        <f t="shared" si="498"/>
        <v>Em atraso</v>
      </c>
      <c r="S6369" s="5">
        <f t="shared" si="499"/>
        <v>2</v>
      </c>
    </row>
    <row r="6370" spans="1:19" x14ac:dyDescent="0.25">
      <c r="A6370">
        <v>6369</v>
      </c>
      <c r="B6370" s="1">
        <v>44217</v>
      </c>
      <c r="C6370" s="1">
        <v>44224</v>
      </c>
      <c r="D6370" s="1">
        <v>44249</v>
      </c>
      <c r="E6370" s="1">
        <v>44251</v>
      </c>
      <c r="F6370">
        <v>1</v>
      </c>
      <c r="G6370">
        <v>3</v>
      </c>
      <c r="H6370">
        <v>5</v>
      </c>
      <c r="I6370" s="6">
        <v>0</v>
      </c>
      <c r="J6370">
        <v>3</v>
      </c>
      <c r="K6370" t="str">
        <f>_xlfn.XLOOKUP(fCompras!F6370,dComprador!$A$2:$A$7,dComprador!$B$2:$B$7)</f>
        <v>Alon</v>
      </c>
      <c r="L6370" t="str">
        <f>_xlfn.XLOOKUP(J6370,dFornecedor!$A$2:$A$6,dFornecedor!$B$2:$B$6)</f>
        <v>StepUp</v>
      </c>
      <c r="M6370" t="str">
        <f>_xlfn.XLOOKUP(G6370,dMateriaPrima!$A$2:$A$12,dMateriaPrima!$B$2:$B$12)</f>
        <v>Barra Metal</v>
      </c>
      <c r="N6370" s="2">
        <f>_xlfn.XLOOKUP(G6370,dMateriaPrima!$A$2:$A$12,dMateriaPrima!$C$2:$C$12)</f>
        <v>565</v>
      </c>
      <c r="O6370" s="3">
        <f t="shared" si="495"/>
        <v>2825</v>
      </c>
      <c r="P6370" s="4">
        <f t="shared" si="496"/>
        <v>0</v>
      </c>
      <c r="Q6370" s="3">
        <f t="shared" si="497"/>
        <v>2825</v>
      </c>
      <c r="R6370" t="str">
        <f t="shared" si="498"/>
        <v>Em atraso</v>
      </c>
      <c r="S6370" s="5">
        <f t="shared" si="499"/>
        <v>2</v>
      </c>
    </row>
    <row r="6371" spans="1:19" x14ac:dyDescent="0.25">
      <c r="A6371">
        <v>6370</v>
      </c>
      <c r="B6371" s="1">
        <v>44217</v>
      </c>
      <c r="C6371" s="1">
        <v>44221</v>
      </c>
      <c r="D6371" s="1">
        <v>44238</v>
      </c>
      <c r="E6371" s="1">
        <v>44239</v>
      </c>
      <c r="F6371">
        <v>1</v>
      </c>
      <c r="G6371">
        <v>5</v>
      </c>
      <c r="H6371">
        <v>278</v>
      </c>
      <c r="I6371" s="6">
        <v>0</v>
      </c>
      <c r="J6371">
        <v>1</v>
      </c>
      <c r="K6371" t="str">
        <f>_xlfn.XLOOKUP(fCompras!F6371,dComprador!$A$2:$A$7,dComprador!$B$2:$B$7)</f>
        <v>Alon</v>
      </c>
      <c r="L6371" t="str">
        <f>_xlfn.XLOOKUP(J6371,dFornecedor!$A$2:$A$6,dFornecedor!$B$2:$B$6)</f>
        <v>NorthShore</v>
      </c>
      <c r="M6371" t="str">
        <f>_xlfn.XLOOKUP(G6371,dMateriaPrima!$A$2:$A$12,dMateriaPrima!$B$2:$B$12)</f>
        <v>Areia</v>
      </c>
      <c r="N6371" s="2">
        <f>_xlfn.XLOOKUP(G6371,dMateriaPrima!$A$2:$A$12,dMateriaPrima!$C$2:$C$12)</f>
        <v>3.59</v>
      </c>
      <c r="O6371" s="3">
        <f t="shared" si="495"/>
        <v>998.02</v>
      </c>
      <c r="P6371" s="4">
        <f t="shared" si="496"/>
        <v>0</v>
      </c>
      <c r="Q6371" s="3">
        <f t="shared" si="497"/>
        <v>998.02</v>
      </c>
      <c r="R6371" t="str">
        <f t="shared" si="498"/>
        <v>Em atraso</v>
      </c>
      <c r="S6371" s="5">
        <f t="shared" si="499"/>
        <v>1</v>
      </c>
    </row>
    <row r="6372" spans="1:19" x14ac:dyDescent="0.25">
      <c r="A6372">
        <v>6371</v>
      </c>
      <c r="B6372" s="1">
        <v>44217</v>
      </c>
      <c r="C6372" s="1">
        <v>44223</v>
      </c>
      <c r="D6372" s="1">
        <v>44239</v>
      </c>
      <c r="E6372" s="1">
        <v>44240</v>
      </c>
      <c r="F6372">
        <v>1</v>
      </c>
      <c r="G6372">
        <v>9</v>
      </c>
      <c r="H6372">
        <v>135</v>
      </c>
      <c r="I6372" s="6">
        <v>0</v>
      </c>
      <c r="J6372">
        <v>1</v>
      </c>
      <c r="K6372" t="str">
        <f>_xlfn.XLOOKUP(fCompras!F6372,dComprador!$A$2:$A$7,dComprador!$B$2:$B$7)</f>
        <v>Alon</v>
      </c>
      <c r="L6372" t="str">
        <f>_xlfn.XLOOKUP(J6372,dFornecedor!$A$2:$A$6,dFornecedor!$B$2:$B$6)</f>
        <v>NorthShore</v>
      </c>
      <c r="M6372" t="str">
        <f>_xlfn.XLOOKUP(G6372,dMateriaPrima!$A$2:$A$12,dMateriaPrima!$B$2:$B$12)</f>
        <v>Couro</v>
      </c>
      <c r="N6372" s="2">
        <f>_xlfn.XLOOKUP(G6372,dMateriaPrima!$A$2:$A$12,dMateriaPrima!$C$2:$C$12)</f>
        <v>4.4000000000000004</v>
      </c>
      <c r="O6372" s="3">
        <f t="shared" si="495"/>
        <v>594</v>
      </c>
      <c r="P6372" s="4">
        <f t="shared" si="496"/>
        <v>0</v>
      </c>
      <c r="Q6372" s="3">
        <f t="shared" si="497"/>
        <v>594</v>
      </c>
      <c r="R6372" t="str">
        <f t="shared" si="498"/>
        <v>Em atraso</v>
      </c>
      <c r="S6372" s="5">
        <f t="shared" si="499"/>
        <v>1</v>
      </c>
    </row>
    <row r="6373" spans="1:19" x14ac:dyDescent="0.25">
      <c r="A6373">
        <v>6372</v>
      </c>
      <c r="B6373" s="1">
        <v>44218</v>
      </c>
      <c r="C6373" s="1">
        <v>44228</v>
      </c>
      <c r="D6373" s="1">
        <v>44229</v>
      </c>
      <c r="E6373" s="1">
        <v>44231</v>
      </c>
      <c r="F6373">
        <v>4</v>
      </c>
      <c r="G6373">
        <v>1</v>
      </c>
      <c r="H6373">
        <v>346</v>
      </c>
      <c r="I6373" s="6">
        <v>0</v>
      </c>
      <c r="J6373">
        <v>3</v>
      </c>
      <c r="K6373" t="str">
        <f>_xlfn.XLOOKUP(fCompras!F6373,dComprador!$A$2:$A$7,dComprador!$B$2:$B$7)</f>
        <v>Lira</v>
      </c>
      <c r="L6373" t="str">
        <f>_xlfn.XLOOKUP(J6373,dFornecedor!$A$2:$A$6,dFornecedor!$B$2:$B$6)</f>
        <v>StepUp</v>
      </c>
      <c r="M6373" t="str">
        <f>_xlfn.XLOOKUP(G6373,dMateriaPrima!$A$2:$A$12,dMateriaPrima!$B$2:$B$12)</f>
        <v>Tecido</v>
      </c>
      <c r="N6373" s="2">
        <f>_xlfn.XLOOKUP(G6373,dMateriaPrima!$A$2:$A$12,dMateriaPrima!$C$2:$C$12)</f>
        <v>18</v>
      </c>
      <c r="O6373" s="3">
        <f t="shared" si="495"/>
        <v>6228</v>
      </c>
      <c r="P6373" s="4">
        <f t="shared" si="496"/>
        <v>0</v>
      </c>
      <c r="Q6373" s="3">
        <f t="shared" si="497"/>
        <v>6228</v>
      </c>
      <c r="R6373" t="str">
        <f t="shared" si="498"/>
        <v>Em atraso</v>
      </c>
      <c r="S6373" s="5">
        <f t="shared" si="499"/>
        <v>2</v>
      </c>
    </row>
    <row r="6374" spans="1:19" x14ac:dyDescent="0.25">
      <c r="A6374">
        <v>6373</v>
      </c>
      <c r="B6374" s="1">
        <v>44218</v>
      </c>
      <c r="C6374" s="1">
        <v>44218</v>
      </c>
      <c r="D6374" s="1">
        <v>44226</v>
      </c>
      <c r="E6374" s="1">
        <v>44228</v>
      </c>
      <c r="F6374">
        <v>4</v>
      </c>
      <c r="G6374">
        <v>3</v>
      </c>
      <c r="H6374">
        <v>337</v>
      </c>
      <c r="I6374" s="6">
        <v>0</v>
      </c>
      <c r="J6374">
        <v>2</v>
      </c>
      <c r="K6374" t="str">
        <f>_xlfn.XLOOKUP(fCompras!F6374,dComprador!$A$2:$A$7,dComprador!$B$2:$B$7)</f>
        <v>Lira</v>
      </c>
      <c r="L6374" t="str">
        <f>_xlfn.XLOOKUP(J6374,dFornecedor!$A$2:$A$6,dFornecedor!$B$2:$B$6)</f>
        <v>Minerva</v>
      </c>
      <c r="M6374" t="str">
        <f>_xlfn.XLOOKUP(G6374,dMateriaPrima!$A$2:$A$12,dMateriaPrima!$B$2:$B$12)</f>
        <v>Barra Metal</v>
      </c>
      <c r="N6374" s="2">
        <f>_xlfn.XLOOKUP(G6374,dMateriaPrima!$A$2:$A$12,dMateriaPrima!$C$2:$C$12)</f>
        <v>565</v>
      </c>
      <c r="O6374" s="3">
        <f t="shared" si="495"/>
        <v>190405</v>
      </c>
      <c r="P6374" s="4">
        <f t="shared" si="496"/>
        <v>0</v>
      </c>
      <c r="Q6374" s="3">
        <f t="shared" si="497"/>
        <v>190405</v>
      </c>
      <c r="R6374" t="str">
        <f t="shared" si="498"/>
        <v>Em atraso</v>
      </c>
      <c r="S6374" s="5">
        <f t="shared" si="499"/>
        <v>2</v>
      </c>
    </row>
    <row r="6375" spans="1:19" x14ac:dyDescent="0.25">
      <c r="A6375">
        <v>6374</v>
      </c>
      <c r="B6375" s="1">
        <v>44218</v>
      </c>
      <c r="C6375" s="1">
        <v>44218</v>
      </c>
      <c r="D6375" s="1">
        <v>44226</v>
      </c>
      <c r="E6375" s="1">
        <v>44227</v>
      </c>
      <c r="F6375">
        <v>4</v>
      </c>
      <c r="G6375">
        <v>7</v>
      </c>
      <c r="H6375">
        <v>564</v>
      </c>
      <c r="I6375" s="6">
        <v>0</v>
      </c>
      <c r="J6375">
        <v>2</v>
      </c>
      <c r="K6375" t="str">
        <f>_xlfn.XLOOKUP(fCompras!F6375,dComprador!$A$2:$A$7,dComprador!$B$2:$B$7)</f>
        <v>Lira</v>
      </c>
      <c r="L6375" t="str">
        <f>_xlfn.XLOOKUP(J6375,dFornecedor!$A$2:$A$6,dFornecedor!$B$2:$B$6)</f>
        <v>Minerva</v>
      </c>
      <c r="M6375" t="str">
        <f>_xlfn.XLOOKUP(G6375,dMateriaPrima!$A$2:$A$12,dMateriaPrima!$B$2:$B$12)</f>
        <v>Poliéster</v>
      </c>
      <c r="N6375" s="2">
        <f>_xlfn.XLOOKUP(G6375,dMateriaPrima!$A$2:$A$12,dMateriaPrima!$C$2:$C$12)</f>
        <v>8</v>
      </c>
      <c r="O6375" s="3">
        <f t="shared" si="495"/>
        <v>4512</v>
      </c>
      <c r="P6375" s="4">
        <f t="shared" si="496"/>
        <v>0</v>
      </c>
      <c r="Q6375" s="3">
        <f t="shared" si="497"/>
        <v>4512</v>
      </c>
      <c r="R6375" t="str">
        <f t="shared" si="498"/>
        <v>Em atraso</v>
      </c>
      <c r="S6375" s="5">
        <f t="shared" si="499"/>
        <v>1</v>
      </c>
    </row>
    <row r="6376" spans="1:19" x14ac:dyDescent="0.25">
      <c r="A6376">
        <v>6375</v>
      </c>
      <c r="B6376" s="1">
        <v>44218</v>
      </c>
      <c r="C6376" s="1">
        <v>44223</v>
      </c>
      <c r="D6376" s="1">
        <v>44236</v>
      </c>
      <c r="E6376" s="1">
        <v>44239</v>
      </c>
      <c r="F6376">
        <v>1</v>
      </c>
      <c r="G6376">
        <v>9</v>
      </c>
      <c r="H6376">
        <v>425</v>
      </c>
      <c r="I6376" s="6">
        <v>0</v>
      </c>
      <c r="J6376">
        <v>1</v>
      </c>
      <c r="K6376" t="str">
        <f>_xlfn.XLOOKUP(fCompras!F6376,dComprador!$A$2:$A$7,dComprador!$B$2:$B$7)</f>
        <v>Alon</v>
      </c>
      <c r="L6376" t="str">
        <f>_xlfn.XLOOKUP(J6376,dFornecedor!$A$2:$A$6,dFornecedor!$B$2:$B$6)</f>
        <v>NorthShore</v>
      </c>
      <c r="M6376" t="str">
        <f>_xlfn.XLOOKUP(G6376,dMateriaPrima!$A$2:$A$12,dMateriaPrima!$B$2:$B$12)</f>
        <v>Couro</v>
      </c>
      <c r="N6376" s="2">
        <f>_xlfn.XLOOKUP(G6376,dMateriaPrima!$A$2:$A$12,dMateriaPrima!$C$2:$C$12)</f>
        <v>4.4000000000000004</v>
      </c>
      <c r="O6376" s="3">
        <f t="shared" si="495"/>
        <v>1870.0000000000002</v>
      </c>
      <c r="P6376" s="4">
        <f t="shared" si="496"/>
        <v>0</v>
      </c>
      <c r="Q6376" s="3">
        <f t="shared" si="497"/>
        <v>1870.0000000000002</v>
      </c>
      <c r="R6376" t="str">
        <f t="shared" si="498"/>
        <v>Em atraso</v>
      </c>
      <c r="S6376" s="5">
        <f t="shared" si="499"/>
        <v>3</v>
      </c>
    </row>
    <row r="6377" spans="1:19" x14ac:dyDescent="0.25">
      <c r="A6377">
        <v>6376</v>
      </c>
      <c r="B6377" s="1">
        <v>44218</v>
      </c>
      <c r="C6377" s="1">
        <v>44226</v>
      </c>
      <c r="D6377" s="1">
        <v>44238</v>
      </c>
      <c r="E6377" s="1">
        <v>44240</v>
      </c>
      <c r="F6377">
        <v>1</v>
      </c>
      <c r="G6377">
        <v>5</v>
      </c>
      <c r="H6377">
        <v>18</v>
      </c>
      <c r="I6377" s="6">
        <v>0</v>
      </c>
      <c r="J6377">
        <v>2</v>
      </c>
      <c r="K6377" t="str">
        <f>_xlfn.XLOOKUP(fCompras!F6377,dComprador!$A$2:$A$7,dComprador!$B$2:$B$7)</f>
        <v>Alon</v>
      </c>
      <c r="L6377" t="str">
        <f>_xlfn.XLOOKUP(J6377,dFornecedor!$A$2:$A$6,dFornecedor!$B$2:$B$6)</f>
        <v>Minerva</v>
      </c>
      <c r="M6377" t="str">
        <f>_xlfn.XLOOKUP(G6377,dMateriaPrima!$A$2:$A$12,dMateriaPrima!$B$2:$B$12)</f>
        <v>Areia</v>
      </c>
      <c r="N6377" s="2">
        <f>_xlfn.XLOOKUP(G6377,dMateriaPrima!$A$2:$A$12,dMateriaPrima!$C$2:$C$12)</f>
        <v>3.59</v>
      </c>
      <c r="O6377" s="3">
        <f t="shared" si="495"/>
        <v>64.62</v>
      </c>
      <c r="P6377" s="4">
        <f t="shared" si="496"/>
        <v>0</v>
      </c>
      <c r="Q6377" s="3">
        <f t="shared" si="497"/>
        <v>64.62</v>
      </c>
      <c r="R6377" t="str">
        <f t="shared" si="498"/>
        <v>Em atraso</v>
      </c>
      <c r="S6377" s="5">
        <f t="shared" si="499"/>
        <v>2</v>
      </c>
    </row>
    <row r="6378" spans="1:19" x14ac:dyDescent="0.25">
      <c r="A6378">
        <v>6377</v>
      </c>
      <c r="B6378" s="1">
        <v>44218</v>
      </c>
      <c r="C6378" s="1">
        <v>44231</v>
      </c>
      <c r="D6378" s="1">
        <v>44234</v>
      </c>
      <c r="E6378" s="1">
        <v>44237</v>
      </c>
      <c r="F6378">
        <v>1</v>
      </c>
      <c r="G6378">
        <v>3</v>
      </c>
      <c r="H6378">
        <v>51</v>
      </c>
      <c r="I6378" s="6">
        <v>0</v>
      </c>
      <c r="J6378">
        <v>1</v>
      </c>
      <c r="K6378" t="str">
        <f>_xlfn.XLOOKUP(fCompras!F6378,dComprador!$A$2:$A$7,dComprador!$B$2:$B$7)</f>
        <v>Alon</v>
      </c>
      <c r="L6378" t="str">
        <f>_xlfn.XLOOKUP(J6378,dFornecedor!$A$2:$A$6,dFornecedor!$B$2:$B$6)</f>
        <v>NorthShore</v>
      </c>
      <c r="M6378" t="str">
        <f>_xlfn.XLOOKUP(G6378,dMateriaPrima!$A$2:$A$12,dMateriaPrima!$B$2:$B$12)</f>
        <v>Barra Metal</v>
      </c>
      <c r="N6378" s="2">
        <f>_xlfn.XLOOKUP(G6378,dMateriaPrima!$A$2:$A$12,dMateriaPrima!$C$2:$C$12)</f>
        <v>565</v>
      </c>
      <c r="O6378" s="3">
        <f t="shared" si="495"/>
        <v>28815</v>
      </c>
      <c r="P6378" s="4">
        <f t="shared" si="496"/>
        <v>0</v>
      </c>
      <c r="Q6378" s="3">
        <f t="shared" si="497"/>
        <v>28815</v>
      </c>
      <c r="R6378" t="str">
        <f t="shared" si="498"/>
        <v>Em atraso</v>
      </c>
      <c r="S6378" s="5">
        <f t="shared" si="499"/>
        <v>3</v>
      </c>
    </row>
    <row r="6379" spans="1:19" x14ac:dyDescent="0.25">
      <c r="A6379">
        <v>6378</v>
      </c>
      <c r="B6379" s="1">
        <v>44218</v>
      </c>
      <c r="C6379" s="1">
        <v>44219</v>
      </c>
      <c r="D6379" s="1">
        <v>44236</v>
      </c>
      <c r="E6379" s="1">
        <v>44237</v>
      </c>
      <c r="F6379">
        <v>1</v>
      </c>
      <c r="G6379">
        <v>5</v>
      </c>
      <c r="H6379">
        <v>247</v>
      </c>
      <c r="I6379" s="6">
        <v>0</v>
      </c>
      <c r="J6379">
        <v>5</v>
      </c>
      <c r="K6379" t="str">
        <f>_xlfn.XLOOKUP(fCompras!F6379,dComprador!$A$2:$A$7,dComprador!$B$2:$B$7)</f>
        <v>Alon</v>
      </c>
      <c r="L6379" t="str">
        <f>_xlfn.XLOOKUP(J6379,dFornecedor!$A$2:$A$6,dFornecedor!$B$2:$B$6)</f>
        <v>Atlas</v>
      </c>
      <c r="M6379" t="str">
        <f>_xlfn.XLOOKUP(G6379,dMateriaPrima!$A$2:$A$12,dMateriaPrima!$B$2:$B$12)</f>
        <v>Areia</v>
      </c>
      <c r="N6379" s="2">
        <f>_xlfn.XLOOKUP(G6379,dMateriaPrima!$A$2:$A$12,dMateriaPrima!$C$2:$C$12)</f>
        <v>3.59</v>
      </c>
      <c r="O6379" s="3">
        <f t="shared" si="495"/>
        <v>886.73</v>
      </c>
      <c r="P6379" s="4">
        <f t="shared" si="496"/>
        <v>0</v>
      </c>
      <c r="Q6379" s="3">
        <f t="shared" si="497"/>
        <v>886.73</v>
      </c>
      <c r="R6379" t="str">
        <f t="shared" si="498"/>
        <v>Em atraso</v>
      </c>
      <c r="S6379" s="5">
        <f t="shared" si="499"/>
        <v>1</v>
      </c>
    </row>
    <row r="6380" spans="1:19" x14ac:dyDescent="0.25">
      <c r="A6380">
        <v>6379</v>
      </c>
      <c r="B6380" s="1">
        <v>44219</v>
      </c>
      <c r="C6380" s="1">
        <v>44219</v>
      </c>
      <c r="D6380" s="1">
        <v>44226</v>
      </c>
      <c r="E6380" s="1">
        <v>44229</v>
      </c>
      <c r="F6380">
        <v>4</v>
      </c>
      <c r="G6380">
        <v>5</v>
      </c>
      <c r="H6380">
        <v>60</v>
      </c>
      <c r="I6380" s="6">
        <v>0.38</v>
      </c>
      <c r="J6380">
        <v>4</v>
      </c>
      <c r="K6380" t="str">
        <f>_xlfn.XLOOKUP(fCompras!F6380,dComprador!$A$2:$A$7,dComprador!$B$2:$B$7)</f>
        <v>Lira</v>
      </c>
      <c r="L6380" t="str">
        <f>_xlfn.XLOOKUP(J6380,dFornecedor!$A$2:$A$6,dFornecedor!$B$2:$B$6)</f>
        <v>AlphaOmega</v>
      </c>
      <c r="M6380" t="str">
        <f>_xlfn.XLOOKUP(G6380,dMateriaPrima!$A$2:$A$12,dMateriaPrima!$B$2:$B$12)</f>
        <v>Areia</v>
      </c>
      <c r="N6380" s="2">
        <f>_xlfn.XLOOKUP(G6380,dMateriaPrima!$A$2:$A$12,dMateriaPrima!$C$2:$C$12)</f>
        <v>3.59</v>
      </c>
      <c r="O6380" s="3">
        <f t="shared" si="495"/>
        <v>215.39999999999998</v>
      </c>
      <c r="P6380" s="4">
        <f t="shared" si="496"/>
        <v>81.85199999999999</v>
      </c>
      <c r="Q6380" s="3">
        <f t="shared" si="497"/>
        <v>133.548</v>
      </c>
      <c r="R6380" t="str">
        <f t="shared" si="498"/>
        <v>Em atraso</v>
      </c>
      <c r="S6380" s="5">
        <f t="shared" si="499"/>
        <v>3</v>
      </c>
    </row>
    <row r="6381" spans="1:19" x14ac:dyDescent="0.25">
      <c r="A6381">
        <v>6380</v>
      </c>
      <c r="B6381" s="1">
        <v>44219</v>
      </c>
      <c r="C6381" s="1">
        <v>44223</v>
      </c>
      <c r="D6381" s="1">
        <v>44226</v>
      </c>
      <c r="E6381" s="1">
        <v>44229</v>
      </c>
      <c r="F6381">
        <v>4</v>
      </c>
      <c r="G6381">
        <v>7</v>
      </c>
      <c r="H6381">
        <v>450</v>
      </c>
      <c r="I6381" s="6">
        <v>0</v>
      </c>
      <c r="J6381">
        <v>3</v>
      </c>
      <c r="K6381" t="str">
        <f>_xlfn.XLOOKUP(fCompras!F6381,dComprador!$A$2:$A$7,dComprador!$B$2:$B$7)</f>
        <v>Lira</v>
      </c>
      <c r="L6381" t="str">
        <f>_xlfn.XLOOKUP(J6381,dFornecedor!$A$2:$A$6,dFornecedor!$B$2:$B$6)</f>
        <v>StepUp</v>
      </c>
      <c r="M6381" t="str">
        <f>_xlfn.XLOOKUP(G6381,dMateriaPrima!$A$2:$A$12,dMateriaPrima!$B$2:$B$12)</f>
        <v>Poliéster</v>
      </c>
      <c r="N6381" s="2">
        <f>_xlfn.XLOOKUP(G6381,dMateriaPrima!$A$2:$A$12,dMateriaPrima!$C$2:$C$12)</f>
        <v>8</v>
      </c>
      <c r="O6381" s="3">
        <f t="shared" si="495"/>
        <v>3600</v>
      </c>
      <c r="P6381" s="4">
        <f t="shared" si="496"/>
        <v>0</v>
      </c>
      <c r="Q6381" s="3">
        <f t="shared" si="497"/>
        <v>3600</v>
      </c>
      <c r="R6381" t="str">
        <f t="shared" si="498"/>
        <v>Em atraso</v>
      </c>
      <c r="S6381" s="5">
        <f t="shared" si="499"/>
        <v>3</v>
      </c>
    </row>
    <row r="6382" spans="1:19" x14ac:dyDescent="0.25">
      <c r="A6382">
        <v>6381</v>
      </c>
      <c r="B6382" s="1">
        <v>44219</v>
      </c>
      <c r="C6382" s="1">
        <v>44219</v>
      </c>
      <c r="D6382" s="1">
        <v>44247</v>
      </c>
      <c r="E6382" s="1">
        <v>44250</v>
      </c>
      <c r="F6382">
        <v>1</v>
      </c>
      <c r="G6382">
        <v>5</v>
      </c>
      <c r="H6382">
        <v>419</v>
      </c>
      <c r="I6382" s="6">
        <v>0.28999999999999998</v>
      </c>
      <c r="J6382">
        <v>2</v>
      </c>
      <c r="K6382" t="str">
        <f>_xlfn.XLOOKUP(fCompras!F6382,dComprador!$A$2:$A$7,dComprador!$B$2:$B$7)</f>
        <v>Alon</v>
      </c>
      <c r="L6382" t="str">
        <f>_xlfn.XLOOKUP(J6382,dFornecedor!$A$2:$A$6,dFornecedor!$B$2:$B$6)</f>
        <v>Minerva</v>
      </c>
      <c r="M6382" t="str">
        <f>_xlfn.XLOOKUP(G6382,dMateriaPrima!$A$2:$A$12,dMateriaPrima!$B$2:$B$12)</f>
        <v>Areia</v>
      </c>
      <c r="N6382" s="2">
        <f>_xlfn.XLOOKUP(G6382,dMateriaPrima!$A$2:$A$12,dMateriaPrima!$C$2:$C$12)</f>
        <v>3.59</v>
      </c>
      <c r="O6382" s="3">
        <f t="shared" si="495"/>
        <v>1504.21</v>
      </c>
      <c r="P6382" s="4">
        <f t="shared" si="496"/>
        <v>436.22089999999997</v>
      </c>
      <c r="Q6382" s="3">
        <f t="shared" si="497"/>
        <v>1067.9891</v>
      </c>
      <c r="R6382" t="str">
        <f t="shared" si="498"/>
        <v>Em atraso</v>
      </c>
      <c r="S6382" s="5">
        <f t="shared" si="499"/>
        <v>3</v>
      </c>
    </row>
    <row r="6383" spans="1:19" x14ac:dyDescent="0.25">
      <c r="A6383">
        <v>6382</v>
      </c>
      <c r="B6383" s="1">
        <v>44219</v>
      </c>
      <c r="C6383" s="1">
        <v>44228</v>
      </c>
      <c r="D6383" s="1">
        <v>44228</v>
      </c>
      <c r="E6383" s="1">
        <v>44234</v>
      </c>
      <c r="F6383">
        <v>4</v>
      </c>
      <c r="G6383">
        <v>6</v>
      </c>
      <c r="H6383">
        <v>218</v>
      </c>
      <c r="I6383" s="6">
        <v>0</v>
      </c>
      <c r="J6383">
        <v>3</v>
      </c>
      <c r="K6383" t="str">
        <f>_xlfn.XLOOKUP(fCompras!F6383,dComprador!$A$2:$A$7,dComprador!$B$2:$B$7)</f>
        <v>Lira</v>
      </c>
      <c r="L6383" t="str">
        <f>_xlfn.XLOOKUP(J6383,dFornecedor!$A$2:$A$6,dFornecedor!$B$2:$B$6)</f>
        <v>StepUp</v>
      </c>
      <c r="M6383" t="str">
        <f>_xlfn.XLOOKUP(G6383,dMateriaPrima!$A$2:$A$12,dMateriaPrima!$B$2:$B$12)</f>
        <v>Fio Algodão</v>
      </c>
      <c r="N6383" s="2">
        <f>_xlfn.XLOOKUP(G6383,dMateriaPrima!$A$2:$A$12,dMateriaPrima!$C$2:$C$12)</f>
        <v>55.9</v>
      </c>
      <c r="O6383" s="3">
        <f t="shared" si="495"/>
        <v>12186.199999999999</v>
      </c>
      <c r="P6383" s="4">
        <f t="shared" si="496"/>
        <v>0</v>
      </c>
      <c r="Q6383" s="3">
        <f t="shared" si="497"/>
        <v>12186.199999999999</v>
      </c>
      <c r="R6383" t="str">
        <f t="shared" si="498"/>
        <v>Em atraso</v>
      </c>
      <c r="S6383" s="5">
        <f t="shared" si="499"/>
        <v>6</v>
      </c>
    </row>
    <row r="6384" spans="1:19" x14ac:dyDescent="0.25">
      <c r="A6384">
        <v>6383</v>
      </c>
      <c r="B6384" s="1">
        <v>44219</v>
      </c>
      <c r="C6384" s="1">
        <v>44219</v>
      </c>
      <c r="D6384" s="1">
        <v>44225</v>
      </c>
      <c r="E6384" s="1">
        <v>44226</v>
      </c>
      <c r="F6384">
        <v>4</v>
      </c>
      <c r="G6384">
        <v>8</v>
      </c>
      <c r="H6384">
        <v>47</v>
      </c>
      <c r="I6384" s="6">
        <v>0</v>
      </c>
      <c r="J6384">
        <v>2</v>
      </c>
      <c r="K6384" t="str">
        <f>_xlfn.XLOOKUP(fCompras!F6384,dComprador!$A$2:$A$7,dComprador!$B$2:$B$7)</f>
        <v>Lira</v>
      </c>
      <c r="L6384" t="str">
        <f>_xlfn.XLOOKUP(J6384,dFornecedor!$A$2:$A$6,dFornecedor!$B$2:$B$6)</f>
        <v>Minerva</v>
      </c>
      <c r="M6384" t="str">
        <f>_xlfn.XLOOKUP(G6384,dMateriaPrima!$A$2:$A$12,dMateriaPrima!$B$2:$B$12)</f>
        <v>Cimento</v>
      </c>
      <c r="N6384" s="2">
        <f>_xlfn.XLOOKUP(G6384,dMateriaPrima!$A$2:$A$12,dMateriaPrima!$C$2:$C$12)</f>
        <v>23</v>
      </c>
      <c r="O6384" s="3">
        <f t="shared" si="495"/>
        <v>1081</v>
      </c>
      <c r="P6384" s="4">
        <f t="shared" si="496"/>
        <v>0</v>
      </c>
      <c r="Q6384" s="3">
        <f t="shared" si="497"/>
        <v>1081</v>
      </c>
      <c r="R6384" t="str">
        <f t="shared" si="498"/>
        <v>Em atraso</v>
      </c>
      <c r="S6384" s="5">
        <f t="shared" si="499"/>
        <v>1</v>
      </c>
    </row>
    <row r="6385" spans="1:19" x14ac:dyDescent="0.25">
      <c r="A6385">
        <v>6384</v>
      </c>
      <c r="B6385" s="1">
        <v>44219</v>
      </c>
      <c r="C6385" s="1">
        <v>44225</v>
      </c>
      <c r="D6385" s="1">
        <v>44229</v>
      </c>
      <c r="E6385" s="1">
        <v>44229</v>
      </c>
      <c r="F6385">
        <v>4</v>
      </c>
      <c r="G6385">
        <v>3</v>
      </c>
      <c r="H6385">
        <v>5</v>
      </c>
      <c r="I6385" s="6">
        <v>0</v>
      </c>
      <c r="J6385">
        <v>2</v>
      </c>
      <c r="K6385" t="str">
        <f>_xlfn.XLOOKUP(fCompras!F6385,dComprador!$A$2:$A$7,dComprador!$B$2:$B$7)</f>
        <v>Lira</v>
      </c>
      <c r="L6385" t="str">
        <f>_xlfn.XLOOKUP(J6385,dFornecedor!$A$2:$A$6,dFornecedor!$B$2:$B$6)</f>
        <v>Minerva</v>
      </c>
      <c r="M6385" t="str">
        <f>_xlfn.XLOOKUP(G6385,dMateriaPrima!$A$2:$A$12,dMateriaPrima!$B$2:$B$12)</f>
        <v>Barra Metal</v>
      </c>
      <c r="N6385" s="2">
        <f>_xlfn.XLOOKUP(G6385,dMateriaPrima!$A$2:$A$12,dMateriaPrima!$C$2:$C$12)</f>
        <v>565</v>
      </c>
      <c r="O6385" s="3">
        <f t="shared" si="495"/>
        <v>2825</v>
      </c>
      <c r="P6385" s="4">
        <f t="shared" si="496"/>
        <v>0</v>
      </c>
      <c r="Q6385" s="3">
        <f t="shared" si="497"/>
        <v>2825</v>
      </c>
      <c r="R6385" t="str">
        <f t="shared" si="498"/>
        <v>No prazo</v>
      </c>
      <c r="S6385" s="5">
        <f t="shared" si="499"/>
        <v>0</v>
      </c>
    </row>
    <row r="6386" spans="1:19" x14ac:dyDescent="0.25">
      <c r="A6386">
        <v>6385</v>
      </c>
      <c r="B6386" s="1">
        <v>44219</v>
      </c>
      <c r="C6386" s="1">
        <v>44227</v>
      </c>
      <c r="D6386" s="1">
        <v>44227</v>
      </c>
      <c r="E6386" s="1">
        <v>44228</v>
      </c>
      <c r="F6386">
        <v>4</v>
      </c>
      <c r="G6386">
        <v>5</v>
      </c>
      <c r="H6386">
        <v>189</v>
      </c>
      <c r="I6386" s="6">
        <v>0.13</v>
      </c>
      <c r="J6386">
        <v>1</v>
      </c>
      <c r="K6386" t="str">
        <f>_xlfn.XLOOKUP(fCompras!F6386,dComprador!$A$2:$A$7,dComprador!$B$2:$B$7)</f>
        <v>Lira</v>
      </c>
      <c r="L6386" t="str">
        <f>_xlfn.XLOOKUP(J6386,dFornecedor!$A$2:$A$6,dFornecedor!$B$2:$B$6)</f>
        <v>NorthShore</v>
      </c>
      <c r="M6386" t="str">
        <f>_xlfn.XLOOKUP(G6386,dMateriaPrima!$A$2:$A$12,dMateriaPrima!$B$2:$B$12)</f>
        <v>Areia</v>
      </c>
      <c r="N6386" s="2">
        <f>_xlfn.XLOOKUP(G6386,dMateriaPrima!$A$2:$A$12,dMateriaPrima!$C$2:$C$12)</f>
        <v>3.59</v>
      </c>
      <c r="O6386" s="3">
        <f t="shared" si="495"/>
        <v>678.51</v>
      </c>
      <c r="P6386" s="4">
        <f t="shared" si="496"/>
        <v>88.206299999999999</v>
      </c>
      <c r="Q6386" s="3">
        <f t="shared" si="497"/>
        <v>590.30369999999994</v>
      </c>
      <c r="R6386" t="str">
        <f t="shared" si="498"/>
        <v>Em atraso</v>
      </c>
      <c r="S6386" s="5">
        <f t="shared" si="499"/>
        <v>1</v>
      </c>
    </row>
    <row r="6387" spans="1:19" x14ac:dyDescent="0.25">
      <c r="A6387">
        <v>6386</v>
      </c>
      <c r="B6387" s="1">
        <v>44219</v>
      </c>
      <c r="C6387" s="1">
        <v>44222</v>
      </c>
      <c r="D6387" s="1">
        <v>44234</v>
      </c>
      <c r="E6387" s="1">
        <v>44236</v>
      </c>
      <c r="F6387">
        <v>1</v>
      </c>
      <c r="G6387">
        <v>5</v>
      </c>
      <c r="H6387">
        <v>254</v>
      </c>
      <c r="I6387" s="6">
        <v>0</v>
      </c>
      <c r="J6387">
        <v>4</v>
      </c>
      <c r="K6387" t="str">
        <f>_xlfn.XLOOKUP(fCompras!F6387,dComprador!$A$2:$A$7,dComprador!$B$2:$B$7)</f>
        <v>Alon</v>
      </c>
      <c r="L6387" t="str">
        <f>_xlfn.XLOOKUP(J6387,dFornecedor!$A$2:$A$6,dFornecedor!$B$2:$B$6)</f>
        <v>AlphaOmega</v>
      </c>
      <c r="M6387" t="str">
        <f>_xlfn.XLOOKUP(G6387,dMateriaPrima!$A$2:$A$12,dMateriaPrima!$B$2:$B$12)</f>
        <v>Areia</v>
      </c>
      <c r="N6387" s="2">
        <f>_xlfn.XLOOKUP(G6387,dMateriaPrima!$A$2:$A$12,dMateriaPrima!$C$2:$C$12)</f>
        <v>3.59</v>
      </c>
      <c r="O6387" s="3">
        <f t="shared" si="495"/>
        <v>911.86</v>
      </c>
      <c r="P6387" s="4">
        <f t="shared" si="496"/>
        <v>0</v>
      </c>
      <c r="Q6387" s="3">
        <f t="shared" si="497"/>
        <v>911.86</v>
      </c>
      <c r="R6387" t="str">
        <f t="shared" si="498"/>
        <v>Em atraso</v>
      </c>
      <c r="S6387" s="5">
        <f t="shared" si="499"/>
        <v>2</v>
      </c>
    </row>
    <row r="6388" spans="1:19" x14ac:dyDescent="0.25">
      <c r="A6388">
        <v>6387</v>
      </c>
      <c r="B6388" s="1">
        <v>44219</v>
      </c>
      <c r="C6388" s="1">
        <v>44225</v>
      </c>
      <c r="D6388" s="1">
        <v>44238</v>
      </c>
      <c r="E6388" s="1">
        <v>44241</v>
      </c>
      <c r="F6388">
        <v>1</v>
      </c>
      <c r="G6388">
        <v>5</v>
      </c>
      <c r="H6388">
        <v>198</v>
      </c>
      <c r="I6388" s="6">
        <v>0</v>
      </c>
      <c r="J6388">
        <v>1</v>
      </c>
      <c r="K6388" t="str">
        <f>_xlfn.XLOOKUP(fCompras!F6388,dComprador!$A$2:$A$7,dComprador!$B$2:$B$7)</f>
        <v>Alon</v>
      </c>
      <c r="L6388" t="str">
        <f>_xlfn.XLOOKUP(J6388,dFornecedor!$A$2:$A$6,dFornecedor!$B$2:$B$6)</f>
        <v>NorthShore</v>
      </c>
      <c r="M6388" t="str">
        <f>_xlfn.XLOOKUP(G6388,dMateriaPrima!$A$2:$A$12,dMateriaPrima!$B$2:$B$12)</f>
        <v>Areia</v>
      </c>
      <c r="N6388" s="2">
        <f>_xlfn.XLOOKUP(G6388,dMateriaPrima!$A$2:$A$12,dMateriaPrima!$C$2:$C$12)</f>
        <v>3.59</v>
      </c>
      <c r="O6388" s="3">
        <f t="shared" si="495"/>
        <v>710.81999999999994</v>
      </c>
      <c r="P6388" s="4">
        <f t="shared" si="496"/>
        <v>0</v>
      </c>
      <c r="Q6388" s="3">
        <f t="shared" si="497"/>
        <v>710.81999999999994</v>
      </c>
      <c r="R6388" t="str">
        <f t="shared" si="498"/>
        <v>Em atraso</v>
      </c>
      <c r="S6388" s="5">
        <f t="shared" si="499"/>
        <v>3</v>
      </c>
    </row>
    <row r="6389" spans="1:19" x14ac:dyDescent="0.25">
      <c r="A6389">
        <v>6388</v>
      </c>
      <c r="B6389" s="1">
        <v>44219</v>
      </c>
      <c r="C6389" s="1">
        <v>44219</v>
      </c>
      <c r="D6389" s="1">
        <v>44251</v>
      </c>
      <c r="E6389" s="1">
        <v>44253</v>
      </c>
      <c r="F6389">
        <v>1</v>
      </c>
      <c r="G6389">
        <v>7</v>
      </c>
      <c r="H6389">
        <v>240</v>
      </c>
      <c r="I6389" s="6">
        <v>0</v>
      </c>
      <c r="J6389">
        <v>4</v>
      </c>
      <c r="K6389" t="str">
        <f>_xlfn.XLOOKUP(fCompras!F6389,dComprador!$A$2:$A$7,dComprador!$B$2:$B$7)</f>
        <v>Alon</v>
      </c>
      <c r="L6389" t="str">
        <f>_xlfn.XLOOKUP(J6389,dFornecedor!$A$2:$A$6,dFornecedor!$B$2:$B$6)</f>
        <v>AlphaOmega</v>
      </c>
      <c r="M6389" t="str">
        <f>_xlfn.XLOOKUP(G6389,dMateriaPrima!$A$2:$A$12,dMateriaPrima!$B$2:$B$12)</f>
        <v>Poliéster</v>
      </c>
      <c r="N6389" s="2">
        <f>_xlfn.XLOOKUP(G6389,dMateriaPrima!$A$2:$A$12,dMateriaPrima!$C$2:$C$12)</f>
        <v>8</v>
      </c>
      <c r="O6389" s="3">
        <f t="shared" si="495"/>
        <v>1920</v>
      </c>
      <c r="P6389" s="4">
        <f t="shared" si="496"/>
        <v>0</v>
      </c>
      <c r="Q6389" s="3">
        <f t="shared" si="497"/>
        <v>1920</v>
      </c>
      <c r="R6389" t="str">
        <f t="shared" si="498"/>
        <v>Em atraso</v>
      </c>
      <c r="S6389" s="5">
        <f t="shared" si="499"/>
        <v>2</v>
      </c>
    </row>
    <row r="6390" spans="1:19" x14ac:dyDescent="0.25">
      <c r="A6390">
        <v>6389</v>
      </c>
      <c r="B6390" s="1">
        <v>44219</v>
      </c>
      <c r="C6390" s="1">
        <v>44219</v>
      </c>
      <c r="D6390" s="1">
        <v>44252</v>
      </c>
      <c r="E6390" s="1">
        <v>44253</v>
      </c>
      <c r="F6390">
        <v>1</v>
      </c>
      <c r="G6390">
        <v>9</v>
      </c>
      <c r="H6390">
        <v>125</v>
      </c>
      <c r="I6390" s="6">
        <v>0</v>
      </c>
      <c r="J6390">
        <v>4</v>
      </c>
      <c r="K6390" t="str">
        <f>_xlfn.XLOOKUP(fCompras!F6390,dComprador!$A$2:$A$7,dComprador!$B$2:$B$7)</f>
        <v>Alon</v>
      </c>
      <c r="L6390" t="str">
        <f>_xlfn.XLOOKUP(J6390,dFornecedor!$A$2:$A$6,dFornecedor!$B$2:$B$6)</f>
        <v>AlphaOmega</v>
      </c>
      <c r="M6390" t="str">
        <f>_xlfn.XLOOKUP(G6390,dMateriaPrima!$A$2:$A$12,dMateriaPrima!$B$2:$B$12)</f>
        <v>Couro</v>
      </c>
      <c r="N6390" s="2">
        <f>_xlfn.XLOOKUP(G6390,dMateriaPrima!$A$2:$A$12,dMateriaPrima!$C$2:$C$12)</f>
        <v>4.4000000000000004</v>
      </c>
      <c r="O6390" s="3">
        <f t="shared" si="495"/>
        <v>550</v>
      </c>
      <c r="P6390" s="4">
        <f t="shared" si="496"/>
        <v>0</v>
      </c>
      <c r="Q6390" s="3">
        <f t="shared" si="497"/>
        <v>550</v>
      </c>
      <c r="R6390" t="str">
        <f t="shared" si="498"/>
        <v>Em atraso</v>
      </c>
      <c r="S6390" s="5">
        <f t="shared" si="499"/>
        <v>1</v>
      </c>
    </row>
    <row r="6391" spans="1:19" x14ac:dyDescent="0.25">
      <c r="A6391">
        <v>6390</v>
      </c>
      <c r="B6391" s="1">
        <v>44219</v>
      </c>
      <c r="C6391" s="1">
        <v>44219</v>
      </c>
      <c r="D6391" s="1">
        <v>44244</v>
      </c>
      <c r="E6391" s="1">
        <v>44243</v>
      </c>
      <c r="F6391">
        <v>1</v>
      </c>
      <c r="G6391">
        <v>1</v>
      </c>
      <c r="H6391">
        <v>2</v>
      </c>
      <c r="I6391" s="6">
        <v>0</v>
      </c>
      <c r="J6391">
        <v>2</v>
      </c>
      <c r="K6391" t="str">
        <f>_xlfn.XLOOKUP(fCompras!F6391,dComprador!$A$2:$A$7,dComprador!$B$2:$B$7)</f>
        <v>Alon</v>
      </c>
      <c r="L6391" t="str">
        <f>_xlfn.XLOOKUP(J6391,dFornecedor!$A$2:$A$6,dFornecedor!$B$2:$B$6)</f>
        <v>Minerva</v>
      </c>
      <c r="M6391" t="str">
        <f>_xlfn.XLOOKUP(G6391,dMateriaPrima!$A$2:$A$12,dMateriaPrima!$B$2:$B$12)</f>
        <v>Tecido</v>
      </c>
      <c r="N6391" s="2">
        <f>_xlfn.XLOOKUP(G6391,dMateriaPrima!$A$2:$A$12,dMateriaPrima!$C$2:$C$12)</f>
        <v>18</v>
      </c>
      <c r="O6391" s="3">
        <f t="shared" si="495"/>
        <v>36</v>
      </c>
      <c r="P6391" s="4">
        <f t="shared" si="496"/>
        <v>0</v>
      </c>
      <c r="Q6391" s="3">
        <f t="shared" si="497"/>
        <v>36</v>
      </c>
      <c r="R6391" t="str">
        <f t="shared" si="498"/>
        <v>No prazo</v>
      </c>
      <c r="S6391" s="5">
        <f t="shared" si="499"/>
        <v>0</v>
      </c>
    </row>
    <row r="6392" spans="1:19" x14ac:dyDescent="0.25">
      <c r="A6392">
        <v>6391</v>
      </c>
      <c r="B6392" s="1">
        <v>44220</v>
      </c>
      <c r="C6392" s="1">
        <v>44222</v>
      </c>
      <c r="D6392" s="1">
        <v>44251</v>
      </c>
      <c r="E6392" s="1">
        <v>44254</v>
      </c>
      <c r="F6392">
        <v>1</v>
      </c>
      <c r="G6392">
        <v>10</v>
      </c>
      <c r="H6392">
        <v>236</v>
      </c>
      <c r="I6392" s="6">
        <v>0</v>
      </c>
      <c r="J6392">
        <v>2</v>
      </c>
      <c r="K6392" t="str">
        <f>_xlfn.XLOOKUP(fCompras!F6392,dComprador!$A$2:$A$7,dComprador!$B$2:$B$7)</f>
        <v>Alon</v>
      </c>
      <c r="L6392" t="str">
        <f>_xlfn.XLOOKUP(J6392,dFornecedor!$A$2:$A$6,dFornecedor!$B$2:$B$6)</f>
        <v>Minerva</v>
      </c>
      <c r="M6392" t="str">
        <f>_xlfn.XLOOKUP(G6392,dMateriaPrima!$A$2:$A$12,dMateriaPrima!$B$2:$B$12)</f>
        <v>Pedra Britada</v>
      </c>
      <c r="N6392" s="2">
        <f>_xlfn.XLOOKUP(G6392,dMateriaPrima!$A$2:$A$12,dMateriaPrima!$C$2:$C$12)</f>
        <v>56</v>
      </c>
      <c r="O6392" s="3">
        <f t="shared" si="495"/>
        <v>13216</v>
      </c>
      <c r="P6392" s="4">
        <f t="shared" si="496"/>
        <v>0</v>
      </c>
      <c r="Q6392" s="3">
        <f t="shared" si="497"/>
        <v>13216</v>
      </c>
      <c r="R6392" t="str">
        <f t="shared" si="498"/>
        <v>Em atraso</v>
      </c>
      <c r="S6392" s="5">
        <f t="shared" si="499"/>
        <v>3</v>
      </c>
    </row>
    <row r="6393" spans="1:19" x14ac:dyDescent="0.25">
      <c r="A6393">
        <v>6392</v>
      </c>
      <c r="B6393" s="1">
        <v>44220</v>
      </c>
      <c r="C6393" s="1">
        <v>44222</v>
      </c>
      <c r="D6393" s="1">
        <v>44226</v>
      </c>
      <c r="E6393" s="1">
        <v>44227</v>
      </c>
      <c r="F6393">
        <v>4</v>
      </c>
      <c r="G6393">
        <v>9</v>
      </c>
      <c r="H6393">
        <v>28</v>
      </c>
      <c r="I6393" s="6">
        <v>0</v>
      </c>
      <c r="J6393">
        <v>2</v>
      </c>
      <c r="K6393" t="str">
        <f>_xlfn.XLOOKUP(fCompras!F6393,dComprador!$A$2:$A$7,dComprador!$B$2:$B$7)</f>
        <v>Lira</v>
      </c>
      <c r="L6393" t="str">
        <f>_xlfn.XLOOKUP(J6393,dFornecedor!$A$2:$A$6,dFornecedor!$B$2:$B$6)</f>
        <v>Minerva</v>
      </c>
      <c r="M6393" t="str">
        <f>_xlfn.XLOOKUP(G6393,dMateriaPrima!$A$2:$A$12,dMateriaPrima!$B$2:$B$12)</f>
        <v>Couro</v>
      </c>
      <c r="N6393" s="2">
        <f>_xlfn.XLOOKUP(G6393,dMateriaPrima!$A$2:$A$12,dMateriaPrima!$C$2:$C$12)</f>
        <v>4.4000000000000004</v>
      </c>
      <c r="O6393" s="3">
        <f t="shared" si="495"/>
        <v>123.20000000000002</v>
      </c>
      <c r="P6393" s="4">
        <f t="shared" si="496"/>
        <v>0</v>
      </c>
      <c r="Q6393" s="3">
        <f t="shared" si="497"/>
        <v>123.20000000000002</v>
      </c>
      <c r="R6393" t="str">
        <f t="shared" si="498"/>
        <v>Em atraso</v>
      </c>
      <c r="S6393" s="5">
        <f t="shared" si="499"/>
        <v>1</v>
      </c>
    </row>
    <row r="6394" spans="1:19" x14ac:dyDescent="0.25">
      <c r="A6394">
        <v>6393</v>
      </c>
      <c r="B6394" s="1">
        <v>44220</v>
      </c>
      <c r="C6394" s="1">
        <v>44227</v>
      </c>
      <c r="D6394" s="1">
        <v>44229</v>
      </c>
      <c r="E6394" s="1">
        <v>44230</v>
      </c>
      <c r="F6394">
        <v>4</v>
      </c>
      <c r="G6394">
        <v>7</v>
      </c>
      <c r="H6394">
        <v>49</v>
      </c>
      <c r="I6394" s="6">
        <v>0</v>
      </c>
      <c r="J6394">
        <v>3</v>
      </c>
      <c r="K6394" t="str">
        <f>_xlfn.XLOOKUP(fCompras!F6394,dComprador!$A$2:$A$7,dComprador!$B$2:$B$7)</f>
        <v>Lira</v>
      </c>
      <c r="L6394" t="str">
        <f>_xlfn.XLOOKUP(J6394,dFornecedor!$A$2:$A$6,dFornecedor!$B$2:$B$6)</f>
        <v>StepUp</v>
      </c>
      <c r="M6394" t="str">
        <f>_xlfn.XLOOKUP(G6394,dMateriaPrima!$A$2:$A$12,dMateriaPrima!$B$2:$B$12)</f>
        <v>Poliéster</v>
      </c>
      <c r="N6394" s="2">
        <f>_xlfn.XLOOKUP(G6394,dMateriaPrima!$A$2:$A$12,dMateriaPrima!$C$2:$C$12)</f>
        <v>8</v>
      </c>
      <c r="O6394" s="3">
        <f t="shared" si="495"/>
        <v>392</v>
      </c>
      <c r="P6394" s="4">
        <f t="shared" si="496"/>
        <v>0</v>
      </c>
      <c r="Q6394" s="3">
        <f t="shared" si="497"/>
        <v>392</v>
      </c>
      <c r="R6394" t="str">
        <f t="shared" si="498"/>
        <v>Em atraso</v>
      </c>
      <c r="S6394" s="5">
        <f t="shared" si="499"/>
        <v>1</v>
      </c>
    </row>
    <row r="6395" spans="1:19" x14ac:dyDescent="0.25">
      <c r="A6395">
        <v>6394</v>
      </c>
      <c r="B6395" s="1">
        <v>44220</v>
      </c>
      <c r="C6395" s="1">
        <v>44224</v>
      </c>
      <c r="D6395" s="1">
        <v>44232</v>
      </c>
      <c r="E6395" s="1">
        <v>44234</v>
      </c>
      <c r="F6395">
        <v>4</v>
      </c>
      <c r="G6395">
        <v>5</v>
      </c>
      <c r="H6395">
        <v>293</v>
      </c>
      <c r="I6395" s="6">
        <v>0</v>
      </c>
      <c r="J6395">
        <v>5</v>
      </c>
      <c r="K6395" t="str">
        <f>_xlfn.XLOOKUP(fCompras!F6395,dComprador!$A$2:$A$7,dComprador!$B$2:$B$7)</f>
        <v>Lira</v>
      </c>
      <c r="L6395" t="str">
        <f>_xlfn.XLOOKUP(J6395,dFornecedor!$A$2:$A$6,dFornecedor!$B$2:$B$6)</f>
        <v>Atlas</v>
      </c>
      <c r="M6395" t="str">
        <f>_xlfn.XLOOKUP(G6395,dMateriaPrima!$A$2:$A$12,dMateriaPrima!$B$2:$B$12)</f>
        <v>Areia</v>
      </c>
      <c r="N6395" s="2">
        <f>_xlfn.XLOOKUP(G6395,dMateriaPrima!$A$2:$A$12,dMateriaPrima!$C$2:$C$12)</f>
        <v>3.59</v>
      </c>
      <c r="O6395" s="3">
        <f t="shared" si="495"/>
        <v>1051.8699999999999</v>
      </c>
      <c r="P6395" s="4">
        <f t="shared" si="496"/>
        <v>0</v>
      </c>
      <c r="Q6395" s="3">
        <f t="shared" si="497"/>
        <v>1051.8699999999999</v>
      </c>
      <c r="R6395" t="str">
        <f t="shared" si="498"/>
        <v>Em atraso</v>
      </c>
      <c r="S6395" s="5">
        <f t="shared" si="499"/>
        <v>2</v>
      </c>
    </row>
    <row r="6396" spans="1:19" x14ac:dyDescent="0.25">
      <c r="A6396">
        <v>6395</v>
      </c>
      <c r="B6396" s="1">
        <v>44220</v>
      </c>
      <c r="C6396" s="1">
        <v>44221</v>
      </c>
      <c r="D6396" s="1">
        <v>44238</v>
      </c>
      <c r="E6396" s="1">
        <v>44242</v>
      </c>
      <c r="F6396">
        <v>1</v>
      </c>
      <c r="G6396">
        <v>5</v>
      </c>
      <c r="H6396">
        <v>107</v>
      </c>
      <c r="I6396" s="6">
        <v>0</v>
      </c>
      <c r="J6396">
        <v>3</v>
      </c>
      <c r="K6396" t="str">
        <f>_xlfn.XLOOKUP(fCompras!F6396,dComprador!$A$2:$A$7,dComprador!$B$2:$B$7)</f>
        <v>Alon</v>
      </c>
      <c r="L6396" t="str">
        <f>_xlfn.XLOOKUP(J6396,dFornecedor!$A$2:$A$6,dFornecedor!$B$2:$B$6)</f>
        <v>StepUp</v>
      </c>
      <c r="M6396" t="str">
        <f>_xlfn.XLOOKUP(G6396,dMateriaPrima!$A$2:$A$12,dMateriaPrima!$B$2:$B$12)</f>
        <v>Areia</v>
      </c>
      <c r="N6396" s="2">
        <f>_xlfn.XLOOKUP(G6396,dMateriaPrima!$A$2:$A$12,dMateriaPrima!$C$2:$C$12)</f>
        <v>3.59</v>
      </c>
      <c r="O6396" s="3">
        <f t="shared" si="495"/>
        <v>384.13</v>
      </c>
      <c r="P6396" s="4">
        <f t="shared" si="496"/>
        <v>0</v>
      </c>
      <c r="Q6396" s="3">
        <f t="shared" si="497"/>
        <v>384.13</v>
      </c>
      <c r="R6396" t="str">
        <f t="shared" si="498"/>
        <v>Em atraso</v>
      </c>
      <c r="S6396" s="5">
        <f t="shared" si="499"/>
        <v>4</v>
      </c>
    </row>
    <row r="6397" spans="1:19" x14ac:dyDescent="0.25">
      <c r="A6397">
        <v>6396</v>
      </c>
      <c r="B6397" s="1">
        <v>44220</v>
      </c>
      <c r="C6397" s="1">
        <v>44221</v>
      </c>
      <c r="D6397" s="1">
        <v>44238</v>
      </c>
      <c r="E6397" s="1">
        <v>44240</v>
      </c>
      <c r="F6397">
        <v>1</v>
      </c>
      <c r="G6397">
        <v>6</v>
      </c>
      <c r="H6397">
        <v>3</v>
      </c>
      <c r="I6397" s="6">
        <v>0</v>
      </c>
      <c r="J6397">
        <v>3</v>
      </c>
      <c r="K6397" t="str">
        <f>_xlfn.XLOOKUP(fCompras!F6397,dComprador!$A$2:$A$7,dComprador!$B$2:$B$7)</f>
        <v>Alon</v>
      </c>
      <c r="L6397" t="str">
        <f>_xlfn.XLOOKUP(J6397,dFornecedor!$A$2:$A$6,dFornecedor!$B$2:$B$6)</f>
        <v>StepUp</v>
      </c>
      <c r="M6397" t="str">
        <f>_xlfn.XLOOKUP(G6397,dMateriaPrima!$A$2:$A$12,dMateriaPrima!$B$2:$B$12)</f>
        <v>Fio Algodão</v>
      </c>
      <c r="N6397" s="2">
        <f>_xlfn.XLOOKUP(G6397,dMateriaPrima!$A$2:$A$12,dMateriaPrima!$C$2:$C$12)</f>
        <v>55.9</v>
      </c>
      <c r="O6397" s="3">
        <f t="shared" si="495"/>
        <v>167.7</v>
      </c>
      <c r="P6397" s="4">
        <f t="shared" si="496"/>
        <v>0</v>
      </c>
      <c r="Q6397" s="3">
        <f t="shared" si="497"/>
        <v>167.7</v>
      </c>
      <c r="R6397" t="str">
        <f t="shared" si="498"/>
        <v>Em atraso</v>
      </c>
      <c r="S6397" s="5">
        <f t="shared" si="499"/>
        <v>2</v>
      </c>
    </row>
    <row r="6398" spans="1:19" x14ac:dyDescent="0.25">
      <c r="A6398">
        <v>6397</v>
      </c>
      <c r="B6398" s="1">
        <v>44220</v>
      </c>
      <c r="C6398" s="1">
        <v>44225</v>
      </c>
      <c r="D6398" s="1">
        <v>44233</v>
      </c>
      <c r="E6398" s="1">
        <v>44236</v>
      </c>
      <c r="F6398">
        <v>2</v>
      </c>
      <c r="G6398">
        <v>7</v>
      </c>
      <c r="H6398">
        <v>74</v>
      </c>
      <c r="I6398" s="6">
        <v>0</v>
      </c>
      <c r="J6398">
        <v>1</v>
      </c>
      <c r="K6398" t="str">
        <f>_xlfn.XLOOKUP(fCompras!F6398,dComprador!$A$2:$A$7,dComprador!$B$2:$B$7)</f>
        <v>João</v>
      </c>
      <c r="L6398" t="str">
        <f>_xlfn.XLOOKUP(J6398,dFornecedor!$A$2:$A$6,dFornecedor!$B$2:$B$6)</f>
        <v>NorthShore</v>
      </c>
      <c r="M6398" t="str">
        <f>_xlfn.XLOOKUP(G6398,dMateriaPrima!$A$2:$A$12,dMateriaPrima!$B$2:$B$12)</f>
        <v>Poliéster</v>
      </c>
      <c r="N6398" s="2">
        <f>_xlfn.XLOOKUP(G6398,dMateriaPrima!$A$2:$A$12,dMateriaPrima!$C$2:$C$12)</f>
        <v>8</v>
      </c>
      <c r="O6398" s="3">
        <f t="shared" si="495"/>
        <v>592</v>
      </c>
      <c r="P6398" s="4">
        <f t="shared" si="496"/>
        <v>0</v>
      </c>
      <c r="Q6398" s="3">
        <f t="shared" si="497"/>
        <v>592</v>
      </c>
      <c r="R6398" t="str">
        <f t="shared" si="498"/>
        <v>Em atraso</v>
      </c>
      <c r="S6398" s="5">
        <f t="shared" si="499"/>
        <v>3</v>
      </c>
    </row>
    <row r="6399" spans="1:19" x14ac:dyDescent="0.25">
      <c r="A6399">
        <v>6398</v>
      </c>
      <c r="B6399" s="1">
        <v>44220</v>
      </c>
      <c r="C6399" s="1">
        <v>44226</v>
      </c>
      <c r="D6399" s="1">
        <v>44240</v>
      </c>
      <c r="E6399" s="1">
        <v>44241</v>
      </c>
      <c r="F6399">
        <v>1</v>
      </c>
      <c r="G6399">
        <v>1</v>
      </c>
      <c r="H6399">
        <v>181</v>
      </c>
      <c r="I6399" s="6">
        <v>0</v>
      </c>
      <c r="J6399">
        <v>2</v>
      </c>
      <c r="K6399" t="str">
        <f>_xlfn.XLOOKUP(fCompras!F6399,dComprador!$A$2:$A$7,dComprador!$B$2:$B$7)</f>
        <v>Alon</v>
      </c>
      <c r="L6399" t="str">
        <f>_xlfn.XLOOKUP(J6399,dFornecedor!$A$2:$A$6,dFornecedor!$B$2:$B$6)</f>
        <v>Minerva</v>
      </c>
      <c r="M6399" t="str">
        <f>_xlfn.XLOOKUP(G6399,dMateriaPrima!$A$2:$A$12,dMateriaPrima!$B$2:$B$12)</f>
        <v>Tecido</v>
      </c>
      <c r="N6399" s="2">
        <f>_xlfn.XLOOKUP(G6399,dMateriaPrima!$A$2:$A$12,dMateriaPrima!$C$2:$C$12)</f>
        <v>18</v>
      </c>
      <c r="O6399" s="3">
        <f t="shared" si="495"/>
        <v>3258</v>
      </c>
      <c r="P6399" s="4">
        <f t="shared" si="496"/>
        <v>0</v>
      </c>
      <c r="Q6399" s="3">
        <f t="shared" si="497"/>
        <v>3258</v>
      </c>
      <c r="R6399" t="str">
        <f t="shared" si="498"/>
        <v>Em atraso</v>
      </c>
      <c r="S6399" s="5">
        <f t="shared" si="499"/>
        <v>1</v>
      </c>
    </row>
    <row r="6400" spans="1:19" x14ac:dyDescent="0.25">
      <c r="A6400">
        <v>6399</v>
      </c>
      <c r="B6400" s="1">
        <v>44220</v>
      </c>
      <c r="C6400" s="1">
        <v>44230</v>
      </c>
      <c r="D6400" s="1">
        <v>44240</v>
      </c>
      <c r="E6400" s="1">
        <v>44245</v>
      </c>
      <c r="F6400">
        <v>1</v>
      </c>
      <c r="G6400">
        <v>10</v>
      </c>
      <c r="H6400">
        <v>430</v>
      </c>
      <c r="I6400" s="6">
        <v>0</v>
      </c>
      <c r="J6400">
        <v>1</v>
      </c>
      <c r="K6400" t="str">
        <f>_xlfn.XLOOKUP(fCompras!F6400,dComprador!$A$2:$A$7,dComprador!$B$2:$B$7)</f>
        <v>Alon</v>
      </c>
      <c r="L6400" t="str">
        <f>_xlfn.XLOOKUP(J6400,dFornecedor!$A$2:$A$6,dFornecedor!$B$2:$B$6)</f>
        <v>NorthShore</v>
      </c>
      <c r="M6400" t="str">
        <f>_xlfn.XLOOKUP(G6400,dMateriaPrima!$A$2:$A$12,dMateriaPrima!$B$2:$B$12)</f>
        <v>Pedra Britada</v>
      </c>
      <c r="N6400" s="2">
        <f>_xlfn.XLOOKUP(G6400,dMateriaPrima!$A$2:$A$12,dMateriaPrima!$C$2:$C$12)</f>
        <v>56</v>
      </c>
      <c r="O6400" s="3">
        <f t="shared" si="495"/>
        <v>24080</v>
      </c>
      <c r="P6400" s="4">
        <f t="shared" si="496"/>
        <v>0</v>
      </c>
      <c r="Q6400" s="3">
        <f t="shared" si="497"/>
        <v>24080</v>
      </c>
      <c r="R6400" t="str">
        <f t="shared" si="498"/>
        <v>Em atraso</v>
      </c>
      <c r="S6400" s="5">
        <f t="shared" si="499"/>
        <v>5</v>
      </c>
    </row>
    <row r="6401" spans="1:19" x14ac:dyDescent="0.25">
      <c r="A6401">
        <v>6400</v>
      </c>
      <c r="B6401" s="1">
        <v>44220</v>
      </c>
      <c r="C6401" s="1">
        <v>44222</v>
      </c>
      <c r="D6401" s="1">
        <v>44245</v>
      </c>
      <c r="E6401" s="1">
        <v>44245</v>
      </c>
      <c r="F6401">
        <v>1</v>
      </c>
      <c r="G6401">
        <v>11</v>
      </c>
      <c r="H6401">
        <v>200</v>
      </c>
      <c r="I6401" s="6">
        <v>0</v>
      </c>
      <c r="J6401">
        <v>2</v>
      </c>
      <c r="K6401" t="str">
        <f>_xlfn.XLOOKUP(fCompras!F6401,dComprador!$A$2:$A$7,dComprador!$B$2:$B$7)</f>
        <v>Alon</v>
      </c>
      <c r="L6401" t="str">
        <f>_xlfn.XLOOKUP(J6401,dFornecedor!$A$2:$A$6,dFornecedor!$B$2:$B$6)</f>
        <v>Minerva</v>
      </c>
      <c r="M6401" t="str">
        <f>_xlfn.XLOOKUP(G6401,dMateriaPrima!$A$2:$A$12,dMateriaPrima!$B$2:$B$12)</f>
        <v>Papel</v>
      </c>
      <c r="N6401" s="2">
        <f>_xlfn.XLOOKUP(G6401,dMateriaPrima!$A$2:$A$12,dMateriaPrima!$C$2:$C$12)</f>
        <v>9</v>
      </c>
      <c r="O6401" s="3">
        <f t="shared" si="495"/>
        <v>1800</v>
      </c>
      <c r="P6401" s="4">
        <f t="shared" si="496"/>
        <v>0</v>
      </c>
      <c r="Q6401" s="3">
        <f t="shared" si="497"/>
        <v>1800</v>
      </c>
      <c r="R6401" t="str">
        <f t="shared" si="498"/>
        <v>No prazo</v>
      </c>
      <c r="S6401" s="5">
        <f t="shared" si="499"/>
        <v>0</v>
      </c>
    </row>
    <row r="6402" spans="1:19" x14ac:dyDescent="0.25">
      <c r="A6402">
        <v>6401</v>
      </c>
      <c r="B6402" s="1">
        <v>44221</v>
      </c>
      <c r="C6402" s="1">
        <v>44232</v>
      </c>
      <c r="D6402" s="1">
        <v>44232</v>
      </c>
      <c r="E6402" s="1">
        <v>44238</v>
      </c>
      <c r="F6402">
        <v>4</v>
      </c>
      <c r="G6402">
        <v>9</v>
      </c>
      <c r="H6402">
        <v>186</v>
      </c>
      <c r="I6402" s="6">
        <v>0</v>
      </c>
      <c r="J6402">
        <v>1</v>
      </c>
      <c r="K6402" t="str">
        <f>_xlfn.XLOOKUP(fCompras!F6402,dComprador!$A$2:$A$7,dComprador!$B$2:$B$7)</f>
        <v>Lira</v>
      </c>
      <c r="L6402" t="str">
        <f>_xlfn.XLOOKUP(J6402,dFornecedor!$A$2:$A$6,dFornecedor!$B$2:$B$6)</f>
        <v>NorthShore</v>
      </c>
      <c r="M6402" t="str">
        <f>_xlfn.XLOOKUP(G6402,dMateriaPrima!$A$2:$A$12,dMateriaPrima!$B$2:$B$12)</f>
        <v>Couro</v>
      </c>
      <c r="N6402" s="2">
        <f>_xlfn.XLOOKUP(G6402,dMateriaPrima!$A$2:$A$12,dMateriaPrima!$C$2:$C$12)</f>
        <v>4.4000000000000004</v>
      </c>
      <c r="O6402" s="3">
        <f t="shared" si="495"/>
        <v>818.40000000000009</v>
      </c>
      <c r="P6402" s="4">
        <f t="shared" si="496"/>
        <v>0</v>
      </c>
      <c r="Q6402" s="3">
        <f t="shared" si="497"/>
        <v>818.40000000000009</v>
      </c>
      <c r="R6402" t="str">
        <f t="shared" si="498"/>
        <v>Em atraso</v>
      </c>
      <c r="S6402" s="5">
        <f t="shared" si="499"/>
        <v>6</v>
      </c>
    </row>
    <row r="6403" spans="1:19" x14ac:dyDescent="0.25">
      <c r="A6403">
        <v>6402</v>
      </c>
      <c r="B6403" s="1">
        <v>44221</v>
      </c>
      <c r="C6403" s="1">
        <v>44226</v>
      </c>
      <c r="D6403" s="1">
        <v>44248</v>
      </c>
      <c r="E6403" s="1">
        <v>44250</v>
      </c>
      <c r="F6403">
        <v>1</v>
      </c>
      <c r="G6403">
        <v>4</v>
      </c>
      <c r="H6403">
        <v>91</v>
      </c>
      <c r="I6403" s="6">
        <v>0</v>
      </c>
      <c r="J6403">
        <v>5</v>
      </c>
      <c r="K6403" t="str">
        <f>_xlfn.XLOOKUP(fCompras!F6403,dComprador!$A$2:$A$7,dComprador!$B$2:$B$7)</f>
        <v>Alon</v>
      </c>
      <c r="L6403" t="str">
        <f>_xlfn.XLOOKUP(J6403,dFornecedor!$A$2:$A$6,dFornecedor!$B$2:$B$6)</f>
        <v>Atlas</v>
      </c>
      <c r="M6403" t="str">
        <f>_xlfn.XLOOKUP(G6403,dMateriaPrima!$A$2:$A$12,dMateriaPrima!$B$2:$B$12)</f>
        <v>Madeira</v>
      </c>
      <c r="N6403" s="2">
        <f>_xlfn.XLOOKUP(G6403,dMateriaPrima!$A$2:$A$12,dMateriaPrima!$C$2:$C$12)</f>
        <v>168</v>
      </c>
      <c r="O6403" s="3">
        <f t="shared" ref="O6403:O6466" si="500">PRODUCT(H6403,N6403)</f>
        <v>15288</v>
      </c>
      <c r="P6403" s="4">
        <f t="shared" ref="P6403:P6466" si="501">PRODUCT(O6403,I6403)</f>
        <v>0</v>
      </c>
      <c r="Q6403" s="3">
        <f t="shared" ref="Q6403:Q6466" si="502">O6403-P6403</f>
        <v>15288</v>
      </c>
      <c r="R6403" t="str">
        <f t="shared" ref="R6403:R6466" si="503">IF(E6403&lt;=D6403,"No prazo",IF(E6403&gt;D6403,"Em atraso"))</f>
        <v>Em atraso</v>
      </c>
      <c r="S6403" s="5">
        <f t="shared" ref="S6403:S6466" si="504">IF(E6403 &gt;D6403, E6403-D6403,0)</f>
        <v>2</v>
      </c>
    </row>
    <row r="6404" spans="1:19" x14ac:dyDescent="0.25">
      <c r="A6404">
        <v>6403</v>
      </c>
      <c r="B6404" s="1">
        <v>44221</v>
      </c>
      <c r="C6404" s="1">
        <v>44221</v>
      </c>
      <c r="D6404" s="1">
        <v>44252</v>
      </c>
      <c r="E6404" s="1">
        <v>44252</v>
      </c>
      <c r="F6404">
        <v>1</v>
      </c>
      <c r="G6404">
        <v>9</v>
      </c>
      <c r="H6404">
        <v>79</v>
      </c>
      <c r="I6404" s="6">
        <v>0</v>
      </c>
      <c r="J6404">
        <v>2</v>
      </c>
      <c r="K6404" t="str">
        <f>_xlfn.XLOOKUP(fCompras!F6404,dComprador!$A$2:$A$7,dComprador!$B$2:$B$7)</f>
        <v>Alon</v>
      </c>
      <c r="L6404" t="str">
        <f>_xlfn.XLOOKUP(J6404,dFornecedor!$A$2:$A$6,dFornecedor!$B$2:$B$6)</f>
        <v>Minerva</v>
      </c>
      <c r="M6404" t="str">
        <f>_xlfn.XLOOKUP(G6404,dMateriaPrima!$A$2:$A$12,dMateriaPrima!$B$2:$B$12)</f>
        <v>Couro</v>
      </c>
      <c r="N6404" s="2">
        <f>_xlfn.XLOOKUP(G6404,dMateriaPrima!$A$2:$A$12,dMateriaPrima!$C$2:$C$12)</f>
        <v>4.4000000000000004</v>
      </c>
      <c r="O6404" s="3">
        <f t="shared" si="500"/>
        <v>347.6</v>
      </c>
      <c r="P6404" s="4">
        <f t="shared" si="501"/>
        <v>0</v>
      </c>
      <c r="Q6404" s="3">
        <f t="shared" si="502"/>
        <v>347.6</v>
      </c>
      <c r="R6404" t="str">
        <f t="shared" si="503"/>
        <v>No prazo</v>
      </c>
      <c r="S6404" s="5">
        <f t="shared" si="504"/>
        <v>0</v>
      </c>
    </row>
    <row r="6405" spans="1:19" x14ac:dyDescent="0.25">
      <c r="A6405">
        <v>6404</v>
      </c>
      <c r="B6405" s="1">
        <v>44221</v>
      </c>
      <c r="C6405" s="1">
        <v>44224</v>
      </c>
      <c r="D6405" s="1">
        <v>44227</v>
      </c>
      <c r="E6405" s="1">
        <v>44232</v>
      </c>
      <c r="F6405">
        <v>4</v>
      </c>
      <c r="G6405">
        <v>7</v>
      </c>
      <c r="H6405">
        <v>50</v>
      </c>
      <c r="I6405" s="6">
        <v>0</v>
      </c>
      <c r="J6405">
        <v>1</v>
      </c>
      <c r="K6405" t="str">
        <f>_xlfn.XLOOKUP(fCompras!F6405,dComprador!$A$2:$A$7,dComprador!$B$2:$B$7)</f>
        <v>Lira</v>
      </c>
      <c r="L6405" t="str">
        <f>_xlfn.XLOOKUP(J6405,dFornecedor!$A$2:$A$6,dFornecedor!$B$2:$B$6)</f>
        <v>NorthShore</v>
      </c>
      <c r="M6405" t="str">
        <f>_xlfn.XLOOKUP(G6405,dMateriaPrima!$A$2:$A$12,dMateriaPrima!$B$2:$B$12)</f>
        <v>Poliéster</v>
      </c>
      <c r="N6405" s="2">
        <f>_xlfn.XLOOKUP(G6405,dMateriaPrima!$A$2:$A$12,dMateriaPrima!$C$2:$C$12)</f>
        <v>8</v>
      </c>
      <c r="O6405" s="3">
        <f t="shared" si="500"/>
        <v>400</v>
      </c>
      <c r="P6405" s="4">
        <f t="shared" si="501"/>
        <v>0</v>
      </c>
      <c r="Q6405" s="3">
        <f t="shared" si="502"/>
        <v>400</v>
      </c>
      <c r="R6405" t="str">
        <f t="shared" si="503"/>
        <v>Em atraso</v>
      </c>
      <c r="S6405" s="5">
        <f t="shared" si="504"/>
        <v>5</v>
      </c>
    </row>
    <row r="6406" spans="1:19" x14ac:dyDescent="0.25">
      <c r="A6406">
        <v>6405</v>
      </c>
      <c r="B6406" s="1">
        <v>44221</v>
      </c>
      <c r="C6406" s="1">
        <v>44230</v>
      </c>
      <c r="D6406" s="1">
        <v>44232</v>
      </c>
      <c r="E6406" s="1">
        <v>44235</v>
      </c>
      <c r="F6406">
        <v>4</v>
      </c>
      <c r="G6406">
        <v>9</v>
      </c>
      <c r="H6406">
        <v>420</v>
      </c>
      <c r="I6406" s="6">
        <v>0</v>
      </c>
      <c r="J6406">
        <v>2</v>
      </c>
      <c r="K6406" t="str">
        <f>_xlfn.XLOOKUP(fCompras!F6406,dComprador!$A$2:$A$7,dComprador!$B$2:$B$7)</f>
        <v>Lira</v>
      </c>
      <c r="L6406" t="str">
        <f>_xlfn.XLOOKUP(J6406,dFornecedor!$A$2:$A$6,dFornecedor!$B$2:$B$6)</f>
        <v>Minerva</v>
      </c>
      <c r="M6406" t="str">
        <f>_xlfn.XLOOKUP(G6406,dMateriaPrima!$A$2:$A$12,dMateriaPrima!$B$2:$B$12)</f>
        <v>Couro</v>
      </c>
      <c r="N6406" s="2">
        <f>_xlfn.XLOOKUP(G6406,dMateriaPrima!$A$2:$A$12,dMateriaPrima!$C$2:$C$12)</f>
        <v>4.4000000000000004</v>
      </c>
      <c r="O6406" s="3">
        <f t="shared" si="500"/>
        <v>1848.0000000000002</v>
      </c>
      <c r="P6406" s="4">
        <f t="shared" si="501"/>
        <v>0</v>
      </c>
      <c r="Q6406" s="3">
        <f t="shared" si="502"/>
        <v>1848.0000000000002</v>
      </c>
      <c r="R6406" t="str">
        <f t="shared" si="503"/>
        <v>Em atraso</v>
      </c>
      <c r="S6406" s="5">
        <f t="shared" si="504"/>
        <v>3</v>
      </c>
    </row>
    <row r="6407" spans="1:19" x14ac:dyDescent="0.25">
      <c r="A6407">
        <v>6406</v>
      </c>
      <c r="B6407" s="1">
        <v>44221</v>
      </c>
      <c r="C6407" s="1">
        <v>44222</v>
      </c>
      <c r="D6407" s="1">
        <v>44228</v>
      </c>
      <c r="E6407" s="1">
        <v>44229</v>
      </c>
      <c r="F6407">
        <v>4</v>
      </c>
      <c r="G6407">
        <v>8</v>
      </c>
      <c r="H6407">
        <v>55</v>
      </c>
      <c r="I6407" s="6">
        <v>0</v>
      </c>
      <c r="J6407">
        <v>3</v>
      </c>
      <c r="K6407" t="str">
        <f>_xlfn.XLOOKUP(fCompras!F6407,dComprador!$A$2:$A$7,dComprador!$B$2:$B$7)</f>
        <v>Lira</v>
      </c>
      <c r="L6407" t="str">
        <f>_xlfn.XLOOKUP(J6407,dFornecedor!$A$2:$A$6,dFornecedor!$B$2:$B$6)</f>
        <v>StepUp</v>
      </c>
      <c r="M6407" t="str">
        <f>_xlfn.XLOOKUP(G6407,dMateriaPrima!$A$2:$A$12,dMateriaPrima!$B$2:$B$12)</f>
        <v>Cimento</v>
      </c>
      <c r="N6407" s="2">
        <f>_xlfn.XLOOKUP(G6407,dMateriaPrima!$A$2:$A$12,dMateriaPrima!$C$2:$C$12)</f>
        <v>23</v>
      </c>
      <c r="O6407" s="3">
        <f t="shared" si="500"/>
        <v>1265</v>
      </c>
      <c r="P6407" s="4">
        <f t="shared" si="501"/>
        <v>0</v>
      </c>
      <c r="Q6407" s="3">
        <f t="shared" si="502"/>
        <v>1265</v>
      </c>
      <c r="R6407" t="str">
        <f t="shared" si="503"/>
        <v>Em atraso</v>
      </c>
      <c r="S6407" s="5">
        <f t="shared" si="504"/>
        <v>1</v>
      </c>
    </row>
    <row r="6408" spans="1:19" x14ac:dyDescent="0.25">
      <c r="A6408">
        <v>6407</v>
      </c>
      <c r="B6408" s="1">
        <v>44221</v>
      </c>
      <c r="C6408" s="1">
        <v>44233</v>
      </c>
      <c r="D6408" s="1">
        <v>44237</v>
      </c>
      <c r="E6408" s="1">
        <v>44240</v>
      </c>
      <c r="F6408">
        <v>1</v>
      </c>
      <c r="G6408">
        <v>7</v>
      </c>
      <c r="H6408">
        <v>289</v>
      </c>
      <c r="I6408" s="6">
        <v>0</v>
      </c>
      <c r="J6408">
        <v>1</v>
      </c>
      <c r="K6408" t="str">
        <f>_xlfn.XLOOKUP(fCompras!F6408,dComprador!$A$2:$A$7,dComprador!$B$2:$B$7)</f>
        <v>Alon</v>
      </c>
      <c r="L6408" t="str">
        <f>_xlfn.XLOOKUP(J6408,dFornecedor!$A$2:$A$6,dFornecedor!$B$2:$B$6)</f>
        <v>NorthShore</v>
      </c>
      <c r="M6408" t="str">
        <f>_xlfn.XLOOKUP(G6408,dMateriaPrima!$A$2:$A$12,dMateriaPrima!$B$2:$B$12)</f>
        <v>Poliéster</v>
      </c>
      <c r="N6408" s="2">
        <f>_xlfn.XLOOKUP(G6408,dMateriaPrima!$A$2:$A$12,dMateriaPrima!$C$2:$C$12)</f>
        <v>8</v>
      </c>
      <c r="O6408" s="3">
        <f t="shared" si="500"/>
        <v>2312</v>
      </c>
      <c r="P6408" s="4">
        <f t="shared" si="501"/>
        <v>0</v>
      </c>
      <c r="Q6408" s="3">
        <f t="shared" si="502"/>
        <v>2312</v>
      </c>
      <c r="R6408" t="str">
        <f t="shared" si="503"/>
        <v>Em atraso</v>
      </c>
      <c r="S6408" s="5">
        <f t="shared" si="504"/>
        <v>3</v>
      </c>
    </row>
    <row r="6409" spans="1:19" x14ac:dyDescent="0.25">
      <c r="A6409">
        <v>6408</v>
      </c>
      <c r="B6409" s="1">
        <v>44221</v>
      </c>
      <c r="C6409" s="1">
        <v>44221</v>
      </c>
      <c r="D6409" s="1">
        <v>44240</v>
      </c>
      <c r="E6409" s="1">
        <v>44243</v>
      </c>
      <c r="F6409">
        <v>1</v>
      </c>
      <c r="G6409">
        <v>7</v>
      </c>
      <c r="H6409">
        <v>32</v>
      </c>
      <c r="I6409" s="6">
        <v>0</v>
      </c>
      <c r="J6409">
        <v>4</v>
      </c>
      <c r="K6409" t="str">
        <f>_xlfn.XLOOKUP(fCompras!F6409,dComprador!$A$2:$A$7,dComprador!$B$2:$B$7)</f>
        <v>Alon</v>
      </c>
      <c r="L6409" t="str">
        <f>_xlfn.XLOOKUP(J6409,dFornecedor!$A$2:$A$6,dFornecedor!$B$2:$B$6)</f>
        <v>AlphaOmega</v>
      </c>
      <c r="M6409" t="str">
        <f>_xlfn.XLOOKUP(G6409,dMateriaPrima!$A$2:$A$12,dMateriaPrima!$B$2:$B$12)</f>
        <v>Poliéster</v>
      </c>
      <c r="N6409" s="2">
        <f>_xlfn.XLOOKUP(G6409,dMateriaPrima!$A$2:$A$12,dMateriaPrima!$C$2:$C$12)</f>
        <v>8</v>
      </c>
      <c r="O6409" s="3">
        <f t="shared" si="500"/>
        <v>256</v>
      </c>
      <c r="P6409" s="4">
        <f t="shared" si="501"/>
        <v>0</v>
      </c>
      <c r="Q6409" s="3">
        <f t="shared" si="502"/>
        <v>256</v>
      </c>
      <c r="R6409" t="str">
        <f t="shared" si="503"/>
        <v>Em atraso</v>
      </c>
      <c r="S6409" s="5">
        <f t="shared" si="504"/>
        <v>3</v>
      </c>
    </row>
    <row r="6410" spans="1:19" x14ac:dyDescent="0.25">
      <c r="A6410">
        <v>6409</v>
      </c>
      <c r="B6410" s="1">
        <v>44221</v>
      </c>
      <c r="C6410" s="1">
        <v>44226</v>
      </c>
      <c r="D6410" s="1">
        <v>44250</v>
      </c>
      <c r="E6410" s="1">
        <v>44252</v>
      </c>
      <c r="F6410">
        <v>1</v>
      </c>
      <c r="G6410">
        <v>9</v>
      </c>
      <c r="H6410">
        <v>228</v>
      </c>
      <c r="I6410" s="6">
        <v>0</v>
      </c>
      <c r="J6410">
        <v>1</v>
      </c>
      <c r="K6410" t="str">
        <f>_xlfn.XLOOKUP(fCompras!F6410,dComprador!$A$2:$A$7,dComprador!$B$2:$B$7)</f>
        <v>Alon</v>
      </c>
      <c r="L6410" t="str">
        <f>_xlfn.XLOOKUP(J6410,dFornecedor!$A$2:$A$6,dFornecedor!$B$2:$B$6)</f>
        <v>NorthShore</v>
      </c>
      <c r="M6410" t="str">
        <f>_xlfn.XLOOKUP(G6410,dMateriaPrima!$A$2:$A$12,dMateriaPrima!$B$2:$B$12)</f>
        <v>Couro</v>
      </c>
      <c r="N6410" s="2">
        <f>_xlfn.XLOOKUP(G6410,dMateriaPrima!$A$2:$A$12,dMateriaPrima!$C$2:$C$12)</f>
        <v>4.4000000000000004</v>
      </c>
      <c r="O6410" s="3">
        <f t="shared" si="500"/>
        <v>1003.2</v>
      </c>
      <c r="P6410" s="4">
        <f t="shared" si="501"/>
        <v>0</v>
      </c>
      <c r="Q6410" s="3">
        <f t="shared" si="502"/>
        <v>1003.2</v>
      </c>
      <c r="R6410" t="str">
        <f t="shared" si="503"/>
        <v>Em atraso</v>
      </c>
      <c r="S6410" s="5">
        <f t="shared" si="504"/>
        <v>2</v>
      </c>
    </row>
    <row r="6411" spans="1:19" x14ac:dyDescent="0.25">
      <c r="A6411">
        <v>6410</v>
      </c>
      <c r="B6411" s="1">
        <v>44221</v>
      </c>
      <c r="C6411" s="1">
        <v>44222</v>
      </c>
      <c r="D6411" s="1">
        <v>44246</v>
      </c>
      <c r="E6411" s="1">
        <v>44243</v>
      </c>
      <c r="F6411">
        <v>1</v>
      </c>
      <c r="G6411">
        <v>1</v>
      </c>
      <c r="H6411">
        <v>241</v>
      </c>
      <c r="I6411" s="6">
        <v>0</v>
      </c>
      <c r="J6411">
        <v>3</v>
      </c>
      <c r="K6411" t="str">
        <f>_xlfn.XLOOKUP(fCompras!F6411,dComprador!$A$2:$A$7,dComprador!$B$2:$B$7)</f>
        <v>Alon</v>
      </c>
      <c r="L6411" t="str">
        <f>_xlfn.XLOOKUP(J6411,dFornecedor!$A$2:$A$6,dFornecedor!$B$2:$B$6)</f>
        <v>StepUp</v>
      </c>
      <c r="M6411" t="str">
        <f>_xlfn.XLOOKUP(G6411,dMateriaPrima!$A$2:$A$12,dMateriaPrima!$B$2:$B$12)</f>
        <v>Tecido</v>
      </c>
      <c r="N6411" s="2">
        <f>_xlfn.XLOOKUP(G6411,dMateriaPrima!$A$2:$A$12,dMateriaPrima!$C$2:$C$12)</f>
        <v>18</v>
      </c>
      <c r="O6411" s="3">
        <f t="shared" si="500"/>
        <v>4338</v>
      </c>
      <c r="P6411" s="4">
        <f t="shared" si="501"/>
        <v>0</v>
      </c>
      <c r="Q6411" s="3">
        <f t="shared" si="502"/>
        <v>4338</v>
      </c>
      <c r="R6411" t="str">
        <f t="shared" si="503"/>
        <v>No prazo</v>
      </c>
      <c r="S6411" s="5">
        <f t="shared" si="504"/>
        <v>0</v>
      </c>
    </row>
    <row r="6412" spans="1:19" x14ac:dyDescent="0.25">
      <c r="A6412">
        <v>6411</v>
      </c>
      <c r="B6412" s="1">
        <v>44222</v>
      </c>
      <c r="C6412" s="1">
        <v>44227</v>
      </c>
      <c r="D6412" s="1">
        <v>44229</v>
      </c>
      <c r="E6412" s="1">
        <v>44231</v>
      </c>
      <c r="F6412">
        <v>4</v>
      </c>
      <c r="G6412">
        <v>5</v>
      </c>
      <c r="H6412">
        <v>646</v>
      </c>
      <c r="I6412" s="6">
        <v>0</v>
      </c>
      <c r="J6412">
        <v>3</v>
      </c>
      <c r="K6412" t="str">
        <f>_xlfn.XLOOKUP(fCompras!F6412,dComprador!$A$2:$A$7,dComprador!$B$2:$B$7)</f>
        <v>Lira</v>
      </c>
      <c r="L6412" t="str">
        <f>_xlfn.XLOOKUP(J6412,dFornecedor!$A$2:$A$6,dFornecedor!$B$2:$B$6)</f>
        <v>StepUp</v>
      </c>
      <c r="M6412" t="str">
        <f>_xlfn.XLOOKUP(G6412,dMateriaPrima!$A$2:$A$12,dMateriaPrima!$B$2:$B$12)</f>
        <v>Areia</v>
      </c>
      <c r="N6412" s="2">
        <f>_xlfn.XLOOKUP(G6412,dMateriaPrima!$A$2:$A$12,dMateriaPrima!$C$2:$C$12)</f>
        <v>3.59</v>
      </c>
      <c r="O6412" s="3">
        <f t="shared" si="500"/>
        <v>2319.14</v>
      </c>
      <c r="P6412" s="4">
        <f t="shared" si="501"/>
        <v>0</v>
      </c>
      <c r="Q6412" s="3">
        <f t="shared" si="502"/>
        <v>2319.14</v>
      </c>
      <c r="R6412" t="str">
        <f t="shared" si="503"/>
        <v>Em atraso</v>
      </c>
      <c r="S6412" s="5">
        <f t="shared" si="504"/>
        <v>2</v>
      </c>
    </row>
    <row r="6413" spans="1:19" x14ac:dyDescent="0.25">
      <c r="A6413">
        <v>6412</v>
      </c>
      <c r="B6413" s="1">
        <v>44222</v>
      </c>
      <c r="C6413" s="1">
        <v>44229</v>
      </c>
      <c r="D6413" s="1">
        <v>44234</v>
      </c>
      <c r="E6413" s="1">
        <v>44238</v>
      </c>
      <c r="F6413">
        <v>4</v>
      </c>
      <c r="G6413">
        <v>4</v>
      </c>
      <c r="H6413">
        <v>193</v>
      </c>
      <c r="I6413" s="6">
        <v>0</v>
      </c>
      <c r="J6413">
        <v>5</v>
      </c>
      <c r="K6413" t="str">
        <f>_xlfn.XLOOKUP(fCompras!F6413,dComprador!$A$2:$A$7,dComprador!$B$2:$B$7)</f>
        <v>Lira</v>
      </c>
      <c r="L6413" t="str">
        <f>_xlfn.XLOOKUP(J6413,dFornecedor!$A$2:$A$6,dFornecedor!$B$2:$B$6)</f>
        <v>Atlas</v>
      </c>
      <c r="M6413" t="str">
        <f>_xlfn.XLOOKUP(G6413,dMateriaPrima!$A$2:$A$12,dMateriaPrima!$B$2:$B$12)</f>
        <v>Madeira</v>
      </c>
      <c r="N6413" s="2">
        <f>_xlfn.XLOOKUP(G6413,dMateriaPrima!$A$2:$A$12,dMateriaPrima!$C$2:$C$12)</f>
        <v>168</v>
      </c>
      <c r="O6413" s="3">
        <f t="shared" si="500"/>
        <v>32424</v>
      </c>
      <c r="P6413" s="4">
        <f t="shared" si="501"/>
        <v>0</v>
      </c>
      <c r="Q6413" s="3">
        <f t="shared" si="502"/>
        <v>32424</v>
      </c>
      <c r="R6413" t="str">
        <f t="shared" si="503"/>
        <v>Em atraso</v>
      </c>
      <c r="S6413" s="5">
        <f t="shared" si="504"/>
        <v>4</v>
      </c>
    </row>
    <row r="6414" spans="1:19" x14ac:dyDescent="0.25">
      <c r="A6414">
        <v>6413</v>
      </c>
      <c r="B6414" s="1">
        <v>44222</v>
      </c>
      <c r="C6414" s="1">
        <v>44231</v>
      </c>
      <c r="D6414" s="1">
        <v>44234</v>
      </c>
      <c r="E6414" s="1">
        <v>44236</v>
      </c>
      <c r="F6414">
        <v>4</v>
      </c>
      <c r="G6414">
        <v>1</v>
      </c>
      <c r="H6414">
        <v>554</v>
      </c>
      <c r="I6414" s="6">
        <v>0</v>
      </c>
      <c r="J6414">
        <v>3</v>
      </c>
      <c r="K6414" t="str">
        <f>_xlfn.XLOOKUP(fCompras!F6414,dComprador!$A$2:$A$7,dComprador!$B$2:$B$7)</f>
        <v>Lira</v>
      </c>
      <c r="L6414" t="str">
        <f>_xlfn.XLOOKUP(J6414,dFornecedor!$A$2:$A$6,dFornecedor!$B$2:$B$6)</f>
        <v>StepUp</v>
      </c>
      <c r="M6414" t="str">
        <f>_xlfn.XLOOKUP(G6414,dMateriaPrima!$A$2:$A$12,dMateriaPrima!$B$2:$B$12)</f>
        <v>Tecido</v>
      </c>
      <c r="N6414" s="2">
        <f>_xlfn.XLOOKUP(G6414,dMateriaPrima!$A$2:$A$12,dMateriaPrima!$C$2:$C$12)</f>
        <v>18</v>
      </c>
      <c r="O6414" s="3">
        <f t="shared" si="500"/>
        <v>9972</v>
      </c>
      <c r="P6414" s="4">
        <f t="shared" si="501"/>
        <v>0</v>
      </c>
      <c r="Q6414" s="3">
        <f t="shared" si="502"/>
        <v>9972</v>
      </c>
      <c r="R6414" t="str">
        <f t="shared" si="503"/>
        <v>Em atraso</v>
      </c>
      <c r="S6414" s="5">
        <f t="shared" si="504"/>
        <v>2</v>
      </c>
    </row>
    <row r="6415" spans="1:19" x14ac:dyDescent="0.25">
      <c r="A6415">
        <v>6414</v>
      </c>
      <c r="B6415" s="1">
        <v>44222</v>
      </c>
      <c r="C6415" s="1">
        <v>44222</v>
      </c>
      <c r="D6415" s="1">
        <v>44228</v>
      </c>
      <c r="E6415" s="1">
        <v>44231</v>
      </c>
      <c r="F6415">
        <v>4</v>
      </c>
      <c r="G6415">
        <v>1</v>
      </c>
      <c r="H6415">
        <v>107</v>
      </c>
      <c r="I6415" s="6">
        <v>0</v>
      </c>
      <c r="J6415">
        <v>2</v>
      </c>
      <c r="K6415" t="str">
        <f>_xlfn.XLOOKUP(fCompras!F6415,dComprador!$A$2:$A$7,dComprador!$B$2:$B$7)</f>
        <v>Lira</v>
      </c>
      <c r="L6415" t="str">
        <f>_xlfn.XLOOKUP(J6415,dFornecedor!$A$2:$A$6,dFornecedor!$B$2:$B$6)</f>
        <v>Minerva</v>
      </c>
      <c r="M6415" t="str">
        <f>_xlfn.XLOOKUP(G6415,dMateriaPrima!$A$2:$A$12,dMateriaPrima!$B$2:$B$12)</f>
        <v>Tecido</v>
      </c>
      <c r="N6415" s="2">
        <f>_xlfn.XLOOKUP(G6415,dMateriaPrima!$A$2:$A$12,dMateriaPrima!$C$2:$C$12)</f>
        <v>18</v>
      </c>
      <c r="O6415" s="3">
        <f t="shared" si="500"/>
        <v>1926</v>
      </c>
      <c r="P6415" s="4">
        <f t="shared" si="501"/>
        <v>0</v>
      </c>
      <c r="Q6415" s="3">
        <f t="shared" si="502"/>
        <v>1926</v>
      </c>
      <c r="R6415" t="str">
        <f t="shared" si="503"/>
        <v>Em atraso</v>
      </c>
      <c r="S6415" s="5">
        <f t="shared" si="504"/>
        <v>3</v>
      </c>
    </row>
    <row r="6416" spans="1:19" x14ac:dyDescent="0.25">
      <c r="A6416">
        <v>6415</v>
      </c>
      <c r="B6416" s="1">
        <v>44222</v>
      </c>
      <c r="C6416" s="1">
        <v>44223</v>
      </c>
      <c r="D6416" s="1">
        <v>44229</v>
      </c>
      <c r="E6416" s="1">
        <v>44231</v>
      </c>
      <c r="F6416">
        <v>4</v>
      </c>
      <c r="G6416">
        <v>1</v>
      </c>
      <c r="H6416">
        <v>130</v>
      </c>
      <c r="I6416" s="6">
        <v>0.28000000000000003</v>
      </c>
      <c r="J6416">
        <v>3</v>
      </c>
      <c r="K6416" t="str">
        <f>_xlfn.XLOOKUP(fCompras!F6416,dComprador!$A$2:$A$7,dComprador!$B$2:$B$7)</f>
        <v>Lira</v>
      </c>
      <c r="L6416" t="str">
        <f>_xlfn.XLOOKUP(J6416,dFornecedor!$A$2:$A$6,dFornecedor!$B$2:$B$6)</f>
        <v>StepUp</v>
      </c>
      <c r="M6416" t="str">
        <f>_xlfn.XLOOKUP(G6416,dMateriaPrima!$A$2:$A$12,dMateriaPrima!$B$2:$B$12)</f>
        <v>Tecido</v>
      </c>
      <c r="N6416" s="2">
        <f>_xlfn.XLOOKUP(G6416,dMateriaPrima!$A$2:$A$12,dMateriaPrima!$C$2:$C$12)</f>
        <v>18</v>
      </c>
      <c r="O6416" s="3">
        <f t="shared" si="500"/>
        <v>2340</v>
      </c>
      <c r="P6416" s="4">
        <f t="shared" si="501"/>
        <v>655.20000000000005</v>
      </c>
      <c r="Q6416" s="3">
        <f t="shared" si="502"/>
        <v>1684.8</v>
      </c>
      <c r="R6416" t="str">
        <f t="shared" si="503"/>
        <v>Em atraso</v>
      </c>
      <c r="S6416" s="5">
        <f t="shared" si="504"/>
        <v>2</v>
      </c>
    </row>
    <row r="6417" spans="1:19" x14ac:dyDescent="0.25">
      <c r="A6417">
        <v>6416</v>
      </c>
      <c r="B6417" s="1">
        <v>44222</v>
      </c>
      <c r="C6417" s="1">
        <v>44222</v>
      </c>
      <c r="D6417" s="1">
        <v>44242</v>
      </c>
      <c r="E6417" s="1">
        <v>44244</v>
      </c>
      <c r="F6417">
        <v>1</v>
      </c>
      <c r="G6417">
        <v>7</v>
      </c>
      <c r="H6417">
        <v>389</v>
      </c>
      <c r="I6417" s="6">
        <v>0</v>
      </c>
      <c r="J6417">
        <v>2</v>
      </c>
      <c r="K6417" t="str">
        <f>_xlfn.XLOOKUP(fCompras!F6417,dComprador!$A$2:$A$7,dComprador!$B$2:$B$7)</f>
        <v>Alon</v>
      </c>
      <c r="L6417" t="str">
        <f>_xlfn.XLOOKUP(J6417,dFornecedor!$A$2:$A$6,dFornecedor!$B$2:$B$6)</f>
        <v>Minerva</v>
      </c>
      <c r="M6417" t="str">
        <f>_xlfn.XLOOKUP(G6417,dMateriaPrima!$A$2:$A$12,dMateriaPrima!$B$2:$B$12)</f>
        <v>Poliéster</v>
      </c>
      <c r="N6417" s="2">
        <f>_xlfn.XLOOKUP(G6417,dMateriaPrima!$A$2:$A$12,dMateriaPrima!$C$2:$C$12)</f>
        <v>8</v>
      </c>
      <c r="O6417" s="3">
        <f t="shared" si="500"/>
        <v>3112</v>
      </c>
      <c r="P6417" s="4">
        <f t="shared" si="501"/>
        <v>0</v>
      </c>
      <c r="Q6417" s="3">
        <f t="shared" si="502"/>
        <v>3112</v>
      </c>
      <c r="R6417" t="str">
        <f t="shared" si="503"/>
        <v>Em atraso</v>
      </c>
      <c r="S6417" s="5">
        <f t="shared" si="504"/>
        <v>2</v>
      </c>
    </row>
    <row r="6418" spans="1:19" x14ac:dyDescent="0.25">
      <c r="A6418">
        <v>6417</v>
      </c>
      <c r="B6418" s="1">
        <v>44222</v>
      </c>
      <c r="C6418" s="1">
        <v>44231</v>
      </c>
      <c r="D6418" s="1">
        <v>44241</v>
      </c>
      <c r="E6418" s="1">
        <v>44245</v>
      </c>
      <c r="F6418">
        <v>1</v>
      </c>
      <c r="G6418">
        <v>5</v>
      </c>
      <c r="H6418">
        <v>146</v>
      </c>
      <c r="I6418" s="6">
        <v>0</v>
      </c>
      <c r="J6418">
        <v>2</v>
      </c>
      <c r="K6418" t="str">
        <f>_xlfn.XLOOKUP(fCompras!F6418,dComprador!$A$2:$A$7,dComprador!$B$2:$B$7)</f>
        <v>Alon</v>
      </c>
      <c r="L6418" t="str">
        <f>_xlfn.XLOOKUP(J6418,dFornecedor!$A$2:$A$6,dFornecedor!$B$2:$B$6)</f>
        <v>Minerva</v>
      </c>
      <c r="M6418" t="str">
        <f>_xlfn.XLOOKUP(G6418,dMateriaPrima!$A$2:$A$12,dMateriaPrima!$B$2:$B$12)</f>
        <v>Areia</v>
      </c>
      <c r="N6418" s="2">
        <f>_xlfn.XLOOKUP(G6418,dMateriaPrima!$A$2:$A$12,dMateriaPrima!$C$2:$C$12)</f>
        <v>3.59</v>
      </c>
      <c r="O6418" s="3">
        <f t="shared" si="500"/>
        <v>524.14</v>
      </c>
      <c r="P6418" s="4">
        <f t="shared" si="501"/>
        <v>0</v>
      </c>
      <c r="Q6418" s="3">
        <f t="shared" si="502"/>
        <v>524.14</v>
      </c>
      <c r="R6418" t="str">
        <f t="shared" si="503"/>
        <v>Em atraso</v>
      </c>
      <c r="S6418" s="5">
        <f t="shared" si="504"/>
        <v>4</v>
      </c>
    </row>
    <row r="6419" spans="1:19" x14ac:dyDescent="0.25">
      <c r="A6419">
        <v>6418</v>
      </c>
      <c r="B6419" s="1">
        <v>44222</v>
      </c>
      <c r="C6419" s="1">
        <v>44222</v>
      </c>
      <c r="D6419" s="1">
        <v>44239</v>
      </c>
      <c r="E6419" s="1">
        <v>44241</v>
      </c>
      <c r="F6419">
        <v>1</v>
      </c>
      <c r="G6419">
        <v>9</v>
      </c>
      <c r="H6419">
        <v>336</v>
      </c>
      <c r="I6419" s="6">
        <v>0</v>
      </c>
      <c r="J6419">
        <v>2</v>
      </c>
      <c r="K6419" t="str">
        <f>_xlfn.XLOOKUP(fCompras!F6419,dComprador!$A$2:$A$7,dComprador!$B$2:$B$7)</f>
        <v>Alon</v>
      </c>
      <c r="L6419" t="str">
        <f>_xlfn.XLOOKUP(J6419,dFornecedor!$A$2:$A$6,dFornecedor!$B$2:$B$6)</f>
        <v>Minerva</v>
      </c>
      <c r="M6419" t="str">
        <f>_xlfn.XLOOKUP(G6419,dMateriaPrima!$A$2:$A$12,dMateriaPrima!$B$2:$B$12)</f>
        <v>Couro</v>
      </c>
      <c r="N6419" s="2">
        <f>_xlfn.XLOOKUP(G6419,dMateriaPrima!$A$2:$A$12,dMateriaPrima!$C$2:$C$12)</f>
        <v>4.4000000000000004</v>
      </c>
      <c r="O6419" s="3">
        <f t="shared" si="500"/>
        <v>1478.4</v>
      </c>
      <c r="P6419" s="4">
        <f t="shared" si="501"/>
        <v>0</v>
      </c>
      <c r="Q6419" s="3">
        <f t="shared" si="502"/>
        <v>1478.4</v>
      </c>
      <c r="R6419" t="str">
        <f t="shared" si="503"/>
        <v>Em atraso</v>
      </c>
      <c r="S6419" s="5">
        <f t="shared" si="504"/>
        <v>2</v>
      </c>
    </row>
    <row r="6420" spans="1:19" x14ac:dyDescent="0.25">
      <c r="A6420">
        <v>6419</v>
      </c>
      <c r="B6420" s="1">
        <v>44222</v>
      </c>
      <c r="C6420" s="1">
        <v>44222</v>
      </c>
      <c r="D6420" s="1">
        <v>44239</v>
      </c>
      <c r="E6420" s="1">
        <v>44242</v>
      </c>
      <c r="F6420">
        <v>1</v>
      </c>
      <c r="G6420">
        <v>7</v>
      </c>
      <c r="H6420">
        <v>199</v>
      </c>
      <c r="I6420" s="6">
        <v>0</v>
      </c>
      <c r="J6420">
        <v>4</v>
      </c>
      <c r="K6420" t="str">
        <f>_xlfn.XLOOKUP(fCompras!F6420,dComprador!$A$2:$A$7,dComprador!$B$2:$B$7)</f>
        <v>Alon</v>
      </c>
      <c r="L6420" t="str">
        <f>_xlfn.XLOOKUP(J6420,dFornecedor!$A$2:$A$6,dFornecedor!$B$2:$B$6)</f>
        <v>AlphaOmega</v>
      </c>
      <c r="M6420" t="str">
        <f>_xlfn.XLOOKUP(G6420,dMateriaPrima!$A$2:$A$12,dMateriaPrima!$B$2:$B$12)</f>
        <v>Poliéster</v>
      </c>
      <c r="N6420" s="2">
        <f>_xlfn.XLOOKUP(G6420,dMateriaPrima!$A$2:$A$12,dMateriaPrima!$C$2:$C$12)</f>
        <v>8</v>
      </c>
      <c r="O6420" s="3">
        <f t="shared" si="500"/>
        <v>1592</v>
      </c>
      <c r="P6420" s="4">
        <f t="shared" si="501"/>
        <v>0</v>
      </c>
      <c r="Q6420" s="3">
        <f t="shared" si="502"/>
        <v>1592</v>
      </c>
      <c r="R6420" t="str">
        <f t="shared" si="503"/>
        <v>Em atraso</v>
      </c>
      <c r="S6420" s="5">
        <f t="shared" si="504"/>
        <v>3</v>
      </c>
    </row>
    <row r="6421" spans="1:19" x14ac:dyDescent="0.25">
      <c r="A6421">
        <v>6420</v>
      </c>
      <c r="B6421" s="1">
        <v>44222</v>
      </c>
      <c r="C6421" s="1">
        <v>44222</v>
      </c>
      <c r="D6421" s="1">
        <v>44253</v>
      </c>
      <c r="E6421" s="1">
        <v>44256</v>
      </c>
      <c r="F6421">
        <v>1</v>
      </c>
      <c r="G6421">
        <v>8</v>
      </c>
      <c r="H6421">
        <v>182</v>
      </c>
      <c r="I6421" s="6">
        <v>0</v>
      </c>
      <c r="J6421">
        <v>5</v>
      </c>
      <c r="K6421" t="str">
        <f>_xlfn.XLOOKUP(fCompras!F6421,dComprador!$A$2:$A$7,dComprador!$B$2:$B$7)</f>
        <v>Alon</v>
      </c>
      <c r="L6421" t="str">
        <f>_xlfn.XLOOKUP(J6421,dFornecedor!$A$2:$A$6,dFornecedor!$B$2:$B$6)</f>
        <v>Atlas</v>
      </c>
      <c r="M6421" t="str">
        <f>_xlfn.XLOOKUP(G6421,dMateriaPrima!$A$2:$A$12,dMateriaPrima!$B$2:$B$12)</f>
        <v>Cimento</v>
      </c>
      <c r="N6421" s="2">
        <f>_xlfn.XLOOKUP(G6421,dMateriaPrima!$A$2:$A$12,dMateriaPrima!$C$2:$C$12)</f>
        <v>23</v>
      </c>
      <c r="O6421" s="3">
        <f t="shared" si="500"/>
        <v>4186</v>
      </c>
      <c r="P6421" s="4">
        <f t="shared" si="501"/>
        <v>0</v>
      </c>
      <c r="Q6421" s="3">
        <f t="shared" si="502"/>
        <v>4186</v>
      </c>
      <c r="R6421" t="str">
        <f t="shared" si="503"/>
        <v>Em atraso</v>
      </c>
      <c r="S6421" s="5">
        <f t="shared" si="504"/>
        <v>3</v>
      </c>
    </row>
    <row r="6422" spans="1:19" x14ac:dyDescent="0.25">
      <c r="A6422">
        <v>6421</v>
      </c>
      <c r="B6422" s="1">
        <v>44222</v>
      </c>
      <c r="C6422" s="1">
        <v>44229</v>
      </c>
      <c r="D6422" s="1">
        <v>44245</v>
      </c>
      <c r="E6422" s="1">
        <v>44245</v>
      </c>
      <c r="F6422">
        <v>1</v>
      </c>
      <c r="G6422">
        <v>7</v>
      </c>
      <c r="H6422">
        <v>39</v>
      </c>
      <c r="I6422" s="6">
        <v>0</v>
      </c>
      <c r="J6422">
        <v>2</v>
      </c>
      <c r="K6422" t="str">
        <f>_xlfn.XLOOKUP(fCompras!F6422,dComprador!$A$2:$A$7,dComprador!$B$2:$B$7)</f>
        <v>Alon</v>
      </c>
      <c r="L6422" t="str">
        <f>_xlfn.XLOOKUP(J6422,dFornecedor!$A$2:$A$6,dFornecedor!$B$2:$B$6)</f>
        <v>Minerva</v>
      </c>
      <c r="M6422" t="str">
        <f>_xlfn.XLOOKUP(G6422,dMateriaPrima!$A$2:$A$12,dMateriaPrima!$B$2:$B$12)</f>
        <v>Poliéster</v>
      </c>
      <c r="N6422" s="2">
        <f>_xlfn.XLOOKUP(G6422,dMateriaPrima!$A$2:$A$12,dMateriaPrima!$C$2:$C$12)</f>
        <v>8</v>
      </c>
      <c r="O6422" s="3">
        <f t="shared" si="500"/>
        <v>312</v>
      </c>
      <c r="P6422" s="4">
        <f t="shared" si="501"/>
        <v>0</v>
      </c>
      <c r="Q6422" s="3">
        <f t="shared" si="502"/>
        <v>312</v>
      </c>
      <c r="R6422" t="str">
        <f t="shared" si="503"/>
        <v>No prazo</v>
      </c>
      <c r="S6422" s="5">
        <f t="shared" si="504"/>
        <v>0</v>
      </c>
    </row>
    <row r="6423" spans="1:19" x14ac:dyDescent="0.25">
      <c r="A6423">
        <v>6422</v>
      </c>
      <c r="B6423" s="1">
        <v>44223</v>
      </c>
      <c r="C6423" s="1">
        <v>44226</v>
      </c>
      <c r="D6423" s="1">
        <v>44230</v>
      </c>
      <c r="E6423" s="1">
        <v>44232</v>
      </c>
      <c r="F6423">
        <v>4</v>
      </c>
      <c r="G6423">
        <v>11</v>
      </c>
      <c r="H6423">
        <v>3</v>
      </c>
      <c r="I6423" s="6">
        <v>0</v>
      </c>
      <c r="J6423">
        <v>4</v>
      </c>
      <c r="K6423" t="str">
        <f>_xlfn.XLOOKUP(fCompras!F6423,dComprador!$A$2:$A$7,dComprador!$B$2:$B$7)</f>
        <v>Lira</v>
      </c>
      <c r="L6423" t="str">
        <f>_xlfn.XLOOKUP(J6423,dFornecedor!$A$2:$A$6,dFornecedor!$B$2:$B$6)</f>
        <v>AlphaOmega</v>
      </c>
      <c r="M6423" t="str">
        <f>_xlfn.XLOOKUP(G6423,dMateriaPrima!$A$2:$A$12,dMateriaPrima!$B$2:$B$12)</f>
        <v>Papel</v>
      </c>
      <c r="N6423" s="2">
        <f>_xlfn.XLOOKUP(G6423,dMateriaPrima!$A$2:$A$12,dMateriaPrima!$C$2:$C$12)</f>
        <v>9</v>
      </c>
      <c r="O6423" s="3">
        <f t="shared" si="500"/>
        <v>27</v>
      </c>
      <c r="P6423" s="4">
        <f t="shared" si="501"/>
        <v>0</v>
      </c>
      <c r="Q6423" s="3">
        <f t="shared" si="502"/>
        <v>27</v>
      </c>
      <c r="R6423" t="str">
        <f t="shared" si="503"/>
        <v>Em atraso</v>
      </c>
      <c r="S6423" s="5">
        <f t="shared" si="504"/>
        <v>2</v>
      </c>
    </row>
    <row r="6424" spans="1:19" x14ac:dyDescent="0.25">
      <c r="A6424">
        <v>6423</v>
      </c>
      <c r="B6424" s="1">
        <v>44223</v>
      </c>
      <c r="C6424" s="1">
        <v>44225</v>
      </c>
      <c r="D6424" s="1">
        <v>44239</v>
      </c>
      <c r="E6424" s="1">
        <v>44242</v>
      </c>
      <c r="F6424">
        <v>1</v>
      </c>
      <c r="G6424">
        <v>6</v>
      </c>
      <c r="H6424">
        <v>137</v>
      </c>
      <c r="I6424" s="6">
        <v>0</v>
      </c>
      <c r="J6424">
        <v>2</v>
      </c>
      <c r="K6424" t="str">
        <f>_xlfn.XLOOKUP(fCompras!F6424,dComprador!$A$2:$A$7,dComprador!$B$2:$B$7)</f>
        <v>Alon</v>
      </c>
      <c r="L6424" t="str">
        <f>_xlfn.XLOOKUP(J6424,dFornecedor!$A$2:$A$6,dFornecedor!$B$2:$B$6)</f>
        <v>Minerva</v>
      </c>
      <c r="M6424" t="str">
        <f>_xlfn.XLOOKUP(G6424,dMateriaPrima!$A$2:$A$12,dMateriaPrima!$B$2:$B$12)</f>
        <v>Fio Algodão</v>
      </c>
      <c r="N6424" s="2">
        <f>_xlfn.XLOOKUP(G6424,dMateriaPrima!$A$2:$A$12,dMateriaPrima!$C$2:$C$12)</f>
        <v>55.9</v>
      </c>
      <c r="O6424" s="3">
        <f t="shared" si="500"/>
        <v>7658.3</v>
      </c>
      <c r="P6424" s="4">
        <f t="shared" si="501"/>
        <v>0</v>
      </c>
      <c r="Q6424" s="3">
        <f t="shared" si="502"/>
        <v>7658.3</v>
      </c>
      <c r="R6424" t="str">
        <f t="shared" si="503"/>
        <v>Em atraso</v>
      </c>
      <c r="S6424" s="5">
        <f t="shared" si="504"/>
        <v>3</v>
      </c>
    </row>
    <row r="6425" spans="1:19" x14ac:dyDescent="0.25">
      <c r="A6425">
        <v>6424</v>
      </c>
      <c r="B6425" s="1">
        <v>44223</v>
      </c>
      <c r="C6425" s="1">
        <v>44223</v>
      </c>
      <c r="D6425" s="1">
        <v>44241</v>
      </c>
      <c r="E6425" s="1">
        <v>44245</v>
      </c>
      <c r="F6425">
        <v>1</v>
      </c>
      <c r="G6425">
        <v>1</v>
      </c>
      <c r="H6425">
        <v>196</v>
      </c>
      <c r="I6425" s="6">
        <v>0</v>
      </c>
      <c r="J6425">
        <v>2</v>
      </c>
      <c r="K6425" t="str">
        <f>_xlfn.XLOOKUP(fCompras!F6425,dComprador!$A$2:$A$7,dComprador!$B$2:$B$7)</f>
        <v>Alon</v>
      </c>
      <c r="L6425" t="str">
        <f>_xlfn.XLOOKUP(J6425,dFornecedor!$A$2:$A$6,dFornecedor!$B$2:$B$6)</f>
        <v>Minerva</v>
      </c>
      <c r="M6425" t="str">
        <f>_xlfn.XLOOKUP(G6425,dMateriaPrima!$A$2:$A$12,dMateriaPrima!$B$2:$B$12)</f>
        <v>Tecido</v>
      </c>
      <c r="N6425" s="2">
        <f>_xlfn.XLOOKUP(G6425,dMateriaPrima!$A$2:$A$12,dMateriaPrima!$C$2:$C$12)</f>
        <v>18</v>
      </c>
      <c r="O6425" s="3">
        <f t="shared" si="500"/>
        <v>3528</v>
      </c>
      <c r="P6425" s="4">
        <f t="shared" si="501"/>
        <v>0</v>
      </c>
      <c r="Q6425" s="3">
        <f t="shared" si="502"/>
        <v>3528</v>
      </c>
      <c r="R6425" t="str">
        <f t="shared" si="503"/>
        <v>Em atraso</v>
      </c>
      <c r="S6425" s="5">
        <f t="shared" si="504"/>
        <v>4</v>
      </c>
    </row>
    <row r="6426" spans="1:19" x14ac:dyDescent="0.25">
      <c r="A6426">
        <v>6425</v>
      </c>
      <c r="B6426" s="1">
        <v>44223</v>
      </c>
      <c r="C6426" s="1">
        <v>44231</v>
      </c>
      <c r="D6426" s="1">
        <v>44241</v>
      </c>
      <c r="E6426" s="1">
        <v>44245</v>
      </c>
      <c r="F6426">
        <v>1</v>
      </c>
      <c r="G6426">
        <v>1</v>
      </c>
      <c r="H6426">
        <v>171</v>
      </c>
      <c r="I6426" s="6">
        <v>0</v>
      </c>
      <c r="J6426">
        <v>3</v>
      </c>
      <c r="K6426" t="str">
        <f>_xlfn.XLOOKUP(fCompras!F6426,dComprador!$A$2:$A$7,dComprador!$B$2:$B$7)</f>
        <v>Alon</v>
      </c>
      <c r="L6426" t="str">
        <f>_xlfn.XLOOKUP(J6426,dFornecedor!$A$2:$A$6,dFornecedor!$B$2:$B$6)</f>
        <v>StepUp</v>
      </c>
      <c r="M6426" t="str">
        <f>_xlfn.XLOOKUP(G6426,dMateriaPrima!$A$2:$A$12,dMateriaPrima!$B$2:$B$12)</f>
        <v>Tecido</v>
      </c>
      <c r="N6426" s="2">
        <f>_xlfn.XLOOKUP(G6426,dMateriaPrima!$A$2:$A$12,dMateriaPrima!$C$2:$C$12)</f>
        <v>18</v>
      </c>
      <c r="O6426" s="3">
        <f t="shared" si="500"/>
        <v>3078</v>
      </c>
      <c r="P6426" s="4">
        <f t="shared" si="501"/>
        <v>0</v>
      </c>
      <c r="Q6426" s="3">
        <f t="shared" si="502"/>
        <v>3078</v>
      </c>
      <c r="R6426" t="str">
        <f t="shared" si="503"/>
        <v>Em atraso</v>
      </c>
      <c r="S6426" s="5">
        <f t="shared" si="504"/>
        <v>4</v>
      </c>
    </row>
    <row r="6427" spans="1:19" x14ac:dyDescent="0.25">
      <c r="A6427">
        <v>6426</v>
      </c>
      <c r="B6427" s="1">
        <v>44223</v>
      </c>
      <c r="C6427" s="1">
        <v>44234</v>
      </c>
      <c r="D6427" s="1">
        <v>44254</v>
      </c>
      <c r="E6427" s="1">
        <v>44253</v>
      </c>
      <c r="F6427">
        <v>1</v>
      </c>
      <c r="G6427">
        <v>5</v>
      </c>
      <c r="H6427">
        <v>500</v>
      </c>
      <c r="I6427" s="6">
        <v>0</v>
      </c>
      <c r="J6427">
        <v>1</v>
      </c>
      <c r="K6427" t="str">
        <f>_xlfn.XLOOKUP(fCompras!F6427,dComprador!$A$2:$A$7,dComprador!$B$2:$B$7)</f>
        <v>Alon</v>
      </c>
      <c r="L6427" t="str">
        <f>_xlfn.XLOOKUP(J6427,dFornecedor!$A$2:$A$6,dFornecedor!$B$2:$B$6)</f>
        <v>NorthShore</v>
      </c>
      <c r="M6427" t="str">
        <f>_xlfn.XLOOKUP(G6427,dMateriaPrima!$A$2:$A$12,dMateriaPrima!$B$2:$B$12)</f>
        <v>Areia</v>
      </c>
      <c r="N6427" s="2">
        <f>_xlfn.XLOOKUP(G6427,dMateriaPrima!$A$2:$A$12,dMateriaPrima!$C$2:$C$12)</f>
        <v>3.59</v>
      </c>
      <c r="O6427" s="3">
        <f t="shared" si="500"/>
        <v>1795</v>
      </c>
      <c r="P6427" s="4">
        <f t="shared" si="501"/>
        <v>0</v>
      </c>
      <c r="Q6427" s="3">
        <f t="shared" si="502"/>
        <v>1795</v>
      </c>
      <c r="R6427" t="str">
        <f t="shared" si="503"/>
        <v>No prazo</v>
      </c>
      <c r="S6427" s="5">
        <f t="shared" si="504"/>
        <v>0</v>
      </c>
    </row>
    <row r="6428" spans="1:19" x14ac:dyDescent="0.25">
      <c r="A6428">
        <v>6427</v>
      </c>
      <c r="B6428" s="1">
        <v>44223</v>
      </c>
      <c r="C6428" s="1">
        <v>44227</v>
      </c>
      <c r="D6428" s="1">
        <v>44247</v>
      </c>
      <c r="E6428" s="1">
        <v>44251</v>
      </c>
      <c r="F6428">
        <v>1</v>
      </c>
      <c r="G6428">
        <v>5</v>
      </c>
      <c r="H6428">
        <v>309</v>
      </c>
      <c r="I6428" s="6">
        <v>0</v>
      </c>
      <c r="J6428">
        <v>4</v>
      </c>
      <c r="K6428" t="str">
        <f>_xlfn.XLOOKUP(fCompras!F6428,dComprador!$A$2:$A$7,dComprador!$B$2:$B$7)</f>
        <v>Alon</v>
      </c>
      <c r="L6428" t="str">
        <f>_xlfn.XLOOKUP(J6428,dFornecedor!$A$2:$A$6,dFornecedor!$B$2:$B$6)</f>
        <v>AlphaOmega</v>
      </c>
      <c r="M6428" t="str">
        <f>_xlfn.XLOOKUP(G6428,dMateriaPrima!$A$2:$A$12,dMateriaPrima!$B$2:$B$12)</f>
        <v>Areia</v>
      </c>
      <c r="N6428" s="2">
        <f>_xlfn.XLOOKUP(G6428,dMateriaPrima!$A$2:$A$12,dMateriaPrima!$C$2:$C$12)</f>
        <v>3.59</v>
      </c>
      <c r="O6428" s="3">
        <f t="shared" si="500"/>
        <v>1109.31</v>
      </c>
      <c r="P6428" s="4">
        <f t="shared" si="501"/>
        <v>0</v>
      </c>
      <c r="Q6428" s="3">
        <f t="shared" si="502"/>
        <v>1109.31</v>
      </c>
      <c r="R6428" t="str">
        <f t="shared" si="503"/>
        <v>Em atraso</v>
      </c>
      <c r="S6428" s="5">
        <f t="shared" si="504"/>
        <v>4</v>
      </c>
    </row>
    <row r="6429" spans="1:19" x14ac:dyDescent="0.25">
      <c r="A6429">
        <v>6428</v>
      </c>
      <c r="B6429" s="1">
        <v>44224</v>
      </c>
      <c r="C6429" s="1">
        <v>44224</v>
      </c>
      <c r="D6429" s="1">
        <v>44229</v>
      </c>
      <c r="E6429" s="1">
        <v>44231</v>
      </c>
      <c r="F6429">
        <v>4</v>
      </c>
      <c r="G6429">
        <v>5</v>
      </c>
      <c r="H6429">
        <v>21</v>
      </c>
      <c r="I6429" s="6">
        <v>0</v>
      </c>
      <c r="J6429">
        <v>4</v>
      </c>
      <c r="K6429" t="str">
        <f>_xlfn.XLOOKUP(fCompras!F6429,dComprador!$A$2:$A$7,dComprador!$B$2:$B$7)</f>
        <v>Lira</v>
      </c>
      <c r="L6429" t="str">
        <f>_xlfn.XLOOKUP(J6429,dFornecedor!$A$2:$A$6,dFornecedor!$B$2:$B$6)</f>
        <v>AlphaOmega</v>
      </c>
      <c r="M6429" t="str">
        <f>_xlfn.XLOOKUP(G6429,dMateriaPrima!$A$2:$A$12,dMateriaPrima!$B$2:$B$12)</f>
        <v>Areia</v>
      </c>
      <c r="N6429" s="2">
        <f>_xlfn.XLOOKUP(G6429,dMateriaPrima!$A$2:$A$12,dMateriaPrima!$C$2:$C$12)</f>
        <v>3.59</v>
      </c>
      <c r="O6429" s="3">
        <f t="shared" si="500"/>
        <v>75.39</v>
      </c>
      <c r="P6429" s="4">
        <f t="shared" si="501"/>
        <v>0</v>
      </c>
      <c r="Q6429" s="3">
        <f t="shared" si="502"/>
        <v>75.39</v>
      </c>
      <c r="R6429" t="str">
        <f t="shared" si="503"/>
        <v>Em atraso</v>
      </c>
      <c r="S6429" s="5">
        <f t="shared" si="504"/>
        <v>2</v>
      </c>
    </row>
    <row r="6430" spans="1:19" x14ac:dyDescent="0.25">
      <c r="A6430">
        <v>6429</v>
      </c>
      <c r="B6430" s="1">
        <v>44224</v>
      </c>
      <c r="C6430" s="1">
        <v>44231</v>
      </c>
      <c r="D6430" s="1">
        <v>44231</v>
      </c>
      <c r="E6430" s="1">
        <v>44235</v>
      </c>
      <c r="F6430">
        <v>4</v>
      </c>
      <c r="G6430">
        <v>8</v>
      </c>
      <c r="H6430">
        <v>189</v>
      </c>
      <c r="I6430" s="6">
        <v>0</v>
      </c>
      <c r="J6430">
        <v>1</v>
      </c>
      <c r="K6430" t="str">
        <f>_xlfn.XLOOKUP(fCompras!F6430,dComprador!$A$2:$A$7,dComprador!$B$2:$B$7)</f>
        <v>Lira</v>
      </c>
      <c r="L6430" t="str">
        <f>_xlfn.XLOOKUP(J6430,dFornecedor!$A$2:$A$6,dFornecedor!$B$2:$B$6)</f>
        <v>NorthShore</v>
      </c>
      <c r="M6430" t="str">
        <f>_xlfn.XLOOKUP(G6430,dMateriaPrima!$A$2:$A$12,dMateriaPrima!$B$2:$B$12)</f>
        <v>Cimento</v>
      </c>
      <c r="N6430" s="2">
        <f>_xlfn.XLOOKUP(G6430,dMateriaPrima!$A$2:$A$12,dMateriaPrima!$C$2:$C$12)</f>
        <v>23</v>
      </c>
      <c r="O6430" s="3">
        <f t="shared" si="500"/>
        <v>4347</v>
      </c>
      <c r="P6430" s="4">
        <f t="shared" si="501"/>
        <v>0</v>
      </c>
      <c r="Q6430" s="3">
        <f t="shared" si="502"/>
        <v>4347</v>
      </c>
      <c r="R6430" t="str">
        <f t="shared" si="503"/>
        <v>Em atraso</v>
      </c>
      <c r="S6430" s="5">
        <f t="shared" si="504"/>
        <v>4</v>
      </c>
    </row>
    <row r="6431" spans="1:19" x14ac:dyDescent="0.25">
      <c r="A6431">
        <v>6430</v>
      </c>
      <c r="B6431" s="1">
        <v>44224</v>
      </c>
      <c r="C6431" s="1">
        <v>44224</v>
      </c>
      <c r="D6431" s="1">
        <v>44236</v>
      </c>
      <c r="E6431" s="1">
        <v>44239</v>
      </c>
      <c r="F6431">
        <v>4</v>
      </c>
      <c r="G6431">
        <v>9</v>
      </c>
      <c r="H6431">
        <v>78</v>
      </c>
      <c r="I6431" s="6">
        <v>0</v>
      </c>
      <c r="J6431">
        <v>4</v>
      </c>
      <c r="K6431" t="str">
        <f>_xlfn.XLOOKUP(fCompras!F6431,dComprador!$A$2:$A$7,dComprador!$B$2:$B$7)</f>
        <v>Lira</v>
      </c>
      <c r="L6431" t="str">
        <f>_xlfn.XLOOKUP(J6431,dFornecedor!$A$2:$A$6,dFornecedor!$B$2:$B$6)</f>
        <v>AlphaOmega</v>
      </c>
      <c r="M6431" t="str">
        <f>_xlfn.XLOOKUP(G6431,dMateriaPrima!$A$2:$A$12,dMateriaPrima!$B$2:$B$12)</f>
        <v>Couro</v>
      </c>
      <c r="N6431" s="2">
        <f>_xlfn.XLOOKUP(G6431,dMateriaPrima!$A$2:$A$12,dMateriaPrima!$C$2:$C$12)</f>
        <v>4.4000000000000004</v>
      </c>
      <c r="O6431" s="3">
        <f t="shared" si="500"/>
        <v>343.20000000000005</v>
      </c>
      <c r="P6431" s="4">
        <f t="shared" si="501"/>
        <v>0</v>
      </c>
      <c r="Q6431" s="3">
        <f t="shared" si="502"/>
        <v>343.20000000000005</v>
      </c>
      <c r="R6431" t="str">
        <f t="shared" si="503"/>
        <v>Em atraso</v>
      </c>
      <c r="S6431" s="5">
        <f t="shared" si="504"/>
        <v>3</v>
      </c>
    </row>
    <row r="6432" spans="1:19" x14ac:dyDescent="0.25">
      <c r="A6432">
        <v>6431</v>
      </c>
      <c r="B6432" s="1">
        <v>44224</v>
      </c>
      <c r="C6432" s="1">
        <v>44235</v>
      </c>
      <c r="D6432" s="1">
        <v>44244</v>
      </c>
      <c r="E6432" s="1">
        <v>44246</v>
      </c>
      <c r="F6432">
        <v>1</v>
      </c>
      <c r="G6432">
        <v>7</v>
      </c>
      <c r="H6432">
        <v>298</v>
      </c>
      <c r="I6432" s="6">
        <v>0</v>
      </c>
      <c r="J6432">
        <v>1</v>
      </c>
      <c r="K6432" t="str">
        <f>_xlfn.XLOOKUP(fCompras!F6432,dComprador!$A$2:$A$7,dComprador!$B$2:$B$7)</f>
        <v>Alon</v>
      </c>
      <c r="L6432" t="str">
        <f>_xlfn.XLOOKUP(J6432,dFornecedor!$A$2:$A$6,dFornecedor!$B$2:$B$6)</f>
        <v>NorthShore</v>
      </c>
      <c r="M6432" t="str">
        <f>_xlfn.XLOOKUP(G6432,dMateriaPrima!$A$2:$A$12,dMateriaPrima!$B$2:$B$12)</f>
        <v>Poliéster</v>
      </c>
      <c r="N6432" s="2">
        <f>_xlfn.XLOOKUP(G6432,dMateriaPrima!$A$2:$A$12,dMateriaPrima!$C$2:$C$12)</f>
        <v>8</v>
      </c>
      <c r="O6432" s="3">
        <f t="shared" si="500"/>
        <v>2384</v>
      </c>
      <c r="P6432" s="4">
        <f t="shared" si="501"/>
        <v>0</v>
      </c>
      <c r="Q6432" s="3">
        <f t="shared" si="502"/>
        <v>2384</v>
      </c>
      <c r="R6432" t="str">
        <f t="shared" si="503"/>
        <v>Em atraso</v>
      </c>
      <c r="S6432" s="5">
        <f t="shared" si="504"/>
        <v>2</v>
      </c>
    </row>
    <row r="6433" spans="1:19" x14ac:dyDescent="0.25">
      <c r="A6433">
        <v>6432</v>
      </c>
      <c r="B6433" s="1">
        <v>44224</v>
      </c>
      <c r="C6433" s="1">
        <v>44224</v>
      </c>
      <c r="D6433" s="1">
        <v>44237</v>
      </c>
      <c r="E6433" s="1">
        <v>44238</v>
      </c>
      <c r="F6433">
        <v>2</v>
      </c>
      <c r="G6433">
        <v>9</v>
      </c>
      <c r="H6433">
        <v>226</v>
      </c>
      <c r="I6433" s="6">
        <v>0</v>
      </c>
      <c r="J6433">
        <v>4</v>
      </c>
      <c r="K6433" t="str">
        <f>_xlfn.XLOOKUP(fCompras!F6433,dComprador!$A$2:$A$7,dComprador!$B$2:$B$7)</f>
        <v>João</v>
      </c>
      <c r="L6433" t="str">
        <f>_xlfn.XLOOKUP(J6433,dFornecedor!$A$2:$A$6,dFornecedor!$B$2:$B$6)</f>
        <v>AlphaOmega</v>
      </c>
      <c r="M6433" t="str">
        <f>_xlfn.XLOOKUP(G6433,dMateriaPrima!$A$2:$A$12,dMateriaPrima!$B$2:$B$12)</f>
        <v>Couro</v>
      </c>
      <c r="N6433" s="2">
        <f>_xlfn.XLOOKUP(G6433,dMateriaPrima!$A$2:$A$12,dMateriaPrima!$C$2:$C$12)</f>
        <v>4.4000000000000004</v>
      </c>
      <c r="O6433" s="3">
        <f t="shared" si="500"/>
        <v>994.40000000000009</v>
      </c>
      <c r="P6433" s="4">
        <f t="shared" si="501"/>
        <v>0</v>
      </c>
      <c r="Q6433" s="3">
        <f t="shared" si="502"/>
        <v>994.40000000000009</v>
      </c>
      <c r="R6433" t="str">
        <f t="shared" si="503"/>
        <v>Em atraso</v>
      </c>
      <c r="S6433" s="5">
        <f t="shared" si="504"/>
        <v>1</v>
      </c>
    </row>
    <row r="6434" spans="1:19" x14ac:dyDescent="0.25">
      <c r="A6434">
        <v>6433</v>
      </c>
      <c r="B6434" s="1">
        <v>44224</v>
      </c>
      <c r="C6434" s="1">
        <v>44231</v>
      </c>
      <c r="D6434" s="1">
        <v>44255</v>
      </c>
      <c r="E6434" s="1">
        <v>44253</v>
      </c>
      <c r="F6434">
        <v>1</v>
      </c>
      <c r="G6434">
        <v>7</v>
      </c>
      <c r="H6434">
        <v>55</v>
      </c>
      <c r="I6434" s="6">
        <v>0</v>
      </c>
      <c r="J6434">
        <v>2</v>
      </c>
      <c r="K6434" t="str">
        <f>_xlfn.XLOOKUP(fCompras!F6434,dComprador!$A$2:$A$7,dComprador!$B$2:$B$7)</f>
        <v>Alon</v>
      </c>
      <c r="L6434" t="str">
        <f>_xlfn.XLOOKUP(J6434,dFornecedor!$A$2:$A$6,dFornecedor!$B$2:$B$6)</f>
        <v>Minerva</v>
      </c>
      <c r="M6434" t="str">
        <f>_xlfn.XLOOKUP(G6434,dMateriaPrima!$A$2:$A$12,dMateriaPrima!$B$2:$B$12)</f>
        <v>Poliéster</v>
      </c>
      <c r="N6434" s="2">
        <f>_xlfn.XLOOKUP(G6434,dMateriaPrima!$A$2:$A$12,dMateriaPrima!$C$2:$C$12)</f>
        <v>8</v>
      </c>
      <c r="O6434" s="3">
        <f t="shared" si="500"/>
        <v>440</v>
      </c>
      <c r="P6434" s="4">
        <f t="shared" si="501"/>
        <v>0</v>
      </c>
      <c r="Q6434" s="3">
        <f t="shared" si="502"/>
        <v>440</v>
      </c>
      <c r="R6434" t="str">
        <f t="shared" si="503"/>
        <v>No prazo</v>
      </c>
      <c r="S6434" s="5">
        <f t="shared" si="504"/>
        <v>0</v>
      </c>
    </row>
    <row r="6435" spans="1:19" x14ac:dyDescent="0.25">
      <c r="A6435">
        <v>6434</v>
      </c>
      <c r="B6435" s="1">
        <v>44225</v>
      </c>
      <c r="C6435" s="1">
        <v>44234</v>
      </c>
      <c r="D6435" s="1">
        <v>44238</v>
      </c>
      <c r="E6435" s="1">
        <v>44242</v>
      </c>
      <c r="F6435">
        <v>4</v>
      </c>
      <c r="G6435">
        <v>11</v>
      </c>
      <c r="H6435">
        <v>28</v>
      </c>
      <c r="I6435" s="6">
        <v>0.38</v>
      </c>
      <c r="J6435">
        <v>2</v>
      </c>
      <c r="K6435" t="str">
        <f>_xlfn.XLOOKUP(fCompras!F6435,dComprador!$A$2:$A$7,dComprador!$B$2:$B$7)</f>
        <v>Lira</v>
      </c>
      <c r="L6435" t="str">
        <f>_xlfn.XLOOKUP(J6435,dFornecedor!$A$2:$A$6,dFornecedor!$B$2:$B$6)</f>
        <v>Minerva</v>
      </c>
      <c r="M6435" t="str">
        <f>_xlfn.XLOOKUP(G6435,dMateriaPrima!$A$2:$A$12,dMateriaPrima!$B$2:$B$12)</f>
        <v>Papel</v>
      </c>
      <c r="N6435" s="2">
        <f>_xlfn.XLOOKUP(G6435,dMateriaPrima!$A$2:$A$12,dMateriaPrima!$C$2:$C$12)</f>
        <v>9</v>
      </c>
      <c r="O6435" s="3">
        <f t="shared" si="500"/>
        <v>252</v>
      </c>
      <c r="P6435" s="4">
        <f t="shared" si="501"/>
        <v>95.76</v>
      </c>
      <c r="Q6435" s="3">
        <f t="shared" si="502"/>
        <v>156.24</v>
      </c>
      <c r="R6435" t="str">
        <f t="shared" si="503"/>
        <v>Em atraso</v>
      </c>
      <c r="S6435" s="5">
        <f t="shared" si="504"/>
        <v>4</v>
      </c>
    </row>
    <row r="6436" spans="1:19" x14ac:dyDescent="0.25">
      <c r="A6436">
        <v>6435</v>
      </c>
      <c r="B6436" s="1">
        <v>44225</v>
      </c>
      <c r="C6436" s="1">
        <v>44226</v>
      </c>
      <c r="D6436" s="1">
        <v>44255</v>
      </c>
      <c r="E6436" s="1">
        <v>44257</v>
      </c>
      <c r="F6436">
        <v>1</v>
      </c>
      <c r="G6436">
        <v>7</v>
      </c>
      <c r="H6436">
        <v>97</v>
      </c>
      <c r="I6436" s="6">
        <v>0</v>
      </c>
      <c r="J6436">
        <v>4</v>
      </c>
      <c r="K6436" t="str">
        <f>_xlfn.XLOOKUP(fCompras!F6436,dComprador!$A$2:$A$7,dComprador!$B$2:$B$7)</f>
        <v>Alon</v>
      </c>
      <c r="L6436" t="str">
        <f>_xlfn.XLOOKUP(J6436,dFornecedor!$A$2:$A$6,dFornecedor!$B$2:$B$6)</f>
        <v>AlphaOmega</v>
      </c>
      <c r="M6436" t="str">
        <f>_xlfn.XLOOKUP(G6436,dMateriaPrima!$A$2:$A$12,dMateriaPrima!$B$2:$B$12)</f>
        <v>Poliéster</v>
      </c>
      <c r="N6436" s="2">
        <f>_xlfn.XLOOKUP(G6436,dMateriaPrima!$A$2:$A$12,dMateriaPrima!$C$2:$C$12)</f>
        <v>8</v>
      </c>
      <c r="O6436" s="3">
        <f t="shared" si="500"/>
        <v>776</v>
      </c>
      <c r="P6436" s="4">
        <f t="shared" si="501"/>
        <v>0</v>
      </c>
      <c r="Q6436" s="3">
        <f t="shared" si="502"/>
        <v>776</v>
      </c>
      <c r="R6436" t="str">
        <f t="shared" si="503"/>
        <v>Em atraso</v>
      </c>
      <c r="S6436" s="5">
        <f t="shared" si="504"/>
        <v>2</v>
      </c>
    </row>
    <row r="6437" spans="1:19" x14ac:dyDescent="0.25">
      <c r="A6437">
        <v>6436</v>
      </c>
      <c r="B6437" s="1">
        <v>44225</v>
      </c>
      <c r="C6437" s="1">
        <v>44229</v>
      </c>
      <c r="D6437" s="1">
        <v>44232</v>
      </c>
      <c r="E6437" s="1">
        <v>44235</v>
      </c>
      <c r="F6437">
        <v>4</v>
      </c>
      <c r="G6437">
        <v>2</v>
      </c>
      <c r="H6437">
        <v>365</v>
      </c>
      <c r="I6437" s="6">
        <v>0</v>
      </c>
      <c r="J6437">
        <v>2</v>
      </c>
      <c r="K6437" t="str">
        <f>_xlfn.XLOOKUP(fCompras!F6437,dComprador!$A$2:$A$7,dComprador!$B$2:$B$7)</f>
        <v>Lira</v>
      </c>
      <c r="L6437" t="str">
        <f>_xlfn.XLOOKUP(J6437,dFornecedor!$A$2:$A$6,dFornecedor!$B$2:$B$6)</f>
        <v>Minerva</v>
      </c>
      <c r="M6437" t="str">
        <f>_xlfn.XLOOKUP(G6437,dMateriaPrima!$A$2:$A$12,dMateriaPrima!$B$2:$B$12)</f>
        <v>Chapa Metal</v>
      </c>
      <c r="N6437" s="2">
        <f>_xlfn.XLOOKUP(G6437,dMateriaPrima!$A$2:$A$12,dMateriaPrima!$C$2:$C$12)</f>
        <v>299.89999999999998</v>
      </c>
      <c r="O6437" s="3">
        <f t="shared" si="500"/>
        <v>109463.49999999999</v>
      </c>
      <c r="P6437" s="4">
        <f t="shared" si="501"/>
        <v>0</v>
      </c>
      <c r="Q6437" s="3">
        <f t="shared" si="502"/>
        <v>109463.49999999999</v>
      </c>
      <c r="R6437" t="str">
        <f t="shared" si="503"/>
        <v>Em atraso</v>
      </c>
      <c r="S6437" s="5">
        <f t="shared" si="504"/>
        <v>3</v>
      </c>
    </row>
    <row r="6438" spans="1:19" x14ac:dyDescent="0.25">
      <c r="A6438">
        <v>6437</v>
      </c>
      <c r="B6438" s="1">
        <v>44225</v>
      </c>
      <c r="C6438" s="1">
        <v>44234</v>
      </c>
      <c r="D6438" s="1">
        <v>44238</v>
      </c>
      <c r="E6438" s="1">
        <v>44240</v>
      </c>
      <c r="F6438">
        <v>4</v>
      </c>
      <c r="G6438">
        <v>8</v>
      </c>
      <c r="H6438">
        <v>421</v>
      </c>
      <c r="I6438" s="6">
        <v>0</v>
      </c>
      <c r="J6438">
        <v>2</v>
      </c>
      <c r="K6438" t="str">
        <f>_xlfn.XLOOKUP(fCompras!F6438,dComprador!$A$2:$A$7,dComprador!$B$2:$B$7)</f>
        <v>Lira</v>
      </c>
      <c r="L6438" t="str">
        <f>_xlfn.XLOOKUP(J6438,dFornecedor!$A$2:$A$6,dFornecedor!$B$2:$B$6)</f>
        <v>Minerva</v>
      </c>
      <c r="M6438" t="str">
        <f>_xlfn.XLOOKUP(G6438,dMateriaPrima!$A$2:$A$12,dMateriaPrima!$B$2:$B$12)</f>
        <v>Cimento</v>
      </c>
      <c r="N6438" s="2">
        <f>_xlfn.XLOOKUP(G6438,dMateriaPrima!$A$2:$A$12,dMateriaPrima!$C$2:$C$12)</f>
        <v>23</v>
      </c>
      <c r="O6438" s="3">
        <f t="shared" si="500"/>
        <v>9683</v>
      </c>
      <c r="P6438" s="4">
        <f t="shared" si="501"/>
        <v>0</v>
      </c>
      <c r="Q6438" s="3">
        <f t="shared" si="502"/>
        <v>9683</v>
      </c>
      <c r="R6438" t="str">
        <f t="shared" si="503"/>
        <v>Em atraso</v>
      </c>
      <c r="S6438" s="5">
        <f t="shared" si="504"/>
        <v>2</v>
      </c>
    </row>
    <row r="6439" spans="1:19" x14ac:dyDescent="0.25">
      <c r="A6439">
        <v>6438</v>
      </c>
      <c r="B6439" s="1">
        <v>44225</v>
      </c>
      <c r="C6439" s="1">
        <v>44225</v>
      </c>
      <c r="D6439" s="1">
        <v>44232</v>
      </c>
      <c r="E6439" s="1">
        <v>44234</v>
      </c>
      <c r="F6439">
        <v>4</v>
      </c>
      <c r="G6439">
        <v>2</v>
      </c>
      <c r="H6439">
        <v>361</v>
      </c>
      <c r="I6439" s="6">
        <v>0</v>
      </c>
      <c r="J6439">
        <v>2</v>
      </c>
      <c r="K6439" t="str">
        <f>_xlfn.XLOOKUP(fCompras!F6439,dComprador!$A$2:$A$7,dComprador!$B$2:$B$7)</f>
        <v>Lira</v>
      </c>
      <c r="L6439" t="str">
        <f>_xlfn.XLOOKUP(J6439,dFornecedor!$A$2:$A$6,dFornecedor!$B$2:$B$6)</f>
        <v>Minerva</v>
      </c>
      <c r="M6439" t="str">
        <f>_xlfn.XLOOKUP(G6439,dMateriaPrima!$A$2:$A$12,dMateriaPrima!$B$2:$B$12)</f>
        <v>Chapa Metal</v>
      </c>
      <c r="N6439" s="2">
        <f>_xlfn.XLOOKUP(G6439,dMateriaPrima!$A$2:$A$12,dMateriaPrima!$C$2:$C$12)</f>
        <v>299.89999999999998</v>
      </c>
      <c r="O6439" s="3">
        <f t="shared" si="500"/>
        <v>108263.9</v>
      </c>
      <c r="P6439" s="4">
        <f t="shared" si="501"/>
        <v>0</v>
      </c>
      <c r="Q6439" s="3">
        <f t="shared" si="502"/>
        <v>108263.9</v>
      </c>
      <c r="R6439" t="str">
        <f t="shared" si="503"/>
        <v>Em atraso</v>
      </c>
      <c r="S6439" s="5">
        <f t="shared" si="504"/>
        <v>2</v>
      </c>
    </row>
    <row r="6440" spans="1:19" x14ac:dyDescent="0.25">
      <c r="A6440">
        <v>6439</v>
      </c>
      <c r="B6440" s="1">
        <v>44225</v>
      </c>
      <c r="C6440" s="1">
        <v>44235</v>
      </c>
      <c r="D6440" s="1">
        <v>44238</v>
      </c>
      <c r="E6440" s="1">
        <v>44240</v>
      </c>
      <c r="F6440">
        <v>4</v>
      </c>
      <c r="G6440">
        <v>7</v>
      </c>
      <c r="H6440">
        <v>281</v>
      </c>
      <c r="I6440" s="6">
        <v>0</v>
      </c>
      <c r="J6440">
        <v>3</v>
      </c>
      <c r="K6440" t="str">
        <f>_xlfn.XLOOKUP(fCompras!F6440,dComprador!$A$2:$A$7,dComprador!$B$2:$B$7)</f>
        <v>Lira</v>
      </c>
      <c r="L6440" t="str">
        <f>_xlfn.XLOOKUP(J6440,dFornecedor!$A$2:$A$6,dFornecedor!$B$2:$B$6)</f>
        <v>StepUp</v>
      </c>
      <c r="M6440" t="str">
        <f>_xlfn.XLOOKUP(G6440,dMateriaPrima!$A$2:$A$12,dMateriaPrima!$B$2:$B$12)</f>
        <v>Poliéster</v>
      </c>
      <c r="N6440" s="2">
        <f>_xlfn.XLOOKUP(G6440,dMateriaPrima!$A$2:$A$12,dMateriaPrima!$C$2:$C$12)</f>
        <v>8</v>
      </c>
      <c r="O6440" s="3">
        <f t="shared" si="500"/>
        <v>2248</v>
      </c>
      <c r="P6440" s="4">
        <f t="shared" si="501"/>
        <v>0</v>
      </c>
      <c r="Q6440" s="3">
        <f t="shared" si="502"/>
        <v>2248</v>
      </c>
      <c r="R6440" t="str">
        <f t="shared" si="503"/>
        <v>Em atraso</v>
      </c>
      <c r="S6440" s="5">
        <f t="shared" si="504"/>
        <v>2</v>
      </c>
    </row>
    <row r="6441" spans="1:19" x14ac:dyDescent="0.25">
      <c r="A6441">
        <v>6440</v>
      </c>
      <c r="B6441" s="1">
        <v>44225</v>
      </c>
      <c r="C6441" s="1">
        <v>44234</v>
      </c>
      <c r="D6441" s="1">
        <v>44245</v>
      </c>
      <c r="E6441" s="1">
        <v>44249</v>
      </c>
      <c r="F6441">
        <v>1</v>
      </c>
      <c r="G6441">
        <v>10</v>
      </c>
      <c r="H6441">
        <v>86</v>
      </c>
      <c r="I6441" s="6">
        <v>0</v>
      </c>
      <c r="J6441">
        <v>2</v>
      </c>
      <c r="K6441" t="str">
        <f>_xlfn.XLOOKUP(fCompras!F6441,dComprador!$A$2:$A$7,dComprador!$B$2:$B$7)</f>
        <v>Alon</v>
      </c>
      <c r="L6441" t="str">
        <f>_xlfn.XLOOKUP(J6441,dFornecedor!$A$2:$A$6,dFornecedor!$B$2:$B$6)</f>
        <v>Minerva</v>
      </c>
      <c r="M6441" t="str">
        <f>_xlfn.XLOOKUP(G6441,dMateriaPrima!$A$2:$A$12,dMateriaPrima!$B$2:$B$12)</f>
        <v>Pedra Britada</v>
      </c>
      <c r="N6441" s="2">
        <f>_xlfn.XLOOKUP(G6441,dMateriaPrima!$A$2:$A$12,dMateriaPrima!$C$2:$C$12)</f>
        <v>56</v>
      </c>
      <c r="O6441" s="3">
        <f t="shared" si="500"/>
        <v>4816</v>
      </c>
      <c r="P6441" s="4">
        <f t="shared" si="501"/>
        <v>0</v>
      </c>
      <c r="Q6441" s="3">
        <f t="shared" si="502"/>
        <v>4816</v>
      </c>
      <c r="R6441" t="str">
        <f t="shared" si="503"/>
        <v>Em atraso</v>
      </c>
      <c r="S6441" s="5">
        <f t="shared" si="504"/>
        <v>4</v>
      </c>
    </row>
    <row r="6442" spans="1:19" x14ac:dyDescent="0.25">
      <c r="A6442">
        <v>6441</v>
      </c>
      <c r="B6442" s="1">
        <v>44225</v>
      </c>
      <c r="C6442" s="1">
        <v>44226</v>
      </c>
      <c r="D6442" s="1">
        <v>44239</v>
      </c>
      <c r="E6442" s="1">
        <v>44244</v>
      </c>
      <c r="F6442">
        <v>2</v>
      </c>
      <c r="G6442">
        <v>10</v>
      </c>
      <c r="H6442">
        <v>326</v>
      </c>
      <c r="I6442" s="6">
        <v>0.21</v>
      </c>
      <c r="J6442">
        <v>3</v>
      </c>
      <c r="K6442" t="str">
        <f>_xlfn.XLOOKUP(fCompras!F6442,dComprador!$A$2:$A$7,dComprador!$B$2:$B$7)</f>
        <v>João</v>
      </c>
      <c r="L6442" t="str">
        <f>_xlfn.XLOOKUP(J6442,dFornecedor!$A$2:$A$6,dFornecedor!$B$2:$B$6)</f>
        <v>StepUp</v>
      </c>
      <c r="M6442" t="str">
        <f>_xlfn.XLOOKUP(G6442,dMateriaPrima!$A$2:$A$12,dMateriaPrima!$B$2:$B$12)</f>
        <v>Pedra Britada</v>
      </c>
      <c r="N6442" s="2">
        <f>_xlfn.XLOOKUP(G6442,dMateriaPrima!$A$2:$A$12,dMateriaPrima!$C$2:$C$12)</f>
        <v>56</v>
      </c>
      <c r="O6442" s="3">
        <f t="shared" si="500"/>
        <v>18256</v>
      </c>
      <c r="P6442" s="4">
        <f t="shared" si="501"/>
        <v>3833.7599999999998</v>
      </c>
      <c r="Q6442" s="3">
        <f t="shared" si="502"/>
        <v>14422.24</v>
      </c>
      <c r="R6442" t="str">
        <f t="shared" si="503"/>
        <v>Em atraso</v>
      </c>
      <c r="S6442" s="5">
        <f t="shared" si="504"/>
        <v>5</v>
      </c>
    </row>
    <row r="6443" spans="1:19" x14ac:dyDescent="0.25">
      <c r="A6443">
        <v>6442</v>
      </c>
      <c r="B6443" s="1">
        <v>44225</v>
      </c>
      <c r="C6443" s="1">
        <v>44225</v>
      </c>
      <c r="D6443" s="1">
        <v>44243</v>
      </c>
      <c r="E6443" s="1">
        <v>44244</v>
      </c>
      <c r="F6443">
        <v>1</v>
      </c>
      <c r="G6443">
        <v>9</v>
      </c>
      <c r="H6443">
        <v>478</v>
      </c>
      <c r="I6443" s="6">
        <v>0</v>
      </c>
      <c r="J6443">
        <v>2</v>
      </c>
      <c r="K6443" t="str">
        <f>_xlfn.XLOOKUP(fCompras!F6443,dComprador!$A$2:$A$7,dComprador!$B$2:$B$7)</f>
        <v>Alon</v>
      </c>
      <c r="L6443" t="str">
        <f>_xlfn.XLOOKUP(J6443,dFornecedor!$A$2:$A$6,dFornecedor!$B$2:$B$6)</f>
        <v>Minerva</v>
      </c>
      <c r="M6443" t="str">
        <f>_xlfn.XLOOKUP(G6443,dMateriaPrima!$A$2:$A$12,dMateriaPrima!$B$2:$B$12)</f>
        <v>Couro</v>
      </c>
      <c r="N6443" s="2">
        <f>_xlfn.XLOOKUP(G6443,dMateriaPrima!$A$2:$A$12,dMateriaPrima!$C$2:$C$12)</f>
        <v>4.4000000000000004</v>
      </c>
      <c r="O6443" s="3">
        <f t="shared" si="500"/>
        <v>2103.2000000000003</v>
      </c>
      <c r="P6443" s="4">
        <f t="shared" si="501"/>
        <v>0</v>
      </c>
      <c r="Q6443" s="3">
        <f t="shared" si="502"/>
        <v>2103.2000000000003</v>
      </c>
      <c r="R6443" t="str">
        <f t="shared" si="503"/>
        <v>Em atraso</v>
      </c>
      <c r="S6443" s="5">
        <f t="shared" si="504"/>
        <v>1</v>
      </c>
    </row>
    <row r="6444" spans="1:19" x14ac:dyDescent="0.25">
      <c r="A6444">
        <v>6443</v>
      </c>
      <c r="B6444" s="1">
        <v>44225</v>
      </c>
      <c r="C6444" s="1">
        <v>44233</v>
      </c>
      <c r="D6444" s="1">
        <v>44245</v>
      </c>
      <c r="E6444" s="1">
        <v>44244</v>
      </c>
      <c r="F6444">
        <v>1</v>
      </c>
      <c r="G6444">
        <v>11</v>
      </c>
      <c r="H6444">
        <v>398</v>
      </c>
      <c r="I6444" s="6">
        <v>0</v>
      </c>
      <c r="J6444">
        <v>2</v>
      </c>
      <c r="K6444" t="str">
        <f>_xlfn.XLOOKUP(fCompras!F6444,dComprador!$A$2:$A$7,dComprador!$B$2:$B$7)</f>
        <v>Alon</v>
      </c>
      <c r="L6444" t="str">
        <f>_xlfn.XLOOKUP(J6444,dFornecedor!$A$2:$A$6,dFornecedor!$B$2:$B$6)</f>
        <v>Minerva</v>
      </c>
      <c r="M6444" t="str">
        <f>_xlfn.XLOOKUP(G6444,dMateriaPrima!$A$2:$A$12,dMateriaPrima!$B$2:$B$12)</f>
        <v>Papel</v>
      </c>
      <c r="N6444" s="2">
        <f>_xlfn.XLOOKUP(G6444,dMateriaPrima!$A$2:$A$12,dMateriaPrima!$C$2:$C$12)</f>
        <v>9</v>
      </c>
      <c r="O6444" s="3">
        <f t="shared" si="500"/>
        <v>3582</v>
      </c>
      <c r="P6444" s="4">
        <f t="shared" si="501"/>
        <v>0</v>
      </c>
      <c r="Q6444" s="3">
        <f t="shared" si="502"/>
        <v>3582</v>
      </c>
      <c r="R6444" t="str">
        <f t="shared" si="503"/>
        <v>No prazo</v>
      </c>
      <c r="S6444" s="5">
        <f t="shared" si="504"/>
        <v>0</v>
      </c>
    </row>
    <row r="6445" spans="1:19" x14ac:dyDescent="0.25">
      <c r="A6445">
        <v>6444</v>
      </c>
      <c r="B6445" s="1">
        <v>44225</v>
      </c>
      <c r="C6445" s="1">
        <v>44235</v>
      </c>
      <c r="D6445" s="1">
        <v>44244</v>
      </c>
      <c r="E6445" s="1">
        <v>44247</v>
      </c>
      <c r="F6445">
        <v>1</v>
      </c>
      <c r="G6445">
        <v>7</v>
      </c>
      <c r="H6445">
        <v>118</v>
      </c>
      <c r="I6445" s="6">
        <v>0</v>
      </c>
      <c r="J6445">
        <v>3</v>
      </c>
      <c r="K6445" t="str">
        <f>_xlfn.XLOOKUP(fCompras!F6445,dComprador!$A$2:$A$7,dComprador!$B$2:$B$7)</f>
        <v>Alon</v>
      </c>
      <c r="L6445" t="str">
        <f>_xlfn.XLOOKUP(J6445,dFornecedor!$A$2:$A$6,dFornecedor!$B$2:$B$6)</f>
        <v>StepUp</v>
      </c>
      <c r="M6445" t="str">
        <f>_xlfn.XLOOKUP(G6445,dMateriaPrima!$A$2:$A$12,dMateriaPrima!$B$2:$B$12)</f>
        <v>Poliéster</v>
      </c>
      <c r="N6445" s="2">
        <f>_xlfn.XLOOKUP(G6445,dMateriaPrima!$A$2:$A$12,dMateriaPrima!$C$2:$C$12)</f>
        <v>8</v>
      </c>
      <c r="O6445" s="3">
        <f t="shared" si="500"/>
        <v>944</v>
      </c>
      <c r="P6445" s="4">
        <f t="shared" si="501"/>
        <v>0</v>
      </c>
      <c r="Q6445" s="3">
        <f t="shared" si="502"/>
        <v>944</v>
      </c>
      <c r="R6445" t="str">
        <f t="shared" si="503"/>
        <v>Em atraso</v>
      </c>
      <c r="S6445" s="5">
        <f t="shared" si="504"/>
        <v>3</v>
      </c>
    </row>
    <row r="6446" spans="1:19" x14ac:dyDescent="0.25">
      <c r="A6446">
        <v>6445</v>
      </c>
      <c r="B6446" s="1">
        <v>44225</v>
      </c>
      <c r="C6446" s="1">
        <v>44232</v>
      </c>
      <c r="D6446" s="1">
        <v>44255</v>
      </c>
      <c r="E6446" s="1">
        <v>44257</v>
      </c>
      <c r="F6446">
        <v>1</v>
      </c>
      <c r="G6446">
        <v>5</v>
      </c>
      <c r="H6446">
        <v>479</v>
      </c>
      <c r="I6446" s="6">
        <v>0</v>
      </c>
      <c r="J6446">
        <v>2</v>
      </c>
      <c r="K6446" t="str">
        <f>_xlfn.XLOOKUP(fCompras!F6446,dComprador!$A$2:$A$7,dComprador!$B$2:$B$7)</f>
        <v>Alon</v>
      </c>
      <c r="L6446" t="str">
        <f>_xlfn.XLOOKUP(J6446,dFornecedor!$A$2:$A$6,dFornecedor!$B$2:$B$6)</f>
        <v>Minerva</v>
      </c>
      <c r="M6446" t="str">
        <f>_xlfn.XLOOKUP(G6446,dMateriaPrima!$A$2:$A$12,dMateriaPrima!$B$2:$B$12)</f>
        <v>Areia</v>
      </c>
      <c r="N6446" s="2">
        <f>_xlfn.XLOOKUP(G6446,dMateriaPrima!$A$2:$A$12,dMateriaPrima!$C$2:$C$12)</f>
        <v>3.59</v>
      </c>
      <c r="O6446" s="3">
        <f t="shared" si="500"/>
        <v>1719.61</v>
      </c>
      <c r="P6446" s="4">
        <f t="shared" si="501"/>
        <v>0</v>
      </c>
      <c r="Q6446" s="3">
        <f t="shared" si="502"/>
        <v>1719.61</v>
      </c>
      <c r="R6446" t="str">
        <f t="shared" si="503"/>
        <v>Em atraso</v>
      </c>
      <c r="S6446" s="5">
        <f t="shared" si="504"/>
        <v>2</v>
      </c>
    </row>
    <row r="6447" spans="1:19" x14ac:dyDescent="0.25">
      <c r="A6447">
        <v>6446</v>
      </c>
      <c r="B6447" s="1">
        <v>44225</v>
      </c>
      <c r="C6447" s="1">
        <v>44231</v>
      </c>
      <c r="D6447" s="1">
        <v>44254</v>
      </c>
      <c r="E6447" s="1">
        <v>44258</v>
      </c>
      <c r="F6447">
        <v>1</v>
      </c>
      <c r="G6447">
        <v>10</v>
      </c>
      <c r="H6447">
        <v>129</v>
      </c>
      <c r="I6447" s="6">
        <v>0</v>
      </c>
      <c r="J6447">
        <v>2</v>
      </c>
      <c r="K6447" t="str">
        <f>_xlfn.XLOOKUP(fCompras!F6447,dComprador!$A$2:$A$7,dComprador!$B$2:$B$7)</f>
        <v>Alon</v>
      </c>
      <c r="L6447" t="str">
        <f>_xlfn.XLOOKUP(J6447,dFornecedor!$A$2:$A$6,dFornecedor!$B$2:$B$6)</f>
        <v>Minerva</v>
      </c>
      <c r="M6447" t="str">
        <f>_xlfn.XLOOKUP(G6447,dMateriaPrima!$A$2:$A$12,dMateriaPrima!$B$2:$B$12)</f>
        <v>Pedra Britada</v>
      </c>
      <c r="N6447" s="2">
        <f>_xlfn.XLOOKUP(G6447,dMateriaPrima!$A$2:$A$12,dMateriaPrima!$C$2:$C$12)</f>
        <v>56</v>
      </c>
      <c r="O6447" s="3">
        <f t="shared" si="500"/>
        <v>7224</v>
      </c>
      <c r="P6447" s="4">
        <f t="shared" si="501"/>
        <v>0</v>
      </c>
      <c r="Q6447" s="3">
        <f t="shared" si="502"/>
        <v>7224</v>
      </c>
      <c r="R6447" t="str">
        <f t="shared" si="503"/>
        <v>Em atraso</v>
      </c>
      <c r="S6447" s="5">
        <f t="shared" si="504"/>
        <v>4</v>
      </c>
    </row>
    <row r="6448" spans="1:19" x14ac:dyDescent="0.25">
      <c r="A6448">
        <v>6447</v>
      </c>
      <c r="B6448" s="1">
        <v>44225</v>
      </c>
      <c r="C6448" s="1">
        <v>44225</v>
      </c>
      <c r="D6448" s="1">
        <v>44256</v>
      </c>
      <c r="E6448" s="1">
        <v>44260</v>
      </c>
      <c r="F6448">
        <v>1</v>
      </c>
      <c r="G6448">
        <v>9</v>
      </c>
      <c r="H6448">
        <v>645</v>
      </c>
      <c r="I6448" s="6">
        <v>0</v>
      </c>
      <c r="J6448">
        <v>2</v>
      </c>
      <c r="K6448" t="str">
        <f>_xlfn.XLOOKUP(fCompras!F6448,dComprador!$A$2:$A$7,dComprador!$B$2:$B$7)</f>
        <v>Alon</v>
      </c>
      <c r="L6448" t="str">
        <f>_xlfn.XLOOKUP(J6448,dFornecedor!$A$2:$A$6,dFornecedor!$B$2:$B$6)</f>
        <v>Minerva</v>
      </c>
      <c r="M6448" t="str">
        <f>_xlfn.XLOOKUP(G6448,dMateriaPrima!$A$2:$A$12,dMateriaPrima!$B$2:$B$12)</f>
        <v>Couro</v>
      </c>
      <c r="N6448" s="2">
        <f>_xlfn.XLOOKUP(G6448,dMateriaPrima!$A$2:$A$12,dMateriaPrima!$C$2:$C$12)</f>
        <v>4.4000000000000004</v>
      </c>
      <c r="O6448" s="3">
        <f t="shared" si="500"/>
        <v>2838.0000000000005</v>
      </c>
      <c r="P6448" s="4">
        <f t="shared" si="501"/>
        <v>0</v>
      </c>
      <c r="Q6448" s="3">
        <f t="shared" si="502"/>
        <v>2838.0000000000005</v>
      </c>
      <c r="R6448" t="str">
        <f t="shared" si="503"/>
        <v>Em atraso</v>
      </c>
      <c r="S6448" s="5">
        <f t="shared" si="504"/>
        <v>4</v>
      </c>
    </row>
    <row r="6449" spans="1:19" x14ac:dyDescent="0.25">
      <c r="A6449">
        <v>6448</v>
      </c>
      <c r="B6449" s="1">
        <v>44225</v>
      </c>
      <c r="C6449" s="1">
        <v>44225</v>
      </c>
      <c r="D6449" s="1">
        <v>44248</v>
      </c>
      <c r="E6449" s="1">
        <v>44251</v>
      </c>
      <c r="F6449">
        <v>1</v>
      </c>
      <c r="G6449">
        <v>1</v>
      </c>
      <c r="H6449">
        <v>303</v>
      </c>
      <c r="I6449" s="6">
        <v>0</v>
      </c>
      <c r="J6449">
        <v>2</v>
      </c>
      <c r="K6449" t="str">
        <f>_xlfn.XLOOKUP(fCompras!F6449,dComprador!$A$2:$A$7,dComprador!$B$2:$B$7)</f>
        <v>Alon</v>
      </c>
      <c r="L6449" t="str">
        <f>_xlfn.XLOOKUP(J6449,dFornecedor!$A$2:$A$6,dFornecedor!$B$2:$B$6)</f>
        <v>Minerva</v>
      </c>
      <c r="M6449" t="str">
        <f>_xlfn.XLOOKUP(G6449,dMateriaPrima!$A$2:$A$12,dMateriaPrima!$B$2:$B$12)</f>
        <v>Tecido</v>
      </c>
      <c r="N6449" s="2">
        <f>_xlfn.XLOOKUP(G6449,dMateriaPrima!$A$2:$A$12,dMateriaPrima!$C$2:$C$12)</f>
        <v>18</v>
      </c>
      <c r="O6449" s="3">
        <f t="shared" si="500"/>
        <v>5454</v>
      </c>
      <c r="P6449" s="4">
        <f t="shared" si="501"/>
        <v>0</v>
      </c>
      <c r="Q6449" s="3">
        <f t="shared" si="502"/>
        <v>5454</v>
      </c>
      <c r="R6449" t="str">
        <f t="shared" si="503"/>
        <v>Em atraso</v>
      </c>
      <c r="S6449" s="5">
        <f t="shared" si="504"/>
        <v>3</v>
      </c>
    </row>
    <row r="6450" spans="1:19" x14ac:dyDescent="0.25">
      <c r="A6450">
        <v>6449</v>
      </c>
      <c r="B6450" s="1">
        <v>44226</v>
      </c>
      <c r="C6450" s="1">
        <v>44229</v>
      </c>
      <c r="D6450" s="1">
        <v>44233</v>
      </c>
      <c r="E6450" s="1">
        <v>44239</v>
      </c>
      <c r="F6450">
        <v>4</v>
      </c>
      <c r="G6450">
        <v>8</v>
      </c>
      <c r="H6450">
        <v>47</v>
      </c>
      <c r="I6450" s="6">
        <v>0</v>
      </c>
      <c r="J6450">
        <v>1</v>
      </c>
      <c r="K6450" t="str">
        <f>_xlfn.XLOOKUP(fCompras!F6450,dComprador!$A$2:$A$7,dComprador!$B$2:$B$7)</f>
        <v>Lira</v>
      </c>
      <c r="L6450" t="str">
        <f>_xlfn.XLOOKUP(J6450,dFornecedor!$A$2:$A$6,dFornecedor!$B$2:$B$6)</f>
        <v>NorthShore</v>
      </c>
      <c r="M6450" t="str">
        <f>_xlfn.XLOOKUP(G6450,dMateriaPrima!$A$2:$A$12,dMateriaPrima!$B$2:$B$12)</f>
        <v>Cimento</v>
      </c>
      <c r="N6450" s="2">
        <f>_xlfn.XLOOKUP(G6450,dMateriaPrima!$A$2:$A$12,dMateriaPrima!$C$2:$C$12)</f>
        <v>23</v>
      </c>
      <c r="O6450" s="3">
        <f t="shared" si="500"/>
        <v>1081</v>
      </c>
      <c r="P6450" s="4">
        <f t="shared" si="501"/>
        <v>0</v>
      </c>
      <c r="Q6450" s="3">
        <f t="shared" si="502"/>
        <v>1081</v>
      </c>
      <c r="R6450" t="str">
        <f t="shared" si="503"/>
        <v>Em atraso</v>
      </c>
      <c r="S6450" s="5">
        <f t="shared" si="504"/>
        <v>6</v>
      </c>
    </row>
    <row r="6451" spans="1:19" x14ac:dyDescent="0.25">
      <c r="A6451">
        <v>6450</v>
      </c>
      <c r="B6451" s="1">
        <v>44226</v>
      </c>
      <c r="C6451" s="1">
        <v>44227</v>
      </c>
      <c r="D6451" s="1">
        <v>44235</v>
      </c>
      <c r="E6451" s="1">
        <v>44234</v>
      </c>
      <c r="F6451">
        <v>4</v>
      </c>
      <c r="G6451">
        <v>7</v>
      </c>
      <c r="H6451">
        <v>57</v>
      </c>
      <c r="I6451" s="6">
        <v>0</v>
      </c>
      <c r="J6451">
        <v>3</v>
      </c>
      <c r="K6451" t="str">
        <f>_xlfn.XLOOKUP(fCompras!F6451,dComprador!$A$2:$A$7,dComprador!$B$2:$B$7)</f>
        <v>Lira</v>
      </c>
      <c r="L6451" t="str">
        <f>_xlfn.XLOOKUP(J6451,dFornecedor!$A$2:$A$6,dFornecedor!$B$2:$B$6)</f>
        <v>StepUp</v>
      </c>
      <c r="M6451" t="str">
        <f>_xlfn.XLOOKUP(G6451,dMateriaPrima!$A$2:$A$12,dMateriaPrima!$B$2:$B$12)</f>
        <v>Poliéster</v>
      </c>
      <c r="N6451" s="2">
        <f>_xlfn.XLOOKUP(G6451,dMateriaPrima!$A$2:$A$12,dMateriaPrima!$C$2:$C$12)</f>
        <v>8</v>
      </c>
      <c r="O6451" s="3">
        <f t="shared" si="500"/>
        <v>456</v>
      </c>
      <c r="P6451" s="4">
        <f t="shared" si="501"/>
        <v>0</v>
      </c>
      <c r="Q6451" s="3">
        <f t="shared" si="502"/>
        <v>456</v>
      </c>
      <c r="R6451" t="str">
        <f t="shared" si="503"/>
        <v>No prazo</v>
      </c>
      <c r="S6451" s="5">
        <f t="shared" si="504"/>
        <v>0</v>
      </c>
    </row>
    <row r="6452" spans="1:19" x14ac:dyDescent="0.25">
      <c r="A6452">
        <v>6451</v>
      </c>
      <c r="B6452" s="1">
        <v>44226</v>
      </c>
      <c r="C6452" s="1">
        <v>44231</v>
      </c>
      <c r="D6452" s="1">
        <v>44233</v>
      </c>
      <c r="E6452" s="1">
        <v>44234</v>
      </c>
      <c r="F6452">
        <v>4</v>
      </c>
      <c r="G6452">
        <v>11</v>
      </c>
      <c r="H6452">
        <v>2</v>
      </c>
      <c r="I6452" s="6">
        <v>0</v>
      </c>
      <c r="J6452">
        <v>3</v>
      </c>
      <c r="K6452" t="str">
        <f>_xlfn.XLOOKUP(fCompras!F6452,dComprador!$A$2:$A$7,dComprador!$B$2:$B$7)</f>
        <v>Lira</v>
      </c>
      <c r="L6452" t="str">
        <f>_xlfn.XLOOKUP(J6452,dFornecedor!$A$2:$A$6,dFornecedor!$B$2:$B$6)</f>
        <v>StepUp</v>
      </c>
      <c r="M6452" t="str">
        <f>_xlfn.XLOOKUP(G6452,dMateriaPrima!$A$2:$A$12,dMateriaPrima!$B$2:$B$12)</f>
        <v>Papel</v>
      </c>
      <c r="N6452" s="2">
        <f>_xlfn.XLOOKUP(G6452,dMateriaPrima!$A$2:$A$12,dMateriaPrima!$C$2:$C$12)</f>
        <v>9</v>
      </c>
      <c r="O6452" s="3">
        <f t="shared" si="500"/>
        <v>18</v>
      </c>
      <c r="P6452" s="4">
        <f t="shared" si="501"/>
        <v>0</v>
      </c>
      <c r="Q6452" s="3">
        <f t="shared" si="502"/>
        <v>18</v>
      </c>
      <c r="R6452" t="str">
        <f t="shared" si="503"/>
        <v>Em atraso</v>
      </c>
      <c r="S6452" s="5">
        <f t="shared" si="504"/>
        <v>1</v>
      </c>
    </row>
    <row r="6453" spans="1:19" x14ac:dyDescent="0.25">
      <c r="A6453">
        <v>6452</v>
      </c>
      <c r="B6453" s="1">
        <v>44226</v>
      </c>
      <c r="C6453" s="1">
        <v>44238</v>
      </c>
      <c r="D6453" s="1">
        <v>44238</v>
      </c>
      <c r="E6453" s="1">
        <v>44240</v>
      </c>
      <c r="F6453">
        <v>4</v>
      </c>
      <c r="G6453">
        <v>5</v>
      </c>
      <c r="H6453">
        <v>183</v>
      </c>
      <c r="I6453" s="6">
        <v>0</v>
      </c>
      <c r="J6453">
        <v>1</v>
      </c>
      <c r="K6453" t="str">
        <f>_xlfn.XLOOKUP(fCompras!F6453,dComprador!$A$2:$A$7,dComprador!$B$2:$B$7)</f>
        <v>Lira</v>
      </c>
      <c r="L6453" t="str">
        <f>_xlfn.XLOOKUP(J6453,dFornecedor!$A$2:$A$6,dFornecedor!$B$2:$B$6)</f>
        <v>NorthShore</v>
      </c>
      <c r="M6453" t="str">
        <f>_xlfn.XLOOKUP(G6453,dMateriaPrima!$A$2:$A$12,dMateriaPrima!$B$2:$B$12)</f>
        <v>Areia</v>
      </c>
      <c r="N6453" s="2">
        <f>_xlfn.XLOOKUP(G6453,dMateriaPrima!$A$2:$A$12,dMateriaPrima!$C$2:$C$12)</f>
        <v>3.59</v>
      </c>
      <c r="O6453" s="3">
        <f t="shared" si="500"/>
        <v>656.97</v>
      </c>
      <c r="P6453" s="4">
        <f t="shared" si="501"/>
        <v>0</v>
      </c>
      <c r="Q6453" s="3">
        <f t="shared" si="502"/>
        <v>656.97</v>
      </c>
      <c r="R6453" t="str">
        <f t="shared" si="503"/>
        <v>Em atraso</v>
      </c>
      <c r="S6453" s="5">
        <f t="shared" si="504"/>
        <v>2</v>
      </c>
    </row>
    <row r="6454" spans="1:19" x14ac:dyDescent="0.25">
      <c r="A6454">
        <v>6453</v>
      </c>
      <c r="B6454" s="1">
        <v>44226</v>
      </c>
      <c r="C6454" s="1">
        <v>44236</v>
      </c>
      <c r="D6454" s="1">
        <v>44243</v>
      </c>
      <c r="E6454" s="1">
        <v>44246</v>
      </c>
      <c r="F6454">
        <v>1</v>
      </c>
      <c r="G6454">
        <v>11</v>
      </c>
      <c r="H6454">
        <v>107</v>
      </c>
      <c r="I6454" s="6">
        <v>0</v>
      </c>
      <c r="J6454">
        <v>1</v>
      </c>
      <c r="K6454" t="str">
        <f>_xlfn.XLOOKUP(fCompras!F6454,dComprador!$A$2:$A$7,dComprador!$B$2:$B$7)</f>
        <v>Alon</v>
      </c>
      <c r="L6454" t="str">
        <f>_xlfn.XLOOKUP(J6454,dFornecedor!$A$2:$A$6,dFornecedor!$B$2:$B$6)</f>
        <v>NorthShore</v>
      </c>
      <c r="M6454" t="str">
        <f>_xlfn.XLOOKUP(G6454,dMateriaPrima!$A$2:$A$12,dMateriaPrima!$B$2:$B$12)</f>
        <v>Papel</v>
      </c>
      <c r="N6454" s="2">
        <f>_xlfn.XLOOKUP(G6454,dMateriaPrima!$A$2:$A$12,dMateriaPrima!$C$2:$C$12)</f>
        <v>9</v>
      </c>
      <c r="O6454" s="3">
        <f t="shared" si="500"/>
        <v>963</v>
      </c>
      <c r="P6454" s="4">
        <f t="shared" si="501"/>
        <v>0</v>
      </c>
      <c r="Q6454" s="3">
        <f t="shared" si="502"/>
        <v>963</v>
      </c>
      <c r="R6454" t="str">
        <f t="shared" si="503"/>
        <v>Em atraso</v>
      </c>
      <c r="S6454" s="5">
        <f t="shared" si="504"/>
        <v>3</v>
      </c>
    </row>
    <row r="6455" spans="1:19" x14ac:dyDescent="0.25">
      <c r="A6455">
        <v>6454</v>
      </c>
      <c r="B6455" s="1">
        <v>44226</v>
      </c>
      <c r="C6455" s="1">
        <v>44226</v>
      </c>
      <c r="D6455" s="1">
        <v>44243</v>
      </c>
      <c r="E6455" s="1">
        <v>44244</v>
      </c>
      <c r="F6455">
        <v>1</v>
      </c>
      <c r="G6455">
        <v>7</v>
      </c>
      <c r="H6455">
        <v>115</v>
      </c>
      <c r="I6455" s="6">
        <v>0</v>
      </c>
      <c r="J6455">
        <v>2</v>
      </c>
      <c r="K6455" t="str">
        <f>_xlfn.XLOOKUP(fCompras!F6455,dComprador!$A$2:$A$7,dComprador!$B$2:$B$7)</f>
        <v>Alon</v>
      </c>
      <c r="L6455" t="str">
        <f>_xlfn.XLOOKUP(J6455,dFornecedor!$A$2:$A$6,dFornecedor!$B$2:$B$6)</f>
        <v>Minerva</v>
      </c>
      <c r="M6455" t="str">
        <f>_xlfn.XLOOKUP(G6455,dMateriaPrima!$A$2:$A$12,dMateriaPrima!$B$2:$B$12)</f>
        <v>Poliéster</v>
      </c>
      <c r="N6455" s="2">
        <f>_xlfn.XLOOKUP(G6455,dMateriaPrima!$A$2:$A$12,dMateriaPrima!$C$2:$C$12)</f>
        <v>8</v>
      </c>
      <c r="O6455" s="3">
        <f t="shared" si="500"/>
        <v>920</v>
      </c>
      <c r="P6455" s="4">
        <f t="shared" si="501"/>
        <v>0</v>
      </c>
      <c r="Q6455" s="3">
        <f t="shared" si="502"/>
        <v>920</v>
      </c>
      <c r="R6455" t="str">
        <f t="shared" si="503"/>
        <v>Em atraso</v>
      </c>
      <c r="S6455" s="5">
        <f t="shared" si="504"/>
        <v>1</v>
      </c>
    </row>
    <row r="6456" spans="1:19" x14ac:dyDescent="0.25">
      <c r="A6456">
        <v>6455</v>
      </c>
      <c r="B6456" s="1">
        <v>44226</v>
      </c>
      <c r="C6456" s="1">
        <v>44227</v>
      </c>
      <c r="D6456" s="1">
        <v>44260</v>
      </c>
      <c r="E6456" s="1">
        <v>44258</v>
      </c>
      <c r="F6456">
        <v>1</v>
      </c>
      <c r="G6456">
        <v>6</v>
      </c>
      <c r="H6456">
        <v>487</v>
      </c>
      <c r="I6456" s="6">
        <v>0</v>
      </c>
      <c r="J6456">
        <v>2</v>
      </c>
      <c r="K6456" t="str">
        <f>_xlfn.XLOOKUP(fCompras!F6456,dComprador!$A$2:$A$7,dComprador!$B$2:$B$7)</f>
        <v>Alon</v>
      </c>
      <c r="L6456" t="str">
        <f>_xlfn.XLOOKUP(J6456,dFornecedor!$A$2:$A$6,dFornecedor!$B$2:$B$6)</f>
        <v>Minerva</v>
      </c>
      <c r="M6456" t="str">
        <f>_xlfn.XLOOKUP(G6456,dMateriaPrima!$A$2:$A$12,dMateriaPrima!$B$2:$B$12)</f>
        <v>Fio Algodão</v>
      </c>
      <c r="N6456" s="2">
        <f>_xlfn.XLOOKUP(G6456,dMateriaPrima!$A$2:$A$12,dMateriaPrima!$C$2:$C$12)</f>
        <v>55.9</v>
      </c>
      <c r="O6456" s="3">
        <f t="shared" si="500"/>
        <v>27223.3</v>
      </c>
      <c r="P6456" s="4">
        <f t="shared" si="501"/>
        <v>0</v>
      </c>
      <c r="Q6456" s="3">
        <f t="shared" si="502"/>
        <v>27223.3</v>
      </c>
      <c r="R6456" t="str">
        <f t="shared" si="503"/>
        <v>No prazo</v>
      </c>
      <c r="S6456" s="5">
        <f t="shared" si="504"/>
        <v>0</v>
      </c>
    </row>
    <row r="6457" spans="1:19" x14ac:dyDescent="0.25">
      <c r="A6457">
        <v>6456</v>
      </c>
      <c r="B6457" s="1">
        <v>44226</v>
      </c>
      <c r="C6457" s="1">
        <v>44226</v>
      </c>
      <c r="D6457" s="1">
        <v>44249</v>
      </c>
      <c r="E6457" s="1">
        <v>44251</v>
      </c>
      <c r="F6457">
        <v>1</v>
      </c>
      <c r="G6457">
        <v>10</v>
      </c>
      <c r="H6457">
        <v>401</v>
      </c>
      <c r="I6457" s="6">
        <v>0</v>
      </c>
      <c r="J6457">
        <v>2</v>
      </c>
      <c r="K6457" t="str">
        <f>_xlfn.XLOOKUP(fCompras!F6457,dComprador!$A$2:$A$7,dComprador!$B$2:$B$7)</f>
        <v>Alon</v>
      </c>
      <c r="L6457" t="str">
        <f>_xlfn.XLOOKUP(J6457,dFornecedor!$A$2:$A$6,dFornecedor!$B$2:$B$6)</f>
        <v>Minerva</v>
      </c>
      <c r="M6457" t="str">
        <f>_xlfn.XLOOKUP(G6457,dMateriaPrima!$A$2:$A$12,dMateriaPrima!$B$2:$B$12)</f>
        <v>Pedra Britada</v>
      </c>
      <c r="N6457" s="2">
        <f>_xlfn.XLOOKUP(G6457,dMateriaPrima!$A$2:$A$12,dMateriaPrima!$C$2:$C$12)</f>
        <v>56</v>
      </c>
      <c r="O6457" s="3">
        <f t="shared" si="500"/>
        <v>22456</v>
      </c>
      <c r="P6457" s="4">
        <f t="shared" si="501"/>
        <v>0</v>
      </c>
      <c r="Q6457" s="3">
        <f t="shared" si="502"/>
        <v>22456</v>
      </c>
      <c r="R6457" t="str">
        <f t="shared" si="503"/>
        <v>Em atraso</v>
      </c>
      <c r="S6457" s="5">
        <f t="shared" si="504"/>
        <v>2</v>
      </c>
    </row>
    <row r="6458" spans="1:19" x14ac:dyDescent="0.25">
      <c r="A6458">
        <v>6457</v>
      </c>
      <c r="B6458" s="1">
        <v>44226</v>
      </c>
      <c r="C6458" s="1">
        <v>44234</v>
      </c>
      <c r="D6458" s="1">
        <v>44247</v>
      </c>
      <c r="E6458" s="1">
        <v>44250</v>
      </c>
      <c r="F6458">
        <v>1</v>
      </c>
      <c r="G6458">
        <v>4</v>
      </c>
      <c r="H6458">
        <v>136</v>
      </c>
      <c r="I6458" s="6">
        <v>0</v>
      </c>
      <c r="J6458">
        <v>2</v>
      </c>
      <c r="K6458" t="str">
        <f>_xlfn.XLOOKUP(fCompras!F6458,dComprador!$A$2:$A$7,dComprador!$B$2:$B$7)</f>
        <v>Alon</v>
      </c>
      <c r="L6458" t="str">
        <f>_xlfn.XLOOKUP(J6458,dFornecedor!$A$2:$A$6,dFornecedor!$B$2:$B$6)</f>
        <v>Minerva</v>
      </c>
      <c r="M6458" t="str">
        <f>_xlfn.XLOOKUP(G6458,dMateriaPrima!$A$2:$A$12,dMateriaPrima!$B$2:$B$12)</f>
        <v>Madeira</v>
      </c>
      <c r="N6458" s="2">
        <f>_xlfn.XLOOKUP(G6458,dMateriaPrima!$A$2:$A$12,dMateriaPrima!$C$2:$C$12)</f>
        <v>168</v>
      </c>
      <c r="O6458" s="3">
        <f t="shared" si="500"/>
        <v>22848</v>
      </c>
      <c r="P6458" s="4">
        <f t="shared" si="501"/>
        <v>0</v>
      </c>
      <c r="Q6458" s="3">
        <f t="shared" si="502"/>
        <v>22848</v>
      </c>
      <c r="R6458" t="str">
        <f t="shared" si="503"/>
        <v>Em atraso</v>
      </c>
      <c r="S6458" s="5">
        <f t="shared" si="504"/>
        <v>3</v>
      </c>
    </row>
    <row r="6459" spans="1:19" x14ac:dyDescent="0.25">
      <c r="A6459">
        <v>6458</v>
      </c>
      <c r="B6459" s="1">
        <v>44227</v>
      </c>
      <c r="C6459" s="1">
        <v>44231</v>
      </c>
      <c r="D6459" s="1">
        <v>44256</v>
      </c>
      <c r="E6459" s="1">
        <v>44261</v>
      </c>
      <c r="F6459">
        <v>1</v>
      </c>
      <c r="G6459">
        <v>6</v>
      </c>
      <c r="H6459">
        <v>6</v>
      </c>
      <c r="I6459" s="6">
        <v>0</v>
      </c>
      <c r="J6459">
        <v>1</v>
      </c>
      <c r="K6459" t="str">
        <f>_xlfn.XLOOKUP(fCompras!F6459,dComprador!$A$2:$A$7,dComprador!$B$2:$B$7)</f>
        <v>Alon</v>
      </c>
      <c r="L6459" t="str">
        <f>_xlfn.XLOOKUP(J6459,dFornecedor!$A$2:$A$6,dFornecedor!$B$2:$B$6)</f>
        <v>NorthShore</v>
      </c>
      <c r="M6459" t="str">
        <f>_xlfn.XLOOKUP(G6459,dMateriaPrima!$A$2:$A$12,dMateriaPrima!$B$2:$B$12)</f>
        <v>Fio Algodão</v>
      </c>
      <c r="N6459" s="2">
        <f>_xlfn.XLOOKUP(G6459,dMateriaPrima!$A$2:$A$12,dMateriaPrima!$C$2:$C$12)</f>
        <v>55.9</v>
      </c>
      <c r="O6459" s="3">
        <f t="shared" si="500"/>
        <v>335.4</v>
      </c>
      <c r="P6459" s="4">
        <f t="shared" si="501"/>
        <v>0</v>
      </c>
      <c r="Q6459" s="3">
        <f t="shared" si="502"/>
        <v>335.4</v>
      </c>
      <c r="R6459" t="str">
        <f t="shared" si="503"/>
        <v>Em atraso</v>
      </c>
      <c r="S6459" s="5">
        <f t="shared" si="504"/>
        <v>5</v>
      </c>
    </row>
    <row r="6460" spans="1:19" x14ac:dyDescent="0.25">
      <c r="A6460">
        <v>6459</v>
      </c>
      <c r="B6460" s="1">
        <v>44227</v>
      </c>
      <c r="C6460" s="1">
        <v>44231</v>
      </c>
      <c r="D6460" s="1">
        <v>44232</v>
      </c>
      <c r="E6460" s="1">
        <v>44237</v>
      </c>
      <c r="F6460">
        <v>4</v>
      </c>
      <c r="G6460">
        <v>5</v>
      </c>
      <c r="H6460">
        <v>82</v>
      </c>
      <c r="I6460" s="6">
        <v>0</v>
      </c>
      <c r="J6460">
        <v>2</v>
      </c>
      <c r="K6460" t="str">
        <f>_xlfn.XLOOKUP(fCompras!F6460,dComprador!$A$2:$A$7,dComprador!$B$2:$B$7)</f>
        <v>Lira</v>
      </c>
      <c r="L6460" t="str">
        <f>_xlfn.XLOOKUP(J6460,dFornecedor!$A$2:$A$6,dFornecedor!$B$2:$B$6)</f>
        <v>Minerva</v>
      </c>
      <c r="M6460" t="str">
        <f>_xlfn.XLOOKUP(G6460,dMateriaPrima!$A$2:$A$12,dMateriaPrima!$B$2:$B$12)</f>
        <v>Areia</v>
      </c>
      <c r="N6460" s="2">
        <f>_xlfn.XLOOKUP(G6460,dMateriaPrima!$A$2:$A$12,dMateriaPrima!$C$2:$C$12)</f>
        <v>3.59</v>
      </c>
      <c r="O6460" s="3">
        <f t="shared" si="500"/>
        <v>294.38</v>
      </c>
      <c r="P6460" s="4">
        <f t="shared" si="501"/>
        <v>0</v>
      </c>
      <c r="Q6460" s="3">
        <f t="shared" si="502"/>
        <v>294.38</v>
      </c>
      <c r="R6460" t="str">
        <f t="shared" si="503"/>
        <v>Em atraso</v>
      </c>
      <c r="S6460" s="5">
        <f t="shared" si="504"/>
        <v>5</v>
      </c>
    </row>
    <row r="6461" spans="1:19" x14ac:dyDescent="0.25">
      <c r="A6461">
        <v>6460</v>
      </c>
      <c r="B6461" s="1">
        <v>44227</v>
      </c>
      <c r="C6461" s="1">
        <v>44232</v>
      </c>
      <c r="D6461" s="1">
        <v>44234</v>
      </c>
      <c r="E6461" s="1">
        <v>44235</v>
      </c>
      <c r="F6461">
        <v>4</v>
      </c>
      <c r="G6461">
        <v>11</v>
      </c>
      <c r="H6461">
        <v>265</v>
      </c>
      <c r="I6461" s="6">
        <v>0</v>
      </c>
      <c r="J6461">
        <v>1</v>
      </c>
      <c r="K6461" t="str">
        <f>_xlfn.XLOOKUP(fCompras!F6461,dComprador!$A$2:$A$7,dComprador!$B$2:$B$7)</f>
        <v>Lira</v>
      </c>
      <c r="L6461" t="str">
        <f>_xlfn.XLOOKUP(J6461,dFornecedor!$A$2:$A$6,dFornecedor!$B$2:$B$6)</f>
        <v>NorthShore</v>
      </c>
      <c r="M6461" t="str">
        <f>_xlfn.XLOOKUP(G6461,dMateriaPrima!$A$2:$A$12,dMateriaPrima!$B$2:$B$12)</f>
        <v>Papel</v>
      </c>
      <c r="N6461" s="2">
        <f>_xlfn.XLOOKUP(G6461,dMateriaPrima!$A$2:$A$12,dMateriaPrima!$C$2:$C$12)</f>
        <v>9</v>
      </c>
      <c r="O6461" s="3">
        <f t="shared" si="500"/>
        <v>2385</v>
      </c>
      <c r="P6461" s="4">
        <f t="shared" si="501"/>
        <v>0</v>
      </c>
      <c r="Q6461" s="3">
        <f t="shared" si="502"/>
        <v>2385</v>
      </c>
      <c r="R6461" t="str">
        <f t="shared" si="503"/>
        <v>Em atraso</v>
      </c>
      <c r="S6461" s="5">
        <f t="shared" si="504"/>
        <v>1</v>
      </c>
    </row>
    <row r="6462" spans="1:19" x14ac:dyDescent="0.25">
      <c r="A6462">
        <v>6461</v>
      </c>
      <c r="B6462" s="1">
        <v>44227</v>
      </c>
      <c r="C6462" s="1">
        <v>44234</v>
      </c>
      <c r="D6462" s="1">
        <v>44239</v>
      </c>
      <c r="E6462" s="1">
        <v>44243</v>
      </c>
      <c r="F6462">
        <v>4</v>
      </c>
      <c r="G6462">
        <v>7</v>
      </c>
      <c r="H6462">
        <v>98</v>
      </c>
      <c r="I6462" s="6">
        <v>0</v>
      </c>
      <c r="J6462">
        <v>5</v>
      </c>
      <c r="K6462" t="str">
        <f>_xlfn.XLOOKUP(fCompras!F6462,dComprador!$A$2:$A$7,dComprador!$B$2:$B$7)</f>
        <v>Lira</v>
      </c>
      <c r="L6462" t="str">
        <f>_xlfn.XLOOKUP(J6462,dFornecedor!$A$2:$A$6,dFornecedor!$B$2:$B$6)</f>
        <v>Atlas</v>
      </c>
      <c r="M6462" t="str">
        <f>_xlfn.XLOOKUP(G6462,dMateriaPrima!$A$2:$A$12,dMateriaPrima!$B$2:$B$12)</f>
        <v>Poliéster</v>
      </c>
      <c r="N6462" s="2">
        <f>_xlfn.XLOOKUP(G6462,dMateriaPrima!$A$2:$A$12,dMateriaPrima!$C$2:$C$12)</f>
        <v>8</v>
      </c>
      <c r="O6462" s="3">
        <f t="shared" si="500"/>
        <v>784</v>
      </c>
      <c r="P6462" s="4">
        <f t="shared" si="501"/>
        <v>0</v>
      </c>
      <c r="Q6462" s="3">
        <f t="shared" si="502"/>
        <v>784</v>
      </c>
      <c r="R6462" t="str">
        <f t="shared" si="503"/>
        <v>Em atraso</v>
      </c>
      <c r="S6462" s="5">
        <f t="shared" si="504"/>
        <v>4</v>
      </c>
    </row>
    <row r="6463" spans="1:19" x14ac:dyDescent="0.25">
      <c r="A6463">
        <v>6462</v>
      </c>
      <c r="B6463" s="1">
        <v>44227</v>
      </c>
      <c r="C6463" s="1">
        <v>44229</v>
      </c>
      <c r="D6463" s="1">
        <v>44232</v>
      </c>
      <c r="E6463" s="1">
        <v>44236</v>
      </c>
      <c r="F6463">
        <v>4</v>
      </c>
      <c r="G6463">
        <v>8</v>
      </c>
      <c r="H6463">
        <v>267</v>
      </c>
      <c r="I6463" s="6">
        <v>0</v>
      </c>
      <c r="J6463">
        <v>2</v>
      </c>
      <c r="K6463" t="str">
        <f>_xlfn.XLOOKUP(fCompras!F6463,dComprador!$A$2:$A$7,dComprador!$B$2:$B$7)</f>
        <v>Lira</v>
      </c>
      <c r="L6463" t="str">
        <f>_xlfn.XLOOKUP(J6463,dFornecedor!$A$2:$A$6,dFornecedor!$B$2:$B$6)</f>
        <v>Minerva</v>
      </c>
      <c r="M6463" t="str">
        <f>_xlfn.XLOOKUP(G6463,dMateriaPrima!$A$2:$A$12,dMateriaPrima!$B$2:$B$12)</f>
        <v>Cimento</v>
      </c>
      <c r="N6463" s="2">
        <f>_xlfn.XLOOKUP(G6463,dMateriaPrima!$A$2:$A$12,dMateriaPrima!$C$2:$C$12)</f>
        <v>23</v>
      </c>
      <c r="O6463" s="3">
        <f t="shared" si="500"/>
        <v>6141</v>
      </c>
      <c r="P6463" s="4">
        <f t="shared" si="501"/>
        <v>0</v>
      </c>
      <c r="Q6463" s="3">
        <f t="shared" si="502"/>
        <v>6141</v>
      </c>
      <c r="R6463" t="str">
        <f t="shared" si="503"/>
        <v>Em atraso</v>
      </c>
      <c r="S6463" s="5">
        <f t="shared" si="504"/>
        <v>4</v>
      </c>
    </row>
    <row r="6464" spans="1:19" x14ac:dyDescent="0.25">
      <c r="A6464">
        <v>6463</v>
      </c>
      <c r="B6464" s="1">
        <v>44227</v>
      </c>
      <c r="C6464" s="1">
        <v>44233</v>
      </c>
      <c r="D6464" s="1">
        <v>44246</v>
      </c>
      <c r="E6464" s="1">
        <v>44249</v>
      </c>
      <c r="F6464">
        <v>1</v>
      </c>
      <c r="G6464">
        <v>9</v>
      </c>
      <c r="H6464">
        <v>314</v>
      </c>
      <c r="I6464" s="6">
        <v>0</v>
      </c>
      <c r="J6464">
        <v>2</v>
      </c>
      <c r="K6464" t="str">
        <f>_xlfn.XLOOKUP(fCompras!F6464,dComprador!$A$2:$A$7,dComprador!$B$2:$B$7)</f>
        <v>Alon</v>
      </c>
      <c r="L6464" t="str">
        <f>_xlfn.XLOOKUP(J6464,dFornecedor!$A$2:$A$6,dFornecedor!$B$2:$B$6)</f>
        <v>Minerva</v>
      </c>
      <c r="M6464" t="str">
        <f>_xlfn.XLOOKUP(G6464,dMateriaPrima!$A$2:$A$12,dMateriaPrima!$B$2:$B$12)</f>
        <v>Couro</v>
      </c>
      <c r="N6464" s="2">
        <f>_xlfn.XLOOKUP(G6464,dMateriaPrima!$A$2:$A$12,dMateriaPrima!$C$2:$C$12)</f>
        <v>4.4000000000000004</v>
      </c>
      <c r="O6464" s="3">
        <f t="shared" si="500"/>
        <v>1381.6000000000001</v>
      </c>
      <c r="P6464" s="4">
        <f t="shared" si="501"/>
        <v>0</v>
      </c>
      <c r="Q6464" s="3">
        <f t="shared" si="502"/>
        <v>1381.6000000000001</v>
      </c>
      <c r="R6464" t="str">
        <f t="shared" si="503"/>
        <v>Em atraso</v>
      </c>
      <c r="S6464" s="5">
        <f t="shared" si="504"/>
        <v>3</v>
      </c>
    </row>
    <row r="6465" spans="1:19" x14ac:dyDescent="0.25">
      <c r="A6465">
        <v>6464</v>
      </c>
      <c r="B6465" s="1">
        <v>44227</v>
      </c>
      <c r="C6465" s="1">
        <v>44236</v>
      </c>
      <c r="D6465" s="1">
        <v>44249</v>
      </c>
      <c r="E6465" s="1">
        <v>44248</v>
      </c>
      <c r="F6465">
        <v>1</v>
      </c>
      <c r="G6465">
        <v>5</v>
      </c>
      <c r="H6465">
        <v>29</v>
      </c>
      <c r="I6465" s="6">
        <v>0</v>
      </c>
      <c r="J6465">
        <v>2</v>
      </c>
      <c r="K6465" t="str">
        <f>_xlfn.XLOOKUP(fCompras!F6465,dComprador!$A$2:$A$7,dComprador!$B$2:$B$7)</f>
        <v>Alon</v>
      </c>
      <c r="L6465" t="str">
        <f>_xlfn.XLOOKUP(J6465,dFornecedor!$A$2:$A$6,dFornecedor!$B$2:$B$6)</f>
        <v>Minerva</v>
      </c>
      <c r="M6465" t="str">
        <f>_xlfn.XLOOKUP(G6465,dMateriaPrima!$A$2:$A$12,dMateriaPrima!$B$2:$B$12)</f>
        <v>Areia</v>
      </c>
      <c r="N6465" s="2">
        <f>_xlfn.XLOOKUP(G6465,dMateriaPrima!$A$2:$A$12,dMateriaPrima!$C$2:$C$12)</f>
        <v>3.59</v>
      </c>
      <c r="O6465" s="3">
        <f t="shared" si="500"/>
        <v>104.11</v>
      </c>
      <c r="P6465" s="4">
        <f t="shared" si="501"/>
        <v>0</v>
      </c>
      <c r="Q6465" s="3">
        <f t="shared" si="502"/>
        <v>104.11</v>
      </c>
      <c r="R6465" t="str">
        <f t="shared" si="503"/>
        <v>No prazo</v>
      </c>
      <c r="S6465" s="5">
        <f t="shared" si="504"/>
        <v>0</v>
      </c>
    </row>
    <row r="6466" spans="1:19" x14ac:dyDescent="0.25">
      <c r="A6466">
        <v>6465</v>
      </c>
      <c r="B6466" s="1">
        <v>44227</v>
      </c>
      <c r="C6466" s="1">
        <v>44233</v>
      </c>
      <c r="D6466" s="1">
        <v>44243</v>
      </c>
      <c r="E6466" s="1">
        <v>44247</v>
      </c>
      <c r="F6466">
        <v>1</v>
      </c>
      <c r="G6466">
        <v>5</v>
      </c>
      <c r="H6466">
        <v>186</v>
      </c>
      <c r="I6466" s="6">
        <v>0</v>
      </c>
      <c r="J6466">
        <v>3</v>
      </c>
      <c r="K6466" t="str">
        <f>_xlfn.XLOOKUP(fCompras!F6466,dComprador!$A$2:$A$7,dComprador!$B$2:$B$7)</f>
        <v>Alon</v>
      </c>
      <c r="L6466" t="str">
        <f>_xlfn.XLOOKUP(J6466,dFornecedor!$A$2:$A$6,dFornecedor!$B$2:$B$6)</f>
        <v>StepUp</v>
      </c>
      <c r="M6466" t="str">
        <f>_xlfn.XLOOKUP(G6466,dMateriaPrima!$A$2:$A$12,dMateriaPrima!$B$2:$B$12)</f>
        <v>Areia</v>
      </c>
      <c r="N6466" s="2">
        <f>_xlfn.XLOOKUP(G6466,dMateriaPrima!$A$2:$A$12,dMateriaPrima!$C$2:$C$12)</f>
        <v>3.59</v>
      </c>
      <c r="O6466" s="3">
        <f t="shared" si="500"/>
        <v>667.74</v>
      </c>
      <c r="P6466" s="4">
        <f t="shared" si="501"/>
        <v>0</v>
      </c>
      <c r="Q6466" s="3">
        <f t="shared" si="502"/>
        <v>667.74</v>
      </c>
      <c r="R6466" t="str">
        <f t="shared" si="503"/>
        <v>Em atraso</v>
      </c>
      <c r="S6466" s="5">
        <f t="shared" si="504"/>
        <v>4</v>
      </c>
    </row>
    <row r="6467" spans="1:19" x14ac:dyDescent="0.25">
      <c r="A6467">
        <v>6466</v>
      </c>
      <c r="B6467" s="1">
        <v>44227</v>
      </c>
      <c r="C6467" s="1">
        <v>44239</v>
      </c>
      <c r="D6467" s="1">
        <v>44260</v>
      </c>
      <c r="E6467" s="1">
        <v>44262</v>
      </c>
      <c r="F6467">
        <v>1</v>
      </c>
      <c r="G6467">
        <v>8</v>
      </c>
      <c r="H6467">
        <v>77</v>
      </c>
      <c r="I6467" s="6">
        <v>0</v>
      </c>
      <c r="J6467">
        <v>1</v>
      </c>
      <c r="K6467" t="str">
        <f>_xlfn.XLOOKUP(fCompras!F6467,dComprador!$A$2:$A$7,dComprador!$B$2:$B$7)</f>
        <v>Alon</v>
      </c>
      <c r="L6467" t="str">
        <f>_xlfn.XLOOKUP(J6467,dFornecedor!$A$2:$A$6,dFornecedor!$B$2:$B$6)</f>
        <v>NorthShore</v>
      </c>
      <c r="M6467" t="str">
        <f>_xlfn.XLOOKUP(G6467,dMateriaPrima!$A$2:$A$12,dMateriaPrima!$B$2:$B$12)</f>
        <v>Cimento</v>
      </c>
      <c r="N6467" s="2">
        <f>_xlfn.XLOOKUP(G6467,dMateriaPrima!$A$2:$A$12,dMateriaPrima!$C$2:$C$12)</f>
        <v>23</v>
      </c>
      <c r="O6467" s="3">
        <f t="shared" ref="O6467:O6530" si="505">PRODUCT(H6467,N6467)</f>
        <v>1771</v>
      </c>
      <c r="P6467" s="4">
        <f t="shared" ref="P6467:P6530" si="506">PRODUCT(O6467,I6467)</f>
        <v>0</v>
      </c>
      <c r="Q6467" s="3">
        <f t="shared" ref="Q6467:Q6530" si="507">O6467-P6467</f>
        <v>1771</v>
      </c>
      <c r="R6467" t="str">
        <f t="shared" ref="R6467:R6530" si="508">IF(E6467&lt;=D6467,"No prazo",IF(E6467&gt;D6467,"Em atraso"))</f>
        <v>Em atraso</v>
      </c>
      <c r="S6467" s="5">
        <f t="shared" ref="S6467:S6530" si="509">IF(E6467 &gt;D6467, E6467-D6467,0)</f>
        <v>2</v>
      </c>
    </row>
    <row r="6468" spans="1:19" x14ac:dyDescent="0.25">
      <c r="A6468">
        <v>6467</v>
      </c>
      <c r="B6468" s="1">
        <v>44227</v>
      </c>
      <c r="C6468" s="1">
        <v>44236</v>
      </c>
      <c r="D6468" s="1">
        <v>44249</v>
      </c>
      <c r="E6468" s="1">
        <v>44251</v>
      </c>
      <c r="F6468">
        <v>1</v>
      </c>
      <c r="G6468">
        <v>5</v>
      </c>
      <c r="H6468">
        <v>112</v>
      </c>
      <c r="I6468" s="6">
        <v>0</v>
      </c>
      <c r="J6468">
        <v>2</v>
      </c>
      <c r="K6468" t="str">
        <f>_xlfn.XLOOKUP(fCompras!F6468,dComprador!$A$2:$A$7,dComprador!$B$2:$B$7)</f>
        <v>Alon</v>
      </c>
      <c r="L6468" t="str">
        <f>_xlfn.XLOOKUP(J6468,dFornecedor!$A$2:$A$6,dFornecedor!$B$2:$B$6)</f>
        <v>Minerva</v>
      </c>
      <c r="M6468" t="str">
        <f>_xlfn.XLOOKUP(G6468,dMateriaPrima!$A$2:$A$12,dMateriaPrima!$B$2:$B$12)</f>
        <v>Areia</v>
      </c>
      <c r="N6468" s="2">
        <f>_xlfn.XLOOKUP(G6468,dMateriaPrima!$A$2:$A$12,dMateriaPrima!$C$2:$C$12)</f>
        <v>3.59</v>
      </c>
      <c r="O6468" s="3">
        <f t="shared" si="505"/>
        <v>402.08</v>
      </c>
      <c r="P6468" s="4">
        <f t="shared" si="506"/>
        <v>0</v>
      </c>
      <c r="Q6468" s="3">
        <f t="shared" si="507"/>
        <v>402.08</v>
      </c>
      <c r="R6468" t="str">
        <f t="shared" si="508"/>
        <v>Em atraso</v>
      </c>
      <c r="S6468" s="5">
        <f t="shared" si="509"/>
        <v>2</v>
      </c>
    </row>
    <row r="6469" spans="1:19" x14ac:dyDescent="0.25">
      <c r="A6469">
        <v>6468</v>
      </c>
      <c r="B6469" s="1">
        <v>44228</v>
      </c>
      <c r="C6469" s="1">
        <v>44239</v>
      </c>
      <c r="D6469" s="1">
        <v>44239</v>
      </c>
      <c r="E6469" s="1">
        <v>44245</v>
      </c>
      <c r="F6469">
        <v>4</v>
      </c>
      <c r="G6469">
        <v>5</v>
      </c>
      <c r="H6469">
        <v>85</v>
      </c>
      <c r="I6469" s="6">
        <v>0</v>
      </c>
      <c r="J6469">
        <v>1</v>
      </c>
      <c r="K6469" t="str">
        <f>_xlfn.XLOOKUP(fCompras!F6469,dComprador!$A$2:$A$7,dComprador!$B$2:$B$7)</f>
        <v>Lira</v>
      </c>
      <c r="L6469" t="str">
        <f>_xlfn.XLOOKUP(J6469,dFornecedor!$A$2:$A$6,dFornecedor!$B$2:$B$6)</f>
        <v>NorthShore</v>
      </c>
      <c r="M6469" t="str">
        <f>_xlfn.XLOOKUP(G6469,dMateriaPrima!$A$2:$A$12,dMateriaPrima!$B$2:$B$12)</f>
        <v>Areia</v>
      </c>
      <c r="N6469" s="2">
        <f>_xlfn.XLOOKUP(G6469,dMateriaPrima!$A$2:$A$12,dMateriaPrima!$C$2:$C$12)</f>
        <v>3.59</v>
      </c>
      <c r="O6469" s="3">
        <f t="shared" si="505"/>
        <v>305.14999999999998</v>
      </c>
      <c r="P6469" s="4">
        <f t="shared" si="506"/>
        <v>0</v>
      </c>
      <c r="Q6469" s="3">
        <f t="shared" si="507"/>
        <v>305.14999999999998</v>
      </c>
      <c r="R6469" t="str">
        <f t="shared" si="508"/>
        <v>Em atraso</v>
      </c>
      <c r="S6469" s="5">
        <f t="shared" si="509"/>
        <v>6</v>
      </c>
    </row>
    <row r="6470" spans="1:19" x14ac:dyDescent="0.25">
      <c r="A6470">
        <v>6469</v>
      </c>
      <c r="B6470" s="1">
        <v>44228</v>
      </c>
      <c r="C6470" s="1">
        <v>44233</v>
      </c>
      <c r="D6470" s="1">
        <v>44256</v>
      </c>
      <c r="E6470" s="1">
        <v>44257</v>
      </c>
      <c r="F6470">
        <v>1</v>
      </c>
      <c r="G6470">
        <v>9</v>
      </c>
      <c r="H6470">
        <v>218</v>
      </c>
      <c r="I6470" s="6">
        <v>0</v>
      </c>
      <c r="J6470">
        <v>1</v>
      </c>
      <c r="K6470" t="str">
        <f>_xlfn.XLOOKUP(fCompras!F6470,dComprador!$A$2:$A$7,dComprador!$B$2:$B$7)</f>
        <v>Alon</v>
      </c>
      <c r="L6470" t="str">
        <f>_xlfn.XLOOKUP(J6470,dFornecedor!$A$2:$A$6,dFornecedor!$B$2:$B$6)</f>
        <v>NorthShore</v>
      </c>
      <c r="M6470" t="str">
        <f>_xlfn.XLOOKUP(G6470,dMateriaPrima!$A$2:$A$12,dMateriaPrima!$B$2:$B$12)</f>
        <v>Couro</v>
      </c>
      <c r="N6470" s="2">
        <f>_xlfn.XLOOKUP(G6470,dMateriaPrima!$A$2:$A$12,dMateriaPrima!$C$2:$C$12)</f>
        <v>4.4000000000000004</v>
      </c>
      <c r="O6470" s="3">
        <f t="shared" si="505"/>
        <v>959.2</v>
      </c>
      <c r="P6470" s="4">
        <f t="shared" si="506"/>
        <v>0</v>
      </c>
      <c r="Q6470" s="3">
        <f t="shared" si="507"/>
        <v>959.2</v>
      </c>
      <c r="R6470" t="str">
        <f t="shared" si="508"/>
        <v>Em atraso</v>
      </c>
      <c r="S6470" s="5">
        <f t="shared" si="509"/>
        <v>1</v>
      </c>
    </row>
    <row r="6471" spans="1:19" x14ac:dyDescent="0.25">
      <c r="A6471">
        <v>6470</v>
      </c>
      <c r="B6471" s="1">
        <v>44228</v>
      </c>
      <c r="C6471" s="1">
        <v>44237</v>
      </c>
      <c r="D6471" s="1">
        <v>44256</v>
      </c>
      <c r="E6471" s="1">
        <v>44259</v>
      </c>
      <c r="F6471">
        <v>1</v>
      </c>
      <c r="G6471">
        <v>9</v>
      </c>
      <c r="H6471">
        <v>86</v>
      </c>
      <c r="I6471" s="6">
        <v>0</v>
      </c>
      <c r="J6471">
        <v>3</v>
      </c>
      <c r="K6471" t="str">
        <f>_xlfn.XLOOKUP(fCompras!F6471,dComprador!$A$2:$A$7,dComprador!$B$2:$B$7)</f>
        <v>Alon</v>
      </c>
      <c r="L6471" t="str">
        <f>_xlfn.XLOOKUP(J6471,dFornecedor!$A$2:$A$6,dFornecedor!$B$2:$B$6)</f>
        <v>StepUp</v>
      </c>
      <c r="M6471" t="str">
        <f>_xlfn.XLOOKUP(G6471,dMateriaPrima!$A$2:$A$12,dMateriaPrima!$B$2:$B$12)</f>
        <v>Couro</v>
      </c>
      <c r="N6471" s="2">
        <f>_xlfn.XLOOKUP(G6471,dMateriaPrima!$A$2:$A$12,dMateriaPrima!$C$2:$C$12)</f>
        <v>4.4000000000000004</v>
      </c>
      <c r="O6471" s="3">
        <f t="shared" si="505"/>
        <v>378.40000000000003</v>
      </c>
      <c r="P6471" s="4">
        <f t="shared" si="506"/>
        <v>0</v>
      </c>
      <c r="Q6471" s="3">
        <f t="shared" si="507"/>
        <v>378.40000000000003</v>
      </c>
      <c r="R6471" t="str">
        <f t="shared" si="508"/>
        <v>Em atraso</v>
      </c>
      <c r="S6471" s="5">
        <f t="shared" si="509"/>
        <v>3</v>
      </c>
    </row>
    <row r="6472" spans="1:19" x14ac:dyDescent="0.25">
      <c r="A6472">
        <v>6471</v>
      </c>
      <c r="B6472" s="1">
        <v>44228</v>
      </c>
      <c r="C6472" s="1">
        <v>44235</v>
      </c>
      <c r="D6472" s="1">
        <v>44235</v>
      </c>
      <c r="E6472" s="1">
        <v>44236</v>
      </c>
      <c r="F6472">
        <v>4</v>
      </c>
      <c r="G6472">
        <v>8</v>
      </c>
      <c r="H6472">
        <v>314</v>
      </c>
      <c r="I6472" s="6">
        <v>0</v>
      </c>
      <c r="J6472">
        <v>1</v>
      </c>
      <c r="K6472" t="str">
        <f>_xlfn.XLOOKUP(fCompras!F6472,dComprador!$A$2:$A$7,dComprador!$B$2:$B$7)</f>
        <v>Lira</v>
      </c>
      <c r="L6472" t="str">
        <f>_xlfn.XLOOKUP(J6472,dFornecedor!$A$2:$A$6,dFornecedor!$B$2:$B$6)</f>
        <v>NorthShore</v>
      </c>
      <c r="M6472" t="str">
        <f>_xlfn.XLOOKUP(G6472,dMateriaPrima!$A$2:$A$12,dMateriaPrima!$B$2:$B$12)</f>
        <v>Cimento</v>
      </c>
      <c r="N6472" s="2">
        <f>_xlfn.XLOOKUP(G6472,dMateriaPrima!$A$2:$A$12,dMateriaPrima!$C$2:$C$12)</f>
        <v>23</v>
      </c>
      <c r="O6472" s="3">
        <f t="shared" si="505"/>
        <v>7222</v>
      </c>
      <c r="P6472" s="4">
        <f t="shared" si="506"/>
        <v>0</v>
      </c>
      <c r="Q6472" s="3">
        <f t="shared" si="507"/>
        <v>7222</v>
      </c>
      <c r="R6472" t="str">
        <f t="shared" si="508"/>
        <v>Em atraso</v>
      </c>
      <c r="S6472" s="5">
        <f t="shared" si="509"/>
        <v>1</v>
      </c>
    </row>
    <row r="6473" spans="1:19" x14ac:dyDescent="0.25">
      <c r="A6473">
        <v>6472</v>
      </c>
      <c r="B6473" s="1">
        <v>44228</v>
      </c>
      <c r="C6473" s="1">
        <v>44234</v>
      </c>
      <c r="D6473" s="1">
        <v>44235</v>
      </c>
      <c r="E6473" s="1">
        <v>44237</v>
      </c>
      <c r="F6473">
        <v>4</v>
      </c>
      <c r="G6473">
        <v>6</v>
      </c>
      <c r="H6473">
        <v>44</v>
      </c>
      <c r="I6473" s="6">
        <v>0</v>
      </c>
      <c r="J6473">
        <v>2</v>
      </c>
      <c r="K6473" t="str">
        <f>_xlfn.XLOOKUP(fCompras!F6473,dComprador!$A$2:$A$7,dComprador!$B$2:$B$7)</f>
        <v>Lira</v>
      </c>
      <c r="L6473" t="str">
        <f>_xlfn.XLOOKUP(J6473,dFornecedor!$A$2:$A$6,dFornecedor!$B$2:$B$6)</f>
        <v>Minerva</v>
      </c>
      <c r="M6473" t="str">
        <f>_xlfn.XLOOKUP(G6473,dMateriaPrima!$A$2:$A$12,dMateriaPrima!$B$2:$B$12)</f>
        <v>Fio Algodão</v>
      </c>
      <c r="N6473" s="2">
        <f>_xlfn.XLOOKUP(G6473,dMateriaPrima!$A$2:$A$12,dMateriaPrima!$C$2:$C$12)</f>
        <v>55.9</v>
      </c>
      <c r="O6473" s="3">
        <f t="shared" si="505"/>
        <v>2459.6</v>
      </c>
      <c r="P6473" s="4">
        <f t="shared" si="506"/>
        <v>0</v>
      </c>
      <c r="Q6473" s="3">
        <f t="shared" si="507"/>
        <v>2459.6</v>
      </c>
      <c r="R6473" t="str">
        <f t="shared" si="508"/>
        <v>Em atraso</v>
      </c>
      <c r="S6473" s="5">
        <f t="shared" si="509"/>
        <v>2</v>
      </c>
    </row>
    <row r="6474" spans="1:19" x14ac:dyDescent="0.25">
      <c r="A6474">
        <v>6473</v>
      </c>
      <c r="B6474" s="1">
        <v>44228</v>
      </c>
      <c r="C6474" s="1">
        <v>44235</v>
      </c>
      <c r="D6474" s="1">
        <v>44250</v>
      </c>
      <c r="E6474" s="1">
        <v>44247</v>
      </c>
      <c r="F6474">
        <v>1</v>
      </c>
      <c r="G6474">
        <v>11</v>
      </c>
      <c r="H6474">
        <v>218</v>
      </c>
      <c r="I6474" s="6">
        <v>0</v>
      </c>
      <c r="J6474">
        <v>2</v>
      </c>
      <c r="K6474" t="str">
        <f>_xlfn.XLOOKUP(fCompras!F6474,dComprador!$A$2:$A$7,dComprador!$B$2:$B$7)</f>
        <v>Alon</v>
      </c>
      <c r="L6474" t="str">
        <f>_xlfn.XLOOKUP(J6474,dFornecedor!$A$2:$A$6,dFornecedor!$B$2:$B$6)</f>
        <v>Minerva</v>
      </c>
      <c r="M6474" t="str">
        <f>_xlfn.XLOOKUP(G6474,dMateriaPrima!$A$2:$A$12,dMateriaPrima!$B$2:$B$12)</f>
        <v>Papel</v>
      </c>
      <c r="N6474" s="2">
        <f>_xlfn.XLOOKUP(G6474,dMateriaPrima!$A$2:$A$12,dMateriaPrima!$C$2:$C$12)</f>
        <v>9</v>
      </c>
      <c r="O6474" s="3">
        <f t="shared" si="505"/>
        <v>1962</v>
      </c>
      <c r="P6474" s="4">
        <f t="shared" si="506"/>
        <v>0</v>
      </c>
      <c r="Q6474" s="3">
        <f t="shared" si="507"/>
        <v>1962</v>
      </c>
      <c r="R6474" t="str">
        <f t="shared" si="508"/>
        <v>No prazo</v>
      </c>
      <c r="S6474" s="5">
        <f t="shared" si="509"/>
        <v>0</v>
      </c>
    </row>
    <row r="6475" spans="1:19" x14ac:dyDescent="0.25">
      <c r="A6475">
        <v>6474</v>
      </c>
      <c r="B6475" s="1">
        <v>44228</v>
      </c>
      <c r="C6475" s="1">
        <v>44228</v>
      </c>
      <c r="D6475" s="1">
        <v>44242</v>
      </c>
      <c r="E6475" s="1">
        <v>44244</v>
      </c>
      <c r="F6475">
        <v>2</v>
      </c>
      <c r="G6475">
        <v>8</v>
      </c>
      <c r="H6475">
        <v>128</v>
      </c>
      <c r="I6475" s="6">
        <v>0</v>
      </c>
      <c r="J6475">
        <v>2</v>
      </c>
      <c r="K6475" t="str">
        <f>_xlfn.XLOOKUP(fCompras!F6475,dComprador!$A$2:$A$7,dComprador!$B$2:$B$7)</f>
        <v>João</v>
      </c>
      <c r="L6475" t="str">
        <f>_xlfn.XLOOKUP(J6475,dFornecedor!$A$2:$A$6,dFornecedor!$B$2:$B$6)</f>
        <v>Minerva</v>
      </c>
      <c r="M6475" t="str">
        <f>_xlfn.XLOOKUP(G6475,dMateriaPrima!$A$2:$A$12,dMateriaPrima!$B$2:$B$12)</f>
        <v>Cimento</v>
      </c>
      <c r="N6475" s="2">
        <f>_xlfn.XLOOKUP(G6475,dMateriaPrima!$A$2:$A$12,dMateriaPrima!$C$2:$C$12)</f>
        <v>23</v>
      </c>
      <c r="O6475" s="3">
        <f t="shared" si="505"/>
        <v>2944</v>
      </c>
      <c r="P6475" s="4">
        <f t="shared" si="506"/>
        <v>0</v>
      </c>
      <c r="Q6475" s="3">
        <f t="shared" si="507"/>
        <v>2944</v>
      </c>
      <c r="R6475" t="str">
        <f t="shared" si="508"/>
        <v>Em atraso</v>
      </c>
      <c r="S6475" s="5">
        <f t="shared" si="509"/>
        <v>2</v>
      </c>
    </row>
    <row r="6476" spans="1:19" x14ac:dyDescent="0.25">
      <c r="A6476">
        <v>6475</v>
      </c>
      <c r="B6476" s="1">
        <v>44228</v>
      </c>
      <c r="C6476" s="1">
        <v>44228</v>
      </c>
      <c r="D6476" s="1">
        <v>44242</v>
      </c>
      <c r="E6476" s="1">
        <v>44246</v>
      </c>
      <c r="F6476">
        <v>2</v>
      </c>
      <c r="G6476">
        <v>6</v>
      </c>
      <c r="H6476">
        <v>68</v>
      </c>
      <c r="I6476" s="6">
        <v>0.3</v>
      </c>
      <c r="J6476">
        <v>2</v>
      </c>
      <c r="K6476" t="str">
        <f>_xlfn.XLOOKUP(fCompras!F6476,dComprador!$A$2:$A$7,dComprador!$B$2:$B$7)</f>
        <v>João</v>
      </c>
      <c r="L6476" t="str">
        <f>_xlfn.XLOOKUP(J6476,dFornecedor!$A$2:$A$6,dFornecedor!$B$2:$B$6)</f>
        <v>Minerva</v>
      </c>
      <c r="M6476" t="str">
        <f>_xlfn.XLOOKUP(G6476,dMateriaPrima!$A$2:$A$12,dMateriaPrima!$B$2:$B$12)</f>
        <v>Fio Algodão</v>
      </c>
      <c r="N6476" s="2">
        <f>_xlfn.XLOOKUP(G6476,dMateriaPrima!$A$2:$A$12,dMateriaPrima!$C$2:$C$12)</f>
        <v>55.9</v>
      </c>
      <c r="O6476" s="3">
        <f t="shared" si="505"/>
        <v>3801.2</v>
      </c>
      <c r="P6476" s="4">
        <f t="shared" si="506"/>
        <v>1140.3599999999999</v>
      </c>
      <c r="Q6476" s="3">
        <f t="shared" si="507"/>
        <v>2660.84</v>
      </c>
      <c r="R6476" t="str">
        <f t="shared" si="508"/>
        <v>Em atraso</v>
      </c>
      <c r="S6476" s="5">
        <f t="shared" si="509"/>
        <v>4</v>
      </c>
    </row>
    <row r="6477" spans="1:19" x14ac:dyDescent="0.25">
      <c r="A6477">
        <v>6476</v>
      </c>
      <c r="B6477" s="1">
        <v>44228</v>
      </c>
      <c r="C6477" s="1">
        <v>44235</v>
      </c>
      <c r="D6477" s="1">
        <v>44247</v>
      </c>
      <c r="E6477" s="1">
        <v>44248</v>
      </c>
      <c r="F6477">
        <v>1</v>
      </c>
      <c r="G6477">
        <v>9</v>
      </c>
      <c r="H6477">
        <v>13</v>
      </c>
      <c r="I6477" s="6">
        <v>0</v>
      </c>
      <c r="J6477">
        <v>1</v>
      </c>
      <c r="K6477" t="str">
        <f>_xlfn.XLOOKUP(fCompras!F6477,dComprador!$A$2:$A$7,dComprador!$B$2:$B$7)</f>
        <v>Alon</v>
      </c>
      <c r="L6477" t="str">
        <f>_xlfn.XLOOKUP(J6477,dFornecedor!$A$2:$A$6,dFornecedor!$B$2:$B$6)</f>
        <v>NorthShore</v>
      </c>
      <c r="M6477" t="str">
        <f>_xlfn.XLOOKUP(G6477,dMateriaPrima!$A$2:$A$12,dMateriaPrima!$B$2:$B$12)</f>
        <v>Couro</v>
      </c>
      <c r="N6477" s="2">
        <f>_xlfn.XLOOKUP(G6477,dMateriaPrima!$A$2:$A$12,dMateriaPrima!$C$2:$C$12)</f>
        <v>4.4000000000000004</v>
      </c>
      <c r="O6477" s="3">
        <f t="shared" si="505"/>
        <v>57.2</v>
      </c>
      <c r="P6477" s="4">
        <f t="shared" si="506"/>
        <v>0</v>
      </c>
      <c r="Q6477" s="3">
        <f t="shared" si="507"/>
        <v>57.2</v>
      </c>
      <c r="R6477" t="str">
        <f t="shared" si="508"/>
        <v>Em atraso</v>
      </c>
      <c r="S6477" s="5">
        <f t="shared" si="509"/>
        <v>1</v>
      </c>
    </row>
    <row r="6478" spans="1:19" x14ac:dyDescent="0.25">
      <c r="A6478">
        <v>6477</v>
      </c>
      <c r="B6478" s="1">
        <v>44228</v>
      </c>
      <c r="C6478" s="1">
        <v>44235</v>
      </c>
      <c r="D6478" s="1">
        <v>44261</v>
      </c>
      <c r="E6478" s="1">
        <v>44262</v>
      </c>
      <c r="F6478">
        <v>1</v>
      </c>
      <c r="G6478">
        <v>1</v>
      </c>
      <c r="H6478">
        <v>60</v>
      </c>
      <c r="I6478" s="6">
        <v>0.38</v>
      </c>
      <c r="J6478">
        <v>2</v>
      </c>
      <c r="K6478" t="str">
        <f>_xlfn.XLOOKUP(fCompras!F6478,dComprador!$A$2:$A$7,dComprador!$B$2:$B$7)</f>
        <v>Alon</v>
      </c>
      <c r="L6478" t="str">
        <f>_xlfn.XLOOKUP(J6478,dFornecedor!$A$2:$A$6,dFornecedor!$B$2:$B$6)</f>
        <v>Minerva</v>
      </c>
      <c r="M6478" t="str">
        <f>_xlfn.XLOOKUP(G6478,dMateriaPrima!$A$2:$A$12,dMateriaPrima!$B$2:$B$12)</f>
        <v>Tecido</v>
      </c>
      <c r="N6478" s="2">
        <f>_xlfn.XLOOKUP(G6478,dMateriaPrima!$A$2:$A$12,dMateriaPrima!$C$2:$C$12)</f>
        <v>18</v>
      </c>
      <c r="O6478" s="3">
        <f t="shared" si="505"/>
        <v>1080</v>
      </c>
      <c r="P6478" s="4">
        <f t="shared" si="506"/>
        <v>410.4</v>
      </c>
      <c r="Q6478" s="3">
        <f t="shared" si="507"/>
        <v>669.6</v>
      </c>
      <c r="R6478" t="str">
        <f t="shared" si="508"/>
        <v>Em atraso</v>
      </c>
      <c r="S6478" s="5">
        <f t="shared" si="509"/>
        <v>1</v>
      </c>
    </row>
    <row r="6479" spans="1:19" x14ac:dyDescent="0.25">
      <c r="A6479">
        <v>6478</v>
      </c>
      <c r="B6479" s="1">
        <v>44228</v>
      </c>
      <c r="C6479" s="1">
        <v>44229</v>
      </c>
      <c r="D6479" s="1">
        <v>44251</v>
      </c>
      <c r="E6479" s="1">
        <v>44252</v>
      </c>
      <c r="F6479">
        <v>1</v>
      </c>
      <c r="G6479">
        <v>7</v>
      </c>
      <c r="H6479">
        <v>179</v>
      </c>
      <c r="I6479" s="6">
        <v>0</v>
      </c>
      <c r="J6479">
        <v>3</v>
      </c>
      <c r="K6479" t="str">
        <f>_xlfn.XLOOKUP(fCompras!F6479,dComprador!$A$2:$A$7,dComprador!$B$2:$B$7)</f>
        <v>Alon</v>
      </c>
      <c r="L6479" t="str">
        <f>_xlfn.XLOOKUP(J6479,dFornecedor!$A$2:$A$6,dFornecedor!$B$2:$B$6)</f>
        <v>StepUp</v>
      </c>
      <c r="M6479" t="str">
        <f>_xlfn.XLOOKUP(G6479,dMateriaPrima!$A$2:$A$12,dMateriaPrima!$B$2:$B$12)</f>
        <v>Poliéster</v>
      </c>
      <c r="N6479" s="2">
        <f>_xlfn.XLOOKUP(G6479,dMateriaPrima!$A$2:$A$12,dMateriaPrima!$C$2:$C$12)</f>
        <v>8</v>
      </c>
      <c r="O6479" s="3">
        <f t="shared" si="505"/>
        <v>1432</v>
      </c>
      <c r="P6479" s="4">
        <f t="shared" si="506"/>
        <v>0</v>
      </c>
      <c r="Q6479" s="3">
        <f t="shared" si="507"/>
        <v>1432</v>
      </c>
      <c r="R6479" t="str">
        <f t="shared" si="508"/>
        <v>Em atraso</v>
      </c>
      <c r="S6479" s="5">
        <f t="shared" si="509"/>
        <v>1</v>
      </c>
    </row>
    <row r="6480" spans="1:19" x14ac:dyDescent="0.25">
      <c r="A6480">
        <v>6479</v>
      </c>
      <c r="B6480" s="1">
        <v>44229</v>
      </c>
      <c r="C6480" s="1">
        <v>44237</v>
      </c>
      <c r="D6480" s="1">
        <v>44241</v>
      </c>
      <c r="E6480" s="1">
        <v>44242</v>
      </c>
      <c r="F6480">
        <v>4</v>
      </c>
      <c r="G6480">
        <v>11</v>
      </c>
      <c r="H6480">
        <v>579</v>
      </c>
      <c r="I6480" s="6">
        <v>0</v>
      </c>
      <c r="J6480">
        <v>2</v>
      </c>
      <c r="K6480" t="str">
        <f>_xlfn.XLOOKUP(fCompras!F6480,dComprador!$A$2:$A$7,dComprador!$B$2:$B$7)</f>
        <v>Lira</v>
      </c>
      <c r="L6480" t="str">
        <f>_xlfn.XLOOKUP(J6480,dFornecedor!$A$2:$A$6,dFornecedor!$B$2:$B$6)</f>
        <v>Minerva</v>
      </c>
      <c r="M6480" t="str">
        <f>_xlfn.XLOOKUP(G6480,dMateriaPrima!$A$2:$A$12,dMateriaPrima!$B$2:$B$12)</f>
        <v>Papel</v>
      </c>
      <c r="N6480" s="2">
        <f>_xlfn.XLOOKUP(G6480,dMateriaPrima!$A$2:$A$12,dMateriaPrima!$C$2:$C$12)</f>
        <v>9</v>
      </c>
      <c r="O6480" s="3">
        <f t="shared" si="505"/>
        <v>5211</v>
      </c>
      <c r="P6480" s="4">
        <f t="shared" si="506"/>
        <v>0</v>
      </c>
      <c r="Q6480" s="3">
        <f t="shared" si="507"/>
        <v>5211</v>
      </c>
      <c r="R6480" t="str">
        <f t="shared" si="508"/>
        <v>Em atraso</v>
      </c>
      <c r="S6480" s="5">
        <f t="shared" si="509"/>
        <v>1</v>
      </c>
    </row>
    <row r="6481" spans="1:19" x14ac:dyDescent="0.25">
      <c r="A6481">
        <v>6480</v>
      </c>
      <c r="B6481" s="1">
        <v>44229</v>
      </c>
      <c r="C6481" s="1">
        <v>44239</v>
      </c>
      <c r="D6481" s="1">
        <v>44259</v>
      </c>
      <c r="E6481" s="1">
        <v>44260</v>
      </c>
      <c r="F6481">
        <v>1</v>
      </c>
      <c r="G6481">
        <v>5</v>
      </c>
      <c r="H6481">
        <v>313</v>
      </c>
      <c r="I6481" s="6">
        <v>0</v>
      </c>
      <c r="J6481">
        <v>1</v>
      </c>
      <c r="K6481" t="str">
        <f>_xlfn.XLOOKUP(fCompras!F6481,dComprador!$A$2:$A$7,dComprador!$B$2:$B$7)</f>
        <v>Alon</v>
      </c>
      <c r="L6481" t="str">
        <f>_xlfn.XLOOKUP(J6481,dFornecedor!$A$2:$A$6,dFornecedor!$B$2:$B$6)</f>
        <v>NorthShore</v>
      </c>
      <c r="M6481" t="str">
        <f>_xlfn.XLOOKUP(G6481,dMateriaPrima!$A$2:$A$12,dMateriaPrima!$B$2:$B$12)</f>
        <v>Areia</v>
      </c>
      <c r="N6481" s="2">
        <f>_xlfn.XLOOKUP(G6481,dMateriaPrima!$A$2:$A$12,dMateriaPrima!$C$2:$C$12)</f>
        <v>3.59</v>
      </c>
      <c r="O6481" s="3">
        <f t="shared" si="505"/>
        <v>1123.6699999999998</v>
      </c>
      <c r="P6481" s="4">
        <f t="shared" si="506"/>
        <v>0</v>
      </c>
      <c r="Q6481" s="3">
        <f t="shared" si="507"/>
        <v>1123.6699999999998</v>
      </c>
      <c r="R6481" t="str">
        <f t="shared" si="508"/>
        <v>Em atraso</v>
      </c>
      <c r="S6481" s="5">
        <f t="shared" si="509"/>
        <v>1</v>
      </c>
    </row>
    <row r="6482" spans="1:19" x14ac:dyDescent="0.25">
      <c r="A6482">
        <v>6481</v>
      </c>
      <c r="B6482" s="1">
        <v>44229</v>
      </c>
      <c r="C6482" s="1">
        <v>44230</v>
      </c>
      <c r="D6482" s="1">
        <v>44262</v>
      </c>
      <c r="E6482" s="1">
        <v>44265</v>
      </c>
      <c r="F6482">
        <v>1</v>
      </c>
      <c r="G6482">
        <v>5</v>
      </c>
      <c r="H6482">
        <v>2</v>
      </c>
      <c r="I6482" s="6">
        <v>0</v>
      </c>
      <c r="J6482">
        <v>3</v>
      </c>
      <c r="K6482" t="str">
        <f>_xlfn.XLOOKUP(fCompras!F6482,dComprador!$A$2:$A$7,dComprador!$B$2:$B$7)</f>
        <v>Alon</v>
      </c>
      <c r="L6482" t="str">
        <f>_xlfn.XLOOKUP(J6482,dFornecedor!$A$2:$A$6,dFornecedor!$B$2:$B$6)</f>
        <v>StepUp</v>
      </c>
      <c r="M6482" t="str">
        <f>_xlfn.XLOOKUP(G6482,dMateriaPrima!$A$2:$A$12,dMateriaPrima!$B$2:$B$12)</f>
        <v>Areia</v>
      </c>
      <c r="N6482" s="2">
        <f>_xlfn.XLOOKUP(G6482,dMateriaPrima!$A$2:$A$12,dMateriaPrima!$C$2:$C$12)</f>
        <v>3.59</v>
      </c>
      <c r="O6482" s="3">
        <f t="shared" si="505"/>
        <v>7.18</v>
      </c>
      <c r="P6482" s="4">
        <f t="shared" si="506"/>
        <v>0</v>
      </c>
      <c r="Q6482" s="3">
        <f t="shared" si="507"/>
        <v>7.18</v>
      </c>
      <c r="R6482" t="str">
        <f t="shared" si="508"/>
        <v>Em atraso</v>
      </c>
      <c r="S6482" s="5">
        <f t="shared" si="509"/>
        <v>3</v>
      </c>
    </row>
    <row r="6483" spans="1:19" x14ac:dyDescent="0.25">
      <c r="A6483">
        <v>6482</v>
      </c>
      <c r="B6483" s="1">
        <v>44229</v>
      </c>
      <c r="C6483" s="1">
        <v>44229</v>
      </c>
      <c r="D6483" s="1">
        <v>44237</v>
      </c>
      <c r="E6483" s="1">
        <v>44239</v>
      </c>
      <c r="F6483">
        <v>4</v>
      </c>
      <c r="G6483">
        <v>9</v>
      </c>
      <c r="H6483">
        <v>108</v>
      </c>
      <c r="I6483" s="6">
        <v>0</v>
      </c>
      <c r="J6483">
        <v>2</v>
      </c>
      <c r="K6483" t="str">
        <f>_xlfn.XLOOKUP(fCompras!F6483,dComprador!$A$2:$A$7,dComprador!$B$2:$B$7)</f>
        <v>Lira</v>
      </c>
      <c r="L6483" t="str">
        <f>_xlfn.XLOOKUP(J6483,dFornecedor!$A$2:$A$6,dFornecedor!$B$2:$B$6)</f>
        <v>Minerva</v>
      </c>
      <c r="M6483" t="str">
        <f>_xlfn.XLOOKUP(G6483,dMateriaPrima!$A$2:$A$12,dMateriaPrima!$B$2:$B$12)</f>
        <v>Couro</v>
      </c>
      <c r="N6483" s="2">
        <f>_xlfn.XLOOKUP(G6483,dMateriaPrima!$A$2:$A$12,dMateriaPrima!$C$2:$C$12)</f>
        <v>4.4000000000000004</v>
      </c>
      <c r="O6483" s="3">
        <f t="shared" si="505"/>
        <v>475.20000000000005</v>
      </c>
      <c r="P6483" s="4">
        <f t="shared" si="506"/>
        <v>0</v>
      </c>
      <c r="Q6483" s="3">
        <f t="shared" si="507"/>
        <v>475.20000000000005</v>
      </c>
      <c r="R6483" t="str">
        <f t="shared" si="508"/>
        <v>Em atraso</v>
      </c>
      <c r="S6483" s="5">
        <f t="shared" si="509"/>
        <v>2</v>
      </c>
    </row>
    <row r="6484" spans="1:19" x14ac:dyDescent="0.25">
      <c r="A6484">
        <v>6483</v>
      </c>
      <c r="B6484" s="1">
        <v>44229</v>
      </c>
      <c r="C6484" s="1">
        <v>44239</v>
      </c>
      <c r="D6484" s="1">
        <v>44241</v>
      </c>
      <c r="E6484" s="1">
        <v>44241</v>
      </c>
      <c r="F6484">
        <v>4</v>
      </c>
      <c r="G6484">
        <v>1</v>
      </c>
      <c r="H6484">
        <v>262</v>
      </c>
      <c r="I6484" s="6">
        <v>0</v>
      </c>
      <c r="J6484">
        <v>3</v>
      </c>
      <c r="K6484" t="str">
        <f>_xlfn.XLOOKUP(fCompras!F6484,dComprador!$A$2:$A$7,dComprador!$B$2:$B$7)</f>
        <v>Lira</v>
      </c>
      <c r="L6484" t="str">
        <f>_xlfn.XLOOKUP(J6484,dFornecedor!$A$2:$A$6,dFornecedor!$B$2:$B$6)</f>
        <v>StepUp</v>
      </c>
      <c r="M6484" t="str">
        <f>_xlfn.XLOOKUP(G6484,dMateriaPrima!$A$2:$A$12,dMateriaPrima!$B$2:$B$12)</f>
        <v>Tecido</v>
      </c>
      <c r="N6484" s="2">
        <f>_xlfn.XLOOKUP(G6484,dMateriaPrima!$A$2:$A$12,dMateriaPrima!$C$2:$C$12)</f>
        <v>18</v>
      </c>
      <c r="O6484" s="3">
        <f t="shared" si="505"/>
        <v>4716</v>
      </c>
      <c r="P6484" s="4">
        <f t="shared" si="506"/>
        <v>0</v>
      </c>
      <c r="Q6484" s="3">
        <f t="shared" si="507"/>
        <v>4716</v>
      </c>
      <c r="R6484" t="str">
        <f t="shared" si="508"/>
        <v>No prazo</v>
      </c>
      <c r="S6484" s="5">
        <f t="shared" si="509"/>
        <v>0</v>
      </c>
    </row>
    <row r="6485" spans="1:19" x14ac:dyDescent="0.25">
      <c r="A6485">
        <v>6484</v>
      </c>
      <c r="B6485" s="1">
        <v>44229</v>
      </c>
      <c r="C6485" s="1">
        <v>44236</v>
      </c>
      <c r="D6485" s="1">
        <v>44236</v>
      </c>
      <c r="E6485" s="1">
        <v>44237</v>
      </c>
      <c r="F6485">
        <v>4</v>
      </c>
      <c r="G6485">
        <v>7</v>
      </c>
      <c r="H6485">
        <v>135</v>
      </c>
      <c r="I6485" s="6">
        <v>0</v>
      </c>
      <c r="J6485">
        <v>1</v>
      </c>
      <c r="K6485" t="str">
        <f>_xlfn.XLOOKUP(fCompras!F6485,dComprador!$A$2:$A$7,dComprador!$B$2:$B$7)</f>
        <v>Lira</v>
      </c>
      <c r="L6485" t="str">
        <f>_xlfn.XLOOKUP(J6485,dFornecedor!$A$2:$A$6,dFornecedor!$B$2:$B$6)</f>
        <v>NorthShore</v>
      </c>
      <c r="M6485" t="str">
        <f>_xlfn.XLOOKUP(G6485,dMateriaPrima!$A$2:$A$12,dMateriaPrima!$B$2:$B$12)</f>
        <v>Poliéster</v>
      </c>
      <c r="N6485" s="2">
        <f>_xlfn.XLOOKUP(G6485,dMateriaPrima!$A$2:$A$12,dMateriaPrima!$C$2:$C$12)</f>
        <v>8</v>
      </c>
      <c r="O6485" s="3">
        <f t="shared" si="505"/>
        <v>1080</v>
      </c>
      <c r="P6485" s="4">
        <f t="shared" si="506"/>
        <v>0</v>
      </c>
      <c r="Q6485" s="3">
        <f t="shared" si="507"/>
        <v>1080</v>
      </c>
      <c r="R6485" t="str">
        <f t="shared" si="508"/>
        <v>Em atraso</v>
      </c>
      <c r="S6485" s="5">
        <f t="shared" si="509"/>
        <v>1</v>
      </c>
    </row>
    <row r="6486" spans="1:19" x14ac:dyDescent="0.25">
      <c r="A6486">
        <v>6485</v>
      </c>
      <c r="B6486" s="1">
        <v>44229</v>
      </c>
      <c r="C6486" s="1">
        <v>44231</v>
      </c>
      <c r="D6486" s="1">
        <v>44246</v>
      </c>
      <c r="E6486" s="1">
        <v>44248</v>
      </c>
      <c r="F6486">
        <v>1</v>
      </c>
      <c r="G6486">
        <v>5</v>
      </c>
      <c r="H6486">
        <v>50</v>
      </c>
      <c r="I6486" s="6">
        <v>0</v>
      </c>
      <c r="J6486">
        <v>2</v>
      </c>
      <c r="K6486" t="str">
        <f>_xlfn.XLOOKUP(fCompras!F6486,dComprador!$A$2:$A$7,dComprador!$B$2:$B$7)</f>
        <v>Alon</v>
      </c>
      <c r="L6486" t="str">
        <f>_xlfn.XLOOKUP(J6486,dFornecedor!$A$2:$A$6,dFornecedor!$B$2:$B$6)</f>
        <v>Minerva</v>
      </c>
      <c r="M6486" t="str">
        <f>_xlfn.XLOOKUP(G6486,dMateriaPrima!$A$2:$A$12,dMateriaPrima!$B$2:$B$12)</f>
        <v>Areia</v>
      </c>
      <c r="N6486" s="2">
        <f>_xlfn.XLOOKUP(G6486,dMateriaPrima!$A$2:$A$12,dMateriaPrima!$C$2:$C$12)</f>
        <v>3.59</v>
      </c>
      <c r="O6486" s="3">
        <f t="shared" si="505"/>
        <v>179.5</v>
      </c>
      <c r="P6486" s="4">
        <f t="shared" si="506"/>
        <v>0</v>
      </c>
      <c r="Q6486" s="3">
        <f t="shared" si="507"/>
        <v>179.5</v>
      </c>
      <c r="R6486" t="str">
        <f t="shared" si="508"/>
        <v>Em atraso</v>
      </c>
      <c r="S6486" s="5">
        <f t="shared" si="509"/>
        <v>2</v>
      </c>
    </row>
    <row r="6487" spans="1:19" x14ac:dyDescent="0.25">
      <c r="A6487">
        <v>6486</v>
      </c>
      <c r="B6487" s="1">
        <v>44229</v>
      </c>
      <c r="C6487" s="1">
        <v>44239</v>
      </c>
      <c r="D6487" s="1">
        <v>44249</v>
      </c>
      <c r="E6487" s="1">
        <v>44252</v>
      </c>
      <c r="F6487">
        <v>1</v>
      </c>
      <c r="G6487">
        <v>5</v>
      </c>
      <c r="H6487">
        <v>90</v>
      </c>
      <c r="I6487" s="6">
        <v>0</v>
      </c>
      <c r="J6487">
        <v>3</v>
      </c>
      <c r="K6487" t="str">
        <f>_xlfn.XLOOKUP(fCompras!F6487,dComprador!$A$2:$A$7,dComprador!$B$2:$B$7)</f>
        <v>Alon</v>
      </c>
      <c r="L6487" t="str">
        <f>_xlfn.XLOOKUP(J6487,dFornecedor!$A$2:$A$6,dFornecedor!$B$2:$B$6)</f>
        <v>StepUp</v>
      </c>
      <c r="M6487" t="str">
        <f>_xlfn.XLOOKUP(G6487,dMateriaPrima!$A$2:$A$12,dMateriaPrima!$B$2:$B$12)</f>
        <v>Areia</v>
      </c>
      <c r="N6487" s="2">
        <f>_xlfn.XLOOKUP(G6487,dMateriaPrima!$A$2:$A$12,dMateriaPrima!$C$2:$C$12)</f>
        <v>3.59</v>
      </c>
      <c r="O6487" s="3">
        <f t="shared" si="505"/>
        <v>323.09999999999997</v>
      </c>
      <c r="P6487" s="4">
        <f t="shared" si="506"/>
        <v>0</v>
      </c>
      <c r="Q6487" s="3">
        <f t="shared" si="507"/>
        <v>323.09999999999997</v>
      </c>
      <c r="R6487" t="str">
        <f t="shared" si="508"/>
        <v>Em atraso</v>
      </c>
      <c r="S6487" s="5">
        <f t="shared" si="509"/>
        <v>3</v>
      </c>
    </row>
    <row r="6488" spans="1:19" x14ac:dyDescent="0.25">
      <c r="A6488">
        <v>6487</v>
      </c>
      <c r="B6488" s="1">
        <v>44229</v>
      </c>
      <c r="C6488" s="1">
        <v>44238</v>
      </c>
      <c r="D6488" s="1">
        <v>44247</v>
      </c>
      <c r="E6488" s="1">
        <v>44247</v>
      </c>
      <c r="F6488">
        <v>1</v>
      </c>
      <c r="G6488">
        <v>5</v>
      </c>
      <c r="H6488">
        <v>580</v>
      </c>
      <c r="I6488" s="6">
        <v>0</v>
      </c>
      <c r="J6488">
        <v>2</v>
      </c>
      <c r="K6488" t="str">
        <f>_xlfn.XLOOKUP(fCompras!F6488,dComprador!$A$2:$A$7,dComprador!$B$2:$B$7)</f>
        <v>Alon</v>
      </c>
      <c r="L6488" t="str">
        <f>_xlfn.XLOOKUP(J6488,dFornecedor!$A$2:$A$6,dFornecedor!$B$2:$B$6)</f>
        <v>Minerva</v>
      </c>
      <c r="M6488" t="str">
        <f>_xlfn.XLOOKUP(G6488,dMateriaPrima!$A$2:$A$12,dMateriaPrima!$B$2:$B$12)</f>
        <v>Areia</v>
      </c>
      <c r="N6488" s="2">
        <f>_xlfn.XLOOKUP(G6488,dMateriaPrima!$A$2:$A$12,dMateriaPrima!$C$2:$C$12)</f>
        <v>3.59</v>
      </c>
      <c r="O6488" s="3">
        <f t="shared" si="505"/>
        <v>2082.1999999999998</v>
      </c>
      <c r="P6488" s="4">
        <f t="shared" si="506"/>
        <v>0</v>
      </c>
      <c r="Q6488" s="3">
        <f t="shared" si="507"/>
        <v>2082.1999999999998</v>
      </c>
      <c r="R6488" t="str">
        <f t="shared" si="508"/>
        <v>No prazo</v>
      </c>
      <c r="S6488" s="5">
        <f t="shared" si="509"/>
        <v>0</v>
      </c>
    </row>
    <row r="6489" spans="1:19" x14ac:dyDescent="0.25">
      <c r="A6489">
        <v>6488</v>
      </c>
      <c r="B6489" s="1">
        <v>44229</v>
      </c>
      <c r="C6489" s="1">
        <v>44238</v>
      </c>
      <c r="D6489" s="1">
        <v>44247</v>
      </c>
      <c r="E6489" s="1">
        <v>44248</v>
      </c>
      <c r="F6489">
        <v>1</v>
      </c>
      <c r="G6489">
        <v>5</v>
      </c>
      <c r="H6489">
        <v>161</v>
      </c>
      <c r="I6489" s="6">
        <v>0</v>
      </c>
      <c r="J6489">
        <v>1</v>
      </c>
      <c r="K6489" t="str">
        <f>_xlfn.XLOOKUP(fCompras!F6489,dComprador!$A$2:$A$7,dComprador!$B$2:$B$7)</f>
        <v>Alon</v>
      </c>
      <c r="L6489" t="str">
        <f>_xlfn.XLOOKUP(J6489,dFornecedor!$A$2:$A$6,dFornecedor!$B$2:$B$6)</f>
        <v>NorthShore</v>
      </c>
      <c r="M6489" t="str">
        <f>_xlfn.XLOOKUP(G6489,dMateriaPrima!$A$2:$A$12,dMateriaPrima!$B$2:$B$12)</f>
        <v>Areia</v>
      </c>
      <c r="N6489" s="2">
        <f>_xlfn.XLOOKUP(G6489,dMateriaPrima!$A$2:$A$12,dMateriaPrima!$C$2:$C$12)</f>
        <v>3.59</v>
      </c>
      <c r="O6489" s="3">
        <f t="shared" si="505"/>
        <v>577.99</v>
      </c>
      <c r="P6489" s="4">
        <f t="shared" si="506"/>
        <v>0</v>
      </c>
      <c r="Q6489" s="3">
        <f t="shared" si="507"/>
        <v>577.99</v>
      </c>
      <c r="R6489" t="str">
        <f t="shared" si="508"/>
        <v>Em atraso</v>
      </c>
      <c r="S6489" s="5">
        <f t="shared" si="509"/>
        <v>1</v>
      </c>
    </row>
    <row r="6490" spans="1:19" x14ac:dyDescent="0.25">
      <c r="A6490">
        <v>6489</v>
      </c>
      <c r="B6490" s="1">
        <v>44229</v>
      </c>
      <c r="C6490" s="1">
        <v>44231</v>
      </c>
      <c r="D6490" s="1">
        <v>44249</v>
      </c>
      <c r="E6490" s="1">
        <v>44251</v>
      </c>
      <c r="F6490">
        <v>1</v>
      </c>
      <c r="G6490">
        <v>8</v>
      </c>
      <c r="H6490">
        <v>352</v>
      </c>
      <c r="I6490" s="6">
        <v>0</v>
      </c>
      <c r="J6490">
        <v>3</v>
      </c>
      <c r="K6490" t="str">
        <f>_xlfn.XLOOKUP(fCompras!F6490,dComprador!$A$2:$A$7,dComprador!$B$2:$B$7)</f>
        <v>Alon</v>
      </c>
      <c r="L6490" t="str">
        <f>_xlfn.XLOOKUP(J6490,dFornecedor!$A$2:$A$6,dFornecedor!$B$2:$B$6)</f>
        <v>StepUp</v>
      </c>
      <c r="M6490" t="str">
        <f>_xlfn.XLOOKUP(G6490,dMateriaPrima!$A$2:$A$12,dMateriaPrima!$B$2:$B$12)</f>
        <v>Cimento</v>
      </c>
      <c r="N6490" s="2">
        <f>_xlfn.XLOOKUP(G6490,dMateriaPrima!$A$2:$A$12,dMateriaPrima!$C$2:$C$12)</f>
        <v>23</v>
      </c>
      <c r="O6490" s="3">
        <f t="shared" si="505"/>
        <v>8096</v>
      </c>
      <c r="P6490" s="4">
        <f t="shared" si="506"/>
        <v>0</v>
      </c>
      <c r="Q6490" s="3">
        <f t="shared" si="507"/>
        <v>8096</v>
      </c>
      <c r="R6490" t="str">
        <f t="shared" si="508"/>
        <v>Em atraso</v>
      </c>
      <c r="S6490" s="5">
        <f t="shared" si="509"/>
        <v>2</v>
      </c>
    </row>
    <row r="6491" spans="1:19" x14ac:dyDescent="0.25">
      <c r="A6491">
        <v>6490</v>
      </c>
      <c r="B6491" s="1">
        <v>44229</v>
      </c>
      <c r="C6491" s="1">
        <v>44234</v>
      </c>
      <c r="D6491" s="1">
        <v>44260</v>
      </c>
      <c r="E6491" s="1">
        <v>44263</v>
      </c>
      <c r="F6491">
        <v>1</v>
      </c>
      <c r="G6491">
        <v>1</v>
      </c>
      <c r="H6491">
        <v>535</v>
      </c>
      <c r="I6491" s="6">
        <v>0</v>
      </c>
      <c r="J6491">
        <v>4</v>
      </c>
      <c r="K6491" t="str">
        <f>_xlfn.XLOOKUP(fCompras!F6491,dComprador!$A$2:$A$7,dComprador!$B$2:$B$7)</f>
        <v>Alon</v>
      </c>
      <c r="L6491" t="str">
        <f>_xlfn.XLOOKUP(J6491,dFornecedor!$A$2:$A$6,dFornecedor!$B$2:$B$6)</f>
        <v>AlphaOmega</v>
      </c>
      <c r="M6491" t="str">
        <f>_xlfn.XLOOKUP(G6491,dMateriaPrima!$A$2:$A$12,dMateriaPrima!$B$2:$B$12)</f>
        <v>Tecido</v>
      </c>
      <c r="N6491" s="2">
        <f>_xlfn.XLOOKUP(G6491,dMateriaPrima!$A$2:$A$12,dMateriaPrima!$C$2:$C$12)</f>
        <v>18</v>
      </c>
      <c r="O6491" s="3">
        <f t="shared" si="505"/>
        <v>9630</v>
      </c>
      <c r="P6491" s="4">
        <f t="shared" si="506"/>
        <v>0</v>
      </c>
      <c r="Q6491" s="3">
        <f t="shared" si="507"/>
        <v>9630</v>
      </c>
      <c r="R6491" t="str">
        <f t="shared" si="508"/>
        <v>Em atraso</v>
      </c>
      <c r="S6491" s="5">
        <f t="shared" si="509"/>
        <v>3</v>
      </c>
    </row>
    <row r="6492" spans="1:19" x14ac:dyDescent="0.25">
      <c r="A6492">
        <v>6491</v>
      </c>
      <c r="B6492" s="1">
        <v>44229</v>
      </c>
      <c r="C6492" s="1">
        <v>44230</v>
      </c>
      <c r="D6492" s="1">
        <v>44252</v>
      </c>
      <c r="E6492" s="1">
        <v>44254</v>
      </c>
      <c r="F6492">
        <v>1</v>
      </c>
      <c r="G6492">
        <v>1</v>
      </c>
      <c r="H6492">
        <v>17</v>
      </c>
      <c r="I6492" s="6">
        <v>0</v>
      </c>
      <c r="J6492">
        <v>5</v>
      </c>
      <c r="K6492" t="str">
        <f>_xlfn.XLOOKUP(fCompras!F6492,dComprador!$A$2:$A$7,dComprador!$B$2:$B$7)</f>
        <v>Alon</v>
      </c>
      <c r="L6492" t="str">
        <f>_xlfn.XLOOKUP(J6492,dFornecedor!$A$2:$A$6,dFornecedor!$B$2:$B$6)</f>
        <v>Atlas</v>
      </c>
      <c r="M6492" t="str">
        <f>_xlfn.XLOOKUP(G6492,dMateriaPrima!$A$2:$A$12,dMateriaPrima!$B$2:$B$12)</f>
        <v>Tecido</v>
      </c>
      <c r="N6492" s="2">
        <f>_xlfn.XLOOKUP(G6492,dMateriaPrima!$A$2:$A$12,dMateriaPrima!$C$2:$C$12)</f>
        <v>18</v>
      </c>
      <c r="O6492" s="3">
        <f t="shared" si="505"/>
        <v>306</v>
      </c>
      <c r="P6492" s="4">
        <f t="shared" si="506"/>
        <v>0</v>
      </c>
      <c r="Q6492" s="3">
        <f t="shared" si="507"/>
        <v>306</v>
      </c>
      <c r="R6492" t="str">
        <f t="shared" si="508"/>
        <v>Em atraso</v>
      </c>
      <c r="S6492" s="5">
        <f t="shared" si="509"/>
        <v>2</v>
      </c>
    </row>
    <row r="6493" spans="1:19" x14ac:dyDescent="0.25">
      <c r="A6493">
        <v>6492</v>
      </c>
      <c r="B6493" s="1">
        <v>44230</v>
      </c>
      <c r="C6493" s="1">
        <v>44230</v>
      </c>
      <c r="D6493" s="1">
        <v>44243</v>
      </c>
      <c r="E6493" s="1">
        <v>44244</v>
      </c>
      <c r="F6493">
        <v>4</v>
      </c>
      <c r="G6493">
        <v>1</v>
      </c>
      <c r="H6493">
        <v>103</v>
      </c>
      <c r="I6493" s="6">
        <v>0</v>
      </c>
      <c r="J6493">
        <v>4</v>
      </c>
      <c r="K6493" t="str">
        <f>_xlfn.XLOOKUP(fCompras!F6493,dComprador!$A$2:$A$7,dComprador!$B$2:$B$7)</f>
        <v>Lira</v>
      </c>
      <c r="L6493" t="str">
        <f>_xlfn.XLOOKUP(J6493,dFornecedor!$A$2:$A$6,dFornecedor!$B$2:$B$6)</f>
        <v>AlphaOmega</v>
      </c>
      <c r="M6493" t="str">
        <f>_xlfn.XLOOKUP(G6493,dMateriaPrima!$A$2:$A$12,dMateriaPrima!$B$2:$B$12)</f>
        <v>Tecido</v>
      </c>
      <c r="N6493" s="2">
        <f>_xlfn.XLOOKUP(G6493,dMateriaPrima!$A$2:$A$12,dMateriaPrima!$C$2:$C$12)</f>
        <v>18</v>
      </c>
      <c r="O6493" s="3">
        <f t="shared" si="505"/>
        <v>1854</v>
      </c>
      <c r="P6493" s="4">
        <f t="shared" si="506"/>
        <v>0</v>
      </c>
      <c r="Q6493" s="3">
        <f t="shared" si="507"/>
        <v>1854</v>
      </c>
      <c r="R6493" t="str">
        <f t="shared" si="508"/>
        <v>Em atraso</v>
      </c>
      <c r="S6493" s="5">
        <f t="shared" si="509"/>
        <v>1</v>
      </c>
    </row>
    <row r="6494" spans="1:19" x14ac:dyDescent="0.25">
      <c r="A6494">
        <v>6493</v>
      </c>
      <c r="B6494" s="1">
        <v>44230</v>
      </c>
      <c r="C6494" s="1">
        <v>44238</v>
      </c>
      <c r="D6494" s="1">
        <v>44259</v>
      </c>
      <c r="E6494" s="1">
        <v>44264</v>
      </c>
      <c r="F6494">
        <v>1</v>
      </c>
      <c r="G6494">
        <v>9</v>
      </c>
      <c r="H6494">
        <v>25</v>
      </c>
      <c r="I6494" s="6">
        <v>0.19</v>
      </c>
      <c r="J6494">
        <v>3</v>
      </c>
      <c r="K6494" t="str">
        <f>_xlfn.XLOOKUP(fCompras!F6494,dComprador!$A$2:$A$7,dComprador!$B$2:$B$7)</f>
        <v>Alon</v>
      </c>
      <c r="L6494" t="str">
        <f>_xlfn.XLOOKUP(J6494,dFornecedor!$A$2:$A$6,dFornecedor!$B$2:$B$6)</f>
        <v>StepUp</v>
      </c>
      <c r="M6494" t="str">
        <f>_xlfn.XLOOKUP(G6494,dMateriaPrima!$A$2:$A$12,dMateriaPrima!$B$2:$B$12)</f>
        <v>Couro</v>
      </c>
      <c r="N6494" s="2">
        <f>_xlfn.XLOOKUP(G6494,dMateriaPrima!$A$2:$A$12,dMateriaPrima!$C$2:$C$12)</f>
        <v>4.4000000000000004</v>
      </c>
      <c r="O6494" s="3">
        <f t="shared" si="505"/>
        <v>110.00000000000001</v>
      </c>
      <c r="P6494" s="4">
        <f t="shared" si="506"/>
        <v>20.900000000000002</v>
      </c>
      <c r="Q6494" s="3">
        <f t="shared" si="507"/>
        <v>89.100000000000009</v>
      </c>
      <c r="R6494" t="str">
        <f t="shared" si="508"/>
        <v>Em atraso</v>
      </c>
      <c r="S6494" s="5">
        <f t="shared" si="509"/>
        <v>5</v>
      </c>
    </row>
    <row r="6495" spans="1:19" x14ac:dyDescent="0.25">
      <c r="A6495">
        <v>6494</v>
      </c>
      <c r="B6495" s="1">
        <v>44230</v>
      </c>
      <c r="C6495" s="1">
        <v>44231</v>
      </c>
      <c r="D6495" s="1">
        <v>44261</v>
      </c>
      <c r="E6495" s="1">
        <v>44263</v>
      </c>
      <c r="F6495">
        <v>1</v>
      </c>
      <c r="G6495">
        <v>6</v>
      </c>
      <c r="H6495">
        <v>47</v>
      </c>
      <c r="I6495" s="6">
        <v>0</v>
      </c>
      <c r="J6495">
        <v>3</v>
      </c>
      <c r="K6495" t="str">
        <f>_xlfn.XLOOKUP(fCompras!F6495,dComprador!$A$2:$A$7,dComprador!$B$2:$B$7)</f>
        <v>Alon</v>
      </c>
      <c r="L6495" t="str">
        <f>_xlfn.XLOOKUP(J6495,dFornecedor!$A$2:$A$6,dFornecedor!$B$2:$B$6)</f>
        <v>StepUp</v>
      </c>
      <c r="M6495" t="str">
        <f>_xlfn.XLOOKUP(G6495,dMateriaPrima!$A$2:$A$12,dMateriaPrima!$B$2:$B$12)</f>
        <v>Fio Algodão</v>
      </c>
      <c r="N6495" s="2">
        <f>_xlfn.XLOOKUP(G6495,dMateriaPrima!$A$2:$A$12,dMateriaPrima!$C$2:$C$12)</f>
        <v>55.9</v>
      </c>
      <c r="O6495" s="3">
        <f t="shared" si="505"/>
        <v>2627.2999999999997</v>
      </c>
      <c r="P6495" s="4">
        <f t="shared" si="506"/>
        <v>0</v>
      </c>
      <c r="Q6495" s="3">
        <f t="shared" si="507"/>
        <v>2627.2999999999997</v>
      </c>
      <c r="R6495" t="str">
        <f t="shared" si="508"/>
        <v>Em atraso</v>
      </c>
      <c r="S6495" s="5">
        <f t="shared" si="509"/>
        <v>2</v>
      </c>
    </row>
    <row r="6496" spans="1:19" x14ac:dyDescent="0.25">
      <c r="A6496">
        <v>6495</v>
      </c>
      <c r="B6496" s="1">
        <v>44230</v>
      </c>
      <c r="C6496" s="1">
        <v>44230</v>
      </c>
      <c r="D6496" s="1">
        <v>44237</v>
      </c>
      <c r="E6496" s="1">
        <v>44239</v>
      </c>
      <c r="F6496">
        <v>4</v>
      </c>
      <c r="G6496">
        <v>1</v>
      </c>
      <c r="H6496">
        <v>295</v>
      </c>
      <c r="I6496" s="6">
        <v>0</v>
      </c>
      <c r="J6496">
        <v>2</v>
      </c>
      <c r="K6496" t="str">
        <f>_xlfn.XLOOKUP(fCompras!F6496,dComprador!$A$2:$A$7,dComprador!$B$2:$B$7)</f>
        <v>Lira</v>
      </c>
      <c r="L6496" t="str">
        <f>_xlfn.XLOOKUP(J6496,dFornecedor!$A$2:$A$6,dFornecedor!$B$2:$B$6)</f>
        <v>Minerva</v>
      </c>
      <c r="M6496" t="str">
        <f>_xlfn.XLOOKUP(G6496,dMateriaPrima!$A$2:$A$12,dMateriaPrima!$B$2:$B$12)</f>
        <v>Tecido</v>
      </c>
      <c r="N6496" s="2">
        <f>_xlfn.XLOOKUP(G6496,dMateriaPrima!$A$2:$A$12,dMateriaPrima!$C$2:$C$12)</f>
        <v>18</v>
      </c>
      <c r="O6496" s="3">
        <f t="shared" si="505"/>
        <v>5310</v>
      </c>
      <c r="P6496" s="4">
        <f t="shared" si="506"/>
        <v>0</v>
      </c>
      <c r="Q6496" s="3">
        <f t="shared" si="507"/>
        <v>5310</v>
      </c>
      <c r="R6496" t="str">
        <f t="shared" si="508"/>
        <v>Em atraso</v>
      </c>
      <c r="S6496" s="5">
        <f t="shared" si="509"/>
        <v>2</v>
      </c>
    </row>
    <row r="6497" spans="1:19" x14ac:dyDescent="0.25">
      <c r="A6497">
        <v>6496</v>
      </c>
      <c r="B6497" s="1">
        <v>44230</v>
      </c>
      <c r="C6497" s="1">
        <v>44230</v>
      </c>
      <c r="D6497" s="1">
        <v>44239</v>
      </c>
      <c r="E6497" s="1">
        <v>44239</v>
      </c>
      <c r="F6497">
        <v>4</v>
      </c>
      <c r="G6497">
        <v>4</v>
      </c>
      <c r="H6497">
        <v>7</v>
      </c>
      <c r="I6497" s="6">
        <v>0</v>
      </c>
      <c r="J6497">
        <v>2</v>
      </c>
      <c r="K6497" t="str">
        <f>_xlfn.XLOOKUP(fCompras!F6497,dComprador!$A$2:$A$7,dComprador!$B$2:$B$7)</f>
        <v>Lira</v>
      </c>
      <c r="L6497" t="str">
        <f>_xlfn.XLOOKUP(J6497,dFornecedor!$A$2:$A$6,dFornecedor!$B$2:$B$6)</f>
        <v>Minerva</v>
      </c>
      <c r="M6497" t="str">
        <f>_xlfn.XLOOKUP(G6497,dMateriaPrima!$A$2:$A$12,dMateriaPrima!$B$2:$B$12)</f>
        <v>Madeira</v>
      </c>
      <c r="N6497" s="2">
        <f>_xlfn.XLOOKUP(G6497,dMateriaPrima!$A$2:$A$12,dMateriaPrima!$C$2:$C$12)</f>
        <v>168</v>
      </c>
      <c r="O6497" s="3">
        <f t="shared" si="505"/>
        <v>1176</v>
      </c>
      <c r="P6497" s="4">
        <f t="shared" si="506"/>
        <v>0</v>
      </c>
      <c r="Q6497" s="3">
        <f t="shared" si="507"/>
        <v>1176</v>
      </c>
      <c r="R6497" t="str">
        <f t="shared" si="508"/>
        <v>No prazo</v>
      </c>
      <c r="S6497" s="5">
        <f t="shared" si="509"/>
        <v>0</v>
      </c>
    </row>
    <row r="6498" spans="1:19" x14ac:dyDescent="0.25">
      <c r="A6498">
        <v>6497</v>
      </c>
      <c r="B6498" s="1">
        <v>44230</v>
      </c>
      <c r="C6498" s="1">
        <v>44234</v>
      </c>
      <c r="D6498" s="1">
        <v>44248</v>
      </c>
      <c r="E6498" s="1">
        <v>44251</v>
      </c>
      <c r="F6498">
        <v>1</v>
      </c>
      <c r="G6498">
        <v>6</v>
      </c>
      <c r="H6498">
        <v>291</v>
      </c>
      <c r="I6498" s="6">
        <v>0</v>
      </c>
      <c r="J6498">
        <v>3</v>
      </c>
      <c r="K6498" t="str">
        <f>_xlfn.XLOOKUP(fCompras!F6498,dComprador!$A$2:$A$7,dComprador!$B$2:$B$7)</f>
        <v>Alon</v>
      </c>
      <c r="L6498" t="str">
        <f>_xlfn.XLOOKUP(J6498,dFornecedor!$A$2:$A$6,dFornecedor!$B$2:$B$6)</f>
        <v>StepUp</v>
      </c>
      <c r="M6498" t="str">
        <f>_xlfn.XLOOKUP(G6498,dMateriaPrima!$A$2:$A$12,dMateriaPrima!$B$2:$B$12)</f>
        <v>Fio Algodão</v>
      </c>
      <c r="N6498" s="2">
        <f>_xlfn.XLOOKUP(G6498,dMateriaPrima!$A$2:$A$12,dMateriaPrima!$C$2:$C$12)</f>
        <v>55.9</v>
      </c>
      <c r="O6498" s="3">
        <f t="shared" si="505"/>
        <v>16266.9</v>
      </c>
      <c r="P6498" s="4">
        <f t="shared" si="506"/>
        <v>0</v>
      </c>
      <c r="Q6498" s="3">
        <f t="shared" si="507"/>
        <v>16266.9</v>
      </c>
      <c r="R6498" t="str">
        <f t="shared" si="508"/>
        <v>Em atraso</v>
      </c>
      <c r="S6498" s="5">
        <f t="shared" si="509"/>
        <v>3</v>
      </c>
    </row>
    <row r="6499" spans="1:19" x14ac:dyDescent="0.25">
      <c r="A6499">
        <v>6498</v>
      </c>
      <c r="B6499" s="1">
        <v>44230</v>
      </c>
      <c r="C6499" s="1">
        <v>44238</v>
      </c>
      <c r="D6499" s="1">
        <v>44261</v>
      </c>
      <c r="E6499" s="1">
        <v>44264</v>
      </c>
      <c r="F6499">
        <v>1</v>
      </c>
      <c r="G6499">
        <v>9</v>
      </c>
      <c r="H6499">
        <v>52</v>
      </c>
      <c r="I6499" s="6">
        <v>0</v>
      </c>
      <c r="J6499">
        <v>2</v>
      </c>
      <c r="K6499" t="str">
        <f>_xlfn.XLOOKUP(fCompras!F6499,dComprador!$A$2:$A$7,dComprador!$B$2:$B$7)</f>
        <v>Alon</v>
      </c>
      <c r="L6499" t="str">
        <f>_xlfn.XLOOKUP(J6499,dFornecedor!$A$2:$A$6,dFornecedor!$B$2:$B$6)</f>
        <v>Minerva</v>
      </c>
      <c r="M6499" t="str">
        <f>_xlfn.XLOOKUP(G6499,dMateriaPrima!$A$2:$A$12,dMateriaPrima!$B$2:$B$12)</f>
        <v>Couro</v>
      </c>
      <c r="N6499" s="2">
        <f>_xlfn.XLOOKUP(G6499,dMateriaPrima!$A$2:$A$12,dMateriaPrima!$C$2:$C$12)</f>
        <v>4.4000000000000004</v>
      </c>
      <c r="O6499" s="3">
        <f t="shared" si="505"/>
        <v>228.8</v>
      </c>
      <c r="P6499" s="4">
        <f t="shared" si="506"/>
        <v>0</v>
      </c>
      <c r="Q6499" s="3">
        <f t="shared" si="507"/>
        <v>228.8</v>
      </c>
      <c r="R6499" t="str">
        <f t="shared" si="508"/>
        <v>Em atraso</v>
      </c>
      <c r="S6499" s="5">
        <f t="shared" si="509"/>
        <v>3</v>
      </c>
    </row>
    <row r="6500" spans="1:19" x14ac:dyDescent="0.25">
      <c r="A6500">
        <v>6499</v>
      </c>
      <c r="B6500" s="1">
        <v>44231</v>
      </c>
      <c r="C6500" s="1">
        <v>44231</v>
      </c>
      <c r="D6500" s="1">
        <v>44238</v>
      </c>
      <c r="E6500" s="1">
        <v>44241</v>
      </c>
      <c r="F6500">
        <v>4</v>
      </c>
      <c r="G6500">
        <v>7</v>
      </c>
      <c r="H6500">
        <v>107</v>
      </c>
      <c r="I6500" s="6">
        <v>0</v>
      </c>
      <c r="J6500">
        <v>4</v>
      </c>
      <c r="K6500" t="str">
        <f>_xlfn.XLOOKUP(fCompras!F6500,dComprador!$A$2:$A$7,dComprador!$B$2:$B$7)</f>
        <v>Lira</v>
      </c>
      <c r="L6500" t="str">
        <f>_xlfn.XLOOKUP(J6500,dFornecedor!$A$2:$A$6,dFornecedor!$B$2:$B$6)</f>
        <v>AlphaOmega</v>
      </c>
      <c r="M6500" t="str">
        <f>_xlfn.XLOOKUP(G6500,dMateriaPrima!$A$2:$A$12,dMateriaPrima!$B$2:$B$12)</f>
        <v>Poliéster</v>
      </c>
      <c r="N6500" s="2">
        <f>_xlfn.XLOOKUP(G6500,dMateriaPrima!$A$2:$A$12,dMateriaPrima!$C$2:$C$12)</f>
        <v>8</v>
      </c>
      <c r="O6500" s="3">
        <f t="shared" si="505"/>
        <v>856</v>
      </c>
      <c r="P6500" s="4">
        <f t="shared" si="506"/>
        <v>0</v>
      </c>
      <c r="Q6500" s="3">
        <f t="shared" si="507"/>
        <v>856</v>
      </c>
      <c r="R6500" t="str">
        <f t="shared" si="508"/>
        <v>Em atraso</v>
      </c>
      <c r="S6500" s="5">
        <f t="shared" si="509"/>
        <v>3</v>
      </c>
    </row>
    <row r="6501" spans="1:19" x14ac:dyDescent="0.25">
      <c r="A6501">
        <v>6500</v>
      </c>
      <c r="B6501" s="1">
        <v>44231</v>
      </c>
      <c r="C6501" s="1">
        <v>44231</v>
      </c>
      <c r="D6501" s="1">
        <v>44262</v>
      </c>
      <c r="E6501" s="1">
        <v>44265</v>
      </c>
      <c r="F6501">
        <v>1</v>
      </c>
      <c r="G6501">
        <v>8</v>
      </c>
      <c r="H6501">
        <v>42</v>
      </c>
      <c r="I6501" s="6">
        <v>0.26</v>
      </c>
      <c r="J6501">
        <v>2</v>
      </c>
      <c r="K6501" t="str">
        <f>_xlfn.XLOOKUP(fCompras!F6501,dComprador!$A$2:$A$7,dComprador!$B$2:$B$7)</f>
        <v>Alon</v>
      </c>
      <c r="L6501" t="str">
        <f>_xlfn.XLOOKUP(J6501,dFornecedor!$A$2:$A$6,dFornecedor!$B$2:$B$6)</f>
        <v>Minerva</v>
      </c>
      <c r="M6501" t="str">
        <f>_xlfn.XLOOKUP(G6501,dMateriaPrima!$A$2:$A$12,dMateriaPrima!$B$2:$B$12)</f>
        <v>Cimento</v>
      </c>
      <c r="N6501" s="2">
        <f>_xlfn.XLOOKUP(G6501,dMateriaPrima!$A$2:$A$12,dMateriaPrima!$C$2:$C$12)</f>
        <v>23</v>
      </c>
      <c r="O6501" s="3">
        <f t="shared" si="505"/>
        <v>966</v>
      </c>
      <c r="P6501" s="4">
        <f t="shared" si="506"/>
        <v>251.16</v>
      </c>
      <c r="Q6501" s="3">
        <f t="shared" si="507"/>
        <v>714.84</v>
      </c>
      <c r="R6501" t="str">
        <f t="shared" si="508"/>
        <v>Em atraso</v>
      </c>
      <c r="S6501" s="5">
        <f t="shared" si="509"/>
        <v>3</v>
      </c>
    </row>
    <row r="6502" spans="1:19" x14ac:dyDescent="0.25">
      <c r="A6502">
        <v>6501</v>
      </c>
      <c r="B6502" s="1">
        <v>44231</v>
      </c>
      <c r="C6502" s="1">
        <v>44232</v>
      </c>
      <c r="D6502" s="1">
        <v>44238</v>
      </c>
      <c r="E6502" s="1">
        <v>44241</v>
      </c>
      <c r="F6502">
        <v>4</v>
      </c>
      <c r="G6502">
        <v>2</v>
      </c>
      <c r="H6502">
        <v>38</v>
      </c>
      <c r="I6502" s="6">
        <v>0.36</v>
      </c>
      <c r="J6502">
        <v>3</v>
      </c>
      <c r="K6502" t="str">
        <f>_xlfn.XLOOKUP(fCompras!F6502,dComprador!$A$2:$A$7,dComprador!$B$2:$B$7)</f>
        <v>Lira</v>
      </c>
      <c r="L6502" t="str">
        <f>_xlfn.XLOOKUP(J6502,dFornecedor!$A$2:$A$6,dFornecedor!$B$2:$B$6)</f>
        <v>StepUp</v>
      </c>
      <c r="M6502" t="str">
        <f>_xlfn.XLOOKUP(G6502,dMateriaPrima!$A$2:$A$12,dMateriaPrima!$B$2:$B$12)</f>
        <v>Chapa Metal</v>
      </c>
      <c r="N6502" s="2">
        <f>_xlfn.XLOOKUP(G6502,dMateriaPrima!$A$2:$A$12,dMateriaPrima!$C$2:$C$12)</f>
        <v>299.89999999999998</v>
      </c>
      <c r="O6502" s="3">
        <f t="shared" si="505"/>
        <v>11396.199999999999</v>
      </c>
      <c r="P6502" s="4">
        <f t="shared" si="506"/>
        <v>4102.6319999999996</v>
      </c>
      <c r="Q6502" s="3">
        <f t="shared" si="507"/>
        <v>7293.5679999999993</v>
      </c>
      <c r="R6502" t="str">
        <f t="shared" si="508"/>
        <v>Em atraso</v>
      </c>
      <c r="S6502" s="5">
        <f t="shared" si="509"/>
        <v>3</v>
      </c>
    </row>
    <row r="6503" spans="1:19" x14ac:dyDescent="0.25">
      <c r="A6503">
        <v>6502</v>
      </c>
      <c r="B6503" s="1">
        <v>44231</v>
      </c>
      <c r="C6503" s="1">
        <v>44239</v>
      </c>
      <c r="D6503" s="1">
        <v>44241</v>
      </c>
      <c r="E6503" s="1">
        <v>44245</v>
      </c>
      <c r="F6503">
        <v>4</v>
      </c>
      <c r="G6503">
        <v>9</v>
      </c>
      <c r="H6503">
        <v>200</v>
      </c>
      <c r="I6503" s="6">
        <v>0</v>
      </c>
      <c r="J6503">
        <v>2</v>
      </c>
      <c r="K6503" t="str">
        <f>_xlfn.XLOOKUP(fCompras!F6503,dComprador!$A$2:$A$7,dComprador!$B$2:$B$7)</f>
        <v>Lira</v>
      </c>
      <c r="L6503" t="str">
        <f>_xlfn.XLOOKUP(J6503,dFornecedor!$A$2:$A$6,dFornecedor!$B$2:$B$6)</f>
        <v>Minerva</v>
      </c>
      <c r="M6503" t="str">
        <f>_xlfn.XLOOKUP(G6503,dMateriaPrima!$A$2:$A$12,dMateriaPrima!$B$2:$B$12)</f>
        <v>Couro</v>
      </c>
      <c r="N6503" s="2">
        <f>_xlfn.XLOOKUP(G6503,dMateriaPrima!$A$2:$A$12,dMateriaPrima!$C$2:$C$12)</f>
        <v>4.4000000000000004</v>
      </c>
      <c r="O6503" s="3">
        <f t="shared" si="505"/>
        <v>880.00000000000011</v>
      </c>
      <c r="P6503" s="4">
        <f t="shared" si="506"/>
        <v>0</v>
      </c>
      <c r="Q6503" s="3">
        <f t="shared" si="507"/>
        <v>880.00000000000011</v>
      </c>
      <c r="R6503" t="str">
        <f t="shared" si="508"/>
        <v>Em atraso</v>
      </c>
      <c r="S6503" s="5">
        <f t="shared" si="509"/>
        <v>4</v>
      </c>
    </row>
    <row r="6504" spans="1:19" x14ac:dyDescent="0.25">
      <c r="A6504">
        <v>6503</v>
      </c>
      <c r="B6504" s="1">
        <v>44231</v>
      </c>
      <c r="C6504" s="1">
        <v>44240</v>
      </c>
      <c r="D6504" s="1">
        <v>44242</v>
      </c>
      <c r="E6504" s="1">
        <v>44246</v>
      </c>
      <c r="F6504">
        <v>4</v>
      </c>
      <c r="G6504">
        <v>7</v>
      </c>
      <c r="H6504">
        <v>3</v>
      </c>
      <c r="I6504" s="6">
        <v>0.33</v>
      </c>
      <c r="J6504">
        <v>2</v>
      </c>
      <c r="K6504" t="str">
        <f>_xlfn.XLOOKUP(fCompras!F6504,dComprador!$A$2:$A$7,dComprador!$B$2:$B$7)</f>
        <v>Lira</v>
      </c>
      <c r="L6504" t="str">
        <f>_xlfn.XLOOKUP(J6504,dFornecedor!$A$2:$A$6,dFornecedor!$B$2:$B$6)</f>
        <v>Minerva</v>
      </c>
      <c r="M6504" t="str">
        <f>_xlfn.XLOOKUP(G6504,dMateriaPrima!$A$2:$A$12,dMateriaPrima!$B$2:$B$12)</f>
        <v>Poliéster</v>
      </c>
      <c r="N6504" s="2">
        <f>_xlfn.XLOOKUP(G6504,dMateriaPrima!$A$2:$A$12,dMateriaPrima!$C$2:$C$12)</f>
        <v>8</v>
      </c>
      <c r="O6504" s="3">
        <f t="shared" si="505"/>
        <v>24</v>
      </c>
      <c r="P6504" s="4">
        <f t="shared" si="506"/>
        <v>7.92</v>
      </c>
      <c r="Q6504" s="3">
        <f t="shared" si="507"/>
        <v>16.079999999999998</v>
      </c>
      <c r="R6504" t="str">
        <f t="shared" si="508"/>
        <v>Em atraso</v>
      </c>
      <c r="S6504" s="5">
        <f t="shared" si="509"/>
        <v>4</v>
      </c>
    </row>
    <row r="6505" spans="1:19" x14ac:dyDescent="0.25">
      <c r="A6505">
        <v>6504</v>
      </c>
      <c r="B6505" s="1">
        <v>44231</v>
      </c>
      <c r="C6505" s="1">
        <v>44237</v>
      </c>
      <c r="D6505" s="1">
        <v>44251</v>
      </c>
      <c r="E6505" s="1">
        <v>44254</v>
      </c>
      <c r="F6505">
        <v>1</v>
      </c>
      <c r="G6505">
        <v>11</v>
      </c>
      <c r="H6505">
        <v>366</v>
      </c>
      <c r="I6505" s="6">
        <v>0</v>
      </c>
      <c r="J6505">
        <v>3</v>
      </c>
      <c r="K6505" t="str">
        <f>_xlfn.XLOOKUP(fCompras!F6505,dComprador!$A$2:$A$7,dComprador!$B$2:$B$7)</f>
        <v>Alon</v>
      </c>
      <c r="L6505" t="str">
        <f>_xlfn.XLOOKUP(J6505,dFornecedor!$A$2:$A$6,dFornecedor!$B$2:$B$6)</f>
        <v>StepUp</v>
      </c>
      <c r="M6505" t="str">
        <f>_xlfn.XLOOKUP(G6505,dMateriaPrima!$A$2:$A$12,dMateriaPrima!$B$2:$B$12)</f>
        <v>Papel</v>
      </c>
      <c r="N6505" s="2">
        <f>_xlfn.XLOOKUP(G6505,dMateriaPrima!$A$2:$A$12,dMateriaPrima!$C$2:$C$12)</f>
        <v>9</v>
      </c>
      <c r="O6505" s="3">
        <f t="shared" si="505"/>
        <v>3294</v>
      </c>
      <c r="P6505" s="4">
        <f t="shared" si="506"/>
        <v>0</v>
      </c>
      <c r="Q6505" s="3">
        <f t="shared" si="507"/>
        <v>3294</v>
      </c>
      <c r="R6505" t="str">
        <f t="shared" si="508"/>
        <v>Em atraso</v>
      </c>
      <c r="S6505" s="5">
        <f t="shared" si="509"/>
        <v>3</v>
      </c>
    </row>
    <row r="6506" spans="1:19" x14ac:dyDescent="0.25">
      <c r="A6506">
        <v>6505</v>
      </c>
      <c r="B6506" s="1">
        <v>44231</v>
      </c>
      <c r="C6506" s="1">
        <v>44231</v>
      </c>
      <c r="D6506" s="1">
        <v>44244</v>
      </c>
      <c r="E6506" s="1">
        <v>44246</v>
      </c>
      <c r="F6506">
        <v>1</v>
      </c>
      <c r="G6506">
        <v>2</v>
      </c>
      <c r="H6506">
        <v>55</v>
      </c>
      <c r="I6506" s="6">
        <v>0</v>
      </c>
      <c r="J6506">
        <v>2</v>
      </c>
      <c r="K6506" t="str">
        <f>_xlfn.XLOOKUP(fCompras!F6506,dComprador!$A$2:$A$7,dComprador!$B$2:$B$7)</f>
        <v>Alon</v>
      </c>
      <c r="L6506" t="str">
        <f>_xlfn.XLOOKUP(J6506,dFornecedor!$A$2:$A$6,dFornecedor!$B$2:$B$6)</f>
        <v>Minerva</v>
      </c>
      <c r="M6506" t="str">
        <f>_xlfn.XLOOKUP(G6506,dMateriaPrima!$A$2:$A$12,dMateriaPrima!$B$2:$B$12)</f>
        <v>Chapa Metal</v>
      </c>
      <c r="N6506" s="2">
        <f>_xlfn.XLOOKUP(G6506,dMateriaPrima!$A$2:$A$12,dMateriaPrima!$C$2:$C$12)</f>
        <v>299.89999999999998</v>
      </c>
      <c r="O6506" s="3">
        <f t="shared" si="505"/>
        <v>16494.5</v>
      </c>
      <c r="P6506" s="4">
        <f t="shared" si="506"/>
        <v>0</v>
      </c>
      <c r="Q6506" s="3">
        <f t="shared" si="507"/>
        <v>16494.5</v>
      </c>
      <c r="R6506" t="str">
        <f t="shared" si="508"/>
        <v>Em atraso</v>
      </c>
      <c r="S6506" s="5">
        <f t="shared" si="509"/>
        <v>2</v>
      </c>
    </row>
    <row r="6507" spans="1:19" x14ac:dyDescent="0.25">
      <c r="A6507">
        <v>6506</v>
      </c>
      <c r="B6507" s="1">
        <v>44231</v>
      </c>
      <c r="C6507" s="1">
        <v>44234</v>
      </c>
      <c r="D6507" s="1">
        <v>44253</v>
      </c>
      <c r="E6507" s="1">
        <v>44251</v>
      </c>
      <c r="F6507">
        <v>1</v>
      </c>
      <c r="G6507">
        <v>5</v>
      </c>
      <c r="H6507">
        <v>73</v>
      </c>
      <c r="I6507" s="6">
        <v>0</v>
      </c>
      <c r="J6507">
        <v>1</v>
      </c>
      <c r="K6507" t="str">
        <f>_xlfn.XLOOKUP(fCompras!F6507,dComprador!$A$2:$A$7,dComprador!$B$2:$B$7)</f>
        <v>Alon</v>
      </c>
      <c r="L6507" t="str">
        <f>_xlfn.XLOOKUP(J6507,dFornecedor!$A$2:$A$6,dFornecedor!$B$2:$B$6)</f>
        <v>NorthShore</v>
      </c>
      <c r="M6507" t="str">
        <f>_xlfn.XLOOKUP(G6507,dMateriaPrima!$A$2:$A$12,dMateriaPrima!$B$2:$B$12)</f>
        <v>Areia</v>
      </c>
      <c r="N6507" s="2">
        <f>_xlfn.XLOOKUP(G6507,dMateriaPrima!$A$2:$A$12,dMateriaPrima!$C$2:$C$12)</f>
        <v>3.59</v>
      </c>
      <c r="O6507" s="3">
        <f t="shared" si="505"/>
        <v>262.07</v>
      </c>
      <c r="P6507" s="4">
        <f t="shared" si="506"/>
        <v>0</v>
      </c>
      <c r="Q6507" s="3">
        <f t="shared" si="507"/>
        <v>262.07</v>
      </c>
      <c r="R6507" t="str">
        <f t="shared" si="508"/>
        <v>No prazo</v>
      </c>
      <c r="S6507" s="5">
        <f t="shared" si="509"/>
        <v>0</v>
      </c>
    </row>
    <row r="6508" spans="1:19" x14ac:dyDescent="0.25">
      <c r="A6508">
        <v>6507</v>
      </c>
      <c r="B6508" s="1">
        <v>44231</v>
      </c>
      <c r="C6508" s="1">
        <v>44239</v>
      </c>
      <c r="D6508" s="1">
        <v>44253</v>
      </c>
      <c r="E6508" s="1">
        <v>44252</v>
      </c>
      <c r="F6508">
        <v>1</v>
      </c>
      <c r="G6508">
        <v>4</v>
      </c>
      <c r="H6508">
        <v>161</v>
      </c>
      <c r="I6508" s="6">
        <v>0</v>
      </c>
      <c r="J6508">
        <v>3</v>
      </c>
      <c r="K6508" t="str">
        <f>_xlfn.XLOOKUP(fCompras!F6508,dComprador!$A$2:$A$7,dComprador!$B$2:$B$7)</f>
        <v>Alon</v>
      </c>
      <c r="L6508" t="str">
        <f>_xlfn.XLOOKUP(J6508,dFornecedor!$A$2:$A$6,dFornecedor!$B$2:$B$6)</f>
        <v>StepUp</v>
      </c>
      <c r="M6508" t="str">
        <f>_xlfn.XLOOKUP(G6508,dMateriaPrima!$A$2:$A$12,dMateriaPrima!$B$2:$B$12)</f>
        <v>Madeira</v>
      </c>
      <c r="N6508" s="2">
        <f>_xlfn.XLOOKUP(G6508,dMateriaPrima!$A$2:$A$12,dMateriaPrima!$C$2:$C$12)</f>
        <v>168</v>
      </c>
      <c r="O6508" s="3">
        <f t="shared" si="505"/>
        <v>27048</v>
      </c>
      <c r="P6508" s="4">
        <f t="shared" si="506"/>
        <v>0</v>
      </c>
      <c r="Q6508" s="3">
        <f t="shared" si="507"/>
        <v>27048</v>
      </c>
      <c r="R6508" t="str">
        <f t="shared" si="508"/>
        <v>No prazo</v>
      </c>
      <c r="S6508" s="5">
        <f t="shared" si="509"/>
        <v>0</v>
      </c>
    </row>
    <row r="6509" spans="1:19" x14ac:dyDescent="0.25">
      <c r="A6509">
        <v>6508</v>
      </c>
      <c r="B6509" s="1">
        <v>44231</v>
      </c>
      <c r="C6509" s="1">
        <v>44232</v>
      </c>
      <c r="D6509" s="1">
        <v>44261</v>
      </c>
      <c r="E6509" s="1">
        <v>44266</v>
      </c>
      <c r="F6509">
        <v>1</v>
      </c>
      <c r="G6509">
        <v>11</v>
      </c>
      <c r="H6509">
        <v>237</v>
      </c>
      <c r="I6509" s="6">
        <v>0</v>
      </c>
      <c r="J6509">
        <v>3</v>
      </c>
      <c r="K6509" t="str">
        <f>_xlfn.XLOOKUP(fCompras!F6509,dComprador!$A$2:$A$7,dComprador!$B$2:$B$7)</f>
        <v>Alon</v>
      </c>
      <c r="L6509" t="str">
        <f>_xlfn.XLOOKUP(J6509,dFornecedor!$A$2:$A$6,dFornecedor!$B$2:$B$6)</f>
        <v>StepUp</v>
      </c>
      <c r="M6509" t="str">
        <f>_xlfn.XLOOKUP(G6509,dMateriaPrima!$A$2:$A$12,dMateriaPrima!$B$2:$B$12)</f>
        <v>Papel</v>
      </c>
      <c r="N6509" s="2">
        <f>_xlfn.XLOOKUP(G6509,dMateriaPrima!$A$2:$A$12,dMateriaPrima!$C$2:$C$12)</f>
        <v>9</v>
      </c>
      <c r="O6509" s="3">
        <f t="shared" si="505"/>
        <v>2133</v>
      </c>
      <c r="P6509" s="4">
        <f t="shared" si="506"/>
        <v>0</v>
      </c>
      <c r="Q6509" s="3">
        <f t="shared" si="507"/>
        <v>2133</v>
      </c>
      <c r="R6509" t="str">
        <f t="shared" si="508"/>
        <v>Em atraso</v>
      </c>
      <c r="S6509" s="5">
        <f t="shared" si="509"/>
        <v>5</v>
      </c>
    </row>
    <row r="6510" spans="1:19" x14ac:dyDescent="0.25">
      <c r="A6510">
        <v>6509</v>
      </c>
      <c r="B6510" s="1">
        <v>44231</v>
      </c>
      <c r="C6510" s="1">
        <v>44234</v>
      </c>
      <c r="D6510" s="1">
        <v>44255</v>
      </c>
      <c r="E6510" s="1">
        <v>44253</v>
      </c>
      <c r="F6510">
        <v>1</v>
      </c>
      <c r="G6510">
        <v>7</v>
      </c>
      <c r="H6510">
        <v>432</v>
      </c>
      <c r="I6510" s="6">
        <v>0</v>
      </c>
      <c r="J6510">
        <v>1</v>
      </c>
      <c r="K6510" t="str">
        <f>_xlfn.XLOOKUP(fCompras!F6510,dComprador!$A$2:$A$7,dComprador!$B$2:$B$7)</f>
        <v>Alon</v>
      </c>
      <c r="L6510" t="str">
        <f>_xlfn.XLOOKUP(J6510,dFornecedor!$A$2:$A$6,dFornecedor!$B$2:$B$6)</f>
        <v>NorthShore</v>
      </c>
      <c r="M6510" t="str">
        <f>_xlfn.XLOOKUP(G6510,dMateriaPrima!$A$2:$A$12,dMateriaPrima!$B$2:$B$12)</f>
        <v>Poliéster</v>
      </c>
      <c r="N6510" s="2">
        <f>_xlfn.XLOOKUP(G6510,dMateriaPrima!$A$2:$A$12,dMateriaPrima!$C$2:$C$12)</f>
        <v>8</v>
      </c>
      <c r="O6510" s="3">
        <f t="shared" si="505"/>
        <v>3456</v>
      </c>
      <c r="P6510" s="4">
        <f t="shared" si="506"/>
        <v>0</v>
      </c>
      <c r="Q6510" s="3">
        <f t="shared" si="507"/>
        <v>3456</v>
      </c>
      <c r="R6510" t="str">
        <f t="shared" si="508"/>
        <v>No prazo</v>
      </c>
      <c r="S6510" s="5">
        <f t="shared" si="509"/>
        <v>0</v>
      </c>
    </row>
    <row r="6511" spans="1:19" x14ac:dyDescent="0.25">
      <c r="A6511">
        <v>6510</v>
      </c>
      <c r="B6511" s="1">
        <v>44231</v>
      </c>
      <c r="C6511" s="1">
        <v>44232</v>
      </c>
      <c r="D6511" s="1">
        <v>44254</v>
      </c>
      <c r="E6511" s="1">
        <v>44259</v>
      </c>
      <c r="F6511">
        <v>1</v>
      </c>
      <c r="G6511">
        <v>11</v>
      </c>
      <c r="H6511">
        <v>224</v>
      </c>
      <c r="I6511" s="6">
        <v>0</v>
      </c>
      <c r="J6511">
        <v>3</v>
      </c>
      <c r="K6511" t="str">
        <f>_xlfn.XLOOKUP(fCompras!F6511,dComprador!$A$2:$A$7,dComprador!$B$2:$B$7)</f>
        <v>Alon</v>
      </c>
      <c r="L6511" t="str">
        <f>_xlfn.XLOOKUP(J6511,dFornecedor!$A$2:$A$6,dFornecedor!$B$2:$B$6)</f>
        <v>StepUp</v>
      </c>
      <c r="M6511" t="str">
        <f>_xlfn.XLOOKUP(G6511,dMateriaPrima!$A$2:$A$12,dMateriaPrima!$B$2:$B$12)</f>
        <v>Papel</v>
      </c>
      <c r="N6511" s="2">
        <f>_xlfn.XLOOKUP(G6511,dMateriaPrima!$A$2:$A$12,dMateriaPrima!$C$2:$C$12)</f>
        <v>9</v>
      </c>
      <c r="O6511" s="3">
        <f t="shared" si="505"/>
        <v>2016</v>
      </c>
      <c r="P6511" s="4">
        <f t="shared" si="506"/>
        <v>0</v>
      </c>
      <c r="Q6511" s="3">
        <f t="shared" si="507"/>
        <v>2016</v>
      </c>
      <c r="R6511" t="str">
        <f t="shared" si="508"/>
        <v>Em atraso</v>
      </c>
      <c r="S6511" s="5">
        <f t="shared" si="509"/>
        <v>5</v>
      </c>
    </row>
    <row r="6512" spans="1:19" x14ac:dyDescent="0.25">
      <c r="A6512">
        <v>6511</v>
      </c>
      <c r="B6512" s="1">
        <v>44232</v>
      </c>
      <c r="C6512" s="1">
        <v>44239</v>
      </c>
      <c r="D6512" s="1">
        <v>44243</v>
      </c>
      <c r="E6512" s="1">
        <v>44248</v>
      </c>
      <c r="F6512">
        <v>4</v>
      </c>
      <c r="G6512">
        <v>9</v>
      </c>
      <c r="H6512">
        <v>376</v>
      </c>
      <c r="I6512" s="6">
        <v>0</v>
      </c>
      <c r="J6512">
        <v>2</v>
      </c>
      <c r="K6512" t="str">
        <f>_xlfn.XLOOKUP(fCompras!F6512,dComprador!$A$2:$A$7,dComprador!$B$2:$B$7)</f>
        <v>Lira</v>
      </c>
      <c r="L6512" t="str">
        <f>_xlfn.XLOOKUP(J6512,dFornecedor!$A$2:$A$6,dFornecedor!$B$2:$B$6)</f>
        <v>Minerva</v>
      </c>
      <c r="M6512" t="str">
        <f>_xlfn.XLOOKUP(G6512,dMateriaPrima!$A$2:$A$12,dMateriaPrima!$B$2:$B$12)</f>
        <v>Couro</v>
      </c>
      <c r="N6512" s="2">
        <f>_xlfn.XLOOKUP(G6512,dMateriaPrima!$A$2:$A$12,dMateriaPrima!$C$2:$C$12)</f>
        <v>4.4000000000000004</v>
      </c>
      <c r="O6512" s="3">
        <f t="shared" si="505"/>
        <v>1654.4</v>
      </c>
      <c r="P6512" s="4">
        <f t="shared" si="506"/>
        <v>0</v>
      </c>
      <c r="Q6512" s="3">
        <f t="shared" si="507"/>
        <v>1654.4</v>
      </c>
      <c r="R6512" t="str">
        <f t="shared" si="508"/>
        <v>Em atraso</v>
      </c>
      <c r="S6512" s="5">
        <f t="shared" si="509"/>
        <v>5</v>
      </c>
    </row>
    <row r="6513" spans="1:19" x14ac:dyDescent="0.25">
      <c r="A6513">
        <v>6512</v>
      </c>
      <c r="B6513" s="1">
        <v>44232</v>
      </c>
      <c r="C6513" s="1">
        <v>44237</v>
      </c>
      <c r="D6513" s="1">
        <v>44237</v>
      </c>
      <c r="E6513" s="1">
        <v>44240</v>
      </c>
      <c r="F6513">
        <v>4</v>
      </c>
      <c r="G6513">
        <v>5</v>
      </c>
      <c r="H6513">
        <v>195</v>
      </c>
      <c r="I6513" s="6">
        <v>0</v>
      </c>
      <c r="J6513">
        <v>1</v>
      </c>
      <c r="K6513" t="str">
        <f>_xlfn.XLOOKUP(fCompras!F6513,dComprador!$A$2:$A$7,dComprador!$B$2:$B$7)</f>
        <v>Lira</v>
      </c>
      <c r="L6513" t="str">
        <f>_xlfn.XLOOKUP(J6513,dFornecedor!$A$2:$A$6,dFornecedor!$B$2:$B$6)</f>
        <v>NorthShore</v>
      </c>
      <c r="M6513" t="str">
        <f>_xlfn.XLOOKUP(G6513,dMateriaPrima!$A$2:$A$12,dMateriaPrima!$B$2:$B$12)</f>
        <v>Areia</v>
      </c>
      <c r="N6513" s="2">
        <f>_xlfn.XLOOKUP(G6513,dMateriaPrima!$A$2:$A$12,dMateriaPrima!$C$2:$C$12)</f>
        <v>3.59</v>
      </c>
      <c r="O6513" s="3">
        <f t="shared" si="505"/>
        <v>700.05</v>
      </c>
      <c r="P6513" s="4">
        <f t="shared" si="506"/>
        <v>0</v>
      </c>
      <c r="Q6513" s="3">
        <f t="shared" si="507"/>
        <v>700.05</v>
      </c>
      <c r="R6513" t="str">
        <f t="shared" si="508"/>
        <v>Em atraso</v>
      </c>
      <c r="S6513" s="5">
        <f t="shared" si="509"/>
        <v>3</v>
      </c>
    </row>
    <row r="6514" spans="1:19" x14ac:dyDescent="0.25">
      <c r="A6514">
        <v>6513</v>
      </c>
      <c r="B6514" s="1">
        <v>44232</v>
      </c>
      <c r="C6514" s="1">
        <v>44233</v>
      </c>
      <c r="D6514" s="1">
        <v>44237</v>
      </c>
      <c r="E6514" s="1">
        <v>44242</v>
      </c>
      <c r="F6514">
        <v>4</v>
      </c>
      <c r="G6514">
        <v>8</v>
      </c>
      <c r="H6514">
        <v>556</v>
      </c>
      <c r="I6514" s="6">
        <v>0</v>
      </c>
      <c r="J6514">
        <v>3</v>
      </c>
      <c r="K6514" t="str">
        <f>_xlfn.XLOOKUP(fCompras!F6514,dComprador!$A$2:$A$7,dComprador!$B$2:$B$7)</f>
        <v>Lira</v>
      </c>
      <c r="L6514" t="str">
        <f>_xlfn.XLOOKUP(J6514,dFornecedor!$A$2:$A$6,dFornecedor!$B$2:$B$6)</f>
        <v>StepUp</v>
      </c>
      <c r="M6514" t="str">
        <f>_xlfn.XLOOKUP(G6514,dMateriaPrima!$A$2:$A$12,dMateriaPrima!$B$2:$B$12)</f>
        <v>Cimento</v>
      </c>
      <c r="N6514" s="2">
        <f>_xlfn.XLOOKUP(G6514,dMateriaPrima!$A$2:$A$12,dMateriaPrima!$C$2:$C$12)</f>
        <v>23</v>
      </c>
      <c r="O6514" s="3">
        <f t="shared" si="505"/>
        <v>12788</v>
      </c>
      <c r="P6514" s="4">
        <f t="shared" si="506"/>
        <v>0</v>
      </c>
      <c r="Q6514" s="3">
        <f t="shared" si="507"/>
        <v>12788</v>
      </c>
      <c r="R6514" t="str">
        <f t="shared" si="508"/>
        <v>Em atraso</v>
      </c>
      <c r="S6514" s="5">
        <f t="shared" si="509"/>
        <v>5</v>
      </c>
    </row>
    <row r="6515" spans="1:19" x14ac:dyDescent="0.25">
      <c r="A6515">
        <v>6514</v>
      </c>
      <c r="B6515" s="1">
        <v>44232</v>
      </c>
      <c r="C6515" s="1">
        <v>44239</v>
      </c>
      <c r="D6515" s="1">
        <v>44241</v>
      </c>
      <c r="E6515" s="1">
        <v>44242</v>
      </c>
      <c r="F6515">
        <v>4</v>
      </c>
      <c r="G6515">
        <v>7</v>
      </c>
      <c r="H6515">
        <v>52</v>
      </c>
      <c r="I6515" s="6">
        <v>0</v>
      </c>
      <c r="J6515">
        <v>2</v>
      </c>
      <c r="K6515" t="str">
        <f>_xlfn.XLOOKUP(fCompras!F6515,dComprador!$A$2:$A$7,dComprador!$B$2:$B$7)</f>
        <v>Lira</v>
      </c>
      <c r="L6515" t="str">
        <f>_xlfn.XLOOKUP(J6515,dFornecedor!$A$2:$A$6,dFornecedor!$B$2:$B$6)</f>
        <v>Minerva</v>
      </c>
      <c r="M6515" t="str">
        <f>_xlfn.XLOOKUP(G6515,dMateriaPrima!$A$2:$A$12,dMateriaPrima!$B$2:$B$12)</f>
        <v>Poliéster</v>
      </c>
      <c r="N6515" s="2">
        <f>_xlfn.XLOOKUP(G6515,dMateriaPrima!$A$2:$A$12,dMateriaPrima!$C$2:$C$12)</f>
        <v>8</v>
      </c>
      <c r="O6515" s="3">
        <f t="shared" si="505"/>
        <v>416</v>
      </c>
      <c r="P6515" s="4">
        <f t="shared" si="506"/>
        <v>0</v>
      </c>
      <c r="Q6515" s="3">
        <f t="shared" si="507"/>
        <v>416</v>
      </c>
      <c r="R6515" t="str">
        <f t="shared" si="508"/>
        <v>Em atraso</v>
      </c>
      <c r="S6515" s="5">
        <f t="shared" si="509"/>
        <v>1</v>
      </c>
    </row>
    <row r="6516" spans="1:19" x14ac:dyDescent="0.25">
      <c r="A6516">
        <v>6515</v>
      </c>
      <c r="B6516" s="1">
        <v>44232</v>
      </c>
      <c r="C6516" s="1">
        <v>44246</v>
      </c>
      <c r="D6516" s="1">
        <v>44250</v>
      </c>
      <c r="E6516" s="1">
        <v>44254</v>
      </c>
      <c r="F6516">
        <v>1</v>
      </c>
      <c r="G6516">
        <v>7</v>
      </c>
      <c r="H6516">
        <v>344</v>
      </c>
      <c r="I6516" s="6">
        <v>0</v>
      </c>
      <c r="J6516">
        <v>1</v>
      </c>
      <c r="K6516" t="str">
        <f>_xlfn.XLOOKUP(fCompras!F6516,dComprador!$A$2:$A$7,dComprador!$B$2:$B$7)</f>
        <v>Alon</v>
      </c>
      <c r="L6516" t="str">
        <f>_xlfn.XLOOKUP(J6516,dFornecedor!$A$2:$A$6,dFornecedor!$B$2:$B$6)</f>
        <v>NorthShore</v>
      </c>
      <c r="M6516" t="str">
        <f>_xlfn.XLOOKUP(G6516,dMateriaPrima!$A$2:$A$12,dMateriaPrima!$B$2:$B$12)</f>
        <v>Poliéster</v>
      </c>
      <c r="N6516" s="2">
        <f>_xlfn.XLOOKUP(G6516,dMateriaPrima!$A$2:$A$12,dMateriaPrima!$C$2:$C$12)</f>
        <v>8</v>
      </c>
      <c r="O6516" s="3">
        <f t="shared" si="505"/>
        <v>2752</v>
      </c>
      <c r="P6516" s="4">
        <f t="shared" si="506"/>
        <v>0</v>
      </c>
      <c r="Q6516" s="3">
        <f t="shared" si="507"/>
        <v>2752</v>
      </c>
      <c r="R6516" t="str">
        <f t="shared" si="508"/>
        <v>Em atraso</v>
      </c>
      <c r="S6516" s="5">
        <f t="shared" si="509"/>
        <v>4</v>
      </c>
    </row>
    <row r="6517" spans="1:19" x14ac:dyDescent="0.25">
      <c r="A6517">
        <v>6516</v>
      </c>
      <c r="B6517" s="1">
        <v>44232</v>
      </c>
      <c r="C6517" s="1">
        <v>44242</v>
      </c>
      <c r="D6517" s="1">
        <v>44248</v>
      </c>
      <c r="E6517" s="1">
        <v>44252</v>
      </c>
      <c r="F6517">
        <v>1</v>
      </c>
      <c r="G6517">
        <v>11</v>
      </c>
      <c r="H6517">
        <v>237</v>
      </c>
      <c r="I6517" s="6">
        <v>0</v>
      </c>
      <c r="J6517">
        <v>3</v>
      </c>
      <c r="K6517" t="str">
        <f>_xlfn.XLOOKUP(fCompras!F6517,dComprador!$A$2:$A$7,dComprador!$B$2:$B$7)</f>
        <v>Alon</v>
      </c>
      <c r="L6517" t="str">
        <f>_xlfn.XLOOKUP(J6517,dFornecedor!$A$2:$A$6,dFornecedor!$B$2:$B$6)</f>
        <v>StepUp</v>
      </c>
      <c r="M6517" t="str">
        <f>_xlfn.XLOOKUP(G6517,dMateriaPrima!$A$2:$A$12,dMateriaPrima!$B$2:$B$12)</f>
        <v>Papel</v>
      </c>
      <c r="N6517" s="2">
        <f>_xlfn.XLOOKUP(G6517,dMateriaPrima!$A$2:$A$12,dMateriaPrima!$C$2:$C$12)</f>
        <v>9</v>
      </c>
      <c r="O6517" s="3">
        <f t="shared" si="505"/>
        <v>2133</v>
      </c>
      <c r="P6517" s="4">
        <f t="shared" si="506"/>
        <v>0</v>
      </c>
      <c r="Q6517" s="3">
        <f t="shared" si="507"/>
        <v>2133</v>
      </c>
      <c r="R6517" t="str">
        <f t="shared" si="508"/>
        <v>Em atraso</v>
      </c>
      <c r="S6517" s="5">
        <f t="shared" si="509"/>
        <v>4</v>
      </c>
    </row>
    <row r="6518" spans="1:19" x14ac:dyDescent="0.25">
      <c r="A6518">
        <v>6517</v>
      </c>
      <c r="B6518" s="1">
        <v>44232</v>
      </c>
      <c r="C6518" s="1">
        <v>44241</v>
      </c>
      <c r="D6518" s="1">
        <v>44251</v>
      </c>
      <c r="E6518" s="1">
        <v>44254</v>
      </c>
      <c r="F6518">
        <v>1</v>
      </c>
      <c r="G6518">
        <v>9</v>
      </c>
      <c r="H6518">
        <v>192</v>
      </c>
      <c r="I6518" s="6">
        <v>0</v>
      </c>
      <c r="J6518">
        <v>2</v>
      </c>
      <c r="K6518" t="str">
        <f>_xlfn.XLOOKUP(fCompras!F6518,dComprador!$A$2:$A$7,dComprador!$B$2:$B$7)</f>
        <v>Alon</v>
      </c>
      <c r="L6518" t="str">
        <f>_xlfn.XLOOKUP(J6518,dFornecedor!$A$2:$A$6,dFornecedor!$B$2:$B$6)</f>
        <v>Minerva</v>
      </c>
      <c r="M6518" t="str">
        <f>_xlfn.XLOOKUP(G6518,dMateriaPrima!$A$2:$A$12,dMateriaPrima!$B$2:$B$12)</f>
        <v>Couro</v>
      </c>
      <c r="N6518" s="2">
        <f>_xlfn.XLOOKUP(G6518,dMateriaPrima!$A$2:$A$12,dMateriaPrima!$C$2:$C$12)</f>
        <v>4.4000000000000004</v>
      </c>
      <c r="O6518" s="3">
        <f t="shared" si="505"/>
        <v>844.80000000000007</v>
      </c>
      <c r="P6518" s="4">
        <f t="shared" si="506"/>
        <v>0</v>
      </c>
      <c r="Q6518" s="3">
        <f t="shared" si="507"/>
        <v>844.80000000000007</v>
      </c>
      <c r="R6518" t="str">
        <f t="shared" si="508"/>
        <v>Em atraso</v>
      </c>
      <c r="S6518" s="5">
        <f t="shared" si="509"/>
        <v>3</v>
      </c>
    </row>
    <row r="6519" spans="1:19" x14ac:dyDescent="0.25">
      <c r="A6519">
        <v>6518</v>
      </c>
      <c r="B6519" s="1">
        <v>44232</v>
      </c>
      <c r="C6519" s="1">
        <v>44232</v>
      </c>
      <c r="D6519" s="1">
        <v>44253</v>
      </c>
      <c r="E6519" s="1">
        <v>44259</v>
      </c>
      <c r="F6519">
        <v>1</v>
      </c>
      <c r="G6519">
        <v>9</v>
      </c>
      <c r="H6519">
        <v>105</v>
      </c>
      <c r="I6519" s="6">
        <v>0</v>
      </c>
      <c r="J6519">
        <v>4</v>
      </c>
      <c r="K6519" t="str">
        <f>_xlfn.XLOOKUP(fCompras!F6519,dComprador!$A$2:$A$7,dComprador!$B$2:$B$7)</f>
        <v>Alon</v>
      </c>
      <c r="L6519" t="str">
        <f>_xlfn.XLOOKUP(J6519,dFornecedor!$A$2:$A$6,dFornecedor!$B$2:$B$6)</f>
        <v>AlphaOmega</v>
      </c>
      <c r="M6519" t="str">
        <f>_xlfn.XLOOKUP(G6519,dMateriaPrima!$A$2:$A$12,dMateriaPrima!$B$2:$B$12)</f>
        <v>Couro</v>
      </c>
      <c r="N6519" s="2">
        <f>_xlfn.XLOOKUP(G6519,dMateriaPrima!$A$2:$A$12,dMateriaPrima!$C$2:$C$12)</f>
        <v>4.4000000000000004</v>
      </c>
      <c r="O6519" s="3">
        <f t="shared" si="505"/>
        <v>462.00000000000006</v>
      </c>
      <c r="P6519" s="4">
        <f t="shared" si="506"/>
        <v>0</v>
      </c>
      <c r="Q6519" s="3">
        <f t="shared" si="507"/>
        <v>462.00000000000006</v>
      </c>
      <c r="R6519" t="str">
        <f t="shared" si="508"/>
        <v>Em atraso</v>
      </c>
      <c r="S6519" s="5">
        <f t="shared" si="509"/>
        <v>6</v>
      </c>
    </row>
    <row r="6520" spans="1:19" x14ac:dyDescent="0.25">
      <c r="A6520">
        <v>6519</v>
      </c>
      <c r="B6520" s="1">
        <v>44233</v>
      </c>
      <c r="C6520" s="1">
        <v>44235</v>
      </c>
      <c r="D6520" s="1">
        <v>44266</v>
      </c>
      <c r="E6520" s="1">
        <v>44266</v>
      </c>
      <c r="F6520">
        <v>1</v>
      </c>
      <c r="G6520">
        <v>5</v>
      </c>
      <c r="H6520">
        <v>77</v>
      </c>
      <c r="I6520" s="6">
        <v>0</v>
      </c>
      <c r="J6520">
        <v>2</v>
      </c>
      <c r="K6520" t="str">
        <f>_xlfn.XLOOKUP(fCompras!F6520,dComprador!$A$2:$A$7,dComprador!$B$2:$B$7)</f>
        <v>Alon</v>
      </c>
      <c r="L6520" t="str">
        <f>_xlfn.XLOOKUP(J6520,dFornecedor!$A$2:$A$6,dFornecedor!$B$2:$B$6)</f>
        <v>Minerva</v>
      </c>
      <c r="M6520" t="str">
        <f>_xlfn.XLOOKUP(G6520,dMateriaPrima!$A$2:$A$12,dMateriaPrima!$B$2:$B$12)</f>
        <v>Areia</v>
      </c>
      <c r="N6520" s="2">
        <f>_xlfn.XLOOKUP(G6520,dMateriaPrima!$A$2:$A$12,dMateriaPrima!$C$2:$C$12)</f>
        <v>3.59</v>
      </c>
      <c r="O6520" s="3">
        <f t="shared" si="505"/>
        <v>276.43</v>
      </c>
      <c r="P6520" s="4">
        <f t="shared" si="506"/>
        <v>0</v>
      </c>
      <c r="Q6520" s="3">
        <f t="shared" si="507"/>
        <v>276.43</v>
      </c>
      <c r="R6520" t="str">
        <f t="shared" si="508"/>
        <v>No prazo</v>
      </c>
      <c r="S6520" s="5">
        <f t="shared" si="509"/>
        <v>0</v>
      </c>
    </row>
    <row r="6521" spans="1:19" x14ac:dyDescent="0.25">
      <c r="A6521">
        <v>6520</v>
      </c>
      <c r="B6521" s="1">
        <v>44233</v>
      </c>
      <c r="C6521" s="1">
        <v>44234</v>
      </c>
      <c r="D6521" s="1">
        <v>44239</v>
      </c>
      <c r="E6521" s="1">
        <v>44244</v>
      </c>
      <c r="F6521">
        <v>4</v>
      </c>
      <c r="G6521">
        <v>10</v>
      </c>
      <c r="H6521">
        <v>41</v>
      </c>
      <c r="I6521" s="6">
        <v>0</v>
      </c>
      <c r="J6521">
        <v>3</v>
      </c>
      <c r="K6521" t="str">
        <f>_xlfn.XLOOKUP(fCompras!F6521,dComprador!$A$2:$A$7,dComprador!$B$2:$B$7)</f>
        <v>Lira</v>
      </c>
      <c r="L6521" t="str">
        <f>_xlfn.XLOOKUP(J6521,dFornecedor!$A$2:$A$6,dFornecedor!$B$2:$B$6)</f>
        <v>StepUp</v>
      </c>
      <c r="M6521" t="str">
        <f>_xlfn.XLOOKUP(G6521,dMateriaPrima!$A$2:$A$12,dMateriaPrima!$B$2:$B$12)</f>
        <v>Pedra Britada</v>
      </c>
      <c r="N6521" s="2">
        <f>_xlfn.XLOOKUP(G6521,dMateriaPrima!$A$2:$A$12,dMateriaPrima!$C$2:$C$12)</f>
        <v>56</v>
      </c>
      <c r="O6521" s="3">
        <f t="shared" si="505"/>
        <v>2296</v>
      </c>
      <c r="P6521" s="4">
        <f t="shared" si="506"/>
        <v>0</v>
      </c>
      <c r="Q6521" s="3">
        <f t="shared" si="507"/>
        <v>2296</v>
      </c>
      <c r="R6521" t="str">
        <f t="shared" si="508"/>
        <v>Em atraso</v>
      </c>
      <c r="S6521" s="5">
        <f t="shared" si="509"/>
        <v>5</v>
      </c>
    </row>
    <row r="6522" spans="1:19" x14ac:dyDescent="0.25">
      <c r="A6522">
        <v>6521</v>
      </c>
      <c r="B6522" s="1">
        <v>44233</v>
      </c>
      <c r="C6522" s="1">
        <v>44242</v>
      </c>
      <c r="D6522" s="1">
        <v>44244</v>
      </c>
      <c r="E6522" s="1">
        <v>44246</v>
      </c>
      <c r="F6522">
        <v>4</v>
      </c>
      <c r="G6522">
        <v>8</v>
      </c>
      <c r="H6522">
        <v>10</v>
      </c>
      <c r="I6522" s="6">
        <v>0.1</v>
      </c>
      <c r="J6522">
        <v>2</v>
      </c>
      <c r="K6522" t="str">
        <f>_xlfn.XLOOKUP(fCompras!F6522,dComprador!$A$2:$A$7,dComprador!$B$2:$B$7)</f>
        <v>Lira</v>
      </c>
      <c r="L6522" t="str">
        <f>_xlfn.XLOOKUP(J6522,dFornecedor!$A$2:$A$6,dFornecedor!$B$2:$B$6)</f>
        <v>Minerva</v>
      </c>
      <c r="M6522" t="str">
        <f>_xlfn.XLOOKUP(G6522,dMateriaPrima!$A$2:$A$12,dMateriaPrima!$B$2:$B$12)</f>
        <v>Cimento</v>
      </c>
      <c r="N6522" s="2">
        <f>_xlfn.XLOOKUP(G6522,dMateriaPrima!$A$2:$A$12,dMateriaPrima!$C$2:$C$12)</f>
        <v>23</v>
      </c>
      <c r="O6522" s="3">
        <f t="shared" si="505"/>
        <v>230</v>
      </c>
      <c r="P6522" s="4">
        <f t="shared" si="506"/>
        <v>23</v>
      </c>
      <c r="Q6522" s="3">
        <f t="shared" si="507"/>
        <v>207</v>
      </c>
      <c r="R6522" t="str">
        <f t="shared" si="508"/>
        <v>Em atraso</v>
      </c>
      <c r="S6522" s="5">
        <f t="shared" si="509"/>
        <v>2</v>
      </c>
    </row>
    <row r="6523" spans="1:19" x14ac:dyDescent="0.25">
      <c r="A6523">
        <v>6522</v>
      </c>
      <c r="B6523" s="1">
        <v>44233</v>
      </c>
      <c r="C6523" s="1">
        <v>44241</v>
      </c>
      <c r="D6523" s="1">
        <v>44253</v>
      </c>
      <c r="E6523" s="1">
        <v>44257</v>
      </c>
      <c r="F6523">
        <v>1</v>
      </c>
      <c r="G6523">
        <v>3</v>
      </c>
      <c r="H6523">
        <v>91</v>
      </c>
      <c r="I6523" s="6">
        <v>0</v>
      </c>
      <c r="J6523">
        <v>2</v>
      </c>
      <c r="K6523" t="str">
        <f>_xlfn.XLOOKUP(fCompras!F6523,dComprador!$A$2:$A$7,dComprador!$B$2:$B$7)</f>
        <v>Alon</v>
      </c>
      <c r="L6523" t="str">
        <f>_xlfn.XLOOKUP(J6523,dFornecedor!$A$2:$A$6,dFornecedor!$B$2:$B$6)</f>
        <v>Minerva</v>
      </c>
      <c r="M6523" t="str">
        <f>_xlfn.XLOOKUP(G6523,dMateriaPrima!$A$2:$A$12,dMateriaPrima!$B$2:$B$12)</f>
        <v>Barra Metal</v>
      </c>
      <c r="N6523" s="2">
        <f>_xlfn.XLOOKUP(G6523,dMateriaPrima!$A$2:$A$12,dMateriaPrima!$C$2:$C$12)</f>
        <v>565</v>
      </c>
      <c r="O6523" s="3">
        <f t="shared" si="505"/>
        <v>51415</v>
      </c>
      <c r="P6523" s="4">
        <f t="shared" si="506"/>
        <v>0</v>
      </c>
      <c r="Q6523" s="3">
        <f t="shared" si="507"/>
        <v>51415</v>
      </c>
      <c r="R6523" t="str">
        <f t="shared" si="508"/>
        <v>Em atraso</v>
      </c>
      <c r="S6523" s="5">
        <f t="shared" si="509"/>
        <v>4</v>
      </c>
    </row>
    <row r="6524" spans="1:19" x14ac:dyDescent="0.25">
      <c r="A6524">
        <v>6523</v>
      </c>
      <c r="B6524" s="1">
        <v>44233</v>
      </c>
      <c r="C6524" s="1">
        <v>44233</v>
      </c>
      <c r="D6524" s="1">
        <v>44251</v>
      </c>
      <c r="E6524" s="1">
        <v>44253</v>
      </c>
      <c r="F6524">
        <v>1</v>
      </c>
      <c r="G6524">
        <v>7</v>
      </c>
      <c r="H6524">
        <v>132</v>
      </c>
      <c r="I6524" s="6">
        <v>0</v>
      </c>
      <c r="J6524">
        <v>2</v>
      </c>
      <c r="K6524" t="str">
        <f>_xlfn.XLOOKUP(fCompras!F6524,dComprador!$A$2:$A$7,dComprador!$B$2:$B$7)</f>
        <v>Alon</v>
      </c>
      <c r="L6524" t="str">
        <f>_xlfn.XLOOKUP(J6524,dFornecedor!$A$2:$A$6,dFornecedor!$B$2:$B$6)</f>
        <v>Minerva</v>
      </c>
      <c r="M6524" t="str">
        <f>_xlfn.XLOOKUP(G6524,dMateriaPrima!$A$2:$A$12,dMateriaPrima!$B$2:$B$12)</f>
        <v>Poliéster</v>
      </c>
      <c r="N6524" s="2">
        <f>_xlfn.XLOOKUP(G6524,dMateriaPrima!$A$2:$A$12,dMateriaPrima!$C$2:$C$12)</f>
        <v>8</v>
      </c>
      <c r="O6524" s="3">
        <f t="shared" si="505"/>
        <v>1056</v>
      </c>
      <c r="P6524" s="4">
        <f t="shared" si="506"/>
        <v>0</v>
      </c>
      <c r="Q6524" s="3">
        <f t="shared" si="507"/>
        <v>1056</v>
      </c>
      <c r="R6524" t="str">
        <f t="shared" si="508"/>
        <v>Em atraso</v>
      </c>
      <c r="S6524" s="5">
        <f t="shared" si="509"/>
        <v>2</v>
      </c>
    </row>
    <row r="6525" spans="1:19" x14ac:dyDescent="0.25">
      <c r="A6525">
        <v>6524</v>
      </c>
      <c r="B6525" s="1">
        <v>44233</v>
      </c>
      <c r="C6525" s="1">
        <v>44235</v>
      </c>
      <c r="D6525" s="1">
        <v>44255</v>
      </c>
      <c r="E6525" s="1">
        <v>44256</v>
      </c>
      <c r="F6525">
        <v>1</v>
      </c>
      <c r="G6525">
        <v>1</v>
      </c>
      <c r="H6525">
        <v>8</v>
      </c>
      <c r="I6525" s="6">
        <v>0</v>
      </c>
      <c r="J6525">
        <v>4</v>
      </c>
      <c r="K6525" t="str">
        <f>_xlfn.XLOOKUP(fCompras!F6525,dComprador!$A$2:$A$7,dComprador!$B$2:$B$7)</f>
        <v>Alon</v>
      </c>
      <c r="L6525" t="str">
        <f>_xlfn.XLOOKUP(J6525,dFornecedor!$A$2:$A$6,dFornecedor!$B$2:$B$6)</f>
        <v>AlphaOmega</v>
      </c>
      <c r="M6525" t="str">
        <f>_xlfn.XLOOKUP(G6525,dMateriaPrima!$A$2:$A$12,dMateriaPrima!$B$2:$B$12)</f>
        <v>Tecido</v>
      </c>
      <c r="N6525" s="2">
        <f>_xlfn.XLOOKUP(G6525,dMateriaPrima!$A$2:$A$12,dMateriaPrima!$C$2:$C$12)</f>
        <v>18</v>
      </c>
      <c r="O6525" s="3">
        <f t="shared" si="505"/>
        <v>144</v>
      </c>
      <c r="P6525" s="4">
        <f t="shared" si="506"/>
        <v>0</v>
      </c>
      <c r="Q6525" s="3">
        <f t="shared" si="507"/>
        <v>144</v>
      </c>
      <c r="R6525" t="str">
        <f t="shared" si="508"/>
        <v>Em atraso</v>
      </c>
      <c r="S6525" s="5">
        <f t="shared" si="509"/>
        <v>1</v>
      </c>
    </row>
    <row r="6526" spans="1:19" x14ac:dyDescent="0.25">
      <c r="A6526">
        <v>6525</v>
      </c>
      <c r="B6526" s="1">
        <v>44233</v>
      </c>
      <c r="C6526" s="1">
        <v>44234</v>
      </c>
      <c r="D6526" s="1">
        <v>44244</v>
      </c>
      <c r="E6526" s="1">
        <v>44246</v>
      </c>
      <c r="F6526">
        <v>2</v>
      </c>
      <c r="G6526">
        <v>8</v>
      </c>
      <c r="H6526">
        <v>126</v>
      </c>
      <c r="I6526" s="6">
        <v>0</v>
      </c>
      <c r="J6526">
        <v>3</v>
      </c>
      <c r="K6526" t="str">
        <f>_xlfn.XLOOKUP(fCompras!F6526,dComprador!$A$2:$A$7,dComprador!$B$2:$B$7)</f>
        <v>João</v>
      </c>
      <c r="L6526" t="str">
        <f>_xlfn.XLOOKUP(J6526,dFornecedor!$A$2:$A$6,dFornecedor!$B$2:$B$6)</f>
        <v>StepUp</v>
      </c>
      <c r="M6526" t="str">
        <f>_xlfn.XLOOKUP(G6526,dMateriaPrima!$A$2:$A$12,dMateriaPrima!$B$2:$B$12)</f>
        <v>Cimento</v>
      </c>
      <c r="N6526" s="2">
        <f>_xlfn.XLOOKUP(G6526,dMateriaPrima!$A$2:$A$12,dMateriaPrima!$C$2:$C$12)</f>
        <v>23</v>
      </c>
      <c r="O6526" s="3">
        <f t="shared" si="505"/>
        <v>2898</v>
      </c>
      <c r="P6526" s="4">
        <f t="shared" si="506"/>
        <v>0</v>
      </c>
      <c r="Q6526" s="3">
        <f t="shared" si="507"/>
        <v>2898</v>
      </c>
      <c r="R6526" t="str">
        <f t="shared" si="508"/>
        <v>Em atraso</v>
      </c>
      <c r="S6526" s="5">
        <f t="shared" si="509"/>
        <v>2</v>
      </c>
    </row>
    <row r="6527" spans="1:19" x14ac:dyDescent="0.25">
      <c r="A6527">
        <v>6526</v>
      </c>
      <c r="B6527" s="1">
        <v>44233</v>
      </c>
      <c r="C6527" s="1">
        <v>44242</v>
      </c>
      <c r="D6527" s="1">
        <v>44263</v>
      </c>
      <c r="E6527" s="1">
        <v>44266</v>
      </c>
      <c r="F6527">
        <v>1</v>
      </c>
      <c r="G6527">
        <v>1</v>
      </c>
      <c r="H6527">
        <v>4</v>
      </c>
      <c r="I6527" s="6">
        <v>0</v>
      </c>
      <c r="J6527">
        <v>2</v>
      </c>
      <c r="K6527" t="str">
        <f>_xlfn.XLOOKUP(fCompras!F6527,dComprador!$A$2:$A$7,dComprador!$B$2:$B$7)</f>
        <v>Alon</v>
      </c>
      <c r="L6527" t="str">
        <f>_xlfn.XLOOKUP(J6527,dFornecedor!$A$2:$A$6,dFornecedor!$B$2:$B$6)</f>
        <v>Minerva</v>
      </c>
      <c r="M6527" t="str">
        <f>_xlfn.XLOOKUP(G6527,dMateriaPrima!$A$2:$A$12,dMateriaPrima!$B$2:$B$12)</f>
        <v>Tecido</v>
      </c>
      <c r="N6527" s="2">
        <f>_xlfn.XLOOKUP(G6527,dMateriaPrima!$A$2:$A$12,dMateriaPrima!$C$2:$C$12)</f>
        <v>18</v>
      </c>
      <c r="O6527" s="3">
        <f t="shared" si="505"/>
        <v>72</v>
      </c>
      <c r="P6527" s="4">
        <f t="shared" si="506"/>
        <v>0</v>
      </c>
      <c r="Q6527" s="3">
        <f t="shared" si="507"/>
        <v>72</v>
      </c>
      <c r="R6527" t="str">
        <f t="shared" si="508"/>
        <v>Em atraso</v>
      </c>
      <c r="S6527" s="5">
        <f t="shared" si="509"/>
        <v>3</v>
      </c>
    </row>
    <row r="6528" spans="1:19" x14ac:dyDescent="0.25">
      <c r="A6528">
        <v>6527</v>
      </c>
      <c r="B6528" s="1">
        <v>44234</v>
      </c>
      <c r="C6528" s="1">
        <v>44234</v>
      </c>
      <c r="D6528" s="1">
        <v>44263</v>
      </c>
      <c r="E6528" s="1">
        <v>44264</v>
      </c>
      <c r="F6528">
        <v>1</v>
      </c>
      <c r="G6528">
        <v>10</v>
      </c>
      <c r="H6528">
        <v>289</v>
      </c>
      <c r="I6528" s="6">
        <v>0</v>
      </c>
      <c r="J6528">
        <v>2</v>
      </c>
      <c r="K6528" t="str">
        <f>_xlfn.XLOOKUP(fCompras!F6528,dComprador!$A$2:$A$7,dComprador!$B$2:$B$7)</f>
        <v>Alon</v>
      </c>
      <c r="L6528" t="str">
        <f>_xlfn.XLOOKUP(J6528,dFornecedor!$A$2:$A$6,dFornecedor!$B$2:$B$6)</f>
        <v>Minerva</v>
      </c>
      <c r="M6528" t="str">
        <f>_xlfn.XLOOKUP(G6528,dMateriaPrima!$A$2:$A$12,dMateriaPrima!$B$2:$B$12)</f>
        <v>Pedra Britada</v>
      </c>
      <c r="N6528" s="2">
        <f>_xlfn.XLOOKUP(G6528,dMateriaPrima!$A$2:$A$12,dMateriaPrima!$C$2:$C$12)</f>
        <v>56</v>
      </c>
      <c r="O6528" s="3">
        <f t="shared" si="505"/>
        <v>16184</v>
      </c>
      <c r="P6528" s="4">
        <f t="shared" si="506"/>
        <v>0</v>
      </c>
      <c r="Q6528" s="3">
        <f t="shared" si="507"/>
        <v>16184</v>
      </c>
      <c r="R6528" t="str">
        <f t="shared" si="508"/>
        <v>Em atraso</v>
      </c>
      <c r="S6528" s="5">
        <f t="shared" si="509"/>
        <v>1</v>
      </c>
    </row>
    <row r="6529" spans="1:19" x14ac:dyDescent="0.25">
      <c r="A6529">
        <v>6528</v>
      </c>
      <c r="B6529" s="1">
        <v>44234</v>
      </c>
      <c r="C6529" s="1">
        <v>44235</v>
      </c>
      <c r="D6529" s="1">
        <v>44265</v>
      </c>
      <c r="E6529" s="1">
        <v>44267</v>
      </c>
      <c r="F6529">
        <v>1</v>
      </c>
      <c r="G6529">
        <v>9</v>
      </c>
      <c r="H6529">
        <v>105</v>
      </c>
      <c r="I6529" s="6">
        <v>0</v>
      </c>
      <c r="J6529">
        <v>3</v>
      </c>
      <c r="K6529" t="str">
        <f>_xlfn.XLOOKUP(fCompras!F6529,dComprador!$A$2:$A$7,dComprador!$B$2:$B$7)</f>
        <v>Alon</v>
      </c>
      <c r="L6529" t="str">
        <f>_xlfn.XLOOKUP(J6529,dFornecedor!$A$2:$A$6,dFornecedor!$B$2:$B$6)</f>
        <v>StepUp</v>
      </c>
      <c r="M6529" t="str">
        <f>_xlfn.XLOOKUP(G6529,dMateriaPrima!$A$2:$A$12,dMateriaPrima!$B$2:$B$12)</f>
        <v>Couro</v>
      </c>
      <c r="N6529" s="2">
        <f>_xlfn.XLOOKUP(G6529,dMateriaPrima!$A$2:$A$12,dMateriaPrima!$C$2:$C$12)</f>
        <v>4.4000000000000004</v>
      </c>
      <c r="O6529" s="3">
        <f t="shared" si="505"/>
        <v>462.00000000000006</v>
      </c>
      <c r="P6529" s="4">
        <f t="shared" si="506"/>
        <v>0</v>
      </c>
      <c r="Q6529" s="3">
        <f t="shared" si="507"/>
        <v>462.00000000000006</v>
      </c>
      <c r="R6529" t="str">
        <f t="shared" si="508"/>
        <v>Em atraso</v>
      </c>
      <c r="S6529" s="5">
        <f t="shared" si="509"/>
        <v>2</v>
      </c>
    </row>
    <row r="6530" spans="1:19" x14ac:dyDescent="0.25">
      <c r="A6530">
        <v>6529</v>
      </c>
      <c r="B6530" s="1">
        <v>44234</v>
      </c>
      <c r="C6530" s="1">
        <v>44234</v>
      </c>
      <c r="D6530" s="1">
        <v>44242</v>
      </c>
      <c r="E6530" s="1">
        <v>44242</v>
      </c>
      <c r="F6530">
        <v>4</v>
      </c>
      <c r="G6530">
        <v>5</v>
      </c>
      <c r="H6530">
        <v>176</v>
      </c>
      <c r="I6530" s="6">
        <v>0</v>
      </c>
      <c r="J6530">
        <v>2</v>
      </c>
      <c r="K6530" t="str">
        <f>_xlfn.XLOOKUP(fCompras!F6530,dComprador!$A$2:$A$7,dComprador!$B$2:$B$7)</f>
        <v>Lira</v>
      </c>
      <c r="L6530" t="str">
        <f>_xlfn.XLOOKUP(J6530,dFornecedor!$A$2:$A$6,dFornecedor!$B$2:$B$6)</f>
        <v>Minerva</v>
      </c>
      <c r="M6530" t="str">
        <f>_xlfn.XLOOKUP(G6530,dMateriaPrima!$A$2:$A$12,dMateriaPrima!$B$2:$B$12)</f>
        <v>Areia</v>
      </c>
      <c r="N6530" s="2">
        <f>_xlfn.XLOOKUP(G6530,dMateriaPrima!$A$2:$A$12,dMateriaPrima!$C$2:$C$12)</f>
        <v>3.59</v>
      </c>
      <c r="O6530" s="3">
        <f t="shared" si="505"/>
        <v>631.83999999999992</v>
      </c>
      <c r="P6530" s="4">
        <f t="shared" si="506"/>
        <v>0</v>
      </c>
      <c r="Q6530" s="3">
        <f t="shared" si="507"/>
        <v>631.83999999999992</v>
      </c>
      <c r="R6530" t="str">
        <f t="shared" si="508"/>
        <v>No prazo</v>
      </c>
      <c r="S6530" s="5">
        <f t="shared" si="509"/>
        <v>0</v>
      </c>
    </row>
    <row r="6531" spans="1:19" x14ac:dyDescent="0.25">
      <c r="A6531">
        <v>6530</v>
      </c>
      <c r="B6531" s="1">
        <v>44234</v>
      </c>
      <c r="C6531" s="1">
        <v>44234</v>
      </c>
      <c r="D6531" s="1">
        <v>44239</v>
      </c>
      <c r="E6531" s="1">
        <v>44242</v>
      </c>
      <c r="F6531">
        <v>4</v>
      </c>
      <c r="G6531">
        <v>8</v>
      </c>
      <c r="H6531">
        <v>59</v>
      </c>
      <c r="I6531" s="6">
        <v>0</v>
      </c>
      <c r="J6531">
        <v>2</v>
      </c>
      <c r="K6531" t="str">
        <f>_xlfn.XLOOKUP(fCompras!F6531,dComprador!$A$2:$A$7,dComprador!$B$2:$B$7)</f>
        <v>Lira</v>
      </c>
      <c r="L6531" t="str">
        <f>_xlfn.XLOOKUP(J6531,dFornecedor!$A$2:$A$6,dFornecedor!$B$2:$B$6)</f>
        <v>Minerva</v>
      </c>
      <c r="M6531" t="str">
        <f>_xlfn.XLOOKUP(G6531,dMateriaPrima!$A$2:$A$12,dMateriaPrima!$B$2:$B$12)</f>
        <v>Cimento</v>
      </c>
      <c r="N6531" s="2">
        <f>_xlfn.XLOOKUP(G6531,dMateriaPrima!$A$2:$A$12,dMateriaPrima!$C$2:$C$12)</f>
        <v>23</v>
      </c>
      <c r="O6531" s="3">
        <f t="shared" ref="O6531:O6594" si="510">PRODUCT(H6531,N6531)</f>
        <v>1357</v>
      </c>
      <c r="P6531" s="4">
        <f t="shared" ref="P6531:P6594" si="511">PRODUCT(O6531,I6531)</f>
        <v>0</v>
      </c>
      <c r="Q6531" s="3">
        <f t="shared" ref="Q6531:Q6594" si="512">O6531-P6531</f>
        <v>1357</v>
      </c>
      <c r="R6531" t="str">
        <f t="shared" ref="R6531:R6594" si="513">IF(E6531&lt;=D6531,"No prazo",IF(E6531&gt;D6531,"Em atraso"))</f>
        <v>Em atraso</v>
      </c>
      <c r="S6531" s="5">
        <f t="shared" ref="S6531:S6594" si="514">IF(E6531 &gt;D6531, E6531-D6531,0)</f>
        <v>3</v>
      </c>
    </row>
    <row r="6532" spans="1:19" x14ac:dyDescent="0.25">
      <c r="A6532">
        <v>6531</v>
      </c>
      <c r="B6532" s="1">
        <v>44234</v>
      </c>
      <c r="C6532" s="1">
        <v>44242</v>
      </c>
      <c r="D6532" s="1">
        <v>44244</v>
      </c>
      <c r="E6532" s="1">
        <v>44250</v>
      </c>
      <c r="F6532">
        <v>4</v>
      </c>
      <c r="G6532">
        <v>7</v>
      </c>
      <c r="H6532">
        <v>185</v>
      </c>
      <c r="I6532" s="6">
        <v>0</v>
      </c>
      <c r="J6532">
        <v>2</v>
      </c>
      <c r="K6532" t="str">
        <f>_xlfn.XLOOKUP(fCompras!F6532,dComprador!$A$2:$A$7,dComprador!$B$2:$B$7)</f>
        <v>Lira</v>
      </c>
      <c r="L6532" t="str">
        <f>_xlfn.XLOOKUP(J6532,dFornecedor!$A$2:$A$6,dFornecedor!$B$2:$B$6)</f>
        <v>Minerva</v>
      </c>
      <c r="M6532" t="str">
        <f>_xlfn.XLOOKUP(G6532,dMateriaPrima!$A$2:$A$12,dMateriaPrima!$B$2:$B$12)</f>
        <v>Poliéster</v>
      </c>
      <c r="N6532" s="2">
        <f>_xlfn.XLOOKUP(G6532,dMateriaPrima!$A$2:$A$12,dMateriaPrima!$C$2:$C$12)</f>
        <v>8</v>
      </c>
      <c r="O6532" s="3">
        <f t="shared" si="510"/>
        <v>1480</v>
      </c>
      <c r="P6532" s="4">
        <f t="shared" si="511"/>
        <v>0</v>
      </c>
      <c r="Q6532" s="3">
        <f t="shared" si="512"/>
        <v>1480</v>
      </c>
      <c r="R6532" t="str">
        <f t="shared" si="513"/>
        <v>Em atraso</v>
      </c>
      <c r="S6532" s="5">
        <f t="shared" si="514"/>
        <v>6</v>
      </c>
    </row>
    <row r="6533" spans="1:19" x14ac:dyDescent="0.25">
      <c r="A6533">
        <v>6532</v>
      </c>
      <c r="B6533" s="1">
        <v>44234</v>
      </c>
      <c r="C6533" s="1">
        <v>44242</v>
      </c>
      <c r="D6533" s="1">
        <v>44244</v>
      </c>
      <c r="E6533" s="1">
        <v>44246</v>
      </c>
      <c r="F6533">
        <v>4</v>
      </c>
      <c r="G6533">
        <v>8</v>
      </c>
      <c r="H6533">
        <v>294</v>
      </c>
      <c r="I6533" s="6">
        <v>0</v>
      </c>
      <c r="J6533">
        <v>2</v>
      </c>
      <c r="K6533" t="str">
        <f>_xlfn.XLOOKUP(fCompras!F6533,dComprador!$A$2:$A$7,dComprador!$B$2:$B$7)</f>
        <v>Lira</v>
      </c>
      <c r="L6533" t="str">
        <f>_xlfn.XLOOKUP(J6533,dFornecedor!$A$2:$A$6,dFornecedor!$B$2:$B$6)</f>
        <v>Minerva</v>
      </c>
      <c r="M6533" t="str">
        <f>_xlfn.XLOOKUP(G6533,dMateriaPrima!$A$2:$A$12,dMateriaPrima!$B$2:$B$12)</f>
        <v>Cimento</v>
      </c>
      <c r="N6533" s="2">
        <f>_xlfn.XLOOKUP(G6533,dMateriaPrima!$A$2:$A$12,dMateriaPrima!$C$2:$C$12)</f>
        <v>23</v>
      </c>
      <c r="O6533" s="3">
        <f t="shared" si="510"/>
        <v>6762</v>
      </c>
      <c r="P6533" s="4">
        <f t="shared" si="511"/>
        <v>0</v>
      </c>
      <c r="Q6533" s="3">
        <f t="shared" si="512"/>
        <v>6762</v>
      </c>
      <c r="R6533" t="str">
        <f t="shared" si="513"/>
        <v>Em atraso</v>
      </c>
      <c r="S6533" s="5">
        <f t="shared" si="514"/>
        <v>2</v>
      </c>
    </row>
    <row r="6534" spans="1:19" x14ac:dyDescent="0.25">
      <c r="A6534">
        <v>6533</v>
      </c>
      <c r="B6534" s="1">
        <v>44234</v>
      </c>
      <c r="C6534" s="1">
        <v>44235</v>
      </c>
      <c r="D6534" s="1">
        <v>44241</v>
      </c>
      <c r="E6534" s="1">
        <v>44243</v>
      </c>
      <c r="F6534">
        <v>4</v>
      </c>
      <c r="G6534">
        <v>7</v>
      </c>
      <c r="H6534">
        <v>87</v>
      </c>
      <c r="I6534" s="6">
        <v>0</v>
      </c>
      <c r="J6534">
        <v>3</v>
      </c>
      <c r="K6534" t="str">
        <f>_xlfn.XLOOKUP(fCompras!F6534,dComprador!$A$2:$A$7,dComprador!$B$2:$B$7)</f>
        <v>Lira</v>
      </c>
      <c r="L6534" t="str">
        <f>_xlfn.XLOOKUP(J6534,dFornecedor!$A$2:$A$6,dFornecedor!$B$2:$B$6)</f>
        <v>StepUp</v>
      </c>
      <c r="M6534" t="str">
        <f>_xlfn.XLOOKUP(G6534,dMateriaPrima!$A$2:$A$12,dMateriaPrima!$B$2:$B$12)</f>
        <v>Poliéster</v>
      </c>
      <c r="N6534" s="2">
        <f>_xlfn.XLOOKUP(G6534,dMateriaPrima!$A$2:$A$12,dMateriaPrima!$C$2:$C$12)</f>
        <v>8</v>
      </c>
      <c r="O6534" s="3">
        <f t="shared" si="510"/>
        <v>696</v>
      </c>
      <c r="P6534" s="4">
        <f t="shared" si="511"/>
        <v>0</v>
      </c>
      <c r="Q6534" s="3">
        <f t="shared" si="512"/>
        <v>696</v>
      </c>
      <c r="R6534" t="str">
        <f t="shared" si="513"/>
        <v>Em atraso</v>
      </c>
      <c r="S6534" s="5">
        <f t="shared" si="514"/>
        <v>2</v>
      </c>
    </row>
    <row r="6535" spans="1:19" x14ac:dyDescent="0.25">
      <c r="A6535">
        <v>6534</v>
      </c>
      <c r="B6535" s="1">
        <v>44234</v>
      </c>
      <c r="C6535" s="1">
        <v>44242</v>
      </c>
      <c r="D6535" s="1">
        <v>44249</v>
      </c>
      <c r="E6535" s="1">
        <v>44252</v>
      </c>
      <c r="F6535">
        <v>1</v>
      </c>
      <c r="G6535">
        <v>10</v>
      </c>
      <c r="H6535">
        <v>124</v>
      </c>
      <c r="I6535" s="6">
        <v>0</v>
      </c>
      <c r="J6535">
        <v>3</v>
      </c>
      <c r="K6535" t="str">
        <f>_xlfn.XLOOKUP(fCompras!F6535,dComprador!$A$2:$A$7,dComprador!$B$2:$B$7)</f>
        <v>Alon</v>
      </c>
      <c r="L6535" t="str">
        <f>_xlfn.XLOOKUP(J6535,dFornecedor!$A$2:$A$6,dFornecedor!$B$2:$B$6)</f>
        <v>StepUp</v>
      </c>
      <c r="M6535" t="str">
        <f>_xlfn.XLOOKUP(G6535,dMateriaPrima!$A$2:$A$12,dMateriaPrima!$B$2:$B$12)</f>
        <v>Pedra Britada</v>
      </c>
      <c r="N6535" s="2">
        <f>_xlfn.XLOOKUP(G6535,dMateriaPrima!$A$2:$A$12,dMateriaPrima!$C$2:$C$12)</f>
        <v>56</v>
      </c>
      <c r="O6535" s="3">
        <f t="shared" si="510"/>
        <v>6944</v>
      </c>
      <c r="P6535" s="4">
        <f t="shared" si="511"/>
        <v>0</v>
      </c>
      <c r="Q6535" s="3">
        <f t="shared" si="512"/>
        <v>6944</v>
      </c>
      <c r="R6535" t="str">
        <f t="shared" si="513"/>
        <v>Em atraso</v>
      </c>
      <c r="S6535" s="5">
        <f t="shared" si="514"/>
        <v>3</v>
      </c>
    </row>
    <row r="6536" spans="1:19" x14ac:dyDescent="0.25">
      <c r="A6536">
        <v>6535</v>
      </c>
      <c r="B6536" s="1">
        <v>44234</v>
      </c>
      <c r="C6536" s="1">
        <v>44241</v>
      </c>
      <c r="D6536" s="1">
        <v>44254</v>
      </c>
      <c r="E6536" s="1">
        <v>44255</v>
      </c>
      <c r="F6536">
        <v>1</v>
      </c>
      <c r="G6536">
        <v>9</v>
      </c>
      <c r="H6536">
        <v>270</v>
      </c>
      <c r="I6536" s="6">
        <v>0</v>
      </c>
      <c r="J6536">
        <v>3</v>
      </c>
      <c r="K6536" t="str">
        <f>_xlfn.XLOOKUP(fCompras!F6536,dComprador!$A$2:$A$7,dComprador!$B$2:$B$7)</f>
        <v>Alon</v>
      </c>
      <c r="L6536" t="str">
        <f>_xlfn.XLOOKUP(J6536,dFornecedor!$A$2:$A$6,dFornecedor!$B$2:$B$6)</f>
        <v>StepUp</v>
      </c>
      <c r="M6536" t="str">
        <f>_xlfn.XLOOKUP(G6536,dMateriaPrima!$A$2:$A$12,dMateriaPrima!$B$2:$B$12)</f>
        <v>Couro</v>
      </c>
      <c r="N6536" s="2">
        <f>_xlfn.XLOOKUP(G6536,dMateriaPrima!$A$2:$A$12,dMateriaPrima!$C$2:$C$12)</f>
        <v>4.4000000000000004</v>
      </c>
      <c r="O6536" s="3">
        <f t="shared" si="510"/>
        <v>1188</v>
      </c>
      <c r="P6536" s="4">
        <f t="shared" si="511"/>
        <v>0</v>
      </c>
      <c r="Q6536" s="3">
        <f t="shared" si="512"/>
        <v>1188</v>
      </c>
      <c r="R6536" t="str">
        <f t="shared" si="513"/>
        <v>Em atraso</v>
      </c>
      <c r="S6536" s="5">
        <f t="shared" si="514"/>
        <v>1</v>
      </c>
    </row>
    <row r="6537" spans="1:19" x14ac:dyDescent="0.25">
      <c r="A6537">
        <v>6536</v>
      </c>
      <c r="B6537" s="1">
        <v>44234</v>
      </c>
      <c r="C6537" s="1">
        <v>44236</v>
      </c>
      <c r="D6537" s="1">
        <v>44264</v>
      </c>
      <c r="E6537" s="1">
        <v>44266</v>
      </c>
      <c r="F6537">
        <v>1</v>
      </c>
      <c r="G6537">
        <v>9</v>
      </c>
      <c r="H6537">
        <v>103</v>
      </c>
      <c r="I6537" s="6">
        <v>0</v>
      </c>
      <c r="J6537">
        <v>5</v>
      </c>
      <c r="K6537" t="str">
        <f>_xlfn.XLOOKUP(fCompras!F6537,dComprador!$A$2:$A$7,dComprador!$B$2:$B$7)</f>
        <v>Alon</v>
      </c>
      <c r="L6537" t="str">
        <f>_xlfn.XLOOKUP(J6537,dFornecedor!$A$2:$A$6,dFornecedor!$B$2:$B$6)</f>
        <v>Atlas</v>
      </c>
      <c r="M6537" t="str">
        <f>_xlfn.XLOOKUP(G6537,dMateriaPrima!$A$2:$A$12,dMateriaPrima!$B$2:$B$12)</f>
        <v>Couro</v>
      </c>
      <c r="N6537" s="2">
        <f>_xlfn.XLOOKUP(G6537,dMateriaPrima!$A$2:$A$12,dMateriaPrima!$C$2:$C$12)</f>
        <v>4.4000000000000004</v>
      </c>
      <c r="O6537" s="3">
        <f t="shared" si="510"/>
        <v>453.20000000000005</v>
      </c>
      <c r="P6537" s="4">
        <f t="shared" si="511"/>
        <v>0</v>
      </c>
      <c r="Q6537" s="3">
        <f t="shared" si="512"/>
        <v>453.20000000000005</v>
      </c>
      <c r="R6537" t="str">
        <f t="shared" si="513"/>
        <v>Em atraso</v>
      </c>
      <c r="S6537" s="5">
        <f t="shared" si="514"/>
        <v>2</v>
      </c>
    </row>
    <row r="6538" spans="1:19" x14ac:dyDescent="0.25">
      <c r="A6538">
        <v>6537</v>
      </c>
      <c r="B6538" s="1">
        <v>44234</v>
      </c>
      <c r="C6538" s="1">
        <v>44237</v>
      </c>
      <c r="D6538" s="1">
        <v>44266</v>
      </c>
      <c r="E6538" s="1">
        <v>44268</v>
      </c>
      <c r="F6538">
        <v>1</v>
      </c>
      <c r="G6538">
        <v>11</v>
      </c>
      <c r="H6538">
        <v>405</v>
      </c>
      <c r="I6538" s="6">
        <v>0</v>
      </c>
      <c r="J6538">
        <v>3</v>
      </c>
      <c r="K6538" t="str">
        <f>_xlfn.XLOOKUP(fCompras!F6538,dComprador!$A$2:$A$7,dComprador!$B$2:$B$7)</f>
        <v>Alon</v>
      </c>
      <c r="L6538" t="str">
        <f>_xlfn.XLOOKUP(J6538,dFornecedor!$A$2:$A$6,dFornecedor!$B$2:$B$6)</f>
        <v>StepUp</v>
      </c>
      <c r="M6538" t="str">
        <f>_xlfn.XLOOKUP(G6538,dMateriaPrima!$A$2:$A$12,dMateriaPrima!$B$2:$B$12)</f>
        <v>Papel</v>
      </c>
      <c r="N6538" s="2">
        <f>_xlfn.XLOOKUP(G6538,dMateriaPrima!$A$2:$A$12,dMateriaPrima!$C$2:$C$12)</f>
        <v>9</v>
      </c>
      <c r="O6538" s="3">
        <f t="shared" si="510"/>
        <v>3645</v>
      </c>
      <c r="P6538" s="4">
        <f t="shared" si="511"/>
        <v>0</v>
      </c>
      <c r="Q6538" s="3">
        <f t="shared" si="512"/>
        <v>3645</v>
      </c>
      <c r="R6538" t="str">
        <f t="shared" si="513"/>
        <v>Em atraso</v>
      </c>
      <c r="S6538" s="5">
        <f t="shared" si="514"/>
        <v>2</v>
      </c>
    </row>
    <row r="6539" spans="1:19" x14ac:dyDescent="0.25">
      <c r="A6539">
        <v>6538</v>
      </c>
      <c r="B6539" s="1">
        <v>44234</v>
      </c>
      <c r="C6539" s="1">
        <v>44234</v>
      </c>
      <c r="D6539" s="1">
        <v>44257</v>
      </c>
      <c r="E6539" s="1">
        <v>44257</v>
      </c>
      <c r="F6539">
        <v>1</v>
      </c>
      <c r="G6539">
        <v>1</v>
      </c>
      <c r="H6539">
        <v>9</v>
      </c>
      <c r="I6539" s="6">
        <v>0</v>
      </c>
      <c r="J6539">
        <v>4</v>
      </c>
      <c r="K6539" t="str">
        <f>_xlfn.XLOOKUP(fCompras!F6539,dComprador!$A$2:$A$7,dComprador!$B$2:$B$7)</f>
        <v>Alon</v>
      </c>
      <c r="L6539" t="str">
        <f>_xlfn.XLOOKUP(J6539,dFornecedor!$A$2:$A$6,dFornecedor!$B$2:$B$6)</f>
        <v>AlphaOmega</v>
      </c>
      <c r="M6539" t="str">
        <f>_xlfn.XLOOKUP(G6539,dMateriaPrima!$A$2:$A$12,dMateriaPrima!$B$2:$B$12)</f>
        <v>Tecido</v>
      </c>
      <c r="N6539" s="2">
        <f>_xlfn.XLOOKUP(G6539,dMateriaPrima!$A$2:$A$12,dMateriaPrima!$C$2:$C$12)</f>
        <v>18</v>
      </c>
      <c r="O6539" s="3">
        <f t="shared" si="510"/>
        <v>162</v>
      </c>
      <c r="P6539" s="4">
        <f t="shared" si="511"/>
        <v>0</v>
      </c>
      <c r="Q6539" s="3">
        <f t="shared" si="512"/>
        <v>162</v>
      </c>
      <c r="R6539" t="str">
        <f t="shared" si="513"/>
        <v>No prazo</v>
      </c>
      <c r="S6539" s="5">
        <f t="shared" si="514"/>
        <v>0</v>
      </c>
    </row>
    <row r="6540" spans="1:19" x14ac:dyDescent="0.25">
      <c r="A6540">
        <v>6539</v>
      </c>
      <c r="B6540" s="1">
        <v>44234</v>
      </c>
      <c r="C6540" s="1">
        <v>44234</v>
      </c>
      <c r="D6540" s="1">
        <v>44258</v>
      </c>
      <c r="E6540" s="1">
        <v>44259</v>
      </c>
      <c r="F6540">
        <v>1</v>
      </c>
      <c r="G6540">
        <v>9</v>
      </c>
      <c r="H6540">
        <v>302</v>
      </c>
      <c r="I6540" s="6">
        <v>0</v>
      </c>
      <c r="J6540">
        <v>4</v>
      </c>
      <c r="K6540" t="str">
        <f>_xlfn.XLOOKUP(fCompras!F6540,dComprador!$A$2:$A$7,dComprador!$B$2:$B$7)</f>
        <v>Alon</v>
      </c>
      <c r="L6540" t="str">
        <f>_xlfn.XLOOKUP(J6540,dFornecedor!$A$2:$A$6,dFornecedor!$B$2:$B$6)</f>
        <v>AlphaOmega</v>
      </c>
      <c r="M6540" t="str">
        <f>_xlfn.XLOOKUP(G6540,dMateriaPrima!$A$2:$A$12,dMateriaPrima!$B$2:$B$12)</f>
        <v>Couro</v>
      </c>
      <c r="N6540" s="2">
        <f>_xlfn.XLOOKUP(G6540,dMateriaPrima!$A$2:$A$12,dMateriaPrima!$C$2:$C$12)</f>
        <v>4.4000000000000004</v>
      </c>
      <c r="O6540" s="3">
        <f t="shared" si="510"/>
        <v>1328.8000000000002</v>
      </c>
      <c r="P6540" s="4">
        <f t="shared" si="511"/>
        <v>0</v>
      </c>
      <c r="Q6540" s="3">
        <f t="shared" si="512"/>
        <v>1328.8000000000002</v>
      </c>
      <c r="R6540" t="str">
        <f t="shared" si="513"/>
        <v>Em atraso</v>
      </c>
      <c r="S6540" s="5">
        <f t="shared" si="514"/>
        <v>1</v>
      </c>
    </row>
    <row r="6541" spans="1:19" x14ac:dyDescent="0.25">
      <c r="A6541">
        <v>6540</v>
      </c>
      <c r="B6541" s="1">
        <v>44235</v>
      </c>
      <c r="C6541" s="1">
        <v>44244</v>
      </c>
      <c r="D6541" s="1">
        <v>44247</v>
      </c>
      <c r="E6541" s="1">
        <v>44246</v>
      </c>
      <c r="F6541">
        <v>4</v>
      </c>
      <c r="G6541">
        <v>6</v>
      </c>
      <c r="H6541">
        <v>265</v>
      </c>
      <c r="I6541" s="6">
        <v>0</v>
      </c>
      <c r="J6541">
        <v>2</v>
      </c>
      <c r="K6541" t="str">
        <f>_xlfn.XLOOKUP(fCompras!F6541,dComprador!$A$2:$A$7,dComprador!$B$2:$B$7)</f>
        <v>Lira</v>
      </c>
      <c r="L6541" t="str">
        <f>_xlfn.XLOOKUP(J6541,dFornecedor!$A$2:$A$6,dFornecedor!$B$2:$B$6)</f>
        <v>Minerva</v>
      </c>
      <c r="M6541" t="str">
        <f>_xlfn.XLOOKUP(G6541,dMateriaPrima!$A$2:$A$12,dMateriaPrima!$B$2:$B$12)</f>
        <v>Fio Algodão</v>
      </c>
      <c r="N6541" s="2">
        <f>_xlfn.XLOOKUP(G6541,dMateriaPrima!$A$2:$A$12,dMateriaPrima!$C$2:$C$12)</f>
        <v>55.9</v>
      </c>
      <c r="O6541" s="3">
        <f t="shared" si="510"/>
        <v>14813.5</v>
      </c>
      <c r="P6541" s="4">
        <f t="shared" si="511"/>
        <v>0</v>
      </c>
      <c r="Q6541" s="3">
        <f t="shared" si="512"/>
        <v>14813.5</v>
      </c>
      <c r="R6541" t="str">
        <f t="shared" si="513"/>
        <v>No prazo</v>
      </c>
      <c r="S6541" s="5">
        <f t="shared" si="514"/>
        <v>0</v>
      </c>
    </row>
    <row r="6542" spans="1:19" x14ac:dyDescent="0.25">
      <c r="A6542">
        <v>6541</v>
      </c>
      <c r="B6542" s="1">
        <v>44235</v>
      </c>
      <c r="C6542" s="1">
        <v>44235</v>
      </c>
      <c r="D6542" s="1">
        <v>44242</v>
      </c>
      <c r="E6542" s="1">
        <v>44243</v>
      </c>
      <c r="F6542">
        <v>4</v>
      </c>
      <c r="G6542">
        <v>7</v>
      </c>
      <c r="H6542">
        <v>235</v>
      </c>
      <c r="I6542" s="6">
        <v>0</v>
      </c>
      <c r="J6542">
        <v>2</v>
      </c>
      <c r="K6542" t="str">
        <f>_xlfn.XLOOKUP(fCompras!F6542,dComprador!$A$2:$A$7,dComprador!$B$2:$B$7)</f>
        <v>Lira</v>
      </c>
      <c r="L6542" t="str">
        <f>_xlfn.XLOOKUP(J6542,dFornecedor!$A$2:$A$6,dFornecedor!$B$2:$B$6)</f>
        <v>Minerva</v>
      </c>
      <c r="M6542" t="str">
        <f>_xlfn.XLOOKUP(G6542,dMateriaPrima!$A$2:$A$12,dMateriaPrima!$B$2:$B$12)</f>
        <v>Poliéster</v>
      </c>
      <c r="N6542" s="2">
        <f>_xlfn.XLOOKUP(G6542,dMateriaPrima!$A$2:$A$12,dMateriaPrima!$C$2:$C$12)</f>
        <v>8</v>
      </c>
      <c r="O6542" s="3">
        <f t="shared" si="510"/>
        <v>1880</v>
      </c>
      <c r="P6542" s="4">
        <f t="shared" si="511"/>
        <v>0</v>
      </c>
      <c r="Q6542" s="3">
        <f t="shared" si="512"/>
        <v>1880</v>
      </c>
      <c r="R6542" t="str">
        <f t="shared" si="513"/>
        <v>Em atraso</v>
      </c>
      <c r="S6542" s="5">
        <f t="shared" si="514"/>
        <v>1</v>
      </c>
    </row>
    <row r="6543" spans="1:19" x14ac:dyDescent="0.25">
      <c r="A6543">
        <v>6542</v>
      </c>
      <c r="B6543" s="1">
        <v>44235</v>
      </c>
      <c r="C6543" s="1">
        <v>44246</v>
      </c>
      <c r="D6543" s="1">
        <v>44246</v>
      </c>
      <c r="E6543" s="1">
        <v>44246</v>
      </c>
      <c r="F6543">
        <v>4</v>
      </c>
      <c r="G6543">
        <v>6</v>
      </c>
      <c r="H6543">
        <v>56</v>
      </c>
      <c r="I6543" s="6">
        <v>0</v>
      </c>
      <c r="J6543">
        <v>1</v>
      </c>
      <c r="K6543" t="str">
        <f>_xlfn.XLOOKUP(fCompras!F6543,dComprador!$A$2:$A$7,dComprador!$B$2:$B$7)</f>
        <v>Lira</v>
      </c>
      <c r="L6543" t="str">
        <f>_xlfn.XLOOKUP(J6543,dFornecedor!$A$2:$A$6,dFornecedor!$B$2:$B$6)</f>
        <v>NorthShore</v>
      </c>
      <c r="M6543" t="str">
        <f>_xlfn.XLOOKUP(G6543,dMateriaPrima!$A$2:$A$12,dMateriaPrima!$B$2:$B$12)</f>
        <v>Fio Algodão</v>
      </c>
      <c r="N6543" s="2">
        <f>_xlfn.XLOOKUP(G6543,dMateriaPrima!$A$2:$A$12,dMateriaPrima!$C$2:$C$12)</f>
        <v>55.9</v>
      </c>
      <c r="O6543" s="3">
        <f t="shared" si="510"/>
        <v>3130.4</v>
      </c>
      <c r="P6543" s="4">
        <f t="shared" si="511"/>
        <v>0</v>
      </c>
      <c r="Q6543" s="3">
        <f t="shared" si="512"/>
        <v>3130.4</v>
      </c>
      <c r="R6543" t="str">
        <f t="shared" si="513"/>
        <v>No prazo</v>
      </c>
      <c r="S6543" s="5">
        <f t="shared" si="514"/>
        <v>0</v>
      </c>
    </row>
    <row r="6544" spans="1:19" x14ac:dyDescent="0.25">
      <c r="A6544">
        <v>6543</v>
      </c>
      <c r="B6544" s="1">
        <v>44235</v>
      </c>
      <c r="C6544" s="1">
        <v>44235</v>
      </c>
      <c r="D6544" s="1">
        <v>44254</v>
      </c>
      <c r="E6544" s="1">
        <v>44255</v>
      </c>
      <c r="F6544">
        <v>1</v>
      </c>
      <c r="G6544">
        <v>5</v>
      </c>
      <c r="H6544">
        <v>510</v>
      </c>
      <c r="I6544" s="6">
        <v>0</v>
      </c>
      <c r="J6544">
        <v>2</v>
      </c>
      <c r="K6544" t="str">
        <f>_xlfn.XLOOKUP(fCompras!F6544,dComprador!$A$2:$A$7,dComprador!$B$2:$B$7)</f>
        <v>Alon</v>
      </c>
      <c r="L6544" t="str">
        <f>_xlfn.XLOOKUP(J6544,dFornecedor!$A$2:$A$6,dFornecedor!$B$2:$B$6)</f>
        <v>Minerva</v>
      </c>
      <c r="M6544" t="str">
        <f>_xlfn.XLOOKUP(G6544,dMateriaPrima!$A$2:$A$12,dMateriaPrima!$B$2:$B$12)</f>
        <v>Areia</v>
      </c>
      <c r="N6544" s="2">
        <f>_xlfn.XLOOKUP(G6544,dMateriaPrima!$A$2:$A$12,dMateriaPrima!$C$2:$C$12)</f>
        <v>3.59</v>
      </c>
      <c r="O6544" s="3">
        <f t="shared" si="510"/>
        <v>1830.8999999999999</v>
      </c>
      <c r="P6544" s="4">
        <f t="shared" si="511"/>
        <v>0</v>
      </c>
      <c r="Q6544" s="3">
        <f t="shared" si="512"/>
        <v>1830.8999999999999</v>
      </c>
      <c r="R6544" t="str">
        <f t="shared" si="513"/>
        <v>Em atraso</v>
      </c>
      <c r="S6544" s="5">
        <f t="shared" si="514"/>
        <v>1</v>
      </c>
    </row>
    <row r="6545" spans="1:19" x14ac:dyDescent="0.25">
      <c r="A6545">
        <v>6544</v>
      </c>
      <c r="B6545" s="1">
        <v>44235</v>
      </c>
      <c r="C6545" s="1">
        <v>44236</v>
      </c>
      <c r="D6545" s="1">
        <v>44255</v>
      </c>
      <c r="E6545" s="1">
        <v>44257</v>
      </c>
      <c r="F6545">
        <v>1</v>
      </c>
      <c r="G6545">
        <v>5</v>
      </c>
      <c r="H6545">
        <v>22</v>
      </c>
      <c r="I6545" s="6">
        <v>0</v>
      </c>
      <c r="J6545">
        <v>3</v>
      </c>
      <c r="K6545" t="str">
        <f>_xlfn.XLOOKUP(fCompras!F6545,dComprador!$A$2:$A$7,dComprador!$B$2:$B$7)</f>
        <v>Alon</v>
      </c>
      <c r="L6545" t="str">
        <f>_xlfn.XLOOKUP(J6545,dFornecedor!$A$2:$A$6,dFornecedor!$B$2:$B$6)</f>
        <v>StepUp</v>
      </c>
      <c r="M6545" t="str">
        <f>_xlfn.XLOOKUP(G6545,dMateriaPrima!$A$2:$A$12,dMateriaPrima!$B$2:$B$12)</f>
        <v>Areia</v>
      </c>
      <c r="N6545" s="2">
        <f>_xlfn.XLOOKUP(G6545,dMateriaPrima!$A$2:$A$12,dMateriaPrima!$C$2:$C$12)</f>
        <v>3.59</v>
      </c>
      <c r="O6545" s="3">
        <f t="shared" si="510"/>
        <v>78.97999999999999</v>
      </c>
      <c r="P6545" s="4">
        <f t="shared" si="511"/>
        <v>0</v>
      </c>
      <c r="Q6545" s="3">
        <f t="shared" si="512"/>
        <v>78.97999999999999</v>
      </c>
      <c r="R6545" t="str">
        <f t="shared" si="513"/>
        <v>Em atraso</v>
      </c>
      <c r="S6545" s="5">
        <f t="shared" si="514"/>
        <v>2</v>
      </c>
    </row>
    <row r="6546" spans="1:19" x14ac:dyDescent="0.25">
      <c r="A6546">
        <v>6545</v>
      </c>
      <c r="B6546" s="1">
        <v>44235</v>
      </c>
      <c r="C6546" s="1">
        <v>44244</v>
      </c>
      <c r="D6546" s="1">
        <v>44257</v>
      </c>
      <c r="E6546" s="1">
        <v>44258</v>
      </c>
      <c r="F6546">
        <v>1</v>
      </c>
      <c r="G6546">
        <v>5</v>
      </c>
      <c r="H6546">
        <v>30</v>
      </c>
      <c r="I6546" s="6">
        <v>0</v>
      </c>
      <c r="J6546">
        <v>3</v>
      </c>
      <c r="K6546" t="str">
        <f>_xlfn.XLOOKUP(fCompras!F6546,dComprador!$A$2:$A$7,dComprador!$B$2:$B$7)</f>
        <v>Alon</v>
      </c>
      <c r="L6546" t="str">
        <f>_xlfn.XLOOKUP(J6546,dFornecedor!$A$2:$A$6,dFornecedor!$B$2:$B$6)</f>
        <v>StepUp</v>
      </c>
      <c r="M6546" t="str">
        <f>_xlfn.XLOOKUP(G6546,dMateriaPrima!$A$2:$A$12,dMateriaPrima!$B$2:$B$12)</f>
        <v>Areia</v>
      </c>
      <c r="N6546" s="2">
        <f>_xlfn.XLOOKUP(G6546,dMateriaPrima!$A$2:$A$12,dMateriaPrima!$C$2:$C$12)</f>
        <v>3.59</v>
      </c>
      <c r="O6546" s="3">
        <f t="shared" si="510"/>
        <v>107.69999999999999</v>
      </c>
      <c r="P6546" s="4">
        <f t="shared" si="511"/>
        <v>0</v>
      </c>
      <c r="Q6546" s="3">
        <f t="shared" si="512"/>
        <v>107.69999999999999</v>
      </c>
      <c r="R6546" t="str">
        <f t="shared" si="513"/>
        <v>Em atraso</v>
      </c>
      <c r="S6546" s="5">
        <f t="shared" si="514"/>
        <v>1</v>
      </c>
    </row>
    <row r="6547" spans="1:19" x14ac:dyDescent="0.25">
      <c r="A6547">
        <v>6546</v>
      </c>
      <c r="B6547" s="1">
        <v>44236</v>
      </c>
      <c r="C6547" s="1">
        <v>44238</v>
      </c>
      <c r="D6547" s="1">
        <v>44242</v>
      </c>
      <c r="E6547" s="1">
        <v>44245</v>
      </c>
      <c r="F6547">
        <v>4</v>
      </c>
      <c r="G6547">
        <v>11</v>
      </c>
      <c r="H6547">
        <v>202</v>
      </c>
      <c r="I6547" s="6">
        <v>0.27</v>
      </c>
      <c r="J6547">
        <v>1</v>
      </c>
      <c r="K6547" t="str">
        <f>_xlfn.XLOOKUP(fCompras!F6547,dComprador!$A$2:$A$7,dComprador!$B$2:$B$7)</f>
        <v>Lira</v>
      </c>
      <c r="L6547" t="str">
        <f>_xlfn.XLOOKUP(J6547,dFornecedor!$A$2:$A$6,dFornecedor!$B$2:$B$6)</f>
        <v>NorthShore</v>
      </c>
      <c r="M6547" t="str">
        <f>_xlfn.XLOOKUP(G6547,dMateriaPrima!$A$2:$A$12,dMateriaPrima!$B$2:$B$12)</f>
        <v>Papel</v>
      </c>
      <c r="N6547" s="2">
        <f>_xlfn.XLOOKUP(G6547,dMateriaPrima!$A$2:$A$12,dMateriaPrima!$C$2:$C$12)</f>
        <v>9</v>
      </c>
      <c r="O6547" s="3">
        <f t="shared" si="510"/>
        <v>1818</v>
      </c>
      <c r="P6547" s="4">
        <f t="shared" si="511"/>
        <v>490.86</v>
      </c>
      <c r="Q6547" s="3">
        <f t="shared" si="512"/>
        <v>1327.1399999999999</v>
      </c>
      <c r="R6547" t="str">
        <f t="shared" si="513"/>
        <v>Em atraso</v>
      </c>
      <c r="S6547" s="5">
        <f t="shared" si="514"/>
        <v>3</v>
      </c>
    </row>
    <row r="6548" spans="1:19" x14ac:dyDescent="0.25">
      <c r="A6548">
        <v>6547</v>
      </c>
      <c r="B6548" s="1">
        <v>44236</v>
      </c>
      <c r="C6548" s="1">
        <v>44241</v>
      </c>
      <c r="D6548" s="1">
        <v>44243</v>
      </c>
      <c r="E6548" s="1">
        <v>44247</v>
      </c>
      <c r="F6548">
        <v>4</v>
      </c>
      <c r="G6548">
        <v>7</v>
      </c>
      <c r="H6548">
        <v>15</v>
      </c>
      <c r="I6548" s="6">
        <v>0</v>
      </c>
      <c r="J6548">
        <v>1</v>
      </c>
      <c r="K6548" t="str">
        <f>_xlfn.XLOOKUP(fCompras!F6548,dComprador!$A$2:$A$7,dComprador!$B$2:$B$7)</f>
        <v>Lira</v>
      </c>
      <c r="L6548" t="str">
        <f>_xlfn.XLOOKUP(J6548,dFornecedor!$A$2:$A$6,dFornecedor!$B$2:$B$6)</f>
        <v>NorthShore</v>
      </c>
      <c r="M6548" t="str">
        <f>_xlfn.XLOOKUP(G6548,dMateriaPrima!$A$2:$A$12,dMateriaPrima!$B$2:$B$12)</f>
        <v>Poliéster</v>
      </c>
      <c r="N6548" s="2">
        <f>_xlfn.XLOOKUP(G6548,dMateriaPrima!$A$2:$A$12,dMateriaPrima!$C$2:$C$12)</f>
        <v>8</v>
      </c>
      <c r="O6548" s="3">
        <f t="shared" si="510"/>
        <v>120</v>
      </c>
      <c r="P6548" s="4">
        <f t="shared" si="511"/>
        <v>0</v>
      </c>
      <c r="Q6548" s="3">
        <f t="shared" si="512"/>
        <v>120</v>
      </c>
      <c r="R6548" t="str">
        <f t="shared" si="513"/>
        <v>Em atraso</v>
      </c>
      <c r="S6548" s="5">
        <f t="shared" si="514"/>
        <v>4</v>
      </c>
    </row>
    <row r="6549" spans="1:19" x14ac:dyDescent="0.25">
      <c r="A6549">
        <v>6548</v>
      </c>
      <c r="B6549" s="1">
        <v>44236</v>
      </c>
      <c r="C6549" s="1">
        <v>44236</v>
      </c>
      <c r="D6549" s="1">
        <v>44244</v>
      </c>
      <c r="E6549" s="1">
        <v>44246</v>
      </c>
      <c r="F6549">
        <v>4</v>
      </c>
      <c r="G6549">
        <v>10</v>
      </c>
      <c r="H6549">
        <v>1</v>
      </c>
      <c r="I6549" s="6">
        <v>0</v>
      </c>
      <c r="J6549">
        <v>2</v>
      </c>
      <c r="K6549" t="str">
        <f>_xlfn.XLOOKUP(fCompras!F6549,dComprador!$A$2:$A$7,dComprador!$B$2:$B$7)</f>
        <v>Lira</v>
      </c>
      <c r="L6549" t="str">
        <f>_xlfn.XLOOKUP(J6549,dFornecedor!$A$2:$A$6,dFornecedor!$B$2:$B$6)</f>
        <v>Minerva</v>
      </c>
      <c r="M6549" t="str">
        <f>_xlfn.XLOOKUP(G6549,dMateriaPrima!$A$2:$A$12,dMateriaPrima!$B$2:$B$12)</f>
        <v>Pedra Britada</v>
      </c>
      <c r="N6549" s="2">
        <f>_xlfn.XLOOKUP(G6549,dMateriaPrima!$A$2:$A$12,dMateriaPrima!$C$2:$C$12)</f>
        <v>56</v>
      </c>
      <c r="O6549" s="3">
        <f t="shared" si="510"/>
        <v>56</v>
      </c>
      <c r="P6549" s="4">
        <f t="shared" si="511"/>
        <v>0</v>
      </c>
      <c r="Q6549" s="3">
        <f t="shared" si="512"/>
        <v>56</v>
      </c>
      <c r="R6549" t="str">
        <f t="shared" si="513"/>
        <v>Em atraso</v>
      </c>
      <c r="S6549" s="5">
        <f t="shared" si="514"/>
        <v>2</v>
      </c>
    </row>
    <row r="6550" spans="1:19" x14ac:dyDescent="0.25">
      <c r="A6550">
        <v>6549</v>
      </c>
      <c r="B6550" s="1">
        <v>44236</v>
      </c>
      <c r="C6550" s="1">
        <v>44237</v>
      </c>
      <c r="D6550" s="1">
        <v>44255</v>
      </c>
      <c r="E6550" s="1">
        <v>44255</v>
      </c>
      <c r="F6550">
        <v>1</v>
      </c>
      <c r="G6550">
        <v>5</v>
      </c>
      <c r="H6550">
        <v>13</v>
      </c>
      <c r="I6550" s="6">
        <v>0</v>
      </c>
      <c r="J6550">
        <v>5</v>
      </c>
      <c r="K6550" t="str">
        <f>_xlfn.XLOOKUP(fCompras!F6550,dComprador!$A$2:$A$7,dComprador!$B$2:$B$7)</f>
        <v>Alon</v>
      </c>
      <c r="L6550" t="str">
        <f>_xlfn.XLOOKUP(J6550,dFornecedor!$A$2:$A$6,dFornecedor!$B$2:$B$6)</f>
        <v>Atlas</v>
      </c>
      <c r="M6550" t="str">
        <f>_xlfn.XLOOKUP(G6550,dMateriaPrima!$A$2:$A$12,dMateriaPrima!$B$2:$B$12)</f>
        <v>Areia</v>
      </c>
      <c r="N6550" s="2">
        <f>_xlfn.XLOOKUP(G6550,dMateriaPrima!$A$2:$A$12,dMateriaPrima!$C$2:$C$12)</f>
        <v>3.59</v>
      </c>
      <c r="O6550" s="3">
        <f t="shared" si="510"/>
        <v>46.67</v>
      </c>
      <c r="P6550" s="4">
        <f t="shared" si="511"/>
        <v>0</v>
      </c>
      <c r="Q6550" s="3">
        <f t="shared" si="512"/>
        <v>46.67</v>
      </c>
      <c r="R6550" t="str">
        <f t="shared" si="513"/>
        <v>No prazo</v>
      </c>
      <c r="S6550" s="5">
        <f t="shared" si="514"/>
        <v>0</v>
      </c>
    </row>
    <row r="6551" spans="1:19" x14ac:dyDescent="0.25">
      <c r="A6551">
        <v>6550</v>
      </c>
      <c r="B6551" s="1">
        <v>44236</v>
      </c>
      <c r="C6551" s="1">
        <v>44236</v>
      </c>
      <c r="D6551" s="1">
        <v>44255</v>
      </c>
      <c r="E6551" s="1">
        <v>44256</v>
      </c>
      <c r="F6551">
        <v>1</v>
      </c>
      <c r="G6551">
        <v>1</v>
      </c>
      <c r="H6551">
        <v>155</v>
      </c>
      <c r="I6551" s="6">
        <v>0</v>
      </c>
      <c r="J6551">
        <v>2</v>
      </c>
      <c r="K6551" t="str">
        <f>_xlfn.XLOOKUP(fCompras!F6551,dComprador!$A$2:$A$7,dComprador!$B$2:$B$7)</f>
        <v>Alon</v>
      </c>
      <c r="L6551" t="str">
        <f>_xlfn.XLOOKUP(J6551,dFornecedor!$A$2:$A$6,dFornecedor!$B$2:$B$6)</f>
        <v>Minerva</v>
      </c>
      <c r="M6551" t="str">
        <f>_xlfn.XLOOKUP(G6551,dMateriaPrima!$A$2:$A$12,dMateriaPrima!$B$2:$B$12)</f>
        <v>Tecido</v>
      </c>
      <c r="N6551" s="2">
        <f>_xlfn.XLOOKUP(G6551,dMateriaPrima!$A$2:$A$12,dMateriaPrima!$C$2:$C$12)</f>
        <v>18</v>
      </c>
      <c r="O6551" s="3">
        <f t="shared" si="510"/>
        <v>2790</v>
      </c>
      <c r="P6551" s="4">
        <f t="shared" si="511"/>
        <v>0</v>
      </c>
      <c r="Q6551" s="3">
        <f t="shared" si="512"/>
        <v>2790</v>
      </c>
      <c r="R6551" t="str">
        <f t="shared" si="513"/>
        <v>Em atraso</v>
      </c>
      <c r="S6551" s="5">
        <f t="shared" si="514"/>
        <v>1</v>
      </c>
    </row>
    <row r="6552" spans="1:19" x14ac:dyDescent="0.25">
      <c r="A6552">
        <v>6551</v>
      </c>
      <c r="B6552" s="1">
        <v>44236</v>
      </c>
      <c r="C6552" s="1">
        <v>44237</v>
      </c>
      <c r="D6552" s="1">
        <v>44250</v>
      </c>
      <c r="E6552" s="1">
        <v>44252</v>
      </c>
      <c r="F6552">
        <v>1</v>
      </c>
      <c r="G6552">
        <v>3</v>
      </c>
      <c r="H6552">
        <v>7</v>
      </c>
      <c r="I6552" s="6">
        <v>0</v>
      </c>
      <c r="J6552">
        <v>4</v>
      </c>
      <c r="K6552" t="str">
        <f>_xlfn.XLOOKUP(fCompras!F6552,dComprador!$A$2:$A$7,dComprador!$B$2:$B$7)</f>
        <v>Alon</v>
      </c>
      <c r="L6552" t="str">
        <f>_xlfn.XLOOKUP(J6552,dFornecedor!$A$2:$A$6,dFornecedor!$B$2:$B$6)</f>
        <v>AlphaOmega</v>
      </c>
      <c r="M6552" t="str">
        <f>_xlfn.XLOOKUP(G6552,dMateriaPrima!$A$2:$A$12,dMateriaPrima!$B$2:$B$12)</f>
        <v>Barra Metal</v>
      </c>
      <c r="N6552" s="2">
        <f>_xlfn.XLOOKUP(G6552,dMateriaPrima!$A$2:$A$12,dMateriaPrima!$C$2:$C$12)</f>
        <v>565</v>
      </c>
      <c r="O6552" s="3">
        <f t="shared" si="510"/>
        <v>3955</v>
      </c>
      <c r="P6552" s="4">
        <f t="shared" si="511"/>
        <v>0</v>
      </c>
      <c r="Q6552" s="3">
        <f t="shared" si="512"/>
        <v>3955</v>
      </c>
      <c r="R6552" t="str">
        <f t="shared" si="513"/>
        <v>Em atraso</v>
      </c>
      <c r="S6552" s="5">
        <f t="shared" si="514"/>
        <v>2</v>
      </c>
    </row>
    <row r="6553" spans="1:19" x14ac:dyDescent="0.25">
      <c r="A6553">
        <v>6552</v>
      </c>
      <c r="B6553" s="1">
        <v>44236</v>
      </c>
      <c r="C6553" s="1">
        <v>44241</v>
      </c>
      <c r="D6553" s="1">
        <v>44256</v>
      </c>
      <c r="E6553" s="1">
        <v>44256</v>
      </c>
      <c r="F6553">
        <v>1</v>
      </c>
      <c r="G6553">
        <v>11</v>
      </c>
      <c r="H6553">
        <v>38</v>
      </c>
      <c r="I6553" s="6">
        <v>0</v>
      </c>
      <c r="J6553">
        <v>4</v>
      </c>
      <c r="K6553" t="str">
        <f>_xlfn.XLOOKUP(fCompras!F6553,dComprador!$A$2:$A$7,dComprador!$B$2:$B$7)</f>
        <v>Alon</v>
      </c>
      <c r="L6553" t="str">
        <f>_xlfn.XLOOKUP(J6553,dFornecedor!$A$2:$A$6,dFornecedor!$B$2:$B$6)</f>
        <v>AlphaOmega</v>
      </c>
      <c r="M6553" t="str">
        <f>_xlfn.XLOOKUP(G6553,dMateriaPrima!$A$2:$A$12,dMateriaPrima!$B$2:$B$12)</f>
        <v>Papel</v>
      </c>
      <c r="N6553" s="2">
        <f>_xlfn.XLOOKUP(G6553,dMateriaPrima!$A$2:$A$12,dMateriaPrima!$C$2:$C$12)</f>
        <v>9</v>
      </c>
      <c r="O6553" s="3">
        <f t="shared" si="510"/>
        <v>342</v>
      </c>
      <c r="P6553" s="4">
        <f t="shared" si="511"/>
        <v>0</v>
      </c>
      <c r="Q6553" s="3">
        <f t="shared" si="512"/>
        <v>342</v>
      </c>
      <c r="R6553" t="str">
        <f t="shared" si="513"/>
        <v>No prazo</v>
      </c>
      <c r="S6553" s="5">
        <f t="shared" si="514"/>
        <v>0</v>
      </c>
    </row>
    <row r="6554" spans="1:19" x14ac:dyDescent="0.25">
      <c r="A6554">
        <v>6553</v>
      </c>
      <c r="B6554" s="1">
        <v>44236</v>
      </c>
      <c r="C6554" s="1">
        <v>44237</v>
      </c>
      <c r="D6554" s="1">
        <v>44267</v>
      </c>
      <c r="E6554" s="1">
        <v>44269</v>
      </c>
      <c r="F6554">
        <v>1</v>
      </c>
      <c r="G6554">
        <v>8</v>
      </c>
      <c r="H6554">
        <v>519</v>
      </c>
      <c r="I6554" s="6">
        <v>0</v>
      </c>
      <c r="J6554">
        <v>3</v>
      </c>
      <c r="K6554" t="str">
        <f>_xlfn.XLOOKUP(fCompras!F6554,dComprador!$A$2:$A$7,dComprador!$B$2:$B$7)</f>
        <v>Alon</v>
      </c>
      <c r="L6554" t="str">
        <f>_xlfn.XLOOKUP(J6554,dFornecedor!$A$2:$A$6,dFornecedor!$B$2:$B$6)</f>
        <v>StepUp</v>
      </c>
      <c r="M6554" t="str">
        <f>_xlfn.XLOOKUP(G6554,dMateriaPrima!$A$2:$A$12,dMateriaPrima!$B$2:$B$12)</f>
        <v>Cimento</v>
      </c>
      <c r="N6554" s="2">
        <f>_xlfn.XLOOKUP(G6554,dMateriaPrima!$A$2:$A$12,dMateriaPrima!$C$2:$C$12)</f>
        <v>23</v>
      </c>
      <c r="O6554" s="3">
        <f t="shared" si="510"/>
        <v>11937</v>
      </c>
      <c r="P6554" s="4">
        <f t="shared" si="511"/>
        <v>0</v>
      </c>
      <c r="Q6554" s="3">
        <f t="shared" si="512"/>
        <v>11937</v>
      </c>
      <c r="R6554" t="str">
        <f t="shared" si="513"/>
        <v>Em atraso</v>
      </c>
      <c r="S6554" s="5">
        <f t="shared" si="514"/>
        <v>2</v>
      </c>
    </row>
    <row r="6555" spans="1:19" x14ac:dyDescent="0.25">
      <c r="A6555">
        <v>6554</v>
      </c>
      <c r="B6555" s="1">
        <v>44236</v>
      </c>
      <c r="C6555" s="1">
        <v>44244</v>
      </c>
      <c r="D6555" s="1">
        <v>44269</v>
      </c>
      <c r="E6555" s="1">
        <v>44270</v>
      </c>
      <c r="F6555">
        <v>1</v>
      </c>
      <c r="G6555">
        <v>5</v>
      </c>
      <c r="H6555">
        <v>316</v>
      </c>
      <c r="I6555" s="6">
        <v>0</v>
      </c>
      <c r="J6555">
        <v>3</v>
      </c>
      <c r="K6555" t="str">
        <f>_xlfn.XLOOKUP(fCompras!F6555,dComprador!$A$2:$A$7,dComprador!$B$2:$B$7)</f>
        <v>Alon</v>
      </c>
      <c r="L6555" t="str">
        <f>_xlfn.XLOOKUP(J6555,dFornecedor!$A$2:$A$6,dFornecedor!$B$2:$B$6)</f>
        <v>StepUp</v>
      </c>
      <c r="M6555" t="str">
        <f>_xlfn.XLOOKUP(G6555,dMateriaPrima!$A$2:$A$12,dMateriaPrima!$B$2:$B$12)</f>
        <v>Areia</v>
      </c>
      <c r="N6555" s="2">
        <f>_xlfn.XLOOKUP(G6555,dMateriaPrima!$A$2:$A$12,dMateriaPrima!$C$2:$C$12)</f>
        <v>3.59</v>
      </c>
      <c r="O6555" s="3">
        <f t="shared" si="510"/>
        <v>1134.44</v>
      </c>
      <c r="P6555" s="4">
        <f t="shared" si="511"/>
        <v>0</v>
      </c>
      <c r="Q6555" s="3">
        <f t="shared" si="512"/>
        <v>1134.44</v>
      </c>
      <c r="R6555" t="str">
        <f t="shared" si="513"/>
        <v>Em atraso</v>
      </c>
      <c r="S6555" s="5">
        <f t="shared" si="514"/>
        <v>1</v>
      </c>
    </row>
    <row r="6556" spans="1:19" x14ac:dyDescent="0.25">
      <c r="A6556">
        <v>6555</v>
      </c>
      <c r="B6556" s="1">
        <v>44236</v>
      </c>
      <c r="C6556" s="1">
        <v>44246</v>
      </c>
      <c r="D6556" s="1">
        <v>44266</v>
      </c>
      <c r="E6556" s="1">
        <v>44269</v>
      </c>
      <c r="F6556">
        <v>1</v>
      </c>
      <c r="G6556">
        <v>3</v>
      </c>
      <c r="H6556">
        <v>171</v>
      </c>
      <c r="I6556" s="6">
        <v>0</v>
      </c>
      <c r="J6556">
        <v>3</v>
      </c>
      <c r="K6556" t="str">
        <f>_xlfn.XLOOKUP(fCompras!F6556,dComprador!$A$2:$A$7,dComprador!$B$2:$B$7)</f>
        <v>Alon</v>
      </c>
      <c r="L6556" t="str">
        <f>_xlfn.XLOOKUP(J6556,dFornecedor!$A$2:$A$6,dFornecedor!$B$2:$B$6)</f>
        <v>StepUp</v>
      </c>
      <c r="M6556" t="str">
        <f>_xlfn.XLOOKUP(G6556,dMateriaPrima!$A$2:$A$12,dMateriaPrima!$B$2:$B$12)</f>
        <v>Barra Metal</v>
      </c>
      <c r="N6556" s="2">
        <f>_xlfn.XLOOKUP(G6556,dMateriaPrima!$A$2:$A$12,dMateriaPrima!$C$2:$C$12)</f>
        <v>565</v>
      </c>
      <c r="O6556" s="3">
        <f t="shared" si="510"/>
        <v>96615</v>
      </c>
      <c r="P6556" s="4">
        <f t="shared" si="511"/>
        <v>0</v>
      </c>
      <c r="Q6556" s="3">
        <f t="shared" si="512"/>
        <v>96615</v>
      </c>
      <c r="R6556" t="str">
        <f t="shared" si="513"/>
        <v>Em atraso</v>
      </c>
      <c r="S6556" s="5">
        <f t="shared" si="514"/>
        <v>3</v>
      </c>
    </row>
    <row r="6557" spans="1:19" x14ac:dyDescent="0.25">
      <c r="A6557">
        <v>6556</v>
      </c>
      <c r="B6557" s="1">
        <v>44236</v>
      </c>
      <c r="C6557" s="1">
        <v>44237</v>
      </c>
      <c r="D6557" s="1">
        <v>44268</v>
      </c>
      <c r="E6557" s="1">
        <v>44269</v>
      </c>
      <c r="F6557">
        <v>1</v>
      </c>
      <c r="G6557">
        <v>7</v>
      </c>
      <c r="H6557">
        <v>145</v>
      </c>
      <c r="I6557" s="6">
        <v>0</v>
      </c>
      <c r="J6557">
        <v>1</v>
      </c>
      <c r="K6557" t="str">
        <f>_xlfn.XLOOKUP(fCompras!F6557,dComprador!$A$2:$A$7,dComprador!$B$2:$B$7)</f>
        <v>Alon</v>
      </c>
      <c r="L6557" t="str">
        <f>_xlfn.XLOOKUP(J6557,dFornecedor!$A$2:$A$6,dFornecedor!$B$2:$B$6)</f>
        <v>NorthShore</v>
      </c>
      <c r="M6557" t="str">
        <f>_xlfn.XLOOKUP(G6557,dMateriaPrima!$A$2:$A$12,dMateriaPrima!$B$2:$B$12)</f>
        <v>Poliéster</v>
      </c>
      <c r="N6557" s="2">
        <f>_xlfn.XLOOKUP(G6557,dMateriaPrima!$A$2:$A$12,dMateriaPrima!$C$2:$C$12)</f>
        <v>8</v>
      </c>
      <c r="O6557" s="3">
        <f t="shared" si="510"/>
        <v>1160</v>
      </c>
      <c r="P6557" s="4">
        <f t="shared" si="511"/>
        <v>0</v>
      </c>
      <c r="Q6557" s="3">
        <f t="shared" si="512"/>
        <v>1160</v>
      </c>
      <c r="R6557" t="str">
        <f t="shared" si="513"/>
        <v>Em atraso</v>
      </c>
      <c r="S6557" s="5">
        <f t="shared" si="514"/>
        <v>1</v>
      </c>
    </row>
    <row r="6558" spans="1:19" x14ac:dyDescent="0.25">
      <c r="A6558">
        <v>6557</v>
      </c>
      <c r="B6558" s="1">
        <v>44236</v>
      </c>
      <c r="C6558" s="1">
        <v>44236</v>
      </c>
      <c r="D6558" s="1">
        <v>44258</v>
      </c>
      <c r="E6558" s="1">
        <v>44260</v>
      </c>
      <c r="F6558">
        <v>1</v>
      </c>
      <c r="G6558">
        <v>1</v>
      </c>
      <c r="H6558">
        <v>419</v>
      </c>
      <c r="I6558" s="6">
        <v>0</v>
      </c>
      <c r="J6558">
        <v>2</v>
      </c>
      <c r="K6558" t="str">
        <f>_xlfn.XLOOKUP(fCompras!F6558,dComprador!$A$2:$A$7,dComprador!$B$2:$B$7)</f>
        <v>Alon</v>
      </c>
      <c r="L6558" t="str">
        <f>_xlfn.XLOOKUP(J6558,dFornecedor!$A$2:$A$6,dFornecedor!$B$2:$B$6)</f>
        <v>Minerva</v>
      </c>
      <c r="M6558" t="str">
        <f>_xlfn.XLOOKUP(G6558,dMateriaPrima!$A$2:$A$12,dMateriaPrima!$B$2:$B$12)</f>
        <v>Tecido</v>
      </c>
      <c r="N6558" s="2">
        <f>_xlfn.XLOOKUP(G6558,dMateriaPrima!$A$2:$A$12,dMateriaPrima!$C$2:$C$12)</f>
        <v>18</v>
      </c>
      <c r="O6558" s="3">
        <f t="shared" si="510"/>
        <v>7542</v>
      </c>
      <c r="P6558" s="4">
        <f t="shared" si="511"/>
        <v>0</v>
      </c>
      <c r="Q6558" s="3">
        <f t="shared" si="512"/>
        <v>7542</v>
      </c>
      <c r="R6558" t="str">
        <f t="shared" si="513"/>
        <v>Em atraso</v>
      </c>
      <c r="S6558" s="5">
        <f t="shared" si="514"/>
        <v>2</v>
      </c>
    </row>
    <row r="6559" spans="1:19" x14ac:dyDescent="0.25">
      <c r="A6559">
        <v>6558</v>
      </c>
      <c r="B6559" s="1">
        <v>44237</v>
      </c>
      <c r="C6559" s="1">
        <v>44237</v>
      </c>
      <c r="D6559" s="1">
        <v>44269</v>
      </c>
      <c r="E6559" s="1">
        <v>44272</v>
      </c>
      <c r="F6559">
        <v>1</v>
      </c>
      <c r="G6559">
        <v>4</v>
      </c>
      <c r="H6559">
        <v>2</v>
      </c>
      <c r="I6559" s="6">
        <v>0</v>
      </c>
      <c r="J6559">
        <v>4</v>
      </c>
      <c r="K6559" t="str">
        <f>_xlfn.XLOOKUP(fCompras!F6559,dComprador!$A$2:$A$7,dComprador!$B$2:$B$7)</f>
        <v>Alon</v>
      </c>
      <c r="L6559" t="str">
        <f>_xlfn.XLOOKUP(J6559,dFornecedor!$A$2:$A$6,dFornecedor!$B$2:$B$6)</f>
        <v>AlphaOmega</v>
      </c>
      <c r="M6559" t="str">
        <f>_xlfn.XLOOKUP(G6559,dMateriaPrima!$A$2:$A$12,dMateriaPrima!$B$2:$B$12)</f>
        <v>Madeira</v>
      </c>
      <c r="N6559" s="2">
        <f>_xlfn.XLOOKUP(G6559,dMateriaPrima!$A$2:$A$12,dMateriaPrima!$C$2:$C$12)</f>
        <v>168</v>
      </c>
      <c r="O6559" s="3">
        <f t="shared" si="510"/>
        <v>336</v>
      </c>
      <c r="P6559" s="4">
        <f t="shared" si="511"/>
        <v>0</v>
      </c>
      <c r="Q6559" s="3">
        <f t="shared" si="512"/>
        <v>336</v>
      </c>
      <c r="R6559" t="str">
        <f t="shared" si="513"/>
        <v>Em atraso</v>
      </c>
      <c r="S6559" s="5">
        <f t="shared" si="514"/>
        <v>3</v>
      </c>
    </row>
    <row r="6560" spans="1:19" x14ac:dyDescent="0.25">
      <c r="A6560">
        <v>6559</v>
      </c>
      <c r="B6560" s="1">
        <v>44237</v>
      </c>
      <c r="C6560" s="1">
        <v>44237</v>
      </c>
      <c r="D6560" s="1">
        <v>44248</v>
      </c>
      <c r="E6560" s="1">
        <v>44253</v>
      </c>
      <c r="F6560">
        <v>4</v>
      </c>
      <c r="G6560">
        <v>9</v>
      </c>
      <c r="H6560">
        <v>363</v>
      </c>
      <c r="I6560" s="6">
        <v>0</v>
      </c>
      <c r="J6560">
        <v>4</v>
      </c>
      <c r="K6560" t="str">
        <f>_xlfn.XLOOKUP(fCompras!F6560,dComprador!$A$2:$A$7,dComprador!$B$2:$B$7)</f>
        <v>Lira</v>
      </c>
      <c r="L6560" t="str">
        <f>_xlfn.XLOOKUP(J6560,dFornecedor!$A$2:$A$6,dFornecedor!$B$2:$B$6)</f>
        <v>AlphaOmega</v>
      </c>
      <c r="M6560" t="str">
        <f>_xlfn.XLOOKUP(G6560,dMateriaPrima!$A$2:$A$12,dMateriaPrima!$B$2:$B$12)</f>
        <v>Couro</v>
      </c>
      <c r="N6560" s="2">
        <f>_xlfn.XLOOKUP(G6560,dMateriaPrima!$A$2:$A$12,dMateriaPrima!$C$2:$C$12)</f>
        <v>4.4000000000000004</v>
      </c>
      <c r="O6560" s="3">
        <f t="shared" si="510"/>
        <v>1597.2</v>
      </c>
      <c r="P6560" s="4">
        <f t="shared" si="511"/>
        <v>0</v>
      </c>
      <c r="Q6560" s="3">
        <f t="shared" si="512"/>
        <v>1597.2</v>
      </c>
      <c r="R6560" t="str">
        <f t="shared" si="513"/>
        <v>Em atraso</v>
      </c>
      <c r="S6560" s="5">
        <f t="shared" si="514"/>
        <v>5</v>
      </c>
    </row>
    <row r="6561" spans="1:19" x14ac:dyDescent="0.25">
      <c r="A6561">
        <v>6560</v>
      </c>
      <c r="B6561" s="1">
        <v>44237</v>
      </c>
      <c r="C6561" s="1">
        <v>44245</v>
      </c>
      <c r="D6561" s="1">
        <v>44250</v>
      </c>
      <c r="E6561" s="1">
        <v>44254</v>
      </c>
      <c r="F6561">
        <v>1</v>
      </c>
      <c r="G6561">
        <v>11</v>
      </c>
      <c r="H6561">
        <v>188</v>
      </c>
      <c r="I6561" s="6">
        <v>0</v>
      </c>
      <c r="J6561">
        <v>2</v>
      </c>
      <c r="K6561" t="str">
        <f>_xlfn.XLOOKUP(fCompras!F6561,dComprador!$A$2:$A$7,dComprador!$B$2:$B$7)</f>
        <v>Alon</v>
      </c>
      <c r="L6561" t="str">
        <f>_xlfn.XLOOKUP(J6561,dFornecedor!$A$2:$A$6,dFornecedor!$B$2:$B$6)</f>
        <v>Minerva</v>
      </c>
      <c r="M6561" t="str">
        <f>_xlfn.XLOOKUP(G6561,dMateriaPrima!$A$2:$A$12,dMateriaPrima!$B$2:$B$12)</f>
        <v>Papel</v>
      </c>
      <c r="N6561" s="2">
        <f>_xlfn.XLOOKUP(G6561,dMateriaPrima!$A$2:$A$12,dMateriaPrima!$C$2:$C$12)</f>
        <v>9</v>
      </c>
      <c r="O6561" s="3">
        <f t="shared" si="510"/>
        <v>1692</v>
      </c>
      <c r="P6561" s="4">
        <f t="shared" si="511"/>
        <v>0</v>
      </c>
      <c r="Q6561" s="3">
        <f t="shared" si="512"/>
        <v>1692</v>
      </c>
      <c r="R6561" t="str">
        <f t="shared" si="513"/>
        <v>Em atraso</v>
      </c>
      <c r="S6561" s="5">
        <f t="shared" si="514"/>
        <v>4</v>
      </c>
    </row>
    <row r="6562" spans="1:19" x14ac:dyDescent="0.25">
      <c r="A6562">
        <v>6561</v>
      </c>
      <c r="B6562" s="1">
        <v>44237</v>
      </c>
      <c r="C6562" s="1">
        <v>44244</v>
      </c>
      <c r="D6562" s="1">
        <v>44257</v>
      </c>
      <c r="E6562" s="1">
        <v>44259</v>
      </c>
      <c r="F6562">
        <v>1</v>
      </c>
      <c r="G6562">
        <v>1</v>
      </c>
      <c r="H6562">
        <v>261</v>
      </c>
      <c r="I6562" s="6">
        <v>0</v>
      </c>
      <c r="J6562">
        <v>3</v>
      </c>
      <c r="K6562" t="str">
        <f>_xlfn.XLOOKUP(fCompras!F6562,dComprador!$A$2:$A$7,dComprador!$B$2:$B$7)</f>
        <v>Alon</v>
      </c>
      <c r="L6562" t="str">
        <f>_xlfn.XLOOKUP(J6562,dFornecedor!$A$2:$A$6,dFornecedor!$B$2:$B$6)</f>
        <v>StepUp</v>
      </c>
      <c r="M6562" t="str">
        <f>_xlfn.XLOOKUP(G6562,dMateriaPrima!$A$2:$A$12,dMateriaPrima!$B$2:$B$12)</f>
        <v>Tecido</v>
      </c>
      <c r="N6562" s="2">
        <f>_xlfn.XLOOKUP(G6562,dMateriaPrima!$A$2:$A$12,dMateriaPrima!$C$2:$C$12)</f>
        <v>18</v>
      </c>
      <c r="O6562" s="3">
        <f t="shared" si="510"/>
        <v>4698</v>
      </c>
      <c r="P6562" s="4">
        <f t="shared" si="511"/>
        <v>0</v>
      </c>
      <c r="Q6562" s="3">
        <f t="shared" si="512"/>
        <v>4698</v>
      </c>
      <c r="R6562" t="str">
        <f t="shared" si="513"/>
        <v>Em atraso</v>
      </c>
      <c r="S6562" s="5">
        <f t="shared" si="514"/>
        <v>2</v>
      </c>
    </row>
    <row r="6563" spans="1:19" x14ac:dyDescent="0.25">
      <c r="A6563">
        <v>6562</v>
      </c>
      <c r="B6563" s="1">
        <v>44237</v>
      </c>
      <c r="C6563" s="1">
        <v>44237</v>
      </c>
      <c r="D6563" s="1">
        <v>44270</v>
      </c>
      <c r="E6563" s="1">
        <v>44272</v>
      </c>
      <c r="F6563">
        <v>1</v>
      </c>
      <c r="G6563">
        <v>9</v>
      </c>
      <c r="H6563">
        <v>176</v>
      </c>
      <c r="I6563" s="6">
        <v>0</v>
      </c>
      <c r="J6563">
        <v>2</v>
      </c>
      <c r="K6563" t="str">
        <f>_xlfn.XLOOKUP(fCompras!F6563,dComprador!$A$2:$A$7,dComprador!$B$2:$B$7)</f>
        <v>Alon</v>
      </c>
      <c r="L6563" t="str">
        <f>_xlfn.XLOOKUP(J6563,dFornecedor!$A$2:$A$6,dFornecedor!$B$2:$B$6)</f>
        <v>Minerva</v>
      </c>
      <c r="M6563" t="str">
        <f>_xlfn.XLOOKUP(G6563,dMateriaPrima!$A$2:$A$12,dMateriaPrima!$B$2:$B$12)</f>
        <v>Couro</v>
      </c>
      <c r="N6563" s="2">
        <f>_xlfn.XLOOKUP(G6563,dMateriaPrima!$A$2:$A$12,dMateriaPrima!$C$2:$C$12)</f>
        <v>4.4000000000000004</v>
      </c>
      <c r="O6563" s="3">
        <f t="shared" si="510"/>
        <v>774.40000000000009</v>
      </c>
      <c r="P6563" s="4">
        <f t="shared" si="511"/>
        <v>0</v>
      </c>
      <c r="Q6563" s="3">
        <f t="shared" si="512"/>
        <v>774.40000000000009</v>
      </c>
      <c r="R6563" t="str">
        <f t="shared" si="513"/>
        <v>Em atraso</v>
      </c>
      <c r="S6563" s="5">
        <f t="shared" si="514"/>
        <v>2</v>
      </c>
    </row>
    <row r="6564" spans="1:19" x14ac:dyDescent="0.25">
      <c r="A6564">
        <v>6563</v>
      </c>
      <c r="B6564" s="1">
        <v>44238</v>
      </c>
      <c r="C6564" s="1">
        <v>44238</v>
      </c>
      <c r="D6564" s="1">
        <v>44245</v>
      </c>
      <c r="E6564" s="1">
        <v>44248</v>
      </c>
      <c r="F6564">
        <v>4</v>
      </c>
      <c r="G6564">
        <v>7</v>
      </c>
      <c r="H6564">
        <v>181</v>
      </c>
      <c r="I6564" s="6">
        <v>0</v>
      </c>
      <c r="J6564">
        <v>5</v>
      </c>
      <c r="K6564" t="str">
        <f>_xlfn.XLOOKUP(fCompras!F6564,dComprador!$A$2:$A$7,dComprador!$B$2:$B$7)</f>
        <v>Lira</v>
      </c>
      <c r="L6564" t="str">
        <f>_xlfn.XLOOKUP(J6564,dFornecedor!$A$2:$A$6,dFornecedor!$B$2:$B$6)</f>
        <v>Atlas</v>
      </c>
      <c r="M6564" t="str">
        <f>_xlfn.XLOOKUP(G6564,dMateriaPrima!$A$2:$A$12,dMateriaPrima!$B$2:$B$12)</f>
        <v>Poliéster</v>
      </c>
      <c r="N6564" s="2">
        <f>_xlfn.XLOOKUP(G6564,dMateriaPrima!$A$2:$A$12,dMateriaPrima!$C$2:$C$12)</f>
        <v>8</v>
      </c>
      <c r="O6564" s="3">
        <f t="shared" si="510"/>
        <v>1448</v>
      </c>
      <c r="P6564" s="4">
        <f t="shared" si="511"/>
        <v>0</v>
      </c>
      <c r="Q6564" s="3">
        <f t="shared" si="512"/>
        <v>1448</v>
      </c>
      <c r="R6564" t="str">
        <f t="shared" si="513"/>
        <v>Em atraso</v>
      </c>
      <c r="S6564" s="5">
        <f t="shared" si="514"/>
        <v>3</v>
      </c>
    </row>
    <row r="6565" spans="1:19" x14ac:dyDescent="0.25">
      <c r="A6565">
        <v>6564</v>
      </c>
      <c r="B6565" s="1">
        <v>44238</v>
      </c>
      <c r="C6565" s="1">
        <v>44238</v>
      </c>
      <c r="D6565" s="1">
        <v>44245</v>
      </c>
      <c r="E6565" s="1">
        <v>44250</v>
      </c>
      <c r="F6565">
        <v>4</v>
      </c>
      <c r="G6565">
        <v>1</v>
      </c>
      <c r="H6565">
        <v>264</v>
      </c>
      <c r="I6565" s="6">
        <v>0</v>
      </c>
      <c r="J6565">
        <v>5</v>
      </c>
      <c r="K6565" t="str">
        <f>_xlfn.XLOOKUP(fCompras!F6565,dComprador!$A$2:$A$7,dComprador!$B$2:$B$7)</f>
        <v>Lira</v>
      </c>
      <c r="L6565" t="str">
        <f>_xlfn.XLOOKUP(J6565,dFornecedor!$A$2:$A$6,dFornecedor!$B$2:$B$6)</f>
        <v>Atlas</v>
      </c>
      <c r="M6565" t="str">
        <f>_xlfn.XLOOKUP(G6565,dMateriaPrima!$A$2:$A$12,dMateriaPrima!$B$2:$B$12)</f>
        <v>Tecido</v>
      </c>
      <c r="N6565" s="2">
        <f>_xlfn.XLOOKUP(G6565,dMateriaPrima!$A$2:$A$12,dMateriaPrima!$C$2:$C$12)</f>
        <v>18</v>
      </c>
      <c r="O6565" s="3">
        <f t="shared" si="510"/>
        <v>4752</v>
      </c>
      <c r="P6565" s="4">
        <f t="shared" si="511"/>
        <v>0</v>
      </c>
      <c r="Q6565" s="3">
        <f t="shared" si="512"/>
        <v>4752</v>
      </c>
      <c r="R6565" t="str">
        <f t="shared" si="513"/>
        <v>Em atraso</v>
      </c>
      <c r="S6565" s="5">
        <f t="shared" si="514"/>
        <v>5</v>
      </c>
    </row>
    <row r="6566" spans="1:19" x14ac:dyDescent="0.25">
      <c r="A6566">
        <v>6565</v>
      </c>
      <c r="B6566" s="1">
        <v>44238</v>
      </c>
      <c r="C6566" s="1">
        <v>44248</v>
      </c>
      <c r="D6566" s="1">
        <v>44248</v>
      </c>
      <c r="E6566" s="1">
        <v>44251</v>
      </c>
      <c r="F6566">
        <v>4</v>
      </c>
      <c r="G6566">
        <v>9</v>
      </c>
      <c r="H6566">
        <v>179</v>
      </c>
      <c r="I6566" s="6">
        <v>0</v>
      </c>
      <c r="J6566">
        <v>1</v>
      </c>
      <c r="K6566" t="str">
        <f>_xlfn.XLOOKUP(fCompras!F6566,dComprador!$A$2:$A$7,dComprador!$B$2:$B$7)</f>
        <v>Lira</v>
      </c>
      <c r="L6566" t="str">
        <f>_xlfn.XLOOKUP(J6566,dFornecedor!$A$2:$A$6,dFornecedor!$B$2:$B$6)</f>
        <v>NorthShore</v>
      </c>
      <c r="M6566" t="str">
        <f>_xlfn.XLOOKUP(G6566,dMateriaPrima!$A$2:$A$12,dMateriaPrima!$B$2:$B$12)</f>
        <v>Couro</v>
      </c>
      <c r="N6566" s="2">
        <f>_xlfn.XLOOKUP(G6566,dMateriaPrima!$A$2:$A$12,dMateriaPrima!$C$2:$C$12)</f>
        <v>4.4000000000000004</v>
      </c>
      <c r="O6566" s="3">
        <f t="shared" si="510"/>
        <v>787.6</v>
      </c>
      <c r="P6566" s="4">
        <f t="shared" si="511"/>
        <v>0</v>
      </c>
      <c r="Q6566" s="3">
        <f t="shared" si="512"/>
        <v>787.6</v>
      </c>
      <c r="R6566" t="str">
        <f t="shared" si="513"/>
        <v>Em atraso</v>
      </c>
      <c r="S6566" s="5">
        <f t="shared" si="514"/>
        <v>3</v>
      </c>
    </row>
    <row r="6567" spans="1:19" x14ac:dyDescent="0.25">
      <c r="A6567">
        <v>6566</v>
      </c>
      <c r="B6567" s="1">
        <v>44238</v>
      </c>
      <c r="C6567" s="1">
        <v>44238</v>
      </c>
      <c r="D6567" s="1">
        <v>44245</v>
      </c>
      <c r="E6567" s="1">
        <v>44247</v>
      </c>
      <c r="F6567">
        <v>4</v>
      </c>
      <c r="G6567">
        <v>8</v>
      </c>
      <c r="H6567">
        <v>185</v>
      </c>
      <c r="I6567" s="6">
        <v>0</v>
      </c>
      <c r="J6567">
        <v>2</v>
      </c>
      <c r="K6567" t="str">
        <f>_xlfn.XLOOKUP(fCompras!F6567,dComprador!$A$2:$A$7,dComprador!$B$2:$B$7)</f>
        <v>Lira</v>
      </c>
      <c r="L6567" t="str">
        <f>_xlfn.XLOOKUP(J6567,dFornecedor!$A$2:$A$6,dFornecedor!$B$2:$B$6)</f>
        <v>Minerva</v>
      </c>
      <c r="M6567" t="str">
        <f>_xlfn.XLOOKUP(G6567,dMateriaPrima!$A$2:$A$12,dMateriaPrima!$B$2:$B$12)</f>
        <v>Cimento</v>
      </c>
      <c r="N6567" s="2">
        <f>_xlfn.XLOOKUP(G6567,dMateriaPrima!$A$2:$A$12,dMateriaPrima!$C$2:$C$12)</f>
        <v>23</v>
      </c>
      <c r="O6567" s="3">
        <f t="shared" si="510"/>
        <v>4255</v>
      </c>
      <c r="P6567" s="4">
        <f t="shared" si="511"/>
        <v>0</v>
      </c>
      <c r="Q6567" s="3">
        <f t="shared" si="512"/>
        <v>4255</v>
      </c>
      <c r="R6567" t="str">
        <f t="shared" si="513"/>
        <v>Em atraso</v>
      </c>
      <c r="S6567" s="5">
        <f t="shared" si="514"/>
        <v>2</v>
      </c>
    </row>
    <row r="6568" spans="1:19" x14ac:dyDescent="0.25">
      <c r="A6568">
        <v>6567</v>
      </c>
      <c r="B6568" s="1">
        <v>44238</v>
      </c>
      <c r="C6568" s="1">
        <v>44242</v>
      </c>
      <c r="D6568" s="1">
        <v>44246</v>
      </c>
      <c r="E6568" s="1">
        <v>44247</v>
      </c>
      <c r="F6568">
        <v>4</v>
      </c>
      <c r="G6568">
        <v>3</v>
      </c>
      <c r="H6568">
        <v>517</v>
      </c>
      <c r="I6568" s="6">
        <v>0</v>
      </c>
      <c r="J6568">
        <v>5</v>
      </c>
      <c r="K6568" t="str">
        <f>_xlfn.XLOOKUP(fCompras!F6568,dComprador!$A$2:$A$7,dComprador!$B$2:$B$7)</f>
        <v>Lira</v>
      </c>
      <c r="L6568" t="str">
        <f>_xlfn.XLOOKUP(J6568,dFornecedor!$A$2:$A$6,dFornecedor!$B$2:$B$6)</f>
        <v>Atlas</v>
      </c>
      <c r="M6568" t="str">
        <f>_xlfn.XLOOKUP(G6568,dMateriaPrima!$A$2:$A$12,dMateriaPrima!$B$2:$B$12)</f>
        <v>Barra Metal</v>
      </c>
      <c r="N6568" s="2">
        <f>_xlfn.XLOOKUP(G6568,dMateriaPrima!$A$2:$A$12,dMateriaPrima!$C$2:$C$12)</f>
        <v>565</v>
      </c>
      <c r="O6568" s="3">
        <f t="shared" si="510"/>
        <v>292105</v>
      </c>
      <c r="P6568" s="4">
        <f t="shared" si="511"/>
        <v>0</v>
      </c>
      <c r="Q6568" s="3">
        <f t="shared" si="512"/>
        <v>292105</v>
      </c>
      <c r="R6568" t="str">
        <f t="shared" si="513"/>
        <v>Em atraso</v>
      </c>
      <c r="S6568" s="5">
        <f t="shared" si="514"/>
        <v>1</v>
      </c>
    </row>
    <row r="6569" spans="1:19" x14ac:dyDescent="0.25">
      <c r="A6569">
        <v>6568</v>
      </c>
      <c r="B6569" s="1">
        <v>44238</v>
      </c>
      <c r="C6569" s="1">
        <v>44239</v>
      </c>
      <c r="D6569" s="1">
        <v>44243</v>
      </c>
      <c r="E6569" s="1">
        <v>44246</v>
      </c>
      <c r="F6569">
        <v>4</v>
      </c>
      <c r="G6569">
        <v>6</v>
      </c>
      <c r="H6569">
        <v>8</v>
      </c>
      <c r="I6569" s="6">
        <v>0</v>
      </c>
      <c r="J6569">
        <v>3</v>
      </c>
      <c r="K6569" t="str">
        <f>_xlfn.XLOOKUP(fCompras!F6569,dComprador!$A$2:$A$7,dComprador!$B$2:$B$7)</f>
        <v>Lira</v>
      </c>
      <c r="L6569" t="str">
        <f>_xlfn.XLOOKUP(J6569,dFornecedor!$A$2:$A$6,dFornecedor!$B$2:$B$6)</f>
        <v>StepUp</v>
      </c>
      <c r="M6569" t="str">
        <f>_xlfn.XLOOKUP(G6569,dMateriaPrima!$A$2:$A$12,dMateriaPrima!$B$2:$B$12)</f>
        <v>Fio Algodão</v>
      </c>
      <c r="N6569" s="2">
        <f>_xlfn.XLOOKUP(G6569,dMateriaPrima!$A$2:$A$12,dMateriaPrima!$C$2:$C$12)</f>
        <v>55.9</v>
      </c>
      <c r="O6569" s="3">
        <f t="shared" si="510"/>
        <v>447.2</v>
      </c>
      <c r="P6569" s="4">
        <f t="shared" si="511"/>
        <v>0</v>
      </c>
      <c r="Q6569" s="3">
        <f t="shared" si="512"/>
        <v>447.2</v>
      </c>
      <c r="R6569" t="str">
        <f t="shared" si="513"/>
        <v>Em atraso</v>
      </c>
      <c r="S6569" s="5">
        <f t="shared" si="514"/>
        <v>3</v>
      </c>
    </row>
    <row r="6570" spans="1:19" x14ac:dyDescent="0.25">
      <c r="A6570">
        <v>6569</v>
      </c>
      <c r="B6570" s="1">
        <v>44238</v>
      </c>
      <c r="C6570" s="1">
        <v>44246</v>
      </c>
      <c r="D6570" s="1">
        <v>44249</v>
      </c>
      <c r="E6570" s="1">
        <v>44251</v>
      </c>
      <c r="F6570">
        <v>4</v>
      </c>
      <c r="G6570">
        <v>9</v>
      </c>
      <c r="H6570">
        <v>167</v>
      </c>
      <c r="I6570" s="6">
        <v>0</v>
      </c>
      <c r="J6570">
        <v>3</v>
      </c>
      <c r="K6570" t="str">
        <f>_xlfn.XLOOKUP(fCompras!F6570,dComprador!$A$2:$A$7,dComprador!$B$2:$B$7)</f>
        <v>Lira</v>
      </c>
      <c r="L6570" t="str">
        <f>_xlfn.XLOOKUP(J6570,dFornecedor!$A$2:$A$6,dFornecedor!$B$2:$B$6)</f>
        <v>StepUp</v>
      </c>
      <c r="M6570" t="str">
        <f>_xlfn.XLOOKUP(G6570,dMateriaPrima!$A$2:$A$12,dMateriaPrima!$B$2:$B$12)</f>
        <v>Couro</v>
      </c>
      <c r="N6570" s="2">
        <f>_xlfn.XLOOKUP(G6570,dMateriaPrima!$A$2:$A$12,dMateriaPrima!$C$2:$C$12)</f>
        <v>4.4000000000000004</v>
      </c>
      <c r="O6570" s="3">
        <f t="shared" si="510"/>
        <v>734.80000000000007</v>
      </c>
      <c r="P6570" s="4">
        <f t="shared" si="511"/>
        <v>0</v>
      </c>
      <c r="Q6570" s="3">
        <f t="shared" si="512"/>
        <v>734.80000000000007</v>
      </c>
      <c r="R6570" t="str">
        <f t="shared" si="513"/>
        <v>Em atraso</v>
      </c>
      <c r="S6570" s="5">
        <f t="shared" si="514"/>
        <v>2</v>
      </c>
    </row>
    <row r="6571" spans="1:19" x14ac:dyDescent="0.25">
      <c r="A6571">
        <v>6570</v>
      </c>
      <c r="B6571" s="1">
        <v>44238</v>
      </c>
      <c r="C6571" s="1">
        <v>44246</v>
      </c>
      <c r="D6571" s="1">
        <v>44256</v>
      </c>
      <c r="E6571" s="1">
        <v>44257</v>
      </c>
      <c r="F6571">
        <v>1</v>
      </c>
      <c r="G6571">
        <v>1</v>
      </c>
      <c r="H6571">
        <v>296</v>
      </c>
      <c r="I6571" s="6">
        <v>0</v>
      </c>
      <c r="J6571">
        <v>2</v>
      </c>
      <c r="K6571" t="str">
        <f>_xlfn.XLOOKUP(fCompras!F6571,dComprador!$A$2:$A$7,dComprador!$B$2:$B$7)</f>
        <v>Alon</v>
      </c>
      <c r="L6571" t="str">
        <f>_xlfn.XLOOKUP(J6571,dFornecedor!$A$2:$A$6,dFornecedor!$B$2:$B$6)</f>
        <v>Minerva</v>
      </c>
      <c r="M6571" t="str">
        <f>_xlfn.XLOOKUP(G6571,dMateriaPrima!$A$2:$A$12,dMateriaPrima!$B$2:$B$12)</f>
        <v>Tecido</v>
      </c>
      <c r="N6571" s="2">
        <f>_xlfn.XLOOKUP(G6571,dMateriaPrima!$A$2:$A$12,dMateriaPrima!$C$2:$C$12)</f>
        <v>18</v>
      </c>
      <c r="O6571" s="3">
        <f t="shared" si="510"/>
        <v>5328</v>
      </c>
      <c r="P6571" s="4">
        <f t="shared" si="511"/>
        <v>0</v>
      </c>
      <c r="Q6571" s="3">
        <f t="shared" si="512"/>
        <v>5328</v>
      </c>
      <c r="R6571" t="str">
        <f t="shared" si="513"/>
        <v>Em atraso</v>
      </c>
      <c r="S6571" s="5">
        <f t="shared" si="514"/>
        <v>1</v>
      </c>
    </row>
    <row r="6572" spans="1:19" x14ac:dyDescent="0.25">
      <c r="A6572">
        <v>6571</v>
      </c>
      <c r="B6572" s="1">
        <v>44238</v>
      </c>
      <c r="C6572" s="1">
        <v>44238</v>
      </c>
      <c r="D6572" s="1">
        <v>44257</v>
      </c>
      <c r="E6572" s="1">
        <v>44260</v>
      </c>
      <c r="F6572">
        <v>1</v>
      </c>
      <c r="G6572">
        <v>5</v>
      </c>
      <c r="H6572">
        <v>109</v>
      </c>
      <c r="I6572" s="6">
        <v>0</v>
      </c>
      <c r="J6572">
        <v>5</v>
      </c>
      <c r="K6572" t="str">
        <f>_xlfn.XLOOKUP(fCompras!F6572,dComprador!$A$2:$A$7,dComprador!$B$2:$B$7)</f>
        <v>Alon</v>
      </c>
      <c r="L6572" t="str">
        <f>_xlfn.XLOOKUP(J6572,dFornecedor!$A$2:$A$6,dFornecedor!$B$2:$B$6)</f>
        <v>Atlas</v>
      </c>
      <c r="M6572" t="str">
        <f>_xlfn.XLOOKUP(G6572,dMateriaPrima!$A$2:$A$12,dMateriaPrima!$B$2:$B$12)</f>
        <v>Areia</v>
      </c>
      <c r="N6572" s="2">
        <f>_xlfn.XLOOKUP(G6572,dMateriaPrima!$A$2:$A$12,dMateriaPrima!$C$2:$C$12)</f>
        <v>3.59</v>
      </c>
      <c r="O6572" s="3">
        <f t="shared" si="510"/>
        <v>391.31</v>
      </c>
      <c r="P6572" s="4">
        <f t="shared" si="511"/>
        <v>0</v>
      </c>
      <c r="Q6572" s="3">
        <f t="shared" si="512"/>
        <v>391.31</v>
      </c>
      <c r="R6572" t="str">
        <f t="shared" si="513"/>
        <v>Em atraso</v>
      </c>
      <c r="S6572" s="5">
        <f t="shared" si="514"/>
        <v>3</v>
      </c>
    </row>
    <row r="6573" spans="1:19" x14ac:dyDescent="0.25">
      <c r="A6573">
        <v>6572</v>
      </c>
      <c r="B6573" s="1">
        <v>44238</v>
      </c>
      <c r="C6573" s="1">
        <v>44246</v>
      </c>
      <c r="D6573" s="1">
        <v>44269</v>
      </c>
      <c r="E6573" s="1">
        <v>44271</v>
      </c>
      <c r="F6573">
        <v>1</v>
      </c>
      <c r="G6573">
        <v>7</v>
      </c>
      <c r="H6573">
        <v>337</v>
      </c>
      <c r="I6573" s="6">
        <v>0</v>
      </c>
      <c r="J6573">
        <v>3</v>
      </c>
      <c r="K6573" t="str">
        <f>_xlfn.XLOOKUP(fCompras!F6573,dComprador!$A$2:$A$7,dComprador!$B$2:$B$7)</f>
        <v>Alon</v>
      </c>
      <c r="L6573" t="str">
        <f>_xlfn.XLOOKUP(J6573,dFornecedor!$A$2:$A$6,dFornecedor!$B$2:$B$6)</f>
        <v>StepUp</v>
      </c>
      <c r="M6573" t="str">
        <f>_xlfn.XLOOKUP(G6573,dMateriaPrima!$A$2:$A$12,dMateriaPrima!$B$2:$B$12)</f>
        <v>Poliéster</v>
      </c>
      <c r="N6573" s="2">
        <f>_xlfn.XLOOKUP(G6573,dMateriaPrima!$A$2:$A$12,dMateriaPrima!$C$2:$C$12)</f>
        <v>8</v>
      </c>
      <c r="O6573" s="3">
        <f t="shared" si="510"/>
        <v>2696</v>
      </c>
      <c r="P6573" s="4">
        <f t="shared" si="511"/>
        <v>0</v>
      </c>
      <c r="Q6573" s="3">
        <f t="shared" si="512"/>
        <v>2696</v>
      </c>
      <c r="R6573" t="str">
        <f t="shared" si="513"/>
        <v>Em atraso</v>
      </c>
      <c r="S6573" s="5">
        <f t="shared" si="514"/>
        <v>2</v>
      </c>
    </row>
    <row r="6574" spans="1:19" x14ac:dyDescent="0.25">
      <c r="A6574">
        <v>6573</v>
      </c>
      <c r="B6574" s="1">
        <v>44238</v>
      </c>
      <c r="C6574" s="1">
        <v>44245</v>
      </c>
      <c r="D6574" s="1">
        <v>44260</v>
      </c>
      <c r="E6574" s="1">
        <v>44261</v>
      </c>
      <c r="F6574">
        <v>1</v>
      </c>
      <c r="G6574">
        <v>5</v>
      </c>
      <c r="H6574">
        <v>45</v>
      </c>
      <c r="I6574" s="6">
        <v>0</v>
      </c>
      <c r="J6574">
        <v>5</v>
      </c>
      <c r="K6574" t="str">
        <f>_xlfn.XLOOKUP(fCompras!F6574,dComprador!$A$2:$A$7,dComprador!$B$2:$B$7)</f>
        <v>Alon</v>
      </c>
      <c r="L6574" t="str">
        <f>_xlfn.XLOOKUP(J6574,dFornecedor!$A$2:$A$6,dFornecedor!$B$2:$B$6)</f>
        <v>Atlas</v>
      </c>
      <c r="M6574" t="str">
        <f>_xlfn.XLOOKUP(G6574,dMateriaPrima!$A$2:$A$12,dMateriaPrima!$B$2:$B$12)</f>
        <v>Areia</v>
      </c>
      <c r="N6574" s="2">
        <f>_xlfn.XLOOKUP(G6574,dMateriaPrima!$A$2:$A$12,dMateriaPrima!$C$2:$C$12)</f>
        <v>3.59</v>
      </c>
      <c r="O6574" s="3">
        <f t="shared" si="510"/>
        <v>161.54999999999998</v>
      </c>
      <c r="P6574" s="4">
        <f t="shared" si="511"/>
        <v>0</v>
      </c>
      <c r="Q6574" s="3">
        <f t="shared" si="512"/>
        <v>161.54999999999998</v>
      </c>
      <c r="R6574" t="str">
        <f t="shared" si="513"/>
        <v>Em atraso</v>
      </c>
      <c r="S6574" s="5">
        <f t="shared" si="514"/>
        <v>1</v>
      </c>
    </row>
    <row r="6575" spans="1:19" x14ac:dyDescent="0.25">
      <c r="A6575">
        <v>6574</v>
      </c>
      <c r="B6575" s="1">
        <v>44239</v>
      </c>
      <c r="C6575" s="1">
        <v>44242</v>
      </c>
      <c r="D6575" s="1">
        <v>44246</v>
      </c>
      <c r="E6575" s="1">
        <v>44248</v>
      </c>
      <c r="F6575">
        <v>4</v>
      </c>
      <c r="G6575">
        <v>5</v>
      </c>
      <c r="H6575">
        <v>192</v>
      </c>
      <c r="I6575" s="6">
        <v>0</v>
      </c>
      <c r="J6575">
        <v>1</v>
      </c>
      <c r="K6575" t="str">
        <f>_xlfn.XLOOKUP(fCompras!F6575,dComprador!$A$2:$A$7,dComprador!$B$2:$B$7)</f>
        <v>Lira</v>
      </c>
      <c r="L6575" t="str">
        <f>_xlfn.XLOOKUP(J6575,dFornecedor!$A$2:$A$6,dFornecedor!$B$2:$B$6)</f>
        <v>NorthShore</v>
      </c>
      <c r="M6575" t="str">
        <f>_xlfn.XLOOKUP(G6575,dMateriaPrima!$A$2:$A$12,dMateriaPrima!$B$2:$B$12)</f>
        <v>Areia</v>
      </c>
      <c r="N6575" s="2">
        <f>_xlfn.XLOOKUP(G6575,dMateriaPrima!$A$2:$A$12,dMateriaPrima!$C$2:$C$12)</f>
        <v>3.59</v>
      </c>
      <c r="O6575" s="3">
        <f t="shared" si="510"/>
        <v>689.28</v>
      </c>
      <c r="P6575" s="4">
        <f t="shared" si="511"/>
        <v>0</v>
      </c>
      <c r="Q6575" s="3">
        <f t="shared" si="512"/>
        <v>689.28</v>
      </c>
      <c r="R6575" t="str">
        <f t="shared" si="513"/>
        <v>Em atraso</v>
      </c>
      <c r="S6575" s="5">
        <f t="shared" si="514"/>
        <v>2</v>
      </c>
    </row>
    <row r="6576" spans="1:19" x14ac:dyDescent="0.25">
      <c r="A6576">
        <v>6575</v>
      </c>
      <c r="B6576" s="1">
        <v>44239</v>
      </c>
      <c r="C6576" s="1">
        <v>44241</v>
      </c>
      <c r="D6576" s="1">
        <v>44245</v>
      </c>
      <c r="E6576" s="1">
        <v>44247</v>
      </c>
      <c r="F6576">
        <v>4</v>
      </c>
      <c r="G6576">
        <v>5</v>
      </c>
      <c r="H6576">
        <v>164</v>
      </c>
      <c r="I6576" s="6">
        <v>0</v>
      </c>
      <c r="J6576">
        <v>2</v>
      </c>
      <c r="K6576" t="str">
        <f>_xlfn.XLOOKUP(fCompras!F6576,dComprador!$A$2:$A$7,dComprador!$B$2:$B$7)</f>
        <v>Lira</v>
      </c>
      <c r="L6576" t="str">
        <f>_xlfn.XLOOKUP(J6576,dFornecedor!$A$2:$A$6,dFornecedor!$B$2:$B$6)</f>
        <v>Minerva</v>
      </c>
      <c r="M6576" t="str">
        <f>_xlfn.XLOOKUP(G6576,dMateriaPrima!$A$2:$A$12,dMateriaPrima!$B$2:$B$12)</f>
        <v>Areia</v>
      </c>
      <c r="N6576" s="2">
        <f>_xlfn.XLOOKUP(G6576,dMateriaPrima!$A$2:$A$12,dMateriaPrima!$C$2:$C$12)</f>
        <v>3.59</v>
      </c>
      <c r="O6576" s="3">
        <f t="shared" si="510"/>
        <v>588.76</v>
      </c>
      <c r="P6576" s="4">
        <f t="shared" si="511"/>
        <v>0</v>
      </c>
      <c r="Q6576" s="3">
        <f t="shared" si="512"/>
        <v>588.76</v>
      </c>
      <c r="R6576" t="str">
        <f t="shared" si="513"/>
        <v>Em atraso</v>
      </c>
      <c r="S6576" s="5">
        <f t="shared" si="514"/>
        <v>2</v>
      </c>
    </row>
    <row r="6577" spans="1:19" x14ac:dyDescent="0.25">
      <c r="A6577">
        <v>6576</v>
      </c>
      <c r="B6577" s="1">
        <v>44239</v>
      </c>
      <c r="C6577" s="1">
        <v>44248</v>
      </c>
      <c r="D6577" s="1">
        <v>44250</v>
      </c>
      <c r="E6577" s="1">
        <v>44255</v>
      </c>
      <c r="F6577">
        <v>4</v>
      </c>
      <c r="G6577">
        <v>7</v>
      </c>
      <c r="H6577">
        <v>211</v>
      </c>
      <c r="I6577" s="6">
        <v>0</v>
      </c>
      <c r="J6577">
        <v>2</v>
      </c>
      <c r="K6577" t="str">
        <f>_xlfn.XLOOKUP(fCompras!F6577,dComprador!$A$2:$A$7,dComprador!$B$2:$B$7)</f>
        <v>Lira</v>
      </c>
      <c r="L6577" t="str">
        <f>_xlfn.XLOOKUP(J6577,dFornecedor!$A$2:$A$6,dFornecedor!$B$2:$B$6)</f>
        <v>Minerva</v>
      </c>
      <c r="M6577" t="str">
        <f>_xlfn.XLOOKUP(G6577,dMateriaPrima!$A$2:$A$12,dMateriaPrima!$B$2:$B$12)</f>
        <v>Poliéster</v>
      </c>
      <c r="N6577" s="2">
        <f>_xlfn.XLOOKUP(G6577,dMateriaPrima!$A$2:$A$12,dMateriaPrima!$C$2:$C$12)</f>
        <v>8</v>
      </c>
      <c r="O6577" s="3">
        <f t="shared" si="510"/>
        <v>1688</v>
      </c>
      <c r="P6577" s="4">
        <f t="shared" si="511"/>
        <v>0</v>
      </c>
      <c r="Q6577" s="3">
        <f t="shared" si="512"/>
        <v>1688</v>
      </c>
      <c r="R6577" t="str">
        <f t="shared" si="513"/>
        <v>Em atraso</v>
      </c>
      <c r="S6577" s="5">
        <f t="shared" si="514"/>
        <v>5</v>
      </c>
    </row>
    <row r="6578" spans="1:19" x14ac:dyDescent="0.25">
      <c r="A6578">
        <v>6577</v>
      </c>
      <c r="B6578" s="1">
        <v>44239</v>
      </c>
      <c r="C6578" s="1">
        <v>44248</v>
      </c>
      <c r="D6578" s="1">
        <v>44249</v>
      </c>
      <c r="E6578" s="1">
        <v>44254</v>
      </c>
      <c r="F6578">
        <v>4</v>
      </c>
      <c r="G6578">
        <v>5</v>
      </c>
      <c r="H6578">
        <v>41</v>
      </c>
      <c r="I6578" s="6">
        <v>0</v>
      </c>
      <c r="J6578">
        <v>3</v>
      </c>
      <c r="K6578" t="str">
        <f>_xlfn.XLOOKUP(fCompras!F6578,dComprador!$A$2:$A$7,dComprador!$B$2:$B$7)</f>
        <v>Lira</v>
      </c>
      <c r="L6578" t="str">
        <f>_xlfn.XLOOKUP(J6578,dFornecedor!$A$2:$A$6,dFornecedor!$B$2:$B$6)</f>
        <v>StepUp</v>
      </c>
      <c r="M6578" t="str">
        <f>_xlfn.XLOOKUP(G6578,dMateriaPrima!$A$2:$A$12,dMateriaPrima!$B$2:$B$12)</f>
        <v>Areia</v>
      </c>
      <c r="N6578" s="2">
        <f>_xlfn.XLOOKUP(G6578,dMateriaPrima!$A$2:$A$12,dMateriaPrima!$C$2:$C$12)</f>
        <v>3.59</v>
      </c>
      <c r="O6578" s="3">
        <f t="shared" si="510"/>
        <v>147.19</v>
      </c>
      <c r="P6578" s="4">
        <f t="shared" si="511"/>
        <v>0</v>
      </c>
      <c r="Q6578" s="3">
        <f t="shared" si="512"/>
        <v>147.19</v>
      </c>
      <c r="R6578" t="str">
        <f t="shared" si="513"/>
        <v>Em atraso</v>
      </c>
      <c r="S6578" s="5">
        <f t="shared" si="514"/>
        <v>5</v>
      </c>
    </row>
    <row r="6579" spans="1:19" x14ac:dyDescent="0.25">
      <c r="A6579">
        <v>6578</v>
      </c>
      <c r="B6579" s="1">
        <v>44239</v>
      </c>
      <c r="C6579" s="1">
        <v>44239</v>
      </c>
      <c r="D6579" s="1">
        <v>44257</v>
      </c>
      <c r="E6579" s="1">
        <v>44259</v>
      </c>
      <c r="F6579">
        <v>1</v>
      </c>
      <c r="G6579">
        <v>1</v>
      </c>
      <c r="H6579">
        <v>25</v>
      </c>
      <c r="I6579" s="6">
        <v>0</v>
      </c>
      <c r="J6579">
        <v>2</v>
      </c>
      <c r="K6579" t="str">
        <f>_xlfn.XLOOKUP(fCompras!F6579,dComprador!$A$2:$A$7,dComprador!$B$2:$B$7)</f>
        <v>Alon</v>
      </c>
      <c r="L6579" t="str">
        <f>_xlfn.XLOOKUP(J6579,dFornecedor!$A$2:$A$6,dFornecedor!$B$2:$B$6)</f>
        <v>Minerva</v>
      </c>
      <c r="M6579" t="str">
        <f>_xlfn.XLOOKUP(G6579,dMateriaPrima!$A$2:$A$12,dMateriaPrima!$B$2:$B$12)</f>
        <v>Tecido</v>
      </c>
      <c r="N6579" s="2">
        <f>_xlfn.XLOOKUP(G6579,dMateriaPrima!$A$2:$A$12,dMateriaPrima!$C$2:$C$12)</f>
        <v>18</v>
      </c>
      <c r="O6579" s="3">
        <f t="shared" si="510"/>
        <v>450</v>
      </c>
      <c r="P6579" s="4">
        <f t="shared" si="511"/>
        <v>0</v>
      </c>
      <c r="Q6579" s="3">
        <f t="shared" si="512"/>
        <v>450</v>
      </c>
      <c r="R6579" t="str">
        <f t="shared" si="513"/>
        <v>Em atraso</v>
      </c>
      <c r="S6579" s="5">
        <f t="shared" si="514"/>
        <v>2</v>
      </c>
    </row>
    <row r="6580" spans="1:19" x14ac:dyDescent="0.25">
      <c r="A6580">
        <v>6579</v>
      </c>
      <c r="B6580" s="1">
        <v>44239</v>
      </c>
      <c r="C6580" s="1">
        <v>44239</v>
      </c>
      <c r="D6580" s="1">
        <v>44258</v>
      </c>
      <c r="E6580" s="1">
        <v>44260</v>
      </c>
      <c r="F6580">
        <v>1</v>
      </c>
      <c r="G6580">
        <v>8</v>
      </c>
      <c r="H6580">
        <v>173</v>
      </c>
      <c r="I6580" s="6">
        <v>0</v>
      </c>
      <c r="J6580">
        <v>5</v>
      </c>
      <c r="K6580" t="str">
        <f>_xlfn.XLOOKUP(fCompras!F6580,dComprador!$A$2:$A$7,dComprador!$B$2:$B$7)</f>
        <v>Alon</v>
      </c>
      <c r="L6580" t="str">
        <f>_xlfn.XLOOKUP(J6580,dFornecedor!$A$2:$A$6,dFornecedor!$B$2:$B$6)</f>
        <v>Atlas</v>
      </c>
      <c r="M6580" t="str">
        <f>_xlfn.XLOOKUP(G6580,dMateriaPrima!$A$2:$A$12,dMateriaPrima!$B$2:$B$12)</f>
        <v>Cimento</v>
      </c>
      <c r="N6580" s="2">
        <f>_xlfn.XLOOKUP(G6580,dMateriaPrima!$A$2:$A$12,dMateriaPrima!$C$2:$C$12)</f>
        <v>23</v>
      </c>
      <c r="O6580" s="3">
        <f t="shared" si="510"/>
        <v>3979</v>
      </c>
      <c r="P6580" s="4">
        <f t="shared" si="511"/>
        <v>0</v>
      </c>
      <c r="Q6580" s="3">
        <f t="shared" si="512"/>
        <v>3979</v>
      </c>
      <c r="R6580" t="str">
        <f t="shared" si="513"/>
        <v>Em atraso</v>
      </c>
      <c r="S6580" s="5">
        <f t="shared" si="514"/>
        <v>2</v>
      </c>
    </row>
    <row r="6581" spans="1:19" x14ac:dyDescent="0.25">
      <c r="A6581">
        <v>6580</v>
      </c>
      <c r="B6581" s="1">
        <v>44239</v>
      </c>
      <c r="C6581" s="1">
        <v>44243</v>
      </c>
      <c r="D6581" s="1">
        <v>44258</v>
      </c>
      <c r="E6581" s="1">
        <v>44261</v>
      </c>
      <c r="F6581">
        <v>1</v>
      </c>
      <c r="G6581">
        <v>5</v>
      </c>
      <c r="H6581">
        <v>633</v>
      </c>
      <c r="I6581" s="6">
        <v>0</v>
      </c>
      <c r="J6581">
        <v>2</v>
      </c>
      <c r="K6581" t="str">
        <f>_xlfn.XLOOKUP(fCompras!F6581,dComprador!$A$2:$A$7,dComprador!$B$2:$B$7)</f>
        <v>Alon</v>
      </c>
      <c r="L6581" t="str">
        <f>_xlfn.XLOOKUP(J6581,dFornecedor!$A$2:$A$6,dFornecedor!$B$2:$B$6)</f>
        <v>Minerva</v>
      </c>
      <c r="M6581" t="str">
        <f>_xlfn.XLOOKUP(G6581,dMateriaPrima!$A$2:$A$12,dMateriaPrima!$B$2:$B$12)</f>
        <v>Areia</v>
      </c>
      <c r="N6581" s="2">
        <f>_xlfn.XLOOKUP(G6581,dMateriaPrima!$A$2:$A$12,dMateriaPrima!$C$2:$C$12)</f>
        <v>3.59</v>
      </c>
      <c r="O6581" s="3">
        <f t="shared" si="510"/>
        <v>2272.4699999999998</v>
      </c>
      <c r="P6581" s="4">
        <f t="shared" si="511"/>
        <v>0</v>
      </c>
      <c r="Q6581" s="3">
        <f t="shared" si="512"/>
        <v>2272.4699999999998</v>
      </c>
      <c r="R6581" t="str">
        <f t="shared" si="513"/>
        <v>Em atraso</v>
      </c>
      <c r="S6581" s="5">
        <f t="shared" si="514"/>
        <v>3</v>
      </c>
    </row>
    <row r="6582" spans="1:19" x14ac:dyDescent="0.25">
      <c r="A6582">
        <v>6581</v>
      </c>
      <c r="B6582" s="1">
        <v>44239</v>
      </c>
      <c r="C6582" s="1">
        <v>44242</v>
      </c>
      <c r="D6582" s="1">
        <v>44254</v>
      </c>
      <c r="E6582" s="1">
        <v>44256</v>
      </c>
      <c r="F6582">
        <v>1</v>
      </c>
      <c r="G6582">
        <v>10</v>
      </c>
      <c r="H6582">
        <v>67</v>
      </c>
      <c r="I6582" s="6">
        <v>0</v>
      </c>
      <c r="J6582">
        <v>5</v>
      </c>
      <c r="K6582" t="str">
        <f>_xlfn.XLOOKUP(fCompras!F6582,dComprador!$A$2:$A$7,dComprador!$B$2:$B$7)</f>
        <v>Alon</v>
      </c>
      <c r="L6582" t="str">
        <f>_xlfn.XLOOKUP(J6582,dFornecedor!$A$2:$A$6,dFornecedor!$B$2:$B$6)</f>
        <v>Atlas</v>
      </c>
      <c r="M6582" t="str">
        <f>_xlfn.XLOOKUP(G6582,dMateriaPrima!$A$2:$A$12,dMateriaPrima!$B$2:$B$12)</f>
        <v>Pedra Britada</v>
      </c>
      <c r="N6582" s="2">
        <f>_xlfn.XLOOKUP(G6582,dMateriaPrima!$A$2:$A$12,dMateriaPrima!$C$2:$C$12)</f>
        <v>56</v>
      </c>
      <c r="O6582" s="3">
        <f t="shared" si="510"/>
        <v>3752</v>
      </c>
      <c r="P6582" s="4">
        <f t="shared" si="511"/>
        <v>0</v>
      </c>
      <c r="Q6582" s="3">
        <f t="shared" si="512"/>
        <v>3752</v>
      </c>
      <c r="R6582" t="str">
        <f t="shared" si="513"/>
        <v>Em atraso</v>
      </c>
      <c r="S6582" s="5">
        <f t="shared" si="514"/>
        <v>2</v>
      </c>
    </row>
    <row r="6583" spans="1:19" x14ac:dyDescent="0.25">
      <c r="A6583">
        <v>6582</v>
      </c>
      <c r="B6583" s="1">
        <v>44239</v>
      </c>
      <c r="C6583" s="1">
        <v>44247</v>
      </c>
      <c r="D6583" s="1">
        <v>44256</v>
      </c>
      <c r="E6583" s="1">
        <v>44261</v>
      </c>
      <c r="F6583">
        <v>1</v>
      </c>
      <c r="G6583">
        <v>6</v>
      </c>
      <c r="H6583">
        <v>247</v>
      </c>
      <c r="I6583" s="6">
        <v>0</v>
      </c>
      <c r="J6583">
        <v>3</v>
      </c>
      <c r="K6583" t="str">
        <f>_xlfn.XLOOKUP(fCompras!F6583,dComprador!$A$2:$A$7,dComprador!$B$2:$B$7)</f>
        <v>Alon</v>
      </c>
      <c r="L6583" t="str">
        <f>_xlfn.XLOOKUP(J6583,dFornecedor!$A$2:$A$6,dFornecedor!$B$2:$B$6)</f>
        <v>StepUp</v>
      </c>
      <c r="M6583" t="str">
        <f>_xlfn.XLOOKUP(G6583,dMateriaPrima!$A$2:$A$12,dMateriaPrima!$B$2:$B$12)</f>
        <v>Fio Algodão</v>
      </c>
      <c r="N6583" s="2">
        <f>_xlfn.XLOOKUP(G6583,dMateriaPrima!$A$2:$A$12,dMateriaPrima!$C$2:$C$12)</f>
        <v>55.9</v>
      </c>
      <c r="O6583" s="3">
        <f t="shared" si="510"/>
        <v>13807.3</v>
      </c>
      <c r="P6583" s="4">
        <f t="shared" si="511"/>
        <v>0</v>
      </c>
      <c r="Q6583" s="3">
        <f t="shared" si="512"/>
        <v>13807.3</v>
      </c>
      <c r="R6583" t="str">
        <f t="shared" si="513"/>
        <v>Em atraso</v>
      </c>
      <c r="S6583" s="5">
        <f t="shared" si="514"/>
        <v>5</v>
      </c>
    </row>
    <row r="6584" spans="1:19" x14ac:dyDescent="0.25">
      <c r="A6584">
        <v>6583</v>
      </c>
      <c r="B6584" s="1">
        <v>44239</v>
      </c>
      <c r="C6584" s="1">
        <v>44239</v>
      </c>
      <c r="D6584" s="1">
        <v>44257</v>
      </c>
      <c r="E6584" s="1">
        <v>44259</v>
      </c>
      <c r="F6584">
        <v>1</v>
      </c>
      <c r="G6584">
        <v>9</v>
      </c>
      <c r="H6584">
        <v>235</v>
      </c>
      <c r="I6584" s="6">
        <v>0</v>
      </c>
      <c r="J6584">
        <v>2</v>
      </c>
      <c r="K6584" t="str">
        <f>_xlfn.XLOOKUP(fCompras!F6584,dComprador!$A$2:$A$7,dComprador!$B$2:$B$7)</f>
        <v>Alon</v>
      </c>
      <c r="L6584" t="str">
        <f>_xlfn.XLOOKUP(J6584,dFornecedor!$A$2:$A$6,dFornecedor!$B$2:$B$6)</f>
        <v>Minerva</v>
      </c>
      <c r="M6584" t="str">
        <f>_xlfn.XLOOKUP(G6584,dMateriaPrima!$A$2:$A$12,dMateriaPrima!$B$2:$B$12)</f>
        <v>Couro</v>
      </c>
      <c r="N6584" s="2">
        <f>_xlfn.XLOOKUP(G6584,dMateriaPrima!$A$2:$A$12,dMateriaPrima!$C$2:$C$12)</f>
        <v>4.4000000000000004</v>
      </c>
      <c r="O6584" s="3">
        <f t="shared" si="510"/>
        <v>1034</v>
      </c>
      <c r="P6584" s="4">
        <f t="shared" si="511"/>
        <v>0</v>
      </c>
      <c r="Q6584" s="3">
        <f t="shared" si="512"/>
        <v>1034</v>
      </c>
      <c r="R6584" t="str">
        <f t="shared" si="513"/>
        <v>Em atraso</v>
      </c>
      <c r="S6584" s="5">
        <f t="shared" si="514"/>
        <v>2</v>
      </c>
    </row>
    <row r="6585" spans="1:19" x14ac:dyDescent="0.25">
      <c r="A6585">
        <v>6584</v>
      </c>
      <c r="B6585" s="1">
        <v>44239</v>
      </c>
      <c r="C6585" s="1">
        <v>44239</v>
      </c>
      <c r="D6585" s="1">
        <v>44272</v>
      </c>
      <c r="E6585" s="1">
        <v>44271</v>
      </c>
      <c r="F6585">
        <v>1</v>
      </c>
      <c r="G6585">
        <v>7</v>
      </c>
      <c r="H6585">
        <v>38</v>
      </c>
      <c r="I6585" s="6">
        <v>0</v>
      </c>
      <c r="J6585">
        <v>4</v>
      </c>
      <c r="K6585" t="str">
        <f>_xlfn.XLOOKUP(fCompras!F6585,dComprador!$A$2:$A$7,dComprador!$B$2:$B$7)</f>
        <v>Alon</v>
      </c>
      <c r="L6585" t="str">
        <f>_xlfn.XLOOKUP(J6585,dFornecedor!$A$2:$A$6,dFornecedor!$B$2:$B$6)</f>
        <v>AlphaOmega</v>
      </c>
      <c r="M6585" t="str">
        <f>_xlfn.XLOOKUP(G6585,dMateriaPrima!$A$2:$A$12,dMateriaPrima!$B$2:$B$12)</f>
        <v>Poliéster</v>
      </c>
      <c r="N6585" s="2">
        <f>_xlfn.XLOOKUP(G6585,dMateriaPrima!$A$2:$A$12,dMateriaPrima!$C$2:$C$12)</f>
        <v>8</v>
      </c>
      <c r="O6585" s="3">
        <f t="shared" si="510"/>
        <v>304</v>
      </c>
      <c r="P6585" s="4">
        <f t="shared" si="511"/>
        <v>0</v>
      </c>
      <c r="Q6585" s="3">
        <f t="shared" si="512"/>
        <v>304</v>
      </c>
      <c r="R6585" t="str">
        <f t="shared" si="513"/>
        <v>No prazo</v>
      </c>
      <c r="S6585" s="5">
        <f t="shared" si="514"/>
        <v>0</v>
      </c>
    </row>
    <row r="6586" spans="1:19" x14ac:dyDescent="0.25">
      <c r="A6586">
        <v>6585</v>
      </c>
      <c r="B6586" s="1">
        <v>44239</v>
      </c>
      <c r="C6586" s="1">
        <v>44241</v>
      </c>
      <c r="D6586" s="1">
        <v>44263</v>
      </c>
      <c r="E6586" s="1">
        <v>44263</v>
      </c>
      <c r="F6586">
        <v>1</v>
      </c>
      <c r="G6586">
        <v>8</v>
      </c>
      <c r="H6586">
        <v>289</v>
      </c>
      <c r="I6586" s="6">
        <v>0</v>
      </c>
      <c r="J6586">
        <v>2</v>
      </c>
      <c r="K6586" t="str">
        <f>_xlfn.XLOOKUP(fCompras!F6586,dComprador!$A$2:$A$7,dComprador!$B$2:$B$7)</f>
        <v>Alon</v>
      </c>
      <c r="L6586" t="str">
        <f>_xlfn.XLOOKUP(J6586,dFornecedor!$A$2:$A$6,dFornecedor!$B$2:$B$6)</f>
        <v>Minerva</v>
      </c>
      <c r="M6586" t="str">
        <f>_xlfn.XLOOKUP(G6586,dMateriaPrima!$A$2:$A$12,dMateriaPrima!$B$2:$B$12)</f>
        <v>Cimento</v>
      </c>
      <c r="N6586" s="2">
        <f>_xlfn.XLOOKUP(G6586,dMateriaPrima!$A$2:$A$12,dMateriaPrima!$C$2:$C$12)</f>
        <v>23</v>
      </c>
      <c r="O6586" s="3">
        <f t="shared" si="510"/>
        <v>6647</v>
      </c>
      <c r="P6586" s="4">
        <f t="shared" si="511"/>
        <v>0</v>
      </c>
      <c r="Q6586" s="3">
        <f t="shared" si="512"/>
        <v>6647</v>
      </c>
      <c r="R6586" t="str">
        <f t="shared" si="513"/>
        <v>No prazo</v>
      </c>
      <c r="S6586" s="5">
        <f t="shared" si="514"/>
        <v>0</v>
      </c>
    </row>
    <row r="6587" spans="1:19" x14ac:dyDescent="0.25">
      <c r="A6587">
        <v>6586</v>
      </c>
      <c r="B6587" s="1">
        <v>44239</v>
      </c>
      <c r="C6587" s="1">
        <v>44244</v>
      </c>
      <c r="D6587" s="1">
        <v>44261</v>
      </c>
      <c r="E6587" s="1">
        <v>44265</v>
      </c>
      <c r="F6587">
        <v>1</v>
      </c>
      <c r="G6587">
        <v>5</v>
      </c>
      <c r="H6587">
        <v>297</v>
      </c>
      <c r="I6587" s="6">
        <v>0.23</v>
      </c>
      <c r="J6587">
        <v>4</v>
      </c>
      <c r="K6587" t="str">
        <f>_xlfn.XLOOKUP(fCompras!F6587,dComprador!$A$2:$A$7,dComprador!$B$2:$B$7)</f>
        <v>Alon</v>
      </c>
      <c r="L6587" t="str">
        <f>_xlfn.XLOOKUP(J6587,dFornecedor!$A$2:$A$6,dFornecedor!$B$2:$B$6)</f>
        <v>AlphaOmega</v>
      </c>
      <c r="M6587" t="str">
        <f>_xlfn.XLOOKUP(G6587,dMateriaPrima!$A$2:$A$12,dMateriaPrima!$B$2:$B$12)</f>
        <v>Areia</v>
      </c>
      <c r="N6587" s="2">
        <f>_xlfn.XLOOKUP(G6587,dMateriaPrima!$A$2:$A$12,dMateriaPrima!$C$2:$C$12)</f>
        <v>3.59</v>
      </c>
      <c r="O6587" s="3">
        <f t="shared" si="510"/>
        <v>1066.23</v>
      </c>
      <c r="P6587" s="4">
        <f t="shared" si="511"/>
        <v>245.2329</v>
      </c>
      <c r="Q6587" s="3">
        <f t="shared" si="512"/>
        <v>820.99710000000005</v>
      </c>
      <c r="R6587" t="str">
        <f t="shared" si="513"/>
        <v>Em atraso</v>
      </c>
      <c r="S6587" s="5">
        <f t="shared" si="514"/>
        <v>4</v>
      </c>
    </row>
    <row r="6588" spans="1:19" x14ac:dyDescent="0.25">
      <c r="A6588">
        <v>6587</v>
      </c>
      <c r="B6588" s="1">
        <v>44240</v>
      </c>
      <c r="C6588" s="1">
        <v>44243</v>
      </c>
      <c r="D6588" s="1">
        <v>44271</v>
      </c>
      <c r="E6588" s="1">
        <v>44272</v>
      </c>
      <c r="F6588">
        <v>1</v>
      </c>
      <c r="G6588">
        <v>10</v>
      </c>
      <c r="H6588">
        <v>127</v>
      </c>
      <c r="I6588" s="6">
        <v>0</v>
      </c>
      <c r="J6588">
        <v>4</v>
      </c>
      <c r="K6588" t="str">
        <f>_xlfn.XLOOKUP(fCompras!F6588,dComprador!$A$2:$A$7,dComprador!$B$2:$B$7)</f>
        <v>Alon</v>
      </c>
      <c r="L6588" t="str">
        <f>_xlfn.XLOOKUP(J6588,dFornecedor!$A$2:$A$6,dFornecedor!$B$2:$B$6)</f>
        <v>AlphaOmega</v>
      </c>
      <c r="M6588" t="str">
        <f>_xlfn.XLOOKUP(G6588,dMateriaPrima!$A$2:$A$12,dMateriaPrima!$B$2:$B$12)</f>
        <v>Pedra Britada</v>
      </c>
      <c r="N6588" s="2">
        <f>_xlfn.XLOOKUP(G6588,dMateriaPrima!$A$2:$A$12,dMateriaPrima!$C$2:$C$12)</f>
        <v>56</v>
      </c>
      <c r="O6588" s="3">
        <f t="shared" si="510"/>
        <v>7112</v>
      </c>
      <c r="P6588" s="4">
        <f t="shared" si="511"/>
        <v>0</v>
      </c>
      <c r="Q6588" s="3">
        <f t="shared" si="512"/>
        <v>7112</v>
      </c>
      <c r="R6588" t="str">
        <f t="shared" si="513"/>
        <v>Em atraso</v>
      </c>
      <c r="S6588" s="5">
        <f t="shared" si="514"/>
        <v>1</v>
      </c>
    </row>
    <row r="6589" spans="1:19" x14ac:dyDescent="0.25">
      <c r="A6589">
        <v>6588</v>
      </c>
      <c r="B6589" s="1">
        <v>44240</v>
      </c>
      <c r="C6589" s="1">
        <v>44240</v>
      </c>
      <c r="D6589" s="1">
        <v>44247</v>
      </c>
      <c r="E6589" s="1">
        <v>44249</v>
      </c>
      <c r="F6589">
        <v>4</v>
      </c>
      <c r="G6589">
        <v>7</v>
      </c>
      <c r="H6589">
        <v>121</v>
      </c>
      <c r="I6589" s="6">
        <v>0</v>
      </c>
      <c r="J6589">
        <v>4</v>
      </c>
      <c r="K6589" t="str">
        <f>_xlfn.XLOOKUP(fCompras!F6589,dComprador!$A$2:$A$7,dComprador!$B$2:$B$7)</f>
        <v>Lira</v>
      </c>
      <c r="L6589" t="str">
        <f>_xlfn.XLOOKUP(J6589,dFornecedor!$A$2:$A$6,dFornecedor!$B$2:$B$6)</f>
        <v>AlphaOmega</v>
      </c>
      <c r="M6589" t="str">
        <f>_xlfn.XLOOKUP(G6589,dMateriaPrima!$A$2:$A$12,dMateriaPrima!$B$2:$B$12)</f>
        <v>Poliéster</v>
      </c>
      <c r="N6589" s="2">
        <f>_xlfn.XLOOKUP(G6589,dMateriaPrima!$A$2:$A$12,dMateriaPrima!$C$2:$C$12)</f>
        <v>8</v>
      </c>
      <c r="O6589" s="3">
        <f t="shared" si="510"/>
        <v>968</v>
      </c>
      <c r="P6589" s="4">
        <f t="shared" si="511"/>
        <v>0</v>
      </c>
      <c r="Q6589" s="3">
        <f t="shared" si="512"/>
        <v>968</v>
      </c>
      <c r="R6589" t="str">
        <f t="shared" si="513"/>
        <v>Em atraso</v>
      </c>
      <c r="S6589" s="5">
        <f t="shared" si="514"/>
        <v>2</v>
      </c>
    </row>
    <row r="6590" spans="1:19" x14ac:dyDescent="0.25">
      <c r="A6590">
        <v>6589</v>
      </c>
      <c r="B6590" s="1">
        <v>44240</v>
      </c>
      <c r="C6590" s="1">
        <v>44240</v>
      </c>
      <c r="D6590" s="1">
        <v>44246</v>
      </c>
      <c r="E6590" s="1">
        <v>44249</v>
      </c>
      <c r="F6590">
        <v>4</v>
      </c>
      <c r="G6590">
        <v>7</v>
      </c>
      <c r="H6590">
        <v>113</v>
      </c>
      <c r="I6590" s="6">
        <v>0</v>
      </c>
      <c r="J6590">
        <v>2</v>
      </c>
      <c r="K6590" t="str">
        <f>_xlfn.XLOOKUP(fCompras!F6590,dComprador!$A$2:$A$7,dComprador!$B$2:$B$7)</f>
        <v>Lira</v>
      </c>
      <c r="L6590" t="str">
        <f>_xlfn.XLOOKUP(J6590,dFornecedor!$A$2:$A$6,dFornecedor!$B$2:$B$6)</f>
        <v>Minerva</v>
      </c>
      <c r="M6590" t="str">
        <f>_xlfn.XLOOKUP(G6590,dMateriaPrima!$A$2:$A$12,dMateriaPrima!$B$2:$B$12)</f>
        <v>Poliéster</v>
      </c>
      <c r="N6590" s="2">
        <f>_xlfn.XLOOKUP(G6590,dMateriaPrima!$A$2:$A$12,dMateriaPrima!$C$2:$C$12)</f>
        <v>8</v>
      </c>
      <c r="O6590" s="3">
        <f t="shared" si="510"/>
        <v>904</v>
      </c>
      <c r="P6590" s="4">
        <f t="shared" si="511"/>
        <v>0</v>
      </c>
      <c r="Q6590" s="3">
        <f t="shared" si="512"/>
        <v>904</v>
      </c>
      <c r="R6590" t="str">
        <f t="shared" si="513"/>
        <v>Em atraso</v>
      </c>
      <c r="S6590" s="5">
        <f t="shared" si="514"/>
        <v>3</v>
      </c>
    </row>
    <row r="6591" spans="1:19" x14ac:dyDescent="0.25">
      <c r="A6591">
        <v>6590</v>
      </c>
      <c r="B6591" s="1">
        <v>44240</v>
      </c>
      <c r="C6591" s="1">
        <v>44240</v>
      </c>
      <c r="D6591" s="1">
        <v>44245</v>
      </c>
      <c r="E6591" s="1">
        <v>44249</v>
      </c>
      <c r="F6591">
        <v>4</v>
      </c>
      <c r="G6591">
        <v>11</v>
      </c>
      <c r="H6591">
        <v>51</v>
      </c>
      <c r="I6591" s="6">
        <v>0</v>
      </c>
      <c r="J6591">
        <v>5</v>
      </c>
      <c r="K6591" t="str">
        <f>_xlfn.XLOOKUP(fCompras!F6591,dComprador!$A$2:$A$7,dComprador!$B$2:$B$7)</f>
        <v>Lira</v>
      </c>
      <c r="L6591" t="str">
        <f>_xlfn.XLOOKUP(J6591,dFornecedor!$A$2:$A$6,dFornecedor!$B$2:$B$6)</f>
        <v>Atlas</v>
      </c>
      <c r="M6591" t="str">
        <f>_xlfn.XLOOKUP(G6591,dMateriaPrima!$A$2:$A$12,dMateriaPrima!$B$2:$B$12)</f>
        <v>Papel</v>
      </c>
      <c r="N6591" s="2">
        <f>_xlfn.XLOOKUP(G6591,dMateriaPrima!$A$2:$A$12,dMateriaPrima!$C$2:$C$12)</f>
        <v>9</v>
      </c>
      <c r="O6591" s="3">
        <f t="shared" si="510"/>
        <v>459</v>
      </c>
      <c r="P6591" s="4">
        <f t="shared" si="511"/>
        <v>0</v>
      </c>
      <c r="Q6591" s="3">
        <f t="shared" si="512"/>
        <v>459</v>
      </c>
      <c r="R6591" t="str">
        <f t="shared" si="513"/>
        <v>Em atraso</v>
      </c>
      <c r="S6591" s="5">
        <f t="shared" si="514"/>
        <v>4</v>
      </c>
    </row>
    <row r="6592" spans="1:19" x14ac:dyDescent="0.25">
      <c r="A6592">
        <v>6591</v>
      </c>
      <c r="B6592" s="1">
        <v>44240</v>
      </c>
      <c r="C6592" s="1">
        <v>44241</v>
      </c>
      <c r="D6592" s="1">
        <v>44248</v>
      </c>
      <c r="E6592" s="1">
        <v>44250</v>
      </c>
      <c r="F6592">
        <v>4</v>
      </c>
      <c r="G6592">
        <v>7</v>
      </c>
      <c r="H6592">
        <v>76</v>
      </c>
      <c r="I6592" s="6">
        <v>0</v>
      </c>
      <c r="J6592">
        <v>3</v>
      </c>
      <c r="K6592" t="str">
        <f>_xlfn.XLOOKUP(fCompras!F6592,dComprador!$A$2:$A$7,dComprador!$B$2:$B$7)</f>
        <v>Lira</v>
      </c>
      <c r="L6592" t="str">
        <f>_xlfn.XLOOKUP(J6592,dFornecedor!$A$2:$A$6,dFornecedor!$B$2:$B$6)</f>
        <v>StepUp</v>
      </c>
      <c r="M6592" t="str">
        <f>_xlfn.XLOOKUP(G6592,dMateriaPrima!$A$2:$A$12,dMateriaPrima!$B$2:$B$12)</f>
        <v>Poliéster</v>
      </c>
      <c r="N6592" s="2">
        <f>_xlfn.XLOOKUP(G6592,dMateriaPrima!$A$2:$A$12,dMateriaPrima!$C$2:$C$12)</f>
        <v>8</v>
      </c>
      <c r="O6592" s="3">
        <f t="shared" si="510"/>
        <v>608</v>
      </c>
      <c r="P6592" s="4">
        <f t="shared" si="511"/>
        <v>0</v>
      </c>
      <c r="Q6592" s="3">
        <f t="shared" si="512"/>
        <v>608</v>
      </c>
      <c r="R6592" t="str">
        <f t="shared" si="513"/>
        <v>Em atraso</v>
      </c>
      <c r="S6592" s="5">
        <f t="shared" si="514"/>
        <v>2</v>
      </c>
    </row>
    <row r="6593" spans="1:19" x14ac:dyDescent="0.25">
      <c r="A6593">
        <v>6592</v>
      </c>
      <c r="B6593" s="1">
        <v>44240</v>
      </c>
      <c r="C6593" s="1">
        <v>44240</v>
      </c>
      <c r="D6593" s="1">
        <v>44256</v>
      </c>
      <c r="E6593" s="1">
        <v>44259</v>
      </c>
      <c r="F6593">
        <v>1</v>
      </c>
      <c r="G6593">
        <v>6</v>
      </c>
      <c r="H6593">
        <v>304</v>
      </c>
      <c r="I6593" s="6">
        <v>0</v>
      </c>
      <c r="J6593">
        <v>5</v>
      </c>
      <c r="K6593" t="str">
        <f>_xlfn.XLOOKUP(fCompras!F6593,dComprador!$A$2:$A$7,dComprador!$B$2:$B$7)</f>
        <v>Alon</v>
      </c>
      <c r="L6593" t="str">
        <f>_xlfn.XLOOKUP(J6593,dFornecedor!$A$2:$A$6,dFornecedor!$B$2:$B$6)</f>
        <v>Atlas</v>
      </c>
      <c r="M6593" t="str">
        <f>_xlfn.XLOOKUP(G6593,dMateriaPrima!$A$2:$A$12,dMateriaPrima!$B$2:$B$12)</f>
        <v>Fio Algodão</v>
      </c>
      <c r="N6593" s="2">
        <f>_xlfn.XLOOKUP(G6593,dMateriaPrima!$A$2:$A$12,dMateriaPrima!$C$2:$C$12)</f>
        <v>55.9</v>
      </c>
      <c r="O6593" s="3">
        <f t="shared" si="510"/>
        <v>16993.599999999999</v>
      </c>
      <c r="P6593" s="4">
        <f t="shared" si="511"/>
        <v>0</v>
      </c>
      <c r="Q6593" s="3">
        <f t="shared" si="512"/>
        <v>16993.599999999999</v>
      </c>
      <c r="R6593" t="str">
        <f t="shared" si="513"/>
        <v>Em atraso</v>
      </c>
      <c r="S6593" s="5">
        <f t="shared" si="514"/>
        <v>3</v>
      </c>
    </row>
    <row r="6594" spans="1:19" x14ac:dyDescent="0.25">
      <c r="A6594">
        <v>6593</v>
      </c>
      <c r="B6594" s="1">
        <v>44240</v>
      </c>
      <c r="C6594" s="1">
        <v>44240</v>
      </c>
      <c r="D6594" s="1">
        <v>44258</v>
      </c>
      <c r="E6594" s="1">
        <v>44262</v>
      </c>
      <c r="F6594">
        <v>1</v>
      </c>
      <c r="G6594">
        <v>5</v>
      </c>
      <c r="H6594">
        <v>78</v>
      </c>
      <c r="I6594" s="6">
        <v>0</v>
      </c>
      <c r="J6594">
        <v>5</v>
      </c>
      <c r="K6594" t="str">
        <f>_xlfn.XLOOKUP(fCompras!F6594,dComprador!$A$2:$A$7,dComprador!$B$2:$B$7)</f>
        <v>Alon</v>
      </c>
      <c r="L6594" t="str">
        <f>_xlfn.XLOOKUP(J6594,dFornecedor!$A$2:$A$6,dFornecedor!$B$2:$B$6)</f>
        <v>Atlas</v>
      </c>
      <c r="M6594" t="str">
        <f>_xlfn.XLOOKUP(G6594,dMateriaPrima!$A$2:$A$12,dMateriaPrima!$B$2:$B$12)</f>
        <v>Areia</v>
      </c>
      <c r="N6594" s="2">
        <f>_xlfn.XLOOKUP(G6594,dMateriaPrima!$A$2:$A$12,dMateriaPrima!$C$2:$C$12)</f>
        <v>3.59</v>
      </c>
      <c r="O6594" s="3">
        <f t="shared" si="510"/>
        <v>280.02</v>
      </c>
      <c r="P6594" s="4">
        <f t="shared" si="511"/>
        <v>0</v>
      </c>
      <c r="Q6594" s="3">
        <f t="shared" si="512"/>
        <v>280.02</v>
      </c>
      <c r="R6594" t="str">
        <f t="shared" si="513"/>
        <v>Em atraso</v>
      </c>
      <c r="S6594" s="5">
        <f t="shared" si="514"/>
        <v>4</v>
      </c>
    </row>
    <row r="6595" spans="1:19" x14ac:dyDescent="0.25">
      <c r="A6595">
        <v>6594</v>
      </c>
      <c r="B6595" s="1">
        <v>44240</v>
      </c>
      <c r="C6595" s="1">
        <v>44240</v>
      </c>
      <c r="D6595" s="1">
        <v>44259</v>
      </c>
      <c r="E6595" s="1">
        <v>44262</v>
      </c>
      <c r="F6595">
        <v>1</v>
      </c>
      <c r="G6595">
        <v>9</v>
      </c>
      <c r="H6595">
        <v>206</v>
      </c>
      <c r="I6595" s="6">
        <v>0</v>
      </c>
      <c r="J6595">
        <v>2</v>
      </c>
      <c r="K6595" t="str">
        <f>_xlfn.XLOOKUP(fCompras!F6595,dComprador!$A$2:$A$7,dComprador!$B$2:$B$7)</f>
        <v>Alon</v>
      </c>
      <c r="L6595" t="str">
        <f>_xlfn.XLOOKUP(J6595,dFornecedor!$A$2:$A$6,dFornecedor!$B$2:$B$6)</f>
        <v>Minerva</v>
      </c>
      <c r="M6595" t="str">
        <f>_xlfn.XLOOKUP(G6595,dMateriaPrima!$A$2:$A$12,dMateriaPrima!$B$2:$B$12)</f>
        <v>Couro</v>
      </c>
      <c r="N6595" s="2">
        <f>_xlfn.XLOOKUP(G6595,dMateriaPrima!$A$2:$A$12,dMateriaPrima!$C$2:$C$12)</f>
        <v>4.4000000000000004</v>
      </c>
      <c r="O6595" s="3">
        <f t="shared" ref="O6595:O6658" si="515">PRODUCT(H6595,N6595)</f>
        <v>906.40000000000009</v>
      </c>
      <c r="P6595" s="4">
        <f t="shared" ref="P6595:P6658" si="516">PRODUCT(O6595,I6595)</f>
        <v>0</v>
      </c>
      <c r="Q6595" s="3">
        <f t="shared" ref="Q6595:Q6658" si="517">O6595-P6595</f>
        <v>906.40000000000009</v>
      </c>
      <c r="R6595" t="str">
        <f t="shared" ref="R6595:R6658" si="518">IF(E6595&lt;=D6595,"No prazo",IF(E6595&gt;D6595,"Em atraso"))</f>
        <v>Em atraso</v>
      </c>
      <c r="S6595" s="5">
        <f t="shared" ref="S6595:S6658" si="519">IF(E6595 &gt;D6595, E6595-D6595,0)</f>
        <v>3</v>
      </c>
    </row>
    <row r="6596" spans="1:19" x14ac:dyDescent="0.25">
      <c r="A6596">
        <v>6595</v>
      </c>
      <c r="B6596" s="1">
        <v>44240</v>
      </c>
      <c r="C6596" s="1">
        <v>44242</v>
      </c>
      <c r="D6596" s="1">
        <v>44258</v>
      </c>
      <c r="E6596" s="1">
        <v>44260</v>
      </c>
      <c r="F6596">
        <v>1</v>
      </c>
      <c r="G6596">
        <v>1</v>
      </c>
      <c r="H6596">
        <v>320</v>
      </c>
      <c r="I6596" s="6">
        <v>0</v>
      </c>
      <c r="J6596">
        <v>5</v>
      </c>
      <c r="K6596" t="str">
        <f>_xlfn.XLOOKUP(fCompras!F6596,dComprador!$A$2:$A$7,dComprador!$B$2:$B$7)</f>
        <v>Alon</v>
      </c>
      <c r="L6596" t="str">
        <f>_xlfn.XLOOKUP(J6596,dFornecedor!$A$2:$A$6,dFornecedor!$B$2:$B$6)</f>
        <v>Atlas</v>
      </c>
      <c r="M6596" t="str">
        <f>_xlfn.XLOOKUP(G6596,dMateriaPrima!$A$2:$A$12,dMateriaPrima!$B$2:$B$12)</f>
        <v>Tecido</v>
      </c>
      <c r="N6596" s="2">
        <f>_xlfn.XLOOKUP(G6596,dMateriaPrima!$A$2:$A$12,dMateriaPrima!$C$2:$C$12)</f>
        <v>18</v>
      </c>
      <c r="O6596" s="3">
        <f t="shared" si="515"/>
        <v>5760</v>
      </c>
      <c r="P6596" s="4">
        <f t="shared" si="516"/>
        <v>0</v>
      </c>
      <c r="Q6596" s="3">
        <f t="shared" si="517"/>
        <v>5760</v>
      </c>
      <c r="R6596" t="str">
        <f t="shared" si="518"/>
        <v>Em atraso</v>
      </c>
      <c r="S6596" s="5">
        <f t="shared" si="519"/>
        <v>2</v>
      </c>
    </row>
    <row r="6597" spans="1:19" x14ac:dyDescent="0.25">
      <c r="A6597">
        <v>6596</v>
      </c>
      <c r="B6597" s="1">
        <v>44240</v>
      </c>
      <c r="C6597" s="1">
        <v>44248</v>
      </c>
      <c r="D6597" s="1">
        <v>44271</v>
      </c>
      <c r="E6597" s="1">
        <v>44274</v>
      </c>
      <c r="F6597">
        <v>1</v>
      </c>
      <c r="G6597">
        <v>1</v>
      </c>
      <c r="H6597">
        <v>163</v>
      </c>
      <c r="I6597" s="6">
        <v>0</v>
      </c>
      <c r="J6597">
        <v>2</v>
      </c>
      <c r="K6597" t="str">
        <f>_xlfn.XLOOKUP(fCompras!F6597,dComprador!$A$2:$A$7,dComprador!$B$2:$B$7)</f>
        <v>Alon</v>
      </c>
      <c r="L6597" t="str">
        <f>_xlfn.XLOOKUP(J6597,dFornecedor!$A$2:$A$6,dFornecedor!$B$2:$B$6)</f>
        <v>Minerva</v>
      </c>
      <c r="M6597" t="str">
        <f>_xlfn.XLOOKUP(G6597,dMateriaPrima!$A$2:$A$12,dMateriaPrima!$B$2:$B$12)</f>
        <v>Tecido</v>
      </c>
      <c r="N6597" s="2">
        <f>_xlfn.XLOOKUP(G6597,dMateriaPrima!$A$2:$A$12,dMateriaPrima!$C$2:$C$12)</f>
        <v>18</v>
      </c>
      <c r="O6597" s="3">
        <f t="shared" si="515"/>
        <v>2934</v>
      </c>
      <c r="P6597" s="4">
        <f t="shared" si="516"/>
        <v>0</v>
      </c>
      <c r="Q6597" s="3">
        <f t="shared" si="517"/>
        <v>2934</v>
      </c>
      <c r="R6597" t="str">
        <f t="shared" si="518"/>
        <v>Em atraso</v>
      </c>
      <c r="S6597" s="5">
        <f t="shared" si="519"/>
        <v>3</v>
      </c>
    </row>
    <row r="6598" spans="1:19" x14ac:dyDescent="0.25">
      <c r="A6598">
        <v>6597</v>
      </c>
      <c r="B6598" s="1">
        <v>44240</v>
      </c>
      <c r="C6598" s="1">
        <v>44241</v>
      </c>
      <c r="D6598" s="1">
        <v>44263</v>
      </c>
      <c r="E6598" s="1">
        <v>44264</v>
      </c>
      <c r="F6598">
        <v>1</v>
      </c>
      <c r="G6598">
        <v>2</v>
      </c>
      <c r="H6598">
        <v>87</v>
      </c>
      <c r="I6598" s="6">
        <v>0</v>
      </c>
      <c r="J6598">
        <v>3</v>
      </c>
      <c r="K6598" t="str">
        <f>_xlfn.XLOOKUP(fCompras!F6598,dComprador!$A$2:$A$7,dComprador!$B$2:$B$7)</f>
        <v>Alon</v>
      </c>
      <c r="L6598" t="str">
        <f>_xlfn.XLOOKUP(J6598,dFornecedor!$A$2:$A$6,dFornecedor!$B$2:$B$6)</f>
        <v>StepUp</v>
      </c>
      <c r="M6598" t="str">
        <f>_xlfn.XLOOKUP(G6598,dMateriaPrima!$A$2:$A$12,dMateriaPrima!$B$2:$B$12)</f>
        <v>Chapa Metal</v>
      </c>
      <c r="N6598" s="2">
        <f>_xlfn.XLOOKUP(G6598,dMateriaPrima!$A$2:$A$12,dMateriaPrima!$C$2:$C$12)</f>
        <v>299.89999999999998</v>
      </c>
      <c r="O6598" s="3">
        <f t="shared" si="515"/>
        <v>26091.3</v>
      </c>
      <c r="P6598" s="4">
        <f t="shared" si="516"/>
        <v>0</v>
      </c>
      <c r="Q6598" s="3">
        <f t="shared" si="517"/>
        <v>26091.3</v>
      </c>
      <c r="R6598" t="str">
        <f t="shared" si="518"/>
        <v>Em atraso</v>
      </c>
      <c r="S6598" s="5">
        <f t="shared" si="519"/>
        <v>1</v>
      </c>
    </row>
    <row r="6599" spans="1:19" x14ac:dyDescent="0.25">
      <c r="A6599">
        <v>6598</v>
      </c>
      <c r="B6599" s="1">
        <v>44241</v>
      </c>
      <c r="C6599" s="1">
        <v>44241</v>
      </c>
      <c r="D6599" s="1">
        <v>44273</v>
      </c>
      <c r="E6599" s="1">
        <v>44272</v>
      </c>
      <c r="F6599">
        <v>1</v>
      </c>
      <c r="G6599">
        <v>8</v>
      </c>
      <c r="H6599">
        <v>192</v>
      </c>
      <c r="I6599" s="6">
        <v>0</v>
      </c>
      <c r="J6599">
        <v>5</v>
      </c>
      <c r="K6599" t="str">
        <f>_xlfn.XLOOKUP(fCompras!F6599,dComprador!$A$2:$A$7,dComprador!$B$2:$B$7)</f>
        <v>Alon</v>
      </c>
      <c r="L6599" t="str">
        <f>_xlfn.XLOOKUP(J6599,dFornecedor!$A$2:$A$6,dFornecedor!$B$2:$B$6)</f>
        <v>Atlas</v>
      </c>
      <c r="M6599" t="str">
        <f>_xlfn.XLOOKUP(G6599,dMateriaPrima!$A$2:$A$12,dMateriaPrima!$B$2:$B$12)</f>
        <v>Cimento</v>
      </c>
      <c r="N6599" s="2">
        <f>_xlfn.XLOOKUP(G6599,dMateriaPrima!$A$2:$A$12,dMateriaPrima!$C$2:$C$12)</f>
        <v>23</v>
      </c>
      <c r="O6599" s="3">
        <f t="shared" si="515"/>
        <v>4416</v>
      </c>
      <c r="P6599" s="4">
        <f t="shared" si="516"/>
        <v>0</v>
      </c>
      <c r="Q6599" s="3">
        <f t="shared" si="517"/>
        <v>4416</v>
      </c>
      <c r="R6599" t="str">
        <f t="shared" si="518"/>
        <v>No prazo</v>
      </c>
      <c r="S6599" s="5">
        <f t="shared" si="519"/>
        <v>0</v>
      </c>
    </row>
    <row r="6600" spans="1:19" x14ac:dyDescent="0.25">
      <c r="A6600">
        <v>6599</v>
      </c>
      <c r="B6600" s="1">
        <v>44241</v>
      </c>
      <c r="C6600" s="1">
        <v>44241</v>
      </c>
      <c r="D6600" s="1">
        <v>44247</v>
      </c>
      <c r="E6600" s="1">
        <v>44250</v>
      </c>
      <c r="F6600">
        <v>4</v>
      </c>
      <c r="G6600">
        <v>5</v>
      </c>
      <c r="H6600">
        <v>571</v>
      </c>
      <c r="I6600" s="6">
        <v>0</v>
      </c>
      <c r="J6600">
        <v>5</v>
      </c>
      <c r="K6600" t="str">
        <f>_xlfn.XLOOKUP(fCompras!F6600,dComprador!$A$2:$A$7,dComprador!$B$2:$B$7)</f>
        <v>Lira</v>
      </c>
      <c r="L6600" t="str">
        <f>_xlfn.XLOOKUP(J6600,dFornecedor!$A$2:$A$6,dFornecedor!$B$2:$B$6)</f>
        <v>Atlas</v>
      </c>
      <c r="M6600" t="str">
        <f>_xlfn.XLOOKUP(G6600,dMateriaPrima!$A$2:$A$12,dMateriaPrima!$B$2:$B$12)</f>
        <v>Areia</v>
      </c>
      <c r="N6600" s="2">
        <f>_xlfn.XLOOKUP(G6600,dMateriaPrima!$A$2:$A$12,dMateriaPrima!$C$2:$C$12)</f>
        <v>3.59</v>
      </c>
      <c r="O6600" s="3">
        <f t="shared" si="515"/>
        <v>2049.89</v>
      </c>
      <c r="P6600" s="4">
        <f t="shared" si="516"/>
        <v>0</v>
      </c>
      <c r="Q6600" s="3">
        <f t="shared" si="517"/>
        <v>2049.89</v>
      </c>
      <c r="R6600" t="str">
        <f t="shared" si="518"/>
        <v>Em atraso</v>
      </c>
      <c r="S6600" s="5">
        <f t="shared" si="519"/>
        <v>3</v>
      </c>
    </row>
    <row r="6601" spans="1:19" x14ac:dyDescent="0.25">
      <c r="A6601">
        <v>6600</v>
      </c>
      <c r="B6601" s="1">
        <v>44241</v>
      </c>
      <c r="C6601" s="1">
        <v>44243</v>
      </c>
      <c r="D6601" s="1">
        <v>44249</v>
      </c>
      <c r="E6601" s="1">
        <v>44251</v>
      </c>
      <c r="F6601">
        <v>4</v>
      </c>
      <c r="G6601">
        <v>11</v>
      </c>
      <c r="H6601">
        <v>288</v>
      </c>
      <c r="I6601" s="6">
        <v>0</v>
      </c>
      <c r="J6601">
        <v>1</v>
      </c>
      <c r="K6601" t="str">
        <f>_xlfn.XLOOKUP(fCompras!F6601,dComprador!$A$2:$A$7,dComprador!$B$2:$B$7)</f>
        <v>Lira</v>
      </c>
      <c r="L6601" t="str">
        <f>_xlfn.XLOOKUP(J6601,dFornecedor!$A$2:$A$6,dFornecedor!$B$2:$B$6)</f>
        <v>NorthShore</v>
      </c>
      <c r="M6601" t="str">
        <f>_xlfn.XLOOKUP(G6601,dMateriaPrima!$A$2:$A$12,dMateriaPrima!$B$2:$B$12)</f>
        <v>Papel</v>
      </c>
      <c r="N6601" s="2">
        <f>_xlfn.XLOOKUP(G6601,dMateriaPrima!$A$2:$A$12,dMateriaPrima!$C$2:$C$12)</f>
        <v>9</v>
      </c>
      <c r="O6601" s="3">
        <f t="shared" si="515"/>
        <v>2592</v>
      </c>
      <c r="P6601" s="4">
        <f t="shared" si="516"/>
        <v>0</v>
      </c>
      <c r="Q6601" s="3">
        <f t="shared" si="517"/>
        <v>2592</v>
      </c>
      <c r="R6601" t="str">
        <f t="shared" si="518"/>
        <v>Em atraso</v>
      </c>
      <c r="S6601" s="5">
        <f t="shared" si="519"/>
        <v>2</v>
      </c>
    </row>
    <row r="6602" spans="1:19" x14ac:dyDescent="0.25">
      <c r="A6602">
        <v>6601</v>
      </c>
      <c r="B6602" s="1">
        <v>44241</v>
      </c>
      <c r="C6602" s="1">
        <v>44249</v>
      </c>
      <c r="D6602" s="1">
        <v>44251</v>
      </c>
      <c r="E6602" s="1">
        <v>44257</v>
      </c>
      <c r="F6602">
        <v>4</v>
      </c>
      <c r="G6602">
        <v>6</v>
      </c>
      <c r="H6602">
        <v>99</v>
      </c>
      <c r="I6602" s="6">
        <v>0</v>
      </c>
      <c r="J6602">
        <v>3</v>
      </c>
      <c r="K6602" t="str">
        <f>_xlfn.XLOOKUP(fCompras!F6602,dComprador!$A$2:$A$7,dComprador!$B$2:$B$7)</f>
        <v>Lira</v>
      </c>
      <c r="L6602" t="str">
        <f>_xlfn.XLOOKUP(J6602,dFornecedor!$A$2:$A$6,dFornecedor!$B$2:$B$6)</f>
        <v>StepUp</v>
      </c>
      <c r="M6602" t="str">
        <f>_xlfn.XLOOKUP(G6602,dMateriaPrima!$A$2:$A$12,dMateriaPrima!$B$2:$B$12)</f>
        <v>Fio Algodão</v>
      </c>
      <c r="N6602" s="2">
        <f>_xlfn.XLOOKUP(G6602,dMateriaPrima!$A$2:$A$12,dMateriaPrima!$C$2:$C$12)</f>
        <v>55.9</v>
      </c>
      <c r="O6602" s="3">
        <f t="shared" si="515"/>
        <v>5534.0999999999995</v>
      </c>
      <c r="P6602" s="4">
        <f t="shared" si="516"/>
        <v>0</v>
      </c>
      <c r="Q6602" s="3">
        <f t="shared" si="517"/>
        <v>5534.0999999999995</v>
      </c>
      <c r="R6602" t="str">
        <f t="shared" si="518"/>
        <v>Em atraso</v>
      </c>
      <c r="S6602" s="5">
        <f t="shared" si="519"/>
        <v>6</v>
      </c>
    </row>
    <row r="6603" spans="1:19" x14ac:dyDescent="0.25">
      <c r="A6603">
        <v>6602</v>
      </c>
      <c r="B6603" s="1">
        <v>44241</v>
      </c>
      <c r="C6603" s="1">
        <v>44248</v>
      </c>
      <c r="D6603" s="1">
        <v>44261</v>
      </c>
      <c r="E6603" s="1">
        <v>44260</v>
      </c>
      <c r="F6603">
        <v>1</v>
      </c>
      <c r="G6603">
        <v>6</v>
      </c>
      <c r="H6603">
        <v>404</v>
      </c>
      <c r="I6603" s="6">
        <v>0</v>
      </c>
      <c r="J6603">
        <v>3</v>
      </c>
      <c r="K6603" t="str">
        <f>_xlfn.XLOOKUP(fCompras!F6603,dComprador!$A$2:$A$7,dComprador!$B$2:$B$7)</f>
        <v>Alon</v>
      </c>
      <c r="L6603" t="str">
        <f>_xlfn.XLOOKUP(J6603,dFornecedor!$A$2:$A$6,dFornecedor!$B$2:$B$6)</f>
        <v>StepUp</v>
      </c>
      <c r="M6603" t="str">
        <f>_xlfn.XLOOKUP(G6603,dMateriaPrima!$A$2:$A$12,dMateriaPrima!$B$2:$B$12)</f>
        <v>Fio Algodão</v>
      </c>
      <c r="N6603" s="2">
        <f>_xlfn.XLOOKUP(G6603,dMateriaPrima!$A$2:$A$12,dMateriaPrima!$C$2:$C$12)</f>
        <v>55.9</v>
      </c>
      <c r="O6603" s="3">
        <f t="shared" si="515"/>
        <v>22583.599999999999</v>
      </c>
      <c r="P6603" s="4">
        <f t="shared" si="516"/>
        <v>0</v>
      </c>
      <c r="Q6603" s="3">
        <f t="shared" si="517"/>
        <v>22583.599999999999</v>
      </c>
      <c r="R6603" t="str">
        <f t="shared" si="518"/>
        <v>No prazo</v>
      </c>
      <c r="S6603" s="5">
        <f t="shared" si="519"/>
        <v>0</v>
      </c>
    </row>
    <row r="6604" spans="1:19" x14ac:dyDescent="0.25">
      <c r="A6604">
        <v>6603</v>
      </c>
      <c r="B6604" s="1">
        <v>44241</v>
      </c>
      <c r="C6604" s="1">
        <v>44242</v>
      </c>
      <c r="D6604" s="1">
        <v>44260</v>
      </c>
      <c r="E6604" s="1">
        <v>44264</v>
      </c>
      <c r="F6604">
        <v>1</v>
      </c>
      <c r="G6604">
        <v>9</v>
      </c>
      <c r="H6604">
        <v>221</v>
      </c>
      <c r="I6604" s="6">
        <v>0</v>
      </c>
      <c r="J6604">
        <v>3</v>
      </c>
      <c r="K6604" t="str">
        <f>_xlfn.XLOOKUP(fCompras!F6604,dComprador!$A$2:$A$7,dComprador!$B$2:$B$7)</f>
        <v>Alon</v>
      </c>
      <c r="L6604" t="str">
        <f>_xlfn.XLOOKUP(J6604,dFornecedor!$A$2:$A$6,dFornecedor!$B$2:$B$6)</f>
        <v>StepUp</v>
      </c>
      <c r="M6604" t="str">
        <f>_xlfn.XLOOKUP(G6604,dMateriaPrima!$A$2:$A$12,dMateriaPrima!$B$2:$B$12)</f>
        <v>Couro</v>
      </c>
      <c r="N6604" s="2">
        <f>_xlfn.XLOOKUP(G6604,dMateriaPrima!$A$2:$A$12,dMateriaPrima!$C$2:$C$12)</f>
        <v>4.4000000000000004</v>
      </c>
      <c r="O6604" s="3">
        <f t="shared" si="515"/>
        <v>972.40000000000009</v>
      </c>
      <c r="P6604" s="4">
        <f t="shared" si="516"/>
        <v>0</v>
      </c>
      <c r="Q6604" s="3">
        <f t="shared" si="517"/>
        <v>972.40000000000009</v>
      </c>
      <c r="R6604" t="str">
        <f t="shared" si="518"/>
        <v>Em atraso</v>
      </c>
      <c r="S6604" s="5">
        <f t="shared" si="519"/>
        <v>4</v>
      </c>
    </row>
    <row r="6605" spans="1:19" x14ac:dyDescent="0.25">
      <c r="A6605">
        <v>6604</v>
      </c>
      <c r="B6605" s="1">
        <v>44241</v>
      </c>
      <c r="C6605" s="1">
        <v>44241</v>
      </c>
      <c r="D6605" s="1">
        <v>44262</v>
      </c>
      <c r="E6605" s="1">
        <v>44263</v>
      </c>
      <c r="F6605">
        <v>1</v>
      </c>
      <c r="G6605">
        <v>5</v>
      </c>
      <c r="H6605">
        <v>326</v>
      </c>
      <c r="I6605" s="6">
        <v>0</v>
      </c>
      <c r="J6605">
        <v>4</v>
      </c>
      <c r="K6605" t="str">
        <f>_xlfn.XLOOKUP(fCompras!F6605,dComprador!$A$2:$A$7,dComprador!$B$2:$B$7)</f>
        <v>Alon</v>
      </c>
      <c r="L6605" t="str">
        <f>_xlfn.XLOOKUP(J6605,dFornecedor!$A$2:$A$6,dFornecedor!$B$2:$B$6)</f>
        <v>AlphaOmega</v>
      </c>
      <c r="M6605" t="str">
        <f>_xlfn.XLOOKUP(G6605,dMateriaPrima!$A$2:$A$12,dMateriaPrima!$B$2:$B$12)</f>
        <v>Areia</v>
      </c>
      <c r="N6605" s="2">
        <f>_xlfn.XLOOKUP(G6605,dMateriaPrima!$A$2:$A$12,dMateriaPrima!$C$2:$C$12)</f>
        <v>3.59</v>
      </c>
      <c r="O6605" s="3">
        <f t="shared" si="515"/>
        <v>1170.3399999999999</v>
      </c>
      <c r="P6605" s="4">
        <f t="shared" si="516"/>
        <v>0</v>
      </c>
      <c r="Q6605" s="3">
        <f t="shared" si="517"/>
        <v>1170.3399999999999</v>
      </c>
      <c r="R6605" t="str">
        <f t="shared" si="518"/>
        <v>Em atraso</v>
      </c>
      <c r="S6605" s="5">
        <f t="shared" si="519"/>
        <v>1</v>
      </c>
    </row>
    <row r="6606" spans="1:19" x14ac:dyDescent="0.25">
      <c r="A6606">
        <v>6605</v>
      </c>
      <c r="B6606" s="1">
        <v>44241</v>
      </c>
      <c r="C6606" s="1">
        <v>44244</v>
      </c>
      <c r="D6606" s="1">
        <v>44263</v>
      </c>
      <c r="E6606" s="1">
        <v>44263</v>
      </c>
      <c r="F6606">
        <v>1</v>
      </c>
      <c r="G6606">
        <v>10</v>
      </c>
      <c r="H6606">
        <v>260</v>
      </c>
      <c r="I6606" s="6">
        <v>0</v>
      </c>
      <c r="J6606">
        <v>3</v>
      </c>
      <c r="K6606" t="str">
        <f>_xlfn.XLOOKUP(fCompras!F6606,dComprador!$A$2:$A$7,dComprador!$B$2:$B$7)</f>
        <v>Alon</v>
      </c>
      <c r="L6606" t="str">
        <f>_xlfn.XLOOKUP(J6606,dFornecedor!$A$2:$A$6,dFornecedor!$B$2:$B$6)</f>
        <v>StepUp</v>
      </c>
      <c r="M6606" t="str">
        <f>_xlfn.XLOOKUP(G6606,dMateriaPrima!$A$2:$A$12,dMateriaPrima!$B$2:$B$12)</f>
        <v>Pedra Britada</v>
      </c>
      <c r="N6606" s="2">
        <f>_xlfn.XLOOKUP(G6606,dMateriaPrima!$A$2:$A$12,dMateriaPrima!$C$2:$C$12)</f>
        <v>56</v>
      </c>
      <c r="O6606" s="3">
        <f t="shared" si="515"/>
        <v>14560</v>
      </c>
      <c r="P6606" s="4">
        <f t="shared" si="516"/>
        <v>0</v>
      </c>
      <c r="Q6606" s="3">
        <f t="shared" si="517"/>
        <v>14560</v>
      </c>
      <c r="R6606" t="str">
        <f t="shared" si="518"/>
        <v>No prazo</v>
      </c>
      <c r="S6606" s="5">
        <f t="shared" si="519"/>
        <v>0</v>
      </c>
    </row>
    <row r="6607" spans="1:19" x14ac:dyDescent="0.25">
      <c r="A6607">
        <v>6606</v>
      </c>
      <c r="B6607" s="1">
        <v>44241</v>
      </c>
      <c r="C6607" s="1">
        <v>44241</v>
      </c>
      <c r="D6607" s="1">
        <v>44272</v>
      </c>
      <c r="E6607" s="1">
        <v>44276</v>
      </c>
      <c r="F6607">
        <v>1</v>
      </c>
      <c r="G6607">
        <v>9</v>
      </c>
      <c r="H6607">
        <v>185</v>
      </c>
      <c r="I6607" s="6">
        <v>0</v>
      </c>
      <c r="J6607">
        <v>2</v>
      </c>
      <c r="K6607" t="str">
        <f>_xlfn.XLOOKUP(fCompras!F6607,dComprador!$A$2:$A$7,dComprador!$B$2:$B$7)</f>
        <v>Alon</v>
      </c>
      <c r="L6607" t="str">
        <f>_xlfn.XLOOKUP(J6607,dFornecedor!$A$2:$A$6,dFornecedor!$B$2:$B$6)</f>
        <v>Minerva</v>
      </c>
      <c r="M6607" t="str">
        <f>_xlfn.XLOOKUP(G6607,dMateriaPrima!$A$2:$A$12,dMateriaPrima!$B$2:$B$12)</f>
        <v>Couro</v>
      </c>
      <c r="N6607" s="2">
        <f>_xlfn.XLOOKUP(G6607,dMateriaPrima!$A$2:$A$12,dMateriaPrima!$C$2:$C$12)</f>
        <v>4.4000000000000004</v>
      </c>
      <c r="O6607" s="3">
        <f t="shared" si="515"/>
        <v>814.00000000000011</v>
      </c>
      <c r="P6607" s="4">
        <f t="shared" si="516"/>
        <v>0</v>
      </c>
      <c r="Q6607" s="3">
        <f t="shared" si="517"/>
        <v>814.00000000000011</v>
      </c>
      <c r="R6607" t="str">
        <f t="shared" si="518"/>
        <v>Em atraso</v>
      </c>
      <c r="S6607" s="5">
        <f t="shared" si="519"/>
        <v>4</v>
      </c>
    </row>
    <row r="6608" spans="1:19" x14ac:dyDescent="0.25">
      <c r="A6608">
        <v>6607</v>
      </c>
      <c r="B6608" s="1">
        <v>44242</v>
      </c>
      <c r="C6608" s="1">
        <v>44242</v>
      </c>
      <c r="D6608" s="1">
        <v>44271</v>
      </c>
      <c r="E6608" s="1">
        <v>44272</v>
      </c>
      <c r="F6608">
        <v>1</v>
      </c>
      <c r="G6608">
        <v>6</v>
      </c>
      <c r="H6608">
        <v>200</v>
      </c>
      <c r="I6608" s="6">
        <v>0</v>
      </c>
      <c r="J6608">
        <v>2</v>
      </c>
      <c r="K6608" t="str">
        <f>_xlfn.XLOOKUP(fCompras!F6608,dComprador!$A$2:$A$7,dComprador!$B$2:$B$7)</f>
        <v>Alon</v>
      </c>
      <c r="L6608" t="str">
        <f>_xlfn.XLOOKUP(J6608,dFornecedor!$A$2:$A$6,dFornecedor!$B$2:$B$6)</f>
        <v>Minerva</v>
      </c>
      <c r="M6608" t="str">
        <f>_xlfn.XLOOKUP(G6608,dMateriaPrima!$A$2:$A$12,dMateriaPrima!$B$2:$B$12)</f>
        <v>Fio Algodão</v>
      </c>
      <c r="N6608" s="2">
        <f>_xlfn.XLOOKUP(G6608,dMateriaPrima!$A$2:$A$12,dMateriaPrima!$C$2:$C$12)</f>
        <v>55.9</v>
      </c>
      <c r="O6608" s="3">
        <f t="shared" si="515"/>
        <v>11180</v>
      </c>
      <c r="P6608" s="4">
        <f t="shared" si="516"/>
        <v>0</v>
      </c>
      <c r="Q6608" s="3">
        <f t="shared" si="517"/>
        <v>11180</v>
      </c>
      <c r="R6608" t="str">
        <f t="shared" si="518"/>
        <v>Em atraso</v>
      </c>
      <c r="S6608" s="5">
        <f t="shared" si="519"/>
        <v>1</v>
      </c>
    </row>
    <row r="6609" spans="1:19" x14ac:dyDescent="0.25">
      <c r="A6609">
        <v>6608</v>
      </c>
      <c r="B6609" s="1">
        <v>44242</v>
      </c>
      <c r="C6609" s="1">
        <v>44246</v>
      </c>
      <c r="D6609" s="1">
        <v>44274</v>
      </c>
      <c r="E6609" s="1">
        <v>44276</v>
      </c>
      <c r="F6609">
        <v>1</v>
      </c>
      <c r="G6609">
        <v>7</v>
      </c>
      <c r="H6609">
        <v>300</v>
      </c>
      <c r="I6609" s="6">
        <v>0</v>
      </c>
      <c r="J6609">
        <v>2</v>
      </c>
      <c r="K6609" t="str">
        <f>_xlfn.XLOOKUP(fCompras!F6609,dComprador!$A$2:$A$7,dComprador!$B$2:$B$7)</f>
        <v>Alon</v>
      </c>
      <c r="L6609" t="str">
        <f>_xlfn.XLOOKUP(J6609,dFornecedor!$A$2:$A$6,dFornecedor!$B$2:$B$6)</f>
        <v>Minerva</v>
      </c>
      <c r="M6609" t="str">
        <f>_xlfn.XLOOKUP(G6609,dMateriaPrima!$A$2:$A$12,dMateriaPrima!$B$2:$B$12)</f>
        <v>Poliéster</v>
      </c>
      <c r="N6609" s="2">
        <f>_xlfn.XLOOKUP(G6609,dMateriaPrima!$A$2:$A$12,dMateriaPrima!$C$2:$C$12)</f>
        <v>8</v>
      </c>
      <c r="O6609" s="3">
        <f t="shared" si="515"/>
        <v>2400</v>
      </c>
      <c r="P6609" s="4">
        <f t="shared" si="516"/>
        <v>0</v>
      </c>
      <c r="Q6609" s="3">
        <f t="shared" si="517"/>
        <v>2400</v>
      </c>
      <c r="R6609" t="str">
        <f t="shared" si="518"/>
        <v>Em atraso</v>
      </c>
      <c r="S6609" s="5">
        <f t="shared" si="519"/>
        <v>2</v>
      </c>
    </row>
    <row r="6610" spans="1:19" x14ac:dyDescent="0.25">
      <c r="A6610">
        <v>6609</v>
      </c>
      <c r="B6610" s="1">
        <v>44242</v>
      </c>
      <c r="C6610" s="1">
        <v>44244</v>
      </c>
      <c r="D6610" s="1">
        <v>44248</v>
      </c>
      <c r="E6610" s="1">
        <v>44250</v>
      </c>
      <c r="F6610">
        <v>4</v>
      </c>
      <c r="G6610">
        <v>5</v>
      </c>
      <c r="H6610">
        <v>559</v>
      </c>
      <c r="I6610" s="6">
        <v>0</v>
      </c>
      <c r="J6610">
        <v>2</v>
      </c>
      <c r="K6610" t="str">
        <f>_xlfn.XLOOKUP(fCompras!F6610,dComprador!$A$2:$A$7,dComprador!$B$2:$B$7)</f>
        <v>Lira</v>
      </c>
      <c r="L6610" t="str">
        <f>_xlfn.XLOOKUP(J6610,dFornecedor!$A$2:$A$6,dFornecedor!$B$2:$B$6)</f>
        <v>Minerva</v>
      </c>
      <c r="M6610" t="str">
        <f>_xlfn.XLOOKUP(G6610,dMateriaPrima!$A$2:$A$12,dMateriaPrima!$B$2:$B$12)</f>
        <v>Areia</v>
      </c>
      <c r="N6610" s="2">
        <f>_xlfn.XLOOKUP(G6610,dMateriaPrima!$A$2:$A$12,dMateriaPrima!$C$2:$C$12)</f>
        <v>3.59</v>
      </c>
      <c r="O6610" s="3">
        <f t="shared" si="515"/>
        <v>2006.81</v>
      </c>
      <c r="P6610" s="4">
        <f t="shared" si="516"/>
        <v>0</v>
      </c>
      <c r="Q6610" s="3">
        <f t="shared" si="517"/>
        <v>2006.81</v>
      </c>
      <c r="R6610" t="str">
        <f t="shared" si="518"/>
        <v>Em atraso</v>
      </c>
      <c r="S6610" s="5">
        <f t="shared" si="519"/>
        <v>2</v>
      </c>
    </row>
    <row r="6611" spans="1:19" x14ac:dyDescent="0.25">
      <c r="A6611">
        <v>6610</v>
      </c>
      <c r="B6611" s="1">
        <v>44242</v>
      </c>
      <c r="C6611" s="1">
        <v>44242</v>
      </c>
      <c r="D6611" s="1">
        <v>44247</v>
      </c>
      <c r="E6611" s="1">
        <v>44251</v>
      </c>
      <c r="F6611">
        <v>4</v>
      </c>
      <c r="G6611">
        <v>6</v>
      </c>
      <c r="H6611">
        <v>315</v>
      </c>
      <c r="I6611" s="6">
        <v>0</v>
      </c>
      <c r="J6611">
        <v>4</v>
      </c>
      <c r="K6611" t="str">
        <f>_xlfn.XLOOKUP(fCompras!F6611,dComprador!$A$2:$A$7,dComprador!$B$2:$B$7)</f>
        <v>Lira</v>
      </c>
      <c r="L6611" t="str">
        <f>_xlfn.XLOOKUP(J6611,dFornecedor!$A$2:$A$6,dFornecedor!$B$2:$B$6)</f>
        <v>AlphaOmega</v>
      </c>
      <c r="M6611" t="str">
        <f>_xlfn.XLOOKUP(G6611,dMateriaPrima!$A$2:$A$12,dMateriaPrima!$B$2:$B$12)</f>
        <v>Fio Algodão</v>
      </c>
      <c r="N6611" s="2">
        <f>_xlfn.XLOOKUP(G6611,dMateriaPrima!$A$2:$A$12,dMateriaPrima!$C$2:$C$12)</f>
        <v>55.9</v>
      </c>
      <c r="O6611" s="3">
        <f t="shared" si="515"/>
        <v>17608.5</v>
      </c>
      <c r="P6611" s="4">
        <f t="shared" si="516"/>
        <v>0</v>
      </c>
      <c r="Q6611" s="3">
        <f t="shared" si="517"/>
        <v>17608.5</v>
      </c>
      <c r="R6611" t="str">
        <f t="shared" si="518"/>
        <v>Em atraso</v>
      </c>
      <c r="S6611" s="5">
        <f t="shared" si="519"/>
        <v>4</v>
      </c>
    </row>
    <row r="6612" spans="1:19" x14ac:dyDescent="0.25">
      <c r="A6612">
        <v>6611</v>
      </c>
      <c r="B6612" s="1">
        <v>44242</v>
      </c>
      <c r="C6612" s="1">
        <v>44244</v>
      </c>
      <c r="D6612" s="1">
        <v>44249</v>
      </c>
      <c r="E6612" s="1">
        <v>44254</v>
      </c>
      <c r="F6612">
        <v>4</v>
      </c>
      <c r="G6612">
        <v>5</v>
      </c>
      <c r="H6612">
        <v>29</v>
      </c>
      <c r="I6612" s="6">
        <v>0</v>
      </c>
      <c r="J6612">
        <v>4</v>
      </c>
      <c r="K6612" t="str">
        <f>_xlfn.XLOOKUP(fCompras!F6612,dComprador!$A$2:$A$7,dComprador!$B$2:$B$7)</f>
        <v>Lira</v>
      </c>
      <c r="L6612" t="str">
        <f>_xlfn.XLOOKUP(J6612,dFornecedor!$A$2:$A$6,dFornecedor!$B$2:$B$6)</f>
        <v>AlphaOmega</v>
      </c>
      <c r="M6612" t="str">
        <f>_xlfn.XLOOKUP(G6612,dMateriaPrima!$A$2:$A$12,dMateriaPrima!$B$2:$B$12)</f>
        <v>Areia</v>
      </c>
      <c r="N6612" s="2">
        <f>_xlfn.XLOOKUP(G6612,dMateriaPrima!$A$2:$A$12,dMateriaPrima!$C$2:$C$12)</f>
        <v>3.59</v>
      </c>
      <c r="O6612" s="3">
        <f t="shared" si="515"/>
        <v>104.11</v>
      </c>
      <c r="P6612" s="4">
        <f t="shared" si="516"/>
        <v>0</v>
      </c>
      <c r="Q6612" s="3">
        <f t="shared" si="517"/>
        <v>104.11</v>
      </c>
      <c r="R6612" t="str">
        <f t="shared" si="518"/>
        <v>Em atraso</v>
      </c>
      <c r="S6612" s="5">
        <f t="shared" si="519"/>
        <v>5</v>
      </c>
    </row>
    <row r="6613" spans="1:19" x14ac:dyDescent="0.25">
      <c r="A6613">
        <v>6612</v>
      </c>
      <c r="B6613" s="1">
        <v>44242</v>
      </c>
      <c r="C6613" s="1">
        <v>44242</v>
      </c>
      <c r="D6613" s="1">
        <v>44247</v>
      </c>
      <c r="E6613" s="1">
        <v>44251</v>
      </c>
      <c r="F6613">
        <v>4</v>
      </c>
      <c r="G6613">
        <v>9</v>
      </c>
      <c r="H6613">
        <v>63</v>
      </c>
      <c r="I6613" s="6">
        <v>0</v>
      </c>
      <c r="J6613">
        <v>2</v>
      </c>
      <c r="K6613" t="str">
        <f>_xlfn.XLOOKUP(fCompras!F6613,dComprador!$A$2:$A$7,dComprador!$B$2:$B$7)</f>
        <v>Lira</v>
      </c>
      <c r="L6613" t="str">
        <f>_xlfn.XLOOKUP(J6613,dFornecedor!$A$2:$A$6,dFornecedor!$B$2:$B$6)</f>
        <v>Minerva</v>
      </c>
      <c r="M6613" t="str">
        <f>_xlfn.XLOOKUP(G6613,dMateriaPrima!$A$2:$A$12,dMateriaPrima!$B$2:$B$12)</f>
        <v>Couro</v>
      </c>
      <c r="N6613" s="2">
        <f>_xlfn.XLOOKUP(G6613,dMateriaPrima!$A$2:$A$12,dMateriaPrima!$C$2:$C$12)</f>
        <v>4.4000000000000004</v>
      </c>
      <c r="O6613" s="3">
        <f t="shared" si="515"/>
        <v>277.20000000000005</v>
      </c>
      <c r="P6613" s="4">
        <f t="shared" si="516"/>
        <v>0</v>
      </c>
      <c r="Q6613" s="3">
        <f t="shared" si="517"/>
        <v>277.20000000000005</v>
      </c>
      <c r="R6613" t="str">
        <f t="shared" si="518"/>
        <v>Em atraso</v>
      </c>
      <c r="S6613" s="5">
        <f t="shared" si="519"/>
        <v>4</v>
      </c>
    </row>
    <row r="6614" spans="1:19" x14ac:dyDescent="0.25">
      <c r="A6614">
        <v>6613</v>
      </c>
      <c r="B6614" s="1">
        <v>44242</v>
      </c>
      <c r="C6614" s="1">
        <v>44249</v>
      </c>
      <c r="D6614" s="1">
        <v>44262</v>
      </c>
      <c r="E6614" s="1">
        <v>44264</v>
      </c>
      <c r="F6614">
        <v>1</v>
      </c>
      <c r="G6614">
        <v>8</v>
      </c>
      <c r="H6614">
        <v>193</v>
      </c>
      <c r="I6614" s="6">
        <v>0</v>
      </c>
      <c r="J6614">
        <v>2</v>
      </c>
      <c r="K6614" t="str">
        <f>_xlfn.XLOOKUP(fCompras!F6614,dComprador!$A$2:$A$7,dComprador!$B$2:$B$7)</f>
        <v>Alon</v>
      </c>
      <c r="L6614" t="str">
        <f>_xlfn.XLOOKUP(J6614,dFornecedor!$A$2:$A$6,dFornecedor!$B$2:$B$6)</f>
        <v>Minerva</v>
      </c>
      <c r="M6614" t="str">
        <f>_xlfn.XLOOKUP(G6614,dMateriaPrima!$A$2:$A$12,dMateriaPrima!$B$2:$B$12)</f>
        <v>Cimento</v>
      </c>
      <c r="N6614" s="2">
        <f>_xlfn.XLOOKUP(G6614,dMateriaPrima!$A$2:$A$12,dMateriaPrima!$C$2:$C$12)</f>
        <v>23</v>
      </c>
      <c r="O6614" s="3">
        <f t="shared" si="515"/>
        <v>4439</v>
      </c>
      <c r="P6614" s="4">
        <f t="shared" si="516"/>
        <v>0</v>
      </c>
      <c r="Q6614" s="3">
        <f t="shared" si="517"/>
        <v>4439</v>
      </c>
      <c r="R6614" t="str">
        <f t="shared" si="518"/>
        <v>Em atraso</v>
      </c>
      <c r="S6614" s="5">
        <f t="shared" si="519"/>
        <v>2</v>
      </c>
    </row>
    <row r="6615" spans="1:19" x14ac:dyDescent="0.25">
      <c r="A6615">
        <v>6614</v>
      </c>
      <c r="B6615" s="1">
        <v>44242</v>
      </c>
      <c r="C6615" s="1">
        <v>44242</v>
      </c>
      <c r="D6615" s="1">
        <v>44255</v>
      </c>
      <c r="E6615" s="1">
        <v>44256</v>
      </c>
      <c r="F6615">
        <v>2</v>
      </c>
      <c r="G6615">
        <v>9</v>
      </c>
      <c r="H6615">
        <v>58</v>
      </c>
      <c r="I6615" s="6">
        <v>0</v>
      </c>
      <c r="J6615">
        <v>5</v>
      </c>
      <c r="K6615" t="str">
        <f>_xlfn.XLOOKUP(fCompras!F6615,dComprador!$A$2:$A$7,dComprador!$B$2:$B$7)</f>
        <v>João</v>
      </c>
      <c r="L6615" t="str">
        <f>_xlfn.XLOOKUP(J6615,dFornecedor!$A$2:$A$6,dFornecedor!$B$2:$B$6)</f>
        <v>Atlas</v>
      </c>
      <c r="M6615" t="str">
        <f>_xlfn.XLOOKUP(G6615,dMateriaPrima!$A$2:$A$12,dMateriaPrima!$B$2:$B$12)</f>
        <v>Couro</v>
      </c>
      <c r="N6615" s="2">
        <f>_xlfn.XLOOKUP(G6615,dMateriaPrima!$A$2:$A$12,dMateriaPrima!$C$2:$C$12)</f>
        <v>4.4000000000000004</v>
      </c>
      <c r="O6615" s="3">
        <f t="shared" si="515"/>
        <v>255.20000000000002</v>
      </c>
      <c r="P6615" s="4">
        <f t="shared" si="516"/>
        <v>0</v>
      </c>
      <c r="Q6615" s="3">
        <f t="shared" si="517"/>
        <v>255.20000000000002</v>
      </c>
      <c r="R6615" t="str">
        <f t="shared" si="518"/>
        <v>Em atraso</v>
      </c>
      <c r="S6615" s="5">
        <f t="shared" si="519"/>
        <v>1</v>
      </c>
    </row>
    <row r="6616" spans="1:19" x14ac:dyDescent="0.25">
      <c r="A6616">
        <v>6615</v>
      </c>
      <c r="B6616" s="1">
        <v>44242</v>
      </c>
      <c r="C6616" s="1">
        <v>44243</v>
      </c>
      <c r="D6616" s="1">
        <v>44275</v>
      </c>
      <c r="E6616" s="1">
        <v>44276</v>
      </c>
      <c r="F6616">
        <v>1</v>
      </c>
      <c r="G6616">
        <v>6</v>
      </c>
      <c r="H6616">
        <v>22</v>
      </c>
      <c r="I6616" s="6">
        <v>0</v>
      </c>
      <c r="J6616">
        <v>2</v>
      </c>
      <c r="K6616" t="str">
        <f>_xlfn.XLOOKUP(fCompras!F6616,dComprador!$A$2:$A$7,dComprador!$B$2:$B$7)</f>
        <v>Alon</v>
      </c>
      <c r="L6616" t="str">
        <f>_xlfn.XLOOKUP(J6616,dFornecedor!$A$2:$A$6,dFornecedor!$B$2:$B$6)</f>
        <v>Minerva</v>
      </c>
      <c r="M6616" t="str">
        <f>_xlfn.XLOOKUP(G6616,dMateriaPrima!$A$2:$A$12,dMateriaPrima!$B$2:$B$12)</f>
        <v>Fio Algodão</v>
      </c>
      <c r="N6616" s="2">
        <f>_xlfn.XLOOKUP(G6616,dMateriaPrima!$A$2:$A$12,dMateriaPrima!$C$2:$C$12)</f>
        <v>55.9</v>
      </c>
      <c r="O6616" s="3">
        <f t="shared" si="515"/>
        <v>1229.8</v>
      </c>
      <c r="P6616" s="4">
        <f t="shared" si="516"/>
        <v>0</v>
      </c>
      <c r="Q6616" s="3">
        <f t="shared" si="517"/>
        <v>1229.8</v>
      </c>
      <c r="R6616" t="str">
        <f t="shared" si="518"/>
        <v>Em atraso</v>
      </c>
      <c r="S6616" s="5">
        <f t="shared" si="519"/>
        <v>1</v>
      </c>
    </row>
    <row r="6617" spans="1:19" x14ac:dyDescent="0.25">
      <c r="A6617">
        <v>6616</v>
      </c>
      <c r="B6617" s="1">
        <v>44242</v>
      </c>
      <c r="C6617" s="1">
        <v>44242</v>
      </c>
      <c r="D6617" s="1">
        <v>44265</v>
      </c>
      <c r="E6617" s="1">
        <v>44268</v>
      </c>
      <c r="F6617">
        <v>1</v>
      </c>
      <c r="G6617">
        <v>1</v>
      </c>
      <c r="H6617">
        <v>167</v>
      </c>
      <c r="I6617" s="6">
        <v>0</v>
      </c>
      <c r="J6617">
        <v>4</v>
      </c>
      <c r="K6617" t="str">
        <f>_xlfn.XLOOKUP(fCompras!F6617,dComprador!$A$2:$A$7,dComprador!$B$2:$B$7)</f>
        <v>Alon</v>
      </c>
      <c r="L6617" t="str">
        <f>_xlfn.XLOOKUP(J6617,dFornecedor!$A$2:$A$6,dFornecedor!$B$2:$B$6)</f>
        <v>AlphaOmega</v>
      </c>
      <c r="M6617" t="str">
        <f>_xlfn.XLOOKUP(G6617,dMateriaPrima!$A$2:$A$12,dMateriaPrima!$B$2:$B$12)</f>
        <v>Tecido</v>
      </c>
      <c r="N6617" s="2">
        <f>_xlfn.XLOOKUP(G6617,dMateriaPrima!$A$2:$A$12,dMateriaPrima!$C$2:$C$12)</f>
        <v>18</v>
      </c>
      <c r="O6617" s="3">
        <f t="shared" si="515"/>
        <v>3006</v>
      </c>
      <c r="P6617" s="4">
        <f t="shared" si="516"/>
        <v>0</v>
      </c>
      <c r="Q6617" s="3">
        <f t="shared" si="517"/>
        <v>3006</v>
      </c>
      <c r="R6617" t="str">
        <f t="shared" si="518"/>
        <v>Em atraso</v>
      </c>
      <c r="S6617" s="5">
        <f t="shared" si="519"/>
        <v>3</v>
      </c>
    </row>
    <row r="6618" spans="1:19" x14ac:dyDescent="0.25">
      <c r="A6618">
        <v>6617</v>
      </c>
      <c r="B6618" s="1">
        <v>44243</v>
      </c>
      <c r="C6618" s="1">
        <v>44243</v>
      </c>
      <c r="D6618" s="1">
        <v>44251</v>
      </c>
      <c r="E6618" s="1">
        <v>44253</v>
      </c>
      <c r="F6618">
        <v>4</v>
      </c>
      <c r="G6618">
        <v>8</v>
      </c>
      <c r="H6618">
        <v>61</v>
      </c>
      <c r="I6618" s="6">
        <v>0</v>
      </c>
      <c r="J6618">
        <v>2</v>
      </c>
      <c r="K6618" t="str">
        <f>_xlfn.XLOOKUP(fCompras!F6618,dComprador!$A$2:$A$7,dComprador!$B$2:$B$7)</f>
        <v>Lira</v>
      </c>
      <c r="L6618" t="str">
        <f>_xlfn.XLOOKUP(J6618,dFornecedor!$A$2:$A$6,dFornecedor!$B$2:$B$6)</f>
        <v>Minerva</v>
      </c>
      <c r="M6618" t="str">
        <f>_xlfn.XLOOKUP(G6618,dMateriaPrima!$A$2:$A$12,dMateriaPrima!$B$2:$B$12)</f>
        <v>Cimento</v>
      </c>
      <c r="N6618" s="2">
        <f>_xlfn.XLOOKUP(G6618,dMateriaPrima!$A$2:$A$12,dMateriaPrima!$C$2:$C$12)</f>
        <v>23</v>
      </c>
      <c r="O6618" s="3">
        <f t="shared" si="515"/>
        <v>1403</v>
      </c>
      <c r="P6618" s="4">
        <f t="shared" si="516"/>
        <v>0</v>
      </c>
      <c r="Q6618" s="3">
        <f t="shared" si="517"/>
        <v>1403</v>
      </c>
      <c r="R6618" t="str">
        <f t="shared" si="518"/>
        <v>Em atraso</v>
      </c>
      <c r="S6618" s="5">
        <f t="shared" si="519"/>
        <v>2</v>
      </c>
    </row>
    <row r="6619" spans="1:19" x14ac:dyDescent="0.25">
      <c r="A6619">
        <v>6618</v>
      </c>
      <c r="B6619" s="1">
        <v>44243</v>
      </c>
      <c r="C6619" s="1">
        <v>44250</v>
      </c>
      <c r="D6619" s="1">
        <v>44254</v>
      </c>
      <c r="E6619" s="1">
        <v>44254</v>
      </c>
      <c r="F6619">
        <v>4</v>
      </c>
      <c r="G6619">
        <v>9</v>
      </c>
      <c r="H6619">
        <v>33</v>
      </c>
      <c r="I6619" s="6">
        <v>0</v>
      </c>
      <c r="J6619">
        <v>2</v>
      </c>
      <c r="K6619" t="str">
        <f>_xlfn.XLOOKUP(fCompras!F6619,dComprador!$A$2:$A$7,dComprador!$B$2:$B$7)</f>
        <v>Lira</v>
      </c>
      <c r="L6619" t="str">
        <f>_xlfn.XLOOKUP(J6619,dFornecedor!$A$2:$A$6,dFornecedor!$B$2:$B$6)</f>
        <v>Minerva</v>
      </c>
      <c r="M6619" t="str">
        <f>_xlfn.XLOOKUP(G6619,dMateriaPrima!$A$2:$A$12,dMateriaPrima!$B$2:$B$12)</f>
        <v>Couro</v>
      </c>
      <c r="N6619" s="2">
        <f>_xlfn.XLOOKUP(G6619,dMateriaPrima!$A$2:$A$12,dMateriaPrima!$C$2:$C$12)</f>
        <v>4.4000000000000004</v>
      </c>
      <c r="O6619" s="3">
        <f t="shared" si="515"/>
        <v>145.20000000000002</v>
      </c>
      <c r="P6619" s="4">
        <f t="shared" si="516"/>
        <v>0</v>
      </c>
      <c r="Q6619" s="3">
        <f t="shared" si="517"/>
        <v>145.20000000000002</v>
      </c>
      <c r="R6619" t="str">
        <f t="shared" si="518"/>
        <v>No prazo</v>
      </c>
      <c r="S6619" s="5">
        <f t="shared" si="519"/>
        <v>0</v>
      </c>
    </row>
    <row r="6620" spans="1:19" x14ac:dyDescent="0.25">
      <c r="A6620">
        <v>6619</v>
      </c>
      <c r="B6620" s="1">
        <v>44243</v>
      </c>
      <c r="C6620" s="1">
        <v>44253</v>
      </c>
      <c r="D6620" s="1">
        <v>44255</v>
      </c>
      <c r="E6620" s="1">
        <v>44258</v>
      </c>
      <c r="F6620">
        <v>4</v>
      </c>
      <c r="G6620">
        <v>5</v>
      </c>
      <c r="H6620">
        <v>444</v>
      </c>
      <c r="I6620" s="6">
        <v>0</v>
      </c>
      <c r="J6620">
        <v>3</v>
      </c>
      <c r="K6620" t="str">
        <f>_xlfn.XLOOKUP(fCompras!F6620,dComprador!$A$2:$A$7,dComprador!$B$2:$B$7)</f>
        <v>Lira</v>
      </c>
      <c r="L6620" t="str">
        <f>_xlfn.XLOOKUP(J6620,dFornecedor!$A$2:$A$6,dFornecedor!$B$2:$B$6)</f>
        <v>StepUp</v>
      </c>
      <c r="M6620" t="str">
        <f>_xlfn.XLOOKUP(G6620,dMateriaPrima!$A$2:$A$12,dMateriaPrima!$B$2:$B$12)</f>
        <v>Areia</v>
      </c>
      <c r="N6620" s="2">
        <f>_xlfn.XLOOKUP(G6620,dMateriaPrima!$A$2:$A$12,dMateriaPrima!$C$2:$C$12)</f>
        <v>3.59</v>
      </c>
      <c r="O6620" s="3">
        <f t="shared" si="515"/>
        <v>1593.96</v>
      </c>
      <c r="P6620" s="4">
        <f t="shared" si="516"/>
        <v>0</v>
      </c>
      <c r="Q6620" s="3">
        <f t="shared" si="517"/>
        <v>1593.96</v>
      </c>
      <c r="R6620" t="str">
        <f t="shared" si="518"/>
        <v>Em atraso</v>
      </c>
      <c r="S6620" s="5">
        <f t="shared" si="519"/>
        <v>3</v>
      </c>
    </row>
    <row r="6621" spans="1:19" x14ac:dyDescent="0.25">
      <c r="A6621">
        <v>6620</v>
      </c>
      <c r="B6621" s="1">
        <v>44243</v>
      </c>
      <c r="C6621" s="1">
        <v>44256</v>
      </c>
      <c r="D6621" s="1">
        <v>44265</v>
      </c>
      <c r="E6621" s="1">
        <v>44264</v>
      </c>
      <c r="F6621">
        <v>1</v>
      </c>
      <c r="G6621">
        <v>8</v>
      </c>
      <c r="H6621">
        <v>42</v>
      </c>
      <c r="I6621" s="6">
        <v>0</v>
      </c>
      <c r="J6621">
        <v>1</v>
      </c>
      <c r="K6621" t="str">
        <f>_xlfn.XLOOKUP(fCompras!F6621,dComprador!$A$2:$A$7,dComprador!$B$2:$B$7)</f>
        <v>Alon</v>
      </c>
      <c r="L6621" t="str">
        <f>_xlfn.XLOOKUP(J6621,dFornecedor!$A$2:$A$6,dFornecedor!$B$2:$B$6)</f>
        <v>NorthShore</v>
      </c>
      <c r="M6621" t="str">
        <f>_xlfn.XLOOKUP(G6621,dMateriaPrima!$A$2:$A$12,dMateriaPrima!$B$2:$B$12)</f>
        <v>Cimento</v>
      </c>
      <c r="N6621" s="2">
        <f>_xlfn.XLOOKUP(G6621,dMateriaPrima!$A$2:$A$12,dMateriaPrima!$C$2:$C$12)</f>
        <v>23</v>
      </c>
      <c r="O6621" s="3">
        <f t="shared" si="515"/>
        <v>966</v>
      </c>
      <c r="P6621" s="4">
        <f t="shared" si="516"/>
        <v>0</v>
      </c>
      <c r="Q6621" s="3">
        <f t="shared" si="517"/>
        <v>966</v>
      </c>
      <c r="R6621" t="str">
        <f t="shared" si="518"/>
        <v>No prazo</v>
      </c>
      <c r="S6621" s="5">
        <f t="shared" si="519"/>
        <v>0</v>
      </c>
    </row>
    <row r="6622" spans="1:19" x14ac:dyDescent="0.25">
      <c r="A6622">
        <v>6621</v>
      </c>
      <c r="B6622" s="1">
        <v>44243</v>
      </c>
      <c r="C6622" s="1">
        <v>44244</v>
      </c>
      <c r="D6622" s="1">
        <v>44275</v>
      </c>
      <c r="E6622" s="1">
        <v>44278</v>
      </c>
      <c r="F6622">
        <v>1</v>
      </c>
      <c r="G6622">
        <v>10</v>
      </c>
      <c r="H6622">
        <v>372</v>
      </c>
      <c r="I6622" s="6">
        <v>0</v>
      </c>
      <c r="J6622">
        <v>3</v>
      </c>
      <c r="K6622" t="str">
        <f>_xlfn.XLOOKUP(fCompras!F6622,dComprador!$A$2:$A$7,dComprador!$B$2:$B$7)</f>
        <v>Alon</v>
      </c>
      <c r="L6622" t="str">
        <f>_xlfn.XLOOKUP(J6622,dFornecedor!$A$2:$A$6,dFornecedor!$B$2:$B$6)</f>
        <v>StepUp</v>
      </c>
      <c r="M6622" t="str">
        <f>_xlfn.XLOOKUP(G6622,dMateriaPrima!$A$2:$A$12,dMateriaPrima!$B$2:$B$12)</f>
        <v>Pedra Britada</v>
      </c>
      <c r="N6622" s="2">
        <f>_xlfn.XLOOKUP(G6622,dMateriaPrima!$A$2:$A$12,dMateriaPrima!$C$2:$C$12)</f>
        <v>56</v>
      </c>
      <c r="O6622" s="3">
        <f t="shared" si="515"/>
        <v>20832</v>
      </c>
      <c r="P6622" s="4">
        <f t="shared" si="516"/>
        <v>0</v>
      </c>
      <c r="Q6622" s="3">
        <f t="shared" si="517"/>
        <v>20832</v>
      </c>
      <c r="R6622" t="str">
        <f t="shared" si="518"/>
        <v>Em atraso</v>
      </c>
      <c r="S6622" s="5">
        <f t="shared" si="519"/>
        <v>3</v>
      </c>
    </row>
    <row r="6623" spans="1:19" x14ac:dyDescent="0.25">
      <c r="A6623">
        <v>6622</v>
      </c>
      <c r="B6623" s="1">
        <v>44243</v>
      </c>
      <c r="C6623" s="1">
        <v>44248</v>
      </c>
      <c r="D6623" s="1">
        <v>44267</v>
      </c>
      <c r="E6623" s="1">
        <v>44271</v>
      </c>
      <c r="F6623">
        <v>1</v>
      </c>
      <c r="G6623">
        <v>7</v>
      </c>
      <c r="H6623">
        <v>534</v>
      </c>
      <c r="I6623" s="6">
        <v>0</v>
      </c>
      <c r="J6623">
        <v>2</v>
      </c>
      <c r="K6623" t="str">
        <f>_xlfn.XLOOKUP(fCompras!F6623,dComprador!$A$2:$A$7,dComprador!$B$2:$B$7)</f>
        <v>Alon</v>
      </c>
      <c r="L6623" t="str">
        <f>_xlfn.XLOOKUP(J6623,dFornecedor!$A$2:$A$6,dFornecedor!$B$2:$B$6)</f>
        <v>Minerva</v>
      </c>
      <c r="M6623" t="str">
        <f>_xlfn.XLOOKUP(G6623,dMateriaPrima!$A$2:$A$12,dMateriaPrima!$B$2:$B$12)</f>
        <v>Poliéster</v>
      </c>
      <c r="N6623" s="2">
        <f>_xlfn.XLOOKUP(G6623,dMateriaPrima!$A$2:$A$12,dMateriaPrima!$C$2:$C$12)</f>
        <v>8</v>
      </c>
      <c r="O6623" s="3">
        <f t="shared" si="515"/>
        <v>4272</v>
      </c>
      <c r="P6623" s="4">
        <f t="shared" si="516"/>
        <v>0</v>
      </c>
      <c r="Q6623" s="3">
        <f t="shared" si="517"/>
        <v>4272</v>
      </c>
      <c r="R6623" t="str">
        <f t="shared" si="518"/>
        <v>Em atraso</v>
      </c>
      <c r="S6623" s="5">
        <f t="shared" si="519"/>
        <v>4</v>
      </c>
    </row>
    <row r="6624" spans="1:19" x14ac:dyDescent="0.25">
      <c r="A6624">
        <v>6623</v>
      </c>
      <c r="B6624" s="1">
        <v>44244</v>
      </c>
      <c r="C6624" s="1">
        <v>44248</v>
      </c>
      <c r="D6624" s="1">
        <v>44251</v>
      </c>
      <c r="E6624" s="1">
        <v>44249</v>
      </c>
      <c r="F6624">
        <v>4</v>
      </c>
      <c r="G6624">
        <v>7</v>
      </c>
      <c r="H6624">
        <v>306</v>
      </c>
      <c r="I6624" s="6">
        <v>0.4</v>
      </c>
      <c r="J6624">
        <v>1</v>
      </c>
      <c r="K6624" t="str">
        <f>_xlfn.XLOOKUP(fCompras!F6624,dComprador!$A$2:$A$7,dComprador!$B$2:$B$7)</f>
        <v>Lira</v>
      </c>
      <c r="L6624" t="str">
        <f>_xlfn.XLOOKUP(J6624,dFornecedor!$A$2:$A$6,dFornecedor!$B$2:$B$6)</f>
        <v>NorthShore</v>
      </c>
      <c r="M6624" t="str">
        <f>_xlfn.XLOOKUP(G6624,dMateriaPrima!$A$2:$A$12,dMateriaPrima!$B$2:$B$12)</f>
        <v>Poliéster</v>
      </c>
      <c r="N6624" s="2">
        <f>_xlfn.XLOOKUP(G6624,dMateriaPrima!$A$2:$A$12,dMateriaPrima!$C$2:$C$12)</f>
        <v>8</v>
      </c>
      <c r="O6624" s="3">
        <f t="shared" si="515"/>
        <v>2448</v>
      </c>
      <c r="P6624" s="4">
        <f t="shared" si="516"/>
        <v>979.2</v>
      </c>
      <c r="Q6624" s="3">
        <f t="shared" si="517"/>
        <v>1468.8</v>
      </c>
      <c r="R6624" t="str">
        <f t="shared" si="518"/>
        <v>No prazo</v>
      </c>
      <c r="S6624" s="5">
        <f t="shared" si="519"/>
        <v>0</v>
      </c>
    </row>
    <row r="6625" spans="1:19" x14ac:dyDescent="0.25">
      <c r="A6625">
        <v>6624</v>
      </c>
      <c r="B6625" s="1">
        <v>44244</v>
      </c>
      <c r="C6625" s="1">
        <v>44245</v>
      </c>
      <c r="D6625" s="1">
        <v>44275</v>
      </c>
      <c r="E6625" s="1">
        <v>44280</v>
      </c>
      <c r="F6625">
        <v>1</v>
      </c>
      <c r="G6625">
        <v>1</v>
      </c>
      <c r="H6625">
        <v>56</v>
      </c>
      <c r="I6625" s="6">
        <v>0</v>
      </c>
      <c r="J6625">
        <v>3</v>
      </c>
      <c r="K6625" t="str">
        <f>_xlfn.XLOOKUP(fCompras!F6625,dComprador!$A$2:$A$7,dComprador!$B$2:$B$7)</f>
        <v>Alon</v>
      </c>
      <c r="L6625" t="str">
        <f>_xlfn.XLOOKUP(J6625,dFornecedor!$A$2:$A$6,dFornecedor!$B$2:$B$6)</f>
        <v>StepUp</v>
      </c>
      <c r="M6625" t="str">
        <f>_xlfn.XLOOKUP(G6625,dMateriaPrima!$A$2:$A$12,dMateriaPrima!$B$2:$B$12)</f>
        <v>Tecido</v>
      </c>
      <c r="N6625" s="2">
        <f>_xlfn.XLOOKUP(G6625,dMateriaPrima!$A$2:$A$12,dMateriaPrima!$C$2:$C$12)</f>
        <v>18</v>
      </c>
      <c r="O6625" s="3">
        <f t="shared" si="515"/>
        <v>1008</v>
      </c>
      <c r="P6625" s="4">
        <f t="shared" si="516"/>
        <v>0</v>
      </c>
      <c r="Q6625" s="3">
        <f t="shared" si="517"/>
        <v>1008</v>
      </c>
      <c r="R6625" t="str">
        <f t="shared" si="518"/>
        <v>Em atraso</v>
      </c>
      <c r="S6625" s="5">
        <f t="shared" si="519"/>
        <v>5</v>
      </c>
    </row>
    <row r="6626" spans="1:19" x14ac:dyDescent="0.25">
      <c r="A6626">
        <v>6625</v>
      </c>
      <c r="B6626" s="1">
        <v>44244</v>
      </c>
      <c r="C6626" s="1">
        <v>44244</v>
      </c>
      <c r="D6626" s="1">
        <v>44249</v>
      </c>
      <c r="E6626" s="1">
        <v>44253</v>
      </c>
      <c r="F6626">
        <v>4</v>
      </c>
      <c r="G6626">
        <v>7</v>
      </c>
      <c r="H6626">
        <v>1</v>
      </c>
      <c r="I6626" s="6">
        <v>0</v>
      </c>
      <c r="J6626">
        <v>2</v>
      </c>
      <c r="K6626" t="str">
        <f>_xlfn.XLOOKUP(fCompras!F6626,dComprador!$A$2:$A$7,dComprador!$B$2:$B$7)</f>
        <v>Lira</v>
      </c>
      <c r="L6626" t="str">
        <f>_xlfn.XLOOKUP(J6626,dFornecedor!$A$2:$A$6,dFornecedor!$B$2:$B$6)</f>
        <v>Minerva</v>
      </c>
      <c r="M6626" t="str">
        <f>_xlfn.XLOOKUP(G6626,dMateriaPrima!$A$2:$A$12,dMateriaPrima!$B$2:$B$12)</f>
        <v>Poliéster</v>
      </c>
      <c r="N6626" s="2">
        <f>_xlfn.XLOOKUP(G6626,dMateriaPrima!$A$2:$A$12,dMateriaPrima!$C$2:$C$12)</f>
        <v>8</v>
      </c>
      <c r="O6626" s="3">
        <f t="shared" si="515"/>
        <v>8</v>
      </c>
      <c r="P6626" s="4">
        <f t="shared" si="516"/>
        <v>0</v>
      </c>
      <c r="Q6626" s="3">
        <f t="shared" si="517"/>
        <v>8</v>
      </c>
      <c r="R6626" t="str">
        <f t="shared" si="518"/>
        <v>Em atraso</v>
      </c>
      <c r="S6626" s="5">
        <f t="shared" si="519"/>
        <v>4</v>
      </c>
    </row>
    <row r="6627" spans="1:19" x14ac:dyDescent="0.25">
      <c r="A6627">
        <v>6626</v>
      </c>
      <c r="B6627" s="1">
        <v>44244</v>
      </c>
      <c r="C6627" s="1">
        <v>44244</v>
      </c>
      <c r="D6627" s="1">
        <v>44249</v>
      </c>
      <c r="E6627" s="1">
        <v>44253</v>
      </c>
      <c r="F6627">
        <v>4</v>
      </c>
      <c r="G6627">
        <v>10</v>
      </c>
      <c r="H6627">
        <v>399</v>
      </c>
      <c r="I6627" s="6">
        <v>0</v>
      </c>
      <c r="J6627">
        <v>2</v>
      </c>
      <c r="K6627" t="str">
        <f>_xlfn.XLOOKUP(fCompras!F6627,dComprador!$A$2:$A$7,dComprador!$B$2:$B$7)</f>
        <v>Lira</v>
      </c>
      <c r="L6627" t="str">
        <f>_xlfn.XLOOKUP(J6627,dFornecedor!$A$2:$A$6,dFornecedor!$B$2:$B$6)</f>
        <v>Minerva</v>
      </c>
      <c r="M6627" t="str">
        <f>_xlfn.XLOOKUP(G6627,dMateriaPrima!$A$2:$A$12,dMateriaPrima!$B$2:$B$12)</f>
        <v>Pedra Britada</v>
      </c>
      <c r="N6627" s="2">
        <f>_xlfn.XLOOKUP(G6627,dMateriaPrima!$A$2:$A$12,dMateriaPrima!$C$2:$C$12)</f>
        <v>56</v>
      </c>
      <c r="O6627" s="3">
        <f t="shared" si="515"/>
        <v>22344</v>
      </c>
      <c r="P6627" s="4">
        <f t="shared" si="516"/>
        <v>0</v>
      </c>
      <c r="Q6627" s="3">
        <f t="shared" si="517"/>
        <v>22344</v>
      </c>
      <c r="R6627" t="str">
        <f t="shared" si="518"/>
        <v>Em atraso</v>
      </c>
      <c r="S6627" s="5">
        <f t="shared" si="519"/>
        <v>4</v>
      </c>
    </row>
    <row r="6628" spans="1:19" x14ac:dyDescent="0.25">
      <c r="A6628">
        <v>6627</v>
      </c>
      <c r="B6628" s="1">
        <v>44244</v>
      </c>
      <c r="C6628" s="1">
        <v>44244</v>
      </c>
      <c r="D6628" s="1">
        <v>44251</v>
      </c>
      <c r="E6628" s="1">
        <v>44252</v>
      </c>
      <c r="F6628">
        <v>4</v>
      </c>
      <c r="G6628">
        <v>9</v>
      </c>
      <c r="H6628">
        <v>64</v>
      </c>
      <c r="I6628" s="6">
        <v>0</v>
      </c>
      <c r="J6628">
        <v>2</v>
      </c>
      <c r="K6628" t="str">
        <f>_xlfn.XLOOKUP(fCompras!F6628,dComprador!$A$2:$A$7,dComprador!$B$2:$B$7)</f>
        <v>Lira</v>
      </c>
      <c r="L6628" t="str">
        <f>_xlfn.XLOOKUP(J6628,dFornecedor!$A$2:$A$6,dFornecedor!$B$2:$B$6)</f>
        <v>Minerva</v>
      </c>
      <c r="M6628" t="str">
        <f>_xlfn.XLOOKUP(G6628,dMateriaPrima!$A$2:$A$12,dMateriaPrima!$B$2:$B$12)</f>
        <v>Couro</v>
      </c>
      <c r="N6628" s="2">
        <f>_xlfn.XLOOKUP(G6628,dMateriaPrima!$A$2:$A$12,dMateriaPrima!$C$2:$C$12)</f>
        <v>4.4000000000000004</v>
      </c>
      <c r="O6628" s="3">
        <f t="shared" si="515"/>
        <v>281.60000000000002</v>
      </c>
      <c r="P6628" s="4">
        <f t="shared" si="516"/>
        <v>0</v>
      </c>
      <c r="Q6628" s="3">
        <f t="shared" si="517"/>
        <v>281.60000000000002</v>
      </c>
      <c r="R6628" t="str">
        <f t="shared" si="518"/>
        <v>Em atraso</v>
      </c>
      <c r="S6628" s="5">
        <f t="shared" si="519"/>
        <v>1</v>
      </c>
    </row>
    <row r="6629" spans="1:19" x14ac:dyDescent="0.25">
      <c r="A6629">
        <v>6628</v>
      </c>
      <c r="B6629" s="1">
        <v>44244</v>
      </c>
      <c r="C6629" s="1">
        <v>44245</v>
      </c>
      <c r="D6629" s="1">
        <v>44253</v>
      </c>
      <c r="E6629" s="1">
        <v>44254</v>
      </c>
      <c r="F6629">
        <v>4</v>
      </c>
      <c r="G6629">
        <v>9</v>
      </c>
      <c r="H6629">
        <v>181</v>
      </c>
      <c r="I6629" s="6">
        <v>0</v>
      </c>
      <c r="J6629">
        <v>3</v>
      </c>
      <c r="K6629" t="str">
        <f>_xlfn.XLOOKUP(fCompras!F6629,dComprador!$A$2:$A$7,dComprador!$B$2:$B$7)</f>
        <v>Lira</v>
      </c>
      <c r="L6629" t="str">
        <f>_xlfn.XLOOKUP(J6629,dFornecedor!$A$2:$A$6,dFornecedor!$B$2:$B$6)</f>
        <v>StepUp</v>
      </c>
      <c r="M6629" t="str">
        <f>_xlfn.XLOOKUP(G6629,dMateriaPrima!$A$2:$A$12,dMateriaPrima!$B$2:$B$12)</f>
        <v>Couro</v>
      </c>
      <c r="N6629" s="2">
        <f>_xlfn.XLOOKUP(G6629,dMateriaPrima!$A$2:$A$12,dMateriaPrima!$C$2:$C$12)</f>
        <v>4.4000000000000004</v>
      </c>
      <c r="O6629" s="3">
        <f t="shared" si="515"/>
        <v>796.40000000000009</v>
      </c>
      <c r="P6629" s="4">
        <f t="shared" si="516"/>
        <v>0</v>
      </c>
      <c r="Q6629" s="3">
        <f t="shared" si="517"/>
        <v>796.40000000000009</v>
      </c>
      <c r="R6629" t="str">
        <f t="shared" si="518"/>
        <v>Em atraso</v>
      </c>
      <c r="S6629" s="5">
        <f t="shared" si="519"/>
        <v>1</v>
      </c>
    </row>
    <row r="6630" spans="1:19" x14ac:dyDescent="0.25">
      <c r="A6630">
        <v>6629</v>
      </c>
      <c r="B6630" s="1">
        <v>44244</v>
      </c>
      <c r="C6630" s="1">
        <v>44250</v>
      </c>
      <c r="D6630" s="1">
        <v>44265</v>
      </c>
      <c r="E6630" s="1">
        <v>44265</v>
      </c>
      <c r="F6630">
        <v>1</v>
      </c>
      <c r="G6630">
        <v>8</v>
      </c>
      <c r="H6630">
        <v>175</v>
      </c>
      <c r="I6630" s="6">
        <v>0</v>
      </c>
      <c r="J6630">
        <v>1</v>
      </c>
      <c r="K6630" t="str">
        <f>_xlfn.XLOOKUP(fCompras!F6630,dComprador!$A$2:$A$7,dComprador!$B$2:$B$7)</f>
        <v>Alon</v>
      </c>
      <c r="L6630" t="str">
        <f>_xlfn.XLOOKUP(J6630,dFornecedor!$A$2:$A$6,dFornecedor!$B$2:$B$6)</f>
        <v>NorthShore</v>
      </c>
      <c r="M6630" t="str">
        <f>_xlfn.XLOOKUP(G6630,dMateriaPrima!$A$2:$A$12,dMateriaPrima!$B$2:$B$12)</f>
        <v>Cimento</v>
      </c>
      <c r="N6630" s="2">
        <f>_xlfn.XLOOKUP(G6630,dMateriaPrima!$A$2:$A$12,dMateriaPrima!$C$2:$C$12)</f>
        <v>23</v>
      </c>
      <c r="O6630" s="3">
        <f t="shared" si="515"/>
        <v>4025</v>
      </c>
      <c r="P6630" s="4">
        <f t="shared" si="516"/>
        <v>0</v>
      </c>
      <c r="Q6630" s="3">
        <f t="shared" si="517"/>
        <v>4025</v>
      </c>
      <c r="R6630" t="str">
        <f t="shared" si="518"/>
        <v>No prazo</v>
      </c>
      <c r="S6630" s="5">
        <f t="shared" si="519"/>
        <v>0</v>
      </c>
    </row>
    <row r="6631" spans="1:19" x14ac:dyDescent="0.25">
      <c r="A6631">
        <v>6630</v>
      </c>
      <c r="B6631" s="1">
        <v>44244</v>
      </c>
      <c r="C6631" s="1">
        <v>44252</v>
      </c>
      <c r="D6631" s="1">
        <v>44263</v>
      </c>
      <c r="E6631" s="1">
        <v>44268</v>
      </c>
      <c r="F6631">
        <v>1</v>
      </c>
      <c r="G6631">
        <v>7</v>
      </c>
      <c r="H6631">
        <v>369</v>
      </c>
      <c r="I6631" s="6">
        <v>0</v>
      </c>
      <c r="J6631">
        <v>2</v>
      </c>
      <c r="K6631" t="str">
        <f>_xlfn.XLOOKUP(fCompras!F6631,dComprador!$A$2:$A$7,dComprador!$B$2:$B$7)</f>
        <v>Alon</v>
      </c>
      <c r="L6631" t="str">
        <f>_xlfn.XLOOKUP(J6631,dFornecedor!$A$2:$A$6,dFornecedor!$B$2:$B$6)</f>
        <v>Minerva</v>
      </c>
      <c r="M6631" t="str">
        <f>_xlfn.XLOOKUP(G6631,dMateriaPrima!$A$2:$A$12,dMateriaPrima!$B$2:$B$12)</f>
        <v>Poliéster</v>
      </c>
      <c r="N6631" s="2">
        <f>_xlfn.XLOOKUP(G6631,dMateriaPrima!$A$2:$A$12,dMateriaPrima!$C$2:$C$12)</f>
        <v>8</v>
      </c>
      <c r="O6631" s="3">
        <f t="shared" si="515"/>
        <v>2952</v>
      </c>
      <c r="P6631" s="4">
        <f t="shared" si="516"/>
        <v>0</v>
      </c>
      <c r="Q6631" s="3">
        <f t="shared" si="517"/>
        <v>2952</v>
      </c>
      <c r="R6631" t="str">
        <f t="shared" si="518"/>
        <v>Em atraso</v>
      </c>
      <c r="S6631" s="5">
        <f t="shared" si="519"/>
        <v>5</v>
      </c>
    </row>
    <row r="6632" spans="1:19" x14ac:dyDescent="0.25">
      <c r="A6632">
        <v>6631</v>
      </c>
      <c r="B6632" s="1">
        <v>44244</v>
      </c>
      <c r="C6632" s="1">
        <v>44250</v>
      </c>
      <c r="D6632" s="1">
        <v>44263</v>
      </c>
      <c r="E6632" s="1">
        <v>44266</v>
      </c>
      <c r="F6632">
        <v>1</v>
      </c>
      <c r="G6632">
        <v>9</v>
      </c>
      <c r="H6632">
        <v>41</v>
      </c>
      <c r="I6632" s="6">
        <v>0</v>
      </c>
      <c r="J6632">
        <v>1</v>
      </c>
      <c r="K6632" t="str">
        <f>_xlfn.XLOOKUP(fCompras!F6632,dComprador!$A$2:$A$7,dComprador!$B$2:$B$7)</f>
        <v>Alon</v>
      </c>
      <c r="L6632" t="str">
        <f>_xlfn.XLOOKUP(J6632,dFornecedor!$A$2:$A$6,dFornecedor!$B$2:$B$6)</f>
        <v>NorthShore</v>
      </c>
      <c r="M6632" t="str">
        <f>_xlfn.XLOOKUP(G6632,dMateriaPrima!$A$2:$A$12,dMateriaPrima!$B$2:$B$12)</f>
        <v>Couro</v>
      </c>
      <c r="N6632" s="2">
        <f>_xlfn.XLOOKUP(G6632,dMateriaPrima!$A$2:$A$12,dMateriaPrima!$C$2:$C$12)</f>
        <v>4.4000000000000004</v>
      </c>
      <c r="O6632" s="3">
        <f t="shared" si="515"/>
        <v>180.4</v>
      </c>
      <c r="P6632" s="4">
        <f t="shared" si="516"/>
        <v>0</v>
      </c>
      <c r="Q6632" s="3">
        <f t="shared" si="517"/>
        <v>180.4</v>
      </c>
      <c r="R6632" t="str">
        <f t="shared" si="518"/>
        <v>Em atraso</v>
      </c>
      <c r="S6632" s="5">
        <f t="shared" si="519"/>
        <v>3</v>
      </c>
    </row>
    <row r="6633" spans="1:19" x14ac:dyDescent="0.25">
      <c r="A6633">
        <v>6632</v>
      </c>
      <c r="B6633" s="1">
        <v>44244</v>
      </c>
      <c r="C6633" s="1">
        <v>44254</v>
      </c>
      <c r="D6633" s="1">
        <v>44263</v>
      </c>
      <c r="E6633" s="1">
        <v>44267</v>
      </c>
      <c r="F6633">
        <v>1</v>
      </c>
      <c r="G6633">
        <v>5</v>
      </c>
      <c r="H6633">
        <v>82</v>
      </c>
      <c r="I6633" s="6">
        <v>0</v>
      </c>
      <c r="J6633">
        <v>3</v>
      </c>
      <c r="K6633" t="str">
        <f>_xlfn.XLOOKUP(fCompras!F6633,dComprador!$A$2:$A$7,dComprador!$B$2:$B$7)</f>
        <v>Alon</v>
      </c>
      <c r="L6633" t="str">
        <f>_xlfn.XLOOKUP(J6633,dFornecedor!$A$2:$A$6,dFornecedor!$B$2:$B$6)</f>
        <v>StepUp</v>
      </c>
      <c r="M6633" t="str">
        <f>_xlfn.XLOOKUP(G6633,dMateriaPrima!$A$2:$A$12,dMateriaPrima!$B$2:$B$12)</f>
        <v>Areia</v>
      </c>
      <c r="N6633" s="2">
        <f>_xlfn.XLOOKUP(G6633,dMateriaPrima!$A$2:$A$12,dMateriaPrima!$C$2:$C$12)</f>
        <v>3.59</v>
      </c>
      <c r="O6633" s="3">
        <f t="shared" si="515"/>
        <v>294.38</v>
      </c>
      <c r="P6633" s="4">
        <f t="shared" si="516"/>
        <v>0</v>
      </c>
      <c r="Q6633" s="3">
        <f t="shared" si="517"/>
        <v>294.38</v>
      </c>
      <c r="R6633" t="str">
        <f t="shared" si="518"/>
        <v>Em atraso</v>
      </c>
      <c r="S6633" s="5">
        <f t="shared" si="519"/>
        <v>4</v>
      </c>
    </row>
    <row r="6634" spans="1:19" x14ac:dyDescent="0.25">
      <c r="A6634">
        <v>6633</v>
      </c>
      <c r="B6634" s="1">
        <v>44244</v>
      </c>
      <c r="C6634" s="1">
        <v>44244</v>
      </c>
      <c r="D6634" s="1">
        <v>44265</v>
      </c>
      <c r="E6634" s="1">
        <v>44268</v>
      </c>
      <c r="F6634">
        <v>1</v>
      </c>
      <c r="G6634">
        <v>8</v>
      </c>
      <c r="H6634">
        <v>94</v>
      </c>
      <c r="I6634" s="6">
        <v>0</v>
      </c>
      <c r="J6634">
        <v>2</v>
      </c>
      <c r="K6634" t="str">
        <f>_xlfn.XLOOKUP(fCompras!F6634,dComprador!$A$2:$A$7,dComprador!$B$2:$B$7)</f>
        <v>Alon</v>
      </c>
      <c r="L6634" t="str">
        <f>_xlfn.XLOOKUP(J6634,dFornecedor!$A$2:$A$6,dFornecedor!$B$2:$B$6)</f>
        <v>Minerva</v>
      </c>
      <c r="M6634" t="str">
        <f>_xlfn.XLOOKUP(G6634,dMateriaPrima!$A$2:$A$12,dMateriaPrima!$B$2:$B$12)</f>
        <v>Cimento</v>
      </c>
      <c r="N6634" s="2">
        <f>_xlfn.XLOOKUP(G6634,dMateriaPrima!$A$2:$A$12,dMateriaPrima!$C$2:$C$12)</f>
        <v>23</v>
      </c>
      <c r="O6634" s="3">
        <f t="shared" si="515"/>
        <v>2162</v>
      </c>
      <c r="P6634" s="4">
        <f t="shared" si="516"/>
        <v>0</v>
      </c>
      <c r="Q6634" s="3">
        <f t="shared" si="517"/>
        <v>2162</v>
      </c>
      <c r="R6634" t="str">
        <f t="shared" si="518"/>
        <v>Em atraso</v>
      </c>
      <c r="S6634" s="5">
        <f t="shared" si="519"/>
        <v>3</v>
      </c>
    </row>
    <row r="6635" spans="1:19" x14ac:dyDescent="0.25">
      <c r="A6635">
        <v>6634</v>
      </c>
      <c r="B6635" s="1">
        <v>44245</v>
      </c>
      <c r="C6635" s="1">
        <v>44246</v>
      </c>
      <c r="D6635" s="1">
        <v>44257</v>
      </c>
      <c r="E6635" s="1">
        <v>44260</v>
      </c>
      <c r="F6635">
        <v>4</v>
      </c>
      <c r="G6635">
        <v>5</v>
      </c>
      <c r="H6635">
        <v>344</v>
      </c>
      <c r="I6635" s="6">
        <v>0</v>
      </c>
      <c r="J6635">
        <v>4</v>
      </c>
      <c r="K6635" t="str">
        <f>_xlfn.XLOOKUP(fCompras!F6635,dComprador!$A$2:$A$7,dComprador!$B$2:$B$7)</f>
        <v>Lira</v>
      </c>
      <c r="L6635" t="str">
        <f>_xlfn.XLOOKUP(J6635,dFornecedor!$A$2:$A$6,dFornecedor!$B$2:$B$6)</f>
        <v>AlphaOmega</v>
      </c>
      <c r="M6635" t="str">
        <f>_xlfn.XLOOKUP(G6635,dMateriaPrima!$A$2:$A$12,dMateriaPrima!$B$2:$B$12)</f>
        <v>Areia</v>
      </c>
      <c r="N6635" s="2">
        <f>_xlfn.XLOOKUP(G6635,dMateriaPrima!$A$2:$A$12,dMateriaPrima!$C$2:$C$12)</f>
        <v>3.59</v>
      </c>
      <c r="O6635" s="3">
        <f t="shared" si="515"/>
        <v>1234.96</v>
      </c>
      <c r="P6635" s="4">
        <f t="shared" si="516"/>
        <v>0</v>
      </c>
      <c r="Q6635" s="3">
        <f t="shared" si="517"/>
        <v>1234.96</v>
      </c>
      <c r="R6635" t="str">
        <f t="shared" si="518"/>
        <v>Em atraso</v>
      </c>
      <c r="S6635" s="5">
        <f t="shared" si="519"/>
        <v>3</v>
      </c>
    </row>
    <row r="6636" spans="1:19" x14ac:dyDescent="0.25">
      <c r="A6636">
        <v>6635</v>
      </c>
      <c r="B6636" s="1">
        <v>44245</v>
      </c>
      <c r="C6636" s="1">
        <v>44253</v>
      </c>
      <c r="D6636" s="1">
        <v>44255</v>
      </c>
      <c r="E6636" s="1">
        <v>44257</v>
      </c>
      <c r="F6636">
        <v>4</v>
      </c>
      <c r="G6636">
        <v>9</v>
      </c>
      <c r="H6636">
        <v>349</v>
      </c>
      <c r="I6636" s="6">
        <v>0</v>
      </c>
      <c r="J6636">
        <v>2</v>
      </c>
      <c r="K6636" t="str">
        <f>_xlfn.XLOOKUP(fCompras!F6636,dComprador!$A$2:$A$7,dComprador!$B$2:$B$7)</f>
        <v>Lira</v>
      </c>
      <c r="L6636" t="str">
        <f>_xlfn.XLOOKUP(J6636,dFornecedor!$A$2:$A$6,dFornecedor!$B$2:$B$6)</f>
        <v>Minerva</v>
      </c>
      <c r="M6636" t="str">
        <f>_xlfn.XLOOKUP(G6636,dMateriaPrima!$A$2:$A$12,dMateriaPrima!$B$2:$B$12)</f>
        <v>Couro</v>
      </c>
      <c r="N6636" s="2">
        <f>_xlfn.XLOOKUP(G6636,dMateriaPrima!$A$2:$A$12,dMateriaPrima!$C$2:$C$12)</f>
        <v>4.4000000000000004</v>
      </c>
      <c r="O6636" s="3">
        <f t="shared" si="515"/>
        <v>1535.6000000000001</v>
      </c>
      <c r="P6636" s="4">
        <f t="shared" si="516"/>
        <v>0</v>
      </c>
      <c r="Q6636" s="3">
        <f t="shared" si="517"/>
        <v>1535.6000000000001</v>
      </c>
      <c r="R6636" t="str">
        <f t="shared" si="518"/>
        <v>Em atraso</v>
      </c>
      <c r="S6636" s="5">
        <f t="shared" si="519"/>
        <v>2</v>
      </c>
    </row>
    <row r="6637" spans="1:19" x14ac:dyDescent="0.25">
      <c r="A6637">
        <v>6636</v>
      </c>
      <c r="B6637" s="1">
        <v>44245</v>
      </c>
      <c r="C6637" s="1">
        <v>44248</v>
      </c>
      <c r="D6637" s="1">
        <v>44272</v>
      </c>
      <c r="E6637" s="1">
        <v>44273</v>
      </c>
      <c r="F6637">
        <v>1</v>
      </c>
      <c r="G6637">
        <v>7</v>
      </c>
      <c r="H6637">
        <v>22</v>
      </c>
      <c r="I6637" s="6">
        <v>0</v>
      </c>
      <c r="J6637">
        <v>5</v>
      </c>
      <c r="K6637" t="str">
        <f>_xlfn.XLOOKUP(fCompras!F6637,dComprador!$A$2:$A$7,dComprador!$B$2:$B$7)</f>
        <v>Alon</v>
      </c>
      <c r="L6637" t="str">
        <f>_xlfn.XLOOKUP(J6637,dFornecedor!$A$2:$A$6,dFornecedor!$B$2:$B$6)</f>
        <v>Atlas</v>
      </c>
      <c r="M6637" t="str">
        <f>_xlfn.XLOOKUP(G6637,dMateriaPrima!$A$2:$A$12,dMateriaPrima!$B$2:$B$12)</f>
        <v>Poliéster</v>
      </c>
      <c r="N6637" s="2">
        <f>_xlfn.XLOOKUP(G6637,dMateriaPrima!$A$2:$A$12,dMateriaPrima!$C$2:$C$12)</f>
        <v>8</v>
      </c>
      <c r="O6637" s="3">
        <f t="shared" si="515"/>
        <v>176</v>
      </c>
      <c r="P6637" s="4">
        <f t="shared" si="516"/>
        <v>0</v>
      </c>
      <c r="Q6637" s="3">
        <f t="shared" si="517"/>
        <v>176</v>
      </c>
      <c r="R6637" t="str">
        <f t="shared" si="518"/>
        <v>Em atraso</v>
      </c>
      <c r="S6637" s="5">
        <f t="shared" si="519"/>
        <v>1</v>
      </c>
    </row>
    <row r="6638" spans="1:19" x14ac:dyDescent="0.25">
      <c r="A6638">
        <v>6637</v>
      </c>
      <c r="B6638" s="1">
        <v>44245</v>
      </c>
      <c r="C6638" s="1">
        <v>44252</v>
      </c>
      <c r="D6638" s="1">
        <v>44257</v>
      </c>
      <c r="E6638" s="1">
        <v>44258</v>
      </c>
      <c r="F6638">
        <v>4</v>
      </c>
      <c r="G6638">
        <v>11</v>
      </c>
      <c r="H6638">
        <v>47</v>
      </c>
      <c r="I6638" s="6">
        <v>0</v>
      </c>
      <c r="J6638">
        <v>5</v>
      </c>
      <c r="K6638" t="str">
        <f>_xlfn.XLOOKUP(fCompras!F6638,dComprador!$A$2:$A$7,dComprador!$B$2:$B$7)</f>
        <v>Lira</v>
      </c>
      <c r="L6638" t="str">
        <f>_xlfn.XLOOKUP(J6638,dFornecedor!$A$2:$A$6,dFornecedor!$B$2:$B$6)</f>
        <v>Atlas</v>
      </c>
      <c r="M6638" t="str">
        <f>_xlfn.XLOOKUP(G6638,dMateriaPrima!$A$2:$A$12,dMateriaPrima!$B$2:$B$12)</f>
        <v>Papel</v>
      </c>
      <c r="N6638" s="2">
        <f>_xlfn.XLOOKUP(G6638,dMateriaPrima!$A$2:$A$12,dMateriaPrima!$C$2:$C$12)</f>
        <v>9</v>
      </c>
      <c r="O6638" s="3">
        <f t="shared" si="515"/>
        <v>423</v>
      </c>
      <c r="P6638" s="4">
        <f t="shared" si="516"/>
        <v>0</v>
      </c>
      <c r="Q6638" s="3">
        <f t="shared" si="517"/>
        <v>423</v>
      </c>
      <c r="R6638" t="str">
        <f t="shared" si="518"/>
        <v>Em atraso</v>
      </c>
      <c r="S6638" s="5">
        <f t="shared" si="519"/>
        <v>1</v>
      </c>
    </row>
    <row r="6639" spans="1:19" x14ac:dyDescent="0.25">
      <c r="A6639">
        <v>6638</v>
      </c>
      <c r="B6639" s="1">
        <v>44245</v>
      </c>
      <c r="C6639" s="1">
        <v>44245</v>
      </c>
      <c r="D6639" s="1">
        <v>44264</v>
      </c>
      <c r="E6639" s="1">
        <v>44267</v>
      </c>
      <c r="F6639">
        <v>1</v>
      </c>
      <c r="G6639">
        <v>9</v>
      </c>
      <c r="H6639">
        <v>12</v>
      </c>
      <c r="I6639" s="6">
        <v>0</v>
      </c>
      <c r="J6639">
        <v>2</v>
      </c>
      <c r="K6639" t="str">
        <f>_xlfn.XLOOKUP(fCompras!F6639,dComprador!$A$2:$A$7,dComprador!$B$2:$B$7)</f>
        <v>Alon</v>
      </c>
      <c r="L6639" t="str">
        <f>_xlfn.XLOOKUP(J6639,dFornecedor!$A$2:$A$6,dFornecedor!$B$2:$B$6)</f>
        <v>Minerva</v>
      </c>
      <c r="M6639" t="str">
        <f>_xlfn.XLOOKUP(G6639,dMateriaPrima!$A$2:$A$12,dMateriaPrima!$B$2:$B$12)</f>
        <v>Couro</v>
      </c>
      <c r="N6639" s="2">
        <f>_xlfn.XLOOKUP(G6639,dMateriaPrima!$A$2:$A$12,dMateriaPrima!$C$2:$C$12)</f>
        <v>4.4000000000000004</v>
      </c>
      <c r="O6639" s="3">
        <f t="shared" si="515"/>
        <v>52.800000000000004</v>
      </c>
      <c r="P6639" s="4">
        <f t="shared" si="516"/>
        <v>0</v>
      </c>
      <c r="Q6639" s="3">
        <f t="shared" si="517"/>
        <v>52.800000000000004</v>
      </c>
      <c r="R6639" t="str">
        <f t="shared" si="518"/>
        <v>Em atraso</v>
      </c>
      <c r="S6639" s="5">
        <f t="shared" si="519"/>
        <v>3</v>
      </c>
    </row>
    <row r="6640" spans="1:19" x14ac:dyDescent="0.25">
      <c r="A6640">
        <v>6639</v>
      </c>
      <c r="B6640" s="1">
        <v>44245</v>
      </c>
      <c r="C6640" s="1">
        <v>44253</v>
      </c>
      <c r="D6640" s="1">
        <v>44265</v>
      </c>
      <c r="E6640" s="1">
        <v>44265</v>
      </c>
      <c r="F6640">
        <v>1</v>
      </c>
      <c r="G6640">
        <v>7</v>
      </c>
      <c r="H6640">
        <v>625</v>
      </c>
      <c r="I6640" s="6">
        <v>0.28000000000000003</v>
      </c>
      <c r="J6640">
        <v>3</v>
      </c>
      <c r="K6640" t="str">
        <f>_xlfn.XLOOKUP(fCompras!F6640,dComprador!$A$2:$A$7,dComprador!$B$2:$B$7)</f>
        <v>Alon</v>
      </c>
      <c r="L6640" t="str">
        <f>_xlfn.XLOOKUP(J6640,dFornecedor!$A$2:$A$6,dFornecedor!$B$2:$B$6)</f>
        <v>StepUp</v>
      </c>
      <c r="M6640" t="str">
        <f>_xlfn.XLOOKUP(G6640,dMateriaPrima!$A$2:$A$12,dMateriaPrima!$B$2:$B$12)</f>
        <v>Poliéster</v>
      </c>
      <c r="N6640" s="2">
        <f>_xlfn.XLOOKUP(G6640,dMateriaPrima!$A$2:$A$12,dMateriaPrima!$C$2:$C$12)</f>
        <v>8</v>
      </c>
      <c r="O6640" s="3">
        <f t="shared" si="515"/>
        <v>5000</v>
      </c>
      <c r="P6640" s="4">
        <f t="shared" si="516"/>
        <v>1400.0000000000002</v>
      </c>
      <c r="Q6640" s="3">
        <f t="shared" si="517"/>
        <v>3600</v>
      </c>
      <c r="R6640" t="str">
        <f t="shared" si="518"/>
        <v>No prazo</v>
      </c>
      <c r="S6640" s="5">
        <f t="shared" si="519"/>
        <v>0</v>
      </c>
    </row>
    <row r="6641" spans="1:19" x14ac:dyDescent="0.25">
      <c r="A6641">
        <v>6640</v>
      </c>
      <c r="B6641" s="1">
        <v>44245</v>
      </c>
      <c r="C6641" s="1">
        <v>44245</v>
      </c>
      <c r="D6641" s="1">
        <v>44261</v>
      </c>
      <c r="E6641" s="1">
        <v>44264</v>
      </c>
      <c r="F6641">
        <v>1</v>
      </c>
      <c r="G6641">
        <v>7</v>
      </c>
      <c r="H6641">
        <v>13</v>
      </c>
      <c r="I6641" s="6">
        <v>0</v>
      </c>
      <c r="J6641">
        <v>5</v>
      </c>
      <c r="K6641" t="str">
        <f>_xlfn.XLOOKUP(fCompras!F6641,dComprador!$A$2:$A$7,dComprador!$B$2:$B$7)</f>
        <v>Alon</v>
      </c>
      <c r="L6641" t="str">
        <f>_xlfn.XLOOKUP(J6641,dFornecedor!$A$2:$A$6,dFornecedor!$B$2:$B$6)</f>
        <v>Atlas</v>
      </c>
      <c r="M6641" t="str">
        <f>_xlfn.XLOOKUP(G6641,dMateriaPrima!$A$2:$A$12,dMateriaPrima!$B$2:$B$12)</f>
        <v>Poliéster</v>
      </c>
      <c r="N6641" s="2">
        <f>_xlfn.XLOOKUP(G6641,dMateriaPrima!$A$2:$A$12,dMateriaPrima!$C$2:$C$12)</f>
        <v>8</v>
      </c>
      <c r="O6641" s="3">
        <f t="shared" si="515"/>
        <v>104</v>
      </c>
      <c r="P6641" s="4">
        <f t="shared" si="516"/>
        <v>0</v>
      </c>
      <c r="Q6641" s="3">
        <f t="shared" si="517"/>
        <v>104</v>
      </c>
      <c r="R6641" t="str">
        <f t="shared" si="518"/>
        <v>Em atraso</v>
      </c>
      <c r="S6641" s="5">
        <f t="shared" si="519"/>
        <v>3</v>
      </c>
    </row>
    <row r="6642" spans="1:19" x14ac:dyDescent="0.25">
      <c r="A6642">
        <v>6641</v>
      </c>
      <c r="B6642" s="1">
        <v>44245</v>
      </c>
      <c r="C6642" s="1">
        <v>44245</v>
      </c>
      <c r="D6642" s="1">
        <v>44260</v>
      </c>
      <c r="E6642" s="1">
        <v>44262</v>
      </c>
      <c r="F6642">
        <v>2</v>
      </c>
      <c r="G6642">
        <v>7</v>
      </c>
      <c r="H6642">
        <v>51</v>
      </c>
      <c r="I6642" s="6">
        <v>0</v>
      </c>
      <c r="J6642">
        <v>4</v>
      </c>
      <c r="K6642" t="str">
        <f>_xlfn.XLOOKUP(fCompras!F6642,dComprador!$A$2:$A$7,dComprador!$B$2:$B$7)</f>
        <v>João</v>
      </c>
      <c r="L6642" t="str">
        <f>_xlfn.XLOOKUP(J6642,dFornecedor!$A$2:$A$6,dFornecedor!$B$2:$B$6)</f>
        <v>AlphaOmega</v>
      </c>
      <c r="M6642" t="str">
        <f>_xlfn.XLOOKUP(G6642,dMateriaPrima!$A$2:$A$12,dMateriaPrima!$B$2:$B$12)</f>
        <v>Poliéster</v>
      </c>
      <c r="N6642" s="2">
        <f>_xlfn.XLOOKUP(G6642,dMateriaPrima!$A$2:$A$12,dMateriaPrima!$C$2:$C$12)</f>
        <v>8</v>
      </c>
      <c r="O6642" s="3">
        <f t="shared" si="515"/>
        <v>408</v>
      </c>
      <c r="P6642" s="4">
        <f t="shared" si="516"/>
        <v>0</v>
      </c>
      <c r="Q6642" s="3">
        <f t="shared" si="517"/>
        <v>408</v>
      </c>
      <c r="R6642" t="str">
        <f t="shared" si="518"/>
        <v>Em atraso</v>
      </c>
      <c r="S6642" s="5">
        <f t="shared" si="519"/>
        <v>2</v>
      </c>
    </row>
    <row r="6643" spans="1:19" x14ac:dyDescent="0.25">
      <c r="A6643">
        <v>6642</v>
      </c>
      <c r="B6643" s="1">
        <v>44245</v>
      </c>
      <c r="C6643" s="1">
        <v>44253</v>
      </c>
      <c r="D6643" s="1">
        <v>44264</v>
      </c>
      <c r="E6643" s="1">
        <v>44267</v>
      </c>
      <c r="F6643">
        <v>1</v>
      </c>
      <c r="G6643">
        <v>5</v>
      </c>
      <c r="H6643">
        <v>62</v>
      </c>
      <c r="I6643" s="6">
        <v>0</v>
      </c>
      <c r="J6643">
        <v>2</v>
      </c>
      <c r="K6643" t="str">
        <f>_xlfn.XLOOKUP(fCompras!F6643,dComprador!$A$2:$A$7,dComprador!$B$2:$B$7)</f>
        <v>Alon</v>
      </c>
      <c r="L6643" t="str">
        <f>_xlfn.XLOOKUP(J6643,dFornecedor!$A$2:$A$6,dFornecedor!$B$2:$B$6)</f>
        <v>Minerva</v>
      </c>
      <c r="M6643" t="str">
        <f>_xlfn.XLOOKUP(G6643,dMateriaPrima!$A$2:$A$12,dMateriaPrima!$B$2:$B$12)</f>
        <v>Areia</v>
      </c>
      <c r="N6643" s="2">
        <f>_xlfn.XLOOKUP(G6643,dMateriaPrima!$A$2:$A$12,dMateriaPrima!$C$2:$C$12)</f>
        <v>3.59</v>
      </c>
      <c r="O6643" s="3">
        <f t="shared" si="515"/>
        <v>222.57999999999998</v>
      </c>
      <c r="P6643" s="4">
        <f t="shared" si="516"/>
        <v>0</v>
      </c>
      <c r="Q6643" s="3">
        <f t="shared" si="517"/>
        <v>222.57999999999998</v>
      </c>
      <c r="R6643" t="str">
        <f t="shared" si="518"/>
        <v>Em atraso</v>
      </c>
      <c r="S6643" s="5">
        <f t="shared" si="519"/>
        <v>3</v>
      </c>
    </row>
    <row r="6644" spans="1:19" x14ac:dyDescent="0.25">
      <c r="A6644">
        <v>6643</v>
      </c>
      <c r="B6644" s="1">
        <v>44245</v>
      </c>
      <c r="C6644" s="1">
        <v>44245</v>
      </c>
      <c r="D6644" s="1">
        <v>44274</v>
      </c>
      <c r="E6644" s="1">
        <v>44277</v>
      </c>
      <c r="F6644">
        <v>1</v>
      </c>
      <c r="G6644">
        <v>9</v>
      </c>
      <c r="H6644">
        <v>46</v>
      </c>
      <c r="I6644" s="6">
        <v>0</v>
      </c>
      <c r="J6644">
        <v>2</v>
      </c>
      <c r="K6644" t="str">
        <f>_xlfn.XLOOKUP(fCompras!F6644,dComprador!$A$2:$A$7,dComprador!$B$2:$B$7)</f>
        <v>Alon</v>
      </c>
      <c r="L6644" t="str">
        <f>_xlfn.XLOOKUP(J6644,dFornecedor!$A$2:$A$6,dFornecedor!$B$2:$B$6)</f>
        <v>Minerva</v>
      </c>
      <c r="M6644" t="str">
        <f>_xlfn.XLOOKUP(G6644,dMateriaPrima!$A$2:$A$12,dMateriaPrima!$B$2:$B$12)</f>
        <v>Couro</v>
      </c>
      <c r="N6644" s="2">
        <f>_xlfn.XLOOKUP(G6644,dMateriaPrima!$A$2:$A$12,dMateriaPrima!$C$2:$C$12)</f>
        <v>4.4000000000000004</v>
      </c>
      <c r="O6644" s="3">
        <f t="shared" si="515"/>
        <v>202.4</v>
      </c>
      <c r="P6644" s="4">
        <f t="shared" si="516"/>
        <v>0</v>
      </c>
      <c r="Q6644" s="3">
        <f t="shared" si="517"/>
        <v>202.4</v>
      </c>
      <c r="R6644" t="str">
        <f t="shared" si="518"/>
        <v>Em atraso</v>
      </c>
      <c r="S6644" s="5">
        <f t="shared" si="519"/>
        <v>3</v>
      </c>
    </row>
    <row r="6645" spans="1:19" x14ac:dyDescent="0.25">
      <c r="A6645">
        <v>6644</v>
      </c>
      <c r="B6645" s="1">
        <v>44245</v>
      </c>
      <c r="C6645" s="1">
        <v>44254</v>
      </c>
      <c r="D6645" s="1">
        <v>44276</v>
      </c>
      <c r="E6645" s="1">
        <v>44279</v>
      </c>
      <c r="F6645">
        <v>1</v>
      </c>
      <c r="G6645">
        <v>1</v>
      </c>
      <c r="H6645">
        <v>206</v>
      </c>
      <c r="I6645" s="6">
        <v>0</v>
      </c>
      <c r="J6645">
        <v>3</v>
      </c>
      <c r="K6645" t="str">
        <f>_xlfn.XLOOKUP(fCompras!F6645,dComprador!$A$2:$A$7,dComprador!$B$2:$B$7)</f>
        <v>Alon</v>
      </c>
      <c r="L6645" t="str">
        <f>_xlfn.XLOOKUP(J6645,dFornecedor!$A$2:$A$6,dFornecedor!$B$2:$B$6)</f>
        <v>StepUp</v>
      </c>
      <c r="M6645" t="str">
        <f>_xlfn.XLOOKUP(G6645,dMateriaPrima!$A$2:$A$12,dMateriaPrima!$B$2:$B$12)</f>
        <v>Tecido</v>
      </c>
      <c r="N6645" s="2">
        <f>_xlfn.XLOOKUP(G6645,dMateriaPrima!$A$2:$A$12,dMateriaPrima!$C$2:$C$12)</f>
        <v>18</v>
      </c>
      <c r="O6645" s="3">
        <f t="shared" si="515"/>
        <v>3708</v>
      </c>
      <c r="P6645" s="4">
        <f t="shared" si="516"/>
        <v>0</v>
      </c>
      <c r="Q6645" s="3">
        <f t="shared" si="517"/>
        <v>3708</v>
      </c>
      <c r="R6645" t="str">
        <f t="shared" si="518"/>
        <v>Em atraso</v>
      </c>
      <c r="S6645" s="5">
        <f t="shared" si="519"/>
        <v>3</v>
      </c>
    </row>
    <row r="6646" spans="1:19" x14ac:dyDescent="0.25">
      <c r="A6646">
        <v>6645</v>
      </c>
      <c r="B6646" s="1">
        <v>44245</v>
      </c>
      <c r="C6646" s="1">
        <v>44252</v>
      </c>
      <c r="D6646" s="1">
        <v>44266</v>
      </c>
      <c r="E6646" s="1">
        <v>44269</v>
      </c>
      <c r="F6646">
        <v>1</v>
      </c>
      <c r="G6646">
        <v>10</v>
      </c>
      <c r="H6646">
        <v>44</v>
      </c>
      <c r="I6646" s="6">
        <v>0</v>
      </c>
      <c r="J6646">
        <v>3</v>
      </c>
      <c r="K6646" t="str">
        <f>_xlfn.XLOOKUP(fCompras!F6646,dComprador!$A$2:$A$7,dComprador!$B$2:$B$7)</f>
        <v>Alon</v>
      </c>
      <c r="L6646" t="str">
        <f>_xlfn.XLOOKUP(J6646,dFornecedor!$A$2:$A$6,dFornecedor!$B$2:$B$6)</f>
        <v>StepUp</v>
      </c>
      <c r="M6646" t="str">
        <f>_xlfn.XLOOKUP(G6646,dMateriaPrima!$A$2:$A$12,dMateriaPrima!$B$2:$B$12)</f>
        <v>Pedra Britada</v>
      </c>
      <c r="N6646" s="2">
        <f>_xlfn.XLOOKUP(G6646,dMateriaPrima!$A$2:$A$12,dMateriaPrima!$C$2:$C$12)</f>
        <v>56</v>
      </c>
      <c r="O6646" s="3">
        <f t="shared" si="515"/>
        <v>2464</v>
      </c>
      <c r="P6646" s="4">
        <f t="shared" si="516"/>
        <v>0</v>
      </c>
      <c r="Q6646" s="3">
        <f t="shared" si="517"/>
        <v>2464</v>
      </c>
      <c r="R6646" t="str">
        <f t="shared" si="518"/>
        <v>Em atraso</v>
      </c>
      <c r="S6646" s="5">
        <f t="shared" si="519"/>
        <v>3</v>
      </c>
    </row>
    <row r="6647" spans="1:19" x14ac:dyDescent="0.25">
      <c r="A6647">
        <v>6646</v>
      </c>
      <c r="B6647" s="1">
        <v>44246</v>
      </c>
      <c r="C6647" s="1">
        <v>44254</v>
      </c>
      <c r="D6647" s="1">
        <v>44258</v>
      </c>
      <c r="E6647" s="1">
        <v>44262</v>
      </c>
      <c r="F6647">
        <v>4</v>
      </c>
      <c r="G6647">
        <v>9</v>
      </c>
      <c r="H6647">
        <v>64</v>
      </c>
      <c r="I6647" s="6">
        <v>0</v>
      </c>
      <c r="J6647">
        <v>2</v>
      </c>
      <c r="K6647" t="str">
        <f>_xlfn.XLOOKUP(fCompras!F6647,dComprador!$A$2:$A$7,dComprador!$B$2:$B$7)</f>
        <v>Lira</v>
      </c>
      <c r="L6647" t="str">
        <f>_xlfn.XLOOKUP(J6647,dFornecedor!$A$2:$A$6,dFornecedor!$B$2:$B$6)</f>
        <v>Minerva</v>
      </c>
      <c r="M6647" t="str">
        <f>_xlfn.XLOOKUP(G6647,dMateriaPrima!$A$2:$A$12,dMateriaPrima!$B$2:$B$12)</f>
        <v>Couro</v>
      </c>
      <c r="N6647" s="2">
        <f>_xlfn.XLOOKUP(G6647,dMateriaPrima!$A$2:$A$12,dMateriaPrima!$C$2:$C$12)</f>
        <v>4.4000000000000004</v>
      </c>
      <c r="O6647" s="3">
        <f t="shared" si="515"/>
        <v>281.60000000000002</v>
      </c>
      <c r="P6647" s="4">
        <f t="shared" si="516"/>
        <v>0</v>
      </c>
      <c r="Q6647" s="3">
        <f t="shared" si="517"/>
        <v>281.60000000000002</v>
      </c>
      <c r="R6647" t="str">
        <f t="shared" si="518"/>
        <v>Em atraso</v>
      </c>
      <c r="S6647" s="5">
        <f t="shared" si="519"/>
        <v>4</v>
      </c>
    </row>
    <row r="6648" spans="1:19" x14ac:dyDescent="0.25">
      <c r="A6648">
        <v>6647</v>
      </c>
      <c r="B6648" s="1">
        <v>44246</v>
      </c>
      <c r="C6648" s="1">
        <v>44247</v>
      </c>
      <c r="D6648" s="1">
        <v>44255</v>
      </c>
      <c r="E6648" s="1">
        <v>44257</v>
      </c>
      <c r="F6648">
        <v>4</v>
      </c>
      <c r="G6648">
        <v>11</v>
      </c>
      <c r="H6648">
        <v>644</v>
      </c>
      <c r="I6648" s="6">
        <v>0</v>
      </c>
      <c r="J6648">
        <v>3</v>
      </c>
      <c r="K6648" t="str">
        <f>_xlfn.XLOOKUP(fCompras!F6648,dComprador!$A$2:$A$7,dComprador!$B$2:$B$7)</f>
        <v>Lira</v>
      </c>
      <c r="L6648" t="str">
        <f>_xlfn.XLOOKUP(J6648,dFornecedor!$A$2:$A$6,dFornecedor!$B$2:$B$6)</f>
        <v>StepUp</v>
      </c>
      <c r="M6648" t="str">
        <f>_xlfn.XLOOKUP(G6648,dMateriaPrima!$A$2:$A$12,dMateriaPrima!$B$2:$B$12)</f>
        <v>Papel</v>
      </c>
      <c r="N6648" s="2">
        <f>_xlfn.XLOOKUP(G6648,dMateriaPrima!$A$2:$A$12,dMateriaPrima!$C$2:$C$12)</f>
        <v>9</v>
      </c>
      <c r="O6648" s="3">
        <f t="shared" si="515"/>
        <v>5796</v>
      </c>
      <c r="P6648" s="4">
        <f t="shared" si="516"/>
        <v>0</v>
      </c>
      <c r="Q6648" s="3">
        <f t="shared" si="517"/>
        <v>5796</v>
      </c>
      <c r="R6648" t="str">
        <f t="shared" si="518"/>
        <v>Em atraso</v>
      </c>
      <c r="S6648" s="5">
        <f t="shared" si="519"/>
        <v>2</v>
      </c>
    </row>
    <row r="6649" spans="1:19" x14ac:dyDescent="0.25">
      <c r="A6649">
        <v>6648</v>
      </c>
      <c r="B6649" s="1">
        <v>44246</v>
      </c>
      <c r="C6649" s="1">
        <v>44246</v>
      </c>
      <c r="D6649" s="1">
        <v>44253</v>
      </c>
      <c r="E6649" s="1">
        <v>44256</v>
      </c>
      <c r="F6649">
        <v>4</v>
      </c>
      <c r="G6649">
        <v>1</v>
      </c>
      <c r="H6649">
        <v>524</v>
      </c>
      <c r="I6649" s="6">
        <v>0</v>
      </c>
      <c r="J6649">
        <v>2</v>
      </c>
      <c r="K6649" t="str">
        <f>_xlfn.XLOOKUP(fCompras!F6649,dComprador!$A$2:$A$7,dComprador!$B$2:$B$7)</f>
        <v>Lira</v>
      </c>
      <c r="L6649" t="str">
        <f>_xlfn.XLOOKUP(J6649,dFornecedor!$A$2:$A$6,dFornecedor!$B$2:$B$6)</f>
        <v>Minerva</v>
      </c>
      <c r="M6649" t="str">
        <f>_xlfn.XLOOKUP(G6649,dMateriaPrima!$A$2:$A$12,dMateriaPrima!$B$2:$B$12)</f>
        <v>Tecido</v>
      </c>
      <c r="N6649" s="2">
        <f>_xlfn.XLOOKUP(G6649,dMateriaPrima!$A$2:$A$12,dMateriaPrima!$C$2:$C$12)</f>
        <v>18</v>
      </c>
      <c r="O6649" s="3">
        <f t="shared" si="515"/>
        <v>9432</v>
      </c>
      <c r="P6649" s="4">
        <f t="shared" si="516"/>
        <v>0</v>
      </c>
      <c r="Q6649" s="3">
        <f t="shared" si="517"/>
        <v>9432</v>
      </c>
      <c r="R6649" t="str">
        <f t="shared" si="518"/>
        <v>Em atraso</v>
      </c>
      <c r="S6649" s="5">
        <f t="shared" si="519"/>
        <v>3</v>
      </c>
    </row>
    <row r="6650" spans="1:19" x14ac:dyDescent="0.25">
      <c r="A6650">
        <v>6649</v>
      </c>
      <c r="B6650" s="1">
        <v>44246</v>
      </c>
      <c r="C6650" s="1">
        <v>44255</v>
      </c>
      <c r="D6650" s="1">
        <v>44258</v>
      </c>
      <c r="E6650" s="1">
        <v>44260</v>
      </c>
      <c r="F6650">
        <v>4</v>
      </c>
      <c r="G6650">
        <v>9</v>
      </c>
      <c r="H6650">
        <v>307</v>
      </c>
      <c r="I6650" s="6">
        <v>0</v>
      </c>
      <c r="J6650">
        <v>2</v>
      </c>
      <c r="K6650" t="str">
        <f>_xlfn.XLOOKUP(fCompras!F6650,dComprador!$A$2:$A$7,dComprador!$B$2:$B$7)</f>
        <v>Lira</v>
      </c>
      <c r="L6650" t="str">
        <f>_xlfn.XLOOKUP(J6650,dFornecedor!$A$2:$A$6,dFornecedor!$B$2:$B$6)</f>
        <v>Minerva</v>
      </c>
      <c r="M6650" t="str">
        <f>_xlfn.XLOOKUP(G6650,dMateriaPrima!$A$2:$A$12,dMateriaPrima!$B$2:$B$12)</f>
        <v>Couro</v>
      </c>
      <c r="N6650" s="2">
        <f>_xlfn.XLOOKUP(G6650,dMateriaPrima!$A$2:$A$12,dMateriaPrima!$C$2:$C$12)</f>
        <v>4.4000000000000004</v>
      </c>
      <c r="O6650" s="3">
        <f t="shared" si="515"/>
        <v>1350.8000000000002</v>
      </c>
      <c r="P6650" s="4">
        <f t="shared" si="516"/>
        <v>0</v>
      </c>
      <c r="Q6650" s="3">
        <f t="shared" si="517"/>
        <v>1350.8000000000002</v>
      </c>
      <c r="R6650" t="str">
        <f t="shared" si="518"/>
        <v>Em atraso</v>
      </c>
      <c r="S6650" s="5">
        <f t="shared" si="519"/>
        <v>2</v>
      </c>
    </row>
    <row r="6651" spans="1:19" x14ac:dyDescent="0.25">
      <c r="A6651">
        <v>6650</v>
      </c>
      <c r="B6651" s="1">
        <v>44246</v>
      </c>
      <c r="C6651" s="1">
        <v>44246</v>
      </c>
      <c r="D6651" s="1">
        <v>44268</v>
      </c>
      <c r="E6651" s="1">
        <v>44267</v>
      </c>
      <c r="F6651">
        <v>1</v>
      </c>
      <c r="G6651">
        <v>10</v>
      </c>
      <c r="H6651">
        <v>191</v>
      </c>
      <c r="I6651" s="6">
        <v>0</v>
      </c>
      <c r="J6651">
        <v>4</v>
      </c>
      <c r="K6651" t="str">
        <f>_xlfn.XLOOKUP(fCompras!F6651,dComprador!$A$2:$A$7,dComprador!$B$2:$B$7)</f>
        <v>Alon</v>
      </c>
      <c r="L6651" t="str">
        <f>_xlfn.XLOOKUP(J6651,dFornecedor!$A$2:$A$6,dFornecedor!$B$2:$B$6)</f>
        <v>AlphaOmega</v>
      </c>
      <c r="M6651" t="str">
        <f>_xlfn.XLOOKUP(G6651,dMateriaPrima!$A$2:$A$12,dMateriaPrima!$B$2:$B$12)</f>
        <v>Pedra Britada</v>
      </c>
      <c r="N6651" s="2">
        <f>_xlfn.XLOOKUP(G6651,dMateriaPrima!$A$2:$A$12,dMateriaPrima!$C$2:$C$12)</f>
        <v>56</v>
      </c>
      <c r="O6651" s="3">
        <f t="shared" si="515"/>
        <v>10696</v>
      </c>
      <c r="P6651" s="4">
        <f t="shared" si="516"/>
        <v>0</v>
      </c>
      <c r="Q6651" s="3">
        <f t="shared" si="517"/>
        <v>10696</v>
      </c>
      <c r="R6651" t="str">
        <f t="shared" si="518"/>
        <v>No prazo</v>
      </c>
      <c r="S6651" s="5">
        <f t="shared" si="519"/>
        <v>0</v>
      </c>
    </row>
    <row r="6652" spans="1:19" x14ac:dyDescent="0.25">
      <c r="A6652">
        <v>6651</v>
      </c>
      <c r="B6652" s="1">
        <v>44246</v>
      </c>
      <c r="C6652" s="1">
        <v>44249</v>
      </c>
      <c r="D6652" s="1">
        <v>44277</v>
      </c>
      <c r="E6652" s="1">
        <v>44279</v>
      </c>
      <c r="F6652">
        <v>1</v>
      </c>
      <c r="G6652">
        <v>9</v>
      </c>
      <c r="H6652">
        <v>133</v>
      </c>
      <c r="I6652" s="6">
        <v>0</v>
      </c>
      <c r="J6652">
        <v>1</v>
      </c>
      <c r="K6652" t="str">
        <f>_xlfn.XLOOKUP(fCompras!F6652,dComprador!$A$2:$A$7,dComprador!$B$2:$B$7)</f>
        <v>Alon</v>
      </c>
      <c r="L6652" t="str">
        <f>_xlfn.XLOOKUP(J6652,dFornecedor!$A$2:$A$6,dFornecedor!$B$2:$B$6)</f>
        <v>NorthShore</v>
      </c>
      <c r="M6652" t="str">
        <f>_xlfn.XLOOKUP(G6652,dMateriaPrima!$A$2:$A$12,dMateriaPrima!$B$2:$B$12)</f>
        <v>Couro</v>
      </c>
      <c r="N6652" s="2">
        <f>_xlfn.XLOOKUP(G6652,dMateriaPrima!$A$2:$A$12,dMateriaPrima!$C$2:$C$12)</f>
        <v>4.4000000000000004</v>
      </c>
      <c r="O6652" s="3">
        <f t="shared" si="515"/>
        <v>585.20000000000005</v>
      </c>
      <c r="P6652" s="4">
        <f t="shared" si="516"/>
        <v>0</v>
      </c>
      <c r="Q6652" s="3">
        <f t="shared" si="517"/>
        <v>585.20000000000005</v>
      </c>
      <c r="R6652" t="str">
        <f t="shared" si="518"/>
        <v>Em atraso</v>
      </c>
      <c r="S6652" s="5">
        <f t="shared" si="519"/>
        <v>2</v>
      </c>
    </row>
    <row r="6653" spans="1:19" x14ac:dyDescent="0.25">
      <c r="A6653">
        <v>6652</v>
      </c>
      <c r="B6653" s="1">
        <v>44246</v>
      </c>
      <c r="C6653" s="1">
        <v>44249</v>
      </c>
      <c r="D6653" s="1">
        <v>44280</v>
      </c>
      <c r="E6653" s="1">
        <v>44279</v>
      </c>
      <c r="F6653">
        <v>1</v>
      </c>
      <c r="G6653">
        <v>7</v>
      </c>
      <c r="H6653">
        <v>7</v>
      </c>
      <c r="I6653" s="6">
        <v>0</v>
      </c>
      <c r="J6653">
        <v>4</v>
      </c>
      <c r="K6653" t="str">
        <f>_xlfn.XLOOKUP(fCompras!F6653,dComprador!$A$2:$A$7,dComprador!$B$2:$B$7)</f>
        <v>Alon</v>
      </c>
      <c r="L6653" t="str">
        <f>_xlfn.XLOOKUP(J6653,dFornecedor!$A$2:$A$6,dFornecedor!$B$2:$B$6)</f>
        <v>AlphaOmega</v>
      </c>
      <c r="M6653" t="str">
        <f>_xlfn.XLOOKUP(G6653,dMateriaPrima!$A$2:$A$12,dMateriaPrima!$B$2:$B$12)</f>
        <v>Poliéster</v>
      </c>
      <c r="N6653" s="2">
        <f>_xlfn.XLOOKUP(G6653,dMateriaPrima!$A$2:$A$12,dMateriaPrima!$C$2:$C$12)</f>
        <v>8</v>
      </c>
      <c r="O6653" s="3">
        <f t="shared" si="515"/>
        <v>56</v>
      </c>
      <c r="P6653" s="4">
        <f t="shared" si="516"/>
        <v>0</v>
      </c>
      <c r="Q6653" s="3">
        <f t="shared" si="517"/>
        <v>56</v>
      </c>
      <c r="R6653" t="str">
        <f t="shared" si="518"/>
        <v>No prazo</v>
      </c>
      <c r="S6653" s="5">
        <f t="shared" si="519"/>
        <v>0</v>
      </c>
    </row>
    <row r="6654" spans="1:19" x14ac:dyDescent="0.25">
      <c r="A6654">
        <v>6653</v>
      </c>
      <c r="B6654" s="1">
        <v>44246</v>
      </c>
      <c r="C6654" s="1">
        <v>44246</v>
      </c>
      <c r="D6654" s="1">
        <v>44277</v>
      </c>
      <c r="E6654" s="1">
        <v>44282</v>
      </c>
      <c r="F6654">
        <v>1</v>
      </c>
      <c r="G6654">
        <v>9</v>
      </c>
      <c r="H6654">
        <v>156</v>
      </c>
      <c r="I6654" s="6">
        <v>0</v>
      </c>
      <c r="J6654">
        <v>5</v>
      </c>
      <c r="K6654" t="str">
        <f>_xlfn.XLOOKUP(fCompras!F6654,dComprador!$A$2:$A$7,dComprador!$B$2:$B$7)</f>
        <v>Alon</v>
      </c>
      <c r="L6654" t="str">
        <f>_xlfn.XLOOKUP(J6654,dFornecedor!$A$2:$A$6,dFornecedor!$B$2:$B$6)</f>
        <v>Atlas</v>
      </c>
      <c r="M6654" t="str">
        <f>_xlfn.XLOOKUP(G6654,dMateriaPrima!$A$2:$A$12,dMateriaPrima!$B$2:$B$12)</f>
        <v>Couro</v>
      </c>
      <c r="N6654" s="2">
        <f>_xlfn.XLOOKUP(G6654,dMateriaPrima!$A$2:$A$12,dMateriaPrima!$C$2:$C$12)</f>
        <v>4.4000000000000004</v>
      </c>
      <c r="O6654" s="3">
        <f t="shared" si="515"/>
        <v>686.40000000000009</v>
      </c>
      <c r="P6654" s="4">
        <f t="shared" si="516"/>
        <v>0</v>
      </c>
      <c r="Q6654" s="3">
        <f t="shared" si="517"/>
        <v>686.40000000000009</v>
      </c>
      <c r="R6654" t="str">
        <f t="shared" si="518"/>
        <v>Em atraso</v>
      </c>
      <c r="S6654" s="5">
        <f t="shared" si="519"/>
        <v>5</v>
      </c>
    </row>
    <row r="6655" spans="1:19" x14ac:dyDescent="0.25">
      <c r="A6655">
        <v>6654</v>
      </c>
      <c r="B6655" s="1">
        <v>44247</v>
      </c>
      <c r="C6655" s="1">
        <v>44247</v>
      </c>
      <c r="D6655" s="1">
        <v>44254</v>
      </c>
      <c r="E6655" s="1">
        <v>44256</v>
      </c>
      <c r="F6655">
        <v>4</v>
      </c>
      <c r="G6655">
        <v>5</v>
      </c>
      <c r="H6655">
        <v>127</v>
      </c>
      <c r="I6655" s="6">
        <v>0</v>
      </c>
      <c r="J6655">
        <v>2</v>
      </c>
      <c r="K6655" t="str">
        <f>_xlfn.XLOOKUP(fCompras!F6655,dComprador!$A$2:$A$7,dComprador!$B$2:$B$7)</f>
        <v>Lira</v>
      </c>
      <c r="L6655" t="str">
        <f>_xlfn.XLOOKUP(J6655,dFornecedor!$A$2:$A$6,dFornecedor!$B$2:$B$6)</f>
        <v>Minerva</v>
      </c>
      <c r="M6655" t="str">
        <f>_xlfn.XLOOKUP(G6655,dMateriaPrima!$A$2:$A$12,dMateriaPrima!$B$2:$B$12)</f>
        <v>Areia</v>
      </c>
      <c r="N6655" s="2">
        <f>_xlfn.XLOOKUP(G6655,dMateriaPrima!$A$2:$A$12,dMateriaPrima!$C$2:$C$12)</f>
        <v>3.59</v>
      </c>
      <c r="O6655" s="3">
        <f t="shared" si="515"/>
        <v>455.93</v>
      </c>
      <c r="P6655" s="4">
        <f t="shared" si="516"/>
        <v>0</v>
      </c>
      <c r="Q6655" s="3">
        <f t="shared" si="517"/>
        <v>455.93</v>
      </c>
      <c r="R6655" t="str">
        <f t="shared" si="518"/>
        <v>Em atraso</v>
      </c>
      <c r="S6655" s="5">
        <f t="shared" si="519"/>
        <v>2</v>
      </c>
    </row>
    <row r="6656" spans="1:19" x14ac:dyDescent="0.25">
      <c r="A6656">
        <v>6655</v>
      </c>
      <c r="B6656" s="1">
        <v>44247</v>
      </c>
      <c r="C6656" s="1">
        <v>44248</v>
      </c>
      <c r="D6656" s="1">
        <v>44254</v>
      </c>
      <c r="E6656" s="1">
        <v>44257</v>
      </c>
      <c r="F6656">
        <v>4</v>
      </c>
      <c r="G6656">
        <v>9</v>
      </c>
      <c r="H6656">
        <v>189</v>
      </c>
      <c r="I6656" s="6">
        <v>0</v>
      </c>
      <c r="J6656">
        <v>3</v>
      </c>
      <c r="K6656" t="str">
        <f>_xlfn.XLOOKUP(fCompras!F6656,dComprador!$A$2:$A$7,dComprador!$B$2:$B$7)</f>
        <v>Lira</v>
      </c>
      <c r="L6656" t="str">
        <f>_xlfn.XLOOKUP(J6656,dFornecedor!$A$2:$A$6,dFornecedor!$B$2:$B$6)</f>
        <v>StepUp</v>
      </c>
      <c r="M6656" t="str">
        <f>_xlfn.XLOOKUP(G6656,dMateriaPrima!$A$2:$A$12,dMateriaPrima!$B$2:$B$12)</f>
        <v>Couro</v>
      </c>
      <c r="N6656" s="2">
        <f>_xlfn.XLOOKUP(G6656,dMateriaPrima!$A$2:$A$12,dMateriaPrima!$C$2:$C$12)</f>
        <v>4.4000000000000004</v>
      </c>
      <c r="O6656" s="3">
        <f t="shared" si="515"/>
        <v>831.6</v>
      </c>
      <c r="P6656" s="4">
        <f t="shared" si="516"/>
        <v>0</v>
      </c>
      <c r="Q6656" s="3">
        <f t="shared" si="517"/>
        <v>831.6</v>
      </c>
      <c r="R6656" t="str">
        <f t="shared" si="518"/>
        <v>Em atraso</v>
      </c>
      <c r="S6656" s="5">
        <f t="shared" si="519"/>
        <v>3</v>
      </c>
    </row>
    <row r="6657" spans="1:19" x14ac:dyDescent="0.25">
      <c r="A6657">
        <v>6656</v>
      </c>
      <c r="B6657" s="1">
        <v>44247</v>
      </c>
      <c r="C6657" s="1">
        <v>44248</v>
      </c>
      <c r="D6657" s="1">
        <v>44254</v>
      </c>
      <c r="E6657" s="1">
        <v>44251</v>
      </c>
      <c r="F6657">
        <v>4</v>
      </c>
      <c r="G6657">
        <v>7</v>
      </c>
      <c r="H6657">
        <v>46</v>
      </c>
      <c r="I6657" s="6">
        <v>0.31</v>
      </c>
      <c r="J6657">
        <v>3</v>
      </c>
      <c r="K6657" t="str">
        <f>_xlfn.XLOOKUP(fCompras!F6657,dComprador!$A$2:$A$7,dComprador!$B$2:$B$7)</f>
        <v>Lira</v>
      </c>
      <c r="L6657" t="str">
        <f>_xlfn.XLOOKUP(J6657,dFornecedor!$A$2:$A$6,dFornecedor!$B$2:$B$6)</f>
        <v>StepUp</v>
      </c>
      <c r="M6657" t="str">
        <f>_xlfn.XLOOKUP(G6657,dMateriaPrima!$A$2:$A$12,dMateriaPrima!$B$2:$B$12)</f>
        <v>Poliéster</v>
      </c>
      <c r="N6657" s="2">
        <f>_xlfn.XLOOKUP(G6657,dMateriaPrima!$A$2:$A$12,dMateriaPrima!$C$2:$C$12)</f>
        <v>8</v>
      </c>
      <c r="O6657" s="3">
        <f t="shared" si="515"/>
        <v>368</v>
      </c>
      <c r="P6657" s="4">
        <f t="shared" si="516"/>
        <v>114.08</v>
      </c>
      <c r="Q6657" s="3">
        <f t="shared" si="517"/>
        <v>253.92000000000002</v>
      </c>
      <c r="R6657" t="str">
        <f t="shared" si="518"/>
        <v>No prazo</v>
      </c>
      <c r="S6657" s="5">
        <f t="shared" si="519"/>
        <v>0</v>
      </c>
    </row>
    <row r="6658" spans="1:19" x14ac:dyDescent="0.25">
      <c r="A6658">
        <v>6657</v>
      </c>
      <c r="B6658" s="1">
        <v>44247</v>
      </c>
      <c r="C6658" s="1">
        <v>44256</v>
      </c>
      <c r="D6658" s="1">
        <v>44279</v>
      </c>
      <c r="E6658" s="1">
        <v>44281</v>
      </c>
      <c r="F6658">
        <v>1</v>
      </c>
      <c r="G6658">
        <v>5</v>
      </c>
      <c r="H6658">
        <v>50</v>
      </c>
      <c r="I6658" s="6">
        <v>0</v>
      </c>
      <c r="J6658">
        <v>3</v>
      </c>
      <c r="K6658" t="str">
        <f>_xlfn.XLOOKUP(fCompras!F6658,dComprador!$A$2:$A$7,dComprador!$B$2:$B$7)</f>
        <v>Alon</v>
      </c>
      <c r="L6658" t="str">
        <f>_xlfn.XLOOKUP(J6658,dFornecedor!$A$2:$A$6,dFornecedor!$B$2:$B$6)</f>
        <v>StepUp</v>
      </c>
      <c r="M6658" t="str">
        <f>_xlfn.XLOOKUP(G6658,dMateriaPrima!$A$2:$A$12,dMateriaPrima!$B$2:$B$12)</f>
        <v>Areia</v>
      </c>
      <c r="N6658" s="2">
        <f>_xlfn.XLOOKUP(G6658,dMateriaPrima!$A$2:$A$12,dMateriaPrima!$C$2:$C$12)</f>
        <v>3.59</v>
      </c>
      <c r="O6658" s="3">
        <f t="shared" si="515"/>
        <v>179.5</v>
      </c>
      <c r="P6658" s="4">
        <f t="shared" si="516"/>
        <v>0</v>
      </c>
      <c r="Q6658" s="3">
        <f t="shared" si="517"/>
        <v>179.5</v>
      </c>
      <c r="R6658" t="str">
        <f t="shared" si="518"/>
        <v>Em atraso</v>
      </c>
      <c r="S6658" s="5">
        <f t="shared" si="519"/>
        <v>2</v>
      </c>
    </row>
    <row r="6659" spans="1:19" x14ac:dyDescent="0.25">
      <c r="A6659">
        <v>6658</v>
      </c>
      <c r="B6659" s="1">
        <v>44247</v>
      </c>
      <c r="C6659" s="1">
        <v>44247</v>
      </c>
      <c r="D6659" s="1">
        <v>44256</v>
      </c>
      <c r="E6659" s="1">
        <v>44256</v>
      </c>
      <c r="F6659">
        <v>4</v>
      </c>
      <c r="G6659">
        <v>5</v>
      </c>
      <c r="H6659">
        <v>196</v>
      </c>
      <c r="I6659" s="6">
        <v>0</v>
      </c>
      <c r="J6659">
        <v>2</v>
      </c>
      <c r="K6659" t="str">
        <f>_xlfn.XLOOKUP(fCompras!F6659,dComprador!$A$2:$A$7,dComprador!$B$2:$B$7)</f>
        <v>Lira</v>
      </c>
      <c r="L6659" t="str">
        <f>_xlfn.XLOOKUP(J6659,dFornecedor!$A$2:$A$6,dFornecedor!$B$2:$B$6)</f>
        <v>Minerva</v>
      </c>
      <c r="M6659" t="str">
        <f>_xlfn.XLOOKUP(G6659,dMateriaPrima!$A$2:$A$12,dMateriaPrima!$B$2:$B$12)</f>
        <v>Areia</v>
      </c>
      <c r="N6659" s="2">
        <f>_xlfn.XLOOKUP(G6659,dMateriaPrima!$A$2:$A$12,dMateriaPrima!$C$2:$C$12)</f>
        <v>3.59</v>
      </c>
      <c r="O6659" s="3">
        <f t="shared" ref="O6659:O6722" si="520">PRODUCT(H6659,N6659)</f>
        <v>703.64</v>
      </c>
      <c r="P6659" s="4">
        <f t="shared" ref="P6659:P6722" si="521">PRODUCT(O6659,I6659)</f>
        <v>0</v>
      </c>
      <c r="Q6659" s="3">
        <f t="shared" ref="Q6659:Q6722" si="522">O6659-P6659</f>
        <v>703.64</v>
      </c>
      <c r="R6659" t="str">
        <f t="shared" ref="R6659:R6722" si="523">IF(E6659&lt;=D6659,"No prazo",IF(E6659&gt;D6659,"Em atraso"))</f>
        <v>No prazo</v>
      </c>
      <c r="S6659" s="5">
        <f t="shared" ref="S6659:S6722" si="524">IF(E6659 &gt;D6659, E6659-D6659,0)</f>
        <v>0</v>
      </c>
    </row>
    <row r="6660" spans="1:19" x14ac:dyDescent="0.25">
      <c r="A6660">
        <v>6659</v>
      </c>
      <c r="B6660" s="1">
        <v>44247</v>
      </c>
      <c r="C6660" s="1">
        <v>44249</v>
      </c>
      <c r="D6660" s="1">
        <v>44254</v>
      </c>
      <c r="E6660" s="1">
        <v>44254</v>
      </c>
      <c r="F6660">
        <v>4</v>
      </c>
      <c r="G6660">
        <v>5</v>
      </c>
      <c r="H6660">
        <v>254</v>
      </c>
      <c r="I6660" s="6">
        <v>0</v>
      </c>
      <c r="J6660">
        <v>2</v>
      </c>
      <c r="K6660" t="str">
        <f>_xlfn.XLOOKUP(fCompras!F6660,dComprador!$A$2:$A$7,dComprador!$B$2:$B$7)</f>
        <v>Lira</v>
      </c>
      <c r="L6660" t="str">
        <f>_xlfn.XLOOKUP(J6660,dFornecedor!$A$2:$A$6,dFornecedor!$B$2:$B$6)</f>
        <v>Minerva</v>
      </c>
      <c r="M6660" t="str">
        <f>_xlfn.XLOOKUP(G6660,dMateriaPrima!$A$2:$A$12,dMateriaPrima!$B$2:$B$12)</f>
        <v>Areia</v>
      </c>
      <c r="N6660" s="2">
        <f>_xlfn.XLOOKUP(G6660,dMateriaPrima!$A$2:$A$12,dMateriaPrima!$C$2:$C$12)</f>
        <v>3.59</v>
      </c>
      <c r="O6660" s="3">
        <f t="shared" si="520"/>
        <v>911.86</v>
      </c>
      <c r="P6660" s="4">
        <f t="shared" si="521"/>
        <v>0</v>
      </c>
      <c r="Q6660" s="3">
        <f t="shared" si="522"/>
        <v>911.86</v>
      </c>
      <c r="R6660" t="str">
        <f t="shared" si="523"/>
        <v>No prazo</v>
      </c>
      <c r="S6660" s="5">
        <f t="shared" si="524"/>
        <v>0</v>
      </c>
    </row>
    <row r="6661" spans="1:19" x14ac:dyDescent="0.25">
      <c r="A6661">
        <v>6660</v>
      </c>
      <c r="B6661" s="1">
        <v>44247</v>
      </c>
      <c r="C6661" s="1">
        <v>44256</v>
      </c>
      <c r="D6661" s="1">
        <v>44259</v>
      </c>
      <c r="E6661" s="1">
        <v>44262</v>
      </c>
      <c r="F6661">
        <v>4</v>
      </c>
      <c r="G6661">
        <v>7</v>
      </c>
      <c r="H6661">
        <v>203</v>
      </c>
      <c r="I6661" s="6">
        <v>0</v>
      </c>
      <c r="J6661">
        <v>2</v>
      </c>
      <c r="K6661" t="str">
        <f>_xlfn.XLOOKUP(fCompras!F6661,dComprador!$A$2:$A$7,dComprador!$B$2:$B$7)</f>
        <v>Lira</v>
      </c>
      <c r="L6661" t="str">
        <f>_xlfn.XLOOKUP(J6661,dFornecedor!$A$2:$A$6,dFornecedor!$B$2:$B$6)</f>
        <v>Minerva</v>
      </c>
      <c r="M6661" t="str">
        <f>_xlfn.XLOOKUP(G6661,dMateriaPrima!$A$2:$A$12,dMateriaPrima!$B$2:$B$12)</f>
        <v>Poliéster</v>
      </c>
      <c r="N6661" s="2">
        <f>_xlfn.XLOOKUP(G6661,dMateriaPrima!$A$2:$A$12,dMateriaPrima!$C$2:$C$12)</f>
        <v>8</v>
      </c>
      <c r="O6661" s="3">
        <f t="shared" si="520"/>
        <v>1624</v>
      </c>
      <c r="P6661" s="4">
        <f t="shared" si="521"/>
        <v>0</v>
      </c>
      <c r="Q6661" s="3">
        <f t="shared" si="522"/>
        <v>1624</v>
      </c>
      <c r="R6661" t="str">
        <f t="shared" si="523"/>
        <v>Em atraso</v>
      </c>
      <c r="S6661" s="5">
        <f t="shared" si="524"/>
        <v>3</v>
      </c>
    </row>
    <row r="6662" spans="1:19" x14ac:dyDescent="0.25">
      <c r="A6662">
        <v>6661</v>
      </c>
      <c r="B6662" s="1">
        <v>44247</v>
      </c>
      <c r="C6662" s="1">
        <v>44247</v>
      </c>
      <c r="D6662" s="1">
        <v>44264</v>
      </c>
      <c r="E6662" s="1">
        <v>44268</v>
      </c>
      <c r="F6662">
        <v>1</v>
      </c>
      <c r="G6662">
        <v>8</v>
      </c>
      <c r="H6662">
        <v>561</v>
      </c>
      <c r="I6662" s="6">
        <v>0</v>
      </c>
      <c r="J6662">
        <v>2</v>
      </c>
      <c r="K6662" t="str">
        <f>_xlfn.XLOOKUP(fCompras!F6662,dComprador!$A$2:$A$7,dComprador!$B$2:$B$7)</f>
        <v>Alon</v>
      </c>
      <c r="L6662" t="str">
        <f>_xlfn.XLOOKUP(J6662,dFornecedor!$A$2:$A$6,dFornecedor!$B$2:$B$6)</f>
        <v>Minerva</v>
      </c>
      <c r="M6662" t="str">
        <f>_xlfn.XLOOKUP(G6662,dMateriaPrima!$A$2:$A$12,dMateriaPrima!$B$2:$B$12)</f>
        <v>Cimento</v>
      </c>
      <c r="N6662" s="2">
        <f>_xlfn.XLOOKUP(G6662,dMateriaPrima!$A$2:$A$12,dMateriaPrima!$C$2:$C$12)</f>
        <v>23</v>
      </c>
      <c r="O6662" s="3">
        <f t="shared" si="520"/>
        <v>12903</v>
      </c>
      <c r="P6662" s="4">
        <f t="shared" si="521"/>
        <v>0</v>
      </c>
      <c r="Q6662" s="3">
        <f t="shared" si="522"/>
        <v>12903</v>
      </c>
      <c r="R6662" t="str">
        <f t="shared" si="523"/>
        <v>Em atraso</v>
      </c>
      <c r="S6662" s="5">
        <f t="shared" si="524"/>
        <v>4</v>
      </c>
    </row>
    <row r="6663" spans="1:19" x14ac:dyDescent="0.25">
      <c r="A6663">
        <v>6662</v>
      </c>
      <c r="B6663" s="1">
        <v>44247</v>
      </c>
      <c r="C6663" s="1">
        <v>44247</v>
      </c>
      <c r="D6663" s="1">
        <v>44263</v>
      </c>
      <c r="E6663" s="1">
        <v>44262</v>
      </c>
      <c r="F6663">
        <v>1</v>
      </c>
      <c r="G6663">
        <v>1</v>
      </c>
      <c r="H6663">
        <v>247</v>
      </c>
      <c r="I6663" s="6">
        <v>0</v>
      </c>
      <c r="J6663">
        <v>2</v>
      </c>
      <c r="K6663" t="str">
        <f>_xlfn.XLOOKUP(fCompras!F6663,dComprador!$A$2:$A$7,dComprador!$B$2:$B$7)</f>
        <v>Alon</v>
      </c>
      <c r="L6663" t="str">
        <f>_xlfn.XLOOKUP(J6663,dFornecedor!$A$2:$A$6,dFornecedor!$B$2:$B$6)</f>
        <v>Minerva</v>
      </c>
      <c r="M6663" t="str">
        <f>_xlfn.XLOOKUP(G6663,dMateriaPrima!$A$2:$A$12,dMateriaPrima!$B$2:$B$12)</f>
        <v>Tecido</v>
      </c>
      <c r="N6663" s="2">
        <f>_xlfn.XLOOKUP(G6663,dMateriaPrima!$A$2:$A$12,dMateriaPrima!$C$2:$C$12)</f>
        <v>18</v>
      </c>
      <c r="O6663" s="3">
        <f t="shared" si="520"/>
        <v>4446</v>
      </c>
      <c r="P6663" s="4">
        <f t="shared" si="521"/>
        <v>0</v>
      </c>
      <c r="Q6663" s="3">
        <f t="shared" si="522"/>
        <v>4446</v>
      </c>
      <c r="R6663" t="str">
        <f t="shared" si="523"/>
        <v>No prazo</v>
      </c>
      <c r="S6663" s="5">
        <f t="shared" si="524"/>
        <v>0</v>
      </c>
    </row>
    <row r="6664" spans="1:19" x14ac:dyDescent="0.25">
      <c r="A6664">
        <v>6663</v>
      </c>
      <c r="B6664" s="1">
        <v>44247</v>
      </c>
      <c r="C6664" s="1">
        <v>44248</v>
      </c>
      <c r="D6664" s="1">
        <v>44278</v>
      </c>
      <c r="E6664" s="1">
        <v>44281</v>
      </c>
      <c r="F6664">
        <v>1</v>
      </c>
      <c r="G6664">
        <v>5</v>
      </c>
      <c r="H6664">
        <v>51</v>
      </c>
      <c r="I6664" s="6">
        <v>0</v>
      </c>
      <c r="J6664">
        <v>3</v>
      </c>
      <c r="K6664" t="str">
        <f>_xlfn.XLOOKUP(fCompras!F6664,dComprador!$A$2:$A$7,dComprador!$B$2:$B$7)</f>
        <v>Alon</v>
      </c>
      <c r="L6664" t="str">
        <f>_xlfn.XLOOKUP(J6664,dFornecedor!$A$2:$A$6,dFornecedor!$B$2:$B$6)</f>
        <v>StepUp</v>
      </c>
      <c r="M6664" t="str">
        <f>_xlfn.XLOOKUP(G6664,dMateriaPrima!$A$2:$A$12,dMateriaPrima!$B$2:$B$12)</f>
        <v>Areia</v>
      </c>
      <c r="N6664" s="2">
        <f>_xlfn.XLOOKUP(G6664,dMateriaPrima!$A$2:$A$12,dMateriaPrima!$C$2:$C$12)</f>
        <v>3.59</v>
      </c>
      <c r="O6664" s="3">
        <f t="shared" si="520"/>
        <v>183.09</v>
      </c>
      <c r="P6664" s="4">
        <f t="shared" si="521"/>
        <v>0</v>
      </c>
      <c r="Q6664" s="3">
        <f t="shared" si="522"/>
        <v>183.09</v>
      </c>
      <c r="R6664" t="str">
        <f t="shared" si="523"/>
        <v>Em atraso</v>
      </c>
      <c r="S6664" s="5">
        <f t="shared" si="524"/>
        <v>3</v>
      </c>
    </row>
    <row r="6665" spans="1:19" x14ac:dyDescent="0.25">
      <c r="A6665">
        <v>6664</v>
      </c>
      <c r="B6665" s="1">
        <v>44247</v>
      </c>
      <c r="C6665" s="1">
        <v>44247</v>
      </c>
      <c r="D6665" s="1">
        <v>44270</v>
      </c>
      <c r="E6665" s="1">
        <v>44271</v>
      </c>
      <c r="F6665">
        <v>1</v>
      </c>
      <c r="G6665">
        <v>7</v>
      </c>
      <c r="H6665">
        <v>164</v>
      </c>
      <c r="I6665" s="6">
        <v>0</v>
      </c>
      <c r="J6665">
        <v>2</v>
      </c>
      <c r="K6665" t="str">
        <f>_xlfn.XLOOKUP(fCompras!F6665,dComprador!$A$2:$A$7,dComprador!$B$2:$B$7)</f>
        <v>Alon</v>
      </c>
      <c r="L6665" t="str">
        <f>_xlfn.XLOOKUP(J6665,dFornecedor!$A$2:$A$6,dFornecedor!$B$2:$B$6)</f>
        <v>Minerva</v>
      </c>
      <c r="M6665" t="str">
        <f>_xlfn.XLOOKUP(G6665,dMateriaPrima!$A$2:$A$12,dMateriaPrima!$B$2:$B$12)</f>
        <v>Poliéster</v>
      </c>
      <c r="N6665" s="2">
        <f>_xlfn.XLOOKUP(G6665,dMateriaPrima!$A$2:$A$12,dMateriaPrima!$C$2:$C$12)</f>
        <v>8</v>
      </c>
      <c r="O6665" s="3">
        <f t="shared" si="520"/>
        <v>1312</v>
      </c>
      <c r="P6665" s="4">
        <f t="shared" si="521"/>
        <v>0</v>
      </c>
      <c r="Q6665" s="3">
        <f t="shared" si="522"/>
        <v>1312</v>
      </c>
      <c r="R6665" t="str">
        <f t="shared" si="523"/>
        <v>Em atraso</v>
      </c>
      <c r="S6665" s="5">
        <f t="shared" si="524"/>
        <v>1</v>
      </c>
    </row>
    <row r="6666" spans="1:19" x14ac:dyDescent="0.25">
      <c r="A6666">
        <v>6665</v>
      </c>
      <c r="B6666" s="1">
        <v>44247</v>
      </c>
      <c r="C6666" s="1">
        <v>44255</v>
      </c>
      <c r="D6666" s="1">
        <v>44270</v>
      </c>
      <c r="E6666" s="1">
        <v>44271</v>
      </c>
      <c r="F6666">
        <v>1</v>
      </c>
      <c r="G6666">
        <v>5</v>
      </c>
      <c r="H6666">
        <v>3</v>
      </c>
      <c r="I6666" s="6">
        <v>0</v>
      </c>
      <c r="J6666">
        <v>2</v>
      </c>
      <c r="K6666" t="str">
        <f>_xlfn.XLOOKUP(fCompras!F6666,dComprador!$A$2:$A$7,dComprador!$B$2:$B$7)</f>
        <v>Alon</v>
      </c>
      <c r="L6666" t="str">
        <f>_xlfn.XLOOKUP(J6666,dFornecedor!$A$2:$A$6,dFornecedor!$B$2:$B$6)</f>
        <v>Minerva</v>
      </c>
      <c r="M6666" t="str">
        <f>_xlfn.XLOOKUP(G6666,dMateriaPrima!$A$2:$A$12,dMateriaPrima!$B$2:$B$12)</f>
        <v>Areia</v>
      </c>
      <c r="N6666" s="2">
        <f>_xlfn.XLOOKUP(G6666,dMateriaPrima!$A$2:$A$12,dMateriaPrima!$C$2:$C$12)</f>
        <v>3.59</v>
      </c>
      <c r="O6666" s="3">
        <f t="shared" si="520"/>
        <v>10.77</v>
      </c>
      <c r="P6666" s="4">
        <f t="shared" si="521"/>
        <v>0</v>
      </c>
      <c r="Q6666" s="3">
        <f t="shared" si="522"/>
        <v>10.77</v>
      </c>
      <c r="R6666" t="str">
        <f t="shared" si="523"/>
        <v>Em atraso</v>
      </c>
      <c r="S6666" s="5">
        <f t="shared" si="524"/>
        <v>1</v>
      </c>
    </row>
    <row r="6667" spans="1:19" x14ac:dyDescent="0.25">
      <c r="A6667">
        <v>6666</v>
      </c>
      <c r="B6667" s="1">
        <v>44248</v>
      </c>
      <c r="C6667" s="1">
        <v>44248</v>
      </c>
      <c r="D6667" s="1">
        <v>44260</v>
      </c>
      <c r="E6667" s="1">
        <v>44260</v>
      </c>
      <c r="F6667">
        <v>4</v>
      </c>
      <c r="G6667">
        <v>5</v>
      </c>
      <c r="H6667">
        <v>55</v>
      </c>
      <c r="I6667" s="6">
        <v>0</v>
      </c>
      <c r="J6667">
        <v>4</v>
      </c>
      <c r="K6667" t="str">
        <f>_xlfn.XLOOKUP(fCompras!F6667,dComprador!$A$2:$A$7,dComprador!$B$2:$B$7)</f>
        <v>Lira</v>
      </c>
      <c r="L6667" t="str">
        <f>_xlfn.XLOOKUP(J6667,dFornecedor!$A$2:$A$6,dFornecedor!$B$2:$B$6)</f>
        <v>AlphaOmega</v>
      </c>
      <c r="M6667" t="str">
        <f>_xlfn.XLOOKUP(G6667,dMateriaPrima!$A$2:$A$12,dMateriaPrima!$B$2:$B$12)</f>
        <v>Areia</v>
      </c>
      <c r="N6667" s="2">
        <f>_xlfn.XLOOKUP(G6667,dMateriaPrima!$A$2:$A$12,dMateriaPrima!$C$2:$C$12)</f>
        <v>3.59</v>
      </c>
      <c r="O6667" s="3">
        <f t="shared" si="520"/>
        <v>197.45</v>
      </c>
      <c r="P6667" s="4">
        <f t="shared" si="521"/>
        <v>0</v>
      </c>
      <c r="Q6667" s="3">
        <f t="shared" si="522"/>
        <v>197.45</v>
      </c>
      <c r="R6667" t="str">
        <f t="shared" si="523"/>
        <v>No prazo</v>
      </c>
      <c r="S6667" s="5">
        <f t="shared" si="524"/>
        <v>0</v>
      </c>
    </row>
    <row r="6668" spans="1:19" x14ac:dyDescent="0.25">
      <c r="A6668">
        <v>6667</v>
      </c>
      <c r="B6668" s="1">
        <v>44248</v>
      </c>
      <c r="C6668" s="1">
        <v>44248</v>
      </c>
      <c r="D6668" s="1">
        <v>44269</v>
      </c>
      <c r="E6668" s="1">
        <v>44268</v>
      </c>
      <c r="F6668">
        <v>1</v>
      </c>
      <c r="G6668">
        <v>6</v>
      </c>
      <c r="H6668">
        <v>20</v>
      </c>
      <c r="I6668" s="6">
        <v>0</v>
      </c>
      <c r="J6668">
        <v>2</v>
      </c>
      <c r="K6668" t="str">
        <f>_xlfn.XLOOKUP(fCompras!F6668,dComprador!$A$2:$A$7,dComprador!$B$2:$B$7)</f>
        <v>Alon</v>
      </c>
      <c r="L6668" t="str">
        <f>_xlfn.XLOOKUP(J6668,dFornecedor!$A$2:$A$6,dFornecedor!$B$2:$B$6)</f>
        <v>Minerva</v>
      </c>
      <c r="M6668" t="str">
        <f>_xlfn.XLOOKUP(G6668,dMateriaPrima!$A$2:$A$12,dMateriaPrima!$B$2:$B$12)</f>
        <v>Fio Algodão</v>
      </c>
      <c r="N6668" s="2">
        <f>_xlfn.XLOOKUP(G6668,dMateriaPrima!$A$2:$A$12,dMateriaPrima!$C$2:$C$12)</f>
        <v>55.9</v>
      </c>
      <c r="O6668" s="3">
        <f t="shared" si="520"/>
        <v>1118</v>
      </c>
      <c r="P6668" s="4">
        <f t="shared" si="521"/>
        <v>0</v>
      </c>
      <c r="Q6668" s="3">
        <f t="shared" si="522"/>
        <v>1118</v>
      </c>
      <c r="R6668" t="str">
        <f t="shared" si="523"/>
        <v>No prazo</v>
      </c>
      <c r="S6668" s="5">
        <f t="shared" si="524"/>
        <v>0</v>
      </c>
    </row>
    <row r="6669" spans="1:19" x14ac:dyDescent="0.25">
      <c r="A6669">
        <v>6668</v>
      </c>
      <c r="B6669" s="1">
        <v>44248</v>
      </c>
      <c r="C6669" s="1">
        <v>44248</v>
      </c>
      <c r="D6669" s="1">
        <v>44268</v>
      </c>
      <c r="E6669" s="1">
        <v>44271</v>
      </c>
      <c r="F6669">
        <v>1</v>
      </c>
      <c r="G6669">
        <v>5</v>
      </c>
      <c r="H6669">
        <v>443</v>
      </c>
      <c r="I6669" s="6">
        <v>0</v>
      </c>
      <c r="J6669">
        <v>2</v>
      </c>
      <c r="K6669" t="str">
        <f>_xlfn.XLOOKUP(fCompras!F6669,dComprador!$A$2:$A$7,dComprador!$B$2:$B$7)</f>
        <v>Alon</v>
      </c>
      <c r="L6669" t="str">
        <f>_xlfn.XLOOKUP(J6669,dFornecedor!$A$2:$A$6,dFornecedor!$B$2:$B$6)</f>
        <v>Minerva</v>
      </c>
      <c r="M6669" t="str">
        <f>_xlfn.XLOOKUP(G6669,dMateriaPrima!$A$2:$A$12,dMateriaPrima!$B$2:$B$12)</f>
        <v>Areia</v>
      </c>
      <c r="N6669" s="2">
        <f>_xlfn.XLOOKUP(G6669,dMateriaPrima!$A$2:$A$12,dMateriaPrima!$C$2:$C$12)</f>
        <v>3.59</v>
      </c>
      <c r="O6669" s="3">
        <f t="shared" si="520"/>
        <v>1590.37</v>
      </c>
      <c r="P6669" s="4">
        <f t="shared" si="521"/>
        <v>0</v>
      </c>
      <c r="Q6669" s="3">
        <f t="shared" si="522"/>
        <v>1590.37</v>
      </c>
      <c r="R6669" t="str">
        <f t="shared" si="523"/>
        <v>Em atraso</v>
      </c>
      <c r="S6669" s="5">
        <f t="shared" si="524"/>
        <v>3</v>
      </c>
    </row>
    <row r="6670" spans="1:19" x14ac:dyDescent="0.25">
      <c r="A6670">
        <v>6669</v>
      </c>
      <c r="B6670" s="1">
        <v>44248</v>
      </c>
      <c r="C6670" s="1">
        <v>44249</v>
      </c>
      <c r="D6670" s="1">
        <v>44279</v>
      </c>
      <c r="E6670" s="1">
        <v>44281</v>
      </c>
      <c r="F6670">
        <v>1</v>
      </c>
      <c r="G6670">
        <v>1</v>
      </c>
      <c r="H6670">
        <v>284</v>
      </c>
      <c r="I6670" s="6">
        <v>0</v>
      </c>
      <c r="J6670">
        <v>3</v>
      </c>
      <c r="K6670" t="str">
        <f>_xlfn.XLOOKUP(fCompras!F6670,dComprador!$A$2:$A$7,dComprador!$B$2:$B$7)</f>
        <v>Alon</v>
      </c>
      <c r="L6670" t="str">
        <f>_xlfn.XLOOKUP(J6670,dFornecedor!$A$2:$A$6,dFornecedor!$B$2:$B$6)</f>
        <v>StepUp</v>
      </c>
      <c r="M6670" t="str">
        <f>_xlfn.XLOOKUP(G6670,dMateriaPrima!$A$2:$A$12,dMateriaPrima!$B$2:$B$12)</f>
        <v>Tecido</v>
      </c>
      <c r="N6670" s="2">
        <f>_xlfn.XLOOKUP(G6670,dMateriaPrima!$A$2:$A$12,dMateriaPrima!$C$2:$C$12)</f>
        <v>18</v>
      </c>
      <c r="O6670" s="3">
        <f t="shared" si="520"/>
        <v>5112</v>
      </c>
      <c r="P6670" s="4">
        <f t="shared" si="521"/>
        <v>0</v>
      </c>
      <c r="Q6670" s="3">
        <f t="shared" si="522"/>
        <v>5112</v>
      </c>
      <c r="R6670" t="str">
        <f t="shared" si="523"/>
        <v>Em atraso</v>
      </c>
      <c r="S6670" s="5">
        <f t="shared" si="524"/>
        <v>2</v>
      </c>
    </row>
    <row r="6671" spans="1:19" x14ac:dyDescent="0.25">
      <c r="A6671">
        <v>6670</v>
      </c>
      <c r="B6671" s="1">
        <v>44248</v>
      </c>
      <c r="C6671" s="1">
        <v>44250</v>
      </c>
      <c r="D6671" s="1">
        <v>44281</v>
      </c>
      <c r="E6671" s="1">
        <v>44282</v>
      </c>
      <c r="F6671">
        <v>1</v>
      </c>
      <c r="G6671">
        <v>4</v>
      </c>
      <c r="H6671">
        <v>498</v>
      </c>
      <c r="I6671" s="6">
        <v>0</v>
      </c>
      <c r="J6671">
        <v>2</v>
      </c>
      <c r="K6671" t="str">
        <f>_xlfn.XLOOKUP(fCompras!F6671,dComprador!$A$2:$A$7,dComprador!$B$2:$B$7)</f>
        <v>Alon</v>
      </c>
      <c r="L6671" t="str">
        <f>_xlfn.XLOOKUP(J6671,dFornecedor!$A$2:$A$6,dFornecedor!$B$2:$B$6)</f>
        <v>Minerva</v>
      </c>
      <c r="M6671" t="str">
        <f>_xlfn.XLOOKUP(G6671,dMateriaPrima!$A$2:$A$12,dMateriaPrima!$B$2:$B$12)</f>
        <v>Madeira</v>
      </c>
      <c r="N6671" s="2">
        <f>_xlfn.XLOOKUP(G6671,dMateriaPrima!$A$2:$A$12,dMateriaPrima!$C$2:$C$12)</f>
        <v>168</v>
      </c>
      <c r="O6671" s="3">
        <f t="shared" si="520"/>
        <v>83664</v>
      </c>
      <c r="P6671" s="4">
        <f t="shared" si="521"/>
        <v>0</v>
      </c>
      <c r="Q6671" s="3">
        <f t="shared" si="522"/>
        <v>83664</v>
      </c>
      <c r="R6671" t="str">
        <f t="shared" si="523"/>
        <v>Em atraso</v>
      </c>
      <c r="S6671" s="5">
        <f t="shared" si="524"/>
        <v>1</v>
      </c>
    </row>
    <row r="6672" spans="1:19" x14ac:dyDescent="0.25">
      <c r="A6672">
        <v>6671</v>
      </c>
      <c r="B6672" s="1">
        <v>44248</v>
      </c>
      <c r="C6672" s="1">
        <v>44257</v>
      </c>
      <c r="D6672" s="1">
        <v>44273</v>
      </c>
      <c r="E6672" s="1">
        <v>44273</v>
      </c>
      <c r="F6672">
        <v>1</v>
      </c>
      <c r="G6672">
        <v>9</v>
      </c>
      <c r="H6672">
        <v>295</v>
      </c>
      <c r="I6672" s="6">
        <v>0</v>
      </c>
      <c r="J6672">
        <v>2</v>
      </c>
      <c r="K6672" t="str">
        <f>_xlfn.XLOOKUP(fCompras!F6672,dComprador!$A$2:$A$7,dComprador!$B$2:$B$7)</f>
        <v>Alon</v>
      </c>
      <c r="L6672" t="str">
        <f>_xlfn.XLOOKUP(J6672,dFornecedor!$A$2:$A$6,dFornecedor!$B$2:$B$6)</f>
        <v>Minerva</v>
      </c>
      <c r="M6672" t="str">
        <f>_xlfn.XLOOKUP(G6672,dMateriaPrima!$A$2:$A$12,dMateriaPrima!$B$2:$B$12)</f>
        <v>Couro</v>
      </c>
      <c r="N6672" s="2">
        <f>_xlfn.XLOOKUP(G6672,dMateriaPrima!$A$2:$A$12,dMateriaPrima!$C$2:$C$12)</f>
        <v>4.4000000000000004</v>
      </c>
      <c r="O6672" s="3">
        <f t="shared" si="520"/>
        <v>1298</v>
      </c>
      <c r="P6672" s="4">
        <f t="shared" si="521"/>
        <v>0</v>
      </c>
      <c r="Q6672" s="3">
        <f t="shared" si="522"/>
        <v>1298</v>
      </c>
      <c r="R6672" t="str">
        <f t="shared" si="523"/>
        <v>No prazo</v>
      </c>
      <c r="S6672" s="5">
        <f t="shared" si="524"/>
        <v>0</v>
      </c>
    </row>
    <row r="6673" spans="1:19" x14ac:dyDescent="0.25">
      <c r="A6673">
        <v>6672</v>
      </c>
      <c r="B6673" s="1">
        <v>44249</v>
      </c>
      <c r="C6673" s="1">
        <v>44253</v>
      </c>
      <c r="D6673" s="1">
        <v>44256</v>
      </c>
      <c r="E6673" s="1">
        <v>44260</v>
      </c>
      <c r="F6673">
        <v>4</v>
      </c>
      <c r="G6673">
        <v>7</v>
      </c>
      <c r="H6673">
        <v>369</v>
      </c>
      <c r="I6673" s="6">
        <v>0</v>
      </c>
      <c r="J6673">
        <v>2</v>
      </c>
      <c r="K6673" t="str">
        <f>_xlfn.XLOOKUP(fCompras!F6673,dComprador!$A$2:$A$7,dComprador!$B$2:$B$7)</f>
        <v>Lira</v>
      </c>
      <c r="L6673" t="str">
        <f>_xlfn.XLOOKUP(J6673,dFornecedor!$A$2:$A$6,dFornecedor!$B$2:$B$6)</f>
        <v>Minerva</v>
      </c>
      <c r="M6673" t="str">
        <f>_xlfn.XLOOKUP(G6673,dMateriaPrima!$A$2:$A$12,dMateriaPrima!$B$2:$B$12)</f>
        <v>Poliéster</v>
      </c>
      <c r="N6673" s="2">
        <f>_xlfn.XLOOKUP(G6673,dMateriaPrima!$A$2:$A$12,dMateriaPrima!$C$2:$C$12)</f>
        <v>8</v>
      </c>
      <c r="O6673" s="3">
        <f t="shared" si="520"/>
        <v>2952</v>
      </c>
      <c r="P6673" s="4">
        <f t="shared" si="521"/>
        <v>0</v>
      </c>
      <c r="Q6673" s="3">
        <f t="shared" si="522"/>
        <v>2952</v>
      </c>
      <c r="R6673" t="str">
        <f t="shared" si="523"/>
        <v>Em atraso</v>
      </c>
      <c r="S6673" s="5">
        <f t="shared" si="524"/>
        <v>4</v>
      </c>
    </row>
    <row r="6674" spans="1:19" x14ac:dyDescent="0.25">
      <c r="A6674">
        <v>6673</v>
      </c>
      <c r="B6674" s="1">
        <v>44249</v>
      </c>
      <c r="C6674" s="1">
        <v>44253</v>
      </c>
      <c r="D6674" s="1">
        <v>44256</v>
      </c>
      <c r="E6674" s="1">
        <v>44257</v>
      </c>
      <c r="F6674">
        <v>4</v>
      </c>
      <c r="G6674">
        <v>7</v>
      </c>
      <c r="H6674">
        <v>225</v>
      </c>
      <c r="I6674" s="6">
        <v>0.34</v>
      </c>
      <c r="J6674">
        <v>3</v>
      </c>
      <c r="K6674" t="str">
        <f>_xlfn.XLOOKUP(fCompras!F6674,dComprador!$A$2:$A$7,dComprador!$B$2:$B$7)</f>
        <v>Lira</v>
      </c>
      <c r="L6674" t="str">
        <f>_xlfn.XLOOKUP(J6674,dFornecedor!$A$2:$A$6,dFornecedor!$B$2:$B$6)</f>
        <v>StepUp</v>
      </c>
      <c r="M6674" t="str">
        <f>_xlfn.XLOOKUP(G6674,dMateriaPrima!$A$2:$A$12,dMateriaPrima!$B$2:$B$12)</f>
        <v>Poliéster</v>
      </c>
      <c r="N6674" s="2">
        <f>_xlfn.XLOOKUP(G6674,dMateriaPrima!$A$2:$A$12,dMateriaPrima!$C$2:$C$12)</f>
        <v>8</v>
      </c>
      <c r="O6674" s="3">
        <f t="shared" si="520"/>
        <v>1800</v>
      </c>
      <c r="P6674" s="4">
        <f t="shared" si="521"/>
        <v>612</v>
      </c>
      <c r="Q6674" s="3">
        <f t="shared" si="522"/>
        <v>1188</v>
      </c>
      <c r="R6674" t="str">
        <f t="shared" si="523"/>
        <v>Em atraso</v>
      </c>
      <c r="S6674" s="5">
        <f t="shared" si="524"/>
        <v>1</v>
      </c>
    </row>
    <row r="6675" spans="1:19" x14ac:dyDescent="0.25">
      <c r="A6675">
        <v>6674</v>
      </c>
      <c r="B6675" s="1">
        <v>44249</v>
      </c>
      <c r="C6675" s="1">
        <v>44253</v>
      </c>
      <c r="D6675" s="1">
        <v>44268</v>
      </c>
      <c r="E6675" s="1">
        <v>44272</v>
      </c>
      <c r="F6675">
        <v>1</v>
      </c>
      <c r="G6675">
        <v>1</v>
      </c>
      <c r="H6675">
        <v>239</v>
      </c>
      <c r="I6675" s="6">
        <v>0</v>
      </c>
      <c r="J6675">
        <v>2</v>
      </c>
      <c r="K6675" t="str">
        <f>_xlfn.XLOOKUP(fCompras!F6675,dComprador!$A$2:$A$7,dComprador!$B$2:$B$7)</f>
        <v>Alon</v>
      </c>
      <c r="L6675" t="str">
        <f>_xlfn.XLOOKUP(J6675,dFornecedor!$A$2:$A$6,dFornecedor!$B$2:$B$6)</f>
        <v>Minerva</v>
      </c>
      <c r="M6675" t="str">
        <f>_xlfn.XLOOKUP(G6675,dMateriaPrima!$A$2:$A$12,dMateriaPrima!$B$2:$B$12)</f>
        <v>Tecido</v>
      </c>
      <c r="N6675" s="2">
        <f>_xlfn.XLOOKUP(G6675,dMateriaPrima!$A$2:$A$12,dMateriaPrima!$C$2:$C$12)</f>
        <v>18</v>
      </c>
      <c r="O6675" s="3">
        <f t="shared" si="520"/>
        <v>4302</v>
      </c>
      <c r="P6675" s="4">
        <f t="shared" si="521"/>
        <v>0</v>
      </c>
      <c r="Q6675" s="3">
        <f t="shared" si="522"/>
        <v>4302</v>
      </c>
      <c r="R6675" t="str">
        <f t="shared" si="523"/>
        <v>Em atraso</v>
      </c>
      <c r="S6675" s="5">
        <f t="shared" si="524"/>
        <v>4</v>
      </c>
    </row>
    <row r="6676" spans="1:19" x14ac:dyDescent="0.25">
      <c r="A6676">
        <v>6675</v>
      </c>
      <c r="B6676" s="1">
        <v>44249</v>
      </c>
      <c r="C6676" s="1">
        <v>44251</v>
      </c>
      <c r="D6676" s="1">
        <v>44268</v>
      </c>
      <c r="E6676" s="1">
        <v>44269</v>
      </c>
      <c r="F6676">
        <v>1</v>
      </c>
      <c r="G6676">
        <v>7</v>
      </c>
      <c r="H6676">
        <v>59</v>
      </c>
      <c r="I6676" s="6">
        <v>0</v>
      </c>
      <c r="J6676">
        <v>5</v>
      </c>
      <c r="K6676" t="str">
        <f>_xlfn.XLOOKUP(fCompras!F6676,dComprador!$A$2:$A$7,dComprador!$B$2:$B$7)</f>
        <v>Alon</v>
      </c>
      <c r="L6676" t="str">
        <f>_xlfn.XLOOKUP(J6676,dFornecedor!$A$2:$A$6,dFornecedor!$B$2:$B$6)</f>
        <v>Atlas</v>
      </c>
      <c r="M6676" t="str">
        <f>_xlfn.XLOOKUP(G6676,dMateriaPrima!$A$2:$A$12,dMateriaPrima!$B$2:$B$12)</f>
        <v>Poliéster</v>
      </c>
      <c r="N6676" s="2">
        <f>_xlfn.XLOOKUP(G6676,dMateriaPrima!$A$2:$A$12,dMateriaPrima!$C$2:$C$12)</f>
        <v>8</v>
      </c>
      <c r="O6676" s="3">
        <f t="shared" si="520"/>
        <v>472</v>
      </c>
      <c r="P6676" s="4">
        <f t="shared" si="521"/>
        <v>0</v>
      </c>
      <c r="Q6676" s="3">
        <f t="shared" si="522"/>
        <v>472</v>
      </c>
      <c r="R6676" t="str">
        <f t="shared" si="523"/>
        <v>Em atraso</v>
      </c>
      <c r="S6676" s="5">
        <f t="shared" si="524"/>
        <v>1</v>
      </c>
    </row>
    <row r="6677" spans="1:19" x14ac:dyDescent="0.25">
      <c r="A6677">
        <v>6676</v>
      </c>
      <c r="B6677" s="1">
        <v>44249</v>
      </c>
      <c r="C6677" s="1">
        <v>44252</v>
      </c>
      <c r="D6677" s="1">
        <v>44281</v>
      </c>
      <c r="E6677" s="1">
        <v>44284</v>
      </c>
      <c r="F6677">
        <v>1</v>
      </c>
      <c r="G6677">
        <v>8</v>
      </c>
      <c r="H6677">
        <v>123</v>
      </c>
      <c r="I6677" s="6">
        <v>0</v>
      </c>
      <c r="J6677">
        <v>5</v>
      </c>
      <c r="K6677" t="str">
        <f>_xlfn.XLOOKUP(fCompras!F6677,dComprador!$A$2:$A$7,dComprador!$B$2:$B$7)</f>
        <v>Alon</v>
      </c>
      <c r="L6677" t="str">
        <f>_xlfn.XLOOKUP(J6677,dFornecedor!$A$2:$A$6,dFornecedor!$B$2:$B$6)</f>
        <v>Atlas</v>
      </c>
      <c r="M6677" t="str">
        <f>_xlfn.XLOOKUP(G6677,dMateriaPrima!$A$2:$A$12,dMateriaPrima!$B$2:$B$12)</f>
        <v>Cimento</v>
      </c>
      <c r="N6677" s="2">
        <f>_xlfn.XLOOKUP(G6677,dMateriaPrima!$A$2:$A$12,dMateriaPrima!$C$2:$C$12)</f>
        <v>23</v>
      </c>
      <c r="O6677" s="3">
        <f t="shared" si="520"/>
        <v>2829</v>
      </c>
      <c r="P6677" s="4">
        <f t="shared" si="521"/>
        <v>0</v>
      </c>
      <c r="Q6677" s="3">
        <f t="shared" si="522"/>
        <v>2829</v>
      </c>
      <c r="R6677" t="str">
        <f t="shared" si="523"/>
        <v>Em atraso</v>
      </c>
      <c r="S6677" s="5">
        <f t="shared" si="524"/>
        <v>3</v>
      </c>
    </row>
    <row r="6678" spans="1:19" x14ac:dyDescent="0.25">
      <c r="A6678">
        <v>6677</v>
      </c>
      <c r="B6678" s="1">
        <v>44249</v>
      </c>
      <c r="C6678" s="1">
        <v>44249</v>
      </c>
      <c r="D6678" s="1">
        <v>44274</v>
      </c>
      <c r="E6678" s="1">
        <v>44273</v>
      </c>
      <c r="F6678">
        <v>1</v>
      </c>
      <c r="G6678">
        <v>5</v>
      </c>
      <c r="H6678">
        <v>119</v>
      </c>
      <c r="I6678" s="6">
        <v>0</v>
      </c>
      <c r="J6678">
        <v>2</v>
      </c>
      <c r="K6678" t="str">
        <f>_xlfn.XLOOKUP(fCompras!F6678,dComprador!$A$2:$A$7,dComprador!$B$2:$B$7)</f>
        <v>Alon</v>
      </c>
      <c r="L6678" t="str">
        <f>_xlfn.XLOOKUP(J6678,dFornecedor!$A$2:$A$6,dFornecedor!$B$2:$B$6)</f>
        <v>Minerva</v>
      </c>
      <c r="M6678" t="str">
        <f>_xlfn.XLOOKUP(G6678,dMateriaPrima!$A$2:$A$12,dMateriaPrima!$B$2:$B$12)</f>
        <v>Areia</v>
      </c>
      <c r="N6678" s="2">
        <f>_xlfn.XLOOKUP(G6678,dMateriaPrima!$A$2:$A$12,dMateriaPrima!$C$2:$C$12)</f>
        <v>3.59</v>
      </c>
      <c r="O6678" s="3">
        <f t="shared" si="520"/>
        <v>427.21</v>
      </c>
      <c r="P6678" s="4">
        <f t="shared" si="521"/>
        <v>0</v>
      </c>
      <c r="Q6678" s="3">
        <f t="shared" si="522"/>
        <v>427.21</v>
      </c>
      <c r="R6678" t="str">
        <f t="shared" si="523"/>
        <v>No prazo</v>
      </c>
      <c r="S6678" s="5">
        <f t="shared" si="524"/>
        <v>0</v>
      </c>
    </row>
    <row r="6679" spans="1:19" x14ac:dyDescent="0.25">
      <c r="A6679">
        <v>6678</v>
      </c>
      <c r="B6679" s="1">
        <v>44250</v>
      </c>
      <c r="C6679" s="1">
        <v>44251</v>
      </c>
      <c r="D6679" s="1">
        <v>44257</v>
      </c>
      <c r="E6679" s="1">
        <v>44259</v>
      </c>
      <c r="F6679">
        <v>4</v>
      </c>
      <c r="G6679">
        <v>8</v>
      </c>
      <c r="H6679">
        <v>86</v>
      </c>
      <c r="I6679" s="6">
        <v>0</v>
      </c>
      <c r="J6679">
        <v>3</v>
      </c>
      <c r="K6679" t="str">
        <f>_xlfn.XLOOKUP(fCompras!F6679,dComprador!$A$2:$A$7,dComprador!$B$2:$B$7)</f>
        <v>Lira</v>
      </c>
      <c r="L6679" t="str">
        <f>_xlfn.XLOOKUP(J6679,dFornecedor!$A$2:$A$6,dFornecedor!$B$2:$B$6)</f>
        <v>StepUp</v>
      </c>
      <c r="M6679" t="str">
        <f>_xlfn.XLOOKUP(G6679,dMateriaPrima!$A$2:$A$12,dMateriaPrima!$B$2:$B$12)</f>
        <v>Cimento</v>
      </c>
      <c r="N6679" s="2">
        <f>_xlfn.XLOOKUP(G6679,dMateriaPrima!$A$2:$A$12,dMateriaPrima!$C$2:$C$12)</f>
        <v>23</v>
      </c>
      <c r="O6679" s="3">
        <f t="shared" si="520"/>
        <v>1978</v>
      </c>
      <c r="P6679" s="4">
        <f t="shared" si="521"/>
        <v>0</v>
      </c>
      <c r="Q6679" s="3">
        <f t="shared" si="522"/>
        <v>1978</v>
      </c>
      <c r="R6679" t="str">
        <f t="shared" si="523"/>
        <v>Em atraso</v>
      </c>
      <c r="S6679" s="5">
        <f t="shared" si="524"/>
        <v>2</v>
      </c>
    </row>
    <row r="6680" spans="1:19" x14ac:dyDescent="0.25">
      <c r="A6680">
        <v>6679</v>
      </c>
      <c r="B6680" s="1">
        <v>44250</v>
      </c>
      <c r="C6680" s="1">
        <v>44258</v>
      </c>
      <c r="D6680" s="1">
        <v>44262</v>
      </c>
      <c r="E6680" s="1">
        <v>44260</v>
      </c>
      <c r="F6680">
        <v>4</v>
      </c>
      <c r="G6680">
        <v>5</v>
      </c>
      <c r="H6680">
        <v>48</v>
      </c>
      <c r="I6680" s="6">
        <v>0</v>
      </c>
      <c r="J6680">
        <v>2</v>
      </c>
      <c r="K6680" t="str">
        <f>_xlfn.XLOOKUP(fCompras!F6680,dComprador!$A$2:$A$7,dComprador!$B$2:$B$7)</f>
        <v>Lira</v>
      </c>
      <c r="L6680" t="str">
        <f>_xlfn.XLOOKUP(J6680,dFornecedor!$A$2:$A$6,dFornecedor!$B$2:$B$6)</f>
        <v>Minerva</v>
      </c>
      <c r="M6680" t="str">
        <f>_xlfn.XLOOKUP(G6680,dMateriaPrima!$A$2:$A$12,dMateriaPrima!$B$2:$B$12)</f>
        <v>Areia</v>
      </c>
      <c r="N6680" s="2">
        <f>_xlfn.XLOOKUP(G6680,dMateriaPrima!$A$2:$A$12,dMateriaPrima!$C$2:$C$12)</f>
        <v>3.59</v>
      </c>
      <c r="O6680" s="3">
        <f t="shared" si="520"/>
        <v>172.32</v>
      </c>
      <c r="P6680" s="4">
        <f t="shared" si="521"/>
        <v>0</v>
      </c>
      <c r="Q6680" s="3">
        <f t="shared" si="522"/>
        <v>172.32</v>
      </c>
      <c r="R6680" t="str">
        <f t="shared" si="523"/>
        <v>No prazo</v>
      </c>
      <c r="S6680" s="5">
        <f t="shared" si="524"/>
        <v>0</v>
      </c>
    </row>
    <row r="6681" spans="1:19" x14ac:dyDescent="0.25">
      <c r="A6681">
        <v>6680</v>
      </c>
      <c r="B6681" s="1">
        <v>44250</v>
      </c>
      <c r="C6681" s="1">
        <v>44257</v>
      </c>
      <c r="D6681" s="1">
        <v>44259</v>
      </c>
      <c r="E6681" s="1">
        <v>44258</v>
      </c>
      <c r="F6681">
        <v>4</v>
      </c>
      <c r="G6681">
        <v>5</v>
      </c>
      <c r="H6681">
        <v>326</v>
      </c>
      <c r="I6681" s="6">
        <v>0</v>
      </c>
      <c r="J6681">
        <v>3</v>
      </c>
      <c r="K6681" t="str">
        <f>_xlfn.XLOOKUP(fCompras!F6681,dComprador!$A$2:$A$7,dComprador!$B$2:$B$7)</f>
        <v>Lira</v>
      </c>
      <c r="L6681" t="str">
        <f>_xlfn.XLOOKUP(J6681,dFornecedor!$A$2:$A$6,dFornecedor!$B$2:$B$6)</f>
        <v>StepUp</v>
      </c>
      <c r="M6681" t="str">
        <f>_xlfn.XLOOKUP(G6681,dMateriaPrima!$A$2:$A$12,dMateriaPrima!$B$2:$B$12)</f>
        <v>Areia</v>
      </c>
      <c r="N6681" s="2">
        <f>_xlfn.XLOOKUP(G6681,dMateriaPrima!$A$2:$A$12,dMateriaPrima!$C$2:$C$12)</f>
        <v>3.59</v>
      </c>
      <c r="O6681" s="3">
        <f t="shared" si="520"/>
        <v>1170.3399999999999</v>
      </c>
      <c r="P6681" s="4">
        <f t="shared" si="521"/>
        <v>0</v>
      </c>
      <c r="Q6681" s="3">
        <f t="shared" si="522"/>
        <v>1170.3399999999999</v>
      </c>
      <c r="R6681" t="str">
        <f t="shared" si="523"/>
        <v>No prazo</v>
      </c>
      <c r="S6681" s="5">
        <f t="shared" si="524"/>
        <v>0</v>
      </c>
    </row>
    <row r="6682" spans="1:19" x14ac:dyDescent="0.25">
      <c r="A6682">
        <v>6681</v>
      </c>
      <c r="B6682" s="1">
        <v>44250</v>
      </c>
      <c r="C6682" s="1">
        <v>44250</v>
      </c>
      <c r="D6682" s="1">
        <v>44257</v>
      </c>
      <c r="E6682" s="1">
        <v>44261</v>
      </c>
      <c r="F6682">
        <v>4</v>
      </c>
      <c r="G6682">
        <v>11</v>
      </c>
      <c r="H6682">
        <v>82</v>
      </c>
      <c r="I6682" s="6">
        <v>0</v>
      </c>
      <c r="J6682">
        <v>2</v>
      </c>
      <c r="K6682" t="str">
        <f>_xlfn.XLOOKUP(fCompras!F6682,dComprador!$A$2:$A$7,dComprador!$B$2:$B$7)</f>
        <v>Lira</v>
      </c>
      <c r="L6682" t="str">
        <f>_xlfn.XLOOKUP(J6682,dFornecedor!$A$2:$A$6,dFornecedor!$B$2:$B$6)</f>
        <v>Minerva</v>
      </c>
      <c r="M6682" t="str">
        <f>_xlfn.XLOOKUP(G6682,dMateriaPrima!$A$2:$A$12,dMateriaPrima!$B$2:$B$12)</f>
        <v>Papel</v>
      </c>
      <c r="N6682" s="2">
        <f>_xlfn.XLOOKUP(G6682,dMateriaPrima!$A$2:$A$12,dMateriaPrima!$C$2:$C$12)</f>
        <v>9</v>
      </c>
      <c r="O6682" s="3">
        <f t="shared" si="520"/>
        <v>738</v>
      </c>
      <c r="P6682" s="4">
        <f t="shared" si="521"/>
        <v>0</v>
      </c>
      <c r="Q6682" s="3">
        <f t="shared" si="522"/>
        <v>738</v>
      </c>
      <c r="R6682" t="str">
        <f t="shared" si="523"/>
        <v>Em atraso</v>
      </c>
      <c r="S6682" s="5">
        <f t="shared" si="524"/>
        <v>4</v>
      </c>
    </row>
    <row r="6683" spans="1:19" x14ac:dyDescent="0.25">
      <c r="A6683">
        <v>6682</v>
      </c>
      <c r="B6683" s="1">
        <v>44250</v>
      </c>
      <c r="C6683" s="1">
        <v>44258</v>
      </c>
      <c r="D6683" s="1">
        <v>44270</v>
      </c>
      <c r="E6683" s="1">
        <v>44274</v>
      </c>
      <c r="F6683">
        <v>1</v>
      </c>
      <c r="G6683">
        <v>5</v>
      </c>
      <c r="H6683">
        <v>172</v>
      </c>
      <c r="I6683" s="6">
        <v>0</v>
      </c>
      <c r="J6683">
        <v>2</v>
      </c>
      <c r="K6683" t="str">
        <f>_xlfn.XLOOKUP(fCompras!F6683,dComprador!$A$2:$A$7,dComprador!$B$2:$B$7)</f>
        <v>Alon</v>
      </c>
      <c r="L6683" t="str">
        <f>_xlfn.XLOOKUP(J6683,dFornecedor!$A$2:$A$6,dFornecedor!$B$2:$B$6)</f>
        <v>Minerva</v>
      </c>
      <c r="M6683" t="str">
        <f>_xlfn.XLOOKUP(G6683,dMateriaPrima!$A$2:$A$12,dMateriaPrima!$B$2:$B$12)</f>
        <v>Areia</v>
      </c>
      <c r="N6683" s="2">
        <f>_xlfn.XLOOKUP(G6683,dMateriaPrima!$A$2:$A$12,dMateriaPrima!$C$2:$C$12)</f>
        <v>3.59</v>
      </c>
      <c r="O6683" s="3">
        <f t="shared" si="520"/>
        <v>617.48</v>
      </c>
      <c r="P6683" s="4">
        <f t="shared" si="521"/>
        <v>0</v>
      </c>
      <c r="Q6683" s="3">
        <f t="shared" si="522"/>
        <v>617.48</v>
      </c>
      <c r="R6683" t="str">
        <f t="shared" si="523"/>
        <v>Em atraso</v>
      </c>
      <c r="S6683" s="5">
        <f t="shared" si="524"/>
        <v>4</v>
      </c>
    </row>
    <row r="6684" spans="1:19" x14ac:dyDescent="0.25">
      <c r="A6684">
        <v>6683</v>
      </c>
      <c r="B6684" s="1">
        <v>44250</v>
      </c>
      <c r="C6684" s="1">
        <v>44251</v>
      </c>
      <c r="D6684" s="1">
        <v>44266</v>
      </c>
      <c r="E6684" s="1">
        <v>44266</v>
      </c>
      <c r="F6684">
        <v>1</v>
      </c>
      <c r="G6684">
        <v>8</v>
      </c>
      <c r="H6684">
        <v>406</v>
      </c>
      <c r="I6684" s="6">
        <v>0</v>
      </c>
      <c r="J6684">
        <v>4</v>
      </c>
      <c r="K6684" t="str">
        <f>_xlfn.XLOOKUP(fCompras!F6684,dComprador!$A$2:$A$7,dComprador!$B$2:$B$7)</f>
        <v>Alon</v>
      </c>
      <c r="L6684" t="str">
        <f>_xlfn.XLOOKUP(J6684,dFornecedor!$A$2:$A$6,dFornecedor!$B$2:$B$6)</f>
        <v>AlphaOmega</v>
      </c>
      <c r="M6684" t="str">
        <f>_xlfn.XLOOKUP(G6684,dMateriaPrima!$A$2:$A$12,dMateriaPrima!$B$2:$B$12)</f>
        <v>Cimento</v>
      </c>
      <c r="N6684" s="2">
        <f>_xlfn.XLOOKUP(G6684,dMateriaPrima!$A$2:$A$12,dMateriaPrima!$C$2:$C$12)</f>
        <v>23</v>
      </c>
      <c r="O6684" s="3">
        <f t="shared" si="520"/>
        <v>9338</v>
      </c>
      <c r="P6684" s="4">
        <f t="shared" si="521"/>
        <v>0</v>
      </c>
      <c r="Q6684" s="3">
        <f t="shared" si="522"/>
        <v>9338</v>
      </c>
      <c r="R6684" t="str">
        <f t="shared" si="523"/>
        <v>No prazo</v>
      </c>
      <c r="S6684" s="5">
        <f t="shared" si="524"/>
        <v>0</v>
      </c>
    </row>
    <row r="6685" spans="1:19" x14ac:dyDescent="0.25">
      <c r="A6685">
        <v>6684</v>
      </c>
      <c r="B6685" s="1">
        <v>44250</v>
      </c>
      <c r="C6685" s="1">
        <v>44250</v>
      </c>
      <c r="D6685" s="1">
        <v>44267</v>
      </c>
      <c r="E6685" s="1">
        <v>44269</v>
      </c>
      <c r="F6685">
        <v>1</v>
      </c>
      <c r="G6685">
        <v>5</v>
      </c>
      <c r="H6685">
        <v>200</v>
      </c>
      <c r="I6685" s="6">
        <v>0</v>
      </c>
      <c r="J6685">
        <v>2</v>
      </c>
      <c r="K6685" t="str">
        <f>_xlfn.XLOOKUP(fCompras!F6685,dComprador!$A$2:$A$7,dComprador!$B$2:$B$7)</f>
        <v>Alon</v>
      </c>
      <c r="L6685" t="str">
        <f>_xlfn.XLOOKUP(J6685,dFornecedor!$A$2:$A$6,dFornecedor!$B$2:$B$6)</f>
        <v>Minerva</v>
      </c>
      <c r="M6685" t="str">
        <f>_xlfn.XLOOKUP(G6685,dMateriaPrima!$A$2:$A$12,dMateriaPrima!$B$2:$B$12)</f>
        <v>Areia</v>
      </c>
      <c r="N6685" s="2">
        <f>_xlfn.XLOOKUP(G6685,dMateriaPrima!$A$2:$A$12,dMateriaPrima!$C$2:$C$12)</f>
        <v>3.59</v>
      </c>
      <c r="O6685" s="3">
        <f t="shared" si="520"/>
        <v>718</v>
      </c>
      <c r="P6685" s="4">
        <f t="shared" si="521"/>
        <v>0</v>
      </c>
      <c r="Q6685" s="3">
        <f t="shared" si="522"/>
        <v>718</v>
      </c>
      <c r="R6685" t="str">
        <f t="shared" si="523"/>
        <v>Em atraso</v>
      </c>
      <c r="S6685" s="5">
        <f t="shared" si="524"/>
        <v>2</v>
      </c>
    </row>
    <row r="6686" spans="1:19" x14ac:dyDescent="0.25">
      <c r="A6686">
        <v>6685</v>
      </c>
      <c r="B6686" s="1">
        <v>44250</v>
      </c>
      <c r="C6686" s="1">
        <v>44256</v>
      </c>
      <c r="D6686" s="1">
        <v>44274</v>
      </c>
      <c r="E6686" s="1">
        <v>44276</v>
      </c>
      <c r="F6686">
        <v>1</v>
      </c>
      <c r="G6686">
        <v>10</v>
      </c>
      <c r="H6686">
        <v>106</v>
      </c>
      <c r="I6686" s="6">
        <v>0</v>
      </c>
      <c r="J6686">
        <v>2</v>
      </c>
      <c r="K6686" t="str">
        <f>_xlfn.XLOOKUP(fCompras!F6686,dComprador!$A$2:$A$7,dComprador!$B$2:$B$7)</f>
        <v>Alon</v>
      </c>
      <c r="L6686" t="str">
        <f>_xlfn.XLOOKUP(J6686,dFornecedor!$A$2:$A$6,dFornecedor!$B$2:$B$6)</f>
        <v>Minerva</v>
      </c>
      <c r="M6686" t="str">
        <f>_xlfn.XLOOKUP(G6686,dMateriaPrima!$A$2:$A$12,dMateriaPrima!$B$2:$B$12)</f>
        <v>Pedra Britada</v>
      </c>
      <c r="N6686" s="2">
        <f>_xlfn.XLOOKUP(G6686,dMateriaPrima!$A$2:$A$12,dMateriaPrima!$C$2:$C$12)</f>
        <v>56</v>
      </c>
      <c r="O6686" s="3">
        <f t="shared" si="520"/>
        <v>5936</v>
      </c>
      <c r="P6686" s="4">
        <f t="shared" si="521"/>
        <v>0</v>
      </c>
      <c r="Q6686" s="3">
        <f t="shared" si="522"/>
        <v>5936</v>
      </c>
      <c r="R6686" t="str">
        <f t="shared" si="523"/>
        <v>Em atraso</v>
      </c>
      <c r="S6686" s="5">
        <f t="shared" si="524"/>
        <v>2</v>
      </c>
    </row>
    <row r="6687" spans="1:19" x14ac:dyDescent="0.25">
      <c r="A6687">
        <v>6686</v>
      </c>
      <c r="B6687" s="1">
        <v>44251</v>
      </c>
      <c r="C6687" s="1">
        <v>44258</v>
      </c>
      <c r="D6687" s="1">
        <v>44260</v>
      </c>
      <c r="E6687" s="1">
        <v>44262</v>
      </c>
      <c r="F6687">
        <v>4</v>
      </c>
      <c r="G6687">
        <v>11</v>
      </c>
      <c r="H6687">
        <v>254</v>
      </c>
      <c r="I6687" s="6">
        <v>0</v>
      </c>
      <c r="J6687">
        <v>2</v>
      </c>
      <c r="K6687" t="str">
        <f>_xlfn.XLOOKUP(fCompras!F6687,dComprador!$A$2:$A$7,dComprador!$B$2:$B$7)</f>
        <v>Lira</v>
      </c>
      <c r="L6687" t="str">
        <f>_xlfn.XLOOKUP(J6687,dFornecedor!$A$2:$A$6,dFornecedor!$B$2:$B$6)</f>
        <v>Minerva</v>
      </c>
      <c r="M6687" t="str">
        <f>_xlfn.XLOOKUP(G6687,dMateriaPrima!$A$2:$A$12,dMateriaPrima!$B$2:$B$12)</f>
        <v>Papel</v>
      </c>
      <c r="N6687" s="2">
        <f>_xlfn.XLOOKUP(G6687,dMateriaPrima!$A$2:$A$12,dMateriaPrima!$C$2:$C$12)</f>
        <v>9</v>
      </c>
      <c r="O6687" s="3">
        <f t="shared" si="520"/>
        <v>2286</v>
      </c>
      <c r="P6687" s="4">
        <f t="shared" si="521"/>
        <v>0</v>
      </c>
      <c r="Q6687" s="3">
        <f t="shared" si="522"/>
        <v>2286</v>
      </c>
      <c r="R6687" t="str">
        <f t="shared" si="523"/>
        <v>Em atraso</v>
      </c>
      <c r="S6687" s="5">
        <f t="shared" si="524"/>
        <v>2</v>
      </c>
    </row>
    <row r="6688" spans="1:19" x14ac:dyDescent="0.25">
      <c r="A6688">
        <v>6687</v>
      </c>
      <c r="B6688" s="1">
        <v>44251</v>
      </c>
      <c r="C6688" s="1">
        <v>44251</v>
      </c>
      <c r="D6688" s="1">
        <v>44281</v>
      </c>
      <c r="E6688" s="1">
        <v>44281</v>
      </c>
      <c r="F6688">
        <v>1</v>
      </c>
      <c r="G6688">
        <v>9</v>
      </c>
      <c r="H6688">
        <v>299</v>
      </c>
      <c r="I6688" s="6">
        <v>0</v>
      </c>
      <c r="J6688">
        <v>5</v>
      </c>
      <c r="K6688" t="str">
        <f>_xlfn.XLOOKUP(fCompras!F6688,dComprador!$A$2:$A$7,dComprador!$B$2:$B$7)</f>
        <v>Alon</v>
      </c>
      <c r="L6688" t="str">
        <f>_xlfn.XLOOKUP(J6688,dFornecedor!$A$2:$A$6,dFornecedor!$B$2:$B$6)</f>
        <v>Atlas</v>
      </c>
      <c r="M6688" t="str">
        <f>_xlfn.XLOOKUP(G6688,dMateriaPrima!$A$2:$A$12,dMateriaPrima!$B$2:$B$12)</f>
        <v>Couro</v>
      </c>
      <c r="N6688" s="2">
        <f>_xlfn.XLOOKUP(G6688,dMateriaPrima!$A$2:$A$12,dMateriaPrima!$C$2:$C$12)</f>
        <v>4.4000000000000004</v>
      </c>
      <c r="O6688" s="3">
        <f t="shared" si="520"/>
        <v>1315.6000000000001</v>
      </c>
      <c r="P6688" s="4">
        <f t="shared" si="521"/>
        <v>0</v>
      </c>
      <c r="Q6688" s="3">
        <f t="shared" si="522"/>
        <v>1315.6000000000001</v>
      </c>
      <c r="R6688" t="str">
        <f t="shared" si="523"/>
        <v>No prazo</v>
      </c>
      <c r="S6688" s="5">
        <f t="shared" si="524"/>
        <v>0</v>
      </c>
    </row>
    <row r="6689" spans="1:19" x14ac:dyDescent="0.25">
      <c r="A6689">
        <v>6688</v>
      </c>
      <c r="B6689" s="1">
        <v>44251</v>
      </c>
      <c r="C6689" s="1">
        <v>44259</v>
      </c>
      <c r="D6689" s="1">
        <v>44261</v>
      </c>
      <c r="E6689" s="1">
        <v>44260</v>
      </c>
      <c r="F6689">
        <v>4</v>
      </c>
      <c r="G6689">
        <v>6</v>
      </c>
      <c r="H6689">
        <v>427</v>
      </c>
      <c r="I6689" s="6">
        <v>0</v>
      </c>
      <c r="J6689">
        <v>1</v>
      </c>
      <c r="K6689" t="str">
        <f>_xlfn.XLOOKUP(fCompras!F6689,dComprador!$A$2:$A$7,dComprador!$B$2:$B$7)</f>
        <v>Lira</v>
      </c>
      <c r="L6689" t="str">
        <f>_xlfn.XLOOKUP(J6689,dFornecedor!$A$2:$A$6,dFornecedor!$B$2:$B$6)</f>
        <v>NorthShore</v>
      </c>
      <c r="M6689" t="str">
        <f>_xlfn.XLOOKUP(G6689,dMateriaPrima!$A$2:$A$12,dMateriaPrima!$B$2:$B$12)</f>
        <v>Fio Algodão</v>
      </c>
      <c r="N6689" s="2">
        <f>_xlfn.XLOOKUP(G6689,dMateriaPrima!$A$2:$A$12,dMateriaPrima!$C$2:$C$12)</f>
        <v>55.9</v>
      </c>
      <c r="O6689" s="3">
        <f t="shared" si="520"/>
        <v>23869.3</v>
      </c>
      <c r="P6689" s="4">
        <f t="shared" si="521"/>
        <v>0</v>
      </c>
      <c r="Q6689" s="3">
        <f t="shared" si="522"/>
        <v>23869.3</v>
      </c>
      <c r="R6689" t="str">
        <f t="shared" si="523"/>
        <v>No prazo</v>
      </c>
      <c r="S6689" s="5">
        <f t="shared" si="524"/>
        <v>0</v>
      </c>
    </row>
    <row r="6690" spans="1:19" x14ac:dyDescent="0.25">
      <c r="A6690">
        <v>6689</v>
      </c>
      <c r="B6690" s="1">
        <v>44251</v>
      </c>
      <c r="C6690" s="1">
        <v>44251</v>
      </c>
      <c r="D6690" s="1">
        <v>44258</v>
      </c>
      <c r="E6690" s="1">
        <v>44261</v>
      </c>
      <c r="F6690">
        <v>4</v>
      </c>
      <c r="G6690">
        <v>4</v>
      </c>
      <c r="H6690">
        <v>66</v>
      </c>
      <c r="I6690" s="6">
        <v>0</v>
      </c>
      <c r="J6690">
        <v>5</v>
      </c>
      <c r="K6690" t="str">
        <f>_xlfn.XLOOKUP(fCompras!F6690,dComprador!$A$2:$A$7,dComprador!$B$2:$B$7)</f>
        <v>Lira</v>
      </c>
      <c r="L6690" t="str">
        <f>_xlfn.XLOOKUP(J6690,dFornecedor!$A$2:$A$6,dFornecedor!$B$2:$B$6)</f>
        <v>Atlas</v>
      </c>
      <c r="M6690" t="str">
        <f>_xlfn.XLOOKUP(G6690,dMateriaPrima!$A$2:$A$12,dMateriaPrima!$B$2:$B$12)</f>
        <v>Madeira</v>
      </c>
      <c r="N6690" s="2">
        <f>_xlfn.XLOOKUP(G6690,dMateriaPrima!$A$2:$A$12,dMateriaPrima!$C$2:$C$12)</f>
        <v>168</v>
      </c>
      <c r="O6690" s="3">
        <f t="shared" si="520"/>
        <v>11088</v>
      </c>
      <c r="P6690" s="4">
        <f t="shared" si="521"/>
        <v>0</v>
      </c>
      <c r="Q6690" s="3">
        <f t="shared" si="522"/>
        <v>11088</v>
      </c>
      <c r="R6690" t="str">
        <f t="shared" si="523"/>
        <v>Em atraso</v>
      </c>
      <c r="S6690" s="5">
        <f t="shared" si="524"/>
        <v>3</v>
      </c>
    </row>
    <row r="6691" spans="1:19" x14ac:dyDescent="0.25">
      <c r="A6691">
        <v>6690</v>
      </c>
      <c r="B6691" s="1">
        <v>44251</v>
      </c>
      <c r="C6691" s="1">
        <v>44254</v>
      </c>
      <c r="D6691" s="1">
        <v>44256</v>
      </c>
      <c r="E6691" s="1">
        <v>44258</v>
      </c>
      <c r="F6691">
        <v>4</v>
      </c>
      <c r="G6691">
        <v>11</v>
      </c>
      <c r="H6691">
        <v>570</v>
      </c>
      <c r="I6691" s="6">
        <v>0</v>
      </c>
      <c r="J6691">
        <v>3</v>
      </c>
      <c r="K6691" t="str">
        <f>_xlfn.XLOOKUP(fCompras!F6691,dComprador!$A$2:$A$7,dComprador!$B$2:$B$7)</f>
        <v>Lira</v>
      </c>
      <c r="L6691" t="str">
        <f>_xlfn.XLOOKUP(J6691,dFornecedor!$A$2:$A$6,dFornecedor!$B$2:$B$6)</f>
        <v>StepUp</v>
      </c>
      <c r="M6691" t="str">
        <f>_xlfn.XLOOKUP(G6691,dMateriaPrima!$A$2:$A$12,dMateriaPrima!$B$2:$B$12)</f>
        <v>Papel</v>
      </c>
      <c r="N6691" s="2">
        <f>_xlfn.XLOOKUP(G6691,dMateriaPrima!$A$2:$A$12,dMateriaPrima!$C$2:$C$12)</f>
        <v>9</v>
      </c>
      <c r="O6691" s="3">
        <f t="shared" si="520"/>
        <v>5130</v>
      </c>
      <c r="P6691" s="4">
        <f t="shared" si="521"/>
        <v>0</v>
      </c>
      <c r="Q6691" s="3">
        <f t="shared" si="522"/>
        <v>5130</v>
      </c>
      <c r="R6691" t="str">
        <f t="shared" si="523"/>
        <v>Em atraso</v>
      </c>
      <c r="S6691" s="5">
        <f t="shared" si="524"/>
        <v>2</v>
      </c>
    </row>
    <row r="6692" spans="1:19" x14ac:dyDescent="0.25">
      <c r="A6692">
        <v>6691</v>
      </c>
      <c r="B6692" s="1">
        <v>44251</v>
      </c>
      <c r="C6692" s="1">
        <v>44261</v>
      </c>
      <c r="D6692" s="1">
        <v>44263</v>
      </c>
      <c r="E6692" s="1">
        <v>44267</v>
      </c>
      <c r="F6692">
        <v>4</v>
      </c>
      <c r="G6692">
        <v>6</v>
      </c>
      <c r="H6692">
        <v>146</v>
      </c>
      <c r="I6692" s="6">
        <v>0</v>
      </c>
      <c r="J6692">
        <v>3</v>
      </c>
      <c r="K6692" t="str">
        <f>_xlfn.XLOOKUP(fCompras!F6692,dComprador!$A$2:$A$7,dComprador!$B$2:$B$7)</f>
        <v>Lira</v>
      </c>
      <c r="L6692" t="str">
        <f>_xlfn.XLOOKUP(J6692,dFornecedor!$A$2:$A$6,dFornecedor!$B$2:$B$6)</f>
        <v>StepUp</v>
      </c>
      <c r="M6692" t="str">
        <f>_xlfn.XLOOKUP(G6692,dMateriaPrima!$A$2:$A$12,dMateriaPrima!$B$2:$B$12)</f>
        <v>Fio Algodão</v>
      </c>
      <c r="N6692" s="2">
        <f>_xlfn.XLOOKUP(G6692,dMateriaPrima!$A$2:$A$12,dMateriaPrima!$C$2:$C$12)</f>
        <v>55.9</v>
      </c>
      <c r="O6692" s="3">
        <f t="shared" si="520"/>
        <v>8161.4</v>
      </c>
      <c r="P6692" s="4">
        <f t="shared" si="521"/>
        <v>0</v>
      </c>
      <c r="Q6692" s="3">
        <f t="shared" si="522"/>
        <v>8161.4</v>
      </c>
      <c r="R6692" t="str">
        <f t="shared" si="523"/>
        <v>Em atraso</v>
      </c>
      <c r="S6692" s="5">
        <f t="shared" si="524"/>
        <v>4</v>
      </c>
    </row>
    <row r="6693" spans="1:19" x14ac:dyDescent="0.25">
      <c r="A6693">
        <v>6692</v>
      </c>
      <c r="B6693" s="1">
        <v>44251</v>
      </c>
      <c r="C6693" s="1">
        <v>44260</v>
      </c>
      <c r="D6693" s="1">
        <v>44264</v>
      </c>
      <c r="E6693" s="1">
        <v>44264</v>
      </c>
      <c r="F6693">
        <v>4</v>
      </c>
      <c r="G6693">
        <v>8</v>
      </c>
      <c r="H6693">
        <v>168</v>
      </c>
      <c r="I6693" s="6">
        <v>0</v>
      </c>
      <c r="J6693">
        <v>2</v>
      </c>
      <c r="K6693" t="str">
        <f>_xlfn.XLOOKUP(fCompras!F6693,dComprador!$A$2:$A$7,dComprador!$B$2:$B$7)</f>
        <v>Lira</v>
      </c>
      <c r="L6693" t="str">
        <f>_xlfn.XLOOKUP(J6693,dFornecedor!$A$2:$A$6,dFornecedor!$B$2:$B$6)</f>
        <v>Minerva</v>
      </c>
      <c r="M6693" t="str">
        <f>_xlfn.XLOOKUP(G6693,dMateriaPrima!$A$2:$A$12,dMateriaPrima!$B$2:$B$12)</f>
        <v>Cimento</v>
      </c>
      <c r="N6693" s="2">
        <f>_xlfn.XLOOKUP(G6693,dMateriaPrima!$A$2:$A$12,dMateriaPrima!$C$2:$C$12)</f>
        <v>23</v>
      </c>
      <c r="O6693" s="3">
        <f t="shared" si="520"/>
        <v>3864</v>
      </c>
      <c r="P6693" s="4">
        <f t="shared" si="521"/>
        <v>0</v>
      </c>
      <c r="Q6693" s="3">
        <f t="shared" si="522"/>
        <v>3864</v>
      </c>
      <c r="R6693" t="str">
        <f t="shared" si="523"/>
        <v>No prazo</v>
      </c>
      <c r="S6693" s="5">
        <f t="shared" si="524"/>
        <v>0</v>
      </c>
    </row>
    <row r="6694" spans="1:19" x14ac:dyDescent="0.25">
      <c r="A6694">
        <v>6693</v>
      </c>
      <c r="B6694" s="1">
        <v>44251</v>
      </c>
      <c r="C6694" s="1">
        <v>44251</v>
      </c>
      <c r="D6694" s="1">
        <v>44258</v>
      </c>
      <c r="E6694" s="1">
        <v>44259</v>
      </c>
      <c r="F6694">
        <v>4</v>
      </c>
      <c r="G6694">
        <v>1</v>
      </c>
      <c r="H6694">
        <v>99</v>
      </c>
      <c r="I6694" s="6">
        <v>0</v>
      </c>
      <c r="J6694">
        <v>2</v>
      </c>
      <c r="K6694" t="str">
        <f>_xlfn.XLOOKUP(fCompras!F6694,dComprador!$A$2:$A$7,dComprador!$B$2:$B$7)</f>
        <v>Lira</v>
      </c>
      <c r="L6694" t="str">
        <f>_xlfn.XLOOKUP(J6694,dFornecedor!$A$2:$A$6,dFornecedor!$B$2:$B$6)</f>
        <v>Minerva</v>
      </c>
      <c r="M6694" t="str">
        <f>_xlfn.XLOOKUP(G6694,dMateriaPrima!$A$2:$A$12,dMateriaPrima!$B$2:$B$12)</f>
        <v>Tecido</v>
      </c>
      <c r="N6694" s="2">
        <f>_xlfn.XLOOKUP(G6694,dMateriaPrima!$A$2:$A$12,dMateriaPrima!$C$2:$C$12)</f>
        <v>18</v>
      </c>
      <c r="O6694" s="3">
        <f t="shared" si="520"/>
        <v>1782</v>
      </c>
      <c r="P6694" s="4">
        <f t="shared" si="521"/>
        <v>0</v>
      </c>
      <c r="Q6694" s="3">
        <f t="shared" si="522"/>
        <v>1782</v>
      </c>
      <c r="R6694" t="str">
        <f t="shared" si="523"/>
        <v>Em atraso</v>
      </c>
      <c r="S6694" s="5">
        <f t="shared" si="524"/>
        <v>1</v>
      </c>
    </row>
    <row r="6695" spans="1:19" x14ac:dyDescent="0.25">
      <c r="A6695">
        <v>6694</v>
      </c>
      <c r="B6695" s="1">
        <v>44251</v>
      </c>
      <c r="C6695" s="1">
        <v>44261</v>
      </c>
      <c r="D6695" s="1">
        <v>44268</v>
      </c>
      <c r="E6695" s="1">
        <v>44268</v>
      </c>
      <c r="F6695">
        <v>2</v>
      </c>
      <c r="G6695">
        <v>11</v>
      </c>
      <c r="H6695">
        <v>20</v>
      </c>
      <c r="I6695" s="6">
        <v>0</v>
      </c>
      <c r="J6695">
        <v>3</v>
      </c>
      <c r="K6695" t="str">
        <f>_xlfn.XLOOKUP(fCompras!F6695,dComprador!$A$2:$A$7,dComprador!$B$2:$B$7)</f>
        <v>João</v>
      </c>
      <c r="L6695" t="str">
        <f>_xlfn.XLOOKUP(J6695,dFornecedor!$A$2:$A$6,dFornecedor!$B$2:$B$6)</f>
        <v>StepUp</v>
      </c>
      <c r="M6695" t="str">
        <f>_xlfn.XLOOKUP(G6695,dMateriaPrima!$A$2:$A$12,dMateriaPrima!$B$2:$B$12)</f>
        <v>Papel</v>
      </c>
      <c r="N6695" s="2">
        <f>_xlfn.XLOOKUP(G6695,dMateriaPrima!$A$2:$A$12,dMateriaPrima!$C$2:$C$12)</f>
        <v>9</v>
      </c>
      <c r="O6695" s="3">
        <f t="shared" si="520"/>
        <v>180</v>
      </c>
      <c r="P6695" s="4">
        <f t="shared" si="521"/>
        <v>0</v>
      </c>
      <c r="Q6695" s="3">
        <f t="shared" si="522"/>
        <v>180</v>
      </c>
      <c r="R6695" t="str">
        <f t="shared" si="523"/>
        <v>No prazo</v>
      </c>
      <c r="S6695" s="5">
        <f t="shared" si="524"/>
        <v>0</v>
      </c>
    </row>
    <row r="6696" spans="1:19" x14ac:dyDescent="0.25">
      <c r="A6696">
        <v>6695</v>
      </c>
      <c r="B6696" s="1">
        <v>44251</v>
      </c>
      <c r="C6696" s="1">
        <v>44259</v>
      </c>
      <c r="D6696" s="1">
        <v>44271</v>
      </c>
      <c r="E6696" s="1">
        <v>44272</v>
      </c>
      <c r="F6696">
        <v>1</v>
      </c>
      <c r="G6696">
        <v>3</v>
      </c>
      <c r="H6696">
        <v>386</v>
      </c>
      <c r="I6696" s="6">
        <v>0</v>
      </c>
      <c r="J6696">
        <v>3</v>
      </c>
      <c r="K6696" t="str">
        <f>_xlfn.XLOOKUP(fCompras!F6696,dComprador!$A$2:$A$7,dComprador!$B$2:$B$7)</f>
        <v>Alon</v>
      </c>
      <c r="L6696" t="str">
        <f>_xlfn.XLOOKUP(J6696,dFornecedor!$A$2:$A$6,dFornecedor!$B$2:$B$6)</f>
        <v>StepUp</v>
      </c>
      <c r="M6696" t="str">
        <f>_xlfn.XLOOKUP(G6696,dMateriaPrima!$A$2:$A$12,dMateriaPrima!$B$2:$B$12)</f>
        <v>Barra Metal</v>
      </c>
      <c r="N6696" s="2">
        <f>_xlfn.XLOOKUP(G6696,dMateriaPrima!$A$2:$A$12,dMateriaPrima!$C$2:$C$12)</f>
        <v>565</v>
      </c>
      <c r="O6696" s="3">
        <f t="shared" si="520"/>
        <v>218090</v>
      </c>
      <c r="P6696" s="4">
        <f t="shared" si="521"/>
        <v>0</v>
      </c>
      <c r="Q6696" s="3">
        <f t="shared" si="522"/>
        <v>218090</v>
      </c>
      <c r="R6696" t="str">
        <f t="shared" si="523"/>
        <v>Em atraso</v>
      </c>
      <c r="S6696" s="5">
        <f t="shared" si="524"/>
        <v>1</v>
      </c>
    </row>
    <row r="6697" spans="1:19" x14ac:dyDescent="0.25">
      <c r="A6697">
        <v>6696</v>
      </c>
      <c r="B6697" s="1">
        <v>44251</v>
      </c>
      <c r="C6697" s="1">
        <v>44252</v>
      </c>
      <c r="D6697" s="1">
        <v>44268</v>
      </c>
      <c r="E6697" s="1">
        <v>44270</v>
      </c>
      <c r="F6697">
        <v>1</v>
      </c>
      <c r="G6697">
        <v>11</v>
      </c>
      <c r="H6697">
        <v>19</v>
      </c>
      <c r="I6697" s="6">
        <v>0</v>
      </c>
      <c r="J6697">
        <v>3</v>
      </c>
      <c r="K6697" t="str">
        <f>_xlfn.XLOOKUP(fCompras!F6697,dComprador!$A$2:$A$7,dComprador!$B$2:$B$7)</f>
        <v>Alon</v>
      </c>
      <c r="L6697" t="str">
        <f>_xlfn.XLOOKUP(J6697,dFornecedor!$A$2:$A$6,dFornecedor!$B$2:$B$6)</f>
        <v>StepUp</v>
      </c>
      <c r="M6697" t="str">
        <f>_xlfn.XLOOKUP(G6697,dMateriaPrima!$A$2:$A$12,dMateriaPrima!$B$2:$B$12)</f>
        <v>Papel</v>
      </c>
      <c r="N6697" s="2">
        <f>_xlfn.XLOOKUP(G6697,dMateriaPrima!$A$2:$A$12,dMateriaPrima!$C$2:$C$12)</f>
        <v>9</v>
      </c>
      <c r="O6697" s="3">
        <f t="shared" si="520"/>
        <v>171</v>
      </c>
      <c r="P6697" s="4">
        <f t="shared" si="521"/>
        <v>0</v>
      </c>
      <c r="Q6697" s="3">
        <f t="shared" si="522"/>
        <v>171</v>
      </c>
      <c r="R6697" t="str">
        <f t="shared" si="523"/>
        <v>Em atraso</v>
      </c>
      <c r="S6697" s="5">
        <f t="shared" si="524"/>
        <v>2</v>
      </c>
    </row>
    <row r="6698" spans="1:19" x14ac:dyDescent="0.25">
      <c r="A6698">
        <v>6697</v>
      </c>
      <c r="B6698" s="1">
        <v>44251</v>
      </c>
      <c r="C6698" s="1">
        <v>44260</v>
      </c>
      <c r="D6698" s="1">
        <v>44270</v>
      </c>
      <c r="E6698" s="1">
        <v>44269</v>
      </c>
      <c r="F6698">
        <v>1</v>
      </c>
      <c r="G6698">
        <v>10</v>
      </c>
      <c r="H6698">
        <v>36</v>
      </c>
      <c r="I6698" s="6">
        <v>0</v>
      </c>
      <c r="J6698">
        <v>3</v>
      </c>
      <c r="K6698" t="str">
        <f>_xlfn.XLOOKUP(fCompras!F6698,dComprador!$A$2:$A$7,dComprador!$B$2:$B$7)</f>
        <v>Alon</v>
      </c>
      <c r="L6698" t="str">
        <f>_xlfn.XLOOKUP(J6698,dFornecedor!$A$2:$A$6,dFornecedor!$B$2:$B$6)</f>
        <v>StepUp</v>
      </c>
      <c r="M6698" t="str">
        <f>_xlfn.XLOOKUP(G6698,dMateriaPrima!$A$2:$A$12,dMateriaPrima!$B$2:$B$12)</f>
        <v>Pedra Britada</v>
      </c>
      <c r="N6698" s="2">
        <f>_xlfn.XLOOKUP(G6698,dMateriaPrima!$A$2:$A$12,dMateriaPrima!$C$2:$C$12)</f>
        <v>56</v>
      </c>
      <c r="O6698" s="3">
        <f t="shared" si="520"/>
        <v>2016</v>
      </c>
      <c r="P6698" s="4">
        <f t="shared" si="521"/>
        <v>0</v>
      </c>
      <c r="Q6698" s="3">
        <f t="shared" si="522"/>
        <v>2016</v>
      </c>
      <c r="R6698" t="str">
        <f t="shared" si="523"/>
        <v>No prazo</v>
      </c>
      <c r="S6698" s="5">
        <f t="shared" si="524"/>
        <v>0</v>
      </c>
    </row>
    <row r="6699" spans="1:19" x14ac:dyDescent="0.25">
      <c r="A6699">
        <v>6698</v>
      </c>
      <c r="B6699" s="1">
        <v>44251</v>
      </c>
      <c r="C6699" s="1">
        <v>44254</v>
      </c>
      <c r="D6699" s="1">
        <v>44284</v>
      </c>
      <c r="E6699" s="1">
        <v>44283</v>
      </c>
      <c r="F6699">
        <v>1</v>
      </c>
      <c r="G6699">
        <v>7</v>
      </c>
      <c r="H6699">
        <v>208</v>
      </c>
      <c r="I6699" s="6">
        <v>0.32</v>
      </c>
      <c r="J6699">
        <v>1</v>
      </c>
      <c r="K6699" t="str">
        <f>_xlfn.XLOOKUP(fCompras!F6699,dComprador!$A$2:$A$7,dComprador!$B$2:$B$7)</f>
        <v>Alon</v>
      </c>
      <c r="L6699" t="str">
        <f>_xlfn.XLOOKUP(J6699,dFornecedor!$A$2:$A$6,dFornecedor!$B$2:$B$6)</f>
        <v>NorthShore</v>
      </c>
      <c r="M6699" t="str">
        <f>_xlfn.XLOOKUP(G6699,dMateriaPrima!$A$2:$A$12,dMateriaPrima!$B$2:$B$12)</f>
        <v>Poliéster</v>
      </c>
      <c r="N6699" s="2">
        <f>_xlfn.XLOOKUP(G6699,dMateriaPrima!$A$2:$A$12,dMateriaPrima!$C$2:$C$12)</f>
        <v>8</v>
      </c>
      <c r="O6699" s="3">
        <f t="shared" si="520"/>
        <v>1664</v>
      </c>
      <c r="P6699" s="4">
        <f t="shared" si="521"/>
        <v>532.48</v>
      </c>
      <c r="Q6699" s="3">
        <f t="shared" si="522"/>
        <v>1131.52</v>
      </c>
      <c r="R6699" t="str">
        <f t="shared" si="523"/>
        <v>No prazo</v>
      </c>
      <c r="S6699" s="5">
        <f t="shared" si="524"/>
        <v>0</v>
      </c>
    </row>
    <row r="6700" spans="1:19" x14ac:dyDescent="0.25">
      <c r="A6700">
        <v>6699</v>
      </c>
      <c r="B6700" s="1">
        <v>44251</v>
      </c>
      <c r="C6700" s="1">
        <v>44251</v>
      </c>
      <c r="D6700" s="1">
        <v>44275</v>
      </c>
      <c r="E6700" s="1">
        <v>44276</v>
      </c>
      <c r="F6700">
        <v>1</v>
      </c>
      <c r="G6700">
        <v>5</v>
      </c>
      <c r="H6700">
        <v>182</v>
      </c>
      <c r="I6700" s="6">
        <v>0</v>
      </c>
      <c r="J6700">
        <v>2</v>
      </c>
      <c r="K6700" t="str">
        <f>_xlfn.XLOOKUP(fCompras!F6700,dComprador!$A$2:$A$7,dComprador!$B$2:$B$7)</f>
        <v>Alon</v>
      </c>
      <c r="L6700" t="str">
        <f>_xlfn.XLOOKUP(J6700,dFornecedor!$A$2:$A$6,dFornecedor!$B$2:$B$6)</f>
        <v>Minerva</v>
      </c>
      <c r="M6700" t="str">
        <f>_xlfn.XLOOKUP(G6700,dMateriaPrima!$A$2:$A$12,dMateriaPrima!$B$2:$B$12)</f>
        <v>Areia</v>
      </c>
      <c r="N6700" s="2">
        <f>_xlfn.XLOOKUP(G6700,dMateriaPrima!$A$2:$A$12,dMateriaPrima!$C$2:$C$12)</f>
        <v>3.59</v>
      </c>
      <c r="O6700" s="3">
        <f t="shared" si="520"/>
        <v>653.38</v>
      </c>
      <c r="P6700" s="4">
        <f t="shared" si="521"/>
        <v>0</v>
      </c>
      <c r="Q6700" s="3">
        <f t="shared" si="522"/>
        <v>653.38</v>
      </c>
      <c r="R6700" t="str">
        <f t="shared" si="523"/>
        <v>Em atraso</v>
      </c>
      <c r="S6700" s="5">
        <f t="shared" si="524"/>
        <v>1</v>
      </c>
    </row>
    <row r="6701" spans="1:19" x14ac:dyDescent="0.25">
      <c r="A6701">
        <v>6700</v>
      </c>
      <c r="B6701" s="1">
        <v>44252</v>
      </c>
      <c r="C6701" s="1">
        <v>44255</v>
      </c>
      <c r="D6701" s="1">
        <v>44259</v>
      </c>
      <c r="E6701" s="1">
        <v>44256</v>
      </c>
      <c r="F6701">
        <v>4</v>
      </c>
      <c r="G6701">
        <v>4</v>
      </c>
      <c r="H6701">
        <v>152</v>
      </c>
      <c r="I6701" s="6">
        <v>0</v>
      </c>
      <c r="J6701">
        <v>1</v>
      </c>
      <c r="K6701" t="str">
        <f>_xlfn.XLOOKUP(fCompras!F6701,dComprador!$A$2:$A$7,dComprador!$B$2:$B$7)</f>
        <v>Lira</v>
      </c>
      <c r="L6701" t="str">
        <f>_xlfn.XLOOKUP(J6701,dFornecedor!$A$2:$A$6,dFornecedor!$B$2:$B$6)</f>
        <v>NorthShore</v>
      </c>
      <c r="M6701" t="str">
        <f>_xlfn.XLOOKUP(G6701,dMateriaPrima!$A$2:$A$12,dMateriaPrima!$B$2:$B$12)</f>
        <v>Madeira</v>
      </c>
      <c r="N6701" s="2">
        <f>_xlfn.XLOOKUP(G6701,dMateriaPrima!$A$2:$A$12,dMateriaPrima!$C$2:$C$12)</f>
        <v>168</v>
      </c>
      <c r="O6701" s="3">
        <f t="shared" si="520"/>
        <v>25536</v>
      </c>
      <c r="P6701" s="4">
        <f t="shared" si="521"/>
        <v>0</v>
      </c>
      <c r="Q6701" s="3">
        <f t="shared" si="522"/>
        <v>25536</v>
      </c>
      <c r="R6701" t="str">
        <f t="shared" si="523"/>
        <v>No prazo</v>
      </c>
      <c r="S6701" s="5">
        <f t="shared" si="524"/>
        <v>0</v>
      </c>
    </row>
    <row r="6702" spans="1:19" x14ac:dyDescent="0.25">
      <c r="A6702">
        <v>6701</v>
      </c>
      <c r="B6702" s="1">
        <v>44252</v>
      </c>
      <c r="C6702" s="1">
        <v>44261</v>
      </c>
      <c r="D6702" s="1">
        <v>44280</v>
      </c>
      <c r="E6702" s="1">
        <v>44283</v>
      </c>
      <c r="F6702">
        <v>1</v>
      </c>
      <c r="G6702">
        <v>7</v>
      </c>
      <c r="H6702">
        <v>272</v>
      </c>
      <c r="I6702" s="6">
        <v>0</v>
      </c>
      <c r="J6702">
        <v>2</v>
      </c>
      <c r="K6702" t="str">
        <f>_xlfn.XLOOKUP(fCompras!F6702,dComprador!$A$2:$A$7,dComprador!$B$2:$B$7)</f>
        <v>Alon</v>
      </c>
      <c r="L6702" t="str">
        <f>_xlfn.XLOOKUP(J6702,dFornecedor!$A$2:$A$6,dFornecedor!$B$2:$B$6)</f>
        <v>Minerva</v>
      </c>
      <c r="M6702" t="str">
        <f>_xlfn.XLOOKUP(G6702,dMateriaPrima!$A$2:$A$12,dMateriaPrima!$B$2:$B$12)</f>
        <v>Poliéster</v>
      </c>
      <c r="N6702" s="2">
        <f>_xlfn.XLOOKUP(G6702,dMateriaPrima!$A$2:$A$12,dMateriaPrima!$C$2:$C$12)</f>
        <v>8</v>
      </c>
      <c r="O6702" s="3">
        <f t="shared" si="520"/>
        <v>2176</v>
      </c>
      <c r="P6702" s="4">
        <f t="shared" si="521"/>
        <v>0</v>
      </c>
      <c r="Q6702" s="3">
        <f t="shared" si="522"/>
        <v>2176</v>
      </c>
      <c r="R6702" t="str">
        <f t="shared" si="523"/>
        <v>Em atraso</v>
      </c>
      <c r="S6702" s="5">
        <f t="shared" si="524"/>
        <v>3</v>
      </c>
    </row>
    <row r="6703" spans="1:19" x14ac:dyDescent="0.25">
      <c r="A6703">
        <v>6702</v>
      </c>
      <c r="B6703" s="1">
        <v>44252</v>
      </c>
      <c r="C6703" s="1">
        <v>44252</v>
      </c>
      <c r="D6703" s="1">
        <v>44258</v>
      </c>
      <c r="E6703" s="1">
        <v>44261</v>
      </c>
      <c r="F6703">
        <v>4</v>
      </c>
      <c r="G6703">
        <v>5</v>
      </c>
      <c r="H6703">
        <v>185</v>
      </c>
      <c r="I6703" s="6">
        <v>0</v>
      </c>
      <c r="J6703">
        <v>2</v>
      </c>
      <c r="K6703" t="str">
        <f>_xlfn.XLOOKUP(fCompras!F6703,dComprador!$A$2:$A$7,dComprador!$B$2:$B$7)</f>
        <v>Lira</v>
      </c>
      <c r="L6703" t="str">
        <f>_xlfn.XLOOKUP(J6703,dFornecedor!$A$2:$A$6,dFornecedor!$B$2:$B$6)</f>
        <v>Minerva</v>
      </c>
      <c r="M6703" t="str">
        <f>_xlfn.XLOOKUP(G6703,dMateriaPrima!$A$2:$A$12,dMateriaPrima!$B$2:$B$12)</f>
        <v>Areia</v>
      </c>
      <c r="N6703" s="2">
        <f>_xlfn.XLOOKUP(G6703,dMateriaPrima!$A$2:$A$12,dMateriaPrima!$C$2:$C$12)</f>
        <v>3.59</v>
      </c>
      <c r="O6703" s="3">
        <f t="shared" si="520"/>
        <v>664.15</v>
      </c>
      <c r="P6703" s="4">
        <f t="shared" si="521"/>
        <v>0</v>
      </c>
      <c r="Q6703" s="3">
        <f t="shared" si="522"/>
        <v>664.15</v>
      </c>
      <c r="R6703" t="str">
        <f t="shared" si="523"/>
        <v>Em atraso</v>
      </c>
      <c r="S6703" s="5">
        <f t="shared" si="524"/>
        <v>3</v>
      </c>
    </row>
    <row r="6704" spans="1:19" x14ac:dyDescent="0.25">
      <c r="A6704">
        <v>6703</v>
      </c>
      <c r="B6704" s="1">
        <v>44252</v>
      </c>
      <c r="C6704" s="1">
        <v>44258</v>
      </c>
      <c r="D6704" s="1">
        <v>44261</v>
      </c>
      <c r="E6704" s="1">
        <v>44260</v>
      </c>
      <c r="F6704">
        <v>4</v>
      </c>
      <c r="G6704">
        <v>11</v>
      </c>
      <c r="H6704">
        <v>1</v>
      </c>
      <c r="I6704" s="6">
        <v>0</v>
      </c>
      <c r="J6704">
        <v>1</v>
      </c>
      <c r="K6704" t="str">
        <f>_xlfn.XLOOKUP(fCompras!F6704,dComprador!$A$2:$A$7,dComprador!$B$2:$B$7)</f>
        <v>Lira</v>
      </c>
      <c r="L6704" t="str">
        <f>_xlfn.XLOOKUP(J6704,dFornecedor!$A$2:$A$6,dFornecedor!$B$2:$B$6)</f>
        <v>NorthShore</v>
      </c>
      <c r="M6704" t="str">
        <f>_xlfn.XLOOKUP(G6704,dMateriaPrima!$A$2:$A$12,dMateriaPrima!$B$2:$B$12)</f>
        <v>Papel</v>
      </c>
      <c r="N6704" s="2">
        <f>_xlfn.XLOOKUP(G6704,dMateriaPrima!$A$2:$A$12,dMateriaPrima!$C$2:$C$12)</f>
        <v>9</v>
      </c>
      <c r="O6704" s="3">
        <f t="shared" si="520"/>
        <v>9</v>
      </c>
      <c r="P6704" s="4">
        <f t="shared" si="521"/>
        <v>0</v>
      </c>
      <c r="Q6704" s="3">
        <f t="shared" si="522"/>
        <v>9</v>
      </c>
      <c r="R6704" t="str">
        <f t="shared" si="523"/>
        <v>No prazo</v>
      </c>
      <c r="S6704" s="5">
        <f t="shared" si="524"/>
        <v>0</v>
      </c>
    </row>
    <row r="6705" spans="1:19" x14ac:dyDescent="0.25">
      <c r="A6705">
        <v>6704</v>
      </c>
      <c r="B6705" s="1">
        <v>44252</v>
      </c>
      <c r="C6705" s="1">
        <v>44256</v>
      </c>
      <c r="D6705" s="1">
        <v>44270</v>
      </c>
      <c r="E6705" s="1">
        <v>44271</v>
      </c>
      <c r="F6705">
        <v>1</v>
      </c>
      <c r="G6705">
        <v>1</v>
      </c>
      <c r="H6705">
        <v>78</v>
      </c>
      <c r="I6705" s="6">
        <v>0</v>
      </c>
      <c r="J6705">
        <v>3</v>
      </c>
      <c r="K6705" t="str">
        <f>_xlfn.XLOOKUP(fCompras!F6705,dComprador!$A$2:$A$7,dComprador!$B$2:$B$7)</f>
        <v>Alon</v>
      </c>
      <c r="L6705" t="str">
        <f>_xlfn.XLOOKUP(J6705,dFornecedor!$A$2:$A$6,dFornecedor!$B$2:$B$6)</f>
        <v>StepUp</v>
      </c>
      <c r="M6705" t="str">
        <f>_xlfn.XLOOKUP(G6705,dMateriaPrima!$A$2:$A$12,dMateriaPrima!$B$2:$B$12)</f>
        <v>Tecido</v>
      </c>
      <c r="N6705" s="2">
        <f>_xlfn.XLOOKUP(G6705,dMateriaPrima!$A$2:$A$12,dMateriaPrima!$C$2:$C$12)</f>
        <v>18</v>
      </c>
      <c r="O6705" s="3">
        <f t="shared" si="520"/>
        <v>1404</v>
      </c>
      <c r="P6705" s="4">
        <f t="shared" si="521"/>
        <v>0</v>
      </c>
      <c r="Q6705" s="3">
        <f t="shared" si="522"/>
        <v>1404</v>
      </c>
      <c r="R6705" t="str">
        <f t="shared" si="523"/>
        <v>Em atraso</v>
      </c>
      <c r="S6705" s="5">
        <f t="shared" si="524"/>
        <v>1</v>
      </c>
    </row>
    <row r="6706" spans="1:19" x14ac:dyDescent="0.25">
      <c r="A6706">
        <v>6705</v>
      </c>
      <c r="B6706" s="1">
        <v>44252</v>
      </c>
      <c r="C6706" s="1">
        <v>44255</v>
      </c>
      <c r="D6706" s="1">
        <v>44273</v>
      </c>
      <c r="E6706" s="1">
        <v>44271</v>
      </c>
      <c r="F6706">
        <v>1</v>
      </c>
      <c r="G6706">
        <v>2</v>
      </c>
      <c r="H6706">
        <v>209</v>
      </c>
      <c r="I6706" s="6">
        <v>0</v>
      </c>
      <c r="J6706">
        <v>5</v>
      </c>
      <c r="K6706" t="str">
        <f>_xlfn.XLOOKUP(fCompras!F6706,dComprador!$A$2:$A$7,dComprador!$B$2:$B$7)</f>
        <v>Alon</v>
      </c>
      <c r="L6706" t="str">
        <f>_xlfn.XLOOKUP(J6706,dFornecedor!$A$2:$A$6,dFornecedor!$B$2:$B$6)</f>
        <v>Atlas</v>
      </c>
      <c r="M6706" t="str">
        <f>_xlfn.XLOOKUP(G6706,dMateriaPrima!$A$2:$A$12,dMateriaPrima!$B$2:$B$12)</f>
        <v>Chapa Metal</v>
      </c>
      <c r="N6706" s="2">
        <f>_xlfn.XLOOKUP(G6706,dMateriaPrima!$A$2:$A$12,dMateriaPrima!$C$2:$C$12)</f>
        <v>299.89999999999998</v>
      </c>
      <c r="O6706" s="3">
        <f t="shared" si="520"/>
        <v>62679.1</v>
      </c>
      <c r="P6706" s="4">
        <f t="shared" si="521"/>
        <v>0</v>
      </c>
      <c r="Q6706" s="3">
        <f t="shared" si="522"/>
        <v>62679.1</v>
      </c>
      <c r="R6706" t="str">
        <f t="shared" si="523"/>
        <v>No prazo</v>
      </c>
      <c r="S6706" s="5">
        <f t="shared" si="524"/>
        <v>0</v>
      </c>
    </row>
    <row r="6707" spans="1:19" x14ac:dyDescent="0.25">
      <c r="A6707">
        <v>6706</v>
      </c>
      <c r="B6707" s="1">
        <v>44252</v>
      </c>
      <c r="C6707" s="1">
        <v>44252</v>
      </c>
      <c r="D6707" s="1">
        <v>44266</v>
      </c>
      <c r="E6707" s="1">
        <v>44266</v>
      </c>
      <c r="F6707">
        <v>2</v>
      </c>
      <c r="G6707">
        <v>7</v>
      </c>
      <c r="H6707">
        <v>192</v>
      </c>
      <c r="I6707" s="6">
        <v>0</v>
      </c>
      <c r="J6707">
        <v>4</v>
      </c>
      <c r="K6707" t="str">
        <f>_xlfn.XLOOKUP(fCompras!F6707,dComprador!$A$2:$A$7,dComprador!$B$2:$B$7)</f>
        <v>João</v>
      </c>
      <c r="L6707" t="str">
        <f>_xlfn.XLOOKUP(J6707,dFornecedor!$A$2:$A$6,dFornecedor!$B$2:$B$6)</f>
        <v>AlphaOmega</v>
      </c>
      <c r="M6707" t="str">
        <f>_xlfn.XLOOKUP(G6707,dMateriaPrima!$A$2:$A$12,dMateriaPrima!$B$2:$B$12)</f>
        <v>Poliéster</v>
      </c>
      <c r="N6707" s="2">
        <f>_xlfn.XLOOKUP(G6707,dMateriaPrima!$A$2:$A$12,dMateriaPrima!$C$2:$C$12)</f>
        <v>8</v>
      </c>
      <c r="O6707" s="3">
        <f t="shared" si="520"/>
        <v>1536</v>
      </c>
      <c r="P6707" s="4">
        <f t="shared" si="521"/>
        <v>0</v>
      </c>
      <c r="Q6707" s="3">
        <f t="shared" si="522"/>
        <v>1536</v>
      </c>
      <c r="R6707" t="str">
        <f t="shared" si="523"/>
        <v>No prazo</v>
      </c>
      <c r="S6707" s="5">
        <f t="shared" si="524"/>
        <v>0</v>
      </c>
    </row>
    <row r="6708" spans="1:19" x14ac:dyDescent="0.25">
      <c r="A6708">
        <v>6707</v>
      </c>
      <c r="B6708" s="1">
        <v>44252</v>
      </c>
      <c r="C6708" s="1">
        <v>44253</v>
      </c>
      <c r="D6708" s="1">
        <v>44270</v>
      </c>
      <c r="E6708" s="1">
        <v>44274</v>
      </c>
      <c r="F6708">
        <v>1</v>
      </c>
      <c r="G6708">
        <v>7</v>
      </c>
      <c r="H6708">
        <v>20</v>
      </c>
      <c r="I6708" s="6">
        <v>0</v>
      </c>
      <c r="J6708">
        <v>3</v>
      </c>
      <c r="K6708" t="str">
        <f>_xlfn.XLOOKUP(fCompras!F6708,dComprador!$A$2:$A$7,dComprador!$B$2:$B$7)</f>
        <v>Alon</v>
      </c>
      <c r="L6708" t="str">
        <f>_xlfn.XLOOKUP(J6708,dFornecedor!$A$2:$A$6,dFornecedor!$B$2:$B$6)</f>
        <v>StepUp</v>
      </c>
      <c r="M6708" t="str">
        <f>_xlfn.XLOOKUP(G6708,dMateriaPrima!$A$2:$A$12,dMateriaPrima!$B$2:$B$12)</f>
        <v>Poliéster</v>
      </c>
      <c r="N6708" s="2">
        <f>_xlfn.XLOOKUP(G6708,dMateriaPrima!$A$2:$A$12,dMateriaPrima!$C$2:$C$12)</f>
        <v>8</v>
      </c>
      <c r="O6708" s="3">
        <f t="shared" si="520"/>
        <v>160</v>
      </c>
      <c r="P6708" s="4">
        <f t="shared" si="521"/>
        <v>0</v>
      </c>
      <c r="Q6708" s="3">
        <f t="shared" si="522"/>
        <v>160</v>
      </c>
      <c r="R6708" t="str">
        <f t="shared" si="523"/>
        <v>Em atraso</v>
      </c>
      <c r="S6708" s="5">
        <f t="shared" si="524"/>
        <v>4</v>
      </c>
    </row>
    <row r="6709" spans="1:19" x14ac:dyDescent="0.25">
      <c r="A6709">
        <v>6708</v>
      </c>
      <c r="B6709" s="1">
        <v>44252</v>
      </c>
      <c r="C6709" s="1">
        <v>44253</v>
      </c>
      <c r="D6709" s="1">
        <v>44282</v>
      </c>
      <c r="E6709" s="1">
        <v>44286</v>
      </c>
      <c r="F6709">
        <v>1</v>
      </c>
      <c r="G6709">
        <v>4</v>
      </c>
      <c r="H6709">
        <v>223</v>
      </c>
      <c r="I6709" s="6">
        <v>0</v>
      </c>
      <c r="J6709">
        <v>3</v>
      </c>
      <c r="K6709" t="str">
        <f>_xlfn.XLOOKUP(fCompras!F6709,dComprador!$A$2:$A$7,dComprador!$B$2:$B$7)</f>
        <v>Alon</v>
      </c>
      <c r="L6709" t="str">
        <f>_xlfn.XLOOKUP(J6709,dFornecedor!$A$2:$A$6,dFornecedor!$B$2:$B$6)</f>
        <v>StepUp</v>
      </c>
      <c r="M6709" t="str">
        <f>_xlfn.XLOOKUP(G6709,dMateriaPrima!$A$2:$A$12,dMateriaPrima!$B$2:$B$12)</f>
        <v>Madeira</v>
      </c>
      <c r="N6709" s="2">
        <f>_xlfn.XLOOKUP(G6709,dMateriaPrima!$A$2:$A$12,dMateriaPrima!$C$2:$C$12)</f>
        <v>168</v>
      </c>
      <c r="O6709" s="3">
        <f t="shared" si="520"/>
        <v>37464</v>
      </c>
      <c r="P6709" s="4">
        <f t="shared" si="521"/>
        <v>0</v>
      </c>
      <c r="Q6709" s="3">
        <f t="shared" si="522"/>
        <v>37464</v>
      </c>
      <c r="R6709" t="str">
        <f t="shared" si="523"/>
        <v>Em atraso</v>
      </c>
      <c r="S6709" s="5">
        <f t="shared" si="524"/>
        <v>4</v>
      </c>
    </row>
    <row r="6710" spans="1:19" x14ac:dyDescent="0.25">
      <c r="A6710">
        <v>6709</v>
      </c>
      <c r="B6710" s="1">
        <v>44252</v>
      </c>
      <c r="C6710" s="1">
        <v>44254</v>
      </c>
      <c r="D6710" s="1">
        <v>44276</v>
      </c>
      <c r="E6710" s="1">
        <v>44277</v>
      </c>
      <c r="F6710">
        <v>1</v>
      </c>
      <c r="G6710">
        <v>9</v>
      </c>
      <c r="H6710">
        <v>266</v>
      </c>
      <c r="I6710" s="6">
        <v>0</v>
      </c>
      <c r="J6710">
        <v>2</v>
      </c>
      <c r="K6710" t="str">
        <f>_xlfn.XLOOKUP(fCompras!F6710,dComprador!$A$2:$A$7,dComprador!$B$2:$B$7)</f>
        <v>Alon</v>
      </c>
      <c r="L6710" t="str">
        <f>_xlfn.XLOOKUP(J6710,dFornecedor!$A$2:$A$6,dFornecedor!$B$2:$B$6)</f>
        <v>Minerva</v>
      </c>
      <c r="M6710" t="str">
        <f>_xlfn.XLOOKUP(G6710,dMateriaPrima!$A$2:$A$12,dMateriaPrima!$B$2:$B$12)</f>
        <v>Couro</v>
      </c>
      <c r="N6710" s="2">
        <f>_xlfn.XLOOKUP(G6710,dMateriaPrima!$A$2:$A$12,dMateriaPrima!$C$2:$C$12)</f>
        <v>4.4000000000000004</v>
      </c>
      <c r="O6710" s="3">
        <f t="shared" si="520"/>
        <v>1170.4000000000001</v>
      </c>
      <c r="P6710" s="4">
        <f t="shared" si="521"/>
        <v>0</v>
      </c>
      <c r="Q6710" s="3">
        <f t="shared" si="522"/>
        <v>1170.4000000000001</v>
      </c>
      <c r="R6710" t="str">
        <f t="shared" si="523"/>
        <v>Em atraso</v>
      </c>
      <c r="S6710" s="5">
        <f t="shared" si="524"/>
        <v>1</v>
      </c>
    </row>
    <row r="6711" spans="1:19" x14ac:dyDescent="0.25">
      <c r="A6711">
        <v>6710</v>
      </c>
      <c r="B6711" s="1">
        <v>44253</v>
      </c>
      <c r="C6711" s="1">
        <v>44262</v>
      </c>
      <c r="D6711" s="1">
        <v>44266</v>
      </c>
      <c r="E6711" s="1">
        <v>44267</v>
      </c>
      <c r="F6711">
        <v>4</v>
      </c>
      <c r="G6711">
        <v>9</v>
      </c>
      <c r="H6711">
        <v>182</v>
      </c>
      <c r="I6711" s="6">
        <v>0</v>
      </c>
      <c r="J6711">
        <v>2</v>
      </c>
      <c r="K6711" t="str">
        <f>_xlfn.XLOOKUP(fCompras!F6711,dComprador!$A$2:$A$7,dComprador!$B$2:$B$7)</f>
        <v>Lira</v>
      </c>
      <c r="L6711" t="str">
        <f>_xlfn.XLOOKUP(J6711,dFornecedor!$A$2:$A$6,dFornecedor!$B$2:$B$6)</f>
        <v>Minerva</v>
      </c>
      <c r="M6711" t="str">
        <f>_xlfn.XLOOKUP(G6711,dMateriaPrima!$A$2:$A$12,dMateriaPrima!$B$2:$B$12)</f>
        <v>Couro</v>
      </c>
      <c r="N6711" s="2">
        <f>_xlfn.XLOOKUP(G6711,dMateriaPrima!$A$2:$A$12,dMateriaPrima!$C$2:$C$12)</f>
        <v>4.4000000000000004</v>
      </c>
      <c r="O6711" s="3">
        <f t="shared" si="520"/>
        <v>800.80000000000007</v>
      </c>
      <c r="P6711" s="4">
        <f t="shared" si="521"/>
        <v>0</v>
      </c>
      <c r="Q6711" s="3">
        <f t="shared" si="522"/>
        <v>800.80000000000007</v>
      </c>
      <c r="R6711" t="str">
        <f t="shared" si="523"/>
        <v>Em atraso</v>
      </c>
      <c r="S6711" s="5">
        <f t="shared" si="524"/>
        <v>1</v>
      </c>
    </row>
    <row r="6712" spans="1:19" x14ac:dyDescent="0.25">
      <c r="A6712">
        <v>6711</v>
      </c>
      <c r="B6712" s="1">
        <v>44253</v>
      </c>
      <c r="C6712" s="1">
        <v>44253</v>
      </c>
      <c r="D6712" s="1">
        <v>44283</v>
      </c>
      <c r="E6712" s="1">
        <v>44284</v>
      </c>
      <c r="F6712">
        <v>1</v>
      </c>
      <c r="G6712">
        <v>8</v>
      </c>
      <c r="H6712">
        <v>518</v>
      </c>
      <c r="I6712" s="6">
        <v>0</v>
      </c>
      <c r="J6712">
        <v>5</v>
      </c>
      <c r="K6712" t="str">
        <f>_xlfn.XLOOKUP(fCompras!F6712,dComprador!$A$2:$A$7,dComprador!$B$2:$B$7)</f>
        <v>Alon</v>
      </c>
      <c r="L6712" t="str">
        <f>_xlfn.XLOOKUP(J6712,dFornecedor!$A$2:$A$6,dFornecedor!$B$2:$B$6)</f>
        <v>Atlas</v>
      </c>
      <c r="M6712" t="str">
        <f>_xlfn.XLOOKUP(G6712,dMateriaPrima!$A$2:$A$12,dMateriaPrima!$B$2:$B$12)</f>
        <v>Cimento</v>
      </c>
      <c r="N6712" s="2">
        <f>_xlfn.XLOOKUP(G6712,dMateriaPrima!$A$2:$A$12,dMateriaPrima!$C$2:$C$12)</f>
        <v>23</v>
      </c>
      <c r="O6712" s="3">
        <f t="shared" si="520"/>
        <v>11914</v>
      </c>
      <c r="P6712" s="4">
        <f t="shared" si="521"/>
        <v>0</v>
      </c>
      <c r="Q6712" s="3">
        <f t="shared" si="522"/>
        <v>11914</v>
      </c>
      <c r="R6712" t="str">
        <f t="shared" si="523"/>
        <v>Em atraso</v>
      </c>
      <c r="S6712" s="5">
        <f t="shared" si="524"/>
        <v>1</v>
      </c>
    </row>
    <row r="6713" spans="1:19" x14ac:dyDescent="0.25">
      <c r="A6713">
        <v>6712</v>
      </c>
      <c r="B6713" s="1">
        <v>44253</v>
      </c>
      <c r="C6713" s="1">
        <v>44258</v>
      </c>
      <c r="D6713" s="1">
        <v>44283</v>
      </c>
      <c r="E6713" s="1">
        <v>44287</v>
      </c>
      <c r="F6713">
        <v>1</v>
      </c>
      <c r="G6713">
        <v>11</v>
      </c>
      <c r="H6713">
        <v>37</v>
      </c>
      <c r="I6713" s="6">
        <v>0</v>
      </c>
      <c r="J6713">
        <v>1</v>
      </c>
      <c r="K6713" t="str">
        <f>_xlfn.XLOOKUP(fCompras!F6713,dComprador!$A$2:$A$7,dComprador!$B$2:$B$7)</f>
        <v>Alon</v>
      </c>
      <c r="L6713" t="str">
        <f>_xlfn.XLOOKUP(J6713,dFornecedor!$A$2:$A$6,dFornecedor!$B$2:$B$6)</f>
        <v>NorthShore</v>
      </c>
      <c r="M6713" t="str">
        <f>_xlfn.XLOOKUP(G6713,dMateriaPrima!$A$2:$A$12,dMateriaPrima!$B$2:$B$12)</f>
        <v>Papel</v>
      </c>
      <c r="N6713" s="2">
        <f>_xlfn.XLOOKUP(G6713,dMateriaPrima!$A$2:$A$12,dMateriaPrima!$C$2:$C$12)</f>
        <v>9</v>
      </c>
      <c r="O6713" s="3">
        <f t="shared" si="520"/>
        <v>333</v>
      </c>
      <c r="P6713" s="4">
        <f t="shared" si="521"/>
        <v>0</v>
      </c>
      <c r="Q6713" s="3">
        <f t="shared" si="522"/>
        <v>333</v>
      </c>
      <c r="R6713" t="str">
        <f t="shared" si="523"/>
        <v>Em atraso</v>
      </c>
      <c r="S6713" s="5">
        <f t="shared" si="524"/>
        <v>4</v>
      </c>
    </row>
    <row r="6714" spans="1:19" x14ac:dyDescent="0.25">
      <c r="A6714">
        <v>6713</v>
      </c>
      <c r="B6714" s="1">
        <v>44253</v>
      </c>
      <c r="C6714" s="1">
        <v>44262</v>
      </c>
      <c r="D6714" s="1">
        <v>44265</v>
      </c>
      <c r="E6714" s="1">
        <v>44269</v>
      </c>
      <c r="F6714">
        <v>4</v>
      </c>
      <c r="G6714">
        <v>9</v>
      </c>
      <c r="H6714">
        <v>53</v>
      </c>
      <c r="I6714" s="6">
        <v>0</v>
      </c>
      <c r="J6714">
        <v>2</v>
      </c>
      <c r="K6714" t="str">
        <f>_xlfn.XLOOKUP(fCompras!F6714,dComprador!$A$2:$A$7,dComprador!$B$2:$B$7)</f>
        <v>Lira</v>
      </c>
      <c r="L6714" t="str">
        <f>_xlfn.XLOOKUP(J6714,dFornecedor!$A$2:$A$6,dFornecedor!$B$2:$B$6)</f>
        <v>Minerva</v>
      </c>
      <c r="M6714" t="str">
        <f>_xlfn.XLOOKUP(G6714,dMateriaPrima!$A$2:$A$12,dMateriaPrima!$B$2:$B$12)</f>
        <v>Couro</v>
      </c>
      <c r="N6714" s="2">
        <f>_xlfn.XLOOKUP(G6714,dMateriaPrima!$A$2:$A$12,dMateriaPrima!$C$2:$C$12)</f>
        <v>4.4000000000000004</v>
      </c>
      <c r="O6714" s="3">
        <f t="shared" si="520"/>
        <v>233.20000000000002</v>
      </c>
      <c r="P6714" s="4">
        <f t="shared" si="521"/>
        <v>0</v>
      </c>
      <c r="Q6714" s="3">
        <f t="shared" si="522"/>
        <v>233.20000000000002</v>
      </c>
      <c r="R6714" t="str">
        <f t="shared" si="523"/>
        <v>Em atraso</v>
      </c>
      <c r="S6714" s="5">
        <f t="shared" si="524"/>
        <v>4</v>
      </c>
    </row>
    <row r="6715" spans="1:19" x14ac:dyDescent="0.25">
      <c r="A6715">
        <v>6714</v>
      </c>
      <c r="B6715" s="1">
        <v>44253</v>
      </c>
      <c r="C6715" s="1">
        <v>44262</v>
      </c>
      <c r="D6715" s="1">
        <v>44266</v>
      </c>
      <c r="E6715" s="1">
        <v>44267</v>
      </c>
      <c r="F6715">
        <v>4</v>
      </c>
      <c r="G6715">
        <v>9</v>
      </c>
      <c r="H6715">
        <v>85</v>
      </c>
      <c r="I6715" s="6">
        <v>0</v>
      </c>
      <c r="J6715">
        <v>2</v>
      </c>
      <c r="K6715" t="str">
        <f>_xlfn.XLOOKUP(fCompras!F6715,dComprador!$A$2:$A$7,dComprador!$B$2:$B$7)</f>
        <v>Lira</v>
      </c>
      <c r="L6715" t="str">
        <f>_xlfn.XLOOKUP(J6715,dFornecedor!$A$2:$A$6,dFornecedor!$B$2:$B$6)</f>
        <v>Minerva</v>
      </c>
      <c r="M6715" t="str">
        <f>_xlfn.XLOOKUP(G6715,dMateriaPrima!$A$2:$A$12,dMateriaPrima!$B$2:$B$12)</f>
        <v>Couro</v>
      </c>
      <c r="N6715" s="2">
        <f>_xlfn.XLOOKUP(G6715,dMateriaPrima!$A$2:$A$12,dMateriaPrima!$C$2:$C$12)</f>
        <v>4.4000000000000004</v>
      </c>
      <c r="O6715" s="3">
        <f t="shared" si="520"/>
        <v>374.00000000000006</v>
      </c>
      <c r="P6715" s="4">
        <f t="shared" si="521"/>
        <v>0</v>
      </c>
      <c r="Q6715" s="3">
        <f t="shared" si="522"/>
        <v>374.00000000000006</v>
      </c>
      <c r="R6715" t="str">
        <f t="shared" si="523"/>
        <v>Em atraso</v>
      </c>
      <c r="S6715" s="5">
        <f t="shared" si="524"/>
        <v>1</v>
      </c>
    </row>
    <row r="6716" spans="1:19" x14ac:dyDescent="0.25">
      <c r="A6716">
        <v>6715</v>
      </c>
      <c r="B6716" s="1">
        <v>44253</v>
      </c>
      <c r="C6716" s="1">
        <v>44260</v>
      </c>
      <c r="D6716" s="1">
        <v>44260</v>
      </c>
      <c r="E6716" s="1">
        <v>44262</v>
      </c>
      <c r="F6716">
        <v>4</v>
      </c>
      <c r="G6716">
        <v>1</v>
      </c>
      <c r="H6716">
        <v>497</v>
      </c>
      <c r="I6716" s="6">
        <v>0</v>
      </c>
      <c r="J6716">
        <v>1</v>
      </c>
      <c r="K6716" t="str">
        <f>_xlfn.XLOOKUP(fCompras!F6716,dComprador!$A$2:$A$7,dComprador!$B$2:$B$7)</f>
        <v>Lira</v>
      </c>
      <c r="L6716" t="str">
        <f>_xlfn.XLOOKUP(J6716,dFornecedor!$A$2:$A$6,dFornecedor!$B$2:$B$6)</f>
        <v>NorthShore</v>
      </c>
      <c r="M6716" t="str">
        <f>_xlfn.XLOOKUP(G6716,dMateriaPrima!$A$2:$A$12,dMateriaPrima!$B$2:$B$12)</f>
        <v>Tecido</v>
      </c>
      <c r="N6716" s="2">
        <f>_xlfn.XLOOKUP(G6716,dMateriaPrima!$A$2:$A$12,dMateriaPrima!$C$2:$C$12)</f>
        <v>18</v>
      </c>
      <c r="O6716" s="3">
        <f t="shared" si="520"/>
        <v>8946</v>
      </c>
      <c r="P6716" s="4">
        <f t="shared" si="521"/>
        <v>0</v>
      </c>
      <c r="Q6716" s="3">
        <f t="shared" si="522"/>
        <v>8946</v>
      </c>
      <c r="R6716" t="str">
        <f t="shared" si="523"/>
        <v>Em atraso</v>
      </c>
      <c r="S6716" s="5">
        <f t="shared" si="524"/>
        <v>2</v>
      </c>
    </row>
    <row r="6717" spans="1:19" x14ac:dyDescent="0.25">
      <c r="A6717">
        <v>6716</v>
      </c>
      <c r="B6717" s="1">
        <v>44253</v>
      </c>
      <c r="C6717" s="1">
        <v>44261</v>
      </c>
      <c r="D6717" s="1">
        <v>44265</v>
      </c>
      <c r="E6717" s="1">
        <v>44264</v>
      </c>
      <c r="F6717">
        <v>2</v>
      </c>
      <c r="G6717">
        <v>8</v>
      </c>
      <c r="H6717">
        <v>12</v>
      </c>
      <c r="I6717" s="6">
        <v>0</v>
      </c>
      <c r="J6717">
        <v>2</v>
      </c>
      <c r="K6717" t="str">
        <f>_xlfn.XLOOKUP(fCompras!F6717,dComprador!$A$2:$A$7,dComprador!$B$2:$B$7)</f>
        <v>João</v>
      </c>
      <c r="L6717" t="str">
        <f>_xlfn.XLOOKUP(J6717,dFornecedor!$A$2:$A$6,dFornecedor!$B$2:$B$6)</f>
        <v>Minerva</v>
      </c>
      <c r="M6717" t="str">
        <f>_xlfn.XLOOKUP(G6717,dMateriaPrima!$A$2:$A$12,dMateriaPrima!$B$2:$B$12)</f>
        <v>Cimento</v>
      </c>
      <c r="N6717" s="2">
        <f>_xlfn.XLOOKUP(G6717,dMateriaPrima!$A$2:$A$12,dMateriaPrima!$C$2:$C$12)</f>
        <v>23</v>
      </c>
      <c r="O6717" s="3">
        <f t="shared" si="520"/>
        <v>276</v>
      </c>
      <c r="P6717" s="4">
        <f t="shared" si="521"/>
        <v>0</v>
      </c>
      <c r="Q6717" s="3">
        <f t="shared" si="522"/>
        <v>276</v>
      </c>
      <c r="R6717" t="str">
        <f t="shared" si="523"/>
        <v>No prazo</v>
      </c>
      <c r="S6717" s="5">
        <f t="shared" si="524"/>
        <v>0</v>
      </c>
    </row>
    <row r="6718" spans="1:19" x14ac:dyDescent="0.25">
      <c r="A6718">
        <v>6717</v>
      </c>
      <c r="B6718" s="1">
        <v>44253</v>
      </c>
      <c r="C6718" s="1">
        <v>44255</v>
      </c>
      <c r="D6718" s="1">
        <v>44284</v>
      </c>
      <c r="E6718" s="1">
        <v>44283</v>
      </c>
      <c r="F6718">
        <v>1</v>
      </c>
      <c r="G6718">
        <v>6</v>
      </c>
      <c r="H6718">
        <v>220</v>
      </c>
      <c r="I6718" s="6">
        <v>0</v>
      </c>
      <c r="J6718">
        <v>2</v>
      </c>
      <c r="K6718" t="str">
        <f>_xlfn.XLOOKUP(fCompras!F6718,dComprador!$A$2:$A$7,dComprador!$B$2:$B$7)</f>
        <v>Alon</v>
      </c>
      <c r="L6718" t="str">
        <f>_xlfn.XLOOKUP(J6718,dFornecedor!$A$2:$A$6,dFornecedor!$B$2:$B$6)</f>
        <v>Minerva</v>
      </c>
      <c r="M6718" t="str">
        <f>_xlfn.XLOOKUP(G6718,dMateriaPrima!$A$2:$A$12,dMateriaPrima!$B$2:$B$12)</f>
        <v>Fio Algodão</v>
      </c>
      <c r="N6718" s="2">
        <f>_xlfn.XLOOKUP(G6718,dMateriaPrima!$A$2:$A$12,dMateriaPrima!$C$2:$C$12)</f>
        <v>55.9</v>
      </c>
      <c r="O6718" s="3">
        <f t="shared" si="520"/>
        <v>12298</v>
      </c>
      <c r="P6718" s="4">
        <f t="shared" si="521"/>
        <v>0</v>
      </c>
      <c r="Q6718" s="3">
        <f t="shared" si="522"/>
        <v>12298</v>
      </c>
      <c r="R6718" t="str">
        <f t="shared" si="523"/>
        <v>No prazo</v>
      </c>
      <c r="S6718" s="5">
        <f t="shared" si="524"/>
        <v>0</v>
      </c>
    </row>
    <row r="6719" spans="1:19" x14ac:dyDescent="0.25">
      <c r="A6719">
        <v>6718</v>
      </c>
      <c r="B6719" s="1">
        <v>44253</v>
      </c>
      <c r="C6719" s="1">
        <v>44263</v>
      </c>
      <c r="D6719" s="1">
        <v>44284</v>
      </c>
      <c r="E6719" s="1">
        <v>44288</v>
      </c>
      <c r="F6719">
        <v>1</v>
      </c>
      <c r="G6719">
        <v>4</v>
      </c>
      <c r="H6719">
        <v>174</v>
      </c>
      <c r="I6719" s="6">
        <v>0</v>
      </c>
      <c r="J6719">
        <v>3</v>
      </c>
      <c r="K6719" t="str">
        <f>_xlfn.XLOOKUP(fCompras!F6719,dComprador!$A$2:$A$7,dComprador!$B$2:$B$7)</f>
        <v>Alon</v>
      </c>
      <c r="L6719" t="str">
        <f>_xlfn.XLOOKUP(J6719,dFornecedor!$A$2:$A$6,dFornecedor!$B$2:$B$6)</f>
        <v>StepUp</v>
      </c>
      <c r="M6719" t="str">
        <f>_xlfn.XLOOKUP(G6719,dMateriaPrima!$A$2:$A$12,dMateriaPrima!$B$2:$B$12)</f>
        <v>Madeira</v>
      </c>
      <c r="N6719" s="2">
        <f>_xlfn.XLOOKUP(G6719,dMateriaPrima!$A$2:$A$12,dMateriaPrima!$C$2:$C$12)</f>
        <v>168</v>
      </c>
      <c r="O6719" s="3">
        <f t="shared" si="520"/>
        <v>29232</v>
      </c>
      <c r="P6719" s="4">
        <f t="shared" si="521"/>
        <v>0</v>
      </c>
      <c r="Q6719" s="3">
        <f t="shared" si="522"/>
        <v>29232</v>
      </c>
      <c r="R6719" t="str">
        <f t="shared" si="523"/>
        <v>Em atraso</v>
      </c>
      <c r="S6719" s="5">
        <f t="shared" si="524"/>
        <v>4</v>
      </c>
    </row>
    <row r="6720" spans="1:19" x14ac:dyDescent="0.25">
      <c r="A6720">
        <v>6719</v>
      </c>
      <c r="B6720" s="1">
        <v>44254</v>
      </c>
      <c r="C6720" s="1">
        <v>44254</v>
      </c>
      <c r="D6720" s="1">
        <v>44261</v>
      </c>
      <c r="E6720" s="1">
        <v>44257</v>
      </c>
      <c r="F6720">
        <v>4</v>
      </c>
      <c r="G6720">
        <v>11</v>
      </c>
      <c r="H6720">
        <v>276</v>
      </c>
      <c r="I6720" s="6">
        <v>0</v>
      </c>
      <c r="J6720">
        <v>2</v>
      </c>
      <c r="K6720" t="str">
        <f>_xlfn.XLOOKUP(fCompras!F6720,dComprador!$A$2:$A$7,dComprador!$B$2:$B$7)</f>
        <v>Lira</v>
      </c>
      <c r="L6720" t="str">
        <f>_xlfn.XLOOKUP(J6720,dFornecedor!$A$2:$A$6,dFornecedor!$B$2:$B$6)</f>
        <v>Minerva</v>
      </c>
      <c r="M6720" t="str">
        <f>_xlfn.XLOOKUP(G6720,dMateriaPrima!$A$2:$A$12,dMateriaPrima!$B$2:$B$12)</f>
        <v>Papel</v>
      </c>
      <c r="N6720" s="2">
        <f>_xlfn.XLOOKUP(G6720,dMateriaPrima!$A$2:$A$12,dMateriaPrima!$C$2:$C$12)</f>
        <v>9</v>
      </c>
      <c r="O6720" s="3">
        <f t="shared" si="520"/>
        <v>2484</v>
      </c>
      <c r="P6720" s="4">
        <f t="shared" si="521"/>
        <v>0</v>
      </c>
      <c r="Q6720" s="3">
        <f t="shared" si="522"/>
        <v>2484</v>
      </c>
      <c r="R6720" t="str">
        <f t="shared" si="523"/>
        <v>No prazo</v>
      </c>
      <c r="S6720" s="5">
        <f t="shared" si="524"/>
        <v>0</v>
      </c>
    </row>
    <row r="6721" spans="1:19" x14ac:dyDescent="0.25">
      <c r="A6721">
        <v>6720</v>
      </c>
      <c r="B6721" s="1">
        <v>44254</v>
      </c>
      <c r="C6721" s="1">
        <v>44261</v>
      </c>
      <c r="D6721" s="1">
        <v>44265</v>
      </c>
      <c r="E6721" s="1">
        <v>44266</v>
      </c>
      <c r="F6721">
        <v>4</v>
      </c>
      <c r="G6721">
        <v>1</v>
      </c>
      <c r="H6721">
        <v>405</v>
      </c>
      <c r="I6721" s="6">
        <v>0</v>
      </c>
      <c r="J6721">
        <v>2</v>
      </c>
      <c r="K6721" t="str">
        <f>_xlfn.XLOOKUP(fCompras!F6721,dComprador!$A$2:$A$7,dComprador!$B$2:$B$7)</f>
        <v>Lira</v>
      </c>
      <c r="L6721" t="str">
        <f>_xlfn.XLOOKUP(J6721,dFornecedor!$A$2:$A$6,dFornecedor!$B$2:$B$6)</f>
        <v>Minerva</v>
      </c>
      <c r="M6721" t="str">
        <f>_xlfn.XLOOKUP(G6721,dMateriaPrima!$A$2:$A$12,dMateriaPrima!$B$2:$B$12)</f>
        <v>Tecido</v>
      </c>
      <c r="N6721" s="2">
        <f>_xlfn.XLOOKUP(G6721,dMateriaPrima!$A$2:$A$12,dMateriaPrima!$C$2:$C$12)</f>
        <v>18</v>
      </c>
      <c r="O6721" s="3">
        <f t="shared" si="520"/>
        <v>7290</v>
      </c>
      <c r="P6721" s="4">
        <f t="shared" si="521"/>
        <v>0</v>
      </c>
      <c r="Q6721" s="3">
        <f t="shared" si="522"/>
        <v>7290</v>
      </c>
      <c r="R6721" t="str">
        <f t="shared" si="523"/>
        <v>Em atraso</v>
      </c>
      <c r="S6721" s="5">
        <f t="shared" si="524"/>
        <v>1</v>
      </c>
    </row>
    <row r="6722" spans="1:19" x14ac:dyDescent="0.25">
      <c r="A6722">
        <v>6721</v>
      </c>
      <c r="B6722" s="1">
        <v>44254</v>
      </c>
      <c r="C6722" s="1">
        <v>44254</v>
      </c>
      <c r="D6722" s="1">
        <v>44259</v>
      </c>
      <c r="E6722" s="1">
        <v>44263</v>
      </c>
      <c r="F6722">
        <v>4</v>
      </c>
      <c r="G6722">
        <v>11</v>
      </c>
      <c r="H6722">
        <v>255</v>
      </c>
      <c r="I6722" s="6">
        <v>0</v>
      </c>
      <c r="J6722">
        <v>2</v>
      </c>
      <c r="K6722" t="str">
        <f>_xlfn.XLOOKUP(fCompras!F6722,dComprador!$A$2:$A$7,dComprador!$B$2:$B$7)</f>
        <v>Lira</v>
      </c>
      <c r="L6722" t="str">
        <f>_xlfn.XLOOKUP(J6722,dFornecedor!$A$2:$A$6,dFornecedor!$B$2:$B$6)</f>
        <v>Minerva</v>
      </c>
      <c r="M6722" t="str">
        <f>_xlfn.XLOOKUP(G6722,dMateriaPrima!$A$2:$A$12,dMateriaPrima!$B$2:$B$12)</f>
        <v>Papel</v>
      </c>
      <c r="N6722" s="2">
        <f>_xlfn.XLOOKUP(G6722,dMateriaPrima!$A$2:$A$12,dMateriaPrima!$C$2:$C$12)</f>
        <v>9</v>
      </c>
      <c r="O6722" s="3">
        <f t="shared" si="520"/>
        <v>2295</v>
      </c>
      <c r="P6722" s="4">
        <f t="shared" si="521"/>
        <v>0</v>
      </c>
      <c r="Q6722" s="3">
        <f t="shared" si="522"/>
        <v>2295</v>
      </c>
      <c r="R6722" t="str">
        <f t="shared" si="523"/>
        <v>Em atraso</v>
      </c>
      <c r="S6722" s="5">
        <f t="shared" si="524"/>
        <v>4</v>
      </c>
    </row>
    <row r="6723" spans="1:19" x14ac:dyDescent="0.25">
      <c r="A6723">
        <v>6722</v>
      </c>
      <c r="B6723" s="1">
        <v>44254</v>
      </c>
      <c r="C6723" s="1">
        <v>44257</v>
      </c>
      <c r="D6723" s="1">
        <v>44261</v>
      </c>
      <c r="E6723" s="1">
        <v>44263</v>
      </c>
      <c r="F6723">
        <v>4</v>
      </c>
      <c r="G6723">
        <v>11</v>
      </c>
      <c r="H6723">
        <v>15</v>
      </c>
      <c r="I6723" s="6">
        <v>0</v>
      </c>
      <c r="J6723">
        <v>3</v>
      </c>
      <c r="K6723" t="str">
        <f>_xlfn.XLOOKUP(fCompras!F6723,dComprador!$A$2:$A$7,dComprador!$B$2:$B$7)</f>
        <v>Lira</v>
      </c>
      <c r="L6723" t="str">
        <f>_xlfn.XLOOKUP(J6723,dFornecedor!$A$2:$A$6,dFornecedor!$B$2:$B$6)</f>
        <v>StepUp</v>
      </c>
      <c r="M6723" t="str">
        <f>_xlfn.XLOOKUP(G6723,dMateriaPrima!$A$2:$A$12,dMateriaPrima!$B$2:$B$12)</f>
        <v>Papel</v>
      </c>
      <c r="N6723" s="2">
        <f>_xlfn.XLOOKUP(G6723,dMateriaPrima!$A$2:$A$12,dMateriaPrima!$C$2:$C$12)</f>
        <v>9</v>
      </c>
      <c r="O6723" s="3">
        <f t="shared" ref="O6723:O6786" si="525">PRODUCT(H6723,N6723)</f>
        <v>135</v>
      </c>
      <c r="P6723" s="4">
        <f t="shared" ref="P6723:P6786" si="526">PRODUCT(O6723,I6723)</f>
        <v>0</v>
      </c>
      <c r="Q6723" s="3">
        <f t="shared" ref="Q6723:Q6786" si="527">O6723-P6723</f>
        <v>135</v>
      </c>
      <c r="R6723" t="str">
        <f t="shared" ref="R6723:R6786" si="528">IF(E6723&lt;=D6723,"No prazo",IF(E6723&gt;D6723,"Em atraso"))</f>
        <v>Em atraso</v>
      </c>
      <c r="S6723" s="5">
        <f t="shared" ref="S6723:S6786" si="529">IF(E6723 &gt;D6723, E6723-D6723,0)</f>
        <v>2</v>
      </c>
    </row>
    <row r="6724" spans="1:19" x14ac:dyDescent="0.25">
      <c r="A6724">
        <v>6723</v>
      </c>
      <c r="B6724" s="1">
        <v>44254</v>
      </c>
      <c r="C6724" s="1">
        <v>44263</v>
      </c>
      <c r="D6724" s="1">
        <v>44266</v>
      </c>
      <c r="E6724" s="1">
        <v>44265</v>
      </c>
      <c r="F6724">
        <v>4</v>
      </c>
      <c r="G6724">
        <v>4</v>
      </c>
      <c r="H6724">
        <v>292</v>
      </c>
      <c r="I6724" s="6">
        <v>0.2</v>
      </c>
      <c r="J6724">
        <v>3</v>
      </c>
      <c r="K6724" t="str">
        <f>_xlfn.XLOOKUP(fCompras!F6724,dComprador!$A$2:$A$7,dComprador!$B$2:$B$7)</f>
        <v>Lira</v>
      </c>
      <c r="L6724" t="str">
        <f>_xlfn.XLOOKUP(J6724,dFornecedor!$A$2:$A$6,dFornecedor!$B$2:$B$6)</f>
        <v>StepUp</v>
      </c>
      <c r="M6724" t="str">
        <f>_xlfn.XLOOKUP(G6724,dMateriaPrima!$A$2:$A$12,dMateriaPrima!$B$2:$B$12)</f>
        <v>Madeira</v>
      </c>
      <c r="N6724" s="2">
        <f>_xlfn.XLOOKUP(G6724,dMateriaPrima!$A$2:$A$12,dMateriaPrima!$C$2:$C$12)</f>
        <v>168</v>
      </c>
      <c r="O6724" s="3">
        <f t="shared" si="525"/>
        <v>49056</v>
      </c>
      <c r="P6724" s="4">
        <f t="shared" si="526"/>
        <v>9811.2000000000007</v>
      </c>
      <c r="Q6724" s="3">
        <f t="shared" si="527"/>
        <v>39244.800000000003</v>
      </c>
      <c r="R6724" t="str">
        <f t="shared" si="528"/>
        <v>No prazo</v>
      </c>
      <c r="S6724" s="5">
        <f t="shared" si="529"/>
        <v>0</v>
      </c>
    </row>
    <row r="6725" spans="1:19" x14ac:dyDescent="0.25">
      <c r="A6725">
        <v>6724</v>
      </c>
      <c r="B6725" s="1">
        <v>44254</v>
      </c>
      <c r="C6725" s="1">
        <v>44257</v>
      </c>
      <c r="D6725" s="1">
        <v>44263</v>
      </c>
      <c r="E6725" s="1">
        <v>44263</v>
      </c>
      <c r="F6725">
        <v>4</v>
      </c>
      <c r="G6725">
        <v>10</v>
      </c>
      <c r="H6725">
        <v>137</v>
      </c>
      <c r="I6725" s="6">
        <v>0.17</v>
      </c>
      <c r="J6725">
        <v>1</v>
      </c>
      <c r="K6725" t="str">
        <f>_xlfn.XLOOKUP(fCompras!F6725,dComprador!$A$2:$A$7,dComprador!$B$2:$B$7)</f>
        <v>Lira</v>
      </c>
      <c r="L6725" t="str">
        <f>_xlfn.XLOOKUP(J6725,dFornecedor!$A$2:$A$6,dFornecedor!$B$2:$B$6)</f>
        <v>NorthShore</v>
      </c>
      <c r="M6725" t="str">
        <f>_xlfn.XLOOKUP(G6725,dMateriaPrima!$A$2:$A$12,dMateriaPrima!$B$2:$B$12)</f>
        <v>Pedra Britada</v>
      </c>
      <c r="N6725" s="2">
        <f>_xlfn.XLOOKUP(G6725,dMateriaPrima!$A$2:$A$12,dMateriaPrima!$C$2:$C$12)</f>
        <v>56</v>
      </c>
      <c r="O6725" s="3">
        <f t="shared" si="525"/>
        <v>7672</v>
      </c>
      <c r="P6725" s="4">
        <f t="shared" si="526"/>
        <v>1304.24</v>
      </c>
      <c r="Q6725" s="3">
        <f t="shared" si="527"/>
        <v>6367.76</v>
      </c>
      <c r="R6725" t="str">
        <f t="shared" si="528"/>
        <v>No prazo</v>
      </c>
      <c r="S6725" s="5">
        <f t="shared" si="529"/>
        <v>0</v>
      </c>
    </row>
    <row r="6726" spans="1:19" x14ac:dyDescent="0.25">
      <c r="A6726">
        <v>6725</v>
      </c>
      <c r="B6726" s="1">
        <v>44254</v>
      </c>
      <c r="C6726" s="1">
        <v>44255</v>
      </c>
      <c r="D6726" s="1">
        <v>44259</v>
      </c>
      <c r="E6726" s="1">
        <v>44262</v>
      </c>
      <c r="F6726">
        <v>4</v>
      </c>
      <c r="G6726">
        <v>9</v>
      </c>
      <c r="H6726">
        <v>129</v>
      </c>
      <c r="I6726" s="6">
        <v>0</v>
      </c>
      <c r="J6726">
        <v>3</v>
      </c>
      <c r="K6726" t="str">
        <f>_xlfn.XLOOKUP(fCompras!F6726,dComprador!$A$2:$A$7,dComprador!$B$2:$B$7)</f>
        <v>Lira</v>
      </c>
      <c r="L6726" t="str">
        <f>_xlfn.XLOOKUP(J6726,dFornecedor!$A$2:$A$6,dFornecedor!$B$2:$B$6)</f>
        <v>StepUp</v>
      </c>
      <c r="M6726" t="str">
        <f>_xlfn.XLOOKUP(G6726,dMateriaPrima!$A$2:$A$12,dMateriaPrima!$B$2:$B$12)</f>
        <v>Couro</v>
      </c>
      <c r="N6726" s="2">
        <f>_xlfn.XLOOKUP(G6726,dMateriaPrima!$A$2:$A$12,dMateriaPrima!$C$2:$C$12)</f>
        <v>4.4000000000000004</v>
      </c>
      <c r="O6726" s="3">
        <f t="shared" si="525"/>
        <v>567.6</v>
      </c>
      <c r="P6726" s="4">
        <f t="shared" si="526"/>
        <v>0</v>
      </c>
      <c r="Q6726" s="3">
        <f t="shared" si="527"/>
        <v>567.6</v>
      </c>
      <c r="R6726" t="str">
        <f t="shared" si="528"/>
        <v>Em atraso</v>
      </c>
      <c r="S6726" s="5">
        <f t="shared" si="529"/>
        <v>3</v>
      </c>
    </row>
    <row r="6727" spans="1:19" x14ac:dyDescent="0.25">
      <c r="A6727">
        <v>6726</v>
      </c>
      <c r="B6727" s="1">
        <v>44254</v>
      </c>
      <c r="C6727" s="1">
        <v>44256</v>
      </c>
      <c r="D6727" s="1">
        <v>44274</v>
      </c>
      <c r="E6727" s="1">
        <v>44277</v>
      </c>
      <c r="F6727">
        <v>1</v>
      </c>
      <c r="G6727">
        <v>9</v>
      </c>
      <c r="H6727">
        <v>215</v>
      </c>
      <c r="I6727" s="6">
        <v>0</v>
      </c>
      <c r="J6727">
        <v>4</v>
      </c>
      <c r="K6727" t="str">
        <f>_xlfn.XLOOKUP(fCompras!F6727,dComprador!$A$2:$A$7,dComprador!$B$2:$B$7)</f>
        <v>Alon</v>
      </c>
      <c r="L6727" t="str">
        <f>_xlfn.XLOOKUP(J6727,dFornecedor!$A$2:$A$6,dFornecedor!$B$2:$B$6)</f>
        <v>AlphaOmega</v>
      </c>
      <c r="M6727" t="str">
        <f>_xlfn.XLOOKUP(G6727,dMateriaPrima!$A$2:$A$12,dMateriaPrima!$B$2:$B$12)</f>
        <v>Couro</v>
      </c>
      <c r="N6727" s="2">
        <f>_xlfn.XLOOKUP(G6727,dMateriaPrima!$A$2:$A$12,dMateriaPrima!$C$2:$C$12)</f>
        <v>4.4000000000000004</v>
      </c>
      <c r="O6727" s="3">
        <f t="shared" si="525"/>
        <v>946.00000000000011</v>
      </c>
      <c r="P6727" s="4">
        <f t="shared" si="526"/>
        <v>0</v>
      </c>
      <c r="Q6727" s="3">
        <f t="shared" si="527"/>
        <v>946.00000000000011</v>
      </c>
      <c r="R6727" t="str">
        <f t="shared" si="528"/>
        <v>Em atraso</v>
      </c>
      <c r="S6727" s="5">
        <f t="shared" si="529"/>
        <v>3</v>
      </c>
    </row>
    <row r="6728" spans="1:19" x14ac:dyDescent="0.25">
      <c r="A6728">
        <v>6727</v>
      </c>
      <c r="B6728" s="1">
        <v>44254</v>
      </c>
      <c r="C6728" s="1">
        <v>44257</v>
      </c>
      <c r="D6728" s="1">
        <v>44270</v>
      </c>
      <c r="E6728" s="1">
        <v>44270</v>
      </c>
      <c r="F6728">
        <v>1</v>
      </c>
      <c r="G6728">
        <v>1</v>
      </c>
      <c r="H6728">
        <v>90</v>
      </c>
      <c r="I6728" s="6">
        <v>0</v>
      </c>
      <c r="J6728">
        <v>2</v>
      </c>
      <c r="K6728" t="str">
        <f>_xlfn.XLOOKUP(fCompras!F6728,dComprador!$A$2:$A$7,dComprador!$B$2:$B$7)</f>
        <v>Alon</v>
      </c>
      <c r="L6728" t="str">
        <f>_xlfn.XLOOKUP(J6728,dFornecedor!$A$2:$A$6,dFornecedor!$B$2:$B$6)</f>
        <v>Minerva</v>
      </c>
      <c r="M6728" t="str">
        <f>_xlfn.XLOOKUP(G6728,dMateriaPrima!$A$2:$A$12,dMateriaPrima!$B$2:$B$12)</f>
        <v>Tecido</v>
      </c>
      <c r="N6728" s="2">
        <f>_xlfn.XLOOKUP(G6728,dMateriaPrima!$A$2:$A$12,dMateriaPrima!$C$2:$C$12)</f>
        <v>18</v>
      </c>
      <c r="O6728" s="3">
        <f t="shared" si="525"/>
        <v>1620</v>
      </c>
      <c r="P6728" s="4">
        <f t="shared" si="526"/>
        <v>0</v>
      </c>
      <c r="Q6728" s="3">
        <f t="shared" si="527"/>
        <v>1620</v>
      </c>
      <c r="R6728" t="str">
        <f t="shared" si="528"/>
        <v>No prazo</v>
      </c>
      <c r="S6728" s="5">
        <f t="shared" si="529"/>
        <v>0</v>
      </c>
    </row>
    <row r="6729" spans="1:19" x14ac:dyDescent="0.25">
      <c r="A6729">
        <v>6728</v>
      </c>
      <c r="B6729" s="1">
        <v>44254</v>
      </c>
      <c r="C6729" s="1">
        <v>44259</v>
      </c>
      <c r="D6729" s="1">
        <v>44272</v>
      </c>
      <c r="E6729" s="1">
        <v>44277</v>
      </c>
      <c r="F6729">
        <v>1</v>
      </c>
      <c r="G6729">
        <v>9</v>
      </c>
      <c r="H6729">
        <v>240</v>
      </c>
      <c r="I6729" s="6">
        <v>0</v>
      </c>
      <c r="J6729">
        <v>5</v>
      </c>
      <c r="K6729" t="str">
        <f>_xlfn.XLOOKUP(fCompras!F6729,dComprador!$A$2:$A$7,dComprador!$B$2:$B$7)</f>
        <v>Alon</v>
      </c>
      <c r="L6729" t="str">
        <f>_xlfn.XLOOKUP(J6729,dFornecedor!$A$2:$A$6,dFornecedor!$B$2:$B$6)</f>
        <v>Atlas</v>
      </c>
      <c r="M6729" t="str">
        <f>_xlfn.XLOOKUP(G6729,dMateriaPrima!$A$2:$A$12,dMateriaPrima!$B$2:$B$12)</f>
        <v>Couro</v>
      </c>
      <c r="N6729" s="2">
        <f>_xlfn.XLOOKUP(G6729,dMateriaPrima!$A$2:$A$12,dMateriaPrima!$C$2:$C$12)</f>
        <v>4.4000000000000004</v>
      </c>
      <c r="O6729" s="3">
        <f t="shared" si="525"/>
        <v>1056</v>
      </c>
      <c r="P6729" s="4">
        <f t="shared" si="526"/>
        <v>0</v>
      </c>
      <c r="Q6729" s="3">
        <f t="shared" si="527"/>
        <v>1056</v>
      </c>
      <c r="R6729" t="str">
        <f t="shared" si="528"/>
        <v>Em atraso</v>
      </c>
      <c r="S6729" s="5">
        <f t="shared" si="529"/>
        <v>5</v>
      </c>
    </row>
    <row r="6730" spans="1:19" x14ac:dyDescent="0.25">
      <c r="A6730">
        <v>6729</v>
      </c>
      <c r="B6730" s="1">
        <v>44254</v>
      </c>
      <c r="C6730" s="1">
        <v>44255</v>
      </c>
      <c r="D6730" s="1">
        <v>44271</v>
      </c>
      <c r="E6730" s="1">
        <v>44274</v>
      </c>
      <c r="F6730">
        <v>1</v>
      </c>
      <c r="G6730">
        <v>1</v>
      </c>
      <c r="H6730">
        <v>229</v>
      </c>
      <c r="I6730" s="6">
        <v>0</v>
      </c>
      <c r="J6730">
        <v>3</v>
      </c>
      <c r="K6730" t="str">
        <f>_xlfn.XLOOKUP(fCompras!F6730,dComprador!$A$2:$A$7,dComprador!$B$2:$B$7)</f>
        <v>Alon</v>
      </c>
      <c r="L6730" t="str">
        <f>_xlfn.XLOOKUP(J6730,dFornecedor!$A$2:$A$6,dFornecedor!$B$2:$B$6)</f>
        <v>StepUp</v>
      </c>
      <c r="M6730" t="str">
        <f>_xlfn.XLOOKUP(G6730,dMateriaPrima!$A$2:$A$12,dMateriaPrima!$B$2:$B$12)</f>
        <v>Tecido</v>
      </c>
      <c r="N6730" s="2">
        <f>_xlfn.XLOOKUP(G6730,dMateriaPrima!$A$2:$A$12,dMateriaPrima!$C$2:$C$12)</f>
        <v>18</v>
      </c>
      <c r="O6730" s="3">
        <f t="shared" si="525"/>
        <v>4122</v>
      </c>
      <c r="P6730" s="4">
        <f t="shared" si="526"/>
        <v>0</v>
      </c>
      <c r="Q6730" s="3">
        <f t="shared" si="527"/>
        <v>4122</v>
      </c>
      <c r="R6730" t="str">
        <f t="shared" si="528"/>
        <v>Em atraso</v>
      </c>
      <c r="S6730" s="5">
        <f t="shared" si="529"/>
        <v>3</v>
      </c>
    </row>
    <row r="6731" spans="1:19" x14ac:dyDescent="0.25">
      <c r="A6731">
        <v>6730</v>
      </c>
      <c r="B6731" s="1">
        <v>44254</v>
      </c>
      <c r="C6731" s="1">
        <v>44262</v>
      </c>
      <c r="D6731" s="1">
        <v>44285</v>
      </c>
      <c r="E6731" s="1">
        <v>44287</v>
      </c>
      <c r="F6731">
        <v>1</v>
      </c>
      <c r="G6731">
        <v>11</v>
      </c>
      <c r="H6731">
        <v>33</v>
      </c>
      <c r="I6731" s="6">
        <v>0</v>
      </c>
      <c r="J6731">
        <v>2</v>
      </c>
      <c r="K6731" t="str">
        <f>_xlfn.XLOOKUP(fCompras!F6731,dComprador!$A$2:$A$7,dComprador!$B$2:$B$7)</f>
        <v>Alon</v>
      </c>
      <c r="L6731" t="str">
        <f>_xlfn.XLOOKUP(J6731,dFornecedor!$A$2:$A$6,dFornecedor!$B$2:$B$6)</f>
        <v>Minerva</v>
      </c>
      <c r="M6731" t="str">
        <f>_xlfn.XLOOKUP(G6731,dMateriaPrima!$A$2:$A$12,dMateriaPrima!$B$2:$B$12)</f>
        <v>Papel</v>
      </c>
      <c r="N6731" s="2">
        <f>_xlfn.XLOOKUP(G6731,dMateriaPrima!$A$2:$A$12,dMateriaPrima!$C$2:$C$12)</f>
        <v>9</v>
      </c>
      <c r="O6731" s="3">
        <f t="shared" si="525"/>
        <v>297</v>
      </c>
      <c r="P6731" s="4">
        <f t="shared" si="526"/>
        <v>0</v>
      </c>
      <c r="Q6731" s="3">
        <f t="shared" si="527"/>
        <v>297</v>
      </c>
      <c r="R6731" t="str">
        <f t="shared" si="528"/>
        <v>Em atraso</v>
      </c>
      <c r="S6731" s="5">
        <f t="shared" si="529"/>
        <v>2</v>
      </c>
    </row>
    <row r="6732" spans="1:19" x14ac:dyDescent="0.25">
      <c r="A6732">
        <v>6731</v>
      </c>
      <c r="B6732" s="1">
        <v>44254</v>
      </c>
      <c r="C6732" s="1">
        <v>44263</v>
      </c>
      <c r="D6732" s="1">
        <v>44277</v>
      </c>
      <c r="E6732" s="1">
        <v>44279</v>
      </c>
      <c r="F6732">
        <v>1</v>
      </c>
      <c r="G6732">
        <v>9</v>
      </c>
      <c r="H6732">
        <v>19</v>
      </c>
      <c r="I6732" s="6">
        <v>0</v>
      </c>
      <c r="J6732">
        <v>3</v>
      </c>
      <c r="K6732" t="str">
        <f>_xlfn.XLOOKUP(fCompras!F6732,dComprador!$A$2:$A$7,dComprador!$B$2:$B$7)</f>
        <v>Alon</v>
      </c>
      <c r="L6732" t="str">
        <f>_xlfn.XLOOKUP(J6732,dFornecedor!$A$2:$A$6,dFornecedor!$B$2:$B$6)</f>
        <v>StepUp</v>
      </c>
      <c r="M6732" t="str">
        <f>_xlfn.XLOOKUP(G6732,dMateriaPrima!$A$2:$A$12,dMateriaPrima!$B$2:$B$12)</f>
        <v>Couro</v>
      </c>
      <c r="N6732" s="2">
        <f>_xlfn.XLOOKUP(G6732,dMateriaPrima!$A$2:$A$12,dMateriaPrima!$C$2:$C$12)</f>
        <v>4.4000000000000004</v>
      </c>
      <c r="O6732" s="3">
        <f t="shared" si="525"/>
        <v>83.600000000000009</v>
      </c>
      <c r="P6732" s="4">
        <f t="shared" si="526"/>
        <v>0</v>
      </c>
      <c r="Q6732" s="3">
        <f t="shared" si="527"/>
        <v>83.600000000000009</v>
      </c>
      <c r="R6732" t="str">
        <f t="shared" si="528"/>
        <v>Em atraso</v>
      </c>
      <c r="S6732" s="5">
        <f t="shared" si="529"/>
        <v>2</v>
      </c>
    </row>
    <row r="6733" spans="1:19" x14ac:dyDescent="0.25">
      <c r="A6733">
        <v>6732</v>
      </c>
      <c r="B6733" s="1">
        <v>44254</v>
      </c>
      <c r="C6733" s="1">
        <v>44256</v>
      </c>
      <c r="D6733" s="1">
        <v>44279</v>
      </c>
      <c r="E6733" s="1">
        <v>44280</v>
      </c>
      <c r="F6733">
        <v>1</v>
      </c>
      <c r="G6733">
        <v>11</v>
      </c>
      <c r="H6733">
        <v>9</v>
      </c>
      <c r="I6733" s="6">
        <v>0</v>
      </c>
      <c r="J6733">
        <v>2</v>
      </c>
      <c r="K6733" t="str">
        <f>_xlfn.XLOOKUP(fCompras!F6733,dComprador!$A$2:$A$7,dComprador!$B$2:$B$7)</f>
        <v>Alon</v>
      </c>
      <c r="L6733" t="str">
        <f>_xlfn.XLOOKUP(J6733,dFornecedor!$A$2:$A$6,dFornecedor!$B$2:$B$6)</f>
        <v>Minerva</v>
      </c>
      <c r="M6733" t="str">
        <f>_xlfn.XLOOKUP(G6733,dMateriaPrima!$A$2:$A$12,dMateriaPrima!$B$2:$B$12)</f>
        <v>Papel</v>
      </c>
      <c r="N6733" s="2">
        <f>_xlfn.XLOOKUP(G6733,dMateriaPrima!$A$2:$A$12,dMateriaPrima!$C$2:$C$12)</f>
        <v>9</v>
      </c>
      <c r="O6733" s="3">
        <f t="shared" si="525"/>
        <v>81</v>
      </c>
      <c r="P6733" s="4">
        <f t="shared" si="526"/>
        <v>0</v>
      </c>
      <c r="Q6733" s="3">
        <f t="shared" si="527"/>
        <v>81</v>
      </c>
      <c r="R6733" t="str">
        <f t="shared" si="528"/>
        <v>Em atraso</v>
      </c>
      <c r="S6733" s="5">
        <f t="shared" si="529"/>
        <v>1</v>
      </c>
    </row>
    <row r="6734" spans="1:19" x14ac:dyDescent="0.25">
      <c r="A6734">
        <v>6733</v>
      </c>
      <c r="B6734" s="1">
        <v>44255</v>
      </c>
      <c r="C6734" s="1">
        <v>44262</v>
      </c>
      <c r="D6734" s="1">
        <v>44262</v>
      </c>
      <c r="E6734" s="1">
        <v>44264</v>
      </c>
      <c r="F6734">
        <v>4</v>
      </c>
      <c r="G6734">
        <v>7</v>
      </c>
      <c r="H6734">
        <v>145</v>
      </c>
      <c r="I6734" s="6">
        <v>0</v>
      </c>
      <c r="J6734">
        <v>1</v>
      </c>
      <c r="K6734" t="str">
        <f>_xlfn.XLOOKUP(fCompras!F6734,dComprador!$A$2:$A$7,dComprador!$B$2:$B$7)</f>
        <v>Lira</v>
      </c>
      <c r="L6734" t="str">
        <f>_xlfn.XLOOKUP(J6734,dFornecedor!$A$2:$A$6,dFornecedor!$B$2:$B$6)</f>
        <v>NorthShore</v>
      </c>
      <c r="M6734" t="str">
        <f>_xlfn.XLOOKUP(G6734,dMateriaPrima!$A$2:$A$12,dMateriaPrima!$B$2:$B$12)</f>
        <v>Poliéster</v>
      </c>
      <c r="N6734" s="2">
        <f>_xlfn.XLOOKUP(G6734,dMateriaPrima!$A$2:$A$12,dMateriaPrima!$C$2:$C$12)</f>
        <v>8</v>
      </c>
      <c r="O6734" s="3">
        <f t="shared" si="525"/>
        <v>1160</v>
      </c>
      <c r="P6734" s="4">
        <f t="shared" si="526"/>
        <v>0</v>
      </c>
      <c r="Q6734" s="3">
        <f t="shared" si="527"/>
        <v>1160</v>
      </c>
      <c r="R6734" t="str">
        <f t="shared" si="528"/>
        <v>Em atraso</v>
      </c>
      <c r="S6734" s="5">
        <f t="shared" si="529"/>
        <v>2</v>
      </c>
    </row>
    <row r="6735" spans="1:19" x14ac:dyDescent="0.25">
      <c r="A6735">
        <v>6734</v>
      </c>
      <c r="B6735" s="1">
        <v>44255</v>
      </c>
      <c r="C6735" s="1">
        <v>44259</v>
      </c>
      <c r="D6735" s="1">
        <v>44263</v>
      </c>
      <c r="E6735" s="1">
        <v>44262</v>
      </c>
      <c r="F6735">
        <v>4</v>
      </c>
      <c r="G6735">
        <v>5</v>
      </c>
      <c r="H6735">
        <v>146</v>
      </c>
      <c r="I6735" s="6">
        <v>0</v>
      </c>
      <c r="J6735">
        <v>2</v>
      </c>
      <c r="K6735" t="str">
        <f>_xlfn.XLOOKUP(fCompras!F6735,dComprador!$A$2:$A$7,dComprador!$B$2:$B$7)</f>
        <v>Lira</v>
      </c>
      <c r="L6735" t="str">
        <f>_xlfn.XLOOKUP(J6735,dFornecedor!$A$2:$A$6,dFornecedor!$B$2:$B$6)</f>
        <v>Minerva</v>
      </c>
      <c r="M6735" t="str">
        <f>_xlfn.XLOOKUP(G6735,dMateriaPrima!$A$2:$A$12,dMateriaPrima!$B$2:$B$12)</f>
        <v>Areia</v>
      </c>
      <c r="N6735" s="2">
        <f>_xlfn.XLOOKUP(G6735,dMateriaPrima!$A$2:$A$12,dMateriaPrima!$C$2:$C$12)</f>
        <v>3.59</v>
      </c>
      <c r="O6735" s="3">
        <f t="shared" si="525"/>
        <v>524.14</v>
      </c>
      <c r="P6735" s="4">
        <f t="shared" si="526"/>
        <v>0</v>
      </c>
      <c r="Q6735" s="3">
        <f t="shared" si="527"/>
        <v>524.14</v>
      </c>
      <c r="R6735" t="str">
        <f t="shared" si="528"/>
        <v>No prazo</v>
      </c>
      <c r="S6735" s="5">
        <f t="shared" si="529"/>
        <v>0</v>
      </c>
    </row>
    <row r="6736" spans="1:19" x14ac:dyDescent="0.25">
      <c r="A6736">
        <v>6735</v>
      </c>
      <c r="B6736" s="1">
        <v>44255</v>
      </c>
      <c r="C6736" s="1">
        <v>44259</v>
      </c>
      <c r="D6736" s="1">
        <v>44262</v>
      </c>
      <c r="E6736" s="1">
        <v>44264</v>
      </c>
      <c r="F6736">
        <v>4</v>
      </c>
      <c r="G6736">
        <v>1</v>
      </c>
      <c r="H6736">
        <v>29</v>
      </c>
      <c r="I6736" s="6">
        <v>0</v>
      </c>
      <c r="J6736">
        <v>1</v>
      </c>
      <c r="K6736" t="str">
        <f>_xlfn.XLOOKUP(fCompras!F6736,dComprador!$A$2:$A$7,dComprador!$B$2:$B$7)</f>
        <v>Lira</v>
      </c>
      <c r="L6736" t="str">
        <f>_xlfn.XLOOKUP(J6736,dFornecedor!$A$2:$A$6,dFornecedor!$B$2:$B$6)</f>
        <v>NorthShore</v>
      </c>
      <c r="M6736" t="str">
        <f>_xlfn.XLOOKUP(G6736,dMateriaPrima!$A$2:$A$12,dMateriaPrima!$B$2:$B$12)</f>
        <v>Tecido</v>
      </c>
      <c r="N6736" s="2">
        <f>_xlfn.XLOOKUP(G6736,dMateriaPrima!$A$2:$A$12,dMateriaPrima!$C$2:$C$12)</f>
        <v>18</v>
      </c>
      <c r="O6736" s="3">
        <f t="shared" si="525"/>
        <v>522</v>
      </c>
      <c r="P6736" s="4">
        <f t="shared" si="526"/>
        <v>0</v>
      </c>
      <c r="Q6736" s="3">
        <f t="shared" si="527"/>
        <v>522</v>
      </c>
      <c r="R6736" t="str">
        <f t="shared" si="528"/>
        <v>Em atraso</v>
      </c>
      <c r="S6736" s="5">
        <f t="shared" si="529"/>
        <v>2</v>
      </c>
    </row>
    <row r="6737" spans="1:19" x14ac:dyDescent="0.25">
      <c r="A6737">
        <v>6736</v>
      </c>
      <c r="B6737" s="1">
        <v>44255</v>
      </c>
      <c r="C6737" s="1">
        <v>44261</v>
      </c>
      <c r="D6737" s="1">
        <v>44263</v>
      </c>
      <c r="E6737" s="1">
        <v>44263</v>
      </c>
      <c r="F6737">
        <v>4</v>
      </c>
      <c r="G6737">
        <v>5</v>
      </c>
      <c r="H6737">
        <v>233</v>
      </c>
      <c r="I6737" s="6">
        <v>0</v>
      </c>
      <c r="J6737">
        <v>3</v>
      </c>
      <c r="K6737" t="str">
        <f>_xlfn.XLOOKUP(fCompras!F6737,dComprador!$A$2:$A$7,dComprador!$B$2:$B$7)</f>
        <v>Lira</v>
      </c>
      <c r="L6737" t="str">
        <f>_xlfn.XLOOKUP(J6737,dFornecedor!$A$2:$A$6,dFornecedor!$B$2:$B$6)</f>
        <v>StepUp</v>
      </c>
      <c r="M6737" t="str">
        <f>_xlfn.XLOOKUP(G6737,dMateriaPrima!$A$2:$A$12,dMateriaPrima!$B$2:$B$12)</f>
        <v>Areia</v>
      </c>
      <c r="N6737" s="2">
        <f>_xlfn.XLOOKUP(G6737,dMateriaPrima!$A$2:$A$12,dMateriaPrima!$C$2:$C$12)</f>
        <v>3.59</v>
      </c>
      <c r="O6737" s="3">
        <f t="shared" si="525"/>
        <v>836.46999999999991</v>
      </c>
      <c r="P6737" s="4">
        <f t="shared" si="526"/>
        <v>0</v>
      </c>
      <c r="Q6737" s="3">
        <f t="shared" si="527"/>
        <v>836.46999999999991</v>
      </c>
      <c r="R6737" t="str">
        <f t="shared" si="528"/>
        <v>No prazo</v>
      </c>
      <c r="S6737" s="5">
        <f t="shared" si="529"/>
        <v>0</v>
      </c>
    </row>
    <row r="6738" spans="1:19" x14ac:dyDescent="0.25">
      <c r="A6738">
        <v>6737</v>
      </c>
      <c r="B6738" s="1">
        <v>44255</v>
      </c>
      <c r="C6738" s="1">
        <v>44255</v>
      </c>
      <c r="D6738" s="1">
        <v>44264</v>
      </c>
      <c r="E6738" s="1">
        <v>44264</v>
      </c>
      <c r="F6738">
        <v>4</v>
      </c>
      <c r="G6738">
        <v>4</v>
      </c>
      <c r="H6738">
        <v>15</v>
      </c>
      <c r="I6738" s="6">
        <v>0</v>
      </c>
      <c r="J6738">
        <v>4</v>
      </c>
      <c r="K6738" t="str">
        <f>_xlfn.XLOOKUP(fCompras!F6738,dComprador!$A$2:$A$7,dComprador!$B$2:$B$7)</f>
        <v>Lira</v>
      </c>
      <c r="L6738" t="str">
        <f>_xlfn.XLOOKUP(J6738,dFornecedor!$A$2:$A$6,dFornecedor!$B$2:$B$6)</f>
        <v>AlphaOmega</v>
      </c>
      <c r="M6738" t="str">
        <f>_xlfn.XLOOKUP(G6738,dMateriaPrima!$A$2:$A$12,dMateriaPrima!$B$2:$B$12)</f>
        <v>Madeira</v>
      </c>
      <c r="N6738" s="2">
        <f>_xlfn.XLOOKUP(G6738,dMateriaPrima!$A$2:$A$12,dMateriaPrima!$C$2:$C$12)</f>
        <v>168</v>
      </c>
      <c r="O6738" s="3">
        <f t="shared" si="525"/>
        <v>2520</v>
      </c>
      <c r="P6738" s="4">
        <f t="shared" si="526"/>
        <v>0</v>
      </c>
      <c r="Q6738" s="3">
        <f t="shared" si="527"/>
        <v>2520</v>
      </c>
      <c r="R6738" t="str">
        <f t="shared" si="528"/>
        <v>No prazo</v>
      </c>
      <c r="S6738" s="5">
        <f t="shared" si="529"/>
        <v>0</v>
      </c>
    </row>
    <row r="6739" spans="1:19" x14ac:dyDescent="0.25">
      <c r="A6739">
        <v>6738</v>
      </c>
      <c r="B6739" s="1">
        <v>44255</v>
      </c>
      <c r="C6739" s="1">
        <v>44259</v>
      </c>
      <c r="D6739" s="1">
        <v>44273</v>
      </c>
      <c r="E6739" s="1">
        <v>44274</v>
      </c>
      <c r="F6739">
        <v>1</v>
      </c>
      <c r="G6739">
        <v>8</v>
      </c>
      <c r="H6739">
        <v>38</v>
      </c>
      <c r="I6739" s="6">
        <v>0</v>
      </c>
      <c r="J6739">
        <v>4</v>
      </c>
      <c r="K6739" t="str">
        <f>_xlfn.XLOOKUP(fCompras!F6739,dComprador!$A$2:$A$7,dComprador!$B$2:$B$7)</f>
        <v>Alon</v>
      </c>
      <c r="L6739" t="str">
        <f>_xlfn.XLOOKUP(J6739,dFornecedor!$A$2:$A$6,dFornecedor!$B$2:$B$6)</f>
        <v>AlphaOmega</v>
      </c>
      <c r="M6739" t="str">
        <f>_xlfn.XLOOKUP(G6739,dMateriaPrima!$A$2:$A$12,dMateriaPrima!$B$2:$B$12)</f>
        <v>Cimento</v>
      </c>
      <c r="N6739" s="2">
        <f>_xlfn.XLOOKUP(G6739,dMateriaPrima!$A$2:$A$12,dMateriaPrima!$C$2:$C$12)</f>
        <v>23</v>
      </c>
      <c r="O6739" s="3">
        <f t="shared" si="525"/>
        <v>874</v>
      </c>
      <c r="P6739" s="4">
        <f t="shared" si="526"/>
        <v>0</v>
      </c>
      <c r="Q6739" s="3">
        <f t="shared" si="527"/>
        <v>874</v>
      </c>
      <c r="R6739" t="str">
        <f t="shared" si="528"/>
        <v>Em atraso</v>
      </c>
      <c r="S6739" s="5">
        <f t="shared" si="529"/>
        <v>1</v>
      </c>
    </row>
    <row r="6740" spans="1:19" x14ac:dyDescent="0.25">
      <c r="A6740">
        <v>6739</v>
      </c>
      <c r="B6740" s="1">
        <v>44255</v>
      </c>
      <c r="C6740" s="1">
        <v>44268</v>
      </c>
      <c r="D6740" s="1">
        <v>44274</v>
      </c>
      <c r="E6740" s="1">
        <v>44276</v>
      </c>
      <c r="F6740">
        <v>1</v>
      </c>
      <c r="G6740">
        <v>10</v>
      </c>
      <c r="H6740">
        <v>185</v>
      </c>
      <c r="I6740" s="6">
        <v>0</v>
      </c>
      <c r="J6740">
        <v>1</v>
      </c>
      <c r="K6740" t="str">
        <f>_xlfn.XLOOKUP(fCompras!F6740,dComprador!$A$2:$A$7,dComprador!$B$2:$B$7)</f>
        <v>Alon</v>
      </c>
      <c r="L6740" t="str">
        <f>_xlfn.XLOOKUP(J6740,dFornecedor!$A$2:$A$6,dFornecedor!$B$2:$B$6)</f>
        <v>NorthShore</v>
      </c>
      <c r="M6740" t="str">
        <f>_xlfn.XLOOKUP(G6740,dMateriaPrima!$A$2:$A$12,dMateriaPrima!$B$2:$B$12)</f>
        <v>Pedra Britada</v>
      </c>
      <c r="N6740" s="2">
        <f>_xlfn.XLOOKUP(G6740,dMateriaPrima!$A$2:$A$12,dMateriaPrima!$C$2:$C$12)</f>
        <v>56</v>
      </c>
      <c r="O6740" s="3">
        <f t="shared" si="525"/>
        <v>10360</v>
      </c>
      <c r="P6740" s="4">
        <f t="shared" si="526"/>
        <v>0</v>
      </c>
      <c r="Q6740" s="3">
        <f t="shared" si="527"/>
        <v>10360</v>
      </c>
      <c r="R6740" t="str">
        <f t="shared" si="528"/>
        <v>Em atraso</v>
      </c>
      <c r="S6740" s="5">
        <f t="shared" si="529"/>
        <v>2</v>
      </c>
    </row>
    <row r="6741" spans="1:19" x14ac:dyDescent="0.25">
      <c r="A6741">
        <v>6740</v>
      </c>
      <c r="B6741" s="1">
        <v>44255</v>
      </c>
      <c r="C6741" s="1">
        <v>44255</v>
      </c>
      <c r="D6741" s="1">
        <v>44268</v>
      </c>
      <c r="E6741" s="1">
        <v>44270</v>
      </c>
      <c r="F6741">
        <v>2</v>
      </c>
      <c r="G6741">
        <v>11</v>
      </c>
      <c r="H6741">
        <v>416</v>
      </c>
      <c r="I6741" s="6">
        <v>0</v>
      </c>
      <c r="J6741">
        <v>2</v>
      </c>
      <c r="K6741" t="str">
        <f>_xlfn.XLOOKUP(fCompras!F6741,dComprador!$A$2:$A$7,dComprador!$B$2:$B$7)</f>
        <v>João</v>
      </c>
      <c r="L6741" t="str">
        <f>_xlfn.XLOOKUP(J6741,dFornecedor!$A$2:$A$6,dFornecedor!$B$2:$B$6)</f>
        <v>Minerva</v>
      </c>
      <c r="M6741" t="str">
        <f>_xlfn.XLOOKUP(G6741,dMateriaPrima!$A$2:$A$12,dMateriaPrima!$B$2:$B$12)</f>
        <v>Papel</v>
      </c>
      <c r="N6741" s="2">
        <f>_xlfn.XLOOKUP(G6741,dMateriaPrima!$A$2:$A$12,dMateriaPrima!$C$2:$C$12)</f>
        <v>9</v>
      </c>
      <c r="O6741" s="3">
        <f t="shared" si="525"/>
        <v>3744</v>
      </c>
      <c r="P6741" s="4">
        <f t="shared" si="526"/>
        <v>0</v>
      </c>
      <c r="Q6741" s="3">
        <f t="shared" si="527"/>
        <v>3744</v>
      </c>
      <c r="R6741" t="str">
        <f t="shared" si="528"/>
        <v>Em atraso</v>
      </c>
      <c r="S6741" s="5">
        <f t="shared" si="529"/>
        <v>2</v>
      </c>
    </row>
    <row r="6742" spans="1:19" x14ac:dyDescent="0.25">
      <c r="A6742">
        <v>6741</v>
      </c>
      <c r="B6742" s="1">
        <v>44255</v>
      </c>
      <c r="C6742" s="1">
        <v>44255</v>
      </c>
      <c r="D6742" s="1">
        <v>44268</v>
      </c>
      <c r="E6742" s="1">
        <v>44270</v>
      </c>
      <c r="F6742">
        <v>1</v>
      </c>
      <c r="G6742">
        <v>7</v>
      </c>
      <c r="H6742">
        <v>275</v>
      </c>
      <c r="I6742" s="6">
        <v>0</v>
      </c>
      <c r="J6742">
        <v>2</v>
      </c>
      <c r="K6742" t="str">
        <f>_xlfn.XLOOKUP(fCompras!F6742,dComprador!$A$2:$A$7,dComprador!$B$2:$B$7)</f>
        <v>Alon</v>
      </c>
      <c r="L6742" t="str">
        <f>_xlfn.XLOOKUP(J6742,dFornecedor!$A$2:$A$6,dFornecedor!$B$2:$B$6)</f>
        <v>Minerva</v>
      </c>
      <c r="M6742" t="str">
        <f>_xlfn.XLOOKUP(G6742,dMateriaPrima!$A$2:$A$12,dMateriaPrima!$B$2:$B$12)</f>
        <v>Poliéster</v>
      </c>
      <c r="N6742" s="2">
        <f>_xlfn.XLOOKUP(G6742,dMateriaPrima!$A$2:$A$12,dMateriaPrima!$C$2:$C$12)</f>
        <v>8</v>
      </c>
      <c r="O6742" s="3">
        <f t="shared" si="525"/>
        <v>2200</v>
      </c>
      <c r="P6742" s="4">
        <f t="shared" si="526"/>
        <v>0</v>
      </c>
      <c r="Q6742" s="3">
        <f t="shared" si="527"/>
        <v>2200</v>
      </c>
      <c r="R6742" t="str">
        <f t="shared" si="528"/>
        <v>Em atraso</v>
      </c>
      <c r="S6742" s="5">
        <f t="shared" si="529"/>
        <v>2</v>
      </c>
    </row>
    <row r="6743" spans="1:19" x14ac:dyDescent="0.25">
      <c r="A6743">
        <v>6742</v>
      </c>
      <c r="B6743" s="1">
        <v>44255</v>
      </c>
      <c r="C6743" s="1">
        <v>44263</v>
      </c>
      <c r="D6743" s="1">
        <v>44273</v>
      </c>
      <c r="E6743" s="1">
        <v>44276</v>
      </c>
      <c r="F6743">
        <v>1</v>
      </c>
      <c r="G6743">
        <v>1</v>
      </c>
      <c r="H6743">
        <v>170</v>
      </c>
      <c r="I6743" s="6">
        <v>0</v>
      </c>
      <c r="J6743">
        <v>2</v>
      </c>
      <c r="K6743" t="str">
        <f>_xlfn.XLOOKUP(fCompras!F6743,dComprador!$A$2:$A$7,dComprador!$B$2:$B$7)</f>
        <v>Alon</v>
      </c>
      <c r="L6743" t="str">
        <f>_xlfn.XLOOKUP(J6743,dFornecedor!$A$2:$A$6,dFornecedor!$B$2:$B$6)</f>
        <v>Minerva</v>
      </c>
      <c r="M6743" t="str">
        <f>_xlfn.XLOOKUP(G6743,dMateriaPrima!$A$2:$A$12,dMateriaPrima!$B$2:$B$12)</f>
        <v>Tecido</v>
      </c>
      <c r="N6743" s="2">
        <f>_xlfn.XLOOKUP(G6743,dMateriaPrima!$A$2:$A$12,dMateriaPrima!$C$2:$C$12)</f>
        <v>18</v>
      </c>
      <c r="O6743" s="3">
        <f t="shared" si="525"/>
        <v>3060</v>
      </c>
      <c r="P6743" s="4">
        <f t="shared" si="526"/>
        <v>0</v>
      </c>
      <c r="Q6743" s="3">
        <f t="shared" si="527"/>
        <v>3060</v>
      </c>
      <c r="R6743" t="str">
        <f t="shared" si="528"/>
        <v>Em atraso</v>
      </c>
      <c r="S6743" s="5">
        <f t="shared" si="529"/>
        <v>3</v>
      </c>
    </row>
    <row r="6744" spans="1:19" x14ac:dyDescent="0.25">
      <c r="A6744">
        <v>6743</v>
      </c>
      <c r="B6744" s="1">
        <v>44255</v>
      </c>
      <c r="C6744" s="1">
        <v>44267</v>
      </c>
      <c r="D6744" s="1">
        <v>44275</v>
      </c>
      <c r="E6744" s="1">
        <v>44277</v>
      </c>
      <c r="F6744">
        <v>1</v>
      </c>
      <c r="G6744">
        <v>8</v>
      </c>
      <c r="H6744">
        <v>281</v>
      </c>
      <c r="I6744" s="6">
        <v>0</v>
      </c>
      <c r="J6744">
        <v>1</v>
      </c>
      <c r="K6744" t="str">
        <f>_xlfn.XLOOKUP(fCompras!F6744,dComprador!$A$2:$A$7,dComprador!$B$2:$B$7)</f>
        <v>Alon</v>
      </c>
      <c r="L6744" t="str">
        <f>_xlfn.XLOOKUP(J6744,dFornecedor!$A$2:$A$6,dFornecedor!$B$2:$B$6)</f>
        <v>NorthShore</v>
      </c>
      <c r="M6744" t="str">
        <f>_xlfn.XLOOKUP(G6744,dMateriaPrima!$A$2:$A$12,dMateriaPrima!$B$2:$B$12)</f>
        <v>Cimento</v>
      </c>
      <c r="N6744" s="2">
        <f>_xlfn.XLOOKUP(G6744,dMateriaPrima!$A$2:$A$12,dMateriaPrima!$C$2:$C$12)</f>
        <v>23</v>
      </c>
      <c r="O6744" s="3">
        <f t="shared" si="525"/>
        <v>6463</v>
      </c>
      <c r="P6744" s="4">
        <f t="shared" si="526"/>
        <v>0</v>
      </c>
      <c r="Q6744" s="3">
        <f t="shared" si="527"/>
        <v>6463</v>
      </c>
      <c r="R6744" t="str">
        <f t="shared" si="528"/>
        <v>Em atraso</v>
      </c>
      <c r="S6744" s="5">
        <f t="shared" si="529"/>
        <v>2</v>
      </c>
    </row>
    <row r="6745" spans="1:19" x14ac:dyDescent="0.25">
      <c r="A6745">
        <v>6744</v>
      </c>
      <c r="B6745" s="1">
        <v>44255</v>
      </c>
      <c r="C6745" s="1">
        <v>44267</v>
      </c>
      <c r="D6745" s="1">
        <v>44287</v>
      </c>
      <c r="E6745" s="1">
        <v>44289</v>
      </c>
      <c r="F6745">
        <v>1</v>
      </c>
      <c r="G6745">
        <v>1</v>
      </c>
      <c r="H6745">
        <v>14</v>
      </c>
      <c r="I6745" s="6">
        <v>0</v>
      </c>
      <c r="J6745">
        <v>1</v>
      </c>
      <c r="K6745" t="str">
        <f>_xlfn.XLOOKUP(fCompras!F6745,dComprador!$A$2:$A$7,dComprador!$B$2:$B$7)</f>
        <v>Alon</v>
      </c>
      <c r="L6745" t="str">
        <f>_xlfn.XLOOKUP(J6745,dFornecedor!$A$2:$A$6,dFornecedor!$B$2:$B$6)</f>
        <v>NorthShore</v>
      </c>
      <c r="M6745" t="str">
        <f>_xlfn.XLOOKUP(G6745,dMateriaPrima!$A$2:$A$12,dMateriaPrima!$B$2:$B$12)</f>
        <v>Tecido</v>
      </c>
      <c r="N6745" s="2">
        <f>_xlfn.XLOOKUP(G6745,dMateriaPrima!$A$2:$A$12,dMateriaPrima!$C$2:$C$12)</f>
        <v>18</v>
      </c>
      <c r="O6745" s="3">
        <f t="shared" si="525"/>
        <v>252</v>
      </c>
      <c r="P6745" s="4">
        <f t="shared" si="526"/>
        <v>0</v>
      </c>
      <c r="Q6745" s="3">
        <f t="shared" si="527"/>
        <v>252</v>
      </c>
      <c r="R6745" t="str">
        <f t="shared" si="528"/>
        <v>Em atraso</v>
      </c>
      <c r="S6745" s="5">
        <f t="shared" si="529"/>
        <v>2</v>
      </c>
    </row>
    <row r="6746" spans="1:19" x14ac:dyDescent="0.25">
      <c r="A6746">
        <v>6745</v>
      </c>
      <c r="B6746" s="1">
        <v>44255</v>
      </c>
      <c r="C6746" s="1">
        <v>44258</v>
      </c>
      <c r="D6746" s="1">
        <v>44279</v>
      </c>
      <c r="E6746" s="1">
        <v>44281</v>
      </c>
      <c r="F6746">
        <v>1</v>
      </c>
      <c r="G6746">
        <v>9</v>
      </c>
      <c r="H6746">
        <v>385</v>
      </c>
      <c r="I6746" s="6">
        <v>0.28000000000000003</v>
      </c>
      <c r="J6746">
        <v>5</v>
      </c>
      <c r="K6746" t="str">
        <f>_xlfn.XLOOKUP(fCompras!F6746,dComprador!$A$2:$A$7,dComprador!$B$2:$B$7)</f>
        <v>Alon</v>
      </c>
      <c r="L6746" t="str">
        <f>_xlfn.XLOOKUP(J6746,dFornecedor!$A$2:$A$6,dFornecedor!$B$2:$B$6)</f>
        <v>Atlas</v>
      </c>
      <c r="M6746" t="str">
        <f>_xlfn.XLOOKUP(G6746,dMateriaPrima!$A$2:$A$12,dMateriaPrima!$B$2:$B$12)</f>
        <v>Couro</v>
      </c>
      <c r="N6746" s="2">
        <f>_xlfn.XLOOKUP(G6746,dMateriaPrima!$A$2:$A$12,dMateriaPrima!$C$2:$C$12)</f>
        <v>4.4000000000000004</v>
      </c>
      <c r="O6746" s="3">
        <f t="shared" si="525"/>
        <v>1694.0000000000002</v>
      </c>
      <c r="P6746" s="4">
        <f t="shared" si="526"/>
        <v>474.32000000000011</v>
      </c>
      <c r="Q6746" s="3">
        <f t="shared" si="527"/>
        <v>1219.68</v>
      </c>
      <c r="R6746" t="str">
        <f t="shared" si="528"/>
        <v>Em atraso</v>
      </c>
      <c r="S6746" s="5">
        <f t="shared" si="529"/>
        <v>2</v>
      </c>
    </row>
    <row r="6747" spans="1:19" x14ac:dyDescent="0.25">
      <c r="A6747">
        <v>6746</v>
      </c>
      <c r="B6747" s="1">
        <v>44256</v>
      </c>
      <c r="C6747" s="1">
        <v>44256</v>
      </c>
      <c r="D6747" s="1">
        <v>44263</v>
      </c>
      <c r="E6747" s="1">
        <v>44263</v>
      </c>
      <c r="F6747">
        <v>4</v>
      </c>
      <c r="G6747">
        <v>6</v>
      </c>
      <c r="H6747">
        <v>66</v>
      </c>
      <c r="I6747" s="6">
        <v>0</v>
      </c>
      <c r="J6747">
        <v>4</v>
      </c>
      <c r="K6747" t="str">
        <f>_xlfn.XLOOKUP(fCompras!F6747,dComprador!$A$2:$A$7,dComprador!$B$2:$B$7)</f>
        <v>Lira</v>
      </c>
      <c r="L6747" t="str">
        <f>_xlfn.XLOOKUP(J6747,dFornecedor!$A$2:$A$6,dFornecedor!$B$2:$B$6)</f>
        <v>AlphaOmega</v>
      </c>
      <c r="M6747" t="str">
        <f>_xlfn.XLOOKUP(G6747,dMateriaPrima!$A$2:$A$12,dMateriaPrima!$B$2:$B$12)</f>
        <v>Fio Algodão</v>
      </c>
      <c r="N6747" s="2">
        <f>_xlfn.XLOOKUP(G6747,dMateriaPrima!$A$2:$A$12,dMateriaPrima!$C$2:$C$12)</f>
        <v>55.9</v>
      </c>
      <c r="O6747" s="3">
        <f t="shared" si="525"/>
        <v>3689.4</v>
      </c>
      <c r="P6747" s="4">
        <f t="shared" si="526"/>
        <v>0</v>
      </c>
      <c r="Q6747" s="3">
        <f t="shared" si="527"/>
        <v>3689.4</v>
      </c>
      <c r="R6747" t="str">
        <f t="shared" si="528"/>
        <v>No prazo</v>
      </c>
      <c r="S6747" s="5">
        <f t="shared" si="529"/>
        <v>0</v>
      </c>
    </row>
    <row r="6748" spans="1:19" x14ac:dyDescent="0.25">
      <c r="A6748">
        <v>6747</v>
      </c>
      <c r="B6748" s="1">
        <v>44256</v>
      </c>
      <c r="C6748" s="1">
        <v>44264</v>
      </c>
      <c r="D6748" s="1">
        <v>44281</v>
      </c>
      <c r="E6748" s="1">
        <v>44285</v>
      </c>
      <c r="F6748">
        <v>1</v>
      </c>
      <c r="G6748">
        <v>5</v>
      </c>
      <c r="H6748">
        <v>7</v>
      </c>
      <c r="I6748" s="6">
        <v>0</v>
      </c>
      <c r="J6748">
        <v>2</v>
      </c>
      <c r="K6748" t="str">
        <f>_xlfn.XLOOKUP(fCompras!F6748,dComprador!$A$2:$A$7,dComprador!$B$2:$B$7)</f>
        <v>Alon</v>
      </c>
      <c r="L6748" t="str">
        <f>_xlfn.XLOOKUP(J6748,dFornecedor!$A$2:$A$6,dFornecedor!$B$2:$B$6)</f>
        <v>Minerva</v>
      </c>
      <c r="M6748" t="str">
        <f>_xlfn.XLOOKUP(G6748,dMateriaPrima!$A$2:$A$12,dMateriaPrima!$B$2:$B$12)</f>
        <v>Areia</v>
      </c>
      <c r="N6748" s="2">
        <f>_xlfn.XLOOKUP(G6748,dMateriaPrima!$A$2:$A$12,dMateriaPrima!$C$2:$C$12)</f>
        <v>3.59</v>
      </c>
      <c r="O6748" s="3">
        <f t="shared" si="525"/>
        <v>25.13</v>
      </c>
      <c r="P6748" s="4">
        <f t="shared" si="526"/>
        <v>0</v>
      </c>
      <c r="Q6748" s="3">
        <f t="shared" si="527"/>
        <v>25.13</v>
      </c>
      <c r="R6748" t="str">
        <f t="shared" si="528"/>
        <v>Em atraso</v>
      </c>
      <c r="S6748" s="5">
        <f t="shared" si="529"/>
        <v>4</v>
      </c>
    </row>
    <row r="6749" spans="1:19" x14ac:dyDescent="0.25">
      <c r="A6749">
        <v>6748</v>
      </c>
      <c r="B6749" s="1">
        <v>44256</v>
      </c>
      <c r="C6749" s="1">
        <v>44256</v>
      </c>
      <c r="D6749" s="1">
        <v>44286</v>
      </c>
      <c r="E6749" s="1">
        <v>44288</v>
      </c>
      <c r="F6749">
        <v>1</v>
      </c>
      <c r="G6749">
        <v>8</v>
      </c>
      <c r="H6749">
        <v>84</v>
      </c>
      <c r="I6749" s="6">
        <v>0</v>
      </c>
      <c r="J6749">
        <v>5</v>
      </c>
      <c r="K6749" t="str">
        <f>_xlfn.XLOOKUP(fCompras!F6749,dComprador!$A$2:$A$7,dComprador!$B$2:$B$7)</f>
        <v>Alon</v>
      </c>
      <c r="L6749" t="str">
        <f>_xlfn.XLOOKUP(J6749,dFornecedor!$A$2:$A$6,dFornecedor!$B$2:$B$6)</f>
        <v>Atlas</v>
      </c>
      <c r="M6749" t="str">
        <f>_xlfn.XLOOKUP(G6749,dMateriaPrima!$A$2:$A$12,dMateriaPrima!$B$2:$B$12)</f>
        <v>Cimento</v>
      </c>
      <c r="N6749" s="2">
        <f>_xlfn.XLOOKUP(G6749,dMateriaPrima!$A$2:$A$12,dMateriaPrima!$C$2:$C$12)</f>
        <v>23</v>
      </c>
      <c r="O6749" s="3">
        <f t="shared" si="525"/>
        <v>1932</v>
      </c>
      <c r="P6749" s="4">
        <f t="shared" si="526"/>
        <v>0</v>
      </c>
      <c r="Q6749" s="3">
        <f t="shared" si="527"/>
        <v>1932</v>
      </c>
      <c r="R6749" t="str">
        <f t="shared" si="528"/>
        <v>Em atraso</v>
      </c>
      <c r="S6749" s="5">
        <f t="shared" si="529"/>
        <v>2</v>
      </c>
    </row>
    <row r="6750" spans="1:19" x14ac:dyDescent="0.25">
      <c r="A6750">
        <v>6749</v>
      </c>
      <c r="B6750" s="1">
        <v>44256</v>
      </c>
      <c r="C6750" s="1">
        <v>44262</v>
      </c>
      <c r="D6750" s="1">
        <v>44289</v>
      </c>
      <c r="E6750" s="1">
        <v>44289</v>
      </c>
      <c r="F6750">
        <v>1</v>
      </c>
      <c r="G6750">
        <v>6</v>
      </c>
      <c r="H6750">
        <v>14</v>
      </c>
      <c r="I6750" s="6">
        <v>0</v>
      </c>
      <c r="J6750">
        <v>4</v>
      </c>
      <c r="K6750" t="str">
        <f>_xlfn.XLOOKUP(fCompras!F6750,dComprador!$A$2:$A$7,dComprador!$B$2:$B$7)</f>
        <v>Alon</v>
      </c>
      <c r="L6750" t="str">
        <f>_xlfn.XLOOKUP(J6750,dFornecedor!$A$2:$A$6,dFornecedor!$B$2:$B$6)</f>
        <v>AlphaOmega</v>
      </c>
      <c r="M6750" t="str">
        <f>_xlfn.XLOOKUP(G6750,dMateriaPrima!$A$2:$A$12,dMateriaPrima!$B$2:$B$12)</f>
        <v>Fio Algodão</v>
      </c>
      <c r="N6750" s="2">
        <f>_xlfn.XLOOKUP(G6750,dMateriaPrima!$A$2:$A$12,dMateriaPrima!$C$2:$C$12)</f>
        <v>55.9</v>
      </c>
      <c r="O6750" s="3">
        <f t="shared" si="525"/>
        <v>782.6</v>
      </c>
      <c r="P6750" s="4">
        <f t="shared" si="526"/>
        <v>0</v>
      </c>
      <c r="Q6750" s="3">
        <f t="shared" si="527"/>
        <v>782.6</v>
      </c>
      <c r="R6750" t="str">
        <f t="shared" si="528"/>
        <v>No prazo</v>
      </c>
      <c r="S6750" s="5">
        <f t="shared" si="529"/>
        <v>0</v>
      </c>
    </row>
    <row r="6751" spans="1:19" x14ac:dyDescent="0.25">
      <c r="A6751">
        <v>6750</v>
      </c>
      <c r="B6751" s="1">
        <v>44256</v>
      </c>
      <c r="C6751" s="1">
        <v>44260</v>
      </c>
      <c r="D6751" s="1">
        <v>44263</v>
      </c>
      <c r="E6751" s="1">
        <v>44265</v>
      </c>
      <c r="F6751">
        <v>4</v>
      </c>
      <c r="G6751">
        <v>1</v>
      </c>
      <c r="H6751">
        <v>219</v>
      </c>
      <c r="I6751" s="6">
        <v>0</v>
      </c>
      <c r="J6751">
        <v>5</v>
      </c>
      <c r="K6751" t="str">
        <f>_xlfn.XLOOKUP(fCompras!F6751,dComprador!$A$2:$A$7,dComprador!$B$2:$B$7)</f>
        <v>Lira</v>
      </c>
      <c r="L6751" t="str">
        <f>_xlfn.XLOOKUP(J6751,dFornecedor!$A$2:$A$6,dFornecedor!$B$2:$B$6)</f>
        <v>Atlas</v>
      </c>
      <c r="M6751" t="str">
        <f>_xlfn.XLOOKUP(G6751,dMateriaPrima!$A$2:$A$12,dMateriaPrima!$B$2:$B$12)</f>
        <v>Tecido</v>
      </c>
      <c r="N6751" s="2">
        <f>_xlfn.XLOOKUP(G6751,dMateriaPrima!$A$2:$A$12,dMateriaPrima!$C$2:$C$12)</f>
        <v>18</v>
      </c>
      <c r="O6751" s="3">
        <f t="shared" si="525"/>
        <v>3942</v>
      </c>
      <c r="P6751" s="4">
        <f t="shared" si="526"/>
        <v>0</v>
      </c>
      <c r="Q6751" s="3">
        <f t="shared" si="527"/>
        <v>3942</v>
      </c>
      <c r="R6751" t="str">
        <f t="shared" si="528"/>
        <v>Em atraso</v>
      </c>
      <c r="S6751" s="5">
        <f t="shared" si="529"/>
        <v>2</v>
      </c>
    </row>
    <row r="6752" spans="1:19" x14ac:dyDescent="0.25">
      <c r="A6752">
        <v>6751</v>
      </c>
      <c r="B6752" s="1">
        <v>44256</v>
      </c>
      <c r="C6752" s="1">
        <v>44256</v>
      </c>
      <c r="D6752" s="1">
        <v>44264</v>
      </c>
      <c r="E6752" s="1">
        <v>44265</v>
      </c>
      <c r="F6752">
        <v>4</v>
      </c>
      <c r="G6752">
        <v>11</v>
      </c>
      <c r="H6752">
        <v>17</v>
      </c>
      <c r="I6752" s="6">
        <v>0</v>
      </c>
      <c r="J6752">
        <v>2</v>
      </c>
      <c r="K6752" t="str">
        <f>_xlfn.XLOOKUP(fCompras!F6752,dComprador!$A$2:$A$7,dComprador!$B$2:$B$7)</f>
        <v>Lira</v>
      </c>
      <c r="L6752" t="str">
        <f>_xlfn.XLOOKUP(J6752,dFornecedor!$A$2:$A$6,dFornecedor!$B$2:$B$6)</f>
        <v>Minerva</v>
      </c>
      <c r="M6752" t="str">
        <f>_xlfn.XLOOKUP(G6752,dMateriaPrima!$A$2:$A$12,dMateriaPrima!$B$2:$B$12)</f>
        <v>Papel</v>
      </c>
      <c r="N6752" s="2">
        <f>_xlfn.XLOOKUP(G6752,dMateriaPrima!$A$2:$A$12,dMateriaPrima!$C$2:$C$12)</f>
        <v>9</v>
      </c>
      <c r="O6752" s="3">
        <f t="shared" si="525"/>
        <v>153</v>
      </c>
      <c r="P6752" s="4">
        <f t="shared" si="526"/>
        <v>0</v>
      </c>
      <c r="Q6752" s="3">
        <f t="shared" si="527"/>
        <v>153</v>
      </c>
      <c r="R6752" t="str">
        <f t="shared" si="528"/>
        <v>Em atraso</v>
      </c>
      <c r="S6752" s="5">
        <f t="shared" si="529"/>
        <v>1</v>
      </c>
    </row>
    <row r="6753" spans="1:19" x14ac:dyDescent="0.25">
      <c r="A6753">
        <v>6752</v>
      </c>
      <c r="B6753" s="1">
        <v>44256</v>
      </c>
      <c r="C6753" s="1">
        <v>44260</v>
      </c>
      <c r="D6753" s="1">
        <v>44263</v>
      </c>
      <c r="E6753" s="1">
        <v>44263</v>
      </c>
      <c r="F6753">
        <v>4</v>
      </c>
      <c r="G6753">
        <v>6</v>
      </c>
      <c r="H6753">
        <v>221</v>
      </c>
      <c r="I6753" s="6">
        <v>0</v>
      </c>
      <c r="J6753">
        <v>1</v>
      </c>
      <c r="K6753" t="str">
        <f>_xlfn.XLOOKUP(fCompras!F6753,dComprador!$A$2:$A$7,dComprador!$B$2:$B$7)</f>
        <v>Lira</v>
      </c>
      <c r="L6753" t="str">
        <f>_xlfn.XLOOKUP(J6753,dFornecedor!$A$2:$A$6,dFornecedor!$B$2:$B$6)</f>
        <v>NorthShore</v>
      </c>
      <c r="M6753" t="str">
        <f>_xlfn.XLOOKUP(G6753,dMateriaPrima!$A$2:$A$12,dMateriaPrima!$B$2:$B$12)</f>
        <v>Fio Algodão</v>
      </c>
      <c r="N6753" s="2">
        <f>_xlfn.XLOOKUP(G6753,dMateriaPrima!$A$2:$A$12,dMateriaPrima!$C$2:$C$12)</f>
        <v>55.9</v>
      </c>
      <c r="O6753" s="3">
        <f t="shared" si="525"/>
        <v>12353.9</v>
      </c>
      <c r="P6753" s="4">
        <f t="shared" si="526"/>
        <v>0</v>
      </c>
      <c r="Q6753" s="3">
        <f t="shared" si="527"/>
        <v>12353.9</v>
      </c>
      <c r="R6753" t="str">
        <f t="shared" si="528"/>
        <v>No prazo</v>
      </c>
      <c r="S6753" s="5">
        <f t="shared" si="529"/>
        <v>0</v>
      </c>
    </row>
    <row r="6754" spans="1:19" x14ac:dyDescent="0.25">
      <c r="A6754">
        <v>6753</v>
      </c>
      <c r="B6754" s="1">
        <v>44256</v>
      </c>
      <c r="C6754" s="1">
        <v>44257</v>
      </c>
      <c r="D6754" s="1">
        <v>44263</v>
      </c>
      <c r="E6754" s="1">
        <v>44265</v>
      </c>
      <c r="F6754">
        <v>4</v>
      </c>
      <c r="G6754">
        <v>9</v>
      </c>
      <c r="H6754">
        <v>451</v>
      </c>
      <c r="I6754" s="6">
        <v>0</v>
      </c>
      <c r="J6754">
        <v>3</v>
      </c>
      <c r="K6754" t="str">
        <f>_xlfn.XLOOKUP(fCompras!F6754,dComprador!$A$2:$A$7,dComprador!$B$2:$B$7)</f>
        <v>Lira</v>
      </c>
      <c r="L6754" t="str">
        <f>_xlfn.XLOOKUP(J6754,dFornecedor!$A$2:$A$6,dFornecedor!$B$2:$B$6)</f>
        <v>StepUp</v>
      </c>
      <c r="M6754" t="str">
        <f>_xlfn.XLOOKUP(G6754,dMateriaPrima!$A$2:$A$12,dMateriaPrima!$B$2:$B$12)</f>
        <v>Couro</v>
      </c>
      <c r="N6754" s="2">
        <f>_xlfn.XLOOKUP(G6754,dMateriaPrima!$A$2:$A$12,dMateriaPrima!$C$2:$C$12)</f>
        <v>4.4000000000000004</v>
      </c>
      <c r="O6754" s="3">
        <f t="shared" si="525"/>
        <v>1984.4</v>
      </c>
      <c r="P6754" s="4">
        <f t="shared" si="526"/>
        <v>0</v>
      </c>
      <c r="Q6754" s="3">
        <f t="shared" si="527"/>
        <v>1984.4</v>
      </c>
      <c r="R6754" t="str">
        <f t="shared" si="528"/>
        <v>Em atraso</v>
      </c>
      <c r="S6754" s="5">
        <f t="shared" si="529"/>
        <v>2</v>
      </c>
    </row>
    <row r="6755" spans="1:19" x14ac:dyDescent="0.25">
      <c r="A6755">
        <v>6754</v>
      </c>
      <c r="B6755" s="1">
        <v>44256</v>
      </c>
      <c r="C6755" s="1">
        <v>44262</v>
      </c>
      <c r="D6755" s="1">
        <v>44264</v>
      </c>
      <c r="E6755" s="1">
        <v>44267</v>
      </c>
      <c r="F6755">
        <v>4</v>
      </c>
      <c r="G6755">
        <v>7</v>
      </c>
      <c r="H6755">
        <v>2</v>
      </c>
      <c r="I6755" s="6">
        <v>0</v>
      </c>
      <c r="J6755">
        <v>4</v>
      </c>
      <c r="K6755" t="str">
        <f>_xlfn.XLOOKUP(fCompras!F6755,dComprador!$A$2:$A$7,dComprador!$B$2:$B$7)</f>
        <v>Lira</v>
      </c>
      <c r="L6755" t="str">
        <f>_xlfn.XLOOKUP(J6755,dFornecedor!$A$2:$A$6,dFornecedor!$B$2:$B$6)</f>
        <v>AlphaOmega</v>
      </c>
      <c r="M6755" t="str">
        <f>_xlfn.XLOOKUP(G6755,dMateriaPrima!$A$2:$A$12,dMateriaPrima!$B$2:$B$12)</f>
        <v>Poliéster</v>
      </c>
      <c r="N6755" s="2">
        <f>_xlfn.XLOOKUP(G6755,dMateriaPrima!$A$2:$A$12,dMateriaPrima!$C$2:$C$12)</f>
        <v>8</v>
      </c>
      <c r="O6755" s="3">
        <f t="shared" si="525"/>
        <v>16</v>
      </c>
      <c r="P6755" s="4">
        <f t="shared" si="526"/>
        <v>0</v>
      </c>
      <c r="Q6755" s="3">
        <f t="shared" si="527"/>
        <v>16</v>
      </c>
      <c r="R6755" t="str">
        <f t="shared" si="528"/>
        <v>Em atraso</v>
      </c>
      <c r="S6755" s="5">
        <f t="shared" si="529"/>
        <v>3</v>
      </c>
    </row>
    <row r="6756" spans="1:19" x14ac:dyDescent="0.25">
      <c r="A6756">
        <v>6755</v>
      </c>
      <c r="B6756" s="1">
        <v>44256</v>
      </c>
      <c r="C6756" s="1">
        <v>44257</v>
      </c>
      <c r="D6756" s="1">
        <v>44273</v>
      </c>
      <c r="E6756" s="1">
        <v>44276</v>
      </c>
      <c r="F6756">
        <v>1</v>
      </c>
      <c r="G6756">
        <v>11</v>
      </c>
      <c r="H6756">
        <v>460</v>
      </c>
      <c r="I6756" s="6">
        <v>0</v>
      </c>
      <c r="J6756">
        <v>4</v>
      </c>
      <c r="K6756" t="str">
        <f>_xlfn.XLOOKUP(fCompras!F6756,dComprador!$A$2:$A$7,dComprador!$B$2:$B$7)</f>
        <v>Alon</v>
      </c>
      <c r="L6756" t="str">
        <f>_xlfn.XLOOKUP(J6756,dFornecedor!$A$2:$A$6,dFornecedor!$B$2:$B$6)</f>
        <v>AlphaOmega</v>
      </c>
      <c r="M6756" t="str">
        <f>_xlfn.XLOOKUP(G6756,dMateriaPrima!$A$2:$A$12,dMateriaPrima!$B$2:$B$12)</f>
        <v>Papel</v>
      </c>
      <c r="N6756" s="2">
        <f>_xlfn.XLOOKUP(G6756,dMateriaPrima!$A$2:$A$12,dMateriaPrima!$C$2:$C$12)</f>
        <v>9</v>
      </c>
      <c r="O6756" s="3">
        <f t="shared" si="525"/>
        <v>4140</v>
      </c>
      <c r="P6756" s="4">
        <f t="shared" si="526"/>
        <v>0</v>
      </c>
      <c r="Q6756" s="3">
        <f t="shared" si="527"/>
        <v>4140</v>
      </c>
      <c r="R6756" t="str">
        <f t="shared" si="528"/>
        <v>Em atraso</v>
      </c>
      <c r="S6756" s="5">
        <f t="shared" si="529"/>
        <v>3</v>
      </c>
    </row>
    <row r="6757" spans="1:19" x14ac:dyDescent="0.25">
      <c r="A6757">
        <v>6756</v>
      </c>
      <c r="B6757" s="1">
        <v>44256</v>
      </c>
      <c r="C6757" s="1">
        <v>44256</v>
      </c>
      <c r="D6757" s="1">
        <v>44275</v>
      </c>
      <c r="E6757" s="1">
        <v>44276</v>
      </c>
      <c r="F6757">
        <v>1</v>
      </c>
      <c r="G6757">
        <v>5</v>
      </c>
      <c r="H6757">
        <v>174</v>
      </c>
      <c r="I6757" s="6">
        <v>0</v>
      </c>
      <c r="J6757">
        <v>5</v>
      </c>
      <c r="K6757" t="str">
        <f>_xlfn.XLOOKUP(fCompras!F6757,dComprador!$A$2:$A$7,dComprador!$B$2:$B$7)</f>
        <v>Alon</v>
      </c>
      <c r="L6757" t="str">
        <f>_xlfn.XLOOKUP(J6757,dFornecedor!$A$2:$A$6,dFornecedor!$B$2:$B$6)</f>
        <v>Atlas</v>
      </c>
      <c r="M6757" t="str">
        <f>_xlfn.XLOOKUP(G6757,dMateriaPrima!$A$2:$A$12,dMateriaPrima!$B$2:$B$12)</f>
        <v>Areia</v>
      </c>
      <c r="N6757" s="2">
        <f>_xlfn.XLOOKUP(G6757,dMateriaPrima!$A$2:$A$12,dMateriaPrima!$C$2:$C$12)</f>
        <v>3.59</v>
      </c>
      <c r="O6757" s="3">
        <f t="shared" si="525"/>
        <v>624.66</v>
      </c>
      <c r="P6757" s="4">
        <f t="shared" si="526"/>
        <v>0</v>
      </c>
      <c r="Q6757" s="3">
        <f t="shared" si="527"/>
        <v>624.66</v>
      </c>
      <c r="R6757" t="str">
        <f t="shared" si="528"/>
        <v>Em atraso</v>
      </c>
      <c r="S6757" s="5">
        <f t="shared" si="529"/>
        <v>1</v>
      </c>
    </row>
    <row r="6758" spans="1:19" x14ac:dyDescent="0.25">
      <c r="A6758">
        <v>6757</v>
      </c>
      <c r="B6758" s="1">
        <v>44256</v>
      </c>
      <c r="C6758" s="1">
        <v>44256</v>
      </c>
      <c r="D6758" s="1">
        <v>44276</v>
      </c>
      <c r="E6758" s="1">
        <v>44278</v>
      </c>
      <c r="F6758">
        <v>1</v>
      </c>
      <c r="G6758">
        <v>3</v>
      </c>
      <c r="H6758">
        <v>56</v>
      </c>
      <c r="I6758" s="6">
        <v>0</v>
      </c>
      <c r="J6758">
        <v>2</v>
      </c>
      <c r="K6758" t="str">
        <f>_xlfn.XLOOKUP(fCompras!F6758,dComprador!$A$2:$A$7,dComprador!$B$2:$B$7)</f>
        <v>Alon</v>
      </c>
      <c r="L6758" t="str">
        <f>_xlfn.XLOOKUP(J6758,dFornecedor!$A$2:$A$6,dFornecedor!$B$2:$B$6)</f>
        <v>Minerva</v>
      </c>
      <c r="M6758" t="str">
        <f>_xlfn.XLOOKUP(G6758,dMateriaPrima!$A$2:$A$12,dMateriaPrima!$B$2:$B$12)</f>
        <v>Barra Metal</v>
      </c>
      <c r="N6758" s="2">
        <f>_xlfn.XLOOKUP(G6758,dMateriaPrima!$A$2:$A$12,dMateriaPrima!$C$2:$C$12)</f>
        <v>565</v>
      </c>
      <c r="O6758" s="3">
        <f t="shared" si="525"/>
        <v>31640</v>
      </c>
      <c r="P6758" s="4">
        <f t="shared" si="526"/>
        <v>0</v>
      </c>
      <c r="Q6758" s="3">
        <f t="shared" si="527"/>
        <v>31640</v>
      </c>
      <c r="R6758" t="str">
        <f t="shared" si="528"/>
        <v>Em atraso</v>
      </c>
      <c r="S6758" s="5">
        <f t="shared" si="529"/>
        <v>2</v>
      </c>
    </row>
    <row r="6759" spans="1:19" x14ac:dyDescent="0.25">
      <c r="A6759">
        <v>6758</v>
      </c>
      <c r="B6759" s="1">
        <v>44256</v>
      </c>
      <c r="C6759" s="1">
        <v>44264</v>
      </c>
      <c r="D6759" s="1">
        <v>44286</v>
      </c>
      <c r="E6759" s="1">
        <v>44292</v>
      </c>
      <c r="F6759">
        <v>1</v>
      </c>
      <c r="G6759">
        <v>5</v>
      </c>
      <c r="H6759">
        <v>209</v>
      </c>
      <c r="I6759" s="6">
        <v>0</v>
      </c>
      <c r="J6759">
        <v>2</v>
      </c>
      <c r="K6759" t="str">
        <f>_xlfn.XLOOKUP(fCompras!F6759,dComprador!$A$2:$A$7,dComprador!$B$2:$B$7)</f>
        <v>Alon</v>
      </c>
      <c r="L6759" t="str">
        <f>_xlfn.XLOOKUP(J6759,dFornecedor!$A$2:$A$6,dFornecedor!$B$2:$B$6)</f>
        <v>Minerva</v>
      </c>
      <c r="M6759" t="str">
        <f>_xlfn.XLOOKUP(G6759,dMateriaPrima!$A$2:$A$12,dMateriaPrima!$B$2:$B$12)</f>
        <v>Areia</v>
      </c>
      <c r="N6759" s="2">
        <f>_xlfn.XLOOKUP(G6759,dMateriaPrima!$A$2:$A$12,dMateriaPrima!$C$2:$C$12)</f>
        <v>3.59</v>
      </c>
      <c r="O6759" s="3">
        <f t="shared" si="525"/>
        <v>750.31</v>
      </c>
      <c r="P6759" s="4">
        <f t="shared" si="526"/>
        <v>0</v>
      </c>
      <c r="Q6759" s="3">
        <f t="shared" si="527"/>
        <v>750.31</v>
      </c>
      <c r="R6759" t="str">
        <f t="shared" si="528"/>
        <v>Em atraso</v>
      </c>
      <c r="S6759" s="5">
        <f t="shared" si="529"/>
        <v>6</v>
      </c>
    </row>
    <row r="6760" spans="1:19" x14ac:dyDescent="0.25">
      <c r="A6760">
        <v>6759</v>
      </c>
      <c r="B6760" s="1">
        <v>44256</v>
      </c>
      <c r="C6760" s="1">
        <v>44256</v>
      </c>
      <c r="D6760" s="1">
        <v>44277</v>
      </c>
      <c r="E6760" s="1">
        <v>44279</v>
      </c>
      <c r="F6760">
        <v>1</v>
      </c>
      <c r="G6760">
        <v>10</v>
      </c>
      <c r="H6760">
        <v>12</v>
      </c>
      <c r="I6760" s="6">
        <v>0</v>
      </c>
      <c r="J6760">
        <v>2</v>
      </c>
      <c r="K6760" t="str">
        <f>_xlfn.XLOOKUP(fCompras!F6760,dComprador!$A$2:$A$7,dComprador!$B$2:$B$7)</f>
        <v>Alon</v>
      </c>
      <c r="L6760" t="str">
        <f>_xlfn.XLOOKUP(J6760,dFornecedor!$A$2:$A$6,dFornecedor!$B$2:$B$6)</f>
        <v>Minerva</v>
      </c>
      <c r="M6760" t="str">
        <f>_xlfn.XLOOKUP(G6760,dMateriaPrima!$A$2:$A$12,dMateriaPrima!$B$2:$B$12)</f>
        <v>Pedra Britada</v>
      </c>
      <c r="N6760" s="2">
        <f>_xlfn.XLOOKUP(G6760,dMateriaPrima!$A$2:$A$12,dMateriaPrima!$C$2:$C$12)</f>
        <v>56</v>
      </c>
      <c r="O6760" s="3">
        <f t="shared" si="525"/>
        <v>672</v>
      </c>
      <c r="P6760" s="4">
        <f t="shared" si="526"/>
        <v>0</v>
      </c>
      <c r="Q6760" s="3">
        <f t="shared" si="527"/>
        <v>672</v>
      </c>
      <c r="R6760" t="str">
        <f t="shared" si="528"/>
        <v>Em atraso</v>
      </c>
      <c r="S6760" s="5">
        <f t="shared" si="529"/>
        <v>2</v>
      </c>
    </row>
    <row r="6761" spans="1:19" x14ac:dyDescent="0.25">
      <c r="A6761">
        <v>6760</v>
      </c>
      <c r="B6761" s="1">
        <v>44257</v>
      </c>
      <c r="C6761" s="1">
        <v>44258</v>
      </c>
      <c r="D6761" s="1">
        <v>44264</v>
      </c>
      <c r="E6761" s="1">
        <v>44268</v>
      </c>
      <c r="F6761">
        <v>4</v>
      </c>
      <c r="G6761">
        <v>7</v>
      </c>
      <c r="H6761">
        <v>7</v>
      </c>
      <c r="I6761" s="6">
        <v>0</v>
      </c>
      <c r="J6761">
        <v>3</v>
      </c>
      <c r="K6761" t="str">
        <f>_xlfn.XLOOKUP(fCompras!F6761,dComprador!$A$2:$A$7,dComprador!$B$2:$B$7)</f>
        <v>Lira</v>
      </c>
      <c r="L6761" t="str">
        <f>_xlfn.XLOOKUP(J6761,dFornecedor!$A$2:$A$6,dFornecedor!$B$2:$B$6)</f>
        <v>StepUp</v>
      </c>
      <c r="M6761" t="str">
        <f>_xlfn.XLOOKUP(G6761,dMateriaPrima!$A$2:$A$12,dMateriaPrima!$B$2:$B$12)</f>
        <v>Poliéster</v>
      </c>
      <c r="N6761" s="2">
        <f>_xlfn.XLOOKUP(G6761,dMateriaPrima!$A$2:$A$12,dMateriaPrima!$C$2:$C$12)</f>
        <v>8</v>
      </c>
      <c r="O6761" s="3">
        <f t="shared" si="525"/>
        <v>56</v>
      </c>
      <c r="P6761" s="4">
        <f t="shared" si="526"/>
        <v>0</v>
      </c>
      <c r="Q6761" s="3">
        <f t="shared" si="527"/>
        <v>56</v>
      </c>
      <c r="R6761" t="str">
        <f t="shared" si="528"/>
        <v>Em atraso</v>
      </c>
      <c r="S6761" s="5">
        <f t="shared" si="529"/>
        <v>4</v>
      </c>
    </row>
    <row r="6762" spans="1:19" x14ac:dyDescent="0.25">
      <c r="A6762">
        <v>6761</v>
      </c>
      <c r="B6762" s="1">
        <v>44257</v>
      </c>
      <c r="C6762" s="1">
        <v>44258</v>
      </c>
      <c r="D6762" s="1">
        <v>44266</v>
      </c>
      <c r="E6762" s="1">
        <v>44273</v>
      </c>
      <c r="F6762">
        <v>4</v>
      </c>
      <c r="G6762">
        <v>10</v>
      </c>
      <c r="H6762">
        <v>60</v>
      </c>
      <c r="I6762" s="6">
        <v>0</v>
      </c>
      <c r="J6762">
        <v>4</v>
      </c>
      <c r="K6762" t="str">
        <f>_xlfn.XLOOKUP(fCompras!F6762,dComprador!$A$2:$A$7,dComprador!$B$2:$B$7)</f>
        <v>Lira</v>
      </c>
      <c r="L6762" t="str">
        <f>_xlfn.XLOOKUP(J6762,dFornecedor!$A$2:$A$6,dFornecedor!$B$2:$B$6)</f>
        <v>AlphaOmega</v>
      </c>
      <c r="M6762" t="str">
        <f>_xlfn.XLOOKUP(G6762,dMateriaPrima!$A$2:$A$12,dMateriaPrima!$B$2:$B$12)</f>
        <v>Pedra Britada</v>
      </c>
      <c r="N6762" s="2">
        <f>_xlfn.XLOOKUP(G6762,dMateriaPrima!$A$2:$A$12,dMateriaPrima!$C$2:$C$12)</f>
        <v>56</v>
      </c>
      <c r="O6762" s="3">
        <f t="shared" si="525"/>
        <v>3360</v>
      </c>
      <c r="P6762" s="4">
        <f t="shared" si="526"/>
        <v>0</v>
      </c>
      <c r="Q6762" s="3">
        <f t="shared" si="527"/>
        <v>3360</v>
      </c>
      <c r="R6762" t="str">
        <f t="shared" si="528"/>
        <v>Em atraso</v>
      </c>
      <c r="S6762" s="5">
        <f t="shared" si="529"/>
        <v>7</v>
      </c>
    </row>
    <row r="6763" spans="1:19" x14ac:dyDescent="0.25">
      <c r="A6763">
        <v>6762</v>
      </c>
      <c r="B6763" s="1">
        <v>44257</v>
      </c>
      <c r="C6763" s="1">
        <v>44266</v>
      </c>
      <c r="D6763" s="1">
        <v>44276</v>
      </c>
      <c r="E6763" s="1">
        <v>44280</v>
      </c>
      <c r="F6763">
        <v>1</v>
      </c>
      <c r="G6763">
        <v>9</v>
      </c>
      <c r="H6763">
        <v>63</v>
      </c>
      <c r="I6763" s="6">
        <v>0</v>
      </c>
      <c r="J6763">
        <v>2</v>
      </c>
      <c r="K6763" t="str">
        <f>_xlfn.XLOOKUP(fCompras!F6763,dComprador!$A$2:$A$7,dComprador!$B$2:$B$7)</f>
        <v>Alon</v>
      </c>
      <c r="L6763" t="str">
        <f>_xlfn.XLOOKUP(J6763,dFornecedor!$A$2:$A$6,dFornecedor!$B$2:$B$6)</f>
        <v>Minerva</v>
      </c>
      <c r="M6763" t="str">
        <f>_xlfn.XLOOKUP(G6763,dMateriaPrima!$A$2:$A$12,dMateriaPrima!$B$2:$B$12)</f>
        <v>Couro</v>
      </c>
      <c r="N6763" s="2">
        <f>_xlfn.XLOOKUP(G6763,dMateriaPrima!$A$2:$A$12,dMateriaPrima!$C$2:$C$12)</f>
        <v>4.4000000000000004</v>
      </c>
      <c r="O6763" s="3">
        <f t="shared" si="525"/>
        <v>277.20000000000005</v>
      </c>
      <c r="P6763" s="4">
        <f t="shared" si="526"/>
        <v>0</v>
      </c>
      <c r="Q6763" s="3">
        <f t="shared" si="527"/>
        <v>277.20000000000005</v>
      </c>
      <c r="R6763" t="str">
        <f t="shared" si="528"/>
        <v>Em atraso</v>
      </c>
      <c r="S6763" s="5">
        <f t="shared" si="529"/>
        <v>4</v>
      </c>
    </row>
    <row r="6764" spans="1:19" x14ac:dyDescent="0.25">
      <c r="A6764">
        <v>6763</v>
      </c>
      <c r="B6764" s="1">
        <v>44257</v>
      </c>
      <c r="C6764" s="1">
        <v>44257</v>
      </c>
      <c r="D6764" s="1">
        <v>44277</v>
      </c>
      <c r="E6764" s="1">
        <v>44277</v>
      </c>
      <c r="F6764">
        <v>1</v>
      </c>
      <c r="G6764">
        <v>1</v>
      </c>
      <c r="H6764">
        <v>601</v>
      </c>
      <c r="I6764" s="6">
        <v>0</v>
      </c>
      <c r="J6764">
        <v>2</v>
      </c>
      <c r="K6764" t="str">
        <f>_xlfn.XLOOKUP(fCompras!F6764,dComprador!$A$2:$A$7,dComprador!$B$2:$B$7)</f>
        <v>Alon</v>
      </c>
      <c r="L6764" t="str">
        <f>_xlfn.XLOOKUP(J6764,dFornecedor!$A$2:$A$6,dFornecedor!$B$2:$B$6)</f>
        <v>Minerva</v>
      </c>
      <c r="M6764" t="str">
        <f>_xlfn.XLOOKUP(G6764,dMateriaPrima!$A$2:$A$12,dMateriaPrima!$B$2:$B$12)</f>
        <v>Tecido</v>
      </c>
      <c r="N6764" s="2">
        <f>_xlfn.XLOOKUP(G6764,dMateriaPrima!$A$2:$A$12,dMateriaPrima!$C$2:$C$12)</f>
        <v>18</v>
      </c>
      <c r="O6764" s="3">
        <f t="shared" si="525"/>
        <v>10818</v>
      </c>
      <c r="P6764" s="4">
        <f t="shared" si="526"/>
        <v>0</v>
      </c>
      <c r="Q6764" s="3">
        <f t="shared" si="527"/>
        <v>10818</v>
      </c>
      <c r="R6764" t="str">
        <f t="shared" si="528"/>
        <v>No prazo</v>
      </c>
      <c r="S6764" s="5">
        <f t="shared" si="529"/>
        <v>0</v>
      </c>
    </row>
    <row r="6765" spans="1:19" x14ac:dyDescent="0.25">
      <c r="A6765">
        <v>6764</v>
      </c>
      <c r="B6765" s="1">
        <v>44257</v>
      </c>
      <c r="C6765" s="1">
        <v>44265</v>
      </c>
      <c r="D6765" s="1">
        <v>44269</v>
      </c>
      <c r="E6765" s="1">
        <v>44270</v>
      </c>
      <c r="F6765">
        <v>2</v>
      </c>
      <c r="G6765">
        <v>4</v>
      </c>
      <c r="H6765">
        <v>144</v>
      </c>
      <c r="I6765" s="6">
        <v>0</v>
      </c>
      <c r="J6765">
        <v>2</v>
      </c>
      <c r="K6765" t="str">
        <f>_xlfn.XLOOKUP(fCompras!F6765,dComprador!$A$2:$A$7,dComprador!$B$2:$B$7)</f>
        <v>João</v>
      </c>
      <c r="L6765" t="str">
        <f>_xlfn.XLOOKUP(J6765,dFornecedor!$A$2:$A$6,dFornecedor!$B$2:$B$6)</f>
        <v>Minerva</v>
      </c>
      <c r="M6765" t="str">
        <f>_xlfn.XLOOKUP(G6765,dMateriaPrima!$A$2:$A$12,dMateriaPrima!$B$2:$B$12)</f>
        <v>Madeira</v>
      </c>
      <c r="N6765" s="2">
        <f>_xlfn.XLOOKUP(G6765,dMateriaPrima!$A$2:$A$12,dMateriaPrima!$C$2:$C$12)</f>
        <v>168</v>
      </c>
      <c r="O6765" s="3">
        <f t="shared" si="525"/>
        <v>24192</v>
      </c>
      <c r="P6765" s="4">
        <f t="shared" si="526"/>
        <v>0</v>
      </c>
      <c r="Q6765" s="3">
        <f t="shared" si="527"/>
        <v>24192</v>
      </c>
      <c r="R6765" t="str">
        <f t="shared" si="528"/>
        <v>Em atraso</v>
      </c>
      <c r="S6765" s="5">
        <f t="shared" si="529"/>
        <v>1</v>
      </c>
    </row>
    <row r="6766" spans="1:19" x14ac:dyDescent="0.25">
      <c r="A6766">
        <v>6765</v>
      </c>
      <c r="B6766" s="1">
        <v>44257</v>
      </c>
      <c r="C6766" s="1">
        <v>44258</v>
      </c>
      <c r="D6766" s="1">
        <v>44278</v>
      </c>
      <c r="E6766" s="1">
        <v>44282</v>
      </c>
      <c r="F6766">
        <v>1</v>
      </c>
      <c r="G6766">
        <v>9</v>
      </c>
      <c r="H6766">
        <v>131</v>
      </c>
      <c r="I6766" s="6">
        <v>0</v>
      </c>
      <c r="J6766">
        <v>3</v>
      </c>
      <c r="K6766" t="str">
        <f>_xlfn.XLOOKUP(fCompras!F6766,dComprador!$A$2:$A$7,dComprador!$B$2:$B$7)</f>
        <v>Alon</v>
      </c>
      <c r="L6766" t="str">
        <f>_xlfn.XLOOKUP(J6766,dFornecedor!$A$2:$A$6,dFornecedor!$B$2:$B$6)</f>
        <v>StepUp</v>
      </c>
      <c r="M6766" t="str">
        <f>_xlfn.XLOOKUP(G6766,dMateriaPrima!$A$2:$A$12,dMateriaPrima!$B$2:$B$12)</f>
        <v>Couro</v>
      </c>
      <c r="N6766" s="2">
        <f>_xlfn.XLOOKUP(G6766,dMateriaPrima!$A$2:$A$12,dMateriaPrima!$C$2:$C$12)</f>
        <v>4.4000000000000004</v>
      </c>
      <c r="O6766" s="3">
        <f t="shared" si="525"/>
        <v>576.40000000000009</v>
      </c>
      <c r="P6766" s="4">
        <f t="shared" si="526"/>
        <v>0</v>
      </c>
      <c r="Q6766" s="3">
        <f t="shared" si="527"/>
        <v>576.40000000000009</v>
      </c>
      <c r="R6766" t="str">
        <f t="shared" si="528"/>
        <v>Em atraso</v>
      </c>
      <c r="S6766" s="5">
        <f t="shared" si="529"/>
        <v>4</v>
      </c>
    </row>
    <row r="6767" spans="1:19" x14ac:dyDescent="0.25">
      <c r="A6767">
        <v>6766</v>
      </c>
      <c r="B6767" s="1">
        <v>44257</v>
      </c>
      <c r="C6767" s="1">
        <v>44258</v>
      </c>
      <c r="D6767" s="1">
        <v>44289</v>
      </c>
      <c r="E6767" s="1">
        <v>44294</v>
      </c>
      <c r="F6767">
        <v>1</v>
      </c>
      <c r="G6767">
        <v>5</v>
      </c>
      <c r="H6767">
        <v>507</v>
      </c>
      <c r="I6767" s="6">
        <v>0</v>
      </c>
      <c r="J6767">
        <v>3</v>
      </c>
      <c r="K6767" t="str">
        <f>_xlfn.XLOOKUP(fCompras!F6767,dComprador!$A$2:$A$7,dComprador!$B$2:$B$7)</f>
        <v>Alon</v>
      </c>
      <c r="L6767" t="str">
        <f>_xlfn.XLOOKUP(J6767,dFornecedor!$A$2:$A$6,dFornecedor!$B$2:$B$6)</f>
        <v>StepUp</v>
      </c>
      <c r="M6767" t="str">
        <f>_xlfn.XLOOKUP(G6767,dMateriaPrima!$A$2:$A$12,dMateriaPrima!$B$2:$B$12)</f>
        <v>Areia</v>
      </c>
      <c r="N6767" s="2">
        <f>_xlfn.XLOOKUP(G6767,dMateriaPrima!$A$2:$A$12,dMateriaPrima!$C$2:$C$12)</f>
        <v>3.59</v>
      </c>
      <c r="O6767" s="3">
        <f t="shared" si="525"/>
        <v>1820.1299999999999</v>
      </c>
      <c r="P6767" s="4">
        <f t="shared" si="526"/>
        <v>0</v>
      </c>
      <c r="Q6767" s="3">
        <f t="shared" si="527"/>
        <v>1820.1299999999999</v>
      </c>
      <c r="R6767" t="str">
        <f t="shared" si="528"/>
        <v>Em atraso</v>
      </c>
      <c r="S6767" s="5">
        <f t="shared" si="529"/>
        <v>5</v>
      </c>
    </row>
    <row r="6768" spans="1:19" x14ac:dyDescent="0.25">
      <c r="A6768">
        <v>6767</v>
      </c>
      <c r="B6768" s="1">
        <v>44257</v>
      </c>
      <c r="C6768" s="1">
        <v>44263</v>
      </c>
      <c r="D6768" s="1">
        <v>44279</v>
      </c>
      <c r="E6768" s="1">
        <v>44283</v>
      </c>
      <c r="F6768">
        <v>1</v>
      </c>
      <c r="G6768">
        <v>8</v>
      </c>
      <c r="H6768">
        <v>28</v>
      </c>
      <c r="I6768" s="6">
        <v>0</v>
      </c>
      <c r="J6768">
        <v>2</v>
      </c>
      <c r="K6768" t="str">
        <f>_xlfn.XLOOKUP(fCompras!F6768,dComprador!$A$2:$A$7,dComprador!$B$2:$B$7)</f>
        <v>Alon</v>
      </c>
      <c r="L6768" t="str">
        <f>_xlfn.XLOOKUP(J6768,dFornecedor!$A$2:$A$6,dFornecedor!$B$2:$B$6)</f>
        <v>Minerva</v>
      </c>
      <c r="M6768" t="str">
        <f>_xlfn.XLOOKUP(G6768,dMateriaPrima!$A$2:$A$12,dMateriaPrima!$B$2:$B$12)</f>
        <v>Cimento</v>
      </c>
      <c r="N6768" s="2">
        <f>_xlfn.XLOOKUP(G6768,dMateriaPrima!$A$2:$A$12,dMateriaPrima!$C$2:$C$12)</f>
        <v>23</v>
      </c>
      <c r="O6768" s="3">
        <f t="shared" si="525"/>
        <v>644</v>
      </c>
      <c r="P6768" s="4">
        <f t="shared" si="526"/>
        <v>0</v>
      </c>
      <c r="Q6768" s="3">
        <f t="shared" si="527"/>
        <v>644</v>
      </c>
      <c r="R6768" t="str">
        <f t="shared" si="528"/>
        <v>Em atraso</v>
      </c>
      <c r="S6768" s="5">
        <f t="shared" si="529"/>
        <v>4</v>
      </c>
    </row>
    <row r="6769" spans="1:19" x14ac:dyDescent="0.25">
      <c r="A6769">
        <v>6768</v>
      </c>
      <c r="B6769" s="1">
        <v>44258</v>
      </c>
      <c r="C6769" s="1">
        <v>44263</v>
      </c>
      <c r="D6769" s="1">
        <v>44265</v>
      </c>
      <c r="E6769" s="1">
        <v>44268</v>
      </c>
      <c r="F6769">
        <v>4</v>
      </c>
      <c r="G6769">
        <v>11</v>
      </c>
      <c r="H6769">
        <v>163</v>
      </c>
      <c r="I6769" s="6">
        <v>0</v>
      </c>
      <c r="J6769">
        <v>3</v>
      </c>
      <c r="K6769" t="str">
        <f>_xlfn.XLOOKUP(fCompras!F6769,dComprador!$A$2:$A$7,dComprador!$B$2:$B$7)</f>
        <v>Lira</v>
      </c>
      <c r="L6769" t="str">
        <f>_xlfn.XLOOKUP(J6769,dFornecedor!$A$2:$A$6,dFornecedor!$B$2:$B$6)</f>
        <v>StepUp</v>
      </c>
      <c r="M6769" t="str">
        <f>_xlfn.XLOOKUP(G6769,dMateriaPrima!$A$2:$A$12,dMateriaPrima!$B$2:$B$12)</f>
        <v>Papel</v>
      </c>
      <c r="N6769" s="2">
        <f>_xlfn.XLOOKUP(G6769,dMateriaPrima!$A$2:$A$12,dMateriaPrima!$C$2:$C$12)</f>
        <v>9</v>
      </c>
      <c r="O6769" s="3">
        <f t="shared" si="525"/>
        <v>1467</v>
      </c>
      <c r="P6769" s="4">
        <f t="shared" si="526"/>
        <v>0</v>
      </c>
      <c r="Q6769" s="3">
        <f t="shared" si="527"/>
        <v>1467</v>
      </c>
      <c r="R6769" t="str">
        <f t="shared" si="528"/>
        <v>Em atraso</v>
      </c>
      <c r="S6769" s="5">
        <f t="shared" si="529"/>
        <v>3</v>
      </c>
    </row>
    <row r="6770" spans="1:19" x14ac:dyDescent="0.25">
      <c r="A6770">
        <v>6769</v>
      </c>
      <c r="B6770" s="1">
        <v>44258</v>
      </c>
      <c r="C6770" s="1">
        <v>44261</v>
      </c>
      <c r="D6770" s="1">
        <v>44265</v>
      </c>
      <c r="E6770" s="1">
        <v>44266</v>
      </c>
      <c r="F6770">
        <v>4</v>
      </c>
      <c r="G6770">
        <v>9</v>
      </c>
      <c r="H6770">
        <v>79</v>
      </c>
      <c r="I6770" s="6">
        <v>0</v>
      </c>
      <c r="J6770">
        <v>2</v>
      </c>
      <c r="K6770" t="str">
        <f>_xlfn.XLOOKUP(fCompras!F6770,dComprador!$A$2:$A$7,dComprador!$B$2:$B$7)</f>
        <v>Lira</v>
      </c>
      <c r="L6770" t="str">
        <f>_xlfn.XLOOKUP(J6770,dFornecedor!$A$2:$A$6,dFornecedor!$B$2:$B$6)</f>
        <v>Minerva</v>
      </c>
      <c r="M6770" t="str">
        <f>_xlfn.XLOOKUP(G6770,dMateriaPrima!$A$2:$A$12,dMateriaPrima!$B$2:$B$12)</f>
        <v>Couro</v>
      </c>
      <c r="N6770" s="2">
        <f>_xlfn.XLOOKUP(G6770,dMateriaPrima!$A$2:$A$12,dMateriaPrima!$C$2:$C$12)</f>
        <v>4.4000000000000004</v>
      </c>
      <c r="O6770" s="3">
        <f t="shared" si="525"/>
        <v>347.6</v>
      </c>
      <c r="P6770" s="4">
        <f t="shared" si="526"/>
        <v>0</v>
      </c>
      <c r="Q6770" s="3">
        <f t="shared" si="527"/>
        <v>347.6</v>
      </c>
      <c r="R6770" t="str">
        <f t="shared" si="528"/>
        <v>Em atraso</v>
      </c>
      <c r="S6770" s="5">
        <f t="shared" si="529"/>
        <v>1</v>
      </c>
    </row>
    <row r="6771" spans="1:19" x14ac:dyDescent="0.25">
      <c r="A6771">
        <v>6770</v>
      </c>
      <c r="B6771" s="1">
        <v>44258</v>
      </c>
      <c r="C6771" s="1">
        <v>44262</v>
      </c>
      <c r="D6771" s="1">
        <v>44266</v>
      </c>
      <c r="E6771" s="1">
        <v>44268</v>
      </c>
      <c r="F6771">
        <v>4</v>
      </c>
      <c r="G6771">
        <v>5</v>
      </c>
      <c r="H6771">
        <v>89</v>
      </c>
      <c r="I6771" s="6">
        <v>0</v>
      </c>
      <c r="J6771">
        <v>2</v>
      </c>
      <c r="K6771" t="str">
        <f>_xlfn.XLOOKUP(fCompras!F6771,dComprador!$A$2:$A$7,dComprador!$B$2:$B$7)</f>
        <v>Lira</v>
      </c>
      <c r="L6771" t="str">
        <f>_xlfn.XLOOKUP(J6771,dFornecedor!$A$2:$A$6,dFornecedor!$B$2:$B$6)</f>
        <v>Minerva</v>
      </c>
      <c r="M6771" t="str">
        <f>_xlfn.XLOOKUP(G6771,dMateriaPrima!$A$2:$A$12,dMateriaPrima!$B$2:$B$12)</f>
        <v>Areia</v>
      </c>
      <c r="N6771" s="2">
        <f>_xlfn.XLOOKUP(G6771,dMateriaPrima!$A$2:$A$12,dMateriaPrima!$C$2:$C$12)</f>
        <v>3.59</v>
      </c>
      <c r="O6771" s="3">
        <f t="shared" si="525"/>
        <v>319.51</v>
      </c>
      <c r="P6771" s="4">
        <f t="shared" si="526"/>
        <v>0</v>
      </c>
      <c r="Q6771" s="3">
        <f t="shared" si="527"/>
        <v>319.51</v>
      </c>
      <c r="R6771" t="str">
        <f t="shared" si="528"/>
        <v>Em atraso</v>
      </c>
      <c r="S6771" s="5">
        <f t="shared" si="529"/>
        <v>2</v>
      </c>
    </row>
    <row r="6772" spans="1:19" x14ac:dyDescent="0.25">
      <c r="A6772">
        <v>6771</v>
      </c>
      <c r="B6772" s="1">
        <v>44258</v>
      </c>
      <c r="C6772" s="1">
        <v>44267</v>
      </c>
      <c r="D6772" s="1">
        <v>44269</v>
      </c>
      <c r="E6772" s="1">
        <v>44268</v>
      </c>
      <c r="F6772">
        <v>4</v>
      </c>
      <c r="G6772">
        <v>5</v>
      </c>
      <c r="H6772">
        <v>96</v>
      </c>
      <c r="I6772" s="6">
        <v>0</v>
      </c>
      <c r="J6772">
        <v>3</v>
      </c>
      <c r="K6772" t="str">
        <f>_xlfn.XLOOKUP(fCompras!F6772,dComprador!$A$2:$A$7,dComprador!$B$2:$B$7)</f>
        <v>Lira</v>
      </c>
      <c r="L6772" t="str">
        <f>_xlfn.XLOOKUP(J6772,dFornecedor!$A$2:$A$6,dFornecedor!$B$2:$B$6)</f>
        <v>StepUp</v>
      </c>
      <c r="M6772" t="str">
        <f>_xlfn.XLOOKUP(G6772,dMateriaPrima!$A$2:$A$12,dMateriaPrima!$B$2:$B$12)</f>
        <v>Areia</v>
      </c>
      <c r="N6772" s="2">
        <f>_xlfn.XLOOKUP(G6772,dMateriaPrima!$A$2:$A$12,dMateriaPrima!$C$2:$C$12)</f>
        <v>3.59</v>
      </c>
      <c r="O6772" s="3">
        <f t="shared" si="525"/>
        <v>344.64</v>
      </c>
      <c r="P6772" s="4">
        <f t="shared" si="526"/>
        <v>0</v>
      </c>
      <c r="Q6772" s="3">
        <f t="shared" si="527"/>
        <v>344.64</v>
      </c>
      <c r="R6772" t="str">
        <f t="shared" si="528"/>
        <v>No prazo</v>
      </c>
      <c r="S6772" s="5">
        <f t="shared" si="529"/>
        <v>0</v>
      </c>
    </row>
    <row r="6773" spans="1:19" x14ac:dyDescent="0.25">
      <c r="A6773">
        <v>6772</v>
      </c>
      <c r="B6773" s="1">
        <v>44258</v>
      </c>
      <c r="C6773" s="1">
        <v>44265</v>
      </c>
      <c r="D6773" s="1">
        <v>44266</v>
      </c>
      <c r="E6773" s="1">
        <v>44266</v>
      </c>
      <c r="F6773">
        <v>4</v>
      </c>
      <c r="G6773">
        <v>6</v>
      </c>
      <c r="H6773">
        <v>122</v>
      </c>
      <c r="I6773" s="6">
        <v>0</v>
      </c>
      <c r="J6773">
        <v>1</v>
      </c>
      <c r="K6773" t="str">
        <f>_xlfn.XLOOKUP(fCompras!F6773,dComprador!$A$2:$A$7,dComprador!$B$2:$B$7)</f>
        <v>Lira</v>
      </c>
      <c r="L6773" t="str">
        <f>_xlfn.XLOOKUP(J6773,dFornecedor!$A$2:$A$6,dFornecedor!$B$2:$B$6)</f>
        <v>NorthShore</v>
      </c>
      <c r="M6773" t="str">
        <f>_xlfn.XLOOKUP(G6773,dMateriaPrima!$A$2:$A$12,dMateriaPrima!$B$2:$B$12)</f>
        <v>Fio Algodão</v>
      </c>
      <c r="N6773" s="2">
        <f>_xlfn.XLOOKUP(G6773,dMateriaPrima!$A$2:$A$12,dMateriaPrima!$C$2:$C$12)</f>
        <v>55.9</v>
      </c>
      <c r="O6773" s="3">
        <f t="shared" si="525"/>
        <v>6819.8</v>
      </c>
      <c r="P6773" s="4">
        <f t="shared" si="526"/>
        <v>0</v>
      </c>
      <c r="Q6773" s="3">
        <f t="shared" si="527"/>
        <v>6819.8</v>
      </c>
      <c r="R6773" t="str">
        <f t="shared" si="528"/>
        <v>No prazo</v>
      </c>
      <c r="S6773" s="5">
        <f t="shared" si="529"/>
        <v>0</v>
      </c>
    </row>
    <row r="6774" spans="1:19" x14ac:dyDescent="0.25">
      <c r="A6774">
        <v>6773</v>
      </c>
      <c r="B6774" s="1">
        <v>44258</v>
      </c>
      <c r="C6774" s="1">
        <v>44259</v>
      </c>
      <c r="D6774" s="1">
        <v>44292</v>
      </c>
      <c r="E6774" s="1">
        <v>44291</v>
      </c>
      <c r="F6774">
        <v>1</v>
      </c>
      <c r="G6774">
        <v>8</v>
      </c>
      <c r="H6774">
        <v>501</v>
      </c>
      <c r="I6774" s="6">
        <v>0</v>
      </c>
      <c r="J6774">
        <v>3</v>
      </c>
      <c r="K6774" t="str">
        <f>_xlfn.XLOOKUP(fCompras!F6774,dComprador!$A$2:$A$7,dComprador!$B$2:$B$7)</f>
        <v>Alon</v>
      </c>
      <c r="L6774" t="str">
        <f>_xlfn.XLOOKUP(J6774,dFornecedor!$A$2:$A$6,dFornecedor!$B$2:$B$6)</f>
        <v>StepUp</v>
      </c>
      <c r="M6774" t="str">
        <f>_xlfn.XLOOKUP(G6774,dMateriaPrima!$A$2:$A$12,dMateriaPrima!$B$2:$B$12)</f>
        <v>Cimento</v>
      </c>
      <c r="N6774" s="2">
        <f>_xlfn.XLOOKUP(G6774,dMateriaPrima!$A$2:$A$12,dMateriaPrima!$C$2:$C$12)</f>
        <v>23</v>
      </c>
      <c r="O6774" s="3">
        <f t="shared" si="525"/>
        <v>11523</v>
      </c>
      <c r="P6774" s="4">
        <f t="shared" si="526"/>
        <v>0</v>
      </c>
      <c r="Q6774" s="3">
        <f t="shared" si="527"/>
        <v>11523</v>
      </c>
      <c r="R6774" t="str">
        <f t="shared" si="528"/>
        <v>No prazo</v>
      </c>
      <c r="S6774" s="5">
        <f t="shared" si="529"/>
        <v>0</v>
      </c>
    </row>
    <row r="6775" spans="1:19" x14ac:dyDescent="0.25">
      <c r="A6775">
        <v>6774</v>
      </c>
      <c r="B6775" s="1">
        <v>44258</v>
      </c>
      <c r="C6775" s="1">
        <v>44266</v>
      </c>
      <c r="D6775" s="1">
        <v>44281</v>
      </c>
      <c r="E6775" s="1">
        <v>44282</v>
      </c>
      <c r="F6775">
        <v>1</v>
      </c>
      <c r="G6775">
        <v>5</v>
      </c>
      <c r="H6775">
        <v>21</v>
      </c>
      <c r="I6775" s="6">
        <v>0</v>
      </c>
      <c r="J6775">
        <v>2</v>
      </c>
      <c r="K6775" t="str">
        <f>_xlfn.XLOOKUP(fCompras!F6775,dComprador!$A$2:$A$7,dComprador!$B$2:$B$7)</f>
        <v>Alon</v>
      </c>
      <c r="L6775" t="str">
        <f>_xlfn.XLOOKUP(J6775,dFornecedor!$A$2:$A$6,dFornecedor!$B$2:$B$6)</f>
        <v>Minerva</v>
      </c>
      <c r="M6775" t="str">
        <f>_xlfn.XLOOKUP(G6775,dMateriaPrima!$A$2:$A$12,dMateriaPrima!$B$2:$B$12)</f>
        <v>Areia</v>
      </c>
      <c r="N6775" s="2">
        <f>_xlfn.XLOOKUP(G6775,dMateriaPrima!$A$2:$A$12,dMateriaPrima!$C$2:$C$12)</f>
        <v>3.59</v>
      </c>
      <c r="O6775" s="3">
        <f t="shared" si="525"/>
        <v>75.39</v>
      </c>
      <c r="P6775" s="4">
        <f t="shared" si="526"/>
        <v>0</v>
      </c>
      <c r="Q6775" s="3">
        <f t="shared" si="527"/>
        <v>75.39</v>
      </c>
      <c r="R6775" t="str">
        <f t="shared" si="528"/>
        <v>Em atraso</v>
      </c>
      <c r="S6775" s="5">
        <f t="shared" si="529"/>
        <v>1</v>
      </c>
    </row>
    <row r="6776" spans="1:19" x14ac:dyDescent="0.25">
      <c r="A6776">
        <v>6775</v>
      </c>
      <c r="B6776" s="1">
        <v>44259</v>
      </c>
      <c r="C6776" s="1">
        <v>44259</v>
      </c>
      <c r="D6776" s="1">
        <v>44288</v>
      </c>
      <c r="E6776" s="1">
        <v>44294</v>
      </c>
      <c r="F6776">
        <v>1</v>
      </c>
      <c r="G6776">
        <v>8</v>
      </c>
      <c r="H6776">
        <v>3</v>
      </c>
      <c r="I6776" s="6">
        <v>0</v>
      </c>
      <c r="J6776">
        <v>5</v>
      </c>
      <c r="K6776" t="str">
        <f>_xlfn.XLOOKUP(fCompras!F6776,dComprador!$A$2:$A$7,dComprador!$B$2:$B$7)</f>
        <v>Alon</v>
      </c>
      <c r="L6776" t="str">
        <f>_xlfn.XLOOKUP(J6776,dFornecedor!$A$2:$A$6,dFornecedor!$B$2:$B$6)</f>
        <v>Atlas</v>
      </c>
      <c r="M6776" t="str">
        <f>_xlfn.XLOOKUP(G6776,dMateriaPrima!$A$2:$A$12,dMateriaPrima!$B$2:$B$12)</f>
        <v>Cimento</v>
      </c>
      <c r="N6776" s="2">
        <f>_xlfn.XLOOKUP(G6776,dMateriaPrima!$A$2:$A$12,dMateriaPrima!$C$2:$C$12)</f>
        <v>23</v>
      </c>
      <c r="O6776" s="3">
        <f t="shared" si="525"/>
        <v>69</v>
      </c>
      <c r="P6776" s="4">
        <f t="shared" si="526"/>
        <v>0</v>
      </c>
      <c r="Q6776" s="3">
        <f t="shared" si="527"/>
        <v>69</v>
      </c>
      <c r="R6776" t="str">
        <f t="shared" si="528"/>
        <v>Em atraso</v>
      </c>
      <c r="S6776" s="5">
        <f t="shared" si="529"/>
        <v>6</v>
      </c>
    </row>
    <row r="6777" spans="1:19" x14ac:dyDescent="0.25">
      <c r="A6777">
        <v>6776</v>
      </c>
      <c r="B6777" s="1">
        <v>44259</v>
      </c>
      <c r="C6777" s="1">
        <v>44259</v>
      </c>
      <c r="D6777" s="1">
        <v>44264</v>
      </c>
      <c r="E6777" s="1">
        <v>44268</v>
      </c>
      <c r="F6777">
        <v>4</v>
      </c>
      <c r="G6777">
        <v>9</v>
      </c>
      <c r="H6777">
        <v>10</v>
      </c>
      <c r="I6777" s="6">
        <v>0</v>
      </c>
      <c r="J6777">
        <v>2</v>
      </c>
      <c r="K6777" t="str">
        <f>_xlfn.XLOOKUP(fCompras!F6777,dComprador!$A$2:$A$7,dComprador!$B$2:$B$7)</f>
        <v>Lira</v>
      </c>
      <c r="L6777" t="str">
        <f>_xlfn.XLOOKUP(J6777,dFornecedor!$A$2:$A$6,dFornecedor!$B$2:$B$6)</f>
        <v>Minerva</v>
      </c>
      <c r="M6777" t="str">
        <f>_xlfn.XLOOKUP(G6777,dMateriaPrima!$A$2:$A$12,dMateriaPrima!$B$2:$B$12)</f>
        <v>Couro</v>
      </c>
      <c r="N6777" s="2">
        <f>_xlfn.XLOOKUP(G6777,dMateriaPrima!$A$2:$A$12,dMateriaPrima!$C$2:$C$12)</f>
        <v>4.4000000000000004</v>
      </c>
      <c r="O6777" s="3">
        <f t="shared" si="525"/>
        <v>44</v>
      </c>
      <c r="P6777" s="4">
        <f t="shared" si="526"/>
        <v>0</v>
      </c>
      <c r="Q6777" s="3">
        <f t="shared" si="527"/>
        <v>44</v>
      </c>
      <c r="R6777" t="str">
        <f t="shared" si="528"/>
        <v>Em atraso</v>
      </c>
      <c r="S6777" s="5">
        <f t="shared" si="529"/>
        <v>4</v>
      </c>
    </row>
    <row r="6778" spans="1:19" x14ac:dyDescent="0.25">
      <c r="A6778">
        <v>6777</v>
      </c>
      <c r="B6778" s="1">
        <v>44259</v>
      </c>
      <c r="C6778" s="1">
        <v>44265</v>
      </c>
      <c r="D6778" s="1">
        <v>44266</v>
      </c>
      <c r="E6778" s="1">
        <v>44267</v>
      </c>
      <c r="F6778">
        <v>4</v>
      </c>
      <c r="G6778">
        <v>5</v>
      </c>
      <c r="H6778">
        <v>224</v>
      </c>
      <c r="I6778" s="6">
        <v>0</v>
      </c>
      <c r="J6778">
        <v>1</v>
      </c>
      <c r="K6778" t="str">
        <f>_xlfn.XLOOKUP(fCompras!F6778,dComprador!$A$2:$A$7,dComprador!$B$2:$B$7)</f>
        <v>Lira</v>
      </c>
      <c r="L6778" t="str">
        <f>_xlfn.XLOOKUP(J6778,dFornecedor!$A$2:$A$6,dFornecedor!$B$2:$B$6)</f>
        <v>NorthShore</v>
      </c>
      <c r="M6778" t="str">
        <f>_xlfn.XLOOKUP(G6778,dMateriaPrima!$A$2:$A$12,dMateriaPrima!$B$2:$B$12)</f>
        <v>Areia</v>
      </c>
      <c r="N6778" s="2">
        <f>_xlfn.XLOOKUP(G6778,dMateriaPrima!$A$2:$A$12,dMateriaPrima!$C$2:$C$12)</f>
        <v>3.59</v>
      </c>
      <c r="O6778" s="3">
        <f t="shared" si="525"/>
        <v>804.16</v>
      </c>
      <c r="P6778" s="4">
        <f t="shared" si="526"/>
        <v>0</v>
      </c>
      <c r="Q6778" s="3">
        <f t="shared" si="527"/>
        <v>804.16</v>
      </c>
      <c r="R6778" t="str">
        <f t="shared" si="528"/>
        <v>Em atraso</v>
      </c>
      <c r="S6778" s="5">
        <f t="shared" si="529"/>
        <v>1</v>
      </c>
    </row>
    <row r="6779" spans="1:19" x14ac:dyDescent="0.25">
      <c r="A6779">
        <v>6778</v>
      </c>
      <c r="B6779" s="1">
        <v>44259</v>
      </c>
      <c r="C6779" s="1">
        <v>44265</v>
      </c>
      <c r="D6779" s="1">
        <v>44279</v>
      </c>
      <c r="E6779" s="1">
        <v>44279</v>
      </c>
      <c r="F6779">
        <v>1</v>
      </c>
      <c r="G6779">
        <v>2</v>
      </c>
      <c r="H6779">
        <v>160</v>
      </c>
      <c r="I6779" s="6">
        <v>0</v>
      </c>
      <c r="J6779">
        <v>1</v>
      </c>
      <c r="K6779" t="str">
        <f>_xlfn.XLOOKUP(fCompras!F6779,dComprador!$A$2:$A$7,dComprador!$B$2:$B$7)</f>
        <v>Alon</v>
      </c>
      <c r="L6779" t="str">
        <f>_xlfn.XLOOKUP(J6779,dFornecedor!$A$2:$A$6,dFornecedor!$B$2:$B$6)</f>
        <v>NorthShore</v>
      </c>
      <c r="M6779" t="str">
        <f>_xlfn.XLOOKUP(G6779,dMateriaPrima!$A$2:$A$12,dMateriaPrima!$B$2:$B$12)</f>
        <v>Chapa Metal</v>
      </c>
      <c r="N6779" s="2">
        <f>_xlfn.XLOOKUP(G6779,dMateriaPrima!$A$2:$A$12,dMateriaPrima!$C$2:$C$12)</f>
        <v>299.89999999999998</v>
      </c>
      <c r="O6779" s="3">
        <f t="shared" si="525"/>
        <v>47984</v>
      </c>
      <c r="P6779" s="4">
        <f t="shared" si="526"/>
        <v>0</v>
      </c>
      <c r="Q6779" s="3">
        <f t="shared" si="527"/>
        <v>47984</v>
      </c>
      <c r="R6779" t="str">
        <f t="shared" si="528"/>
        <v>No prazo</v>
      </c>
      <c r="S6779" s="5">
        <f t="shared" si="529"/>
        <v>0</v>
      </c>
    </row>
    <row r="6780" spans="1:19" x14ac:dyDescent="0.25">
      <c r="A6780">
        <v>6779</v>
      </c>
      <c r="B6780" s="1">
        <v>44259</v>
      </c>
      <c r="C6780" s="1">
        <v>44259</v>
      </c>
      <c r="D6780" s="1">
        <v>44280</v>
      </c>
      <c r="E6780" s="1">
        <v>44280</v>
      </c>
      <c r="F6780">
        <v>1</v>
      </c>
      <c r="G6780">
        <v>11</v>
      </c>
      <c r="H6780">
        <v>150</v>
      </c>
      <c r="I6780" s="6">
        <v>0</v>
      </c>
      <c r="J6780">
        <v>2</v>
      </c>
      <c r="K6780" t="str">
        <f>_xlfn.XLOOKUP(fCompras!F6780,dComprador!$A$2:$A$7,dComprador!$B$2:$B$7)</f>
        <v>Alon</v>
      </c>
      <c r="L6780" t="str">
        <f>_xlfn.XLOOKUP(J6780,dFornecedor!$A$2:$A$6,dFornecedor!$B$2:$B$6)</f>
        <v>Minerva</v>
      </c>
      <c r="M6780" t="str">
        <f>_xlfn.XLOOKUP(G6780,dMateriaPrima!$A$2:$A$12,dMateriaPrima!$B$2:$B$12)</f>
        <v>Papel</v>
      </c>
      <c r="N6780" s="2">
        <f>_xlfn.XLOOKUP(G6780,dMateriaPrima!$A$2:$A$12,dMateriaPrima!$C$2:$C$12)</f>
        <v>9</v>
      </c>
      <c r="O6780" s="3">
        <f t="shared" si="525"/>
        <v>1350</v>
      </c>
      <c r="P6780" s="4">
        <f t="shared" si="526"/>
        <v>0</v>
      </c>
      <c r="Q6780" s="3">
        <f t="shared" si="527"/>
        <v>1350</v>
      </c>
      <c r="R6780" t="str">
        <f t="shared" si="528"/>
        <v>No prazo</v>
      </c>
      <c r="S6780" s="5">
        <f t="shared" si="529"/>
        <v>0</v>
      </c>
    </row>
    <row r="6781" spans="1:19" x14ac:dyDescent="0.25">
      <c r="A6781">
        <v>6780</v>
      </c>
      <c r="B6781" s="1">
        <v>44259</v>
      </c>
      <c r="C6781" s="1">
        <v>44267</v>
      </c>
      <c r="D6781" s="1">
        <v>44276</v>
      </c>
      <c r="E6781" s="1">
        <v>44280</v>
      </c>
      <c r="F6781">
        <v>1</v>
      </c>
      <c r="G6781">
        <v>10</v>
      </c>
      <c r="H6781">
        <v>149</v>
      </c>
      <c r="I6781" s="6">
        <v>0</v>
      </c>
      <c r="J6781">
        <v>2</v>
      </c>
      <c r="K6781" t="str">
        <f>_xlfn.XLOOKUP(fCompras!F6781,dComprador!$A$2:$A$7,dComprador!$B$2:$B$7)</f>
        <v>Alon</v>
      </c>
      <c r="L6781" t="str">
        <f>_xlfn.XLOOKUP(J6781,dFornecedor!$A$2:$A$6,dFornecedor!$B$2:$B$6)</f>
        <v>Minerva</v>
      </c>
      <c r="M6781" t="str">
        <f>_xlfn.XLOOKUP(G6781,dMateriaPrima!$A$2:$A$12,dMateriaPrima!$B$2:$B$12)</f>
        <v>Pedra Britada</v>
      </c>
      <c r="N6781" s="2">
        <f>_xlfn.XLOOKUP(G6781,dMateriaPrima!$A$2:$A$12,dMateriaPrima!$C$2:$C$12)</f>
        <v>56</v>
      </c>
      <c r="O6781" s="3">
        <f t="shared" si="525"/>
        <v>8344</v>
      </c>
      <c r="P6781" s="4">
        <f t="shared" si="526"/>
        <v>0</v>
      </c>
      <c r="Q6781" s="3">
        <f t="shared" si="527"/>
        <v>8344</v>
      </c>
      <c r="R6781" t="str">
        <f t="shared" si="528"/>
        <v>Em atraso</v>
      </c>
      <c r="S6781" s="5">
        <f t="shared" si="529"/>
        <v>4</v>
      </c>
    </row>
    <row r="6782" spans="1:19" x14ac:dyDescent="0.25">
      <c r="A6782">
        <v>6781</v>
      </c>
      <c r="B6782" s="1">
        <v>44259</v>
      </c>
      <c r="C6782" s="1">
        <v>44263</v>
      </c>
      <c r="D6782" s="1">
        <v>44280</v>
      </c>
      <c r="E6782" s="1">
        <v>44281</v>
      </c>
      <c r="F6782">
        <v>1</v>
      </c>
      <c r="G6782">
        <v>7</v>
      </c>
      <c r="H6782">
        <v>206</v>
      </c>
      <c r="I6782" s="6">
        <v>0</v>
      </c>
      <c r="J6782">
        <v>2</v>
      </c>
      <c r="K6782" t="str">
        <f>_xlfn.XLOOKUP(fCompras!F6782,dComprador!$A$2:$A$7,dComprador!$B$2:$B$7)</f>
        <v>Alon</v>
      </c>
      <c r="L6782" t="str">
        <f>_xlfn.XLOOKUP(J6782,dFornecedor!$A$2:$A$6,dFornecedor!$B$2:$B$6)</f>
        <v>Minerva</v>
      </c>
      <c r="M6782" t="str">
        <f>_xlfn.XLOOKUP(G6782,dMateriaPrima!$A$2:$A$12,dMateriaPrima!$B$2:$B$12)</f>
        <v>Poliéster</v>
      </c>
      <c r="N6782" s="2">
        <f>_xlfn.XLOOKUP(G6782,dMateriaPrima!$A$2:$A$12,dMateriaPrima!$C$2:$C$12)</f>
        <v>8</v>
      </c>
      <c r="O6782" s="3">
        <f t="shared" si="525"/>
        <v>1648</v>
      </c>
      <c r="P6782" s="4">
        <f t="shared" si="526"/>
        <v>0</v>
      </c>
      <c r="Q6782" s="3">
        <f t="shared" si="527"/>
        <v>1648</v>
      </c>
      <c r="R6782" t="str">
        <f t="shared" si="528"/>
        <v>Em atraso</v>
      </c>
      <c r="S6782" s="5">
        <f t="shared" si="529"/>
        <v>1</v>
      </c>
    </row>
    <row r="6783" spans="1:19" x14ac:dyDescent="0.25">
      <c r="A6783">
        <v>6782</v>
      </c>
      <c r="B6783" s="1">
        <v>44259</v>
      </c>
      <c r="C6783" s="1">
        <v>44268</v>
      </c>
      <c r="D6783" s="1">
        <v>44271</v>
      </c>
      <c r="E6783" s="1">
        <v>44275</v>
      </c>
      <c r="F6783">
        <v>2</v>
      </c>
      <c r="G6783">
        <v>5</v>
      </c>
      <c r="H6783">
        <v>56</v>
      </c>
      <c r="I6783" s="6">
        <v>0</v>
      </c>
      <c r="J6783">
        <v>1</v>
      </c>
      <c r="K6783" t="str">
        <f>_xlfn.XLOOKUP(fCompras!F6783,dComprador!$A$2:$A$7,dComprador!$B$2:$B$7)</f>
        <v>João</v>
      </c>
      <c r="L6783" t="str">
        <f>_xlfn.XLOOKUP(J6783,dFornecedor!$A$2:$A$6,dFornecedor!$B$2:$B$6)</f>
        <v>NorthShore</v>
      </c>
      <c r="M6783" t="str">
        <f>_xlfn.XLOOKUP(G6783,dMateriaPrima!$A$2:$A$12,dMateriaPrima!$B$2:$B$12)</f>
        <v>Areia</v>
      </c>
      <c r="N6783" s="2">
        <f>_xlfn.XLOOKUP(G6783,dMateriaPrima!$A$2:$A$12,dMateriaPrima!$C$2:$C$12)</f>
        <v>3.59</v>
      </c>
      <c r="O6783" s="3">
        <f t="shared" si="525"/>
        <v>201.04</v>
      </c>
      <c r="P6783" s="4">
        <f t="shared" si="526"/>
        <v>0</v>
      </c>
      <c r="Q6783" s="3">
        <f t="shared" si="527"/>
        <v>201.04</v>
      </c>
      <c r="R6783" t="str">
        <f t="shared" si="528"/>
        <v>Em atraso</v>
      </c>
      <c r="S6783" s="5">
        <f t="shared" si="529"/>
        <v>4</v>
      </c>
    </row>
    <row r="6784" spans="1:19" x14ac:dyDescent="0.25">
      <c r="A6784">
        <v>6783</v>
      </c>
      <c r="B6784" s="1">
        <v>44259</v>
      </c>
      <c r="C6784" s="1">
        <v>44259</v>
      </c>
      <c r="D6784" s="1">
        <v>44277</v>
      </c>
      <c r="E6784" s="1">
        <v>44282</v>
      </c>
      <c r="F6784">
        <v>1</v>
      </c>
      <c r="G6784">
        <v>9</v>
      </c>
      <c r="H6784">
        <v>240</v>
      </c>
      <c r="I6784" s="6">
        <v>0</v>
      </c>
      <c r="J6784">
        <v>4</v>
      </c>
      <c r="K6784" t="str">
        <f>_xlfn.XLOOKUP(fCompras!F6784,dComprador!$A$2:$A$7,dComprador!$B$2:$B$7)</f>
        <v>Alon</v>
      </c>
      <c r="L6784" t="str">
        <f>_xlfn.XLOOKUP(J6784,dFornecedor!$A$2:$A$6,dFornecedor!$B$2:$B$6)</f>
        <v>AlphaOmega</v>
      </c>
      <c r="M6784" t="str">
        <f>_xlfn.XLOOKUP(G6784,dMateriaPrima!$A$2:$A$12,dMateriaPrima!$B$2:$B$12)</f>
        <v>Couro</v>
      </c>
      <c r="N6784" s="2">
        <f>_xlfn.XLOOKUP(G6784,dMateriaPrima!$A$2:$A$12,dMateriaPrima!$C$2:$C$12)</f>
        <v>4.4000000000000004</v>
      </c>
      <c r="O6784" s="3">
        <f t="shared" si="525"/>
        <v>1056</v>
      </c>
      <c r="P6784" s="4">
        <f t="shared" si="526"/>
        <v>0</v>
      </c>
      <c r="Q6784" s="3">
        <f t="shared" si="527"/>
        <v>1056</v>
      </c>
      <c r="R6784" t="str">
        <f t="shared" si="528"/>
        <v>Em atraso</v>
      </c>
      <c r="S6784" s="5">
        <f t="shared" si="529"/>
        <v>5</v>
      </c>
    </row>
    <row r="6785" spans="1:19" x14ac:dyDescent="0.25">
      <c r="A6785">
        <v>6784</v>
      </c>
      <c r="B6785" s="1">
        <v>44259</v>
      </c>
      <c r="C6785" s="1">
        <v>44264</v>
      </c>
      <c r="D6785" s="1">
        <v>44281</v>
      </c>
      <c r="E6785" s="1">
        <v>44283</v>
      </c>
      <c r="F6785">
        <v>1</v>
      </c>
      <c r="G6785">
        <v>10</v>
      </c>
      <c r="H6785">
        <v>185</v>
      </c>
      <c r="I6785" s="6">
        <v>0</v>
      </c>
      <c r="J6785">
        <v>1</v>
      </c>
      <c r="K6785" t="str">
        <f>_xlfn.XLOOKUP(fCompras!F6785,dComprador!$A$2:$A$7,dComprador!$B$2:$B$7)</f>
        <v>Alon</v>
      </c>
      <c r="L6785" t="str">
        <f>_xlfn.XLOOKUP(J6785,dFornecedor!$A$2:$A$6,dFornecedor!$B$2:$B$6)</f>
        <v>NorthShore</v>
      </c>
      <c r="M6785" t="str">
        <f>_xlfn.XLOOKUP(G6785,dMateriaPrima!$A$2:$A$12,dMateriaPrima!$B$2:$B$12)</f>
        <v>Pedra Britada</v>
      </c>
      <c r="N6785" s="2">
        <f>_xlfn.XLOOKUP(G6785,dMateriaPrima!$A$2:$A$12,dMateriaPrima!$C$2:$C$12)</f>
        <v>56</v>
      </c>
      <c r="O6785" s="3">
        <f t="shared" si="525"/>
        <v>10360</v>
      </c>
      <c r="P6785" s="4">
        <f t="shared" si="526"/>
        <v>0</v>
      </c>
      <c r="Q6785" s="3">
        <f t="shared" si="527"/>
        <v>10360</v>
      </c>
      <c r="R6785" t="str">
        <f t="shared" si="528"/>
        <v>Em atraso</v>
      </c>
      <c r="S6785" s="5">
        <f t="shared" si="529"/>
        <v>2</v>
      </c>
    </row>
    <row r="6786" spans="1:19" x14ac:dyDescent="0.25">
      <c r="A6786">
        <v>6785</v>
      </c>
      <c r="B6786" s="1">
        <v>44260</v>
      </c>
      <c r="C6786" s="1">
        <v>44261</v>
      </c>
      <c r="D6786" s="1">
        <v>44267</v>
      </c>
      <c r="E6786" s="1">
        <v>44268</v>
      </c>
      <c r="F6786">
        <v>4</v>
      </c>
      <c r="G6786">
        <v>9</v>
      </c>
      <c r="H6786">
        <v>274</v>
      </c>
      <c r="I6786" s="6">
        <v>0</v>
      </c>
      <c r="J6786">
        <v>3</v>
      </c>
      <c r="K6786" t="str">
        <f>_xlfn.XLOOKUP(fCompras!F6786,dComprador!$A$2:$A$7,dComprador!$B$2:$B$7)</f>
        <v>Lira</v>
      </c>
      <c r="L6786" t="str">
        <f>_xlfn.XLOOKUP(J6786,dFornecedor!$A$2:$A$6,dFornecedor!$B$2:$B$6)</f>
        <v>StepUp</v>
      </c>
      <c r="M6786" t="str">
        <f>_xlfn.XLOOKUP(G6786,dMateriaPrima!$A$2:$A$12,dMateriaPrima!$B$2:$B$12)</f>
        <v>Couro</v>
      </c>
      <c r="N6786" s="2">
        <f>_xlfn.XLOOKUP(G6786,dMateriaPrima!$A$2:$A$12,dMateriaPrima!$C$2:$C$12)</f>
        <v>4.4000000000000004</v>
      </c>
      <c r="O6786" s="3">
        <f t="shared" si="525"/>
        <v>1205.6000000000001</v>
      </c>
      <c r="P6786" s="4">
        <f t="shared" si="526"/>
        <v>0</v>
      </c>
      <c r="Q6786" s="3">
        <f t="shared" si="527"/>
        <v>1205.6000000000001</v>
      </c>
      <c r="R6786" t="str">
        <f t="shared" si="528"/>
        <v>Em atraso</v>
      </c>
      <c r="S6786" s="5">
        <f t="shared" si="529"/>
        <v>1</v>
      </c>
    </row>
    <row r="6787" spans="1:19" x14ac:dyDescent="0.25">
      <c r="A6787">
        <v>6786</v>
      </c>
      <c r="B6787" s="1">
        <v>44260</v>
      </c>
      <c r="C6787" s="1">
        <v>44268</v>
      </c>
      <c r="D6787" s="1">
        <v>44286</v>
      </c>
      <c r="E6787" s="1">
        <v>44289</v>
      </c>
      <c r="F6787">
        <v>1</v>
      </c>
      <c r="G6787">
        <v>8</v>
      </c>
      <c r="H6787">
        <v>471</v>
      </c>
      <c r="I6787" s="6">
        <v>0</v>
      </c>
      <c r="J6787">
        <v>2</v>
      </c>
      <c r="K6787" t="str">
        <f>_xlfn.XLOOKUP(fCompras!F6787,dComprador!$A$2:$A$7,dComprador!$B$2:$B$7)</f>
        <v>Alon</v>
      </c>
      <c r="L6787" t="str">
        <f>_xlfn.XLOOKUP(J6787,dFornecedor!$A$2:$A$6,dFornecedor!$B$2:$B$6)</f>
        <v>Minerva</v>
      </c>
      <c r="M6787" t="str">
        <f>_xlfn.XLOOKUP(G6787,dMateriaPrima!$A$2:$A$12,dMateriaPrima!$B$2:$B$12)</f>
        <v>Cimento</v>
      </c>
      <c r="N6787" s="2">
        <f>_xlfn.XLOOKUP(G6787,dMateriaPrima!$A$2:$A$12,dMateriaPrima!$C$2:$C$12)</f>
        <v>23</v>
      </c>
      <c r="O6787" s="3">
        <f t="shared" ref="O6787:O6850" si="530">PRODUCT(H6787,N6787)</f>
        <v>10833</v>
      </c>
      <c r="P6787" s="4">
        <f t="shared" ref="P6787:P6850" si="531">PRODUCT(O6787,I6787)</f>
        <v>0</v>
      </c>
      <c r="Q6787" s="3">
        <f t="shared" ref="Q6787:Q6850" si="532">O6787-P6787</f>
        <v>10833</v>
      </c>
      <c r="R6787" t="str">
        <f t="shared" ref="R6787:R6850" si="533">IF(E6787&lt;=D6787,"No prazo",IF(E6787&gt;D6787,"Em atraso"))</f>
        <v>Em atraso</v>
      </c>
      <c r="S6787" s="5">
        <f t="shared" ref="S6787:S6850" si="534">IF(E6787 &gt;D6787, E6787-D6787,0)</f>
        <v>3</v>
      </c>
    </row>
    <row r="6788" spans="1:19" x14ac:dyDescent="0.25">
      <c r="A6788">
        <v>6787</v>
      </c>
      <c r="B6788" s="1">
        <v>44260</v>
      </c>
      <c r="C6788" s="1">
        <v>44261</v>
      </c>
      <c r="D6788" s="1">
        <v>44290</v>
      </c>
      <c r="E6788" s="1">
        <v>44291</v>
      </c>
      <c r="F6788">
        <v>1</v>
      </c>
      <c r="G6788">
        <v>8</v>
      </c>
      <c r="H6788">
        <v>231</v>
      </c>
      <c r="I6788" s="6">
        <v>0</v>
      </c>
      <c r="J6788">
        <v>3</v>
      </c>
      <c r="K6788" t="str">
        <f>_xlfn.XLOOKUP(fCompras!F6788,dComprador!$A$2:$A$7,dComprador!$B$2:$B$7)</f>
        <v>Alon</v>
      </c>
      <c r="L6788" t="str">
        <f>_xlfn.XLOOKUP(J6788,dFornecedor!$A$2:$A$6,dFornecedor!$B$2:$B$6)</f>
        <v>StepUp</v>
      </c>
      <c r="M6788" t="str">
        <f>_xlfn.XLOOKUP(G6788,dMateriaPrima!$A$2:$A$12,dMateriaPrima!$B$2:$B$12)</f>
        <v>Cimento</v>
      </c>
      <c r="N6788" s="2">
        <f>_xlfn.XLOOKUP(G6788,dMateriaPrima!$A$2:$A$12,dMateriaPrima!$C$2:$C$12)</f>
        <v>23</v>
      </c>
      <c r="O6788" s="3">
        <f t="shared" si="530"/>
        <v>5313</v>
      </c>
      <c r="P6788" s="4">
        <f t="shared" si="531"/>
        <v>0</v>
      </c>
      <c r="Q6788" s="3">
        <f t="shared" si="532"/>
        <v>5313</v>
      </c>
      <c r="R6788" t="str">
        <f t="shared" si="533"/>
        <v>Em atraso</v>
      </c>
      <c r="S6788" s="5">
        <f t="shared" si="534"/>
        <v>1</v>
      </c>
    </row>
    <row r="6789" spans="1:19" x14ac:dyDescent="0.25">
      <c r="A6789">
        <v>6788</v>
      </c>
      <c r="B6789" s="1">
        <v>44260</v>
      </c>
      <c r="C6789" s="1">
        <v>44261</v>
      </c>
      <c r="D6789" s="1">
        <v>44267</v>
      </c>
      <c r="E6789" s="1">
        <v>44269</v>
      </c>
      <c r="F6789">
        <v>4</v>
      </c>
      <c r="G6789">
        <v>11</v>
      </c>
      <c r="H6789">
        <v>188</v>
      </c>
      <c r="I6789" s="6">
        <v>0</v>
      </c>
      <c r="J6789">
        <v>3</v>
      </c>
      <c r="K6789" t="str">
        <f>_xlfn.XLOOKUP(fCompras!F6789,dComprador!$A$2:$A$7,dComprador!$B$2:$B$7)</f>
        <v>Lira</v>
      </c>
      <c r="L6789" t="str">
        <f>_xlfn.XLOOKUP(J6789,dFornecedor!$A$2:$A$6,dFornecedor!$B$2:$B$6)</f>
        <v>StepUp</v>
      </c>
      <c r="M6789" t="str">
        <f>_xlfn.XLOOKUP(G6789,dMateriaPrima!$A$2:$A$12,dMateriaPrima!$B$2:$B$12)</f>
        <v>Papel</v>
      </c>
      <c r="N6789" s="2">
        <f>_xlfn.XLOOKUP(G6789,dMateriaPrima!$A$2:$A$12,dMateriaPrima!$C$2:$C$12)</f>
        <v>9</v>
      </c>
      <c r="O6789" s="3">
        <f t="shared" si="530"/>
        <v>1692</v>
      </c>
      <c r="P6789" s="4">
        <f t="shared" si="531"/>
        <v>0</v>
      </c>
      <c r="Q6789" s="3">
        <f t="shared" si="532"/>
        <v>1692</v>
      </c>
      <c r="R6789" t="str">
        <f t="shared" si="533"/>
        <v>Em atraso</v>
      </c>
      <c r="S6789" s="5">
        <f t="shared" si="534"/>
        <v>2</v>
      </c>
    </row>
    <row r="6790" spans="1:19" x14ac:dyDescent="0.25">
      <c r="A6790">
        <v>6789</v>
      </c>
      <c r="B6790" s="1">
        <v>44260</v>
      </c>
      <c r="C6790" s="1">
        <v>44263</v>
      </c>
      <c r="D6790" s="1">
        <v>44266</v>
      </c>
      <c r="E6790" s="1">
        <v>44270</v>
      </c>
      <c r="F6790">
        <v>4</v>
      </c>
      <c r="G6790">
        <v>7</v>
      </c>
      <c r="H6790">
        <v>314</v>
      </c>
      <c r="I6790" s="6">
        <v>0</v>
      </c>
      <c r="J6790">
        <v>3</v>
      </c>
      <c r="K6790" t="str">
        <f>_xlfn.XLOOKUP(fCompras!F6790,dComprador!$A$2:$A$7,dComprador!$B$2:$B$7)</f>
        <v>Lira</v>
      </c>
      <c r="L6790" t="str">
        <f>_xlfn.XLOOKUP(J6790,dFornecedor!$A$2:$A$6,dFornecedor!$B$2:$B$6)</f>
        <v>StepUp</v>
      </c>
      <c r="M6790" t="str">
        <f>_xlfn.XLOOKUP(G6790,dMateriaPrima!$A$2:$A$12,dMateriaPrima!$B$2:$B$12)</f>
        <v>Poliéster</v>
      </c>
      <c r="N6790" s="2">
        <f>_xlfn.XLOOKUP(G6790,dMateriaPrima!$A$2:$A$12,dMateriaPrima!$C$2:$C$12)</f>
        <v>8</v>
      </c>
      <c r="O6790" s="3">
        <f t="shared" si="530"/>
        <v>2512</v>
      </c>
      <c r="P6790" s="4">
        <f t="shared" si="531"/>
        <v>0</v>
      </c>
      <c r="Q6790" s="3">
        <f t="shared" si="532"/>
        <v>2512</v>
      </c>
      <c r="R6790" t="str">
        <f t="shared" si="533"/>
        <v>Em atraso</v>
      </c>
      <c r="S6790" s="5">
        <f t="shared" si="534"/>
        <v>4</v>
      </c>
    </row>
    <row r="6791" spans="1:19" x14ac:dyDescent="0.25">
      <c r="A6791">
        <v>6790</v>
      </c>
      <c r="B6791" s="1">
        <v>44260</v>
      </c>
      <c r="C6791" s="1">
        <v>44269</v>
      </c>
      <c r="D6791" s="1">
        <v>44277</v>
      </c>
      <c r="E6791" s="1">
        <v>44277</v>
      </c>
      <c r="F6791">
        <v>1</v>
      </c>
      <c r="G6791">
        <v>7</v>
      </c>
      <c r="H6791">
        <v>140</v>
      </c>
      <c r="I6791" s="6">
        <v>0</v>
      </c>
      <c r="J6791">
        <v>2</v>
      </c>
      <c r="K6791" t="str">
        <f>_xlfn.XLOOKUP(fCompras!F6791,dComprador!$A$2:$A$7,dComprador!$B$2:$B$7)</f>
        <v>Alon</v>
      </c>
      <c r="L6791" t="str">
        <f>_xlfn.XLOOKUP(J6791,dFornecedor!$A$2:$A$6,dFornecedor!$B$2:$B$6)</f>
        <v>Minerva</v>
      </c>
      <c r="M6791" t="str">
        <f>_xlfn.XLOOKUP(G6791,dMateriaPrima!$A$2:$A$12,dMateriaPrima!$B$2:$B$12)</f>
        <v>Poliéster</v>
      </c>
      <c r="N6791" s="2">
        <f>_xlfn.XLOOKUP(G6791,dMateriaPrima!$A$2:$A$12,dMateriaPrima!$C$2:$C$12)</f>
        <v>8</v>
      </c>
      <c r="O6791" s="3">
        <f t="shared" si="530"/>
        <v>1120</v>
      </c>
      <c r="P6791" s="4">
        <f t="shared" si="531"/>
        <v>0</v>
      </c>
      <c r="Q6791" s="3">
        <f t="shared" si="532"/>
        <v>1120</v>
      </c>
      <c r="R6791" t="str">
        <f t="shared" si="533"/>
        <v>No prazo</v>
      </c>
      <c r="S6791" s="5">
        <f t="shared" si="534"/>
        <v>0</v>
      </c>
    </row>
    <row r="6792" spans="1:19" x14ac:dyDescent="0.25">
      <c r="A6792">
        <v>6791</v>
      </c>
      <c r="B6792" s="1">
        <v>44260</v>
      </c>
      <c r="C6792" s="1">
        <v>44261</v>
      </c>
      <c r="D6792" s="1">
        <v>44278</v>
      </c>
      <c r="E6792" s="1">
        <v>44282</v>
      </c>
      <c r="F6792">
        <v>1</v>
      </c>
      <c r="G6792">
        <v>7</v>
      </c>
      <c r="H6792">
        <v>19</v>
      </c>
      <c r="I6792" s="6">
        <v>0</v>
      </c>
      <c r="J6792">
        <v>3</v>
      </c>
      <c r="K6792" t="str">
        <f>_xlfn.XLOOKUP(fCompras!F6792,dComprador!$A$2:$A$7,dComprador!$B$2:$B$7)</f>
        <v>Alon</v>
      </c>
      <c r="L6792" t="str">
        <f>_xlfn.XLOOKUP(J6792,dFornecedor!$A$2:$A$6,dFornecedor!$B$2:$B$6)</f>
        <v>StepUp</v>
      </c>
      <c r="M6792" t="str">
        <f>_xlfn.XLOOKUP(G6792,dMateriaPrima!$A$2:$A$12,dMateriaPrima!$B$2:$B$12)</f>
        <v>Poliéster</v>
      </c>
      <c r="N6792" s="2">
        <f>_xlfn.XLOOKUP(G6792,dMateriaPrima!$A$2:$A$12,dMateriaPrima!$C$2:$C$12)</f>
        <v>8</v>
      </c>
      <c r="O6792" s="3">
        <f t="shared" si="530"/>
        <v>152</v>
      </c>
      <c r="P6792" s="4">
        <f t="shared" si="531"/>
        <v>0</v>
      </c>
      <c r="Q6792" s="3">
        <f t="shared" si="532"/>
        <v>152</v>
      </c>
      <c r="R6792" t="str">
        <f t="shared" si="533"/>
        <v>Em atraso</v>
      </c>
      <c r="S6792" s="5">
        <f t="shared" si="534"/>
        <v>4</v>
      </c>
    </row>
    <row r="6793" spans="1:19" x14ac:dyDescent="0.25">
      <c r="A6793">
        <v>6792</v>
      </c>
      <c r="B6793" s="1">
        <v>44260</v>
      </c>
      <c r="C6793" s="1">
        <v>44265</v>
      </c>
      <c r="D6793" s="1">
        <v>44279</v>
      </c>
      <c r="E6793" s="1">
        <v>44281</v>
      </c>
      <c r="F6793">
        <v>1</v>
      </c>
      <c r="G6793">
        <v>3</v>
      </c>
      <c r="H6793">
        <v>99</v>
      </c>
      <c r="I6793" s="6">
        <v>0</v>
      </c>
      <c r="J6793">
        <v>1</v>
      </c>
      <c r="K6793" t="str">
        <f>_xlfn.XLOOKUP(fCompras!F6793,dComprador!$A$2:$A$7,dComprador!$B$2:$B$7)</f>
        <v>Alon</v>
      </c>
      <c r="L6793" t="str">
        <f>_xlfn.XLOOKUP(J6793,dFornecedor!$A$2:$A$6,dFornecedor!$B$2:$B$6)</f>
        <v>NorthShore</v>
      </c>
      <c r="M6793" t="str">
        <f>_xlfn.XLOOKUP(G6793,dMateriaPrima!$A$2:$A$12,dMateriaPrima!$B$2:$B$12)</f>
        <v>Barra Metal</v>
      </c>
      <c r="N6793" s="2">
        <f>_xlfn.XLOOKUP(G6793,dMateriaPrima!$A$2:$A$12,dMateriaPrima!$C$2:$C$12)</f>
        <v>565</v>
      </c>
      <c r="O6793" s="3">
        <f t="shared" si="530"/>
        <v>55935</v>
      </c>
      <c r="P6793" s="4">
        <f t="shared" si="531"/>
        <v>0</v>
      </c>
      <c r="Q6793" s="3">
        <f t="shared" si="532"/>
        <v>55935</v>
      </c>
      <c r="R6793" t="str">
        <f t="shared" si="533"/>
        <v>Em atraso</v>
      </c>
      <c r="S6793" s="5">
        <f t="shared" si="534"/>
        <v>2</v>
      </c>
    </row>
    <row r="6794" spans="1:19" x14ac:dyDescent="0.25">
      <c r="A6794">
        <v>6793</v>
      </c>
      <c r="B6794" s="1">
        <v>44260</v>
      </c>
      <c r="C6794" s="1">
        <v>44261</v>
      </c>
      <c r="D6794" s="1">
        <v>44289</v>
      </c>
      <c r="E6794" s="1">
        <v>44293</v>
      </c>
      <c r="F6794">
        <v>1</v>
      </c>
      <c r="G6794">
        <v>8</v>
      </c>
      <c r="H6794">
        <v>43</v>
      </c>
      <c r="I6794" s="6">
        <v>0.31</v>
      </c>
      <c r="J6794">
        <v>3</v>
      </c>
      <c r="K6794" t="str">
        <f>_xlfn.XLOOKUP(fCompras!F6794,dComprador!$A$2:$A$7,dComprador!$B$2:$B$7)</f>
        <v>Alon</v>
      </c>
      <c r="L6794" t="str">
        <f>_xlfn.XLOOKUP(J6794,dFornecedor!$A$2:$A$6,dFornecedor!$B$2:$B$6)</f>
        <v>StepUp</v>
      </c>
      <c r="M6794" t="str">
        <f>_xlfn.XLOOKUP(G6794,dMateriaPrima!$A$2:$A$12,dMateriaPrima!$B$2:$B$12)</f>
        <v>Cimento</v>
      </c>
      <c r="N6794" s="2">
        <f>_xlfn.XLOOKUP(G6794,dMateriaPrima!$A$2:$A$12,dMateriaPrima!$C$2:$C$12)</f>
        <v>23</v>
      </c>
      <c r="O6794" s="3">
        <f t="shared" si="530"/>
        <v>989</v>
      </c>
      <c r="P6794" s="4">
        <f t="shared" si="531"/>
        <v>306.58999999999997</v>
      </c>
      <c r="Q6794" s="3">
        <f t="shared" si="532"/>
        <v>682.41000000000008</v>
      </c>
      <c r="R6794" t="str">
        <f t="shared" si="533"/>
        <v>Em atraso</v>
      </c>
      <c r="S6794" s="5">
        <f t="shared" si="534"/>
        <v>4</v>
      </c>
    </row>
    <row r="6795" spans="1:19" x14ac:dyDescent="0.25">
      <c r="A6795">
        <v>6794</v>
      </c>
      <c r="B6795" s="1">
        <v>44260</v>
      </c>
      <c r="C6795" s="1">
        <v>44261</v>
      </c>
      <c r="D6795" s="1">
        <v>44283</v>
      </c>
      <c r="E6795" s="1">
        <v>44285</v>
      </c>
      <c r="F6795">
        <v>1</v>
      </c>
      <c r="G6795">
        <v>9</v>
      </c>
      <c r="H6795">
        <v>232</v>
      </c>
      <c r="I6795" s="6">
        <v>0</v>
      </c>
      <c r="J6795">
        <v>4</v>
      </c>
      <c r="K6795" t="str">
        <f>_xlfn.XLOOKUP(fCompras!F6795,dComprador!$A$2:$A$7,dComprador!$B$2:$B$7)</f>
        <v>Alon</v>
      </c>
      <c r="L6795" t="str">
        <f>_xlfn.XLOOKUP(J6795,dFornecedor!$A$2:$A$6,dFornecedor!$B$2:$B$6)</f>
        <v>AlphaOmega</v>
      </c>
      <c r="M6795" t="str">
        <f>_xlfn.XLOOKUP(G6795,dMateriaPrima!$A$2:$A$12,dMateriaPrima!$B$2:$B$12)</f>
        <v>Couro</v>
      </c>
      <c r="N6795" s="2">
        <f>_xlfn.XLOOKUP(G6795,dMateriaPrima!$A$2:$A$12,dMateriaPrima!$C$2:$C$12)</f>
        <v>4.4000000000000004</v>
      </c>
      <c r="O6795" s="3">
        <f t="shared" si="530"/>
        <v>1020.8000000000001</v>
      </c>
      <c r="P6795" s="4">
        <f t="shared" si="531"/>
        <v>0</v>
      </c>
      <c r="Q6795" s="3">
        <f t="shared" si="532"/>
        <v>1020.8000000000001</v>
      </c>
      <c r="R6795" t="str">
        <f t="shared" si="533"/>
        <v>Em atraso</v>
      </c>
      <c r="S6795" s="5">
        <f t="shared" si="534"/>
        <v>2</v>
      </c>
    </row>
    <row r="6796" spans="1:19" x14ac:dyDescent="0.25">
      <c r="A6796">
        <v>6795</v>
      </c>
      <c r="B6796" s="1">
        <v>44261</v>
      </c>
      <c r="C6796" s="1">
        <v>44266</v>
      </c>
      <c r="D6796" s="1">
        <v>44293</v>
      </c>
      <c r="E6796" s="1">
        <v>44295</v>
      </c>
      <c r="F6796">
        <v>1</v>
      </c>
      <c r="G6796">
        <v>2</v>
      </c>
      <c r="H6796">
        <v>68</v>
      </c>
      <c r="I6796" s="6">
        <v>0</v>
      </c>
      <c r="J6796">
        <v>1</v>
      </c>
      <c r="K6796" t="str">
        <f>_xlfn.XLOOKUP(fCompras!F6796,dComprador!$A$2:$A$7,dComprador!$B$2:$B$7)</f>
        <v>Alon</v>
      </c>
      <c r="L6796" t="str">
        <f>_xlfn.XLOOKUP(J6796,dFornecedor!$A$2:$A$6,dFornecedor!$B$2:$B$6)</f>
        <v>NorthShore</v>
      </c>
      <c r="M6796" t="str">
        <f>_xlfn.XLOOKUP(G6796,dMateriaPrima!$A$2:$A$12,dMateriaPrima!$B$2:$B$12)</f>
        <v>Chapa Metal</v>
      </c>
      <c r="N6796" s="2">
        <f>_xlfn.XLOOKUP(G6796,dMateriaPrima!$A$2:$A$12,dMateriaPrima!$C$2:$C$12)</f>
        <v>299.89999999999998</v>
      </c>
      <c r="O6796" s="3">
        <f t="shared" si="530"/>
        <v>20393.199999999997</v>
      </c>
      <c r="P6796" s="4">
        <f t="shared" si="531"/>
        <v>0</v>
      </c>
      <c r="Q6796" s="3">
        <f t="shared" si="532"/>
        <v>20393.199999999997</v>
      </c>
      <c r="R6796" t="str">
        <f t="shared" si="533"/>
        <v>Em atraso</v>
      </c>
      <c r="S6796" s="5">
        <f t="shared" si="534"/>
        <v>2</v>
      </c>
    </row>
    <row r="6797" spans="1:19" x14ac:dyDescent="0.25">
      <c r="A6797">
        <v>6796</v>
      </c>
      <c r="B6797" s="1">
        <v>44261</v>
      </c>
      <c r="C6797" s="1">
        <v>44261</v>
      </c>
      <c r="D6797" s="1">
        <v>44268</v>
      </c>
      <c r="E6797" s="1">
        <v>44271</v>
      </c>
      <c r="F6797">
        <v>4</v>
      </c>
      <c r="G6797">
        <v>9</v>
      </c>
      <c r="H6797">
        <v>63</v>
      </c>
      <c r="I6797" s="6">
        <v>0</v>
      </c>
      <c r="J6797">
        <v>5</v>
      </c>
      <c r="K6797" t="str">
        <f>_xlfn.XLOOKUP(fCompras!F6797,dComprador!$A$2:$A$7,dComprador!$B$2:$B$7)</f>
        <v>Lira</v>
      </c>
      <c r="L6797" t="str">
        <f>_xlfn.XLOOKUP(J6797,dFornecedor!$A$2:$A$6,dFornecedor!$B$2:$B$6)</f>
        <v>Atlas</v>
      </c>
      <c r="M6797" t="str">
        <f>_xlfn.XLOOKUP(G6797,dMateriaPrima!$A$2:$A$12,dMateriaPrima!$B$2:$B$12)</f>
        <v>Couro</v>
      </c>
      <c r="N6797" s="2">
        <f>_xlfn.XLOOKUP(G6797,dMateriaPrima!$A$2:$A$12,dMateriaPrima!$C$2:$C$12)</f>
        <v>4.4000000000000004</v>
      </c>
      <c r="O6797" s="3">
        <f t="shared" si="530"/>
        <v>277.20000000000005</v>
      </c>
      <c r="P6797" s="4">
        <f t="shared" si="531"/>
        <v>0</v>
      </c>
      <c r="Q6797" s="3">
        <f t="shared" si="532"/>
        <v>277.20000000000005</v>
      </c>
      <c r="R6797" t="str">
        <f t="shared" si="533"/>
        <v>Em atraso</v>
      </c>
      <c r="S6797" s="5">
        <f t="shared" si="534"/>
        <v>3</v>
      </c>
    </row>
    <row r="6798" spans="1:19" x14ac:dyDescent="0.25">
      <c r="A6798">
        <v>6797</v>
      </c>
      <c r="B6798" s="1">
        <v>44261</v>
      </c>
      <c r="C6798" s="1">
        <v>44270</v>
      </c>
      <c r="D6798" s="1">
        <v>44271</v>
      </c>
      <c r="E6798" s="1">
        <v>44276</v>
      </c>
      <c r="F6798">
        <v>4</v>
      </c>
      <c r="G6798">
        <v>1</v>
      </c>
      <c r="H6798">
        <v>2</v>
      </c>
      <c r="I6798" s="6">
        <v>0</v>
      </c>
      <c r="J6798">
        <v>3</v>
      </c>
      <c r="K6798" t="str">
        <f>_xlfn.XLOOKUP(fCompras!F6798,dComprador!$A$2:$A$7,dComprador!$B$2:$B$7)</f>
        <v>Lira</v>
      </c>
      <c r="L6798" t="str">
        <f>_xlfn.XLOOKUP(J6798,dFornecedor!$A$2:$A$6,dFornecedor!$B$2:$B$6)</f>
        <v>StepUp</v>
      </c>
      <c r="M6798" t="str">
        <f>_xlfn.XLOOKUP(G6798,dMateriaPrima!$A$2:$A$12,dMateriaPrima!$B$2:$B$12)</f>
        <v>Tecido</v>
      </c>
      <c r="N6798" s="2">
        <f>_xlfn.XLOOKUP(G6798,dMateriaPrima!$A$2:$A$12,dMateriaPrima!$C$2:$C$12)</f>
        <v>18</v>
      </c>
      <c r="O6798" s="3">
        <f t="shared" si="530"/>
        <v>36</v>
      </c>
      <c r="P6798" s="4">
        <f t="shared" si="531"/>
        <v>0</v>
      </c>
      <c r="Q6798" s="3">
        <f t="shared" si="532"/>
        <v>36</v>
      </c>
      <c r="R6798" t="str">
        <f t="shared" si="533"/>
        <v>Em atraso</v>
      </c>
      <c r="S6798" s="5">
        <f t="shared" si="534"/>
        <v>5</v>
      </c>
    </row>
    <row r="6799" spans="1:19" x14ac:dyDescent="0.25">
      <c r="A6799">
        <v>6798</v>
      </c>
      <c r="B6799" s="1">
        <v>44261</v>
      </c>
      <c r="C6799" s="1">
        <v>44273</v>
      </c>
      <c r="D6799" s="1">
        <v>44273</v>
      </c>
      <c r="E6799" s="1">
        <v>44275</v>
      </c>
      <c r="F6799">
        <v>4</v>
      </c>
      <c r="G6799">
        <v>1</v>
      </c>
      <c r="H6799">
        <v>70</v>
      </c>
      <c r="I6799" s="6">
        <v>0</v>
      </c>
      <c r="J6799">
        <v>1</v>
      </c>
      <c r="K6799" t="str">
        <f>_xlfn.XLOOKUP(fCompras!F6799,dComprador!$A$2:$A$7,dComprador!$B$2:$B$7)</f>
        <v>Lira</v>
      </c>
      <c r="L6799" t="str">
        <f>_xlfn.XLOOKUP(J6799,dFornecedor!$A$2:$A$6,dFornecedor!$B$2:$B$6)</f>
        <v>NorthShore</v>
      </c>
      <c r="M6799" t="str">
        <f>_xlfn.XLOOKUP(G6799,dMateriaPrima!$A$2:$A$12,dMateriaPrima!$B$2:$B$12)</f>
        <v>Tecido</v>
      </c>
      <c r="N6799" s="2">
        <f>_xlfn.XLOOKUP(G6799,dMateriaPrima!$A$2:$A$12,dMateriaPrima!$C$2:$C$12)</f>
        <v>18</v>
      </c>
      <c r="O6799" s="3">
        <f t="shared" si="530"/>
        <v>1260</v>
      </c>
      <c r="P6799" s="4">
        <f t="shared" si="531"/>
        <v>0</v>
      </c>
      <c r="Q6799" s="3">
        <f t="shared" si="532"/>
        <v>1260</v>
      </c>
      <c r="R6799" t="str">
        <f t="shared" si="533"/>
        <v>Em atraso</v>
      </c>
      <c r="S6799" s="5">
        <f t="shared" si="534"/>
        <v>2</v>
      </c>
    </row>
    <row r="6800" spans="1:19" x14ac:dyDescent="0.25">
      <c r="A6800">
        <v>6799</v>
      </c>
      <c r="B6800" s="1">
        <v>44261</v>
      </c>
      <c r="C6800" s="1">
        <v>44261</v>
      </c>
      <c r="D6800" s="1">
        <v>44268</v>
      </c>
      <c r="E6800" s="1">
        <v>44270</v>
      </c>
      <c r="F6800">
        <v>4</v>
      </c>
      <c r="G6800">
        <v>1</v>
      </c>
      <c r="H6800">
        <v>144</v>
      </c>
      <c r="I6800" s="6">
        <v>0</v>
      </c>
      <c r="J6800">
        <v>4</v>
      </c>
      <c r="K6800" t="str">
        <f>_xlfn.XLOOKUP(fCompras!F6800,dComprador!$A$2:$A$7,dComprador!$B$2:$B$7)</f>
        <v>Lira</v>
      </c>
      <c r="L6800" t="str">
        <f>_xlfn.XLOOKUP(J6800,dFornecedor!$A$2:$A$6,dFornecedor!$B$2:$B$6)</f>
        <v>AlphaOmega</v>
      </c>
      <c r="M6800" t="str">
        <f>_xlfn.XLOOKUP(G6800,dMateriaPrima!$A$2:$A$12,dMateriaPrima!$B$2:$B$12)</f>
        <v>Tecido</v>
      </c>
      <c r="N6800" s="2">
        <f>_xlfn.XLOOKUP(G6800,dMateriaPrima!$A$2:$A$12,dMateriaPrima!$C$2:$C$12)</f>
        <v>18</v>
      </c>
      <c r="O6800" s="3">
        <f t="shared" si="530"/>
        <v>2592</v>
      </c>
      <c r="P6800" s="4">
        <f t="shared" si="531"/>
        <v>0</v>
      </c>
      <c r="Q6800" s="3">
        <f t="shared" si="532"/>
        <v>2592</v>
      </c>
      <c r="R6800" t="str">
        <f t="shared" si="533"/>
        <v>Em atraso</v>
      </c>
      <c r="S6800" s="5">
        <f t="shared" si="534"/>
        <v>2</v>
      </c>
    </row>
    <row r="6801" spans="1:19" x14ac:dyDescent="0.25">
      <c r="A6801">
        <v>6800</v>
      </c>
      <c r="B6801" s="1">
        <v>44261</v>
      </c>
      <c r="C6801" s="1">
        <v>44267</v>
      </c>
      <c r="D6801" s="1">
        <v>44283</v>
      </c>
      <c r="E6801" s="1">
        <v>44281</v>
      </c>
      <c r="F6801">
        <v>1</v>
      </c>
      <c r="G6801">
        <v>7</v>
      </c>
      <c r="H6801">
        <v>121</v>
      </c>
      <c r="I6801" s="6">
        <v>0</v>
      </c>
      <c r="J6801">
        <v>2</v>
      </c>
      <c r="K6801" t="str">
        <f>_xlfn.XLOOKUP(fCompras!F6801,dComprador!$A$2:$A$7,dComprador!$B$2:$B$7)</f>
        <v>Alon</v>
      </c>
      <c r="L6801" t="str">
        <f>_xlfn.XLOOKUP(J6801,dFornecedor!$A$2:$A$6,dFornecedor!$B$2:$B$6)</f>
        <v>Minerva</v>
      </c>
      <c r="M6801" t="str">
        <f>_xlfn.XLOOKUP(G6801,dMateriaPrima!$A$2:$A$12,dMateriaPrima!$B$2:$B$12)</f>
        <v>Poliéster</v>
      </c>
      <c r="N6801" s="2">
        <f>_xlfn.XLOOKUP(G6801,dMateriaPrima!$A$2:$A$12,dMateriaPrima!$C$2:$C$12)</f>
        <v>8</v>
      </c>
      <c r="O6801" s="3">
        <f t="shared" si="530"/>
        <v>968</v>
      </c>
      <c r="P6801" s="4">
        <f t="shared" si="531"/>
        <v>0</v>
      </c>
      <c r="Q6801" s="3">
        <f t="shared" si="532"/>
        <v>968</v>
      </c>
      <c r="R6801" t="str">
        <f t="shared" si="533"/>
        <v>No prazo</v>
      </c>
      <c r="S6801" s="5">
        <f t="shared" si="534"/>
        <v>0</v>
      </c>
    </row>
    <row r="6802" spans="1:19" x14ac:dyDescent="0.25">
      <c r="A6802">
        <v>6801</v>
      </c>
      <c r="B6802" s="1">
        <v>44261</v>
      </c>
      <c r="C6802" s="1">
        <v>44261</v>
      </c>
      <c r="D6802" s="1">
        <v>44272</v>
      </c>
      <c r="E6802" s="1">
        <v>44277</v>
      </c>
      <c r="F6802">
        <v>2</v>
      </c>
      <c r="G6802">
        <v>10</v>
      </c>
      <c r="H6802">
        <v>489</v>
      </c>
      <c r="I6802" s="6">
        <v>0</v>
      </c>
      <c r="J6802">
        <v>5</v>
      </c>
      <c r="K6802" t="str">
        <f>_xlfn.XLOOKUP(fCompras!F6802,dComprador!$A$2:$A$7,dComprador!$B$2:$B$7)</f>
        <v>João</v>
      </c>
      <c r="L6802" t="str">
        <f>_xlfn.XLOOKUP(J6802,dFornecedor!$A$2:$A$6,dFornecedor!$B$2:$B$6)</f>
        <v>Atlas</v>
      </c>
      <c r="M6802" t="str">
        <f>_xlfn.XLOOKUP(G6802,dMateriaPrima!$A$2:$A$12,dMateriaPrima!$B$2:$B$12)</f>
        <v>Pedra Britada</v>
      </c>
      <c r="N6802" s="2">
        <f>_xlfn.XLOOKUP(G6802,dMateriaPrima!$A$2:$A$12,dMateriaPrima!$C$2:$C$12)</f>
        <v>56</v>
      </c>
      <c r="O6802" s="3">
        <f t="shared" si="530"/>
        <v>27384</v>
      </c>
      <c r="P6802" s="4">
        <f t="shared" si="531"/>
        <v>0</v>
      </c>
      <c r="Q6802" s="3">
        <f t="shared" si="532"/>
        <v>27384</v>
      </c>
      <c r="R6802" t="str">
        <f t="shared" si="533"/>
        <v>Em atraso</v>
      </c>
      <c r="S6802" s="5">
        <f t="shared" si="534"/>
        <v>5</v>
      </c>
    </row>
    <row r="6803" spans="1:19" x14ac:dyDescent="0.25">
      <c r="A6803">
        <v>6802</v>
      </c>
      <c r="B6803" s="1">
        <v>44261</v>
      </c>
      <c r="C6803" s="1">
        <v>44269</v>
      </c>
      <c r="D6803" s="1">
        <v>44290</v>
      </c>
      <c r="E6803" s="1">
        <v>44293</v>
      </c>
      <c r="F6803">
        <v>1</v>
      </c>
      <c r="G6803">
        <v>5</v>
      </c>
      <c r="H6803">
        <v>427</v>
      </c>
      <c r="I6803" s="6">
        <v>0</v>
      </c>
      <c r="J6803">
        <v>2</v>
      </c>
      <c r="K6803" t="str">
        <f>_xlfn.XLOOKUP(fCompras!F6803,dComprador!$A$2:$A$7,dComprador!$B$2:$B$7)</f>
        <v>Alon</v>
      </c>
      <c r="L6803" t="str">
        <f>_xlfn.XLOOKUP(J6803,dFornecedor!$A$2:$A$6,dFornecedor!$B$2:$B$6)</f>
        <v>Minerva</v>
      </c>
      <c r="M6803" t="str">
        <f>_xlfn.XLOOKUP(G6803,dMateriaPrima!$A$2:$A$12,dMateriaPrima!$B$2:$B$12)</f>
        <v>Areia</v>
      </c>
      <c r="N6803" s="2">
        <f>_xlfn.XLOOKUP(G6803,dMateriaPrima!$A$2:$A$12,dMateriaPrima!$C$2:$C$12)</f>
        <v>3.59</v>
      </c>
      <c r="O6803" s="3">
        <f t="shared" si="530"/>
        <v>1532.9299999999998</v>
      </c>
      <c r="P6803" s="4">
        <f t="shared" si="531"/>
        <v>0</v>
      </c>
      <c r="Q6803" s="3">
        <f t="shared" si="532"/>
        <v>1532.9299999999998</v>
      </c>
      <c r="R6803" t="str">
        <f t="shared" si="533"/>
        <v>Em atraso</v>
      </c>
      <c r="S6803" s="5">
        <f t="shared" si="534"/>
        <v>3</v>
      </c>
    </row>
    <row r="6804" spans="1:19" x14ac:dyDescent="0.25">
      <c r="A6804">
        <v>6803</v>
      </c>
      <c r="B6804" s="1">
        <v>44261</v>
      </c>
      <c r="C6804" s="1">
        <v>44262</v>
      </c>
      <c r="D6804" s="1">
        <v>44291</v>
      </c>
      <c r="E6804" s="1">
        <v>44295</v>
      </c>
      <c r="F6804">
        <v>1</v>
      </c>
      <c r="G6804">
        <v>5</v>
      </c>
      <c r="H6804">
        <v>538</v>
      </c>
      <c r="I6804" s="6">
        <v>0</v>
      </c>
      <c r="J6804">
        <v>3</v>
      </c>
      <c r="K6804" t="str">
        <f>_xlfn.XLOOKUP(fCompras!F6804,dComprador!$A$2:$A$7,dComprador!$B$2:$B$7)</f>
        <v>Alon</v>
      </c>
      <c r="L6804" t="str">
        <f>_xlfn.XLOOKUP(J6804,dFornecedor!$A$2:$A$6,dFornecedor!$B$2:$B$6)</f>
        <v>StepUp</v>
      </c>
      <c r="M6804" t="str">
        <f>_xlfn.XLOOKUP(G6804,dMateriaPrima!$A$2:$A$12,dMateriaPrima!$B$2:$B$12)</f>
        <v>Areia</v>
      </c>
      <c r="N6804" s="2">
        <f>_xlfn.XLOOKUP(G6804,dMateriaPrima!$A$2:$A$12,dMateriaPrima!$C$2:$C$12)</f>
        <v>3.59</v>
      </c>
      <c r="O6804" s="3">
        <f t="shared" si="530"/>
        <v>1931.4199999999998</v>
      </c>
      <c r="P6804" s="4">
        <f t="shared" si="531"/>
        <v>0</v>
      </c>
      <c r="Q6804" s="3">
        <f t="shared" si="532"/>
        <v>1931.4199999999998</v>
      </c>
      <c r="R6804" t="str">
        <f t="shared" si="533"/>
        <v>Em atraso</v>
      </c>
      <c r="S6804" s="5">
        <f t="shared" si="534"/>
        <v>4</v>
      </c>
    </row>
    <row r="6805" spans="1:19" x14ac:dyDescent="0.25">
      <c r="A6805">
        <v>6804</v>
      </c>
      <c r="B6805" s="1">
        <v>44262</v>
      </c>
      <c r="C6805" s="1">
        <v>44271</v>
      </c>
      <c r="D6805" s="1">
        <v>44273</v>
      </c>
      <c r="E6805" s="1">
        <v>44276</v>
      </c>
      <c r="F6805">
        <v>4</v>
      </c>
      <c r="G6805">
        <v>7</v>
      </c>
      <c r="H6805">
        <v>170</v>
      </c>
      <c r="I6805" s="6">
        <v>0</v>
      </c>
      <c r="J6805">
        <v>3</v>
      </c>
      <c r="K6805" t="str">
        <f>_xlfn.XLOOKUP(fCompras!F6805,dComprador!$A$2:$A$7,dComprador!$B$2:$B$7)</f>
        <v>Lira</v>
      </c>
      <c r="L6805" t="str">
        <f>_xlfn.XLOOKUP(J6805,dFornecedor!$A$2:$A$6,dFornecedor!$B$2:$B$6)</f>
        <v>StepUp</v>
      </c>
      <c r="M6805" t="str">
        <f>_xlfn.XLOOKUP(G6805,dMateriaPrima!$A$2:$A$12,dMateriaPrima!$B$2:$B$12)</f>
        <v>Poliéster</v>
      </c>
      <c r="N6805" s="2">
        <f>_xlfn.XLOOKUP(G6805,dMateriaPrima!$A$2:$A$12,dMateriaPrima!$C$2:$C$12)</f>
        <v>8</v>
      </c>
      <c r="O6805" s="3">
        <f t="shared" si="530"/>
        <v>1360</v>
      </c>
      <c r="P6805" s="4">
        <f t="shared" si="531"/>
        <v>0</v>
      </c>
      <c r="Q6805" s="3">
        <f t="shared" si="532"/>
        <v>1360</v>
      </c>
      <c r="R6805" t="str">
        <f t="shared" si="533"/>
        <v>Em atraso</v>
      </c>
      <c r="S6805" s="5">
        <f t="shared" si="534"/>
        <v>3</v>
      </c>
    </row>
    <row r="6806" spans="1:19" x14ac:dyDescent="0.25">
      <c r="A6806">
        <v>6805</v>
      </c>
      <c r="B6806" s="1">
        <v>44262</v>
      </c>
      <c r="C6806" s="1">
        <v>44266</v>
      </c>
      <c r="D6806" s="1">
        <v>44269</v>
      </c>
      <c r="E6806" s="1">
        <v>44271</v>
      </c>
      <c r="F6806">
        <v>4</v>
      </c>
      <c r="G6806">
        <v>6</v>
      </c>
      <c r="H6806">
        <v>14</v>
      </c>
      <c r="I6806" s="6">
        <v>0</v>
      </c>
      <c r="J6806">
        <v>2</v>
      </c>
      <c r="K6806" t="str">
        <f>_xlfn.XLOOKUP(fCompras!F6806,dComprador!$A$2:$A$7,dComprador!$B$2:$B$7)</f>
        <v>Lira</v>
      </c>
      <c r="L6806" t="str">
        <f>_xlfn.XLOOKUP(J6806,dFornecedor!$A$2:$A$6,dFornecedor!$B$2:$B$6)</f>
        <v>Minerva</v>
      </c>
      <c r="M6806" t="str">
        <f>_xlfn.XLOOKUP(G6806,dMateriaPrima!$A$2:$A$12,dMateriaPrima!$B$2:$B$12)</f>
        <v>Fio Algodão</v>
      </c>
      <c r="N6806" s="2">
        <f>_xlfn.XLOOKUP(G6806,dMateriaPrima!$A$2:$A$12,dMateriaPrima!$C$2:$C$12)</f>
        <v>55.9</v>
      </c>
      <c r="O6806" s="3">
        <f t="shared" si="530"/>
        <v>782.6</v>
      </c>
      <c r="P6806" s="4">
        <f t="shared" si="531"/>
        <v>0</v>
      </c>
      <c r="Q6806" s="3">
        <f t="shared" si="532"/>
        <v>782.6</v>
      </c>
      <c r="R6806" t="str">
        <f t="shared" si="533"/>
        <v>Em atraso</v>
      </c>
      <c r="S6806" s="5">
        <f t="shared" si="534"/>
        <v>2</v>
      </c>
    </row>
    <row r="6807" spans="1:19" x14ac:dyDescent="0.25">
      <c r="A6807">
        <v>6806</v>
      </c>
      <c r="B6807" s="1">
        <v>44262</v>
      </c>
      <c r="C6807" s="1">
        <v>44262</v>
      </c>
      <c r="D6807" s="1">
        <v>44270</v>
      </c>
      <c r="E6807" s="1">
        <v>44274</v>
      </c>
      <c r="F6807">
        <v>4</v>
      </c>
      <c r="G6807">
        <v>6</v>
      </c>
      <c r="H6807">
        <v>27</v>
      </c>
      <c r="I6807" s="6">
        <v>0</v>
      </c>
      <c r="J6807">
        <v>4</v>
      </c>
      <c r="K6807" t="str">
        <f>_xlfn.XLOOKUP(fCompras!F6807,dComprador!$A$2:$A$7,dComprador!$B$2:$B$7)</f>
        <v>Lira</v>
      </c>
      <c r="L6807" t="str">
        <f>_xlfn.XLOOKUP(J6807,dFornecedor!$A$2:$A$6,dFornecedor!$B$2:$B$6)</f>
        <v>AlphaOmega</v>
      </c>
      <c r="M6807" t="str">
        <f>_xlfn.XLOOKUP(G6807,dMateriaPrima!$A$2:$A$12,dMateriaPrima!$B$2:$B$12)</f>
        <v>Fio Algodão</v>
      </c>
      <c r="N6807" s="2">
        <f>_xlfn.XLOOKUP(G6807,dMateriaPrima!$A$2:$A$12,dMateriaPrima!$C$2:$C$12)</f>
        <v>55.9</v>
      </c>
      <c r="O6807" s="3">
        <f t="shared" si="530"/>
        <v>1509.3</v>
      </c>
      <c r="P6807" s="4">
        <f t="shared" si="531"/>
        <v>0</v>
      </c>
      <c r="Q6807" s="3">
        <f t="shared" si="532"/>
        <v>1509.3</v>
      </c>
      <c r="R6807" t="str">
        <f t="shared" si="533"/>
        <v>Em atraso</v>
      </c>
      <c r="S6807" s="5">
        <f t="shared" si="534"/>
        <v>4</v>
      </c>
    </row>
    <row r="6808" spans="1:19" x14ac:dyDescent="0.25">
      <c r="A6808">
        <v>6807</v>
      </c>
      <c r="B6808" s="1">
        <v>44262</v>
      </c>
      <c r="C6808" s="1">
        <v>44263</v>
      </c>
      <c r="D6808" s="1">
        <v>44269</v>
      </c>
      <c r="E6808" s="1">
        <v>44269</v>
      </c>
      <c r="F6808">
        <v>4</v>
      </c>
      <c r="G6808">
        <v>1</v>
      </c>
      <c r="H6808">
        <v>20</v>
      </c>
      <c r="I6808" s="6">
        <v>0</v>
      </c>
      <c r="J6808">
        <v>3</v>
      </c>
      <c r="K6808" t="str">
        <f>_xlfn.XLOOKUP(fCompras!F6808,dComprador!$A$2:$A$7,dComprador!$B$2:$B$7)</f>
        <v>Lira</v>
      </c>
      <c r="L6808" t="str">
        <f>_xlfn.XLOOKUP(J6808,dFornecedor!$A$2:$A$6,dFornecedor!$B$2:$B$6)</f>
        <v>StepUp</v>
      </c>
      <c r="M6808" t="str">
        <f>_xlfn.XLOOKUP(G6808,dMateriaPrima!$A$2:$A$12,dMateriaPrima!$B$2:$B$12)</f>
        <v>Tecido</v>
      </c>
      <c r="N6808" s="2">
        <f>_xlfn.XLOOKUP(G6808,dMateriaPrima!$A$2:$A$12,dMateriaPrima!$C$2:$C$12)</f>
        <v>18</v>
      </c>
      <c r="O6808" s="3">
        <f t="shared" si="530"/>
        <v>360</v>
      </c>
      <c r="P6808" s="4">
        <f t="shared" si="531"/>
        <v>0</v>
      </c>
      <c r="Q6808" s="3">
        <f t="shared" si="532"/>
        <v>360</v>
      </c>
      <c r="R6808" t="str">
        <f t="shared" si="533"/>
        <v>No prazo</v>
      </c>
      <c r="S6808" s="5">
        <f t="shared" si="534"/>
        <v>0</v>
      </c>
    </row>
    <row r="6809" spans="1:19" x14ac:dyDescent="0.25">
      <c r="A6809">
        <v>6808</v>
      </c>
      <c r="B6809" s="1">
        <v>44262</v>
      </c>
      <c r="C6809" s="1">
        <v>44270</v>
      </c>
      <c r="D6809" s="1">
        <v>44277</v>
      </c>
      <c r="E6809" s="1">
        <v>44282</v>
      </c>
      <c r="F6809">
        <v>1</v>
      </c>
      <c r="G6809">
        <v>1</v>
      </c>
      <c r="H6809">
        <v>8</v>
      </c>
      <c r="I6809" s="6">
        <v>0</v>
      </c>
      <c r="J6809">
        <v>2</v>
      </c>
      <c r="K6809" t="str">
        <f>_xlfn.XLOOKUP(fCompras!F6809,dComprador!$A$2:$A$7,dComprador!$B$2:$B$7)</f>
        <v>Alon</v>
      </c>
      <c r="L6809" t="str">
        <f>_xlfn.XLOOKUP(J6809,dFornecedor!$A$2:$A$6,dFornecedor!$B$2:$B$6)</f>
        <v>Minerva</v>
      </c>
      <c r="M6809" t="str">
        <f>_xlfn.XLOOKUP(G6809,dMateriaPrima!$A$2:$A$12,dMateriaPrima!$B$2:$B$12)</f>
        <v>Tecido</v>
      </c>
      <c r="N6809" s="2">
        <f>_xlfn.XLOOKUP(G6809,dMateriaPrima!$A$2:$A$12,dMateriaPrima!$C$2:$C$12)</f>
        <v>18</v>
      </c>
      <c r="O6809" s="3">
        <f t="shared" si="530"/>
        <v>144</v>
      </c>
      <c r="P6809" s="4">
        <f t="shared" si="531"/>
        <v>0</v>
      </c>
      <c r="Q6809" s="3">
        <f t="shared" si="532"/>
        <v>144</v>
      </c>
      <c r="R6809" t="str">
        <f t="shared" si="533"/>
        <v>Em atraso</v>
      </c>
      <c r="S6809" s="5">
        <f t="shared" si="534"/>
        <v>5</v>
      </c>
    </row>
    <row r="6810" spans="1:19" x14ac:dyDescent="0.25">
      <c r="A6810">
        <v>6809</v>
      </c>
      <c r="B6810" s="1">
        <v>44262</v>
      </c>
      <c r="C6810" s="1">
        <v>44262</v>
      </c>
      <c r="D6810" s="1">
        <v>44281</v>
      </c>
      <c r="E6810" s="1">
        <v>44282</v>
      </c>
      <c r="F6810">
        <v>1</v>
      </c>
      <c r="G6810">
        <v>9</v>
      </c>
      <c r="H6810">
        <v>72</v>
      </c>
      <c r="I6810" s="6">
        <v>0</v>
      </c>
      <c r="J6810">
        <v>2</v>
      </c>
      <c r="K6810" t="str">
        <f>_xlfn.XLOOKUP(fCompras!F6810,dComprador!$A$2:$A$7,dComprador!$B$2:$B$7)</f>
        <v>Alon</v>
      </c>
      <c r="L6810" t="str">
        <f>_xlfn.XLOOKUP(J6810,dFornecedor!$A$2:$A$6,dFornecedor!$B$2:$B$6)</f>
        <v>Minerva</v>
      </c>
      <c r="M6810" t="str">
        <f>_xlfn.XLOOKUP(G6810,dMateriaPrima!$A$2:$A$12,dMateriaPrima!$B$2:$B$12)</f>
        <v>Couro</v>
      </c>
      <c r="N6810" s="2">
        <f>_xlfn.XLOOKUP(G6810,dMateriaPrima!$A$2:$A$12,dMateriaPrima!$C$2:$C$12)</f>
        <v>4.4000000000000004</v>
      </c>
      <c r="O6810" s="3">
        <f t="shared" si="530"/>
        <v>316.8</v>
      </c>
      <c r="P6810" s="4">
        <f t="shared" si="531"/>
        <v>0</v>
      </c>
      <c r="Q6810" s="3">
        <f t="shared" si="532"/>
        <v>316.8</v>
      </c>
      <c r="R6810" t="str">
        <f t="shared" si="533"/>
        <v>Em atraso</v>
      </c>
      <c r="S6810" s="5">
        <f t="shared" si="534"/>
        <v>1</v>
      </c>
    </row>
    <row r="6811" spans="1:19" x14ac:dyDescent="0.25">
      <c r="A6811">
        <v>6810</v>
      </c>
      <c r="B6811" s="1">
        <v>44262</v>
      </c>
      <c r="C6811" s="1">
        <v>44262</v>
      </c>
      <c r="D6811" s="1">
        <v>44286</v>
      </c>
      <c r="E6811" s="1">
        <v>44286</v>
      </c>
      <c r="F6811">
        <v>1</v>
      </c>
      <c r="G6811">
        <v>9</v>
      </c>
      <c r="H6811">
        <v>322</v>
      </c>
      <c r="I6811" s="6">
        <v>0</v>
      </c>
      <c r="J6811">
        <v>4</v>
      </c>
      <c r="K6811" t="str">
        <f>_xlfn.XLOOKUP(fCompras!F6811,dComprador!$A$2:$A$7,dComprador!$B$2:$B$7)</f>
        <v>Alon</v>
      </c>
      <c r="L6811" t="str">
        <f>_xlfn.XLOOKUP(J6811,dFornecedor!$A$2:$A$6,dFornecedor!$B$2:$B$6)</f>
        <v>AlphaOmega</v>
      </c>
      <c r="M6811" t="str">
        <f>_xlfn.XLOOKUP(G6811,dMateriaPrima!$A$2:$A$12,dMateriaPrima!$B$2:$B$12)</f>
        <v>Couro</v>
      </c>
      <c r="N6811" s="2">
        <f>_xlfn.XLOOKUP(G6811,dMateriaPrima!$A$2:$A$12,dMateriaPrima!$C$2:$C$12)</f>
        <v>4.4000000000000004</v>
      </c>
      <c r="O6811" s="3">
        <f t="shared" si="530"/>
        <v>1416.8000000000002</v>
      </c>
      <c r="P6811" s="4">
        <f t="shared" si="531"/>
        <v>0</v>
      </c>
      <c r="Q6811" s="3">
        <f t="shared" si="532"/>
        <v>1416.8000000000002</v>
      </c>
      <c r="R6811" t="str">
        <f t="shared" si="533"/>
        <v>No prazo</v>
      </c>
      <c r="S6811" s="5">
        <f t="shared" si="534"/>
        <v>0</v>
      </c>
    </row>
    <row r="6812" spans="1:19" x14ac:dyDescent="0.25">
      <c r="A6812">
        <v>6811</v>
      </c>
      <c r="B6812" s="1">
        <v>44262</v>
      </c>
      <c r="C6812" s="1">
        <v>44270</v>
      </c>
      <c r="D6812" s="1">
        <v>44287</v>
      </c>
      <c r="E6812" s="1">
        <v>44288</v>
      </c>
      <c r="F6812">
        <v>1</v>
      </c>
      <c r="G6812">
        <v>4</v>
      </c>
      <c r="H6812">
        <v>176</v>
      </c>
      <c r="I6812" s="6">
        <v>0</v>
      </c>
      <c r="J6812">
        <v>2</v>
      </c>
      <c r="K6812" t="str">
        <f>_xlfn.XLOOKUP(fCompras!F6812,dComprador!$A$2:$A$7,dComprador!$B$2:$B$7)</f>
        <v>Alon</v>
      </c>
      <c r="L6812" t="str">
        <f>_xlfn.XLOOKUP(J6812,dFornecedor!$A$2:$A$6,dFornecedor!$B$2:$B$6)</f>
        <v>Minerva</v>
      </c>
      <c r="M6812" t="str">
        <f>_xlfn.XLOOKUP(G6812,dMateriaPrima!$A$2:$A$12,dMateriaPrima!$B$2:$B$12)</f>
        <v>Madeira</v>
      </c>
      <c r="N6812" s="2">
        <f>_xlfn.XLOOKUP(G6812,dMateriaPrima!$A$2:$A$12,dMateriaPrima!$C$2:$C$12)</f>
        <v>168</v>
      </c>
      <c r="O6812" s="3">
        <f t="shared" si="530"/>
        <v>29568</v>
      </c>
      <c r="P6812" s="4">
        <f t="shared" si="531"/>
        <v>0</v>
      </c>
      <c r="Q6812" s="3">
        <f t="shared" si="532"/>
        <v>29568</v>
      </c>
      <c r="R6812" t="str">
        <f t="shared" si="533"/>
        <v>Em atraso</v>
      </c>
      <c r="S6812" s="5">
        <f t="shared" si="534"/>
        <v>1</v>
      </c>
    </row>
    <row r="6813" spans="1:19" x14ac:dyDescent="0.25">
      <c r="A6813">
        <v>6812</v>
      </c>
      <c r="B6813" s="1">
        <v>44263</v>
      </c>
      <c r="C6813" s="1">
        <v>44263</v>
      </c>
      <c r="D6813" s="1">
        <v>44270</v>
      </c>
      <c r="E6813" s="1">
        <v>44270</v>
      </c>
      <c r="F6813">
        <v>4</v>
      </c>
      <c r="G6813">
        <v>9</v>
      </c>
      <c r="H6813">
        <v>96</v>
      </c>
      <c r="I6813" s="6">
        <v>0</v>
      </c>
      <c r="J6813">
        <v>2</v>
      </c>
      <c r="K6813" t="str">
        <f>_xlfn.XLOOKUP(fCompras!F6813,dComprador!$A$2:$A$7,dComprador!$B$2:$B$7)</f>
        <v>Lira</v>
      </c>
      <c r="L6813" t="str">
        <f>_xlfn.XLOOKUP(J6813,dFornecedor!$A$2:$A$6,dFornecedor!$B$2:$B$6)</f>
        <v>Minerva</v>
      </c>
      <c r="M6813" t="str">
        <f>_xlfn.XLOOKUP(G6813,dMateriaPrima!$A$2:$A$12,dMateriaPrima!$B$2:$B$12)</f>
        <v>Couro</v>
      </c>
      <c r="N6813" s="2">
        <f>_xlfn.XLOOKUP(G6813,dMateriaPrima!$A$2:$A$12,dMateriaPrima!$C$2:$C$12)</f>
        <v>4.4000000000000004</v>
      </c>
      <c r="O6813" s="3">
        <f t="shared" si="530"/>
        <v>422.40000000000003</v>
      </c>
      <c r="P6813" s="4">
        <f t="shared" si="531"/>
        <v>0</v>
      </c>
      <c r="Q6813" s="3">
        <f t="shared" si="532"/>
        <v>422.40000000000003</v>
      </c>
      <c r="R6813" t="str">
        <f t="shared" si="533"/>
        <v>No prazo</v>
      </c>
      <c r="S6813" s="5">
        <f t="shared" si="534"/>
        <v>0</v>
      </c>
    </row>
    <row r="6814" spans="1:19" x14ac:dyDescent="0.25">
      <c r="A6814">
        <v>6813</v>
      </c>
      <c r="B6814" s="1">
        <v>44263</v>
      </c>
      <c r="C6814" s="1">
        <v>44264</v>
      </c>
      <c r="D6814" s="1">
        <v>44272</v>
      </c>
      <c r="E6814" s="1">
        <v>44272</v>
      </c>
      <c r="F6814">
        <v>4</v>
      </c>
      <c r="G6814">
        <v>5</v>
      </c>
      <c r="H6814">
        <v>408</v>
      </c>
      <c r="I6814" s="6">
        <v>0</v>
      </c>
      <c r="J6814">
        <v>3</v>
      </c>
      <c r="K6814" t="str">
        <f>_xlfn.XLOOKUP(fCompras!F6814,dComprador!$A$2:$A$7,dComprador!$B$2:$B$7)</f>
        <v>Lira</v>
      </c>
      <c r="L6814" t="str">
        <f>_xlfn.XLOOKUP(J6814,dFornecedor!$A$2:$A$6,dFornecedor!$B$2:$B$6)</f>
        <v>StepUp</v>
      </c>
      <c r="M6814" t="str">
        <f>_xlfn.XLOOKUP(G6814,dMateriaPrima!$A$2:$A$12,dMateriaPrima!$B$2:$B$12)</f>
        <v>Areia</v>
      </c>
      <c r="N6814" s="2">
        <f>_xlfn.XLOOKUP(G6814,dMateriaPrima!$A$2:$A$12,dMateriaPrima!$C$2:$C$12)</f>
        <v>3.59</v>
      </c>
      <c r="O6814" s="3">
        <f t="shared" si="530"/>
        <v>1464.72</v>
      </c>
      <c r="P6814" s="4">
        <f t="shared" si="531"/>
        <v>0</v>
      </c>
      <c r="Q6814" s="3">
        <f t="shared" si="532"/>
        <v>1464.72</v>
      </c>
      <c r="R6814" t="str">
        <f t="shared" si="533"/>
        <v>No prazo</v>
      </c>
      <c r="S6814" s="5">
        <f t="shared" si="534"/>
        <v>0</v>
      </c>
    </row>
    <row r="6815" spans="1:19" x14ac:dyDescent="0.25">
      <c r="A6815">
        <v>6814</v>
      </c>
      <c r="B6815" s="1">
        <v>44263</v>
      </c>
      <c r="C6815" s="1">
        <v>44270</v>
      </c>
      <c r="D6815" s="1">
        <v>44274</v>
      </c>
      <c r="E6815" s="1">
        <v>44274</v>
      </c>
      <c r="F6815">
        <v>4</v>
      </c>
      <c r="G6815">
        <v>9</v>
      </c>
      <c r="H6815">
        <v>12</v>
      </c>
      <c r="I6815" s="6">
        <v>0</v>
      </c>
      <c r="J6815">
        <v>5</v>
      </c>
      <c r="K6815" t="str">
        <f>_xlfn.XLOOKUP(fCompras!F6815,dComprador!$A$2:$A$7,dComprador!$B$2:$B$7)</f>
        <v>Lira</v>
      </c>
      <c r="L6815" t="str">
        <f>_xlfn.XLOOKUP(J6815,dFornecedor!$A$2:$A$6,dFornecedor!$B$2:$B$6)</f>
        <v>Atlas</v>
      </c>
      <c r="M6815" t="str">
        <f>_xlfn.XLOOKUP(G6815,dMateriaPrima!$A$2:$A$12,dMateriaPrima!$B$2:$B$12)</f>
        <v>Couro</v>
      </c>
      <c r="N6815" s="2">
        <f>_xlfn.XLOOKUP(G6815,dMateriaPrima!$A$2:$A$12,dMateriaPrima!$C$2:$C$12)</f>
        <v>4.4000000000000004</v>
      </c>
      <c r="O6815" s="3">
        <f t="shared" si="530"/>
        <v>52.800000000000004</v>
      </c>
      <c r="P6815" s="4">
        <f t="shared" si="531"/>
        <v>0</v>
      </c>
      <c r="Q6815" s="3">
        <f t="shared" si="532"/>
        <v>52.800000000000004</v>
      </c>
      <c r="R6815" t="str">
        <f t="shared" si="533"/>
        <v>No prazo</v>
      </c>
      <c r="S6815" s="5">
        <f t="shared" si="534"/>
        <v>0</v>
      </c>
    </row>
    <row r="6816" spans="1:19" x14ac:dyDescent="0.25">
      <c r="A6816">
        <v>6815</v>
      </c>
      <c r="B6816" s="1">
        <v>44263</v>
      </c>
      <c r="C6816" s="1">
        <v>44268</v>
      </c>
      <c r="D6816" s="1">
        <v>44280</v>
      </c>
      <c r="E6816" s="1">
        <v>44283</v>
      </c>
      <c r="F6816">
        <v>1</v>
      </c>
      <c r="G6816">
        <v>10</v>
      </c>
      <c r="H6816">
        <v>10</v>
      </c>
      <c r="I6816" s="6">
        <v>0</v>
      </c>
      <c r="J6816">
        <v>2</v>
      </c>
      <c r="K6816" t="str">
        <f>_xlfn.XLOOKUP(fCompras!F6816,dComprador!$A$2:$A$7,dComprador!$B$2:$B$7)</f>
        <v>Alon</v>
      </c>
      <c r="L6816" t="str">
        <f>_xlfn.XLOOKUP(J6816,dFornecedor!$A$2:$A$6,dFornecedor!$B$2:$B$6)</f>
        <v>Minerva</v>
      </c>
      <c r="M6816" t="str">
        <f>_xlfn.XLOOKUP(G6816,dMateriaPrima!$A$2:$A$12,dMateriaPrima!$B$2:$B$12)</f>
        <v>Pedra Britada</v>
      </c>
      <c r="N6816" s="2">
        <f>_xlfn.XLOOKUP(G6816,dMateriaPrima!$A$2:$A$12,dMateriaPrima!$C$2:$C$12)</f>
        <v>56</v>
      </c>
      <c r="O6816" s="3">
        <f t="shared" si="530"/>
        <v>560</v>
      </c>
      <c r="P6816" s="4">
        <f t="shared" si="531"/>
        <v>0</v>
      </c>
      <c r="Q6816" s="3">
        <f t="shared" si="532"/>
        <v>560</v>
      </c>
      <c r="R6816" t="str">
        <f t="shared" si="533"/>
        <v>Em atraso</v>
      </c>
      <c r="S6816" s="5">
        <f t="shared" si="534"/>
        <v>3</v>
      </c>
    </row>
    <row r="6817" spans="1:19" x14ac:dyDescent="0.25">
      <c r="A6817">
        <v>6816</v>
      </c>
      <c r="B6817" s="1">
        <v>44263</v>
      </c>
      <c r="C6817" s="1">
        <v>44264</v>
      </c>
      <c r="D6817" s="1">
        <v>44281</v>
      </c>
      <c r="E6817" s="1">
        <v>44283</v>
      </c>
      <c r="F6817">
        <v>1</v>
      </c>
      <c r="G6817">
        <v>9</v>
      </c>
      <c r="H6817">
        <v>282</v>
      </c>
      <c r="I6817" s="6">
        <v>0</v>
      </c>
      <c r="J6817">
        <v>5</v>
      </c>
      <c r="K6817" t="str">
        <f>_xlfn.XLOOKUP(fCompras!F6817,dComprador!$A$2:$A$7,dComprador!$B$2:$B$7)</f>
        <v>Alon</v>
      </c>
      <c r="L6817" t="str">
        <f>_xlfn.XLOOKUP(J6817,dFornecedor!$A$2:$A$6,dFornecedor!$B$2:$B$6)</f>
        <v>Atlas</v>
      </c>
      <c r="M6817" t="str">
        <f>_xlfn.XLOOKUP(G6817,dMateriaPrima!$A$2:$A$12,dMateriaPrima!$B$2:$B$12)</f>
        <v>Couro</v>
      </c>
      <c r="N6817" s="2">
        <f>_xlfn.XLOOKUP(G6817,dMateriaPrima!$A$2:$A$12,dMateriaPrima!$C$2:$C$12)</f>
        <v>4.4000000000000004</v>
      </c>
      <c r="O6817" s="3">
        <f t="shared" si="530"/>
        <v>1240.8000000000002</v>
      </c>
      <c r="P6817" s="4">
        <f t="shared" si="531"/>
        <v>0</v>
      </c>
      <c r="Q6817" s="3">
        <f t="shared" si="532"/>
        <v>1240.8000000000002</v>
      </c>
      <c r="R6817" t="str">
        <f t="shared" si="533"/>
        <v>Em atraso</v>
      </c>
      <c r="S6817" s="5">
        <f t="shared" si="534"/>
        <v>2</v>
      </c>
    </row>
    <row r="6818" spans="1:19" x14ac:dyDescent="0.25">
      <c r="A6818">
        <v>6817</v>
      </c>
      <c r="B6818" s="1">
        <v>44263</v>
      </c>
      <c r="C6818" s="1">
        <v>44275</v>
      </c>
      <c r="D6818" s="1">
        <v>44283</v>
      </c>
      <c r="E6818" s="1">
        <v>44284</v>
      </c>
      <c r="F6818">
        <v>1</v>
      </c>
      <c r="G6818">
        <v>7</v>
      </c>
      <c r="H6818">
        <v>108</v>
      </c>
      <c r="I6818" s="6">
        <v>0</v>
      </c>
      <c r="J6818">
        <v>1</v>
      </c>
      <c r="K6818" t="str">
        <f>_xlfn.XLOOKUP(fCompras!F6818,dComprador!$A$2:$A$7,dComprador!$B$2:$B$7)</f>
        <v>Alon</v>
      </c>
      <c r="L6818" t="str">
        <f>_xlfn.XLOOKUP(J6818,dFornecedor!$A$2:$A$6,dFornecedor!$B$2:$B$6)</f>
        <v>NorthShore</v>
      </c>
      <c r="M6818" t="str">
        <f>_xlfn.XLOOKUP(G6818,dMateriaPrima!$A$2:$A$12,dMateriaPrima!$B$2:$B$12)</f>
        <v>Poliéster</v>
      </c>
      <c r="N6818" s="2">
        <f>_xlfn.XLOOKUP(G6818,dMateriaPrima!$A$2:$A$12,dMateriaPrima!$C$2:$C$12)</f>
        <v>8</v>
      </c>
      <c r="O6818" s="3">
        <f t="shared" si="530"/>
        <v>864</v>
      </c>
      <c r="P6818" s="4">
        <f t="shared" si="531"/>
        <v>0</v>
      </c>
      <c r="Q6818" s="3">
        <f t="shared" si="532"/>
        <v>864</v>
      </c>
      <c r="R6818" t="str">
        <f t="shared" si="533"/>
        <v>Em atraso</v>
      </c>
      <c r="S6818" s="5">
        <f t="shared" si="534"/>
        <v>1</v>
      </c>
    </row>
    <row r="6819" spans="1:19" x14ac:dyDescent="0.25">
      <c r="A6819">
        <v>6818</v>
      </c>
      <c r="B6819" s="1">
        <v>44263</v>
      </c>
      <c r="C6819" s="1">
        <v>44264</v>
      </c>
      <c r="D6819" s="1">
        <v>44278</v>
      </c>
      <c r="E6819" s="1">
        <v>44281</v>
      </c>
      <c r="F6819">
        <v>1</v>
      </c>
      <c r="G6819">
        <v>5</v>
      </c>
      <c r="H6819">
        <v>19</v>
      </c>
      <c r="I6819" s="6">
        <v>0</v>
      </c>
      <c r="J6819">
        <v>3</v>
      </c>
      <c r="K6819" t="str">
        <f>_xlfn.XLOOKUP(fCompras!F6819,dComprador!$A$2:$A$7,dComprador!$B$2:$B$7)</f>
        <v>Alon</v>
      </c>
      <c r="L6819" t="str">
        <f>_xlfn.XLOOKUP(J6819,dFornecedor!$A$2:$A$6,dFornecedor!$B$2:$B$6)</f>
        <v>StepUp</v>
      </c>
      <c r="M6819" t="str">
        <f>_xlfn.XLOOKUP(G6819,dMateriaPrima!$A$2:$A$12,dMateriaPrima!$B$2:$B$12)</f>
        <v>Areia</v>
      </c>
      <c r="N6819" s="2">
        <f>_xlfn.XLOOKUP(G6819,dMateriaPrima!$A$2:$A$12,dMateriaPrima!$C$2:$C$12)</f>
        <v>3.59</v>
      </c>
      <c r="O6819" s="3">
        <f t="shared" si="530"/>
        <v>68.209999999999994</v>
      </c>
      <c r="P6819" s="4">
        <f t="shared" si="531"/>
        <v>0</v>
      </c>
      <c r="Q6819" s="3">
        <f t="shared" si="532"/>
        <v>68.209999999999994</v>
      </c>
      <c r="R6819" t="str">
        <f t="shared" si="533"/>
        <v>Em atraso</v>
      </c>
      <c r="S6819" s="5">
        <f t="shared" si="534"/>
        <v>3</v>
      </c>
    </row>
    <row r="6820" spans="1:19" x14ac:dyDescent="0.25">
      <c r="A6820">
        <v>6819</v>
      </c>
      <c r="B6820" s="1">
        <v>44263</v>
      </c>
      <c r="C6820" s="1">
        <v>44263</v>
      </c>
      <c r="D6820" s="1">
        <v>44282</v>
      </c>
      <c r="E6820" s="1">
        <v>44282</v>
      </c>
      <c r="F6820">
        <v>1</v>
      </c>
      <c r="G6820">
        <v>1</v>
      </c>
      <c r="H6820">
        <v>529</v>
      </c>
      <c r="I6820" s="6">
        <v>0</v>
      </c>
      <c r="J6820">
        <v>5</v>
      </c>
      <c r="K6820" t="str">
        <f>_xlfn.XLOOKUP(fCompras!F6820,dComprador!$A$2:$A$7,dComprador!$B$2:$B$7)</f>
        <v>Alon</v>
      </c>
      <c r="L6820" t="str">
        <f>_xlfn.XLOOKUP(J6820,dFornecedor!$A$2:$A$6,dFornecedor!$B$2:$B$6)</f>
        <v>Atlas</v>
      </c>
      <c r="M6820" t="str">
        <f>_xlfn.XLOOKUP(G6820,dMateriaPrima!$A$2:$A$12,dMateriaPrima!$B$2:$B$12)</f>
        <v>Tecido</v>
      </c>
      <c r="N6820" s="2">
        <f>_xlfn.XLOOKUP(G6820,dMateriaPrima!$A$2:$A$12,dMateriaPrima!$C$2:$C$12)</f>
        <v>18</v>
      </c>
      <c r="O6820" s="3">
        <f t="shared" si="530"/>
        <v>9522</v>
      </c>
      <c r="P6820" s="4">
        <f t="shared" si="531"/>
        <v>0</v>
      </c>
      <c r="Q6820" s="3">
        <f t="shared" si="532"/>
        <v>9522</v>
      </c>
      <c r="R6820" t="str">
        <f t="shared" si="533"/>
        <v>No prazo</v>
      </c>
      <c r="S6820" s="5">
        <f t="shared" si="534"/>
        <v>0</v>
      </c>
    </row>
    <row r="6821" spans="1:19" x14ac:dyDescent="0.25">
      <c r="A6821">
        <v>6820</v>
      </c>
      <c r="B6821" s="1">
        <v>44263</v>
      </c>
      <c r="C6821" s="1">
        <v>44263</v>
      </c>
      <c r="D6821" s="1">
        <v>44294</v>
      </c>
      <c r="E6821" s="1">
        <v>44297</v>
      </c>
      <c r="F6821">
        <v>1</v>
      </c>
      <c r="G6821">
        <v>8</v>
      </c>
      <c r="H6821">
        <v>484</v>
      </c>
      <c r="I6821" s="6">
        <v>0</v>
      </c>
      <c r="J6821">
        <v>2</v>
      </c>
      <c r="K6821" t="str">
        <f>_xlfn.XLOOKUP(fCompras!F6821,dComprador!$A$2:$A$7,dComprador!$B$2:$B$7)</f>
        <v>Alon</v>
      </c>
      <c r="L6821" t="str">
        <f>_xlfn.XLOOKUP(J6821,dFornecedor!$A$2:$A$6,dFornecedor!$B$2:$B$6)</f>
        <v>Minerva</v>
      </c>
      <c r="M6821" t="str">
        <f>_xlfn.XLOOKUP(G6821,dMateriaPrima!$A$2:$A$12,dMateriaPrima!$B$2:$B$12)</f>
        <v>Cimento</v>
      </c>
      <c r="N6821" s="2">
        <f>_xlfn.XLOOKUP(G6821,dMateriaPrima!$A$2:$A$12,dMateriaPrima!$C$2:$C$12)</f>
        <v>23</v>
      </c>
      <c r="O6821" s="3">
        <f t="shared" si="530"/>
        <v>11132</v>
      </c>
      <c r="P6821" s="4">
        <f t="shared" si="531"/>
        <v>0</v>
      </c>
      <c r="Q6821" s="3">
        <f t="shared" si="532"/>
        <v>11132</v>
      </c>
      <c r="R6821" t="str">
        <f t="shared" si="533"/>
        <v>Em atraso</v>
      </c>
      <c r="S6821" s="5">
        <f t="shared" si="534"/>
        <v>3</v>
      </c>
    </row>
    <row r="6822" spans="1:19" x14ac:dyDescent="0.25">
      <c r="A6822">
        <v>6821</v>
      </c>
      <c r="B6822" s="1">
        <v>44263</v>
      </c>
      <c r="C6822" s="1">
        <v>44263</v>
      </c>
      <c r="D6822" s="1">
        <v>44295</v>
      </c>
      <c r="E6822" s="1">
        <v>44300</v>
      </c>
      <c r="F6822">
        <v>1</v>
      </c>
      <c r="G6822">
        <v>6</v>
      </c>
      <c r="H6822">
        <v>173</v>
      </c>
      <c r="I6822" s="6">
        <v>0</v>
      </c>
      <c r="J6822">
        <v>2</v>
      </c>
      <c r="K6822" t="str">
        <f>_xlfn.XLOOKUP(fCompras!F6822,dComprador!$A$2:$A$7,dComprador!$B$2:$B$7)</f>
        <v>Alon</v>
      </c>
      <c r="L6822" t="str">
        <f>_xlfn.XLOOKUP(J6822,dFornecedor!$A$2:$A$6,dFornecedor!$B$2:$B$6)</f>
        <v>Minerva</v>
      </c>
      <c r="M6822" t="str">
        <f>_xlfn.XLOOKUP(G6822,dMateriaPrima!$A$2:$A$12,dMateriaPrima!$B$2:$B$12)</f>
        <v>Fio Algodão</v>
      </c>
      <c r="N6822" s="2">
        <f>_xlfn.XLOOKUP(G6822,dMateriaPrima!$A$2:$A$12,dMateriaPrima!$C$2:$C$12)</f>
        <v>55.9</v>
      </c>
      <c r="O6822" s="3">
        <f t="shared" si="530"/>
        <v>9670.6999999999989</v>
      </c>
      <c r="P6822" s="4">
        <f t="shared" si="531"/>
        <v>0</v>
      </c>
      <c r="Q6822" s="3">
        <f t="shared" si="532"/>
        <v>9670.6999999999989</v>
      </c>
      <c r="R6822" t="str">
        <f t="shared" si="533"/>
        <v>Em atraso</v>
      </c>
      <c r="S6822" s="5">
        <f t="shared" si="534"/>
        <v>5</v>
      </c>
    </row>
    <row r="6823" spans="1:19" x14ac:dyDescent="0.25">
      <c r="A6823">
        <v>6822</v>
      </c>
      <c r="B6823" s="1">
        <v>44264</v>
      </c>
      <c r="C6823" s="1">
        <v>44272</v>
      </c>
      <c r="D6823" s="1">
        <v>44275</v>
      </c>
      <c r="E6823" s="1">
        <v>44279</v>
      </c>
      <c r="F6823">
        <v>4</v>
      </c>
      <c r="G6823">
        <v>5</v>
      </c>
      <c r="H6823">
        <v>565</v>
      </c>
      <c r="I6823" s="6">
        <v>0</v>
      </c>
      <c r="J6823">
        <v>5</v>
      </c>
      <c r="K6823" t="str">
        <f>_xlfn.XLOOKUP(fCompras!F6823,dComprador!$A$2:$A$7,dComprador!$B$2:$B$7)</f>
        <v>Lira</v>
      </c>
      <c r="L6823" t="str">
        <f>_xlfn.XLOOKUP(J6823,dFornecedor!$A$2:$A$6,dFornecedor!$B$2:$B$6)</f>
        <v>Atlas</v>
      </c>
      <c r="M6823" t="str">
        <f>_xlfn.XLOOKUP(G6823,dMateriaPrima!$A$2:$A$12,dMateriaPrima!$B$2:$B$12)</f>
        <v>Areia</v>
      </c>
      <c r="N6823" s="2">
        <f>_xlfn.XLOOKUP(G6823,dMateriaPrima!$A$2:$A$12,dMateriaPrima!$C$2:$C$12)</f>
        <v>3.59</v>
      </c>
      <c r="O6823" s="3">
        <f t="shared" si="530"/>
        <v>2028.35</v>
      </c>
      <c r="P6823" s="4">
        <f t="shared" si="531"/>
        <v>0</v>
      </c>
      <c r="Q6823" s="3">
        <f t="shared" si="532"/>
        <v>2028.35</v>
      </c>
      <c r="R6823" t="str">
        <f t="shared" si="533"/>
        <v>Em atraso</v>
      </c>
      <c r="S6823" s="5">
        <f t="shared" si="534"/>
        <v>4</v>
      </c>
    </row>
    <row r="6824" spans="1:19" x14ac:dyDescent="0.25">
      <c r="A6824">
        <v>6823</v>
      </c>
      <c r="B6824" s="1">
        <v>44264</v>
      </c>
      <c r="C6824" s="1">
        <v>44265</v>
      </c>
      <c r="D6824" s="1">
        <v>44271</v>
      </c>
      <c r="E6824" s="1">
        <v>44277</v>
      </c>
      <c r="F6824">
        <v>4</v>
      </c>
      <c r="G6824">
        <v>5</v>
      </c>
      <c r="H6824">
        <v>313</v>
      </c>
      <c r="I6824" s="6">
        <v>0</v>
      </c>
      <c r="J6824">
        <v>3</v>
      </c>
      <c r="K6824" t="str">
        <f>_xlfn.XLOOKUP(fCompras!F6824,dComprador!$A$2:$A$7,dComprador!$B$2:$B$7)</f>
        <v>Lira</v>
      </c>
      <c r="L6824" t="str">
        <f>_xlfn.XLOOKUP(J6824,dFornecedor!$A$2:$A$6,dFornecedor!$B$2:$B$6)</f>
        <v>StepUp</v>
      </c>
      <c r="M6824" t="str">
        <f>_xlfn.XLOOKUP(G6824,dMateriaPrima!$A$2:$A$12,dMateriaPrima!$B$2:$B$12)</f>
        <v>Areia</v>
      </c>
      <c r="N6824" s="2">
        <f>_xlfn.XLOOKUP(G6824,dMateriaPrima!$A$2:$A$12,dMateriaPrima!$C$2:$C$12)</f>
        <v>3.59</v>
      </c>
      <c r="O6824" s="3">
        <f t="shared" si="530"/>
        <v>1123.6699999999998</v>
      </c>
      <c r="P6824" s="4">
        <f t="shared" si="531"/>
        <v>0</v>
      </c>
      <c r="Q6824" s="3">
        <f t="shared" si="532"/>
        <v>1123.6699999999998</v>
      </c>
      <c r="R6824" t="str">
        <f t="shared" si="533"/>
        <v>Em atraso</v>
      </c>
      <c r="S6824" s="5">
        <f t="shared" si="534"/>
        <v>6</v>
      </c>
    </row>
    <row r="6825" spans="1:19" x14ac:dyDescent="0.25">
      <c r="A6825">
        <v>6824</v>
      </c>
      <c r="B6825" s="1">
        <v>44264</v>
      </c>
      <c r="C6825" s="1">
        <v>44264</v>
      </c>
      <c r="D6825" s="1">
        <v>44269</v>
      </c>
      <c r="E6825" s="1">
        <v>44271</v>
      </c>
      <c r="F6825">
        <v>4</v>
      </c>
      <c r="G6825">
        <v>5</v>
      </c>
      <c r="H6825">
        <v>359</v>
      </c>
      <c r="I6825" s="6">
        <v>0</v>
      </c>
      <c r="J6825">
        <v>2</v>
      </c>
      <c r="K6825" t="str">
        <f>_xlfn.XLOOKUP(fCompras!F6825,dComprador!$A$2:$A$7,dComprador!$B$2:$B$7)</f>
        <v>Lira</v>
      </c>
      <c r="L6825" t="str">
        <f>_xlfn.XLOOKUP(J6825,dFornecedor!$A$2:$A$6,dFornecedor!$B$2:$B$6)</f>
        <v>Minerva</v>
      </c>
      <c r="M6825" t="str">
        <f>_xlfn.XLOOKUP(G6825,dMateriaPrima!$A$2:$A$12,dMateriaPrima!$B$2:$B$12)</f>
        <v>Areia</v>
      </c>
      <c r="N6825" s="2">
        <f>_xlfn.XLOOKUP(G6825,dMateriaPrima!$A$2:$A$12,dMateriaPrima!$C$2:$C$12)</f>
        <v>3.59</v>
      </c>
      <c r="O6825" s="3">
        <f t="shared" si="530"/>
        <v>1288.81</v>
      </c>
      <c r="P6825" s="4">
        <f t="shared" si="531"/>
        <v>0</v>
      </c>
      <c r="Q6825" s="3">
        <f t="shared" si="532"/>
        <v>1288.81</v>
      </c>
      <c r="R6825" t="str">
        <f t="shared" si="533"/>
        <v>Em atraso</v>
      </c>
      <c r="S6825" s="5">
        <f t="shared" si="534"/>
        <v>2</v>
      </c>
    </row>
    <row r="6826" spans="1:19" x14ac:dyDescent="0.25">
      <c r="A6826">
        <v>6825</v>
      </c>
      <c r="B6826" s="1">
        <v>44264</v>
      </c>
      <c r="C6826" s="1">
        <v>44264</v>
      </c>
      <c r="D6826" s="1">
        <v>44282</v>
      </c>
      <c r="E6826" s="1">
        <v>44282</v>
      </c>
      <c r="F6826">
        <v>2</v>
      </c>
      <c r="G6826">
        <v>8</v>
      </c>
      <c r="H6826">
        <v>357</v>
      </c>
      <c r="I6826" s="6">
        <v>0</v>
      </c>
      <c r="J6826">
        <v>4</v>
      </c>
      <c r="K6826" t="str">
        <f>_xlfn.XLOOKUP(fCompras!F6826,dComprador!$A$2:$A$7,dComprador!$B$2:$B$7)</f>
        <v>João</v>
      </c>
      <c r="L6826" t="str">
        <f>_xlfn.XLOOKUP(J6826,dFornecedor!$A$2:$A$6,dFornecedor!$B$2:$B$6)</f>
        <v>AlphaOmega</v>
      </c>
      <c r="M6826" t="str">
        <f>_xlfn.XLOOKUP(G6826,dMateriaPrima!$A$2:$A$12,dMateriaPrima!$B$2:$B$12)</f>
        <v>Cimento</v>
      </c>
      <c r="N6826" s="2">
        <f>_xlfn.XLOOKUP(G6826,dMateriaPrima!$A$2:$A$12,dMateriaPrima!$C$2:$C$12)</f>
        <v>23</v>
      </c>
      <c r="O6826" s="3">
        <f t="shared" si="530"/>
        <v>8211</v>
      </c>
      <c r="P6826" s="4">
        <f t="shared" si="531"/>
        <v>0</v>
      </c>
      <c r="Q6826" s="3">
        <f t="shared" si="532"/>
        <v>8211</v>
      </c>
      <c r="R6826" t="str">
        <f t="shared" si="533"/>
        <v>No prazo</v>
      </c>
      <c r="S6826" s="5">
        <f t="shared" si="534"/>
        <v>0</v>
      </c>
    </row>
    <row r="6827" spans="1:19" x14ac:dyDescent="0.25">
      <c r="A6827">
        <v>6826</v>
      </c>
      <c r="B6827" s="1">
        <v>44264</v>
      </c>
      <c r="C6827" s="1">
        <v>44268</v>
      </c>
      <c r="D6827" s="1">
        <v>44293</v>
      </c>
      <c r="E6827" s="1">
        <v>44296</v>
      </c>
      <c r="F6827">
        <v>1</v>
      </c>
      <c r="G6827">
        <v>5</v>
      </c>
      <c r="H6827">
        <v>174</v>
      </c>
      <c r="I6827" s="6">
        <v>0</v>
      </c>
      <c r="J6827">
        <v>1</v>
      </c>
      <c r="K6827" t="str">
        <f>_xlfn.XLOOKUP(fCompras!F6827,dComprador!$A$2:$A$7,dComprador!$B$2:$B$7)</f>
        <v>Alon</v>
      </c>
      <c r="L6827" t="str">
        <f>_xlfn.XLOOKUP(J6827,dFornecedor!$A$2:$A$6,dFornecedor!$B$2:$B$6)</f>
        <v>NorthShore</v>
      </c>
      <c r="M6827" t="str">
        <f>_xlfn.XLOOKUP(G6827,dMateriaPrima!$A$2:$A$12,dMateriaPrima!$B$2:$B$12)</f>
        <v>Areia</v>
      </c>
      <c r="N6827" s="2">
        <f>_xlfn.XLOOKUP(G6827,dMateriaPrima!$A$2:$A$12,dMateriaPrima!$C$2:$C$12)</f>
        <v>3.59</v>
      </c>
      <c r="O6827" s="3">
        <f t="shared" si="530"/>
        <v>624.66</v>
      </c>
      <c r="P6827" s="4">
        <f t="shared" si="531"/>
        <v>0</v>
      </c>
      <c r="Q6827" s="3">
        <f t="shared" si="532"/>
        <v>624.66</v>
      </c>
      <c r="R6827" t="str">
        <f t="shared" si="533"/>
        <v>Em atraso</v>
      </c>
      <c r="S6827" s="5">
        <f t="shared" si="534"/>
        <v>3</v>
      </c>
    </row>
    <row r="6828" spans="1:19" x14ac:dyDescent="0.25">
      <c r="A6828">
        <v>6827</v>
      </c>
      <c r="B6828" s="1">
        <v>44264</v>
      </c>
      <c r="C6828" s="1">
        <v>44271</v>
      </c>
      <c r="D6828" s="1">
        <v>44294</v>
      </c>
      <c r="E6828" s="1">
        <v>44298</v>
      </c>
      <c r="F6828">
        <v>1</v>
      </c>
      <c r="G6828">
        <v>9</v>
      </c>
      <c r="H6828">
        <v>97</v>
      </c>
      <c r="I6828" s="6">
        <v>0</v>
      </c>
      <c r="J6828">
        <v>5</v>
      </c>
      <c r="K6828" t="str">
        <f>_xlfn.XLOOKUP(fCompras!F6828,dComprador!$A$2:$A$7,dComprador!$B$2:$B$7)</f>
        <v>Alon</v>
      </c>
      <c r="L6828" t="str">
        <f>_xlfn.XLOOKUP(J6828,dFornecedor!$A$2:$A$6,dFornecedor!$B$2:$B$6)</f>
        <v>Atlas</v>
      </c>
      <c r="M6828" t="str">
        <f>_xlfn.XLOOKUP(G6828,dMateriaPrima!$A$2:$A$12,dMateriaPrima!$B$2:$B$12)</f>
        <v>Couro</v>
      </c>
      <c r="N6828" s="2">
        <f>_xlfn.XLOOKUP(G6828,dMateriaPrima!$A$2:$A$12,dMateriaPrima!$C$2:$C$12)</f>
        <v>4.4000000000000004</v>
      </c>
      <c r="O6828" s="3">
        <f t="shared" si="530"/>
        <v>426.8</v>
      </c>
      <c r="P6828" s="4">
        <f t="shared" si="531"/>
        <v>0</v>
      </c>
      <c r="Q6828" s="3">
        <f t="shared" si="532"/>
        <v>426.8</v>
      </c>
      <c r="R6828" t="str">
        <f t="shared" si="533"/>
        <v>Em atraso</v>
      </c>
      <c r="S6828" s="5">
        <f t="shared" si="534"/>
        <v>4</v>
      </c>
    </row>
    <row r="6829" spans="1:19" x14ac:dyDescent="0.25">
      <c r="A6829">
        <v>6828</v>
      </c>
      <c r="B6829" s="1">
        <v>44264</v>
      </c>
      <c r="C6829" s="1">
        <v>44266</v>
      </c>
      <c r="D6829" s="1">
        <v>44296</v>
      </c>
      <c r="E6829" s="1">
        <v>44298</v>
      </c>
      <c r="F6829">
        <v>1</v>
      </c>
      <c r="G6829">
        <v>8</v>
      </c>
      <c r="H6829">
        <v>80</v>
      </c>
      <c r="I6829" s="6">
        <v>0</v>
      </c>
      <c r="J6829">
        <v>3</v>
      </c>
      <c r="K6829" t="str">
        <f>_xlfn.XLOOKUP(fCompras!F6829,dComprador!$A$2:$A$7,dComprador!$B$2:$B$7)</f>
        <v>Alon</v>
      </c>
      <c r="L6829" t="str">
        <f>_xlfn.XLOOKUP(J6829,dFornecedor!$A$2:$A$6,dFornecedor!$B$2:$B$6)</f>
        <v>StepUp</v>
      </c>
      <c r="M6829" t="str">
        <f>_xlfn.XLOOKUP(G6829,dMateriaPrima!$A$2:$A$12,dMateriaPrima!$B$2:$B$12)</f>
        <v>Cimento</v>
      </c>
      <c r="N6829" s="2">
        <f>_xlfn.XLOOKUP(G6829,dMateriaPrima!$A$2:$A$12,dMateriaPrima!$C$2:$C$12)</f>
        <v>23</v>
      </c>
      <c r="O6829" s="3">
        <f t="shared" si="530"/>
        <v>1840</v>
      </c>
      <c r="P6829" s="4">
        <f t="shared" si="531"/>
        <v>0</v>
      </c>
      <c r="Q6829" s="3">
        <f t="shared" si="532"/>
        <v>1840</v>
      </c>
      <c r="R6829" t="str">
        <f t="shared" si="533"/>
        <v>Em atraso</v>
      </c>
      <c r="S6829" s="5">
        <f t="shared" si="534"/>
        <v>2</v>
      </c>
    </row>
    <row r="6830" spans="1:19" x14ac:dyDescent="0.25">
      <c r="A6830">
        <v>6829</v>
      </c>
      <c r="B6830" s="1">
        <v>44264</v>
      </c>
      <c r="C6830" s="1">
        <v>44264</v>
      </c>
      <c r="D6830" s="1">
        <v>44289</v>
      </c>
      <c r="E6830" s="1">
        <v>44289</v>
      </c>
      <c r="F6830">
        <v>1</v>
      </c>
      <c r="G6830">
        <v>5</v>
      </c>
      <c r="H6830">
        <v>222</v>
      </c>
      <c r="I6830" s="6">
        <v>0</v>
      </c>
      <c r="J6830">
        <v>4</v>
      </c>
      <c r="K6830" t="str">
        <f>_xlfn.XLOOKUP(fCompras!F6830,dComprador!$A$2:$A$7,dComprador!$B$2:$B$7)</f>
        <v>Alon</v>
      </c>
      <c r="L6830" t="str">
        <f>_xlfn.XLOOKUP(J6830,dFornecedor!$A$2:$A$6,dFornecedor!$B$2:$B$6)</f>
        <v>AlphaOmega</v>
      </c>
      <c r="M6830" t="str">
        <f>_xlfn.XLOOKUP(G6830,dMateriaPrima!$A$2:$A$12,dMateriaPrima!$B$2:$B$12)</f>
        <v>Areia</v>
      </c>
      <c r="N6830" s="2">
        <f>_xlfn.XLOOKUP(G6830,dMateriaPrima!$A$2:$A$12,dMateriaPrima!$C$2:$C$12)</f>
        <v>3.59</v>
      </c>
      <c r="O6830" s="3">
        <f t="shared" si="530"/>
        <v>796.98</v>
      </c>
      <c r="P6830" s="4">
        <f t="shared" si="531"/>
        <v>0</v>
      </c>
      <c r="Q6830" s="3">
        <f t="shared" si="532"/>
        <v>796.98</v>
      </c>
      <c r="R6830" t="str">
        <f t="shared" si="533"/>
        <v>No prazo</v>
      </c>
      <c r="S6830" s="5">
        <f t="shared" si="534"/>
        <v>0</v>
      </c>
    </row>
    <row r="6831" spans="1:19" x14ac:dyDescent="0.25">
      <c r="A6831">
        <v>6830</v>
      </c>
      <c r="B6831" s="1">
        <v>44265</v>
      </c>
      <c r="C6831" s="1">
        <v>44269</v>
      </c>
      <c r="D6831" s="1">
        <v>44271</v>
      </c>
      <c r="E6831" s="1">
        <v>44274</v>
      </c>
      <c r="F6831">
        <v>4</v>
      </c>
      <c r="G6831">
        <v>9</v>
      </c>
      <c r="H6831">
        <v>9</v>
      </c>
      <c r="I6831" s="6">
        <v>0</v>
      </c>
      <c r="J6831">
        <v>1</v>
      </c>
      <c r="K6831" t="str">
        <f>_xlfn.XLOOKUP(fCompras!F6831,dComprador!$A$2:$A$7,dComprador!$B$2:$B$7)</f>
        <v>Lira</v>
      </c>
      <c r="L6831" t="str">
        <f>_xlfn.XLOOKUP(J6831,dFornecedor!$A$2:$A$6,dFornecedor!$B$2:$B$6)</f>
        <v>NorthShore</v>
      </c>
      <c r="M6831" t="str">
        <f>_xlfn.XLOOKUP(G6831,dMateriaPrima!$A$2:$A$12,dMateriaPrima!$B$2:$B$12)</f>
        <v>Couro</v>
      </c>
      <c r="N6831" s="2">
        <f>_xlfn.XLOOKUP(G6831,dMateriaPrima!$A$2:$A$12,dMateriaPrima!$C$2:$C$12)</f>
        <v>4.4000000000000004</v>
      </c>
      <c r="O6831" s="3">
        <f t="shared" si="530"/>
        <v>39.6</v>
      </c>
      <c r="P6831" s="4">
        <f t="shared" si="531"/>
        <v>0</v>
      </c>
      <c r="Q6831" s="3">
        <f t="shared" si="532"/>
        <v>39.6</v>
      </c>
      <c r="R6831" t="str">
        <f t="shared" si="533"/>
        <v>Em atraso</v>
      </c>
      <c r="S6831" s="5">
        <f t="shared" si="534"/>
        <v>3</v>
      </c>
    </row>
    <row r="6832" spans="1:19" x14ac:dyDescent="0.25">
      <c r="A6832">
        <v>6831</v>
      </c>
      <c r="B6832" s="1">
        <v>44265</v>
      </c>
      <c r="C6832" s="1">
        <v>44265</v>
      </c>
      <c r="D6832" s="1">
        <v>44283</v>
      </c>
      <c r="E6832" s="1">
        <v>44285</v>
      </c>
      <c r="F6832">
        <v>1</v>
      </c>
      <c r="G6832">
        <v>8</v>
      </c>
      <c r="H6832">
        <v>83</v>
      </c>
      <c r="I6832" s="6">
        <v>0</v>
      </c>
      <c r="J6832">
        <v>4</v>
      </c>
      <c r="K6832" t="str">
        <f>_xlfn.XLOOKUP(fCompras!F6832,dComprador!$A$2:$A$7,dComprador!$B$2:$B$7)</f>
        <v>Alon</v>
      </c>
      <c r="L6832" t="str">
        <f>_xlfn.XLOOKUP(J6832,dFornecedor!$A$2:$A$6,dFornecedor!$B$2:$B$6)</f>
        <v>AlphaOmega</v>
      </c>
      <c r="M6832" t="str">
        <f>_xlfn.XLOOKUP(G6832,dMateriaPrima!$A$2:$A$12,dMateriaPrima!$B$2:$B$12)</f>
        <v>Cimento</v>
      </c>
      <c r="N6832" s="2">
        <f>_xlfn.XLOOKUP(G6832,dMateriaPrima!$A$2:$A$12,dMateriaPrima!$C$2:$C$12)</f>
        <v>23</v>
      </c>
      <c r="O6832" s="3">
        <f t="shared" si="530"/>
        <v>1909</v>
      </c>
      <c r="P6832" s="4">
        <f t="shared" si="531"/>
        <v>0</v>
      </c>
      <c r="Q6832" s="3">
        <f t="shared" si="532"/>
        <v>1909</v>
      </c>
      <c r="R6832" t="str">
        <f t="shared" si="533"/>
        <v>Em atraso</v>
      </c>
      <c r="S6832" s="5">
        <f t="shared" si="534"/>
        <v>2</v>
      </c>
    </row>
    <row r="6833" spans="1:19" x14ac:dyDescent="0.25">
      <c r="A6833">
        <v>6832</v>
      </c>
      <c r="B6833" s="1">
        <v>44265</v>
      </c>
      <c r="C6833" s="1">
        <v>44266</v>
      </c>
      <c r="D6833" s="1">
        <v>44285</v>
      </c>
      <c r="E6833" s="1">
        <v>44285</v>
      </c>
      <c r="F6833">
        <v>1</v>
      </c>
      <c r="G6833">
        <v>1</v>
      </c>
      <c r="H6833">
        <v>179</v>
      </c>
      <c r="I6833" s="6">
        <v>0</v>
      </c>
      <c r="J6833">
        <v>3</v>
      </c>
      <c r="K6833" t="str">
        <f>_xlfn.XLOOKUP(fCompras!F6833,dComprador!$A$2:$A$7,dComprador!$B$2:$B$7)</f>
        <v>Alon</v>
      </c>
      <c r="L6833" t="str">
        <f>_xlfn.XLOOKUP(J6833,dFornecedor!$A$2:$A$6,dFornecedor!$B$2:$B$6)</f>
        <v>StepUp</v>
      </c>
      <c r="M6833" t="str">
        <f>_xlfn.XLOOKUP(G6833,dMateriaPrima!$A$2:$A$12,dMateriaPrima!$B$2:$B$12)</f>
        <v>Tecido</v>
      </c>
      <c r="N6833" s="2">
        <f>_xlfn.XLOOKUP(G6833,dMateriaPrima!$A$2:$A$12,dMateriaPrima!$C$2:$C$12)</f>
        <v>18</v>
      </c>
      <c r="O6833" s="3">
        <f t="shared" si="530"/>
        <v>3222</v>
      </c>
      <c r="P6833" s="4">
        <f t="shared" si="531"/>
        <v>0</v>
      </c>
      <c r="Q6833" s="3">
        <f t="shared" si="532"/>
        <v>3222</v>
      </c>
      <c r="R6833" t="str">
        <f t="shared" si="533"/>
        <v>No prazo</v>
      </c>
      <c r="S6833" s="5">
        <f t="shared" si="534"/>
        <v>0</v>
      </c>
    </row>
    <row r="6834" spans="1:19" x14ac:dyDescent="0.25">
      <c r="A6834">
        <v>6833</v>
      </c>
      <c r="B6834" s="1">
        <v>44266</v>
      </c>
      <c r="C6834" s="1">
        <v>44266</v>
      </c>
      <c r="D6834" s="1">
        <v>44272</v>
      </c>
      <c r="E6834" s="1">
        <v>44275</v>
      </c>
      <c r="F6834">
        <v>4</v>
      </c>
      <c r="G6834">
        <v>1</v>
      </c>
      <c r="H6834">
        <v>163</v>
      </c>
      <c r="I6834" s="6">
        <v>0</v>
      </c>
      <c r="J6834">
        <v>5</v>
      </c>
      <c r="K6834" t="str">
        <f>_xlfn.XLOOKUP(fCompras!F6834,dComprador!$A$2:$A$7,dComprador!$B$2:$B$7)</f>
        <v>Lira</v>
      </c>
      <c r="L6834" t="str">
        <f>_xlfn.XLOOKUP(J6834,dFornecedor!$A$2:$A$6,dFornecedor!$B$2:$B$6)</f>
        <v>Atlas</v>
      </c>
      <c r="M6834" t="str">
        <f>_xlfn.XLOOKUP(G6834,dMateriaPrima!$A$2:$A$12,dMateriaPrima!$B$2:$B$12)</f>
        <v>Tecido</v>
      </c>
      <c r="N6834" s="2">
        <f>_xlfn.XLOOKUP(G6834,dMateriaPrima!$A$2:$A$12,dMateriaPrima!$C$2:$C$12)</f>
        <v>18</v>
      </c>
      <c r="O6834" s="3">
        <f t="shared" si="530"/>
        <v>2934</v>
      </c>
      <c r="P6834" s="4">
        <f t="shared" si="531"/>
        <v>0</v>
      </c>
      <c r="Q6834" s="3">
        <f t="shared" si="532"/>
        <v>2934</v>
      </c>
      <c r="R6834" t="str">
        <f t="shared" si="533"/>
        <v>Em atraso</v>
      </c>
      <c r="S6834" s="5">
        <f t="shared" si="534"/>
        <v>3</v>
      </c>
    </row>
    <row r="6835" spans="1:19" x14ac:dyDescent="0.25">
      <c r="A6835">
        <v>6834</v>
      </c>
      <c r="B6835" s="1">
        <v>44266</v>
      </c>
      <c r="C6835" s="1">
        <v>44267</v>
      </c>
      <c r="D6835" s="1">
        <v>44285</v>
      </c>
      <c r="E6835" s="1">
        <v>44289</v>
      </c>
      <c r="F6835">
        <v>1</v>
      </c>
      <c r="G6835">
        <v>8</v>
      </c>
      <c r="H6835">
        <v>312</v>
      </c>
      <c r="I6835" s="6">
        <v>0</v>
      </c>
      <c r="J6835">
        <v>4</v>
      </c>
      <c r="K6835" t="str">
        <f>_xlfn.XLOOKUP(fCompras!F6835,dComprador!$A$2:$A$7,dComprador!$B$2:$B$7)</f>
        <v>Alon</v>
      </c>
      <c r="L6835" t="str">
        <f>_xlfn.XLOOKUP(J6835,dFornecedor!$A$2:$A$6,dFornecedor!$B$2:$B$6)</f>
        <v>AlphaOmega</v>
      </c>
      <c r="M6835" t="str">
        <f>_xlfn.XLOOKUP(G6835,dMateriaPrima!$A$2:$A$12,dMateriaPrima!$B$2:$B$12)</f>
        <v>Cimento</v>
      </c>
      <c r="N6835" s="2">
        <f>_xlfn.XLOOKUP(G6835,dMateriaPrima!$A$2:$A$12,dMateriaPrima!$C$2:$C$12)</f>
        <v>23</v>
      </c>
      <c r="O6835" s="3">
        <f t="shared" si="530"/>
        <v>7176</v>
      </c>
      <c r="P6835" s="4">
        <f t="shared" si="531"/>
        <v>0</v>
      </c>
      <c r="Q6835" s="3">
        <f t="shared" si="532"/>
        <v>7176</v>
      </c>
      <c r="R6835" t="str">
        <f t="shared" si="533"/>
        <v>Em atraso</v>
      </c>
      <c r="S6835" s="5">
        <f t="shared" si="534"/>
        <v>4</v>
      </c>
    </row>
    <row r="6836" spans="1:19" x14ac:dyDescent="0.25">
      <c r="A6836">
        <v>6835</v>
      </c>
      <c r="B6836" s="1">
        <v>44266</v>
      </c>
      <c r="C6836" s="1">
        <v>44273</v>
      </c>
      <c r="D6836" s="1">
        <v>44282</v>
      </c>
      <c r="E6836" s="1">
        <v>44283</v>
      </c>
      <c r="F6836">
        <v>1</v>
      </c>
      <c r="G6836">
        <v>9</v>
      </c>
      <c r="H6836">
        <v>90</v>
      </c>
      <c r="I6836" s="6">
        <v>0</v>
      </c>
      <c r="J6836">
        <v>2</v>
      </c>
      <c r="K6836" t="str">
        <f>_xlfn.XLOOKUP(fCompras!F6836,dComprador!$A$2:$A$7,dComprador!$B$2:$B$7)</f>
        <v>Alon</v>
      </c>
      <c r="L6836" t="str">
        <f>_xlfn.XLOOKUP(J6836,dFornecedor!$A$2:$A$6,dFornecedor!$B$2:$B$6)</f>
        <v>Minerva</v>
      </c>
      <c r="M6836" t="str">
        <f>_xlfn.XLOOKUP(G6836,dMateriaPrima!$A$2:$A$12,dMateriaPrima!$B$2:$B$12)</f>
        <v>Couro</v>
      </c>
      <c r="N6836" s="2">
        <f>_xlfn.XLOOKUP(G6836,dMateriaPrima!$A$2:$A$12,dMateriaPrima!$C$2:$C$12)</f>
        <v>4.4000000000000004</v>
      </c>
      <c r="O6836" s="3">
        <f t="shared" si="530"/>
        <v>396.00000000000006</v>
      </c>
      <c r="P6836" s="4">
        <f t="shared" si="531"/>
        <v>0</v>
      </c>
      <c r="Q6836" s="3">
        <f t="shared" si="532"/>
        <v>396.00000000000006</v>
      </c>
      <c r="R6836" t="str">
        <f t="shared" si="533"/>
        <v>Em atraso</v>
      </c>
      <c r="S6836" s="5">
        <f t="shared" si="534"/>
        <v>1</v>
      </c>
    </row>
    <row r="6837" spans="1:19" x14ac:dyDescent="0.25">
      <c r="A6837">
        <v>6836</v>
      </c>
      <c r="B6837" s="1">
        <v>44266</v>
      </c>
      <c r="C6837" s="1">
        <v>44274</v>
      </c>
      <c r="D6837" s="1">
        <v>44299</v>
      </c>
      <c r="E6837" s="1">
        <v>44300</v>
      </c>
      <c r="F6837">
        <v>1</v>
      </c>
      <c r="G6837">
        <v>11</v>
      </c>
      <c r="H6837">
        <v>244</v>
      </c>
      <c r="I6837" s="6">
        <v>0</v>
      </c>
      <c r="J6837">
        <v>2</v>
      </c>
      <c r="K6837" t="str">
        <f>_xlfn.XLOOKUP(fCompras!F6837,dComprador!$A$2:$A$7,dComprador!$B$2:$B$7)</f>
        <v>Alon</v>
      </c>
      <c r="L6837" t="str">
        <f>_xlfn.XLOOKUP(J6837,dFornecedor!$A$2:$A$6,dFornecedor!$B$2:$B$6)</f>
        <v>Minerva</v>
      </c>
      <c r="M6837" t="str">
        <f>_xlfn.XLOOKUP(G6837,dMateriaPrima!$A$2:$A$12,dMateriaPrima!$B$2:$B$12)</f>
        <v>Papel</v>
      </c>
      <c r="N6837" s="2">
        <f>_xlfn.XLOOKUP(G6837,dMateriaPrima!$A$2:$A$12,dMateriaPrima!$C$2:$C$12)</f>
        <v>9</v>
      </c>
      <c r="O6837" s="3">
        <f t="shared" si="530"/>
        <v>2196</v>
      </c>
      <c r="P6837" s="4">
        <f t="shared" si="531"/>
        <v>0</v>
      </c>
      <c r="Q6837" s="3">
        <f t="shared" si="532"/>
        <v>2196</v>
      </c>
      <c r="R6837" t="str">
        <f t="shared" si="533"/>
        <v>Em atraso</v>
      </c>
      <c r="S6837" s="5">
        <f t="shared" si="534"/>
        <v>1</v>
      </c>
    </row>
    <row r="6838" spans="1:19" x14ac:dyDescent="0.25">
      <c r="A6838">
        <v>6837</v>
      </c>
      <c r="B6838" s="1">
        <v>44266</v>
      </c>
      <c r="C6838" s="1">
        <v>44275</v>
      </c>
      <c r="D6838" s="1">
        <v>44297</v>
      </c>
      <c r="E6838" s="1">
        <v>44300</v>
      </c>
      <c r="F6838">
        <v>1</v>
      </c>
      <c r="G6838">
        <v>7</v>
      </c>
      <c r="H6838">
        <v>127</v>
      </c>
      <c r="I6838" s="6">
        <v>0</v>
      </c>
      <c r="J6838">
        <v>2</v>
      </c>
      <c r="K6838" t="str">
        <f>_xlfn.XLOOKUP(fCompras!F6838,dComprador!$A$2:$A$7,dComprador!$B$2:$B$7)</f>
        <v>Alon</v>
      </c>
      <c r="L6838" t="str">
        <f>_xlfn.XLOOKUP(J6838,dFornecedor!$A$2:$A$6,dFornecedor!$B$2:$B$6)</f>
        <v>Minerva</v>
      </c>
      <c r="M6838" t="str">
        <f>_xlfn.XLOOKUP(G6838,dMateriaPrima!$A$2:$A$12,dMateriaPrima!$B$2:$B$12)</f>
        <v>Poliéster</v>
      </c>
      <c r="N6838" s="2">
        <f>_xlfn.XLOOKUP(G6838,dMateriaPrima!$A$2:$A$12,dMateriaPrima!$C$2:$C$12)</f>
        <v>8</v>
      </c>
      <c r="O6838" s="3">
        <f t="shared" si="530"/>
        <v>1016</v>
      </c>
      <c r="P6838" s="4">
        <f t="shared" si="531"/>
        <v>0</v>
      </c>
      <c r="Q6838" s="3">
        <f t="shared" si="532"/>
        <v>1016</v>
      </c>
      <c r="R6838" t="str">
        <f t="shared" si="533"/>
        <v>Em atraso</v>
      </c>
      <c r="S6838" s="5">
        <f t="shared" si="534"/>
        <v>3</v>
      </c>
    </row>
    <row r="6839" spans="1:19" x14ac:dyDescent="0.25">
      <c r="A6839">
        <v>6838</v>
      </c>
      <c r="B6839" s="1">
        <v>44267</v>
      </c>
      <c r="C6839" s="1">
        <v>44271</v>
      </c>
      <c r="D6839" s="1">
        <v>44274</v>
      </c>
      <c r="E6839" s="1">
        <v>44272</v>
      </c>
      <c r="F6839">
        <v>4</v>
      </c>
      <c r="G6839">
        <v>5</v>
      </c>
      <c r="H6839">
        <v>79</v>
      </c>
      <c r="I6839" s="6">
        <v>0.1</v>
      </c>
      <c r="J6839">
        <v>1</v>
      </c>
      <c r="K6839" t="str">
        <f>_xlfn.XLOOKUP(fCompras!F6839,dComprador!$A$2:$A$7,dComprador!$B$2:$B$7)</f>
        <v>Lira</v>
      </c>
      <c r="L6839" t="str">
        <f>_xlfn.XLOOKUP(J6839,dFornecedor!$A$2:$A$6,dFornecedor!$B$2:$B$6)</f>
        <v>NorthShore</v>
      </c>
      <c r="M6839" t="str">
        <f>_xlfn.XLOOKUP(G6839,dMateriaPrima!$A$2:$A$12,dMateriaPrima!$B$2:$B$12)</f>
        <v>Areia</v>
      </c>
      <c r="N6839" s="2">
        <f>_xlfn.XLOOKUP(G6839,dMateriaPrima!$A$2:$A$12,dMateriaPrima!$C$2:$C$12)</f>
        <v>3.59</v>
      </c>
      <c r="O6839" s="3">
        <f t="shared" si="530"/>
        <v>283.61</v>
      </c>
      <c r="P6839" s="4">
        <f t="shared" si="531"/>
        <v>28.361000000000004</v>
      </c>
      <c r="Q6839" s="3">
        <f t="shared" si="532"/>
        <v>255.24900000000002</v>
      </c>
      <c r="R6839" t="str">
        <f t="shared" si="533"/>
        <v>No prazo</v>
      </c>
      <c r="S6839" s="5">
        <f t="shared" si="534"/>
        <v>0</v>
      </c>
    </row>
    <row r="6840" spans="1:19" x14ac:dyDescent="0.25">
      <c r="A6840">
        <v>6839</v>
      </c>
      <c r="B6840" s="1">
        <v>44267</v>
      </c>
      <c r="C6840" s="1">
        <v>44269</v>
      </c>
      <c r="D6840" s="1">
        <v>44274</v>
      </c>
      <c r="E6840" s="1">
        <v>44275</v>
      </c>
      <c r="F6840">
        <v>4</v>
      </c>
      <c r="G6840">
        <v>5</v>
      </c>
      <c r="H6840">
        <v>13</v>
      </c>
      <c r="I6840" s="6">
        <v>0</v>
      </c>
      <c r="J6840">
        <v>2</v>
      </c>
      <c r="K6840" t="str">
        <f>_xlfn.XLOOKUP(fCompras!F6840,dComprador!$A$2:$A$7,dComprador!$B$2:$B$7)</f>
        <v>Lira</v>
      </c>
      <c r="L6840" t="str">
        <f>_xlfn.XLOOKUP(J6840,dFornecedor!$A$2:$A$6,dFornecedor!$B$2:$B$6)</f>
        <v>Minerva</v>
      </c>
      <c r="M6840" t="str">
        <f>_xlfn.XLOOKUP(G6840,dMateriaPrima!$A$2:$A$12,dMateriaPrima!$B$2:$B$12)</f>
        <v>Areia</v>
      </c>
      <c r="N6840" s="2">
        <f>_xlfn.XLOOKUP(G6840,dMateriaPrima!$A$2:$A$12,dMateriaPrima!$C$2:$C$12)</f>
        <v>3.59</v>
      </c>
      <c r="O6840" s="3">
        <f t="shared" si="530"/>
        <v>46.67</v>
      </c>
      <c r="P6840" s="4">
        <f t="shared" si="531"/>
        <v>0</v>
      </c>
      <c r="Q6840" s="3">
        <f t="shared" si="532"/>
        <v>46.67</v>
      </c>
      <c r="R6840" t="str">
        <f t="shared" si="533"/>
        <v>Em atraso</v>
      </c>
      <c r="S6840" s="5">
        <f t="shared" si="534"/>
        <v>1</v>
      </c>
    </row>
    <row r="6841" spans="1:19" x14ac:dyDescent="0.25">
      <c r="A6841">
        <v>6840</v>
      </c>
      <c r="B6841" s="1">
        <v>44267</v>
      </c>
      <c r="C6841" s="1">
        <v>44268</v>
      </c>
      <c r="D6841" s="1">
        <v>44298</v>
      </c>
      <c r="E6841" s="1">
        <v>44297</v>
      </c>
      <c r="F6841">
        <v>1</v>
      </c>
      <c r="G6841">
        <v>9</v>
      </c>
      <c r="H6841">
        <v>150</v>
      </c>
      <c r="I6841" s="6">
        <v>0</v>
      </c>
      <c r="J6841">
        <v>3</v>
      </c>
      <c r="K6841" t="str">
        <f>_xlfn.XLOOKUP(fCompras!F6841,dComprador!$A$2:$A$7,dComprador!$B$2:$B$7)</f>
        <v>Alon</v>
      </c>
      <c r="L6841" t="str">
        <f>_xlfn.XLOOKUP(J6841,dFornecedor!$A$2:$A$6,dFornecedor!$B$2:$B$6)</f>
        <v>StepUp</v>
      </c>
      <c r="M6841" t="str">
        <f>_xlfn.XLOOKUP(G6841,dMateriaPrima!$A$2:$A$12,dMateriaPrima!$B$2:$B$12)</f>
        <v>Couro</v>
      </c>
      <c r="N6841" s="2">
        <f>_xlfn.XLOOKUP(G6841,dMateriaPrima!$A$2:$A$12,dMateriaPrima!$C$2:$C$12)</f>
        <v>4.4000000000000004</v>
      </c>
      <c r="O6841" s="3">
        <f t="shared" si="530"/>
        <v>660</v>
      </c>
      <c r="P6841" s="4">
        <f t="shared" si="531"/>
        <v>0</v>
      </c>
      <c r="Q6841" s="3">
        <f t="shared" si="532"/>
        <v>660</v>
      </c>
      <c r="R6841" t="str">
        <f t="shared" si="533"/>
        <v>No prazo</v>
      </c>
      <c r="S6841" s="5">
        <f t="shared" si="534"/>
        <v>0</v>
      </c>
    </row>
    <row r="6842" spans="1:19" x14ac:dyDescent="0.25">
      <c r="A6842">
        <v>6841</v>
      </c>
      <c r="B6842" s="1">
        <v>44267</v>
      </c>
      <c r="C6842" s="1">
        <v>44268</v>
      </c>
      <c r="D6842" s="1">
        <v>44273</v>
      </c>
      <c r="E6842" s="1">
        <v>44275</v>
      </c>
      <c r="F6842">
        <v>4</v>
      </c>
      <c r="G6842">
        <v>5</v>
      </c>
      <c r="H6842">
        <v>51</v>
      </c>
      <c r="I6842" s="6">
        <v>0</v>
      </c>
      <c r="J6842">
        <v>3</v>
      </c>
      <c r="K6842" t="str">
        <f>_xlfn.XLOOKUP(fCompras!F6842,dComprador!$A$2:$A$7,dComprador!$B$2:$B$7)</f>
        <v>Lira</v>
      </c>
      <c r="L6842" t="str">
        <f>_xlfn.XLOOKUP(J6842,dFornecedor!$A$2:$A$6,dFornecedor!$B$2:$B$6)</f>
        <v>StepUp</v>
      </c>
      <c r="M6842" t="str">
        <f>_xlfn.XLOOKUP(G6842,dMateriaPrima!$A$2:$A$12,dMateriaPrima!$B$2:$B$12)</f>
        <v>Areia</v>
      </c>
      <c r="N6842" s="2">
        <f>_xlfn.XLOOKUP(G6842,dMateriaPrima!$A$2:$A$12,dMateriaPrima!$C$2:$C$12)</f>
        <v>3.59</v>
      </c>
      <c r="O6842" s="3">
        <f t="shared" si="530"/>
        <v>183.09</v>
      </c>
      <c r="P6842" s="4">
        <f t="shared" si="531"/>
        <v>0</v>
      </c>
      <c r="Q6842" s="3">
        <f t="shared" si="532"/>
        <v>183.09</v>
      </c>
      <c r="R6842" t="str">
        <f t="shared" si="533"/>
        <v>Em atraso</v>
      </c>
      <c r="S6842" s="5">
        <f t="shared" si="534"/>
        <v>2</v>
      </c>
    </row>
    <row r="6843" spans="1:19" x14ac:dyDescent="0.25">
      <c r="A6843">
        <v>6842</v>
      </c>
      <c r="B6843" s="1">
        <v>44267</v>
      </c>
      <c r="C6843" s="1">
        <v>44268</v>
      </c>
      <c r="D6843" s="1">
        <v>44278</v>
      </c>
      <c r="E6843" s="1">
        <v>44279</v>
      </c>
      <c r="F6843">
        <v>4</v>
      </c>
      <c r="G6843">
        <v>8</v>
      </c>
      <c r="H6843">
        <v>14</v>
      </c>
      <c r="I6843" s="6">
        <v>0</v>
      </c>
      <c r="J6843">
        <v>4</v>
      </c>
      <c r="K6843" t="str">
        <f>_xlfn.XLOOKUP(fCompras!F6843,dComprador!$A$2:$A$7,dComprador!$B$2:$B$7)</f>
        <v>Lira</v>
      </c>
      <c r="L6843" t="str">
        <f>_xlfn.XLOOKUP(J6843,dFornecedor!$A$2:$A$6,dFornecedor!$B$2:$B$6)</f>
        <v>AlphaOmega</v>
      </c>
      <c r="M6843" t="str">
        <f>_xlfn.XLOOKUP(G6843,dMateriaPrima!$A$2:$A$12,dMateriaPrima!$B$2:$B$12)</f>
        <v>Cimento</v>
      </c>
      <c r="N6843" s="2">
        <f>_xlfn.XLOOKUP(G6843,dMateriaPrima!$A$2:$A$12,dMateriaPrima!$C$2:$C$12)</f>
        <v>23</v>
      </c>
      <c r="O6843" s="3">
        <f t="shared" si="530"/>
        <v>322</v>
      </c>
      <c r="P6843" s="4">
        <f t="shared" si="531"/>
        <v>0</v>
      </c>
      <c r="Q6843" s="3">
        <f t="shared" si="532"/>
        <v>322</v>
      </c>
      <c r="R6843" t="str">
        <f t="shared" si="533"/>
        <v>Em atraso</v>
      </c>
      <c r="S6843" s="5">
        <f t="shared" si="534"/>
        <v>1</v>
      </c>
    </row>
    <row r="6844" spans="1:19" x14ac:dyDescent="0.25">
      <c r="A6844">
        <v>6843</v>
      </c>
      <c r="B6844" s="1">
        <v>44267</v>
      </c>
      <c r="C6844" s="1">
        <v>44277</v>
      </c>
      <c r="D6844" s="1">
        <v>44283</v>
      </c>
      <c r="E6844" s="1">
        <v>44287</v>
      </c>
      <c r="F6844">
        <v>1</v>
      </c>
      <c r="G6844">
        <v>9</v>
      </c>
      <c r="H6844">
        <v>255</v>
      </c>
      <c r="I6844" s="6">
        <v>0</v>
      </c>
      <c r="J6844">
        <v>1</v>
      </c>
      <c r="K6844" t="str">
        <f>_xlfn.XLOOKUP(fCompras!F6844,dComprador!$A$2:$A$7,dComprador!$B$2:$B$7)</f>
        <v>Alon</v>
      </c>
      <c r="L6844" t="str">
        <f>_xlfn.XLOOKUP(J6844,dFornecedor!$A$2:$A$6,dFornecedor!$B$2:$B$6)</f>
        <v>NorthShore</v>
      </c>
      <c r="M6844" t="str">
        <f>_xlfn.XLOOKUP(G6844,dMateriaPrima!$A$2:$A$12,dMateriaPrima!$B$2:$B$12)</f>
        <v>Couro</v>
      </c>
      <c r="N6844" s="2">
        <f>_xlfn.XLOOKUP(G6844,dMateriaPrima!$A$2:$A$12,dMateriaPrima!$C$2:$C$12)</f>
        <v>4.4000000000000004</v>
      </c>
      <c r="O6844" s="3">
        <f t="shared" si="530"/>
        <v>1122</v>
      </c>
      <c r="P6844" s="4">
        <f t="shared" si="531"/>
        <v>0</v>
      </c>
      <c r="Q6844" s="3">
        <f t="shared" si="532"/>
        <v>1122</v>
      </c>
      <c r="R6844" t="str">
        <f t="shared" si="533"/>
        <v>Em atraso</v>
      </c>
      <c r="S6844" s="5">
        <f t="shared" si="534"/>
        <v>4</v>
      </c>
    </row>
    <row r="6845" spans="1:19" x14ac:dyDescent="0.25">
      <c r="A6845">
        <v>6844</v>
      </c>
      <c r="B6845" s="1">
        <v>44267</v>
      </c>
      <c r="C6845" s="1">
        <v>44275</v>
      </c>
      <c r="D6845" s="1">
        <v>44279</v>
      </c>
      <c r="E6845" s="1">
        <v>44283</v>
      </c>
      <c r="F6845">
        <v>1</v>
      </c>
      <c r="G6845">
        <v>9</v>
      </c>
      <c r="H6845">
        <v>11</v>
      </c>
      <c r="I6845" s="6">
        <v>0</v>
      </c>
      <c r="J6845">
        <v>2</v>
      </c>
      <c r="K6845" t="str">
        <f>_xlfn.XLOOKUP(fCompras!F6845,dComprador!$A$2:$A$7,dComprador!$B$2:$B$7)</f>
        <v>Alon</v>
      </c>
      <c r="L6845" t="str">
        <f>_xlfn.XLOOKUP(J6845,dFornecedor!$A$2:$A$6,dFornecedor!$B$2:$B$6)</f>
        <v>Minerva</v>
      </c>
      <c r="M6845" t="str">
        <f>_xlfn.XLOOKUP(G6845,dMateriaPrima!$A$2:$A$12,dMateriaPrima!$B$2:$B$12)</f>
        <v>Couro</v>
      </c>
      <c r="N6845" s="2">
        <f>_xlfn.XLOOKUP(G6845,dMateriaPrima!$A$2:$A$12,dMateriaPrima!$C$2:$C$12)</f>
        <v>4.4000000000000004</v>
      </c>
      <c r="O6845" s="3">
        <f t="shared" si="530"/>
        <v>48.400000000000006</v>
      </c>
      <c r="P6845" s="4">
        <f t="shared" si="531"/>
        <v>0</v>
      </c>
      <c r="Q6845" s="3">
        <f t="shared" si="532"/>
        <v>48.400000000000006</v>
      </c>
      <c r="R6845" t="str">
        <f t="shared" si="533"/>
        <v>Em atraso</v>
      </c>
      <c r="S6845" s="5">
        <f t="shared" si="534"/>
        <v>4</v>
      </c>
    </row>
    <row r="6846" spans="1:19" x14ac:dyDescent="0.25">
      <c r="A6846">
        <v>6845</v>
      </c>
      <c r="B6846" s="1">
        <v>44267</v>
      </c>
      <c r="C6846" s="1">
        <v>44274</v>
      </c>
      <c r="D6846" s="1">
        <v>44284</v>
      </c>
      <c r="E6846" s="1">
        <v>44287</v>
      </c>
      <c r="F6846">
        <v>1</v>
      </c>
      <c r="G6846">
        <v>10</v>
      </c>
      <c r="H6846">
        <v>167</v>
      </c>
      <c r="I6846" s="6">
        <v>0</v>
      </c>
      <c r="J6846">
        <v>2</v>
      </c>
      <c r="K6846" t="str">
        <f>_xlfn.XLOOKUP(fCompras!F6846,dComprador!$A$2:$A$7,dComprador!$B$2:$B$7)</f>
        <v>Alon</v>
      </c>
      <c r="L6846" t="str">
        <f>_xlfn.XLOOKUP(J6846,dFornecedor!$A$2:$A$6,dFornecedor!$B$2:$B$6)</f>
        <v>Minerva</v>
      </c>
      <c r="M6846" t="str">
        <f>_xlfn.XLOOKUP(G6846,dMateriaPrima!$A$2:$A$12,dMateriaPrima!$B$2:$B$12)</f>
        <v>Pedra Britada</v>
      </c>
      <c r="N6846" s="2">
        <f>_xlfn.XLOOKUP(G6846,dMateriaPrima!$A$2:$A$12,dMateriaPrima!$C$2:$C$12)</f>
        <v>56</v>
      </c>
      <c r="O6846" s="3">
        <f t="shared" si="530"/>
        <v>9352</v>
      </c>
      <c r="P6846" s="4">
        <f t="shared" si="531"/>
        <v>0</v>
      </c>
      <c r="Q6846" s="3">
        <f t="shared" si="532"/>
        <v>9352</v>
      </c>
      <c r="R6846" t="str">
        <f t="shared" si="533"/>
        <v>Em atraso</v>
      </c>
      <c r="S6846" s="5">
        <f t="shared" si="534"/>
        <v>3</v>
      </c>
    </row>
    <row r="6847" spans="1:19" x14ac:dyDescent="0.25">
      <c r="A6847">
        <v>6846</v>
      </c>
      <c r="B6847" s="1">
        <v>44267</v>
      </c>
      <c r="C6847" s="1">
        <v>44274</v>
      </c>
      <c r="D6847" s="1">
        <v>44284</v>
      </c>
      <c r="E6847" s="1">
        <v>44286</v>
      </c>
      <c r="F6847">
        <v>2</v>
      </c>
      <c r="G6847">
        <v>8</v>
      </c>
      <c r="H6847">
        <v>325</v>
      </c>
      <c r="I6847" s="6">
        <v>0</v>
      </c>
      <c r="J6847">
        <v>1</v>
      </c>
      <c r="K6847" t="str">
        <f>_xlfn.XLOOKUP(fCompras!F6847,dComprador!$A$2:$A$7,dComprador!$B$2:$B$7)</f>
        <v>João</v>
      </c>
      <c r="L6847" t="str">
        <f>_xlfn.XLOOKUP(J6847,dFornecedor!$A$2:$A$6,dFornecedor!$B$2:$B$6)</f>
        <v>NorthShore</v>
      </c>
      <c r="M6847" t="str">
        <f>_xlfn.XLOOKUP(G6847,dMateriaPrima!$A$2:$A$12,dMateriaPrima!$B$2:$B$12)</f>
        <v>Cimento</v>
      </c>
      <c r="N6847" s="2">
        <f>_xlfn.XLOOKUP(G6847,dMateriaPrima!$A$2:$A$12,dMateriaPrima!$C$2:$C$12)</f>
        <v>23</v>
      </c>
      <c r="O6847" s="3">
        <f t="shared" si="530"/>
        <v>7475</v>
      </c>
      <c r="P6847" s="4">
        <f t="shared" si="531"/>
        <v>0</v>
      </c>
      <c r="Q6847" s="3">
        <f t="shared" si="532"/>
        <v>7475</v>
      </c>
      <c r="R6847" t="str">
        <f t="shared" si="533"/>
        <v>Em atraso</v>
      </c>
      <c r="S6847" s="5">
        <f t="shared" si="534"/>
        <v>2</v>
      </c>
    </row>
    <row r="6848" spans="1:19" x14ac:dyDescent="0.25">
      <c r="A6848">
        <v>6847</v>
      </c>
      <c r="B6848" s="1">
        <v>44267</v>
      </c>
      <c r="C6848" s="1">
        <v>44267</v>
      </c>
      <c r="D6848" s="1">
        <v>44301</v>
      </c>
      <c r="E6848" s="1">
        <v>44299</v>
      </c>
      <c r="F6848">
        <v>1</v>
      </c>
      <c r="G6848">
        <v>7</v>
      </c>
      <c r="H6848">
        <v>115</v>
      </c>
      <c r="I6848" s="6">
        <v>0</v>
      </c>
      <c r="J6848">
        <v>5</v>
      </c>
      <c r="K6848" t="str">
        <f>_xlfn.XLOOKUP(fCompras!F6848,dComprador!$A$2:$A$7,dComprador!$B$2:$B$7)</f>
        <v>Alon</v>
      </c>
      <c r="L6848" t="str">
        <f>_xlfn.XLOOKUP(J6848,dFornecedor!$A$2:$A$6,dFornecedor!$B$2:$B$6)</f>
        <v>Atlas</v>
      </c>
      <c r="M6848" t="str">
        <f>_xlfn.XLOOKUP(G6848,dMateriaPrima!$A$2:$A$12,dMateriaPrima!$B$2:$B$12)</f>
        <v>Poliéster</v>
      </c>
      <c r="N6848" s="2">
        <f>_xlfn.XLOOKUP(G6848,dMateriaPrima!$A$2:$A$12,dMateriaPrima!$C$2:$C$12)</f>
        <v>8</v>
      </c>
      <c r="O6848" s="3">
        <f t="shared" si="530"/>
        <v>920</v>
      </c>
      <c r="P6848" s="4">
        <f t="shared" si="531"/>
        <v>0</v>
      </c>
      <c r="Q6848" s="3">
        <f t="shared" si="532"/>
        <v>920</v>
      </c>
      <c r="R6848" t="str">
        <f t="shared" si="533"/>
        <v>No prazo</v>
      </c>
      <c r="S6848" s="5">
        <f t="shared" si="534"/>
        <v>0</v>
      </c>
    </row>
    <row r="6849" spans="1:19" x14ac:dyDescent="0.25">
      <c r="A6849">
        <v>6848</v>
      </c>
      <c r="B6849" s="1">
        <v>44267</v>
      </c>
      <c r="C6849" s="1">
        <v>44267</v>
      </c>
      <c r="D6849" s="1">
        <v>44285</v>
      </c>
      <c r="E6849" s="1">
        <v>44289</v>
      </c>
      <c r="F6849">
        <v>1</v>
      </c>
      <c r="G6849">
        <v>11</v>
      </c>
      <c r="H6849">
        <v>454</v>
      </c>
      <c r="I6849" s="6">
        <v>0</v>
      </c>
      <c r="J6849">
        <v>5</v>
      </c>
      <c r="K6849" t="str">
        <f>_xlfn.XLOOKUP(fCompras!F6849,dComprador!$A$2:$A$7,dComprador!$B$2:$B$7)</f>
        <v>Alon</v>
      </c>
      <c r="L6849" t="str">
        <f>_xlfn.XLOOKUP(J6849,dFornecedor!$A$2:$A$6,dFornecedor!$B$2:$B$6)</f>
        <v>Atlas</v>
      </c>
      <c r="M6849" t="str">
        <f>_xlfn.XLOOKUP(G6849,dMateriaPrima!$A$2:$A$12,dMateriaPrima!$B$2:$B$12)</f>
        <v>Papel</v>
      </c>
      <c r="N6849" s="2">
        <f>_xlfn.XLOOKUP(G6849,dMateriaPrima!$A$2:$A$12,dMateriaPrima!$C$2:$C$12)</f>
        <v>9</v>
      </c>
      <c r="O6849" s="3">
        <f t="shared" si="530"/>
        <v>4086</v>
      </c>
      <c r="P6849" s="4">
        <f t="shared" si="531"/>
        <v>0</v>
      </c>
      <c r="Q6849" s="3">
        <f t="shared" si="532"/>
        <v>4086</v>
      </c>
      <c r="R6849" t="str">
        <f t="shared" si="533"/>
        <v>Em atraso</v>
      </c>
      <c r="S6849" s="5">
        <f t="shared" si="534"/>
        <v>4</v>
      </c>
    </row>
    <row r="6850" spans="1:19" x14ac:dyDescent="0.25">
      <c r="A6850">
        <v>6849</v>
      </c>
      <c r="B6850" s="1">
        <v>44268</v>
      </c>
      <c r="C6850" s="1">
        <v>44273</v>
      </c>
      <c r="D6850" s="1">
        <v>44273</v>
      </c>
      <c r="E6850" s="1">
        <v>44278</v>
      </c>
      <c r="F6850">
        <v>4</v>
      </c>
      <c r="G6850">
        <v>8</v>
      </c>
      <c r="H6850">
        <v>69</v>
      </c>
      <c r="I6850" s="6">
        <v>0</v>
      </c>
      <c r="J6850">
        <v>1</v>
      </c>
      <c r="K6850" t="str">
        <f>_xlfn.XLOOKUP(fCompras!F6850,dComprador!$A$2:$A$7,dComprador!$B$2:$B$7)</f>
        <v>Lira</v>
      </c>
      <c r="L6850" t="str">
        <f>_xlfn.XLOOKUP(J6850,dFornecedor!$A$2:$A$6,dFornecedor!$B$2:$B$6)</f>
        <v>NorthShore</v>
      </c>
      <c r="M6850" t="str">
        <f>_xlfn.XLOOKUP(G6850,dMateriaPrima!$A$2:$A$12,dMateriaPrima!$B$2:$B$12)</f>
        <v>Cimento</v>
      </c>
      <c r="N6850" s="2">
        <f>_xlfn.XLOOKUP(G6850,dMateriaPrima!$A$2:$A$12,dMateriaPrima!$C$2:$C$12)</f>
        <v>23</v>
      </c>
      <c r="O6850" s="3">
        <f t="shared" si="530"/>
        <v>1587</v>
      </c>
      <c r="P6850" s="4">
        <f t="shared" si="531"/>
        <v>0</v>
      </c>
      <c r="Q6850" s="3">
        <f t="shared" si="532"/>
        <v>1587</v>
      </c>
      <c r="R6850" t="str">
        <f t="shared" si="533"/>
        <v>Em atraso</v>
      </c>
      <c r="S6850" s="5">
        <f t="shared" si="534"/>
        <v>5</v>
      </c>
    </row>
    <row r="6851" spans="1:19" x14ac:dyDescent="0.25">
      <c r="A6851">
        <v>6850</v>
      </c>
      <c r="B6851" s="1">
        <v>44268</v>
      </c>
      <c r="C6851" s="1">
        <v>44272</v>
      </c>
      <c r="D6851" s="1">
        <v>44279</v>
      </c>
      <c r="E6851" s="1">
        <v>44281</v>
      </c>
      <c r="F6851">
        <v>4</v>
      </c>
      <c r="G6851">
        <v>9</v>
      </c>
      <c r="H6851">
        <v>29</v>
      </c>
      <c r="I6851" s="6">
        <v>0</v>
      </c>
      <c r="J6851">
        <v>5</v>
      </c>
      <c r="K6851" t="str">
        <f>_xlfn.XLOOKUP(fCompras!F6851,dComprador!$A$2:$A$7,dComprador!$B$2:$B$7)</f>
        <v>Lira</v>
      </c>
      <c r="L6851" t="str">
        <f>_xlfn.XLOOKUP(J6851,dFornecedor!$A$2:$A$6,dFornecedor!$B$2:$B$6)</f>
        <v>Atlas</v>
      </c>
      <c r="M6851" t="str">
        <f>_xlfn.XLOOKUP(G6851,dMateriaPrima!$A$2:$A$12,dMateriaPrima!$B$2:$B$12)</f>
        <v>Couro</v>
      </c>
      <c r="N6851" s="2">
        <f>_xlfn.XLOOKUP(G6851,dMateriaPrima!$A$2:$A$12,dMateriaPrima!$C$2:$C$12)</f>
        <v>4.4000000000000004</v>
      </c>
      <c r="O6851" s="3">
        <f t="shared" ref="O6851:O6914" si="535">PRODUCT(H6851,N6851)</f>
        <v>127.60000000000001</v>
      </c>
      <c r="P6851" s="4">
        <f t="shared" ref="P6851:P6914" si="536">PRODUCT(O6851,I6851)</f>
        <v>0</v>
      </c>
      <c r="Q6851" s="3">
        <f t="shared" ref="Q6851:Q6914" si="537">O6851-P6851</f>
        <v>127.60000000000001</v>
      </c>
      <c r="R6851" t="str">
        <f t="shared" ref="R6851:R6914" si="538">IF(E6851&lt;=D6851,"No prazo",IF(E6851&gt;D6851,"Em atraso"))</f>
        <v>Em atraso</v>
      </c>
      <c r="S6851" s="5">
        <f t="shared" ref="S6851:S6914" si="539">IF(E6851 &gt;D6851, E6851-D6851,0)</f>
        <v>2</v>
      </c>
    </row>
    <row r="6852" spans="1:19" x14ac:dyDescent="0.25">
      <c r="A6852">
        <v>6851</v>
      </c>
      <c r="B6852" s="1">
        <v>44268</v>
      </c>
      <c r="C6852" s="1">
        <v>44276</v>
      </c>
      <c r="D6852" s="1">
        <v>44278</v>
      </c>
      <c r="E6852" s="1">
        <v>44282</v>
      </c>
      <c r="F6852">
        <v>4</v>
      </c>
      <c r="G6852">
        <v>1</v>
      </c>
      <c r="H6852">
        <v>70</v>
      </c>
      <c r="I6852" s="6">
        <v>0</v>
      </c>
      <c r="J6852">
        <v>2</v>
      </c>
      <c r="K6852" t="str">
        <f>_xlfn.XLOOKUP(fCompras!F6852,dComprador!$A$2:$A$7,dComprador!$B$2:$B$7)</f>
        <v>Lira</v>
      </c>
      <c r="L6852" t="str">
        <f>_xlfn.XLOOKUP(J6852,dFornecedor!$A$2:$A$6,dFornecedor!$B$2:$B$6)</f>
        <v>Minerva</v>
      </c>
      <c r="M6852" t="str">
        <f>_xlfn.XLOOKUP(G6852,dMateriaPrima!$A$2:$A$12,dMateriaPrima!$B$2:$B$12)</f>
        <v>Tecido</v>
      </c>
      <c r="N6852" s="2">
        <f>_xlfn.XLOOKUP(G6852,dMateriaPrima!$A$2:$A$12,dMateriaPrima!$C$2:$C$12)</f>
        <v>18</v>
      </c>
      <c r="O6852" s="3">
        <f t="shared" si="535"/>
        <v>1260</v>
      </c>
      <c r="P6852" s="4">
        <f t="shared" si="536"/>
        <v>0</v>
      </c>
      <c r="Q6852" s="3">
        <f t="shared" si="537"/>
        <v>1260</v>
      </c>
      <c r="R6852" t="str">
        <f t="shared" si="538"/>
        <v>Em atraso</v>
      </c>
      <c r="S6852" s="5">
        <f t="shared" si="539"/>
        <v>4</v>
      </c>
    </row>
    <row r="6853" spans="1:19" x14ac:dyDescent="0.25">
      <c r="A6853">
        <v>6852</v>
      </c>
      <c r="B6853" s="1">
        <v>44268</v>
      </c>
      <c r="C6853" s="1">
        <v>44273</v>
      </c>
      <c r="D6853" s="1">
        <v>44276</v>
      </c>
      <c r="E6853" s="1">
        <v>44276</v>
      </c>
      <c r="F6853">
        <v>4</v>
      </c>
      <c r="G6853">
        <v>9</v>
      </c>
      <c r="H6853">
        <v>8</v>
      </c>
      <c r="I6853" s="6">
        <v>0</v>
      </c>
      <c r="J6853">
        <v>2</v>
      </c>
      <c r="K6853" t="str">
        <f>_xlfn.XLOOKUP(fCompras!F6853,dComprador!$A$2:$A$7,dComprador!$B$2:$B$7)</f>
        <v>Lira</v>
      </c>
      <c r="L6853" t="str">
        <f>_xlfn.XLOOKUP(J6853,dFornecedor!$A$2:$A$6,dFornecedor!$B$2:$B$6)</f>
        <v>Minerva</v>
      </c>
      <c r="M6853" t="str">
        <f>_xlfn.XLOOKUP(G6853,dMateriaPrima!$A$2:$A$12,dMateriaPrima!$B$2:$B$12)</f>
        <v>Couro</v>
      </c>
      <c r="N6853" s="2">
        <f>_xlfn.XLOOKUP(G6853,dMateriaPrima!$A$2:$A$12,dMateriaPrima!$C$2:$C$12)</f>
        <v>4.4000000000000004</v>
      </c>
      <c r="O6853" s="3">
        <f t="shared" si="535"/>
        <v>35.200000000000003</v>
      </c>
      <c r="P6853" s="4">
        <f t="shared" si="536"/>
        <v>0</v>
      </c>
      <c r="Q6853" s="3">
        <f t="shared" si="537"/>
        <v>35.200000000000003</v>
      </c>
      <c r="R6853" t="str">
        <f t="shared" si="538"/>
        <v>No prazo</v>
      </c>
      <c r="S6853" s="5">
        <f t="shared" si="539"/>
        <v>0</v>
      </c>
    </row>
    <row r="6854" spans="1:19" x14ac:dyDescent="0.25">
      <c r="A6854">
        <v>6853</v>
      </c>
      <c r="B6854" s="1">
        <v>44268</v>
      </c>
      <c r="C6854" s="1">
        <v>44271</v>
      </c>
      <c r="D6854" s="1">
        <v>44274</v>
      </c>
      <c r="E6854" s="1">
        <v>44275</v>
      </c>
      <c r="F6854">
        <v>4</v>
      </c>
      <c r="G6854">
        <v>8</v>
      </c>
      <c r="H6854">
        <v>6</v>
      </c>
      <c r="I6854" s="6">
        <v>0</v>
      </c>
      <c r="J6854">
        <v>3</v>
      </c>
      <c r="K6854" t="str">
        <f>_xlfn.XLOOKUP(fCompras!F6854,dComprador!$A$2:$A$7,dComprador!$B$2:$B$7)</f>
        <v>Lira</v>
      </c>
      <c r="L6854" t="str">
        <f>_xlfn.XLOOKUP(J6854,dFornecedor!$A$2:$A$6,dFornecedor!$B$2:$B$6)</f>
        <v>StepUp</v>
      </c>
      <c r="M6854" t="str">
        <f>_xlfn.XLOOKUP(G6854,dMateriaPrima!$A$2:$A$12,dMateriaPrima!$B$2:$B$12)</f>
        <v>Cimento</v>
      </c>
      <c r="N6854" s="2">
        <f>_xlfn.XLOOKUP(G6854,dMateriaPrima!$A$2:$A$12,dMateriaPrima!$C$2:$C$12)</f>
        <v>23</v>
      </c>
      <c r="O6854" s="3">
        <f t="shared" si="535"/>
        <v>138</v>
      </c>
      <c r="P6854" s="4">
        <f t="shared" si="536"/>
        <v>0</v>
      </c>
      <c r="Q6854" s="3">
        <f t="shared" si="537"/>
        <v>138</v>
      </c>
      <c r="R6854" t="str">
        <f t="shared" si="538"/>
        <v>Em atraso</v>
      </c>
      <c r="S6854" s="5">
        <f t="shared" si="539"/>
        <v>1</v>
      </c>
    </row>
    <row r="6855" spans="1:19" x14ac:dyDescent="0.25">
      <c r="A6855">
        <v>6854</v>
      </c>
      <c r="B6855" s="1">
        <v>44268</v>
      </c>
      <c r="C6855" s="1">
        <v>44278</v>
      </c>
      <c r="D6855" s="1">
        <v>44279</v>
      </c>
      <c r="E6855" s="1">
        <v>44279</v>
      </c>
      <c r="F6855">
        <v>4</v>
      </c>
      <c r="G6855">
        <v>1</v>
      </c>
      <c r="H6855">
        <v>395</v>
      </c>
      <c r="I6855" s="6">
        <v>0</v>
      </c>
      <c r="J6855">
        <v>3</v>
      </c>
      <c r="K6855" t="str">
        <f>_xlfn.XLOOKUP(fCompras!F6855,dComprador!$A$2:$A$7,dComprador!$B$2:$B$7)</f>
        <v>Lira</v>
      </c>
      <c r="L6855" t="str">
        <f>_xlfn.XLOOKUP(J6855,dFornecedor!$A$2:$A$6,dFornecedor!$B$2:$B$6)</f>
        <v>StepUp</v>
      </c>
      <c r="M6855" t="str">
        <f>_xlfn.XLOOKUP(G6855,dMateriaPrima!$A$2:$A$12,dMateriaPrima!$B$2:$B$12)</f>
        <v>Tecido</v>
      </c>
      <c r="N6855" s="2">
        <f>_xlfn.XLOOKUP(G6855,dMateriaPrima!$A$2:$A$12,dMateriaPrima!$C$2:$C$12)</f>
        <v>18</v>
      </c>
      <c r="O6855" s="3">
        <f t="shared" si="535"/>
        <v>7110</v>
      </c>
      <c r="P6855" s="4">
        <f t="shared" si="536"/>
        <v>0</v>
      </c>
      <c r="Q6855" s="3">
        <f t="shared" si="537"/>
        <v>7110</v>
      </c>
      <c r="R6855" t="str">
        <f t="shared" si="538"/>
        <v>No prazo</v>
      </c>
      <c r="S6855" s="5">
        <f t="shared" si="539"/>
        <v>0</v>
      </c>
    </row>
    <row r="6856" spans="1:19" x14ac:dyDescent="0.25">
      <c r="A6856">
        <v>6855</v>
      </c>
      <c r="B6856" s="1">
        <v>44268</v>
      </c>
      <c r="C6856" s="1">
        <v>44269</v>
      </c>
      <c r="D6856" s="1">
        <v>44289</v>
      </c>
      <c r="E6856" s="1">
        <v>44290</v>
      </c>
      <c r="F6856">
        <v>1</v>
      </c>
      <c r="G6856">
        <v>5</v>
      </c>
      <c r="H6856">
        <v>21</v>
      </c>
      <c r="I6856" s="6">
        <v>0</v>
      </c>
      <c r="J6856">
        <v>3</v>
      </c>
      <c r="K6856" t="str">
        <f>_xlfn.XLOOKUP(fCompras!F6856,dComprador!$A$2:$A$7,dComprador!$B$2:$B$7)</f>
        <v>Alon</v>
      </c>
      <c r="L6856" t="str">
        <f>_xlfn.XLOOKUP(J6856,dFornecedor!$A$2:$A$6,dFornecedor!$B$2:$B$6)</f>
        <v>StepUp</v>
      </c>
      <c r="M6856" t="str">
        <f>_xlfn.XLOOKUP(G6856,dMateriaPrima!$A$2:$A$12,dMateriaPrima!$B$2:$B$12)</f>
        <v>Areia</v>
      </c>
      <c r="N6856" s="2">
        <f>_xlfn.XLOOKUP(G6856,dMateriaPrima!$A$2:$A$12,dMateriaPrima!$C$2:$C$12)</f>
        <v>3.59</v>
      </c>
      <c r="O6856" s="3">
        <f t="shared" si="535"/>
        <v>75.39</v>
      </c>
      <c r="P6856" s="4">
        <f t="shared" si="536"/>
        <v>0</v>
      </c>
      <c r="Q6856" s="3">
        <f t="shared" si="537"/>
        <v>75.39</v>
      </c>
      <c r="R6856" t="str">
        <f t="shared" si="538"/>
        <v>Em atraso</v>
      </c>
      <c r="S6856" s="5">
        <f t="shared" si="539"/>
        <v>1</v>
      </c>
    </row>
    <row r="6857" spans="1:19" x14ac:dyDescent="0.25">
      <c r="A6857">
        <v>6856</v>
      </c>
      <c r="B6857" s="1">
        <v>44268</v>
      </c>
      <c r="C6857" s="1">
        <v>44280</v>
      </c>
      <c r="D6857" s="1">
        <v>44299</v>
      </c>
      <c r="E6857" s="1">
        <v>44300</v>
      </c>
      <c r="F6857">
        <v>1</v>
      </c>
      <c r="G6857">
        <v>5</v>
      </c>
      <c r="H6857">
        <v>92</v>
      </c>
      <c r="I6857" s="6">
        <v>0</v>
      </c>
      <c r="J6857">
        <v>1</v>
      </c>
      <c r="K6857" t="str">
        <f>_xlfn.XLOOKUP(fCompras!F6857,dComprador!$A$2:$A$7,dComprador!$B$2:$B$7)</f>
        <v>Alon</v>
      </c>
      <c r="L6857" t="str">
        <f>_xlfn.XLOOKUP(J6857,dFornecedor!$A$2:$A$6,dFornecedor!$B$2:$B$6)</f>
        <v>NorthShore</v>
      </c>
      <c r="M6857" t="str">
        <f>_xlfn.XLOOKUP(G6857,dMateriaPrima!$A$2:$A$12,dMateriaPrima!$B$2:$B$12)</f>
        <v>Areia</v>
      </c>
      <c r="N6857" s="2">
        <f>_xlfn.XLOOKUP(G6857,dMateriaPrima!$A$2:$A$12,dMateriaPrima!$C$2:$C$12)</f>
        <v>3.59</v>
      </c>
      <c r="O6857" s="3">
        <f t="shared" si="535"/>
        <v>330.28</v>
      </c>
      <c r="P6857" s="4">
        <f t="shared" si="536"/>
        <v>0</v>
      </c>
      <c r="Q6857" s="3">
        <f t="shared" si="537"/>
        <v>330.28</v>
      </c>
      <c r="R6857" t="str">
        <f t="shared" si="538"/>
        <v>Em atraso</v>
      </c>
      <c r="S6857" s="5">
        <f t="shared" si="539"/>
        <v>1</v>
      </c>
    </row>
    <row r="6858" spans="1:19" x14ac:dyDescent="0.25">
      <c r="A6858">
        <v>6857</v>
      </c>
      <c r="B6858" s="1">
        <v>44268</v>
      </c>
      <c r="C6858" s="1">
        <v>44268</v>
      </c>
      <c r="D6858" s="1">
        <v>44289</v>
      </c>
      <c r="E6858" s="1">
        <v>44289</v>
      </c>
      <c r="F6858">
        <v>1</v>
      </c>
      <c r="G6858">
        <v>7</v>
      </c>
      <c r="H6858">
        <v>167</v>
      </c>
      <c r="I6858" s="6">
        <v>0</v>
      </c>
      <c r="J6858">
        <v>2</v>
      </c>
      <c r="K6858" t="str">
        <f>_xlfn.XLOOKUP(fCompras!F6858,dComprador!$A$2:$A$7,dComprador!$B$2:$B$7)</f>
        <v>Alon</v>
      </c>
      <c r="L6858" t="str">
        <f>_xlfn.XLOOKUP(J6858,dFornecedor!$A$2:$A$6,dFornecedor!$B$2:$B$6)</f>
        <v>Minerva</v>
      </c>
      <c r="M6858" t="str">
        <f>_xlfn.XLOOKUP(G6858,dMateriaPrima!$A$2:$A$12,dMateriaPrima!$B$2:$B$12)</f>
        <v>Poliéster</v>
      </c>
      <c r="N6858" s="2">
        <f>_xlfn.XLOOKUP(G6858,dMateriaPrima!$A$2:$A$12,dMateriaPrima!$C$2:$C$12)</f>
        <v>8</v>
      </c>
      <c r="O6858" s="3">
        <f t="shared" si="535"/>
        <v>1336</v>
      </c>
      <c r="P6858" s="4">
        <f t="shared" si="536"/>
        <v>0</v>
      </c>
      <c r="Q6858" s="3">
        <f t="shared" si="537"/>
        <v>1336</v>
      </c>
      <c r="R6858" t="str">
        <f t="shared" si="538"/>
        <v>No prazo</v>
      </c>
      <c r="S6858" s="5">
        <f t="shared" si="539"/>
        <v>0</v>
      </c>
    </row>
    <row r="6859" spans="1:19" x14ac:dyDescent="0.25">
      <c r="A6859">
        <v>6858</v>
      </c>
      <c r="B6859" s="1">
        <v>44268</v>
      </c>
      <c r="C6859" s="1">
        <v>44276</v>
      </c>
      <c r="D6859" s="1">
        <v>44291</v>
      </c>
      <c r="E6859" s="1">
        <v>44291</v>
      </c>
      <c r="F6859">
        <v>1</v>
      </c>
      <c r="G6859">
        <v>11</v>
      </c>
      <c r="H6859">
        <v>265</v>
      </c>
      <c r="I6859" s="6">
        <v>0</v>
      </c>
      <c r="J6859">
        <v>2</v>
      </c>
      <c r="K6859" t="str">
        <f>_xlfn.XLOOKUP(fCompras!F6859,dComprador!$A$2:$A$7,dComprador!$B$2:$B$7)</f>
        <v>Alon</v>
      </c>
      <c r="L6859" t="str">
        <f>_xlfn.XLOOKUP(J6859,dFornecedor!$A$2:$A$6,dFornecedor!$B$2:$B$6)</f>
        <v>Minerva</v>
      </c>
      <c r="M6859" t="str">
        <f>_xlfn.XLOOKUP(G6859,dMateriaPrima!$A$2:$A$12,dMateriaPrima!$B$2:$B$12)</f>
        <v>Papel</v>
      </c>
      <c r="N6859" s="2">
        <f>_xlfn.XLOOKUP(G6859,dMateriaPrima!$A$2:$A$12,dMateriaPrima!$C$2:$C$12)</f>
        <v>9</v>
      </c>
      <c r="O6859" s="3">
        <f t="shared" si="535"/>
        <v>2385</v>
      </c>
      <c r="P6859" s="4">
        <f t="shared" si="536"/>
        <v>0</v>
      </c>
      <c r="Q6859" s="3">
        <f t="shared" si="537"/>
        <v>2385</v>
      </c>
      <c r="R6859" t="str">
        <f t="shared" si="538"/>
        <v>No prazo</v>
      </c>
      <c r="S6859" s="5">
        <f t="shared" si="539"/>
        <v>0</v>
      </c>
    </row>
    <row r="6860" spans="1:19" x14ac:dyDescent="0.25">
      <c r="A6860">
        <v>6859</v>
      </c>
      <c r="B6860" s="1">
        <v>44268</v>
      </c>
      <c r="C6860" s="1">
        <v>44276</v>
      </c>
      <c r="D6860" s="1">
        <v>44291</v>
      </c>
      <c r="E6860" s="1">
        <v>44292</v>
      </c>
      <c r="F6860">
        <v>1</v>
      </c>
      <c r="G6860">
        <v>5</v>
      </c>
      <c r="H6860">
        <v>167</v>
      </c>
      <c r="I6860" s="6">
        <v>0</v>
      </c>
      <c r="J6860">
        <v>2</v>
      </c>
      <c r="K6860" t="str">
        <f>_xlfn.XLOOKUP(fCompras!F6860,dComprador!$A$2:$A$7,dComprador!$B$2:$B$7)</f>
        <v>Alon</v>
      </c>
      <c r="L6860" t="str">
        <f>_xlfn.XLOOKUP(J6860,dFornecedor!$A$2:$A$6,dFornecedor!$B$2:$B$6)</f>
        <v>Minerva</v>
      </c>
      <c r="M6860" t="str">
        <f>_xlfn.XLOOKUP(G6860,dMateriaPrima!$A$2:$A$12,dMateriaPrima!$B$2:$B$12)</f>
        <v>Areia</v>
      </c>
      <c r="N6860" s="2">
        <f>_xlfn.XLOOKUP(G6860,dMateriaPrima!$A$2:$A$12,dMateriaPrima!$C$2:$C$12)</f>
        <v>3.59</v>
      </c>
      <c r="O6860" s="3">
        <f t="shared" si="535"/>
        <v>599.53</v>
      </c>
      <c r="P6860" s="4">
        <f t="shared" si="536"/>
        <v>0</v>
      </c>
      <c r="Q6860" s="3">
        <f t="shared" si="537"/>
        <v>599.53</v>
      </c>
      <c r="R6860" t="str">
        <f t="shared" si="538"/>
        <v>Em atraso</v>
      </c>
      <c r="S6860" s="5">
        <f t="shared" si="539"/>
        <v>1</v>
      </c>
    </row>
    <row r="6861" spans="1:19" x14ac:dyDescent="0.25">
      <c r="A6861">
        <v>6860</v>
      </c>
      <c r="B6861" s="1">
        <v>44269</v>
      </c>
      <c r="C6861" s="1">
        <v>44270</v>
      </c>
      <c r="D6861" s="1">
        <v>44276</v>
      </c>
      <c r="E6861" s="1">
        <v>44271</v>
      </c>
      <c r="F6861">
        <v>4</v>
      </c>
      <c r="G6861">
        <v>5</v>
      </c>
      <c r="H6861">
        <v>108</v>
      </c>
      <c r="I6861" s="6">
        <v>0</v>
      </c>
      <c r="J6861">
        <v>3</v>
      </c>
      <c r="K6861" t="str">
        <f>_xlfn.XLOOKUP(fCompras!F6861,dComprador!$A$2:$A$7,dComprador!$B$2:$B$7)</f>
        <v>Lira</v>
      </c>
      <c r="L6861" t="str">
        <f>_xlfn.XLOOKUP(J6861,dFornecedor!$A$2:$A$6,dFornecedor!$B$2:$B$6)</f>
        <v>StepUp</v>
      </c>
      <c r="M6861" t="str">
        <f>_xlfn.XLOOKUP(G6861,dMateriaPrima!$A$2:$A$12,dMateriaPrima!$B$2:$B$12)</f>
        <v>Areia</v>
      </c>
      <c r="N6861" s="2">
        <f>_xlfn.XLOOKUP(G6861,dMateriaPrima!$A$2:$A$12,dMateriaPrima!$C$2:$C$12)</f>
        <v>3.59</v>
      </c>
      <c r="O6861" s="3">
        <f t="shared" si="535"/>
        <v>387.71999999999997</v>
      </c>
      <c r="P6861" s="4">
        <f t="shared" si="536"/>
        <v>0</v>
      </c>
      <c r="Q6861" s="3">
        <f t="shared" si="537"/>
        <v>387.71999999999997</v>
      </c>
      <c r="R6861" t="str">
        <f t="shared" si="538"/>
        <v>No prazo</v>
      </c>
      <c r="S6861" s="5">
        <f t="shared" si="539"/>
        <v>0</v>
      </c>
    </row>
    <row r="6862" spans="1:19" x14ac:dyDescent="0.25">
      <c r="A6862">
        <v>6861</v>
      </c>
      <c r="B6862" s="1">
        <v>44269</v>
      </c>
      <c r="C6862" s="1">
        <v>44280</v>
      </c>
      <c r="D6862" s="1">
        <v>44280</v>
      </c>
      <c r="E6862" s="1">
        <v>44283</v>
      </c>
      <c r="F6862">
        <v>4</v>
      </c>
      <c r="G6862">
        <v>7</v>
      </c>
      <c r="H6862">
        <v>16</v>
      </c>
      <c r="I6862" s="6">
        <v>0.37</v>
      </c>
      <c r="J6862">
        <v>1</v>
      </c>
      <c r="K6862" t="str">
        <f>_xlfn.XLOOKUP(fCompras!F6862,dComprador!$A$2:$A$7,dComprador!$B$2:$B$7)</f>
        <v>Lira</v>
      </c>
      <c r="L6862" t="str">
        <f>_xlfn.XLOOKUP(J6862,dFornecedor!$A$2:$A$6,dFornecedor!$B$2:$B$6)</f>
        <v>NorthShore</v>
      </c>
      <c r="M6862" t="str">
        <f>_xlfn.XLOOKUP(G6862,dMateriaPrima!$A$2:$A$12,dMateriaPrima!$B$2:$B$12)</f>
        <v>Poliéster</v>
      </c>
      <c r="N6862" s="2">
        <f>_xlfn.XLOOKUP(G6862,dMateriaPrima!$A$2:$A$12,dMateriaPrima!$C$2:$C$12)</f>
        <v>8</v>
      </c>
      <c r="O6862" s="3">
        <f t="shared" si="535"/>
        <v>128</v>
      </c>
      <c r="P6862" s="4">
        <f t="shared" si="536"/>
        <v>47.36</v>
      </c>
      <c r="Q6862" s="3">
        <f t="shared" si="537"/>
        <v>80.64</v>
      </c>
      <c r="R6862" t="str">
        <f t="shared" si="538"/>
        <v>Em atraso</v>
      </c>
      <c r="S6862" s="5">
        <f t="shared" si="539"/>
        <v>3</v>
      </c>
    </row>
    <row r="6863" spans="1:19" x14ac:dyDescent="0.25">
      <c r="A6863">
        <v>6862</v>
      </c>
      <c r="B6863" s="1">
        <v>44269</v>
      </c>
      <c r="C6863" s="1">
        <v>44272</v>
      </c>
      <c r="D6863" s="1">
        <v>44300</v>
      </c>
      <c r="E6863" s="1">
        <v>44303</v>
      </c>
      <c r="F6863">
        <v>1</v>
      </c>
      <c r="G6863">
        <v>5</v>
      </c>
      <c r="H6863">
        <v>16</v>
      </c>
      <c r="I6863" s="6">
        <v>0</v>
      </c>
      <c r="J6863">
        <v>2</v>
      </c>
      <c r="K6863" t="str">
        <f>_xlfn.XLOOKUP(fCompras!F6863,dComprador!$A$2:$A$7,dComprador!$B$2:$B$7)</f>
        <v>Alon</v>
      </c>
      <c r="L6863" t="str">
        <f>_xlfn.XLOOKUP(J6863,dFornecedor!$A$2:$A$6,dFornecedor!$B$2:$B$6)</f>
        <v>Minerva</v>
      </c>
      <c r="M6863" t="str">
        <f>_xlfn.XLOOKUP(G6863,dMateriaPrima!$A$2:$A$12,dMateriaPrima!$B$2:$B$12)</f>
        <v>Areia</v>
      </c>
      <c r="N6863" s="2">
        <f>_xlfn.XLOOKUP(G6863,dMateriaPrima!$A$2:$A$12,dMateriaPrima!$C$2:$C$12)</f>
        <v>3.59</v>
      </c>
      <c r="O6863" s="3">
        <f t="shared" si="535"/>
        <v>57.44</v>
      </c>
      <c r="P6863" s="4">
        <f t="shared" si="536"/>
        <v>0</v>
      </c>
      <c r="Q6863" s="3">
        <f t="shared" si="537"/>
        <v>57.44</v>
      </c>
      <c r="R6863" t="str">
        <f t="shared" si="538"/>
        <v>Em atraso</v>
      </c>
      <c r="S6863" s="5">
        <f t="shared" si="539"/>
        <v>3</v>
      </c>
    </row>
    <row r="6864" spans="1:19" x14ac:dyDescent="0.25">
      <c r="A6864">
        <v>6863</v>
      </c>
      <c r="B6864" s="1">
        <v>44269</v>
      </c>
      <c r="C6864" s="1">
        <v>44281</v>
      </c>
      <c r="D6864" s="1">
        <v>44289</v>
      </c>
      <c r="E6864" s="1">
        <v>44295</v>
      </c>
      <c r="F6864">
        <v>1</v>
      </c>
      <c r="G6864">
        <v>5</v>
      </c>
      <c r="H6864">
        <v>589</v>
      </c>
      <c r="I6864" s="6">
        <v>0</v>
      </c>
      <c r="J6864">
        <v>1</v>
      </c>
      <c r="K6864" t="str">
        <f>_xlfn.XLOOKUP(fCompras!F6864,dComprador!$A$2:$A$7,dComprador!$B$2:$B$7)</f>
        <v>Alon</v>
      </c>
      <c r="L6864" t="str">
        <f>_xlfn.XLOOKUP(J6864,dFornecedor!$A$2:$A$6,dFornecedor!$B$2:$B$6)</f>
        <v>NorthShore</v>
      </c>
      <c r="M6864" t="str">
        <f>_xlfn.XLOOKUP(G6864,dMateriaPrima!$A$2:$A$12,dMateriaPrima!$B$2:$B$12)</f>
        <v>Areia</v>
      </c>
      <c r="N6864" s="2">
        <f>_xlfn.XLOOKUP(G6864,dMateriaPrima!$A$2:$A$12,dMateriaPrima!$C$2:$C$12)</f>
        <v>3.59</v>
      </c>
      <c r="O6864" s="3">
        <f t="shared" si="535"/>
        <v>2114.5099999999998</v>
      </c>
      <c r="P6864" s="4">
        <f t="shared" si="536"/>
        <v>0</v>
      </c>
      <c r="Q6864" s="3">
        <f t="shared" si="537"/>
        <v>2114.5099999999998</v>
      </c>
      <c r="R6864" t="str">
        <f t="shared" si="538"/>
        <v>Em atraso</v>
      </c>
      <c r="S6864" s="5">
        <f t="shared" si="539"/>
        <v>6</v>
      </c>
    </row>
    <row r="6865" spans="1:19" x14ac:dyDescent="0.25">
      <c r="A6865">
        <v>6864</v>
      </c>
      <c r="B6865" s="1">
        <v>44269</v>
      </c>
      <c r="C6865" s="1">
        <v>44270</v>
      </c>
      <c r="D6865" s="1">
        <v>44293</v>
      </c>
      <c r="E6865" s="1">
        <v>44293</v>
      </c>
      <c r="F6865">
        <v>1</v>
      </c>
      <c r="G6865">
        <v>9</v>
      </c>
      <c r="H6865">
        <v>86</v>
      </c>
      <c r="I6865" s="6">
        <v>0</v>
      </c>
      <c r="J6865">
        <v>3</v>
      </c>
      <c r="K6865" t="str">
        <f>_xlfn.XLOOKUP(fCompras!F6865,dComprador!$A$2:$A$7,dComprador!$B$2:$B$7)</f>
        <v>Alon</v>
      </c>
      <c r="L6865" t="str">
        <f>_xlfn.XLOOKUP(J6865,dFornecedor!$A$2:$A$6,dFornecedor!$B$2:$B$6)</f>
        <v>StepUp</v>
      </c>
      <c r="M6865" t="str">
        <f>_xlfn.XLOOKUP(G6865,dMateriaPrima!$A$2:$A$12,dMateriaPrima!$B$2:$B$12)</f>
        <v>Couro</v>
      </c>
      <c r="N6865" s="2">
        <f>_xlfn.XLOOKUP(G6865,dMateriaPrima!$A$2:$A$12,dMateriaPrima!$C$2:$C$12)</f>
        <v>4.4000000000000004</v>
      </c>
      <c r="O6865" s="3">
        <f t="shared" si="535"/>
        <v>378.40000000000003</v>
      </c>
      <c r="P6865" s="4">
        <f t="shared" si="536"/>
        <v>0</v>
      </c>
      <c r="Q6865" s="3">
        <f t="shared" si="537"/>
        <v>378.40000000000003</v>
      </c>
      <c r="R6865" t="str">
        <f t="shared" si="538"/>
        <v>No prazo</v>
      </c>
      <c r="S6865" s="5">
        <f t="shared" si="539"/>
        <v>0</v>
      </c>
    </row>
    <row r="6866" spans="1:19" x14ac:dyDescent="0.25">
      <c r="A6866">
        <v>6865</v>
      </c>
      <c r="B6866" s="1">
        <v>44270</v>
      </c>
      <c r="C6866" s="1">
        <v>44274</v>
      </c>
      <c r="D6866" s="1">
        <v>44277</v>
      </c>
      <c r="E6866" s="1">
        <v>44278</v>
      </c>
      <c r="F6866">
        <v>4</v>
      </c>
      <c r="G6866">
        <v>9</v>
      </c>
      <c r="H6866">
        <v>95</v>
      </c>
      <c r="I6866" s="6">
        <v>0</v>
      </c>
      <c r="J6866">
        <v>2</v>
      </c>
      <c r="K6866" t="str">
        <f>_xlfn.XLOOKUP(fCompras!F6866,dComprador!$A$2:$A$7,dComprador!$B$2:$B$7)</f>
        <v>Lira</v>
      </c>
      <c r="L6866" t="str">
        <f>_xlfn.XLOOKUP(J6866,dFornecedor!$A$2:$A$6,dFornecedor!$B$2:$B$6)</f>
        <v>Minerva</v>
      </c>
      <c r="M6866" t="str">
        <f>_xlfn.XLOOKUP(G6866,dMateriaPrima!$A$2:$A$12,dMateriaPrima!$B$2:$B$12)</f>
        <v>Couro</v>
      </c>
      <c r="N6866" s="2">
        <f>_xlfn.XLOOKUP(G6866,dMateriaPrima!$A$2:$A$12,dMateriaPrima!$C$2:$C$12)</f>
        <v>4.4000000000000004</v>
      </c>
      <c r="O6866" s="3">
        <f t="shared" si="535"/>
        <v>418.00000000000006</v>
      </c>
      <c r="P6866" s="4">
        <f t="shared" si="536"/>
        <v>0</v>
      </c>
      <c r="Q6866" s="3">
        <f t="shared" si="537"/>
        <v>418.00000000000006</v>
      </c>
      <c r="R6866" t="str">
        <f t="shared" si="538"/>
        <v>Em atraso</v>
      </c>
      <c r="S6866" s="5">
        <f t="shared" si="539"/>
        <v>1</v>
      </c>
    </row>
    <row r="6867" spans="1:19" x14ac:dyDescent="0.25">
      <c r="A6867">
        <v>6866</v>
      </c>
      <c r="B6867" s="1">
        <v>44270</v>
      </c>
      <c r="C6867" s="1">
        <v>44278</v>
      </c>
      <c r="D6867" s="1">
        <v>44280</v>
      </c>
      <c r="E6867" s="1">
        <v>44285</v>
      </c>
      <c r="F6867">
        <v>4</v>
      </c>
      <c r="G6867">
        <v>7</v>
      </c>
      <c r="H6867">
        <v>285</v>
      </c>
      <c r="I6867" s="6">
        <v>0</v>
      </c>
      <c r="J6867">
        <v>3</v>
      </c>
      <c r="K6867" t="str">
        <f>_xlfn.XLOOKUP(fCompras!F6867,dComprador!$A$2:$A$7,dComprador!$B$2:$B$7)</f>
        <v>Lira</v>
      </c>
      <c r="L6867" t="str">
        <f>_xlfn.XLOOKUP(J6867,dFornecedor!$A$2:$A$6,dFornecedor!$B$2:$B$6)</f>
        <v>StepUp</v>
      </c>
      <c r="M6867" t="str">
        <f>_xlfn.XLOOKUP(G6867,dMateriaPrima!$A$2:$A$12,dMateriaPrima!$B$2:$B$12)</f>
        <v>Poliéster</v>
      </c>
      <c r="N6867" s="2">
        <f>_xlfn.XLOOKUP(G6867,dMateriaPrima!$A$2:$A$12,dMateriaPrima!$C$2:$C$12)</f>
        <v>8</v>
      </c>
      <c r="O6867" s="3">
        <f t="shared" si="535"/>
        <v>2280</v>
      </c>
      <c r="P6867" s="4">
        <f t="shared" si="536"/>
        <v>0</v>
      </c>
      <c r="Q6867" s="3">
        <f t="shared" si="537"/>
        <v>2280</v>
      </c>
      <c r="R6867" t="str">
        <f t="shared" si="538"/>
        <v>Em atraso</v>
      </c>
      <c r="S6867" s="5">
        <f t="shared" si="539"/>
        <v>5</v>
      </c>
    </row>
    <row r="6868" spans="1:19" x14ac:dyDescent="0.25">
      <c r="A6868">
        <v>6867</v>
      </c>
      <c r="B6868" s="1">
        <v>44270</v>
      </c>
      <c r="C6868" s="1">
        <v>44271</v>
      </c>
      <c r="D6868" s="1">
        <v>44276</v>
      </c>
      <c r="E6868" s="1">
        <v>44277</v>
      </c>
      <c r="F6868">
        <v>4</v>
      </c>
      <c r="G6868">
        <v>9</v>
      </c>
      <c r="H6868">
        <v>130</v>
      </c>
      <c r="I6868" s="6">
        <v>0</v>
      </c>
      <c r="J6868">
        <v>3</v>
      </c>
      <c r="K6868" t="str">
        <f>_xlfn.XLOOKUP(fCompras!F6868,dComprador!$A$2:$A$7,dComprador!$B$2:$B$7)</f>
        <v>Lira</v>
      </c>
      <c r="L6868" t="str">
        <f>_xlfn.XLOOKUP(J6868,dFornecedor!$A$2:$A$6,dFornecedor!$B$2:$B$6)</f>
        <v>StepUp</v>
      </c>
      <c r="M6868" t="str">
        <f>_xlfn.XLOOKUP(G6868,dMateriaPrima!$A$2:$A$12,dMateriaPrima!$B$2:$B$12)</f>
        <v>Couro</v>
      </c>
      <c r="N6868" s="2">
        <f>_xlfn.XLOOKUP(G6868,dMateriaPrima!$A$2:$A$12,dMateriaPrima!$C$2:$C$12)</f>
        <v>4.4000000000000004</v>
      </c>
      <c r="O6868" s="3">
        <f t="shared" si="535"/>
        <v>572</v>
      </c>
      <c r="P6868" s="4">
        <f t="shared" si="536"/>
        <v>0</v>
      </c>
      <c r="Q6868" s="3">
        <f t="shared" si="537"/>
        <v>572</v>
      </c>
      <c r="R6868" t="str">
        <f t="shared" si="538"/>
        <v>Em atraso</v>
      </c>
      <c r="S6868" s="5">
        <f t="shared" si="539"/>
        <v>1</v>
      </c>
    </row>
    <row r="6869" spans="1:19" x14ac:dyDescent="0.25">
      <c r="A6869">
        <v>6868</v>
      </c>
      <c r="B6869" s="1">
        <v>44270</v>
      </c>
      <c r="C6869" s="1">
        <v>44270</v>
      </c>
      <c r="D6869" s="1">
        <v>44283</v>
      </c>
      <c r="E6869" s="1">
        <v>44285</v>
      </c>
      <c r="F6869">
        <v>1</v>
      </c>
      <c r="G6869">
        <v>5</v>
      </c>
      <c r="H6869">
        <v>293</v>
      </c>
      <c r="I6869" s="6">
        <v>0</v>
      </c>
      <c r="J6869">
        <v>2</v>
      </c>
      <c r="K6869" t="str">
        <f>_xlfn.XLOOKUP(fCompras!F6869,dComprador!$A$2:$A$7,dComprador!$B$2:$B$7)</f>
        <v>Alon</v>
      </c>
      <c r="L6869" t="str">
        <f>_xlfn.XLOOKUP(J6869,dFornecedor!$A$2:$A$6,dFornecedor!$B$2:$B$6)</f>
        <v>Minerva</v>
      </c>
      <c r="M6869" t="str">
        <f>_xlfn.XLOOKUP(G6869,dMateriaPrima!$A$2:$A$12,dMateriaPrima!$B$2:$B$12)</f>
        <v>Areia</v>
      </c>
      <c r="N6869" s="2">
        <f>_xlfn.XLOOKUP(G6869,dMateriaPrima!$A$2:$A$12,dMateriaPrima!$C$2:$C$12)</f>
        <v>3.59</v>
      </c>
      <c r="O6869" s="3">
        <f t="shared" si="535"/>
        <v>1051.8699999999999</v>
      </c>
      <c r="P6869" s="4">
        <f t="shared" si="536"/>
        <v>0</v>
      </c>
      <c r="Q6869" s="3">
        <f t="shared" si="537"/>
        <v>1051.8699999999999</v>
      </c>
      <c r="R6869" t="str">
        <f t="shared" si="538"/>
        <v>Em atraso</v>
      </c>
      <c r="S6869" s="5">
        <f t="shared" si="539"/>
        <v>2</v>
      </c>
    </row>
    <row r="6870" spans="1:19" x14ac:dyDescent="0.25">
      <c r="A6870">
        <v>6869</v>
      </c>
      <c r="B6870" s="1">
        <v>44270</v>
      </c>
      <c r="C6870" s="1">
        <v>44271</v>
      </c>
      <c r="D6870" s="1">
        <v>44290</v>
      </c>
      <c r="E6870" s="1">
        <v>44290</v>
      </c>
      <c r="F6870">
        <v>1</v>
      </c>
      <c r="G6870">
        <v>9</v>
      </c>
      <c r="H6870">
        <v>89</v>
      </c>
      <c r="I6870" s="6">
        <v>0</v>
      </c>
      <c r="J6870">
        <v>4</v>
      </c>
      <c r="K6870" t="str">
        <f>_xlfn.XLOOKUP(fCompras!F6870,dComprador!$A$2:$A$7,dComprador!$B$2:$B$7)</f>
        <v>Alon</v>
      </c>
      <c r="L6870" t="str">
        <f>_xlfn.XLOOKUP(J6870,dFornecedor!$A$2:$A$6,dFornecedor!$B$2:$B$6)</f>
        <v>AlphaOmega</v>
      </c>
      <c r="M6870" t="str">
        <f>_xlfn.XLOOKUP(G6870,dMateriaPrima!$A$2:$A$12,dMateriaPrima!$B$2:$B$12)</f>
        <v>Couro</v>
      </c>
      <c r="N6870" s="2">
        <f>_xlfn.XLOOKUP(G6870,dMateriaPrima!$A$2:$A$12,dMateriaPrima!$C$2:$C$12)</f>
        <v>4.4000000000000004</v>
      </c>
      <c r="O6870" s="3">
        <f t="shared" si="535"/>
        <v>391.6</v>
      </c>
      <c r="P6870" s="4">
        <f t="shared" si="536"/>
        <v>0</v>
      </c>
      <c r="Q6870" s="3">
        <f t="shared" si="537"/>
        <v>391.6</v>
      </c>
      <c r="R6870" t="str">
        <f t="shared" si="538"/>
        <v>No prazo</v>
      </c>
      <c r="S6870" s="5">
        <f t="shared" si="539"/>
        <v>0</v>
      </c>
    </row>
    <row r="6871" spans="1:19" x14ac:dyDescent="0.25">
      <c r="A6871">
        <v>6870</v>
      </c>
      <c r="B6871" s="1">
        <v>44270</v>
      </c>
      <c r="C6871" s="1">
        <v>44277</v>
      </c>
      <c r="D6871" s="1">
        <v>44287</v>
      </c>
      <c r="E6871" s="1">
        <v>44288</v>
      </c>
      <c r="F6871">
        <v>1</v>
      </c>
      <c r="G6871">
        <v>7</v>
      </c>
      <c r="H6871">
        <v>295</v>
      </c>
      <c r="I6871" s="6">
        <v>0</v>
      </c>
      <c r="J6871">
        <v>2</v>
      </c>
      <c r="K6871" t="str">
        <f>_xlfn.XLOOKUP(fCompras!F6871,dComprador!$A$2:$A$7,dComprador!$B$2:$B$7)</f>
        <v>Alon</v>
      </c>
      <c r="L6871" t="str">
        <f>_xlfn.XLOOKUP(J6871,dFornecedor!$A$2:$A$6,dFornecedor!$B$2:$B$6)</f>
        <v>Minerva</v>
      </c>
      <c r="M6871" t="str">
        <f>_xlfn.XLOOKUP(G6871,dMateriaPrima!$A$2:$A$12,dMateriaPrima!$B$2:$B$12)</f>
        <v>Poliéster</v>
      </c>
      <c r="N6871" s="2">
        <f>_xlfn.XLOOKUP(G6871,dMateriaPrima!$A$2:$A$12,dMateriaPrima!$C$2:$C$12)</f>
        <v>8</v>
      </c>
      <c r="O6871" s="3">
        <f t="shared" si="535"/>
        <v>2360</v>
      </c>
      <c r="P6871" s="4">
        <f t="shared" si="536"/>
        <v>0</v>
      </c>
      <c r="Q6871" s="3">
        <f t="shared" si="537"/>
        <v>2360</v>
      </c>
      <c r="R6871" t="str">
        <f t="shared" si="538"/>
        <v>Em atraso</v>
      </c>
      <c r="S6871" s="5">
        <f t="shared" si="539"/>
        <v>1</v>
      </c>
    </row>
    <row r="6872" spans="1:19" x14ac:dyDescent="0.25">
      <c r="A6872">
        <v>6871</v>
      </c>
      <c r="B6872" s="1">
        <v>44270</v>
      </c>
      <c r="C6872" s="1">
        <v>44280</v>
      </c>
      <c r="D6872" s="1">
        <v>44282</v>
      </c>
      <c r="E6872" s="1">
        <v>44288</v>
      </c>
      <c r="F6872">
        <v>3</v>
      </c>
      <c r="G6872">
        <v>1</v>
      </c>
      <c r="H6872">
        <v>33</v>
      </c>
      <c r="I6872" s="6">
        <v>0</v>
      </c>
      <c r="J6872">
        <v>3</v>
      </c>
      <c r="K6872" t="str">
        <f>_xlfn.XLOOKUP(fCompras!F6872,dComprador!$A$2:$A$7,dComprador!$B$2:$B$7)</f>
        <v>Diego</v>
      </c>
      <c r="L6872" t="str">
        <f>_xlfn.XLOOKUP(J6872,dFornecedor!$A$2:$A$6,dFornecedor!$B$2:$B$6)</f>
        <v>StepUp</v>
      </c>
      <c r="M6872" t="str">
        <f>_xlfn.XLOOKUP(G6872,dMateriaPrima!$A$2:$A$12,dMateriaPrima!$B$2:$B$12)</f>
        <v>Tecido</v>
      </c>
      <c r="N6872" s="2">
        <f>_xlfn.XLOOKUP(G6872,dMateriaPrima!$A$2:$A$12,dMateriaPrima!$C$2:$C$12)</f>
        <v>18</v>
      </c>
      <c r="O6872" s="3">
        <f t="shared" si="535"/>
        <v>594</v>
      </c>
      <c r="P6872" s="4">
        <f t="shared" si="536"/>
        <v>0</v>
      </c>
      <c r="Q6872" s="3">
        <f t="shared" si="537"/>
        <v>594</v>
      </c>
      <c r="R6872" t="str">
        <f t="shared" si="538"/>
        <v>Em atraso</v>
      </c>
      <c r="S6872" s="5">
        <f t="shared" si="539"/>
        <v>6</v>
      </c>
    </row>
    <row r="6873" spans="1:19" x14ac:dyDescent="0.25">
      <c r="A6873">
        <v>6872</v>
      </c>
      <c r="B6873" s="1">
        <v>44270</v>
      </c>
      <c r="C6873" s="1">
        <v>44270</v>
      </c>
      <c r="D6873" s="1">
        <v>44299</v>
      </c>
      <c r="E6873" s="1">
        <v>44302</v>
      </c>
      <c r="F6873">
        <v>1</v>
      </c>
      <c r="G6873">
        <v>11</v>
      </c>
      <c r="H6873">
        <v>16</v>
      </c>
      <c r="I6873" s="6">
        <v>0</v>
      </c>
      <c r="J6873">
        <v>2</v>
      </c>
      <c r="K6873" t="str">
        <f>_xlfn.XLOOKUP(fCompras!F6873,dComprador!$A$2:$A$7,dComprador!$B$2:$B$7)</f>
        <v>Alon</v>
      </c>
      <c r="L6873" t="str">
        <f>_xlfn.XLOOKUP(J6873,dFornecedor!$A$2:$A$6,dFornecedor!$B$2:$B$6)</f>
        <v>Minerva</v>
      </c>
      <c r="M6873" t="str">
        <f>_xlfn.XLOOKUP(G6873,dMateriaPrima!$A$2:$A$12,dMateriaPrima!$B$2:$B$12)</f>
        <v>Papel</v>
      </c>
      <c r="N6873" s="2">
        <f>_xlfn.XLOOKUP(G6873,dMateriaPrima!$A$2:$A$12,dMateriaPrima!$C$2:$C$12)</f>
        <v>9</v>
      </c>
      <c r="O6873" s="3">
        <f t="shared" si="535"/>
        <v>144</v>
      </c>
      <c r="P6873" s="4">
        <f t="shared" si="536"/>
        <v>0</v>
      </c>
      <c r="Q6873" s="3">
        <f t="shared" si="537"/>
        <v>144</v>
      </c>
      <c r="R6873" t="str">
        <f t="shared" si="538"/>
        <v>Em atraso</v>
      </c>
      <c r="S6873" s="5">
        <f t="shared" si="539"/>
        <v>3</v>
      </c>
    </row>
    <row r="6874" spans="1:19" x14ac:dyDescent="0.25">
      <c r="A6874">
        <v>6873</v>
      </c>
      <c r="B6874" s="1">
        <v>44270</v>
      </c>
      <c r="C6874" s="1">
        <v>44276</v>
      </c>
      <c r="D6874" s="1">
        <v>44302</v>
      </c>
      <c r="E6874" s="1">
        <v>44304</v>
      </c>
      <c r="F6874">
        <v>1</v>
      </c>
      <c r="G6874">
        <v>7</v>
      </c>
      <c r="H6874">
        <v>362</v>
      </c>
      <c r="I6874" s="6">
        <v>0</v>
      </c>
      <c r="J6874">
        <v>1</v>
      </c>
      <c r="K6874" t="str">
        <f>_xlfn.XLOOKUP(fCompras!F6874,dComprador!$A$2:$A$7,dComprador!$B$2:$B$7)</f>
        <v>Alon</v>
      </c>
      <c r="L6874" t="str">
        <f>_xlfn.XLOOKUP(J6874,dFornecedor!$A$2:$A$6,dFornecedor!$B$2:$B$6)</f>
        <v>NorthShore</v>
      </c>
      <c r="M6874" t="str">
        <f>_xlfn.XLOOKUP(G6874,dMateriaPrima!$A$2:$A$12,dMateriaPrima!$B$2:$B$12)</f>
        <v>Poliéster</v>
      </c>
      <c r="N6874" s="2">
        <f>_xlfn.XLOOKUP(G6874,dMateriaPrima!$A$2:$A$12,dMateriaPrima!$C$2:$C$12)</f>
        <v>8</v>
      </c>
      <c r="O6874" s="3">
        <f t="shared" si="535"/>
        <v>2896</v>
      </c>
      <c r="P6874" s="4">
        <f t="shared" si="536"/>
        <v>0</v>
      </c>
      <c r="Q6874" s="3">
        <f t="shared" si="537"/>
        <v>2896</v>
      </c>
      <c r="R6874" t="str">
        <f t="shared" si="538"/>
        <v>Em atraso</v>
      </c>
      <c r="S6874" s="5">
        <f t="shared" si="539"/>
        <v>2</v>
      </c>
    </row>
    <row r="6875" spans="1:19" x14ac:dyDescent="0.25">
      <c r="A6875">
        <v>6874</v>
      </c>
      <c r="B6875" s="1">
        <v>44270</v>
      </c>
      <c r="C6875" s="1">
        <v>44278</v>
      </c>
      <c r="D6875" s="1">
        <v>44292</v>
      </c>
      <c r="E6875" s="1">
        <v>44295</v>
      </c>
      <c r="F6875">
        <v>1</v>
      </c>
      <c r="G6875">
        <v>7</v>
      </c>
      <c r="H6875">
        <v>382</v>
      </c>
      <c r="I6875" s="6">
        <v>0</v>
      </c>
      <c r="J6875">
        <v>5</v>
      </c>
      <c r="K6875" t="str">
        <f>_xlfn.XLOOKUP(fCompras!F6875,dComprador!$A$2:$A$7,dComprador!$B$2:$B$7)</f>
        <v>Alon</v>
      </c>
      <c r="L6875" t="str">
        <f>_xlfn.XLOOKUP(J6875,dFornecedor!$A$2:$A$6,dFornecedor!$B$2:$B$6)</f>
        <v>Atlas</v>
      </c>
      <c r="M6875" t="str">
        <f>_xlfn.XLOOKUP(G6875,dMateriaPrima!$A$2:$A$12,dMateriaPrima!$B$2:$B$12)</f>
        <v>Poliéster</v>
      </c>
      <c r="N6875" s="2">
        <f>_xlfn.XLOOKUP(G6875,dMateriaPrima!$A$2:$A$12,dMateriaPrima!$C$2:$C$12)</f>
        <v>8</v>
      </c>
      <c r="O6875" s="3">
        <f t="shared" si="535"/>
        <v>3056</v>
      </c>
      <c r="P6875" s="4">
        <f t="shared" si="536"/>
        <v>0</v>
      </c>
      <c r="Q6875" s="3">
        <f t="shared" si="537"/>
        <v>3056</v>
      </c>
      <c r="R6875" t="str">
        <f t="shared" si="538"/>
        <v>Em atraso</v>
      </c>
      <c r="S6875" s="5">
        <f t="shared" si="539"/>
        <v>3</v>
      </c>
    </row>
    <row r="6876" spans="1:19" x14ac:dyDescent="0.25">
      <c r="A6876">
        <v>6875</v>
      </c>
      <c r="B6876" s="1">
        <v>44271</v>
      </c>
      <c r="C6876" s="1">
        <v>44272</v>
      </c>
      <c r="D6876" s="1">
        <v>44278</v>
      </c>
      <c r="E6876" s="1">
        <v>44284</v>
      </c>
      <c r="F6876">
        <v>4</v>
      </c>
      <c r="G6876">
        <v>11</v>
      </c>
      <c r="H6876">
        <v>360</v>
      </c>
      <c r="I6876" s="6">
        <v>0</v>
      </c>
      <c r="J6876">
        <v>3</v>
      </c>
      <c r="K6876" t="str">
        <f>_xlfn.XLOOKUP(fCompras!F6876,dComprador!$A$2:$A$7,dComprador!$B$2:$B$7)</f>
        <v>Lira</v>
      </c>
      <c r="L6876" t="str">
        <f>_xlfn.XLOOKUP(J6876,dFornecedor!$A$2:$A$6,dFornecedor!$B$2:$B$6)</f>
        <v>StepUp</v>
      </c>
      <c r="M6876" t="str">
        <f>_xlfn.XLOOKUP(G6876,dMateriaPrima!$A$2:$A$12,dMateriaPrima!$B$2:$B$12)</f>
        <v>Papel</v>
      </c>
      <c r="N6876" s="2">
        <f>_xlfn.XLOOKUP(G6876,dMateriaPrima!$A$2:$A$12,dMateriaPrima!$C$2:$C$12)</f>
        <v>9</v>
      </c>
      <c r="O6876" s="3">
        <f t="shared" si="535"/>
        <v>3240</v>
      </c>
      <c r="P6876" s="4">
        <f t="shared" si="536"/>
        <v>0</v>
      </c>
      <c r="Q6876" s="3">
        <f t="shared" si="537"/>
        <v>3240</v>
      </c>
      <c r="R6876" t="str">
        <f t="shared" si="538"/>
        <v>Em atraso</v>
      </c>
      <c r="S6876" s="5">
        <f t="shared" si="539"/>
        <v>6</v>
      </c>
    </row>
    <row r="6877" spans="1:19" x14ac:dyDescent="0.25">
      <c r="A6877">
        <v>6876</v>
      </c>
      <c r="B6877" s="1">
        <v>44271</v>
      </c>
      <c r="C6877" s="1">
        <v>44281</v>
      </c>
      <c r="D6877" s="1">
        <v>44299</v>
      </c>
      <c r="E6877" s="1">
        <v>44302</v>
      </c>
      <c r="F6877">
        <v>1</v>
      </c>
      <c r="G6877">
        <v>7</v>
      </c>
      <c r="H6877">
        <v>18</v>
      </c>
      <c r="I6877" s="6">
        <v>0</v>
      </c>
      <c r="J6877">
        <v>3</v>
      </c>
      <c r="K6877" t="str">
        <f>_xlfn.XLOOKUP(fCompras!F6877,dComprador!$A$2:$A$7,dComprador!$B$2:$B$7)</f>
        <v>Alon</v>
      </c>
      <c r="L6877" t="str">
        <f>_xlfn.XLOOKUP(J6877,dFornecedor!$A$2:$A$6,dFornecedor!$B$2:$B$6)</f>
        <v>StepUp</v>
      </c>
      <c r="M6877" t="str">
        <f>_xlfn.XLOOKUP(G6877,dMateriaPrima!$A$2:$A$12,dMateriaPrima!$B$2:$B$12)</f>
        <v>Poliéster</v>
      </c>
      <c r="N6877" s="2">
        <f>_xlfn.XLOOKUP(G6877,dMateriaPrima!$A$2:$A$12,dMateriaPrima!$C$2:$C$12)</f>
        <v>8</v>
      </c>
      <c r="O6877" s="3">
        <f t="shared" si="535"/>
        <v>144</v>
      </c>
      <c r="P6877" s="4">
        <f t="shared" si="536"/>
        <v>0</v>
      </c>
      <c r="Q6877" s="3">
        <f t="shared" si="537"/>
        <v>144</v>
      </c>
      <c r="R6877" t="str">
        <f t="shared" si="538"/>
        <v>Em atraso</v>
      </c>
      <c r="S6877" s="5">
        <f t="shared" si="539"/>
        <v>3</v>
      </c>
    </row>
    <row r="6878" spans="1:19" x14ac:dyDescent="0.25">
      <c r="A6878">
        <v>6877</v>
      </c>
      <c r="B6878" s="1">
        <v>44271</v>
      </c>
      <c r="C6878" s="1">
        <v>44278</v>
      </c>
      <c r="D6878" s="1">
        <v>44280</v>
      </c>
      <c r="E6878" s="1">
        <v>44284</v>
      </c>
      <c r="F6878">
        <v>4</v>
      </c>
      <c r="G6878">
        <v>5</v>
      </c>
      <c r="H6878">
        <v>42</v>
      </c>
      <c r="I6878" s="6">
        <v>0</v>
      </c>
      <c r="J6878">
        <v>2</v>
      </c>
      <c r="K6878" t="str">
        <f>_xlfn.XLOOKUP(fCompras!F6878,dComprador!$A$2:$A$7,dComprador!$B$2:$B$7)</f>
        <v>Lira</v>
      </c>
      <c r="L6878" t="str">
        <f>_xlfn.XLOOKUP(J6878,dFornecedor!$A$2:$A$6,dFornecedor!$B$2:$B$6)</f>
        <v>Minerva</v>
      </c>
      <c r="M6878" t="str">
        <f>_xlfn.XLOOKUP(G6878,dMateriaPrima!$A$2:$A$12,dMateriaPrima!$B$2:$B$12)</f>
        <v>Areia</v>
      </c>
      <c r="N6878" s="2">
        <f>_xlfn.XLOOKUP(G6878,dMateriaPrima!$A$2:$A$12,dMateriaPrima!$C$2:$C$12)</f>
        <v>3.59</v>
      </c>
      <c r="O6878" s="3">
        <f t="shared" si="535"/>
        <v>150.78</v>
      </c>
      <c r="P6878" s="4">
        <f t="shared" si="536"/>
        <v>0</v>
      </c>
      <c r="Q6878" s="3">
        <f t="shared" si="537"/>
        <v>150.78</v>
      </c>
      <c r="R6878" t="str">
        <f t="shared" si="538"/>
        <v>Em atraso</v>
      </c>
      <c r="S6878" s="5">
        <f t="shared" si="539"/>
        <v>4</v>
      </c>
    </row>
    <row r="6879" spans="1:19" x14ac:dyDescent="0.25">
      <c r="A6879">
        <v>6878</v>
      </c>
      <c r="B6879" s="1">
        <v>44271</v>
      </c>
      <c r="C6879" s="1">
        <v>44276</v>
      </c>
      <c r="D6879" s="1">
        <v>44280</v>
      </c>
      <c r="E6879" s="1">
        <v>44281</v>
      </c>
      <c r="F6879">
        <v>4</v>
      </c>
      <c r="G6879">
        <v>11</v>
      </c>
      <c r="H6879">
        <v>623</v>
      </c>
      <c r="I6879" s="6">
        <v>0</v>
      </c>
      <c r="J6879">
        <v>2</v>
      </c>
      <c r="K6879" t="str">
        <f>_xlfn.XLOOKUP(fCompras!F6879,dComprador!$A$2:$A$7,dComprador!$B$2:$B$7)</f>
        <v>Lira</v>
      </c>
      <c r="L6879" t="str">
        <f>_xlfn.XLOOKUP(J6879,dFornecedor!$A$2:$A$6,dFornecedor!$B$2:$B$6)</f>
        <v>Minerva</v>
      </c>
      <c r="M6879" t="str">
        <f>_xlfn.XLOOKUP(G6879,dMateriaPrima!$A$2:$A$12,dMateriaPrima!$B$2:$B$12)</f>
        <v>Papel</v>
      </c>
      <c r="N6879" s="2">
        <f>_xlfn.XLOOKUP(G6879,dMateriaPrima!$A$2:$A$12,dMateriaPrima!$C$2:$C$12)</f>
        <v>9</v>
      </c>
      <c r="O6879" s="3">
        <f t="shared" si="535"/>
        <v>5607</v>
      </c>
      <c r="P6879" s="4">
        <f t="shared" si="536"/>
        <v>0</v>
      </c>
      <c r="Q6879" s="3">
        <f t="shared" si="537"/>
        <v>5607</v>
      </c>
      <c r="R6879" t="str">
        <f t="shared" si="538"/>
        <v>Em atraso</v>
      </c>
      <c r="S6879" s="5">
        <f t="shared" si="539"/>
        <v>1</v>
      </c>
    </row>
    <row r="6880" spans="1:19" x14ac:dyDescent="0.25">
      <c r="A6880">
        <v>6879</v>
      </c>
      <c r="B6880" s="1">
        <v>44271</v>
      </c>
      <c r="C6880" s="1">
        <v>44272</v>
      </c>
      <c r="D6880" s="1">
        <v>44279</v>
      </c>
      <c r="E6880" s="1">
        <v>44279</v>
      </c>
      <c r="F6880">
        <v>4</v>
      </c>
      <c r="G6880">
        <v>5</v>
      </c>
      <c r="H6880">
        <v>187</v>
      </c>
      <c r="I6880" s="6">
        <v>0</v>
      </c>
      <c r="J6880">
        <v>3</v>
      </c>
      <c r="K6880" t="str">
        <f>_xlfn.XLOOKUP(fCompras!F6880,dComprador!$A$2:$A$7,dComprador!$B$2:$B$7)</f>
        <v>Lira</v>
      </c>
      <c r="L6880" t="str">
        <f>_xlfn.XLOOKUP(J6880,dFornecedor!$A$2:$A$6,dFornecedor!$B$2:$B$6)</f>
        <v>StepUp</v>
      </c>
      <c r="M6880" t="str">
        <f>_xlfn.XLOOKUP(G6880,dMateriaPrima!$A$2:$A$12,dMateriaPrima!$B$2:$B$12)</f>
        <v>Areia</v>
      </c>
      <c r="N6880" s="2">
        <f>_xlfn.XLOOKUP(G6880,dMateriaPrima!$A$2:$A$12,dMateriaPrima!$C$2:$C$12)</f>
        <v>3.59</v>
      </c>
      <c r="O6880" s="3">
        <f t="shared" si="535"/>
        <v>671.32999999999993</v>
      </c>
      <c r="P6880" s="4">
        <f t="shared" si="536"/>
        <v>0</v>
      </c>
      <c r="Q6880" s="3">
        <f t="shared" si="537"/>
        <v>671.32999999999993</v>
      </c>
      <c r="R6880" t="str">
        <f t="shared" si="538"/>
        <v>No prazo</v>
      </c>
      <c r="S6880" s="5">
        <f t="shared" si="539"/>
        <v>0</v>
      </c>
    </row>
    <row r="6881" spans="1:19" x14ac:dyDescent="0.25">
      <c r="A6881">
        <v>6880</v>
      </c>
      <c r="B6881" s="1">
        <v>44271</v>
      </c>
      <c r="C6881" s="1">
        <v>44274</v>
      </c>
      <c r="D6881" s="1">
        <v>44278</v>
      </c>
      <c r="E6881" s="1">
        <v>44279</v>
      </c>
      <c r="F6881">
        <v>4</v>
      </c>
      <c r="G6881">
        <v>8</v>
      </c>
      <c r="H6881">
        <v>264</v>
      </c>
      <c r="I6881" s="6">
        <v>0</v>
      </c>
      <c r="J6881">
        <v>3</v>
      </c>
      <c r="K6881" t="str">
        <f>_xlfn.XLOOKUP(fCompras!F6881,dComprador!$A$2:$A$7,dComprador!$B$2:$B$7)</f>
        <v>Lira</v>
      </c>
      <c r="L6881" t="str">
        <f>_xlfn.XLOOKUP(J6881,dFornecedor!$A$2:$A$6,dFornecedor!$B$2:$B$6)</f>
        <v>StepUp</v>
      </c>
      <c r="M6881" t="str">
        <f>_xlfn.XLOOKUP(G6881,dMateriaPrima!$A$2:$A$12,dMateriaPrima!$B$2:$B$12)</f>
        <v>Cimento</v>
      </c>
      <c r="N6881" s="2">
        <f>_xlfn.XLOOKUP(G6881,dMateriaPrima!$A$2:$A$12,dMateriaPrima!$C$2:$C$12)</f>
        <v>23</v>
      </c>
      <c r="O6881" s="3">
        <f t="shared" si="535"/>
        <v>6072</v>
      </c>
      <c r="P6881" s="4">
        <f t="shared" si="536"/>
        <v>0</v>
      </c>
      <c r="Q6881" s="3">
        <f t="shared" si="537"/>
        <v>6072</v>
      </c>
      <c r="R6881" t="str">
        <f t="shared" si="538"/>
        <v>Em atraso</v>
      </c>
      <c r="S6881" s="5">
        <f t="shared" si="539"/>
        <v>1</v>
      </c>
    </row>
    <row r="6882" spans="1:19" x14ac:dyDescent="0.25">
      <c r="A6882">
        <v>6881</v>
      </c>
      <c r="B6882" s="1">
        <v>44271</v>
      </c>
      <c r="C6882" s="1">
        <v>44272</v>
      </c>
      <c r="D6882" s="1">
        <v>44288</v>
      </c>
      <c r="E6882" s="1">
        <v>44291</v>
      </c>
      <c r="F6882">
        <v>1</v>
      </c>
      <c r="G6882">
        <v>5</v>
      </c>
      <c r="H6882">
        <v>68</v>
      </c>
      <c r="I6882" s="6">
        <v>0</v>
      </c>
      <c r="J6882">
        <v>3</v>
      </c>
      <c r="K6882" t="str">
        <f>_xlfn.XLOOKUP(fCompras!F6882,dComprador!$A$2:$A$7,dComprador!$B$2:$B$7)</f>
        <v>Alon</v>
      </c>
      <c r="L6882" t="str">
        <f>_xlfn.XLOOKUP(J6882,dFornecedor!$A$2:$A$6,dFornecedor!$B$2:$B$6)</f>
        <v>StepUp</v>
      </c>
      <c r="M6882" t="str">
        <f>_xlfn.XLOOKUP(G6882,dMateriaPrima!$A$2:$A$12,dMateriaPrima!$B$2:$B$12)</f>
        <v>Areia</v>
      </c>
      <c r="N6882" s="2">
        <f>_xlfn.XLOOKUP(G6882,dMateriaPrima!$A$2:$A$12,dMateriaPrima!$C$2:$C$12)</f>
        <v>3.59</v>
      </c>
      <c r="O6882" s="3">
        <f t="shared" si="535"/>
        <v>244.12</v>
      </c>
      <c r="P6882" s="4">
        <f t="shared" si="536"/>
        <v>0</v>
      </c>
      <c r="Q6882" s="3">
        <f t="shared" si="537"/>
        <v>244.12</v>
      </c>
      <c r="R6882" t="str">
        <f t="shared" si="538"/>
        <v>Em atraso</v>
      </c>
      <c r="S6882" s="5">
        <f t="shared" si="539"/>
        <v>3</v>
      </c>
    </row>
    <row r="6883" spans="1:19" x14ac:dyDescent="0.25">
      <c r="A6883">
        <v>6882</v>
      </c>
      <c r="B6883" s="1">
        <v>44271</v>
      </c>
      <c r="C6883" s="1">
        <v>44271</v>
      </c>
      <c r="D6883" s="1">
        <v>44292</v>
      </c>
      <c r="E6883" s="1">
        <v>44292</v>
      </c>
      <c r="F6883">
        <v>1</v>
      </c>
      <c r="G6883">
        <v>6</v>
      </c>
      <c r="H6883">
        <v>5</v>
      </c>
      <c r="I6883" s="6">
        <v>0</v>
      </c>
      <c r="J6883">
        <v>4</v>
      </c>
      <c r="K6883" t="str">
        <f>_xlfn.XLOOKUP(fCompras!F6883,dComprador!$A$2:$A$7,dComprador!$B$2:$B$7)</f>
        <v>Alon</v>
      </c>
      <c r="L6883" t="str">
        <f>_xlfn.XLOOKUP(J6883,dFornecedor!$A$2:$A$6,dFornecedor!$B$2:$B$6)</f>
        <v>AlphaOmega</v>
      </c>
      <c r="M6883" t="str">
        <f>_xlfn.XLOOKUP(G6883,dMateriaPrima!$A$2:$A$12,dMateriaPrima!$B$2:$B$12)</f>
        <v>Fio Algodão</v>
      </c>
      <c r="N6883" s="2">
        <f>_xlfn.XLOOKUP(G6883,dMateriaPrima!$A$2:$A$12,dMateriaPrima!$C$2:$C$12)</f>
        <v>55.9</v>
      </c>
      <c r="O6883" s="3">
        <f t="shared" si="535"/>
        <v>279.5</v>
      </c>
      <c r="P6883" s="4">
        <f t="shared" si="536"/>
        <v>0</v>
      </c>
      <c r="Q6883" s="3">
        <f t="shared" si="537"/>
        <v>279.5</v>
      </c>
      <c r="R6883" t="str">
        <f t="shared" si="538"/>
        <v>No prazo</v>
      </c>
      <c r="S6883" s="5">
        <f t="shared" si="539"/>
        <v>0</v>
      </c>
    </row>
    <row r="6884" spans="1:19" x14ac:dyDescent="0.25">
      <c r="A6884">
        <v>6883</v>
      </c>
      <c r="B6884" s="1">
        <v>44271</v>
      </c>
      <c r="C6884" s="1">
        <v>44271</v>
      </c>
      <c r="D6884" s="1">
        <v>44303</v>
      </c>
      <c r="E6884" s="1">
        <v>44303</v>
      </c>
      <c r="F6884">
        <v>1</v>
      </c>
      <c r="G6884">
        <v>10</v>
      </c>
      <c r="H6884">
        <v>10</v>
      </c>
      <c r="I6884" s="6">
        <v>0</v>
      </c>
      <c r="J6884">
        <v>5</v>
      </c>
      <c r="K6884" t="str">
        <f>_xlfn.XLOOKUP(fCompras!F6884,dComprador!$A$2:$A$7,dComprador!$B$2:$B$7)</f>
        <v>Alon</v>
      </c>
      <c r="L6884" t="str">
        <f>_xlfn.XLOOKUP(J6884,dFornecedor!$A$2:$A$6,dFornecedor!$B$2:$B$6)</f>
        <v>Atlas</v>
      </c>
      <c r="M6884" t="str">
        <f>_xlfn.XLOOKUP(G6884,dMateriaPrima!$A$2:$A$12,dMateriaPrima!$B$2:$B$12)</f>
        <v>Pedra Britada</v>
      </c>
      <c r="N6884" s="2">
        <f>_xlfn.XLOOKUP(G6884,dMateriaPrima!$A$2:$A$12,dMateriaPrima!$C$2:$C$12)</f>
        <v>56</v>
      </c>
      <c r="O6884" s="3">
        <f t="shared" si="535"/>
        <v>560</v>
      </c>
      <c r="P6884" s="4">
        <f t="shared" si="536"/>
        <v>0</v>
      </c>
      <c r="Q6884" s="3">
        <f t="shared" si="537"/>
        <v>560</v>
      </c>
      <c r="R6884" t="str">
        <f t="shared" si="538"/>
        <v>No prazo</v>
      </c>
      <c r="S6884" s="5">
        <f t="shared" si="539"/>
        <v>0</v>
      </c>
    </row>
    <row r="6885" spans="1:19" x14ac:dyDescent="0.25">
      <c r="A6885">
        <v>6884</v>
      </c>
      <c r="B6885" s="1">
        <v>44272</v>
      </c>
      <c r="C6885" s="1">
        <v>44281</v>
      </c>
      <c r="D6885" s="1">
        <v>44284</v>
      </c>
      <c r="E6885" s="1">
        <v>44284</v>
      </c>
      <c r="F6885">
        <v>4</v>
      </c>
      <c r="G6885">
        <v>10</v>
      </c>
      <c r="H6885">
        <v>292</v>
      </c>
      <c r="I6885" s="6">
        <v>0</v>
      </c>
      <c r="J6885">
        <v>2</v>
      </c>
      <c r="K6885" t="str">
        <f>_xlfn.XLOOKUP(fCompras!F6885,dComprador!$A$2:$A$7,dComprador!$B$2:$B$7)</f>
        <v>Lira</v>
      </c>
      <c r="L6885" t="str">
        <f>_xlfn.XLOOKUP(J6885,dFornecedor!$A$2:$A$6,dFornecedor!$B$2:$B$6)</f>
        <v>Minerva</v>
      </c>
      <c r="M6885" t="str">
        <f>_xlfn.XLOOKUP(G6885,dMateriaPrima!$A$2:$A$12,dMateriaPrima!$B$2:$B$12)</f>
        <v>Pedra Britada</v>
      </c>
      <c r="N6885" s="2">
        <f>_xlfn.XLOOKUP(G6885,dMateriaPrima!$A$2:$A$12,dMateriaPrima!$C$2:$C$12)</f>
        <v>56</v>
      </c>
      <c r="O6885" s="3">
        <f t="shared" si="535"/>
        <v>16352</v>
      </c>
      <c r="P6885" s="4">
        <f t="shared" si="536"/>
        <v>0</v>
      </c>
      <c r="Q6885" s="3">
        <f t="shared" si="537"/>
        <v>16352</v>
      </c>
      <c r="R6885" t="str">
        <f t="shared" si="538"/>
        <v>No prazo</v>
      </c>
      <c r="S6885" s="5">
        <f t="shared" si="539"/>
        <v>0</v>
      </c>
    </row>
    <row r="6886" spans="1:19" x14ac:dyDescent="0.25">
      <c r="A6886">
        <v>6885</v>
      </c>
      <c r="B6886" s="1">
        <v>44272</v>
      </c>
      <c r="C6886" s="1">
        <v>44274</v>
      </c>
      <c r="D6886" s="1">
        <v>44299</v>
      </c>
      <c r="E6886" s="1">
        <v>44302</v>
      </c>
      <c r="F6886">
        <v>1</v>
      </c>
      <c r="G6886">
        <v>7</v>
      </c>
      <c r="H6886">
        <v>287</v>
      </c>
      <c r="I6886" s="6">
        <v>0</v>
      </c>
      <c r="J6886">
        <v>1</v>
      </c>
      <c r="K6886" t="str">
        <f>_xlfn.XLOOKUP(fCompras!F6886,dComprador!$A$2:$A$7,dComprador!$B$2:$B$7)</f>
        <v>Alon</v>
      </c>
      <c r="L6886" t="str">
        <f>_xlfn.XLOOKUP(J6886,dFornecedor!$A$2:$A$6,dFornecedor!$B$2:$B$6)</f>
        <v>NorthShore</v>
      </c>
      <c r="M6886" t="str">
        <f>_xlfn.XLOOKUP(G6886,dMateriaPrima!$A$2:$A$12,dMateriaPrima!$B$2:$B$12)</f>
        <v>Poliéster</v>
      </c>
      <c r="N6886" s="2">
        <f>_xlfn.XLOOKUP(G6886,dMateriaPrima!$A$2:$A$12,dMateriaPrima!$C$2:$C$12)</f>
        <v>8</v>
      </c>
      <c r="O6886" s="3">
        <f t="shared" si="535"/>
        <v>2296</v>
      </c>
      <c r="P6886" s="4">
        <f t="shared" si="536"/>
        <v>0</v>
      </c>
      <c r="Q6886" s="3">
        <f t="shared" si="537"/>
        <v>2296</v>
      </c>
      <c r="R6886" t="str">
        <f t="shared" si="538"/>
        <v>Em atraso</v>
      </c>
      <c r="S6886" s="5">
        <f t="shared" si="539"/>
        <v>3</v>
      </c>
    </row>
    <row r="6887" spans="1:19" x14ac:dyDescent="0.25">
      <c r="A6887">
        <v>6886</v>
      </c>
      <c r="B6887" s="1">
        <v>44272</v>
      </c>
      <c r="C6887" s="1">
        <v>44275</v>
      </c>
      <c r="D6887" s="1">
        <v>44280</v>
      </c>
      <c r="E6887" s="1">
        <v>44278</v>
      </c>
      <c r="F6887">
        <v>4</v>
      </c>
      <c r="G6887">
        <v>5</v>
      </c>
      <c r="H6887">
        <v>114</v>
      </c>
      <c r="I6887" s="6">
        <v>0.36</v>
      </c>
      <c r="J6887">
        <v>1</v>
      </c>
      <c r="K6887" t="str">
        <f>_xlfn.XLOOKUP(fCompras!F6887,dComprador!$A$2:$A$7,dComprador!$B$2:$B$7)</f>
        <v>Lira</v>
      </c>
      <c r="L6887" t="str">
        <f>_xlfn.XLOOKUP(J6887,dFornecedor!$A$2:$A$6,dFornecedor!$B$2:$B$6)</f>
        <v>NorthShore</v>
      </c>
      <c r="M6887" t="str">
        <f>_xlfn.XLOOKUP(G6887,dMateriaPrima!$A$2:$A$12,dMateriaPrima!$B$2:$B$12)</f>
        <v>Areia</v>
      </c>
      <c r="N6887" s="2">
        <f>_xlfn.XLOOKUP(G6887,dMateriaPrima!$A$2:$A$12,dMateriaPrima!$C$2:$C$12)</f>
        <v>3.59</v>
      </c>
      <c r="O6887" s="3">
        <f t="shared" si="535"/>
        <v>409.26</v>
      </c>
      <c r="P6887" s="4">
        <f t="shared" si="536"/>
        <v>147.33359999999999</v>
      </c>
      <c r="Q6887" s="3">
        <f t="shared" si="537"/>
        <v>261.9264</v>
      </c>
      <c r="R6887" t="str">
        <f t="shared" si="538"/>
        <v>No prazo</v>
      </c>
      <c r="S6887" s="5">
        <f t="shared" si="539"/>
        <v>0</v>
      </c>
    </row>
    <row r="6888" spans="1:19" x14ac:dyDescent="0.25">
      <c r="A6888">
        <v>6887</v>
      </c>
      <c r="B6888" s="1">
        <v>44272</v>
      </c>
      <c r="C6888" s="1">
        <v>44282</v>
      </c>
      <c r="D6888" s="1">
        <v>44282</v>
      </c>
      <c r="E6888" s="1">
        <v>44282</v>
      </c>
      <c r="F6888">
        <v>4</v>
      </c>
      <c r="G6888">
        <v>4</v>
      </c>
      <c r="H6888">
        <v>139</v>
      </c>
      <c r="I6888" s="6">
        <v>0</v>
      </c>
      <c r="J6888">
        <v>1</v>
      </c>
      <c r="K6888" t="str">
        <f>_xlfn.XLOOKUP(fCompras!F6888,dComprador!$A$2:$A$7,dComprador!$B$2:$B$7)</f>
        <v>Lira</v>
      </c>
      <c r="L6888" t="str">
        <f>_xlfn.XLOOKUP(J6888,dFornecedor!$A$2:$A$6,dFornecedor!$B$2:$B$6)</f>
        <v>NorthShore</v>
      </c>
      <c r="M6888" t="str">
        <f>_xlfn.XLOOKUP(G6888,dMateriaPrima!$A$2:$A$12,dMateriaPrima!$B$2:$B$12)</f>
        <v>Madeira</v>
      </c>
      <c r="N6888" s="2">
        <f>_xlfn.XLOOKUP(G6888,dMateriaPrima!$A$2:$A$12,dMateriaPrima!$C$2:$C$12)</f>
        <v>168</v>
      </c>
      <c r="O6888" s="3">
        <f t="shared" si="535"/>
        <v>23352</v>
      </c>
      <c r="P6888" s="4">
        <f t="shared" si="536"/>
        <v>0</v>
      </c>
      <c r="Q6888" s="3">
        <f t="shared" si="537"/>
        <v>23352</v>
      </c>
      <c r="R6888" t="str">
        <f t="shared" si="538"/>
        <v>No prazo</v>
      </c>
      <c r="S6888" s="5">
        <f t="shared" si="539"/>
        <v>0</v>
      </c>
    </row>
    <row r="6889" spans="1:19" x14ac:dyDescent="0.25">
      <c r="A6889">
        <v>6888</v>
      </c>
      <c r="B6889" s="1">
        <v>44272</v>
      </c>
      <c r="C6889" s="1">
        <v>44275</v>
      </c>
      <c r="D6889" s="1">
        <v>44279</v>
      </c>
      <c r="E6889" s="1">
        <v>44282</v>
      </c>
      <c r="F6889">
        <v>4</v>
      </c>
      <c r="G6889">
        <v>5</v>
      </c>
      <c r="H6889">
        <v>332</v>
      </c>
      <c r="I6889" s="6">
        <v>0</v>
      </c>
      <c r="J6889">
        <v>3</v>
      </c>
      <c r="K6889" t="str">
        <f>_xlfn.XLOOKUP(fCompras!F6889,dComprador!$A$2:$A$7,dComprador!$B$2:$B$7)</f>
        <v>Lira</v>
      </c>
      <c r="L6889" t="str">
        <f>_xlfn.XLOOKUP(J6889,dFornecedor!$A$2:$A$6,dFornecedor!$B$2:$B$6)</f>
        <v>StepUp</v>
      </c>
      <c r="M6889" t="str">
        <f>_xlfn.XLOOKUP(G6889,dMateriaPrima!$A$2:$A$12,dMateriaPrima!$B$2:$B$12)</f>
        <v>Areia</v>
      </c>
      <c r="N6889" s="2">
        <f>_xlfn.XLOOKUP(G6889,dMateriaPrima!$A$2:$A$12,dMateriaPrima!$C$2:$C$12)</f>
        <v>3.59</v>
      </c>
      <c r="O6889" s="3">
        <f t="shared" si="535"/>
        <v>1191.8799999999999</v>
      </c>
      <c r="P6889" s="4">
        <f t="shared" si="536"/>
        <v>0</v>
      </c>
      <c r="Q6889" s="3">
        <f t="shared" si="537"/>
        <v>1191.8799999999999</v>
      </c>
      <c r="R6889" t="str">
        <f t="shared" si="538"/>
        <v>Em atraso</v>
      </c>
      <c r="S6889" s="5">
        <f t="shared" si="539"/>
        <v>3</v>
      </c>
    </row>
    <row r="6890" spans="1:19" x14ac:dyDescent="0.25">
      <c r="A6890">
        <v>6889</v>
      </c>
      <c r="B6890" s="1">
        <v>44272</v>
      </c>
      <c r="C6890" s="1">
        <v>44279</v>
      </c>
      <c r="D6890" s="1">
        <v>44284</v>
      </c>
      <c r="E6890" s="1">
        <v>44288</v>
      </c>
      <c r="F6890">
        <v>4</v>
      </c>
      <c r="G6890">
        <v>7</v>
      </c>
      <c r="H6890">
        <v>31</v>
      </c>
      <c r="I6890" s="6">
        <v>0</v>
      </c>
      <c r="J6890">
        <v>5</v>
      </c>
      <c r="K6890" t="str">
        <f>_xlfn.XLOOKUP(fCompras!F6890,dComprador!$A$2:$A$7,dComprador!$B$2:$B$7)</f>
        <v>Lira</v>
      </c>
      <c r="L6890" t="str">
        <f>_xlfn.XLOOKUP(J6890,dFornecedor!$A$2:$A$6,dFornecedor!$B$2:$B$6)</f>
        <v>Atlas</v>
      </c>
      <c r="M6890" t="str">
        <f>_xlfn.XLOOKUP(G6890,dMateriaPrima!$A$2:$A$12,dMateriaPrima!$B$2:$B$12)</f>
        <v>Poliéster</v>
      </c>
      <c r="N6890" s="2">
        <f>_xlfn.XLOOKUP(G6890,dMateriaPrima!$A$2:$A$12,dMateriaPrima!$C$2:$C$12)</f>
        <v>8</v>
      </c>
      <c r="O6890" s="3">
        <f t="shared" si="535"/>
        <v>248</v>
      </c>
      <c r="P6890" s="4">
        <f t="shared" si="536"/>
        <v>0</v>
      </c>
      <c r="Q6890" s="3">
        <f t="shared" si="537"/>
        <v>248</v>
      </c>
      <c r="R6890" t="str">
        <f t="shared" si="538"/>
        <v>Em atraso</v>
      </c>
      <c r="S6890" s="5">
        <f t="shared" si="539"/>
        <v>4</v>
      </c>
    </row>
    <row r="6891" spans="1:19" x14ac:dyDescent="0.25">
      <c r="A6891">
        <v>6890</v>
      </c>
      <c r="B6891" s="1">
        <v>44272</v>
      </c>
      <c r="C6891" s="1">
        <v>44272</v>
      </c>
      <c r="D6891" s="1">
        <v>44280</v>
      </c>
      <c r="E6891" s="1">
        <v>44281</v>
      </c>
      <c r="F6891">
        <v>4</v>
      </c>
      <c r="G6891">
        <v>5</v>
      </c>
      <c r="H6891">
        <v>58</v>
      </c>
      <c r="I6891" s="6">
        <v>0</v>
      </c>
      <c r="J6891">
        <v>2</v>
      </c>
      <c r="K6891" t="str">
        <f>_xlfn.XLOOKUP(fCompras!F6891,dComprador!$A$2:$A$7,dComprador!$B$2:$B$7)</f>
        <v>Lira</v>
      </c>
      <c r="L6891" t="str">
        <f>_xlfn.XLOOKUP(J6891,dFornecedor!$A$2:$A$6,dFornecedor!$B$2:$B$6)</f>
        <v>Minerva</v>
      </c>
      <c r="M6891" t="str">
        <f>_xlfn.XLOOKUP(G6891,dMateriaPrima!$A$2:$A$12,dMateriaPrima!$B$2:$B$12)</f>
        <v>Areia</v>
      </c>
      <c r="N6891" s="2">
        <f>_xlfn.XLOOKUP(G6891,dMateriaPrima!$A$2:$A$12,dMateriaPrima!$C$2:$C$12)</f>
        <v>3.59</v>
      </c>
      <c r="O6891" s="3">
        <f t="shared" si="535"/>
        <v>208.22</v>
      </c>
      <c r="P6891" s="4">
        <f t="shared" si="536"/>
        <v>0</v>
      </c>
      <c r="Q6891" s="3">
        <f t="shared" si="537"/>
        <v>208.22</v>
      </c>
      <c r="R6891" t="str">
        <f t="shared" si="538"/>
        <v>Em atraso</v>
      </c>
      <c r="S6891" s="5">
        <f t="shared" si="539"/>
        <v>1</v>
      </c>
    </row>
    <row r="6892" spans="1:19" x14ac:dyDescent="0.25">
      <c r="A6892">
        <v>6891</v>
      </c>
      <c r="B6892" s="1">
        <v>44272</v>
      </c>
      <c r="C6892" s="1">
        <v>44277</v>
      </c>
      <c r="D6892" s="1">
        <v>44291</v>
      </c>
      <c r="E6892" s="1">
        <v>44291</v>
      </c>
      <c r="F6892">
        <v>1</v>
      </c>
      <c r="G6892">
        <v>7</v>
      </c>
      <c r="H6892">
        <v>42</v>
      </c>
      <c r="I6892" s="6">
        <v>0</v>
      </c>
      <c r="J6892">
        <v>2</v>
      </c>
      <c r="K6892" t="str">
        <f>_xlfn.XLOOKUP(fCompras!F6892,dComprador!$A$2:$A$7,dComprador!$B$2:$B$7)</f>
        <v>Alon</v>
      </c>
      <c r="L6892" t="str">
        <f>_xlfn.XLOOKUP(J6892,dFornecedor!$A$2:$A$6,dFornecedor!$B$2:$B$6)</f>
        <v>Minerva</v>
      </c>
      <c r="M6892" t="str">
        <f>_xlfn.XLOOKUP(G6892,dMateriaPrima!$A$2:$A$12,dMateriaPrima!$B$2:$B$12)</f>
        <v>Poliéster</v>
      </c>
      <c r="N6892" s="2">
        <f>_xlfn.XLOOKUP(G6892,dMateriaPrima!$A$2:$A$12,dMateriaPrima!$C$2:$C$12)</f>
        <v>8</v>
      </c>
      <c r="O6892" s="3">
        <f t="shared" si="535"/>
        <v>336</v>
      </c>
      <c r="P6892" s="4">
        <f t="shared" si="536"/>
        <v>0</v>
      </c>
      <c r="Q6892" s="3">
        <f t="shared" si="537"/>
        <v>336</v>
      </c>
      <c r="R6892" t="str">
        <f t="shared" si="538"/>
        <v>No prazo</v>
      </c>
      <c r="S6892" s="5">
        <f t="shared" si="539"/>
        <v>0</v>
      </c>
    </row>
    <row r="6893" spans="1:19" x14ac:dyDescent="0.25">
      <c r="A6893">
        <v>6892</v>
      </c>
      <c r="B6893" s="1">
        <v>44272</v>
      </c>
      <c r="C6893" s="1">
        <v>44280</v>
      </c>
      <c r="D6893" s="1">
        <v>44290</v>
      </c>
      <c r="E6893" s="1">
        <v>44290</v>
      </c>
      <c r="F6893">
        <v>1</v>
      </c>
      <c r="G6893">
        <v>7</v>
      </c>
      <c r="H6893">
        <v>255</v>
      </c>
      <c r="I6893" s="6">
        <v>0</v>
      </c>
      <c r="J6893">
        <v>2</v>
      </c>
      <c r="K6893" t="str">
        <f>_xlfn.XLOOKUP(fCompras!F6893,dComprador!$A$2:$A$7,dComprador!$B$2:$B$7)</f>
        <v>Alon</v>
      </c>
      <c r="L6893" t="str">
        <f>_xlfn.XLOOKUP(J6893,dFornecedor!$A$2:$A$6,dFornecedor!$B$2:$B$6)</f>
        <v>Minerva</v>
      </c>
      <c r="M6893" t="str">
        <f>_xlfn.XLOOKUP(G6893,dMateriaPrima!$A$2:$A$12,dMateriaPrima!$B$2:$B$12)</f>
        <v>Poliéster</v>
      </c>
      <c r="N6893" s="2">
        <f>_xlfn.XLOOKUP(G6893,dMateriaPrima!$A$2:$A$12,dMateriaPrima!$C$2:$C$12)</f>
        <v>8</v>
      </c>
      <c r="O6893" s="3">
        <f t="shared" si="535"/>
        <v>2040</v>
      </c>
      <c r="P6893" s="4">
        <f t="shared" si="536"/>
        <v>0</v>
      </c>
      <c r="Q6893" s="3">
        <f t="shared" si="537"/>
        <v>2040</v>
      </c>
      <c r="R6893" t="str">
        <f t="shared" si="538"/>
        <v>No prazo</v>
      </c>
      <c r="S6893" s="5">
        <f t="shared" si="539"/>
        <v>0</v>
      </c>
    </row>
    <row r="6894" spans="1:19" x14ac:dyDescent="0.25">
      <c r="A6894">
        <v>6893</v>
      </c>
      <c r="B6894" s="1">
        <v>44272</v>
      </c>
      <c r="C6894" s="1">
        <v>44275</v>
      </c>
      <c r="D6894" s="1">
        <v>44293</v>
      </c>
      <c r="E6894" s="1">
        <v>44295</v>
      </c>
      <c r="F6894">
        <v>1</v>
      </c>
      <c r="G6894">
        <v>11</v>
      </c>
      <c r="H6894">
        <v>523</v>
      </c>
      <c r="I6894" s="6">
        <v>0.31</v>
      </c>
      <c r="J6894">
        <v>1</v>
      </c>
      <c r="K6894" t="str">
        <f>_xlfn.XLOOKUP(fCompras!F6894,dComprador!$A$2:$A$7,dComprador!$B$2:$B$7)</f>
        <v>Alon</v>
      </c>
      <c r="L6894" t="str">
        <f>_xlfn.XLOOKUP(J6894,dFornecedor!$A$2:$A$6,dFornecedor!$B$2:$B$6)</f>
        <v>NorthShore</v>
      </c>
      <c r="M6894" t="str">
        <f>_xlfn.XLOOKUP(G6894,dMateriaPrima!$A$2:$A$12,dMateriaPrima!$B$2:$B$12)</f>
        <v>Papel</v>
      </c>
      <c r="N6894" s="2">
        <f>_xlfn.XLOOKUP(G6894,dMateriaPrima!$A$2:$A$12,dMateriaPrima!$C$2:$C$12)</f>
        <v>9</v>
      </c>
      <c r="O6894" s="3">
        <f t="shared" si="535"/>
        <v>4707</v>
      </c>
      <c r="P6894" s="4">
        <f t="shared" si="536"/>
        <v>1459.17</v>
      </c>
      <c r="Q6894" s="3">
        <f t="shared" si="537"/>
        <v>3247.83</v>
      </c>
      <c r="R6894" t="str">
        <f t="shared" si="538"/>
        <v>Em atraso</v>
      </c>
      <c r="S6894" s="5">
        <f t="shared" si="539"/>
        <v>2</v>
      </c>
    </row>
    <row r="6895" spans="1:19" x14ac:dyDescent="0.25">
      <c r="A6895">
        <v>6894</v>
      </c>
      <c r="B6895" s="1">
        <v>44272</v>
      </c>
      <c r="C6895" s="1">
        <v>44276</v>
      </c>
      <c r="D6895" s="1">
        <v>44285</v>
      </c>
      <c r="E6895" s="1">
        <v>44285</v>
      </c>
      <c r="F6895">
        <v>3</v>
      </c>
      <c r="G6895">
        <v>11</v>
      </c>
      <c r="H6895">
        <v>2</v>
      </c>
      <c r="I6895" s="6">
        <v>0</v>
      </c>
      <c r="J6895">
        <v>4</v>
      </c>
      <c r="K6895" t="str">
        <f>_xlfn.XLOOKUP(fCompras!F6895,dComprador!$A$2:$A$7,dComprador!$B$2:$B$7)</f>
        <v>Diego</v>
      </c>
      <c r="L6895" t="str">
        <f>_xlfn.XLOOKUP(J6895,dFornecedor!$A$2:$A$6,dFornecedor!$B$2:$B$6)</f>
        <v>AlphaOmega</v>
      </c>
      <c r="M6895" t="str">
        <f>_xlfn.XLOOKUP(G6895,dMateriaPrima!$A$2:$A$12,dMateriaPrima!$B$2:$B$12)</f>
        <v>Papel</v>
      </c>
      <c r="N6895" s="2">
        <f>_xlfn.XLOOKUP(G6895,dMateriaPrima!$A$2:$A$12,dMateriaPrima!$C$2:$C$12)</f>
        <v>9</v>
      </c>
      <c r="O6895" s="3">
        <f t="shared" si="535"/>
        <v>18</v>
      </c>
      <c r="P6895" s="4">
        <f t="shared" si="536"/>
        <v>0</v>
      </c>
      <c r="Q6895" s="3">
        <f t="shared" si="537"/>
        <v>18</v>
      </c>
      <c r="R6895" t="str">
        <f t="shared" si="538"/>
        <v>No prazo</v>
      </c>
      <c r="S6895" s="5">
        <f t="shared" si="539"/>
        <v>0</v>
      </c>
    </row>
    <row r="6896" spans="1:19" x14ac:dyDescent="0.25">
      <c r="A6896">
        <v>6895</v>
      </c>
      <c r="B6896" s="1">
        <v>44272</v>
      </c>
      <c r="C6896" s="1">
        <v>44272</v>
      </c>
      <c r="D6896" s="1">
        <v>44292</v>
      </c>
      <c r="E6896" s="1">
        <v>44294</v>
      </c>
      <c r="F6896">
        <v>1</v>
      </c>
      <c r="G6896">
        <v>2</v>
      </c>
      <c r="H6896">
        <v>313</v>
      </c>
      <c r="I6896" s="6">
        <v>0</v>
      </c>
      <c r="J6896">
        <v>2</v>
      </c>
      <c r="K6896" t="str">
        <f>_xlfn.XLOOKUP(fCompras!F6896,dComprador!$A$2:$A$7,dComprador!$B$2:$B$7)</f>
        <v>Alon</v>
      </c>
      <c r="L6896" t="str">
        <f>_xlfn.XLOOKUP(J6896,dFornecedor!$A$2:$A$6,dFornecedor!$B$2:$B$6)</f>
        <v>Minerva</v>
      </c>
      <c r="M6896" t="str">
        <f>_xlfn.XLOOKUP(G6896,dMateriaPrima!$A$2:$A$12,dMateriaPrima!$B$2:$B$12)</f>
        <v>Chapa Metal</v>
      </c>
      <c r="N6896" s="2">
        <f>_xlfn.XLOOKUP(G6896,dMateriaPrima!$A$2:$A$12,dMateriaPrima!$C$2:$C$12)</f>
        <v>299.89999999999998</v>
      </c>
      <c r="O6896" s="3">
        <f t="shared" si="535"/>
        <v>93868.7</v>
      </c>
      <c r="P6896" s="4">
        <f t="shared" si="536"/>
        <v>0</v>
      </c>
      <c r="Q6896" s="3">
        <f t="shared" si="537"/>
        <v>93868.7</v>
      </c>
      <c r="R6896" t="str">
        <f t="shared" si="538"/>
        <v>Em atraso</v>
      </c>
      <c r="S6896" s="5">
        <f t="shared" si="539"/>
        <v>2</v>
      </c>
    </row>
    <row r="6897" spans="1:19" x14ac:dyDescent="0.25">
      <c r="A6897">
        <v>6896</v>
      </c>
      <c r="B6897" s="1">
        <v>44272</v>
      </c>
      <c r="C6897" s="1">
        <v>44273</v>
      </c>
      <c r="D6897" s="1">
        <v>44293</v>
      </c>
      <c r="E6897" s="1">
        <v>44294</v>
      </c>
      <c r="F6897">
        <v>1</v>
      </c>
      <c r="G6897">
        <v>11</v>
      </c>
      <c r="H6897">
        <v>513</v>
      </c>
      <c r="I6897" s="6">
        <v>0</v>
      </c>
      <c r="J6897">
        <v>4</v>
      </c>
      <c r="K6897" t="str">
        <f>_xlfn.XLOOKUP(fCompras!F6897,dComprador!$A$2:$A$7,dComprador!$B$2:$B$7)</f>
        <v>Alon</v>
      </c>
      <c r="L6897" t="str">
        <f>_xlfn.XLOOKUP(J6897,dFornecedor!$A$2:$A$6,dFornecedor!$B$2:$B$6)</f>
        <v>AlphaOmega</v>
      </c>
      <c r="M6897" t="str">
        <f>_xlfn.XLOOKUP(G6897,dMateriaPrima!$A$2:$A$12,dMateriaPrima!$B$2:$B$12)</f>
        <v>Papel</v>
      </c>
      <c r="N6897" s="2">
        <f>_xlfn.XLOOKUP(G6897,dMateriaPrima!$A$2:$A$12,dMateriaPrima!$C$2:$C$12)</f>
        <v>9</v>
      </c>
      <c r="O6897" s="3">
        <f t="shared" si="535"/>
        <v>4617</v>
      </c>
      <c r="P6897" s="4">
        <f t="shared" si="536"/>
        <v>0</v>
      </c>
      <c r="Q6897" s="3">
        <f t="shared" si="537"/>
        <v>4617</v>
      </c>
      <c r="R6897" t="str">
        <f t="shared" si="538"/>
        <v>Em atraso</v>
      </c>
      <c r="S6897" s="5">
        <f t="shared" si="539"/>
        <v>1</v>
      </c>
    </row>
    <row r="6898" spans="1:19" x14ac:dyDescent="0.25">
      <c r="A6898">
        <v>6897</v>
      </c>
      <c r="B6898" s="1">
        <v>44273</v>
      </c>
      <c r="C6898" s="1">
        <v>44275</v>
      </c>
      <c r="D6898" s="1">
        <v>44281</v>
      </c>
      <c r="E6898" s="1">
        <v>44281</v>
      </c>
      <c r="F6898">
        <v>4</v>
      </c>
      <c r="G6898">
        <v>9</v>
      </c>
      <c r="H6898">
        <v>26</v>
      </c>
      <c r="I6898" s="6">
        <v>0</v>
      </c>
      <c r="J6898">
        <v>1</v>
      </c>
      <c r="K6898" t="str">
        <f>_xlfn.XLOOKUP(fCompras!F6898,dComprador!$A$2:$A$7,dComprador!$B$2:$B$7)</f>
        <v>Lira</v>
      </c>
      <c r="L6898" t="str">
        <f>_xlfn.XLOOKUP(J6898,dFornecedor!$A$2:$A$6,dFornecedor!$B$2:$B$6)</f>
        <v>NorthShore</v>
      </c>
      <c r="M6898" t="str">
        <f>_xlfn.XLOOKUP(G6898,dMateriaPrima!$A$2:$A$12,dMateriaPrima!$B$2:$B$12)</f>
        <v>Couro</v>
      </c>
      <c r="N6898" s="2">
        <f>_xlfn.XLOOKUP(G6898,dMateriaPrima!$A$2:$A$12,dMateriaPrima!$C$2:$C$12)</f>
        <v>4.4000000000000004</v>
      </c>
      <c r="O6898" s="3">
        <f t="shared" si="535"/>
        <v>114.4</v>
      </c>
      <c r="P6898" s="4">
        <f t="shared" si="536"/>
        <v>0</v>
      </c>
      <c r="Q6898" s="3">
        <f t="shared" si="537"/>
        <v>114.4</v>
      </c>
      <c r="R6898" t="str">
        <f t="shared" si="538"/>
        <v>No prazo</v>
      </c>
      <c r="S6898" s="5">
        <f t="shared" si="539"/>
        <v>0</v>
      </c>
    </row>
    <row r="6899" spans="1:19" x14ac:dyDescent="0.25">
      <c r="A6899">
        <v>6898</v>
      </c>
      <c r="B6899" s="1">
        <v>44273</v>
      </c>
      <c r="C6899" s="1">
        <v>44274</v>
      </c>
      <c r="D6899" s="1">
        <v>44282</v>
      </c>
      <c r="E6899" s="1">
        <v>44281</v>
      </c>
      <c r="F6899">
        <v>4</v>
      </c>
      <c r="G6899">
        <v>8</v>
      </c>
      <c r="H6899">
        <v>303</v>
      </c>
      <c r="I6899" s="6">
        <v>0</v>
      </c>
      <c r="J6899">
        <v>3</v>
      </c>
      <c r="K6899" t="str">
        <f>_xlfn.XLOOKUP(fCompras!F6899,dComprador!$A$2:$A$7,dComprador!$B$2:$B$7)</f>
        <v>Lira</v>
      </c>
      <c r="L6899" t="str">
        <f>_xlfn.XLOOKUP(J6899,dFornecedor!$A$2:$A$6,dFornecedor!$B$2:$B$6)</f>
        <v>StepUp</v>
      </c>
      <c r="M6899" t="str">
        <f>_xlfn.XLOOKUP(G6899,dMateriaPrima!$A$2:$A$12,dMateriaPrima!$B$2:$B$12)</f>
        <v>Cimento</v>
      </c>
      <c r="N6899" s="2">
        <f>_xlfn.XLOOKUP(G6899,dMateriaPrima!$A$2:$A$12,dMateriaPrima!$C$2:$C$12)</f>
        <v>23</v>
      </c>
      <c r="O6899" s="3">
        <f t="shared" si="535"/>
        <v>6969</v>
      </c>
      <c r="P6899" s="4">
        <f t="shared" si="536"/>
        <v>0</v>
      </c>
      <c r="Q6899" s="3">
        <f t="shared" si="537"/>
        <v>6969</v>
      </c>
      <c r="R6899" t="str">
        <f t="shared" si="538"/>
        <v>No prazo</v>
      </c>
      <c r="S6899" s="5">
        <f t="shared" si="539"/>
        <v>0</v>
      </c>
    </row>
    <row r="6900" spans="1:19" x14ac:dyDescent="0.25">
      <c r="A6900">
        <v>6899</v>
      </c>
      <c r="B6900" s="1">
        <v>44273</v>
      </c>
      <c r="C6900" s="1">
        <v>44283</v>
      </c>
      <c r="D6900" s="1">
        <v>44286</v>
      </c>
      <c r="E6900" s="1">
        <v>44287</v>
      </c>
      <c r="F6900">
        <v>4</v>
      </c>
      <c r="G6900">
        <v>5</v>
      </c>
      <c r="H6900">
        <v>224</v>
      </c>
      <c r="I6900" s="6">
        <v>0</v>
      </c>
      <c r="J6900">
        <v>3</v>
      </c>
      <c r="K6900" t="str">
        <f>_xlfn.XLOOKUP(fCompras!F6900,dComprador!$A$2:$A$7,dComprador!$B$2:$B$7)</f>
        <v>Lira</v>
      </c>
      <c r="L6900" t="str">
        <f>_xlfn.XLOOKUP(J6900,dFornecedor!$A$2:$A$6,dFornecedor!$B$2:$B$6)</f>
        <v>StepUp</v>
      </c>
      <c r="M6900" t="str">
        <f>_xlfn.XLOOKUP(G6900,dMateriaPrima!$A$2:$A$12,dMateriaPrima!$B$2:$B$12)</f>
        <v>Areia</v>
      </c>
      <c r="N6900" s="2">
        <f>_xlfn.XLOOKUP(G6900,dMateriaPrima!$A$2:$A$12,dMateriaPrima!$C$2:$C$12)</f>
        <v>3.59</v>
      </c>
      <c r="O6900" s="3">
        <f t="shared" si="535"/>
        <v>804.16</v>
      </c>
      <c r="P6900" s="4">
        <f t="shared" si="536"/>
        <v>0</v>
      </c>
      <c r="Q6900" s="3">
        <f t="shared" si="537"/>
        <v>804.16</v>
      </c>
      <c r="R6900" t="str">
        <f t="shared" si="538"/>
        <v>Em atraso</v>
      </c>
      <c r="S6900" s="5">
        <f t="shared" si="539"/>
        <v>1</v>
      </c>
    </row>
    <row r="6901" spans="1:19" x14ac:dyDescent="0.25">
      <c r="A6901">
        <v>6900</v>
      </c>
      <c r="B6901" s="1">
        <v>44273</v>
      </c>
      <c r="C6901" s="1">
        <v>44273</v>
      </c>
      <c r="D6901" s="1">
        <v>44282</v>
      </c>
      <c r="E6901" s="1">
        <v>44287</v>
      </c>
      <c r="F6901">
        <v>4</v>
      </c>
      <c r="G6901">
        <v>4</v>
      </c>
      <c r="H6901">
        <v>376</v>
      </c>
      <c r="I6901" s="6">
        <v>0</v>
      </c>
      <c r="J6901">
        <v>4</v>
      </c>
      <c r="K6901" t="str">
        <f>_xlfn.XLOOKUP(fCompras!F6901,dComprador!$A$2:$A$7,dComprador!$B$2:$B$7)</f>
        <v>Lira</v>
      </c>
      <c r="L6901" t="str">
        <f>_xlfn.XLOOKUP(J6901,dFornecedor!$A$2:$A$6,dFornecedor!$B$2:$B$6)</f>
        <v>AlphaOmega</v>
      </c>
      <c r="M6901" t="str">
        <f>_xlfn.XLOOKUP(G6901,dMateriaPrima!$A$2:$A$12,dMateriaPrima!$B$2:$B$12)</f>
        <v>Madeira</v>
      </c>
      <c r="N6901" s="2">
        <f>_xlfn.XLOOKUP(G6901,dMateriaPrima!$A$2:$A$12,dMateriaPrima!$C$2:$C$12)</f>
        <v>168</v>
      </c>
      <c r="O6901" s="3">
        <f t="shared" si="535"/>
        <v>63168</v>
      </c>
      <c r="P6901" s="4">
        <f t="shared" si="536"/>
        <v>0</v>
      </c>
      <c r="Q6901" s="3">
        <f t="shared" si="537"/>
        <v>63168</v>
      </c>
      <c r="R6901" t="str">
        <f t="shared" si="538"/>
        <v>Em atraso</v>
      </c>
      <c r="S6901" s="5">
        <f t="shared" si="539"/>
        <v>5</v>
      </c>
    </row>
    <row r="6902" spans="1:19" x14ac:dyDescent="0.25">
      <c r="A6902">
        <v>6901</v>
      </c>
      <c r="B6902" s="1">
        <v>44273</v>
      </c>
      <c r="C6902" s="1">
        <v>44282</v>
      </c>
      <c r="D6902" s="1">
        <v>44287</v>
      </c>
      <c r="E6902" s="1">
        <v>44289</v>
      </c>
      <c r="F6902">
        <v>1</v>
      </c>
      <c r="G6902">
        <v>11</v>
      </c>
      <c r="H6902">
        <v>119</v>
      </c>
      <c r="I6902" s="6">
        <v>0</v>
      </c>
      <c r="J6902">
        <v>2</v>
      </c>
      <c r="K6902" t="str">
        <f>_xlfn.XLOOKUP(fCompras!F6902,dComprador!$A$2:$A$7,dComprador!$B$2:$B$7)</f>
        <v>Alon</v>
      </c>
      <c r="L6902" t="str">
        <f>_xlfn.XLOOKUP(J6902,dFornecedor!$A$2:$A$6,dFornecedor!$B$2:$B$6)</f>
        <v>Minerva</v>
      </c>
      <c r="M6902" t="str">
        <f>_xlfn.XLOOKUP(G6902,dMateriaPrima!$A$2:$A$12,dMateriaPrima!$B$2:$B$12)</f>
        <v>Papel</v>
      </c>
      <c r="N6902" s="2">
        <f>_xlfn.XLOOKUP(G6902,dMateriaPrima!$A$2:$A$12,dMateriaPrima!$C$2:$C$12)</f>
        <v>9</v>
      </c>
      <c r="O6902" s="3">
        <f t="shared" si="535"/>
        <v>1071</v>
      </c>
      <c r="P6902" s="4">
        <f t="shared" si="536"/>
        <v>0</v>
      </c>
      <c r="Q6902" s="3">
        <f t="shared" si="537"/>
        <v>1071</v>
      </c>
      <c r="R6902" t="str">
        <f t="shared" si="538"/>
        <v>Em atraso</v>
      </c>
      <c r="S6902" s="5">
        <f t="shared" si="539"/>
        <v>2</v>
      </c>
    </row>
    <row r="6903" spans="1:19" x14ac:dyDescent="0.25">
      <c r="A6903">
        <v>6902</v>
      </c>
      <c r="B6903" s="1">
        <v>44273</v>
      </c>
      <c r="C6903" s="1">
        <v>44280</v>
      </c>
      <c r="D6903" s="1">
        <v>44288</v>
      </c>
      <c r="E6903" s="1">
        <v>44292</v>
      </c>
      <c r="F6903">
        <v>1</v>
      </c>
      <c r="G6903">
        <v>8</v>
      </c>
      <c r="H6903">
        <v>119</v>
      </c>
      <c r="I6903" s="6">
        <v>0</v>
      </c>
      <c r="J6903">
        <v>2</v>
      </c>
      <c r="K6903" t="str">
        <f>_xlfn.XLOOKUP(fCompras!F6903,dComprador!$A$2:$A$7,dComprador!$B$2:$B$7)</f>
        <v>Alon</v>
      </c>
      <c r="L6903" t="str">
        <f>_xlfn.XLOOKUP(J6903,dFornecedor!$A$2:$A$6,dFornecedor!$B$2:$B$6)</f>
        <v>Minerva</v>
      </c>
      <c r="M6903" t="str">
        <f>_xlfn.XLOOKUP(G6903,dMateriaPrima!$A$2:$A$12,dMateriaPrima!$B$2:$B$12)</f>
        <v>Cimento</v>
      </c>
      <c r="N6903" s="2">
        <f>_xlfn.XLOOKUP(G6903,dMateriaPrima!$A$2:$A$12,dMateriaPrima!$C$2:$C$12)</f>
        <v>23</v>
      </c>
      <c r="O6903" s="3">
        <f t="shared" si="535"/>
        <v>2737</v>
      </c>
      <c r="P6903" s="4">
        <f t="shared" si="536"/>
        <v>0</v>
      </c>
      <c r="Q6903" s="3">
        <f t="shared" si="537"/>
        <v>2737</v>
      </c>
      <c r="R6903" t="str">
        <f t="shared" si="538"/>
        <v>Em atraso</v>
      </c>
      <c r="S6903" s="5">
        <f t="shared" si="539"/>
        <v>4</v>
      </c>
    </row>
    <row r="6904" spans="1:19" x14ac:dyDescent="0.25">
      <c r="A6904">
        <v>6903</v>
      </c>
      <c r="B6904" s="1">
        <v>44273</v>
      </c>
      <c r="C6904" s="1">
        <v>44281</v>
      </c>
      <c r="D6904" s="1">
        <v>44294</v>
      </c>
      <c r="E6904" s="1">
        <v>44294</v>
      </c>
      <c r="F6904">
        <v>1</v>
      </c>
      <c r="G6904">
        <v>11</v>
      </c>
      <c r="H6904">
        <v>174</v>
      </c>
      <c r="I6904" s="6">
        <v>0</v>
      </c>
      <c r="J6904">
        <v>1</v>
      </c>
      <c r="K6904" t="str">
        <f>_xlfn.XLOOKUP(fCompras!F6904,dComprador!$A$2:$A$7,dComprador!$B$2:$B$7)</f>
        <v>Alon</v>
      </c>
      <c r="L6904" t="str">
        <f>_xlfn.XLOOKUP(J6904,dFornecedor!$A$2:$A$6,dFornecedor!$B$2:$B$6)</f>
        <v>NorthShore</v>
      </c>
      <c r="M6904" t="str">
        <f>_xlfn.XLOOKUP(G6904,dMateriaPrima!$A$2:$A$12,dMateriaPrima!$B$2:$B$12)</f>
        <v>Papel</v>
      </c>
      <c r="N6904" s="2">
        <f>_xlfn.XLOOKUP(G6904,dMateriaPrima!$A$2:$A$12,dMateriaPrima!$C$2:$C$12)</f>
        <v>9</v>
      </c>
      <c r="O6904" s="3">
        <f t="shared" si="535"/>
        <v>1566</v>
      </c>
      <c r="P6904" s="4">
        <f t="shared" si="536"/>
        <v>0</v>
      </c>
      <c r="Q6904" s="3">
        <f t="shared" si="537"/>
        <v>1566</v>
      </c>
      <c r="R6904" t="str">
        <f t="shared" si="538"/>
        <v>No prazo</v>
      </c>
      <c r="S6904" s="5">
        <f t="shared" si="539"/>
        <v>0</v>
      </c>
    </row>
    <row r="6905" spans="1:19" x14ac:dyDescent="0.25">
      <c r="A6905">
        <v>6904</v>
      </c>
      <c r="B6905" s="1">
        <v>44273</v>
      </c>
      <c r="C6905" s="1">
        <v>44275</v>
      </c>
      <c r="D6905" s="1">
        <v>44293</v>
      </c>
      <c r="E6905" s="1">
        <v>44295</v>
      </c>
      <c r="F6905">
        <v>1</v>
      </c>
      <c r="G6905">
        <v>11</v>
      </c>
      <c r="H6905">
        <v>179</v>
      </c>
      <c r="I6905" s="6">
        <v>0</v>
      </c>
      <c r="J6905">
        <v>1</v>
      </c>
      <c r="K6905" t="str">
        <f>_xlfn.XLOOKUP(fCompras!F6905,dComprador!$A$2:$A$7,dComprador!$B$2:$B$7)</f>
        <v>Alon</v>
      </c>
      <c r="L6905" t="str">
        <f>_xlfn.XLOOKUP(J6905,dFornecedor!$A$2:$A$6,dFornecedor!$B$2:$B$6)</f>
        <v>NorthShore</v>
      </c>
      <c r="M6905" t="str">
        <f>_xlfn.XLOOKUP(G6905,dMateriaPrima!$A$2:$A$12,dMateriaPrima!$B$2:$B$12)</f>
        <v>Papel</v>
      </c>
      <c r="N6905" s="2">
        <f>_xlfn.XLOOKUP(G6905,dMateriaPrima!$A$2:$A$12,dMateriaPrima!$C$2:$C$12)</f>
        <v>9</v>
      </c>
      <c r="O6905" s="3">
        <f t="shared" si="535"/>
        <v>1611</v>
      </c>
      <c r="P6905" s="4">
        <f t="shared" si="536"/>
        <v>0</v>
      </c>
      <c r="Q6905" s="3">
        <f t="shared" si="537"/>
        <v>1611</v>
      </c>
      <c r="R6905" t="str">
        <f t="shared" si="538"/>
        <v>Em atraso</v>
      </c>
      <c r="S6905" s="5">
        <f t="shared" si="539"/>
        <v>2</v>
      </c>
    </row>
    <row r="6906" spans="1:19" x14ac:dyDescent="0.25">
      <c r="A6906">
        <v>6905</v>
      </c>
      <c r="B6906" s="1">
        <v>44273</v>
      </c>
      <c r="C6906" s="1">
        <v>44276</v>
      </c>
      <c r="D6906" s="1">
        <v>44285</v>
      </c>
      <c r="E6906" s="1">
        <v>44287</v>
      </c>
      <c r="F6906">
        <v>2</v>
      </c>
      <c r="G6906">
        <v>9</v>
      </c>
      <c r="H6906">
        <v>42</v>
      </c>
      <c r="I6906" s="6">
        <v>0</v>
      </c>
      <c r="J6906">
        <v>1</v>
      </c>
      <c r="K6906" t="str">
        <f>_xlfn.XLOOKUP(fCompras!F6906,dComprador!$A$2:$A$7,dComprador!$B$2:$B$7)</f>
        <v>João</v>
      </c>
      <c r="L6906" t="str">
        <f>_xlfn.XLOOKUP(J6906,dFornecedor!$A$2:$A$6,dFornecedor!$B$2:$B$6)</f>
        <v>NorthShore</v>
      </c>
      <c r="M6906" t="str">
        <f>_xlfn.XLOOKUP(G6906,dMateriaPrima!$A$2:$A$12,dMateriaPrima!$B$2:$B$12)</f>
        <v>Couro</v>
      </c>
      <c r="N6906" s="2">
        <f>_xlfn.XLOOKUP(G6906,dMateriaPrima!$A$2:$A$12,dMateriaPrima!$C$2:$C$12)</f>
        <v>4.4000000000000004</v>
      </c>
      <c r="O6906" s="3">
        <f t="shared" si="535"/>
        <v>184.8</v>
      </c>
      <c r="P6906" s="4">
        <f t="shared" si="536"/>
        <v>0</v>
      </c>
      <c r="Q6906" s="3">
        <f t="shared" si="537"/>
        <v>184.8</v>
      </c>
      <c r="R6906" t="str">
        <f t="shared" si="538"/>
        <v>Em atraso</v>
      </c>
      <c r="S6906" s="5">
        <f t="shared" si="539"/>
        <v>2</v>
      </c>
    </row>
    <row r="6907" spans="1:19" x14ac:dyDescent="0.25">
      <c r="A6907">
        <v>6906</v>
      </c>
      <c r="B6907" s="1">
        <v>44273</v>
      </c>
      <c r="C6907" s="1">
        <v>44276</v>
      </c>
      <c r="D6907" s="1">
        <v>44286</v>
      </c>
      <c r="E6907" s="1">
        <v>44288</v>
      </c>
      <c r="F6907">
        <v>3</v>
      </c>
      <c r="G6907">
        <v>5</v>
      </c>
      <c r="H6907">
        <v>193</v>
      </c>
      <c r="I6907" s="6">
        <v>0</v>
      </c>
      <c r="J6907">
        <v>2</v>
      </c>
      <c r="K6907" t="str">
        <f>_xlfn.XLOOKUP(fCompras!F6907,dComprador!$A$2:$A$7,dComprador!$B$2:$B$7)</f>
        <v>Diego</v>
      </c>
      <c r="L6907" t="str">
        <f>_xlfn.XLOOKUP(J6907,dFornecedor!$A$2:$A$6,dFornecedor!$B$2:$B$6)</f>
        <v>Minerva</v>
      </c>
      <c r="M6907" t="str">
        <f>_xlfn.XLOOKUP(G6907,dMateriaPrima!$A$2:$A$12,dMateriaPrima!$B$2:$B$12)</f>
        <v>Areia</v>
      </c>
      <c r="N6907" s="2">
        <f>_xlfn.XLOOKUP(G6907,dMateriaPrima!$A$2:$A$12,dMateriaPrima!$C$2:$C$12)</f>
        <v>3.59</v>
      </c>
      <c r="O6907" s="3">
        <f t="shared" si="535"/>
        <v>692.87</v>
      </c>
      <c r="P6907" s="4">
        <f t="shared" si="536"/>
        <v>0</v>
      </c>
      <c r="Q6907" s="3">
        <f t="shared" si="537"/>
        <v>692.87</v>
      </c>
      <c r="R6907" t="str">
        <f t="shared" si="538"/>
        <v>Em atraso</v>
      </c>
      <c r="S6907" s="5">
        <f t="shared" si="539"/>
        <v>2</v>
      </c>
    </row>
    <row r="6908" spans="1:19" x14ac:dyDescent="0.25">
      <c r="A6908">
        <v>6907</v>
      </c>
      <c r="B6908" s="1">
        <v>44273</v>
      </c>
      <c r="C6908" s="1">
        <v>44283</v>
      </c>
      <c r="D6908" s="1">
        <v>44292</v>
      </c>
      <c r="E6908" s="1">
        <v>44294</v>
      </c>
      <c r="F6908">
        <v>1</v>
      </c>
      <c r="G6908">
        <v>2</v>
      </c>
      <c r="H6908">
        <v>63</v>
      </c>
      <c r="I6908" s="6">
        <v>0</v>
      </c>
      <c r="J6908">
        <v>3</v>
      </c>
      <c r="K6908" t="str">
        <f>_xlfn.XLOOKUP(fCompras!F6908,dComprador!$A$2:$A$7,dComprador!$B$2:$B$7)</f>
        <v>Alon</v>
      </c>
      <c r="L6908" t="str">
        <f>_xlfn.XLOOKUP(J6908,dFornecedor!$A$2:$A$6,dFornecedor!$B$2:$B$6)</f>
        <v>StepUp</v>
      </c>
      <c r="M6908" t="str">
        <f>_xlfn.XLOOKUP(G6908,dMateriaPrima!$A$2:$A$12,dMateriaPrima!$B$2:$B$12)</f>
        <v>Chapa Metal</v>
      </c>
      <c r="N6908" s="2">
        <f>_xlfn.XLOOKUP(G6908,dMateriaPrima!$A$2:$A$12,dMateriaPrima!$C$2:$C$12)</f>
        <v>299.89999999999998</v>
      </c>
      <c r="O6908" s="3">
        <f t="shared" si="535"/>
        <v>18893.699999999997</v>
      </c>
      <c r="P6908" s="4">
        <f t="shared" si="536"/>
        <v>0</v>
      </c>
      <c r="Q6908" s="3">
        <f t="shared" si="537"/>
        <v>18893.699999999997</v>
      </c>
      <c r="R6908" t="str">
        <f t="shared" si="538"/>
        <v>Em atraso</v>
      </c>
      <c r="S6908" s="5">
        <f t="shared" si="539"/>
        <v>2</v>
      </c>
    </row>
    <row r="6909" spans="1:19" x14ac:dyDescent="0.25">
      <c r="A6909">
        <v>6908</v>
      </c>
      <c r="B6909" s="1">
        <v>44273</v>
      </c>
      <c r="C6909" s="1">
        <v>44273</v>
      </c>
      <c r="D6909" s="1">
        <v>44287</v>
      </c>
      <c r="E6909" s="1">
        <v>44290</v>
      </c>
      <c r="F6909">
        <v>3</v>
      </c>
      <c r="G6909">
        <v>6</v>
      </c>
      <c r="H6909">
        <v>41</v>
      </c>
      <c r="I6909" s="6">
        <v>0</v>
      </c>
      <c r="J6909">
        <v>2</v>
      </c>
      <c r="K6909" t="str">
        <f>_xlfn.XLOOKUP(fCompras!F6909,dComprador!$A$2:$A$7,dComprador!$B$2:$B$7)</f>
        <v>Diego</v>
      </c>
      <c r="L6909" t="str">
        <f>_xlfn.XLOOKUP(J6909,dFornecedor!$A$2:$A$6,dFornecedor!$B$2:$B$6)</f>
        <v>Minerva</v>
      </c>
      <c r="M6909" t="str">
        <f>_xlfn.XLOOKUP(G6909,dMateriaPrima!$A$2:$A$12,dMateriaPrima!$B$2:$B$12)</f>
        <v>Fio Algodão</v>
      </c>
      <c r="N6909" s="2">
        <f>_xlfn.XLOOKUP(G6909,dMateriaPrima!$A$2:$A$12,dMateriaPrima!$C$2:$C$12)</f>
        <v>55.9</v>
      </c>
      <c r="O6909" s="3">
        <f t="shared" si="535"/>
        <v>2291.9</v>
      </c>
      <c r="P6909" s="4">
        <f t="shared" si="536"/>
        <v>0</v>
      </c>
      <c r="Q6909" s="3">
        <f t="shared" si="537"/>
        <v>2291.9</v>
      </c>
      <c r="R6909" t="str">
        <f t="shared" si="538"/>
        <v>Em atraso</v>
      </c>
      <c r="S6909" s="5">
        <f t="shared" si="539"/>
        <v>3</v>
      </c>
    </row>
    <row r="6910" spans="1:19" x14ac:dyDescent="0.25">
      <c r="A6910">
        <v>6909</v>
      </c>
      <c r="B6910" s="1">
        <v>44273</v>
      </c>
      <c r="C6910" s="1">
        <v>44273</v>
      </c>
      <c r="D6910" s="1">
        <v>44305</v>
      </c>
      <c r="E6910" s="1">
        <v>44305</v>
      </c>
      <c r="F6910">
        <v>1</v>
      </c>
      <c r="G6910">
        <v>1</v>
      </c>
      <c r="H6910">
        <v>64</v>
      </c>
      <c r="I6910" s="6">
        <v>0</v>
      </c>
      <c r="J6910">
        <v>2</v>
      </c>
      <c r="K6910" t="str">
        <f>_xlfn.XLOOKUP(fCompras!F6910,dComprador!$A$2:$A$7,dComprador!$B$2:$B$7)</f>
        <v>Alon</v>
      </c>
      <c r="L6910" t="str">
        <f>_xlfn.XLOOKUP(J6910,dFornecedor!$A$2:$A$6,dFornecedor!$B$2:$B$6)</f>
        <v>Minerva</v>
      </c>
      <c r="M6910" t="str">
        <f>_xlfn.XLOOKUP(G6910,dMateriaPrima!$A$2:$A$12,dMateriaPrima!$B$2:$B$12)</f>
        <v>Tecido</v>
      </c>
      <c r="N6910" s="2">
        <f>_xlfn.XLOOKUP(G6910,dMateriaPrima!$A$2:$A$12,dMateriaPrima!$C$2:$C$12)</f>
        <v>18</v>
      </c>
      <c r="O6910" s="3">
        <f t="shared" si="535"/>
        <v>1152</v>
      </c>
      <c r="P6910" s="4">
        <f t="shared" si="536"/>
        <v>0</v>
      </c>
      <c r="Q6910" s="3">
        <f t="shared" si="537"/>
        <v>1152</v>
      </c>
      <c r="R6910" t="str">
        <f t="shared" si="538"/>
        <v>No prazo</v>
      </c>
      <c r="S6910" s="5">
        <f t="shared" si="539"/>
        <v>0</v>
      </c>
    </row>
    <row r="6911" spans="1:19" x14ac:dyDescent="0.25">
      <c r="A6911">
        <v>6910</v>
      </c>
      <c r="B6911" s="1">
        <v>44274</v>
      </c>
      <c r="C6911" s="1">
        <v>44282</v>
      </c>
      <c r="D6911" s="1">
        <v>44284</v>
      </c>
      <c r="E6911" s="1">
        <v>44287</v>
      </c>
      <c r="F6911">
        <v>4</v>
      </c>
      <c r="G6911">
        <v>10</v>
      </c>
      <c r="H6911">
        <v>269</v>
      </c>
      <c r="I6911" s="6">
        <v>0</v>
      </c>
      <c r="J6911">
        <v>2</v>
      </c>
      <c r="K6911" t="str">
        <f>_xlfn.XLOOKUP(fCompras!F6911,dComprador!$A$2:$A$7,dComprador!$B$2:$B$7)</f>
        <v>Lira</v>
      </c>
      <c r="L6911" t="str">
        <f>_xlfn.XLOOKUP(J6911,dFornecedor!$A$2:$A$6,dFornecedor!$B$2:$B$6)</f>
        <v>Minerva</v>
      </c>
      <c r="M6911" t="str">
        <f>_xlfn.XLOOKUP(G6911,dMateriaPrima!$A$2:$A$12,dMateriaPrima!$B$2:$B$12)</f>
        <v>Pedra Britada</v>
      </c>
      <c r="N6911" s="2">
        <f>_xlfn.XLOOKUP(G6911,dMateriaPrima!$A$2:$A$12,dMateriaPrima!$C$2:$C$12)</f>
        <v>56</v>
      </c>
      <c r="O6911" s="3">
        <f t="shared" si="535"/>
        <v>15064</v>
      </c>
      <c r="P6911" s="4">
        <f t="shared" si="536"/>
        <v>0</v>
      </c>
      <c r="Q6911" s="3">
        <f t="shared" si="537"/>
        <v>15064</v>
      </c>
      <c r="R6911" t="str">
        <f t="shared" si="538"/>
        <v>Em atraso</v>
      </c>
      <c r="S6911" s="5">
        <f t="shared" si="539"/>
        <v>3</v>
      </c>
    </row>
    <row r="6912" spans="1:19" x14ac:dyDescent="0.25">
      <c r="A6912">
        <v>6911</v>
      </c>
      <c r="B6912" s="1">
        <v>44274</v>
      </c>
      <c r="C6912" s="1">
        <v>44275</v>
      </c>
      <c r="D6912" s="1">
        <v>44281</v>
      </c>
      <c r="E6912" s="1">
        <v>44279</v>
      </c>
      <c r="F6912">
        <v>4</v>
      </c>
      <c r="G6912">
        <v>7</v>
      </c>
      <c r="H6912">
        <v>430</v>
      </c>
      <c r="I6912" s="6">
        <v>0</v>
      </c>
      <c r="J6912">
        <v>3</v>
      </c>
      <c r="K6912" t="str">
        <f>_xlfn.XLOOKUP(fCompras!F6912,dComprador!$A$2:$A$7,dComprador!$B$2:$B$7)</f>
        <v>Lira</v>
      </c>
      <c r="L6912" t="str">
        <f>_xlfn.XLOOKUP(J6912,dFornecedor!$A$2:$A$6,dFornecedor!$B$2:$B$6)</f>
        <v>StepUp</v>
      </c>
      <c r="M6912" t="str">
        <f>_xlfn.XLOOKUP(G6912,dMateriaPrima!$A$2:$A$12,dMateriaPrima!$B$2:$B$12)</f>
        <v>Poliéster</v>
      </c>
      <c r="N6912" s="2">
        <f>_xlfn.XLOOKUP(G6912,dMateriaPrima!$A$2:$A$12,dMateriaPrima!$C$2:$C$12)</f>
        <v>8</v>
      </c>
      <c r="O6912" s="3">
        <f t="shared" si="535"/>
        <v>3440</v>
      </c>
      <c r="P6912" s="4">
        <f t="shared" si="536"/>
        <v>0</v>
      </c>
      <c r="Q6912" s="3">
        <f t="shared" si="537"/>
        <v>3440</v>
      </c>
      <c r="R6912" t="str">
        <f t="shared" si="538"/>
        <v>No prazo</v>
      </c>
      <c r="S6912" s="5">
        <f t="shared" si="539"/>
        <v>0</v>
      </c>
    </row>
    <row r="6913" spans="1:19" x14ac:dyDescent="0.25">
      <c r="A6913">
        <v>6912</v>
      </c>
      <c r="B6913" s="1">
        <v>44274</v>
      </c>
      <c r="C6913" s="1">
        <v>44283</v>
      </c>
      <c r="D6913" s="1">
        <v>44286</v>
      </c>
      <c r="E6913" s="1">
        <v>44286</v>
      </c>
      <c r="F6913">
        <v>4</v>
      </c>
      <c r="G6913">
        <v>10</v>
      </c>
      <c r="H6913">
        <v>136</v>
      </c>
      <c r="I6913" s="6">
        <v>0</v>
      </c>
      <c r="J6913">
        <v>2</v>
      </c>
      <c r="K6913" t="str">
        <f>_xlfn.XLOOKUP(fCompras!F6913,dComprador!$A$2:$A$7,dComprador!$B$2:$B$7)</f>
        <v>Lira</v>
      </c>
      <c r="L6913" t="str">
        <f>_xlfn.XLOOKUP(J6913,dFornecedor!$A$2:$A$6,dFornecedor!$B$2:$B$6)</f>
        <v>Minerva</v>
      </c>
      <c r="M6913" t="str">
        <f>_xlfn.XLOOKUP(G6913,dMateriaPrima!$A$2:$A$12,dMateriaPrima!$B$2:$B$12)</f>
        <v>Pedra Britada</v>
      </c>
      <c r="N6913" s="2">
        <f>_xlfn.XLOOKUP(G6913,dMateriaPrima!$A$2:$A$12,dMateriaPrima!$C$2:$C$12)</f>
        <v>56</v>
      </c>
      <c r="O6913" s="3">
        <f t="shared" si="535"/>
        <v>7616</v>
      </c>
      <c r="P6913" s="4">
        <f t="shared" si="536"/>
        <v>0</v>
      </c>
      <c r="Q6913" s="3">
        <f t="shared" si="537"/>
        <v>7616</v>
      </c>
      <c r="R6913" t="str">
        <f t="shared" si="538"/>
        <v>No prazo</v>
      </c>
      <c r="S6913" s="5">
        <f t="shared" si="539"/>
        <v>0</v>
      </c>
    </row>
    <row r="6914" spans="1:19" x14ac:dyDescent="0.25">
      <c r="A6914">
        <v>6913</v>
      </c>
      <c r="B6914" s="1">
        <v>44274</v>
      </c>
      <c r="C6914" s="1">
        <v>44283</v>
      </c>
      <c r="D6914" s="1">
        <v>44286</v>
      </c>
      <c r="E6914" s="1">
        <v>44287</v>
      </c>
      <c r="F6914">
        <v>4</v>
      </c>
      <c r="G6914">
        <v>7</v>
      </c>
      <c r="H6914">
        <v>25</v>
      </c>
      <c r="I6914" s="6">
        <v>0</v>
      </c>
      <c r="J6914">
        <v>2</v>
      </c>
      <c r="K6914" t="str">
        <f>_xlfn.XLOOKUP(fCompras!F6914,dComprador!$A$2:$A$7,dComprador!$B$2:$B$7)</f>
        <v>Lira</v>
      </c>
      <c r="L6914" t="str">
        <f>_xlfn.XLOOKUP(J6914,dFornecedor!$A$2:$A$6,dFornecedor!$B$2:$B$6)</f>
        <v>Minerva</v>
      </c>
      <c r="M6914" t="str">
        <f>_xlfn.XLOOKUP(G6914,dMateriaPrima!$A$2:$A$12,dMateriaPrima!$B$2:$B$12)</f>
        <v>Poliéster</v>
      </c>
      <c r="N6914" s="2">
        <f>_xlfn.XLOOKUP(G6914,dMateriaPrima!$A$2:$A$12,dMateriaPrima!$C$2:$C$12)</f>
        <v>8</v>
      </c>
      <c r="O6914" s="3">
        <f t="shared" si="535"/>
        <v>200</v>
      </c>
      <c r="P6914" s="4">
        <f t="shared" si="536"/>
        <v>0</v>
      </c>
      <c r="Q6914" s="3">
        <f t="shared" si="537"/>
        <v>200</v>
      </c>
      <c r="R6914" t="str">
        <f t="shared" si="538"/>
        <v>Em atraso</v>
      </c>
      <c r="S6914" s="5">
        <f t="shared" si="539"/>
        <v>1</v>
      </c>
    </row>
    <row r="6915" spans="1:19" x14ac:dyDescent="0.25">
      <c r="A6915">
        <v>6914</v>
      </c>
      <c r="B6915" s="1">
        <v>44274</v>
      </c>
      <c r="C6915" s="1">
        <v>44285</v>
      </c>
      <c r="D6915" s="1">
        <v>44286</v>
      </c>
      <c r="E6915" s="1">
        <v>44288</v>
      </c>
      <c r="F6915">
        <v>4</v>
      </c>
      <c r="G6915">
        <v>5</v>
      </c>
      <c r="H6915">
        <v>424</v>
      </c>
      <c r="I6915" s="6">
        <v>0</v>
      </c>
      <c r="J6915">
        <v>1</v>
      </c>
      <c r="K6915" t="str">
        <f>_xlfn.XLOOKUP(fCompras!F6915,dComprador!$A$2:$A$7,dComprador!$B$2:$B$7)</f>
        <v>Lira</v>
      </c>
      <c r="L6915" t="str">
        <f>_xlfn.XLOOKUP(J6915,dFornecedor!$A$2:$A$6,dFornecedor!$B$2:$B$6)</f>
        <v>NorthShore</v>
      </c>
      <c r="M6915" t="str">
        <f>_xlfn.XLOOKUP(G6915,dMateriaPrima!$A$2:$A$12,dMateriaPrima!$B$2:$B$12)</f>
        <v>Areia</v>
      </c>
      <c r="N6915" s="2">
        <f>_xlfn.XLOOKUP(G6915,dMateriaPrima!$A$2:$A$12,dMateriaPrima!$C$2:$C$12)</f>
        <v>3.59</v>
      </c>
      <c r="O6915" s="3">
        <f t="shared" ref="O6915:O6978" si="540">PRODUCT(H6915,N6915)</f>
        <v>1522.1599999999999</v>
      </c>
      <c r="P6915" s="4">
        <f t="shared" ref="P6915:P6978" si="541">PRODUCT(O6915,I6915)</f>
        <v>0</v>
      </c>
      <c r="Q6915" s="3">
        <f t="shared" ref="Q6915:Q6978" si="542">O6915-P6915</f>
        <v>1522.1599999999999</v>
      </c>
      <c r="R6915" t="str">
        <f t="shared" ref="R6915:R6978" si="543">IF(E6915&lt;=D6915,"No prazo",IF(E6915&gt;D6915,"Em atraso"))</f>
        <v>Em atraso</v>
      </c>
      <c r="S6915" s="5">
        <f t="shared" ref="S6915:S6978" si="544">IF(E6915 &gt;D6915, E6915-D6915,0)</f>
        <v>2</v>
      </c>
    </row>
    <row r="6916" spans="1:19" x14ac:dyDescent="0.25">
      <c r="A6916">
        <v>6915</v>
      </c>
      <c r="B6916" s="1">
        <v>44274</v>
      </c>
      <c r="C6916" s="1">
        <v>44274</v>
      </c>
      <c r="D6916" s="1">
        <v>44281</v>
      </c>
      <c r="E6916" s="1">
        <v>44281</v>
      </c>
      <c r="F6916">
        <v>4</v>
      </c>
      <c r="G6916">
        <v>6</v>
      </c>
      <c r="H6916">
        <v>315</v>
      </c>
      <c r="I6916" s="6">
        <v>0</v>
      </c>
      <c r="J6916">
        <v>2</v>
      </c>
      <c r="K6916" t="str">
        <f>_xlfn.XLOOKUP(fCompras!F6916,dComprador!$A$2:$A$7,dComprador!$B$2:$B$7)</f>
        <v>Lira</v>
      </c>
      <c r="L6916" t="str">
        <f>_xlfn.XLOOKUP(J6916,dFornecedor!$A$2:$A$6,dFornecedor!$B$2:$B$6)</f>
        <v>Minerva</v>
      </c>
      <c r="M6916" t="str">
        <f>_xlfn.XLOOKUP(G6916,dMateriaPrima!$A$2:$A$12,dMateriaPrima!$B$2:$B$12)</f>
        <v>Fio Algodão</v>
      </c>
      <c r="N6916" s="2">
        <f>_xlfn.XLOOKUP(G6916,dMateriaPrima!$A$2:$A$12,dMateriaPrima!$C$2:$C$12)</f>
        <v>55.9</v>
      </c>
      <c r="O6916" s="3">
        <f t="shared" si="540"/>
        <v>17608.5</v>
      </c>
      <c r="P6916" s="4">
        <f t="shared" si="541"/>
        <v>0</v>
      </c>
      <c r="Q6916" s="3">
        <f t="shared" si="542"/>
        <v>17608.5</v>
      </c>
      <c r="R6916" t="str">
        <f t="shared" si="543"/>
        <v>No prazo</v>
      </c>
      <c r="S6916" s="5">
        <f t="shared" si="544"/>
        <v>0</v>
      </c>
    </row>
    <row r="6917" spans="1:19" x14ac:dyDescent="0.25">
      <c r="A6917">
        <v>6916</v>
      </c>
      <c r="B6917" s="1">
        <v>44274</v>
      </c>
      <c r="C6917" s="1">
        <v>44282</v>
      </c>
      <c r="D6917" s="1">
        <v>44284</v>
      </c>
      <c r="E6917" s="1">
        <v>44288</v>
      </c>
      <c r="F6917">
        <v>4</v>
      </c>
      <c r="G6917">
        <v>5</v>
      </c>
      <c r="H6917">
        <v>8</v>
      </c>
      <c r="I6917" s="6">
        <v>0.35</v>
      </c>
      <c r="J6917">
        <v>3</v>
      </c>
      <c r="K6917" t="str">
        <f>_xlfn.XLOOKUP(fCompras!F6917,dComprador!$A$2:$A$7,dComprador!$B$2:$B$7)</f>
        <v>Lira</v>
      </c>
      <c r="L6917" t="str">
        <f>_xlfn.XLOOKUP(J6917,dFornecedor!$A$2:$A$6,dFornecedor!$B$2:$B$6)</f>
        <v>StepUp</v>
      </c>
      <c r="M6917" t="str">
        <f>_xlfn.XLOOKUP(G6917,dMateriaPrima!$A$2:$A$12,dMateriaPrima!$B$2:$B$12)</f>
        <v>Areia</v>
      </c>
      <c r="N6917" s="2">
        <f>_xlfn.XLOOKUP(G6917,dMateriaPrima!$A$2:$A$12,dMateriaPrima!$C$2:$C$12)</f>
        <v>3.59</v>
      </c>
      <c r="O6917" s="3">
        <f t="shared" si="540"/>
        <v>28.72</v>
      </c>
      <c r="P6917" s="4">
        <f t="shared" si="541"/>
        <v>10.052</v>
      </c>
      <c r="Q6917" s="3">
        <f t="shared" si="542"/>
        <v>18.667999999999999</v>
      </c>
      <c r="R6917" t="str">
        <f t="shared" si="543"/>
        <v>Em atraso</v>
      </c>
      <c r="S6917" s="5">
        <f t="shared" si="544"/>
        <v>4</v>
      </c>
    </row>
    <row r="6918" spans="1:19" x14ac:dyDescent="0.25">
      <c r="A6918">
        <v>6917</v>
      </c>
      <c r="B6918" s="1">
        <v>44274</v>
      </c>
      <c r="C6918" s="1">
        <v>44275</v>
      </c>
      <c r="D6918" s="1">
        <v>44281</v>
      </c>
      <c r="E6918" s="1">
        <v>44282</v>
      </c>
      <c r="F6918">
        <v>4</v>
      </c>
      <c r="G6918">
        <v>5</v>
      </c>
      <c r="H6918">
        <v>213</v>
      </c>
      <c r="I6918" s="6">
        <v>0</v>
      </c>
      <c r="J6918">
        <v>3</v>
      </c>
      <c r="K6918" t="str">
        <f>_xlfn.XLOOKUP(fCompras!F6918,dComprador!$A$2:$A$7,dComprador!$B$2:$B$7)</f>
        <v>Lira</v>
      </c>
      <c r="L6918" t="str">
        <f>_xlfn.XLOOKUP(J6918,dFornecedor!$A$2:$A$6,dFornecedor!$B$2:$B$6)</f>
        <v>StepUp</v>
      </c>
      <c r="M6918" t="str">
        <f>_xlfn.XLOOKUP(G6918,dMateriaPrima!$A$2:$A$12,dMateriaPrima!$B$2:$B$12)</f>
        <v>Areia</v>
      </c>
      <c r="N6918" s="2">
        <f>_xlfn.XLOOKUP(G6918,dMateriaPrima!$A$2:$A$12,dMateriaPrima!$C$2:$C$12)</f>
        <v>3.59</v>
      </c>
      <c r="O6918" s="3">
        <f t="shared" si="540"/>
        <v>764.67</v>
      </c>
      <c r="P6918" s="4">
        <f t="shared" si="541"/>
        <v>0</v>
      </c>
      <c r="Q6918" s="3">
        <f t="shared" si="542"/>
        <v>764.67</v>
      </c>
      <c r="R6918" t="str">
        <f t="shared" si="543"/>
        <v>Em atraso</v>
      </c>
      <c r="S6918" s="5">
        <f t="shared" si="544"/>
        <v>1</v>
      </c>
    </row>
    <row r="6919" spans="1:19" x14ac:dyDescent="0.25">
      <c r="A6919">
        <v>6918</v>
      </c>
      <c r="B6919" s="1">
        <v>44274</v>
      </c>
      <c r="C6919" s="1">
        <v>44275</v>
      </c>
      <c r="D6919" s="1">
        <v>44288</v>
      </c>
      <c r="E6919" s="1">
        <v>44288</v>
      </c>
      <c r="F6919">
        <v>2</v>
      </c>
      <c r="G6919">
        <v>7</v>
      </c>
      <c r="H6919">
        <v>388</v>
      </c>
      <c r="I6919" s="6">
        <v>0</v>
      </c>
      <c r="J6919">
        <v>3</v>
      </c>
      <c r="K6919" t="str">
        <f>_xlfn.XLOOKUP(fCompras!F6919,dComprador!$A$2:$A$7,dComprador!$B$2:$B$7)</f>
        <v>João</v>
      </c>
      <c r="L6919" t="str">
        <f>_xlfn.XLOOKUP(J6919,dFornecedor!$A$2:$A$6,dFornecedor!$B$2:$B$6)</f>
        <v>StepUp</v>
      </c>
      <c r="M6919" t="str">
        <f>_xlfn.XLOOKUP(G6919,dMateriaPrima!$A$2:$A$12,dMateriaPrima!$B$2:$B$12)</f>
        <v>Poliéster</v>
      </c>
      <c r="N6919" s="2">
        <f>_xlfn.XLOOKUP(G6919,dMateriaPrima!$A$2:$A$12,dMateriaPrima!$C$2:$C$12)</f>
        <v>8</v>
      </c>
      <c r="O6919" s="3">
        <f t="shared" si="540"/>
        <v>3104</v>
      </c>
      <c r="P6919" s="4">
        <f t="shared" si="541"/>
        <v>0</v>
      </c>
      <c r="Q6919" s="3">
        <f t="shared" si="542"/>
        <v>3104</v>
      </c>
      <c r="R6919" t="str">
        <f t="shared" si="543"/>
        <v>No prazo</v>
      </c>
      <c r="S6919" s="5">
        <f t="shared" si="544"/>
        <v>0</v>
      </c>
    </row>
    <row r="6920" spans="1:19" x14ac:dyDescent="0.25">
      <c r="A6920">
        <v>6919</v>
      </c>
      <c r="B6920" s="1">
        <v>44274</v>
      </c>
      <c r="C6920" s="1">
        <v>44274</v>
      </c>
      <c r="D6920" s="1">
        <v>44290</v>
      </c>
      <c r="E6920" s="1">
        <v>44292</v>
      </c>
      <c r="F6920">
        <v>1</v>
      </c>
      <c r="G6920">
        <v>9</v>
      </c>
      <c r="H6920">
        <v>79</v>
      </c>
      <c r="I6920" s="6">
        <v>0</v>
      </c>
      <c r="J6920">
        <v>4</v>
      </c>
      <c r="K6920" t="str">
        <f>_xlfn.XLOOKUP(fCompras!F6920,dComprador!$A$2:$A$7,dComprador!$B$2:$B$7)</f>
        <v>Alon</v>
      </c>
      <c r="L6920" t="str">
        <f>_xlfn.XLOOKUP(J6920,dFornecedor!$A$2:$A$6,dFornecedor!$B$2:$B$6)</f>
        <v>AlphaOmega</v>
      </c>
      <c r="M6920" t="str">
        <f>_xlfn.XLOOKUP(G6920,dMateriaPrima!$A$2:$A$12,dMateriaPrima!$B$2:$B$12)</f>
        <v>Couro</v>
      </c>
      <c r="N6920" s="2">
        <f>_xlfn.XLOOKUP(G6920,dMateriaPrima!$A$2:$A$12,dMateriaPrima!$C$2:$C$12)</f>
        <v>4.4000000000000004</v>
      </c>
      <c r="O6920" s="3">
        <f t="shared" si="540"/>
        <v>347.6</v>
      </c>
      <c r="P6920" s="4">
        <f t="shared" si="541"/>
        <v>0</v>
      </c>
      <c r="Q6920" s="3">
        <f t="shared" si="542"/>
        <v>347.6</v>
      </c>
      <c r="R6920" t="str">
        <f t="shared" si="543"/>
        <v>Em atraso</v>
      </c>
      <c r="S6920" s="5">
        <f t="shared" si="544"/>
        <v>2</v>
      </c>
    </row>
    <row r="6921" spans="1:19" x14ac:dyDescent="0.25">
      <c r="A6921">
        <v>6920</v>
      </c>
      <c r="B6921" s="1">
        <v>44274</v>
      </c>
      <c r="C6921" s="1">
        <v>44283</v>
      </c>
      <c r="D6921" s="1">
        <v>44286</v>
      </c>
      <c r="E6921" s="1">
        <v>44290</v>
      </c>
      <c r="F6921">
        <v>2</v>
      </c>
      <c r="G6921">
        <v>7</v>
      </c>
      <c r="H6921">
        <v>82</v>
      </c>
      <c r="I6921" s="6">
        <v>0</v>
      </c>
      <c r="J6921">
        <v>2</v>
      </c>
      <c r="K6921" t="str">
        <f>_xlfn.XLOOKUP(fCompras!F6921,dComprador!$A$2:$A$7,dComprador!$B$2:$B$7)</f>
        <v>João</v>
      </c>
      <c r="L6921" t="str">
        <f>_xlfn.XLOOKUP(J6921,dFornecedor!$A$2:$A$6,dFornecedor!$B$2:$B$6)</f>
        <v>Minerva</v>
      </c>
      <c r="M6921" t="str">
        <f>_xlfn.XLOOKUP(G6921,dMateriaPrima!$A$2:$A$12,dMateriaPrima!$B$2:$B$12)</f>
        <v>Poliéster</v>
      </c>
      <c r="N6921" s="2">
        <f>_xlfn.XLOOKUP(G6921,dMateriaPrima!$A$2:$A$12,dMateriaPrima!$C$2:$C$12)</f>
        <v>8</v>
      </c>
      <c r="O6921" s="3">
        <f t="shared" si="540"/>
        <v>656</v>
      </c>
      <c r="P6921" s="4">
        <f t="shared" si="541"/>
        <v>0</v>
      </c>
      <c r="Q6921" s="3">
        <f t="shared" si="542"/>
        <v>656</v>
      </c>
      <c r="R6921" t="str">
        <f t="shared" si="543"/>
        <v>Em atraso</v>
      </c>
      <c r="S6921" s="5">
        <f t="shared" si="544"/>
        <v>4</v>
      </c>
    </row>
    <row r="6922" spans="1:19" x14ac:dyDescent="0.25">
      <c r="A6922">
        <v>6921</v>
      </c>
      <c r="B6922" s="1">
        <v>44274</v>
      </c>
      <c r="C6922" s="1">
        <v>44274</v>
      </c>
      <c r="D6922" s="1">
        <v>44305</v>
      </c>
      <c r="E6922" s="1">
        <v>44308</v>
      </c>
      <c r="F6922">
        <v>1</v>
      </c>
      <c r="G6922">
        <v>5</v>
      </c>
      <c r="H6922">
        <v>69</v>
      </c>
      <c r="I6922" s="6">
        <v>0</v>
      </c>
      <c r="J6922">
        <v>2</v>
      </c>
      <c r="K6922" t="str">
        <f>_xlfn.XLOOKUP(fCompras!F6922,dComprador!$A$2:$A$7,dComprador!$B$2:$B$7)</f>
        <v>Alon</v>
      </c>
      <c r="L6922" t="str">
        <f>_xlfn.XLOOKUP(J6922,dFornecedor!$A$2:$A$6,dFornecedor!$B$2:$B$6)</f>
        <v>Minerva</v>
      </c>
      <c r="M6922" t="str">
        <f>_xlfn.XLOOKUP(G6922,dMateriaPrima!$A$2:$A$12,dMateriaPrima!$B$2:$B$12)</f>
        <v>Areia</v>
      </c>
      <c r="N6922" s="2">
        <f>_xlfn.XLOOKUP(G6922,dMateriaPrima!$A$2:$A$12,dMateriaPrima!$C$2:$C$12)</f>
        <v>3.59</v>
      </c>
      <c r="O6922" s="3">
        <f t="shared" si="540"/>
        <v>247.70999999999998</v>
      </c>
      <c r="P6922" s="4">
        <f t="shared" si="541"/>
        <v>0</v>
      </c>
      <c r="Q6922" s="3">
        <f t="shared" si="542"/>
        <v>247.70999999999998</v>
      </c>
      <c r="R6922" t="str">
        <f t="shared" si="543"/>
        <v>Em atraso</v>
      </c>
      <c r="S6922" s="5">
        <f t="shared" si="544"/>
        <v>3</v>
      </c>
    </row>
    <row r="6923" spans="1:19" x14ac:dyDescent="0.25">
      <c r="A6923">
        <v>6922</v>
      </c>
      <c r="B6923" s="1">
        <v>44275</v>
      </c>
      <c r="C6923" s="1">
        <v>44279</v>
      </c>
      <c r="D6923" s="1">
        <v>44282</v>
      </c>
      <c r="E6923" s="1">
        <v>44288</v>
      </c>
      <c r="F6923">
        <v>4</v>
      </c>
      <c r="G6923">
        <v>1</v>
      </c>
      <c r="H6923">
        <v>185</v>
      </c>
      <c r="I6923" s="6">
        <v>0</v>
      </c>
      <c r="J6923">
        <v>4</v>
      </c>
      <c r="K6923" t="str">
        <f>_xlfn.XLOOKUP(fCompras!F6923,dComprador!$A$2:$A$7,dComprador!$B$2:$B$7)</f>
        <v>Lira</v>
      </c>
      <c r="L6923" t="str">
        <f>_xlfn.XLOOKUP(J6923,dFornecedor!$A$2:$A$6,dFornecedor!$B$2:$B$6)</f>
        <v>AlphaOmega</v>
      </c>
      <c r="M6923" t="str">
        <f>_xlfn.XLOOKUP(G6923,dMateriaPrima!$A$2:$A$12,dMateriaPrima!$B$2:$B$12)</f>
        <v>Tecido</v>
      </c>
      <c r="N6923" s="2">
        <f>_xlfn.XLOOKUP(G6923,dMateriaPrima!$A$2:$A$12,dMateriaPrima!$C$2:$C$12)</f>
        <v>18</v>
      </c>
      <c r="O6923" s="3">
        <f t="shared" si="540"/>
        <v>3330</v>
      </c>
      <c r="P6923" s="4">
        <f t="shared" si="541"/>
        <v>0</v>
      </c>
      <c r="Q6923" s="3">
        <f t="shared" si="542"/>
        <v>3330</v>
      </c>
      <c r="R6923" t="str">
        <f t="shared" si="543"/>
        <v>Em atraso</v>
      </c>
      <c r="S6923" s="5">
        <f t="shared" si="544"/>
        <v>6</v>
      </c>
    </row>
    <row r="6924" spans="1:19" x14ac:dyDescent="0.25">
      <c r="A6924">
        <v>6923</v>
      </c>
      <c r="B6924" s="1">
        <v>44275</v>
      </c>
      <c r="C6924" s="1">
        <v>44284</v>
      </c>
      <c r="D6924" s="1">
        <v>44306</v>
      </c>
      <c r="E6924" s="1">
        <v>44307</v>
      </c>
      <c r="F6924">
        <v>1</v>
      </c>
      <c r="G6924">
        <v>5</v>
      </c>
      <c r="H6924">
        <v>569</v>
      </c>
      <c r="I6924" s="6">
        <v>0</v>
      </c>
      <c r="J6924">
        <v>2</v>
      </c>
      <c r="K6924" t="str">
        <f>_xlfn.XLOOKUP(fCompras!F6924,dComprador!$A$2:$A$7,dComprador!$B$2:$B$7)</f>
        <v>Alon</v>
      </c>
      <c r="L6924" t="str">
        <f>_xlfn.XLOOKUP(J6924,dFornecedor!$A$2:$A$6,dFornecedor!$B$2:$B$6)</f>
        <v>Minerva</v>
      </c>
      <c r="M6924" t="str">
        <f>_xlfn.XLOOKUP(G6924,dMateriaPrima!$A$2:$A$12,dMateriaPrima!$B$2:$B$12)</f>
        <v>Areia</v>
      </c>
      <c r="N6924" s="2">
        <f>_xlfn.XLOOKUP(G6924,dMateriaPrima!$A$2:$A$12,dMateriaPrima!$C$2:$C$12)</f>
        <v>3.59</v>
      </c>
      <c r="O6924" s="3">
        <f t="shared" si="540"/>
        <v>2042.7099999999998</v>
      </c>
      <c r="P6924" s="4">
        <f t="shared" si="541"/>
        <v>0</v>
      </c>
      <c r="Q6924" s="3">
        <f t="shared" si="542"/>
        <v>2042.7099999999998</v>
      </c>
      <c r="R6924" t="str">
        <f t="shared" si="543"/>
        <v>Em atraso</v>
      </c>
      <c r="S6924" s="5">
        <f t="shared" si="544"/>
        <v>1</v>
      </c>
    </row>
    <row r="6925" spans="1:19" x14ac:dyDescent="0.25">
      <c r="A6925">
        <v>6924</v>
      </c>
      <c r="B6925" s="1">
        <v>44275</v>
      </c>
      <c r="C6925" s="1">
        <v>44276</v>
      </c>
      <c r="D6925" s="1">
        <v>44304</v>
      </c>
      <c r="E6925" s="1">
        <v>44309</v>
      </c>
      <c r="F6925">
        <v>1</v>
      </c>
      <c r="G6925">
        <v>4</v>
      </c>
      <c r="H6925">
        <v>27</v>
      </c>
      <c r="I6925" s="6">
        <v>0</v>
      </c>
      <c r="J6925">
        <v>3</v>
      </c>
      <c r="K6925" t="str">
        <f>_xlfn.XLOOKUP(fCompras!F6925,dComprador!$A$2:$A$7,dComprador!$B$2:$B$7)</f>
        <v>Alon</v>
      </c>
      <c r="L6925" t="str">
        <f>_xlfn.XLOOKUP(J6925,dFornecedor!$A$2:$A$6,dFornecedor!$B$2:$B$6)</f>
        <v>StepUp</v>
      </c>
      <c r="M6925" t="str">
        <f>_xlfn.XLOOKUP(G6925,dMateriaPrima!$A$2:$A$12,dMateriaPrima!$B$2:$B$12)</f>
        <v>Madeira</v>
      </c>
      <c r="N6925" s="2">
        <f>_xlfn.XLOOKUP(G6925,dMateriaPrima!$A$2:$A$12,dMateriaPrima!$C$2:$C$12)</f>
        <v>168</v>
      </c>
      <c r="O6925" s="3">
        <f t="shared" si="540"/>
        <v>4536</v>
      </c>
      <c r="P6925" s="4">
        <f t="shared" si="541"/>
        <v>0</v>
      </c>
      <c r="Q6925" s="3">
        <f t="shared" si="542"/>
        <v>4536</v>
      </c>
      <c r="R6925" t="str">
        <f t="shared" si="543"/>
        <v>Em atraso</v>
      </c>
      <c r="S6925" s="5">
        <f t="shared" si="544"/>
        <v>5</v>
      </c>
    </row>
    <row r="6926" spans="1:19" x14ac:dyDescent="0.25">
      <c r="A6926">
        <v>6925</v>
      </c>
      <c r="B6926" s="1">
        <v>44275</v>
      </c>
      <c r="C6926" s="1">
        <v>44286</v>
      </c>
      <c r="D6926" s="1">
        <v>44307</v>
      </c>
      <c r="E6926" s="1">
        <v>44307</v>
      </c>
      <c r="F6926">
        <v>1</v>
      </c>
      <c r="G6926">
        <v>1</v>
      </c>
      <c r="H6926">
        <v>156</v>
      </c>
      <c r="I6926" s="6">
        <v>0</v>
      </c>
      <c r="J6926">
        <v>1</v>
      </c>
      <c r="K6926" t="str">
        <f>_xlfn.XLOOKUP(fCompras!F6926,dComprador!$A$2:$A$7,dComprador!$B$2:$B$7)</f>
        <v>Alon</v>
      </c>
      <c r="L6926" t="str">
        <f>_xlfn.XLOOKUP(J6926,dFornecedor!$A$2:$A$6,dFornecedor!$B$2:$B$6)</f>
        <v>NorthShore</v>
      </c>
      <c r="M6926" t="str">
        <f>_xlfn.XLOOKUP(G6926,dMateriaPrima!$A$2:$A$12,dMateriaPrima!$B$2:$B$12)</f>
        <v>Tecido</v>
      </c>
      <c r="N6926" s="2">
        <f>_xlfn.XLOOKUP(G6926,dMateriaPrima!$A$2:$A$12,dMateriaPrima!$C$2:$C$12)</f>
        <v>18</v>
      </c>
      <c r="O6926" s="3">
        <f t="shared" si="540"/>
        <v>2808</v>
      </c>
      <c r="P6926" s="4">
        <f t="shared" si="541"/>
        <v>0</v>
      </c>
      <c r="Q6926" s="3">
        <f t="shared" si="542"/>
        <v>2808</v>
      </c>
      <c r="R6926" t="str">
        <f t="shared" si="543"/>
        <v>No prazo</v>
      </c>
      <c r="S6926" s="5">
        <f t="shared" si="544"/>
        <v>0</v>
      </c>
    </row>
    <row r="6927" spans="1:19" x14ac:dyDescent="0.25">
      <c r="A6927">
        <v>6926</v>
      </c>
      <c r="B6927" s="1">
        <v>44275</v>
      </c>
      <c r="C6927" s="1">
        <v>44275</v>
      </c>
      <c r="D6927" s="1">
        <v>44283</v>
      </c>
      <c r="E6927" s="1">
        <v>44283</v>
      </c>
      <c r="F6927">
        <v>4</v>
      </c>
      <c r="G6927">
        <v>11</v>
      </c>
      <c r="H6927">
        <v>148</v>
      </c>
      <c r="I6927" s="6">
        <v>0</v>
      </c>
      <c r="J6927">
        <v>2</v>
      </c>
      <c r="K6927" t="str">
        <f>_xlfn.XLOOKUP(fCompras!F6927,dComprador!$A$2:$A$7,dComprador!$B$2:$B$7)</f>
        <v>Lira</v>
      </c>
      <c r="L6927" t="str">
        <f>_xlfn.XLOOKUP(J6927,dFornecedor!$A$2:$A$6,dFornecedor!$B$2:$B$6)</f>
        <v>Minerva</v>
      </c>
      <c r="M6927" t="str">
        <f>_xlfn.XLOOKUP(G6927,dMateriaPrima!$A$2:$A$12,dMateriaPrima!$B$2:$B$12)</f>
        <v>Papel</v>
      </c>
      <c r="N6927" s="2">
        <f>_xlfn.XLOOKUP(G6927,dMateriaPrima!$A$2:$A$12,dMateriaPrima!$C$2:$C$12)</f>
        <v>9</v>
      </c>
      <c r="O6927" s="3">
        <f t="shared" si="540"/>
        <v>1332</v>
      </c>
      <c r="P6927" s="4">
        <f t="shared" si="541"/>
        <v>0</v>
      </c>
      <c r="Q6927" s="3">
        <f t="shared" si="542"/>
        <v>1332</v>
      </c>
      <c r="R6927" t="str">
        <f t="shared" si="543"/>
        <v>No prazo</v>
      </c>
      <c r="S6927" s="5">
        <f t="shared" si="544"/>
        <v>0</v>
      </c>
    </row>
    <row r="6928" spans="1:19" x14ac:dyDescent="0.25">
      <c r="A6928">
        <v>6927</v>
      </c>
      <c r="B6928" s="1">
        <v>44275</v>
      </c>
      <c r="C6928" s="1">
        <v>44282</v>
      </c>
      <c r="D6928" s="1">
        <v>44282</v>
      </c>
      <c r="E6928" s="1">
        <v>44285</v>
      </c>
      <c r="F6928">
        <v>4</v>
      </c>
      <c r="G6928">
        <v>9</v>
      </c>
      <c r="H6928">
        <v>160</v>
      </c>
      <c r="I6928" s="6">
        <v>0</v>
      </c>
      <c r="J6928">
        <v>1</v>
      </c>
      <c r="K6928" t="str">
        <f>_xlfn.XLOOKUP(fCompras!F6928,dComprador!$A$2:$A$7,dComprador!$B$2:$B$7)</f>
        <v>Lira</v>
      </c>
      <c r="L6928" t="str">
        <f>_xlfn.XLOOKUP(J6928,dFornecedor!$A$2:$A$6,dFornecedor!$B$2:$B$6)</f>
        <v>NorthShore</v>
      </c>
      <c r="M6928" t="str">
        <f>_xlfn.XLOOKUP(G6928,dMateriaPrima!$A$2:$A$12,dMateriaPrima!$B$2:$B$12)</f>
        <v>Couro</v>
      </c>
      <c r="N6928" s="2">
        <f>_xlfn.XLOOKUP(G6928,dMateriaPrima!$A$2:$A$12,dMateriaPrima!$C$2:$C$12)</f>
        <v>4.4000000000000004</v>
      </c>
      <c r="O6928" s="3">
        <f t="shared" si="540"/>
        <v>704</v>
      </c>
      <c r="P6928" s="4">
        <f t="shared" si="541"/>
        <v>0</v>
      </c>
      <c r="Q6928" s="3">
        <f t="shared" si="542"/>
        <v>704</v>
      </c>
      <c r="R6928" t="str">
        <f t="shared" si="543"/>
        <v>Em atraso</v>
      </c>
      <c r="S6928" s="5">
        <f t="shared" si="544"/>
        <v>3</v>
      </c>
    </row>
    <row r="6929" spans="1:19" x14ac:dyDescent="0.25">
      <c r="A6929">
        <v>6928</v>
      </c>
      <c r="B6929" s="1">
        <v>44275</v>
      </c>
      <c r="C6929" s="1">
        <v>44284</v>
      </c>
      <c r="D6929" s="1">
        <v>44295</v>
      </c>
      <c r="E6929" s="1">
        <v>44296</v>
      </c>
      <c r="F6929">
        <v>1</v>
      </c>
      <c r="G6929">
        <v>7</v>
      </c>
      <c r="H6929">
        <v>77</v>
      </c>
      <c r="I6929" s="6">
        <v>0</v>
      </c>
      <c r="J6929">
        <v>3</v>
      </c>
      <c r="K6929" t="str">
        <f>_xlfn.XLOOKUP(fCompras!F6929,dComprador!$A$2:$A$7,dComprador!$B$2:$B$7)</f>
        <v>Alon</v>
      </c>
      <c r="L6929" t="str">
        <f>_xlfn.XLOOKUP(J6929,dFornecedor!$A$2:$A$6,dFornecedor!$B$2:$B$6)</f>
        <v>StepUp</v>
      </c>
      <c r="M6929" t="str">
        <f>_xlfn.XLOOKUP(G6929,dMateriaPrima!$A$2:$A$12,dMateriaPrima!$B$2:$B$12)</f>
        <v>Poliéster</v>
      </c>
      <c r="N6929" s="2">
        <f>_xlfn.XLOOKUP(G6929,dMateriaPrima!$A$2:$A$12,dMateriaPrima!$C$2:$C$12)</f>
        <v>8</v>
      </c>
      <c r="O6929" s="3">
        <f t="shared" si="540"/>
        <v>616</v>
      </c>
      <c r="P6929" s="4">
        <f t="shared" si="541"/>
        <v>0</v>
      </c>
      <c r="Q6929" s="3">
        <f t="shared" si="542"/>
        <v>616</v>
      </c>
      <c r="R6929" t="str">
        <f t="shared" si="543"/>
        <v>Em atraso</v>
      </c>
      <c r="S6929" s="5">
        <f t="shared" si="544"/>
        <v>1</v>
      </c>
    </row>
    <row r="6930" spans="1:19" x14ac:dyDescent="0.25">
      <c r="A6930">
        <v>6929</v>
      </c>
      <c r="B6930" s="1">
        <v>44275</v>
      </c>
      <c r="C6930" s="1">
        <v>44275</v>
      </c>
      <c r="D6930" s="1">
        <v>44307</v>
      </c>
      <c r="E6930" s="1">
        <v>44309</v>
      </c>
      <c r="F6930">
        <v>1</v>
      </c>
      <c r="G6930">
        <v>9</v>
      </c>
      <c r="H6930">
        <v>9</v>
      </c>
      <c r="I6930" s="6">
        <v>0</v>
      </c>
      <c r="J6930">
        <v>5</v>
      </c>
      <c r="K6930" t="str">
        <f>_xlfn.XLOOKUP(fCompras!F6930,dComprador!$A$2:$A$7,dComprador!$B$2:$B$7)</f>
        <v>Alon</v>
      </c>
      <c r="L6930" t="str">
        <f>_xlfn.XLOOKUP(J6930,dFornecedor!$A$2:$A$6,dFornecedor!$B$2:$B$6)</f>
        <v>Atlas</v>
      </c>
      <c r="M6930" t="str">
        <f>_xlfn.XLOOKUP(G6930,dMateriaPrima!$A$2:$A$12,dMateriaPrima!$B$2:$B$12)</f>
        <v>Couro</v>
      </c>
      <c r="N6930" s="2">
        <f>_xlfn.XLOOKUP(G6930,dMateriaPrima!$A$2:$A$12,dMateriaPrima!$C$2:$C$12)</f>
        <v>4.4000000000000004</v>
      </c>
      <c r="O6930" s="3">
        <f t="shared" si="540"/>
        <v>39.6</v>
      </c>
      <c r="P6930" s="4">
        <f t="shared" si="541"/>
        <v>0</v>
      </c>
      <c r="Q6930" s="3">
        <f t="shared" si="542"/>
        <v>39.6</v>
      </c>
      <c r="R6930" t="str">
        <f t="shared" si="543"/>
        <v>Em atraso</v>
      </c>
      <c r="S6930" s="5">
        <f t="shared" si="544"/>
        <v>2</v>
      </c>
    </row>
    <row r="6931" spans="1:19" x14ac:dyDescent="0.25">
      <c r="A6931">
        <v>6930</v>
      </c>
      <c r="B6931" s="1">
        <v>44276</v>
      </c>
      <c r="C6931" s="1">
        <v>44278</v>
      </c>
      <c r="D6931" s="1">
        <v>44283</v>
      </c>
      <c r="E6931" s="1">
        <v>44287</v>
      </c>
      <c r="F6931">
        <v>4</v>
      </c>
      <c r="G6931">
        <v>5</v>
      </c>
      <c r="H6931">
        <v>151</v>
      </c>
      <c r="I6931" s="6">
        <v>0</v>
      </c>
      <c r="J6931">
        <v>1</v>
      </c>
      <c r="K6931" t="str">
        <f>_xlfn.XLOOKUP(fCompras!F6931,dComprador!$A$2:$A$7,dComprador!$B$2:$B$7)</f>
        <v>Lira</v>
      </c>
      <c r="L6931" t="str">
        <f>_xlfn.XLOOKUP(J6931,dFornecedor!$A$2:$A$6,dFornecedor!$B$2:$B$6)</f>
        <v>NorthShore</v>
      </c>
      <c r="M6931" t="str">
        <f>_xlfn.XLOOKUP(G6931,dMateriaPrima!$A$2:$A$12,dMateriaPrima!$B$2:$B$12)</f>
        <v>Areia</v>
      </c>
      <c r="N6931" s="2">
        <f>_xlfn.XLOOKUP(G6931,dMateriaPrima!$A$2:$A$12,dMateriaPrima!$C$2:$C$12)</f>
        <v>3.59</v>
      </c>
      <c r="O6931" s="3">
        <f t="shared" si="540"/>
        <v>542.09</v>
      </c>
      <c r="P6931" s="4">
        <f t="shared" si="541"/>
        <v>0</v>
      </c>
      <c r="Q6931" s="3">
        <f t="shared" si="542"/>
        <v>542.09</v>
      </c>
      <c r="R6931" t="str">
        <f t="shared" si="543"/>
        <v>Em atraso</v>
      </c>
      <c r="S6931" s="5">
        <f t="shared" si="544"/>
        <v>4</v>
      </c>
    </row>
    <row r="6932" spans="1:19" x14ac:dyDescent="0.25">
      <c r="A6932">
        <v>6931</v>
      </c>
      <c r="B6932" s="1">
        <v>44276</v>
      </c>
      <c r="C6932" s="1">
        <v>44277</v>
      </c>
      <c r="D6932" s="1">
        <v>44282</v>
      </c>
      <c r="E6932" s="1">
        <v>44282</v>
      </c>
      <c r="F6932">
        <v>4</v>
      </c>
      <c r="G6932">
        <v>6</v>
      </c>
      <c r="H6932">
        <v>375</v>
      </c>
      <c r="I6932" s="6">
        <v>0</v>
      </c>
      <c r="J6932">
        <v>3</v>
      </c>
      <c r="K6932" t="str">
        <f>_xlfn.XLOOKUP(fCompras!F6932,dComprador!$A$2:$A$7,dComprador!$B$2:$B$7)</f>
        <v>Lira</v>
      </c>
      <c r="L6932" t="str">
        <f>_xlfn.XLOOKUP(J6932,dFornecedor!$A$2:$A$6,dFornecedor!$B$2:$B$6)</f>
        <v>StepUp</v>
      </c>
      <c r="M6932" t="str">
        <f>_xlfn.XLOOKUP(G6932,dMateriaPrima!$A$2:$A$12,dMateriaPrima!$B$2:$B$12)</f>
        <v>Fio Algodão</v>
      </c>
      <c r="N6932" s="2">
        <f>_xlfn.XLOOKUP(G6932,dMateriaPrima!$A$2:$A$12,dMateriaPrima!$C$2:$C$12)</f>
        <v>55.9</v>
      </c>
      <c r="O6932" s="3">
        <f t="shared" si="540"/>
        <v>20962.5</v>
      </c>
      <c r="P6932" s="4">
        <f t="shared" si="541"/>
        <v>0</v>
      </c>
      <c r="Q6932" s="3">
        <f t="shared" si="542"/>
        <v>20962.5</v>
      </c>
      <c r="R6932" t="str">
        <f t="shared" si="543"/>
        <v>No prazo</v>
      </c>
      <c r="S6932" s="5">
        <f t="shared" si="544"/>
        <v>0</v>
      </c>
    </row>
    <row r="6933" spans="1:19" x14ac:dyDescent="0.25">
      <c r="A6933">
        <v>6932</v>
      </c>
      <c r="B6933" s="1">
        <v>44276</v>
      </c>
      <c r="C6933" s="1">
        <v>44278</v>
      </c>
      <c r="D6933" s="1">
        <v>44296</v>
      </c>
      <c r="E6933" s="1">
        <v>44295</v>
      </c>
      <c r="F6933">
        <v>1</v>
      </c>
      <c r="G6933">
        <v>10</v>
      </c>
      <c r="H6933">
        <v>449</v>
      </c>
      <c r="I6933" s="6">
        <v>0</v>
      </c>
      <c r="J6933">
        <v>1</v>
      </c>
      <c r="K6933" t="str">
        <f>_xlfn.XLOOKUP(fCompras!F6933,dComprador!$A$2:$A$7,dComprador!$B$2:$B$7)</f>
        <v>Alon</v>
      </c>
      <c r="L6933" t="str">
        <f>_xlfn.XLOOKUP(J6933,dFornecedor!$A$2:$A$6,dFornecedor!$B$2:$B$6)</f>
        <v>NorthShore</v>
      </c>
      <c r="M6933" t="str">
        <f>_xlfn.XLOOKUP(G6933,dMateriaPrima!$A$2:$A$12,dMateriaPrima!$B$2:$B$12)</f>
        <v>Pedra Britada</v>
      </c>
      <c r="N6933" s="2">
        <f>_xlfn.XLOOKUP(G6933,dMateriaPrima!$A$2:$A$12,dMateriaPrima!$C$2:$C$12)</f>
        <v>56</v>
      </c>
      <c r="O6933" s="3">
        <f t="shared" si="540"/>
        <v>25144</v>
      </c>
      <c r="P6933" s="4">
        <f t="shared" si="541"/>
        <v>0</v>
      </c>
      <c r="Q6933" s="3">
        <f t="shared" si="542"/>
        <v>25144</v>
      </c>
      <c r="R6933" t="str">
        <f t="shared" si="543"/>
        <v>No prazo</v>
      </c>
      <c r="S6933" s="5">
        <f t="shared" si="544"/>
        <v>0</v>
      </c>
    </row>
    <row r="6934" spans="1:19" x14ac:dyDescent="0.25">
      <c r="A6934">
        <v>6933</v>
      </c>
      <c r="B6934" s="1">
        <v>44276</v>
      </c>
      <c r="C6934" s="1">
        <v>44277</v>
      </c>
      <c r="D6934" s="1">
        <v>44288</v>
      </c>
      <c r="E6934" s="1">
        <v>44290</v>
      </c>
      <c r="F6934">
        <v>2</v>
      </c>
      <c r="G6934">
        <v>5</v>
      </c>
      <c r="H6934">
        <v>50</v>
      </c>
      <c r="I6934" s="6">
        <v>0</v>
      </c>
      <c r="J6934">
        <v>3</v>
      </c>
      <c r="K6934" t="str">
        <f>_xlfn.XLOOKUP(fCompras!F6934,dComprador!$A$2:$A$7,dComprador!$B$2:$B$7)</f>
        <v>João</v>
      </c>
      <c r="L6934" t="str">
        <f>_xlfn.XLOOKUP(J6934,dFornecedor!$A$2:$A$6,dFornecedor!$B$2:$B$6)</f>
        <v>StepUp</v>
      </c>
      <c r="M6934" t="str">
        <f>_xlfn.XLOOKUP(G6934,dMateriaPrima!$A$2:$A$12,dMateriaPrima!$B$2:$B$12)</f>
        <v>Areia</v>
      </c>
      <c r="N6934" s="2">
        <f>_xlfn.XLOOKUP(G6934,dMateriaPrima!$A$2:$A$12,dMateriaPrima!$C$2:$C$12)</f>
        <v>3.59</v>
      </c>
      <c r="O6934" s="3">
        <f t="shared" si="540"/>
        <v>179.5</v>
      </c>
      <c r="P6934" s="4">
        <f t="shared" si="541"/>
        <v>0</v>
      </c>
      <c r="Q6934" s="3">
        <f t="shared" si="542"/>
        <v>179.5</v>
      </c>
      <c r="R6934" t="str">
        <f t="shared" si="543"/>
        <v>Em atraso</v>
      </c>
      <c r="S6934" s="5">
        <f t="shared" si="544"/>
        <v>2</v>
      </c>
    </row>
    <row r="6935" spans="1:19" x14ac:dyDescent="0.25">
      <c r="A6935">
        <v>6934</v>
      </c>
      <c r="B6935" s="1">
        <v>44276</v>
      </c>
      <c r="C6935" s="1">
        <v>44277</v>
      </c>
      <c r="D6935" s="1">
        <v>44287</v>
      </c>
      <c r="E6935" s="1">
        <v>44291</v>
      </c>
      <c r="F6935">
        <v>3</v>
      </c>
      <c r="G6935">
        <v>8</v>
      </c>
      <c r="H6935">
        <v>214</v>
      </c>
      <c r="I6935" s="6">
        <v>0</v>
      </c>
      <c r="J6935">
        <v>3</v>
      </c>
      <c r="K6935" t="str">
        <f>_xlfn.XLOOKUP(fCompras!F6935,dComprador!$A$2:$A$7,dComprador!$B$2:$B$7)</f>
        <v>Diego</v>
      </c>
      <c r="L6935" t="str">
        <f>_xlfn.XLOOKUP(J6935,dFornecedor!$A$2:$A$6,dFornecedor!$B$2:$B$6)</f>
        <v>StepUp</v>
      </c>
      <c r="M6935" t="str">
        <f>_xlfn.XLOOKUP(G6935,dMateriaPrima!$A$2:$A$12,dMateriaPrima!$B$2:$B$12)</f>
        <v>Cimento</v>
      </c>
      <c r="N6935" s="2">
        <f>_xlfn.XLOOKUP(G6935,dMateriaPrima!$A$2:$A$12,dMateriaPrima!$C$2:$C$12)</f>
        <v>23</v>
      </c>
      <c r="O6935" s="3">
        <f t="shared" si="540"/>
        <v>4922</v>
      </c>
      <c r="P6935" s="4">
        <f t="shared" si="541"/>
        <v>0</v>
      </c>
      <c r="Q6935" s="3">
        <f t="shared" si="542"/>
        <v>4922</v>
      </c>
      <c r="R6935" t="str">
        <f t="shared" si="543"/>
        <v>Em atraso</v>
      </c>
      <c r="S6935" s="5">
        <f t="shared" si="544"/>
        <v>4</v>
      </c>
    </row>
    <row r="6936" spans="1:19" x14ac:dyDescent="0.25">
      <c r="A6936">
        <v>6935</v>
      </c>
      <c r="B6936" s="1">
        <v>44276</v>
      </c>
      <c r="C6936" s="1">
        <v>44279</v>
      </c>
      <c r="D6936" s="1">
        <v>44288</v>
      </c>
      <c r="E6936" s="1">
        <v>44289</v>
      </c>
      <c r="F6936">
        <v>2</v>
      </c>
      <c r="G6936">
        <v>8</v>
      </c>
      <c r="H6936">
        <v>6</v>
      </c>
      <c r="I6936" s="6">
        <v>0</v>
      </c>
      <c r="J6936">
        <v>1</v>
      </c>
      <c r="K6936" t="str">
        <f>_xlfn.XLOOKUP(fCompras!F6936,dComprador!$A$2:$A$7,dComprador!$B$2:$B$7)</f>
        <v>João</v>
      </c>
      <c r="L6936" t="str">
        <f>_xlfn.XLOOKUP(J6936,dFornecedor!$A$2:$A$6,dFornecedor!$B$2:$B$6)</f>
        <v>NorthShore</v>
      </c>
      <c r="M6936" t="str">
        <f>_xlfn.XLOOKUP(G6936,dMateriaPrima!$A$2:$A$12,dMateriaPrima!$B$2:$B$12)</f>
        <v>Cimento</v>
      </c>
      <c r="N6936" s="2">
        <f>_xlfn.XLOOKUP(G6936,dMateriaPrima!$A$2:$A$12,dMateriaPrima!$C$2:$C$12)</f>
        <v>23</v>
      </c>
      <c r="O6936" s="3">
        <f t="shared" si="540"/>
        <v>138</v>
      </c>
      <c r="P6936" s="4">
        <f t="shared" si="541"/>
        <v>0</v>
      </c>
      <c r="Q6936" s="3">
        <f t="shared" si="542"/>
        <v>138</v>
      </c>
      <c r="R6936" t="str">
        <f t="shared" si="543"/>
        <v>Em atraso</v>
      </c>
      <c r="S6936" s="5">
        <f t="shared" si="544"/>
        <v>1</v>
      </c>
    </row>
    <row r="6937" spans="1:19" x14ac:dyDescent="0.25">
      <c r="A6937">
        <v>6936</v>
      </c>
      <c r="B6937" s="1">
        <v>44276</v>
      </c>
      <c r="C6937" s="1">
        <v>44277</v>
      </c>
      <c r="D6937" s="1">
        <v>44295</v>
      </c>
      <c r="E6937" s="1">
        <v>44294</v>
      </c>
      <c r="F6937">
        <v>1</v>
      </c>
      <c r="G6937">
        <v>1</v>
      </c>
      <c r="H6937">
        <v>303</v>
      </c>
      <c r="I6937" s="6">
        <v>0</v>
      </c>
      <c r="J6937">
        <v>3</v>
      </c>
      <c r="K6937" t="str">
        <f>_xlfn.XLOOKUP(fCompras!F6937,dComprador!$A$2:$A$7,dComprador!$B$2:$B$7)</f>
        <v>Alon</v>
      </c>
      <c r="L6937" t="str">
        <f>_xlfn.XLOOKUP(J6937,dFornecedor!$A$2:$A$6,dFornecedor!$B$2:$B$6)</f>
        <v>StepUp</v>
      </c>
      <c r="M6937" t="str">
        <f>_xlfn.XLOOKUP(G6937,dMateriaPrima!$A$2:$A$12,dMateriaPrima!$B$2:$B$12)</f>
        <v>Tecido</v>
      </c>
      <c r="N6937" s="2">
        <f>_xlfn.XLOOKUP(G6937,dMateriaPrima!$A$2:$A$12,dMateriaPrima!$C$2:$C$12)</f>
        <v>18</v>
      </c>
      <c r="O6937" s="3">
        <f t="shared" si="540"/>
        <v>5454</v>
      </c>
      <c r="P6937" s="4">
        <f t="shared" si="541"/>
        <v>0</v>
      </c>
      <c r="Q6937" s="3">
        <f t="shared" si="542"/>
        <v>5454</v>
      </c>
      <c r="R6937" t="str">
        <f t="shared" si="543"/>
        <v>No prazo</v>
      </c>
      <c r="S6937" s="5">
        <f t="shared" si="544"/>
        <v>0</v>
      </c>
    </row>
    <row r="6938" spans="1:19" x14ac:dyDescent="0.25">
      <c r="A6938">
        <v>6937</v>
      </c>
      <c r="B6938" s="1">
        <v>44276</v>
      </c>
      <c r="C6938" s="1">
        <v>44277</v>
      </c>
      <c r="D6938" s="1">
        <v>44299</v>
      </c>
      <c r="E6938" s="1">
        <v>44302</v>
      </c>
      <c r="F6938">
        <v>1</v>
      </c>
      <c r="G6938">
        <v>9</v>
      </c>
      <c r="H6938">
        <v>510</v>
      </c>
      <c r="I6938" s="6">
        <v>0</v>
      </c>
      <c r="J6938">
        <v>4</v>
      </c>
      <c r="K6938" t="str">
        <f>_xlfn.XLOOKUP(fCompras!F6938,dComprador!$A$2:$A$7,dComprador!$B$2:$B$7)</f>
        <v>Alon</v>
      </c>
      <c r="L6938" t="str">
        <f>_xlfn.XLOOKUP(J6938,dFornecedor!$A$2:$A$6,dFornecedor!$B$2:$B$6)</f>
        <v>AlphaOmega</v>
      </c>
      <c r="M6938" t="str">
        <f>_xlfn.XLOOKUP(G6938,dMateriaPrima!$A$2:$A$12,dMateriaPrima!$B$2:$B$12)</f>
        <v>Couro</v>
      </c>
      <c r="N6938" s="2">
        <f>_xlfn.XLOOKUP(G6938,dMateriaPrima!$A$2:$A$12,dMateriaPrima!$C$2:$C$12)</f>
        <v>4.4000000000000004</v>
      </c>
      <c r="O6938" s="3">
        <f t="shared" si="540"/>
        <v>2244</v>
      </c>
      <c r="P6938" s="4">
        <f t="shared" si="541"/>
        <v>0</v>
      </c>
      <c r="Q6938" s="3">
        <f t="shared" si="542"/>
        <v>2244</v>
      </c>
      <c r="R6938" t="str">
        <f t="shared" si="543"/>
        <v>Em atraso</v>
      </c>
      <c r="S6938" s="5">
        <f t="shared" si="544"/>
        <v>3</v>
      </c>
    </row>
    <row r="6939" spans="1:19" x14ac:dyDescent="0.25">
      <c r="A6939">
        <v>6938</v>
      </c>
      <c r="B6939" s="1">
        <v>44276</v>
      </c>
      <c r="C6939" s="1">
        <v>44276</v>
      </c>
      <c r="D6939" s="1">
        <v>44299</v>
      </c>
      <c r="E6939" s="1">
        <v>44301</v>
      </c>
      <c r="F6939">
        <v>1</v>
      </c>
      <c r="G6939">
        <v>8</v>
      </c>
      <c r="H6939">
        <v>148</v>
      </c>
      <c r="I6939" s="6">
        <v>0</v>
      </c>
      <c r="J6939">
        <v>2</v>
      </c>
      <c r="K6939" t="str">
        <f>_xlfn.XLOOKUP(fCompras!F6939,dComprador!$A$2:$A$7,dComprador!$B$2:$B$7)</f>
        <v>Alon</v>
      </c>
      <c r="L6939" t="str">
        <f>_xlfn.XLOOKUP(J6939,dFornecedor!$A$2:$A$6,dFornecedor!$B$2:$B$6)</f>
        <v>Minerva</v>
      </c>
      <c r="M6939" t="str">
        <f>_xlfn.XLOOKUP(G6939,dMateriaPrima!$A$2:$A$12,dMateriaPrima!$B$2:$B$12)</f>
        <v>Cimento</v>
      </c>
      <c r="N6939" s="2">
        <f>_xlfn.XLOOKUP(G6939,dMateriaPrima!$A$2:$A$12,dMateriaPrima!$C$2:$C$12)</f>
        <v>23</v>
      </c>
      <c r="O6939" s="3">
        <f t="shared" si="540"/>
        <v>3404</v>
      </c>
      <c r="P6939" s="4">
        <f t="shared" si="541"/>
        <v>0</v>
      </c>
      <c r="Q6939" s="3">
        <f t="shared" si="542"/>
        <v>3404</v>
      </c>
      <c r="R6939" t="str">
        <f t="shared" si="543"/>
        <v>Em atraso</v>
      </c>
      <c r="S6939" s="5">
        <f t="shared" si="544"/>
        <v>2</v>
      </c>
    </row>
    <row r="6940" spans="1:19" x14ac:dyDescent="0.25">
      <c r="A6940">
        <v>6939</v>
      </c>
      <c r="B6940" s="1">
        <v>44277</v>
      </c>
      <c r="C6940" s="1">
        <v>44280</v>
      </c>
      <c r="D6940" s="1">
        <v>44284</v>
      </c>
      <c r="E6940" s="1">
        <v>44283</v>
      </c>
      <c r="F6940">
        <v>4</v>
      </c>
      <c r="G6940">
        <v>8</v>
      </c>
      <c r="H6940">
        <v>332</v>
      </c>
      <c r="I6940" s="6">
        <v>0</v>
      </c>
      <c r="J6940">
        <v>3</v>
      </c>
      <c r="K6940" t="str">
        <f>_xlfn.XLOOKUP(fCompras!F6940,dComprador!$A$2:$A$7,dComprador!$B$2:$B$7)</f>
        <v>Lira</v>
      </c>
      <c r="L6940" t="str">
        <f>_xlfn.XLOOKUP(J6940,dFornecedor!$A$2:$A$6,dFornecedor!$B$2:$B$6)</f>
        <v>StepUp</v>
      </c>
      <c r="M6940" t="str">
        <f>_xlfn.XLOOKUP(G6940,dMateriaPrima!$A$2:$A$12,dMateriaPrima!$B$2:$B$12)</f>
        <v>Cimento</v>
      </c>
      <c r="N6940" s="2">
        <f>_xlfn.XLOOKUP(G6940,dMateriaPrima!$A$2:$A$12,dMateriaPrima!$C$2:$C$12)</f>
        <v>23</v>
      </c>
      <c r="O6940" s="3">
        <f t="shared" si="540"/>
        <v>7636</v>
      </c>
      <c r="P6940" s="4">
        <f t="shared" si="541"/>
        <v>0</v>
      </c>
      <c r="Q6940" s="3">
        <f t="shared" si="542"/>
        <v>7636</v>
      </c>
      <c r="R6940" t="str">
        <f t="shared" si="543"/>
        <v>No prazo</v>
      </c>
      <c r="S6940" s="5">
        <f t="shared" si="544"/>
        <v>0</v>
      </c>
    </row>
    <row r="6941" spans="1:19" x14ac:dyDescent="0.25">
      <c r="A6941">
        <v>6940</v>
      </c>
      <c r="B6941" s="1">
        <v>44277</v>
      </c>
      <c r="C6941" s="1">
        <v>44285</v>
      </c>
      <c r="D6941" s="1">
        <v>44286</v>
      </c>
      <c r="E6941" s="1">
        <v>44287</v>
      </c>
      <c r="F6941">
        <v>4</v>
      </c>
      <c r="G6941">
        <v>5</v>
      </c>
      <c r="H6941">
        <v>43</v>
      </c>
      <c r="I6941" s="6">
        <v>0</v>
      </c>
      <c r="J6941">
        <v>3</v>
      </c>
      <c r="K6941" t="str">
        <f>_xlfn.XLOOKUP(fCompras!F6941,dComprador!$A$2:$A$7,dComprador!$B$2:$B$7)</f>
        <v>Lira</v>
      </c>
      <c r="L6941" t="str">
        <f>_xlfn.XLOOKUP(J6941,dFornecedor!$A$2:$A$6,dFornecedor!$B$2:$B$6)</f>
        <v>StepUp</v>
      </c>
      <c r="M6941" t="str">
        <f>_xlfn.XLOOKUP(G6941,dMateriaPrima!$A$2:$A$12,dMateriaPrima!$B$2:$B$12)</f>
        <v>Areia</v>
      </c>
      <c r="N6941" s="2">
        <f>_xlfn.XLOOKUP(G6941,dMateriaPrima!$A$2:$A$12,dMateriaPrima!$C$2:$C$12)</f>
        <v>3.59</v>
      </c>
      <c r="O6941" s="3">
        <f t="shared" si="540"/>
        <v>154.37</v>
      </c>
      <c r="P6941" s="4">
        <f t="shared" si="541"/>
        <v>0</v>
      </c>
      <c r="Q6941" s="3">
        <f t="shared" si="542"/>
        <v>154.37</v>
      </c>
      <c r="R6941" t="str">
        <f t="shared" si="543"/>
        <v>Em atraso</v>
      </c>
      <c r="S6941" s="5">
        <f t="shared" si="544"/>
        <v>1</v>
      </c>
    </row>
    <row r="6942" spans="1:19" x14ac:dyDescent="0.25">
      <c r="A6942">
        <v>6941</v>
      </c>
      <c r="B6942" s="1">
        <v>44277</v>
      </c>
      <c r="C6942" s="1">
        <v>44286</v>
      </c>
      <c r="D6942" s="1">
        <v>44288</v>
      </c>
      <c r="E6942" s="1">
        <v>44293</v>
      </c>
      <c r="F6942">
        <v>4</v>
      </c>
      <c r="G6942">
        <v>11</v>
      </c>
      <c r="H6942">
        <v>55</v>
      </c>
      <c r="I6942" s="6">
        <v>0</v>
      </c>
      <c r="J6942">
        <v>2</v>
      </c>
      <c r="K6942" t="str">
        <f>_xlfn.XLOOKUP(fCompras!F6942,dComprador!$A$2:$A$7,dComprador!$B$2:$B$7)</f>
        <v>Lira</v>
      </c>
      <c r="L6942" t="str">
        <f>_xlfn.XLOOKUP(J6942,dFornecedor!$A$2:$A$6,dFornecedor!$B$2:$B$6)</f>
        <v>Minerva</v>
      </c>
      <c r="M6942" t="str">
        <f>_xlfn.XLOOKUP(G6942,dMateriaPrima!$A$2:$A$12,dMateriaPrima!$B$2:$B$12)</f>
        <v>Papel</v>
      </c>
      <c r="N6942" s="2">
        <f>_xlfn.XLOOKUP(G6942,dMateriaPrima!$A$2:$A$12,dMateriaPrima!$C$2:$C$12)</f>
        <v>9</v>
      </c>
      <c r="O6942" s="3">
        <f t="shared" si="540"/>
        <v>495</v>
      </c>
      <c r="P6942" s="4">
        <f t="shared" si="541"/>
        <v>0</v>
      </c>
      <c r="Q6942" s="3">
        <f t="shared" si="542"/>
        <v>495</v>
      </c>
      <c r="R6942" t="str">
        <f t="shared" si="543"/>
        <v>Em atraso</v>
      </c>
      <c r="S6942" s="5">
        <f t="shared" si="544"/>
        <v>5</v>
      </c>
    </row>
    <row r="6943" spans="1:19" x14ac:dyDescent="0.25">
      <c r="A6943">
        <v>6942</v>
      </c>
      <c r="B6943" s="1">
        <v>44277</v>
      </c>
      <c r="C6943" s="1">
        <v>44288</v>
      </c>
      <c r="D6943" s="1">
        <v>44288</v>
      </c>
      <c r="E6943" s="1">
        <v>44294</v>
      </c>
      <c r="F6943">
        <v>4</v>
      </c>
      <c r="G6943">
        <v>10</v>
      </c>
      <c r="H6943">
        <v>185</v>
      </c>
      <c r="I6943" s="6">
        <v>0</v>
      </c>
      <c r="J6943">
        <v>1</v>
      </c>
      <c r="K6943" t="str">
        <f>_xlfn.XLOOKUP(fCompras!F6943,dComprador!$A$2:$A$7,dComprador!$B$2:$B$7)</f>
        <v>Lira</v>
      </c>
      <c r="L6943" t="str">
        <f>_xlfn.XLOOKUP(J6943,dFornecedor!$A$2:$A$6,dFornecedor!$B$2:$B$6)</f>
        <v>NorthShore</v>
      </c>
      <c r="M6943" t="str">
        <f>_xlfn.XLOOKUP(G6943,dMateriaPrima!$A$2:$A$12,dMateriaPrima!$B$2:$B$12)</f>
        <v>Pedra Britada</v>
      </c>
      <c r="N6943" s="2">
        <f>_xlfn.XLOOKUP(G6943,dMateriaPrima!$A$2:$A$12,dMateriaPrima!$C$2:$C$12)</f>
        <v>56</v>
      </c>
      <c r="O6943" s="3">
        <f t="shared" si="540"/>
        <v>10360</v>
      </c>
      <c r="P6943" s="4">
        <f t="shared" si="541"/>
        <v>0</v>
      </c>
      <c r="Q6943" s="3">
        <f t="shared" si="542"/>
        <v>10360</v>
      </c>
      <c r="R6943" t="str">
        <f t="shared" si="543"/>
        <v>Em atraso</v>
      </c>
      <c r="S6943" s="5">
        <f t="shared" si="544"/>
        <v>6</v>
      </c>
    </row>
    <row r="6944" spans="1:19" x14ac:dyDescent="0.25">
      <c r="A6944">
        <v>6943</v>
      </c>
      <c r="B6944" s="1">
        <v>44277</v>
      </c>
      <c r="C6944" s="1">
        <v>44277</v>
      </c>
      <c r="D6944" s="1">
        <v>44284</v>
      </c>
      <c r="E6944" s="1">
        <v>44285</v>
      </c>
      <c r="F6944">
        <v>4</v>
      </c>
      <c r="G6944">
        <v>7</v>
      </c>
      <c r="H6944">
        <v>114</v>
      </c>
      <c r="I6944" s="6">
        <v>0</v>
      </c>
      <c r="J6944">
        <v>4</v>
      </c>
      <c r="K6944" t="str">
        <f>_xlfn.XLOOKUP(fCompras!F6944,dComprador!$A$2:$A$7,dComprador!$B$2:$B$7)</f>
        <v>Lira</v>
      </c>
      <c r="L6944" t="str">
        <f>_xlfn.XLOOKUP(J6944,dFornecedor!$A$2:$A$6,dFornecedor!$B$2:$B$6)</f>
        <v>AlphaOmega</v>
      </c>
      <c r="M6944" t="str">
        <f>_xlfn.XLOOKUP(G6944,dMateriaPrima!$A$2:$A$12,dMateriaPrima!$B$2:$B$12)</f>
        <v>Poliéster</v>
      </c>
      <c r="N6944" s="2">
        <f>_xlfn.XLOOKUP(G6944,dMateriaPrima!$A$2:$A$12,dMateriaPrima!$C$2:$C$12)</f>
        <v>8</v>
      </c>
      <c r="O6944" s="3">
        <f t="shared" si="540"/>
        <v>912</v>
      </c>
      <c r="P6944" s="4">
        <f t="shared" si="541"/>
        <v>0</v>
      </c>
      <c r="Q6944" s="3">
        <f t="shared" si="542"/>
        <v>912</v>
      </c>
      <c r="R6944" t="str">
        <f t="shared" si="543"/>
        <v>Em atraso</v>
      </c>
      <c r="S6944" s="5">
        <f t="shared" si="544"/>
        <v>1</v>
      </c>
    </row>
    <row r="6945" spans="1:19" x14ac:dyDescent="0.25">
      <c r="A6945">
        <v>6944</v>
      </c>
      <c r="B6945" s="1">
        <v>44277</v>
      </c>
      <c r="C6945" s="1">
        <v>44278</v>
      </c>
      <c r="D6945" s="1">
        <v>44296</v>
      </c>
      <c r="E6945" s="1">
        <v>44300</v>
      </c>
      <c r="F6945">
        <v>1</v>
      </c>
      <c r="G6945">
        <v>8</v>
      </c>
      <c r="H6945">
        <v>166</v>
      </c>
      <c r="I6945" s="6">
        <v>0</v>
      </c>
      <c r="J6945">
        <v>3</v>
      </c>
      <c r="K6945" t="str">
        <f>_xlfn.XLOOKUP(fCompras!F6945,dComprador!$A$2:$A$7,dComprador!$B$2:$B$7)</f>
        <v>Alon</v>
      </c>
      <c r="L6945" t="str">
        <f>_xlfn.XLOOKUP(J6945,dFornecedor!$A$2:$A$6,dFornecedor!$B$2:$B$6)</f>
        <v>StepUp</v>
      </c>
      <c r="M6945" t="str">
        <f>_xlfn.XLOOKUP(G6945,dMateriaPrima!$A$2:$A$12,dMateriaPrima!$B$2:$B$12)</f>
        <v>Cimento</v>
      </c>
      <c r="N6945" s="2">
        <f>_xlfn.XLOOKUP(G6945,dMateriaPrima!$A$2:$A$12,dMateriaPrima!$C$2:$C$12)</f>
        <v>23</v>
      </c>
      <c r="O6945" s="3">
        <f t="shared" si="540"/>
        <v>3818</v>
      </c>
      <c r="P6945" s="4">
        <f t="shared" si="541"/>
        <v>0</v>
      </c>
      <c r="Q6945" s="3">
        <f t="shared" si="542"/>
        <v>3818</v>
      </c>
      <c r="R6945" t="str">
        <f t="shared" si="543"/>
        <v>Em atraso</v>
      </c>
      <c r="S6945" s="5">
        <f t="shared" si="544"/>
        <v>4</v>
      </c>
    </row>
    <row r="6946" spans="1:19" x14ac:dyDescent="0.25">
      <c r="A6946">
        <v>6945</v>
      </c>
      <c r="B6946" s="1">
        <v>44277</v>
      </c>
      <c r="C6946" s="1">
        <v>44280</v>
      </c>
      <c r="D6946" s="1">
        <v>44290</v>
      </c>
      <c r="E6946" s="1">
        <v>44292</v>
      </c>
      <c r="F6946">
        <v>2</v>
      </c>
      <c r="G6946">
        <v>9</v>
      </c>
      <c r="H6946">
        <v>108</v>
      </c>
      <c r="I6946" s="6">
        <v>0</v>
      </c>
      <c r="J6946">
        <v>3</v>
      </c>
      <c r="K6946" t="str">
        <f>_xlfn.XLOOKUP(fCompras!F6946,dComprador!$A$2:$A$7,dComprador!$B$2:$B$7)</f>
        <v>João</v>
      </c>
      <c r="L6946" t="str">
        <f>_xlfn.XLOOKUP(J6946,dFornecedor!$A$2:$A$6,dFornecedor!$B$2:$B$6)</f>
        <v>StepUp</v>
      </c>
      <c r="M6946" t="str">
        <f>_xlfn.XLOOKUP(G6946,dMateriaPrima!$A$2:$A$12,dMateriaPrima!$B$2:$B$12)</f>
        <v>Couro</v>
      </c>
      <c r="N6946" s="2">
        <f>_xlfn.XLOOKUP(G6946,dMateriaPrima!$A$2:$A$12,dMateriaPrima!$C$2:$C$12)</f>
        <v>4.4000000000000004</v>
      </c>
      <c r="O6946" s="3">
        <f t="shared" si="540"/>
        <v>475.20000000000005</v>
      </c>
      <c r="P6946" s="4">
        <f t="shared" si="541"/>
        <v>0</v>
      </c>
      <c r="Q6946" s="3">
        <f t="shared" si="542"/>
        <v>475.20000000000005</v>
      </c>
      <c r="R6946" t="str">
        <f t="shared" si="543"/>
        <v>Em atraso</v>
      </c>
      <c r="S6946" s="5">
        <f t="shared" si="544"/>
        <v>2</v>
      </c>
    </row>
    <row r="6947" spans="1:19" x14ac:dyDescent="0.25">
      <c r="A6947">
        <v>6946</v>
      </c>
      <c r="B6947" s="1">
        <v>44277</v>
      </c>
      <c r="C6947" s="1">
        <v>44285</v>
      </c>
      <c r="D6947" s="1">
        <v>44289</v>
      </c>
      <c r="E6947" s="1">
        <v>44294</v>
      </c>
      <c r="F6947">
        <v>3</v>
      </c>
      <c r="G6947">
        <v>6</v>
      </c>
      <c r="H6947">
        <v>56</v>
      </c>
      <c r="I6947" s="6">
        <v>0</v>
      </c>
      <c r="J6947">
        <v>2</v>
      </c>
      <c r="K6947" t="str">
        <f>_xlfn.XLOOKUP(fCompras!F6947,dComprador!$A$2:$A$7,dComprador!$B$2:$B$7)</f>
        <v>Diego</v>
      </c>
      <c r="L6947" t="str">
        <f>_xlfn.XLOOKUP(J6947,dFornecedor!$A$2:$A$6,dFornecedor!$B$2:$B$6)</f>
        <v>Minerva</v>
      </c>
      <c r="M6947" t="str">
        <f>_xlfn.XLOOKUP(G6947,dMateriaPrima!$A$2:$A$12,dMateriaPrima!$B$2:$B$12)</f>
        <v>Fio Algodão</v>
      </c>
      <c r="N6947" s="2">
        <f>_xlfn.XLOOKUP(G6947,dMateriaPrima!$A$2:$A$12,dMateriaPrima!$C$2:$C$12)</f>
        <v>55.9</v>
      </c>
      <c r="O6947" s="3">
        <f t="shared" si="540"/>
        <v>3130.4</v>
      </c>
      <c r="P6947" s="4">
        <f t="shared" si="541"/>
        <v>0</v>
      </c>
      <c r="Q6947" s="3">
        <f t="shared" si="542"/>
        <v>3130.4</v>
      </c>
      <c r="R6947" t="str">
        <f t="shared" si="543"/>
        <v>Em atraso</v>
      </c>
      <c r="S6947" s="5">
        <f t="shared" si="544"/>
        <v>5</v>
      </c>
    </row>
    <row r="6948" spans="1:19" x14ac:dyDescent="0.25">
      <c r="A6948">
        <v>6947</v>
      </c>
      <c r="B6948" s="1">
        <v>44277</v>
      </c>
      <c r="C6948" s="1">
        <v>44278</v>
      </c>
      <c r="D6948" s="1">
        <v>44296</v>
      </c>
      <c r="E6948" s="1">
        <v>44297</v>
      </c>
      <c r="F6948">
        <v>1</v>
      </c>
      <c r="G6948">
        <v>9</v>
      </c>
      <c r="H6948">
        <v>146</v>
      </c>
      <c r="I6948" s="6">
        <v>0</v>
      </c>
      <c r="J6948">
        <v>3</v>
      </c>
      <c r="K6948" t="str">
        <f>_xlfn.XLOOKUP(fCompras!F6948,dComprador!$A$2:$A$7,dComprador!$B$2:$B$7)</f>
        <v>Alon</v>
      </c>
      <c r="L6948" t="str">
        <f>_xlfn.XLOOKUP(J6948,dFornecedor!$A$2:$A$6,dFornecedor!$B$2:$B$6)</f>
        <v>StepUp</v>
      </c>
      <c r="M6948" t="str">
        <f>_xlfn.XLOOKUP(G6948,dMateriaPrima!$A$2:$A$12,dMateriaPrima!$B$2:$B$12)</f>
        <v>Couro</v>
      </c>
      <c r="N6948" s="2">
        <f>_xlfn.XLOOKUP(G6948,dMateriaPrima!$A$2:$A$12,dMateriaPrima!$C$2:$C$12)</f>
        <v>4.4000000000000004</v>
      </c>
      <c r="O6948" s="3">
        <f t="shared" si="540"/>
        <v>642.40000000000009</v>
      </c>
      <c r="P6948" s="4">
        <f t="shared" si="541"/>
        <v>0</v>
      </c>
      <c r="Q6948" s="3">
        <f t="shared" si="542"/>
        <v>642.40000000000009</v>
      </c>
      <c r="R6948" t="str">
        <f t="shared" si="543"/>
        <v>Em atraso</v>
      </c>
      <c r="S6948" s="5">
        <f t="shared" si="544"/>
        <v>1</v>
      </c>
    </row>
    <row r="6949" spans="1:19" x14ac:dyDescent="0.25">
      <c r="A6949">
        <v>6948</v>
      </c>
      <c r="B6949" s="1">
        <v>44277</v>
      </c>
      <c r="C6949" s="1">
        <v>44281</v>
      </c>
      <c r="D6949" s="1">
        <v>44295</v>
      </c>
      <c r="E6949" s="1">
        <v>44296</v>
      </c>
      <c r="F6949">
        <v>2</v>
      </c>
      <c r="G6949">
        <v>5</v>
      </c>
      <c r="H6949">
        <v>289</v>
      </c>
      <c r="I6949" s="6">
        <v>0</v>
      </c>
      <c r="J6949">
        <v>1</v>
      </c>
      <c r="K6949" t="str">
        <f>_xlfn.XLOOKUP(fCompras!F6949,dComprador!$A$2:$A$7,dComprador!$B$2:$B$7)</f>
        <v>João</v>
      </c>
      <c r="L6949" t="str">
        <f>_xlfn.XLOOKUP(J6949,dFornecedor!$A$2:$A$6,dFornecedor!$B$2:$B$6)</f>
        <v>NorthShore</v>
      </c>
      <c r="M6949" t="str">
        <f>_xlfn.XLOOKUP(G6949,dMateriaPrima!$A$2:$A$12,dMateriaPrima!$B$2:$B$12)</f>
        <v>Areia</v>
      </c>
      <c r="N6949" s="2">
        <f>_xlfn.XLOOKUP(G6949,dMateriaPrima!$A$2:$A$12,dMateriaPrima!$C$2:$C$12)</f>
        <v>3.59</v>
      </c>
      <c r="O6949" s="3">
        <f t="shared" si="540"/>
        <v>1037.51</v>
      </c>
      <c r="P6949" s="4">
        <f t="shared" si="541"/>
        <v>0</v>
      </c>
      <c r="Q6949" s="3">
        <f t="shared" si="542"/>
        <v>1037.51</v>
      </c>
      <c r="R6949" t="str">
        <f t="shared" si="543"/>
        <v>Em atraso</v>
      </c>
      <c r="S6949" s="5">
        <f t="shared" si="544"/>
        <v>1</v>
      </c>
    </row>
    <row r="6950" spans="1:19" x14ac:dyDescent="0.25">
      <c r="A6950">
        <v>6949</v>
      </c>
      <c r="B6950" s="1">
        <v>44277</v>
      </c>
      <c r="C6950" s="1">
        <v>44278</v>
      </c>
      <c r="D6950" s="1">
        <v>44305</v>
      </c>
      <c r="E6950" s="1">
        <v>44309</v>
      </c>
      <c r="F6950">
        <v>1</v>
      </c>
      <c r="G6950">
        <v>8</v>
      </c>
      <c r="H6950">
        <v>81</v>
      </c>
      <c r="I6950" s="6">
        <v>0</v>
      </c>
      <c r="J6950">
        <v>3</v>
      </c>
      <c r="K6950" t="str">
        <f>_xlfn.XLOOKUP(fCompras!F6950,dComprador!$A$2:$A$7,dComprador!$B$2:$B$7)</f>
        <v>Alon</v>
      </c>
      <c r="L6950" t="str">
        <f>_xlfn.XLOOKUP(J6950,dFornecedor!$A$2:$A$6,dFornecedor!$B$2:$B$6)</f>
        <v>StepUp</v>
      </c>
      <c r="M6950" t="str">
        <f>_xlfn.XLOOKUP(G6950,dMateriaPrima!$A$2:$A$12,dMateriaPrima!$B$2:$B$12)</f>
        <v>Cimento</v>
      </c>
      <c r="N6950" s="2">
        <f>_xlfn.XLOOKUP(G6950,dMateriaPrima!$A$2:$A$12,dMateriaPrima!$C$2:$C$12)</f>
        <v>23</v>
      </c>
      <c r="O6950" s="3">
        <f t="shared" si="540"/>
        <v>1863</v>
      </c>
      <c r="P6950" s="4">
        <f t="shared" si="541"/>
        <v>0</v>
      </c>
      <c r="Q6950" s="3">
        <f t="shared" si="542"/>
        <v>1863</v>
      </c>
      <c r="R6950" t="str">
        <f t="shared" si="543"/>
        <v>Em atraso</v>
      </c>
      <c r="S6950" s="5">
        <f t="shared" si="544"/>
        <v>4</v>
      </c>
    </row>
    <row r="6951" spans="1:19" x14ac:dyDescent="0.25">
      <c r="A6951">
        <v>6950</v>
      </c>
      <c r="B6951" s="1">
        <v>44277</v>
      </c>
      <c r="C6951" s="1">
        <v>44281</v>
      </c>
      <c r="D6951" s="1">
        <v>44295</v>
      </c>
      <c r="E6951" s="1">
        <v>44295</v>
      </c>
      <c r="F6951">
        <v>1</v>
      </c>
      <c r="G6951">
        <v>5</v>
      </c>
      <c r="H6951">
        <v>78</v>
      </c>
      <c r="I6951" s="6">
        <v>0.18</v>
      </c>
      <c r="J6951">
        <v>1</v>
      </c>
      <c r="K6951" t="str">
        <f>_xlfn.XLOOKUP(fCompras!F6951,dComprador!$A$2:$A$7,dComprador!$B$2:$B$7)</f>
        <v>Alon</v>
      </c>
      <c r="L6951" t="str">
        <f>_xlfn.XLOOKUP(J6951,dFornecedor!$A$2:$A$6,dFornecedor!$B$2:$B$6)</f>
        <v>NorthShore</v>
      </c>
      <c r="M6951" t="str">
        <f>_xlfn.XLOOKUP(G6951,dMateriaPrima!$A$2:$A$12,dMateriaPrima!$B$2:$B$12)</f>
        <v>Areia</v>
      </c>
      <c r="N6951" s="2">
        <f>_xlfn.XLOOKUP(G6951,dMateriaPrima!$A$2:$A$12,dMateriaPrima!$C$2:$C$12)</f>
        <v>3.59</v>
      </c>
      <c r="O6951" s="3">
        <f t="shared" si="540"/>
        <v>280.02</v>
      </c>
      <c r="P6951" s="4">
        <f t="shared" si="541"/>
        <v>50.403599999999997</v>
      </c>
      <c r="Q6951" s="3">
        <f t="shared" si="542"/>
        <v>229.6164</v>
      </c>
      <c r="R6951" t="str">
        <f t="shared" si="543"/>
        <v>No prazo</v>
      </c>
      <c r="S6951" s="5">
        <f t="shared" si="544"/>
        <v>0</v>
      </c>
    </row>
    <row r="6952" spans="1:19" x14ac:dyDescent="0.25">
      <c r="A6952">
        <v>6951</v>
      </c>
      <c r="B6952" s="1">
        <v>44277</v>
      </c>
      <c r="C6952" s="1">
        <v>44292</v>
      </c>
      <c r="D6952" s="1">
        <v>44295</v>
      </c>
      <c r="E6952" s="1">
        <v>44298</v>
      </c>
      <c r="F6952">
        <v>1</v>
      </c>
      <c r="G6952">
        <v>1</v>
      </c>
      <c r="H6952">
        <v>43</v>
      </c>
      <c r="I6952" s="6">
        <v>0</v>
      </c>
      <c r="J6952">
        <v>1</v>
      </c>
      <c r="K6952" t="str">
        <f>_xlfn.XLOOKUP(fCompras!F6952,dComprador!$A$2:$A$7,dComprador!$B$2:$B$7)</f>
        <v>Alon</v>
      </c>
      <c r="L6952" t="str">
        <f>_xlfn.XLOOKUP(J6952,dFornecedor!$A$2:$A$6,dFornecedor!$B$2:$B$6)</f>
        <v>NorthShore</v>
      </c>
      <c r="M6952" t="str">
        <f>_xlfn.XLOOKUP(G6952,dMateriaPrima!$A$2:$A$12,dMateriaPrima!$B$2:$B$12)</f>
        <v>Tecido</v>
      </c>
      <c r="N6952" s="2">
        <f>_xlfn.XLOOKUP(G6952,dMateriaPrima!$A$2:$A$12,dMateriaPrima!$C$2:$C$12)</f>
        <v>18</v>
      </c>
      <c r="O6952" s="3">
        <f t="shared" si="540"/>
        <v>774</v>
      </c>
      <c r="P6952" s="4">
        <f t="shared" si="541"/>
        <v>0</v>
      </c>
      <c r="Q6952" s="3">
        <f t="shared" si="542"/>
        <v>774</v>
      </c>
      <c r="R6952" t="str">
        <f t="shared" si="543"/>
        <v>Em atraso</v>
      </c>
      <c r="S6952" s="5">
        <f t="shared" si="544"/>
        <v>3</v>
      </c>
    </row>
    <row r="6953" spans="1:19" x14ac:dyDescent="0.25">
      <c r="A6953">
        <v>6952</v>
      </c>
      <c r="B6953" s="1">
        <v>44278</v>
      </c>
      <c r="C6953" s="1">
        <v>44278</v>
      </c>
      <c r="D6953" s="1">
        <v>44284</v>
      </c>
      <c r="E6953" s="1">
        <v>44287</v>
      </c>
      <c r="F6953">
        <v>4</v>
      </c>
      <c r="G6953">
        <v>4</v>
      </c>
      <c r="H6953">
        <v>70</v>
      </c>
      <c r="I6953" s="6">
        <v>0</v>
      </c>
      <c r="J6953">
        <v>2</v>
      </c>
      <c r="K6953" t="str">
        <f>_xlfn.XLOOKUP(fCompras!F6953,dComprador!$A$2:$A$7,dComprador!$B$2:$B$7)</f>
        <v>Lira</v>
      </c>
      <c r="L6953" t="str">
        <f>_xlfn.XLOOKUP(J6953,dFornecedor!$A$2:$A$6,dFornecedor!$B$2:$B$6)</f>
        <v>Minerva</v>
      </c>
      <c r="M6953" t="str">
        <f>_xlfn.XLOOKUP(G6953,dMateriaPrima!$A$2:$A$12,dMateriaPrima!$B$2:$B$12)</f>
        <v>Madeira</v>
      </c>
      <c r="N6953" s="2">
        <f>_xlfn.XLOOKUP(G6953,dMateriaPrima!$A$2:$A$12,dMateriaPrima!$C$2:$C$12)</f>
        <v>168</v>
      </c>
      <c r="O6953" s="3">
        <f t="shared" si="540"/>
        <v>11760</v>
      </c>
      <c r="P6953" s="4">
        <f t="shared" si="541"/>
        <v>0</v>
      </c>
      <c r="Q6953" s="3">
        <f t="shared" si="542"/>
        <v>11760</v>
      </c>
      <c r="R6953" t="str">
        <f t="shared" si="543"/>
        <v>Em atraso</v>
      </c>
      <c r="S6953" s="5">
        <f t="shared" si="544"/>
        <v>3</v>
      </c>
    </row>
    <row r="6954" spans="1:19" x14ac:dyDescent="0.25">
      <c r="A6954">
        <v>6953</v>
      </c>
      <c r="B6954" s="1">
        <v>44278</v>
      </c>
      <c r="C6954" s="1">
        <v>44285</v>
      </c>
      <c r="D6954" s="1">
        <v>44285</v>
      </c>
      <c r="E6954" s="1">
        <v>44286</v>
      </c>
      <c r="F6954">
        <v>4</v>
      </c>
      <c r="G6954">
        <v>6</v>
      </c>
      <c r="H6954">
        <v>9</v>
      </c>
      <c r="I6954" s="6">
        <v>0</v>
      </c>
      <c r="J6954">
        <v>1</v>
      </c>
      <c r="K6954" t="str">
        <f>_xlfn.XLOOKUP(fCompras!F6954,dComprador!$A$2:$A$7,dComprador!$B$2:$B$7)</f>
        <v>Lira</v>
      </c>
      <c r="L6954" t="str">
        <f>_xlfn.XLOOKUP(J6954,dFornecedor!$A$2:$A$6,dFornecedor!$B$2:$B$6)</f>
        <v>NorthShore</v>
      </c>
      <c r="M6954" t="str">
        <f>_xlfn.XLOOKUP(G6954,dMateriaPrima!$A$2:$A$12,dMateriaPrima!$B$2:$B$12)</f>
        <v>Fio Algodão</v>
      </c>
      <c r="N6954" s="2">
        <f>_xlfn.XLOOKUP(G6954,dMateriaPrima!$A$2:$A$12,dMateriaPrima!$C$2:$C$12)</f>
        <v>55.9</v>
      </c>
      <c r="O6954" s="3">
        <f t="shared" si="540"/>
        <v>503.09999999999997</v>
      </c>
      <c r="P6954" s="4">
        <f t="shared" si="541"/>
        <v>0</v>
      </c>
      <c r="Q6954" s="3">
        <f t="shared" si="542"/>
        <v>503.09999999999997</v>
      </c>
      <c r="R6954" t="str">
        <f t="shared" si="543"/>
        <v>Em atraso</v>
      </c>
      <c r="S6954" s="5">
        <f t="shared" si="544"/>
        <v>1</v>
      </c>
    </row>
    <row r="6955" spans="1:19" x14ac:dyDescent="0.25">
      <c r="A6955">
        <v>6954</v>
      </c>
      <c r="B6955" s="1">
        <v>44278</v>
      </c>
      <c r="C6955" s="1">
        <v>44279</v>
      </c>
      <c r="D6955" s="1">
        <v>44285</v>
      </c>
      <c r="E6955" s="1">
        <v>44287</v>
      </c>
      <c r="F6955">
        <v>4</v>
      </c>
      <c r="G6955">
        <v>5</v>
      </c>
      <c r="H6955">
        <v>127</v>
      </c>
      <c r="I6955" s="6">
        <v>0</v>
      </c>
      <c r="J6955">
        <v>3</v>
      </c>
      <c r="K6955" t="str">
        <f>_xlfn.XLOOKUP(fCompras!F6955,dComprador!$A$2:$A$7,dComprador!$B$2:$B$7)</f>
        <v>Lira</v>
      </c>
      <c r="L6955" t="str">
        <f>_xlfn.XLOOKUP(J6955,dFornecedor!$A$2:$A$6,dFornecedor!$B$2:$B$6)</f>
        <v>StepUp</v>
      </c>
      <c r="M6955" t="str">
        <f>_xlfn.XLOOKUP(G6955,dMateriaPrima!$A$2:$A$12,dMateriaPrima!$B$2:$B$12)</f>
        <v>Areia</v>
      </c>
      <c r="N6955" s="2">
        <f>_xlfn.XLOOKUP(G6955,dMateriaPrima!$A$2:$A$12,dMateriaPrima!$C$2:$C$12)</f>
        <v>3.59</v>
      </c>
      <c r="O6955" s="3">
        <f t="shared" si="540"/>
        <v>455.93</v>
      </c>
      <c r="P6955" s="4">
        <f t="shared" si="541"/>
        <v>0</v>
      </c>
      <c r="Q6955" s="3">
        <f t="shared" si="542"/>
        <v>455.93</v>
      </c>
      <c r="R6955" t="str">
        <f t="shared" si="543"/>
        <v>Em atraso</v>
      </c>
      <c r="S6955" s="5">
        <f t="shared" si="544"/>
        <v>2</v>
      </c>
    </row>
    <row r="6956" spans="1:19" x14ac:dyDescent="0.25">
      <c r="A6956">
        <v>6955</v>
      </c>
      <c r="B6956" s="1">
        <v>44278</v>
      </c>
      <c r="C6956" s="1">
        <v>44278</v>
      </c>
      <c r="D6956" s="1">
        <v>44283</v>
      </c>
      <c r="E6956" s="1">
        <v>44285</v>
      </c>
      <c r="F6956">
        <v>4</v>
      </c>
      <c r="G6956">
        <v>9</v>
      </c>
      <c r="H6956">
        <v>135</v>
      </c>
      <c r="I6956" s="6">
        <v>0</v>
      </c>
      <c r="J6956">
        <v>2</v>
      </c>
      <c r="K6956" t="str">
        <f>_xlfn.XLOOKUP(fCompras!F6956,dComprador!$A$2:$A$7,dComprador!$B$2:$B$7)</f>
        <v>Lira</v>
      </c>
      <c r="L6956" t="str">
        <f>_xlfn.XLOOKUP(J6956,dFornecedor!$A$2:$A$6,dFornecedor!$B$2:$B$6)</f>
        <v>Minerva</v>
      </c>
      <c r="M6956" t="str">
        <f>_xlfn.XLOOKUP(G6956,dMateriaPrima!$A$2:$A$12,dMateriaPrima!$B$2:$B$12)</f>
        <v>Couro</v>
      </c>
      <c r="N6956" s="2">
        <f>_xlfn.XLOOKUP(G6956,dMateriaPrima!$A$2:$A$12,dMateriaPrima!$C$2:$C$12)</f>
        <v>4.4000000000000004</v>
      </c>
      <c r="O6956" s="3">
        <f t="shared" si="540"/>
        <v>594</v>
      </c>
      <c r="P6956" s="4">
        <f t="shared" si="541"/>
        <v>0</v>
      </c>
      <c r="Q6956" s="3">
        <f t="shared" si="542"/>
        <v>594</v>
      </c>
      <c r="R6956" t="str">
        <f t="shared" si="543"/>
        <v>Em atraso</v>
      </c>
      <c r="S6956" s="5">
        <f t="shared" si="544"/>
        <v>2</v>
      </c>
    </row>
    <row r="6957" spans="1:19" x14ac:dyDescent="0.25">
      <c r="A6957">
        <v>6956</v>
      </c>
      <c r="B6957" s="1">
        <v>44278</v>
      </c>
      <c r="C6957" s="1">
        <v>44281</v>
      </c>
      <c r="D6957" s="1">
        <v>44298</v>
      </c>
      <c r="E6957" s="1">
        <v>44297</v>
      </c>
      <c r="F6957">
        <v>1</v>
      </c>
      <c r="G6957">
        <v>10</v>
      </c>
      <c r="H6957">
        <v>123</v>
      </c>
      <c r="I6957" s="6">
        <v>0</v>
      </c>
      <c r="J6957">
        <v>3</v>
      </c>
      <c r="K6957" t="str">
        <f>_xlfn.XLOOKUP(fCompras!F6957,dComprador!$A$2:$A$7,dComprador!$B$2:$B$7)</f>
        <v>Alon</v>
      </c>
      <c r="L6957" t="str">
        <f>_xlfn.XLOOKUP(J6957,dFornecedor!$A$2:$A$6,dFornecedor!$B$2:$B$6)</f>
        <v>StepUp</v>
      </c>
      <c r="M6957" t="str">
        <f>_xlfn.XLOOKUP(G6957,dMateriaPrima!$A$2:$A$12,dMateriaPrima!$B$2:$B$12)</f>
        <v>Pedra Britada</v>
      </c>
      <c r="N6957" s="2">
        <f>_xlfn.XLOOKUP(G6957,dMateriaPrima!$A$2:$A$12,dMateriaPrima!$C$2:$C$12)</f>
        <v>56</v>
      </c>
      <c r="O6957" s="3">
        <f t="shared" si="540"/>
        <v>6888</v>
      </c>
      <c r="P6957" s="4">
        <f t="shared" si="541"/>
        <v>0</v>
      </c>
      <c r="Q6957" s="3">
        <f t="shared" si="542"/>
        <v>6888</v>
      </c>
      <c r="R6957" t="str">
        <f t="shared" si="543"/>
        <v>No prazo</v>
      </c>
      <c r="S6957" s="5">
        <f t="shared" si="544"/>
        <v>0</v>
      </c>
    </row>
    <row r="6958" spans="1:19" x14ac:dyDescent="0.25">
      <c r="A6958">
        <v>6957</v>
      </c>
      <c r="B6958" s="1">
        <v>44278</v>
      </c>
      <c r="C6958" s="1">
        <v>44281</v>
      </c>
      <c r="D6958" s="1">
        <v>44297</v>
      </c>
      <c r="E6958" s="1">
        <v>44298</v>
      </c>
      <c r="F6958">
        <v>1</v>
      </c>
      <c r="G6958">
        <v>6</v>
      </c>
      <c r="H6958">
        <v>361</v>
      </c>
      <c r="I6958" s="6">
        <v>0</v>
      </c>
      <c r="J6958">
        <v>2</v>
      </c>
      <c r="K6958" t="str">
        <f>_xlfn.XLOOKUP(fCompras!F6958,dComprador!$A$2:$A$7,dComprador!$B$2:$B$7)</f>
        <v>Alon</v>
      </c>
      <c r="L6958" t="str">
        <f>_xlfn.XLOOKUP(J6958,dFornecedor!$A$2:$A$6,dFornecedor!$B$2:$B$6)</f>
        <v>Minerva</v>
      </c>
      <c r="M6958" t="str">
        <f>_xlfn.XLOOKUP(G6958,dMateriaPrima!$A$2:$A$12,dMateriaPrima!$B$2:$B$12)</f>
        <v>Fio Algodão</v>
      </c>
      <c r="N6958" s="2">
        <f>_xlfn.XLOOKUP(G6958,dMateriaPrima!$A$2:$A$12,dMateriaPrima!$C$2:$C$12)</f>
        <v>55.9</v>
      </c>
      <c r="O6958" s="3">
        <f t="shared" si="540"/>
        <v>20179.899999999998</v>
      </c>
      <c r="P6958" s="4">
        <f t="shared" si="541"/>
        <v>0</v>
      </c>
      <c r="Q6958" s="3">
        <f t="shared" si="542"/>
        <v>20179.899999999998</v>
      </c>
      <c r="R6958" t="str">
        <f t="shared" si="543"/>
        <v>Em atraso</v>
      </c>
      <c r="S6958" s="5">
        <f t="shared" si="544"/>
        <v>1</v>
      </c>
    </row>
    <row r="6959" spans="1:19" x14ac:dyDescent="0.25">
      <c r="A6959">
        <v>6958</v>
      </c>
      <c r="B6959" s="1">
        <v>44278</v>
      </c>
      <c r="C6959" s="1">
        <v>44291</v>
      </c>
      <c r="D6959" s="1">
        <v>44309</v>
      </c>
      <c r="E6959" s="1">
        <v>44312</v>
      </c>
      <c r="F6959">
        <v>1</v>
      </c>
      <c r="G6959">
        <v>11</v>
      </c>
      <c r="H6959">
        <v>31</v>
      </c>
      <c r="I6959" s="6">
        <v>0</v>
      </c>
      <c r="J6959">
        <v>1</v>
      </c>
      <c r="K6959" t="str">
        <f>_xlfn.XLOOKUP(fCompras!F6959,dComprador!$A$2:$A$7,dComprador!$B$2:$B$7)</f>
        <v>Alon</v>
      </c>
      <c r="L6959" t="str">
        <f>_xlfn.XLOOKUP(J6959,dFornecedor!$A$2:$A$6,dFornecedor!$B$2:$B$6)</f>
        <v>NorthShore</v>
      </c>
      <c r="M6959" t="str">
        <f>_xlfn.XLOOKUP(G6959,dMateriaPrima!$A$2:$A$12,dMateriaPrima!$B$2:$B$12)</f>
        <v>Papel</v>
      </c>
      <c r="N6959" s="2">
        <f>_xlfn.XLOOKUP(G6959,dMateriaPrima!$A$2:$A$12,dMateriaPrima!$C$2:$C$12)</f>
        <v>9</v>
      </c>
      <c r="O6959" s="3">
        <f t="shared" si="540"/>
        <v>279</v>
      </c>
      <c r="P6959" s="4">
        <f t="shared" si="541"/>
        <v>0</v>
      </c>
      <c r="Q6959" s="3">
        <f t="shared" si="542"/>
        <v>279</v>
      </c>
      <c r="R6959" t="str">
        <f t="shared" si="543"/>
        <v>Em atraso</v>
      </c>
      <c r="S6959" s="5">
        <f t="shared" si="544"/>
        <v>3</v>
      </c>
    </row>
    <row r="6960" spans="1:19" x14ac:dyDescent="0.25">
      <c r="A6960">
        <v>6959</v>
      </c>
      <c r="B6960" s="1">
        <v>44278</v>
      </c>
      <c r="C6960" s="1">
        <v>44283</v>
      </c>
      <c r="D6960" s="1">
        <v>44300</v>
      </c>
      <c r="E6960" s="1">
        <v>44300</v>
      </c>
      <c r="F6960">
        <v>1</v>
      </c>
      <c r="G6960">
        <v>4</v>
      </c>
      <c r="H6960">
        <v>114</v>
      </c>
      <c r="I6960" s="6">
        <v>0</v>
      </c>
      <c r="J6960">
        <v>3</v>
      </c>
      <c r="K6960" t="str">
        <f>_xlfn.XLOOKUP(fCompras!F6960,dComprador!$A$2:$A$7,dComprador!$B$2:$B$7)</f>
        <v>Alon</v>
      </c>
      <c r="L6960" t="str">
        <f>_xlfn.XLOOKUP(J6960,dFornecedor!$A$2:$A$6,dFornecedor!$B$2:$B$6)</f>
        <v>StepUp</v>
      </c>
      <c r="M6960" t="str">
        <f>_xlfn.XLOOKUP(G6960,dMateriaPrima!$A$2:$A$12,dMateriaPrima!$B$2:$B$12)</f>
        <v>Madeira</v>
      </c>
      <c r="N6960" s="2">
        <f>_xlfn.XLOOKUP(G6960,dMateriaPrima!$A$2:$A$12,dMateriaPrima!$C$2:$C$12)</f>
        <v>168</v>
      </c>
      <c r="O6960" s="3">
        <f t="shared" si="540"/>
        <v>19152</v>
      </c>
      <c r="P6960" s="4">
        <f t="shared" si="541"/>
        <v>0</v>
      </c>
      <c r="Q6960" s="3">
        <f t="shared" si="542"/>
        <v>19152</v>
      </c>
      <c r="R6960" t="str">
        <f t="shared" si="543"/>
        <v>No prazo</v>
      </c>
      <c r="S6960" s="5">
        <f t="shared" si="544"/>
        <v>0</v>
      </c>
    </row>
    <row r="6961" spans="1:19" x14ac:dyDescent="0.25">
      <c r="A6961">
        <v>6960</v>
      </c>
      <c r="B6961" s="1">
        <v>44279</v>
      </c>
      <c r="C6961" s="1">
        <v>44291</v>
      </c>
      <c r="D6961" s="1">
        <v>44291</v>
      </c>
      <c r="E6961" s="1">
        <v>44296</v>
      </c>
      <c r="F6961">
        <v>4</v>
      </c>
      <c r="G6961">
        <v>6</v>
      </c>
      <c r="H6961">
        <v>129</v>
      </c>
      <c r="I6961" s="6">
        <v>0</v>
      </c>
      <c r="J6961">
        <v>1</v>
      </c>
      <c r="K6961" t="str">
        <f>_xlfn.XLOOKUP(fCompras!F6961,dComprador!$A$2:$A$7,dComprador!$B$2:$B$7)</f>
        <v>Lira</v>
      </c>
      <c r="L6961" t="str">
        <f>_xlfn.XLOOKUP(J6961,dFornecedor!$A$2:$A$6,dFornecedor!$B$2:$B$6)</f>
        <v>NorthShore</v>
      </c>
      <c r="M6961" t="str">
        <f>_xlfn.XLOOKUP(G6961,dMateriaPrima!$A$2:$A$12,dMateriaPrima!$B$2:$B$12)</f>
        <v>Fio Algodão</v>
      </c>
      <c r="N6961" s="2">
        <f>_xlfn.XLOOKUP(G6961,dMateriaPrima!$A$2:$A$12,dMateriaPrima!$C$2:$C$12)</f>
        <v>55.9</v>
      </c>
      <c r="O6961" s="3">
        <f t="shared" si="540"/>
        <v>7211.0999999999995</v>
      </c>
      <c r="P6961" s="4">
        <f t="shared" si="541"/>
        <v>0</v>
      </c>
      <c r="Q6961" s="3">
        <f t="shared" si="542"/>
        <v>7211.0999999999995</v>
      </c>
      <c r="R6961" t="str">
        <f t="shared" si="543"/>
        <v>Em atraso</v>
      </c>
      <c r="S6961" s="5">
        <f t="shared" si="544"/>
        <v>5</v>
      </c>
    </row>
    <row r="6962" spans="1:19" x14ac:dyDescent="0.25">
      <c r="A6962">
        <v>6961</v>
      </c>
      <c r="B6962" s="1">
        <v>44279</v>
      </c>
      <c r="C6962" s="1">
        <v>44279</v>
      </c>
      <c r="D6962" s="1">
        <v>44286</v>
      </c>
      <c r="E6962" s="1">
        <v>44283</v>
      </c>
      <c r="F6962">
        <v>4</v>
      </c>
      <c r="G6962">
        <v>9</v>
      </c>
      <c r="H6962">
        <v>367</v>
      </c>
      <c r="I6962" s="6">
        <v>0</v>
      </c>
      <c r="J6962">
        <v>2</v>
      </c>
      <c r="K6962" t="str">
        <f>_xlfn.XLOOKUP(fCompras!F6962,dComprador!$A$2:$A$7,dComprador!$B$2:$B$7)</f>
        <v>Lira</v>
      </c>
      <c r="L6962" t="str">
        <f>_xlfn.XLOOKUP(J6962,dFornecedor!$A$2:$A$6,dFornecedor!$B$2:$B$6)</f>
        <v>Minerva</v>
      </c>
      <c r="M6962" t="str">
        <f>_xlfn.XLOOKUP(G6962,dMateriaPrima!$A$2:$A$12,dMateriaPrima!$B$2:$B$12)</f>
        <v>Couro</v>
      </c>
      <c r="N6962" s="2">
        <f>_xlfn.XLOOKUP(G6962,dMateriaPrima!$A$2:$A$12,dMateriaPrima!$C$2:$C$12)</f>
        <v>4.4000000000000004</v>
      </c>
      <c r="O6962" s="3">
        <f t="shared" si="540"/>
        <v>1614.8000000000002</v>
      </c>
      <c r="P6962" s="4">
        <f t="shared" si="541"/>
        <v>0</v>
      </c>
      <c r="Q6962" s="3">
        <f t="shared" si="542"/>
        <v>1614.8000000000002</v>
      </c>
      <c r="R6962" t="str">
        <f t="shared" si="543"/>
        <v>No prazo</v>
      </c>
      <c r="S6962" s="5">
        <f t="shared" si="544"/>
        <v>0</v>
      </c>
    </row>
    <row r="6963" spans="1:19" x14ac:dyDescent="0.25">
      <c r="A6963">
        <v>6962</v>
      </c>
      <c r="B6963" s="1">
        <v>44279</v>
      </c>
      <c r="C6963" s="1">
        <v>44287</v>
      </c>
      <c r="D6963" s="1">
        <v>44290</v>
      </c>
      <c r="E6963" s="1">
        <v>44287</v>
      </c>
      <c r="F6963">
        <v>4</v>
      </c>
      <c r="G6963">
        <v>5</v>
      </c>
      <c r="H6963">
        <v>457</v>
      </c>
      <c r="I6963" s="6">
        <v>0</v>
      </c>
      <c r="J6963">
        <v>3</v>
      </c>
      <c r="K6963" t="str">
        <f>_xlfn.XLOOKUP(fCompras!F6963,dComprador!$A$2:$A$7,dComprador!$B$2:$B$7)</f>
        <v>Lira</v>
      </c>
      <c r="L6963" t="str">
        <f>_xlfn.XLOOKUP(J6963,dFornecedor!$A$2:$A$6,dFornecedor!$B$2:$B$6)</f>
        <v>StepUp</v>
      </c>
      <c r="M6963" t="str">
        <f>_xlfn.XLOOKUP(G6963,dMateriaPrima!$A$2:$A$12,dMateriaPrima!$B$2:$B$12)</f>
        <v>Areia</v>
      </c>
      <c r="N6963" s="2">
        <f>_xlfn.XLOOKUP(G6963,dMateriaPrima!$A$2:$A$12,dMateriaPrima!$C$2:$C$12)</f>
        <v>3.59</v>
      </c>
      <c r="O6963" s="3">
        <f t="shared" si="540"/>
        <v>1640.6299999999999</v>
      </c>
      <c r="P6963" s="4">
        <f t="shared" si="541"/>
        <v>0</v>
      </c>
      <c r="Q6963" s="3">
        <f t="shared" si="542"/>
        <v>1640.6299999999999</v>
      </c>
      <c r="R6963" t="str">
        <f t="shared" si="543"/>
        <v>No prazo</v>
      </c>
      <c r="S6963" s="5">
        <f t="shared" si="544"/>
        <v>0</v>
      </c>
    </row>
    <row r="6964" spans="1:19" x14ac:dyDescent="0.25">
      <c r="A6964">
        <v>6963</v>
      </c>
      <c r="B6964" s="1">
        <v>44279</v>
      </c>
      <c r="C6964" s="1">
        <v>44279</v>
      </c>
      <c r="D6964" s="1">
        <v>44286</v>
      </c>
      <c r="E6964" s="1">
        <v>44283</v>
      </c>
      <c r="F6964">
        <v>4</v>
      </c>
      <c r="G6964">
        <v>5</v>
      </c>
      <c r="H6964">
        <v>643</v>
      </c>
      <c r="I6964" s="6">
        <v>0</v>
      </c>
      <c r="J6964">
        <v>2</v>
      </c>
      <c r="K6964" t="str">
        <f>_xlfn.XLOOKUP(fCompras!F6964,dComprador!$A$2:$A$7,dComprador!$B$2:$B$7)</f>
        <v>Lira</v>
      </c>
      <c r="L6964" t="str">
        <f>_xlfn.XLOOKUP(J6964,dFornecedor!$A$2:$A$6,dFornecedor!$B$2:$B$6)</f>
        <v>Minerva</v>
      </c>
      <c r="M6964" t="str">
        <f>_xlfn.XLOOKUP(G6964,dMateriaPrima!$A$2:$A$12,dMateriaPrima!$B$2:$B$12)</f>
        <v>Areia</v>
      </c>
      <c r="N6964" s="2">
        <f>_xlfn.XLOOKUP(G6964,dMateriaPrima!$A$2:$A$12,dMateriaPrima!$C$2:$C$12)</f>
        <v>3.59</v>
      </c>
      <c r="O6964" s="3">
        <f t="shared" si="540"/>
        <v>2308.37</v>
      </c>
      <c r="P6964" s="4">
        <f t="shared" si="541"/>
        <v>0</v>
      </c>
      <c r="Q6964" s="3">
        <f t="shared" si="542"/>
        <v>2308.37</v>
      </c>
      <c r="R6964" t="str">
        <f t="shared" si="543"/>
        <v>No prazo</v>
      </c>
      <c r="S6964" s="5">
        <f t="shared" si="544"/>
        <v>0</v>
      </c>
    </row>
    <row r="6965" spans="1:19" x14ac:dyDescent="0.25">
      <c r="A6965">
        <v>6964</v>
      </c>
      <c r="B6965" s="1">
        <v>44279</v>
      </c>
      <c r="C6965" s="1">
        <v>44280</v>
      </c>
      <c r="D6965" s="1">
        <v>44285</v>
      </c>
      <c r="E6965" s="1">
        <v>44287</v>
      </c>
      <c r="F6965">
        <v>4</v>
      </c>
      <c r="G6965">
        <v>11</v>
      </c>
      <c r="H6965">
        <v>68</v>
      </c>
      <c r="I6965" s="6">
        <v>0</v>
      </c>
      <c r="J6965">
        <v>3</v>
      </c>
      <c r="K6965" t="str">
        <f>_xlfn.XLOOKUP(fCompras!F6965,dComprador!$A$2:$A$7,dComprador!$B$2:$B$7)</f>
        <v>Lira</v>
      </c>
      <c r="L6965" t="str">
        <f>_xlfn.XLOOKUP(J6965,dFornecedor!$A$2:$A$6,dFornecedor!$B$2:$B$6)</f>
        <v>StepUp</v>
      </c>
      <c r="M6965" t="str">
        <f>_xlfn.XLOOKUP(G6965,dMateriaPrima!$A$2:$A$12,dMateriaPrima!$B$2:$B$12)</f>
        <v>Papel</v>
      </c>
      <c r="N6965" s="2">
        <f>_xlfn.XLOOKUP(G6965,dMateriaPrima!$A$2:$A$12,dMateriaPrima!$C$2:$C$12)</f>
        <v>9</v>
      </c>
      <c r="O6965" s="3">
        <f t="shared" si="540"/>
        <v>612</v>
      </c>
      <c r="P6965" s="4">
        <f t="shared" si="541"/>
        <v>0</v>
      </c>
      <c r="Q6965" s="3">
        <f t="shared" si="542"/>
        <v>612</v>
      </c>
      <c r="R6965" t="str">
        <f t="shared" si="543"/>
        <v>Em atraso</v>
      </c>
      <c r="S6965" s="5">
        <f t="shared" si="544"/>
        <v>2</v>
      </c>
    </row>
    <row r="6966" spans="1:19" x14ac:dyDescent="0.25">
      <c r="A6966">
        <v>6965</v>
      </c>
      <c r="B6966" s="1">
        <v>44279</v>
      </c>
      <c r="C6966" s="1">
        <v>44279</v>
      </c>
      <c r="D6966" s="1">
        <v>44284</v>
      </c>
      <c r="E6966" s="1">
        <v>44289</v>
      </c>
      <c r="F6966">
        <v>4</v>
      </c>
      <c r="G6966">
        <v>6</v>
      </c>
      <c r="H6966">
        <v>386</v>
      </c>
      <c r="I6966" s="6">
        <v>0</v>
      </c>
      <c r="J6966">
        <v>4</v>
      </c>
      <c r="K6966" t="str">
        <f>_xlfn.XLOOKUP(fCompras!F6966,dComprador!$A$2:$A$7,dComprador!$B$2:$B$7)</f>
        <v>Lira</v>
      </c>
      <c r="L6966" t="str">
        <f>_xlfn.XLOOKUP(J6966,dFornecedor!$A$2:$A$6,dFornecedor!$B$2:$B$6)</f>
        <v>AlphaOmega</v>
      </c>
      <c r="M6966" t="str">
        <f>_xlfn.XLOOKUP(G6966,dMateriaPrima!$A$2:$A$12,dMateriaPrima!$B$2:$B$12)</f>
        <v>Fio Algodão</v>
      </c>
      <c r="N6966" s="2">
        <f>_xlfn.XLOOKUP(G6966,dMateriaPrima!$A$2:$A$12,dMateriaPrima!$C$2:$C$12)</f>
        <v>55.9</v>
      </c>
      <c r="O6966" s="3">
        <f t="shared" si="540"/>
        <v>21577.399999999998</v>
      </c>
      <c r="P6966" s="4">
        <f t="shared" si="541"/>
        <v>0</v>
      </c>
      <c r="Q6966" s="3">
        <f t="shared" si="542"/>
        <v>21577.399999999998</v>
      </c>
      <c r="R6966" t="str">
        <f t="shared" si="543"/>
        <v>Em atraso</v>
      </c>
      <c r="S6966" s="5">
        <f t="shared" si="544"/>
        <v>5</v>
      </c>
    </row>
    <row r="6967" spans="1:19" x14ac:dyDescent="0.25">
      <c r="A6967">
        <v>6966</v>
      </c>
      <c r="B6967" s="1">
        <v>44279</v>
      </c>
      <c r="C6967" s="1">
        <v>44279</v>
      </c>
      <c r="D6967" s="1">
        <v>44299</v>
      </c>
      <c r="E6967" s="1">
        <v>44299</v>
      </c>
      <c r="F6967">
        <v>1</v>
      </c>
      <c r="G6967">
        <v>7</v>
      </c>
      <c r="H6967">
        <v>39</v>
      </c>
      <c r="I6967" s="6">
        <v>0</v>
      </c>
      <c r="J6967">
        <v>2</v>
      </c>
      <c r="K6967" t="str">
        <f>_xlfn.XLOOKUP(fCompras!F6967,dComprador!$A$2:$A$7,dComprador!$B$2:$B$7)</f>
        <v>Alon</v>
      </c>
      <c r="L6967" t="str">
        <f>_xlfn.XLOOKUP(J6967,dFornecedor!$A$2:$A$6,dFornecedor!$B$2:$B$6)</f>
        <v>Minerva</v>
      </c>
      <c r="M6967" t="str">
        <f>_xlfn.XLOOKUP(G6967,dMateriaPrima!$A$2:$A$12,dMateriaPrima!$B$2:$B$12)</f>
        <v>Poliéster</v>
      </c>
      <c r="N6967" s="2">
        <f>_xlfn.XLOOKUP(G6967,dMateriaPrima!$A$2:$A$12,dMateriaPrima!$C$2:$C$12)</f>
        <v>8</v>
      </c>
      <c r="O6967" s="3">
        <f t="shared" si="540"/>
        <v>312</v>
      </c>
      <c r="P6967" s="4">
        <f t="shared" si="541"/>
        <v>0</v>
      </c>
      <c r="Q6967" s="3">
        <f t="shared" si="542"/>
        <v>312</v>
      </c>
      <c r="R6967" t="str">
        <f t="shared" si="543"/>
        <v>No prazo</v>
      </c>
      <c r="S6967" s="5">
        <f t="shared" si="544"/>
        <v>0</v>
      </c>
    </row>
    <row r="6968" spans="1:19" x14ac:dyDescent="0.25">
      <c r="A6968">
        <v>6967</v>
      </c>
      <c r="B6968" s="1">
        <v>44279</v>
      </c>
      <c r="C6968" s="1">
        <v>44285</v>
      </c>
      <c r="D6968" s="1">
        <v>44293</v>
      </c>
      <c r="E6968" s="1">
        <v>44296</v>
      </c>
      <c r="F6968">
        <v>1</v>
      </c>
      <c r="G6968">
        <v>7</v>
      </c>
      <c r="H6968">
        <v>74</v>
      </c>
      <c r="I6968" s="6">
        <v>0</v>
      </c>
      <c r="J6968">
        <v>2</v>
      </c>
      <c r="K6968" t="str">
        <f>_xlfn.XLOOKUP(fCompras!F6968,dComprador!$A$2:$A$7,dComprador!$B$2:$B$7)</f>
        <v>Alon</v>
      </c>
      <c r="L6968" t="str">
        <f>_xlfn.XLOOKUP(J6968,dFornecedor!$A$2:$A$6,dFornecedor!$B$2:$B$6)</f>
        <v>Minerva</v>
      </c>
      <c r="M6968" t="str">
        <f>_xlfn.XLOOKUP(G6968,dMateriaPrima!$A$2:$A$12,dMateriaPrima!$B$2:$B$12)</f>
        <v>Poliéster</v>
      </c>
      <c r="N6968" s="2">
        <f>_xlfn.XLOOKUP(G6968,dMateriaPrima!$A$2:$A$12,dMateriaPrima!$C$2:$C$12)</f>
        <v>8</v>
      </c>
      <c r="O6968" s="3">
        <f t="shared" si="540"/>
        <v>592</v>
      </c>
      <c r="P6968" s="4">
        <f t="shared" si="541"/>
        <v>0</v>
      </c>
      <c r="Q6968" s="3">
        <f t="shared" si="542"/>
        <v>592</v>
      </c>
      <c r="R6968" t="str">
        <f t="shared" si="543"/>
        <v>Em atraso</v>
      </c>
      <c r="S6968" s="5">
        <f t="shared" si="544"/>
        <v>3</v>
      </c>
    </row>
    <row r="6969" spans="1:19" x14ac:dyDescent="0.25">
      <c r="A6969">
        <v>6968</v>
      </c>
      <c r="B6969" s="1">
        <v>44279</v>
      </c>
      <c r="C6969" s="1">
        <v>44284</v>
      </c>
      <c r="D6969" s="1">
        <v>44310</v>
      </c>
      <c r="E6969" s="1">
        <v>44315</v>
      </c>
      <c r="F6969">
        <v>1</v>
      </c>
      <c r="G6969">
        <v>7</v>
      </c>
      <c r="H6969">
        <v>17</v>
      </c>
      <c r="I6969" s="6">
        <v>0</v>
      </c>
      <c r="J6969">
        <v>2</v>
      </c>
      <c r="K6969" t="str">
        <f>_xlfn.XLOOKUP(fCompras!F6969,dComprador!$A$2:$A$7,dComprador!$B$2:$B$7)</f>
        <v>Alon</v>
      </c>
      <c r="L6969" t="str">
        <f>_xlfn.XLOOKUP(J6969,dFornecedor!$A$2:$A$6,dFornecedor!$B$2:$B$6)</f>
        <v>Minerva</v>
      </c>
      <c r="M6969" t="str">
        <f>_xlfn.XLOOKUP(G6969,dMateriaPrima!$A$2:$A$12,dMateriaPrima!$B$2:$B$12)</f>
        <v>Poliéster</v>
      </c>
      <c r="N6969" s="2">
        <f>_xlfn.XLOOKUP(G6969,dMateriaPrima!$A$2:$A$12,dMateriaPrima!$C$2:$C$12)</f>
        <v>8</v>
      </c>
      <c r="O6969" s="3">
        <f t="shared" si="540"/>
        <v>136</v>
      </c>
      <c r="P6969" s="4">
        <f t="shared" si="541"/>
        <v>0</v>
      </c>
      <c r="Q6969" s="3">
        <f t="shared" si="542"/>
        <v>136</v>
      </c>
      <c r="R6969" t="str">
        <f t="shared" si="543"/>
        <v>Em atraso</v>
      </c>
      <c r="S6969" s="5">
        <f t="shared" si="544"/>
        <v>5</v>
      </c>
    </row>
    <row r="6970" spans="1:19" x14ac:dyDescent="0.25">
      <c r="A6970">
        <v>6969</v>
      </c>
      <c r="B6970" s="1">
        <v>44279</v>
      </c>
      <c r="C6970" s="1">
        <v>44279</v>
      </c>
      <c r="D6970" s="1">
        <v>44311</v>
      </c>
      <c r="E6970" s="1">
        <v>44313</v>
      </c>
      <c r="F6970">
        <v>1</v>
      </c>
      <c r="G6970">
        <v>8</v>
      </c>
      <c r="H6970">
        <v>197</v>
      </c>
      <c r="I6970" s="6">
        <v>0</v>
      </c>
      <c r="J6970">
        <v>4</v>
      </c>
      <c r="K6970" t="str">
        <f>_xlfn.XLOOKUP(fCompras!F6970,dComprador!$A$2:$A$7,dComprador!$B$2:$B$7)</f>
        <v>Alon</v>
      </c>
      <c r="L6970" t="str">
        <f>_xlfn.XLOOKUP(J6970,dFornecedor!$A$2:$A$6,dFornecedor!$B$2:$B$6)</f>
        <v>AlphaOmega</v>
      </c>
      <c r="M6970" t="str">
        <f>_xlfn.XLOOKUP(G6970,dMateriaPrima!$A$2:$A$12,dMateriaPrima!$B$2:$B$12)</f>
        <v>Cimento</v>
      </c>
      <c r="N6970" s="2">
        <f>_xlfn.XLOOKUP(G6970,dMateriaPrima!$A$2:$A$12,dMateriaPrima!$C$2:$C$12)</f>
        <v>23</v>
      </c>
      <c r="O6970" s="3">
        <f t="shared" si="540"/>
        <v>4531</v>
      </c>
      <c r="P6970" s="4">
        <f t="shared" si="541"/>
        <v>0</v>
      </c>
      <c r="Q6970" s="3">
        <f t="shared" si="542"/>
        <v>4531</v>
      </c>
      <c r="R6970" t="str">
        <f t="shared" si="543"/>
        <v>Em atraso</v>
      </c>
      <c r="S6970" s="5">
        <f t="shared" si="544"/>
        <v>2</v>
      </c>
    </row>
    <row r="6971" spans="1:19" x14ac:dyDescent="0.25">
      <c r="A6971">
        <v>6970</v>
      </c>
      <c r="B6971" s="1">
        <v>44279</v>
      </c>
      <c r="C6971" s="1">
        <v>44279</v>
      </c>
      <c r="D6971" s="1">
        <v>44302</v>
      </c>
      <c r="E6971" s="1">
        <v>44305</v>
      </c>
      <c r="F6971">
        <v>1</v>
      </c>
      <c r="G6971">
        <v>9</v>
      </c>
      <c r="H6971">
        <v>535</v>
      </c>
      <c r="I6971" s="6">
        <v>0</v>
      </c>
      <c r="J6971">
        <v>5</v>
      </c>
      <c r="K6971" t="str">
        <f>_xlfn.XLOOKUP(fCompras!F6971,dComprador!$A$2:$A$7,dComprador!$B$2:$B$7)</f>
        <v>Alon</v>
      </c>
      <c r="L6971" t="str">
        <f>_xlfn.XLOOKUP(J6971,dFornecedor!$A$2:$A$6,dFornecedor!$B$2:$B$6)</f>
        <v>Atlas</v>
      </c>
      <c r="M6971" t="str">
        <f>_xlfn.XLOOKUP(G6971,dMateriaPrima!$A$2:$A$12,dMateriaPrima!$B$2:$B$12)</f>
        <v>Couro</v>
      </c>
      <c r="N6971" s="2">
        <f>_xlfn.XLOOKUP(G6971,dMateriaPrima!$A$2:$A$12,dMateriaPrima!$C$2:$C$12)</f>
        <v>4.4000000000000004</v>
      </c>
      <c r="O6971" s="3">
        <f t="shared" si="540"/>
        <v>2354</v>
      </c>
      <c r="P6971" s="4">
        <f t="shared" si="541"/>
        <v>0</v>
      </c>
      <c r="Q6971" s="3">
        <f t="shared" si="542"/>
        <v>2354</v>
      </c>
      <c r="R6971" t="str">
        <f t="shared" si="543"/>
        <v>Em atraso</v>
      </c>
      <c r="S6971" s="5">
        <f t="shared" si="544"/>
        <v>3</v>
      </c>
    </row>
    <row r="6972" spans="1:19" x14ac:dyDescent="0.25">
      <c r="A6972">
        <v>6971</v>
      </c>
      <c r="B6972" s="1">
        <v>44280</v>
      </c>
      <c r="C6972" s="1">
        <v>44280</v>
      </c>
      <c r="D6972" s="1">
        <v>44287</v>
      </c>
      <c r="E6972" s="1">
        <v>44285</v>
      </c>
      <c r="F6972">
        <v>4</v>
      </c>
      <c r="G6972">
        <v>11</v>
      </c>
      <c r="H6972">
        <v>23</v>
      </c>
      <c r="I6972" s="6">
        <v>0</v>
      </c>
      <c r="J6972">
        <v>2</v>
      </c>
      <c r="K6972" t="str">
        <f>_xlfn.XLOOKUP(fCompras!F6972,dComprador!$A$2:$A$7,dComprador!$B$2:$B$7)</f>
        <v>Lira</v>
      </c>
      <c r="L6972" t="str">
        <f>_xlfn.XLOOKUP(J6972,dFornecedor!$A$2:$A$6,dFornecedor!$B$2:$B$6)</f>
        <v>Minerva</v>
      </c>
      <c r="M6972" t="str">
        <f>_xlfn.XLOOKUP(G6972,dMateriaPrima!$A$2:$A$12,dMateriaPrima!$B$2:$B$12)</f>
        <v>Papel</v>
      </c>
      <c r="N6972" s="2">
        <f>_xlfn.XLOOKUP(G6972,dMateriaPrima!$A$2:$A$12,dMateriaPrima!$C$2:$C$12)</f>
        <v>9</v>
      </c>
      <c r="O6972" s="3">
        <f t="shared" si="540"/>
        <v>207</v>
      </c>
      <c r="P6972" s="4">
        <f t="shared" si="541"/>
        <v>0</v>
      </c>
      <c r="Q6972" s="3">
        <f t="shared" si="542"/>
        <v>207</v>
      </c>
      <c r="R6972" t="str">
        <f t="shared" si="543"/>
        <v>No prazo</v>
      </c>
      <c r="S6972" s="5">
        <f t="shared" si="544"/>
        <v>0</v>
      </c>
    </row>
    <row r="6973" spans="1:19" x14ac:dyDescent="0.25">
      <c r="A6973">
        <v>6972</v>
      </c>
      <c r="B6973" s="1">
        <v>44280</v>
      </c>
      <c r="C6973" s="1">
        <v>44282</v>
      </c>
      <c r="D6973" s="1">
        <v>44287</v>
      </c>
      <c r="E6973" s="1">
        <v>44290</v>
      </c>
      <c r="F6973">
        <v>4</v>
      </c>
      <c r="G6973">
        <v>7</v>
      </c>
      <c r="H6973">
        <v>6</v>
      </c>
      <c r="I6973" s="6">
        <v>0</v>
      </c>
      <c r="J6973">
        <v>4</v>
      </c>
      <c r="K6973" t="str">
        <f>_xlfn.XLOOKUP(fCompras!F6973,dComprador!$A$2:$A$7,dComprador!$B$2:$B$7)</f>
        <v>Lira</v>
      </c>
      <c r="L6973" t="str">
        <f>_xlfn.XLOOKUP(J6973,dFornecedor!$A$2:$A$6,dFornecedor!$B$2:$B$6)</f>
        <v>AlphaOmega</v>
      </c>
      <c r="M6973" t="str">
        <f>_xlfn.XLOOKUP(G6973,dMateriaPrima!$A$2:$A$12,dMateriaPrima!$B$2:$B$12)</f>
        <v>Poliéster</v>
      </c>
      <c r="N6973" s="2">
        <f>_xlfn.XLOOKUP(G6973,dMateriaPrima!$A$2:$A$12,dMateriaPrima!$C$2:$C$12)</f>
        <v>8</v>
      </c>
      <c r="O6973" s="3">
        <f t="shared" si="540"/>
        <v>48</v>
      </c>
      <c r="P6973" s="4">
        <f t="shared" si="541"/>
        <v>0</v>
      </c>
      <c r="Q6973" s="3">
        <f t="shared" si="542"/>
        <v>48</v>
      </c>
      <c r="R6973" t="str">
        <f t="shared" si="543"/>
        <v>Em atraso</v>
      </c>
      <c r="S6973" s="5">
        <f t="shared" si="544"/>
        <v>3</v>
      </c>
    </row>
    <row r="6974" spans="1:19" x14ac:dyDescent="0.25">
      <c r="A6974">
        <v>6973</v>
      </c>
      <c r="B6974" s="1">
        <v>44280</v>
      </c>
      <c r="C6974" s="1">
        <v>44290</v>
      </c>
      <c r="D6974" s="1">
        <v>44292</v>
      </c>
      <c r="E6974" s="1">
        <v>44297</v>
      </c>
      <c r="F6974">
        <v>4</v>
      </c>
      <c r="G6974">
        <v>1</v>
      </c>
      <c r="H6974">
        <v>23</v>
      </c>
      <c r="I6974" s="6">
        <v>0</v>
      </c>
      <c r="J6974">
        <v>3</v>
      </c>
      <c r="K6974" t="str">
        <f>_xlfn.XLOOKUP(fCompras!F6974,dComprador!$A$2:$A$7,dComprador!$B$2:$B$7)</f>
        <v>Lira</v>
      </c>
      <c r="L6974" t="str">
        <f>_xlfn.XLOOKUP(J6974,dFornecedor!$A$2:$A$6,dFornecedor!$B$2:$B$6)</f>
        <v>StepUp</v>
      </c>
      <c r="M6974" t="str">
        <f>_xlfn.XLOOKUP(G6974,dMateriaPrima!$A$2:$A$12,dMateriaPrima!$B$2:$B$12)</f>
        <v>Tecido</v>
      </c>
      <c r="N6974" s="2">
        <f>_xlfn.XLOOKUP(G6974,dMateriaPrima!$A$2:$A$12,dMateriaPrima!$C$2:$C$12)</f>
        <v>18</v>
      </c>
      <c r="O6974" s="3">
        <f t="shared" si="540"/>
        <v>414</v>
      </c>
      <c r="P6974" s="4">
        <f t="shared" si="541"/>
        <v>0</v>
      </c>
      <c r="Q6974" s="3">
        <f t="shared" si="542"/>
        <v>414</v>
      </c>
      <c r="R6974" t="str">
        <f t="shared" si="543"/>
        <v>Em atraso</v>
      </c>
      <c r="S6974" s="5">
        <f t="shared" si="544"/>
        <v>5</v>
      </c>
    </row>
    <row r="6975" spans="1:19" x14ac:dyDescent="0.25">
      <c r="A6975">
        <v>6974</v>
      </c>
      <c r="B6975" s="1">
        <v>44280</v>
      </c>
      <c r="C6975" s="1">
        <v>44281</v>
      </c>
      <c r="D6975" s="1">
        <v>44288</v>
      </c>
      <c r="E6975" s="1">
        <v>44290</v>
      </c>
      <c r="F6975">
        <v>4</v>
      </c>
      <c r="G6975">
        <v>7</v>
      </c>
      <c r="H6975">
        <v>211</v>
      </c>
      <c r="I6975" s="6">
        <v>0</v>
      </c>
      <c r="J6975">
        <v>4</v>
      </c>
      <c r="K6975" t="str">
        <f>_xlfn.XLOOKUP(fCompras!F6975,dComprador!$A$2:$A$7,dComprador!$B$2:$B$7)</f>
        <v>Lira</v>
      </c>
      <c r="L6975" t="str">
        <f>_xlfn.XLOOKUP(J6975,dFornecedor!$A$2:$A$6,dFornecedor!$B$2:$B$6)</f>
        <v>AlphaOmega</v>
      </c>
      <c r="M6975" t="str">
        <f>_xlfn.XLOOKUP(G6975,dMateriaPrima!$A$2:$A$12,dMateriaPrima!$B$2:$B$12)</f>
        <v>Poliéster</v>
      </c>
      <c r="N6975" s="2">
        <f>_xlfn.XLOOKUP(G6975,dMateriaPrima!$A$2:$A$12,dMateriaPrima!$C$2:$C$12)</f>
        <v>8</v>
      </c>
      <c r="O6975" s="3">
        <f t="shared" si="540"/>
        <v>1688</v>
      </c>
      <c r="P6975" s="4">
        <f t="shared" si="541"/>
        <v>0</v>
      </c>
      <c r="Q6975" s="3">
        <f t="shared" si="542"/>
        <v>1688</v>
      </c>
      <c r="R6975" t="str">
        <f t="shared" si="543"/>
        <v>Em atraso</v>
      </c>
      <c r="S6975" s="5">
        <f t="shared" si="544"/>
        <v>2</v>
      </c>
    </row>
    <row r="6976" spans="1:19" x14ac:dyDescent="0.25">
      <c r="A6976">
        <v>6975</v>
      </c>
      <c r="B6976" s="1">
        <v>44280</v>
      </c>
      <c r="C6976" s="1">
        <v>44289</v>
      </c>
      <c r="D6976" s="1">
        <v>44293</v>
      </c>
      <c r="E6976" s="1">
        <v>44294</v>
      </c>
      <c r="F6976">
        <v>4</v>
      </c>
      <c r="G6976">
        <v>9</v>
      </c>
      <c r="H6976">
        <v>37</v>
      </c>
      <c r="I6976" s="6">
        <v>0</v>
      </c>
      <c r="J6976">
        <v>2</v>
      </c>
      <c r="K6976" t="str">
        <f>_xlfn.XLOOKUP(fCompras!F6976,dComprador!$A$2:$A$7,dComprador!$B$2:$B$7)</f>
        <v>Lira</v>
      </c>
      <c r="L6976" t="str">
        <f>_xlfn.XLOOKUP(J6976,dFornecedor!$A$2:$A$6,dFornecedor!$B$2:$B$6)</f>
        <v>Minerva</v>
      </c>
      <c r="M6976" t="str">
        <f>_xlfn.XLOOKUP(G6976,dMateriaPrima!$A$2:$A$12,dMateriaPrima!$B$2:$B$12)</f>
        <v>Couro</v>
      </c>
      <c r="N6976" s="2">
        <f>_xlfn.XLOOKUP(G6976,dMateriaPrima!$A$2:$A$12,dMateriaPrima!$C$2:$C$12)</f>
        <v>4.4000000000000004</v>
      </c>
      <c r="O6976" s="3">
        <f t="shared" si="540"/>
        <v>162.80000000000001</v>
      </c>
      <c r="P6976" s="4">
        <f t="shared" si="541"/>
        <v>0</v>
      </c>
      <c r="Q6976" s="3">
        <f t="shared" si="542"/>
        <v>162.80000000000001</v>
      </c>
      <c r="R6976" t="str">
        <f t="shared" si="543"/>
        <v>Em atraso</v>
      </c>
      <c r="S6976" s="5">
        <f t="shared" si="544"/>
        <v>1</v>
      </c>
    </row>
    <row r="6977" spans="1:19" x14ac:dyDescent="0.25">
      <c r="A6977">
        <v>6976</v>
      </c>
      <c r="B6977" s="1">
        <v>44280</v>
      </c>
      <c r="C6977" s="1">
        <v>44281</v>
      </c>
      <c r="D6977" s="1">
        <v>44298</v>
      </c>
      <c r="E6977" s="1">
        <v>44297</v>
      </c>
      <c r="F6977">
        <v>1</v>
      </c>
      <c r="G6977">
        <v>8</v>
      </c>
      <c r="H6977">
        <v>399</v>
      </c>
      <c r="I6977" s="6">
        <v>0</v>
      </c>
      <c r="J6977">
        <v>3</v>
      </c>
      <c r="K6977" t="str">
        <f>_xlfn.XLOOKUP(fCompras!F6977,dComprador!$A$2:$A$7,dComprador!$B$2:$B$7)</f>
        <v>Alon</v>
      </c>
      <c r="L6977" t="str">
        <f>_xlfn.XLOOKUP(J6977,dFornecedor!$A$2:$A$6,dFornecedor!$B$2:$B$6)</f>
        <v>StepUp</v>
      </c>
      <c r="M6977" t="str">
        <f>_xlfn.XLOOKUP(G6977,dMateriaPrima!$A$2:$A$12,dMateriaPrima!$B$2:$B$12)</f>
        <v>Cimento</v>
      </c>
      <c r="N6977" s="2">
        <f>_xlfn.XLOOKUP(G6977,dMateriaPrima!$A$2:$A$12,dMateriaPrima!$C$2:$C$12)</f>
        <v>23</v>
      </c>
      <c r="O6977" s="3">
        <f t="shared" si="540"/>
        <v>9177</v>
      </c>
      <c r="P6977" s="4">
        <f t="shared" si="541"/>
        <v>0</v>
      </c>
      <c r="Q6977" s="3">
        <f t="shared" si="542"/>
        <v>9177</v>
      </c>
      <c r="R6977" t="str">
        <f t="shared" si="543"/>
        <v>No prazo</v>
      </c>
      <c r="S6977" s="5">
        <f t="shared" si="544"/>
        <v>0</v>
      </c>
    </row>
    <row r="6978" spans="1:19" x14ac:dyDescent="0.25">
      <c r="A6978">
        <v>6977</v>
      </c>
      <c r="B6978" s="1">
        <v>44280</v>
      </c>
      <c r="C6978" s="1">
        <v>44281</v>
      </c>
      <c r="D6978" s="1">
        <v>44310</v>
      </c>
      <c r="E6978" s="1">
        <v>44310</v>
      </c>
      <c r="F6978">
        <v>1</v>
      </c>
      <c r="G6978">
        <v>2</v>
      </c>
      <c r="H6978">
        <v>525</v>
      </c>
      <c r="I6978" s="6">
        <v>0</v>
      </c>
      <c r="J6978">
        <v>4</v>
      </c>
      <c r="K6978" t="str">
        <f>_xlfn.XLOOKUP(fCompras!F6978,dComprador!$A$2:$A$7,dComprador!$B$2:$B$7)</f>
        <v>Alon</v>
      </c>
      <c r="L6978" t="str">
        <f>_xlfn.XLOOKUP(J6978,dFornecedor!$A$2:$A$6,dFornecedor!$B$2:$B$6)</f>
        <v>AlphaOmega</v>
      </c>
      <c r="M6978" t="str">
        <f>_xlfn.XLOOKUP(G6978,dMateriaPrima!$A$2:$A$12,dMateriaPrima!$B$2:$B$12)</f>
        <v>Chapa Metal</v>
      </c>
      <c r="N6978" s="2">
        <f>_xlfn.XLOOKUP(G6978,dMateriaPrima!$A$2:$A$12,dMateriaPrima!$C$2:$C$12)</f>
        <v>299.89999999999998</v>
      </c>
      <c r="O6978" s="3">
        <f t="shared" si="540"/>
        <v>157447.5</v>
      </c>
      <c r="P6978" s="4">
        <f t="shared" si="541"/>
        <v>0</v>
      </c>
      <c r="Q6978" s="3">
        <f t="shared" si="542"/>
        <v>157447.5</v>
      </c>
      <c r="R6978" t="str">
        <f t="shared" si="543"/>
        <v>No prazo</v>
      </c>
      <c r="S6978" s="5">
        <f t="shared" si="544"/>
        <v>0</v>
      </c>
    </row>
    <row r="6979" spans="1:19" x14ac:dyDescent="0.25">
      <c r="A6979">
        <v>6978</v>
      </c>
      <c r="B6979" s="1">
        <v>44281</v>
      </c>
      <c r="C6979" s="1">
        <v>44282</v>
      </c>
      <c r="D6979" s="1">
        <v>44288</v>
      </c>
      <c r="E6979" s="1">
        <v>44287</v>
      </c>
      <c r="F6979">
        <v>4</v>
      </c>
      <c r="G6979">
        <v>11</v>
      </c>
      <c r="H6979">
        <v>91</v>
      </c>
      <c r="I6979" s="6">
        <v>0</v>
      </c>
      <c r="J6979">
        <v>4</v>
      </c>
      <c r="K6979" t="str">
        <f>_xlfn.XLOOKUP(fCompras!F6979,dComprador!$A$2:$A$7,dComprador!$B$2:$B$7)</f>
        <v>Lira</v>
      </c>
      <c r="L6979" t="str">
        <f>_xlfn.XLOOKUP(J6979,dFornecedor!$A$2:$A$6,dFornecedor!$B$2:$B$6)</f>
        <v>AlphaOmega</v>
      </c>
      <c r="M6979" t="str">
        <f>_xlfn.XLOOKUP(G6979,dMateriaPrima!$A$2:$A$12,dMateriaPrima!$B$2:$B$12)</f>
        <v>Papel</v>
      </c>
      <c r="N6979" s="2">
        <f>_xlfn.XLOOKUP(G6979,dMateriaPrima!$A$2:$A$12,dMateriaPrima!$C$2:$C$12)</f>
        <v>9</v>
      </c>
      <c r="O6979" s="3">
        <f t="shared" ref="O6979:O7042" si="545">PRODUCT(H6979,N6979)</f>
        <v>819</v>
      </c>
      <c r="P6979" s="4">
        <f t="shared" ref="P6979:P7042" si="546">PRODUCT(O6979,I6979)</f>
        <v>0</v>
      </c>
      <c r="Q6979" s="3">
        <f t="shared" ref="Q6979:Q7042" si="547">O6979-P6979</f>
        <v>819</v>
      </c>
      <c r="R6979" t="str">
        <f t="shared" ref="R6979:R7042" si="548">IF(E6979&lt;=D6979,"No prazo",IF(E6979&gt;D6979,"Em atraso"))</f>
        <v>No prazo</v>
      </c>
      <c r="S6979" s="5">
        <f t="shared" ref="S6979:S7042" si="549">IF(E6979 &gt;D6979, E6979-D6979,0)</f>
        <v>0</v>
      </c>
    </row>
    <row r="6980" spans="1:19" x14ac:dyDescent="0.25">
      <c r="A6980">
        <v>6979</v>
      </c>
      <c r="B6980" s="1">
        <v>44281</v>
      </c>
      <c r="C6980" s="1">
        <v>44281</v>
      </c>
      <c r="D6980" s="1">
        <v>44289</v>
      </c>
      <c r="E6980" s="1">
        <v>44292</v>
      </c>
      <c r="F6980">
        <v>4</v>
      </c>
      <c r="G6980">
        <v>1</v>
      </c>
      <c r="H6980">
        <v>415</v>
      </c>
      <c r="I6980" s="6">
        <v>0</v>
      </c>
      <c r="J6980">
        <v>2</v>
      </c>
      <c r="K6980" t="str">
        <f>_xlfn.XLOOKUP(fCompras!F6980,dComprador!$A$2:$A$7,dComprador!$B$2:$B$7)</f>
        <v>Lira</v>
      </c>
      <c r="L6980" t="str">
        <f>_xlfn.XLOOKUP(J6980,dFornecedor!$A$2:$A$6,dFornecedor!$B$2:$B$6)</f>
        <v>Minerva</v>
      </c>
      <c r="M6980" t="str">
        <f>_xlfn.XLOOKUP(G6980,dMateriaPrima!$A$2:$A$12,dMateriaPrima!$B$2:$B$12)</f>
        <v>Tecido</v>
      </c>
      <c r="N6980" s="2">
        <f>_xlfn.XLOOKUP(G6980,dMateriaPrima!$A$2:$A$12,dMateriaPrima!$C$2:$C$12)</f>
        <v>18</v>
      </c>
      <c r="O6980" s="3">
        <f t="shared" si="545"/>
        <v>7470</v>
      </c>
      <c r="P6980" s="4">
        <f t="shared" si="546"/>
        <v>0</v>
      </c>
      <c r="Q6980" s="3">
        <f t="shared" si="547"/>
        <v>7470</v>
      </c>
      <c r="R6980" t="str">
        <f t="shared" si="548"/>
        <v>Em atraso</v>
      </c>
      <c r="S6980" s="5">
        <f t="shared" si="549"/>
        <v>3</v>
      </c>
    </row>
    <row r="6981" spans="1:19" x14ac:dyDescent="0.25">
      <c r="A6981">
        <v>6980</v>
      </c>
      <c r="B6981" s="1">
        <v>44281</v>
      </c>
      <c r="C6981" s="1">
        <v>44281</v>
      </c>
      <c r="D6981" s="1">
        <v>44290</v>
      </c>
      <c r="E6981" s="1">
        <v>44290</v>
      </c>
      <c r="F6981">
        <v>4</v>
      </c>
      <c r="G6981">
        <v>9</v>
      </c>
      <c r="H6981">
        <v>10</v>
      </c>
      <c r="I6981" s="6">
        <v>0</v>
      </c>
      <c r="J6981">
        <v>4</v>
      </c>
      <c r="K6981" t="str">
        <f>_xlfn.XLOOKUP(fCompras!F6981,dComprador!$A$2:$A$7,dComprador!$B$2:$B$7)</f>
        <v>Lira</v>
      </c>
      <c r="L6981" t="str">
        <f>_xlfn.XLOOKUP(J6981,dFornecedor!$A$2:$A$6,dFornecedor!$B$2:$B$6)</f>
        <v>AlphaOmega</v>
      </c>
      <c r="M6981" t="str">
        <f>_xlfn.XLOOKUP(G6981,dMateriaPrima!$A$2:$A$12,dMateriaPrima!$B$2:$B$12)</f>
        <v>Couro</v>
      </c>
      <c r="N6981" s="2">
        <f>_xlfn.XLOOKUP(G6981,dMateriaPrima!$A$2:$A$12,dMateriaPrima!$C$2:$C$12)</f>
        <v>4.4000000000000004</v>
      </c>
      <c r="O6981" s="3">
        <f t="shared" si="545"/>
        <v>44</v>
      </c>
      <c r="P6981" s="4">
        <f t="shared" si="546"/>
        <v>0</v>
      </c>
      <c r="Q6981" s="3">
        <f t="shared" si="547"/>
        <v>44</v>
      </c>
      <c r="R6981" t="str">
        <f t="shared" si="548"/>
        <v>No prazo</v>
      </c>
      <c r="S6981" s="5">
        <f t="shared" si="549"/>
        <v>0</v>
      </c>
    </row>
    <row r="6982" spans="1:19" x14ac:dyDescent="0.25">
      <c r="A6982">
        <v>6981</v>
      </c>
      <c r="B6982" s="1">
        <v>44281</v>
      </c>
      <c r="C6982" s="1">
        <v>44281</v>
      </c>
      <c r="D6982" s="1">
        <v>44301</v>
      </c>
      <c r="E6982" s="1">
        <v>44302</v>
      </c>
      <c r="F6982">
        <v>1</v>
      </c>
      <c r="G6982">
        <v>1</v>
      </c>
      <c r="H6982">
        <v>336</v>
      </c>
      <c r="I6982" s="6">
        <v>0</v>
      </c>
      <c r="J6982">
        <v>4</v>
      </c>
      <c r="K6982" t="str">
        <f>_xlfn.XLOOKUP(fCompras!F6982,dComprador!$A$2:$A$7,dComprador!$B$2:$B$7)</f>
        <v>Alon</v>
      </c>
      <c r="L6982" t="str">
        <f>_xlfn.XLOOKUP(J6982,dFornecedor!$A$2:$A$6,dFornecedor!$B$2:$B$6)</f>
        <v>AlphaOmega</v>
      </c>
      <c r="M6982" t="str">
        <f>_xlfn.XLOOKUP(G6982,dMateriaPrima!$A$2:$A$12,dMateriaPrima!$B$2:$B$12)</f>
        <v>Tecido</v>
      </c>
      <c r="N6982" s="2">
        <f>_xlfn.XLOOKUP(G6982,dMateriaPrima!$A$2:$A$12,dMateriaPrima!$C$2:$C$12)</f>
        <v>18</v>
      </c>
      <c r="O6982" s="3">
        <f t="shared" si="545"/>
        <v>6048</v>
      </c>
      <c r="P6982" s="4">
        <f t="shared" si="546"/>
        <v>0</v>
      </c>
      <c r="Q6982" s="3">
        <f t="shared" si="547"/>
        <v>6048</v>
      </c>
      <c r="R6982" t="str">
        <f t="shared" si="548"/>
        <v>Em atraso</v>
      </c>
      <c r="S6982" s="5">
        <f t="shared" si="549"/>
        <v>1</v>
      </c>
    </row>
    <row r="6983" spans="1:19" x14ac:dyDescent="0.25">
      <c r="A6983">
        <v>6982</v>
      </c>
      <c r="B6983" s="1">
        <v>44281</v>
      </c>
      <c r="C6983" s="1">
        <v>44282</v>
      </c>
      <c r="D6983" s="1">
        <v>44294</v>
      </c>
      <c r="E6983" s="1">
        <v>44297</v>
      </c>
      <c r="F6983">
        <v>2</v>
      </c>
      <c r="G6983">
        <v>11</v>
      </c>
      <c r="H6983">
        <v>25</v>
      </c>
      <c r="I6983" s="6">
        <v>0</v>
      </c>
      <c r="J6983">
        <v>4</v>
      </c>
      <c r="K6983" t="str">
        <f>_xlfn.XLOOKUP(fCompras!F6983,dComprador!$A$2:$A$7,dComprador!$B$2:$B$7)</f>
        <v>João</v>
      </c>
      <c r="L6983" t="str">
        <f>_xlfn.XLOOKUP(J6983,dFornecedor!$A$2:$A$6,dFornecedor!$B$2:$B$6)</f>
        <v>AlphaOmega</v>
      </c>
      <c r="M6983" t="str">
        <f>_xlfn.XLOOKUP(G6983,dMateriaPrima!$A$2:$A$12,dMateriaPrima!$B$2:$B$12)</f>
        <v>Papel</v>
      </c>
      <c r="N6983" s="2">
        <f>_xlfn.XLOOKUP(G6983,dMateriaPrima!$A$2:$A$12,dMateriaPrima!$C$2:$C$12)</f>
        <v>9</v>
      </c>
      <c r="O6983" s="3">
        <f t="shared" si="545"/>
        <v>225</v>
      </c>
      <c r="P6983" s="4">
        <f t="shared" si="546"/>
        <v>0</v>
      </c>
      <c r="Q6983" s="3">
        <f t="shared" si="547"/>
        <v>225</v>
      </c>
      <c r="R6983" t="str">
        <f t="shared" si="548"/>
        <v>Em atraso</v>
      </c>
      <c r="S6983" s="5">
        <f t="shared" si="549"/>
        <v>3</v>
      </c>
    </row>
    <row r="6984" spans="1:19" x14ac:dyDescent="0.25">
      <c r="A6984">
        <v>6983</v>
      </c>
      <c r="B6984" s="1">
        <v>44281</v>
      </c>
      <c r="C6984" s="1">
        <v>44284</v>
      </c>
      <c r="D6984" s="1">
        <v>44299</v>
      </c>
      <c r="E6984" s="1">
        <v>44301</v>
      </c>
      <c r="F6984">
        <v>1</v>
      </c>
      <c r="G6984">
        <v>5</v>
      </c>
      <c r="H6984">
        <v>346</v>
      </c>
      <c r="I6984" s="6">
        <v>0</v>
      </c>
      <c r="J6984">
        <v>3</v>
      </c>
      <c r="K6984" t="str">
        <f>_xlfn.XLOOKUP(fCompras!F6984,dComprador!$A$2:$A$7,dComprador!$B$2:$B$7)</f>
        <v>Alon</v>
      </c>
      <c r="L6984" t="str">
        <f>_xlfn.XLOOKUP(J6984,dFornecedor!$A$2:$A$6,dFornecedor!$B$2:$B$6)</f>
        <v>StepUp</v>
      </c>
      <c r="M6984" t="str">
        <f>_xlfn.XLOOKUP(G6984,dMateriaPrima!$A$2:$A$12,dMateriaPrima!$B$2:$B$12)</f>
        <v>Areia</v>
      </c>
      <c r="N6984" s="2">
        <f>_xlfn.XLOOKUP(G6984,dMateriaPrima!$A$2:$A$12,dMateriaPrima!$C$2:$C$12)</f>
        <v>3.59</v>
      </c>
      <c r="O6984" s="3">
        <f t="shared" si="545"/>
        <v>1242.1399999999999</v>
      </c>
      <c r="P6984" s="4">
        <f t="shared" si="546"/>
        <v>0</v>
      </c>
      <c r="Q6984" s="3">
        <f t="shared" si="547"/>
        <v>1242.1399999999999</v>
      </c>
      <c r="R6984" t="str">
        <f t="shared" si="548"/>
        <v>Em atraso</v>
      </c>
      <c r="S6984" s="5">
        <f t="shared" si="549"/>
        <v>2</v>
      </c>
    </row>
    <row r="6985" spans="1:19" x14ac:dyDescent="0.25">
      <c r="A6985">
        <v>6984</v>
      </c>
      <c r="B6985" s="1">
        <v>44281</v>
      </c>
      <c r="C6985" s="1">
        <v>44289</v>
      </c>
      <c r="D6985" s="1">
        <v>44297</v>
      </c>
      <c r="E6985" s="1">
        <v>44298</v>
      </c>
      <c r="F6985">
        <v>2</v>
      </c>
      <c r="G6985">
        <v>7</v>
      </c>
      <c r="H6985">
        <v>95</v>
      </c>
      <c r="I6985" s="6">
        <v>0</v>
      </c>
      <c r="J6985">
        <v>2</v>
      </c>
      <c r="K6985" t="str">
        <f>_xlfn.XLOOKUP(fCompras!F6985,dComprador!$A$2:$A$7,dComprador!$B$2:$B$7)</f>
        <v>João</v>
      </c>
      <c r="L6985" t="str">
        <f>_xlfn.XLOOKUP(J6985,dFornecedor!$A$2:$A$6,dFornecedor!$B$2:$B$6)</f>
        <v>Minerva</v>
      </c>
      <c r="M6985" t="str">
        <f>_xlfn.XLOOKUP(G6985,dMateriaPrima!$A$2:$A$12,dMateriaPrima!$B$2:$B$12)</f>
        <v>Poliéster</v>
      </c>
      <c r="N6985" s="2">
        <f>_xlfn.XLOOKUP(G6985,dMateriaPrima!$A$2:$A$12,dMateriaPrima!$C$2:$C$12)</f>
        <v>8</v>
      </c>
      <c r="O6985" s="3">
        <f t="shared" si="545"/>
        <v>760</v>
      </c>
      <c r="P6985" s="4">
        <f t="shared" si="546"/>
        <v>0</v>
      </c>
      <c r="Q6985" s="3">
        <f t="shared" si="547"/>
        <v>760</v>
      </c>
      <c r="R6985" t="str">
        <f t="shared" si="548"/>
        <v>Em atraso</v>
      </c>
      <c r="S6985" s="5">
        <f t="shared" si="549"/>
        <v>1</v>
      </c>
    </row>
    <row r="6986" spans="1:19" x14ac:dyDescent="0.25">
      <c r="A6986">
        <v>6985</v>
      </c>
      <c r="B6986" s="1">
        <v>44281</v>
      </c>
      <c r="C6986" s="1">
        <v>44289</v>
      </c>
      <c r="D6986" s="1">
        <v>44298</v>
      </c>
      <c r="E6986" s="1">
        <v>44298</v>
      </c>
      <c r="F6986">
        <v>2</v>
      </c>
      <c r="G6986">
        <v>10</v>
      </c>
      <c r="H6986">
        <v>217</v>
      </c>
      <c r="I6986" s="6">
        <v>0</v>
      </c>
      <c r="J6986">
        <v>3</v>
      </c>
      <c r="K6986" t="str">
        <f>_xlfn.XLOOKUP(fCompras!F6986,dComprador!$A$2:$A$7,dComprador!$B$2:$B$7)</f>
        <v>João</v>
      </c>
      <c r="L6986" t="str">
        <f>_xlfn.XLOOKUP(J6986,dFornecedor!$A$2:$A$6,dFornecedor!$B$2:$B$6)</f>
        <v>StepUp</v>
      </c>
      <c r="M6986" t="str">
        <f>_xlfn.XLOOKUP(G6986,dMateriaPrima!$A$2:$A$12,dMateriaPrima!$B$2:$B$12)</f>
        <v>Pedra Britada</v>
      </c>
      <c r="N6986" s="2">
        <f>_xlfn.XLOOKUP(G6986,dMateriaPrima!$A$2:$A$12,dMateriaPrima!$C$2:$C$12)</f>
        <v>56</v>
      </c>
      <c r="O6986" s="3">
        <f t="shared" si="545"/>
        <v>12152</v>
      </c>
      <c r="P6986" s="4">
        <f t="shared" si="546"/>
        <v>0</v>
      </c>
      <c r="Q6986" s="3">
        <f t="shared" si="547"/>
        <v>12152</v>
      </c>
      <c r="R6986" t="str">
        <f t="shared" si="548"/>
        <v>No prazo</v>
      </c>
      <c r="S6986" s="5">
        <f t="shared" si="549"/>
        <v>0</v>
      </c>
    </row>
    <row r="6987" spans="1:19" x14ac:dyDescent="0.25">
      <c r="A6987">
        <v>6986</v>
      </c>
      <c r="B6987" s="1">
        <v>44282</v>
      </c>
      <c r="C6987" s="1">
        <v>44289</v>
      </c>
      <c r="D6987" s="1">
        <v>44289</v>
      </c>
      <c r="E6987" s="1">
        <v>44292</v>
      </c>
      <c r="F6987">
        <v>4</v>
      </c>
      <c r="G6987">
        <v>6</v>
      </c>
      <c r="H6987">
        <v>577</v>
      </c>
      <c r="I6987" s="6">
        <v>0</v>
      </c>
      <c r="J6987">
        <v>3</v>
      </c>
      <c r="K6987" t="str">
        <f>_xlfn.XLOOKUP(fCompras!F6987,dComprador!$A$2:$A$7,dComprador!$B$2:$B$7)</f>
        <v>Lira</v>
      </c>
      <c r="L6987" t="str">
        <f>_xlfn.XLOOKUP(J6987,dFornecedor!$A$2:$A$6,dFornecedor!$B$2:$B$6)</f>
        <v>StepUp</v>
      </c>
      <c r="M6987" t="str">
        <f>_xlfn.XLOOKUP(G6987,dMateriaPrima!$A$2:$A$12,dMateriaPrima!$B$2:$B$12)</f>
        <v>Fio Algodão</v>
      </c>
      <c r="N6987" s="2">
        <f>_xlfn.XLOOKUP(G6987,dMateriaPrima!$A$2:$A$12,dMateriaPrima!$C$2:$C$12)</f>
        <v>55.9</v>
      </c>
      <c r="O6987" s="3">
        <f t="shared" si="545"/>
        <v>32254.3</v>
      </c>
      <c r="P6987" s="4">
        <f t="shared" si="546"/>
        <v>0</v>
      </c>
      <c r="Q6987" s="3">
        <f t="shared" si="547"/>
        <v>32254.3</v>
      </c>
      <c r="R6987" t="str">
        <f t="shared" si="548"/>
        <v>Em atraso</v>
      </c>
      <c r="S6987" s="5">
        <f t="shared" si="549"/>
        <v>3</v>
      </c>
    </row>
    <row r="6988" spans="1:19" x14ac:dyDescent="0.25">
      <c r="A6988">
        <v>6987</v>
      </c>
      <c r="B6988" s="1">
        <v>44282</v>
      </c>
      <c r="C6988" s="1">
        <v>44284</v>
      </c>
      <c r="D6988" s="1">
        <v>44289</v>
      </c>
      <c r="E6988" s="1">
        <v>44286</v>
      </c>
      <c r="F6988">
        <v>4</v>
      </c>
      <c r="G6988">
        <v>9</v>
      </c>
      <c r="H6988">
        <v>182</v>
      </c>
      <c r="I6988" s="6">
        <v>0</v>
      </c>
      <c r="J6988">
        <v>1</v>
      </c>
      <c r="K6988" t="str">
        <f>_xlfn.XLOOKUP(fCompras!F6988,dComprador!$A$2:$A$7,dComprador!$B$2:$B$7)</f>
        <v>Lira</v>
      </c>
      <c r="L6988" t="str">
        <f>_xlfn.XLOOKUP(J6988,dFornecedor!$A$2:$A$6,dFornecedor!$B$2:$B$6)</f>
        <v>NorthShore</v>
      </c>
      <c r="M6988" t="str">
        <f>_xlfn.XLOOKUP(G6988,dMateriaPrima!$A$2:$A$12,dMateriaPrima!$B$2:$B$12)</f>
        <v>Couro</v>
      </c>
      <c r="N6988" s="2">
        <f>_xlfn.XLOOKUP(G6988,dMateriaPrima!$A$2:$A$12,dMateriaPrima!$C$2:$C$12)</f>
        <v>4.4000000000000004</v>
      </c>
      <c r="O6988" s="3">
        <f t="shared" si="545"/>
        <v>800.80000000000007</v>
      </c>
      <c r="P6988" s="4">
        <f t="shared" si="546"/>
        <v>0</v>
      </c>
      <c r="Q6988" s="3">
        <f t="shared" si="547"/>
        <v>800.80000000000007</v>
      </c>
      <c r="R6988" t="str">
        <f t="shared" si="548"/>
        <v>No prazo</v>
      </c>
      <c r="S6988" s="5">
        <f t="shared" si="549"/>
        <v>0</v>
      </c>
    </row>
    <row r="6989" spans="1:19" x14ac:dyDescent="0.25">
      <c r="A6989">
        <v>6988</v>
      </c>
      <c r="B6989" s="1">
        <v>44282</v>
      </c>
      <c r="C6989" s="1">
        <v>44283</v>
      </c>
      <c r="D6989" s="1">
        <v>44289</v>
      </c>
      <c r="E6989" s="1">
        <v>44290</v>
      </c>
      <c r="F6989">
        <v>4</v>
      </c>
      <c r="G6989">
        <v>7</v>
      </c>
      <c r="H6989">
        <v>121</v>
      </c>
      <c r="I6989" s="6">
        <v>0</v>
      </c>
      <c r="J6989">
        <v>3</v>
      </c>
      <c r="K6989" t="str">
        <f>_xlfn.XLOOKUP(fCompras!F6989,dComprador!$A$2:$A$7,dComprador!$B$2:$B$7)</f>
        <v>Lira</v>
      </c>
      <c r="L6989" t="str">
        <f>_xlfn.XLOOKUP(J6989,dFornecedor!$A$2:$A$6,dFornecedor!$B$2:$B$6)</f>
        <v>StepUp</v>
      </c>
      <c r="M6989" t="str">
        <f>_xlfn.XLOOKUP(G6989,dMateriaPrima!$A$2:$A$12,dMateriaPrima!$B$2:$B$12)</f>
        <v>Poliéster</v>
      </c>
      <c r="N6989" s="2">
        <f>_xlfn.XLOOKUP(G6989,dMateriaPrima!$A$2:$A$12,dMateriaPrima!$C$2:$C$12)</f>
        <v>8</v>
      </c>
      <c r="O6989" s="3">
        <f t="shared" si="545"/>
        <v>968</v>
      </c>
      <c r="P6989" s="4">
        <f t="shared" si="546"/>
        <v>0</v>
      </c>
      <c r="Q6989" s="3">
        <f t="shared" si="547"/>
        <v>968</v>
      </c>
      <c r="R6989" t="str">
        <f t="shared" si="548"/>
        <v>Em atraso</v>
      </c>
      <c r="S6989" s="5">
        <f t="shared" si="549"/>
        <v>1</v>
      </c>
    </row>
    <row r="6990" spans="1:19" x14ac:dyDescent="0.25">
      <c r="A6990">
        <v>6989</v>
      </c>
      <c r="B6990" s="1">
        <v>44282</v>
      </c>
      <c r="C6990" s="1">
        <v>44290</v>
      </c>
      <c r="D6990" s="1">
        <v>44294</v>
      </c>
      <c r="E6990" s="1">
        <v>44295</v>
      </c>
      <c r="F6990">
        <v>4</v>
      </c>
      <c r="G6990">
        <v>5</v>
      </c>
      <c r="H6990">
        <v>408</v>
      </c>
      <c r="I6990" s="6">
        <v>0</v>
      </c>
      <c r="J6990">
        <v>2</v>
      </c>
      <c r="K6990" t="str">
        <f>_xlfn.XLOOKUP(fCompras!F6990,dComprador!$A$2:$A$7,dComprador!$B$2:$B$7)</f>
        <v>Lira</v>
      </c>
      <c r="L6990" t="str">
        <f>_xlfn.XLOOKUP(J6990,dFornecedor!$A$2:$A$6,dFornecedor!$B$2:$B$6)</f>
        <v>Minerva</v>
      </c>
      <c r="M6990" t="str">
        <f>_xlfn.XLOOKUP(G6990,dMateriaPrima!$A$2:$A$12,dMateriaPrima!$B$2:$B$12)</f>
        <v>Areia</v>
      </c>
      <c r="N6990" s="2">
        <f>_xlfn.XLOOKUP(G6990,dMateriaPrima!$A$2:$A$12,dMateriaPrima!$C$2:$C$12)</f>
        <v>3.59</v>
      </c>
      <c r="O6990" s="3">
        <f t="shared" si="545"/>
        <v>1464.72</v>
      </c>
      <c r="P6990" s="4">
        <f t="shared" si="546"/>
        <v>0</v>
      </c>
      <c r="Q6990" s="3">
        <f t="shared" si="547"/>
        <v>1464.72</v>
      </c>
      <c r="R6990" t="str">
        <f t="shared" si="548"/>
        <v>Em atraso</v>
      </c>
      <c r="S6990" s="5">
        <f t="shared" si="549"/>
        <v>1</v>
      </c>
    </row>
    <row r="6991" spans="1:19" x14ac:dyDescent="0.25">
      <c r="A6991">
        <v>6990</v>
      </c>
      <c r="B6991" s="1">
        <v>44282</v>
      </c>
      <c r="C6991" s="1">
        <v>44282</v>
      </c>
      <c r="D6991" s="1">
        <v>44311</v>
      </c>
      <c r="E6991" s="1">
        <v>44311</v>
      </c>
      <c r="F6991">
        <v>1</v>
      </c>
      <c r="G6991">
        <v>5</v>
      </c>
      <c r="H6991">
        <v>83</v>
      </c>
      <c r="I6991" s="6">
        <v>0</v>
      </c>
      <c r="J6991">
        <v>4</v>
      </c>
      <c r="K6991" t="str">
        <f>_xlfn.XLOOKUP(fCompras!F6991,dComprador!$A$2:$A$7,dComprador!$B$2:$B$7)</f>
        <v>Alon</v>
      </c>
      <c r="L6991" t="str">
        <f>_xlfn.XLOOKUP(J6991,dFornecedor!$A$2:$A$6,dFornecedor!$B$2:$B$6)</f>
        <v>AlphaOmega</v>
      </c>
      <c r="M6991" t="str">
        <f>_xlfn.XLOOKUP(G6991,dMateriaPrima!$A$2:$A$12,dMateriaPrima!$B$2:$B$12)</f>
        <v>Areia</v>
      </c>
      <c r="N6991" s="2">
        <f>_xlfn.XLOOKUP(G6991,dMateriaPrima!$A$2:$A$12,dMateriaPrima!$C$2:$C$12)</f>
        <v>3.59</v>
      </c>
      <c r="O6991" s="3">
        <f t="shared" si="545"/>
        <v>297.96999999999997</v>
      </c>
      <c r="P6991" s="4">
        <f t="shared" si="546"/>
        <v>0</v>
      </c>
      <c r="Q6991" s="3">
        <f t="shared" si="547"/>
        <v>297.96999999999997</v>
      </c>
      <c r="R6991" t="str">
        <f t="shared" si="548"/>
        <v>No prazo</v>
      </c>
      <c r="S6991" s="5">
        <f t="shared" si="549"/>
        <v>0</v>
      </c>
    </row>
    <row r="6992" spans="1:19" x14ac:dyDescent="0.25">
      <c r="A6992">
        <v>6991</v>
      </c>
      <c r="B6992" s="1">
        <v>44282</v>
      </c>
      <c r="C6992" s="1">
        <v>44283</v>
      </c>
      <c r="D6992" s="1">
        <v>44313</v>
      </c>
      <c r="E6992" s="1">
        <v>44318</v>
      </c>
      <c r="F6992">
        <v>1</v>
      </c>
      <c r="G6992">
        <v>11</v>
      </c>
      <c r="H6992">
        <v>34</v>
      </c>
      <c r="I6992" s="6">
        <v>0</v>
      </c>
      <c r="J6992">
        <v>3</v>
      </c>
      <c r="K6992" t="str">
        <f>_xlfn.XLOOKUP(fCompras!F6992,dComprador!$A$2:$A$7,dComprador!$B$2:$B$7)</f>
        <v>Alon</v>
      </c>
      <c r="L6992" t="str">
        <f>_xlfn.XLOOKUP(J6992,dFornecedor!$A$2:$A$6,dFornecedor!$B$2:$B$6)</f>
        <v>StepUp</v>
      </c>
      <c r="M6992" t="str">
        <f>_xlfn.XLOOKUP(G6992,dMateriaPrima!$A$2:$A$12,dMateriaPrima!$B$2:$B$12)</f>
        <v>Papel</v>
      </c>
      <c r="N6992" s="2">
        <f>_xlfn.XLOOKUP(G6992,dMateriaPrima!$A$2:$A$12,dMateriaPrima!$C$2:$C$12)</f>
        <v>9</v>
      </c>
      <c r="O6992" s="3">
        <f t="shared" si="545"/>
        <v>306</v>
      </c>
      <c r="P6992" s="4">
        <f t="shared" si="546"/>
        <v>0</v>
      </c>
      <c r="Q6992" s="3">
        <f t="shared" si="547"/>
        <v>306</v>
      </c>
      <c r="R6992" t="str">
        <f t="shared" si="548"/>
        <v>Em atraso</v>
      </c>
      <c r="S6992" s="5">
        <f t="shared" si="549"/>
        <v>5</v>
      </c>
    </row>
    <row r="6993" spans="1:19" x14ac:dyDescent="0.25">
      <c r="A6993">
        <v>6992</v>
      </c>
      <c r="B6993" s="1">
        <v>44282</v>
      </c>
      <c r="C6993" s="1">
        <v>44288</v>
      </c>
      <c r="D6993" s="1">
        <v>44314</v>
      </c>
      <c r="E6993" s="1">
        <v>44314</v>
      </c>
      <c r="F6993">
        <v>1</v>
      </c>
      <c r="G6993">
        <v>11</v>
      </c>
      <c r="H6993">
        <v>170</v>
      </c>
      <c r="I6993" s="6">
        <v>0</v>
      </c>
      <c r="J6993">
        <v>2</v>
      </c>
      <c r="K6993" t="str">
        <f>_xlfn.XLOOKUP(fCompras!F6993,dComprador!$A$2:$A$7,dComprador!$B$2:$B$7)</f>
        <v>Alon</v>
      </c>
      <c r="L6993" t="str">
        <f>_xlfn.XLOOKUP(J6993,dFornecedor!$A$2:$A$6,dFornecedor!$B$2:$B$6)</f>
        <v>Minerva</v>
      </c>
      <c r="M6993" t="str">
        <f>_xlfn.XLOOKUP(G6993,dMateriaPrima!$A$2:$A$12,dMateriaPrima!$B$2:$B$12)</f>
        <v>Papel</v>
      </c>
      <c r="N6993" s="2">
        <f>_xlfn.XLOOKUP(G6993,dMateriaPrima!$A$2:$A$12,dMateriaPrima!$C$2:$C$12)</f>
        <v>9</v>
      </c>
      <c r="O6993" s="3">
        <f t="shared" si="545"/>
        <v>1530</v>
      </c>
      <c r="P6993" s="4">
        <f t="shared" si="546"/>
        <v>0</v>
      </c>
      <c r="Q6993" s="3">
        <f t="shared" si="547"/>
        <v>1530</v>
      </c>
      <c r="R6993" t="str">
        <f t="shared" si="548"/>
        <v>No prazo</v>
      </c>
      <c r="S6993" s="5">
        <f t="shared" si="549"/>
        <v>0</v>
      </c>
    </row>
    <row r="6994" spans="1:19" x14ac:dyDescent="0.25">
      <c r="A6994">
        <v>6993</v>
      </c>
      <c r="B6994" s="1">
        <v>44282</v>
      </c>
      <c r="C6994" s="1">
        <v>44282</v>
      </c>
      <c r="D6994" s="1">
        <v>44290</v>
      </c>
      <c r="E6994" s="1">
        <v>44291</v>
      </c>
      <c r="F6994">
        <v>4</v>
      </c>
      <c r="G6994">
        <v>1</v>
      </c>
      <c r="H6994">
        <v>332</v>
      </c>
      <c r="I6994" s="6">
        <v>0</v>
      </c>
      <c r="J6994">
        <v>2</v>
      </c>
      <c r="K6994" t="str">
        <f>_xlfn.XLOOKUP(fCompras!F6994,dComprador!$A$2:$A$7,dComprador!$B$2:$B$7)</f>
        <v>Lira</v>
      </c>
      <c r="L6994" t="str">
        <f>_xlfn.XLOOKUP(J6994,dFornecedor!$A$2:$A$6,dFornecedor!$B$2:$B$6)</f>
        <v>Minerva</v>
      </c>
      <c r="M6994" t="str">
        <f>_xlfn.XLOOKUP(G6994,dMateriaPrima!$A$2:$A$12,dMateriaPrima!$B$2:$B$12)</f>
        <v>Tecido</v>
      </c>
      <c r="N6994" s="2">
        <f>_xlfn.XLOOKUP(G6994,dMateriaPrima!$A$2:$A$12,dMateriaPrima!$C$2:$C$12)</f>
        <v>18</v>
      </c>
      <c r="O6994" s="3">
        <f t="shared" si="545"/>
        <v>5976</v>
      </c>
      <c r="P6994" s="4">
        <f t="shared" si="546"/>
        <v>0</v>
      </c>
      <c r="Q6994" s="3">
        <f t="shared" si="547"/>
        <v>5976</v>
      </c>
      <c r="R6994" t="str">
        <f t="shared" si="548"/>
        <v>Em atraso</v>
      </c>
      <c r="S6994" s="5">
        <f t="shared" si="549"/>
        <v>1</v>
      </c>
    </row>
    <row r="6995" spans="1:19" x14ac:dyDescent="0.25">
      <c r="A6995">
        <v>6994</v>
      </c>
      <c r="B6995" s="1">
        <v>44282</v>
      </c>
      <c r="C6995" s="1">
        <v>44290</v>
      </c>
      <c r="D6995" s="1">
        <v>44291</v>
      </c>
      <c r="E6995" s="1">
        <v>44297</v>
      </c>
      <c r="F6995">
        <v>4</v>
      </c>
      <c r="G6995">
        <v>9</v>
      </c>
      <c r="H6995">
        <v>298</v>
      </c>
      <c r="I6995" s="6">
        <v>0.13</v>
      </c>
      <c r="J6995">
        <v>2</v>
      </c>
      <c r="K6995" t="str">
        <f>_xlfn.XLOOKUP(fCompras!F6995,dComprador!$A$2:$A$7,dComprador!$B$2:$B$7)</f>
        <v>Lira</v>
      </c>
      <c r="L6995" t="str">
        <f>_xlfn.XLOOKUP(J6995,dFornecedor!$A$2:$A$6,dFornecedor!$B$2:$B$6)</f>
        <v>Minerva</v>
      </c>
      <c r="M6995" t="str">
        <f>_xlfn.XLOOKUP(G6995,dMateriaPrima!$A$2:$A$12,dMateriaPrima!$B$2:$B$12)</f>
        <v>Couro</v>
      </c>
      <c r="N6995" s="2">
        <f>_xlfn.XLOOKUP(G6995,dMateriaPrima!$A$2:$A$12,dMateriaPrima!$C$2:$C$12)</f>
        <v>4.4000000000000004</v>
      </c>
      <c r="O6995" s="3">
        <f t="shared" si="545"/>
        <v>1311.2</v>
      </c>
      <c r="P6995" s="4">
        <f t="shared" si="546"/>
        <v>170.45600000000002</v>
      </c>
      <c r="Q6995" s="3">
        <f t="shared" si="547"/>
        <v>1140.7440000000001</v>
      </c>
      <c r="R6995" t="str">
        <f t="shared" si="548"/>
        <v>Em atraso</v>
      </c>
      <c r="S6995" s="5">
        <f t="shared" si="549"/>
        <v>6</v>
      </c>
    </row>
    <row r="6996" spans="1:19" x14ac:dyDescent="0.25">
      <c r="A6996">
        <v>6995</v>
      </c>
      <c r="B6996" s="1">
        <v>44282</v>
      </c>
      <c r="C6996" s="1">
        <v>44282</v>
      </c>
      <c r="D6996" s="1">
        <v>44296</v>
      </c>
      <c r="E6996" s="1">
        <v>44301</v>
      </c>
      <c r="F6996">
        <v>1</v>
      </c>
      <c r="G6996">
        <v>11</v>
      </c>
      <c r="H6996">
        <v>133</v>
      </c>
      <c r="I6996" s="6">
        <v>0</v>
      </c>
      <c r="J6996">
        <v>2</v>
      </c>
      <c r="K6996" t="str">
        <f>_xlfn.XLOOKUP(fCompras!F6996,dComprador!$A$2:$A$7,dComprador!$B$2:$B$7)</f>
        <v>Alon</v>
      </c>
      <c r="L6996" t="str">
        <f>_xlfn.XLOOKUP(J6996,dFornecedor!$A$2:$A$6,dFornecedor!$B$2:$B$6)</f>
        <v>Minerva</v>
      </c>
      <c r="M6996" t="str">
        <f>_xlfn.XLOOKUP(G6996,dMateriaPrima!$A$2:$A$12,dMateriaPrima!$B$2:$B$12)</f>
        <v>Papel</v>
      </c>
      <c r="N6996" s="2">
        <f>_xlfn.XLOOKUP(G6996,dMateriaPrima!$A$2:$A$12,dMateriaPrima!$C$2:$C$12)</f>
        <v>9</v>
      </c>
      <c r="O6996" s="3">
        <f t="shared" si="545"/>
        <v>1197</v>
      </c>
      <c r="P6996" s="4">
        <f t="shared" si="546"/>
        <v>0</v>
      </c>
      <c r="Q6996" s="3">
        <f t="shared" si="547"/>
        <v>1197</v>
      </c>
      <c r="R6996" t="str">
        <f t="shared" si="548"/>
        <v>Em atraso</v>
      </c>
      <c r="S6996" s="5">
        <f t="shared" si="549"/>
        <v>5</v>
      </c>
    </row>
    <row r="6997" spans="1:19" x14ac:dyDescent="0.25">
      <c r="A6997">
        <v>6996</v>
      </c>
      <c r="B6997" s="1">
        <v>44282</v>
      </c>
      <c r="C6997" s="1">
        <v>44283</v>
      </c>
      <c r="D6997" s="1">
        <v>44300</v>
      </c>
      <c r="E6997" s="1">
        <v>44302</v>
      </c>
      <c r="F6997">
        <v>1</v>
      </c>
      <c r="G6997">
        <v>8</v>
      </c>
      <c r="H6997">
        <v>8</v>
      </c>
      <c r="I6997" s="6">
        <v>0</v>
      </c>
      <c r="J6997">
        <v>3</v>
      </c>
      <c r="K6997" t="str">
        <f>_xlfn.XLOOKUP(fCompras!F6997,dComprador!$A$2:$A$7,dComprador!$B$2:$B$7)</f>
        <v>Alon</v>
      </c>
      <c r="L6997" t="str">
        <f>_xlfn.XLOOKUP(J6997,dFornecedor!$A$2:$A$6,dFornecedor!$B$2:$B$6)</f>
        <v>StepUp</v>
      </c>
      <c r="M6997" t="str">
        <f>_xlfn.XLOOKUP(G6997,dMateriaPrima!$A$2:$A$12,dMateriaPrima!$B$2:$B$12)</f>
        <v>Cimento</v>
      </c>
      <c r="N6997" s="2">
        <f>_xlfn.XLOOKUP(G6997,dMateriaPrima!$A$2:$A$12,dMateriaPrima!$C$2:$C$12)</f>
        <v>23</v>
      </c>
      <c r="O6997" s="3">
        <f t="shared" si="545"/>
        <v>184</v>
      </c>
      <c r="P6997" s="4">
        <f t="shared" si="546"/>
        <v>0</v>
      </c>
      <c r="Q6997" s="3">
        <f t="shared" si="547"/>
        <v>184</v>
      </c>
      <c r="R6997" t="str">
        <f t="shared" si="548"/>
        <v>Em atraso</v>
      </c>
      <c r="S6997" s="5">
        <f t="shared" si="549"/>
        <v>2</v>
      </c>
    </row>
    <row r="6998" spans="1:19" x14ac:dyDescent="0.25">
      <c r="A6998">
        <v>6997</v>
      </c>
      <c r="B6998" s="1">
        <v>44282</v>
      </c>
      <c r="C6998" s="1">
        <v>44283</v>
      </c>
      <c r="D6998" s="1">
        <v>44304</v>
      </c>
      <c r="E6998" s="1">
        <v>44307</v>
      </c>
      <c r="F6998">
        <v>1</v>
      </c>
      <c r="G6998">
        <v>1</v>
      </c>
      <c r="H6998">
        <v>622</v>
      </c>
      <c r="I6998" s="6">
        <v>0</v>
      </c>
      <c r="J6998">
        <v>3</v>
      </c>
      <c r="K6998" t="str">
        <f>_xlfn.XLOOKUP(fCompras!F6998,dComprador!$A$2:$A$7,dComprador!$B$2:$B$7)</f>
        <v>Alon</v>
      </c>
      <c r="L6998" t="str">
        <f>_xlfn.XLOOKUP(J6998,dFornecedor!$A$2:$A$6,dFornecedor!$B$2:$B$6)</f>
        <v>StepUp</v>
      </c>
      <c r="M6998" t="str">
        <f>_xlfn.XLOOKUP(G6998,dMateriaPrima!$A$2:$A$12,dMateriaPrima!$B$2:$B$12)</f>
        <v>Tecido</v>
      </c>
      <c r="N6998" s="2">
        <f>_xlfn.XLOOKUP(G6998,dMateriaPrima!$A$2:$A$12,dMateriaPrima!$C$2:$C$12)</f>
        <v>18</v>
      </c>
      <c r="O6998" s="3">
        <f t="shared" si="545"/>
        <v>11196</v>
      </c>
      <c r="P6998" s="4">
        <f t="shared" si="546"/>
        <v>0</v>
      </c>
      <c r="Q6998" s="3">
        <f t="shared" si="547"/>
        <v>11196</v>
      </c>
      <c r="R6998" t="str">
        <f t="shared" si="548"/>
        <v>Em atraso</v>
      </c>
      <c r="S6998" s="5">
        <f t="shared" si="549"/>
        <v>3</v>
      </c>
    </row>
    <row r="6999" spans="1:19" x14ac:dyDescent="0.25">
      <c r="A6999">
        <v>6998</v>
      </c>
      <c r="B6999" s="1">
        <v>44283</v>
      </c>
      <c r="C6999" s="1">
        <v>44284</v>
      </c>
      <c r="D6999" s="1">
        <v>44290</v>
      </c>
      <c r="E6999" s="1">
        <v>44294</v>
      </c>
      <c r="F6999">
        <v>4</v>
      </c>
      <c r="G6999">
        <v>9</v>
      </c>
      <c r="H6999">
        <v>29</v>
      </c>
      <c r="I6999" s="6">
        <v>0</v>
      </c>
      <c r="J6999">
        <v>5</v>
      </c>
      <c r="K6999" t="str">
        <f>_xlfn.XLOOKUP(fCompras!F6999,dComprador!$A$2:$A$7,dComprador!$B$2:$B$7)</f>
        <v>Lira</v>
      </c>
      <c r="L6999" t="str">
        <f>_xlfn.XLOOKUP(J6999,dFornecedor!$A$2:$A$6,dFornecedor!$B$2:$B$6)</f>
        <v>Atlas</v>
      </c>
      <c r="M6999" t="str">
        <f>_xlfn.XLOOKUP(G6999,dMateriaPrima!$A$2:$A$12,dMateriaPrima!$B$2:$B$12)</f>
        <v>Couro</v>
      </c>
      <c r="N6999" s="2">
        <f>_xlfn.XLOOKUP(G6999,dMateriaPrima!$A$2:$A$12,dMateriaPrima!$C$2:$C$12)</f>
        <v>4.4000000000000004</v>
      </c>
      <c r="O6999" s="3">
        <f t="shared" si="545"/>
        <v>127.60000000000001</v>
      </c>
      <c r="P6999" s="4">
        <f t="shared" si="546"/>
        <v>0</v>
      </c>
      <c r="Q6999" s="3">
        <f t="shared" si="547"/>
        <v>127.60000000000001</v>
      </c>
      <c r="R6999" t="str">
        <f t="shared" si="548"/>
        <v>Em atraso</v>
      </c>
      <c r="S6999" s="5">
        <f t="shared" si="549"/>
        <v>4</v>
      </c>
    </row>
    <row r="7000" spans="1:19" x14ac:dyDescent="0.25">
      <c r="A7000">
        <v>6999</v>
      </c>
      <c r="B7000" s="1">
        <v>44283</v>
      </c>
      <c r="C7000" s="1">
        <v>44283</v>
      </c>
      <c r="D7000" s="1">
        <v>44289</v>
      </c>
      <c r="E7000" s="1">
        <v>44294</v>
      </c>
      <c r="F7000">
        <v>4</v>
      </c>
      <c r="G7000">
        <v>1</v>
      </c>
      <c r="H7000">
        <v>456</v>
      </c>
      <c r="I7000" s="6">
        <v>0</v>
      </c>
      <c r="J7000">
        <v>5</v>
      </c>
      <c r="K7000" t="str">
        <f>_xlfn.XLOOKUP(fCompras!F7000,dComprador!$A$2:$A$7,dComprador!$B$2:$B$7)</f>
        <v>Lira</v>
      </c>
      <c r="L7000" t="str">
        <f>_xlfn.XLOOKUP(J7000,dFornecedor!$A$2:$A$6,dFornecedor!$B$2:$B$6)</f>
        <v>Atlas</v>
      </c>
      <c r="M7000" t="str">
        <f>_xlfn.XLOOKUP(G7000,dMateriaPrima!$A$2:$A$12,dMateriaPrima!$B$2:$B$12)</f>
        <v>Tecido</v>
      </c>
      <c r="N7000" s="2">
        <f>_xlfn.XLOOKUP(G7000,dMateriaPrima!$A$2:$A$12,dMateriaPrima!$C$2:$C$12)</f>
        <v>18</v>
      </c>
      <c r="O7000" s="3">
        <f t="shared" si="545"/>
        <v>8208</v>
      </c>
      <c r="P7000" s="4">
        <f t="shared" si="546"/>
        <v>0</v>
      </c>
      <c r="Q7000" s="3">
        <f t="shared" si="547"/>
        <v>8208</v>
      </c>
      <c r="R7000" t="str">
        <f t="shared" si="548"/>
        <v>Em atraso</v>
      </c>
      <c r="S7000" s="5">
        <f t="shared" si="549"/>
        <v>5</v>
      </c>
    </row>
    <row r="7001" spans="1:19" x14ac:dyDescent="0.25">
      <c r="A7001">
        <v>7000</v>
      </c>
      <c r="B7001" s="1">
        <v>44283</v>
      </c>
      <c r="C7001" s="1">
        <v>44290</v>
      </c>
      <c r="D7001" s="1">
        <v>44295</v>
      </c>
      <c r="E7001" s="1">
        <v>44295</v>
      </c>
      <c r="F7001">
        <v>4</v>
      </c>
      <c r="G7001">
        <v>11</v>
      </c>
      <c r="H7001">
        <v>405</v>
      </c>
      <c r="I7001" s="6">
        <v>0</v>
      </c>
      <c r="J7001">
        <v>5</v>
      </c>
      <c r="K7001" t="str">
        <f>_xlfn.XLOOKUP(fCompras!F7001,dComprador!$A$2:$A$7,dComprador!$B$2:$B$7)</f>
        <v>Lira</v>
      </c>
      <c r="L7001" t="str">
        <f>_xlfn.XLOOKUP(J7001,dFornecedor!$A$2:$A$6,dFornecedor!$B$2:$B$6)</f>
        <v>Atlas</v>
      </c>
      <c r="M7001" t="str">
        <f>_xlfn.XLOOKUP(G7001,dMateriaPrima!$A$2:$A$12,dMateriaPrima!$B$2:$B$12)</f>
        <v>Papel</v>
      </c>
      <c r="N7001" s="2">
        <f>_xlfn.XLOOKUP(G7001,dMateriaPrima!$A$2:$A$12,dMateriaPrima!$C$2:$C$12)</f>
        <v>9</v>
      </c>
      <c r="O7001" s="3">
        <f t="shared" si="545"/>
        <v>3645</v>
      </c>
      <c r="P7001" s="4">
        <f t="shared" si="546"/>
        <v>0</v>
      </c>
      <c r="Q7001" s="3">
        <f t="shared" si="547"/>
        <v>3645</v>
      </c>
      <c r="R7001" t="str">
        <f t="shared" si="548"/>
        <v>No prazo</v>
      </c>
      <c r="S7001" s="5">
        <f t="shared" si="549"/>
        <v>0</v>
      </c>
    </row>
    <row r="7002" spans="1:19" x14ac:dyDescent="0.25">
      <c r="A7002">
        <v>7001</v>
      </c>
      <c r="B7002" s="1">
        <v>44283</v>
      </c>
      <c r="C7002" s="1">
        <v>44283</v>
      </c>
      <c r="D7002" s="1">
        <v>44290</v>
      </c>
      <c r="E7002" s="1">
        <v>44292</v>
      </c>
      <c r="F7002">
        <v>4</v>
      </c>
      <c r="G7002">
        <v>7</v>
      </c>
      <c r="H7002">
        <v>30</v>
      </c>
      <c r="I7002" s="6">
        <v>0</v>
      </c>
      <c r="J7002">
        <v>5</v>
      </c>
      <c r="K7002" t="str">
        <f>_xlfn.XLOOKUP(fCompras!F7002,dComprador!$A$2:$A$7,dComprador!$B$2:$B$7)</f>
        <v>Lira</v>
      </c>
      <c r="L7002" t="str">
        <f>_xlfn.XLOOKUP(J7002,dFornecedor!$A$2:$A$6,dFornecedor!$B$2:$B$6)</f>
        <v>Atlas</v>
      </c>
      <c r="M7002" t="str">
        <f>_xlfn.XLOOKUP(G7002,dMateriaPrima!$A$2:$A$12,dMateriaPrima!$B$2:$B$12)</f>
        <v>Poliéster</v>
      </c>
      <c r="N7002" s="2">
        <f>_xlfn.XLOOKUP(G7002,dMateriaPrima!$A$2:$A$12,dMateriaPrima!$C$2:$C$12)</f>
        <v>8</v>
      </c>
      <c r="O7002" s="3">
        <f t="shared" si="545"/>
        <v>240</v>
      </c>
      <c r="P7002" s="4">
        <f t="shared" si="546"/>
        <v>0</v>
      </c>
      <c r="Q7002" s="3">
        <f t="shared" si="547"/>
        <v>240</v>
      </c>
      <c r="R7002" t="str">
        <f t="shared" si="548"/>
        <v>Em atraso</v>
      </c>
      <c r="S7002" s="5">
        <f t="shared" si="549"/>
        <v>2</v>
      </c>
    </row>
    <row r="7003" spans="1:19" x14ac:dyDescent="0.25">
      <c r="A7003">
        <v>7002</v>
      </c>
      <c r="B7003" s="1">
        <v>44283</v>
      </c>
      <c r="C7003" s="1">
        <v>44290</v>
      </c>
      <c r="D7003" s="1">
        <v>44291</v>
      </c>
      <c r="E7003" s="1">
        <v>44290</v>
      </c>
      <c r="F7003">
        <v>4</v>
      </c>
      <c r="G7003">
        <v>4</v>
      </c>
      <c r="H7003">
        <v>31</v>
      </c>
      <c r="I7003" s="6">
        <v>0</v>
      </c>
      <c r="J7003">
        <v>3</v>
      </c>
      <c r="K7003" t="str">
        <f>_xlfn.XLOOKUP(fCompras!F7003,dComprador!$A$2:$A$7,dComprador!$B$2:$B$7)</f>
        <v>Lira</v>
      </c>
      <c r="L7003" t="str">
        <f>_xlfn.XLOOKUP(J7003,dFornecedor!$A$2:$A$6,dFornecedor!$B$2:$B$6)</f>
        <v>StepUp</v>
      </c>
      <c r="M7003" t="str">
        <f>_xlfn.XLOOKUP(G7003,dMateriaPrima!$A$2:$A$12,dMateriaPrima!$B$2:$B$12)</f>
        <v>Madeira</v>
      </c>
      <c r="N7003" s="2">
        <f>_xlfn.XLOOKUP(G7003,dMateriaPrima!$A$2:$A$12,dMateriaPrima!$C$2:$C$12)</f>
        <v>168</v>
      </c>
      <c r="O7003" s="3">
        <f t="shared" si="545"/>
        <v>5208</v>
      </c>
      <c r="P7003" s="4">
        <f t="shared" si="546"/>
        <v>0</v>
      </c>
      <c r="Q7003" s="3">
        <f t="shared" si="547"/>
        <v>5208</v>
      </c>
      <c r="R7003" t="str">
        <f t="shared" si="548"/>
        <v>No prazo</v>
      </c>
      <c r="S7003" s="5">
        <f t="shared" si="549"/>
        <v>0</v>
      </c>
    </row>
    <row r="7004" spans="1:19" x14ac:dyDescent="0.25">
      <c r="A7004">
        <v>7003</v>
      </c>
      <c r="B7004" s="1">
        <v>44283</v>
      </c>
      <c r="C7004" s="1">
        <v>44283</v>
      </c>
      <c r="D7004" s="1">
        <v>44300</v>
      </c>
      <c r="E7004" s="1">
        <v>44303</v>
      </c>
      <c r="F7004">
        <v>1</v>
      </c>
      <c r="G7004">
        <v>5</v>
      </c>
      <c r="H7004">
        <v>122</v>
      </c>
      <c r="I7004" s="6">
        <v>0</v>
      </c>
      <c r="J7004">
        <v>2</v>
      </c>
      <c r="K7004" t="str">
        <f>_xlfn.XLOOKUP(fCompras!F7004,dComprador!$A$2:$A$7,dComprador!$B$2:$B$7)</f>
        <v>Alon</v>
      </c>
      <c r="L7004" t="str">
        <f>_xlfn.XLOOKUP(J7004,dFornecedor!$A$2:$A$6,dFornecedor!$B$2:$B$6)</f>
        <v>Minerva</v>
      </c>
      <c r="M7004" t="str">
        <f>_xlfn.XLOOKUP(G7004,dMateriaPrima!$A$2:$A$12,dMateriaPrima!$B$2:$B$12)</f>
        <v>Areia</v>
      </c>
      <c r="N7004" s="2">
        <f>_xlfn.XLOOKUP(G7004,dMateriaPrima!$A$2:$A$12,dMateriaPrima!$C$2:$C$12)</f>
        <v>3.59</v>
      </c>
      <c r="O7004" s="3">
        <f t="shared" si="545"/>
        <v>437.97999999999996</v>
      </c>
      <c r="P7004" s="4">
        <f t="shared" si="546"/>
        <v>0</v>
      </c>
      <c r="Q7004" s="3">
        <f t="shared" si="547"/>
        <v>437.97999999999996</v>
      </c>
      <c r="R7004" t="str">
        <f t="shared" si="548"/>
        <v>Em atraso</v>
      </c>
      <c r="S7004" s="5">
        <f t="shared" si="549"/>
        <v>3</v>
      </c>
    </row>
    <row r="7005" spans="1:19" x14ac:dyDescent="0.25">
      <c r="A7005">
        <v>7004</v>
      </c>
      <c r="B7005" s="1">
        <v>44283</v>
      </c>
      <c r="C7005" s="1">
        <v>44288</v>
      </c>
      <c r="D7005" s="1">
        <v>44296</v>
      </c>
      <c r="E7005" s="1">
        <v>44299</v>
      </c>
      <c r="F7005">
        <v>3</v>
      </c>
      <c r="G7005">
        <v>4</v>
      </c>
      <c r="H7005">
        <v>205</v>
      </c>
      <c r="I7005" s="6">
        <v>0</v>
      </c>
      <c r="J7005">
        <v>1</v>
      </c>
      <c r="K7005" t="str">
        <f>_xlfn.XLOOKUP(fCompras!F7005,dComprador!$A$2:$A$7,dComprador!$B$2:$B$7)</f>
        <v>Diego</v>
      </c>
      <c r="L7005" t="str">
        <f>_xlfn.XLOOKUP(J7005,dFornecedor!$A$2:$A$6,dFornecedor!$B$2:$B$6)</f>
        <v>NorthShore</v>
      </c>
      <c r="M7005" t="str">
        <f>_xlfn.XLOOKUP(G7005,dMateriaPrima!$A$2:$A$12,dMateriaPrima!$B$2:$B$12)</f>
        <v>Madeira</v>
      </c>
      <c r="N7005" s="2">
        <f>_xlfn.XLOOKUP(G7005,dMateriaPrima!$A$2:$A$12,dMateriaPrima!$C$2:$C$12)</f>
        <v>168</v>
      </c>
      <c r="O7005" s="3">
        <f t="shared" si="545"/>
        <v>34440</v>
      </c>
      <c r="P7005" s="4">
        <f t="shared" si="546"/>
        <v>0</v>
      </c>
      <c r="Q7005" s="3">
        <f t="shared" si="547"/>
        <v>34440</v>
      </c>
      <c r="R7005" t="str">
        <f t="shared" si="548"/>
        <v>Em atraso</v>
      </c>
      <c r="S7005" s="5">
        <f t="shared" si="549"/>
        <v>3</v>
      </c>
    </row>
    <row r="7006" spans="1:19" x14ac:dyDescent="0.25">
      <c r="A7006">
        <v>7005</v>
      </c>
      <c r="B7006" s="1">
        <v>44283</v>
      </c>
      <c r="C7006" s="1">
        <v>44284</v>
      </c>
      <c r="D7006" s="1">
        <v>44296</v>
      </c>
      <c r="E7006" s="1">
        <v>44296</v>
      </c>
      <c r="F7006">
        <v>2</v>
      </c>
      <c r="G7006">
        <v>4</v>
      </c>
      <c r="H7006">
        <v>2</v>
      </c>
      <c r="I7006" s="6">
        <v>0</v>
      </c>
      <c r="J7006">
        <v>4</v>
      </c>
      <c r="K7006" t="str">
        <f>_xlfn.XLOOKUP(fCompras!F7006,dComprador!$A$2:$A$7,dComprador!$B$2:$B$7)</f>
        <v>João</v>
      </c>
      <c r="L7006" t="str">
        <f>_xlfn.XLOOKUP(J7006,dFornecedor!$A$2:$A$6,dFornecedor!$B$2:$B$6)</f>
        <v>AlphaOmega</v>
      </c>
      <c r="M7006" t="str">
        <f>_xlfn.XLOOKUP(G7006,dMateriaPrima!$A$2:$A$12,dMateriaPrima!$B$2:$B$12)</f>
        <v>Madeira</v>
      </c>
      <c r="N7006" s="2">
        <f>_xlfn.XLOOKUP(G7006,dMateriaPrima!$A$2:$A$12,dMateriaPrima!$C$2:$C$12)</f>
        <v>168</v>
      </c>
      <c r="O7006" s="3">
        <f t="shared" si="545"/>
        <v>336</v>
      </c>
      <c r="P7006" s="4">
        <f t="shared" si="546"/>
        <v>0</v>
      </c>
      <c r="Q7006" s="3">
        <f t="shared" si="547"/>
        <v>336</v>
      </c>
      <c r="R7006" t="str">
        <f t="shared" si="548"/>
        <v>No prazo</v>
      </c>
      <c r="S7006" s="5">
        <f t="shared" si="549"/>
        <v>0</v>
      </c>
    </row>
    <row r="7007" spans="1:19" x14ac:dyDescent="0.25">
      <c r="A7007">
        <v>7006</v>
      </c>
      <c r="B7007" s="1">
        <v>44283</v>
      </c>
      <c r="C7007" s="1">
        <v>44283</v>
      </c>
      <c r="D7007" s="1">
        <v>44307</v>
      </c>
      <c r="E7007" s="1">
        <v>44309</v>
      </c>
      <c r="F7007">
        <v>2</v>
      </c>
      <c r="G7007">
        <v>7</v>
      </c>
      <c r="H7007">
        <v>482</v>
      </c>
      <c r="I7007" s="6">
        <v>0</v>
      </c>
      <c r="J7007">
        <v>2</v>
      </c>
      <c r="K7007" t="str">
        <f>_xlfn.XLOOKUP(fCompras!F7007,dComprador!$A$2:$A$7,dComprador!$B$2:$B$7)</f>
        <v>João</v>
      </c>
      <c r="L7007" t="str">
        <f>_xlfn.XLOOKUP(J7007,dFornecedor!$A$2:$A$6,dFornecedor!$B$2:$B$6)</f>
        <v>Minerva</v>
      </c>
      <c r="M7007" t="str">
        <f>_xlfn.XLOOKUP(G7007,dMateriaPrima!$A$2:$A$12,dMateriaPrima!$B$2:$B$12)</f>
        <v>Poliéster</v>
      </c>
      <c r="N7007" s="2">
        <f>_xlfn.XLOOKUP(G7007,dMateriaPrima!$A$2:$A$12,dMateriaPrima!$C$2:$C$12)</f>
        <v>8</v>
      </c>
      <c r="O7007" s="3">
        <f t="shared" si="545"/>
        <v>3856</v>
      </c>
      <c r="P7007" s="4">
        <f t="shared" si="546"/>
        <v>0</v>
      </c>
      <c r="Q7007" s="3">
        <f t="shared" si="547"/>
        <v>3856</v>
      </c>
      <c r="R7007" t="str">
        <f t="shared" si="548"/>
        <v>Em atraso</v>
      </c>
      <c r="S7007" s="5">
        <f t="shared" si="549"/>
        <v>2</v>
      </c>
    </row>
    <row r="7008" spans="1:19" x14ac:dyDescent="0.25">
      <c r="A7008">
        <v>7007</v>
      </c>
      <c r="B7008" s="1">
        <v>44283</v>
      </c>
      <c r="C7008" s="1">
        <v>44284</v>
      </c>
      <c r="D7008" s="1">
        <v>44303</v>
      </c>
      <c r="E7008" s="1">
        <v>44308</v>
      </c>
      <c r="F7008">
        <v>1</v>
      </c>
      <c r="G7008">
        <v>3</v>
      </c>
      <c r="H7008">
        <v>284</v>
      </c>
      <c r="I7008" s="6">
        <v>0</v>
      </c>
      <c r="J7008">
        <v>3</v>
      </c>
      <c r="K7008" t="str">
        <f>_xlfn.XLOOKUP(fCompras!F7008,dComprador!$A$2:$A$7,dComprador!$B$2:$B$7)</f>
        <v>Alon</v>
      </c>
      <c r="L7008" t="str">
        <f>_xlfn.XLOOKUP(J7008,dFornecedor!$A$2:$A$6,dFornecedor!$B$2:$B$6)</f>
        <v>StepUp</v>
      </c>
      <c r="M7008" t="str">
        <f>_xlfn.XLOOKUP(G7008,dMateriaPrima!$A$2:$A$12,dMateriaPrima!$B$2:$B$12)</f>
        <v>Barra Metal</v>
      </c>
      <c r="N7008" s="2">
        <f>_xlfn.XLOOKUP(G7008,dMateriaPrima!$A$2:$A$12,dMateriaPrima!$C$2:$C$12)</f>
        <v>565</v>
      </c>
      <c r="O7008" s="3">
        <f t="shared" si="545"/>
        <v>160460</v>
      </c>
      <c r="P7008" s="4">
        <f t="shared" si="546"/>
        <v>0</v>
      </c>
      <c r="Q7008" s="3">
        <f t="shared" si="547"/>
        <v>160460</v>
      </c>
      <c r="R7008" t="str">
        <f t="shared" si="548"/>
        <v>Em atraso</v>
      </c>
      <c r="S7008" s="5">
        <f t="shared" si="549"/>
        <v>5</v>
      </c>
    </row>
    <row r="7009" spans="1:19" x14ac:dyDescent="0.25">
      <c r="A7009">
        <v>7008</v>
      </c>
      <c r="B7009" s="1">
        <v>44283</v>
      </c>
      <c r="C7009" s="1">
        <v>44292</v>
      </c>
      <c r="D7009" s="1">
        <v>44306</v>
      </c>
      <c r="E7009" s="1">
        <v>44307</v>
      </c>
      <c r="F7009">
        <v>1</v>
      </c>
      <c r="G7009">
        <v>11</v>
      </c>
      <c r="H7009">
        <v>281</v>
      </c>
      <c r="I7009" s="6">
        <v>0</v>
      </c>
      <c r="J7009">
        <v>3</v>
      </c>
      <c r="K7009" t="str">
        <f>_xlfn.XLOOKUP(fCompras!F7009,dComprador!$A$2:$A$7,dComprador!$B$2:$B$7)</f>
        <v>Alon</v>
      </c>
      <c r="L7009" t="str">
        <f>_xlfn.XLOOKUP(J7009,dFornecedor!$A$2:$A$6,dFornecedor!$B$2:$B$6)</f>
        <v>StepUp</v>
      </c>
      <c r="M7009" t="str">
        <f>_xlfn.XLOOKUP(G7009,dMateriaPrima!$A$2:$A$12,dMateriaPrima!$B$2:$B$12)</f>
        <v>Papel</v>
      </c>
      <c r="N7009" s="2">
        <f>_xlfn.XLOOKUP(G7009,dMateriaPrima!$A$2:$A$12,dMateriaPrima!$C$2:$C$12)</f>
        <v>9</v>
      </c>
      <c r="O7009" s="3">
        <f t="shared" si="545"/>
        <v>2529</v>
      </c>
      <c r="P7009" s="4">
        <f t="shared" si="546"/>
        <v>0</v>
      </c>
      <c r="Q7009" s="3">
        <f t="shared" si="547"/>
        <v>2529</v>
      </c>
      <c r="R7009" t="str">
        <f t="shared" si="548"/>
        <v>Em atraso</v>
      </c>
      <c r="S7009" s="5">
        <f t="shared" si="549"/>
        <v>1</v>
      </c>
    </row>
    <row r="7010" spans="1:19" x14ac:dyDescent="0.25">
      <c r="A7010">
        <v>7009</v>
      </c>
      <c r="B7010" s="1">
        <v>44284</v>
      </c>
      <c r="C7010" s="1">
        <v>44284</v>
      </c>
      <c r="D7010" s="1">
        <v>44291</v>
      </c>
      <c r="E7010" s="1">
        <v>44287</v>
      </c>
      <c r="F7010">
        <v>4</v>
      </c>
      <c r="G7010">
        <v>5</v>
      </c>
      <c r="H7010">
        <v>71</v>
      </c>
      <c r="I7010" s="6">
        <v>0</v>
      </c>
      <c r="J7010">
        <v>2</v>
      </c>
      <c r="K7010" t="str">
        <f>_xlfn.XLOOKUP(fCompras!F7010,dComprador!$A$2:$A$7,dComprador!$B$2:$B$7)</f>
        <v>Lira</v>
      </c>
      <c r="L7010" t="str">
        <f>_xlfn.XLOOKUP(J7010,dFornecedor!$A$2:$A$6,dFornecedor!$B$2:$B$6)</f>
        <v>Minerva</v>
      </c>
      <c r="M7010" t="str">
        <f>_xlfn.XLOOKUP(G7010,dMateriaPrima!$A$2:$A$12,dMateriaPrima!$B$2:$B$12)</f>
        <v>Areia</v>
      </c>
      <c r="N7010" s="2">
        <f>_xlfn.XLOOKUP(G7010,dMateriaPrima!$A$2:$A$12,dMateriaPrima!$C$2:$C$12)</f>
        <v>3.59</v>
      </c>
      <c r="O7010" s="3">
        <f t="shared" si="545"/>
        <v>254.89</v>
      </c>
      <c r="P7010" s="4">
        <f t="shared" si="546"/>
        <v>0</v>
      </c>
      <c r="Q7010" s="3">
        <f t="shared" si="547"/>
        <v>254.89</v>
      </c>
      <c r="R7010" t="str">
        <f t="shared" si="548"/>
        <v>No prazo</v>
      </c>
      <c r="S7010" s="5">
        <f t="shared" si="549"/>
        <v>0</v>
      </c>
    </row>
    <row r="7011" spans="1:19" x14ac:dyDescent="0.25">
      <c r="A7011">
        <v>7010</v>
      </c>
      <c r="B7011" s="1">
        <v>44284</v>
      </c>
      <c r="C7011" s="1">
        <v>44292</v>
      </c>
      <c r="D7011" s="1">
        <v>44296</v>
      </c>
      <c r="E7011" s="1">
        <v>44297</v>
      </c>
      <c r="F7011">
        <v>4</v>
      </c>
      <c r="G7011">
        <v>11</v>
      </c>
      <c r="H7011">
        <v>269</v>
      </c>
      <c r="I7011" s="6">
        <v>0</v>
      </c>
      <c r="J7011">
        <v>5</v>
      </c>
      <c r="K7011" t="str">
        <f>_xlfn.XLOOKUP(fCompras!F7011,dComprador!$A$2:$A$7,dComprador!$B$2:$B$7)</f>
        <v>Lira</v>
      </c>
      <c r="L7011" t="str">
        <f>_xlfn.XLOOKUP(J7011,dFornecedor!$A$2:$A$6,dFornecedor!$B$2:$B$6)</f>
        <v>Atlas</v>
      </c>
      <c r="M7011" t="str">
        <f>_xlfn.XLOOKUP(G7011,dMateriaPrima!$A$2:$A$12,dMateriaPrima!$B$2:$B$12)</f>
        <v>Papel</v>
      </c>
      <c r="N7011" s="2">
        <f>_xlfn.XLOOKUP(G7011,dMateriaPrima!$A$2:$A$12,dMateriaPrima!$C$2:$C$12)</f>
        <v>9</v>
      </c>
      <c r="O7011" s="3">
        <f t="shared" si="545"/>
        <v>2421</v>
      </c>
      <c r="P7011" s="4">
        <f t="shared" si="546"/>
        <v>0</v>
      </c>
      <c r="Q7011" s="3">
        <f t="shared" si="547"/>
        <v>2421</v>
      </c>
      <c r="R7011" t="str">
        <f t="shared" si="548"/>
        <v>Em atraso</v>
      </c>
      <c r="S7011" s="5">
        <f t="shared" si="549"/>
        <v>1</v>
      </c>
    </row>
    <row r="7012" spans="1:19" x14ac:dyDescent="0.25">
      <c r="A7012">
        <v>7011</v>
      </c>
      <c r="B7012" s="1">
        <v>44284</v>
      </c>
      <c r="C7012" s="1">
        <v>44285</v>
      </c>
      <c r="D7012" s="1">
        <v>44295</v>
      </c>
      <c r="E7012" s="1">
        <v>44301</v>
      </c>
      <c r="F7012">
        <v>4</v>
      </c>
      <c r="G7012">
        <v>3</v>
      </c>
      <c r="H7012">
        <v>78</v>
      </c>
      <c r="I7012" s="6">
        <v>0</v>
      </c>
      <c r="J7012">
        <v>4</v>
      </c>
      <c r="K7012" t="str">
        <f>_xlfn.XLOOKUP(fCompras!F7012,dComprador!$A$2:$A$7,dComprador!$B$2:$B$7)</f>
        <v>Lira</v>
      </c>
      <c r="L7012" t="str">
        <f>_xlfn.XLOOKUP(J7012,dFornecedor!$A$2:$A$6,dFornecedor!$B$2:$B$6)</f>
        <v>AlphaOmega</v>
      </c>
      <c r="M7012" t="str">
        <f>_xlfn.XLOOKUP(G7012,dMateriaPrima!$A$2:$A$12,dMateriaPrima!$B$2:$B$12)</f>
        <v>Barra Metal</v>
      </c>
      <c r="N7012" s="2">
        <f>_xlfn.XLOOKUP(G7012,dMateriaPrima!$A$2:$A$12,dMateriaPrima!$C$2:$C$12)</f>
        <v>565</v>
      </c>
      <c r="O7012" s="3">
        <f t="shared" si="545"/>
        <v>44070</v>
      </c>
      <c r="P7012" s="4">
        <f t="shared" si="546"/>
        <v>0</v>
      </c>
      <c r="Q7012" s="3">
        <f t="shared" si="547"/>
        <v>44070</v>
      </c>
      <c r="R7012" t="str">
        <f t="shared" si="548"/>
        <v>Em atraso</v>
      </c>
      <c r="S7012" s="5">
        <f t="shared" si="549"/>
        <v>6</v>
      </c>
    </row>
    <row r="7013" spans="1:19" x14ac:dyDescent="0.25">
      <c r="A7013">
        <v>7012</v>
      </c>
      <c r="B7013" s="1">
        <v>44284</v>
      </c>
      <c r="C7013" s="1">
        <v>44289</v>
      </c>
      <c r="D7013" s="1">
        <v>44289</v>
      </c>
      <c r="E7013" s="1">
        <v>44291</v>
      </c>
      <c r="F7013">
        <v>4</v>
      </c>
      <c r="G7013">
        <v>5</v>
      </c>
      <c r="H7013">
        <v>184</v>
      </c>
      <c r="I7013" s="6">
        <v>0</v>
      </c>
      <c r="J7013">
        <v>1</v>
      </c>
      <c r="K7013" t="str">
        <f>_xlfn.XLOOKUP(fCompras!F7013,dComprador!$A$2:$A$7,dComprador!$B$2:$B$7)</f>
        <v>Lira</v>
      </c>
      <c r="L7013" t="str">
        <f>_xlfn.XLOOKUP(J7013,dFornecedor!$A$2:$A$6,dFornecedor!$B$2:$B$6)</f>
        <v>NorthShore</v>
      </c>
      <c r="M7013" t="str">
        <f>_xlfn.XLOOKUP(G7013,dMateriaPrima!$A$2:$A$12,dMateriaPrima!$B$2:$B$12)</f>
        <v>Areia</v>
      </c>
      <c r="N7013" s="2">
        <f>_xlfn.XLOOKUP(G7013,dMateriaPrima!$A$2:$A$12,dMateriaPrima!$C$2:$C$12)</f>
        <v>3.59</v>
      </c>
      <c r="O7013" s="3">
        <f t="shared" si="545"/>
        <v>660.56</v>
      </c>
      <c r="P7013" s="4">
        <f t="shared" si="546"/>
        <v>0</v>
      </c>
      <c r="Q7013" s="3">
        <f t="shared" si="547"/>
        <v>660.56</v>
      </c>
      <c r="R7013" t="str">
        <f t="shared" si="548"/>
        <v>Em atraso</v>
      </c>
      <c r="S7013" s="5">
        <f t="shared" si="549"/>
        <v>2</v>
      </c>
    </row>
    <row r="7014" spans="1:19" x14ac:dyDescent="0.25">
      <c r="A7014">
        <v>7013</v>
      </c>
      <c r="B7014" s="1">
        <v>44284</v>
      </c>
      <c r="C7014" s="1">
        <v>44285</v>
      </c>
      <c r="D7014" s="1">
        <v>44293</v>
      </c>
      <c r="E7014" s="1">
        <v>44292</v>
      </c>
      <c r="F7014">
        <v>4</v>
      </c>
      <c r="G7014">
        <v>7</v>
      </c>
      <c r="H7014">
        <v>304</v>
      </c>
      <c r="I7014" s="6">
        <v>0</v>
      </c>
      <c r="J7014">
        <v>4</v>
      </c>
      <c r="K7014" t="str">
        <f>_xlfn.XLOOKUP(fCompras!F7014,dComprador!$A$2:$A$7,dComprador!$B$2:$B$7)</f>
        <v>Lira</v>
      </c>
      <c r="L7014" t="str">
        <f>_xlfn.XLOOKUP(J7014,dFornecedor!$A$2:$A$6,dFornecedor!$B$2:$B$6)</f>
        <v>AlphaOmega</v>
      </c>
      <c r="M7014" t="str">
        <f>_xlfn.XLOOKUP(G7014,dMateriaPrima!$A$2:$A$12,dMateriaPrima!$B$2:$B$12)</f>
        <v>Poliéster</v>
      </c>
      <c r="N7014" s="2">
        <f>_xlfn.XLOOKUP(G7014,dMateriaPrima!$A$2:$A$12,dMateriaPrima!$C$2:$C$12)</f>
        <v>8</v>
      </c>
      <c r="O7014" s="3">
        <f t="shared" si="545"/>
        <v>2432</v>
      </c>
      <c r="P7014" s="4">
        <f t="shared" si="546"/>
        <v>0</v>
      </c>
      <c r="Q7014" s="3">
        <f t="shared" si="547"/>
        <v>2432</v>
      </c>
      <c r="R7014" t="str">
        <f t="shared" si="548"/>
        <v>No prazo</v>
      </c>
      <c r="S7014" s="5">
        <f t="shared" si="549"/>
        <v>0</v>
      </c>
    </row>
    <row r="7015" spans="1:19" x14ac:dyDescent="0.25">
      <c r="A7015">
        <v>7014</v>
      </c>
      <c r="B7015" s="1">
        <v>44284</v>
      </c>
      <c r="C7015" s="1">
        <v>44285</v>
      </c>
      <c r="D7015" s="1">
        <v>44303</v>
      </c>
      <c r="E7015" s="1">
        <v>44305</v>
      </c>
      <c r="F7015">
        <v>1</v>
      </c>
      <c r="G7015">
        <v>1</v>
      </c>
      <c r="H7015">
        <v>72</v>
      </c>
      <c r="I7015" s="6">
        <v>0</v>
      </c>
      <c r="J7015">
        <v>3</v>
      </c>
      <c r="K7015" t="str">
        <f>_xlfn.XLOOKUP(fCompras!F7015,dComprador!$A$2:$A$7,dComprador!$B$2:$B$7)</f>
        <v>Alon</v>
      </c>
      <c r="L7015" t="str">
        <f>_xlfn.XLOOKUP(J7015,dFornecedor!$A$2:$A$6,dFornecedor!$B$2:$B$6)</f>
        <v>StepUp</v>
      </c>
      <c r="M7015" t="str">
        <f>_xlfn.XLOOKUP(G7015,dMateriaPrima!$A$2:$A$12,dMateriaPrima!$B$2:$B$12)</f>
        <v>Tecido</v>
      </c>
      <c r="N7015" s="2">
        <f>_xlfn.XLOOKUP(G7015,dMateriaPrima!$A$2:$A$12,dMateriaPrima!$C$2:$C$12)</f>
        <v>18</v>
      </c>
      <c r="O7015" s="3">
        <f t="shared" si="545"/>
        <v>1296</v>
      </c>
      <c r="P7015" s="4">
        <f t="shared" si="546"/>
        <v>0</v>
      </c>
      <c r="Q7015" s="3">
        <f t="shared" si="547"/>
        <v>1296</v>
      </c>
      <c r="R7015" t="str">
        <f t="shared" si="548"/>
        <v>Em atraso</v>
      </c>
      <c r="S7015" s="5">
        <f t="shared" si="549"/>
        <v>2</v>
      </c>
    </row>
    <row r="7016" spans="1:19" x14ac:dyDescent="0.25">
      <c r="A7016">
        <v>7015</v>
      </c>
      <c r="B7016" s="1">
        <v>44284</v>
      </c>
      <c r="C7016" s="1">
        <v>44292</v>
      </c>
      <c r="D7016" s="1">
        <v>44302</v>
      </c>
      <c r="E7016" s="1">
        <v>44301</v>
      </c>
      <c r="F7016">
        <v>1</v>
      </c>
      <c r="G7016">
        <v>10</v>
      </c>
      <c r="H7016">
        <v>242</v>
      </c>
      <c r="I7016" s="6">
        <v>0.17</v>
      </c>
      <c r="J7016">
        <v>2</v>
      </c>
      <c r="K7016" t="str">
        <f>_xlfn.XLOOKUP(fCompras!F7016,dComprador!$A$2:$A$7,dComprador!$B$2:$B$7)</f>
        <v>Alon</v>
      </c>
      <c r="L7016" t="str">
        <f>_xlfn.XLOOKUP(J7016,dFornecedor!$A$2:$A$6,dFornecedor!$B$2:$B$6)</f>
        <v>Minerva</v>
      </c>
      <c r="M7016" t="str">
        <f>_xlfn.XLOOKUP(G7016,dMateriaPrima!$A$2:$A$12,dMateriaPrima!$B$2:$B$12)</f>
        <v>Pedra Britada</v>
      </c>
      <c r="N7016" s="2">
        <f>_xlfn.XLOOKUP(G7016,dMateriaPrima!$A$2:$A$12,dMateriaPrima!$C$2:$C$12)</f>
        <v>56</v>
      </c>
      <c r="O7016" s="3">
        <f t="shared" si="545"/>
        <v>13552</v>
      </c>
      <c r="P7016" s="4">
        <f t="shared" si="546"/>
        <v>2303.84</v>
      </c>
      <c r="Q7016" s="3">
        <f t="shared" si="547"/>
        <v>11248.16</v>
      </c>
      <c r="R7016" t="str">
        <f t="shared" si="548"/>
        <v>No prazo</v>
      </c>
      <c r="S7016" s="5">
        <f t="shared" si="549"/>
        <v>0</v>
      </c>
    </row>
    <row r="7017" spans="1:19" x14ac:dyDescent="0.25">
      <c r="A7017">
        <v>7016</v>
      </c>
      <c r="B7017" s="1">
        <v>44284</v>
      </c>
      <c r="C7017" s="1">
        <v>44285</v>
      </c>
      <c r="D7017" s="1">
        <v>44302</v>
      </c>
      <c r="E7017" s="1">
        <v>44306</v>
      </c>
      <c r="F7017">
        <v>1</v>
      </c>
      <c r="G7017">
        <v>6</v>
      </c>
      <c r="H7017">
        <v>61</v>
      </c>
      <c r="I7017" s="6">
        <v>0</v>
      </c>
      <c r="J7017">
        <v>3</v>
      </c>
      <c r="K7017" t="str">
        <f>_xlfn.XLOOKUP(fCompras!F7017,dComprador!$A$2:$A$7,dComprador!$B$2:$B$7)</f>
        <v>Alon</v>
      </c>
      <c r="L7017" t="str">
        <f>_xlfn.XLOOKUP(J7017,dFornecedor!$A$2:$A$6,dFornecedor!$B$2:$B$6)</f>
        <v>StepUp</v>
      </c>
      <c r="M7017" t="str">
        <f>_xlfn.XLOOKUP(G7017,dMateriaPrima!$A$2:$A$12,dMateriaPrima!$B$2:$B$12)</f>
        <v>Fio Algodão</v>
      </c>
      <c r="N7017" s="2">
        <f>_xlfn.XLOOKUP(G7017,dMateriaPrima!$A$2:$A$12,dMateriaPrima!$C$2:$C$12)</f>
        <v>55.9</v>
      </c>
      <c r="O7017" s="3">
        <f t="shared" si="545"/>
        <v>3409.9</v>
      </c>
      <c r="P7017" s="4">
        <f t="shared" si="546"/>
        <v>0</v>
      </c>
      <c r="Q7017" s="3">
        <f t="shared" si="547"/>
        <v>3409.9</v>
      </c>
      <c r="R7017" t="str">
        <f t="shared" si="548"/>
        <v>Em atraso</v>
      </c>
      <c r="S7017" s="5">
        <f t="shared" si="549"/>
        <v>4</v>
      </c>
    </row>
    <row r="7018" spans="1:19" x14ac:dyDescent="0.25">
      <c r="A7018">
        <v>7017</v>
      </c>
      <c r="B7018" s="1">
        <v>44284</v>
      </c>
      <c r="C7018" s="1">
        <v>44294</v>
      </c>
      <c r="D7018" s="1">
        <v>44305</v>
      </c>
      <c r="E7018" s="1">
        <v>44305</v>
      </c>
      <c r="F7018">
        <v>1</v>
      </c>
      <c r="G7018">
        <v>5</v>
      </c>
      <c r="H7018">
        <v>66</v>
      </c>
      <c r="I7018" s="6">
        <v>0.12</v>
      </c>
      <c r="J7018">
        <v>3</v>
      </c>
      <c r="K7018" t="str">
        <f>_xlfn.XLOOKUP(fCompras!F7018,dComprador!$A$2:$A$7,dComprador!$B$2:$B$7)</f>
        <v>Alon</v>
      </c>
      <c r="L7018" t="str">
        <f>_xlfn.XLOOKUP(J7018,dFornecedor!$A$2:$A$6,dFornecedor!$B$2:$B$6)</f>
        <v>StepUp</v>
      </c>
      <c r="M7018" t="str">
        <f>_xlfn.XLOOKUP(G7018,dMateriaPrima!$A$2:$A$12,dMateriaPrima!$B$2:$B$12)</f>
        <v>Areia</v>
      </c>
      <c r="N7018" s="2">
        <f>_xlfn.XLOOKUP(G7018,dMateriaPrima!$A$2:$A$12,dMateriaPrima!$C$2:$C$12)</f>
        <v>3.59</v>
      </c>
      <c r="O7018" s="3">
        <f t="shared" si="545"/>
        <v>236.94</v>
      </c>
      <c r="P7018" s="4">
        <f t="shared" si="546"/>
        <v>28.4328</v>
      </c>
      <c r="Q7018" s="3">
        <f t="shared" si="547"/>
        <v>208.50720000000001</v>
      </c>
      <c r="R7018" t="str">
        <f t="shared" si="548"/>
        <v>No prazo</v>
      </c>
      <c r="S7018" s="5">
        <f t="shared" si="549"/>
        <v>0</v>
      </c>
    </row>
    <row r="7019" spans="1:19" x14ac:dyDescent="0.25">
      <c r="A7019">
        <v>7018</v>
      </c>
      <c r="B7019" s="1">
        <v>44284</v>
      </c>
      <c r="C7019" s="1">
        <v>44284</v>
      </c>
      <c r="D7019" s="1">
        <v>44300</v>
      </c>
      <c r="E7019" s="1">
        <v>44302</v>
      </c>
      <c r="F7019">
        <v>3</v>
      </c>
      <c r="G7019">
        <v>9</v>
      </c>
      <c r="H7019">
        <v>74</v>
      </c>
      <c r="I7019" s="6">
        <v>0</v>
      </c>
      <c r="J7019">
        <v>2</v>
      </c>
      <c r="K7019" t="str">
        <f>_xlfn.XLOOKUP(fCompras!F7019,dComprador!$A$2:$A$7,dComprador!$B$2:$B$7)</f>
        <v>Diego</v>
      </c>
      <c r="L7019" t="str">
        <f>_xlfn.XLOOKUP(J7019,dFornecedor!$A$2:$A$6,dFornecedor!$B$2:$B$6)</f>
        <v>Minerva</v>
      </c>
      <c r="M7019" t="str">
        <f>_xlfn.XLOOKUP(G7019,dMateriaPrima!$A$2:$A$12,dMateriaPrima!$B$2:$B$12)</f>
        <v>Couro</v>
      </c>
      <c r="N7019" s="2">
        <f>_xlfn.XLOOKUP(G7019,dMateriaPrima!$A$2:$A$12,dMateriaPrima!$C$2:$C$12)</f>
        <v>4.4000000000000004</v>
      </c>
      <c r="O7019" s="3">
        <f t="shared" si="545"/>
        <v>325.60000000000002</v>
      </c>
      <c r="P7019" s="4">
        <f t="shared" si="546"/>
        <v>0</v>
      </c>
      <c r="Q7019" s="3">
        <f t="shared" si="547"/>
        <v>325.60000000000002</v>
      </c>
      <c r="R7019" t="str">
        <f t="shared" si="548"/>
        <v>Em atraso</v>
      </c>
      <c r="S7019" s="5">
        <f t="shared" si="549"/>
        <v>2</v>
      </c>
    </row>
    <row r="7020" spans="1:19" x14ac:dyDescent="0.25">
      <c r="A7020">
        <v>7019</v>
      </c>
      <c r="B7020" s="1">
        <v>44285</v>
      </c>
      <c r="C7020" s="1">
        <v>44285</v>
      </c>
      <c r="D7020" s="1">
        <v>44311</v>
      </c>
      <c r="E7020" s="1">
        <v>44311</v>
      </c>
      <c r="F7020">
        <v>1</v>
      </c>
      <c r="G7020">
        <v>8</v>
      </c>
      <c r="H7020">
        <v>324</v>
      </c>
      <c r="I7020" s="6">
        <v>0</v>
      </c>
      <c r="J7020">
        <v>4</v>
      </c>
      <c r="K7020" t="str">
        <f>_xlfn.XLOOKUP(fCompras!F7020,dComprador!$A$2:$A$7,dComprador!$B$2:$B$7)</f>
        <v>Alon</v>
      </c>
      <c r="L7020" t="str">
        <f>_xlfn.XLOOKUP(J7020,dFornecedor!$A$2:$A$6,dFornecedor!$B$2:$B$6)</f>
        <v>AlphaOmega</v>
      </c>
      <c r="M7020" t="str">
        <f>_xlfn.XLOOKUP(G7020,dMateriaPrima!$A$2:$A$12,dMateriaPrima!$B$2:$B$12)</f>
        <v>Cimento</v>
      </c>
      <c r="N7020" s="2">
        <f>_xlfn.XLOOKUP(G7020,dMateriaPrima!$A$2:$A$12,dMateriaPrima!$C$2:$C$12)</f>
        <v>23</v>
      </c>
      <c r="O7020" s="3">
        <f t="shared" si="545"/>
        <v>7452</v>
      </c>
      <c r="P7020" s="4">
        <f t="shared" si="546"/>
        <v>0</v>
      </c>
      <c r="Q7020" s="3">
        <f t="shared" si="547"/>
        <v>7452</v>
      </c>
      <c r="R7020" t="str">
        <f t="shared" si="548"/>
        <v>No prazo</v>
      </c>
      <c r="S7020" s="5">
        <f t="shared" si="549"/>
        <v>0</v>
      </c>
    </row>
    <row r="7021" spans="1:19" x14ac:dyDescent="0.25">
      <c r="A7021">
        <v>7020</v>
      </c>
      <c r="B7021" s="1">
        <v>44285</v>
      </c>
      <c r="C7021" s="1">
        <v>44289</v>
      </c>
      <c r="D7021" s="1">
        <v>44296</v>
      </c>
      <c r="E7021" s="1">
        <v>44297</v>
      </c>
      <c r="F7021">
        <v>4</v>
      </c>
      <c r="G7021">
        <v>9</v>
      </c>
      <c r="H7021">
        <v>217</v>
      </c>
      <c r="I7021" s="6">
        <v>0</v>
      </c>
      <c r="J7021">
        <v>4</v>
      </c>
      <c r="K7021" t="str">
        <f>_xlfn.XLOOKUP(fCompras!F7021,dComprador!$A$2:$A$7,dComprador!$B$2:$B$7)</f>
        <v>Lira</v>
      </c>
      <c r="L7021" t="str">
        <f>_xlfn.XLOOKUP(J7021,dFornecedor!$A$2:$A$6,dFornecedor!$B$2:$B$6)</f>
        <v>AlphaOmega</v>
      </c>
      <c r="M7021" t="str">
        <f>_xlfn.XLOOKUP(G7021,dMateriaPrima!$A$2:$A$12,dMateriaPrima!$B$2:$B$12)</f>
        <v>Couro</v>
      </c>
      <c r="N7021" s="2">
        <f>_xlfn.XLOOKUP(G7021,dMateriaPrima!$A$2:$A$12,dMateriaPrima!$C$2:$C$12)</f>
        <v>4.4000000000000004</v>
      </c>
      <c r="O7021" s="3">
        <f t="shared" si="545"/>
        <v>954.80000000000007</v>
      </c>
      <c r="P7021" s="4">
        <f t="shared" si="546"/>
        <v>0</v>
      </c>
      <c r="Q7021" s="3">
        <f t="shared" si="547"/>
        <v>954.80000000000007</v>
      </c>
      <c r="R7021" t="str">
        <f t="shared" si="548"/>
        <v>Em atraso</v>
      </c>
      <c r="S7021" s="5">
        <f t="shared" si="549"/>
        <v>1</v>
      </c>
    </row>
    <row r="7022" spans="1:19" x14ac:dyDescent="0.25">
      <c r="A7022">
        <v>7021</v>
      </c>
      <c r="B7022" s="1">
        <v>44285</v>
      </c>
      <c r="C7022" s="1">
        <v>44286</v>
      </c>
      <c r="D7022" s="1">
        <v>44292</v>
      </c>
      <c r="E7022" s="1">
        <v>44297</v>
      </c>
      <c r="F7022">
        <v>4</v>
      </c>
      <c r="G7022">
        <v>6</v>
      </c>
      <c r="H7022">
        <v>7</v>
      </c>
      <c r="I7022" s="6">
        <v>0</v>
      </c>
      <c r="J7022">
        <v>3</v>
      </c>
      <c r="K7022" t="str">
        <f>_xlfn.XLOOKUP(fCompras!F7022,dComprador!$A$2:$A$7,dComprador!$B$2:$B$7)</f>
        <v>Lira</v>
      </c>
      <c r="L7022" t="str">
        <f>_xlfn.XLOOKUP(J7022,dFornecedor!$A$2:$A$6,dFornecedor!$B$2:$B$6)</f>
        <v>StepUp</v>
      </c>
      <c r="M7022" t="str">
        <f>_xlfn.XLOOKUP(G7022,dMateriaPrima!$A$2:$A$12,dMateriaPrima!$B$2:$B$12)</f>
        <v>Fio Algodão</v>
      </c>
      <c r="N7022" s="2">
        <f>_xlfn.XLOOKUP(G7022,dMateriaPrima!$A$2:$A$12,dMateriaPrima!$C$2:$C$12)</f>
        <v>55.9</v>
      </c>
      <c r="O7022" s="3">
        <f t="shared" si="545"/>
        <v>391.3</v>
      </c>
      <c r="P7022" s="4">
        <f t="shared" si="546"/>
        <v>0</v>
      </c>
      <c r="Q7022" s="3">
        <f t="shared" si="547"/>
        <v>391.3</v>
      </c>
      <c r="R7022" t="str">
        <f t="shared" si="548"/>
        <v>Em atraso</v>
      </c>
      <c r="S7022" s="5">
        <f t="shared" si="549"/>
        <v>5</v>
      </c>
    </row>
    <row r="7023" spans="1:19" x14ac:dyDescent="0.25">
      <c r="A7023">
        <v>7022</v>
      </c>
      <c r="B7023" s="1">
        <v>44285</v>
      </c>
      <c r="C7023" s="1">
        <v>44289</v>
      </c>
      <c r="D7023" s="1">
        <v>44292</v>
      </c>
      <c r="E7023" s="1">
        <v>44293</v>
      </c>
      <c r="F7023">
        <v>4</v>
      </c>
      <c r="G7023">
        <v>5</v>
      </c>
      <c r="H7023">
        <v>52</v>
      </c>
      <c r="I7023" s="6">
        <v>0</v>
      </c>
      <c r="J7023">
        <v>2</v>
      </c>
      <c r="K7023" t="str">
        <f>_xlfn.XLOOKUP(fCompras!F7023,dComprador!$A$2:$A$7,dComprador!$B$2:$B$7)</f>
        <v>Lira</v>
      </c>
      <c r="L7023" t="str">
        <f>_xlfn.XLOOKUP(J7023,dFornecedor!$A$2:$A$6,dFornecedor!$B$2:$B$6)</f>
        <v>Minerva</v>
      </c>
      <c r="M7023" t="str">
        <f>_xlfn.XLOOKUP(G7023,dMateriaPrima!$A$2:$A$12,dMateriaPrima!$B$2:$B$12)</f>
        <v>Areia</v>
      </c>
      <c r="N7023" s="2">
        <f>_xlfn.XLOOKUP(G7023,dMateriaPrima!$A$2:$A$12,dMateriaPrima!$C$2:$C$12)</f>
        <v>3.59</v>
      </c>
      <c r="O7023" s="3">
        <f t="shared" si="545"/>
        <v>186.68</v>
      </c>
      <c r="P7023" s="4">
        <f t="shared" si="546"/>
        <v>0</v>
      </c>
      <c r="Q7023" s="3">
        <f t="shared" si="547"/>
        <v>186.68</v>
      </c>
      <c r="R7023" t="str">
        <f t="shared" si="548"/>
        <v>Em atraso</v>
      </c>
      <c r="S7023" s="5">
        <f t="shared" si="549"/>
        <v>1</v>
      </c>
    </row>
    <row r="7024" spans="1:19" x14ac:dyDescent="0.25">
      <c r="A7024">
        <v>7023</v>
      </c>
      <c r="B7024" s="1">
        <v>44285</v>
      </c>
      <c r="C7024" s="1">
        <v>44290</v>
      </c>
      <c r="D7024" s="1">
        <v>44296</v>
      </c>
      <c r="E7024" s="1">
        <v>44301</v>
      </c>
      <c r="F7024">
        <v>4</v>
      </c>
      <c r="G7024">
        <v>6</v>
      </c>
      <c r="H7024">
        <v>152</v>
      </c>
      <c r="I7024" s="6">
        <v>0</v>
      </c>
      <c r="J7024">
        <v>5</v>
      </c>
      <c r="K7024" t="str">
        <f>_xlfn.XLOOKUP(fCompras!F7024,dComprador!$A$2:$A$7,dComprador!$B$2:$B$7)</f>
        <v>Lira</v>
      </c>
      <c r="L7024" t="str">
        <f>_xlfn.XLOOKUP(J7024,dFornecedor!$A$2:$A$6,dFornecedor!$B$2:$B$6)</f>
        <v>Atlas</v>
      </c>
      <c r="M7024" t="str">
        <f>_xlfn.XLOOKUP(G7024,dMateriaPrima!$A$2:$A$12,dMateriaPrima!$B$2:$B$12)</f>
        <v>Fio Algodão</v>
      </c>
      <c r="N7024" s="2">
        <f>_xlfn.XLOOKUP(G7024,dMateriaPrima!$A$2:$A$12,dMateriaPrima!$C$2:$C$12)</f>
        <v>55.9</v>
      </c>
      <c r="O7024" s="3">
        <f t="shared" si="545"/>
        <v>8496.7999999999993</v>
      </c>
      <c r="P7024" s="4">
        <f t="shared" si="546"/>
        <v>0</v>
      </c>
      <c r="Q7024" s="3">
        <f t="shared" si="547"/>
        <v>8496.7999999999993</v>
      </c>
      <c r="R7024" t="str">
        <f t="shared" si="548"/>
        <v>Em atraso</v>
      </c>
      <c r="S7024" s="5">
        <f t="shared" si="549"/>
        <v>5</v>
      </c>
    </row>
    <row r="7025" spans="1:19" x14ac:dyDescent="0.25">
      <c r="A7025">
        <v>7024</v>
      </c>
      <c r="B7025" s="1">
        <v>44285</v>
      </c>
      <c r="C7025" s="1">
        <v>44286</v>
      </c>
      <c r="D7025" s="1">
        <v>44299</v>
      </c>
      <c r="E7025" s="1">
        <v>44302</v>
      </c>
      <c r="F7025">
        <v>1</v>
      </c>
      <c r="G7025">
        <v>6</v>
      </c>
      <c r="H7025">
        <v>14</v>
      </c>
      <c r="I7025" s="6">
        <v>0</v>
      </c>
      <c r="J7025">
        <v>1</v>
      </c>
      <c r="K7025" t="str">
        <f>_xlfn.XLOOKUP(fCompras!F7025,dComprador!$A$2:$A$7,dComprador!$B$2:$B$7)</f>
        <v>Alon</v>
      </c>
      <c r="L7025" t="str">
        <f>_xlfn.XLOOKUP(J7025,dFornecedor!$A$2:$A$6,dFornecedor!$B$2:$B$6)</f>
        <v>NorthShore</v>
      </c>
      <c r="M7025" t="str">
        <f>_xlfn.XLOOKUP(G7025,dMateriaPrima!$A$2:$A$12,dMateriaPrima!$B$2:$B$12)</f>
        <v>Fio Algodão</v>
      </c>
      <c r="N7025" s="2">
        <f>_xlfn.XLOOKUP(G7025,dMateriaPrima!$A$2:$A$12,dMateriaPrima!$C$2:$C$12)</f>
        <v>55.9</v>
      </c>
      <c r="O7025" s="3">
        <f t="shared" si="545"/>
        <v>782.6</v>
      </c>
      <c r="P7025" s="4">
        <f t="shared" si="546"/>
        <v>0</v>
      </c>
      <c r="Q7025" s="3">
        <f t="shared" si="547"/>
        <v>782.6</v>
      </c>
      <c r="R7025" t="str">
        <f t="shared" si="548"/>
        <v>Em atraso</v>
      </c>
      <c r="S7025" s="5">
        <f t="shared" si="549"/>
        <v>3</v>
      </c>
    </row>
    <row r="7026" spans="1:19" x14ac:dyDescent="0.25">
      <c r="A7026">
        <v>7025</v>
      </c>
      <c r="B7026" s="1">
        <v>44285</v>
      </c>
      <c r="C7026" s="1">
        <v>44291</v>
      </c>
      <c r="D7026" s="1">
        <v>44298</v>
      </c>
      <c r="E7026" s="1">
        <v>44300</v>
      </c>
      <c r="F7026">
        <v>2</v>
      </c>
      <c r="G7026">
        <v>7</v>
      </c>
      <c r="H7026">
        <v>519</v>
      </c>
      <c r="I7026" s="6">
        <v>0</v>
      </c>
      <c r="J7026">
        <v>1</v>
      </c>
      <c r="K7026" t="str">
        <f>_xlfn.XLOOKUP(fCompras!F7026,dComprador!$A$2:$A$7,dComprador!$B$2:$B$7)</f>
        <v>João</v>
      </c>
      <c r="L7026" t="str">
        <f>_xlfn.XLOOKUP(J7026,dFornecedor!$A$2:$A$6,dFornecedor!$B$2:$B$6)</f>
        <v>NorthShore</v>
      </c>
      <c r="M7026" t="str">
        <f>_xlfn.XLOOKUP(G7026,dMateriaPrima!$A$2:$A$12,dMateriaPrima!$B$2:$B$12)</f>
        <v>Poliéster</v>
      </c>
      <c r="N7026" s="2">
        <f>_xlfn.XLOOKUP(G7026,dMateriaPrima!$A$2:$A$12,dMateriaPrima!$C$2:$C$12)</f>
        <v>8</v>
      </c>
      <c r="O7026" s="3">
        <f t="shared" si="545"/>
        <v>4152</v>
      </c>
      <c r="P7026" s="4">
        <f t="shared" si="546"/>
        <v>0</v>
      </c>
      <c r="Q7026" s="3">
        <f t="shared" si="547"/>
        <v>4152</v>
      </c>
      <c r="R7026" t="str">
        <f t="shared" si="548"/>
        <v>Em atraso</v>
      </c>
      <c r="S7026" s="5">
        <f t="shared" si="549"/>
        <v>2</v>
      </c>
    </row>
    <row r="7027" spans="1:19" x14ac:dyDescent="0.25">
      <c r="A7027">
        <v>7026</v>
      </c>
      <c r="B7027" s="1">
        <v>44285</v>
      </c>
      <c r="C7027" s="1">
        <v>44288</v>
      </c>
      <c r="D7027" s="1">
        <v>44300</v>
      </c>
      <c r="E7027" s="1">
        <v>44303</v>
      </c>
      <c r="F7027">
        <v>1</v>
      </c>
      <c r="G7027">
        <v>7</v>
      </c>
      <c r="H7027">
        <v>166</v>
      </c>
      <c r="I7027" s="6">
        <v>0</v>
      </c>
      <c r="J7027">
        <v>2</v>
      </c>
      <c r="K7027" t="str">
        <f>_xlfn.XLOOKUP(fCompras!F7027,dComprador!$A$2:$A$7,dComprador!$B$2:$B$7)</f>
        <v>Alon</v>
      </c>
      <c r="L7027" t="str">
        <f>_xlfn.XLOOKUP(J7027,dFornecedor!$A$2:$A$6,dFornecedor!$B$2:$B$6)</f>
        <v>Minerva</v>
      </c>
      <c r="M7027" t="str">
        <f>_xlfn.XLOOKUP(G7027,dMateriaPrima!$A$2:$A$12,dMateriaPrima!$B$2:$B$12)</f>
        <v>Poliéster</v>
      </c>
      <c r="N7027" s="2">
        <f>_xlfn.XLOOKUP(G7027,dMateriaPrima!$A$2:$A$12,dMateriaPrima!$C$2:$C$12)</f>
        <v>8</v>
      </c>
      <c r="O7027" s="3">
        <f t="shared" si="545"/>
        <v>1328</v>
      </c>
      <c r="P7027" s="4">
        <f t="shared" si="546"/>
        <v>0</v>
      </c>
      <c r="Q7027" s="3">
        <f t="shared" si="547"/>
        <v>1328</v>
      </c>
      <c r="R7027" t="str">
        <f t="shared" si="548"/>
        <v>Em atraso</v>
      </c>
      <c r="S7027" s="5">
        <f t="shared" si="549"/>
        <v>3</v>
      </c>
    </row>
    <row r="7028" spans="1:19" x14ac:dyDescent="0.25">
      <c r="A7028">
        <v>7027</v>
      </c>
      <c r="B7028" s="1">
        <v>44285</v>
      </c>
      <c r="C7028" s="1">
        <v>44298</v>
      </c>
      <c r="D7028" s="1">
        <v>44313</v>
      </c>
      <c r="E7028" s="1">
        <v>44311</v>
      </c>
      <c r="F7028">
        <v>1</v>
      </c>
      <c r="G7028">
        <v>11</v>
      </c>
      <c r="H7028">
        <v>171</v>
      </c>
      <c r="I7028" s="6">
        <v>0</v>
      </c>
      <c r="J7028">
        <v>1</v>
      </c>
      <c r="K7028" t="str">
        <f>_xlfn.XLOOKUP(fCompras!F7028,dComprador!$A$2:$A$7,dComprador!$B$2:$B$7)</f>
        <v>Alon</v>
      </c>
      <c r="L7028" t="str">
        <f>_xlfn.XLOOKUP(J7028,dFornecedor!$A$2:$A$6,dFornecedor!$B$2:$B$6)</f>
        <v>NorthShore</v>
      </c>
      <c r="M7028" t="str">
        <f>_xlfn.XLOOKUP(G7028,dMateriaPrima!$A$2:$A$12,dMateriaPrima!$B$2:$B$12)</f>
        <v>Papel</v>
      </c>
      <c r="N7028" s="2">
        <f>_xlfn.XLOOKUP(G7028,dMateriaPrima!$A$2:$A$12,dMateriaPrima!$C$2:$C$12)</f>
        <v>9</v>
      </c>
      <c r="O7028" s="3">
        <f t="shared" si="545"/>
        <v>1539</v>
      </c>
      <c r="P7028" s="4">
        <f t="shared" si="546"/>
        <v>0</v>
      </c>
      <c r="Q7028" s="3">
        <f t="shared" si="547"/>
        <v>1539</v>
      </c>
      <c r="R7028" t="str">
        <f t="shared" si="548"/>
        <v>No prazo</v>
      </c>
      <c r="S7028" s="5">
        <f t="shared" si="549"/>
        <v>0</v>
      </c>
    </row>
    <row r="7029" spans="1:19" x14ac:dyDescent="0.25">
      <c r="A7029">
        <v>7028</v>
      </c>
      <c r="B7029" s="1">
        <v>44285</v>
      </c>
      <c r="C7029" s="1">
        <v>44285</v>
      </c>
      <c r="D7029" s="1">
        <v>44314</v>
      </c>
      <c r="E7029" s="1">
        <v>44314</v>
      </c>
      <c r="F7029">
        <v>1</v>
      </c>
      <c r="G7029">
        <v>8</v>
      </c>
      <c r="H7029">
        <v>192</v>
      </c>
      <c r="I7029" s="6">
        <v>0</v>
      </c>
      <c r="J7029">
        <v>2</v>
      </c>
      <c r="K7029" t="str">
        <f>_xlfn.XLOOKUP(fCompras!F7029,dComprador!$A$2:$A$7,dComprador!$B$2:$B$7)</f>
        <v>Alon</v>
      </c>
      <c r="L7029" t="str">
        <f>_xlfn.XLOOKUP(J7029,dFornecedor!$A$2:$A$6,dFornecedor!$B$2:$B$6)</f>
        <v>Minerva</v>
      </c>
      <c r="M7029" t="str">
        <f>_xlfn.XLOOKUP(G7029,dMateriaPrima!$A$2:$A$12,dMateriaPrima!$B$2:$B$12)</f>
        <v>Cimento</v>
      </c>
      <c r="N7029" s="2">
        <f>_xlfn.XLOOKUP(G7029,dMateriaPrima!$A$2:$A$12,dMateriaPrima!$C$2:$C$12)</f>
        <v>23</v>
      </c>
      <c r="O7029" s="3">
        <f t="shared" si="545"/>
        <v>4416</v>
      </c>
      <c r="P7029" s="4">
        <f t="shared" si="546"/>
        <v>0</v>
      </c>
      <c r="Q7029" s="3">
        <f t="shared" si="547"/>
        <v>4416</v>
      </c>
      <c r="R7029" t="str">
        <f t="shared" si="548"/>
        <v>No prazo</v>
      </c>
      <c r="S7029" s="5">
        <f t="shared" si="549"/>
        <v>0</v>
      </c>
    </row>
    <row r="7030" spans="1:19" x14ac:dyDescent="0.25">
      <c r="A7030">
        <v>7029</v>
      </c>
      <c r="B7030" s="1">
        <v>44285</v>
      </c>
      <c r="C7030" s="1">
        <v>44289</v>
      </c>
      <c r="D7030" s="1">
        <v>44302</v>
      </c>
      <c r="E7030" s="1">
        <v>44304</v>
      </c>
      <c r="F7030">
        <v>1</v>
      </c>
      <c r="G7030">
        <v>2</v>
      </c>
      <c r="H7030">
        <v>425</v>
      </c>
      <c r="I7030" s="6">
        <v>0</v>
      </c>
      <c r="J7030">
        <v>3</v>
      </c>
      <c r="K7030" t="str">
        <f>_xlfn.XLOOKUP(fCompras!F7030,dComprador!$A$2:$A$7,dComprador!$B$2:$B$7)</f>
        <v>Alon</v>
      </c>
      <c r="L7030" t="str">
        <f>_xlfn.XLOOKUP(J7030,dFornecedor!$A$2:$A$6,dFornecedor!$B$2:$B$6)</f>
        <v>StepUp</v>
      </c>
      <c r="M7030" t="str">
        <f>_xlfn.XLOOKUP(G7030,dMateriaPrima!$A$2:$A$12,dMateriaPrima!$B$2:$B$12)</f>
        <v>Chapa Metal</v>
      </c>
      <c r="N7030" s="2">
        <f>_xlfn.XLOOKUP(G7030,dMateriaPrima!$A$2:$A$12,dMateriaPrima!$C$2:$C$12)</f>
        <v>299.89999999999998</v>
      </c>
      <c r="O7030" s="3">
        <f t="shared" si="545"/>
        <v>127457.49999999999</v>
      </c>
      <c r="P7030" s="4">
        <f t="shared" si="546"/>
        <v>0</v>
      </c>
      <c r="Q7030" s="3">
        <f t="shared" si="547"/>
        <v>127457.49999999999</v>
      </c>
      <c r="R7030" t="str">
        <f t="shared" si="548"/>
        <v>Em atraso</v>
      </c>
      <c r="S7030" s="5">
        <f t="shared" si="549"/>
        <v>2</v>
      </c>
    </row>
    <row r="7031" spans="1:19" x14ac:dyDescent="0.25">
      <c r="A7031">
        <v>7030</v>
      </c>
      <c r="B7031" s="1">
        <v>44286</v>
      </c>
      <c r="C7031" s="1">
        <v>44287</v>
      </c>
      <c r="D7031" s="1">
        <v>44293</v>
      </c>
      <c r="E7031" s="1">
        <v>44297</v>
      </c>
      <c r="F7031">
        <v>4</v>
      </c>
      <c r="G7031">
        <v>7</v>
      </c>
      <c r="H7031">
        <v>156</v>
      </c>
      <c r="I7031" s="6">
        <v>0</v>
      </c>
      <c r="J7031">
        <v>3</v>
      </c>
      <c r="K7031" t="str">
        <f>_xlfn.XLOOKUP(fCompras!F7031,dComprador!$A$2:$A$7,dComprador!$B$2:$B$7)</f>
        <v>Lira</v>
      </c>
      <c r="L7031" t="str">
        <f>_xlfn.XLOOKUP(J7031,dFornecedor!$A$2:$A$6,dFornecedor!$B$2:$B$6)</f>
        <v>StepUp</v>
      </c>
      <c r="M7031" t="str">
        <f>_xlfn.XLOOKUP(G7031,dMateriaPrima!$A$2:$A$12,dMateriaPrima!$B$2:$B$12)</f>
        <v>Poliéster</v>
      </c>
      <c r="N7031" s="2">
        <f>_xlfn.XLOOKUP(G7031,dMateriaPrima!$A$2:$A$12,dMateriaPrima!$C$2:$C$12)</f>
        <v>8</v>
      </c>
      <c r="O7031" s="3">
        <f t="shared" si="545"/>
        <v>1248</v>
      </c>
      <c r="P7031" s="4">
        <f t="shared" si="546"/>
        <v>0</v>
      </c>
      <c r="Q7031" s="3">
        <f t="shared" si="547"/>
        <v>1248</v>
      </c>
      <c r="R7031" t="str">
        <f t="shared" si="548"/>
        <v>Em atraso</v>
      </c>
      <c r="S7031" s="5">
        <f t="shared" si="549"/>
        <v>4</v>
      </c>
    </row>
    <row r="7032" spans="1:19" x14ac:dyDescent="0.25">
      <c r="A7032">
        <v>7031</v>
      </c>
      <c r="B7032" s="1">
        <v>44286</v>
      </c>
      <c r="C7032" s="1">
        <v>44286</v>
      </c>
      <c r="D7032" s="1">
        <v>44294</v>
      </c>
      <c r="E7032" s="1">
        <v>44294</v>
      </c>
      <c r="F7032">
        <v>4</v>
      </c>
      <c r="G7032">
        <v>7</v>
      </c>
      <c r="H7032">
        <v>74</v>
      </c>
      <c r="I7032" s="6">
        <v>0</v>
      </c>
      <c r="J7032">
        <v>2</v>
      </c>
      <c r="K7032" t="str">
        <f>_xlfn.XLOOKUP(fCompras!F7032,dComprador!$A$2:$A$7,dComprador!$B$2:$B$7)</f>
        <v>Lira</v>
      </c>
      <c r="L7032" t="str">
        <f>_xlfn.XLOOKUP(J7032,dFornecedor!$A$2:$A$6,dFornecedor!$B$2:$B$6)</f>
        <v>Minerva</v>
      </c>
      <c r="M7032" t="str">
        <f>_xlfn.XLOOKUP(G7032,dMateriaPrima!$A$2:$A$12,dMateriaPrima!$B$2:$B$12)</f>
        <v>Poliéster</v>
      </c>
      <c r="N7032" s="2">
        <f>_xlfn.XLOOKUP(G7032,dMateriaPrima!$A$2:$A$12,dMateriaPrima!$C$2:$C$12)</f>
        <v>8</v>
      </c>
      <c r="O7032" s="3">
        <f t="shared" si="545"/>
        <v>592</v>
      </c>
      <c r="P7032" s="4">
        <f t="shared" si="546"/>
        <v>0</v>
      </c>
      <c r="Q7032" s="3">
        <f t="shared" si="547"/>
        <v>592</v>
      </c>
      <c r="R7032" t="str">
        <f t="shared" si="548"/>
        <v>No prazo</v>
      </c>
      <c r="S7032" s="5">
        <f t="shared" si="549"/>
        <v>0</v>
      </c>
    </row>
    <row r="7033" spans="1:19" x14ac:dyDescent="0.25">
      <c r="A7033">
        <v>7032</v>
      </c>
      <c r="B7033" s="1">
        <v>44286</v>
      </c>
      <c r="C7033" s="1">
        <v>44288</v>
      </c>
      <c r="D7033" s="1">
        <v>44294</v>
      </c>
      <c r="E7033" s="1">
        <v>44293</v>
      </c>
      <c r="F7033">
        <v>4</v>
      </c>
      <c r="G7033">
        <v>9</v>
      </c>
      <c r="H7033">
        <v>125</v>
      </c>
      <c r="I7033" s="6">
        <v>0</v>
      </c>
      <c r="J7033">
        <v>1</v>
      </c>
      <c r="K7033" t="str">
        <f>_xlfn.XLOOKUP(fCompras!F7033,dComprador!$A$2:$A$7,dComprador!$B$2:$B$7)</f>
        <v>Lira</v>
      </c>
      <c r="L7033" t="str">
        <f>_xlfn.XLOOKUP(J7033,dFornecedor!$A$2:$A$6,dFornecedor!$B$2:$B$6)</f>
        <v>NorthShore</v>
      </c>
      <c r="M7033" t="str">
        <f>_xlfn.XLOOKUP(G7033,dMateriaPrima!$A$2:$A$12,dMateriaPrima!$B$2:$B$12)</f>
        <v>Couro</v>
      </c>
      <c r="N7033" s="2">
        <f>_xlfn.XLOOKUP(G7033,dMateriaPrima!$A$2:$A$12,dMateriaPrima!$C$2:$C$12)</f>
        <v>4.4000000000000004</v>
      </c>
      <c r="O7033" s="3">
        <f t="shared" si="545"/>
        <v>550</v>
      </c>
      <c r="P7033" s="4">
        <f t="shared" si="546"/>
        <v>0</v>
      </c>
      <c r="Q7033" s="3">
        <f t="shared" si="547"/>
        <v>550</v>
      </c>
      <c r="R7033" t="str">
        <f t="shared" si="548"/>
        <v>No prazo</v>
      </c>
      <c r="S7033" s="5">
        <f t="shared" si="549"/>
        <v>0</v>
      </c>
    </row>
    <row r="7034" spans="1:19" x14ac:dyDescent="0.25">
      <c r="A7034">
        <v>7033</v>
      </c>
      <c r="B7034" s="1">
        <v>44286</v>
      </c>
      <c r="C7034" s="1">
        <v>44294</v>
      </c>
      <c r="D7034" s="1">
        <v>44299</v>
      </c>
      <c r="E7034" s="1">
        <v>44300</v>
      </c>
      <c r="F7034">
        <v>3</v>
      </c>
      <c r="G7034">
        <v>9</v>
      </c>
      <c r="H7034">
        <v>23</v>
      </c>
      <c r="I7034" s="6">
        <v>0</v>
      </c>
      <c r="J7034">
        <v>3</v>
      </c>
      <c r="K7034" t="str">
        <f>_xlfn.XLOOKUP(fCompras!F7034,dComprador!$A$2:$A$7,dComprador!$B$2:$B$7)</f>
        <v>Diego</v>
      </c>
      <c r="L7034" t="str">
        <f>_xlfn.XLOOKUP(J7034,dFornecedor!$A$2:$A$6,dFornecedor!$B$2:$B$6)</f>
        <v>StepUp</v>
      </c>
      <c r="M7034" t="str">
        <f>_xlfn.XLOOKUP(G7034,dMateriaPrima!$A$2:$A$12,dMateriaPrima!$B$2:$B$12)</f>
        <v>Couro</v>
      </c>
      <c r="N7034" s="2">
        <f>_xlfn.XLOOKUP(G7034,dMateriaPrima!$A$2:$A$12,dMateriaPrima!$C$2:$C$12)</f>
        <v>4.4000000000000004</v>
      </c>
      <c r="O7034" s="3">
        <f t="shared" si="545"/>
        <v>101.2</v>
      </c>
      <c r="P7034" s="4">
        <f t="shared" si="546"/>
        <v>0</v>
      </c>
      <c r="Q7034" s="3">
        <f t="shared" si="547"/>
        <v>101.2</v>
      </c>
      <c r="R7034" t="str">
        <f t="shared" si="548"/>
        <v>Em atraso</v>
      </c>
      <c r="S7034" s="5">
        <f t="shared" si="549"/>
        <v>1</v>
      </c>
    </row>
    <row r="7035" spans="1:19" x14ac:dyDescent="0.25">
      <c r="A7035">
        <v>7034</v>
      </c>
      <c r="B7035" s="1">
        <v>44286</v>
      </c>
      <c r="C7035" s="1">
        <v>44287</v>
      </c>
      <c r="D7035" s="1">
        <v>44315</v>
      </c>
      <c r="E7035" s="1">
        <v>44315</v>
      </c>
      <c r="F7035">
        <v>1</v>
      </c>
      <c r="G7035">
        <v>8</v>
      </c>
      <c r="H7035">
        <v>169</v>
      </c>
      <c r="I7035" s="6">
        <v>0</v>
      </c>
      <c r="J7035">
        <v>3</v>
      </c>
      <c r="K7035" t="str">
        <f>_xlfn.XLOOKUP(fCompras!F7035,dComprador!$A$2:$A$7,dComprador!$B$2:$B$7)</f>
        <v>Alon</v>
      </c>
      <c r="L7035" t="str">
        <f>_xlfn.XLOOKUP(J7035,dFornecedor!$A$2:$A$6,dFornecedor!$B$2:$B$6)</f>
        <v>StepUp</v>
      </c>
      <c r="M7035" t="str">
        <f>_xlfn.XLOOKUP(G7035,dMateriaPrima!$A$2:$A$12,dMateriaPrima!$B$2:$B$12)</f>
        <v>Cimento</v>
      </c>
      <c r="N7035" s="2">
        <f>_xlfn.XLOOKUP(G7035,dMateriaPrima!$A$2:$A$12,dMateriaPrima!$C$2:$C$12)</f>
        <v>23</v>
      </c>
      <c r="O7035" s="3">
        <f t="shared" si="545"/>
        <v>3887</v>
      </c>
      <c r="P7035" s="4">
        <f t="shared" si="546"/>
        <v>0</v>
      </c>
      <c r="Q7035" s="3">
        <f t="shared" si="547"/>
        <v>3887</v>
      </c>
      <c r="R7035" t="str">
        <f t="shared" si="548"/>
        <v>No prazo</v>
      </c>
      <c r="S7035" s="5">
        <f t="shared" si="549"/>
        <v>0</v>
      </c>
    </row>
    <row r="7036" spans="1:19" x14ac:dyDescent="0.25">
      <c r="A7036">
        <v>7035</v>
      </c>
      <c r="B7036" s="1">
        <v>44286</v>
      </c>
      <c r="C7036" s="1">
        <v>44295</v>
      </c>
      <c r="D7036" s="1">
        <v>44316</v>
      </c>
      <c r="E7036" s="1">
        <v>44317</v>
      </c>
      <c r="F7036">
        <v>1</v>
      </c>
      <c r="G7036">
        <v>8</v>
      </c>
      <c r="H7036">
        <v>503</v>
      </c>
      <c r="I7036" s="6">
        <v>0</v>
      </c>
      <c r="J7036">
        <v>2</v>
      </c>
      <c r="K7036" t="str">
        <f>_xlfn.XLOOKUP(fCompras!F7036,dComprador!$A$2:$A$7,dComprador!$B$2:$B$7)</f>
        <v>Alon</v>
      </c>
      <c r="L7036" t="str">
        <f>_xlfn.XLOOKUP(J7036,dFornecedor!$A$2:$A$6,dFornecedor!$B$2:$B$6)</f>
        <v>Minerva</v>
      </c>
      <c r="M7036" t="str">
        <f>_xlfn.XLOOKUP(G7036,dMateriaPrima!$A$2:$A$12,dMateriaPrima!$B$2:$B$12)</f>
        <v>Cimento</v>
      </c>
      <c r="N7036" s="2">
        <f>_xlfn.XLOOKUP(G7036,dMateriaPrima!$A$2:$A$12,dMateriaPrima!$C$2:$C$12)</f>
        <v>23</v>
      </c>
      <c r="O7036" s="3">
        <f t="shared" si="545"/>
        <v>11569</v>
      </c>
      <c r="P7036" s="4">
        <f t="shared" si="546"/>
        <v>0</v>
      </c>
      <c r="Q7036" s="3">
        <f t="shared" si="547"/>
        <v>11569</v>
      </c>
      <c r="R7036" t="str">
        <f t="shared" si="548"/>
        <v>Em atraso</v>
      </c>
      <c r="S7036" s="5">
        <f t="shared" si="549"/>
        <v>1</v>
      </c>
    </row>
    <row r="7037" spans="1:19" x14ac:dyDescent="0.25">
      <c r="A7037">
        <v>7036</v>
      </c>
      <c r="B7037" s="1">
        <v>44287</v>
      </c>
      <c r="C7037" s="1">
        <v>44288</v>
      </c>
      <c r="D7037" s="1">
        <v>44294</v>
      </c>
      <c r="E7037" s="1">
        <v>44290</v>
      </c>
      <c r="F7037">
        <v>4</v>
      </c>
      <c r="G7037">
        <v>11</v>
      </c>
      <c r="H7037">
        <v>266</v>
      </c>
      <c r="I7037" s="6">
        <v>0</v>
      </c>
      <c r="J7037">
        <v>3</v>
      </c>
      <c r="K7037" t="str">
        <f>_xlfn.XLOOKUP(fCompras!F7037,dComprador!$A$2:$A$7,dComprador!$B$2:$B$7)</f>
        <v>Lira</v>
      </c>
      <c r="L7037" t="str">
        <f>_xlfn.XLOOKUP(J7037,dFornecedor!$A$2:$A$6,dFornecedor!$B$2:$B$6)</f>
        <v>StepUp</v>
      </c>
      <c r="M7037" t="str">
        <f>_xlfn.XLOOKUP(G7037,dMateriaPrima!$A$2:$A$12,dMateriaPrima!$B$2:$B$12)</f>
        <v>Papel</v>
      </c>
      <c r="N7037" s="2">
        <f>_xlfn.XLOOKUP(G7037,dMateriaPrima!$A$2:$A$12,dMateriaPrima!$C$2:$C$12)</f>
        <v>9</v>
      </c>
      <c r="O7037" s="3">
        <f t="shared" si="545"/>
        <v>2394</v>
      </c>
      <c r="P7037" s="4">
        <f t="shared" si="546"/>
        <v>0</v>
      </c>
      <c r="Q7037" s="3">
        <f t="shared" si="547"/>
        <v>2394</v>
      </c>
      <c r="R7037" t="str">
        <f t="shared" si="548"/>
        <v>No prazo</v>
      </c>
      <c r="S7037" s="5">
        <f t="shared" si="549"/>
        <v>0</v>
      </c>
    </row>
    <row r="7038" spans="1:19" x14ac:dyDescent="0.25">
      <c r="A7038">
        <v>7037</v>
      </c>
      <c r="B7038" s="1">
        <v>44287</v>
      </c>
      <c r="C7038" s="1">
        <v>44295</v>
      </c>
      <c r="D7038" s="1">
        <v>44295</v>
      </c>
      <c r="E7038" s="1">
        <v>44298</v>
      </c>
      <c r="F7038">
        <v>4</v>
      </c>
      <c r="G7038">
        <v>10</v>
      </c>
      <c r="H7038">
        <v>121</v>
      </c>
      <c r="I7038" s="6">
        <v>0</v>
      </c>
      <c r="J7038">
        <v>1</v>
      </c>
      <c r="K7038" t="str">
        <f>_xlfn.XLOOKUP(fCompras!F7038,dComprador!$A$2:$A$7,dComprador!$B$2:$B$7)</f>
        <v>Lira</v>
      </c>
      <c r="L7038" t="str">
        <f>_xlfn.XLOOKUP(J7038,dFornecedor!$A$2:$A$6,dFornecedor!$B$2:$B$6)</f>
        <v>NorthShore</v>
      </c>
      <c r="M7038" t="str">
        <f>_xlfn.XLOOKUP(G7038,dMateriaPrima!$A$2:$A$12,dMateriaPrima!$B$2:$B$12)</f>
        <v>Pedra Britada</v>
      </c>
      <c r="N7038" s="2">
        <f>_xlfn.XLOOKUP(G7038,dMateriaPrima!$A$2:$A$12,dMateriaPrima!$C$2:$C$12)</f>
        <v>56</v>
      </c>
      <c r="O7038" s="3">
        <f t="shared" si="545"/>
        <v>6776</v>
      </c>
      <c r="P7038" s="4">
        <f t="shared" si="546"/>
        <v>0</v>
      </c>
      <c r="Q7038" s="3">
        <f t="shared" si="547"/>
        <v>6776</v>
      </c>
      <c r="R7038" t="str">
        <f t="shared" si="548"/>
        <v>Em atraso</v>
      </c>
      <c r="S7038" s="5">
        <f t="shared" si="549"/>
        <v>3</v>
      </c>
    </row>
    <row r="7039" spans="1:19" x14ac:dyDescent="0.25">
      <c r="A7039">
        <v>7038</v>
      </c>
      <c r="B7039" s="1">
        <v>44287</v>
      </c>
      <c r="C7039" s="1">
        <v>44296</v>
      </c>
      <c r="D7039" s="1">
        <v>44305</v>
      </c>
      <c r="E7039" s="1">
        <v>44305</v>
      </c>
      <c r="F7039">
        <v>1</v>
      </c>
      <c r="G7039">
        <v>8</v>
      </c>
      <c r="H7039">
        <v>280</v>
      </c>
      <c r="I7039" s="6">
        <v>0</v>
      </c>
      <c r="J7039">
        <v>3</v>
      </c>
      <c r="K7039" t="str">
        <f>_xlfn.XLOOKUP(fCompras!F7039,dComprador!$A$2:$A$7,dComprador!$B$2:$B$7)</f>
        <v>Alon</v>
      </c>
      <c r="L7039" t="str">
        <f>_xlfn.XLOOKUP(J7039,dFornecedor!$A$2:$A$6,dFornecedor!$B$2:$B$6)</f>
        <v>StepUp</v>
      </c>
      <c r="M7039" t="str">
        <f>_xlfn.XLOOKUP(G7039,dMateriaPrima!$A$2:$A$12,dMateriaPrima!$B$2:$B$12)</f>
        <v>Cimento</v>
      </c>
      <c r="N7039" s="2">
        <f>_xlfn.XLOOKUP(G7039,dMateriaPrima!$A$2:$A$12,dMateriaPrima!$C$2:$C$12)</f>
        <v>23</v>
      </c>
      <c r="O7039" s="3">
        <f t="shared" si="545"/>
        <v>6440</v>
      </c>
      <c r="P7039" s="4">
        <f t="shared" si="546"/>
        <v>0</v>
      </c>
      <c r="Q7039" s="3">
        <f t="shared" si="547"/>
        <v>6440</v>
      </c>
      <c r="R7039" t="str">
        <f t="shared" si="548"/>
        <v>No prazo</v>
      </c>
      <c r="S7039" s="5">
        <f t="shared" si="549"/>
        <v>0</v>
      </c>
    </row>
    <row r="7040" spans="1:19" x14ac:dyDescent="0.25">
      <c r="A7040">
        <v>7039</v>
      </c>
      <c r="B7040" s="1">
        <v>44287</v>
      </c>
      <c r="C7040" s="1">
        <v>44295</v>
      </c>
      <c r="D7040" s="1">
        <v>44308</v>
      </c>
      <c r="E7040" s="1">
        <v>44312</v>
      </c>
      <c r="F7040">
        <v>1</v>
      </c>
      <c r="G7040">
        <v>7</v>
      </c>
      <c r="H7040">
        <v>121</v>
      </c>
      <c r="I7040" s="6">
        <v>0</v>
      </c>
      <c r="J7040">
        <v>2</v>
      </c>
      <c r="K7040" t="str">
        <f>_xlfn.XLOOKUP(fCompras!F7040,dComprador!$A$2:$A$7,dComprador!$B$2:$B$7)</f>
        <v>Alon</v>
      </c>
      <c r="L7040" t="str">
        <f>_xlfn.XLOOKUP(J7040,dFornecedor!$A$2:$A$6,dFornecedor!$B$2:$B$6)</f>
        <v>Minerva</v>
      </c>
      <c r="M7040" t="str">
        <f>_xlfn.XLOOKUP(G7040,dMateriaPrima!$A$2:$A$12,dMateriaPrima!$B$2:$B$12)</f>
        <v>Poliéster</v>
      </c>
      <c r="N7040" s="2">
        <f>_xlfn.XLOOKUP(G7040,dMateriaPrima!$A$2:$A$12,dMateriaPrima!$C$2:$C$12)</f>
        <v>8</v>
      </c>
      <c r="O7040" s="3">
        <f t="shared" si="545"/>
        <v>968</v>
      </c>
      <c r="P7040" s="4">
        <f t="shared" si="546"/>
        <v>0</v>
      </c>
      <c r="Q7040" s="3">
        <f t="shared" si="547"/>
        <v>968</v>
      </c>
      <c r="R7040" t="str">
        <f t="shared" si="548"/>
        <v>Em atraso</v>
      </c>
      <c r="S7040" s="5">
        <f t="shared" si="549"/>
        <v>4</v>
      </c>
    </row>
    <row r="7041" spans="1:19" x14ac:dyDescent="0.25">
      <c r="A7041">
        <v>7040</v>
      </c>
      <c r="B7041" s="1">
        <v>44287</v>
      </c>
      <c r="C7041" s="1">
        <v>44287</v>
      </c>
      <c r="D7041" s="1">
        <v>44301</v>
      </c>
      <c r="E7041" s="1">
        <v>44305</v>
      </c>
      <c r="F7041">
        <v>1</v>
      </c>
      <c r="G7041">
        <v>5</v>
      </c>
      <c r="H7041">
        <v>151</v>
      </c>
      <c r="I7041" s="6">
        <v>0.36</v>
      </c>
      <c r="J7041">
        <v>2</v>
      </c>
      <c r="K7041" t="str">
        <f>_xlfn.XLOOKUP(fCompras!F7041,dComprador!$A$2:$A$7,dComprador!$B$2:$B$7)</f>
        <v>Alon</v>
      </c>
      <c r="L7041" t="str">
        <f>_xlfn.XLOOKUP(J7041,dFornecedor!$A$2:$A$6,dFornecedor!$B$2:$B$6)</f>
        <v>Minerva</v>
      </c>
      <c r="M7041" t="str">
        <f>_xlfn.XLOOKUP(G7041,dMateriaPrima!$A$2:$A$12,dMateriaPrima!$B$2:$B$12)</f>
        <v>Areia</v>
      </c>
      <c r="N7041" s="2">
        <f>_xlfn.XLOOKUP(G7041,dMateriaPrima!$A$2:$A$12,dMateriaPrima!$C$2:$C$12)</f>
        <v>3.59</v>
      </c>
      <c r="O7041" s="3">
        <f t="shared" si="545"/>
        <v>542.09</v>
      </c>
      <c r="P7041" s="4">
        <f t="shared" si="546"/>
        <v>195.1524</v>
      </c>
      <c r="Q7041" s="3">
        <f t="shared" si="547"/>
        <v>346.93760000000003</v>
      </c>
      <c r="R7041" t="str">
        <f t="shared" si="548"/>
        <v>Em atraso</v>
      </c>
      <c r="S7041" s="5">
        <f t="shared" si="549"/>
        <v>4</v>
      </c>
    </row>
    <row r="7042" spans="1:19" x14ac:dyDescent="0.25">
      <c r="A7042">
        <v>7041</v>
      </c>
      <c r="B7042" s="1">
        <v>44287</v>
      </c>
      <c r="C7042" s="1">
        <v>44287</v>
      </c>
      <c r="D7042" s="1">
        <v>44301</v>
      </c>
      <c r="E7042" s="1">
        <v>44303</v>
      </c>
      <c r="F7042">
        <v>2</v>
      </c>
      <c r="G7042">
        <v>2</v>
      </c>
      <c r="H7042">
        <v>584</v>
      </c>
      <c r="I7042" s="6">
        <v>0</v>
      </c>
      <c r="J7042">
        <v>4</v>
      </c>
      <c r="K7042" t="str">
        <f>_xlfn.XLOOKUP(fCompras!F7042,dComprador!$A$2:$A$7,dComprador!$B$2:$B$7)</f>
        <v>João</v>
      </c>
      <c r="L7042" t="str">
        <f>_xlfn.XLOOKUP(J7042,dFornecedor!$A$2:$A$6,dFornecedor!$B$2:$B$6)</f>
        <v>AlphaOmega</v>
      </c>
      <c r="M7042" t="str">
        <f>_xlfn.XLOOKUP(G7042,dMateriaPrima!$A$2:$A$12,dMateriaPrima!$B$2:$B$12)</f>
        <v>Chapa Metal</v>
      </c>
      <c r="N7042" s="2">
        <f>_xlfn.XLOOKUP(G7042,dMateriaPrima!$A$2:$A$12,dMateriaPrima!$C$2:$C$12)</f>
        <v>299.89999999999998</v>
      </c>
      <c r="O7042" s="3">
        <f t="shared" si="545"/>
        <v>175141.59999999998</v>
      </c>
      <c r="P7042" s="4">
        <f t="shared" si="546"/>
        <v>0</v>
      </c>
      <c r="Q7042" s="3">
        <f t="shared" si="547"/>
        <v>175141.59999999998</v>
      </c>
      <c r="R7042" t="str">
        <f t="shared" si="548"/>
        <v>Em atraso</v>
      </c>
      <c r="S7042" s="5">
        <f t="shared" si="549"/>
        <v>2</v>
      </c>
    </row>
    <row r="7043" spans="1:19" x14ac:dyDescent="0.25">
      <c r="A7043">
        <v>7042</v>
      </c>
      <c r="B7043" s="1">
        <v>44287</v>
      </c>
      <c r="C7043" s="1">
        <v>44288</v>
      </c>
      <c r="D7043" s="1">
        <v>44303</v>
      </c>
      <c r="E7043" s="1">
        <v>44304</v>
      </c>
      <c r="F7043">
        <v>1</v>
      </c>
      <c r="G7043">
        <v>11</v>
      </c>
      <c r="H7043">
        <v>155</v>
      </c>
      <c r="I7043" s="6">
        <v>0</v>
      </c>
      <c r="J7043">
        <v>1</v>
      </c>
      <c r="K7043" t="str">
        <f>_xlfn.XLOOKUP(fCompras!F7043,dComprador!$A$2:$A$7,dComprador!$B$2:$B$7)</f>
        <v>Alon</v>
      </c>
      <c r="L7043" t="str">
        <f>_xlfn.XLOOKUP(J7043,dFornecedor!$A$2:$A$6,dFornecedor!$B$2:$B$6)</f>
        <v>NorthShore</v>
      </c>
      <c r="M7043" t="str">
        <f>_xlfn.XLOOKUP(G7043,dMateriaPrima!$A$2:$A$12,dMateriaPrima!$B$2:$B$12)</f>
        <v>Papel</v>
      </c>
      <c r="N7043" s="2">
        <f>_xlfn.XLOOKUP(G7043,dMateriaPrima!$A$2:$A$12,dMateriaPrima!$C$2:$C$12)</f>
        <v>9</v>
      </c>
      <c r="O7043" s="3">
        <f t="shared" ref="O7043:O7106" si="550">PRODUCT(H7043,N7043)</f>
        <v>1395</v>
      </c>
      <c r="P7043" s="4">
        <f t="shared" ref="P7043:P7106" si="551">PRODUCT(O7043,I7043)</f>
        <v>0</v>
      </c>
      <c r="Q7043" s="3">
        <f t="shared" ref="Q7043:Q7106" si="552">O7043-P7043</f>
        <v>1395</v>
      </c>
      <c r="R7043" t="str">
        <f t="shared" ref="R7043:R7106" si="553">IF(E7043&lt;=D7043,"No prazo",IF(E7043&gt;D7043,"Em atraso"))</f>
        <v>Em atraso</v>
      </c>
      <c r="S7043" s="5">
        <f t="shared" ref="S7043:S7106" si="554">IF(E7043 &gt;D7043, E7043-D7043,0)</f>
        <v>1</v>
      </c>
    </row>
    <row r="7044" spans="1:19" x14ac:dyDescent="0.25">
      <c r="A7044">
        <v>7043</v>
      </c>
      <c r="B7044" s="1">
        <v>44287</v>
      </c>
      <c r="C7044" s="1">
        <v>44288</v>
      </c>
      <c r="D7044" s="1">
        <v>44305</v>
      </c>
      <c r="E7044" s="1">
        <v>44309</v>
      </c>
      <c r="F7044">
        <v>1</v>
      </c>
      <c r="G7044">
        <v>9</v>
      </c>
      <c r="H7044">
        <v>133</v>
      </c>
      <c r="I7044" s="6">
        <v>0</v>
      </c>
      <c r="J7044">
        <v>5</v>
      </c>
      <c r="K7044" t="str">
        <f>_xlfn.XLOOKUP(fCompras!F7044,dComprador!$A$2:$A$7,dComprador!$B$2:$B$7)</f>
        <v>Alon</v>
      </c>
      <c r="L7044" t="str">
        <f>_xlfn.XLOOKUP(J7044,dFornecedor!$A$2:$A$6,dFornecedor!$B$2:$B$6)</f>
        <v>Atlas</v>
      </c>
      <c r="M7044" t="str">
        <f>_xlfn.XLOOKUP(G7044,dMateriaPrima!$A$2:$A$12,dMateriaPrima!$B$2:$B$12)</f>
        <v>Couro</v>
      </c>
      <c r="N7044" s="2">
        <f>_xlfn.XLOOKUP(G7044,dMateriaPrima!$A$2:$A$12,dMateriaPrima!$C$2:$C$12)</f>
        <v>4.4000000000000004</v>
      </c>
      <c r="O7044" s="3">
        <f t="shared" si="550"/>
        <v>585.20000000000005</v>
      </c>
      <c r="P7044" s="4">
        <f t="shared" si="551"/>
        <v>0</v>
      </c>
      <c r="Q7044" s="3">
        <f t="shared" si="552"/>
        <v>585.20000000000005</v>
      </c>
      <c r="R7044" t="str">
        <f t="shared" si="553"/>
        <v>Em atraso</v>
      </c>
      <c r="S7044" s="5">
        <f t="shared" si="554"/>
        <v>4</v>
      </c>
    </row>
    <row r="7045" spans="1:19" x14ac:dyDescent="0.25">
      <c r="A7045">
        <v>7044</v>
      </c>
      <c r="B7045" s="1">
        <v>44287</v>
      </c>
      <c r="C7045" s="1">
        <v>44287</v>
      </c>
      <c r="D7045" s="1">
        <v>44302</v>
      </c>
      <c r="E7045" s="1">
        <v>44306</v>
      </c>
      <c r="F7045">
        <v>3</v>
      </c>
      <c r="G7045">
        <v>4</v>
      </c>
      <c r="H7045">
        <v>6</v>
      </c>
      <c r="I7045" s="6">
        <v>0</v>
      </c>
      <c r="J7045">
        <v>4</v>
      </c>
      <c r="K7045" t="str">
        <f>_xlfn.XLOOKUP(fCompras!F7045,dComprador!$A$2:$A$7,dComprador!$B$2:$B$7)</f>
        <v>Diego</v>
      </c>
      <c r="L7045" t="str">
        <f>_xlfn.XLOOKUP(J7045,dFornecedor!$A$2:$A$6,dFornecedor!$B$2:$B$6)</f>
        <v>AlphaOmega</v>
      </c>
      <c r="M7045" t="str">
        <f>_xlfn.XLOOKUP(G7045,dMateriaPrima!$A$2:$A$12,dMateriaPrima!$B$2:$B$12)</f>
        <v>Madeira</v>
      </c>
      <c r="N7045" s="2">
        <f>_xlfn.XLOOKUP(G7045,dMateriaPrima!$A$2:$A$12,dMateriaPrima!$C$2:$C$12)</f>
        <v>168</v>
      </c>
      <c r="O7045" s="3">
        <f t="shared" si="550"/>
        <v>1008</v>
      </c>
      <c r="P7045" s="4">
        <f t="shared" si="551"/>
        <v>0</v>
      </c>
      <c r="Q7045" s="3">
        <f t="shared" si="552"/>
        <v>1008</v>
      </c>
      <c r="R7045" t="str">
        <f t="shared" si="553"/>
        <v>Em atraso</v>
      </c>
      <c r="S7045" s="5">
        <f t="shared" si="554"/>
        <v>4</v>
      </c>
    </row>
    <row r="7046" spans="1:19" x14ac:dyDescent="0.25">
      <c r="A7046">
        <v>7045</v>
      </c>
      <c r="B7046" s="1">
        <v>44288</v>
      </c>
      <c r="C7046" s="1">
        <v>44298</v>
      </c>
      <c r="D7046" s="1">
        <v>44299</v>
      </c>
      <c r="E7046" s="1">
        <v>44305</v>
      </c>
      <c r="F7046">
        <v>4</v>
      </c>
      <c r="G7046">
        <v>4</v>
      </c>
      <c r="H7046">
        <v>421</v>
      </c>
      <c r="I7046" s="6">
        <v>0</v>
      </c>
      <c r="J7046">
        <v>3</v>
      </c>
      <c r="K7046" t="str">
        <f>_xlfn.XLOOKUP(fCompras!F7046,dComprador!$A$2:$A$7,dComprador!$B$2:$B$7)</f>
        <v>Lira</v>
      </c>
      <c r="L7046" t="str">
        <f>_xlfn.XLOOKUP(J7046,dFornecedor!$A$2:$A$6,dFornecedor!$B$2:$B$6)</f>
        <v>StepUp</v>
      </c>
      <c r="M7046" t="str">
        <f>_xlfn.XLOOKUP(G7046,dMateriaPrima!$A$2:$A$12,dMateriaPrima!$B$2:$B$12)</f>
        <v>Madeira</v>
      </c>
      <c r="N7046" s="2">
        <f>_xlfn.XLOOKUP(G7046,dMateriaPrima!$A$2:$A$12,dMateriaPrima!$C$2:$C$12)</f>
        <v>168</v>
      </c>
      <c r="O7046" s="3">
        <f t="shared" si="550"/>
        <v>70728</v>
      </c>
      <c r="P7046" s="4">
        <f t="shared" si="551"/>
        <v>0</v>
      </c>
      <c r="Q7046" s="3">
        <f t="shared" si="552"/>
        <v>70728</v>
      </c>
      <c r="R7046" t="str">
        <f t="shared" si="553"/>
        <v>Em atraso</v>
      </c>
      <c r="S7046" s="5">
        <f t="shared" si="554"/>
        <v>6</v>
      </c>
    </row>
    <row r="7047" spans="1:19" x14ac:dyDescent="0.25">
      <c r="A7047">
        <v>7046</v>
      </c>
      <c r="B7047" s="1">
        <v>44288</v>
      </c>
      <c r="C7047" s="1">
        <v>44296</v>
      </c>
      <c r="D7047" s="1">
        <v>44298</v>
      </c>
      <c r="E7047" s="1">
        <v>44304</v>
      </c>
      <c r="F7047">
        <v>4</v>
      </c>
      <c r="G7047">
        <v>4</v>
      </c>
      <c r="H7047">
        <v>89</v>
      </c>
      <c r="I7047" s="6">
        <v>0</v>
      </c>
      <c r="J7047">
        <v>2</v>
      </c>
      <c r="K7047" t="str">
        <f>_xlfn.XLOOKUP(fCompras!F7047,dComprador!$A$2:$A$7,dComprador!$B$2:$B$7)</f>
        <v>Lira</v>
      </c>
      <c r="L7047" t="str">
        <f>_xlfn.XLOOKUP(J7047,dFornecedor!$A$2:$A$6,dFornecedor!$B$2:$B$6)</f>
        <v>Minerva</v>
      </c>
      <c r="M7047" t="str">
        <f>_xlfn.XLOOKUP(G7047,dMateriaPrima!$A$2:$A$12,dMateriaPrima!$B$2:$B$12)</f>
        <v>Madeira</v>
      </c>
      <c r="N7047" s="2">
        <f>_xlfn.XLOOKUP(G7047,dMateriaPrima!$A$2:$A$12,dMateriaPrima!$C$2:$C$12)</f>
        <v>168</v>
      </c>
      <c r="O7047" s="3">
        <f t="shared" si="550"/>
        <v>14952</v>
      </c>
      <c r="P7047" s="4">
        <f t="shared" si="551"/>
        <v>0</v>
      </c>
      <c r="Q7047" s="3">
        <f t="shared" si="552"/>
        <v>14952</v>
      </c>
      <c r="R7047" t="str">
        <f t="shared" si="553"/>
        <v>Em atraso</v>
      </c>
      <c r="S7047" s="5">
        <f t="shared" si="554"/>
        <v>6</v>
      </c>
    </row>
    <row r="7048" spans="1:19" x14ac:dyDescent="0.25">
      <c r="A7048">
        <v>7047</v>
      </c>
      <c r="B7048" s="1">
        <v>44288</v>
      </c>
      <c r="C7048" s="1">
        <v>44288</v>
      </c>
      <c r="D7048" s="1">
        <v>44296</v>
      </c>
      <c r="E7048" s="1">
        <v>44299</v>
      </c>
      <c r="F7048">
        <v>4</v>
      </c>
      <c r="G7048">
        <v>7</v>
      </c>
      <c r="H7048">
        <v>484</v>
      </c>
      <c r="I7048" s="6">
        <v>0</v>
      </c>
      <c r="J7048">
        <v>2</v>
      </c>
      <c r="K7048" t="str">
        <f>_xlfn.XLOOKUP(fCompras!F7048,dComprador!$A$2:$A$7,dComprador!$B$2:$B$7)</f>
        <v>Lira</v>
      </c>
      <c r="L7048" t="str">
        <f>_xlfn.XLOOKUP(J7048,dFornecedor!$A$2:$A$6,dFornecedor!$B$2:$B$6)</f>
        <v>Minerva</v>
      </c>
      <c r="M7048" t="str">
        <f>_xlfn.XLOOKUP(G7048,dMateriaPrima!$A$2:$A$12,dMateriaPrima!$B$2:$B$12)</f>
        <v>Poliéster</v>
      </c>
      <c r="N7048" s="2">
        <f>_xlfn.XLOOKUP(G7048,dMateriaPrima!$A$2:$A$12,dMateriaPrima!$C$2:$C$12)</f>
        <v>8</v>
      </c>
      <c r="O7048" s="3">
        <f t="shared" si="550"/>
        <v>3872</v>
      </c>
      <c r="P7048" s="4">
        <f t="shared" si="551"/>
        <v>0</v>
      </c>
      <c r="Q7048" s="3">
        <f t="shared" si="552"/>
        <v>3872</v>
      </c>
      <c r="R7048" t="str">
        <f t="shared" si="553"/>
        <v>Em atraso</v>
      </c>
      <c r="S7048" s="5">
        <f t="shared" si="554"/>
        <v>3</v>
      </c>
    </row>
    <row r="7049" spans="1:19" x14ac:dyDescent="0.25">
      <c r="A7049">
        <v>7048</v>
      </c>
      <c r="B7049" s="1">
        <v>44288</v>
      </c>
      <c r="C7049" s="1">
        <v>44291</v>
      </c>
      <c r="D7049" s="1">
        <v>44294</v>
      </c>
      <c r="E7049" s="1">
        <v>44298</v>
      </c>
      <c r="F7049">
        <v>4</v>
      </c>
      <c r="G7049">
        <v>10</v>
      </c>
      <c r="H7049">
        <v>7</v>
      </c>
      <c r="I7049" s="6">
        <v>0</v>
      </c>
      <c r="J7049">
        <v>3</v>
      </c>
      <c r="K7049" t="str">
        <f>_xlfn.XLOOKUP(fCompras!F7049,dComprador!$A$2:$A$7,dComprador!$B$2:$B$7)</f>
        <v>Lira</v>
      </c>
      <c r="L7049" t="str">
        <f>_xlfn.XLOOKUP(J7049,dFornecedor!$A$2:$A$6,dFornecedor!$B$2:$B$6)</f>
        <v>StepUp</v>
      </c>
      <c r="M7049" t="str">
        <f>_xlfn.XLOOKUP(G7049,dMateriaPrima!$A$2:$A$12,dMateriaPrima!$B$2:$B$12)</f>
        <v>Pedra Britada</v>
      </c>
      <c r="N7049" s="2">
        <f>_xlfn.XLOOKUP(G7049,dMateriaPrima!$A$2:$A$12,dMateriaPrima!$C$2:$C$12)</f>
        <v>56</v>
      </c>
      <c r="O7049" s="3">
        <f t="shared" si="550"/>
        <v>392</v>
      </c>
      <c r="P7049" s="4">
        <f t="shared" si="551"/>
        <v>0</v>
      </c>
      <c r="Q7049" s="3">
        <f t="shared" si="552"/>
        <v>392</v>
      </c>
      <c r="R7049" t="str">
        <f t="shared" si="553"/>
        <v>Em atraso</v>
      </c>
      <c r="S7049" s="5">
        <f t="shared" si="554"/>
        <v>4</v>
      </c>
    </row>
    <row r="7050" spans="1:19" x14ac:dyDescent="0.25">
      <c r="A7050">
        <v>7049</v>
      </c>
      <c r="B7050" s="1">
        <v>44288</v>
      </c>
      <c r="C7050" s="1">
        <v>44292</v>
      </c>
      <c r="D7050" s="1">
        <v>44294</v>
      </c>
      <c r="E7050" s="1">
        <v>44298</v>
      </c>
      <c r="F7050">
        <v>4</v>
      </c>
      <c r="G7050">
        <v>1</v>
      </c>
      <c r="H7050">
        <v>91</v>
      </c>
      <c r="I7050" s="6">
        <v>0</v>
      </c>
      <c r="J7050">
        <v>3</v>
      </c>
      <c r="K7050" t="str">
        <f>_xlfn.XLOOKUP(fCompras!F7050,dComprador!$A$2:$A$7,dComprador!$B$2:$B$7)</f>
        <v>Lira</v>
      </c>
      <c r="L7050" t="str">
        <f>_xlfn.XLOOKUP(J7050,dFornecedor!$A$2:$A$6,dFornecedor!$B$2:$B$6)</f>
        <v>StepUp</v>
      </c>
      <c r="M7050" t="str">
        <f>_xlfn.XLOOKUP(G7050,dMateriaPrima!$A$2:$A$12,dMateriaPrima!$B$2:$B$12)</f>
        <v>Tecido</v>
      </c>
      <c r="N7050" s="2">
        <f>_xlfn.XLOOKUP(G7050,dMateriaPrima!$A$2:$A$12,dMateriaPrima!$C$2:$C$12)</f>
        <v>18</v>
      </c>
      <c r="O7050" s="3">
        <f t="shared" si="550"/>
        <v>1638</v>
      </c>
      <c r="P7050" s="4">
        <f t="shared" si="551"/>
        <v>0</v>
      </c>
      <c r="Q7050" s="3">
        <f t="shared" si="552"/>
        <v>1638</v>
      </c>
      <c r="R7050" t="str">
        <f t="shared" si="553"/>
        <v>Em atraso</v>
      </c>
      <c r="S7050" s="5">
        <f t="shared" si="554"/>
        <v>4</v>
      </c>
    </row>
    <row r="7051" spans="1:19" x14ac:dyDescent="0.25">
      <c r="A7051">
        <v>7050</v>
      </c>
      <c r="B7051" s="1">
        <v>44288</v>
      </c>
      <c r="C7051" s="1">
        <v>44292</v>
      </c>
      <c r="D7051" s="1">
        <v>44294</v>
      </c>
      <c r="E7051" s="1">
        <v>44296</v>
      </c>
      <c r="F7051">
        <v>4</v>
      </c>
      <c r="G7051">
        <v>6</v>
      </c>
      <c r="H7051">
        <v>618</v>
      </c>
      <c r="I7051" s="6">
        <v>0</v>
      </c>
      <c r="J7051">
        <v>1</v>
      </c>
      <c r="K7051" t="str">
        <f>_xlfn.XLOOKUP(fCompras!F7051,dComprador!$A$2:$A$7,dComprador!$B$2:$B$7)</f>
        <v>Lira</v>
      </c>
      <c r="L7051" t="str">
        <f>_xlfn.XLOOKUP(J7051,dFornecedor!$A$2:$A$6,dFornecedor!$B$2:$B$6)</f>
        <v>NorthShore</v>
      </c>
      <c r="M7051" t="str">
        <f>_xlfn.XLOOKUP(G7051,dMateriaPrima!$A$2:$A$12,dMateriaPrima!$B$2:$B$12)</f>
        <v>Fio Algodão</v>
      </c>
      <c r="N7051" s="2">
        <f>_xlfn.XLOOKUP(G7051,dMateriaPrima!$A$2:$A$12,dMateriaPrima!$C$2:$C$12)</f>
        <v>55.9</v>
      </c>
      <c r="O7051" s="3">
        <f t="shared" si="550"/>
        <v>34546.199999999997</v>
      </c>
      <c r="P7051" s="4">
        <f t="shared" si="551"/>
        <v>0</v>
      </c>
      <c r="Q7051" s="3">
        <f t="shared" si="552"/>
        <v>34546.199999999997</v>
      </c>
      <c r="R7051" t="str">
        <f t="shared" si="553"/>
        <v>Em atraso</v>
      </c>
      <c r="S7051" s="5">
        <f t="shared" si="554"/>
        <v>2</v>
      </c>
    </row>
    <row r="7052" spans="1:19" x14ac:dyDescent="0.25">
      <c r="A7052">
        <v>7051</v>
      </c>
      <c r="B7052" s="1">
        <v>44288</v>
      </c>
      <c r="C7052" s="1">
        <v>44296</v>
      </c>
      <c r="D7052" s="1">
        <v>44300</v>
      </c>
      <c r="E7052" s="1">
        <v>44301</v>
      </c>
      <c r="F7052">
        <v>4</v>
      </c>
      <c r="G7052">
        <v>1</v>
      </c>
      <c r="H7052">
        <v>509</v>
      </c>
      <c r="I7052" s="6">
        <v>0</v>
      </c>
      <c r="J7052">
        <v>2</v>
      </c>
      <c r="K7052" t="str">
        <f>_xlfn.XLOOKUP(fCompras!F7052,dComprador!$A$2:$A$7,dComprador!$B$2:$B$7)</f>
        <v>Lira</v>
      </c>
      <c r="L7052" t="str">
        <f>_xlfn.XLOOKUP(J7052,dFornecedor!$A$2:$A$6,dFornecedor!$B$2:$B$6)</f>
        <v>Minerva</v>
      </c>
      <c r="M7052" t="str">
        <f>_xlfn.XLOOKUP(G7052,dMateriaPrima!$A$2:$A$12,dMateriaPrima!$B$2:$B$12)</f>
        <v>Tecido</v>
      </c>
      <c r="N7052" s="2">
        <f>_xlfn.XLOOKUP(G7052,dMateriaPrima!$A$2:$A$12,dMateriaPrima!$C$2:$C$12)</f>
        <v>18</v>
      </c>
      <c r="O7052" s="3">
        <f t="shared" si="550"/>
        <v>9162</v>
      </c>
      <c r="P7052" s="4">
        <f t="shared" si="551"/>
        <v>0</v>
      </c>
      <c r="Q7052" s="3">
        <f t="shared" si="552"/>
        <v>9162</v>
      </c>
      <c r="R7052" t="str">
        <f t="shared" si="553"/>
        <v>Em atraso</v>
      </c>
      <c r="S7052" s="5">
        <f t="shared" si="554"/>
        <v>1</v>
      </c>
    </row>
    <row r="7053" spans="1:19" x14ac:dyDescent="0.25">
      <c r="A7053">
        <v>7052</v>
      </c>
      <c r="B7053" s="1">
        <v>44288</v>
      </c>
      <c r="C7053" s="1">
        <v>44291</v>
      </c>
      <c r="D7053" s="1">
        <v>44307</v>
      </c>
      <c r="E7053" s="1">
        <v>44308</v>
      </c>
      <c r="F7053">
        <v>1</v>
      </c>
      <c r="G7053">
        <v>6</v>
      </c>
      <c r="H7053">
        <v>31</v>
      </c>
      <c r="I7053" s="6">
        <v>0</v>
      </c>
      <c r="J7053">
        <v>3</v>
      </c>
      <c r="K7053" t="str">
        <f>_xlfn.XLOOKUP(fCompras!F7053,dComprador!$A$2:$A$7,dComprador!$B$2:$B$7)</f>
        <v>Alon</v>
      </c>
      <c r="L7053" t="str">
        <f>_xlfn.XLOOKUP(J7053,dFornecedor!$A$2:$A$6,dFornecedor!$B$2:$B$6)</f>
        <v>StepUp</v>
      </c>
      <c r="M7053" t="str">
        <f>_xlfn.XLOOKUP(G7053,dMateriaPrima!$A$2:$A$12,dMateriaPrima!$B$2:$B$12)</f>
        <v>Fio Algodão</v>
      </c>
      <c r="N7053" s="2">
        <f>_xlfn.XLOOKUP(G7053,dMateriaPrima!$A$2:$A$12,dMateriaPrima!$C$2:$C$12)</f>
        <v>55.9</v>
      </c>
      <c r="O7053" s="3">
        <f t="shared" si="550"/>
        <v>1732.8999999999999</v>
      </c>
      <c r="P7053" s="4">
        <f t="shared" si="551"/>
        <v>0</v>
      </c>
      <c r="Q7053" s="3">
        <f t="shared" si="552"/>
        <v>1732.8999999999999</v>
      </c>
      <c r="R7053" t="str">
        <f t="shared" si="553"/>
        <v>Em atraso</v>
      </c>
      <c r="S7053" s="5">
        <f t="shared" si="554"/>
        <v>1</v>
      </c>
    </row>
    <row r="7054" spans="1:19" x14ac:dyDescent="0.25">
      <c r="A7054">
        <v>7053</v>
      </c>
      <c r="B7054" s="1">
        <v>44288</v>
      </c>
      <c r="C7054" s="1">
        <v>44297</v>
      </c>
      <c r="D7054" s="1">
        <v>44304</v>
      </c>
      <c r="E7054" s="1">
        <v>44307</v>
      </c>
      <c r="F7054">
        <v>1</v>
      </c>
      <c r="G7054">
        <v>4</v>
      </c>
      <c r="H7054">
        <v>200</v>
      </c>
      <c r="I7054" s="6">
        <v>0</v>
      </c>
      <c r="J7054">
        <v>2</v>
      </c>
      <c r="K7054" t="str">
        <f>_xlfn.XLOOKUP(fCompras!F7054,dComprador!$A$2:$A$7,dComprador!$B$2:$B$7)</f>
        <v>Alon</v>
      </c>
      <c r="L7054" t="str">
        <f>_xlfn.XLOOKUP(J7054,dFornecedor!$A$2:$A$6,dFornecedor!$B$2:$B$6)</f>
        <v>Minerva</v>
      </c>
      <c r="M7054" t="str">
        <f>_xlfn.XLOOKUP(G7054,dMateriaPrima!$A$2:$A$12,dMateriaPrima!$B$2:$B$12)</f>
        <v>Madeira</v>
      </c>
      <c r="N7054" s="2">
        <f>_xlfn.XLOOKUP(G7054,dMateriaPrima!$A$2:$A$12,dMateriaPrima!$C$2:$C$12)</f>
        <v>168</v>
      </c>
      <c r="O7054" s="3">
        <f t="shared" si="550"/>
        <v>33600</v>
      </c>
      <c r="P7054" s="4">
        <f t="shared" si="551"/>
        <v>0</v>
      </c>
      <c r="Q7054" s="3">
        <f t="shared" si="552"/>
        <v>33600</v>
      </c>
      <c r="R7054" t="str">
        <f t="shared" si="553"/>
        <v>Em atraso</v>
      </c>
      <c r="S7054" s="5">
        <f t="shared" si="554"/>
        <v>3</v>
      </c>
    </row>
    <row r="7055" spans="1:19" x14ac:dyDescent="0.25">
      <c r="A7055">
        <v>7054</v>
      </c>
      <c r="B7055" s="1">
        <v>44288</v>
      </c>
      <c r="C7055" s="1">
        <v>44288</v>
      </c>
      <c r="D7055" s="1">
        <v>44304</v>
      </c>
      <c r="E7055" s="1">
        <v>44309</v>
      </c>
      <c r="F7055">
        <v>1</v>
      </c>
      <c r="G7055">
        <v>6</v>
      </c>
      <c r="H7055">
        <v>20</v>
      </c>
      <c r="I7055" s="6">
        <v>0</v>
      </c>
      <c r="J7055">
        <v>4</v>
      </c>
      <c r="K7055" t="str">
        <f>_xlfn.XLOOKUP(fCompras!F7055,dComprador!$A$2:$A$7,dComprador!$B$2:$B$7)</f>
        <v>Alon</v>
      </c>
      <c r="L7055" t="str">
        <f>_xlfn.XLOOKUP(J7055,dFornecedor!$A$2:$A$6,dFornecedor!$B$2:$B$6)</f>
        <v>AlphaOmega</v>
      </c>
      <c r="M7055" t="str">
        <f>_xlfn.XLOOKUP(G7055,dMateriaPrima!$A$2:$A$12,dMateriaPrima!$B$2:$B$12)</f>
        <v>Fio Algodão</v>
      </c>
      <c r="N7055" s="2">
        <f>_xlfn.XLOOKUP(G7055,dMateriaPrima!$A$2:$A$12,dMateriaPrima!$C$2:$C$12)</f>
        <v>55.9</v>
      </c>
      <c r="O7055" s="3">
        <f t="shared" si="550"/>
        <v>1118</v>
      </c>
      <c r="P7055" s="4">
        <f t="shared" si="551"/>
        <v>0</v>
      </c>
      <c r="Q7055" s="3">
        <f t="shared" si="552"/>
        <v>1118</v>
      </c>
      <c r="R7055" t="str">
        <f t="shared" si="553"/>
        <v>Em atraso</v>
      </c>
      <c r="S7055" s="5">
        <f t="shared" si="554"/>
        <v>5</v>
      </c>
    </row>
    <row r="7056" spans="1:19" x14ac:dyDescent="0.25">
      <c r="A7056">
        <v>7055</v>
      </c>
      <c r="B7056" s="1">
        <v>44288</v>
      </c>
      <c r="C7056" s="1">
        <v>44301</v>
      </c>
      <c r="D7056" s="1">
        <v>44302</v>
      </c>
      <c r="E7056" s="1">
        <v>44304</v>
      </c>
      <c r="F7056">
        <v>1</v>
      </c>
      <c r="G7056">
        <v>2</v>
      </c>
      <c r="H7056">
        <v>372</v>
      </c>
      <c r="I7056" s="6">
        <v>0</v>
      </c>
      <c r="J7056">
        <v>1</v>
      </c>
      <c r="K7056" t="str">
        <f>_xlfn.XLOOKUP(fCompras!F7056,dComprador!$A$2:$A$7,dComprador!$B$2:$B$7)</f>
        <v>Alon</v>
      </c>
      <c r="L7056" t="str">
        <f>_xlfn.XLOOKUP(J7056,dFornecedor!$A$2:$A$6,dFornecedor!$B$2:$B$6)</f>
        <v>NorthShore</v>
      </c>
      <c r="M7056" t="str">
        <f>_xlfn.XLOOKUP(G7056,dMateriaPrima!$A$2:$A$12,dMateriaPrima!$B$2:$B$12)</f>
        <v>Chapa Metal</v>
      </c>
      <c r="N7056" s="2">
        <f>_xlfn.XLOOKUP(G7056,dMateriaPrima!$A$2:$A$12,dMateriaPrima!$C$2:$C$12)</f>
        <v>299.89999999999998</v>
      </c>
      <c r="O7056" s="3">
        <f t="shared" si="550"/>
        <v>111562.79999999999</v>
      </c>
      <c r="P7056" s="4">
        <f t="shared" si="551"/>
        <v>0</v>
      </c>
      <c r="Q7056" s="3">
        <f t="shared" si="552"/>
        <v>111562.79999999999</v>
      </c>
      <c r="R7056" t="str">
        <f t="shared" si="553"/>
        <v>Em atraso</v>
      </c>
      <c r="S7056" s="5">
        <f t="shared" si="554"/>
        <v>2</v>
      </c>
    </row>
    <row r="7057" spans="1:19" x14ac:dyDescent="0.25">
      <c r="A7057">
        <v>7056</v>
      </c>
      <c r="B7057" s="1">
        <v>44288</v>
      </c>
      <c r="C7057" s="1">
        <v>44297</v>
      </c>
      <c r="D7057" s="1">
        <v>44307</v>
      </c>
      <c r="E7057" s="1">
        <v>44310</v>
      </c>
      <c r="F7057">
        <v>1</v>
      </c>
      <c r="G7057">
        <v>6</v>
      </c>
      <c r="H7057">
        <v>322</v>
      </c>
      <c r="I7057" s="6">
        <v>0</v>
      </c>
      <c r="J7057">
        <v>1</v>
      </c>
      <c r="K7057" t="str">
        <f>_xlfn.XLOOKUP(fCompras!F7057,dComprador!$A$2:$A$7,dComprador!$B$2:$B$7)</f>
        <v>Alon</v>
      </c>
      <c r="L7057" t="str">
        <f>_xlfn.XLOOKUP(J7057,dFornecedor!$A$2:$A$6,dFornecedor!$B$2:$B$6)</f>
        <v>NorthShore</v>
      </c>
      <c r="M7057" t="str">
        <f>_xlfn.XLOOKUP(G7057,dMateriaPrima!$A$2:$A$12,dMateriaPrima!$B$2:$B$12)</f>
        <v>Fio Algodão</v>
      </c>
      <c r="N7057" s="2">
        <f>_xlfn.XLOOKUP(G7057,dMateriaPrima!$A$2:$A$12,dMateriaPrima!$C$2:$C$12)</f>
        <v>55.9</v>
      </c>
      <c r="O7057" s="3">
        <f t="shared" si="550"/>
        <v>17999.8</v>
      </c>
      <c r="P7057" s="4">
        <f t="shared" si="551"/>
        <v>0</v>
      </c>
      <c r="Q7057" s="3">
        <f t="shared" si="552"/>
        <v>17999.8</v>
      </c>
      <c r="R7057" t="str">
        <f t="shared" si="553"/>
        <v>Em atraso</v>
      </c>
      <c r="S7057" s="5">
        <f t="shared" si="554"/>
        <v>3</v>
      </c>
    </row>
    <row r="7058" spans="1:19" x14ac:dyDescent="0.25">
      <c r="A7058">
        <v>7057</v>
      </c>
      <c r="B7058" s="1">
        <v>44288</v>
      </c>
      <c r="C7058" s="1">
        <v>44295</v>
      </c>
      <c r="D7058" s="1">
        <v>44309</v>
      </c>
      <c r="E7058" s="1">
        <v>44312</v>
      </c>
      <c r="F7058">
        <v>1</v>
      </c>
      <c r="G7058">
        <v>1</v>
      </c>
      <c r="H7058">
        <v>597</v>
      </c>
      <c r="I7058" s="6">
        <v>0</v>
      </c>
      <c r="J7058">
        <v>3</v>
      </c>
      <c r="K7058" t="str">
        <f>_xlfn.XLOOKUP(fCompras!F7058,dComprador!$A$2:$A$7,dComprador!$B$2:$B$7)</f>
        <v>Alon</v>
      </c>
      <c r="L7058" t="str">
        <f>_xlfn.XLOOKUP(J7058,dFornecedor!$A$2:$A$6,dFornecedor!$B$2:$B$6)</f>
        <v>StepUp</v>
      </c>
      <c r="M7058" t="str">
        <f>_xlfn.XLOOKUP(G7058,dMateriaPrima!$A$2:$A$12,dMateriaPrima!$B$2:$B$12)</f>
        <v>Tecido</v>
      </c>
      <c r="N7058" s="2">
        <f>_xlfn.XLOOKUP(G7058,dMateriaPrima!$A$2:$A$12,dMateriaPrima!$C$2:$C$12)</f>
        <v>18</v>
      </c>
      <c r="O7058" s="3">
        <f t="shared" si="550"/>
        <v>10746</v>
      </c>
      <c r="P7058" s="4">
        <f t="shared" si="551"/>
        <v>0</v>
      </c>
      <c r="Q7058" s="3">
        <f t="shared" si="552"/>
        <v>10746</v>
      </c>
      <c r="R7058" t="str">
        <f t="shared" si="553"/>
        <v>Em atraso</v>
      </c>
      <c r="S7058" s="5">
        <f t="shared" si="554"/>
        <v>3</v>
      </c>
    </row>
    <row r="7059" spans="1:19" x14ac:dyDescent="0.25">
      <c r="A7059">
        <v>7058</v>
      </c>
      <c r="B7059" s="1">
        <v>44289</v>
      </c>
      <c r="C7059" s="1">
        <v>44298</v>
      </c>
      <c r="D7059" s="1">
        <v>44298</v>
      </c>
      <c r="E7059" s="1">
        <v>44302</v>
      </c>
      <c r="F7059">
        <v>4</v>
      </c>
      <c r="G7059">
        <v>5</v>
      </c>
      <c r="H7059">
        <v>319</v>
      </c>
      <c r="I7059" s="6">
        <v>0</v>
      </c>
      <c r="J7059">
        <v>1</v>
      </c>
      <c r="K7059" t="str">
        <f>_xlfn.XLOOKUP(fCompras!F7059,dComprador!$A$2:$A$7,dComprador!$B$2:$B$7)</f>
        <v>Lira</v>
      </c>
      <c r="L7059" t="str">
        <f>_xlfn.XLOOKUP(J7059,dFornecedor!$A$2:$A$6,dFornecedor!$B$2:$B$6)</f>
        <v>NorthShore</v>
      </c>
      <c r="M7059" t="str">
        <f>_xlfn.XLOOKUP(G7059,dMateriaPrima!$A$2:$A$12,dMateriaPrima!$B$2:$B$12)</f>
        <v>Areia</v>
      </c>
      <c r="N7059" s="2">
        <f>_xlfn.XLOOKUP(G7059,dMateriaPrima!$A$2:$A$12,dMateriaPrima!$C$2:$C$12)</f>
        <v>3.59</v>
      </c>
      <c r="O7059" s="3">
        <f t="shared" si="550"/>
        <v>1145.21</v>
      </c>
      <c r="P7059" s="4">
        <f t="shared" si="551"/>
        <v>0</v>
      </c>
      <c r="Q7059" s="3">
        <f t="shared" si="552"/>
        <v>1145.21</v>
      </c>
      <c r="R7059" t="str">
        <f t="shared" si="553"/>
        <v>Em atraso</v>
      </c>
      <c r="S7059" s="5">
        <f t="shared" si="554"/>
        <v>4</v>
      </c>
    </row>
    <row r="7060" spans="1:19" x14ac:dyDescent="0.25">
      <c r="A7060">
        <v>7059</v>
      </c>
      <c r="B7060" s="1">
        <v>44289</v>
      </c>
      <c r="C7060" s="1">
        <v>44290</v>
      </c>
      <c r="D7060" s="1">
        <v>44315</v>
      </c>
      <c r="E7060" s="1">
        <v>44316</v>
      </c>
      <c r="F7060">
        <v>1</v>
      </c>
      <c r="G7060">
        <v>5</v>
      </c>
      <c r="H7060">
        <v>41</v>
      </c>
      <c r="I7060" s="6">
        <v>0</v>
      </c>
      <c r="J7060">
        <v>4</v>
      </c>
      <c r="K7060" t="str">
        <f>_xlfn.XLOOKUP(fCompras!F7060,dComprador!$A$2:$A$7,dComprador!$B$2:$B$7)</f>
        <v>Alon</v>
      </c>
      <c r="L7060" t="str">
        <f>_xlfn.XLOOKUP(J7060,dFornecedor!$A$2:$A$6,dFornecedor!$B$2:$B$6)</f>
        <v>AlphaOmega</v>
      </c>
      <c r="M7060" t="str">
        <f>_xlfn.XLOOKUP(G7060,dMateriaPrima!$A$2:$A$12,dMateriaPrima!$B$2:$B$12)</f>
        <v>Areia</v>
      </c>
      <c r="N7060" s="2">
        <f>_xlfn.XLOOKUP(G7060,dMateriaPrima!$A$2:$A$12,dMateriaPrima!$C$2:$C$12)</f>
        <v>3.59</v>
      </c>
      <c r="O7060" s="3">
        <f t="shared" si="550"/>
        <v>147.19</v>
      </c>
      <c r="P7060" s="4">
        <f t="shared" si="551"/>
        <v>0</v>
      </c>
      <c r="Q7060" s="3">
        <f t="shared" si="552"/>
        <v>147.19</v>
      </c>
      <c r="R7060" t="str">
        <f t="shared" si="553"/>
        <v>Em atraso</v>
      </c>
      <c r="S7060" s="5">
        <f t="shared" si="554"/>
        <v>1</v>
      </c>
    </row>
    <row r="7061" spans="1:19" x14ac:dyDescent="0.25">
      <c r="A7061">
        <v>7060</v>
      </c>
      <c r="B7061" s="1">
        <v>44289</v>
      </c>
      <c r="C7061" s="1">
        <v>44300</v>
      </c>
      <c r="D7061" s="1">
        <v>44318</v>
      </c>
      <c r="E7061" s="1">
        <v>44323</v>
      </c>
      <c r="F7061">
        <v>1</v>
      </c>
      <c r="G7061">
        <v>10</v>
      </c>
      <c r="H7061">
        <v>468</v>
      </c>
      <c r="I7061" s="6">
        <v>0</v>
      </c>
      <c r="J7061">
        <v>1</v>
      </c>
      <c r="K7061" t="str">
        <f>_xlfn.XLOOKUP(fCompras!F7061,dComprador!$A$2:$A$7,dComprador!$B$2:$B$7)</f>
        <v>Alon</v>
      </c>
      <c r="L7061" t="str">
        <f>_xlfn.XLOOKUP(J7061,dFornecedor!$A$2:$A$6,dFornecedor!$B$2:$B$6)</f>
        <v>NorthShore</v>
      </c>
      <c r="M7061" t="str">
        <f>_xlfn.XLOOKUP(G7061,dMateriaPrima!$A$2:$A$12,dMateriaPrima!$B$2:$B$12)</f>
        <v>Pedra Britada</v>
      </c>
      <c r="N7061" s="2">
        <f>_xlfn.XLOOKUP(G7061,dMateriaPrima!$A$2:$A$12,dMateriaPrima!$C$2:$C$12)</f>
        <v>56</v>
      </c>
      <c r="O7061" s="3">
        <f t="shared" si="550"/>
        <v>26208</v>
      </c>
      <c r="P7061" s="4">
        <f t="shared" si="551"/>
        <v>0</v>
      </c>
      <c r="Q7061" s="3">
        <f t="shared" si="552"/>
        <v>26208</v>
      </c>
      <c r="R7061" t="str">
        <f t="shared" si="553"/>
        <v>Em atraso</v>
      </c>
      <c r="S7061" s="5">
        <f t="shared" si="554"/>
        <v>5</v>
      </c>
    </row>
    <row r="7062" spans="1:19" x14ac:dyDescent="0.25">
      <c r="A7062">
        <v>7061</v>
      </c>
      <c r="B7062" s="1">
        <v>44289</v>
      </c>
      <c r="C7062" s="1">
        <v>44291</v>
      </c>
      <c r="D7062" s="1">
        <v>44296</v>
      </c>
      <c r="E7062" s="1">
        <v>44296</v>
      </c>
      <c r="F7062">
        <v>4</v>
      </c>
      <c r="G7062">
        <v>11</v>
      </c>
      <c r="H7062">
        <v>6</v>
      </c>
      <c r="I7062" s="6">
        <v>0</v>
      </c>
      <c r="J7062">
        <v>4</v>
      </c>
      <c r="K7062" t="str">
        <f>_xlfn.XLOOKUP(fCompras!F7062,dComprador!$A$2:$A$7,dComprador!$B$2:$B$7)</f>
        <v>Lira</v>
      </c>
      <c r="L7062" t="str">
        <f>_xlfn.XLOOKUP(J7062,dFornecedor!$A$2:$A$6,dFornecedor!$B$2:$B$6)</f>
        <v>AlphaOmega</v>
      </c>
      <c r="M7062" t="str">
        <f>_xlfn.XLOOKUP(G7062,dMateriaPrima!$A$2:$A$12,dMateriaPrima!$B$2:$B$12)</f>
        <v>Papel</v>
      </c>
      <c r="N7062" s="2">
        <f>_xlfn.XLOOKUP(G7062,dMateriaPrima!$A$2:$A$12,dMateriaPrima!$C$2:$C$12)</f>
        <v>9</v>
      </c>
      <c r="O7062" s="3">
        <f t="shared" si="550"/>
        <v>54</v>
      </c>
      <c r="P7062" s="4">
        <f t="shared" si="551"/>
        <v>0</v>
      </c>
      <c r="Q7062" s="3">
        <f t="shared" si="552"/>
        <v>54</v>
      </c>
      <c r="R7062" t="str">
        <f t="shared" si="553"/>
        <v>No prazo</v>
      </c>
      <c r="S7062" s="5">
        <f t="shared" si="554"/>
        <v>0</v>
      </c>
    </row>
    <row r="7063" spans="1:19" x14ac:dyDescent="0.25">
      <c r="A7063">
        <v>7062</v>
      </c>
      <c r="B7063" s="1">
        <v>44289</v>
      </c>
      <c r="C7063" s="1">
        <v>44289</v>
      </c>
      <c r="D7063" s="1">
        <v>44296</v>
      </c>
      <c r="E7063" s="1">
        <v>44297</v>
      </c>
      <c r="F7063">
        <v>4</v>
      </c>
      <c r="G7063">
        <v>1</v>
      </c>
      <c r="H7063">
        <v>340</v>
      </c>
      <c r="I7063" s="6">
        <v>0</v>
      </c>
      <c r="J7063">
        <v>2</v>
      </c>
      <c r="K7063" t="str">
        <f>_xlfn.XLOOKUP(fCompras!F7063,dComprador!$A$2:$A$7,dComprador!$B$2:$B$7)</f>
        <v>Lira</v>
      </c>
      <c r="L7063" t="str">
        <f>_xlfn.XLOOKUP(J7063,dFornecedor!$A$2:$A$6,dFornecedor!$B$2:$B$6)</f>
        <v>Minerva</v>
      </c>
      <c r="M7063" t="str">
        <f>_xlfn.XLOOKUP(G7063,dMateriaPrima!$A$2:$A$12,dMateriaPrima!$B$2:$B$12)</f>
        <v>Tecido</v>
      </c>
      <c r="N7063" s="2">
        <f>_xlfn.XLOOKUP(G7063,dMateriaPrima!$A$2:$A$12,dMateriaPrima!$C$2:$C$12)</f>
        <v>18</v>
      </c>
      <c r="O7063" s="3">
        <f t="shared" si="550"/>
        <v>6120</v>
      </c>
      <c r="P7063" s="4">
        <f t="shared" si="551"/>
        <v>0</v>
      </c>
      <c r="Q7063" s="3">
        <f t="shared" si="552"/>
        <v>6120</v>
      </c>
      <c r="R7063" t="str">
        <f t="shared" si="553"/>
        <v>Em atraso</v>
      </c>
      <c r="S7063" s="5">
        <f t="shared" si="554"/>
        <v>1</v>
      </c>
    </row>
    <row r="7064" spans="1:19" x14ac:dyDescent="0.25">
      <c r="A7064">
        <v>7063</v>
      </c>
      <c r="B7064" s="1">
        <v>44289</v>
      </c>
      <c r="C7064" s="1">
        <v>44292</v>
      </c>
      <c r="D7064" s="1">
        <v>44294</v>
      </c>
      <c r="E7064" s="1">
        <v>44298</v>
      </c>
      <c r="F7064">
        <v>4</v>
      </c>
      <c r="G7064">
        <v>9</v>
      </c>
      <c r="H7064">
        <v>49</v>
      </c>
      <c r="I7064" s="6">
        <v>0</v>
      </c>
      <c r="J7064">
        <v>4</v>
      </c>
      <c r="K7064" t="str">
        <f>_xlfn.XLOOKUP(fCompras!F7064,dComprador!$A$2:$A$7,dComprador!$B$2:$B$7)</f>
        <v>Lira</v>
      </c>
      <c r="L7064" t="str">
        <f>_xlfn.XLOOKUP(J7064,dFornecedor!$A$2:$A$6,dFornecedor!$B$2:$B$6)</f>
        <v>AlphaOmega</v>
      </c>
      <c r="M7064" t="str">
        <f>_xlfn.XLOOKUP(G7064,dMateriaPrima!$A$2:$A$12,dMateriaPrima!$B$2:$B$12)</f>
        <v>Couro</v>
      </c>
      <c r="N7064" s="2">
        <f>_xlfn.XLOOKUP(G7064,dMateriaPrima!$A$2:$A$12,dMateriaPrima!$C$2:$C$12)</f>
        <v>4.4000000000000004</v>
      </c>
      <c r="O7064" s="3">
        <f t="shared" si="550"/>
        <v>215.60000000000002</v>
      </c>
      <c r="P7064" s="4">
        <f t="shared" si="551"/>
        <v>0</v>
      </c>
      <c r="Q7064" s="3">
        <f t="shared" si="552"/>
        <v>215.60000000000002</v>
      </c>
      <c r="R7064" t="str">
        <f t="shared" si="553"/>
        <v>Em atraso</v>
      </c>
      <c r="S7064" s="5">
        <f t="shared" si="554"/>
        <v>4</v>
      </c>
    </row>
    <row r="7065" spans="1:19" x14ac:dyDescent="0.25">
      <c r="A7065">
        <v>7064</v>
      </c>
      <c r="B7065" s="1">
        <v>44289</v>
      </c>
      <c r="C7065" s="1">
        <v>44289</v>
      </c>
      <c r="D7065" s="1">
        <v>44295</v>
      </c>
      <c r="E7065" s="1">
        <v>44300</v>
      </c>
      <c r="F7065">
        <v>4</v>
      </c>
      <c r="G7065">
        <v>11</v>
      </c>
      <c r="H7065">
        <v>3</v>
      </c>
      <c r="I7065" s="6">
        <v>0</v>
      </c>
      <c r="J7065">
        <v>2</v>
      </c>
      <c r="K7065" t="str">
        <f>_xlfn.XLOOKUP(fCompras!F7065,dComprador!$A$2:$A$7,dComprador!$B$2:$B$7)</f>
        <v>Lira</v>
      </c>
      <c r="L7065" t="str">
        <f>_xlfn.XLOOKUP(J7065,dFornecedor!$A$2:$A$6,dFornecedor!$B$2:$B$6)</f>
        <v>Minerva</v>
      </c>
      <c r="M7065" t="str">
        <f>_xlfn.XLOOKUP(G7065,dMateriaPrima!$A$2:$A$12,dMateriaPrima!$B$2:$B$12)</f>
        <v>Papel</v>
      </c>
      <c r="N7065" s="2">
        <f>_xlfn.XLOOKUP(G7065,dMateriaPrima!$A$2:$A$12,dMateriaPrima!$C$2:$C$12)</f>
        <v>9</v>
      </c>
      <c r="O7065" s="3">
        <f t="shared" si="550"/>
        <v>27</v>
      </c>
      <c r="P7065" s="4">
        <f t="shared" si="551"/>
        <v>0</v>
      </c>
      <c r="Q7065" s="3">
        <f t="shared" si="552"/>
        <v>27</v>
      </c>
      <c r="R7065" t="str">
        <f t="shared" si="553"/>
        <v>Em atraso</v>
      </c>
      <c r="S7065" s="5">
        <f t="shared" si="554"/>
        <v>5</v>
      </c>
    </row>
    <row r="7066" spans="1:19" x14ac:dyDescent="0.25">
      <c r="A7066">
        <v>7065</v>
      </c>
      <c r="B7066" s="1">
        <v>44289</v>
      </c>
      <c r="C7066" s="1">
        <v>44297</v>
      </c>
      <c r="D7066" s="1">
        <v>44308</v>
      </c>
      <c r="E7066" s="1">
        <v>44308</v>
      </c>
      <c r="F7066">
        <v>1</v>
      </c>
      <c r="G7066">
        <v>9</v>
      </c>
      <c r="H7066">
        <v>23</v>
      </c>
      <c r="I7066" s="6">
        <v>0</v>
      </c>
      <c r="J7066">
        <v>2</v>
      </c>
      <c r="K7066" t="str">
        <f>_xlfn.XLOOKUP(fCompras!F7066,dComprador!$A$2:$A$7,dComprador!$B$2:$B$7)</f>
        <v>Alon</v>
      </c>
      <c r="L7066" t="str">
        <f>_xlfn.XLOOKUP(J7066,dFornecedor!$A$2:$A$6,dFornecedor!$B$2:$B$6)</f>
        <v>Minerva</v>
      </c>
      <c r="M7066" t="str">
        <f>_xlfn.XLOOKUP(G7066,dMateriaPrima!$A$2:$A$12,dMateriaPrima!$B$2:$B$12)</f>
        <v>Couro</v>
      </c>
      <c r="N7066" s="2">
        <f>_xlfn.XLOOKUP(G7066,dMateriaPrima!$A$2:$A$12,dMateriaPrima!$C$2:$C$12)</f>
        <v>4.4000000000000004</v>
      </c>
      <c r="O7066" s="3">
        <f t="shared" si="550"/>
        <v>101.2</v>
      </c>
      <c r="P7066" s="4">
        <f t="shared" si="551"/>
        <v>0</v>
      </c>
      <c r="Q7066" s="3">
        <f t="shared" si="552"/>
        <v>101.2</v>
      </c>
      <c r="R7066" t="str">
        <f t="shared" si="553"/>
        <v>No prazo</v>
      </c>
      <c r="S7066" s="5">
        <f t="shared" si="554"/>
        <v>0</v>
      </c>
    </row>
    <row r="7067" spans="1:19" x14ac:dyDescent="0.25">
      <c r="A7067">
        <v>7066</v>
      </c>
      <c r="B7067" s="1">
        <v>44289</v>
      </c>
      <c r="C7067" s="1">
        <v>44290</v>
      </c>
      <c r="D7067" s="1">
        <v>44310</v>
      </c>
      <c r="E7067" s="1">
        <v>44310</v>
      </c>
      <c r="F7067">
        <v>1</v>
      </c>
      <c r="G7067">
        <v>5</v>
      </c>
      <c r="H7067">
        <v>130</v>
      </c>
      <c r="I7067" s="6">
        <v>0</v>
      </c>
      <c r="J7067">
        <v>3</v>
      </c>
      <c r="K7067" t="str">
        <f>_xlfn.XLOOKUP(fCompras!F7067,dComprador!$A$2:$A$7,dComprador!$B$2:$B$7)</f>
        <v>Alon</v>
      </c>
      <c r="L7067" t="str">
        <f>_xlfn.XLOOKUP(J7067,dFornecedor!$A$2:$A$6,dFornecedor!$B$2:$B$6)</f>
        <v>StepUp</v>
      </c>
      <c r="M7067" t="str">
        <f>_xlfn.XLOOKUP(G7067,dMateriaPrima!$A$2:$A$12,dMateriaPrima!$B$2:$B$12)</f>
        <v>Areia</v>
      </c>
      <c r="N7067" s="2">
        <f>_xlfn.XLOOKUP(G7067,dMateriaPrima!$A$2:$A$12,dMateriaPrima!$C$2:$C$12)</f>
        <v>3.59</v>
      </c>
      <c r="O7067" s="3">
        <f t="shared" si="550"/>
        <v>466.7</v>
      </c>
      <c r="P7067" s="4">
        <f t="shared" si="551"/>
        <v>0</v>
      </c>
      <c r="Q7067" s="3">
        <f t="shared" si="552"/>
        <v>466.7</v>
      </c>
      <c r="R7067" t="str">
        <f t="shared" si="553"/>
        <v>No prazo</v>
      </c>
      <c r="S7067" s="5">
        <f t="shared" si="554"/>
        <v>0</v>
      </c>
    </row>
    <row r="7068" spans="1:19" x14ac:dyDescent="0.25">
      <c r="A7068">
        <v>7067</v>
      </c>
      <c r="B7068" s="1">
        <v>44289</v>
      </c>
      <c r="C7068" s="1">
        <v>44299</v>
      </c>
      <c r="D7068" s="1">
        <v>44315</v>
      </c>
      <c r="E7068" s="1">
        <v>44317</v>
      </c>
      <c r="F7068">
        <v>1</v>
      </c>
      <c r="G7068">
        <v>10</v>
      </c>
      <c r="H7068">
        <v>133</v>
      </c>
      <c r="I7068" s="6">
        <v>0</v>
      </c>
      <c r="J7068">
        <v>1</v>
      </c>
      <c r="K7068" t="str">
        <f>_xlfn.XLOOKUP(fCompras!F7068,dComprador!$A$2:$A$7,dComprador!$B$2:$B$7)</f>
        <v>Alon</v>
      </c>
      <c r="L7068" t="str">
        <f>_xlfn.XLOOKUP(J7068,dFornecedor!$A$2:$A$6,dFornecedor!$B$2:$B$6)</f>
        <v>NorthShore</v>
      </c>
      <c r="M7068" t="str">
        <f>_xlfn.XLOOKUP(G7068,dMateriaPrima!$A$2:$A$12,dMateriaPrima!$B$2:$B$12)</f>
        <v>Pedra Britada</v>
      </c>
      <c r="N7068" s="2">
        <f>_xlfn.XLOOKUP(G7068,dMateriaPrima!$A$2:$A$12,dMateriaPrima!$C$2:$C$12)</f>
        <v>56</v>
      </c>
      <c r="O7068" s="3">
        <f t="shared" si="550"/>
        <v>7448</v>
      </c>
      <c r="P7068" s="4">
        <f t="shared" si="551"/>
        <v>0</v>
      </c>
      <c r="Q7068" s="3">
        <f t="shared" si="552"/>
        <v>7448</v>
      </c>
      <c r="R7068" t="str">
        <f t="shared" si="553"/>
        <v>Em atraso</v>
      </c>
      <c r="S7068" s="5">
        <f t="shared" si="554"/>
        <v>2</v>
      </c>
    </row>
    <row r="7069" spans="1:19" x14ac:dyDescent="0.25">
      <c r="A7069">
        <v>7068</v>
      </c>
      <c r="B7069" s="1">
        <v>44289</v>
      </c>
      <c r="C7069" s="1">
        <v>44290</v>
      </c>
      <c r="D7069" s="1">
        <v>44320</v>
      </c>
      <c r="E7069" s="1">
        <v>44320</v>
      </c>
      <c r="F7069">
        <v>1</v>
      </c>
      <c r="G7069">
        <v>11</v>
      </c>
      <c r="H7069">
        <v>168</v>
      </c>
      <c r="I7069" s="6">
        <v>0</v>
      </c>
      <c r="J7069">
        <v>3</v>
      </c>
      <c r="K7069" t="str">
        <f>_xlfn.XLOOKUP(fCompras!F7069,dComprador!$A$2:$A$7,dComprador!$B$2:$B$7)</f>
        <v>Alon</v>
      </c>
      <c r="L7069" t="str">
        <f>_xlfn.XLOOKUP(J7069,dFornecedor!$A$2:$A$6,dFornecedor!$B$2:$B$6)</f>
        <v>StepUp</v>
      </c>
      <c r="M7069" t="str">
        <f>_xlfn.XLOOKUP(G7069,dMateriaPrima!$A$2:$A$12,dMateriaPrima!$B$2:$B$12)</f>
        <v>Papel</v>
      </c>
      <c r="N7069" s="2">
        <f>_xlfn.XLOOKUP(G7069,dMateriaPrima!$A$2:$A$12,dMateriaPrima!$C$2:$C$12)</f>
        <v>9</v>
      </c>
      <c r="O7069" s="3">
        <f t="shared" si="550"/>
        <v>1512</v>
      </c>
      <c r="P7069" s="4">
        <f t="shared" si="551"/>
        <v>0</v>
      </c>
      <c r="Q7069" s="3">
        <f t="shared" si="552"/>
        <v>1512</v>
      </c>
      <c r="R7069" t="str">
        <f t="shared" si="553"/>
        <v>No prazo</v>
      </c>
      <c r="S7069" s="5">
        <f t="shared" si="554"/>
        <v>0</v>
      </c>
    </row>
    <row r="7070" spans="1:19" x14ac:dyDescent="0.25">
      <c r="A7070">
        <v>7069</v>
      </c>
      <c r="B7070" s="1">
        <v>44289</v>
      </c>
      <c r="C7070" s="1">
        <v>44298</v>
      </c>
      <c r="D7070" s="1">
        <v>44320</v>
      </c>
      <c r="E7070" s="1">
        <v>44322</v>
      </c>
      <c r="F7070">
        <v>1</v>
      </c>
      <c r="G7070">
        <v>10</v>
      </c>
      <c r="H7070">
        <v>68</v>
      </c>
      <c r="I7070" s="6">
        <v>0</v>
      </c>
      <c r="J7070">
        <v>2</v>
      </c>
      <c r="K7070" t="str">
        <f>_xlfn.XLOOKUP(fCompras!F7070,dComprador!$A$2:$A$7,dComprador!$B$2:$B$7)</f>
        <v>Alon</v>
      </c>
      <c r="L7070" t="str">
        <f>_xlfn.XLOOKUP(J7070,dFornecedor!$A$2:$A$6,dFornecedor!$B$2:$B$6)</f>
        <v>Minerva</v>
      </c>
      <c r="M7070" t="str">
        <f>_xlfn.XLOOKUP(G7070,dMateriaPrima!$A$2:$A$12,dMateriaPrima!$B$2:$B$12)</f>
        <v>Pedra Britada</v>
      </c>
      <c r="N7070" s="2">
        <f>_xlfn.XLOOKUP(G7070,dMateriaPrima!$A$2:$A$12,dMateriaPrima!$C$2:$C$12)</f>
        <v>56</v>
      </c>
      <c r="O7070" s="3">
        <f t="shared" si="550"/>
        <v>3808</v>
      </c>
      <c r="P7070" s="4">
        <f t="shared" si="551"/>
        <v>0</v>
      </c>
      <c r="Q7070" s="3">
        <f t="shared" si="552"/>
        <v>3808</v>
      </c>
      <c r="R7070" t="str">
        <f t="shared" si="553"/>
        <v>Em atraso</v>
      </c>
      <c r="S7070" s="5">
        <f t="shared" si="554"/>
        <v>2</v>
      </c>
    </row>
    <row r="7071" spans="1:19" x14ac:dyDescent="0.25">
      <c r="A7071">
        <v>7070</v>
      </c>
      <c r="B7071" s="1">
        <v>44289</v>
      </c>
      <c r="C7071" s="1">
        <v>44290</v>
      </c>
      <c r="D7071" s="1">
        <v>44312</v>
      </c>
      <c r="E7071" s="1">
        <v>44314</v>
      </c>
      <c r="F7071">
        <v>1</v>
      </c>
      <c r="G7071">
        <v>10</v>
      </c>
      <c r="H7071">
        <v>82</v>
      </c>
      <c r="I7071" s="6">
        <v>0</v>
      </c>
      <c r="J7071">
        <v>3</v>
      </c>
      <c r="K7071" t="str">
        <f>_xlfn.XLOOKUP(fCompras!F7071,dComprador!$A$2:$A$7,dComprador!$B$2:$B$7)</f>
        <v>Alon</v>
      </c>
      <c r="L7071" t="str">
        <f>_xlfn.XLOOKUP(J7071,dFornecedor!$A$2:$A$6,dFornecedor!$B$2:$B$6)</f>
        <v>StepUp</v>
      </c>
      <c r="M7071" t="str">
        <f>_xlfn.XLOOKUP(G7071,dMateriaPrima!$A$2:$A$12,dMateriaPrima!$B$2:$B$12)</f>
        <v>Pedra Britada</v>
      </c>
      <c r="N7071" s="2">
        <f>_xlfn.XLOOKUP(G7071,dMateriaPrima!$A$2:$A$12,dMateriaPrima!$C$2:$C$12)</f>
        <v>56</v>
      </c>
      <c r="O7071" s="3">
        <f t="shared" si="550"/>
        <v>4592</v>
      </c>
      <c r="P7071" s="4">
        <f t="shared" si="551"/>
        <v>0</v>
      </c>
      <c r="Q7071" s="3">
        <f t="shared" si="552"/>
        <v>4592</v>
      </c>
      <c r="R7071" t="str">
        <f t="shared" si="553"/>
        <v>Em atraso</v>
      </c>
      <c r="S7071" s="5">
        <f t="shared" si="554"/>
        <v>2</v>
      </c>
    </row>
    <row r="7072" spans="1:19" x14ac:dyDescent="0.25">
      <c r="A7072">
        <v>7071</v>
      </c>
      <c r="B7072" s="1">
        <v>44290</v>
      </c>
      <c r="C7072" s="1">
        <v>44290</v>
      </c>
      <c r="D7072" s="1">
        <v>44317</v>
      </c>
      <c r="E7072" s="1">
        <v>44318</v>
      </c>
      <c r="F7072">
        <v>1</v>
      </c>
      <c r="G7072">
        <v>7</v>
      </c>
      <c r="H7072">
        <v>111</v>
      </c>
      <c r="I7072" s="6">
        <v>0.11</v>
      </c>
      <c r="J7072">
        <v>2</v>
      </c>
      <c r="K7072" t="str">
        <f>_xlfn.XLOOKUP(fCompras!F7072,dComprador!$A$2:$A$7,dComprador!$B$2:$B$7)</f>
        <v>Alon</v>
      </c>
      <c r="L7072" t="str">
        <f>_xlfn.XLOOKUP(J7072,dFornecedor!$A$2:$A$6,dFornecedor!$B$2:$B$6)</f>
        <v>Minerva</v>
      </c>
      <c r="M7072" t="str">
        <f>_xlfn.XLOOKUP(G7072,dMateriaPrima!$A$2:$A$12,dMateriaPrima!$B$2:$B$12)</f>
        <v>Poliéster</v>
      </c>
      <c r="N7072" s="2">
        <f>_xlfn.XLOOKUP(G7072,dMateriaPrima!$A$2:$A$12,dMateriaPrima!$C$2:$C$12)</f>
        <v>8</v>
      </c>
      <c r="O7072" s="3">
        <f t="shared" si="550"/>
        <v>888</v>
      </c>
      <c r="P7072" s="4">
        <f t="shared" si="551"/>
        <v>97.68</v>
      </c>
      <c r="Q7072" s="3">
        <f t="shared" si="552"/>
        <v>790.31999999999994</v>
      </c>
      <c r="R7072" t="str">
        <f t="shared" si="553"/>
        <v>Em atraso</v>
      </c>
      <c r="S7072" s="5">
        <f t="shared" si="554"/>
        <v>1</v>
      </c>
    </row>
    <row r="7073" spans="1:19" x14ac:dyDescent="0.25">
      <c r="A7073">
        <v>7072</v>
      </c>
      <c r="B7073" s="1">
        <v>44290</v>
      </c>
      <c r="C7073" s="1">
        <v>44290</v>
      </c>
      <c r="D7073" s="1">
        <v>44318</v>
      </c>
      <c r="E7073" s="1">
        <v>44319</v>
      </c>
      <c r="F7073">
        <v>1</v>
      </c>
      <c r="G7073">
        <v>4</v>
      </c>
      <c r="H7073">
        <v>164</v>
      </c>
      <c r="I7073" s="6">
        <v>0</v>
      </c>
      <c r="J7073">
        <v>2</v>
      </c>
      <c r="K7073" t="str">
        <f>_xlfn.XLOOKUP(fCompras!F7073,dComprador!$A$2:$A$7,dComprador!$B$2:$B$7)</f>
        <v>Alon</v>
      </c>
      <c r="L7073" t="str">
        <f>_xlfn.XLOOKUP(J7073,dFornecedor!$A$2:$A$6,dFornecedor!$B$2:$B$6)</f>
        <v>Minerva</v>
      </c>
      <c r="M7073" t="str">
        <f>_xlfn.XLOOKUP(G7073,dMateriaPrima!$A$2:$A$12,dMateriaPrima!$B$2:$B$12)</f>
        <v>Madeira</v>
      </c>
      <c r="N7073" s="2">
        <f>_xlfn.XLOOKUP(G7073,dMateriaPrima!$A$2:$A$12,dMateriaPrima!$C$2:$C$12)</f>
        <v>168</v>
      </c>
      <c r="O7073" s="3">
        <f t="shared" si="550"/>
        <v>27552</v>
      </c>
      <c r="P7073" s="4">
        <f t="shared" si="551"/>
        <v>0</v>
      </c>
      <c r="Q7073" s="3">
        <f t="shared" si="552"/>
        <v>27552</v>
      </c>
      <c r="R7073" t="str">
        <f t="shared" si="553"/>
        <v>Em atraso</v>
      </c>
      <c r="S7073" s="5">
        <f t="shared" si="554"/>
        <v>1</v>
      </c>
    </row>
    <row r="7074" spans="1:19" x14ac:dyDescent="0.25">
      <c r="A7074">
        <v>7073</v>
      </c>
      <c r="B7074" s="1">
        <v>44290</v>
      </c>
      <c r="C7074" s="1">
        <v>44290</v>
      </c>
      <c r="D7074" s="1">
        <v>44296</v>
      </c>
      <c r="E7074" s="1">
        <v>44298</v>
      </c>
      <c r="F7074">
        <v>4</v>
      </c>
      <c r="G7074">
        <v>11</v>
      </c>
      <c r="H7074">
        <v>301</v>
      </c>
      <c r="I7074" s="6">
        <v>0</v>
      </c>
      <c r="J7074">
        <v>5</v>
      </c>
      <c r="K7074" t="str">
        <f>_xlfn.XLOOKUP(fCompras!F7074,dComprador!$A$2:$A$7,dComprador!$B$2:$B$7)</f>
        <v>Lira</v>
      </c>
      <c r="L7074" t="str">
        <f>_xlfn.XLOOKUP(J7074,dFornecedor!$A$2:$A$6,dFornecedor!$B$2:$B$6)</f>
        <v>Atlas</v>
      </c>
      <c r="M7074" t="str">
        <f>_xlfn.XLOOKUP(G7074,dMateriaPrima!$A$2:$A$12,dMateriaPrima!$B$2:$B$12)</f>
        <v>Papel</v>
      </c>
      <c r="N7074" s="2">
        <f>_xlfn.XLOOKUP(G7074,dMateriaPrima!$A$2:$A$12,dMateriaPrima!$C$2:$C$12)</f>
        <v>9</v>
      </c>
      <c r="O7074" s="3">
        <f t="shared" si="550"/>
        <v>2709</v>
      </c>
      <c r="P7074" s="4">
        <f t="shared" si="551"/>
        <v>0</v>
      </c>
      <c r="Q7074" s="3">
        <f t="shared" si="552"/>
        <v>2709</v>
      </c>
      <c r="R7074" t="str">
        <f t="shared" si="553"/>
        <v>Em atraso</v>
      </c>
      <c r="S7074" s="5">
        <f t="shared" si="554"/>
        <v>2</v>
      </c>
    </row>
    <row r="7075" spans="1:19" x14ac:dyDescent="0.25">
      <c r="A7075">
        <v>7074</v>
      </c>
      <c r="B7075" s="1">
        <v>44290</v>
      </c>
      <c r="C7075" s="1">
        <v>44291</v>
      </c>
      <c r="D7075" s="1">
        <v>44296</v>
      </c>
      <c r="E7075" s="1">
        <v>44298</v>
      </c>
      <c r="F7075">
        <v>4</v>
      </c>
      <c r="G7075">
        <v>8</v>
      </c>
      <c r="H7075">
        <v>24</v>
      </c>
      <c r="I7075" s="6">
        <v>0</v>
      </c>
      <c r="J7075">
        <v>3</v>
      </c>
      <c r="K7075" t="str">
        <f>_xlfn.XLOOKUP(fCompras!F7075,dComprador!$A$2:$A$7,dComprador!$B$2:$B$7)</f>
        <v>Lira</v>
      </c>
      <c r="L7075" t="str">
        <f>_xlfn.XLOOKUP(J7075,dFornecedor!$A$2:$A$6,dFornecedor!$B$2:$B$6)</f>
        <v>StepUp</v>
      </c>
      <c r="M7075" t="str">
        <f>_xlfn.XLOOKUP(G7075,dMateriaPrima!$A$2:$A$12,dMateriaPrima!$B$2:$B$12)</f>
        <v>Cimento</v>
      </c>
      <c r="N7075" s="2">
        <f>_xlfn.XLOOKUP(G7075,dMateriaPrima!$A$2:$A$12,dMateriaPrima!$C$2:$C$12)</f>
        <v>23</v>
      </c>
      <c r="O7075" s="3">
        <f t="shared" si="550"/>
        <v>552</v>
      </c>
      <c r="P7075" s="4">
        <f t="shared" si="551"/>
        <v>0</v>
      </c>
      <c r="Q7075" s="3">
        <f t="shared" si="552"/>
        <v>552</v>
      </c>
      <c r="R7075" t="str">
        <f t="shared" si="553"/>
        <v>Em atraso</v>
      </c>
      <c r="S7075" s="5">
        <f t="shared" si="554"/>
        <v>2</v>
      </c>
    </row>
    <row r="7076" spans="1:19" x14ac:dyDescent="0.25">
      <c r="A7076">
        <v>7075</v>
      </c>
      <c r="B7076" s="1">
        <v>44290</v>
      </c>
      <c r="C7076" s="1">
        <v>44299</v>
      </c>
      <c r="D7076" s="1">
        <v>44302</v>
      </c>
      <c r="E7076" s="1">
        <v>44302</v>
      </c>
      <c r="F7076">
        <v>4</v>
      </c>
      <c r="G7076">
        <v>5</v>
      </c>
      <c r="H7076">
        <v>49</v>
      </c>
      <c r="I7076" s="6">
        <v>0</v>
      </c>
      <c r="J7076">
        <v>2</v>
      </c>
      <c r="K7076" t="str">
        <f>_xlfn.XLOOKUP(fCompras!F7076,dComprador!$A$2:$A$7,dComprador!$B$2:$B$7)</f>
        <v>Lira</v>
      </c>
      <c r="L7076" t="str">
        <f>_xlfn.XLOOKUP(J7076,dFornecedor!$A$2:$A$6,dFornecedor!$B$2:$B$6)</f>
        <v>Minerva</v>
      </c>
      <c r="M7076" t="str">
        <f>_xlfn.XLOOKUP(G7076,dMateriaPrima!$A$2:$A$12,dMateriaPrima!$B$2:$B$12)</f>
        <v>Areia</v>
      </c>
      <c r="N7076" s="2">
        <f>_xlfn.XLOOKUP(G7076,dMateriaPrima!$A$2:$A$12,dMateriaPrima!$C$2:$C$12)</f>
        <v>3.59</v>
      </c>
      <c r="O7076" s="3">
        <f t="shared" si="550"/>
        <v>175.91</v>
      </c>
      <c r="P7076" s="4">
        <f t="shared" si="551"/>
        <v>0</v>
      </c>
      <c r="Q7076" s="3">
        <f t="shared" si="552"/>
        <v>175.91</v>
      </c>
      <c r="R7076" t="str">
        <f t="shared" si="553"/>
        <v>No prazo</v>
      </c>
      <c r="S7076" s="5">
        <f t="shared" si="554"/>
        <v>0</v>
      </c>
    </row>
    <row r="7077" spans="1:19" x14ac:dyDescent="0.25">
      <c r="A7077">
        <v>7076</v>
      </c>
      <c r="B7077" s="1">
        <v>44290</v>
      </c>
      <c r="C7077" s="1">
        <v>44297</v>
      </c>
      <c r="D7077" s="1">
        <v>44308</v>
      </c>
      <c r="E7077" s="1">
        <v>44313</v>
      </c>
      <c r="F7077">
        <v>1</v>
      </c>
      <c r="G7077">
        <v>11</v>
      </c>
      <c r="H7077">
        <v>167</v>
      </c>
      <c r="I7077" s="6">
        <v>0</v>
      </c>
      <c r="J7077">
        <v>2</v>
      </c>
      <c r="K7077" t="str">
        <f>_xlfn.XLOOKUP(fCompras!F7077,dComprador!$A$2:$A$7,dComprador!$B$2:$B$7)</f>
        <v>Alon</v>
      </c>
      <c r="L7077" t="str">
        <f>_xlfn.XLOOKUP(J7077,dFornecedor!$A$2:$A$6,dFornecedor!$B$2:$B$6)</f>
        <v>Minerva</v>
      </c>
      <c r="M7077" t="str">
        <f>_xlfn.XLOOKUP(G7077,dMateriaPrima!$A$2:$A$12,dMateriaPrima!$B$2:$B$12)</f>
        <v>Papel</v>
      </c>
      <c r="N7077" s="2">
        <f>_xlfn.XLOOKUP(G7077,dMateriaPrima!$A$2:$A$12,dMateriaPrima!$C$2:$C$12)</f>
        <v>9</v>
      </c>
      <c r="O7077" s="3">
        <f t="shared" si="550"/>
        <v>1503</v>
      </c>
      <c r="P7077" s="4">
        <f t="shared" si="551"/>
        <v>0</v>
      </c>
      <c r="Q7077" s="3">
        <f t="shared" si="552"/>
        <v>1503</v>
      </c>
      <c r="R7077" t="str">
        <f t="shared" si="553"/>
        <v>Em atraso</v>
      </c>
      <c r="S7077" s="5">
        <f t="shared" si="554"/>
        <v>5</v>
      </c>
    </row>
    <row r="7078" spans="1:19" x14ac:dyDescent="0.25">
      <c r="A7078">
        <v>7077</v>
      </c>
      <c r="B7078" s="1">
        <v>44290</v>
      </c>
      <c r="C7078" s="1">
        <v>44298</v>
      </c>
      <c r="D7078" s="1">
        <v>44308</v>
      </c>
      <c r="E7078" s="1">
        <v>44308</v>
      </c>
      <c r="F7078">
        <v>1</v>
      </c>
      <c r="G7078">
        <v>1</v>
      </c>
      <c r="H7078">
        <v>177</v>
      </c>
      <c r="I7078" s="6">
        <v>0</v>
      </c>
      <c r="J7078">
        <v>3</v>
      </c>
      <c r="K7078" t="str">
        <f>_xlfn.XLOOKUP(fCompras!F7078,dComprador!$A$2:$A$7,dComprador!$B$2:$B$7)</f>
        <v>Alon</v>
      </c>
      <c r="L7078" t="str">
        <f>_xlfn.XLOOKUP(J7078,dFornecedor!$A$2:$A$6,dFornecedor!$B$2:$B$6)</f>
        <v>StepUp</v>
      </c>
      <c r="M7078" t="str">
        <f>_xlfn.XLOOKUP(G7078,dMateriaPrima!$A$2:$A$12,dMateriaPrima!$B$2:$B$12)</f>
        <v>Tecido</v>
      </c>
      <c r="N7078" s="2">
        <f>_xlfn.XLOOKUP(G7078,dMateriaPrima!$A$2:$A$12,dMateriaPrima!$C$2:$C$12)</f>
        <v>18</v>
      </c>
      <c r="O7078" s="3">
        <f t="shared" si="550"/>
        <v>3186</v>
      </c>
      <c r="P7078" s="4">
        <f t="shared" si="551"/>
        <v>0</v>
      </c>
      <c r="Q7078" s="3">
        <f t="shared" si="552"/>
        <v>3186</v>
      </c>
      <c r="R7078" t="str">
        <f t="shared" si="553"/>
        <v>No prazo</v>
      </c>
      <c r="S7078" s="5">
        <f t="shared" si="554"/>
        <v>0</v>
      </c>
    </row>
    <row r="7079" spans="1:19" x14ac:dyDescent="0.25">
      <c r="A7079">
        <v>7078</v>
      </c>
      <c r="B7079" s="1">
        <v>44291</v>
      </c>
      <c r="C7079" s="1">
        <v>44292</v>
      </c>
      <c r="D7079" s="1">
        <v>44298</v>
      </c>
      <c r="E7079" s="1">
        <v>44301</v>
      </c>
      <c r="F7079">
        <v>4</v>
      </c>
      <c r="G7079">
        <v>9</v>
      </c>
      <c r="H7079">
        <v>281</v>
      </c>
      <c r="I7079" s="6">
        <v>0.17</v>
      </c>
      <c r="J7079">
        <v>3</v>
      </c>
      <c r="K7079" t="str">
        <f>_xlfn.XLOOKUP(fCompras!F7079,dComprador!$A$2:$A$7,dComprador!$B$2:$B$7)</f>
        <v>Lira</v>
      </c>
      <c r="L7079" t="str">
        <f>_xlfn.XLOOKUP(J7079,dFornecedor!$A$2:$A$6,dFornecedor!$B$2:$B$6)</f>
        <v>StepUp</v>
      </c>
      <c r="M7079" t="str">
        <f>_xlfn.XLOOKUP(G7079,dMateriaPrima!$A$2:$A$12,dMateriaPrima!$B$2:$B$12)</f>
        <v>Couro</v>
      </c>
      <c r="N7079" s="2">
        <f>_xlfn.XLOOKUP(G7079,dMateriaPrima!$A$2:$A$12,dMateriaPrima!$C$2:$C$12)</f>
        <v>4.4000000000000004</v>
      </c>
      <c r="O7079" s="3">
        <f t="shared" si="550"/>
        <v>1236.4000000000001</v>
      </c>
      <c r="P7079" s="4">
        <f t="shared" si="551"/>
        <v>210.18800000000002</v>
      </c>
      <c r="Q7079" s="3">
        <f t="shared" si="552"/>
        <v>1026.212</v>
      </c>
      <c r="R7079" t="str">
        <f t="shared" si="553"/>
        <v>Em atraso</v>
      </c>
      <c r="S7079" s="5">
        <f t="shared" si="554"/>
        <v>3</v>
      </c>
    </row>
    <row r="7080" spans="1:19" x14ac:dyDescent="0.25">
      <c r="A7080">
        <v>7079</v>
      </c>
      <c r="B7080" s="1">
        <v>44291</v>
      </c>
      <c r="C7080" s="1">
        <v>44291</v>
      </c>
      <c r="D7080" s="1">
        <v>44298</v>
      </c>
      <c r="E7080" s="1">
        <v>44300</v>
      </c>
      <c r="F7080">
        <v>4</v>
      </c>
      <c r="G7080">
        <v>6</v>
      </c>
      <c r="H7080">
        <v>501</v>
      </c>
      <c r="I7080" s="6">
        <v>0</v>
      </c>
      <c r="J7080">
        <v>2</v>
      </c>
      <c r="K7080" t="str">
        <f>_xlfn.XLOOKUP(fCompras!F7080,dComprador!$A$2:$A$7,dComprador!$B$2:$B$7)</f>
        <v>Lira</v>
      </c>
      <c r="L7080" t="str">
        <f>_xlfn.XLOOKUP(J7080,dFornecedor!$A$2:$A$6,dFornecedor!$B$2:$B$6)</f>
        <v>Minerva</v>
      </c>
      <c r="M7080" t="str">
        <f>_xlfn.XLOOKUP(G7080,dMateriaPrima!$A$2:$A$12,dMateriaPrima!$B$2:$B$12)</f>
        <v>Fio Algodão</v>
      </c>
      <c r="N7080" s="2">
        <f>_xlfn.XLOOKUP(G7080,dMateriaPrima!$A$2:$A$12,dMateriaPrima!$C$2:$C$12)</f>
        <v>55.9</v>
      </c>
      <c r="O7080" s="3">
        <f t="shared" si="550"/>
        <v>28005.899999999998</v>
      </c>
      <c r="P7080" s="4">
        <f t="shared" si="551"/>
        <v>0</v>
      </c>
      <c r="Q7080" s="3">
        <f t="shared" si="552"/>
        <v>28005.899999999998</v>
      </c>
      <c r="R7080" t="str">
        <f t="shared" si="553"/>
        <v>Em atraso</v>
      </c>
      <c r="S7080" s="5">
        <f t="shared" si="554"/>
        <v>2</v>
      </c>
    </row>
    <row r="7081" spans="1:19" x14ac:dyDescent="0.25">
      <c r="A7081">
        <v>7080</v>
      </c>
      <c r="B7081" s="1">
        <v>44291</v>
      </c>
      <c r="C7081" s="1">
        <v>44293</v>
      </c>
      <c r="D7081" s="1">
        <v>44296</v>
      </c>
      <c r="E7081" s="1">
        <v>44298</v>
      </c>
      <c r="F7081">
        <v>4</v>
      </c>
      <c r="G7081">
        <v>5</v>
      </c>
      <c r="H7081">
        <v>395</v>
      </c>
      <c r="I7081" s="6">
        <v>0</v>
      </c>
      <c r="J7081">
        <v>2</v>
      </c>
      <c r="K7081" t="str">
        <f>_xlfn.XLOOKUP(fCompras!F7081,dComprador!$A$2:$A$7,dComprador!$B$2:$B$7)</f>
        <v>Lira</v>
      </c>
      <c r="L7081" t="str">
        <f>_xlfn.XLOOKUP(J7081,dFornecedor!$A$2:$A$6,dFornecedor!$B$2:$B$6)</f>
        <v>Minerva</v>
      </c>
      <c r="M7081" t="str">
        <f>_xlfn.XLOOKUP(G7081,dMateriaPrima!$A$2:$A$12,dMateriaPrima!$B$2:$B$12)</f>
        <v>Areia</v>
      </c>
      <c r="N7081" s="2">
        <f>_xlfn.XLOOKUP(G7081,dMateriaPrima!$A$2:$A$12,dMateriaPrima!$C$2:$C$12)</f>
        <v>3.59</v>
      </c>
      <c r="O7081" s="3">
        <f t="shared" si="550"/>
        <v>1418.05</v>
      </c>
      <c r="P7081" s="4">
        <f t="shared" si="551"/>
        <v>0</v>
      </c>
      <c r="Q7081" s="3">
        <f t="shared" si="552"/>
        <v>1418.05</v>
      </c>
      <c r="R7081" t="str">
        <f t="shared" si="553"/>
        <v>Em atraso</v>
      </c>
      <c r="S7081" s="5">
        <f t="shared" si="554"/>
        <v>2</v>
      </c>
    </row>
    <row r="7082" spans="1:19" x14ac:dyDescent="0.25">
      <c r="A7082">
        <v>7081</v>
      </c>
      <c r="B7082" s="1">
        <v>44291</v>
      </c>
      <c r="C7082" s="1">
        <v>44291</v>
      </c>
      <c r="D7082" s="1">
        <v>44297</v>
      </c>
      <c r="E7082" s="1">
        <v>44297</v>
      </c>
      <c r="F7082">
        <v>4</v>
      </c>
      <c r="G7082">
        <v>7</v>
      </c>
      <c r="H7082">
        <v>235</v>
      </c>
      <c r="I7082" s="6">
        <v>0</v>
      </c>
      <c r="J7082">
        <v>2</v>
      </c>
      <c r="K7082" t="str">
        <f>_xlfn.XLOOKUP(fCompras!F7082,dComprador!$A$2:$A$7,dComprador!$B$2:$B$7)</f>
        <v>Lira</v>
      </c>
      <c r="L7082" t="str">
        <f>_xlfn.XLOOKUP(J7082,dFornecedor!$A$2:$A$6,dFornecedor!$B$2:$B$6)</f>
        <v>Minerva</v>
      </c>
      <c r="M7082" t="str">
        <f>_xlfn.XLOOKUP(G7082,dMateriaPrima!$A$2:$A$12,dMateriaPrima!$B$2:$B$12)</f>
        <v>Poliéster</v>
      </c>
      <c r="N7082" s="2">
        <f>_xlfn.XLOOKUP(G7082,dMateriaPrima!$A$2:$A$12,dMateriaPrima!$C$2:$C$12)</f>
        <v>8</v>
      </c>
      <c r="O7082" s="3">
        <f t="shared" si="550"/>
        <v>1880</v>
      </c>
      <c r="P7082" s="4">
        <f t="shared" si="551"/>
        <v>0</v>
      </c>
      <c r="Q7082" s="3">
        <f t="shared" si="552"/>
        <v>1880</v>
      </c>
      <c r="R7082" t="str">
        <f t="shared" si="553"/>
        <v>No prazo</v>
      </c>
      <c r="S7082" s="5">
        <f t="shared" si="554"/>
        <v>0</v>
      </c>
    </row>
    <row r="7083" spans="1:19" x14ac:dyDescent="0.25">
      <c r="A7083">
        <v>7082</v>
      </c>
      <c r="B7083" s="1">
        <v>44291</v>
      </c>
      <c r="C7083" s="1">
        <v>44299</v>
      </c>
      <c r="D7083" s="1">
        <v>44301</v>
      </c>
      <c r="E7083" s="1">
        <v>44304</v>
      </c>
      <c r="F7083">
        <v>2</v>
      </c>
      <c r="G7083">
        <v>1</v>
      </c>
      <c r="H7083">
        <v>417</v>
      </c>
      <c r="I7083" s="6">
        <v>0</v>
      </c>
      <c r="J7083">
        <v>3</v>
      </c>
      <c r="K7083" t="str">
        <f>_xlfn.XLOOKUP(fCompras!F7083,dComprador!$A$2:$A$7,dComprador!$B$2:$B$7)</f>
        <v>João</v>
      </c>
      <c r="L7083" t="str">
        <f>_xlfn.XLOOKUP(J7083,dFornecedor!$A$2:$A$6,dFornecedor!$B$2:$B$6)</f>
        <v>StepUp</v>
      </c>
      <c r="M7083" t="str">
        <f>_xlfn.XLOOKUP(G7083,dMateriaPrima!$A$2:$A$12,dMateriaPrima!$B$2:$B$12)</f>
        <v>Tecido</v>
      </c>
      <c r="N7083" s="2">
        <f>_xlfn.XLOOKUP(G7083,dMateriaPrima!$A$2:$A$12,dMateriaPrima!$C$2:$C$12)</f>
        <v>18</v>
      </c>
      <c r="O7083" s="3">
        <f t="shared" si="550"/>
        <v>7506</v>
      </c>
      <c r="P7083" s="4">
        <f t="shared" si="551"/>
        <v>0</v>
      </c>
      <c r="Q7083" s="3">
        <f t="shared" si="552"/>
        <v>7506</v>
      </c>
      <c r="R7083" t="str">
        <f t="shared" si="553"/>
        <v>Em atraso</v>
      </c>
      <c r="S7083" s="5">
        <f t="shared" si="554"/>
        <v>3</v>
      </c>
    </row>
    <row r="7084" spans="1:19" x14ac:dyDescent="0.25">
      <c r="A7084">
        <v>7083</v>
      </c>
      <c r="B7084" s="1">
        <v>44291</v>
      </c>
      <c r="C7084" s="1">
        <v>44291</v>
      </c>
      <c r="D7084" s="1">
        <v>44305</v>
      </c>
      <c r="E7084" s="1">
        <v>44308</v>
      </c>
      <c r="F7084">
        <v>2</v>
      </c>
      <c r="G7084">
        <v>9</v>
      </c>
      <c r="H7084">
        <v>212</v>
      </c>
      <c r="I7084" s="6">
        <v>0</v>
      </c>
      <c r="J7084">
        <v>4</v>
      </c>
      <c r="K7084" t="str">
        <f>_xlfn.XLOOKUP(fCompras!F7084,dComprador!$A$2:$A$7,dComprador!$B$2:$B$7)</f>
        <v>João</v>
      </c>
      <c r="L7084" t="str">
        <f>_xlfn.XLOOKUP(J7084,dFornecedor!$A$2:$A$6,dFornecedor!$B$2:$B$6)</f>
        <v>AlphaOmega</v>
      </c>
      <c r="M7084" t="str">
        <f>_xlfn.XLOOKUP(G7084,dMateriaPrima!$A$2:$A$12,dMateriaPrima!$B$2:$B$12)</f>
        <v>Couro</v>
      </c>
      <c r="N7084" s="2">
        <f>_xlfn.XLOOKUP(G7084,dMateriaPrima!$A$2:$A$12,dMateriaPrima!$C$2:$C$12)</f>
        <v>4.4000000000000004</v>
      </c>
      <c r="O7084" s="3">
        <f t="shared" si="550"/>
        <v>932.80000000000007</v>
      </c>
      <c r="P7084" s="4">
        <f t="shared" si="551"/>
        <v>0</v>
      </c>
      <c r="Q7084" s="3">
        <f t="shared" si="552"/>
        <v>932.80000000000007</v>
      </c>
      <c r="R7084" t="str">
        <f t="shared" si="553"/>
        <v>Em atraso</v>
      </c>
      <c r="S7084" s="5">
        <f t="shared" si="554"/>
        <v>3</v>
      </c>
    </row>
    <row r="7085" spans="1:19" x14ac:dyDescent="0.25">
      <c r="A7085">
        <v>7084</v>
      </c>
      <c r="B7085" s="1">
        <v>44291</v>
      </c>
      <c r="C7085" s="1">
        <v>44300</v>
      </c>
      <c r="D7085" s="1">
        <v>44311</v>
      </c>
      <c r="E7085" s="1">
        <v>44313</v>
      </c>
      <c r="F7085">
        <v>1</v>
      </c>
      <c r="G7085">
        <v>5</v>
      </c>
      <c r="H7085">
        <v>615</v>
      </c>
      <c r="I7085" s="6">
        <v>0</v>
      </c>
      <c r="J7085">
        <v>3</v>
      </c>
      <c r="K7085" t="str">
        <f>_xlfn.XLOOKUP(fCompras!F7085,dComprador!$A$2:$A$7,dComprador!$B$2:$B$7)</f>
        <v>Alon</v>
      </c>
      <c r="L7085" t="str">
        <f>_xlfn.XLOOKUP(J7085,dFornecedor!$A$2:$A$6,dFornecedor!$B$2:$B$6)</f>
        <v>StepUp</v>
      </c>
      <c r="M7085" t="str">
        <f>_xlfn.XLOOKUP(G7085,dMateriaPrima!$A$2:$A$12,dMateriaPrima!$B$2:$B$12)</f>
        <v>Areia</v>
      </c>
      <c r="N7085" s="2">
        <f>_xlfn.XLOOKUP(G7085,dMateriaPrima!$A$2:$A$12,dMateriaPrima!$C$2:$C$12)</f>
        <v>3.59</v>
      </c>
      <c r="O7085" s="3">
        <f t="shared" si="550"/>
        <v>2207.85</v>
      </c>
      <c r="P7085" s="4">
        <f t="shared" si="551"/>
        <v>0</v>
      </c>
      <c r="Q7085" s="3">
        <f t="shared" si="552"/>
        <v>2207.85</v>
      </c>
      <c r="R7085" t="str">
        <f t="shared" si="553"/>
        <v>Em atraso</v>
      </c>
      <c r="S7085" s="5">
        <f t="shared" si="554"/>
        <v>2</v>
      </c>
    </row>
    <row r="7086" spans="1:19" x14ac:dyDescent="0.25">
      <c r="A7086">
        <v>7085</v>
      </c>
      <c r="B7086" s="1">
        <v>44291</v>
      </c>
      <c r="C7086" s="1">
        <v>44291</v>
      </c>
      <c r="D7086" s="1">
        <v>44318</v>
      </c>
      <c r="E7086" s="1">
        <v>44324</v>
      </c>
      <c r="F7086">
        <v>1</v>
      </c>
      <c r="G7086">
        <v>5</v>
      </c>
      <c r="H7086">
        <v>147</v>
      </c>
      <c r="I7086" s="6">
        <v>0</v>
      </c>
      <c r="J7086">
        <v>2</v>
      </c>
      <c r="K7086" t="str">
        <f>_xlfn.XLOOKUP(fCompras!F7086,dComprador!$A$2:$A$7,dComprador!$B$2:$B$7)</f>
        <v>Alon</v>
      </c>
      <c r="L7086" t="str">
        <f>_xlfn.XLOOKUP(J7086,dFornecedor!$A$2:$A$6,dFornecedor!$B$2:$B$6)</f>
        <v>Minerva</v>
      </c>
      <c r="M7086" t="str">
        <f>_xlfn.XLOOKUP(G7086,dMateriaPrima!$A$2:$A$12,dMateriaPrima!$B$2:$B$12)</f>
        <v>Areia</v>
      </c>
      <c r="N7086" s="2">
        <f>_xlfn.XLOOKUP(G7086,dMateriaPrima!$A$2:$A$12,dMateriaPrima!$C$2:$C$12)</f>
        <v>3.59</v>
      </c>
      <c r="O7086" s="3">
        <f t="shared" si="550"/>
        <v>527.73</v>
      </c>
      <c r="P7086" s="4">
        <f t="shared" si="551"/>
        <v>0</v>
      </c>
      <c r="Q7086" s="3">
        <f t="shared" si="552"/>
        <v>527.73</v>
      </c>
      <c r="R7086" t="str">
        <f t="shared" si="553"/>
        <v>Em atraso</v>
      </c>
      <c r="S7086" s="5">
        <f t="shared" si="554"/>
        <v>6</v>
      </c>
    </row>
    <row r="7087" spans="1:19" x14ac:dyDescent="0.25">
      <c r="A7087">
        <v>7086</v>
      </c>
      <c r="B7087" s="1">
        <v>44292</v>
      </c>
      <c r="C7087" s="1">
        <v>44301</v>
      </c>
      <c r="D7087" s="1">
        <v>44302</v>
      </c>
      <c r="E7087" s="1">
        <v>44308</v>
      </c>
      <c r="F7087">
        <v>4</v>
      </c>
      <c r="G7087">
        <v>6</v>
      </c>
      <c r="H7087">
        <v>31</v>
      </c>
      <c r="I7087" s="6">
        <v>0</v>
      </c>
      <c r="J7087">
        <v>3</v>
      </c>
      <c r="K7087" t="str">
        <f>_xlfn.XLOOKUP(fCompras!F7087,dComprador!$A$2:$A$7,dComprador!$B$2:$B$7)</f>
        <v>Lira</v>
      </c>
      <c r="L7087" t="str">
        <f>_xlfn.XLOOKUP(J7087,dFornecedor!$A$2:$A$6,dFornecedor!$B$2:$B$6)</f>
        <v>StepUp</v>
      </c>
      <c r="M7087" t="str">
        <f>_xlfn.XLOOKUP(G7087,dMateriaPrima!$A$2:$A$12,dMateriaPrima!$B$2:$B$12)</f>
        <v>Fio Algodão</v>
      </c>
      <c r="N7087" s="2">
        <f>_xlfn.XLOOKUP(G7087,dMateriaPrima!$A$2:$A$12,dMateriaPrima!$C$2:$C$12)</f>
        <v>55.9</v>
      </c>
      <c r="O7087" s="3">
        <f t="shared" si="550"/>
        <v>1732.8999999999999</v>
      </c>
      <c r="P7087" s="4">
        <f t="shared" si="551"/>
        <v>0</v>
      </c>
      <c r="Q7087" s="3">
        <f t="shared" si="552"/>
        <v>1732.8999999999999</v>
      </c>
      <c r="R7087" t="str">
        <f t="shared" si="553"/>
        <v>Em atraso</v>
      </c>
      <c r="S7087" s="5">
        <f t="shared" si="554"/>
        <v>6</v>
      </c>
    </row>
    <row r="7088" spans="1:19" x14ac:dyDescent="0.25">
      <c r="A7088">
        <v>7087</v>
      </c>
      <c r="B7088" s="1">
        <v>44292</v>
      </c>
      <c r="C7088" s="1">
        <v>44302</v>
      </c>
      <c r="D7088" s="1">
        <v>44305</v>
      </c>
      <c r="E7088" s="1">
        <v>44309</v>
      </c>
      <c r="F7088">
        <v>4</v>
      </c>
      <c r="G7088">
        <v>10</v>
      </c>
      <c r="H7088">
        <v>248</v>
      </c>
      <c r="I7088" s="6">
        <v>0</v>
      </c>
      <c r="J7088">
        <v>3</v>
      </c>
      <c r="K7088" t="str">
        <f>_xlfn.XLOOKUP(fCompras!F7088,dComprador!$A$2:$A$7,dComprador!$B$2:$B$7)</f>
        <v>Lira</v>
      </c>
      <c r="L7088" t="str">
        <f>_xlfn.XLOOKUP(J7088,dFornecedor!$A$2:$A$6,dFornecedor!$B$2:$B$6)</f>
        <v>StepUp</v>
      </c>
      <c r="M7088" t="str">
        <f>_xlfn.XLOOKUP(G7088,dMateriaPrima!$A$2:$A$12,dMateriaPrima!$B$2:$B$12)</f>
        <v>Pedra Britada</v>
      </c>
      <c r="N7088" s="2">
        <f>_xlfn.XLOOKUP(G7088,dMateriaPrima!$A$2:$A$12,dMateriaPrima!$C$2:$C$12)</f>
        <v>56</v>
      </c>
      <c r="O7088" s="3">
        <f t="shared" si="550"/>
        <v>13888</v>
      </c>
      <c r="P7088" s="4">
        <f t="shared" si="551"/>
        <v>0</v>
      </c>
      <c r="Q7088" s="3">
        <f t="shared" si="552"/>
        <v>13888</v>
      </c>
      <c r="R7088" t="str">
        <f t="shared" si="553"/>
        <v>Em atraso</v>
      </c>
      <c r="S7088" s="5">
        <f t="shared" si="554"/>
        <v>4</v>
      </c>
    </row>
    <row r="7089" spans="1:19" x14ac:dyDescent="0.25">
      <c r="A7089">
        <v>7088</v>
      </c>
      <c r="B7089" s="1">
        <v>44292</v>
      </c>
      <c r="C7089" s="1">
        <v>44298</v>
      </c>
      <c r="D7089" s="1">
        <v>44300</v>
      </c>
      <c r="E7089" s="1">
        <v>44301</v>
      </c>
      <c r="F7089">
        <v>4</v>
      </c>
      <c r="G7089">
        <v>6</v>
      </c>
      <c r="H7089">
        <v>230</v>
      </c>
      <c r="I7089" s="6">
        <v>0</v>
      </c>
      <c r="J7089">
        <v>3</v>
      </c>
      <c r="K7089" t="str">
        <f>_xlfn.XLOOKUP(fCompras!F7089,dComprador!$A$2:$A$7,dComprador!$B$2:$B$7)</f>
        <v>Lira</v>
      </c>
      <c r="L7089" t="str">
        <f>_xlfn.XLOOKUP(J7089,dFornecedor!$A$2:$A$6,dFornecedor!$B$2:$B$6)</f>
        <v>StepUp</v>
      </c>
      <c r="M7089" t="str">
        <f>_xlfn.XLOOKUP(G7089,dMateriaPrima!$A$2:$A$12,dMateriaPrima!$B$2:$B$12)</f>
        <v>Fio Algodão</v>
      </c>
      <c r="N7089" s="2">
        <f>_xlfn.XLOOKUP(G7089,dMateriaPrima!$A$2:$A$12,dMateriaPrima!$C$2:$C$12)</f>
        <v>55.9</v>
      </c>
      <c r="O7089" s="3">
        <f t="shared" si="550"/>
        <v>12857</v>
      </c>
      <c r="P7089" s="4">
        <f t="shared" si="551"/>
        <v>0</v>
      </c>
      <c r="Q7089" s="3">
        <f t="shared" si="552"/>
        <v>12857</v>
      </c>
      <c r="R7089" t="str">
        <f t="shared" si="553"/>
        <v>Em atraso</v>
      </c>
      <c r="S7089" s="5">
        <f t="shared" si="554"/>
        <v>1</v>
      </c>
    </row>
    <row r="7090" spans="1:19" x14ac:dyDescent="0.25">
      <c r="A7090">
        <v>7089</v>
      </c>
      <c r="B7090" s="1">
        <v>44292</v>
      </c>
      <c r="C7090" s="1">
        <v>44292</v>
      </c>
      <c r="D7090" s="1">
        <v>44305</v>
      </c>
      <c r="E7090" s="1">
        <v>44307</v>
      </c>
      <c r="F7090">
        <v>1</v>
      </c>
      <c r="G7090">
        <v>7</v>
      </c>
      <c r="H7090">
        <v>89</v>
      </c>
      <c r="I7090" s="6">
        <v>0.15</v>
      </c>
      <c r="J7090">
        <v>2</v>
      </c>
      <c r="K7090" t="str">
        <f>_xlfn.XLOOKUP(fCompras!F7090,dComprador!$A$2:$A$7,dComprador!$B$2:$B$7)</f>
        <v>Alon</v>
      </c>
      <c r="L7090" t="str">
        <f>_xlfn.XLOOKUP(J7090,dFornecedor!$A$2:$A$6,dFornecedor!$B$2:$B$6)</f>
        <v>Minerva</v>
      </c>
      <c r="M7090" t="str">
        <f>_xlfn.XLOOKUP(G7090,dMateriaPrima!$A$2:$A$12,dMateriaPrima!$B$2:$B$12)</f>
        <v>Poliéster</v>
      </c>
      <c r="N7090" s="2">
        <f>_xlfn.XLOOKUP(G7090,dMateriaPrima!$A$2:$A$12,dMateriaPrima!$C$2:$C$12)</f>
        <v>8</v>
      </c>
      <c r="O7090" s="3">
        <f t="shared" si="550"/>
        <v>712</v>
      </c>
      <c r="P7090" s="4">
        <f t="shared" si="551"/>
        <v>106.8</v>
      </c>
      <c r="Q7090" s="3">
        <f t="shared" si="552"/>
        <v>605.20000000000005</v>
      </c>
      <c r="R7090" t="str">
        <f t="shared" si="553"/>
        <v>Em atraso</v>
      </c>
      <c r="S7090" s="5">
        <f t="shared" si="554"/>
        <v>2</v>
      </c>
    </row>
    <row r="7091" spans="1:19" x14ac:dyDescent="0.25">
      <c r="A7091">
        <v>7090</v>
      </c>
      <c r="B7091" s="1">
        <v>44292</v>
      </c>
      <c r="C7091" s="1">
        <v>44300</v>
      </c>
      <c r="D7091" s="1">
        <v>44309</v>
      </c>
      <c r="E7091" s="1">
        <v>44313</v>
      </c>
      <c r="F7091">
        <v>1</v>
      </c>
      <c r="G7091">
        <v>9</v>
      </c>
      <c r="H7091">
        <v>93</v>
      </c>
      <c r="I7091" s="6">
        <v>0</v>
      </c>
      <c r="J7091">
        <v>2</v>
      </c>
      <c r="K7091" t="str">
        <f>_xlfn.XLOOKUP(fCompras!F7091,dComprador!$A$2:$A$7,dComprador!$B$2:$B$7)</f>
        <v>Alon</v>
      </c>
      <c r="L7091" t="str">
        <f>_xlfn.XLOOKUP(J7091,dFornecedor!$A$2:$A$6,dFornecedor!$B$2:$B$6)</f>
        <v>Minerva</v>
      </c>
      <c r="M7091" t="str">
        <f>_xlfn.XLOOKUP(G7091,dMateriaPrima!$A$2:$A$12,dMateriaPrima!$B$2:$B$12)</f>
        <v>Couro</v>
      </c>
      <c r="N7091" s="2">
        <f>_xlfn.XLOOKUP(G7091,dMateriaPrima!$A$2:$A$12,dMateriaPrima!$C$2:$C$12)</f>
        <v>4.4000000000000004</v>
      </c>
      <c r="O7091" s="3">
        <f t="shared" si="550"/>
        <v>409.20000000000005</v>
      </c>
      <c r="P7091" s="4">
        <f t="shared" si="551"/>
        <v>0</v>
      </c>
      <c r="Q7091" s="3">
        <f t="shared" si="552"/>
        <v>409.20000000000005</v>
      </c>
      <c r="R7091" t="str">
        <f t="shared" si="553"/>
        <v>Em atraso</v>
      </c>
      <c r="S7091" s="5">
        <f t="shared" si="554"/>
        <v>4</v>
      </c>
    </row>
    <row r="7092" spans="1:19" x14ac:dyDescent="0.25">
      <c r="A7092">
        <v>7091</v>
      </c>
      <c r="B7092" s="1">
        <v>44292</v>
      </c>
      <c r="C7092" s="1">
        <v>44292</v>
      </c>
      <c r="D7092" s="1">
        <v>44308</v>
      </c>
      <c r="E7092" s="1">
        <v>44308</v>
      </c>
      <c r="F7092">
        <v>3</v>
      </c>
      <c r="G7092">
        <v>5</v>
      </c>
      <c r="H7092">
        <v>456</v>
      </c>
      <c r="I7092" s="6">
        <v>0</v>
      </c>
      <c r="J7092">
        <v>2</v>
      </c>
      <c r="K7092" t="str">
        <f>_xlfn.XLOOKUP(fCompras!F7092,dComprador!$A$2:$A$7,dComprador!$B$2:$B$7)</f>
        <v>Diego</v>
      </c>
      <c r="L7092" t="str">
        <f>_xlfn.XLOOKUP(J7092,dFornecedor!$A$2:$A$6,dFornecedor!$B$2:$B$6)</f>
        <v>Minerva</v>
      </c>
      <c r="M7092" t="str">
        <f>_xlfn.XLOOKUP(G7092,dMateriaPrima!$A$2:$A$12,dMateriaPrima!$B$2:$B$12)</f>
        <v>Areia</v>
      </c>
      <c r="N7092" s="2">
        <f>_xlfn.XLOOKUP(G7092,dMateriaPrima!$A$2:$A$12,dMateriaPrima!$C$2:$C$12)</f>
        <v>3.59</v>
      </c>
      <c r="O7092" s="3">
        <f t="shared" si="550"/>
        <v>1637.04</v>
      </c>
      <c r="P7092" s="4">
        <f t="shared" si="551"/>
        <v>0</v>
      </c>
      <c r="Q7092" s="3">
        <f t="shared" si="552"/>
        <v>1637.04</v>
      </c>
      <c r="R7092" t="str">
        <f t="shared" si="553"/>
        <v>No prazo</v>
      </c>
      <c r="S7092" s="5">
        <f t="shared" si="554"/>
        <v>0</v>
      </c>
    </row>
    <row r="7093" spans="1:19" x14ac:dyDescent="0.25">
      <c r="A7093">
        <v>7092</v>
      </c>
      <c r="B7093" s="1">
        <v>44292</v>
      </c>
      <c r="C7093" s="1">
        <v>44301</v>
      </c>
      <c r="D7093" s="1">
        <v>44319</v>
      </c>
      <c r="E7093" s="1">
        <v>44318</v>
      </c>
      <c r="F7093">
        <v>3</v>
      </c>
      <c r="G7093">
        <v>9</v>
      </c>
      <c r="H7093">
        <v>179</v>
      </c>
      <c r="I7093" s="6">
        <v>0</v>
      </c>
      <c r="J7093">
        <v>1</v>
      </c>
      <c r="K7093" t="str">
        <f>_xlfn.XLOOKUP(fCompras!F7093,dComprador!$A$2:$A$7,dComprador!$B$2:$B$7)</f>
        <v>Diego</v>
      </c>
      <c r="L7093" t="str">
        <f>_xlfn.XLOOKUP(J7093,dFornecedor!$A$2:$A$6,dFornecedor!$B$2:$B$6)</f>
        <v>NorthShore</v>
      </c>
      <c r="M7093" t="str">
        <f>_xlfn.XLOOKUP(G7093,dMateriaPrima!$A$2:$A$12,dMateriaPrima!$B$2:$B$12)</f>
        <v>Couro</v>
      </c>
      <c r="N7093" s="2">
        <f>_xlfn.XLOOKUP(G7093,dMateriaPrima!$A$2:$A$12,dMateriaPrima!$C$2:$C$12)</f>
        <v>4.4000000000000004</v>
      </c>
      <c r="O7093" s="3">
        <f t="shared" si="550"/>
        <v>787.6</v>
      </c>
      <c r="P7093" s="4">
        <f t="shared" si="551"/>
        <v>0</v>
      </c>
      <c r="Q7093" s="3">
        <f t="shared" si="552"/>
        <v>787.6</v>
      </c>
      <c r="R7093" t="str">
        <f t="shared" si="553"/>
        <v>No prazo</v>
      </c>
      <c r="S7093" s="5">
        <f t="shared" si="554"/>
        <v>0</v>
      </c>
    </row>
    <row r="7094" spans="1:19" x14ac:dyDescent="0.25">
      <c r="A7094">
        <v>7093</v>
      </c>
      <c r="B7094" s="1">
        <v>44292</v>
      </c>
      <c r="C7094" s="1">
        <v>44292</v>
      </c>
      <c r="D7094" s="1">
        <v>44306</v>
      </c>
      <c r="E7094" s="1">
        <v>44308</v>
      </c>
      <c r="F7094">
        <v>2</v>
      </c>
      <c r="G7094">
        <v>11</v>
      </c>
      <c r="H7094">
        <v>127</v>
      </c>
      <c r="I7094" s="6">
        <v>0</v>
      </c>
      <c r="J7094">
        <v>2</v>
      </c>
      <c r="K7094" t="str">
        <f>_xlfn.XLOOKUP(fCompras!F7094,dComprador!$A$2:$A$7,dComprador!$B$2:$B$7)</f>
        <v>João</v>
      </c>
      <c r="L7094" t="str">
        <f>_xlfn.XLOOKUP(J7094,dFornecedor!$A$2:$A$6,dFornecedor!$B$2:$B$6)</f>
        <v>Minerva</v>
      </c>
      <c r="M7094" t="str">
        <f>_xlfn.XLOOKUP(G7094,dMateriaPrima!$A$2:$A$12,dMateriaPrima!$B$2:$B$12)</f>
        <v>Papel</v>
      </c>
      <c r="N7094" s="2">
        <f>_xlfn.XLOOKUP(G7094,dMateriaPrima!$A$2:$A$12,dMateriaPrima!$C$2:$C$12)</f>
        <v>9</v>
      </c>
      <c r="O7094" s="3">
        <f t="shared" si="550"/>
        <v>1143</v>
      </c>
      <c r="P7094" s="4">
        <f t="shared" si="551"/>
        <v>0</v>
      </c>
      <c r="Q7094" s="3">
        <f t="shared" si="552"/>
        <v>1143</v>
      </c>
      <c r="R7094" t="str">
        <f t="shared" si="553"/>
        <v>Em atraso</v>
      </c>
      <c r="S7094" s="5">
        <f t="shared" si="554"/>
        <v>2</v>
      </c>
    </row>
    <row r="7095" spans="1:19" x14ac:dyDescent="0.25">
      <c r="A7095">
        <v>7094</v>
      </c>
      <c r="B7095" s="1">
        <v>44292</v>
      </c>
      <c r="C7095" s="1">
        <v>44293</v>
      </c>
      <c r="D7095" s="1">
        <v>44320</v>
      </c>
      <c r="E7095" s="1">
        <v>44322</v>
      </c>
      <c r="F7095">
        <v>1</v>
      </c>
      <c r="G7095">
        <v>8</v>
      </c>
      <c r="H7095">
        <v>48</v>
      </c>
      <c r="I7095" s="6">
        <v>0</v>
      </c>
      <c r="J7095">
        <v>3</v>
      </c>
      <c r="K7095" t="str">
        <f>_xlfn.XLOOKUP(fCompras!F7095,dComprador!$A$2:$A$7,dComprador!$B$2:$B$7)</f>
        <v>Alon</v>
      </c>
      <c r="L7095" t="str">
        <f>_xlfn.XLOOKUP(J7095,dFornecedor!$A$2:$A$6,dFornecedor!$B$2:$B$6)</f>
        <v>StepUp</v>
      </c>
      <c r="M7095" t="str">
        <f>_xlfn.XLOOKUP(G7095,dMateriaPrima!$A$2:$A$12,dMateriaPrima!$B$2:$B$12)</f>
        <v>Cimento</v>
      </c>
      <c r="N7095" s="2">
        <f>_xlfn.XLOOKUP(G7095,dMateriaPrima!$A$2:$A$12,dMateriaPrima!$C$2:$C$12)</f>
        <v>23</v>
      </c>
      <c r="O7095" s="3">
        <f t="shared" si="550"/>
        <v>1104</v>
      </c>
      <c r="P7095" s="4">
        <f t="shared" si="551"/>
        <v>0</v>
      </c>
      <c r="Q7095" s="3">
        <f t="shared" si="552"/>
        <v>1104</v>
      </c>
      <c r="R7095" t="str">
        <f t="shared" si="553"/>
        <v>Em atraso</v>
      </c>
      <c r="S7095" s="5">
        <f t="shared" si="554"/>
        <v>2</v>
      </c>
    </row>
    <row r="7096" spans="1:19" x14ac:dyDescent="0.25">
      <c r="A7096">
        <v>7095</v>
      </c>
      <c r="B7096" s="1">
        <v>44292</v>
      </c>
      <c r="C7096" s="1">
        <v>44302</v>
      </c>
      <c r="D7096" s="1">
        <v>44308</v>
      </c>
      <c r="E7096" s="1">
        <v>44312</v>
      </c>
      <c r="F7096">
        <v>1</v>
      </c>
      <c r="G7096">
        <v>1</v>
      </c>
      <c r="H7096">
        <v>110</v>
      </c>
      <c r="I7096" s="6">
        <v>0</v>
      </c>
      <c r="J7096">
        <v>3</v>
      </c>
      <c r="K7096" t="str">
        <f>_xlfn.XLOOKUP(fCompras!F7096,dComprador!$A$2:$A$7,dComprador!$B$2:$B$7)</f>
        <v>Alon</v>
      </c>
      <c r="L7096" t="str">
        <f>_xlfn.XLOOKUP(J7096,dFornecedor!$A$2:$A$6,dFornecedor!$B$2:$B$6)</f>
        <v>StepUp</v>
      </c>
      <c r="M7096" t="str">
        <f>_xlfn.XLOOKUP(G7096,dMateriaPrima!$A$2:$A$12,dMateriaPrima!$B$2:$B$12)</f>
        <v>Tecido</v>
      </c>
      <c r="N7096" s="2">
        <f>_xlfn.XLOOKUP(G7096,dMateriaPrima!$A$2:$A$12,dMateriaPrima!$C$2:$C$12)</f>
        <v>18</v>
      </c>
      <c r="O7096" s="3">
        <f t="shared" si="550"/>
        <v>1980</v>
      </c>
      <c r="P7096" s="4">
        <f t="shared" si="551"/>
        <v>0</v>
      </c>
      <c r="Q7096" s="3">
        <f t="shared" si="552"/>
        <v>1980</v>
      </c>
      <c r="R7096" t="str">
        <f t="shared" si="553"/>
        <v>Em atraso</v>
      </c>
      <c r="S7096" s="5">
        <f t="shared" si="554"/>
        <v>4</v>
      </c>
    </row>
    <row r="7097" spans="1:19" x14ac:dyDescent="0.25">
      <c r="A7097">
        <v>7096</v>
      </c>
      <c r="B7097" s="1">
        <v>44293</v>
      </c>
      <c r="C7097" s="1">
        <v>44293</v>
      </c>
      <c r="D7097" s="1">
        <v>44300</v>
      </c>
      <c r="E7097" s="1">
        <v>44301</v>
      </c>
      <c r="F7097">
        <v>4</v>
      </c>
      <c r="G7097">
        <v>9</v>
      </c>
      <c r="H7097">
        <v>276</v>
      </c>
      <c r="I7097" s="6">
        <v>0</v>
      </c>
      <c r="J7097">
        <v>5</v>
      </c>
      <c r="K7097" t="str">
        <f>_xlfn.XLOOKUP(fCompras!F7097,dComprador!$A$2:$A$7,dComprador!$B$2:$B$7)</f>
        <v>Lira</v>
      </c>
      <c r="L7097" t="str">
        <f>_xlfn.XLOOKUP(J7097,dFornecedor!$A$2:$A$6,dFornecedor!$B$2:$B$6)</f>
        <v>Atlas</v>
      </c>
      <c r="M7097" t="str">
        <f>_xlfn.XLOOKUP(G7097,dMateriaPrima!$A$2:$A$12,dMateriaPrima!$B$2:$B$12)</f>
        <v>Couro</v>
      </c>
      <c r="N7097" s="2">
        <f>_xlfn.XLOOKUP(G7097,dMateriaPrima!$A$2:$A$12,dMateriaPrima!$C$2:$C$12)</f>
        <v>4.4000000000000004</v>
      </c>
      <c r="O7097" s="3">
        <f t="shared" si="550"/>
        <v>1214.4000000000001</v>
      </c>
      <c r="P7097" s="4">
        <f t="shared" si="551"/>
        <v>0</v>
      </c>
      <c r="Q7097" s="3">
        <f t="shared" si="552"/>
        <v>1214.4000000000001</v>
      </c>
      <c r="R7097" t="str">
        <f t="shared" si="553"/>
        <v>Em atraso</v>
      </c>
      <c r="S7097" s="5">
        <f t="shared" si="554"/>
        <v>1</v>
      </c>
    </row>
    <row r="7098" spans="1:19" x14ac:dyDescent="0.25">
      <c r="A7098">
        <v>7097</v>
      </c>
      <c r="B7098" s="1">
        <v>44293</v>
      </c>
      <c r="C7098" s="1">
        <v>44297</v>
      </c>
      <c r="D7098" s="1">
        <v>44303</v>
      </c>
      <c r="E7098" s="1">
        <v>44309</v>
      </c>
      <c r="F7098">
        <v>4</v>
      </c>
      <c r="G7098">
        <v>1</v>
      </c>
      <c r="H7098">
        <v>7</v>
      </c>
      <c r="I7098" s="6">
        <v>0</v>
      </c>
      <c r="J7098">
        <v>4</v>
      </c>
      <c r="K7098" t="str">
        <f>_xlfn.XLOOKUP(fCompras!F7098,dComprador!$A$2:$A$7,dComprador!$B$2:$B$7)</f>
        <v>Lira</v>
      </c>
      <c r="L7098" t="str">
        <f>_xlfn.XLOOKUP(J7098,dFornecedor!$A$2:$A$6,dFornecedor!$B$2:$B$6)</f>
        <v>AlphaOmega</v>
      </c>
      <c r="M7098" t="str">
        <f>_xlfn.XLOOKUP(G7098,dMateriaPrima!$A$2:$A$12,dMateriaPrima!$B$2:$B$12)</f>
        <v>Tecido</v>
      </c>
      <c r="N7098" s="2">
        <f>_xlfn.XLOOKUP(G7098,dMateriaPrima!$A$2:$A$12,dMateriaPrima!$C$2:$C$12)</f>
        <v>18</v>
      </c>
      <c r="O7098" s="3">
        <f t="shared" si="550"/>
        <v>126</v>
      </c>
      <c r="P7098" s="4">
        <f t="shared" si="551"/>
        <v>0</v>
      </c>
      <c r="Q7098" s="3">
        <f t="shared" si="552"/>
        <v>126</v>
      </c>
      <c r="R7098" t="str">
        <f t="shared" si="553"/>
        <v>Em atraso</v>
      </c>
      <c r="S7098" s="5">
        <f t="shared" si="554"/>
        <v>6</v>
      </c>
    </row>
    <row r="7099" spans="1:19" x14ac:dyDescent="0.25">
      <c r="A7099">
        <v>7098</v>
      </c>
      <c r="B7099" s="1">
        <v>44293</v>
      </c>
      <c r="C7099" s="1">
        <v>44293</v>
      </c>
      <c r="D7099" s="1">
        <v>44301</v>
      </c>
      <c r="E7099" s="1">
        <v>44301</v>
      </c>
      <c r="F7099">
        <v>4</v>
      </c>
      <c r="G7099">
        <v>11</v>
      </c>
      <c r="H7099">
        <v>219</v>
      </c>
      <c r="I7099" s="6">
        <v>0</v>
      </c>
      <c r="J7099">
        <v>2</v>
      </c>
      <c r="K7099" t="str">
        <f>_xlfn.XLOOKUP(fCompras!F7099,dComprador!$A$2:$A$7,dComprador!$B$2:$B$7)</f>
        <v>Lira</v>
      </c>
      <c r="L7099" t="str">
        <f>_xlfn.XLOOKUP(J7099,dFornecedor!$A$2:$A$6,dFornecedor!$B$2:$B$6)</f>
        <v>Minerva</v>
      </c>
      <c r="M7099" t="str">
        <f>_xlfn.XLOOKUP(G7099,dMateriaPrima!$A$2:$A$12,dMateriaPrima!$B$2:$B$12)</f>
        <v>Papel</v>
      </c>
      <c r="N7099" s="2">
        <f>_xlfn.XLOOKUP(G7099,dMateriaPrima!$A$2:$A$12,dMateriaPrima!$C$2:$C$12)</f>
        <v>9</v>
      </c>
      <c r="O7099" s="3">
        <f t="shared" si="550"/>
        <v>1971</v>
      </c>
      <c r="P7099" s="4">
        <f t="shared" si="551"/>
        <v>0</v>
      </c>
      <c r="Q7099" s="3">
        <f t="shared" si="552"/>
        <v>1971</v>
      </c>
      <c r="R7099" t="str">
        <f t="shared" si="553"/>
        <v>No prazo</v>
      </c>
      <c r="S7099" s="5">
        <f t="shared" si="554"/>
        <v>0</v>
      </c>
    </row>
    <row r="7100" spans="1:19" x14ac:dyDescent="0.25">
      <c r="A7100">
        <v>7099</v>
      </c>
      <c r="B7100" s="1">
        <v>44293</v>
      </c>
      <c r="C7100" s="1">
        <v>44294</v>
      </c>
      <c r="D7100" s="1">
        <v>44298</v>
      </c>
      <c r="E7100" s="1">
        <v>44301</v>
      </c>
      <c r="F7100">
        <v>4</v>
      </c>
      <c r="G7100">
        <v>5</v>
      </c>
      <c r="H7100">
        <v>18</v>
      </c>
      <c r="I7100" s="6">
        <v>0</v>
      </c>
      <c r="J7100">
        <v>3</v>
      </c>
      <c r="K7100" t="str">
        <f>_xlfn.XLOOKUP(fCompras!F7100,dComprador!$A$2:$A$7,dComprador!$B$2:$B$7)</f>
        <v>Lira</v>
      </c>
      <c r="L7100" t="str">
        <f>_xlfn.XLOOKUP(J7100,dFornecedor!$A$2:$A$6,dFornecedor!$B$2:$B$6)</f>
        <v>StepUp</v>
      </c>
      <c r="M7100" t="str">
        <f>_xlfn.XLOOKUP(G7100,dMateriaPrima!$A$2:$A$12,dMateriaPrima!$B$2:$B$12)</f>
        <v>Areia</v>
      </c>
      <c r="N7100" s="2">
        <f>_xlfn.XLOOKUP(G7100,dMateriaPrima!$A$2:$A$12,dMateriaPrima!$C$2:$C$12)</f>
        <v>3.59</v>
      </c>
      <c r="O7100" s="3">
        <f t="shared" si="550"/>
        <v>64.62</v>
      </c>
      <c r="P7100" s="4">
        <f t="shared" si="551"/>
        <v>0</v>
      </c>
      <c r="Q7100" s="3">
        <f t="shared" si="552"/>
        <v>64.62</v>
      </c>
      <c r="R7100" t="str">
        <f t="shared" si="553"/>
        <v>Em atraso</v>
      </c>
      <c r="S7100" s="5">
        <f t="shared" si="554"/>
        <v>3</v>
      </c>
    </row>
    <row r="7101" spans="1:19" x14ac:dyDescent="0.25">
      <c r="A7101">
        <v>7100</v>
      </c>
      <c r="B7101" s="1">
        <v>44293</v>
      </c>
      <c r="C7101" s="1">
        <v>44295</v>
      </c>
      <c r="D7101" s="1">
        <v>44301</v>
      </c>
      <c r="E7101" s="1">
        <v>44301</v>
      </c>
      <c r="F7101">
        <v>4</v>
      </c>
      <c r="G7101">
        <v>9</v>
      </c>
      <c r="H7101">
        <v>364</v>
      </c>
      <c r="I7101" s="6">
        <v>0</v>
      </c>
      <c r="J7101">
        <v>2</v>
      </c>
      <c r="K7101" t="str">
        <f>_xlfn.XLOOKUP(fCompras!F7101,dComprador!$A$2:$A$7,dComprador!$B$2:$B$7)</f>
        <v>Lira</v>
      </c>
      <c r="L7101" t="str">
        <f>_xlfn.XLOOKUP(J7101,dFornecedor!$A$2:$A$6,dFornecedor!$B$2:$B$6)</f>
        <v>Minerva</v>
      </c>
      <c r="M7101" t="str">
        <f>_xlfn.XLOOKUP(G7101,dMateriaPrima!$A$2:$A$12,dMateriaPrima!$B$2:$B$12)</f>
        <v>Couro</v>
      </c>
      <c r="N7101" s="2">
        <f>_xlfn.XLOOKUP(G7101,dMateriaPrima!$A$2:$A$12,dMateriaPrima!$C$2:$C$12)</f>
        <v>4.4000000000000004</v>
      </c>
      <c r="O7101" s="3">
        <f t="shared" si="550"/>
        <v>1601.6000000000001</v>
      </c>
      <c r="P7101" s="4">
        <f t="shared" si="551"/>
        <v>0</v>
      </c>
      <c r="Q7101" s="3">
        <f t="shared" si="552"/>
        <v>1601.6000000000001</v>
      </c>
      <c r="R7101" t="str">
        <f t="shared" si="553"/>
        <v>No prazo</v>
      </c>
      <c r="S7101" s="5">
        <f t="shared" si="554"/>
        <v>0</v>
      </c>
    </row>
    <row r="7102" spans="1:19" x14ac:dyDescent="0.25">
      <c r="A7102">
        <v>7101</v>
      </c>
      <c r="B7102" s="1">
        <v>44293</v>
      </c>
      <c r="C7102" s="1">
        <v>44302</v>
      </c>
      <c r="D7102" s="1">
        <v>44304</v>
      </c>
      <c r="E7102" s="1">
        <v>44309</v>
      </c>
      <c r="F7102">
        <v>4</v>
      </c>
      <c r="G7102">
        <v>9</v>
      </c>
      <c r="H7102">
        <v>304</v>
      </c>
      <c r="I7102" s="6">
        <v>0</v>
      </c>
      <c r="J7102">
        <v>3</v>
      </c>
      <c r="K7102" t="str">
        <f>_xlfn.XLOOKUP(fCompras!F7102,dComprador!$A$2:$A$7,dComprador!$B$2:$B$7)</f>
        <v>Lira</v>
      </c>
      <c r="L7102" t="str">
        <f>_xlfn.XLOOKUP(J7102,dFornecedor!$A$2:$A$6,dFornecedor!$B$2:$B$6)</f>
        <v>StepUp</v>
      </c>
      <c r="M7102" t="str">
        <f>_xlfn.XLOOKUP(G7102,dMateriaPrima!$A$2:$A$12,dMateriaPrima!$B$2:$B$12)</f>
        <v>Couro</v>
      </c>
      <c r="N7102" s="2">
        <f>_xlfn.XLOOKUP(G7102,dMateriaPrima!$A$2:$A$12,dMateriaPrima!$C$2:$C$12)</f>
        <v>4.4000000000000004</v>
      </c>
      <c r="O7102" s="3">
        <f t="shared" si="550"/>
        <v>1337.6000000000001</v>
      </c>
      <c r="P7102" s="4">
        <f t="shared" si="551"/>
        <v>0</v>
      </c>
      <c r="Q7102" s="3">
        <f t="shared" si="552"/>
        <v>1337.6000000000001</v>
      </c>
      <c r="R7102" t="str">
        <f t="shared" si="553"/>
        <v>Em atraso</v>
      </c>
      <c r="S7102" s="5">
        <f t="shared" si="554"/>
        <v>5</v>
      </c>
    </row>
    <row r="7103" spans="1:19" x14ac:dyDescent="0.25">
      <c r="A7103">
        <v>7102</v>
      </c>
      <c r="B7103" s="1">
        <v>44293</v>
      </c>
      <c r="C7103" s="1">
        <v>44293</v>
      </c>
      <c r="D7103" s="1">
        <v>44312</v>
      </c>
      <c r="E7103" s="1">
        <v>44312</v>
      </c>
      <c r="F7103">
        <v>1</v>
      </c>
      <c r="G7103">
        <v>7</v>
      </c>
      <c r="H7103">
        <v>219</v>
      </c>
      <c r="I7103" s="6">
        <v>0</v>
      </c>
      <c r="J7103">
        <v>5</v>
      </c>
      <c r="K7103" t="str">
        <f>_xlfn.XLOOKUP(fCompras!F7103,dComprador!$A$2:$A$7,dComprador!$B$2:$B$7)</f>
        <v>Alon</v>
      </c>
      <c r="L7103" t="str">
        <f>_xlfn.XLOOKUP(J7103,dFornecedor!$A$2:$A$6,dFornecedor!$B$2:$B$6)</f>
        <v>Atlas</v>
      </c>
      <c r="M7103" t="str">
        <f>_xlfn.XLOOKUP(G7103,dMateriaPrima!$A$2:$A$12,dMateriaPrima!$B$2:$B$12)</f>
        <v>Poliéster</v>
      </c>
      <c r="N7103" s="2">
        <f>_xlfn.XLOOKUP(G7103,dMateriaPrima!$A$2:$A$12,dMateriaPrima!$C$2:$C$12)</f>
        <v>8</v>
      </c>
      <c r="O7103" s="3">
        <f t="shared" si="550"/>
        <v>1752</v>
      </c>
      <c r="P7103" s="4">
        <f t="shared" si="551"/>
        <v>0</v>
      </c>
      <c r="Q7103" s="3">
        <f t="shared" si="552"/>
        <v>1752</v>
      </c>
      <c r="R7103" t="str">
        <f t="shared" si="553"/>
        <v>No prazo</v>
      </c>
      <c r="S7103" s="5">
        <f t="shared" si="554"/>
        <v>0</v>
      </c>
    </row>
    <row r="7104" spans="1:19" x14ac:dyDescent="0.25">
      <c r="A7104">
        <v>7103</v>
      </c>
      <c r="B7104" s="1">
        <v>44293</v>
      </c>
      <c r="C7104" s="1">
        <v>44303</v>
      </c>
      <c r="D7104" s="1">
        <v>44313</v>
      </c>
      <c r="E7104" s="1">
        <v>44314</v>
      </c>
      <c r="F7104">
        <v>1</v>
      </c>
      <c r="G7104">
        <v>9</v>
      </c>
      <c r="H7104">
        <v>21</v>
      </c>
      <c r="I7104" s="6">
        <v>0</v>
      </c>
      <c r="J7104">
        <v>3</v>
      </c>
      <c r="K7104" t="str">
        <f>_xlfn.XLOOKUP(fCompras!F7104,dComprador!$A$2:$A$7,dComprador!$B$2:$B$7)</f>
        <v>Alon</v>
      </c>
      <c r="L7104" t="str">
        <f>_xlfn.XLOOKUP(J7104,dFornecedor!$A$2:$A$6,dFornecedor!$B$2:$B$6)</f>
        <v>StepUp</v>
      </c>
      <c r="M7104" t="str">
        <f>_xlfn.XLOOKUP(G7104,dMateriaPrima!$A$2:$A$12,dMateriaPrima!$B$2:$B$12)</f>
        <v>Couro</v>
      </c>
      <c r="N7104" s="2">
        <f>_xlfn.XLOOKUP(G7104,dMateriaPrima!$A$2:$A$12,dMateriaPrima!$C$2:$C$12)</f>
        <v>4.4000000000000004</v>
      </c>
      <c r="O7104" s="3">
        <f t="shared" si="550"/>
        <v>92.4</v>
      </c>
      <c r="P7104" s="4">
        <f t="shared" si="551"/>
        <v>0</v>
      </c>
      <c r="Q7104" s="3">
        <f t="shared" si="552"/>
        <v>92.4</v>
      </c>
      <c r="R7104" t="str">
        <f t="shared" si="553"/>
        <v>Em atraso</v>
      </c>
      <c r="S7104" s="5">
        <f t="shared" si="554"/>
        <v>1</v>
      </c>
    </row>
    <row r="7105" spans="1:19" x14ac:dyDescent="0.25">
      <c r="A7105">
        <v>7104</v>
      </c>
      <c r="B7105" s="1">
        <v>44293</v>
      </c>
      <c r="C7105" s="1">
        <v>44297</v>
      </c>
      <c r="D7105" s="1">
        <v>44306</v>
      </c>
      <c r="E7105" s="1">
        <v>44308</v>
      </c>
      <c r="F7105">
        <v>3</v>
      </c>
      <c r="G7105">
        <v>5</v>
      </c>
      <c r="H7105">
        <v>10</v>
      </c>
      <c r="I7105" s="6">
        <v>0</v>
      </c>
      <c r="J7105">
        <v>1</v>
      </c>
      <c r="K7105" t="str">
        <f>_xlfn.XLOOKUP(fCompras!F7105,dComprador!$A$2:$A$7,dComprador!$B$2:$B$7)</f>
        <v>Diego</v>
      </c>
      <c r="L7105" t="str">
        <f>_xlfn.XLOOKUP(J7105,dFornecedor!$A$2:$A$6,dFornecedor!$B$2:$B$6)</f>
        <v>NorthShore</v>
      </c>
      <c r="M7105" t="str">
        <f>_xlfn.XLOOKUP(G7105,dMateriaPrima!$A$2:$A$12,dMateriaPrima!$B$2:$B$12)</f>
        <v>Areia</v>
      </c>
      <c r="N7105" s="2">
        <f>_xlfn.XLOOKUP(G7105,dMateriaPrima!$A$2:$A$12,dMateriaPrima!$C$2:$C$12)</f>
        <v>3.59</v>
      </c>
      <c r="O7105" s="3">
        <f t="shared" si="550"/>
        <v>35.9</v>
      </c>
      <c r="P7105" s="4">
        <f t="shared" si="551"/>
        <v>0</v>
      </c>
      <c r="Q7105" s="3">
        <f t="shared" si="552"/>
        <v>35.9</v>
      </c>
      <c r="R7105" t="str">
        <f t="shared" si="553"/>
        <v>Em atraso</v>
      </c>
      <c r="S7105" s="5">
        <f t="shared" si="554"/>
        <v>2</v>
      </c>
    </row>
    <row r="7106" spans="1:19" x14ac:dyDescent="0.25">
      <c r="A7106">
        <v>7105</v>
      </c>
      <c r="B7106" s="1">
        <v>44293</v>
      </c>
      <c r="C7106" s="1">
        <v>44294</v>
      </c>
      <c r="D7106" s="1">
        <v>44311</v>
      </c>
      <c r="E7106" s="1">
        <v>44314</v>
      </c>
      <c r="F7106">
        <v>1</v>
      </c>
      <c r="G7106">
        <v>11</v>
      </c>
      <c r="H7106">
        <v>92</v>
      </c>
      <c r="I7106" s="6">
        <v>0</v>
      </c>
      <c r="J7106">
        <v>3</v>
      </c>
      <c r="K7106" t="str">
        <f>_xlfn.XLOOKUP(fCompras!F7106,dComprador!$A$2:$A$7,dComprador!$B$2:$B$7)</f>
        <v>Alon</v>
      </c>
      <c r="L7106" t="str">
        <f>_xlfn.XLOOKUP(J7106,dFornecedor!$A$2:$A$6,dFornecedor!$B$2:$B$6)</f>
        <v>StepUp</v>
      </c>
      <c r="M7106" t="str">
        <f>_xlfn.XLOOKUP(G7106,dMateriaPrima!$A$2:$A$12,dMateriaPrima!$B$2:$B$12)</f>
        <v>Papel</v>
      </c>
      <c r="N7106" s="2">
        <f>_xlfn.XLOOKUP(G7106,dMateriaPrima!$A$2:$A$12,dMateriaPrima!$C$2:$C$12)</f>
        <v>9</v>
      </c>
      <c r="O7106" s="3">
        <f t="shared" si="550"/>
        <v>828</v>
      </c>
      <c r="P7106" s="4">
        <f t="shared" si="551"/>
        <v>0</v>
      </c>
      <c r="Q7106" s="3">
        <f t="shared" si="552"/>
        <v>828</v>
      </c>
      <c r="R7106" t="str">
        <f t="shared" si="553"/>
        <v>Em atraso</v>
      </c>
      <c r="S7106" s="5">
        <f t="shared" si="554"/>
        <v>3</v>
      </c>
    </row>
    <row r="7107" spans="1:19" x14ac:dyDescent="0.25">
      <c r="A7107">
        <v>7106</v>
      </c>
      <c r="B7107" s="1">
        <v>44293</v>
      </c>
      <c r="C7107" s="1">
        <v>44301</v>
      </c>
      <c r="D7107" s="1">
        <v>44315</v>
      </c>
      <c r="E7107" s="1">
        <v>44318</v>
      </c>
      <c r="F7107">
        <v>1</v>
      </c>
      <c r="G7107">
        <v>8</v>
      </c>
      <c r="H7107">
        <v>85</v>
      </c>
      <c r="I7107" s="6">
        <v>0</v>
      </c>
      <c r="J7107">
        <v>2</v>
      </c>
      <c r="K7107" t="str">
        <f>_xlfn.XLOOKUP(fCompras!F7107,dComprador!$A$2:$A$7,dComprador!$B$2:$B$7)</f>
        <v>Alon</v>
      </c>
      <c r="L7107" t="str">
        <f>_xlfn.XLOOKUP(J7107,dFornecedor!$A$2:$A$6,dFornecedor!$B$2:$B$6)</f>
        <v>Minerva</v>
      </c>
      <c r="M7107" t="str">
        <f>_xlfn.XLOOKUP(G7107,dMateriaPrima!$A$2:$A$12,dMateriaPrima!$B$2:$B$12)</f>
        <v>Cimento</v>
      </c>
      <c r="N7107" s="2">
        <f>_xlfn.XLOOKUP(G7107,dMateriaPrima!$A$2:$A$12,dMateriaPrima!$C$2:$C$12)</f>
        <v>23</v>
      </c>
      <c r="O7107" s="3">
        <f t="shared" ref="O7107:O7170" si="555">PRODUCT(H7107,N7107)</f>
        <v>1955</v>
      </c>
      <c r="P7107" s="4">
        <f t="shared" ref="P7107:P7170" si="556">PRODUCT(O7107,I7107)</f>
        <v>0</v>
      </c>
      <c r="Q7107" s="3">
        <f t="shared" ref="Q7107:Q7170" si="557">O7107-P7107</f>
        <v>1955</v>
      </c>
      <c r="R7107" t="str">
        <f t="shared" ref="R7107:R7170" si="558">IF(E7107&lt;=D7107,"No prazo",IF(E7107&gt;D7107,"Em atraso"))</f>
        <v>Em atraso</v>
      </c>
      <c r="S7107" s="5">
        <f t="shared" ref="S7107:S7170" si="559">IF(E7107 &gt;D7107, E7107-D7107,0)</f>
        <v>3</v>
      </c>
    </row>
    <row r="7108" spans="1:19" x14ac:dyDescent="0.25">
      <c r="A7108">
        <v>7107</v>
      </c>
      <c r="B7108" s="1">
        <v>44294</v>
      </c>
      <c r="C7108" s="1">
        <v>44306</v>
      </c>
      <c r="D7108" s="1">
        <v>44313</v>
      </c>
      <c r="E7108" s="1">
        <v>44312</v>
      </c>
      <c r="F7108">
        <v>1</v>
      </c>
      <c r="G7108">
        <v>4</v>
      </c>
      <c r="H7108">
        <v>10</v>
      </c>
      <c r="I7108" s="6">
        <v>0</v>
      </c>
      <c r="J7108">
        <v>1</v>
      </c>
      <c r="K7108" t="str">
        <f>_xlfn.XLOOKUP(fCompras!F7108,dComprador!$A$2:$A$7,dComprador!$B$2:$B$7)</f>
        <v>Alon</v>
      </c>
      <c r="L7108" t="str">
        <f>_xlfn.XLOOKUP(J7108,dFornecedor!$A$2:$A$6,dFornecedor!$B$2:$B$6)</f>
        <v>NorthShore</v>
      </c>
      <c r="M7108" t="str">
        <f>_xlfn.XLOOKUP(G7108,dMateriaPrima!$A$2:$A$12,dMateriaPrima!$B$2:$B$12)</f>
        <v>Madeira</v>
      </c>
      <c r="N7108" s="2">
        <f>_xlfn.XLOOKUP(G7108,dMateriaPrima!$A$2:$A$12,dMateriaPrima!$C$2:$C$12)</f>
        <v>168</v>
      </c>
      <c r="O7108" s="3">
        <f t="shared" si="555"/>
        <v>1680</v>
      </c>
      <c r="P7108" s="4">
        <f t="shared" si="556"/>
        <v>0</v>
      </c>
      <c r="Q7108" s="3">
        <f t="shared" si="557"/>
        <v>1680</v>
      </c>
      <c r="R7108" t="str">
        <f t="shared" si="558"/>
        <v>No prazo</v>
      </c>
      <c r="S7108" s="5">
        <f t="shared" si="559"/>
        <v>0</v>
      </c>
    </row>
    <row r="7109" spans="1:19" x14ac:dyDescent="0.25">
      <c r="A7109">
        <v>7108</v>
      </c>
      <c r="B7109" s="1">
        <v>44294</v>
      </c>
      <c r="C7109" s="1">
        <v>44298</v>
      </c>
      <c r="D7109" s="1">
        <v>44309</v>
      </c>
      <c r="E7109" s="1">
        <v>44313</v>
      </c>
      <c r="F7109">
        <v>1</v>
      </c>
      <c r="G7109">
        <v>1</v>
      </c>
      <c r="H7109">
        <v>301</v>
      </c>
      <c r="I7109" s="6">
        <v>0</v>
      </c>
      <c r="J7109">
        <v>2</v>
      </c>
      <c r="K7109" t="str">
        <f>_xlfn.XLOOKUP(fCompras!F7109,dComprador!$A$2:$A$7,dComprador!$B$2:$B$7)</f>
        <v>Alon</v>
      </c>
      <c r="L7109" t="str">
        <f>_xlfn.XLOOKUP(J7109,dFornecedor!$A$2:$A$6,dFornecedor!$B$2:$B$6)</f>
        <v>Minerva</v>
      </c>
      <c r="M7109" t="str">
        <f>_xlfn.XLOOKUP(G7109,dMateriaPrima!$A$2:$A$12,dMateriaPrima!$B$2:$B$12)</f>
        <v>Tecido</v>
      </c>
      <c r="N7109" s="2">
        <f>_xlfn.XLOOKUP(G7109,dMateriaPrima!$A$2:$A$12,dMateriaPrima!$C$2:$C$12)</f>
        <v>18</v>
      </c>
      <c r="O7109" s="3">
        <f t="shared" si="555"/>
        <v>5418</v>
      </c>
      <c r="P7109" s="4">
        <f t="shared" si="556"/>
        <v>0</v>
      </c>
      <c r="Q7109" s="3">
        <f t="shared" si="557"/>
        <v>5418</v>
      </c>
      <c r="R7109" t="str">
        <f t="shared" si="558"/>
        <v>Em atraso</v>
      </c>
      <c r="S7109" s="5">
        <f t="shared" si="559"/>
        <v>4</v>
      </c>
    </row>
    <row r="7110" spans="1:19" x14ac:dyDescent="0.25">
      <c r="A7110">
        <v>7109</v>
      </c>
      <c r="B7110" s="1">
        <v>44294</v>
      </c>
      <c r="C7110" s="1">
        <v>44302</v>
      </c>
      <c r="D7110" s="1">
        <v>44308</v>
      </c>
      <c r="E7110" s="1">
        <v>44309</v>
      </c>
      <c r="F7110">
        <v>3</v>
      </c>
      <c r="G7110">
        <v>10</v>
      </c>
      <c r="H7110">
        <v>625</v>
      </c>
      <c r="I7110" s="6">
        <v>0</v>
      </c>
      <c r="J7110">
        <v>5</v>
      </c>
      <c r="K7110" t="str">
        <f>_xlfn.XLOOKUP(fCompras!F7110,dComprador!$A$2:$A$7,dComprador!$B$2:$B$7)</f>
        <v>Diego</v>
      </c>
      <c r="L7110" t="str">
        <f>_xlfn.XLOOKUP(J7110,dFornecedor!$A$2:$A$6,dFornecedor!$B$2:$B$6)</f>
        <v>Atlas</v>
      </c>
      <c r="M7110" t="str">
        <f>_xlfn.XLOOKUP(G7110,dMateriaPrima!$A$2:$A$12,dMateriaPrima!$B$2:$B$12)</f>
        <v>Pedra Britada</v>
      </c>
      <c r="N7110" s="2">
        <f>_xlfn.XLOOKUP(G7110,dMateriaPrima!$A$2:$A$12,dMateriaPrima!$C$2:$C$12)</f>
        <v>56</v>
      </c>
      <c r="O7110" s="3">
        <f t="shared" si="555"/>
        <v>35000</v>
      </c>
      <c r="P7110" s="4">
        <f t="shared" si="556"/>
        <v>0</v>
      </c>
      <c r="Q7110" s="3">
        <f t="shared" si="557"/>
        <v>35000</v>
      </c>
      <c r="R7110" t="str">
        <f t="shared" si="558"/>
        <v>Em atraso</v>
      </c>
      <c r="S7110" s="5">
        <f t="shared" si="559"/>
        <v>1</v>
      </c>
    </row>
    <row r="7111" spans="1:19" x14ac:dyDescent="0.25">
      <c r="A7111">
        <v>7110</v>
      </c>
      <c r="B7111" s="1">
        <v>44294</v>
      </c>
      <c r="C7111" s="1">
        <v>44294</v>
      </c>
      <c r="D7111" s="1">
        <v>44318</v>
      </c>
      <c r="E7111" s="1">
        <v>44320</v>
      </c>
      <c r="F7111">
        <v>2</v>
      </c>
      <c r="G7111">
        <v>2</v>
      </c>
      <c r="H7111">
        <v>2</v>
      </c>
      <c r="I7111" s="6">
        <v>0</v>
      </c>
      <c r="J7111">
        <v>4</v>
      </c>
      <c r="K7111" t="str">
        <f>_xlfn.XLOOKUP(fCompras!F7111,dComprador!$A$2:$A$7,dComprador!$B$2:$B$7)</f>
        <v>João</v>
      </c>
      <c r="L7111" t="str">
        <f>_xlfn.XLOOKUP(J7111,dFornecedor!$A$2:$A$6,dFornecedor!$B$2:$B$6)</f>
        <v>AlphaOmega</v>
      </c>
      <c r="M7111" t="str">
        <f>_xlfn.XLOOKUP(G7111,dMateriaPrima!$A$2:$A$12,dMateriaPrima!$B$2:$B$12)</f>
        <v>Chapa Metal</v>
      </c>
      <c r="N7111" s="2">
        <f>_xlfn.XLOOKUP(G7111,dMateriaPrima!$A$2:$A$12,dMateriaPrima!$C$2:$C$12)</f>
        <v>299.89999999999998</v>
      </c>
      <c r="O7111" s="3">
        <f t="shared" si="555"/>
        <v>599.79999999999995</v>
      </c>
      <c r="P7111" s="4">
        <f t="shared" si="556"/>
        <v>0</v>
      </c>
      <c r="Q7111" s="3">
        <f t="shared" si="557"/>
        <v>599.79999999999995</v>
      </c>
      <c r="R7111" t="str">
        <f t="shared" si="558"/>
        <v>Em atraso</v>
      </c>
      <c r="S7111" s="5">
        <f t="shared" si="559"/>
        <v>2</v>
      </c>
    </row>
    <row r="7112" spans="1:19" x14ac:dyDescent="0.25">
      <c r="A7112">
        <v>7111</v>
      </c>
      <c r="B7112" s="1">
        <v>44294</v>
      </c>
      <c r="C7112" s="1">
        <v>44306</v>
      </c>
      <c r="D7112" s="1">
        <v>44315</v>
      </c>
      <c r="E7112" s="1">
        <v>44314</v>
      </c>
      <c r="F7112">
        <v>1</v>
      </c>
      <c r="G7112">
        <v>11</v>
      </c>
      <c r="H7112">
        <v>25</v>
      </c>
      <c r="I7112" s="6">
        <v>0.3</v>
      </c>
      <c r="J7112">
        <v>1</v>
      </c>
      <c r="K7112" t="str">
        <f>_xlfn.XLOOKUP(fCompras!F7112,dComprador!$A$2:$A$7,dComprador!$B$2:$B$7)</f>
        <v>Alon</v>
      </c>
      <c r="L7112" t="str">
        <f>_xlfn.XLOOKUP(J7112,dFornecedor!$A$2:$A$6,dFornecedor!$B$2:$B$6)</f>
        <v>NorthShore</v>
      </c>
      <c r="M7112" t="str">
        <f>_xlfn.XLOOKUP(G7112,dMateriaPrima!$A$2:$A$12,dMateriaPrima!$B$2:$B$12)</f>
        <v>Papel</v>
      </c>
      <c r="N7112" s="2">
        <f>_xlfn.XLOOKUP(G7112,dMateriaPrima!$A$2:$A$12,dMateriaPrima!$C$2:$C$12)</f>
        <v>9</v>
      </c>
      <c r="O7112" s="3">
        <f t="shared" si="555"/>
        <v>225</v>
      </c>
      <c r="P7112" s="4">
        <f t="shared" si="556"/>
        <v>67.5</v>
      </c>
      <c r="Q7112" s="3">
        <f t="shared" si="557"/>
        <v>157.5</v>
      </c>
      <c r="R7112" t="str">
        <f t="shared" si="558"/>
        <v>No prazo</v>
      </c>
      <c r="S7112" s="5">
        <f t="shared" si="559"/>
        <v>0</v>
      </c>
    </row>
    <row r="7113" spans="1:19" x14ac:dyDescent="0.25">
      <c r="A7113">
        <v>7112</v>
      </c>
      <c r="B7113" s="1">
        <v>44294</v>
      </c>
      <c r="C7113" s="1">
        <v>44294</v>
      </c>
      <c r="D7113" s="1">
        <v>44323</v>
      </c>
      <c r="E7113" s="1">
        <v>44323</v>
      </c>
      <c r="F7113">
        <v>1</v>
      </c>
      <c r="G7113">
        <v>6</v>
      </c>
      <c r="H7113">
        <v>69</v>
      </c>
      <c r="I7113" s="6">
        <v>0</v>
      </c>
      <c r="J7113">
        <v>2</v>
      </c>
      <c r="K7113" t="str">
        <f>_xlfn.XLOOKUP(fCompras!F7113,dComprador!$A$2:$A$7,dComprador!$B$2:$B$7)</f>
        <v>Alon</v>
      </c>
      <c r="L7113" t="str">
        <f>_xlfn.XLOOKUP(J7113,dFornecedor!$A$2:$A$6,dFornecedor!$B$2:$B$6)</f>
        <v>Minerva</v>
      </c>
      <c r="M7113" t="str">
        <f>_xlfn.XLOOKUP(G7113,dMateriaPrima!$A$2:$A$12,dMateriaPrima!$B$2:$B$12)</f>
        <v>Fio Algodão</v>
      </c>
      <c r="N7113" s="2">
        <f>_xlfn.XLOOKUP(G7113,dMateriaPrima!$A$2:$A$12,dMateriaPrima!$C$2:$C$12)</f>
        <v>55.9</v>
      </c>
      <c r="O7113" s="3">
        <f t="shared" si="555"/>
        <v>3857.1</v>
      </c>
      <c r="P7113" s="4">
        <f t="shared" si="556"/>
        <v>0</v>
      </c>
      <c r="Q7113" s="3">
        <f t="shared" si="557"/>
        <v>3857.1</v>
      </c>
      <c r="R7113" t="str">
        <f t="shared" si="558"/>
        <v>No prazo</v>
      </c>
      <c r="S7113" s="5">
        <f t="shared" si="559"/>
        <v>0</v>
      </c>
    </row>
    <row r="7114" spans="1:19" x14ac:dyDescent="0.25">
      <c r="A7114">
        <v>7113</v>
      </c>
      <c r="B7114" s="1">
        <v>44294</v>
      </c>
      <c r="C7114" s="1">
        <v>44303</v>
      </c>
      <c r="D7114" s="1">
        <v>44326</v>
      </c>
      <c r="E7114" s="1">
        <v>44327</v>
      </c>
      <c r="F7114">
        <v>1</v>
      </c>
      <c r="G7114">
        <v>5</v>
      </c>
      <c r="H7114">
        <v>83</v>
      </c>
      <c r="I7114" s="6">
        <v>0</v>
      </c>
      <c r="J7114">
        <v>3</v>
      </c>
      <c r="K7114" t="str">
        <f>_xlfn.XLOOKUP(fCompras!F7114,dComprador!$A$2:$A$7,dComprador!$B$2:$B$7)</f>
        <v>Alon</v>
      </c>
      <c r="L7114" t="str">
        <f>_xlfn.XLOOKUP(J7114,dFornecedor!$A$2:$A$6,dFornecedor!$B$2:$B$6)</f>
        <v>StepUp</v>
      </c>
      <c r="M7114" t="str">
        <f>_xlfn.XLOOKUP(G7114,dMateriaPrima!$A$2:$A$12,dMateriaPrima!$B$2:$B$12)</f>
        <v>Areia</v>
      </c>
      <c r="N7114" s="2">
        <f>_xlfn.XLOOKUP(G7114,dMateriaPrima!$A$2:$A$12,dMateriaPrima!$C$2:$C$12)</f>
        <v>3.59</v>
      </c>
      <c r="O7114" s="3">
        <f t="shared" si="555"/>
        <v>297.96999999999997</v>
      </c>
      <c r="P7114" s="4">
        <f t="shared" si="556"/>
        <v>0</v>
      </c>
      <c r="Q7114" s="3">
        <f t="shared" si="557"/>
        <v>297.96999999999997</v>
      </c>
      <c r="R7114" t="str">
        <f t="shared" si="558"/>
        <v>Em atraso</v>
      </c>
      <c r="S7114" s="5">
        <f t="shared" si="559"/>
        <v>1</v>
      </c>
    </row>
    <row r="7115" spans="1:19" x14ac:dyDescent="0.25">
      <c r="A7115">
        <v>7114</v>
      </c>
      <c r="B7115" s="1">
        <v>44294</v>
      </c>
      <c r="C7115" s="1">
        <v>44295</v>
      </c>
      <c r="D7115" s="1">
        <v>44314</v>
      </c>
      <c r="E7115" s="1">
        <v>44314</v>
      </c>
      <c r="F7115">
        <v>1</v>
      </c>
      <c r="G7115">
        <v>5</v>
      </c>
      <c r="H7115">
        <v>416</v>
      </c>
      <c r="I7115" s="6">
        <v>0</v>
      </c>
      <c r="J7115">
        <v>4</v>
      </c>
      <c r="K7115" t="str">
        <f>_xlfn.XLOOKUP(fCompras!F7115,dComprador!$A$2:$A$7,dComprador!$B$2:$B$7)</f>
        <v>Alon</v>
      </c>
      <c r="L7115" t="str">
        <f>_xlfn.XLOOKUP(J7115,dFornecedor!$A$2:$A$6,dFornecedor!$B$2:$B$6)</f>
        <v>AlphaOmega</v>
      </c>
      <c r="M7115" t="str">
        <f>_xlfn.XLOOKUP(G7115,dMateriaPrima!$A$2:$A$12,dMateriaPrima!$B$2:$B$12)</f>
        <v>Areia</v>
      </c>
      <c r="N7115" s="2">
        <f>_xlfn.XLOOKUP(G7115,dMateriaPrima!$A$2:$A$12,dMateriaPrima!$C$2:$C$12)</f>
        <v>3.59</v>
      </c>
      <c r="O7115" s="3">
        <f t="shared" si="555"/>
        <v>1493.44</v>
      </c>
      <c r="P7115" s="4">
        <f t="shared" si="556"/>
        <v>0</v>
      </c>
      <c r="Q7115" s="3">
        <f t="shared" si="557"/>
        <v>1493.44</v>
      </c>
      <c r="R7115" t="str">
        <f t="shared" si="558"/>
        <v>No prazo</v>
      </c>
      <c r="S7115" s="5">
        <f t="shared" si="559"/>
        <v>0</v>
      </c>
    </row>
    <row r="7116" spans="1:19" x14ac:dyDescent="0.25">
      <c r="A7116">
        <v>7115</v>
      </c>
      <c r="B7116" s="1">
        <v>44294</v>
      </c>
      <c r="C7116" s="1">
        <v>44295</v>
      </c>
      <c r="D7116" s="1">
        <v>44315</v>
      </c>
      <c r="E7116" s="1">
        <v>44318</v>
      </c>
      <c r="F7116">
        <v>1</v>
      </c>
      <c r="G7116">
        <v>4</v>
      </c>
      <c r="H7116">
        <v>54</v>
      </c>
      <c r="I7116" s="6">
        <v>0</v>
      </c>
      <c r="J7116">
        <v>3</v>
      </c>
      <c r="K7116" t="str">
        <f>_xlfn.XLOOKUP(fCompras!F7116,dComprador!$A$2:$A$7,dComprador!$B$2:$B$7)</f>
        <v>Alon</v>
      </c>
      <c r="L7116" t="str">
        <f>_xlfn.XLOOKUP(J7116,dFornecedor!$A$2:$A$6,dFornecedor!$B$2:$B$6)</f>
        <v>StepUp</v>
      </c>
      <c r="M7116" t="str">
        <f>_xlfn.XLOOKUP(G7116,dMateriaPrima!$A$2:$A$12,dMateriaPrima!$B$2:$B$12)</f>
        <v>Madeira</v>
      </c>
      <c r="N7116" s="2">
        <f>_xlfn.XLOOKUP(G7116,dMateriaPrima!$A$2:$A$12,dMateriaPrima!$C$2:$C$12)</f>
        <v>168</v>
      </c>
      <c r="O7116" s="3">
        <f t="shared" si="555"/>
        <v>9072</v>
      </c>
      <c r="P7116" s="4">
        <f t="shared" si="556"/>
        <v>0</v>
      </c>
      <c r="Q7116" s="3">
        <f t="shared" si="557"/>
        <v>9072</v>
      </c>
      <c r="R7116" t="str">
        <f t="shared" si="558"/>
        <v>Em atraso</v>
      </c>
      <c r="S7116" s="5">
        <f t="shared" si="559"/>
        <v>3</v>
      </c>
    </row>
    <row r="7117" spans="1:19" x14ac:dyDescent="0.25">
      <c r="A7117">
        <v>7116</v>
      </c>
      <c r="B7117" s="1">
        <v>44295</v>
      </c>
      <c r="C7117" s="1">
        <v>44305</v>
      </c>
      <c r="D7117" s="1">
        <v>44307</v>
      </c>
      <c r="E7117" s="1">
        <v>44310</v>
      </c>
      <c r="F7117">
        <v>4</v>
      </c>
      <c r="G7117">
        <v>8</v>
      </c>
      <c r="H7117">
        <v>339</v>
      </c>
      <c r="I7117" s="6">
        <v>0</v>
      </c>
      <c r="J7117">
        <v>1</v>
      </c>
      <c r="K7117" t="str">
        <f>_xlfn.XLOOKUP(fCompras!F7117,dComprador!$A$2:$A$7,dComprador!$B$2:$B$7)</f>
        <v>Lira</v>
      </c>
      <c r="L7117" t="str">
        <f>_xlfn.XLOOKUP(J7117,dFornecedor!$A$2:$A$6,dFornecedor!$B$2:$B$6)</f>
        <v>NorthShore</v>
      </c>
      <c r="M7117" t="str">
        <f>_xlfn.XLOOKUP(G7117,dMateriaPrima!$A$2:$A$12,dMateriaPrima!$B$2:$B$12)</f>
        <v>Cimento</v>
      </c>
      <c r="N7117" s="2">
        <f>_xlfn.XLOOKUP(G7117,dMateriaPrima!$A$2:$A$12,dMateriaPrima!$C$2:$C$12)</f>
        <v>23</v>
      </c>
      <c r="O7117" s="3">
        <f t="shared" si="555"/>
        <v>7797</v>
      </c>
      <c r="P7117" s="4">
        <f t="shared" si="556"/>
        <v>0</v>
      </c>
      <c r="Q7117" s="3">
        <f t="shared" si="557"/>
        <v>7797</v>
      </c>
      <c r="R7117" t="str">
        <f t="shared" si="558"/>
        <v>Em atraso</v>
      </c>
      <c r="S7117" s="5">
        <f t="shared" si="559"/>
        <v>3</v>
      </c>
    </row>
    <row r="7118" spans="1:19" x14ac:dyDescent="0.25">
      <c r="A7118">
        <v>7117</v>
      </c>
      <c r="B7118" s="1">
        <v>44295</v>
      </c>
      <c r="C7118" s="1">
        <v>44297</v>
      </c>
      <c r="D7118" s="1">
        <v>44301</v>
      </c>
      <c r="E7118" s="1">
        <v>44305</v>
      </c>
      <c r="F7118">
        <v>4</v>
      </c>
      <c r="G7118">
        <v>6</v>
      </c>
      <c r="H7118">
        <v>231</v>
      </c>
      <c r="I7118" s="6">
        <v>0</v>
      </c>
      <c r="J7118">
        <v>2</v>
      </c>
      <c r="K7118" t="str">
        <f>_xlfn.XLOOKUP(fCompras!F7118,dComprador!$A$2:$A$7,dComprador!$B$2:$B$7)</f>
        <v>Lira</v>
      </c>
      <c r="L7118" t="str">
        <f>_xlfn.XLOOKUP(J7118,dFornecedor!$A$2:$A$6,dFornecedor!$B$2:$B$6)</f>
        <v>Minerva</v>
      </c>
      <c r="M7118" t="str">
        <f>_xlfn.XLOOKUP(G7118,dMateriaPrima!$A$2:$A$12,dMateriaPrima!$B$2:$B$12)</f>
        <v>Fio Algodão</v>
      </c>
      <c r="N7118" s="2">
        <f>_xlfn.XLOOKUP(G7118,dMateriaPrima!$A$2:$A$12,dMateriaPrima!$C$2:$C$12)</f>
        <v>55.9</v>
      </c>
      <c r="O7118" s="3">
        <f t="shared" si="555"/>
        <v>12912.9</v>
      </c>
      <c r="P7118" s="4">
        <f t="shared" si="556"/>
        <v>0</v>
      </c>
      <c r="Q7118" s="3">
        <f t="shared" si="557"/>
        <v>12912.9</v>
      </c>
      <c r="R7118" t="str">
        <f t="shared" si="558"/>
        <v>Em atraso</v>
      </c>
      <c r="S7118" s="5">
        <f t="shared" si="559"/>
        <v>4</v>
      </c>
    </row>
    <row r="7119" spans="1:19" x14ac:dyDescent="0.25">
      <c r="A7119">
        <v>7118</v>
      </c>
      <c r="B7119" s="1">
        <v>44295</v>
      </c>
      <c r="C7119" s="1">
        <v>44305</v>
      </c>
      <c r="D7119" s="1">
        <v>44307</v>
      </c>
      <c r="E7119" s="1">
        <v>44310</v>
      </c>
      <c r="F7119">
        <v>4</v>
      </c>
      <c r="G7119">
        <v>5</v>
      </c>
      <c r="H7119">
        <v>52</v>
      </c>
      <c r="I7119" s="6">
        <v>0</v>
      </c>
      <c r="J7119">
        <v>1</v>
      </c>
      <c r="K7119" t="str">
        <f>_xlfn.XLOOKUP(fCompras!F7119,dComprador!$A$2:$A$7,dComprador!$B$2:$B$7)</f>
        <v>Lira</v>
      </c>
      <c r="L7119" t="str">
        <f>_xlfn.XLOOKUP(J7119,dFornecedor!$A$2:$A$6,dFornecedor!$B$2:$B$6)</f>
        <v>NorthShore</v>
      </c>
      <c r="M7119" t="str">
        <f>_xlfn.XLOOKUP(G7119,dMateriaPrima!$A$2:$A$12,dMateriaPrima!$B$2:$B$12)</f>
        <v>Areia</v>
      </c>
      <c r="N7119" s="2">
        <f>_xlfn.XLOOKUP(G7119,dMateriaPrima!$A$2:$A$12,dMateriaPrima!$C$2:$C$12)</f>
        <v>3.59</v>
      </c>
      <c r="O7119" s="3">
        <f t="shared" si="555"/>
        <v>186.68</v>
      </c>
      <c r="P7119" s="4">
        <f t="shared" si="556"/>
        <v>0</v>
      </c>
      <c r="Q7119" s="3">
        <f t="shared" si="557"/>
        <v>186.68</v>
      </c>
      <c r="R7119" t="str">
        <f t="shared" si="558"/>
        <v>Em atraso</v>
      </c>
      <c r="S7119" s="5">
        <f t="shared" si="559"/>
        <v>3</v>
      </c>
    </row>
    <row r="7120" spans="1:19" x14ac:dyDescent="0.25">
      <c r="A7120">
        <v>7119</v>
      </c>
      <c r="B7120" s="1">
        <v>44295</v>
      </c>
      <c r="C7120" s="1">
        <v>44304</v>
      </c>
      <c r="D7120" s="1">
        <v>44306</v>
      </c>
      <c r="E7120" s="1">
        <v>44309</v>
      </c>
      <c r="F7120">
        <v>4</v>
      </c>
      <c r="G7120">
        <v>1</v>
      </c>
      <c r="H7120">
        <v>59</v>
      </c>
      <c r="I7120" s="6">
        <v>0</v>
      </c>
      <c r="J7120">
        <v>3</v>
      </c>
      <c r="K7120" t="str">
        <f>_xlfn.XLOOKUP(fCompras!F7120,dComprador!$A$2:$A$7,dComprador!$B$2:$B$7)</f>
        <v>Lira</v>
      </c>
      <c r="L7120" t="str">
        <f>_xlfn.XLOOKUP(J7120,dFornecedor!$A$2:$A$6,dFornecedor!$B$2:$B$6)</f>
        <v>StepUp</v>
      </c>
      <c r="M7120" t="str">
        <f>_xlfn.XLOOKUP(G7120,dMateriaPrima!$A$2:$A$12,dMateriaPrima!$B$2:$B$12)</f>
        <v>Tecido</v>
      </c>
      <c r="N7120" s="2">
        <f>_xlfn.XLOOKUP(G7120,dMateriaPrima!$A$2:$A$12,dMateriaPrima!$C$2:$C$12)</f>
        <v>18</v>
      </c>
      <c r="O7120" s="3">
        <f t="shared" si="555"/>
        <v>1062</v>
      </c>
      <c r="P7120" s="4">
        <f t="shared" si="556"/>
        <v>0</v>
      </c>
      <c r="Q7120" s="3">
        <f t="shared" si="557"/>
        <v>1062</v>
      </c>
      <c r="R7120" t="str">
        <f t="shared" si="558"/>
        <v>Em atraso</v>
      </c>
      <c r="S7120" s="5">
        <f t="shared" si="559"/>
        <v>3</v>
      </c>
    </row>
    <row r="7121" spans="1:19" x14ac:dyDescent="0.25">
      <c r="A7121">
        <v>7120</v>
      </c>
      <c r="B7121" s="1">
        <v>44295</v>
      </c>
      <c r="C7121" s="1">
        <v>44295</v>
      </c>
      <c r="D7121" s="1">
        <v>44310</v>
      </c>
      <c r="E7121" s="1">
        <v>44313</v>
      </c>
      <c r="F7121">
        <v>1</v>
      </c>
      <c r="G7121">
        <v>5</v>
      </c>
      <c r="H7121">
        <v>52</v>
      </c>
      <c r="I7121" s="6">
        <v>0</v>
      </c>
      <c r="J7121">
        <v>2</v>
      </c>
      <c r="K7121" t="str">
        <f>_xlfn.XLOOKUP(fCompras!F7121,dComprador!$A$2:$A$7,dComprador!$B$2:$B$7)</f>
        <v>Alon</v>
      </c>
      <c r="L7121" t="str">
        <f>_xlfn.XLOOKUP(J7121,dFornecedor!$A$2:$A$6,dFornecedor!$B$2:$B$6)</f>
        <v>Minerva</v>
      </c>
      <c r="M7121" t="str">
        <f>_xlfn.XLOOKUP(G7121,dMateriaPrima!$A$2:$A$12,dMateriaPrima!$B$2:$B$12)</f>
        <v>Areia</v>
      </c>
      <c r="N7121" s="2">
        <f>_xlfn.XLOOKUP(G7121,dMateriaPrima!$A$2:$A$12,dMateriaPrima!$C$2:$C$12)</f>
        <v>3.59</v>
      </c>
      <c r="O7121" s="3">
        <f t="shared" si="555"/>
        <v>186.68</v>
      </c>
      <c r="P7121" s="4">
        <f t="shared" si="556"/>
        <v>0</v>
      </c>
      <c r="Q7121" s="3">
        <f t="shared" si="557"/>
        <v>186.68</v>
      </c>
      <c r="R7121" t="str">
        <f t="shared" si="558"/>
        <v>Em atraso</v>
      </c>
      <c r="S7121" s="5">
        <f t="shared" si="559"/>
        <v>3</v>
      </c>
    </row>
    <row r="7122" spans="1:19" x14ac:dyDescent="0.25">
      <c r="A7122">
        <v>7121</v>
      </c>
      <c r="B7122" s="1">
        <v>44295</v>
      </c>
      <c r="C7122" s="1">
        <v>44295</v>
      </c>
      <c r="D7122" s="1">
        <v>44313</v>
      </c>
      <c r="E7122" s="1">
        <v>44315</v>
      </c>
      <c r="F7122">
        <v>1</v>
      </c>
      <c r="G7122">
        <v>6</v>
      </c>
      <c r="H7122">
        <v>157</v>
      </c>
      <c r="I7122" s="6">
        <v>0</v>
      </c>
      <c r="J7122">
        <v>2</v>
      </c>
      <c r="K7122" t="str">
        <f>_xlfn.XLOOKUP(fCompras!F7122,dComprador!$A$2:$A$7,dComprador!$B$2:$B$7)</f>
        <v>Alon</v>
      </c>
      <c r="L7122" t="str">
        <f>_xlfn.XLOOKUP(J7122,dFornecedor!$A$2:$A$6,dFornecedor!$B$2:$B$6)</f>
        <v>Minerva</v>
      </c>
      <c r="M7122" t="str">
        <f>_xlfn.XLOOKUP(G7122,dMateriaPrima!$A$2:$A$12,dMateriaPrima!$B$2:$B$12)</f>
        <v>Fio Algodão</v>
      </c>
      <c r="N7122" s="2">
        <f>_xlfn.XLOOKUP(G7122,dMateriaPrima!$A$2:$A$12,dMateriaPrima!$C$2:$C$12)</f>
        <v>55.9</v>
      </c>
      <c r="O7122" s="3">
        <f t="shared" si="555"/>
        <v>8776.2999999999993</v>
      </c>
      <c r="P7122" s="4">
        <f t="shared" si="556"/>
        <v>0</v>
      </c>
      <c r="Q7122" s="3">
        <f t="shared" si="557"/>
        <v>8776.2999999999993</v>
      </c>
      <c r="R7122" t="str">
        <f t="shared" si="558"/>
        <v>Em atraso</v>
      </c>
      <c r="S7122" s="5">
        <f t="shared" si="559"/>
        <v>2</v>
      </c>
    </row>
    <row r="7123" spans="1:19" x14ac:dyDescent="0.25">
      <c r="A7123">
        <v>7122</v>
      </c>
      <c r="B7123" s="1">
        <v>44295</v>
      </c>
      <c r="C7123" s="1">
        <v>44306</v>
      </c>
      <c r="D7123" s="1">
        <v>44312</v>
      </c>
      <c r="E7123" s="1">
        <v>44314</v>
      </c>
      <c r="F7123">
        <v>1</v>
      </c>
      <c r="G7123">
        <v>5</v>
      </c>
      <c r="H7123">
        <v>233</v>
      </c>
      <c r="I7123" s="6">
        <v>0</v>
      </c>
      <c r="J7123">
        <v>1</v>
      </c>
      <c r="K7123" t="str">
        <f>_xlfn.XLOOKUP(fCompras!F7123,dComprador!$A$2:$A$7,dComprador!$B$2:$B$7)</f>
        <v>Alon</v>
      </c>
      <c r="L7123" t="str">
        <f>_xlfn.XLOOKUP(J7123,dFornecedor!$A$2:$A$6,dFornecedor!$B$2:$B$6)</f>
        <v>NorthShore</v>
      </c>
      <c r="M7123" t="str">
        <f>_xlfn.XLOOKUP(G7123,dMateriaPrima!$A$2:$A$12,dMateriaPrima!$B$2:$B$12)</f>
        <v>Areia</v>
      </c>
      <c r="N7123" s="2">
        <f>_xlfn.XLOOKUP(G7123,dMateriaPrima!$A$2:$A$12,dMateriaPrima!$C$2:$C$12)</f>
        <v>3.59</v>
      </c>
      <c r="O7123" s="3">
        <f t="shared" si="555"/>
        <v>836.46999999999991</v>
      </c>
      <c r="P7123" s="4">
        <f t="shared" si="556"/>
        <v>0</v>
      </c>
      <c r="Q7123" s="3">
        <f t="shared" si="557"/>
        <v>836.46999999999991</v>
      </c>
      <c r="R7123" t="str">
        <f t="shared" si="558"/>
        <v>Em atraso</v>
      </c>
      <c r="S7123" s="5">
        <f t="shared" si="559"/>
        <v>2</v>
      </c>
    </row>
    <row r="7124" spans="1:19" x14ac:dyDescent="0.25">
      <c r="A7124">
        <v>7123</v>
      </c>
      <c r="B7124" s="1">
        <v>44295</v>
      </c>
      <c r="C7124" s="1">
        <v>44301</v>
      </c>
      <c r="D7124" s="1">
        <v>44315</v>
      </c>
      <c r="E7124" s="1">
        <v>44316</v>
      </c>
      <c r="F7124">
        <v>1</v>
      </c>
      <c r="G7124">
        <v>6</v>
      </c>
      <c r="H7124">
        <v>38</v>
      </c>
      <c r="I7124" s="6">
        <v>0</v>
      </c>
      <c r="J7124">
        <v>1</v>
      </c>
      <c r="K7124" t="str">
        <f>_xlfn.XLOOKUP(fCompras!F7124,dComprador!$A$2:$A$7,dComprador!$B$2:$B$7)</f>
        <v>Alon</v>
      </c>
      <c r="L7124" t="str">
        <f>_xlfn.XLOOKUP(J7124,dFornecedor!$A$2:$A$6,dFornecedor!$B$2:$B$6)</f>
        <v>NorthShore</v>
      </c>
      <c r="M7124" t="str">
        <f>_xlfn.XLOOKUP(G7124,dMateriaPrima!$A$2:$A$12,dMateriaPrima!$B$2:$B$12)</f>
        <v>Fio Algodão</v>
      </c>
      <c r="N7124" s="2">
        <f>_xlfn.XLOOKUP(G7124,dMateriaPrima!$A$2:$A$12,dMateriaPrima!$C$2:$C$12)</f>
        <v>55.9</v>
      </c>
      <c r="O7124" s="3">
        <f t="shared" si="555"/>
        <v>2124.1999999999998</v>
      </c>
      <c r="P7124" s="4">
        <f t="shared" si="556"/>
        <v>0</v>
      </c>
      <c r="Q7124" s="3">
        <f t="shared" si="557"/>
        <v>2124.1999999999998</v>
      </c>
      <c r="R7124" t="str">
        <f t="shared" si="558"/>
        <v>Em atraso</v>
      </c>
      <c r="S7124" s="5">
        <f t="shared" si="559"/>
        <v>1</v>
      </c>
    </row>
    <row r="7125" spans="1:19" x14ac:dyDescent="0.25">
      <c r="A7125">
        <v>7124</v>
      </c>
      <c r="B7125" s="1">
        <v>44295</v>
      </c>
      <c r="C7125" s="1">
        <v>44301</v>
      </c>
      <c r="D7125" s="1">
        <v>44313</v>
      </c>
      <c r="E7125" s="1">
        <v>44314</v>
      </c>
      <c r="F7125">
        <v>2</v>
      </c>
      <c r="G7125">
        <v>8</v>
      </c>
      <c r="H7125">
        <v>291</v>
      </c>
      <c r="I7125" s="6">
        <v>0</v>
      </c>
      <c r="J7125">
        <v>2</v>
      </c>
      <c r="K7125" t="str">
        <f>_xlfn.XLOOKUP(fCompras!F7125,dComprador!$A$2:$A$7,dComprador!$B$2:$B$7)</f>
        <v>João</v>
      </c>
      <c r="L7125" t="str">
        <f>_xlfn.XLOOKUP(J7125,dFornecedor!$A$2:$A$6,dFornecedor!$B$2:$B$6)</f>
        <v>Minerva</v>
      </c>
      <c r="M7125" t="str">
        <f>_xlfn.XLOOKUP(G7125,dMateriaPrima!$A$2:$A$12,dMateriaPrima!$B$2:$B$12)</f>
        <v>Cimento</v>
      </c>
      <c r="N7125" s="2">
        <f>_xlfn.XLOOKUP(G7125,dMateriaPrima!$A$2:$A$12,dMateriaPrima!$C$2:$C$12)</f>
        <v>23</v>
      </c>
      <c r="O7125" s="3">
        <f t="shared" si="555"/>
        <v>6693</v>
      </c>
      <c r="P7125" s="4">
        <f t="shared" si="556"/>
        <v>0</v>
      </c>
      <c r="Q7125" s="3">
        <f t="shared" si="557"/>
        <v>6693</v>
      </c>
      <c r="R7125" t="str">
        <f t="shared" si="558"/>
        <v>Em atraso</v>
      </c>
      <c r="S7125" s="5">
        <f t="shared" si="559"/>
        <v>1</v>
      </c>
    </row>
    <row r="7126" spans="1:19" x14ac:dyDescent="0.25">
      <c r="A7126">
        <v>7125</v>
      </c>
      <c r="B7126" s="1">
        <v>44296</v>
      </c>
      <c r="C7126" s="1">
        <v>44296</v>
      </c>
      <c r="D7126" s="1">
        <v>44306</v>
      </c>
      <c r="E7126" s="1">
        <v>44310</v>
      </c>
      <c r="F7126">
        <v>4</v>
      </c>
      <c r="G7126">
        <v>10</v>
      </c>
      <c r="H7126">
        <v>609</v>
      </c>
      <c r="I7126" s="6">
        <v>0</v>
      </c>
      <c r="J7126">
        <v>4</v>
      </c>
      <c r="K7126" t="str">
        <f>_xlfn.XLOOKUP(fCompras!F7126,dComprador!$A$2:$A$7,dComprador!$B$2:$B$7)</f>
        <v>Lira</v>
      </c>
      <c r="L7126" t="str">
        <f>_xlfn.XLOOKUP(J7126,dFornecedor!$A$2:$A$6,dFornecedor!$B$2:$B$6)</f>
        <v>AlphaOmega</v>
      </c>
      <c r="M7126" t="str">
        <f>_xlfn.XLOOKUP(G7126,dMateriaPrima!$A$2:$A$12,dMateriaPrima!$B$2:$B$12)</f>
        <v>Pedra Britada</v>
      </c>
      <c r="N7126" s="2">
        <f>_xlfn.XLOOKUP(G7126,dMateriaPrima!$A$2:$A$12,dMateriaPrima!$C$2:$C$12)</f>
        <v>56</v>
      </c>
      <c r="O7126" s="3">
        <f t="shared" si="555"/>
        <v>34104</v>
      </c>
      <c r="P7126" s="4">
        <f t="shared" si="556"/>
        <v>0</v>
      </c>
      <c r="Q7126" s="3">
        <f t="shared" si="557"/>
        <v>34104</v>
      </c>
      <c r="R7126" t="str">
        <f t="shared" si="558"/>
        <v>Em atraso</v>
      </c>
      <c r="S7126" s="5">
        <f t="shared" si="559"/>
        <v>4</v>
      </c>
    </row>
    <row r="7127" spans="1:19" x14ac:dyDescent="0.25">
      <c r="A7127">
        <v>7126</v>
      </c>
      <c r="B7127" s="1">
        <v>44296</v>
      </c>
      <c r="C7127" s="1">
        <v>44296</v>
      </c>
      <c r="D7127" s="1">
        <v>44305</v>
      </c>
      <c r="E7127" s="1">
        <v>44307</v>
      </c>
      <c r="F7127">
        <v>4</v>
      </c>
      <c r="G7127">
        <v>7</v>
      </c>
      <c r="H7127">
        <v>82</v>
      </c>
      <c r="I7127" s="6">
        <v>0</v>
      </c>
      <c r="J7127">
        <v>2</v>
      </c>
      <c r="K7127" t="str">
        <f>_xlfn.XLOOKUP(fCompras!F7127,dComprador!$A$2:$A$7,dComprador!$B$2:$B$7)</f>
        <v>Lira</v>
      </c>
      <c r="L7127" t="str">
        <f>_xlfn.XLOOKUP(J7127,dFornecedor!$A$2:$A$6,dFornecedor!$B$2:$B$6)</f>
        <v>Minerva</v>
      </c>
      <c r="M7127" t="str">
        <f>_xlfn.XLOOKUP(G7127,dMateriaPrima!$A$2:$A$12,dMateriaPrima!$B$2:$B$12)</f>
        <v>Poliéster</v>
      </c>
      <c r="N7127" s="2">
        <f>_xlfn.XLOOKUP(G7127,dMateriaPrima!$A$2:$A$12,dMateriaPrima!$C$2:$C$12)</f>
        <v>8</v>
      </c>
      <c r="O7127" s="3">
        <f t="shared" si="555"/>
        <v>656</v>
      </c>
      <c r="P7127" s="4">
        <f t="shared" si="556"/>
        <v>0</v>
      </c>
      <c r="Q7127" s="3">
        <f t="shared" si="557"/>
        <v>656</v>
      </c>
      <c r="R7127" t="str">
        <f t="shared" si="558"/>
        <v>Em atraso</v>
      </c>
      <c r="S7127" s="5">
        <f t="shared" si="559"/>
        <v>2</v>
      </c>
    </row>
    <row r="7128" spans="1:19" x14ac:dyDescent="0.25">
      <c r="A7128">
        <v>7127</v>
      </c>
      <c r="B7128" s="1">
        <v>44296</v>
      </c>
      <c r="C7128" s="1">
        <v>44307</v>
      </c>
      <c r="D7128" s="1">
        <v>44307</v>
      </c>
      <c r="E7128" s="1">
        <v>44310</v>
      </c>
      <c r="F7128">
        <v>4</v>
      </c>
      <c r="G7128">
        <v>11</v>
      </c>
      <c r="H7128">
        <v>463</v>
      </c>
      <c r="I7128" s="6">
        <v>0</v>
      </c>
      <c r="J7128">
        <v>1</v>
      </c>
      <c r="K7128" t="str">
        <f>_xlfn.XLOOKUP(fCompras!F7128,dComprador!$A$2:$A$7,dComprador!$B$2:$B$7)</f>
        <v>Lira</v>
      </c>
      <c r="L7128" t="str">
        <f>_xlfn.XLOOKUP(J7128,dFornecedor!$A$2:$A$6,dFornecedor!$B$2:$B$6)</f>
        <v>NorthShore</v>
      </c>
      <c r="M7128" t="str">
        <f>_xlfn.XLOOKUP(G7128,dMateriaPrima!$A$2:$A$12,dMateriaPrima!$B$2:$B$12)</f>
        <v>Papel</v>
      </c>
      <c r="N7128" s="2">
        <f>_xlfn.XLOOKUP(G7128,dMateriaPrima!$A$2:$A$12,dMateriaPrima!$C$2:$C$12)</f>
        <v>9</v>
      </c>
      <c r="O7128" s="3">
        <f t="shared" si="555"/>
        <v>4167</v>
      </c>
      <c r="P7128" s="4">
        <f t="shared" si="556"/>
        <v>0</v>
      </c>
      <c r="Q7128" s="3">
        <f t="shared" si="557"/>
        <v>4167</v>
      </c>
      <c r="R7128" t="str">
        <f t="shared" si="558"/>
        <v>Em atraso</v>
      </c>
      <c r="S7128" s="5">
        <f t="shared" si="559"/>
        <v>3</v>
      </c>
    </row>
    <row r="7129" spans="1:19" x14ac:dyDescent="0.25">
      <c r="A7129">
        <v>7128</v>
      </c>
      <c r="B7129" s="1">
        <v>44296</v>
      </c>
      <c r="C7129" s="1">
        <v>44299</v>
      </c>
      <c r="D7129" s="1">
        <v>44304</v>
      </c>
      <c r="E7129" s="1">
        <v>44312</v>
      </c>
      <c r="F7129">
        <v>4</v>
      </c>
      <c r="G7129">
        <v>10</v>
      </c>
      <c r="H7129">
        <v>464</v>
      </c>
      <c r="I7129" s="6">
        <v>0</v>
      </c>
      <c r="J7129">
        <v>4</v>
      </c>
      <c r="K7129" t="str">
        <f>_xlfn.XLOOKUP(fCompras!F7129,dComprador!$A$2:$A$7,dComprador!$B$2:$B$7)</f>
        <v>Lira</v>
      </c>
      <c r="L7129" t="str">
        <f>_xlfn.XLOOKUP(J7129,dFornecedor!$A$2:$A$6,dFornecedor!$B$2:$B$6)</f>
        <v>AlphaOmega</v>
      </c>
      <c r="M7129" t="str">
        <f>_xlfn.XLOOKUP(G7129,dMateriaPrima!$A$2:$A$12,dMateriaPrima!$B$2:$B$12)</f>
        <v>Pedra Britada</v>
      </c>
      <c r="N7129" s="2">
        <f>_xlfn.XLOOKUP(G7129,dMateriaPrima!$A$2:$A$12,dMateriaPrima!$C$2:$C$12)</f>
        <v>56</v>
      </c>
      <c r="O7129" s="3">
        <f t="shared" si="555"/>
        <v>25984</v>
      </c>
      <c r="P7129" s="4">
        <f t="shared" si="556"/>
        <v>0</v>
      </c>
      <c r="Q7129" s="3">
        <f t="shared" si="557"/>
        <v>25984</v>
      </c>
      <c r="R7129" t="str">
        <f t="shared" si="558"/>
        <v>Em atraso</v>
      </c>
      <c r="S7129" s="5">
        <f t="shared" si="559"/>
        <v>8</v>
      </c>
    </row>
    <row r="7130" spans="1:19" x14ac:dyDescent="0.25">
      <c r="A7130">
        <v>7129</v>
      </c>
      <c r="B7130" s="1">
        <v>44296</v>
      </c>
      <c r="C7130" s="1">
        <v>44301</v>
      </c>
      <c r="D7130" s="1">
        <v>44303</v>
      </c>
      <c r="E7130" s="1">
        <v>44307</v>
      </c>
      <c r="F7130">
        <v>4</v>
      </c>
      <c r="G7130">
        <v>7</v>
      </c>
      <c r="H7130">
        <v>221</v>
      </c>
      <c r="I7130" s="6">
        <v>0</v>
      </c>
      <c r="J7130">
        <v>1</v>
      </c>
      <c r="K7130" t="str">
        <f>_xlfn.XLOOKUP(fCompras!F7130,dComprador!$A$2:$A$7,dComprador!$B$2:$B$7)</f>
        <v>Lira</v>
      </c>
      <c r="L7130" t="str">
        <f>_xlfn.XLOOKUP(J7130,dFornecedor!$A$2:$A$6,dFornecedor!$B$2:$B$6)</f>
        <v>NorthShore</v>
      </c>
      <c r="M7130" t="str">
        <f>_xlfn.XLOOKUP(G7130,dMateriaPrima!$A$2:$A$12,dMateriaPrima!$B$2:$B$12)</f>
        <v>Poliéster</v>
      </c>
      <c r="N7130" s="2">
        <f>_xlfn.XLOOKUP(G7130,dMateriaPrima!$A$2:$A$12,dMateriaPrima!$C$2:$C$12)</f>
        <v>8</v>
      </c>
      <c r="O7130" s="3">
        <f t="shared" si="555"/>
        <v>1768</v>
      </c>
      <c r="P7130" s="4">
        <f t="shared" si="556"/>
        <v>0</v>
      </c>
      <c r="Q7130" s="3">
        <f t="shared" si="557"/>
        <v>1768</v>
      </c>
      <c r="R7130" t="str">
        <f t="shared" si="558"/>
        <v>Em atraso</v>
      </c>
      <c r="S7130" s="5">
        <f t="shared" si="559"/>
        <v>4</v>
      </c>
    </row>
    <row r="7131" spans="1:19" x14ac:dyDescent="0.25">
      <c r="A7131">
        <v>7130</v>
      </c>
      <c r="B7131" s="1">
        <v>44296</v>
      </c>
      <c r="C7131" s="1">
        <v>44296</v>
      </c>
      <c r="D7131" s="1">
        <v>44303</v>
      </c>
      <c r="E7131" s="1">
        <v>44305</v>
      </c>
      <c r="F7131">
        <v>4</v>
      </c>
      <c r="G7131">
        <v>11</v>
      </c>
      <c r="H7131">
        <v>381</v>
      </c>
      <c r="I7131" s="6">
        <v>0</v>
      </c>
      <c r="J7131">
        <v>2</v>
      </c>
      <c r="K7131" t="str">
        <f>_xlfn.XLOOKUP(fCompras!F7131,dComprador!$A$2:$A$7,dComprador!$B$2:$B$7)</f>
        <v>Lira</v>
      </c>
      <c r="L7131" t="str">
        <f>_xlfn.XLOOKUP(J7131,dFornecedor!$A$2:$A$6,dFornecedor!$B$2:$B$6)</f>
        <v>Minerva</v>
      </c>
      <c r="M7131" t="str">
        <f>_xlfn.XLOOKUP(G7131,dMateriaPrima!$A$2:$A$12,dMateriaPrima!$B$2:$B$12)</f>
        <v>Papel</v>
      </c>
      <c r="N7131" s="2">
        <f>_xlfn.XLOOKUP(G7131,dMateriaPrima!$A$2:$A$12,dMateriaPrima!$C$2:$C$12)</f>
        <v>9</v>
      </c>
      <c r="O7131" s="3">
        <f t="shared" si="555"/>
        <v>3429</v>
      </c>
      <c r="P7131" s="4">
        <f t="shared" si="556"/>
        <v>0</v>
      </c>
      <c r="Q7131" s="3">
        <f t="shared" si="557"/>
        <v>3429</v>
      </c>
      <c r="R7131" t="str">
        <f t="shared" si="558"/>
        <v>Em atraso</v>
      </c>
      <c r="S7131" s="5">
        <f t="shared" si="559"/>
        <v>2</v>
      </c>
    </row>
    <row r="7132" spans="1:19" x14ac:dyDescent="0.25">
      <c r="A7132">
        <v>7131</v>
      </c>
      <c r="B7132" s="1">
        <v>44296</v>
      </c>
      <c r="C7132" s="1">
        <v>44296</v>
      </c>
      <c r="D7132" s="1">
        <v>44315</v>
      </c>
      <c r="E7132" s="1">
        <v>44316</v>
      </c>
      <c r="F7132">
        <v>1</v>
      </c>
      <c r="G7132">
        <v>9</v>
      </c>
      <c r="H7132">
        <v>546</v>
      </c>
      <c r="I7132" s="6">
        <v>0</v>
      </c>
      <c r="J7132">
        <v>4</v>
      </c>
      <c r="K7132" t="str">
        <f>_xlfn.XLOOKUP(fCompras!F7132,dComprador!$A$2:$A$7,dComprador!$B$2:$B$7)</f>
        <v>Alon</v>
      </c>
      <c r="L7132" t="str">
        <f>_xlfn.XLOOKUP(J7132,dFornecedor!$A$2:$A$6,dFornecedor!$B$2:$B$6)</f>
        <v>AlphaOmega</v>
      </c>
      <c r="M7132" t="str">
        <f>_xlfn.XLOOKUP(G7132,dMateriaPrima!$A$2:$A$12,dMateriaPrima!$B$2:$B$12)</f>
        <v>Couro</v>
      </c>
      <c r="N7132" s="2">
        <f>_xlfn.XLOOKUP(G7132,dMateriaPrima!$A$2:$A$12,dMateriaPrima!$C$2:$C$12)</f>
        <v>4.4000000000000004</v>
      </c>
      <c r="O7132" s="3">
        <f t="shared" si="555"/>
        <v>2402.4</v>
      </c>
      <c r="P7132" s="4">
        <f t="shared" si="556"/>
        <v>0</v>
      </c>
      <c r="Q7132" s="3">
        <f t="shared" si="557"/>
        <v>2402.4</v>
      </c>
      <c r="R7132" t="str">
        <f t="shared" si="558"/>
        <v>Em atraso</v>
      </c>
      <c r="S7132" s="5">
        <f t="shared" si="559"/>
        <v>1</v>
      </c>
    </row>
    <row r="7133" spans="1:19" x14ac:dyDescent="0.25">
      <c r="A7133">
        <v>7132</v>
      </c>
      <c r="B7133" s="1">
        <v>44296</v>
      </c>
      <c r="C7133" s="1">
        <v>44296</v>
      </c>
      <c r="D7133" s="1">
        <v>44316</v>
      </c>
      <c r="E7133" s="1">
        <v>44317</v>
      </c>
      <c r="F7133">
        <v>1</v>
      </c>
      <c r="G7133">
        <v>8</v>
      </c>
      <c r="H7133">
        <v>45</v>
      </c>
      <c r="I7133" s="6">
        <v>0</v>
      </c>
      <c r="J7133">
        <v>5</v>
      </c>
      <c r="K7133" t="str">
        <f>_xlfn.XLOOKUP(fCompras!F7133,dComprador!$A$2:$A$7,dComprador!$B$2:$B$7)</f>
        <v>Alon</v>
      </c>
      <c r="L7133" t="str">
        <f>_xlfn.XLOOKUP(J7133,dFornecedor!$A$2:$A$6,dFornecedor!$B$2:$B$6)</f>
        <v>Atlas</v>
      </c>
      <c r="M7133" t="str">
        <f>_xlfn.XLOOKUP(G7133,dMateriaPrima!$A$2:$A$12,dMateriaPrima!$B$2:$B$12)</f>
        <v>Cimento</v>
      </c>
      <c r="N7133" s="2">
        <f>_xlfn.XLOOKUP(G7133,dMateriaPrima!$A$2:$A$12,dMateriaPrima!$C$2:$C$12)</f>
        <v>23</v>
      </c>
      <c r="O7133" s="3">
        <f t="shared" si="555"/>
        <v>1035</v>
      </c>
      <c r="P7133" s="4">
        <f t="shared" si="556"/>
        <v>0</v>
      </c>
      <c r="Q7133" s="3">
        <f t="shared" si="557"/>
        <v>1035</v>
      </c>
      <c r="R7133" t="str">
        <f t="shared" si="558"/>
        <v>Em atraso</v>
      </c>
      <c r="S7133" s="5">
        <f t="shared" si="559"/>
        <v>1</v>
      </c>
    </row>
    <row r="7134" spans="1:19" x14ac:dyDescent="0.25">
      <c r="A7134">
        <v>7133</v>
      </c>
      <c r="B7134" s="1">
        <v>44296</v>
      </c>
      <c r="C7134" s="1">
        <v>44306</v>
      </c>
      <c r="D7134" s="1">
        <v>44313</v>
      </c>
      <c r="E7134" s="1">
        <v>44318</v>
      </c>
      <c r="F7134">
        <v>1</v>
      </c>
      <c r="G7134">
        <v>10</v>
      </c>
      <c r="H7134">
        <v>35</v>
      </c>
      <c r="I7134" s="6">
        <v>0</v>
      </c>
      <c r="J7134">
        <v>3</v>
      </c>
      <c r="K7134" t="str">
        <f>_xlfn.XLOOKUP(fCompras!F7134,dComprador!$A$2:$A$7,dComprador!$B$2:$B$7)</f>
        <v>Alon</v>
      </c>
      <c r="L7134" t="str">
        <f>_xlfn.XLOOKUP(J7134,dFornecedor!$A$2:$A$6,dFornecedor!$B$2:$B$6)</f>
        <v>StepUp</v>
      </c>
      <c r="M7134" t="str">
        <f>_xlfn.XLOOKUP(G7134,dMateriaPrima!$A$2:$A$12,dMateriaPrima!$B$2:$B$12)</f>
        <v>Pedra Britada</v>
      </c>
      <c r="N7134" s="2">
        <f>_xlfn.XLOOKUP(G7134,dMateriaPrima!$A$2:$A$12,dMateriaPrima!$C$2:$C$12)</f>
        <v>56</v>
      </c>
      <c r="O7134" s="3">
        <f t="shared" si="555"/>
        <v>1960</v>
      </c>
      <c r="P7134" s="4">
        <f t="shared" si="556"/>
        <v>0</v>
      </c>
      <c r="Q7134" s="3">
        <f t="shared" si="557"/>
        <v>1960</v>
      </c>
      <c r="R7134" t="str">
        <f t="shared" si="558"/>
        <v>Em atraso</v>
      </c>
      <c r="S7134" s="5">
        <f t="shared" si="559"/>
        <v>5</v>
      </c>
    </row>
    <row r="7135" spans="1:19" x14ac:dyDescent="0.25">
      <c r="A7135">
        <v>7134</v>
      </c>
      <c r="B7135" s="1">
        <v>44296</v>
      </c>
      <c r="C7135" s="1">
        <v>44298</v>
      </c>
      <c r="D7135" s="1">
        <v>44315</v>
      </c>
      <c r="E7135" s="1">
        <v>44316</v>
      </c>
      <c r="F7135">
        <v>1</v>
      </c>
      <c r="G7135">
        <v>4</v>
      </c>
      <c r="H7135">
        <v>236</v>
      </c>
      <c r="I7135" s="6">
        <v>0</v>
      </c>
      <c r="J7135">
        <v>2</v>
      </c>
      <c r="K7135" t="str">
        <f>_xlfn.XLOOKUP(fCompras!F7135,dComprador!$A$2:$A$7,dComprador!$B$2:$B$7)</f>
        <v>Alon</v>
      </c>
      <c r="L7135" t="str">
        <f>_xlfn.XLOOKUP(J7135,dFornecedor!$A$2:$A$6,dFornecedor!$B$2:$B$6)</f>
        <v>Minerva</v>
      </c>
      <c r="M7135" t="str">
        <f>_xlfn.XLOOKUP(G7135,dMateriaPrima!$A$2:$A$12,dMateriaPrima!$B$2:$B$12)</f>
        <v>Madeira</v>
      </c>
      <c r="N7135" s="2">
        <f>_xlfn.XLOOKUP(G7135,dMateriaPrima!$A$2:$A$12,dMateriaPrima!$C$2:$C$12)</f>
        <v>168</v>
      </c>
      <c r="O7135" s="3">
        <f t="shared" si="555"/>
        <v>39648</v>
      </c>
      <c r="P7135" s="4">
        <f t="shared" si="556"/>
        <v>0</v>
      </c>
      <c r="Q7135" s="3">
        <f t="shared" si="557"/>
        <v>39648</v>
      </c>
      <c r="R7135" t="str">
        <f t="shared" si="558"/>
        <v>Em atraso</v>
      </c>
      <c r="S7135" s="5">
        <f t="shared" si="559"/>
        <v>1</v>
      </c>
    </row>
    <row r="7136" spans="1:19" x14ac:dyDescent="0.25">
      <c r="A7136">
        <v>7135</v>
      </c>
      <c r="B7136" s="1">
        <v>44296</v>
      </c>
      <c r="C7136" s="1">
        <v>44305</v>
      </c>
      <c r="D7136" s="1">
        <v>44314</v>
      </c>
      <c r="E7136" s="1">
        <v>44318</v>
      </c>
      <c r="F7136">
        <v>1</v>
      </c>
      <c r="G7136">
        <v>5</v>
      </c>
      <c r="H7136">
        <v>2</v>
      </c>
      <c r="I7136" s="6">
        <v>0</v>
      </c>
      <c r="J7136">
        <v>3</v>
      </c>
      <c r="K7136" t="str">
        <f>_xlfn.XLOOKUP(fCompras!F7136,dComprador!$A$2:$A$7,dComprador!$B$2:$B$7)</f>
        <v>Alon</v>
      </c>
      <c r="L7136" t="str">
        <f>_xlfn.XLOOKUP(J7136,dFornecedor!$A$2:$A$6,dFornecedor!$B$2:$B$6)</f>
        <v>StepUp</v>
      </c>
      <c r="M7136" t="str">
        <f>_xlfn.XLOOKUP(G7136,dMateriaPrima!$A$2:$A$12,dMateriaPrima!$B$2:$B$12)</f>
        <v>Areia</v>
      </c>
      <c r="N7136" s="2">
        <f>_xlfn.XLOOKUP(G7136,dMateriaPrima!$A$2:$A$12,dMateriaPrima!$C$2:$C$12)</f>
        <v>3.59</v>
      </c>
      <c r="O7136" s="3">
        <f t="shared" si="555"/>
        <v>7.18</v>
      </c>
      <c r="P7136" s="4">
        <f t="shared" si="556"/>
        <v>0</v>
      </c>
      <c r="Q7136" s="3">
        <f t="shared" si="557"/>
        <v>7.18</v>
      </c>
      <c r="R7136" t="str">
        <f t="shared" si="558"/>
        <v>Em atraso</v>
      </c>
      <c r="S7136" s="5">
        <f t="shared" si="559"/>
        <v>4</v>
      </c>
    </row>
    <row r="7137" spans="1:19" x14ac:dyDescent="0.25">
      <c r="A7137">
        <v>7136</v>
      </c>
      <c r="B7137" s="1">
        <v>44296</v>
      </c>
      <c r="C7137" s="1">
        <v>44305</v>
      </c>
      <c r="D7137" s="1">
        <v>44317</v>
      </c>
      <c r="E7137" s="1">
        <v>44319</v>
      </c>
      <c r="F7137">
        <v>1</v>
      </c>
      <c r="G7137">
        <v>7</v>
      </c>
      <c r="H7137">
        <v>69</v>
      </c>
      <c r="I7137" s="6">
        <v>0</v>
      </c>
      <c r="J7137">
        <v>2</v>
      </c>
      <c r="K7137" t="str">
        <f>_xlfn.XLOOKUP(fCompras!F7137,dComprador!$A$2:$A$7,dComprador!$B$2:$B$7)</f>
        <v>Alon</v>
      </c>
      <c r="L7137" t="str">
        <f>_xlfn.XLOOKUP(J7137,dFornecedor!$A$2:$A$6,dFornecedor!$B$2:$B$6)</f>
        <v>Minerva</v>
      </c>
      <c r="M7137" t="str">
        <f>_xlfn.XLOOKUP(G7137,dMateriaPrima!$A$2:$A$12,dMateriaPrima!$B$2:$B$12)</f>
        <v>Poliéster</v>
      </c>
      <c r="N7137" s="2">
        <f>_xlfn.XLOOKUP(G7137,dMateriaPrima!$A$2:$A$12,dMateriaPrima!$C$2:$C$12)</f>
        <v>8</v>
      </c>
      <c r="O7137" s="3">
        <f t="shared" si="555"/>
        <v>552</v>
      </c>
      <c r="P7137" s="4">
        <f t="shared" si="556"/>
        <v>0</v>
      </c>
      <c r="Q7137" s="3">
        <f t="shared" si="557"/>
        <v>552</v>
      </c>
      <c r="R7137" t="str">
        <f t="shared" si="558"/>
        <v>Em atraso</v>
      </c>
      <c r="S7137" s="5">
        <f t="shared" si="559"/>
        <v>2</v>
      </c>
    </row>
    <row r="7138" spans="1:19" x14ac:dyDescent="0.25">
      <c r="A7138">
        <v>7137</v>
      </c>
      <c r="B7138" s="1">
        <v>44297</v>
      </c>
      <c r="C7138" s="1">
        <v>44304</v>
      </c>
      <c r="D7138" s="1">
        <v>44304</v>
      </c>
      <c r="E7138" s="1">
        <v>44306</v>
      </c>
      <c r="F7138">
        <v>4</v>
      </c>
      <c r="G7138">
        <v>5</v>
      </c>
      <c r="H7138">
        <v>19</v>
      </c>
      <c r="I7138" s="6">
        <v>0.18</v>
      </c>
      <c r="J7138">
        <v>3</v>
      </c>
      <c r="K7138" t="str">
        <f>_xlfn.XLOOKUP(fCompras!F7138,dComprador!$A$2:$A$7,dComprador!$B$2:$B$7)</f>
        <v>Lira</v>
      </c>
      <c r="L7138" t="str">
        <f>_xlfn.XLOOKUP(J7138,dFornecedor!$A$2:$A$6,dFornecedor!$B$2:$B$6)</f>
        <v>StepUp</v>
      </c>
      <c r="M7138" t="str">
        <f>_xlfn.XLOOKUP(G7138,dMateriaPrima!$A$2:$A$12,dMateriaPrima!$B$2:$B$12)</f>
        <v>Areia</v>
      </c>
      <c r="N7138" s="2">
        <f>_xlfn.XLOOKUP(G7138,dMateriaPrima!$A$2:$A$12,dMateriaPrima!$C$2:$C$12)</f>
        <v>3.59</v>
      </c>
      <c r="O7138" s="3">
        <f t="shared" si="555"/>
        <v>68.209999999999994</v>
      </c>
      <c r="P7138" s="4">
        <f t="shared" si="556"/>
        <v>12.277799999999999</v>
      </c>
      <c r="Q7138" s="3">
        <f t="shared" si="557"/>
        <v>55.932199999999995</v>
      </c>
      <c r="R7138" t="str">
        <f t="shared" si="558"/>
        <v>Em atraso</v>
      </c>
      <c r="S7138" s="5">
        <f t="shared" si="559"/>
        <v>2</v>
      </c>
    </row>
    <row r="7139" spans="1:19" x14ac:dyDescent="0.25">
      <c r="A7139">
        <v>7138</v>
      </c>
      <c r="B7139" s="1">
        <v>44297</v>
      </c>
      <c r="C7139" s="1">
        <v>44298</v>
      </c>
      <c r="D7139" s="1">
        <v>44305</v>
      </c>
      <c r="E7139" s="1">
        <v>44306</v>
      </c>
      <c r="F7139">
        <v>4</v>
      </c>
      <c r="G7139">
        <v>4</v>
      </c>
      <c r="H7139">
        <v>369</v>
      </c>
      <c r="I7139" s="6">
        <v>0</v>
      </c>
      <c r="J7139">
        <v>4</v>
      </c>
      <c r="K7139" t="str">
        <f>_xlfn.XLOOKUP(fCompras!F7139,dComprador!$A$2:$A$7,dComprador!$B$2:$B$7)</f>
        <v>Lira</v>
      </c>
      <c r="L7139" t="str">
        <f>_xlfn.XLOOKUP(J7139,dFornecedor!$A$2:$A$6,dFornecedor!$B$2:$B$6)</f>
        <v>AlphaOmega</v>
      </c>
      <c r="M7139" t="str">
        <f>_xlfn.XLOOKUP(G7139,dMateriaPrima!$A$2:$A$12,dMateriaPrima!$B$2:$B$12)</f>
        <v>Madeira</v>
      </c>
      <c r="N7139" s="2">
        <f>_xlfn.XLOOKUP(G7139,dMateriaPrima!$A$2:$A$12,dMateriaPrima!$C$2:$C$12)</f>
        <v>168</v>
      </c>
      <c r="O7139" s="3">
        <f t="shared" si="555"/>
        <v>61992</v>
      </c>
      <c r="P7139" s="4">
        <f t="shared" si="556"/>
        <v>0</v>
      </c>
      <c r="Q7139" s="3">
        <f t="shared" si="557"/>
        <v>61992</v>
      </c>
      <c r="R7139" t="str">
        <f t="shared" si="558"/>
        <v>Em atraso</v>
      </c>
      <c r="S7139" s="5">
        <f t="shared" si="559"/>
        <v>1</v>
      </c>
    </row>
    <row r="7140" spans="1:19" x14ac:dyDescent="0.25">
      <c r="A7140">
        <v>7139</v>
      </c>
      <c r="B7140" s="1">
        <v>44297</v>
      </c>
      <c r="C7140" s="1">
        <v>44306</v>
      </c>
      <c r="D7140" s="1">
        <v>44313</v>
      </c>
      <c r="E7140" s="1">
        <v>44313</v>
      </c>
      <c r="F7140">
        <v>1</v>
      </c>
      <c r="G7140">
        <v>9</v>
      </c>
      <c r="H7140">
        <v>172</v>
      </c>
      <c r="I7140" s="6">
        <v>0</v>
      </c>
      <c r="J7140">
        <v>3</v>
      </c>
      <c r="K7140" t="str">
        <f>_xlfn.XLOOKUP(fCompras!F7140,dComprador!$A$2:$A$7,dComprador!$B$2:$B$7)</f>
        <v>Alon</v>
      </c>
      <c r="L7140" t="str">
        <f>_xlfn.XLOOKUP(J7140,dFornecedor!$A$2:$A$6,dFornecedor!$B$2:$B$6)</f>
        <v>StepUp</v>
      </c>
      <c r="M7140" t="str">
        <f>_xlfn.XLOOKUP(G7140,dMateriaPrima!$A$2:$A$12,dMateriaPrima!$B$2:$B$12)</f>
        <v>Couro</v>
      </c>
      <c r="N7140" s="2">
        <f>_xlfn.XLOOKUP(G7140,dMateriaPrima!$A$2:$A$12,dMateriaPrima!$C$2:$C$12)</f>
        <v>4.4000000000000004</v>
      </c>
      <c r="O7140" s="3">
        <f t="shared" si="555"/>
        <v>756.80000000000007</v>
      </c>
      <c r="P7140" s="4">
        <f t="shared" si="556"/>
        <v>0</v>
      </c>
      <c r="Q7140" s="3">
        <f t="shared" si="557"/>
        <v>756.80000000000007</v>
      </c>
      <c r="R7140" t="str">
        <f t="shared" si="558"/>
        <v>No prazo</v>
      </c>
      <c r="S7140" s="5">
        <f t="shared" si="559"/>
        <v>0</v>
      </c>
    </row>
    <row r="7141" spans="1:19" x14ac:dyDescent="0.25">
      <c r="A7141">
        <v>7140</v>
      </c>
      <c r="B7141" s="1">
        <v>44297</v>
      </c>
      <c r="C7141" s="1">
        <v>44297</v>
      </c>
      <c r="D7141" s="1">
        <v>44311</v>
      </c>
      <c r="E7141" s="1">
        <v>44315</v>
      </c>
      <c r="F7141">
        <v>3</v>
      </c>
      <c r="G7141">
        <v>1</v>
      </c>
      <c r="H7141">
        <v>257</v>
      </c>
      <c r="I7141" s="6">
        <v>0</v>
      </c>
      <c r="J7141">
        <v>2</v>
      </c>
      <c r="K7141" t="str">
        <f>_xlfn.XLOOKUP(fCompras!F7141,dComprador!$A$2:$A$7,dComprador!$B$2:$B$7)</f>
        <v>Diego</v>
      </c>
      <c r="L7141" t="str">
        <f>_xlfn.XLOOKUP(J7141,dFornecedor!$A$2:$A$6,dFornecedor!$B$2:$B$6)</f>
        <v>Minerva</v>
      </c>
      <c r="M7141" t="str">
        <f>_xlfn.XLOOKUP(G7141,dMateriaPrima!$A$2:$A$12,dMateriaPrima!$B$2:$B$12)</f>
        <v>Tecido</v>
      </c>
      <c r="N7141" s="2">
        <f>_xlfn.XLOOKUP(G7141,dMateriaPrima!$A$2:$A$12,dMateriaPrima!$C$2:$C$12)</f>
        <v>18</v>
      </c>
      <c r="O7141" s="3">
        <f t="shared" si="555"/>
        <v>4626</v>
      </c>
      <c r="P7141" s="4">
        <f t="shared" si="556"/>
        <v>0</v>
      </c>
      <c r="Q7141" s="3">
        <f t="shared" si="557"/>
        <v>4626</v>
      </c>
      <c r="R7141" t="str">
        <f t="shared" si="558"/>
        <v>Em atraso</v>
      </c>
      <c r="S7141" s="5">
        <f t="shared" si="559"/>
        <v>4</v>
      </c>
    </row>
    <row r="7142" spans="1:19" x14ac:dyDescent="0.25">
      <c r="A7142">
        <v>7141</v>
      </c>
      <c r="B7142" s="1">
        <v>44297</v>
      </c>
      <c r="C7142" s="1">
        <v>44297</v>
      </c>
      <c r="D7142" s="1">
        <v>44315</v>
      </c>
      <c r="E7142" s="1">
        <v>44315</v>
      </c>
      <c r="F7142">
        <v>2</v>
      </c>
      <c r="G7142">
        <v>6</v>
      </c>
      <c r="H7142">
        <v>295</v>
      </c>
      <c r="I7142" s="6">
        <v>0</v>
      </c>
      <c r="J7142">
        <v>2</v>
      </c>
      <c r="K7142" t="str">
        <f>_xlfn.XLOOKUP(fCompras!F7142,dComprador!$A$2:$A$7,dComprador!$B$2:$B$7)</f>
        <v>João</v>
      </c>
      <c r="L7142" t="str">
        <f>_xlfn.XLOOKUP(J7142,dFornecedor!$A$2:$A$6,dFornecedor!$B$2:$B$6)</f>
        <v>Minerva</v>
      </c>
      <c r="M7142" t="str">
        <f>_xlfn.XLOOKUP(G7142,dMateriaPrima!$A$2:$A$12,dMateriaPrima!$B$2:$B$12)</f>
        <v>Fio Algodão</v>
      </c>
      <c r="N7142" s="2">
        <f>_xlfn.XLOOKUP(G7142,dMateriaPrima!$A$2:$A$12,dMateriaPrima!$C$2:$C$12)</f>
        <v>55.9</v>
      </c>
      <c r="O7142" s="3">
        <f t="shared" si="555"/>
        <v>16490.5</v>
      </c>
      <c r="P7142" s="4">
        <f t="shared" si="556"/>
        <v>0</v>
      </c>
      <c r="Q7142" s="3">
        <f t="shared" si="557"/>
        <v>16490.5</v>
      </c>
      <c r="R7142" t="str">
        <f t="shared" si="558"/>
        <v>No prazo</v>
      </c>
      <c r="S7142" s="5">
        <f t="shared" si="559"/>
        <v>0</v>
      </c>
    </row>
    <row r="7143" spans="1:19" x14ac:dyDescent="0.25">
      <c r="A7143">
        <v>7142</v>
      </c>
      <c r="B7143" s="1">
        <v>44297</v>
      </c>
      <c r="C7143" s="1">
        <v>44300</v>
      </c>
      <c r="D7143" s="1">
        <v>44330</v>
      </c>
      <c r="E7143" s="1">
        <v>44330</v>
      </c>
      <c r="F7143">
        <v>1</v>
      </c>
      <c r="G7143">
        <v>5</v>
      </c>
      <c r="H7143">
        <v>329</v>
      </c>
      <c r="I7143" s="6">
        <v>0</v>
      </c>
      <c r="J7143">
        <v>3</v>
      </c>
      <c r="K7143" t="str">
        <f>_xlfn.XLOOKUP(fCompras!F7143,dComprador!$A$2:$A$7,dComprador!$B$2:$B$7)</f>
        <v>Alon</v>
      </c>
      <c r="L7143" t="str">
        <f>_xlfn.XLOOKUP(J7143,dFornecedor!$A$2:$A$6,dFornecedor!$B$2:$B$6)</f>
        <v>StepUp</v>
      </c>
      <c r="M7143" t="str">
        <f>_xlfn.XLOOKUP(G7143,dMateriaPrima!$A$2:$A$12,dMateriaPrima!$B$2:$B$12)</f>
        <v>Areia</v>
      </c>
      <c r="N7143" s="2">
        <f>_xlfn.XLOOKUP(G7143,dMateriaPrima!$A$2:$A$12,dMateriaPrima!$C$2:$C$12)</f>
        <v>3.59</v>
      </c>
      <c r="O7143" s="3">
        <f t="shared" si="555"/>
        <v>1181.1099999999999</v>
      </c>
      <c r="P7143" s="4">
        <f t="shared" si="556"/>
        <v>0</v>
      </c>
      <c r="Q7143" s="3">
        <f t="shared" si="557"/>
        <v>1181.1099999999999</v>
      </c>
      <c r="R7143" t="str">
        <f t="shared" si="558"/>
        <v>No prazo</v>
      </c>
      <c r="S7143" s="5">
        <f t="shared" si="559"/>
        <v>0</v>
      </c>
    </row>
    <row r="7144" spans="1:19" x14ac:dyDescent="0.25">
      <c r="A7144">
        <v>7143</v>
      </c>
      <c r="B7144" s="1">
        <v>44297</v>
      </c>
      <c r="C7144" s="1">
        <v>44300</v>
      </c>
      <c r="D7144" s="1">
        <v>44328</v>
      </c>
      <c r="E7144" s="1">
        <v>44332</v>
      </c>
      <c r="F7144">
        <v>1</v>
      </c>
      <c r="G7144">
        <v>11</v>
      </c>
      <c r="H7144">
        <v>32</v>
      </c>
      <c r="I7144" s="6">
        <v>0</v>
      </c>
      <c r="J7144">
        <v>4</v>
      </c>
      <c r="K7144" t="str">
        <f>_xlfn.XLOOKUP(fCompras!F7144,dComprador!$A$2:$A$7,dComprador!$B$2:$B$7)</f>
        <v>Alon</v>
      </c>
      <c r="L7144" t="str">
        <f>_xlfn.XLOOKUP(J7144,dFornecedor!$A$2:$A$6,dFornecedor!$B$2:$B$6)</f>
        <v>AlphaOmega</v>
      </c>
      <c r="M7144" t="str">
        <f>_xlfn.XLOOKUP(G7144,dMateriaPrima!$A$2:$A$12,dMateriaPrima!$B$2:$B$12)</f>
        <v>Papel</v>
      </c>
      <c r="N7144" s="2">
        <f>_xlfn.XLOOKUP(G7144,dMateriaPrima!$A$2:$A$12,dMateriaPrima!$C$2:$C$12)</f>
        <v>9</v>
      </c>
      <c r="O7144" s="3">
        <f t="shared" si="555"/>
        <v>288</v>
      </c>
      <c r="P7144" s="4">
        <f t="shared" si="556"/>
        <v>0</v>
      </c>
      <c r="Q7144" s="3">
        <f t="shared" si="557"/>
        <v>288</v>
      </c>
      <c r="R7144" t="str">
        <f t="shared" si="558"/>
        <v>Em atraso</v>
      </c>
      <c r="S7144" s="5">
        <f t="shared" si="559"/>
        <v>4</v>
      </c>
    </row>
    <row r="7145" spans="1:19" x14ac:dyDescent="0.25">
      <c r="A7145">
        <v>7144</v>
      </c>
      <c r="B7145" s="1">
        <v>44297</v>
      </c>
      <c r="C7145" s="1">
        <v>44297</v>
      </c>
      <c r="D7145" s="1">
        <v>44326</v>
      </c>
      <c r="E7145" s="1">
        <v>44327</v>
      </c>
      <c r="F7145">
        <v>1</v>
      </c>
      <c r="G7145">
        <v>6</v>
      </c>
      <c r="H7145">
        <v>41</v>
      </c>
      <c r="I7145" s="6">
        <v>0</v>
      </c>
      <c r="J7145">
        <v>2</v>
      </c>
      <c r="K7145" t="str">
        <f>_xlfn.XLOOKUP(fCompras!F7145,dComprador!$A$2:$A$7,dComprador!$B$2:$B$7)</f>
        <v>Alon</v>
      </c>
      <c r="L7145" t="str">
        <f>_xlfn.XLOOKUP(J7145,dFornecedor!$A$2:$A$6,dFornecedor!$B$2:$B$6)</f>
        <v>Minerva</v>
      </c>
      <c r="M7145" t="str">
        <f>_xlfn.XLOOKUP(G7145,dMateriaPrima!$A$2:$A$12,dMateriaPrima!$B$2:$B$12)</f>
        <v>Fio Algodão</v>
      </c>
      <c r="N7145" s="2">
        <f>_xlfn.XLOOKUP(G7145,dMateriaPrima!$A$2:$A$12,dMateriaPrima!$C$2:$C$12)</f>
        <v>55.9</v>
      </c>
      <c r="O7145" s="3">
        <f t="shared" si="555"/>
        <v>2291.9</v>
      </c>
      <c r="P7145" s="4">
        <f t="shared" si="556"/>
        <v>0</v>
      </c>
      <c r="Q7145" s="3">
        <f t="shared" si="557"/>
        <v>2291.9</v>
      </c>
      <c r="R7145" t="str">
        <f t="shared" si="558"/>
        <v>Em atraso</v>
      </c>
      <c r="S7145" s="5">
        <f t="shared" si="559"/>
        <v>1</v>
      </c>
    </row>
    <row r="7146" spans="1:19" x14ac:dyDescent="0.25">
      <c r="A7146">
        <v>7145</v>
      </c>
      <c r="B7146" s="1">
        <v>44298</v>
      </c>
      <c r="C7146" s="1">
        <v>44298</v>
      </c>
      <c r="D7146" s="1">
        <v>44305</v>
      </c>
      <c r="E7146" s="1">
        <v>44310</v>
      </c>
      <c r="F7146">
        <v>4</v>
      </c>
      <c r="G7146">
        <v>5</v>
      </c>
      <c r="H7146">
        <v>50</v>
      </c>
      <c r="I7146" s="6">
        <v>0</v>
      </c>
      <c r="J7146">
        <v>2</v>
      </c>
      <c r="K7146" t="str">
        <f>_xlfn.XLOOKUP(fCompras!F7146,dComprador!$A$2:$A$7,dComprador!$B$2:$B$7)</f>
        <v>Lira</v>
      </c>
      <c r="L7146" t="str">
        <f>_xlfn.XLOOKUP(J7146,dFornecedor!$A$2:$A$6,dFornecedor!$B$2:$B$6)</f>
        <v>Minerva</v>
      </c>
      <c r="M7146" t="str">
        <f>_xlfn.XLOOKUP(G7146,dMateriaPrima!$A$2:$A$12,dMateriaPrima!$B$2:$B$12)</f>
        <v>Areia</v>
      </c>
      <c r="N7146" s="2">
        <f>_xlfn.XLOOKUP(G7146,dMateriaPrima!$A$2:$A$12,dMateriaPrima!$C$2:$C$12)</f>
        <v>3.59</v>
      </c>
      <c r="O7146" s="3">
        <f t="shared" si="555"/>
        <v>179.5</v>
      </c>
      <c r="P7146" s="4">
        <f t="shared" si="556"/>
        <v>0</v>
      </c>
      <c r="Q7146" s="3">
        <f t="shared" si="557"/>
        <v>179.5</v>
      </c>
      <c r="R7146" t="str">
        <f t="shared" si="558"/>
        <v>Em atraso</v>
      </c>
      <c r="S7146" s="5">
        <f t="shared" si="559"/>
        <v>5</v>
      </c>
    </row>
    <row r="7147" spans="1:19" x14ac:dyDescent="0.25">
      <c r="A7147">
        <v>7146</v>
      </c>
      <c r="B7147" s="1">
        <v>44298</v>
      </c>
      <c r="C7147" s="1">
        <v>44302</v>
      </c>
      <c r="D7147" s="1">
        <v>44309</v>
      </c>
      <c r="E7147" s="1">
        <v>44313</v>
      </c>
      <c r="F7147">
        <v>4</v>
      </c>
      <c r="G7147">
        <v>10</v>
      </c>
      <c r="H7147">
        <v>91</v>
      </c>
      <c r="I7147" s="6">
        <v>0</v>
      </c>
      <c r="J7147">
        <v>5</v>
      </c>
      <c r="K7147" t="str">
        <f>_xlfn.XLOOKUP(fCompras!F7147,dComprador!$A$2:$A$7,dComprador!$B$2:$B$7)</f>
        <v>Lira</v>
      </c>
      <c r="L7147" t="str">
        <f>_xlfn.XLOOKUP(J7147,dFornecedor!$A$2:$A$6,dFornecedor!$B$2:$B$6)</f>
        <v>Atlas</v>
      </c>
      <c r="M7147" t="str">
        <f>_xlfn.XLOOKUP(G7147,dMateriaPrima!$A$2:$A$12,dMateriaPrima!$B$2:$B$12)</f>
        <v>Pedra Britada</v>
      </c>
      <c r="N7147" s="2">
        <f>_xlfn.XLOOKUP(G7147,dMateriaPrima!$A$2:$A$12,dMateriaPrima!$C$2:$C$12)</f>
        <v>56</v>
      </c>
      <c r="O7147" s="3">
        <f t="shared" si="555"/>
        <v>5096</v>
      </c>
      <c r="P7147" s="4">
        <f t="shared" si="556"/>
        <v>0</v>
      </c>
      <c r="Q7147" s="3">
        <f t="shared" si="557"/>
        <v>5096</v>
      </c>
      <c r="R7147" t="str">
        <f t="shared" si="558"/>
        <v>Em atraso</v>
      </c>
      <c r="S7147" s="5">
        <f t="shared" si="559"/>
        <v>4</v>
      </c>
    </row>
    <row r="7148" spans="1:19" x14ac:dyDescent="0.25">
      <c r="A7148">
        <v>7147</v>
      </c>
      <c r="B7148" s="1">
        <v>44298</v>
      </c>
      <c r="C7148" s="1">
        <v>44298</v>
      </c>
      <c r="D7148" s="1">
        <v>44305</v>
      </c>
      <c r="E7148" s="1">
        <v>44304</v>
      </c>
      <c r="F7148">
        <v>4</v>
      </c>
      <c r="G7148">
        <v>11</v>
      </c>
      <c r="H7148">
        <v>71</v>
      </c>
      <c r="I7148" s="6">
        <v>0</v>
      </c>
      <c r="J7148">
        <v>4</v>
      </c>
      <c r="K7148" t="str">
        <f>_xlfn.XLOOKUP(fCompras!F7148,dComprador!$A$2:$A$7,dComprador!$B$2:$B$7)</f>
        <v>Lira</v>
      </c>
      <c r="L7148" t="str">
        <f>_xlfn.XLOOKUP(J7148,dFornecedor!$A$2:$A$6,dFornecedor!$B$2:$B$6)</f>
        <v>AlphaOmega</v>
      </c>
      <c r="M7148" t="str">
        <f>_xlfn.XLOOKUP(G7148,dMateriaPrima!$A$2:$A$12,dMateriaPrima!$B$2:$B$12)</f>
        <v>Papel</v>
      </c>
      <c r="N7148" s="2">
        <f>_xlfn.XLOOKUP(G7148,dMateriaPrima!$A$2:$A$12,dMateriaPrima!$C$2:$C$12)</f>
        <v>9</v>
      </c>
      <c r="O7148" s="3">
        <f t="shared" si="555"/>
        <v>639</v>
      </c>
      <c r="P7148" s="4">
        <f t="shared" si="556"/>
        <v>0</v>
      </c>
      <c r="Q7148" s="3">
        <f t="shared" si="557"/>
        <v>639</v>
      </c>
      <c r="R7148" t="str">
        <f t="shared" si="558"/>
        <v>No prazo</v>
      </c>
      <c r="S7148" s="5">
        <f t="shared" si="559"/>
        <v>0</v>
      </c>
    </row>
    <row r="7149" spans="1:19" x14ac:dyDescent="0.25">
      <c r="A7149">
        <v>7148</v>
      </c>
      <c r="B7149" s="1">
        <v>44298</v>
      </c>
      <c r="C7149" s="1">
        <v>44300</v>
      </c>
      <c r="D7149" s="1">
        <v>44306</v>
      </c>
      <c r="E7149" s="1">
        <v>44307</v>
      </c>
      <c r="F7149">
        <v>4</v>
      </c>
      <c r="G7149">
        <v>8</v>
      </c>
      <c r="H7149">
        <v>48</v>
      </c>
      <c r="I7149" s="6">
        <v>0</v>
      </c>
      <c r="J7149">
        <v>2</v>
      </c>
      <c r="K7149" t="str">
        <f>_xlfn.XLOOKUP(fCompras!F7149,dComprador!$A$2:$A$7,dComprador!$B$2:$B$7)</f>
        <v>Lira</v>
      </c>
      <c r="L7149" t="str">
        <f>_xlfn.XLOOKUP(J7149,dFornecedor!$A$2:$A$6,dFornecedor!$B$2:$B$6)</f>
        <v>Minerva</v>
      </c>
      <c r="M7149" t="str">
        <f>_xlfn.XLOOKUP(G7149,dMateriaPrima!$A$2:$A$12,dMateriaPrima!$B$2:$B$12)</f>
        <v>Cimento</v>
      </c>
      <c r="N7149" s="2">
        <f>_xlfn.XLOOKUP(G7149,dMateriaPrima!$A$2:$A$12,dMateriaPrima!$C$2:$C$12)</f>
        <v>23</v>
      </c>
      <c r="O7149" s="3">
        <f t="shared" si="555"/>
        <v>1104</v>
      </c>
      <c r="P7149" s="4">
        <f t="shared" si="556"/>
        <v>0</v>
      </c>
      <c r="Q7149" s="3">
        <f t="shared" si="557"/>
        <v>1104</v>
      </c>
      <c r="R7149" t="str">
        <f t="shared" si="558"/>
        <v>Em atraso</v>
      </c>
      <c r="S7149" s="5">
        <f t="shared" si="559"/>
        <v>1</v>
      </c>
    </row>
    <row r="7150" spans="1:19" x14ac:dyDescent="0.25">
      <c r="A7150">
        <v>7149</v>
      </c>
      <c r="B7150" s="1">
        <v>44298</v>
      </c>
      <c r="C7150" s="1">
        <v>44307</v>
      </c>
      <c r="D7150" s="1">
        <v>44308</v>
      </c>
      <c r="E7150" s="1">
        <v>44312</v>
      </c>
      <c r="F7150">
        <v>4</v>
      </c>
      <c r="G7150">
        <v>2</v>
      </c>
      <c r="H7150">
        <v>350</v>
      </c>
      <c r="I7150" s="6">
        <v>0</v>
      </c>
      <c r="J7150">
        <v>3</v>
      </c>
      <c r="K7150" t="str">
        <f>_xlfn.XLOOKUP(fCompras!F7150,dComprador!$A$2:$A$7,dComprador!$B$2:$B$7)</f>
        <v>Lira</v>
      </c>
      <c r="L7150" t="str">
        <f>_xlfn.XLOOKUP(J7150,dFornecedor!$A$2:$A$6,dFornecedor!$B$2:$B$6)</f>
        <v>StepUp</v>
      </c>
      <c r="M7150" t="str">
        <f>_xlfn.XLOOKUP(G7150,dMateriaPrima!$A$2:$A$12,dMateriaPrima!$B$2:$B$12)</f>
        <v>Chapa Metal</v>
      </c>
      <c r="N7150" s="2">
        <f>_xlfn.XLOOKUP(G7150,dMateriaPrima!$A$2:$A$12,dMateriaPrima!$C$2:$C$12)</f>
        <v>299.89999999999998</v>
      </c>
      <c r="O7150" s="3">
        <f t="shared" si="555"/>
        <v>104964.99999999999</v>
      </c>
      <c r="P7150" s="4">
        <f t="shared" si="556"/>
        <v>0</v>
      </c>
      <c r="Q7150" s="3">
        <f t="shared" si="557"/>
        <v>104964.99999999999</v>
      </c>
      <c r="R7150" t="str">
        <f t="shared" si="558"/>
        <v>Em atraso</v>
      </c>
      <c r="S7150" s="5">
        <f t="shared" si="559"/>
        <v>4</v>
      </c>
    </row>
    <row r="7151" spans="1:19" x14ac:dyDescent="0.25">
      <c r="A7151">
        <v>7150</v>
      </c>
      <c r="B7151" s="1">
        <v>44298</v>
      </c>
      <c r="C7151" s="1">
        <v>44306</v>
      </c>
      <c r="D7151" s="1">
        <v>44316</v>
      </c>
      <c r="E7151" s="1">
        <v>44319</v>
      </c>
      <c r="F7151">
        <v>1</v>
      </c>
      <c r="G7151">
        <v>8</v>
      </c>
      <c r="H7151">
        <v>472</v>
      </c>
      <c r="I7151" s="6">
        <v>0</v>
      </c>
      <c r="J7151">
        <v>3</v>
      </c>
      <c r="K7151" t="str">
        <f>_xlfn.XLOOKUP(fCompras!F7151,dComprador!$A$2:$A$7,dComprador!$B$2:$B$7)</f>
        <v>Alon</v>
      </c>
      <c r="L7151" t="str">
        <f>_xlfn.XLOOKUP(J7151,dFornecedor!$A$2:$A$6,dFornecedor!$B$2:$B$6)</f>
        <v>StepUp</v>
      </c>
      <c r="M7151" t="str">
        <f>_xlfn.XLOOKUP(G7151,dMateriaPrima!$A$2:$A$12,dMateriaPrima!$B$2:$B$12)</f>
        <v>Cimento</v>
      </c>
      <c r="N7151" s="2">
        <f>_xlfn.XLOOKUP(G7151,dMateriaPrima!$A$2:$A$12,dMateriaPrima!$C$2:$C$12)</f>
        <v>23</v>
      </c>
      <c r="O7151" s="3">
        <f t="shared" si="555"/>
        <v>10856</v>
      </c>
      <c r="P7151" s="4">
        <f t="shared" si="556"/>
        <v>0</v>
      </c>
      <c r="Q7151" s="3">
        <f t="shared" si="557"/>
        <v>10856</v>
      </c>
      <c r="R7151" t="str">
        <f t="shared" si="558"/>
        <v>Em atraso</v>
      </c>
      <c r="S7151" s="5">
        <f t="shared" si="559"/>
        <v>3</v>
      </c>
    </row>
    <row r="7152" spans="1:19" x14ac:dyDescent="0.25">
      <c r="A7152">
        <v>7151</v>
      </c>
      <c r="B7152" s="1">
        <v>44298</v>
      </c>
      <c r="C7152" s="1">
        <v>44308</v>
      </c>
      <c r="D7152" s="1">
        <v>44312</v>
      </c>
      <c r="E7152" s="1">
        <v>44312</v>
      </c>
      <c r="F7152">
        <v>2</v>
      </c>
      <c r="G7152">
        <v>8</v>
      </c>
      <c r="H7152">
        <v>119</v>
      </c>
      <c r="I7152" s="6">
        <v>0</v>
      </c>
      <c r="J7152">
        <v>3</v>
      </c>
      <c r="K7152" t="str">
        <f>_xlfn.XLOOKUP(fCompras!F7152,dComprador!$A$2:$A$7,dComprador!$B$2:$B$7)</f>
        <v>João</v>
      </c>
      <c r="L7152" t="str">
        <f>_xlfn.XLOOKUP(J7152,dFornecedor!$A$2:$A$6,dFornecedor!$B$2:$B$6)</f>
        <v>StepUp</v>
      </c>
      <c r="M7152" t="str">
        <f>_xlfn.XLOOKUP(G7152,dMateriaPrima!$A$2:$A$12,dMateriaPrima!$B$2:$B$12)</f>
        <v>Cimento</v>
      </c>
      <c r="N7152" s="2">
        <f>_xlfn.XLOOKUP(G7152,dMateriaPrima!$A$2:$A$12,dMateriaPrima!$C$2:$C$12)</f>
        <v>23</v>
      </c>
      <c r="O7152" s="3">
        <f t="shared" si="555"/>
        <v>2737</v>
      </c>
      <c r="P7152" s="4">
        <f t="shared" si="556"/>
        <v>0</v>
      </c>
      <c r="Q7152" s="3">
        <f t="shared" si="557"/>
        <v>2737</v>
      </c>
      <c r="R7152" t="str">
        <f t="shared" si="558"/>
        <v>No prazo</v>
      </c>
      <c r="S7152" s="5">
        <f t="shared" si="559"/>
        <v>0</v>
      </c>
    </row>
    <row r="7153" spans="1:19" x14ac:dyDescent="0.25">
      <c r="A7153">
        <v>7152</v>
      </c>
      <c r="B7153" s="1">
        <v>44298</v>
      </c>
      <c r="C7153" s="1">
        <v>44307</v>
      </c>
      <c r="D7153" s="1">
        <v>44317</v>
      </c>
      <c r="E7153" s="1">
        <v>44321</v>
      </c>
      <c r="F7153">
        <v>1</v>
      </c>
      <c r="G7153">
        <v>7</v>
      </c>
      <c r="H7153">
        <v>3</v>
      </c>
      <c r="I7153" s="6">
        <v>0</v>
      </c>
      <c r="J7153">
        <v>3</v>
      </c>
      <c r="K7153" t="str">
        <f>_xlfn.XLOOKUP(fCompras!F7153,dComprador!$A$2:$A$7,dComprador!$B$2:$B$7)</f>
        <v>Alon</v>
      </c>
      <c r="L7153" t="str">
        <f>_xlfn.XLOOKUP(J7153,dFornecedor!$A$2:$A$6,dFornecedor!$B$2:$B$6)</f>
        <v>StepUp</v>
      </c>
      <c r="M7153" t="str">
        <f>_xlfn.XLOOKUP(G7153,dMateriaPrima!$A$2:$A$12,dMateriaPrima!$B$2:$B$12)</f>
        <v>Poliéster</v>
      </c>
      <c r="N7153" s="2">
        <f>_xlfn.XLOOKUP(G7153,dMateriaPrima!$A$2:$A$12,dMateriaPrima!$C$2:$C$12)</f>
        <v>8</v>
      </c>
      <c r="O7153" s="3">
        <f t="shared" si="555"/>
        <v>24</v>
      </c>
      <c r="P7153" s="4">
        <f t="shared" si="556"/>
        <v>0</v>
      </c>
      <c r="Q7153" s="3">
        <f t="shared" si="557"/>
        <v>24</v>
      </c>
      <c r="R7153" t="str">
        <f t="shared" si="558"/>
        <v>Em atraso</v>
      </c>
      <c r="S7153" s="5">
        <f t="shared" si="559"/>
        <v>4</v>
      </c>
    </row>
    <row r="7154" spans="1:19" x14ac:dyDescent="0.25">
      <c r="A7154">
        <v>7153</v>
      </c>
      <c r="B7154" s="1">
        <v>44298</v>
      </c>
      <c r="C7154" s="1">
        <v>44298</v>
      </c>
      <c r="D7154" s="1">
        <v>44312</v>
      </c>
      <c r="E7154" s="1">
        <v>44314</v>
      </c>
      <c r="F7154">
        <v>3</v>
      </c>
      <c r="G7154">
        <v>5</v>
      </c>
      <c r="H7154">
        <v>33</v>
      </c>
      <c r="I7154" s="6">
        <v>0</v>
      </c>
      <c r="J7154">
        <v>2</v>
      </c>
      <c r="K7154" t="str">
        <f>_xlfn.XLOOKUP(fCompras!F7154,dComprador!$A$2:$A$7,dComprador!$B$2:$B$7)</f>
        <v>Diego</v>
      </c>
      <c r="L7154" t="str">
        <f>_xlfn.XLOOKUP(J7154,dFornecedor!$A$2:$A$6,dFornecedor!$B$2:$B$6)</f>
        <v>Minerva</v>
      </c>
      <c r="M7154" t="str">
        <f>_xlfn.XLOOKUP(G7154,dMateriaPrima!$A$2:$A$12,dMateriaPrima!$B$2:$B$12)</f>
        <v>Areia</v>
      </c>
      <c r="N7154" s="2">
        <f>_xlfn.XLOOKUP(G7154,dMateriaPrima!$A$2:$A$12,dMateriaPrima!$C$2:$C$12)</f>
        <v>3.59</v>
      </c>
      <c r="O7154" s="3">
        <f t="shared" si="555"/>
        <v>118.47</v>
      </c>
      <c r="P7154" s="4">
        <f t="shared" si="556"/>
        <v>0</v>
      </c>
      <c r="Q7154" s="3">
        <f t="shared" si="557"/>
        <v>118.47</v>
      </c>
      <c r="R7154" t="str">
        <f t="shared" si="558"/>
        <v>Em atraso</v>
      </c>
      <c r="S7154" s="5">
        <f t="shared" si="559"/>
        <v>2</v>
      </c>
    </row>
    <row r="7155" spans="1:19" x14ac:dyDescent="0.25">
      <c r="A7155">
        <v>7154</v>
      </c>
      <c r="B7155" s="1">
        <v>44298</v>
      </c>
      <c r="C7155" s="1">
        <v>44298</v>
      </c>
      <c r="D7155" s="1">
        <v>44325</v>
      </c>
      <c r="E7155" s="1">
        <v>44327</v>
      </c>
      <c r="F7155">
        <v>1</v>
      </c>
      <c r="G7155">
        <v>11</v>
      </c>
      <c r="H7155">
        <v>539</v>
      </c>
      <c r="I7155" s="6">
        <v>0</v>
      </c>
      <c r="J7155">
        <v>2</v>
      </c>
      <c r="K7155" t="str">
        <f>_xlfn.XLOOKUP(fCompras!F7155,dComprador!$A$2:$A$7,dComprador!$B$2:$B$7)</f>
        <v>Alon</v>
      </c>
      <c r="L7155" t="str">
        <f>_xlfn.XLOOKUP(J7155,dFornecedor!$A$2:$A$6,dFornecedor!$B$2:$B$6)</f>
        <v>Minerva</v>
      </c>
      <c r="M7155" t="str">
        <f>_xlfn.XLOOKUP(G7155,dMateriaPrima!$A$2:$A$12,dMateriaPrima!$B$2:$B$12)</f>
        <v>Papel</v>
      </c>
      <c r="N7155" s="2">
        <f>_xlfn.XLOOKUP(G7155,dMateriaPrima!$A$2:$A$12,dMateriaPrima!$C$2:$C$12)</f>
        <v>9</v>
      </c>
      <c r="O7155" s="3">
        <f t="shared" si="555"/>
        <v>4851</v>
      </c>
      <c r="P7155" s="4">
        <f t="shared" si="556"/>
        <v>0</v>
      </c>
      <c r="Q7155" s="3">
        <f t="shared" si="557"/>
        <v>4851</v>
      </c>
      <c r="R7155" t="str">
        <f t="shared" si="558"/>
        <v>Em atraso</v>
      </c>
      <c r="S7155" s="5">
        <f t="shared" si="559"/>
        <v>2</v>
      </c>
    </row>
    <row r="7156" spans="1:19" x14ac:dyDescent="0.25">
      <c r="A7156">
        <v>7155</v>
      </c>
      <c r="B7156" s="1">
        <v>44298</v>
      </c>
      <c r="C7156" s="1">
        <v>44298</v>
      </c>
      <c r="D7156" s="1">
        <v>44329</v>
      </c>
      <c r="E7156" s="1">
        <v>44334</v>
      </c>
      <c r="F7156">
        <v>1</v>
      </c>
      <c r="G7156">
        <v>7</v>
      </c>
      <c r="H7156">
        <v>17</v>
      </c>
      <c r="I7156" s="6">
        <v>0</v>
      </c>
      <c r="J7156">
        <v>2</v>
      </c>
      <c r="K7156" t="str">
        <f>_xlfn.XLOOKUP(fCompras!F7156,dComprador!$A$2:$A$7,dComprador!$B$2:$B$7)</f>
        <v>Alon</v>
      </c>
      <c r="L7156" t="str">
        <f>_xlfn.XLOOKUP(J7156,dFornecedor!$A$2:$A$6,dFornecedor!$B$2:$B$6)</f>
        <v>Minerva</v>
      </c>
      <c r="M7156" t="str">
        <f>_xlfn.XLOOKUP(G7156,dMateriaPrima!$A$2:$A$12,dMateriaPrima!$B$2:$B$12)</f>
        <v>Poliéster</v>
      </c>
      <c r="N7156" s="2">
        <f>_xlfn.XLOOKUP(G7156,dMateriaPrima!$A$2:$A$12,dMateriaPrima!$C$2:$C$12)</f>
        <v>8</v>
      </c>
      <c r="O7156" s="3">
        <f t="shared" si="555"/>
        <v>136</v>
      </c>
      <c r="P7156" s="4">
        <f t="shared" si="556"/>
        <v>0</v>
      </c>
      <c r="Q7156" s="3">
        <f t="shared" si="557"/>
        <v>136</v>
      </c>
      <c r="R7156" t="str">
        <f t="shared" si="558"/>
        <v>Em atraso</v>
      </c>
      <c r="S7156" s="5">
        <f t="shared" si="559"/>
        <v>5</v>
      </c>
    </row>
    <row r="7157" spans="1:19" x14ac:dyDescent="0.25">
      <c r="A7157">
        <v>7156</v>
      </c>
      <c r="B7157" s="1">
        <v>44299</v>
      </c>
      <c r="C7157" s="1">
        <v>44303</v>
      </c>
      <c r="D7157" s="1">
        <v>44309</v>
      </c>
      <c r="E7157" s="1">
        <v>44309</v>
      </c>
      <c r="F7157">
        <v>4</v>
      </c>
      <c r="G7157">
        <v>8</v>
      </c>
      <c r="H7157">
        <v>434</v>
      </c>
      <c r="I7157" s="6">
        <v>0</v>
      </c>
      <c r="J7157">
        <v>5</v>
      </c>
      <c r="K7157" t="str">
        <f>_xlfn.XLOOKUP(fCompras!F7157,dComprador!$A$2:$A$7,dComprador!$B$2:$B$7)</f>
        <v>Lira</v>
      </c>
      <c r="L7157" t="str">
        <f>_xlfn.XLOOKUP(J7157,dFornecedor!$A$2:$A$6,dFornecedor!$B$2:$B$6)</f>
        <v>Atlas</v>
      </c>
      <c r="M7157" t="str">
        <f>_xlfn.XLOOKUP(G7157,dMateriaPrima!$A$2:$A$12,dMateriaPrima!$B$2:$B$12)</f>
        <v>Cimento</v>
      </c>
      <c r="N7157" s="2">
        <f>_xlfn.XLOOKUP(G7157,dMateriaPrima!$A$2:$A$12,dMateriaPrima!$C$2:$C$12)</f>
        <v>23</v>
      </c>
      <c r="O7157" s="3">
        <f t="shared" si="555"/>
        <v>9982</v>
      </c>
      <c r="P7157" s="4">
        <f t="shared" si="556"/>
        <v>0</v>
      </c>
      <c r="Q7157" s="3">
        <f t="shared" si="557"/>
        <v>9982</v>
      </c>
      <c r="R7157" t="str">
        <f t="shared" si="558"/>
        <v>No prazo</v>
      </c>
      <c r="S7157" s="5">
        <f t="shared" si="559"/>
        <v>0</v>
      </c>
    </row>
    <row r="7158" spans="1:19" x14ac:dyDescent="0.25">
      <c r="A7158">
        <v>7157</v>
      </c>
      <c r="B7158" s="1">
        <v>44299</v>
      </c>
      <c r="C7158" s="1">
        <v>44300</v>
      </c>
      <c r="D7158" s="1">
        <v>44324</v>
      </c>
      <c r="E7158" s="1">
        <v>44329</v>
      </c>
      <c r="F7158">
        <v>1</v>
      </c>
      <c r="G7158">
        <v>1</v>
      </c>
      <c r="H7158">
        <v>7</v>
      </c>
      <c r="I7158" s="6">
        <v>0</v>
      </c>
      <c r="J7158">
        <v>3</v>
      </c>
      <c r="K7158" t="str">
        <f>_xlfn.XLOOKUP(fCompras!F7158,dComprador!$A$2:$A$7,dComprador!$B$2:$B$7)</f>
        <v>Alon</v>
      </c>
      <c r="L7158" t="str">
        <f>_xlfn.XLOOKUP(J7158,dFornecedor!$A$2:$A$6,dFornecedor!$B$2:$B$6)</f>
        <v>StepUp</v>
      </c>
      <c r="M7158" t="str">
        <f>_xlfn.XLOOKUP(G7158,dMateriaPrima!$A$2:$A$12,dMateriaPrima!$B$2:$B$12)</f>
        <v>Tecido</v>
      </c>
      <c r="N7158" s="2">
        <f>_xlfn.XLOOKUP(G7158,dMateriaPrima!$A$2:$A$12,dMateriaPrima!$C$2:$C$12)</f>
        <v>18</v>
      </c>
      <c r="O7158" s="3">
        <f t="shared" si="555"/>
        <v>126</v>
      </c>
      <c r="P7158" s="4">
        <f t="shared" si="556"/>
        <v>0</v>
      </c>
      <c r="Q7158" s="3">
        <f t="shared" si="557"/>
        <v>126</v>
      </c>
      <c r="R7158" t="str">
        <f t="shared" si="558"/>
        <v>Em atraso</v>
      </c>
      <c r="S7158" s="5">
        <f t="shared" si="559"/>
        <v>5</v>
      </c>
    </row>
    <row r="7159" spans="1:19" x14ac:dyDescent="0.25">
      <c r="A7159">
        <v>7158</v>
      </c>
      <c r="B7159" s="1">
        <v>44299</v>
      </c>
      <c r="C7159" s="1">
        <v>44299</v>
      </c>
      <c r="D7159" s="1">
        <v>44306</v>
      </c>
      <c r="E7159" s="1">
        <v>44307</v>
      </c>
      <c r="F7159">
        <v>4</v>
      </c>
      <c r="G7159">
        <v>7</v>
      </c>
      <c r="H7159">
        <v>114</v>
      </c>
      <c r="I7159" s="6">
        <v>0</v>
      </c>
      <c r="J7159">
        <v>4</v>
      </c>
      <c r="K7159" t="str">
        <f>_xlfn.XLOOKUP(fCompras!F7159,dComprador!$A$2:$A$7,dComprador!$B$2:$B$7)</f>
        <v>Lira</v>
      </c>
      <c r="L7159" t="str">
        <f>_xlfn.XLOOKUP(J7159,dFornecedor!$A$2:$A$6,dFornecedor!$B$2:$B$6)</f>
        <v>AlphaOmega</v>
      </c>
      <c r="M7159" t="str">
        <f>_xlfn.XLOOKUP(G7159,dMateriaPrima!$A$2:$A$12,dMateriaPrima!$B$2:$B$12)</f>
        <v>Poliéster</v>
      </c>
      <c r="N7159" s="2">
        <f>_xlfn.XLOOKUP(G7159,dMateriaPrima!$A$2:$A$12,dMateriaPrima!$C$2:$C$12)</f>
        <v>8</v>
      </c>
      <c r="O7159" s="3">
        <f t="shared" si="555"/>
        <v>912</v>
      </c>
      <c r="P7159" s="4">
        <f t="shared" si="556"/>
        <v>0</v>
      </c>
      <c r="Q7159" s="3">
        <f t="shared" si="557"/>
        <v>912</v>
      </c>
      <c r="R7159" t="str">
        <f t="shared" si="558"/>
        <v>Em atraso</v>
      </c>
      <c r="S7159" s="5">
        <f t="shared" si="559"/>
        <v>1</v>
      </c>
    </row>
    <row r="7160" spans="1:19" x14ac:dyDescent="0.25">
      <c r="A7160">
        <v>7159</v>
      </c>
      <c r="B7160" s="1">
        <v>44299</v>
      </c>
      <c r="C7160" s="1">
        <v>44302</v>
      </c>
      <c r="D7160" s="1">
        <v>44307</v>
      </c>
      <c r="E7160" s="1">
        <v>44308</v>
      </c>
      <c r="F7160">
        <v>4</v>
      </c>
      <c r="G7160">
        <v>7</v>
      </c>
      <c r="H7160">
        <v>172</v>
      </c>
      <c r="I7160" s="6">
        <v>0</v>
      </c>
      <c r="J7160">
        <v>1</v>
      </c>
      <c r="K7160" t="str">
        <f>_xlfn.XLOOKUP(fCompras!F7160,dComprador!$A$2:$A$7,dComprador!$B$2:$B$7)</f>
        <v>Lira</v>
      </c>
      <c r="L7160" t="str">
        <f>_xlfn.XLOOKUP(J7160,dFornecedor!$A$2:$A$6,dFornecedor!$B$2:$B$6)</f>
        <v>NorthShore</v>
      </c>
      <c r="M7160" t="str">
        <f>_xlfn.XLOOKUP(G7160,dMateriaPrima!$A$2:$A$12,dMateriaPrima!$B$2:$B$12)</f>
        <v>Poliéster</v>
      </c>
      <c r="N7160" s="2">
        <f>_xlfn.XLOOKUP(G7160,dMateriaPrima!$A$2:$A$12,dMateriaPrima!$C$2:$C$12)</f>
        <v>8</v>
      </c>
      <c r="O7160" s="3">
        <f t="shared" si="555"/>
        <v>1376</v>
      </c>
      <c r="P7160" s="4">
        <f t="shared" si="556"/>
        <v>0</v>
      </c>
      <c r="Q7160" s="3">
        <f t="shared" si="557"/>
        <v>1376</v>
      </c>
      <c r="R7160" t="str">
        <f t="shared" si="558"/>
        <v>Em atraso</v>
      </c>
      <c r="S7160" s="5">
        <f t="shared" si="559"/>
        <v>1</v>
      </c>
    </row>
    <row r="7161" spans="1:19" x14ac:dyDescent="0.25">
      <c r="A7161">
        <v>7160</v>
      </c>
      <c r="B7161" s="1">
        <v>44299</v>
      </c>
      <c r="C7161" s="1">
        <v>44300</v>
      </c>
      <c r="D7161" s="1">
        <v>44307</v>
      </c>
      <c r="E7161" s="1">
        <v>44308</v>
      </c>
      <c r="F7161">
        <v>4</v>
      </c>
      <c r="G7161">
        <v>8</v>
      </c>
      <c r="H7161">
        <v>124</v>
      </c>
      <c r="I7161" s="6">
        <v>0</v>
      </c>
      <c r="J7161">
        <v>4</v>
      </c>
      <c r="K7161" t="str">
        <f>_xlfn.XLOOKUP(fCompras!F7161,dComprador!$A$2:$A$7,dComprador!$B$2:$B$7)</f>
        <v>Lira</v>
      </c>
      <c r="L7161" t="str">
        <f>_xlfn.XLOOKUP(J7161,dFornecedor!$A$2:$A$6,dFornecedor!$B$2:$B$6)</f>
        <v>AlphaOmega</v>
      </c>
      <c r="M7161" t="str">
        <f>_xlfn.XLOOKUP(G7161,dMateriaPrima!$A$2:$A$12,dMateriaPrima!$B$2:$B$12)</f>
        <v>Cimento</v>
      </c>
      <c r="N7161" s="2">
        <f>_xlfn.XLOOKUP(G7161,dMateriaPrima!$A$2:$A$12,dMateriaPrima!$C$2:$C$12)</f>
        <v>23</v>
      </c>
      <c r="O7161" s="3">
        <f t="shared" si="555"/>
        <v>2852</v>
      </c>
      <c r="P7161" s="4">
        <f t="shared" si="556"/>
        <v>0</v>
      </c>
      <c r="Q7161" s="3">
        <f t="shared" si="557"/>
        <v>2852</v>
      </c>
      <c r="R7161" t="str">
        <f t="shared" si="558"/>
        <v>Em atraso</v>
      </c>
      <c r="S7161" s="5">
        <f t="shared" si="559"/>
        <v>1</v>
      </c>
    </row>
    <row r="7162" spans="1:19" x14ac:dyDescent="0.25">
      <c r="A7162">
        <v>7161</v>
      </c>
      <c r="B7162" s="1">
        <v>44299</v>
      </c>
      <c r="C7162" s="1">
        <v>44299</v>
      </c>
      <c r="D7162" s="1">
        <v>44306</v>
      </c>
      <c r="E7162" s="1">
        <v>44308</v>
      </c>
      <c r="F7162">
        <v>4</v>
      </c>
      <c r="G7162">
        <v>6</v>
      </c>
      <c r="H7162">
        <v>109</v>
      </c>
      <c r="I7162" s="6">
        <v>0</v>
      </c>
      <c r="J7162">
        <v>2</v>
      </c>
      <c r="K7162" t="str">
        <f>_xlfn.XLOOKUP(fCompras!F7162,dComprador!$A$2:$A$7,dComprador!$B$2:$B$7)</f>
        <v>Lira</v>
      </c>
      <c r="L7162" t="str">
        <f>_xlfn.XLOOKUP(J7162,dFornecedor!$A$2:$A$6,dFornecedor!$B$2:$B$6)</f>
        <v>Minerva</v>
      </c>
      <c r="M7162" t="str">
        <f>_xlfn.XLOOKUP(G7162,dMateriaPrima!$A$2:$A$12,dMateriaPrima!$B$2:$B$12)</f>
        <v>Fio Algodão</v>
      </c>
      <c r="N7162" s="2">
        <f>_xlfn.XLOOKUP(G7162,dMateriaPrima!$A$2:$A$12,dMateriaPrima!$C$2:$C$12)</f>
        <v>55.9</v>
      </c>
      <c r="O7162" s="3">
        <f t="shared" si="555"/>
        <v>6093.0999999999995</v>
      </c>
      <c r="P7162" s="4">
        <f t="shared" si="556"/>
        <v>0</v>
      </c>
      <c r="Q7162" s="3">
        <f t="shared" si="557"/>
        <v>6093.0999999999995</v>
      </c>
      <c r="R7162" t="str">
        <f t="shared" si="558"/>
        <v>Em atraso</v>
      </c>
      <c r="S7162" s="5">
        <f t="shared" si="559"/>
        <v>2</v>
      </c>
    </row>
    <row r="7163" spans="1:19" x14ac:dyDescent="0.25">
      <c r="A7163">
        <v>7162</v>
      </c>
      <c r="B7163" s="1">
        <v>44299</v>
      </c>
      <c r="C7163" s="1">
        <v>44299</v>
      </c>
      <c r="D7163" s="1">
        <v>44310</v>
      </c>
      <c r="E7163" s="1">
        <v>44309</v>
      </c>
      <c r="F7163">
        <v>2</v>
      </c>
      <c r="G7163">
        <v>1</v>
      </c>
      <c r="H7163">
        <v>216</v>
      </c>
      <c r="I7163" s="6">
        <v>0</v>
      </c>
      <c r="J7163">
        <v>2</v>
      </c>
      <c r="K7163" t="str">
        <f>_xlfn.XLOOKUP(fCompras!F7163,dComprador!$A$2:$A$7,dComprador!$B$2:$B$7)</f>
        <v>João</v>
      </c>
      <c r="L7163" t="str">
        <f>_xlfn.XLOOKUP(J7163,dFornecedor!$A$2:$A$6,dFornecedor!$B$2:$B$6)</f>
        <v>Minerva</v>
      </c>
      <c r="M7163" t="str">
        <f>_xlfn.XLOOKUP(G7163,dMateriaPrima!$A$2:$A$12,dMateriaPrima!$B$2:$B$12)</f>
        <v>Tecido</v>
      </c>
      <c r="N7163" s="2">
        <f>_xlfn.XLOOKUP(G7163,dMateriaPrima!$A$2:$A$12,dMateriaPrima!$C$2:$C$12)</f>
        <v>18</v>
      </c>
      <c r="O7163" s="3">
        <f t="shared" si="555"/>
        <v>3888</v>
      </c>
      <c r="P7163" s="4">
        <f t="shared" si="556"/>
        <v>0</v>
      </c>
      <c r="Q7163" s="3">
        <f t="shared" si="557"/>
        <v>3888</v>
      </c>
      <c r="R7163" t="str">
        <f t="shared" si="558"/>
        <v>No prazo</v>
      </c>
      <c r="S7163" s="5">
        <f t="shared" si="559"/>
        <v>0</v>
      </c>
    </row>
    <row r="7164" spans="1:19" x14ac:dyDescent="0.25">
      <c r="A7164">
        <v>7163</v>
      </c>
      <c r="B7164" s="1">
        <v>44299</v>
      </c>
      <c r="C7164" s="1">
        <v>44308</v>
      </c>
      <c r="D7164" s="1">
        <v>44312</v>
      </c>
      <c r="E7164" s="1">
        <v>44313</v>
      </c>
      <c r="F7164">
        <v>2</v>
      </c>
      <c r="G7164">
        <v>11</v>
      </c>
      <c r="H7164">
        <v>206</v>
      </c>
      <c r="I7164" s="6">
        <v>0</v>
      </c>
      <c r="J7164">
        <v>1</v>
      </c>
      <c r="K7164" t="str">
        <f>_xlfn.XLOOKUP(fCompras!F7164,dComprador!$A$2:$A$7,dComprador!$B$2:$B$7)</f>
        <v>João</v>
      </c>
      <c r="L7164" t="str">
        <f>_xlfn.XLOOKUP(J7164,dFornecedor!$A$2:$A$6,dFornecedor!$B$2:$B$6)</f>
        <v>NorthShore</v>
      </c>
      <c r="M7164" t="str">
        <f>_xlfn.XLOOKUP(G7164,dMateriaPrima!$A$2:$A$12,dMateriaPrima!$B$2:$B$12)</f>
        <v>Papel</v>
      </c>
      <c r="N7164" s="2">
        <f>_xlfn.XLOOKUP(G7164,dMateriaPrima!$A$2:$A$12,dMateriaPrima!$C$2:$C$12)</f>
        <v>9</v>
      </c>
      <c r="O7164" s="3">
        <f t="shared" si="555"/>
        <v>1854</v>
      </c>
      <c r="P7164" s="4">
        <f t="shared" si="556"/>
        <v>0</v>
      </c>
      <c r="Q7164" s="3">
        <f t="shared" si="557"/>
        <v>1854</v>
      </c>
      <c r="R7164" t="str">
        <f t="shared" si="558"/>
        <v>Em atraso</v>
      </c>
      <c r="S7164" s="5">
        <f t="shared" si="559"/>
        <v>1</v>
      </c>
    </row>
    <row r="7165" spans="1:19" x14ac:dyDescent="0.25">
      <c r="A7165">
        <v>7164</v>
      </c>
      <c r="B7165" s="1">
        <v>44299</v>
      </c>
      <c r="C7165" s="1">
        <v>44299</v>
      </c>
      <c r="D7165" s="1">
        <v>44315</v>
      </c>
      <c r="E7165" s="1">
        <v>44317</v>
      </c>
      <c r="F7165">
        <v>2</v>
      </c>
      <c r="G7165">
        <v>9</v>
      </c>
      <c r="H7165">
        <v>254</v>
      </c>
      <c r="I7165" s="6">
        <v>0</v>
      </c>
      <c r="J7165">
        <v>2</v>
      </c>
      <c r="K7165" t="str">
        <f>_xlfn.XLOOKUP(fCompras!F7165,dComprador!$A$2:$A$7,dComprador!$B$2:$B$7)</f>
        <v>João</v>
      </c>
      <c r="L7165" t="str">
        <f>_xlfn.XLOOKUP(J7165,dFornecedor!$A$2:$A$6,dFornecedor!$B$2:$B$6)</f>
        <v>Minerva</v>
      </c>
      <c r="M7165" t="str">
        <f>_xlfn.XLOOKUP(G7165,dMateriaPrima!$A$2:$A$12,dMateriaPrima!$B$2:$B$12)</f>
        <v>Couro</v>
      </c>
      <c r="N7165" s="2">
        <f>_xlfn.XLOOKUP(G7165,dMateriaPrima!$A$2:$A$12,dMateriaPrima!$C$2:$C$12)</f>
        <v>4.4000000000000004</v>
      </c>
      <c r="O7165" s="3">
        <f t="shared" si="555"/>
        <v>1117.6000000000001</v>
      </c>
      <c r="P7165" s="4">
        <f t="shared" si="556"/>
        <v>0</v>
      </c>
      <c r="Q7165" s="3">
        <f t="shared" si="557"/>
        <v>1117.6000000000001</v>
      </c>
      <c r="R7165" t="str">
        <f t="shared" si="558"/>
        <v>Em atraso</v>
      </c>
      <c r="S7165" s="5">
        <f t="shared" si="559"/>
        <v>2</v>
      </c>
    </row>
    <row r="7166" spans="1:19" x14ac:dyDescent="0.25">
      <c r="A7166">
        <v>7165</v>
      </c>
      <c r="B7166" s="1">
        <v>44299</v>
      </c>
      <c r="C7166" s="1">
        <v>44299</v>
      </c>
      <c r="D7166" s="1">
        <v>44327</v>
      </c>
      <c r="E7166" s="1">
        <v>44332</v>
      </c>
      <c r="F7166">
        <v>1</v>
      </c>
      <c r="G7166">
        <v>11</v>
      </c>
      <c r="H7166">
        <v>533</v>
      </c>
      <c r="I7166" s="6">
        <v>0</v>
      </c>
      <c r="J7166">
        <v>4</v>
      </c>
      <c r="K7166" t="str">
        <f>_xlfn.XLOOKUP(fCompras!F7166,dComprador!$A$2:$A$7,dComprador!$B$2:$B$7)</f>
        <v>Alon</v>
      </c>
      <c r="L7166" t="str">
        <f>_xlfn.XLOOKUP(J7166,dFornecedor!$A$2:$A$6,dFornecedor!$B$2:$B$6)</f>
        <v>AlphaOmega</v>
      </c>
      <c r="M7166" t="str">
        <f>_xlfn.XLOOKUP(G7166,dMateriaPrima!$A$2:$A$12,dMateriaPrima!$B$2:$B$12)</f>
        <v>Papel</v>
      </c>
      <c r="N7166" s="2">
        <f>_xlfn.XLOOKUP(G7166,dMateriaPrima!$A$2:$A$12,dMateriaPrima!$C$2:$C$12)</f>
        <v>9</v>
      </c>
      <c r="O7166" s="3">
        <f t="shared" si="555"/>
        <v>4797</v>
      </c>
      <c r="P7166" s="4">
        <f t="shared" si="556"/>
        <v>0</v>
      </c>
      <c r="Q7166" s="3">
        <f t="shared" si="557"/>
        <v>4797</v>
      </c>
      <c r="R7166" t="str">
        <f t="shared" si="558"/>
        <v>Em atraso</v>
      </c>
      <c r="S7166" s="5">
        <f t="shared" si="559"/>
        <v>5</v>
      </c>
    </row>
    <row r="7167" spans="1:19" x14ac:dyDescent="0.25">
      <c r="A7167">
        <v>7166</v>
      </c>
      <c r="B7167" s="1">
        <v>44300</v>
      </c>
      <c r="C7167" s="1">
        <v>44301</v>
      </c>
      <c r="D7167" s="1">
        <v>44307</v>
      </c>
      <c r="E7167" s="1">
        <v>44303</v>
      </c>
      <c r="F7167">
        <v>4</v>
      </c>
      <c r="G7167">
        <v>8</v>
      </c>
      <c r="H7167">
        <v>257</v>
      </c>
      <c r="I7167" s="6">
        <v>0</v>
      </c>
      <c r="J7167">
        <v>3</v>
      </c>
      <c r="K7167" t="str">
        <f>_xlfn.XLOOKUP(fCompras!F7167,dComprador!$A$2:$A$7,dComprador!$B$2:$B$7)</f>
        <v>Lira</v>
      </c>
      <c r="L7167" t="str">
        <f>_xlfn.XLOOKUP(J7167,dFornecedor!$A$2:$A$6,dFornecedor!$B$2:$B$6)</f>
        <v>StepUp</v>
      </c>
      <c r="M7167" t="str">
        <f>_xlfn.XLOOKUP(G7167,dMateriaPrima!$A$2:$A$12,dMateriaPrima!$B$2:$B$12)</f>
        <v>Cimento</v>
      </c>
      <c r="N7167" s="2">
        <f>_xlfn.XLOOKUP(G7167,dMateriaPrima!$A$2:$A$12,dMateriaPrima!$C$2:$C$12)</f>
        <v>23</v>
      </c>
      <c r="O7167" s="3">
        <f t="shared" si="555"/>
        <v>5911</v>
      </c>
      <c r="P7167" s="4">
        <f t="shared" si="556"/>
        <v>0</v>
      </c>
      <c r="Q7167" s="3">
        <f t="shared" si="557"/>
        <v>5911</v>
      </c>
      <c r="R7167" t="str">
        <f t="shared" si="558"/>
        <v>No prazo</v>
      </c>
      <c r="S7167" s="5">
        <f t="shared" si="559"/>
        <v>0</v>
      </c>
    </row>
    <row r="7168" spans="1:19" x14ac:dyDescent="0.25">
      <c r="A7168">
        <v>7167</v>
      </c>
      <c r="B7168" s="1">
        <v>44300</v>
      </c>
      <c r="C7168" s="1">
        <v>44305</v>
      </c>
      <c r="D7168" s="1">
        <v>44328</v>
      </c>
      <c r="E7168" s="1">
        <v>44330</v>
      </c>
      <c r="F7168">
        <v>1</v>
      </c>
      <c r="G7168">
        <v>8</v>
      </c>
      <c r="H7168">
        <v>80</v>
      </c>
      <c r="I7168" s="6">
        <v>0</v>
      </c>
      <c r="J7168">
        <v>5</v>
      </c>
      <c r="K7168" t="str">
        <f>_xlfn.XLOOKUP(fCompras!F7168,dComprador!$A$2:$A$7,dComprador!$B$2:$B$7)</f>
        <v>Alon</v>
      </c>
      <c r="L7168" t="str">
        <f>_xlfn.XLOOKUP(J7168,dFornecedor!$A$2:$A$6,dFornecedor!$B$2:$B$6)</f>
        <v>Atlas</v>
      </c>
      <c r="M7168" t="str">
        <f>_xlfn.XLOOKUP(G7168,dMateriaPrima!$A$2:$A$12,dMateriaPrima!$B$2:$B$12)</f>
        <v>Cimento</v>
      </c>
      <c r="N7168" s="2">
        <f>_xlfn.XLOOKUP(G7168,dMateriaPrima!$A$2:$A$12,dMateriaPrima!$C$2:$C$12)</f>
        <v>23</v>
      </c>
      <c r="O7168" s="3">
        <f t="shared" si="555"/>
        <v>1840</v>
      </c>
      <c r="P7168" s="4">
        <f t="shared" si="556"/>
        <v>0</v>
      </c>
      <c r="Q7168" s="3">
        <f t="shared" si="557"/>
        <v>1840</v>
      </c>
      <c r="R7168" t="str">
        <f t="shared" si="558"/>
        <v>Em atraso</v>
      </c>
      <c r="S7168" s="5">
        <f t="shared" si="559"/>
        <v>2</v>
      </c>
    </row>
    <row r="7169" spans="1:19" x14ac:dyDescent="0.25">
      <c r="A7169">
        <v>7168</v>
      </c>
      <c r="B7169" s="1">
        <v>44300</v>
      </c>
      <c r="C7169" s="1">
        <v>44301</v>
      </c>
      <c r="D7169" s="1">
        <v>44308</v>
      </c>
      <c r="E7169" s="1">
        <v>44309</v>
      </c>
      <c r="F7169">
        <v>4</v>
      </c>
      <c r="G7169">
        <v>6</v>
      </c>
      <c r="H7169">
        <v>19</v>
      </c>
      <c r="I7169" s="6">
        <v>0</v>
      </c>
      <c r="J7169">
        <v>3</v>
      </c>
      <c r="K7169" t="str">
        <f>_xlfn.XLOOKUP(fCompras!F7169,dComprador!$A$2:$A$7,dComprador!$B$2:$B$7)</f>
        <v>Lira</v>
      </c>
      <c r="L7169" t="str">
        <f>_xlfn.XLOOKUP(J7169,dFornecedor!$A$2:$A$6,dFornecedor!$B$2:$B$6)</f>
        <v>StepUp</v>
      </c>
      <c r="M7169" t="str">
        <f>_xlfn.XLOOKUP(G7169,dMateriaPrima!$A$2:$A$12,dMateriaPrima!$B$2:$B$12)</f>
        <v>Fio Algodão</v>
      </c>
      <c r="N7169" s="2">
        <f>_xlfn.XLOOKUP(G7169,dMateriaPrima!$A$2:$A$12,dMateriaPrima!$C$2:$C$12)</f>
        <v>55.9</v>
      </c>
      <c r="O7169" s="3">
        <f t="shared" si="555"/>
        <v>1062.0999999999999</v>
      </c>
      <c r="P7169" s="4">
        <f t="shared" si="556"/>
        <v>0</v>
      </c>
      <c r="Q7169" s="3">
        <f t="shared" si="557"/>
        <v>1062.0999999999999</v>
      </c>
      <c r="R7169" t="str">
        <f t="shared" si="558"/>
        <v>Em atraso</v>
      </c>
      <c r="S7169" s="5">
        <f t="shared" si="559"/>
        <v>1</v>
      </c>
    </row>
    <row r="7170" spans="1:19" x14ac:dyDescent="0.25">
      <c r="A7170">
        <v>7169</v>
      </c>
      <c r="B7170" s="1">
        <v>44300</v>
      </c>
      <c r="C7170" s="1">
        <v>44309</v>
      </c>
      <c r="D7170" s="1">
        <v>44310</v>
      </c>
      <c r="E7170" s="1">
        <v>44315</v>
      </c>
      <c r="F7170">
        <v>4</v>
      </c>
      <c r="G7170">
        <v>8</v>
      </c>
      <c r="H7170">
        <v>45</v>
      </c>
      <c r="I7170" s="6">
        <v>0</v>
      </c>
      <c r="J7170">
        <v>3</v>
      </c>
      <c r="K7170" t="str">
        <f>_xlfn.XLOOKUP(fCompras!F7170,dComprador!$A$2:$A$7,dComprador!$B$2:$B$7)</f>
        <v>Lira</v>
      </c>
      <c r="L7170" t="str">
        <f>_xlfn.XLOOKUP(J7170,dFornecedor!$A$2:$A$6,dFornecedor!$B$2:$B$6)</f>
        <v>StepUp</v>
      </c>
      <c r="M7170" t="str">
        <f>_xlfn.XLOOKUP(G7170,dMateriaPrima!$A$2:$A$12,dMateriaPrima!$B$2:$B$12)</f>
        <v>Cimento</v>
      </c>
      <c r="N7170" s="2">
        <f>_xlfn.XLOOKUP(G7170,dMateriaPrima!$A$2:$A$12,dMateriaPrima!$C$2:$C$12)</f>
        <v>23</v>
      </c>
      <c r="O7170" s="3">
        <f t="shared" si="555"/>
        <v>1035</v>
      </c>
      <c r="P7170" s="4">
        <f t="shared" si="556"/>
        <v>0</v>
      </c>
      <c r="Q7170" s="3">
        <f t="shared" si="557"/>
        <v>1035</v>
      </c>
      <c r="R7170" t="str">
        <f t="shared" si="558"/>
        <v>Em atraso</v>
      </c>
      <c r="S7170" s="5">
        <f t="shared" si="559"/>
        <v>5</v>
      </c>
    </row>
    <row r="7171" spans="1:19" x14ac:dyDescent="0.25">
      <c r="A7171">
        <v>7170</v>
      </c>
      <c r="B7171" s="1">
        <v>44300</v>
      </c>
      <c r="C7171" s="1">
        <v>44303</v>
      </c>
      <c r="D7171" s="1">
        <v>44317</v>
      </c>
      <c r="E7171" s="1">
        <v>44319</v>
      </c>
      <c r="F7171">
        <v>1</v>
      </c>
      <c r="G7171">
        <v>6</v>
      </c>
      <c r="H7171">
        <v>519</v>
      </c>
      <c r="I7171" s="6">
        <v>0</v>
      </c>
      <c r="J7171">
        <v>3</v>
      </c>
      <c r="K7171" t="str">
        <f>_xlfn.XLOOKUP(fCompras!F7171,dComprador!$A$2:$A$7,dComprador!$B$2:$B$7)</f>
        <v>Alon</v>
      </c>
      <c r="L7171" t="str">
        <f>_xlfn.XLOOKUP(J7171,dFornecedor!$A$2:$A$6,dFornecedor!$B$2:$B$6)</f>
        <v>StepUp</v>
      </c>
      <c r="M7171" t="str">
        <f>_xlfn.XLOOKUP(G7171,dMateriaPrima!$A$2:$A$12,dMateriaPrima!$B$2:$B$12)</f>
        <v>Fio Algodão</v>
      </c>
      <c r="N7171" s="2">
        <f>_xlfn.XLOOKUP(G7171,dMateriaPrima!$A$2:$A$12,dMateriaPrima!$C$2:$C$12)</f>
        <v>55.9</v>
      </c>
      <c r="O7171" s="3">
        <f t="shared" ref="O7171:O7234" si="560">PRODUCT(H7171,N7171)</f>
        <v>29012.1</v>
      </c>
      <c r="P7171" s="4">
        <f t="shared" ref="P7171:P7234" si="561">PRODUCT(O7171,I7171)</f>
        <v>0</v>
      </c>
      <c r="Q7171" s="3">
        <f t="shared" ref="Q7171:Q7234" si="562">O7171-P7171</f>
        <v>29012.1</v>
      </c>
      <c r="R7171" t="str">
        <f t="shared" ref="R7171:R7234" si="563">IF(E7171&lt;=D7171,"No prazo",IF(E7171&gt;D7171,"Em atraso"))</f>
        <v>Em atraso</v>
      </c>
      <c r="S7171" s="5">
        <f t="shared" ref="S7171:S7234" si="564">IF(E7171 &gt;D7171, E7171-D7171,0)</f>
        <v>2</v>
      </c>
    </row>
    <row r="7172" spans="1:19" x14ac:dyDescent="0.25">
      <c r="A7172">
        <v>7171</v>
      </c>
      <c r="B7172" s="1">
        <v>44300</v>
      </c>
      <c r="C7172" s="1">
        <v>44309</v>
      </c>
      <c r="D7172" s="1">
        <v>44325</v>
      </c>
      <c r="E7172" s="1">
        <v>44328</v>
      </c>
      <c r="F7172">
        <v>2</v>
      </c>
      <c r="G7172">
        <v>5</v>
      </c>
      <c r="H7172">
        <v>8</v>
      </c>
      <c r="I7172" s="6">
        <v>0</v>
      </c>
      <c r="J7172">
        <v>3</v>
      </c>
      <c r="K7172" t="str">
        <f>_xlfn.XLOOKUP(fCompras!F7172,dComprador!$A$2:$A$7,dComprador!$B$2:$B$7)</f>
        <v>João</v>
      </c>
      <c r="L7172" t="str">
        <f>_xlfn.XLOOKUP(J7172,dFornecedor!$A$2:$A$6,dFornecedor!$B$2:$B$6)</f>
        <v>StepUp</v>
      </c>
      <c r="M7172" t="str">
        <f>_xlfn.XLOOKUP(G7172,dMateriaPrima!$A$2:$A$12,dMateriaPrima!$B$2:$B$12)</f>
        <v>Areia</v>
      </c>
      <c r="N7172" s="2">
        <f>_xlfn.XLOOKUP(G7172,dMateriaPrima!$A$2:$A$12,dMateriaPrima!$C$2:$C$12)</f>
        <v>3.59</v>
      </c>
      <c r="O7172" s="3">
        <f t="shared" si="560"/>
        <v>28.72</v>
      </c>
      <c r="P7172" s="4">
        <f t="shared" si="561"/>
        <v>0</v>
      </c>
      <c r="Q7172" s="3">
        <f t="shared" si="562"/>
        <v>28.72</v>
      </c>
      <c r="R7172" t="str">
        <f t="shared" si="563"/>
        <v>Em atraso</v>
      </c>
      <c r="S7172" s="5">
        <f t="shared" si="564"/>
        <v>3</v>
      </c>
    </row>
    <row r="7173" spans="1:19" x14ac:dyDescent="0.25">
      <c r="A7173">
        <v>7172</v>
      </c>
      <c r="B7173" s="1">
        <v>44300</v>
      </c>
      <c r="C7173" s="1">
        <v>44300</v>
      </c>
      <c r="D7173" s="1">
        <v>44318</v>
      </c>
      <c r="E7173" s="1">
        <v>44321</v>
      </c>
      <c r="F7173">
        <v>1</v>
      </c>
      <c r="G7173">
        <v>9</v>
      </c>
      <c r="H7173">
        <v>122</v>
      </c>
      <c r="I7173" s="6">
        <v>0</v>
      </c>
      <c r="J7173">
        <v>2</v>
      </c>
      <c r="K7173" t="str">
        <f>_xlfn.XLOOKUP(fCompras!F7173,dComprador!$A$2:$A$7,dComprador!$B$2:$B$7)</f>
        <v>Alon</v>
      </c>
      <c r="L7173" t="str">
        <f>_xlfn.XLOOKUP(J7173,dFornecedor!$A$2:$A$6,dFornecedor!$B$2:$B$6)</f>
        <v>Minerva</v>
      </c>
      <c r="M7173" t="str">
        <f>_xlfn.XLOOKUP(G7173,dMateriaPrima!$A$2:$A$12,dMateriaPrima!$B$2:$B$12)</f>
        <v>Couro</v>
      </c>
      <c r="N7173" s="2">
        <f>_xlfn.XLOOKUP(G7173,dMateriaPrima!$A$2:$A$12,dMateriaPrima!$C$2:$C$12)</f>
        <v>4.4000000000000004</v>
      </c>
      <c r="O7173" s="3">
        <f t="shared" si="560"/>
        <v>536.80000000000007</v>
      </c>
      <c r="P7173" s="4">
        <f t="shared" si="561"/>
        <v>0</v>
      </c>
      <c r="Q7173" s="3">
        <f t="shared" si="562"/>
        <v>536.80000000000007</v>
      </c>
      <c r="R7173" t="str">
        <f t="shared" si="563"/>
        <v>Em atraso</v>
      </c>
      <c r="S7173" s="5">
        <f t="shared" si="564"/>
        <v>3</v>
      </c>
    </row>
    <row r="7174" spans="1:19" x14ac:dyDescent="0.25">
      <c r="A7174">
        <v>7173</v>
      </c>
      <c r="B7174" s="1">
        <v>44300</v>
      </c>
      <c r="C7174" s="1">
        <v>44303</v>
      </c>
      <c r="D7174" s="1">
        <v>44320</v>
      </c>
      <c r="E7174" s="1">
        <v>44322</v>
      </c>
      <c r="F7174">
        <v>1</v>
      </c>
      <c r="G7174">
        <v>1</v>
      </c>
      <c r="H7174">
        <v>103</v>
      </c>
      <c r="I7174" s="6">
        <v>0</v>
      </c>
      <c r="J7174">
        <v>2</v>
      </c>
      <c r="K7174" t="str">
        <f>_xlfn.XLOOKUP(fCompras!F7174,dComprador!$A$2:$A$7,dComprador!$B$2:$B$7)</f>
        <v>Alon</v>
      </c>
      <c r="L7174" t="str">
        <f>_xlfn.XLOOKUP(J7174,dFornecedor!$A$2:$A$6,dFornecedor!$B$2:$B$6)</f>
        <v>Minerva</v>
      </c>
      <c r="M7174" t="str">
        <f>_xlfn.XLOOKUP(G7174,dMateriaPrima!$A$2:$A$12,dMateriaPrima!$B$2:$B$12)</f>
        <v>Tecido</v>
      </c>
      <c r="N7174" s="2">
        <f>_xlfn.XLOOKUP(G7174,dMateriaPrima!$A$2:$A$12,dMateriaPrima!$C$2:$C$12)</f>
        <v>18</v>
      </c>
      <c r="O7174" s="3">
        <f t="shared" si="560"/>
        <v>1854</v>
      </c>
      <c r="P7174" s="4">
        <f t="shared" si="561"/>
        <v>0</v>
      </c>
      <c r="Q7174" s="3">
        <f t="shared" si="562"/>
        <v>1854</v>
      </c>
      <c r="R7174" t="str">
        <f t="shared" si="563"/>
        <v>Em atraso</v>
      </c>
      <c r="S7174" s="5">
        <f t="shared" si="564"/>
        <v>2</v>
      </c>
    </row>
    <row r="7175" spans="1:19" x14ac:dyDescent="0.25">
      <c r="A7175">
        <v>7174</v>
      </c>
      <c r="B7175" s="1">
        <v>44301</v>
      </c>
      <c r="C7175" s="1">
        <v>44308</v>
      </c>
      <c r="D7175" s="1">
        <v>44310</v>
      </c>
      <c r="E7175" s="1">
        <v>44310</v>
      </c>
      <c r="F7175">
        <v>4</v>
      </c>
      <c r="G7175">
        <v>4</v>
      </c>
      <c r="H7175">
        <v>397</v>
      </c>
      <c r="I7175" s="6">
        <v>0</v>
      </c>
      <c r="J7175">
        <v>2</v>
      </c>
      <c r="K7175" t="str">
        <f>_xlfn.XLOOKUP(fCompras!F7175,dComprador!$A$2:$A$7,dComprador!$B$2:$B$7)</f>
        <v>Lira</v>
      </c>
      <c r="L7175" t="str">
        <f>_xlfn.XLOOKUP(J7175,dFornecedor!$A$2:$A$6,dFornecedor!$B$2:$B$6)</f>
        <v>Minerva</v>
      </c>
      <c r="M7175" t="str">
        <f>_xlfn.XLOOKUP(G7175,dMateriaPrima!$A$2:$A$12,dMateriaPrima!$B$2:$B$12)</f>
        <v>Madeira</v>
      </c>
      <c r="N7175" s="2">
        <f>_xlfn.XLOOKUP(G7175,dMateriaPrima!$A$2:$A$12,dMateriaPrima!$C$2:$C$12)</f>
        <v>168</v>
      </c>
      <c r="O7175" s="3">
        <f t="shared" si="560"/>
        <v>66696</v>
      </c>
      <c r="P7175" s="4">
        <f t="shared" si="561"/>
        <v>0</v>
      </c>
      <c r="Q7175" s="3">
        <f t="shared" si="562"/>
        <v>66696</v>
      </c>
      <c r="R7175" t="str">
        <f t="shared" si="563"/>
        <v>No prazo</v>
      </c>
      <c r="S7175" s="5">
        <f t="shared" si="564"/>
        <v>0</v>
      </c>
    </row>
    <row r="7176" spans="1:19" x14ac:dyDescent="0.25">
      <c r="A7176">
        <v>7175</v>
      </c>
      <c r="B7176" s="1">
        <v>44301</v>
      </c>
      <c r="C7176" s="1">
        <v>44311</v>
      </c>
      <c r="D7176" s="1">
        <v>44313</v>
      </c>
      <c r="E7176" s="1">
        <v>44314</v>
      </c>
      <c r="F7176">
        <v>4</v>
      </c>
      <c r="G7176">
        <v>1</v>
      </c>
      <c r="H7176">
        <v>221</v>
      </c>
      <c r="I7176" s="6">
        <v>0</v>
      </c>
      <c r="J7176">
        <v>1</v>
      </c>
      <c r="K7176" t="str">
        <f>_xlfn.XLOOKUP(fCompras!F7176,dComprador!$A$2:$A$7,dComprador!$B$2:$B$7)</f>
        <v>Lira</v>
      </c>
      <c r="L7176" t="str">
        <f>_xlfn.XLOOKUP(J7176,dFornecedor!$A$2:$A$6,dFornecedor!$B$2:$B$6)</f>
        <v>NorthShore</v>
      </c>
      <c r="M7176" t="str">
        <f>_xlfn.XLOOKUP(G7176,dMateriaPrima!$A$2:$A$12,dMateriaPrima!$B$2:$B$12)</f>
        <v>Tecido</v>
      </c>
      <c r="N7176" s="2">
        <f>_xlfn.XLOOKUP(G7176,dMateriaPrima!$A$2:$A$12,dMateriaPrima!$C$2:$C$12)</f>
        <v>18</v>
      </c>
      <c r="O7176" s="3">
        <f t="shared" si="560"/>
        <v>3978</v>
      </c>
      <c r="P7176" s="4">
        <f t="shared" si="561"/>
        <v>0</v>
      </c>
      <c r="Q7176" s="3">
        <f t="shared" si="562"/>
        <v>3978</v>
      </c>
      <c r="R7176" t="str">
        <f t="shared" si="563"/>
        <v>Em atraso</v>
      </c>
      <c r="S7176" s="5">
        <f t="shared" si="564"/>
        <v>1</v>
      </c>
    </row>
    <row r="7177" spans="1:19" x14ac:dyDescent="0.25">
      <c r="A7177">
        <v>7176</v>
      </c>
      <c r="B7177" s="1">
        <v>44301</v>
      </c>
      <c r="C7177" s="1">
        <v>44302</v>
      </c>
      <c r="D7177" s="1">
        <v>44308</v>
      </c>
      <c r="E7177" s="1">
        <v>44310</v>
      </c>
      <c r="F7177">
        <v>4</v>
      </c>
      <c r="G7177">
        <v>1</v>
      </c>
      <c r="H7177">
        <v>38</v>
      </c>
      <c r="I7177" s="6">
        <v>0</v>
      </c>
      <c r="J7177">
        <v>3</v>
      </c>
      <c r="K7177" t="str">
        <f>_xlfn.XLOOKUP(fCompras!F7177,dComprador!$A$2:$A$7,dComprador!$B$2:$B$7)</f>
        <v>Lira</v>
      </c>
      <c r="L7177" t="str">
        <f>_xlfn.XLOOKUP(J7177,dFornecedor!$A$2:$A$6,dFornecedor!$B$2:$B$6)</f>
        <v>StepUp</v>
      </c>
      <c r="M7177" t="str">
        <f>_xlfn.XLOOKUP(G7177,dMateriaPrima!$A$2:$A$12,dMateriaPrima!$B$2:$B$12)</f>
        <v>Tecido</v>
      </c>
      <c r="N7177" s="2">
        <f>_xlfn.XLOOKUP(G7177,dMateriaPrima!$A$2:$A$12,dMateriaPrima!$C$2:$C$12)</f>
        <v>18</v>
      </c>
      <c r="O7177" s="3">
        <f t="shared" si="560"/>
        <v>684</v>
      </c>
      <c r="P7177" s="4">
        <f t="shared" si="561"/>
        <v>0</v>
      </c>
      <c r="Q7177" s="3">
        <f t="shared" si="562"/>
        <v>684</v>
      </c>
      <c r="R7177" t="str">
        <f t="shared" si="563"/>
        <v>Em atraso</v>
      </c>
      <c r="S7177" s="5">
        <f t="shared" si="564"/>
        <v>2</v>
      </c>
    </row>
    <row r="7178" spans="1:19" x14ac:dyDescent="0.25">
      <c r="A7178">
        <v>7177</v>
      </c>
      <c r="B7178" s="1">
        <v>44301</v>
      </c>
      <c r="C7178" s="1">
        <v>44301</v>
      </c>
      <c r="D7178" s="1">
        <v>44319</v>
      </c>
      <c r="E7178" s="1">
        <v>44319</v>
      </c>
      <c r="F7178">
        <v>1</v>
      </c>
      <c r="G7178">
        <v>4</v>
      </c>
      <c r="H7178">
        <v>5</v>
      </c>
      <c r="I7178" s="6">
        <v>0</v>
      </c>
      <c r="J7178">
        <v>5</v>
      </c>
      <c r="K7178" t="str">
        <f>_xlfn.XLOOKUP(fCompras!F7178,dComprador!$A$2:$A$7,dComprador!$B$2:$B$7)</f>
        <v>Alon</v>
      </c>
      <c r="L7178" t="str">
        <f>_xlfn.XLOOKUP(J7178,dFornecedor!$A$2:$A$6,dFornecedor!$B$2:$B$6)</f>
        <v>Atlas</v>
      </c>
      <c r="M7178" t="str">
        <f>_xlfn.XLOOKUP(G7178,dMateriaPrima!$A$2:$A$12,dMateriaPrima!$B$2:$B$12)</f>
        <v>Madeira</v>
      </c>
      <c r="N7178" s="2">
        <f>_xlfn.XLOOKUP(G7178,dMateriaPrima!$A$2:$A$12,dMateriaPrima!$C$2:$C$12)</f>
        <v>168</v>
      </c>
      <c r="O7178" s="3">
        <f t="shared" si="560"/>
        <v>840</v>
      </c>
      <c r="P7178" s="4">
        <f t="shared" si="561"/>
        <v>0</v>
      </c>
      <c r="Q7178" s="3">
        <f t="shared" si="562"/>
        <v>840</v>
      </c>
      <c r="R7178" t="str">
        <f t="shared" si="563"/>
        <v>No prazo</v>
      </c>
      <c r="S7178" s="5">
        <f t="shared" si="564"/>
        <v>0</v>
      </c>
    </row>
    <row r="7179" spans="1:19" x14ac:dyDescent="0.25">
      <c r="A7179">
        <v>7178</v>
      </c>
      <c r="B7179" s="1">
        <v>44301</v>
      </c>
      <c r="C7179" s="1">
        <v>44301</v>
      </c>
      <c r="D7179" s="1">
        <v>44315</v>
      </c>
      <c r="E7179" s="1">
        <v>44315</v>
      </c>
      <c r="F7179">
        <v>2</v>
      </c>
      <c r="G7179">
        <v>7</v>
      </c>
      <c r="H7179">
        <v>188</v>
      </c>
      <c r="I7179" s="6">
        <v>0</v>
      </c>
      <c r="J7179">
        <v>4</v>
      </c>
      <c r="K7179" t="str">
        <f>_xlfn.XLOOKUP(fCompras!F7179,dComprador!$A$2:$A$7,dComprador!$B$2:$B$7)</f>
        <v>João</v>
      </c>
      <c r="L7179" t="str">
        <f>_xlfn.XLOOKUP(J7179,dFornecedor!$A$2:$A$6,dFornecedor!$B$2:$B$6)</f>
        <v>AlphaOmega</v>
      </c>
      <c r="M7179" t="str">
        <f>_xlfn.XLOOKUP(G7179,dMateriaPrima!$A$2:$A$12,dMateriaPrima!$B$2:$B$12)</f>
        <v>Poliéster</v>
      </c>
      <c r="N7179" s="2">
        <f>_xlfn.XLOOKUP(G7179,dMateriaPrima!$A$2:$A$12,dMateriaPrima!$C$2:$C$12)</f>
        <v>8</v>
      </c>
      <c r="O7179" s="3">
        <f t="shared" si="560"/>
        <v>1504</v>
      </c>
      <c r="P7179" s="4">
        <f t="shared" si="561"/>
        <v>0</v>
      </c>
      <c r="Q7179" s="3">
        <f t="shared" si="562"/>
        <v>1504</v>
      </c>
      <c r="R7179" t="str">
        <f t="shared" si="563"/>
        <v>No prazo</v>
      </c>
      <c r="S7179" s="5">
        <f t="shared" si="564"/>
        <v>0</v>
      </c>
    </row>
    <row r="7180" spans="1:19" x14ac:dyDescent="0.25">
      <c r="A7180">
        <v>7179</v>
      </c>
      <c r="B7180" s="1">
        <v>44301</v>
      </c>
      <c r="C7180" s="1">
        <v>44310</v>
      </c>
      <c r="D7180" s="1">
        <v>44316</v>
      </c>
      <c r="E7180" s="1">
        <v>44322</v>
      </c>
      <c r="F7180">
        <v>2</v>
      </c>
      <c r="G7180">
        <v>9</v>
      </c>
      <c r="H7180">
        <v>39</v>
      </c>
      <c r="I7180" s="6">
        <v>0</v>
      </c>
      <c r="J7180">
        <v>2</v>
      </c>
      <c r="K7180" t="str">
        <f>_xlfn.XLOOKUP(fCompras!F7180,dComprador!$A$2:$A$7,dComprador!$B$2:$B$7)</f>
        <v>João</v>
      </c>
      <c r="L7180" t="str">
        <f>_xlfn.XLOOKUP(J7180,dFornecedor!$A$2:$A$6,dFornecedor!$B$2:$B$6)</f>
        <v>Minerva</v>
      </c>
      <c r="M7180" t="str">
        <f>_xlfn.XLOOKUP(G7180,dMateriaPrima!$A$2:$A$12,dMateriaPrima!$B$2:$B$12)</f>
        <v>Couro</v>
      </c>
      <c r="N7180" s="2">
        <f>_xlfn.XLOOKUP(G7180,dMateriaPrima!$A$2:$A$12,dMateriaPrima!$C$2:$C$12)</f>
        <v>4.4000000000000004</v>
      </c>
      <c r="O7180" s="3">
        <f t="shared" si="560"/>
        <v>171.60000000000002</v>
      </c>
      <c r="P7180" s="4">
        <f t="shared" si="561"/>
        <v>0</v>
      </c>
      <c r="Q7180" s="3">
        <f t="shared" si="562"/>
        <v>171.60000000000002</v>
      </c>
      <c r="R7180" t="str">
        <f t="shared" si="563"/>
        <v>Em atraso</v>
      </c>
      <c r="S7180" s="5">
        <f t="shared" si="564"/>
        <v>6</v>
      </c>
    </row>
    <row r="7181" spans="1:19" x14ac:dyDescent="0.25">
      <c r="A7181">
        <v>7180</v>
      </c>
      <c r="B7181" s="1">
        <v>44301</v>
      </c>
      <c r="C7181" s="1">
        <v>44301</v>
      </c>
      <c r="D7181" s="1">
        <v>44317</v>
      </c>
      <c r="E7181" s="1">
        <v>44319</v>
      </c>
      <c r="F7181">
        <v>2</v>
      </c>
      <c r="G7181">
        <v>7</v>
      </c>
      <c r="H7181">
        <v>336</v>
      </c>
      <c r="I7181" s="6">
        <v>0</v>
      </c>
      <c r="J7181">
        <v>4</v>
      </c>
      <c r="K7181" t="str">
        <f>_xlfn.XLOOKUP(fCompras!F7181,dComprador!$A$2:$A$7,dComprador!$B$2:$B$7)</f>
        <v>João</v>
      </c>
      <c r="L7181" t="str">
        <f>_xlfn.XLOOKUP(J7181,dFornecedor!$A$2:$A$6,dFornecedor!$B$2:$B$6)</f>
        <v>AlphaOmega</v>
      </c>
      <c r="M7181" t="str">
        <f>_xlfn.XLOOKUP(G7181,dMateriaPrima!$A$2:$A$12,dMateriaPrima!$B$2:$B$12)</f>
        <v>Poliéster</v>
      </c>
      <c r="N7181" s="2">
        <f>_xlfn.XLOOKUP(G7181,dMateriaPrima!$A$2:$A$12,dMateriaPrima!$C$2:$C$12)</f>
        <v>8</v>
      </c>
      <c r="O7181" s="3">
        <f t="shared" si="560"/>
        <v>2688</v>
      </c>
      <c r="P7181" s="4">
        <f t="shared" si="561"/>
        <v>0</v>
      </c>
      <c r="Q7181" s="3">
        <f t="shared" si="562"/>
        <v>2688</v>
      </c>
      <c r="R7181" t="str">
        <f t="shared" si="563"/>
        <v>Em atraso</v>
      </c>
      <c r="S7181" s="5">
        <f t="shared" si="564"/>
        <v>2</v>
      </c>
    </row>
    <row r="7182" spans="1:19" x14ac:dyDescent="0.25">
      <c r="A7182">
        <v>7181</v>
      </c>
      <c r="B7182" s="1">
        <v>44301</v>
      </c>
      <c r="C7182" s="1">
        <v>44309</v>
      </c>
      <c r="D7182" s="1">
        <v>44331</v>
      </c>
      <c r="E7182" s="1">
        <v>44333</v>
      </c>
      <c r="F7182">
        <v>1</v>
      </c>
      <c r="G7182">
        <v>9</v>
      </c>
      <c r="H7182">
        <v>98</v>
      </c>
      <c r="I7182" s="6">
        <v>0</v>
      </c>
      <c r="J7182">
        <v>3</v>
      </c>
      <c r="K7182" t="str">
        <f>_xlfn.XLOOKUP(fCompras!F7182,dComprador!$A$2:$A$7,dComprador!$B$2:$B$7)</f>
        <v>Alon</v>
      </c>
      <c r="L7182" t="str">
        <f>_xlfn.XLOOKUP(J7182,dFornecedor!$A$2:$A$6,dFornecedor!$B$2:$B$6)</f>
        <v>StepUp</v>
      </c>
      <c r="M7182" t="str">
        <f>_xlfn.XLOOKUP(G7182,dMateriaPrima!$A$2:$A$12,dMateriaPrima!$B$2:$B$12)</f>
        <v>Couro</v>
      </c>
      <c r="N7182" s="2">
        <f>_xlfn.XLOOKUP(G7182,dMateriaPrima!$A$2:$A$12,dMateriaPrima!$C$2:$C$12)</f>
        <v>4.4000000000000004</v>
      </c>
      <c r="O7182" s="3">
        <f t="shared" si="560"/>
        <v>431.20000000000005</v>
      </c>
      <c r="P7182" s="4">
        <f t="shared" si="561"/>
        <v>0</v>
      </c>
      <c r="Q7182" s="3">
        <f t="shared" si="562"/>
        <v>431.20000000000005</v>
      </c>
      <c r="R7182" t="str">
        <f t="shared" si="563"/>
        <v>Em atraso</v>
      </c>
      <c r="S7182" s="5">
        <f t="shared" si="564"/>
        <v>2</v>
      </c>
    </row>
    <row r="7183" spans="1:19" x14ac:dyDescent="0.25">
      <c r="A7183">
        <v>7182</v>
      </c>
      <c r="B7183" s="1">
        <v>44302</v>
      </c>
      <c r="C7183" s="1">
        <v>44303</v>
      </c>
      <c r="D7183" s="1">
        <v>44309</v>
      </c>
      <c r="E7183" s="1">
        <v>44308</v>
      </c>
      <c r="F7183">
        <v>4</v>
      </c>
      <c r="G7183">
        <v>9</v>
      </c>
      <c r="H7183">
        <v>6</v>
      </c>
      <c r="I7183" s="6">
        <v>0</v>
      </c>
      <c r="J7183">
        <v>3</v>
      </c>
      <c r="K7183" t="str">
        <f>_xlfn.XLOOKUP(fCompras!F7183,dComprador!$A$2:$A$7,dComprador!$B$2:$B$7)</f>
        <v>Lira</v>
      </c>
      <c r="L7183" t="str">
        <f>_xlfn.XLOOKUP(J7183,dFornecedor!$A$2:$A$6,dFornecedor!$B$2:$B$6)</f>
        <v>StepUp</v>
      </c>
      <c r="M7183" t="str">
        <f>_xlfn.XLOOKUP(G7183,dMateriaPrima!$A$2:$A$12,dMateriaPrima!$B$2:$B$12)</f>
        <v>Couro</v>
      </c>
      <c r="N7183" s="2">
        <f>_xlfn.XLOOKUP(G7183,dMateriaPrima!$A$2:$A$12,dMateriaPrima!$C$2:$C$12)</f>
        <v>4.4000000000000004</v>
      </c>
      <c r="O7183" s="3">
        <f t="shared" si="560"/>
        <v>26.400000000000002</v>
      </c>
      <c r="P7183" s="4">
        <f t="shared" si="561"/>
        <v>0</v>
      </c>
      <c r="Q7183" s="3">
        <f t="shared" si="562"/>
        <v>26.400000000000002</v>
      </c>
      <c r="R7183" t="str">
        <f t="shared" si="563"/>
        <v>No prazo</v>
      </c>
      <c r="S7183" s="5">
        <f t="shared" si="564"/>
        <v>0</v>
      </c>
    </row>
    <row r="7184" spans="1:19" x14ac:dyDescent="0.25">
      <c r="A7184">
        <v>7183</v>
      </c>
      <c r="B7184" s="1">
        <v>44302</v>
      </c>
      <c r="C7184" s="1">
        <v>44302</v>
      </c>
      <c r="D7184" s="1">
        <v>44309</v>
      </c>
      <c r="E7184" s="1">
        <v>44311</v>
      </c>
      <c r="F7184">
        <v>4</v>
      </c>
      <c r="G7184">
        <v>6</v>
      </c>
      <c r="H7184">
        <v>30</v>
      </c>
      <c r="I7184" s="6">
        <v>0</v>
      </c>
      <c r="J7184">
        <v>2</v>
      </c>
      <c r="K7184" t="str">
        <f>_xlfn.XLOOKUP(fCompras!F7184,dComprador!$A$2:$A$7,dComprador!$B$2:$B$7)</f>
        <v>Lira</v>
      </c>
      <c r="L7184" t="str">
        <f>_xlfn.XLOOKUP(J7184,dFornecedor!$A$2:$A$6,dFornecedor!$B$2:$B$6)</f>
        <v>Minerva</v>
      </c>
      <c r="M7184" t="str">
        <f>_xlfn.XLOOKUP(G7184,dMateriaPrima!$A$2:$A$12,dMateriaPrima!$B$2:$B$12)</f>
        <v>Fio Algodão</v>
      </c>
      <c r="N7184" s="2">
        <f>_xlfn.XLOOKUP(G7184,dMateriaPrima!$A$2:$A$12,dMateriaPrima!$C$2:$C$12)</f>
        <v>55.9</v>
      </c>
      <c r="O7184" s="3">
        <f t="shared" si="560"/>
        <v>1677</v>
      </c>
      <c r="P7184" s="4">
        <f t="shared" si="561"/>
        <v>0</v>
      </c>
      <c r="Q7184" s="3">
        <f t="shared" si="562"/>
        <v>1677</v>
      </c>
      <c r="R7184" t="str">
        <f t="shared" si="563"/>
        <v>Em atraso</v>
      </c>
      <c r="S7184" s="5">
        <f t="shared" si="564"/>
        <v>2</v>
      </c>
    </row>
    <row r="7185" spans="1:19" x14ac:dyDescent="0.25">
      <c r="A7185">
        <v>7184</v>
      </c>
      <c r="B7185" s="1">
        <v>44302</v>
      </c>
      <c r="C7185" s="1">
        <v>44302</v>
      </c>
      <c r="D7185" s="1">
        <v>44335</v>
      </c>
      <c r="E7185" s="1">
        <v>44335</v>
      </c>
      <c r="F7185">
        <v>1</v>
      </c>
      <c r="G7185">
        <v>9</v>
      </c>
      <c r="H7185">
        <v>212</v>
      </c>
      <c r="I7185" s="6">
        <v>0</v>
      </c>
      <c r="J7185">
        <v>5</v>
      </c>
      <c r="K7185" t="str">
        <f>_xlfn.XLOOKUP(fCompras!F7185,dComprador!$A$2:$A$7,dComprador!$B$2:$B$7)</f>
        <v>Alon</v>
      </c>
      <c r="L7185" t="str">
        <f>_xlfn.XLOOKUP(J7185,dFornecedor!$A$2:$A$6,dFornecedor!$B$2:$B$6)</f>
        <v>Atlas</v>
      </c>
      <c r="M7185" t="str">
        <f>_xlfn.XLOOKUP(G7185,dMateriaPrima!$A$2:$A$12,dMateriaPrima!$B$2:$B$12)</f>
        <v>Couro</v>
      </c>
      <c r="N7185" s="2">
        <f>_xlfn.XLOOKUP(G7185,dMateriaPrima!$A$2:$A$12,dMateriaPrima!$C$2:$C$12)</f>
        <v>4.4000000000000004</v>
      </c>
      <c r="O7185" s="3">
        <f t="shared" si="560"/>
        <v>932.80000000000007</v>
      </c>
      <c r="P7185" s="4">
        <f t="shared" si="561"/>
        <v>0</v>
      </c>
      <c r="Q7185" s="3">
        <f t="shared" si="562"/>
        <v>932.80000000000007</v>
      </c>
      <c r="R7185" t="str">
        <f t="shared" si="563"/>
        <v>No prazo</v>
      </c>
      <c r="S7185" s="5">
        <f t="shared" si="564"/>
        <v>0</v>
      </c>
    </row>
    <row r="7186" spans="1:19" x14ac:dyDescent="0.25">
      <c r="A7186">
        <v>7185</v>
      </c>
      <c r="B7186" s="1">
        <v>44302</v>
      </c>
      <c r="C7186" s="1">
        <v>44311</v>
      </c>
      <c r="D7186" s="1">
        <v>44313</v>
      </c>
      <c r="E7186" s="1">
        <v>44315</v>
      </c>
      <c r="F7186">
        <v>4</v>
      </c>
      <c r="G7186">
        <v>8</v>
      </c>
      <c r="H7186">
        <v>181</v>
      </c>
      <c r="I7186" s="6">
        <v>0</v>
      </c>
      <c r="J7186">
        <v>2</v>
      </c>
      <c r="K7186" t="str">
        <f>_xlfn.XLOOKUP(fCompras!F7186,dComprador!$A$2:$A$7,dComprador!$B$2:$B$7)</f>
        <v>Lira</v>
      </c>
      <c r="L7186" t="str">
        <f>_xlfn.XLOOKUP(J7186,dFornecedor!$A$2:$A$6,dFornecedor!$B$2:$B$6)</f>
        <v>Minerva</v>
      </c>
      <c r="M7186" t="str">
        <f>_xlfn.XLOOKUP(G7186,dMateriaPrima!$A$2:$A$12,dMateriaPrima!$B$2:$B$12)</f>
        <v>Cimento</v>
      </c>
      <c r="N7186" s="2">
        <f>_xlfn.XLOOKUP(G7186,dMateriaPrima!$A$2:$A$12,dMateriaPrima!$C$2:$C$12)</f>
        <v>23</v>
      </c>
      <c r="O7186" s="3">
        <f t="shared" si="560"/>
        <v>4163</v>
      </c>
      <c r="P7186" s="4">
        <f t="shared" si="561"/>
        <v>0</v>
      </c>
      <c r="Q7186" s="3">
        <f t="shared" si="562"/>
        <v>4163</v>
      </c>
      <c r="R7186" t="str">
        <f t="shared" si="563"/>
        <v>Em atraso</v>
      </c>
      <c r="S7186" s="5">
        <f t="shared" si="564"/>
        <v>2</v>
      </c>
    </row>
    <row r="7187" spans="1:19" x14ac:dyDescent="0.25">
      <c r="A7187">
        <v>7186</v>
      </c>
      <c r="B7187" s="1">
        <v>44302</v>
      </c>
      <c r="C7187" s="1">
        <v>44311</v>
      </c>
      <c r="D7187" s="1">
        <v>44313</v>
      </c>
      <c r="E7187" s="1">
        <v>44318</v>
      </c>
      <c r="F7187">
        <v>4</v>
      </c>
      <c r="G7187">
        <v>4</v>
      </c>
      <c r="H7187">
        <v>74</v>
      </c>
      <c r="I7187" s="6">
        <v>0</v>
      </c>
      <c r="J7187">
        <v>2</v>
      </c>
      <c r="K7187" t="str">
        <f>_xlfn.XLOOKUP(fCompras!F7187,dComprador!$A$2:$A$7,dComprador!$B$2:$B$7)</f>
        <v>Lira</v>
      </c>
      <c r="L7187" t="str">
        <f>_xlfn.XLOOKUP(J7187,dFornecedor!$A$2:$A$6,dFornecedor!$B$2:$B$6)</f>
        <v>Minerva</v>
      </c>
      <c r="M7187" t="str">
        <f>_xlfn.XLOOKUP(G7187,dMateriaPrima!$A$2:$A$12,dMateriaPrima!$B$2:$B$12)</f>
        <v>Madeira</v>
      </c>
      <c r="N7187" s="2">
        <f>_xlfn.XLOOKUP(G7187,dMateriaPrima!$A$2:$A$12,dMateriaPrima!$C$2:$C$12)</f>
        <v>168</v>
      </c>
      <c r="O7187" s="3">
        <f t="shared" si="560"/>
        <v>12432</v>
      </c>
      <c r="P7187" s="4">
        <f t="shared" si="561"/>
        <v>0</v>
      </c>
      <c r="Q7187" s="3">
        <f t="shared" si="562"/>
        <v>12432</v>
      </c>
      <c r="R7187" t="str">
        <f t="shared" si="563"/>
        <v>Em atraso</v>
      </c>
      <c r="S7187" s="5">
        <f t="shared" si="564"/>
        <v>5</v>
      </c>
    </row>
    <row r="7188" spans="1:19" x14ac:dyDescent="0.25">
      <c r="A7188">
        <v>7187</v>
      </c>
      <c r="B7188" s="1">
        <v>44302</v>
      </c>
      <c r="C7188" s="1">
        <v>44304</v>
      </c>
      <c r="D7188" s="1">
        <v>44308</v>
      </c>
      <c r="E7188" s="1">
        <v>44309</v>
      </c>
      <c r="F7188">
        <v>4</v>
      </c>
      <c r="G7188">
        <v>5</v>
      </c>
      <c r="H7188">
        <v>62</v>
      </c>
      <c r="I7188" s="6">
        <v>0</v>
      </c>
      <c r="J7188">
        <v>3</v>
      </c>
      <c r="K7188" t="str">
        <f>_xlfn.XLOOKUP(fCompras!F7188,dComprador!$A$2:$A$7,dComprador!$B$2:$B$7)</f>
        <v>Lira</v>
      </c>
      <c r="L7188" t="str">
        <f>_xlfn.XLOOKUP(J7188,dFornecedor!$A$2:$A$6,dFornecedor!$B$2:$B$6)</f>
        <v>StepUp</v>
      </c>
      <c r="M7188" t="str">
        <f>_xlfn.XLOOKUP(G7188,dMateriaPrima!$A$2:$A$12,dMateriaPrima!$B$2:$B$12)</f>
        <v>Areia</v>
      </c>
      <c r="N7188" s="2">
        <f>_xlfn.XLOOKUP(G7188,dMateriaPrima!$A$2:$A$12,dMateriaPrima!$C$2:$C$12)</f>
        <v>3.59</v>
      </c>
      <c r="O7188" s="3">
        <f t="shared" si="560"/>
        <v>222.57999999999998</v>
      </c>
      <c r="P7188" s="4">
        <f t="shared" si="561"/>
        <v>0</v>
      </c>
      <c r="Q7188" s="3">
        <f t="shared" si="562"/>
        <v>222.57999999999998</v>
      </c>
      <c r="R7188" t="str">
        <f t="shared" si="563"/>
        <v>Em atraso</v>
      </c>
      <c r="S7188" s="5">
        <f t="shared" si="564"/>
        <v>1</v>
      </c>
    </row>
    <row r="7189" spans="1:19" x14ac:dyDescent="0.25">
      <c r="A7189">
        <v>7188</v>
      </c>
      <c r="B7189" s="1">
        <v>44302</v>
      </c>
      <c r="C7189" s="1">
        <v>44310</v>
      </c>
      <c r="D7189" s="1">
        <v>44314</v>
      </c>
      <c r="E7189" s="1">
        <v>44316</v>
      </c>
      <c r="F7189">
        <v>4</v>
      </c>
      <c r="G7189">
        <v>10</v>
      </c>
      <c r="H7189">
        <v>71</v>
      </c>
      <c r="I7189" s="6">
        <v>0</v>
      </c>
      <c r="J7189">
        <v>2</v>
      </c>
      <c r="K7189" t="str">
        <f>_xlfn.XLOOKUP(fCompras!F7189,dComprador!$A$2:$A$7,dComprador!$B$2:$B$7)</f>
        <v>Lira</v>
      </c>
      <c r="L7189" t="str">
        <f>_xlfn.XLOOKUP(J7189,dFornecedor!$A$2:$A$6,dFornecedor!$B$2:$B$6)</f>
        <v>Minerva</v>
      </c>
      <c r="M7189" t="str">
        <f>_xlfn.XLOOKUP(G7189,dMateriaPrima!$A$2:$A$12,dMateriaPrima!$B$2:$B$12)</f>
        <v>Pedra Britada</v>
      </c>
      <c r="N7189" s="2">
        <f>_xlfn.XLOOKUP(G7189,dMateriaPrima!$A$2:$A$12,dMateriaPrima!$C$2:$C$12)</f>
        <v>56</v>
      </c>
      <c r="O7189" s="3">
        <f t="shared" si="560"/>
        <v>3976</v>
      </c>
      <c r="P7189" s="4">
        <f t="shared" si="561"/>
        <v>0</v>
      </c>
      <c r="Q7189" s="3">
        <f t="shared" si="562"/>
        <v>3976</v>
      </c>
      <c r="R7189" t="str">
        <f t="shared" si="563"/>
        <v>Em atraso</v>
      </c>
      <c r="S7189" s="5">
        <f t="shared" si="564"/>
        <v>2</v>
      </c>
    </row>
    <row r="7190" spans="1:19" x14ac:dyDescent="0.25">
      <c r="A7190">
        <v>7189</v>
      </c>
      <c r="B7190" s="1">
        <v>44302</v>
      </c>
      <c r="C7190" s="1">
        <v>44303</v>
      </c>
      <c r="D7190" s="1">
        <v>44309</v>
      </c>
      <c r="E7190" s="1">
        <v>44311</v>
      </c>
      <c r="F7190">
        <v>4</v>
      </c>
      <c r="G7190">
        <v>11</v>
      </c>
      <c r="H7190">
        <v>84</v>
      </c>
      <c r="I7190" s="6">
        <v>0</v>
      </c>
      <c r="J7190">
        <v>3</v>
      </c>
      <c r="K7190" t="str">
        <f>_xlfn.XLOOKUP(fCompras!F7190,dComprador!$A$2:$A$7,dComprador!$B$2:$B$7)</f>
        <v>Lira</v>
      </c>
      <c r="L7190" t="str">
        <f>_xlfn.XLOOKUP(J7190,dFornecedor!$A$2:$A$6,dFornecedor!$B$2:$B$6)</f>
        <v>StepUp</v>
      </c>
      <c r="M7190" t="str">
        <f>_xlfn.XLOOKUP(G7190,dMateriaPrima!$A$2:$A$12,dMateriaPrima!$B$2:$B$12)</f>
        <v>Papel</v>
      </c>
      <c r="N7190" s="2">
        <f>_xlfn.XLOOKUP(G7190,dMateriaPrima!$A$2:$A$12,dMateriaPrima!$C$2:$C$12)</f>
        <v>9</v>
      </c>
      <c r="O7190" s="3">
        <f t="shared" si="560"/>
        <v>756</v>
      </c>
      <c r="P7190" s="4">
        <f t="shared" si="561"/>
        <v>0</v>
      </c>
      <c r="Q7190" s="3">
        <f t="shared" si="562"/>
        <v>756</v>
      </c>
      <c r="R7190" t="str">
        <f t="shared" si="563"/>
        <v>Em atraso</v>
      </c>
      <c r="S7190" s="5">
        <f t="shared" si="564"/>
        <v>2</v>
      </c>
    </row>
    <row r="7191" spans="1:19" x14ac:dyDescent="0.25">
      <c r="A7191">
        <v>7190</v>
      </c>
      <c r="B7191" s="1">
        <v>44302</v>
      </c>
      <c r="C7191" s="1">
        <v>44304</v>
      </c>
      <c r="D7191" s="1">
        <v>44311</v>
      </c>
      <c r="E7191" s="1">
        <v>44314</v>
      </c>
      <c r="F7191">
        <v>4</v>
      </c>
      <c r="G7191">
        <v>8</v>
      </c>
      <c r="H7191">
        <v>100</v>
      </c>
      <c r="I7191" s="6">
        <v>0</v>
      </c>
      <c r="J7191">
        <v>4</v>
      </c>
      <c r="K7191" t="str">
        <f>_xlfn.XLOOKUP(fCompras!F7191,dComprador!$A$2:$A$7,dComprador!$B$2:$B$7)</f>
        <v>Lira</v>
      </c>
      <c r="L7191" t="str">
        <f>_xlfn.XLOOKUP(J7191,dFornecedor!$A$2:$A$6,dFornecedor!$B$2:$B$6)</f>
        <v>AlphaOmega</v>
      </c>
      <c r="M7191" t="str">
        <f>_xlfn.XLOOKUP(G7191,dMateriaPrima!$A$2:$A$12,dMateriaPrima!$B$2:$B$12)</f>
        <v>Cimento</v>
      </c>
      <c r="N7191" s="2">
        <f>_xlfn.XLOOKUP(G7191,dMateriaPrima!$A$2:$A$12,dMateriaPrima!$C$2:$C$12)</f>
        <v>23</v>
      </c>
      <c r="O7191" s="3">
        <f t="shared" si="560"/>
        <v>2300</v>
      </c>
      <c r="P7191" s="4">
        <f t="shared" si="561"/>
        <v>0</v>
      </c>
      <c r="Q7191" s="3">
        <f t="shared" si="562"/>
        <v>2300</v>
      </c>
      <c r="R7191" t="str">
        <f t="shared" si="563"/>
        <v>Em atraso</v>
      </c>
      <c r="S7191" s="5">
        <f t="shared" si="564"/>
        <v>3</v>
      </c>
    </row>
    <row r="7192" spans="1:19" x14ac:dyDescent="0.25">
      <c r="A7192">
        <v>7191</v>
      </c>
      <c r="B7192" s="1">
        <v>44302</v>
      </c>
      <c r="C7192" s="1">
        <v>44304</v>
      </c>
      <c r="D7192" s="1">
        <v>44322</v>
      </c>
      <c r="E7192" s="1">
        <v>44325</v>
      </c>
      <c r="F7192">
        <v>1</v>
      </c>
      <c r="G7192">
        <v>8</v>
      </c>
      <c r="H7192">
        <v>85</v>
      </c>
      <c r="I7192" s="6">
        <v>0</v>
      </c>
      <c r="J7192">
        <v>4</v>
      </c>
      <c r="K7192" t="str">
        <f>_xlfn.XLOOKUP(fCompras!F7192,dComprador!$A$2:$A$7,dComprador!$B$2:$B$7)</f>
        <v>Alon</v>
      </c>
      <c r="L7192" t="str">
        <f>_xlfn.XLOOKUP(J7192,dFornecedor!$A$2:$A$6,dFornecedor!$B$2:$B$6)</f>
        <v>AlphaOmega</v>
      </c>
      <c r="M7192" t="str">
        <f>_xlfn.XLOOKUP(G7192,dMateriaPrima!$A$2:$A$12,dMateriaPrima!$B$2:$B$12)</f>
        <v>Cimento</v>
      </c>
      <c r="N7192" s="2">
        <f>_xlfn.XLOOKUP(G7192,dMateriaPrima!$A$2:$A$12,dMateriaPrima!$C$2:$C$12)</f>
        <v>23</v>
      </c>
      <c r="O7192" s="3">
        <f t="shared" si="560"/>
        <v>1955</v>
      </c>
      <c r="P7192" s="4">
        <f t="shared" si="561"/>
        <v>0</v>
      </c>
      <c r="Q7192" s="3">
        <f t="shared" si="562"/>
        <v>1955</v>
      </c>
      <c r="R7192" t="str">
        <f t="shared" si="563"/>
        <v>Em atraso</v>
      </c>
      <c r="S7192" s="5">
        <f t="shared" si="564"/>
        <v>3</v>
      </c>
    </row>
    <row r="7193" spans="1:19" x14ac:dyDescent="0.25">
      <c r="A7193">
        <v>7192</v>
      </c>
      <c r="B7193" s="1">
        <v>44302</v>
      </c>
      <c r="C7193" s="1">
        <v>44312</v>
      </c>
      <c r="D7193" s="1">
        <v>44329</v>
      </c>
      <c r="E7193" s="1">
        <v>44330</v>
      </c>
      <c r="F7193">
        <v>2</v>
      </c>
      <c r="G7193">
        <v>7</v>
      </c>
      <c r="H7193">
        <v>336</v>
      </c>
      <c r="I7193" s="6">
        <v>0</v>
      </c>
      <c r="J7193">
        <v>3</v>
      </c>
      <c r="K7193" t="str">
        <f>_xlfn.XLOOKUP(fCompras!F7193,dComprador!$A$2:$A$7,dComprador!$B$2:$B$7)</f>
        <v>João</v>
      </c>
      <c r="L7193" t="str">
        <f>_xlfn.XLOOKUP(J7193,dFornecedor!$A$2:$A$6,dFornecedor!$B$2:$B$6)</f>
        <v>StepUp</v>
      </c>
      <c r="M7193" t="str">
        <f>_xlfn.XLOOKUP(G7193,dMateriaPrima!$A$2:$A$12,dMateriaPrima!$B$2:$B$12)</f>
        <v>Poliéster</v>
      </c>
      <c r="N7193" s="2">
        <f>_xlfn.XLOOKUP(G7193,dMateriaPrima!$A$2:$A$12,dMateriaPrima!$C$2:$C$12)</f>
        <v>8</v>
      </c>
      <c r="O7193" s="3">
        <f t="shared" si="560"/>
        <v>2688</v>
      </c>
      <c r="P7193" s="4">
        <f t="shared" si="561"/>
        <v>0</v>
      </c>
      <c r="Q7193" s="3">
        <f t="shared" si="562"/>
        <v>2688</v>
      </c>
      <c r="R7193" t="str">
        <f t="shared" si="563"/>
        <v>Em atraso</v>
      </c>
      <c r="S7193" s="5">
        <f t="shared" si="564"/>
        <v>1</v>
      </c>
    </row>
    <row r="7194" spans="1:19" x14ac:dyDescent="0.25">
      <c r="A7194">
        <v>7193</v>
      </c>
      <c r="B7194" s="1">
        <v>44302</v>
      </c>
      <c r="C7194" s="1">
        <v>44303</v>
      </c>
      <c r="D7194" s="1">
        <v>44316</v>
      </c>
      <c r="E7194" s="1">
        <v>44319</v>
      </c>
      <c r="F7194">
        <v>1</v>
      </c>
      <c r="G7194">
        <v>5</v>
      </c>
      <c r="H7194">
        <v>297</v>
      </c>
      <c r="I7194" s="6">
        <v>0</v>
      </c>
      <c r="J7194">
        <v>3</v>
      </c>
      <c r="K7194" t="str">
        <f>_xlfn.XLOOKUP(fCompras!F7194,dComprador!$A$2:$A$7,dComprador!$B$2:$B$7)</f>
        <v>Alon</v>
      </c>
      <c r="L7194" t="str">
        <f>_xlfn.XLOOKUP(J7194,dFornecedor!$A$2:$A$6,dFornecedor!$B$2:$B$6)</f>
        <v>StepUp</v>
      </c>
      <c r="M7194" t="str">
        <f>_xlfn.XLOOKUP(G7194,dMateriaPrima!$A$2:$A$12,dMateriaPrima!$B$2:$B$12)</f>
        <v>Areia</v>
      </c>
      <c r="N7194" s="2">
        <f>_xlfn.XLOOKUP(G7194,dMateriaPrima!$A$2:$A$12,dMateriaPrima!$C$2:$C$12)</f>
        <v>3.59</v>
      </c>
      <c r="O7194" s="3">
        <f t="shared" si="560"/>
        <v>1066.23</v>
      </c>
      <c r="P7194" s="4">
        <f t="shared" si="561"/>
        <v>0</v>
      </c>
      <c r="Q7194" s="3">
        <f t="shared" si="562"/>
        <v>1066.23</v>
      </c>
      <c r="R7194" t="str">
        <f t="shared" si="563"/>
        <v>Em atraso</v>
      </c>
      <c r="S7194" s="5">
        <f t="shared" si="564"/>
        <v>3</v>
      </c>
    </row>
    <row r="7195" spans="1:19" x14ac:dyDescent="0.25">
      <c r="A7195">
        <v>7194</v>
      </c>
      <c r="B7195" s="1">
        <v>44302</v>
      </c>
      <c r="C7195" s="1">
        <v>44302</v>
      </c>
      <c r="D7195" s="1">
        <v>44335</v>
      </c>
      <c r="E7195" s="1">
        <v>44336</v>
      </c>
      <c r="F7195">
        <v>1</v>
      </c>
      <c r="G7195">
        <v>7</v>
      </c>
      <c r="H7195">
        <v>48</v>
      </c>
      <c r="I7195" s="6">
        <v>0</v>
      </c>
      <c r="J7195">
        <v>2</v>
      </c>
      <c r="K7195" t="str">
        <f>_xlfn.XLOOKUP(fCompras!F7195,dComprador!$A$2:$A$7,dComprador!$B$2:$B$7)</f>
        <v>Alon</v>
      </c>
      <c r="L7195" t="str">
        <f>_xlfn.XLOOKUP(J7195,dFornecedor!$A$2:$A$6,dFornecedor!$B$2:$B$6)</f>
        <v>Minerva</v>
      </c>
      <c r="M7195" t="str">
        <f>_xlfn.XLOOKUP(G7195,dMateriaPrima!$A$2:$A$12,dMateriaPrima!$B$2:$B$12)</f>
        <v>Poliéster</v>
      </c>
      <c r="N7195" s="2">
        <f>_xlfn.XLOOKUP(G7195,dMateriaPrima!$A$2:$A$12,dMateriaPrima!$C$2:$C$12)</f>
        <v>8</v>
      </c>
      <c r="O7195" s="3">
        <f t="shared" si="560"/>
        <v>384</v>
      </c>
      <c r="P7195" s="4">
        <f t="shared" si="561"/>
        <v>0</v>
      </c>
      <c r="Q7195" s="3">
        <f t="shared" si="562"/>
        <v>384</v>
      </c>
      <c r="R7195" t="str">
        <f t="shared" si="563"/>
        <v>Em atraso</v>
      </c>
      <c r="S7195" s="5">
        <f t="shared" si="564"/>
        <v>1</v>
      </c>
    </row>
    <row r="7196" spans="1:19" x14ac:dyDescent="0.25">
      <c r="A7196">
        <v>7195</v>
      </c>
      <c r="B7196" s="1">
        <v>44302</v>
      </c>
      <c r="C7196" s="1">
        <v>44307</v>
      </c>
      <c r="D7196" s="1">
        <v>44325</v>
      </c>
      <c r="E7196" s="1">
        <v>44324</v>
      </c>
      <c r="F7196">
        <v>1</v>
      </c>
      <c r="G7196">
        <v>5</v>
      </c>
      <c r="H7196">
        <v>16</v>
      </c>
      <c r="I7196" s="6">
        <v>0</v>
      </c>
      <c r="J7196">
        <v>4</v>
      </c>
      <c r="K7196" t="str">
        <f>_xlfn.XLOOKUP(fCompras!F7196,dComprador!$A$2:$A$7,dComprador!$B$2:$B$7)</f>
        <v>Alon</v>
      </c>
      <c r="L7196" t="str">
        <f>_xlfn.XLOOKUP(J7196,dFornecedor!$A$2:$A$6,dFornecedor!$B$2:$B$6)</f>
        <v>AlphaOmega</v>
      </c>
      <c r="M7196" t="str">
        <f>_xlfn.XLOOKUP(G7196,dMateriaPrima!$A$2:$A$12,dMateriaPrima!$B$2:$B$12)</f>
        <v>Areia</v>
      </c>
      <c r="N7196" s="2">
        <f>_xlfn.XLOOKUP(G7196,dMateriaPrima!$A$2:$A$12,dMateriaPrima!$C$2:$C$12)</f>
        <v>3.59</v>
      </c>
      <c r="O7196" s="3">
        <f t="shared" si="560"/>
        <v>57.44</v>
      </c>
      <c r="P7196" s="4">
        <f t="shared" si="561"/>
        <v>0</v>
      </c>
      <c r="Q7196" s="3">
        <f t="shared" si="562"/>
        <v>57.44</v>
      </c>
      <c r="R7196" t="str">
        <f t="shared" si="563"/>
        <v>No prazo</v>
      </c>
      <c r="S7196" s="5">
        <f t="shared" si="564"/>
        <v>0</v>
      </c>
    </row>
    <row r="7197" spans="1:19" x14ac:dyDescent="0.25">
      <c r="A7197">
        <v>7196</v>
      </c>
      <c r="B7197" s="1">
        <v>44303</v>
      </c>
      <c r="C7197" s="1">
        <v>44311</v>
      </c>
      <c r="D7197" s="1">
        <v>44313</v>
      </c>
      <c r="E7197" s="1">
        <v>44316</v>
      </c>
      <c r="F7197">
        <v>4</v>
      </c>
      <c r="G7197">
        <v>11</v>
      </c>
      <c r="H7197">
        <v>137</v>
      </c>
      <c r="I7197" s="6">
        <v>0</v>
      </c>
      <c r="J7197">
        <v>2</v>
      </c>
      <c r="K7197" t="str">
        <f>_xlfn.XLOOKUP(fCompras!F7197,dComprador!$A$2:$A$7,dComprador!$B$2:$B$7)</f>
        <v>Lira</v>
      </c>
      <c r="L7197" t="str">
        <f>_xlfn.XLOOKUP(J7197,dFornecedor!$A$2:$A$6,dFornecedor!$B$2:$B$6)</f>
        <v>Minerva</v>
      </c>
      <c r="M7197" t="str">
        <f>_xlfn.XLOOKUP(G7197,dMateriaPrima!$A$2:$A$12,dMateriaPrima!$B$2:$B$12)</f>
        <v>Papel</v>
      </c>
      <c r="N7197" s="2">
        <f>_xlfn.XLOOKUP(G7197,dMateriaPrima!$A$2:$A$12,dMateriaPrima!$C$2:$C$12)</f>
        <v>9</v>
      </c>
      <c r="O7197" s="3">
        <f t="shared" si="560"/>
        <v>1233</v>
      </c>
      <c r="P7197" s="4">
        <f t="shared" si="561"/>
        <v>0</v>
      </c>
      <c r="Q7197" s="3">
        <f t="shared" si="562"/>
        <v>1233</v>
      </c>
      <c r="R7197" t="str">
        <f t="shared" si="563"/>
        <v>Em atraso</v>
      </c>
      <c r="S7197" s="5">
        <f t="shared" si="564"/>
        <v>3</v>
      </c>
    </row>
    <row r="7198" spans="1:19" x14ac:dyDescent="0.25">
      <c r="A7198">
        <v>7197</v>
      </c>
      <c r="B7198" s="1">
        <v>44303</v>
      </c>
      <c r="C7198" s="1">
        <v>44311</v>
      </c>
      <c r="D7198" s="1">
        <v>44330</v>
      </c>
      <c r="E7198" s="1">
        <v>44332</v>
      </c>
      <c r="F7198">
        <v>1</v>
      </c>
      <c r="G7198">
        <v>11</v>
      </c>
      <c r="H7198">
        <v>86</v>
      </c>
      <c r="I7198" s="6">
        <v>0</v>
      </c>
      <c r="J7198">
        <v>3</v>
      </c>
      <c r="K7198" t="str">
        <f>_xlfn.XLOOKUP(fCompras!F7198,dComprador!$A$2:$A$7,dComprador!$B$2:$B$7)</f>
        <v>Alon</v>
      </c>
      <c r="L7198" t="str">
        <f>_xlfn.XLOOKUP(J7198,dFornecedor!$A$2:$A$6,dFornecedor!$B$2:$B$6)</f>
        <v>StepUp</v>
      </c>
      <c r="M7198" t="str">
        <f>_xlfn.XLOOKUP(G7198,dMateriaPrima!$A$2:$A$12,dMateriaPrima!$B$2:$B$12)</f>
        <v>Papel</v>
      </c>
      <c r="N7198" s="2">
        <f>_xlfn.XLOOKUP(G7198,dMateriaPrima!$A$2:$A$12,dMateriaPrima!$C$2:$C$12)</f>
        <v>9</v>
      </c>
      <c r="O7198" s="3">
        <f t="shared" si="560"/>
        <v>774</v>
      </c>
      <c r="P7198" s="4">
        <f t="shared" si="561"/>
        <v>0</v>
      </c>
      <c r="Q7198" s="3">
        <f t="shared" si="562"/>
        <v>774</v>
      </c>
      <c r="R7198" t="str">
        <f t="shared" si="563"/>
        <v>Em atraso</v>
      </c>
      <c r="S7198" s="5">
        <f t="shared" si="564"/>
        <v>2</v>
      </c>
    </row>
    <row r="7199" spans="1:19" x14ac:dyDescent="0.25">
      <c r="A7199">
        <v>7198</v>
      </c>
      <c r="B7199" s="1">
        <v>44303</v>
      </c>
      <c r="C7199" s="1">
        <v>44304</v>
      </c>
      <c r="D7199" s="1">
        <v>44337</v>
      </c>
      <c r="E7199" s="1">
        <v>44337</v>
      </c>
      <c r="F7199">
        <v>1</v>
      </c>
      <c r="G7199">
        <v>11</v>
      </c>
      <c r="H7199">
        <v>421</v>
      </c>
      <c r="I7199" s="6">
        <v>0</v>
      </c>
      <c r="J7199">
        <v>3</v>
      </c>
      <c r="K7199" t="str">
        <f>_xlfn.XLOOKUP(fCompras!F7199,dComprador!$A$2:$A$7,dComprador!$B$2:$B$7)</f>
        <v>Alon</v>
      </c>
      <c r="L7199" t="str">
        <f>_xlfn.XLOOKUP(J7199,dFornecedor!$A$2:$A$6,dFornecedor!$B$2:$B$6)</f>
        <v>StepUp</v>
      </c>
      <c r="M7199" t="str">
        <f>_xlfn.XLOOKUP(G7199,dMateriaPrima!$A$2:$A$12,dMateriaPrima!$B$2:$B$12)</f>
        <v>Papel</v>
      </c>
      <c r="N7199" s="2">
        <f>_xlfn.XLOOKUP(G7199,dMateriaPrima!$A$2:$A$12,dMateriaPrima!$C$2:$C$12)</f>
        <v>9</v>
      </c>
      <c r="O7199" s="3">
        <f t="shared" si="560"/>
        <v>3789</v>
      </c>
      <c r="P7199" s="4">
        <f t="shared" si="561"/>
        <v>0</v>
      </c>
      <c r="Q7199" s="3">
        <f t="shared" si="562"/>
        <v>3789</v>
      </c>
      <c r="R7199" t="str">
        <f t="shared" si="563"/>
        <v>No prazo</v>
      </c>
      <c r="S7199" s="5">
        <f t="shared" si="564"/>
        <v>0</v>
      </c>
    </row>
    <row r="7200" spans="1:19" x14ac:dyDescent="0.25">
      <c r="A7200">
        <v>7199</v>
      </c>
      <c r="B7200" s="1">
        <v>44303</v>
      </c>
      <c r="C7200" s="1">
        <v>44303</v>
      </c>
      <c r="D7200" s="1">
        <v>44321</v>
      </c>
      <c r="E7200" s="1">
        <v>44321</v>
      </c>
      <c r="F7200">
        <v>1</v>
      </c>
      <c r="G7200">
        <v>8</v>
      </c>
      <c r="H7200">
        <v>25</v>
      </c>
      <c r="I7200" s="6">
        <v>0</v>
      </c>
      <c r="J7200">
        <v>5</v>
      </c>
      <c r="K7200" t="str">
        <f>_xlfn.XLOOKUP(fCompras!F7200,dComprador!$A$2:$A$7,dComprador!$B$2:$B$7)</f>
        <v>Alon</v>
      </c>
      <c r="L7200" t="str">
        <f>_xlfn.XLOOKUP(J7200,dFornecedor!$A$2:$A$6,dFornecedor!$B$2:$B$6)</f>
        <v>Atlas</v>
      </c>
      <c r="M7200" t="str">
        <f>_xlfn.XLOOKUP(G7200,dMateriaPrima!$A$2:$A$12,dMateriaPrima!$B$2:$B$12)</f>
        <v>Cimento</v>
      </c>
      <c r="N7200" s="2">
        <f>_xlfn.XLOOKUP(G7200,dMateriaPrima!$A$2:$A$12,dMateriaPrima!$C$2:$C$12)</f>
        <v>23</v>
      </c>
      <c r="O7200" s="3">
        <f t="shared" si="560"/>
        <v>575</v>
      </c>
      <c r="P7200" s="4">
        <f t="shared" si="561"/>
        <v>0</v>
      </c>
      <c r="Q7200" s="3">
        <f t="shared" si="562"/>
        <v>575</v>
      </c>
      <c r="R7200" t="str">
        <f t="shared" si="563"/>
        <v>No prazo</v>
      </c>
      <c r="S7200" s="5">
        <f t="shared" si="564"/>
        <v>0</v>
      </c>
    </row>
    <row r="7201" spans="1:19" x14ac:dyDescent="0.25">
      <c r="A7201">
        <v>7200</v>
      </c>
      <c r="B7201" s="1">
        <v>44303</v>
      </c>
      <c r="C7201" s="1">
        <v>44313</v>
      </c>
      <c r="D7201" s="1">
        <v>44321</v>
      </c>
      <c r="E7201" s="1">
        <v>44325</v>
      </c>
      <c r="F7201">
        <v>1</v>
      </c>
      <c r="G7201">
        <v>5</v>
      </c>
      <c r="H7201">
        <v>1</v>
      </c>
      <c r="I7201" s="6">
        <v>0</v>
      </c>
      <c r="J7201">
        <v>3</v>
      </c>
      <c r="K7201" t="str">
        <f>_xlfn.XLOOKUP(fCompras!F7201,dComprador!$A$2:$A$7,dComprador!$B$2:$B$7)</f>
        <v>Alon</v>
      </c>
      <c r="L7201" t="str">
        <f>_xlfn.XLOOKUP(J7201,dFornecedor!$A$2:$A$6,dFornecedor!$B$2:$B$6)</f>
        <v>StepUp</v>
      </c>
      <c r="M7201" t="str">
        <f>_xlfn.XLOOKUP(G7201,dMateriaPrima!$A$2:$A$12,dMateriaPrima!$B$2:$B$12)</f>
        <v>Areia</v>
      </c>
      <c r="N7201" s="2">
        <f>_xlfn.XLOOKUP(G7201,dMateriaPrima!$A$2:$A$12,dMateriaPrima!$C$2:$C$12)</f>
        <v>3.59</v>
      </c>
      <c r="O7201" s="3">
        <f t="shared" si="560"/>
        <v>3.59</v>
      </c>
      <c r="P7201" s="4">
        <f t="shared" si="561"/>
        <v>0</v>
      </c>
      <c r="Q7201" s="3">
        <f t="shared" si="562"/>
        <v>3.59</v>
      </c>
      <c r="R7201" t="str">
        <f t="shared" si="563"/>
        <v>Em atraso</v>
      </c>
      <c r="S7201" s="5">
        <f t="shared" si="564"/>
        <v>4</v>
      </c>
    </row>
    <row r="7202" spans="1:19" x14ac:dyDescent="0.25">
      <c r="A7202">
        <v>7201</v>
      </c>
      <c r="B7202" s="1">
        <v>44303</v>
      </c>
      <c r="C7202" s="1">
        <v>44307</v>
      </c>
      <c r="D7202" s="1">
        <v>44324</v>
      </c>
      <c r="E7202" s="1">
        <v>44323</v>
      </c>
      <c r="F7202">
        <v>1</v>
      </c>
      <c r="G7202">
        <v>1</v>
      </c>
      <c r="H7202">
        <v>19</v>
      </c>
      <c r="I7202" s="6">
        <v>0</v>
      </c>
      <c r="J7202">
        <v>1</v>
      </c>
      <c r="K7202" t="str">
        <f>_xlfn.XLOOKUP(fCompras!F7202,dComprador!$A$2:$A$7,dComprador!$B$2:$B$7)</f>
        <v>Alon</v>
      </c>
      <c r="L7202" t="str">
        <f>_xlfn.XLOOKUP(J7202,dFornecedor!$A$2:$A$6,dFornecedor!$B$2:$B$6)</f>
        <v>NorthShore</v>
      </c>
      <c r="M7202" t="str">
        <f>_xlfn.XLOOKUP(G7202,dMateriaPrima!$A$2:$A$12,dMateriaPrima!$B$2:$B$12)</f>
        <v>Tecido</v>
      </c>
      <c r="N7202" s="2">
        <f>_xlfn.XLOOKUP(G7202,dMateriaPrima!$A$2:$A$12,dMateriaPrima!$C$2:$C$12)</f>
        <v>18</v>
      </c>
      <c r="O7202" s="3">
        <f t="shared" si="560"/>
        <v>342</v>
      </c>
      <c r="P7202" s="4">
        <f t="shared" si="561"/>
        <v>0</v>
      </c>
      <c r="Q7202" s="3">
        <f t="shared" si="562"/>
        <v>342</v>
      </c>
      <c r="R7202" t="str">
        <f t="shared" si="563"/>
        <v>No prazo</v>
      </c>
      <c r="S7202" s="5">
        <f t="shared" si="564"/>
        <v>0</v>
      </c>
    </row>
    <row r="7203" spans="1:19" x14ac:dyDescent="0.25">
      <c r="A7203">
        <v>7202</v>
      </c>
      <c r="B7203" s="1">
        <v>44303</v>
      </c>
      <c r="C7203" s="1">
        <v>44311</v>
      </c>
      <c r="D7203" s="1">
        <v>44332</v>
      </c>
      <c r="E7203" s="1">
        <v>44333</v>
      </c>
      <c r="F7203">
        <v>1</v>
      </c>
      <c r="G7203">
        <v>11</v>
      </c>
      <c r="H7203">
        <v>11</v>
      </c>
      <c r="I7203" s="6">
        <v>0</v>
      </c>
      <c r="J7203">
        <v>2</v>
      </c>
      <c r="K7203" t="str">
        <f>_xlfn.XLOOKUP(fCompras!F7203,dComprador!$A$2:$A$7,dComprador!$B$2:$B$7)</f>
        <v>Alon</v>
      </c>
      <c r="L7203" t="str">
        <f>_xlfn.XLOOKUP(J7203,dFornecedor!$A$2:$A$6,dFornecedor!$B$2:$B$6)</f>
        <v>Minerva</v>
      </c>
      <c r="M7203" t="str">
        <f>_xlfn.XLOOKUP(G7203,dMateriaPrima!$A$2:$A$12,dMateriaPrima!$B$2:$B$12)</f>
        <v>Papel</v>
      </c>
      <c r="N7203" s="2">
        <f>_xlfn.XLOOKUP(G7203,dMateriaPrima!$A$2:$A$12,dMateriaPrima!$C$2:$C$12)</f>
        <v>9</v>
      </c>
      <c r="O7203" s="3">
        <f t="shared" si="560"/>
        <v>99</v>
      </c>
      <c r="P7203" s="4">
        <f t="shared" si="561"/>
        <v>0</v>
      </c>
      <c r="Q7203" s="3">
        <f t="shared" si="562"/>
        <v>99</v>
      </c>
      <c r="R7203" t="str">
        <f t="shared" si="563"/>
        <v>Em atraso</v>
      </c>
      <c r="S7203" s="5">
        <f t="shared" si="564"/>
        <v>1</v>
      </c>
    </row>
    <row r="7204" spans="1:19" x14ac:dyDescent="0.25">
      <c r="A7204">
        <v>7203</v>
      </c>
      <c r="B7204" s="1">
        <v>44303</v>
      </c>
      <c r="C7204" s="1">
        <v>44304</v>
      </c>
      <c r="D7204" s="1">
        <v>44335</v>
      </c>
      <c r="E7204" s="1">
        <v>44337</v>
      </c>
      <c r="F7204">
        <v>1</v>
      </c>
      <c r="G7204">
        <v>2</v>
      </c>
      <c r="H7204">
        <v>235</v>
      </c>
      <c r="I7204" s="6">
        <v>0</v>
      </c>
      <c r="J7204">
        <v>3</v>
      </c>
      <c r="K7204" t="str">
        <f>_xlfn.XLOOKUP(fCompras!F7204,dComprador!$A$2:$A$7,dComprador!$B$2:$B$7)</f>
        <v>Alon</v>
      </c>
      <c r="L7204" t="str">
        <f>_xlfn.XLOOKUP(J7204,dFornecedor!$A$2:$A$6,dFornecedor!$B$2:$B$6)</f>
        <v>StepUp</v>
      </c>
      <c r="M7204" t="str">
        <f>_xlfn.XLOOKUP(G7204,dMateriaPrima!$A$2:$A$12,dMateriaPrima!$B$2:$B$12)</f>
        <v>Chapa Metal</v>
      </c>
      <c r="N7204" s="2">
        <f>_xlfn.XLOOKUP(G7204,dMateriaPrima!$A$2:$A$12,dMateriaPrima!$C$2:$C$12)</f>
        <v>299.89999999999998</v>
      </c>
      <c r="O7204" s="3">
        <f t="shared" si="560"/>
        <v>70476.5</v>
      </c>
      <c r="P7204" s="4">
        <f t="shared" si="561"/>
        <v>0</v>
      </c>
      <c r="Q7204" s="3">
        <f t="shared" si="562"/>
        <v>70476.5</v>
      </c>
      <c r="R7204" t="str">
        <f t="shared" si="563"/>
        <v>Em atraso</v>
      </c>
      <c r="S7204" s="5">
        <f t="shared" si="564"/>
        <v>2</v>
      </c>
    </row>
    <row r="7205" spans="1:19" x14ac:dyDescent="0.25">
      <c r="A7205">
        <v>7204</v>
      </c>
      <c r="B7205" s="1">
        <v>44303</v>
      </c>
      <c r="C7205" s="1">
        <v>44303</v>
      </c>
      <c r="D7205" s="1">
        <v>44319</v>
      </c>
      <c r="E7205" s="1">
        <v>44323</v>
      </c>
      <c r="F7205">
        <v>1</v>
      </c>
      <c r="G7205">
        <v>1</v>
      </c>
      <c r="H7205">
        <v>12</v>
      </c>
      <c r="I7205" s="6">
        <v>0.14000000000000001</v>
      </c>
      <c r="J7205">
        <v>5</v>
      </c>
      <c r="K7205" t="str">
        <f>_xlfn.XLOOKUP(fCompras!F7205,dComprador!$A$2:$A$7,dComprador!$B$2:$B$7)</f>
        <v>Alon</v>
      </c>
      <c r="L7205" t="str">
        <f>_xlfn.XLOOKUP(J7205,dFornecedor!$A$2:$A$6,dFornecedor!$B$2:$B$6)</f>
        <v>Atlas</v>
      </c>
      <c r="M7205" t="str">
        <f>_xlfn.XLOOKUP(G7205,dMateriaPrima!$A$2:$A$12,dMateriaPrima!$B$2:$B$12)</f>
        <v>Tecido</v>
      </c>
      <c r="N7205" s="2">
        <f>_xlfn.XLOOKUP(G7205,dMateriaPrima!$A$2:$A$12,dMateriaPrima!$C$2:$C$12)</f>
        <v>18</v>
      </c>
      <c r="O7205" s="3">
        <f t="shared" si="560"/>
        <v>216</v>
      </c>
      <c r="P7205" s="4">
        <f t="shared" si="561"/>
        <v>30.240000000000002</v>
      </c>
      <c r="Q7205" s="3">
        <f t="shared" si="562"/>
        <v>185.76</v>
      </c>
      <c r="R7205" t="str">
        <f t="shared" si="563"/>
        <v>Em atraso</v>
      </c>
      <c r="S7205" s="5">
        <f t="shared" si="564"/>
        <v>4</v>
      </c>
    </row>
    <row r="7206" spans="1:19" x14ac:dyDescent="0.25">
      <c r="A7206">
        <v>7205</v>
      </c>
      <c r="B7206" s="1">
        <v>44304</v>
      </c>
      <c r="C7206" s="1">
        <v>44304</v>
      </c>
      <c r="D7206" s="1">
        <v>44312</v>
      </c>
      <c r="E7206" s="1">
        <v>44313</v>
      </c>
      <c r="F7206">
        <v>4</v>
      </c>
      <c r="G7206">
        <v>8</v>
      </c>
      <c r="H7206">
        <v>54</v>
      </c>
      <c r="I7206" s="6">
        <v>0</v>
      </c>
      <c r="J7206">
        <v>2</v>
      </c>
      <c r="K7206" t="str">
        <f>_xlfn.XLOOKUP(fCompras!F7206,dComprador!$A$2:$A$7,dComprador!$B$2:$B$7)</f>
        <v>Lira</v>
      </c>
      <c r="L7206" t="str">
        <f>_xlfn.XLOOKUP(J7206,dFornecedor!$A$2:$A$6,dFornecedor!$B$2:$B$6)</f>
        <v>Minerva</v>
      </c>
      <c r="M7206" t="str">
        <f>_xlfn.XLOOKUP(G7206,dMateriaPrima!$A$2:$A$12,dMateriaPrima!$B$2:$B$12)</f>
        <v>Cimento</v>
      </c>
      <c r="N7206" s="2">
        <f>_xlfn.XLOOKUP(G7206,dMateriaPrima!$A$2:$A$12,dMateriaPrima!$C$2:$C$12)</f>
        <v>23</v>
      </c>
      <c r="O7206" s="3">
        <f t="shared" si="560"/>
        <v>1242</v>
      </c>
      <c r="P7206" s="4">
        <f t="shared" si="561"/>
        <v>0</v>
      </c>
      <c r="Q7206" s="3">
        <f t="shared" si="562"/>
        <v>1242</v>
      </c>
      <c r="R7206" t="str">
        <f t="shared" si="563"/>
        <v>Em atraso</v>
      </c>
      <c r="S7206" s="5">
        <f t="shared" si="564"/>
        <v>1</v>
      </c>
    </row>
    <row r="7207" spans="1:19" x14ac:dyDescent="0.25">
      <c r="A7207">
        <v>7206</v>
      </c>
      <c r="B7207" s="1">
        <v>44304</v>
      </c>
      <c r="C7207" s="1">
        <v>44312</v>
      </c>
      <c r="D7207" s="1">
        <v>44313</v>
      </c>
      <c r="E7207" s="1">
        <v>44319</v>
      </c>
      <c r="F7207">
        <v>4</v>
      </c>
      <c r="G7207">
        <v>7</v>
      </c>
      <c r="H7207">
        <v>128</v>
      </c>
      <c r="I7207" s="6">
        <v>0</v>
      </c>
      <c r="J7207">
        <v>2</v>
      </c>
      <c r="K7207" t="str">
        <f>_xlfn.XLOOKUP(fCompras!F7207,dComprador!$A$2:$A$7,dComprador!$B$2:$B$7)</f>
        <v>Lira</v>
      </c>
      <c r="L7207" t="str">
        <f>_xlfn.XLOOKUP(J7207,dFornecedor!$A$2:$A$6,dFornecedor!$B$2:$B$6)</f>
        <v>Minerva</v>
      </c>
      <c r="M7207" t="str">
        <f>_xlfn.XLOOKUP(G7207,dMateriaPrima!$A$2:$A$12,dMateriaPrima!$B$2:$B$12)</f>
        <v>Poliéster</v>
      </c>
      <c r="N7207" s="2">
        <f>_xlfn.XLOOKUP(G7207,dMateriaPrima!$A$2:$A$12,dMateriaPrima!$C$2:$C$12)</f>
        <v>8</v>
      </c>
      <c r="O7207" s="3">
        <f t="shared" si="560"/>
        <v>1024</v>
      </c>
      <c r="P7207" s="4">
        <f t="shared" si="561"/>
        <v>0</v>
      </c>
      <c r="Q7207" s="3">
        <f t="shared" si="562"/>
        <v>1024</v>
      </c>
      <c r="R7207" t="str">
        <f t="shared" si="563"/>
        <v>Em atraso</v>
      </c>
      <c r="S7207" s="5">
        <f t="shared" si="564"/>
        <v>6</v>
      </c>
    </row>
    <row r="7208" spans="1:19" x14ac:dyDescent="0.25">
      <c r="A7208">
        <v>7207</v>
      </c>
      <c r="B7208" s="1">
        <v>44304</v>
      </c>
      <c r="C7208" s="1">
        <v>44317</v>
      </c>
      <c r="D7208" s="1">
        <v>44318</v>
      </c>
      <c r="E7208" s="1">
        <v>44321</v>
      </c>
      <c r="F7208">
        <v>1</v>
      </c>
      <c r="G7208">
        <v>7</v>
      </c>
      <c r="H7208">
        <v>258</v>
      </c>
      <c r="I7208" s="6">
        <v>0</v>
      </c>
      <c r="J7208">
        <v>1</v>
      </c>
      <c r="K7208" t="str">
        <f>_xlfn.XLOOKUP(fCompras!F7208,dComprador!$A$2:$A$7,dComprador!$B$2:$B$7)</f>
        <v>Alon</v>
      </c>
      <c r="L7208" t="str">
        <f>_xlfn.XLOOKUP(J7208,dFornecedor!$A$2:$A$6,dFornecedor!$B$2:$B$6)</f>
        <v>NorthShore</v>
      </c>
      <c r="M7208" t="str">
        <f>_xlfn.XLOOKUP(G7208,dMateriaPrima!$A$2:$A$12,dMateriaPrima!$B$2:$B$12)</f>
        <v>Poliéster</v>
      </c>
      <c r="N7208" s="2">
        <f>_xlfn.XLOOKUP(G7208,dMateriaPrima!$A$2:$A$12,dMateriaPrima!$C$2:$C$12)</f>
        <v>8</v>
      </c>
      <c r="O7208" s="3">
        <f t="shared" si="560"/>
        <v>2064</v>
      </c>
      <c r="P7208" s="4">
        <f t="shared" si="561"/>
        <v>0</v>
      </c>
      <c r="Q7208" s="3">
        <f t="shared" si="562"/>
        <v>2064</v>
      </c>
      <c r="R7208" t="str">
        <f t="shared" si="563"/>
        <v>Em atraso</v>
      </c>
      <c r="S7208" s="5">
        <f t="shared" si="564"/>
        <v>3</v>
      </c>
    </row>
    <row r="7209" spans="1:19" x14ac:dyDescent="0.25">
      <c r="A7209">
        <v>7208</v>
      </c>
      <c r="B7209" s="1">
        <v>44304</v>
      </c>
      <c r="C7209" s="1">
        <v>44315</v>
      </c>
      <c r="D7209" s="1">
        <v>44317</v>
      </c>
      <c r="E7209" s="1">
        <v>44318</v>
      </c>
      <c r="F7209">
        <v>2</v>
      </c>
      <c r="G7209">
        <v>6</v>
      </c>
      <c r="H7209">
        <v>94</v>
      </c>
      <c r="I7209" s="6">
        <v>0</v>
      </c>
      <c r="J7209">
        <v>1</v>
      </c>
      <c r="K7209" t="str">
        <f>_xlfn.XLOOKUP(fCompras!F7209,dComprador!$A$2:$A$7,dComprador!$B$2:$B$7)</f>
        <v>João</v>
      </c>
      <c r="L7209" t="str">
        <f>_xlfn.XLOOKUP(J7209,dFornecedor!$A$2:$A$6,dFornecedor!$B$2:$B$6)</f>
        <v>NorthShore</v>
      </c>
      <c r="M7209" t="str">
        <f>_xlfn.XLOOKUP(G7209,dMateriaPrima!$A$2:$A$12,dMateriaPrima!$B$2:$B$12)</f>
        <v>Fio Algodão</v>
      </c>
      <c r="N7209" s="2">
        <f>_xlfn.XLOOKUP(G7209,dMateriaPrima!$A$2:$A$12,dMateriaPrima!$C$2:$C$12)</f>
        <v>55.9</v>
      </c>
      <c r="O7209" s="3">
        <f t="shared" si="560"/>
        <v>5254.5999999999995</v>
      </c>
      <c r="P7209" s="4">
        <f t="shared" si="561"/>
        <v>0</v>
      </c>
      <c r="Q7209" s="3">
        <f t="shared" si="562"/>
        <v>5254.5999999999995</v>
      </c>
      <c r="R7209" t="str">
        <f t="shared" si="563"/>
        <v>Em atraso</v>
      </c>
      <c r="S7209" s="5">
        <f t="shared" si="564"/>
        <v>1</v>
      </c>
    </row>
    <row r="7210" spans="1:19" x14ac:dyDescent="0.25">
      <c r="A7210">
        <v>7209</v>
      </c>
      <c r="B7210" s="1">
        <v>44304</v>
      </c>
      <c r="C7210" s="1">
        <v>44304</v>
      </c>
      <c r="D7210" s="1">
        <v>44320</v>
      </c>
      <c r="E7210" s="1">
        <v>44321</v>
      </c>
      <c r="F7210">
        <v>1</v>
      </c>
      <c r="G7210">
        <v>9</v>
      </c>
      <c r="H7210">
        <v>94</v>
      </c>
      <c r="I7210" s="6">
        <v>0</v>
      </c>
      <c r="J7210">
        <v>2</v>
      </c>
      <c r="K7210" t="str">
        <f>_xlfn.XLOOKUP(fCompras!F7210,dComprador!$A$2:$A$7,dComprador!$B$2:$B$7)</f>
        <v>Alon</v>
      </c>
      <c r="L7210" t="str">
        <f>_xlfn.XLOOKUP(J7210,dFornecedor!$A$2:$A$6,dFornecedor!$B$2:$B$6)</f>
        <v>Minerva</v>
      </c>
      <c r="M7210" t="str">
        <f>_xlfn.XLOOKUP(G7210,dMateriaPrima!$A$2:$A$12,dMateriaPrima!$B$2:$B$12)</f>
        <v>Couro</v>
      </c>
      <c r="N7210" s="2">
        <f>_xlfn.XLOOKUP(G7210,dMateriaPrima!$A$2:$A$12,dMateriaPrima!$C$2:$C$12)</f>
        <v>4.4000000000000004</v>
      </c>
      <c r="O7210" s="3">
        <f t="shared" si="560"/>
        <v>413.6</v>
      </c>
      <c r="P7210" s="4">
        <f t="shared" si="561"/>
        <v>0</v>
      </c>
      <c r="Q7210" s="3">
        <f t="shared" si="562"/>
        <v>413.6</v>
      </c>
      <c r="R7210" t="str">
        <f t="shared" si="563"/>
        <v>Em atraso</v>
      </c>
      <c r="S7210" s="5">
        <f t="shared" si="564"/>
        <v>1</v>
      </c>
    </row>
    <row r="7211" spans="1:19" x14ac:dyDescent="0.25">
      <c r="A7211">
        <v>7210</v>
      </c>
      <c r="B7211" s="1">
        <v>44304</v>
      </c>
      <c r="C7211" s="1">
        <v>44306</v>
      </c>
      <c r="D7211" s="1">
        <v>44321</v>
      </c>
      <c r="E7211" s="1">
        <v>44324</v>
      </c>
      <c r="F7211">
        <v>1</v>
      </c>
      <c r="G7211">
        <v>5</v>
      </c>
      <c r="H7211">
        <v>515</v>
      </c>
      <c r="I7211" s="6">
        <v>0</v>
      </c>
      <c r="J7211">
        <v>1</v>
      </c>
      <c r="K7211" t="str">
        <f>_xlfn.XLOOKUP(fCompras!F7211,dComprador!$A$2:$A$7,dComprador!$B$2:$B$7)</f>
        <v>Alon</v>
      </c>
      <c r="L7211" t="str">
        <f>_xlfn.XLOOKUP(J7211,dFornecedor!$A$2:$A$6,dFornecedor!$B$2:$B$6)</f>
        <v>NorthShore</v>
      </c>
      <c r="M7211" t="str">
        <f>_xlfn.XLOOKUP(G7211,dMateriaPrima!$A$2:$A$12,dMateriaPrima!$B$2:$B$12)</f>
        <v>Areia</v>
      </c>
      <c r="N7211" s="2">
        <f>_xlfn.XLOOKUP(G7211,dMateriaPrima!$A$2:$A$12,dMateriaPrima!$C$2:$C$12)</f>
        <v>3.59</v>
      </c>
      <c r="O7211" s="3">
        <f t="shared" si="560"/>
        <v>1848.85</v>
      </c>
      <c r="P7211" s="4">
        <f t="shared" si="561"/>
        <v>0</v>
      </c>
      <c r="Q7211" s="3">
        <f t="shared" si="562"/>
        <v>1848.85</v>
      </c>
      <c r="R7211" t="str">
        <f t="shared" si="563"/>
        <v>Em atraso</v>
      </c>
      <c r="S7211" s="5">
        <f t="shared" si="564"/>
        <v>3</v>
      </c>
    </row>
    <row r="7212" spans="1:19" x14ac:dyDescent="0.25">
      <c r="A7212">
        <v>7211</v>
      </c>
      <c r="B7212" s="1">
        <v>44304</v>
      </c>
      <c r="C7212" s="1">
        <v>44305</v>
      </c>
      <c r="D7212" s="1">
        <v>44331</v>
      </c>
      <c r="E7212" s="1">
        <v>44335</v>
      </c>
      <c r="F7212">
        <v>1</v>
      </c>
      <c r="G7212">
        <v>8</v>
      </c>
      <c r="H7212">
        <v>179</v>
      </c>
      <c r="I7212" s="6">
        <v>0</v>
      </c>
      <c r="J7212">
        <v>3</v>
      </c>
      <c r="K7212" t="str">
        <f>_xlfn.XLOOKUP(fCompras!F7212,dComprador!$A$2:$A$7,dComprador!$B$2:$B$7)</f>
        <v>Alon</v>
      </c>
      <c r="L7212" t="str">
        <f>_xlfn.XLOOKUP(J7212,dFornecedor!$A$2:$A$6,dFornecedor!$B$2:$B$6)</f>
        <v>StepUp</v>
      </c>
      <c r="M7212" t="str">
        <f>_xlfn.XLOOKUP(G7212,dMateriaPrima!$A$2:$A$12,dMateriaPrima!$B$2:$B$12)</f>
        <v>Cimento</v>
      </c>
      <c r="N7212" s="2">
        <f>_xlfn.XLOOKUP(G7212,dMateriaPrima!$A$2:$A$12,dMateriaPrima!$C$2:$C$12)</f>
        <v>23</v>
      </c>
      <c r="O7212" s="3">
        <f t="shared" si="560"/>
        <v>4117</v>
      </c>
      <c r="P7212" s="4">
        <f t="shared" si="561"/>
        <v>0</v>
      </c>
      <c r="Q7212" s="3">
        <f t="shared" si="562"/>
        <v>4117</v>
      </c>
      <c r="R7212" t="str">
        <f t="shared" si="563"/>
        <v>Em atraso</v>
      </c>
      <c r="S7212" s="5">
        <f t="shared" si="564"/>
        <v>4</v>
      </c>
    </row>
    <row r="7213" spans="1:19" x14ac:dyDescent="0.25">
      <c r="A7213">
        <v>7212</v>
      </c>
      <c r="B7213" s="1">
        <v>44304</v>
      </c>
      <c r="C7213" s="1">
        <v>44305</v>
      </c>
      <c r="D7213" s="1">
        <v>44338</v>
      </c>
      <c r="E7213" s="1">
        <v>44338</v>
      </c>
      <c r="F7213">
        <v>1</v>
      </c>
      <c r="G7213">
        <v>9</v>
      </c>
      <c r="H7213">
        <v>211</v>
      </c>
      <c r="I7213" s="6">
        <v>0</v>
      </c>
      <c r="J7213">
        <v>3</v>
      </c>
      <c r="K7213" t="str">
        <f>_xlfn.XLOOKUP(fCompras!F7213,dComprador!$A$2:$A$7,dComprador!$B$2:$B$7)</f>
        <v>Alon</v>
      </c>
      <c r="L7213" t="str">
        <f>_xlfn.XLOOKUP(J7213,dFornecedor!$A$2:$A$6,dFornecedor!$B$2:$B$6)</f>
        <v>StepUp</v>
      </c>
      <c r="M7213" t="str">
        <f>_xlfn.XLOOKUP(G7213,dMateriaPrima!$A$2:$A$12,dMateriaPrima!$B$2:$B$12)</f>
        <v>Couro</v>
      </c>
      <c r="N7213" s="2">
        <f>_xlfn.XLOOKUP(G7213,dMateriaPrima!$A$2:$A$12,dMateriaPrima!$C$2:$C$12)</f>
        <v>4.4000000000000004</v>
      </c>
      <c r="O7213" s="3">
        <f t="shared" si="560"/>
        <v>928.40000000000009</v>
      </c>
      <c r="P7213" s="4">
        <f t="shared" si="561"/>
        <v>0</v>
      </c>
      <c r="Q7213" s="3">
        <f t="shared" si="562"/>
        <v>928.40000000000009</v>
      </c>
      <c r="R7213" t="str">
        <f t="shared" si="563"/>
        <v>No prazo</v>
      </c>
      <c r="S7213" s="5">
        <f t="shared" si="564"/>
        <v>0</v>
      </c>
    </row>
    <row r="7214" spans="1:19" x14ac:dyDescent="0.25">
      <c r="A7214">
        <v>7213</v>
      </c>
      <c r="B7214" s="1">
        <v>44304</v>
      </c>
      <c r="C7214" s="1">
        <v>44308</v>
      </c>
      <c r="D7214" s="1">
        <v>44321</v>
      </c>
      <c r="E7214" s="1">
        <v>44326</v>
      </c>
      <c r="F7214">
        <v>1</v>
      </c>
      <c r="G7214">
        <v>9</v>
      </c>
      <c r="H7214">
        <v>231</v>
      </c>
      <c r="I7214" s="6">
        <v>0</v>
      </c>
      <c r="J7214">
        <v>2</v>
      </c>
      <c r="K7214" t="str">
        <f>_xlfn.XLOOKUP(fCompras!F7214,dComprador!$A$2:$A$7,dComprador!$B$2:$B$7)</f>
        <v>Alon</v>
      </c>
      <c r="L7214" t="str">
        <f>_xlfn.XLOOKUP(J7214,dFornecedor!$A$2:$A$6,dFornecedor!$B$2:$B$6)</f>
        <v>Minerva</v>
      </c>
      <c r="M7214" t="str">
        <f>_xlfn.XLOOKUP(G7214,dMateriaPrima!$A$2:$A$12,dMateriaPrima!$B$2:$B$12)</f>
        <v>Couro</v>
      </c>
      <c r="N7214" s="2">
        <f>_xlfn.XLOOKUP(G7214,dMateriaPrima!$A$2:$A$12,dMateriaPrima!$C$2:$C$12)</f>
        <v>4.4000000000000004</v>
      </c>
      <c r="O7214" s="3">
        <f t="shared" si="560"/>
        <v>1016.4000000000001</v>
      </c>
      <c r="P7214" s="4">
        <f t="shared" si="561"/>
        <v>0</v>
      </c>
      <c r="Q7214" s="3">
        <f t="shared" si="562"/>
        <v>1016.4000000000001</v>
      </c>
      <c r="R7214" t="str">
        <f t="shared" si="563"/>
        <v>Em atraso</v>
      </c>
      <c r="S7214" s="5">
        <f t="shared" si="564"/>
        <v>5</v>
      </c>
    </row>
    <row r="7215" spans="1:19" x14ac:dyDescent="0.25">
      <c r="A7215">
        <v>7214</v>
      </c>
      <c r="B7215" s="1">
        <v>44305</v>
      </c>
      <c r="C7215" s="1">
        <v>44313</v>
      </c>
      <c r="D7215" s="1">
        <v>44316</v>
      </c>
      <c r="E7215" s="1">
        <v>44320</v>
      </c>
      <c r="F7215">
        <v>4</v>
      </c>
      <c r="G7215">
        <v>5</v>
      </c>
      <c r="H7215">
        <v>33</v>
      </c>
      <c r="I7215" s="6">
        <v>0</v>
      </c>
      <c r="J7215">
        <v>2</v>
      </c>
      <c r="K7215" t="str">
        <f>_xlfn.XLOOKUP(fCompras!F7215,dComprador!$A$2:$A$7,dComprador!$B$2:$B$7)</f>
        <v>Lira</v>
      </c>
      <c r="L7215" t="str">
        <f>_xlfn.XLOOKUP(J7215,dFornecedor!$A$2:$A$6,dFornecedor!$B$2:$B$6)</f>
        <v>Minerva</v>
      </c>
      <c r="M7215" t="str">
        <f>_xlfn.XLOOKUP(G7215,dMateriaPrima!$A$2:$A$12,dMateriaPrima!$B$2:$B$12)</f>
        <v>Areia</v>
      </c>
      <c r="N7215" s="2">
        <f>_xlfn.XLOOKUP(G7215,dMateriaPrima!$A$2:$A$12,dMateriaPrima!$C$2:$C$12)</f>
        <v>3.59</v>
      </c>
      <c r="O7215" s="3">
        <f t="shared" si="560"/>
        <v>118.47</v>
      </c>
      <c r="P7215" s="4">
        <f t="shared" si="561"/>
        <v>0</v>
      </c>
      <c r="Q7215" s="3">
        <f t="shared" si="562"/>
        <v>118.47</v>
      </c>
      <c r="R7215" t="str">
        <f t="shared" si="563"/>
        <v>Em atraso</v>
      </c>
      <c r="S7215" s="5">
        <f t="shared" si="564"/>
        <v>4</v>
      </c>
    </row>
    <row r="7216" spans="1:19" x14ac:dyDescent="0.25">
      <c r="A7216">
        <v>7215</v>
      </c>
      <c r="B7216" s="1">
        <v>44305</v>
      </c>
      <c r="C7216" s="1">
        <v>44305</v>
      </c>
      <c r="D7216" s="1">
        <v>44312</v>
      </c>
      <c r="E7216" s="1">
        <v>44314</v>
      </c>
      <c r="F7216">
        <v>4</v>
      </c>
      <c r="G7216">
        <v>3</v>
      </c>
      <c r="H7216">
        <v>135</v>
      </c>
      <c r="I7216" s="6">
        <v>0</v>
      </c>
      <c r="J7216">
        <v>5</v>
      </c>
      <c r="K7216" t="str">
        <f>_xlfn.XLOOKUP(fCompras!F7216,dComprador!$A$2:$A$7,dComprador!$B$2:$B$7)</f>
        <v>Lira</v>
      </c>
      <c r="L7216" t="str">
        <f>_xlfn.XLOOKUP(J7216,dFornecedor!$A$2:$A$6,dFornecedor!$B$2:$B$6)</f>
        <v>Atlas</v>
      </c>
      <c r="M7216" t="str">
        <f>_xlfn.XLOOKUP(G7216,dMateriaPrima!$A$2:$A$12,dMateriaPrima!$B$2:$B$12)</f>
        <v>Barra Metal</v>
      </c>
      <c r="N7216" s="2">
        <f>_xlfn.XLOOKUP(G7216,dMateriaPrima!$A$2:$A$12,dMateriaPrima!$C$2:$C$12)</f>
        <v>565</v>
      </c>
      <c r="O7216" s="3">
        <f t="shared" si="560"/>
        <v>76275</v>
      </c>
      <c r="P7216" s="4">
        <f t="shared" si="561"/>
        <v>0</v>
      </c>
      <c r="Q7216" s="3">
        <f t="shared" si="562"/>
        <v>76275</v>
      </c>
      <c r="R7216" t="str">
        <f t="shared" si="563"/>
        <v>Em atraso</v>
      </c>
      <c r="S7216" s="5">
        <f t="shared" si="564"/>
        <v>2</v>
      </c>
    </row>
    <row r="7217" spans="1:19" x14ac:dyDescent="0.25">
      <c r="A7217">
        <v>7216</v>
      </c>
      <c r="B7217" s="1">
        <v>44305</v>
      </c>
      <c r="C7217" s="1">
        <v>44310</v>
      </c>
      <c r="D7217" s="1">
        <v>44312</v>
      </c>
      <c r="E7217" s="1">
        <v>44314</v>
      </c>
      <c r="F7217">
        <v>4</v>
      </c>
      <c r="G7217">
        <v>5</v>
      </c>
      <c r="H7217">
        <v>236</v>
      </c>
      <c r="I7217" s="6">
        <v>0</v>
      </c>
      <c r="J7217">
        <v>2</v>
      </c>
      <c r="K7217" t="str">
        <f>_xlfn.XLOOKUP(fCompras!F7217,dComprador!$A$2:$A$7,dComprador!$B$2:$B$7)</f>
        <v>Lira</v>
      </c>
      <c r="L7217" t="str">
        <f>_xlfn.XLOOKUP(J7217,dFornecedor!$A$2:$A$6,dFornecedor!$B$2:$B$6)</f>
        <v>Minerva</v>
      </c>
      <c r="M7217" t="str">
        <f>_xlfn.XLOOKUP(G7217,dMateriaPrima!$A$2:$A$12,dMateriaPrima!$B$2:$B$12)</f>
        <v>Areia</v>
      </c>
      <c r="N7217" s="2">
        <f>_xlfn.XLOOKUP(G7217,dMateriaPrima!$A$2:$A$12,dMateriaPrima!$C$2:$C$12)</f>
        <v>3.59</v>
      </c>
      <c r="O7217" s="3">
        <f t="shared" si="560"/>
        <v>847.24</v>
      </c>
      <c r="P7217" s="4">
        <f t="shared" si="561"/>
        <v>0</v>
      </c>
      <c r="Q7217" s="3">
        <f t="shared" si="562"/>
        <v>847.24</v>
      </c>
      <c r="R7217" t="str">
        <f t="shared" si="563"/>
        <v>Em atraso</v>
      </c>
      <c r="S7217" s="5">
        <f t="shared" si="564"/>
        <v>2</v>
      </c>
    </row>
    <row r="7218" spans="1:19" x14ac:dyDescent="0.25">
      <c r="A7218">
        <v>7217</v>
      </c>
      <c r="B7218" s="1">
        <v>44305</v>
      </c>
      <c r="C7218" s="1">
        <v>44306</v>
      </c>
      <c r="D7218" s="1">
        <v>44311</v>
      </c>
      <c r="E7218" s="1">
        <v>44314</v>
      </c>
      <c r="F7218">
        <v>4</v>
      </c>
      <c r="G7218">
        <v>4</v>
      </c>
      <c r="H7218">
        <v>526</v>
      </c>
      <c r="I7218" s="6">
        <v>0</v>
      </c>
      <c r="J7218">
        <v>5</v>
      </c>
      <c r="K7218" t="str">
        <f>_xlfn.XLOOKUP(fCompras!F7218,dComprador!$A$2:$A$7,dComprador!$B$2:$B$7)</f>
        <v>Lira</v>
      </c>
      <c r="L7218" t="str">
        <f>_xlfn.XLOOKUP(J7218,dFornecedor!$A$2:$A$6,dFornecedor!$B$2:$B$6)</f>
        <v>Atlas</v>
      </c>
      <c r="M7218" t="str">
        <f>_xlfn.XLOOKUP(G7218,dMateriaPrima!$A$2:$A$12,dMateriaPrima!$B$2:$B$12)</f>
        <v>Madeira</v>
      </c>
      <c r="N7218" s="2">
        <f>_xlfn.XLOOKUP(G7218,dMateriaPrima!$A$2:$A$12,dMateriaPrima!$C$2:$C$12)</f>
        <v>168</v>
      </c>
      <c r="O7218" s="3">
        <f t="shared" si="560"/>
        <v>88368</v>
      </c>
      <c r="P7218" s="4">
        <f t="shared" si="561"/>
        <v>0</v>
      </c>
      <c r="Q7218" s="3">
        <f t="shared" si="562"/>
        <v>88368</v>
      </c>
      <c r="R7218" t="str">
        <f t="shared" si="563"/>
        <v>Em atraso</v>
      </c>
      <c r="S7218" s="5">
        <f t="shared" si="564"/>
        <v>3</v>
      </c>
    </row>
    <row r="7219" spans="1:19" x14ac:dyDescent="0.25">
      <c r="A7219">
        <v>7218</v>
      </c>
      <c r="B7219" s="1">
        <v>44305</v>
      </c>
      <c r="C7219" s="1">
        <v>44308</v>
      </c>
      <c r="D7219" s="1">
        <v>44313</v>
      </c>
      <c r="E7219" s="1">
        <v>44314</v>
      </c>
      <c r="F7219">
        <v>4</v>
      </c>
      <c r="G7219">
        <v>8</v>
      </c>
      <c r="H7219">
        <v>303</v>
      </c>
      <c r="I7219" s="6">
        <v>0</v>
      </c>
      <c r="J7219">
        <v>1</v>
      </c>
      <c r="K7219" t="str">
        <f>_xlfn.XLOOKUP(fCompras!F7219,dComprador!$A$2:$A$7,dComprador!$B$2:$B$7)</f>
        <v>Lira</v>
      </c>
      <c r="L7219" t="str">
        <f>_xlfn.XLOOKUP(J7219,dFornecedor!$A$2:$A$6,dFornecedor!$B$2:$B$6)</f>
        <v>NorthShore</v>
      </c>
      <c r="M7219" t="str">
        <f>_xlfn.XLOOKUP(G7219,dMateriaPrima!$A$2:$A$12,dMateriaPrima!$B$2:$B$12)</f>
        <v>Cimento</v>
      </c>
      <c r="N7219" s="2">
        <f>_xlfn.XLOOKUP(G7219,dMateriaPrima!$A$2:$A$12,dMateriaPrima!$C$2:$C$12)</f>
        <v>23</v>
      </c>
      <c r="O7219" s="3">
        <f t="shared" si="560"/>
        <v>6969</v>
      </c>
      <c r="P7219" s="4">
        <f t="shared" si="561"/>
        <v>0</v>
      </c>
      <c r="Q7219" s="3">
        <f t="shared" si="562"/>
        <v>6969</v>
      </c>
      <c r="R7219" t="str">
        <f t="shared" si="563"/>
        <v>Em atraso</v>
      </c>
      <c r="S7219" s="5">
        <f t="shared" si="564"/>
        <v>1</v>
      </c>
    </row>
    <row r="7220" spans="1:19" x14ac:dyDescent="0.25">
      <c r="A7220">
        <v>7219</v>
      </c>
      <c r="B7220" s="1">
        <v>44305</v>
      </c>
      <c r="C7220" s="1">
        <v>44315</v>
      </c>
      <c r="D7220" s="1">
        <v>44315</v>
      </c>
      <c r="E7220" s="1">
        <v>44317</v>
      </c>
      <c r="F7220">
        <v>4</v>
      </c>
      <c r="G7220">
        <v>10</v>
      </c>
      <c r="H7220">
        <v>172</v>
      </c>
      <c r="I7220" s="6">
        <v>0</v>
      </c>
      <c r="J7220">
        <v>1</v>
      </c>
      <c r="K7220" t="str">
        <f>_xlfn.XLOOKUP(fCompras!F7220,dComprador!$A$2:$A$7,dComprador!$B$2:$B$7)</f>
        <v>Lira</v>
      </c>
      <c r="L7220" t="str">
        <f>_xlfn.XLOOKUP(J7220,dFornecedor!$A$2:$A$6,dFornecedor!$B$2:$B$6)</f>
        <v>NorthShore</v>
      </c>
      <c r="M7220" t="str">
        <f>_xlfn.XLOOKUP(G7220,dMateriaPrima!$A$2:$A$12,dMateriaPrima!$B$2:$B$12)</f>
        <v>Pedra Britada</v>
      </c>
      <c r="N7220" s="2">
        <f>_xlfn.XLOOKUP(G7220,dMateriaPrima!$A$2:$A$12,dMateriaPrima!$C$2:$C$12)</f>
        <v>56</v>
      </c>
      <c r="O7220" s="3">
        <f t="shared" si="560"/>
        <v>9632</v>
      </c>
      <c r="P7220" s="4">
        <f t="shared" si="561"/>
        <v>0</v>
      </c>
      <c r="Q7220" s="3">
        <f t="shared" si="562"/>
        <v>9632</v>
      </c>
      <c r="R7220" t="str">
        <f t="shared" si="563"/>
        <v>Em atraso</v>
      </c>
      <c r="S7220" s="5">
        <f t="shared" si="564"/>
        <v>2</v>
      </c>
    </row>
    <row r="7221" spans="1:19" x14ac:dyDescent="0.25">
      <c r="A7221">
        <v>7220</v>
      </c>
      <c r="B7221" s="1">
        <v>44305</v>
      </c>
      <c r="C7221" s="1">
        <v>44306</v>
      </c>
      <c r="D7221" s="1">
        <v>44311</v>
      </c>
      <c r="E7221" s="1">
        <v>44313</v>
      </c>
      <c r="F7221">
        <v>4</v>
      </c>
      <c r="G7221">
        <v>11</v>
      </c>
      <c r="H7221">
        <v>43</v>
      </c>
      <c r="I7221" s="6">
        <v>0</v>
      </c>
      <c r="J7221">
        <v>3</v>
      </c>
      <c r="K7221" t="str">
        <f>_xlfn.XLOOKUP(fCompras!F7221,dComprador!$A$2:$A$7,dComprador!$B$2:$B$7)</f>
        <v>Lira</v>
      </c>
      <c r="L7221" t="str">
        <f>_xlfn.XLOOKUP(J7221,dFornecedor!$A$2:$A$6,dFornecedor!$B$2:$B$6)</f>
        <v>StepUp</v>
      </c>
      <c r="M7221" t="str">
        <f>_xlfn.XLOOKUP(G7221,dMateriaPrima!$A$2:$A$12,dMateriaPrima!$B$2:$B$12)</f>
        <v>Papel</v>
      </c>
      <c r="N7221" s="2">
        <f>_xlfn.XLOOKUP(G7221,dMateriaPrima!$A$2:$A$12,dMateriaPrima!$C$2:$C$12)</f>
        <v>9</v>
      </c>
      <c r="O7221" s="3">
        <f t="shared" si="560"/>
        <v>387</v>
      </c>
      <c r="P7221" s="4">
        <f t="shared" si="561"/>
        <v>0</v>
      </c>
      <c r="Q7221" s="3">
        <f t="shared" si="562"/>
        <v>387</v>
      </c>
      <c r="R7221" t="str">
        <f t="shared" si="563"/>
        <v>Em atraso</v>
      </c>
      <c r="S7221" s="5">
        <f t="shared" si="564"/>
        <v>2</v>
      </c>
    </row>
    <row r="7222" spans="1:19" x14ac:dyDescent="0.25">
      <c r="A7222">
        <v>7221</v>
      </c>
      <c r="B7222" s="1">
        <v>44305</v>
      </c>
      <c r="C7222" s="1">
        <v>44311</v>
      </c>
      <c r="D7222" s="1">
        <v>44324</v>
      </c>
      <c r="E7222" s="1">
        <v>44328</v>
      </c>
      <c r="F7222">
        <v>1</v>
      </c>
      <c r="G7222">
        <v>5</v>
      </c>
      <c r="H7222">
        <v>354</v>
      </c>
      <c r="I7222" s="6">
        <v>0</v>
      </c>
      <c r="J7222">
        <v>2</v>
      </c>
      <c r="K7222" t="str">
        <f>_xlfn.XLOOKUP(fCompras!F7222,dComprador!$A$2:$A$7,dComprador!$B$2:$B$7)</f>
        <v>Alon</v>
      </c>
      <c r="L7222" t="str">
        <f>_xlfn.XLOOKUP(J7222,dFornecedor!$A$2:$A$6,dFornecedor!$B$2:$B$6)</f>
        <v>Minerva</v>
      </c>
      <c r="M7222" t="str">
        <f>_xlfn.XLOOKUP(G7222,dMateriaPrima!$A$2:$A$12,dMateriaPrima!$B$2:$B$12)</f>
        <v>Areia</v>
      </c>
      <c r="N7222" s="2">
        <f>_xlfn.XLOOKUP(G7222,dMateriaPrima!$A$2:$A$12,dMateriaPrima!$C$2:$C$12)</f>
        <v>3.59</v>
      </c>
      <c r="O7222" s="3">
        <f t="shared" si="560"/>
        <v>1270.8599999999999</v>
      </c>
      <c r="P7222" s="4">
        <f t="shared" si="561"/>
        <v>0</v>
      </c>
      <c r="Q7222" s="3">
        <f t="shared" si="562"/>
        <v>1270.8599999999999</v>
      </c>
      <c r="R7222" t="str">
        <f t="shared" si="563"/>
        <v>Em atraso</v>
      </c>
      <c r="S7222" s="5">
        <f t="shared" si="564"/>
        <v>4</v>
      </c>
    </row>
    <row r="7223" spans="1:19" x14ac:dyDescent="0.25">
      <c r="A7223">
        <v>7222</v>
      </c>
      <c r="B7223" s="1">
        <v>44305</v>
      </c>
      <c r="C7223" s="1">
        <v>44305</v>
      </c>
      <c r="D7223" s="1">
        <v>44318</v>
      </c>
      <c r="E7223" s="1">
        <v>44318</v>
      </c>
      <c r="F7223">
        <v>3</v>
      </c>
      <c r="G7223">
        <v>10</v>
      </c>
      <c r="H7223">
        <v>23</v>
      </c>
      <c r="I7223" s="6">
        <v>0</v>
      </c>
      <c r="J7223">
        <v>4</v>
      </c>
      <c r="K7223" t="str">
        <f>_xlfn.XLOOKUP(fCompras!F7223,dComprador!$A$2:$A$7,dComprador!$B$2:$B$7)</f>
        <v>Diego</v>
      </c>
      <c r="L7223" t="str">
        <f>_xlfn.XLOOKUP(J7223,dFornecedor!$A$2:$A$6,dFornecedor!$B$2:$B$6)</f>
        <v>AlphaOmega</v>
      </c>
      <c r="M7223" t="str">
        <f>_xlfn.XLOOKUP(G7223,dMateriaPrima!$A$2:$A$12,dMateriaPrima!$B$2:$B$12)</f>
        <v>Pedra Britada</v>
      </c>
      <c r="N7223" s="2">
        <f>_xlfn.XLOOKUP(G7223,dMateriaPrima!$A$2:$A$12,dMateriaPrima!$C$2:$C$12)</f>
        <v>56</v>
      </c>
      <c r="O7223" s="3">
        <f t="shared" si="560"/>
        <v>1288</v>
      </c>
      <c r="P7223" s="4">
        <f t="shared" si="561"/>
        <v>0</v>
      </c>
      <c r="Q7223" s="3">
        <f t="shared" si="562"/>
        <v>1288</v>
      </c>
      <c r="R7223" t="str">
        <f t="shared" si="563"/>
        <v>No prazo</v>
      </c>
      <c r="S7223" s="5">
        <f t="shared" si="564"/>
        <v>0</v>
      </c>
    </row>
    <row r="7224" spans="1:19" x14ac:dyDescent="0.25">
      <c r="A7224">
        <v>7223</v>
      </c>
      <c r="B7224" s="1">
        <v>44305</v>
      </c>
      <c r="C7224" s="1">
        <v>44306</v>
      </c>
      <c r="D7224" s="1">
        <v>44319</v>
      </c>
      <c r="E7224" s="1">
        <v>44319</v>
      </c>
      <c r="F7224">
        <v>3</v>
      </c>
      <c r="G7224">
        <v>7</v>
      </c>
      <c r="H7224">
        <v>4</v>
      </c>
      <c r="I7224" s="6">
        <v>0</v>
      </c>
      <c r="J7224">
        <v>4</v>
      </c>
      <c r="K7224" t="str">
        <f>_xlfn.XLOOKUP(fCompras!F7224,dComprador!$A$2:$A$7,dComprador!$B$2:$B$7)</f>
        <v>Diego</v>
      </c>
      <c r="L7224" t="str">
        <f>_xlfn.XLOOKUP(J7224,dFornecedor!$A$2:$A$6,dFornecedor!$B$2:$B$6)</f>
        <v>AlphaOmega</v>
      </c>
      <c r="M7224" t="str">
        <f>_xlfn.XLOOKUP(G7224,dMateriaPrima!$A$2:$A$12,dMateriaPrima!$B$2:$B$12)</f>
        <v>Poliéster</v>
      </c>
      <c r="N7224" s="2">
        <f>_xlfn.XLOOKUP(G7224,dMateriaPrima!$A$2:$A$12,dMateriaPrima!$C$2:$C$12)</f>
        <v>8</v>
      </c>
      <c r="O7224" s="3">
        <f t="shared" si="560"/>
        <v>32</v>
      </c>
      <c r="P7224" s="4">
        <f t="shared" si="561"/>
        <v>0</v>
      </c>
      <c r="Q7224" s="3">
        <f t="shared" si="562"/>
        <v>32</v>
      </c>
      <c r="R7224" t="str">
        <f t="shared" si="563"/>
        <v>No prazo</v>
      </c>
      <c r="S7224" s="5">
        <f t="shared" si="564"/>
        <v>0</v>
      </c>
    </row>
    <row r="7225" spans="1:19" x14ac:dyDescent="0.25">
      <c r="A7225">
        <v>7224</v>
      </c>
      <c r="B7225" s="1">
        <v>44305</v>
      </c>
      <c r="C7225" s="1">
        <v>44305</v>
      </c>
      <c r="D7225" s="1">
        <v>44335</v>
      </c>
      <c r="E7225" s="1">
        <v>44334</v>
      </c>
      <c r="F7225">
        <v>1</v>
      </c>
      <c r="G7225">
        <v>11</v>
      </c>
      <c r="H7225">
        <v>392</v>
      </c>
      <c r="I7225" s="6">
        <v>0</v>
      </c>
      <c r="J7225">
        <v>2</v>
      </c>
      <c r="K7225" t="str">
        <f>_xlfn.XLOOKUP(fCompras!F7225,dComprador!$A$2:$A$7,dComprador!$B$2:$B$7)</f>
        <v>Alon</v>
      </c>
      <c r="L7225" t="str">
        <f>_xlfn.XLOOKUP(J7225,dFornecedor!$A$2:$A$6,dFornecedor!$B$2:$B$6)</f>
        <v>Minerva</v>
      </c>
      <c r="M7225" t="str">
        <f>_xlfn.XLOOKUP(G7225,dMateriaPrima!$A$2:$A$12,dMateriaPrima!$B$2:$B$12)</f>
        <v>Papel</v>
      </c>
      <c r="N7225" s="2">
        <f>_xlfn.XLOOKUP(G7225,dMateriaPrima!$A$2:$A$12,dMateriaPrima!$C$2:$C$12)</f>
        <v>9</v>
      </c>
      <c r="O7225" s="3">
        <f t="shared" si="560"/>
        <v>3528</v>
      </c>
      <c r="P7225" s="4">
        <f t="shared" si="561"/>
        <v>0</v>
      </c>
      <c r="Q7225" s="3">
        <f t="shared" si="562"/>
        <v>3528</v>
      </c>
      <c r="R7225" t="str">
        <f t="shared" si="563"/>
        <v>No prazo</v>
      </c>
      <c r="S7225" s="5">
        <f t="shared" si="564"/>
        <v>0</v>
      </c>
    </row>
    <row r="7226" spans="1:19" x14ac:dyDescent="0.25">
      <c r="A7226">
        <v>7225</v>
      </c>
      <c r="B7226" s="1">
        <v>44305</v>
      </c>
      <c r="C7226" s="1">
        <v>44306</v>
      </c>
      <c r="D7226" s="1">
        <v>44336</v>
      </c>
      <c r="E7226" s="1">
        <v>44339</v>
      </c>
      <c r="F7226">
        <v>1</v>
      </c>
      <c r="G7226">
        <v>7</v>
      </c>
      <c r="H7226">
        <v>70</v>
      </c>
      <c r="I7226" s="6">
        <v>0</v>
      </c>
      <c r="J7226">
        <v>4</v>
      </c>
      <c r="K7226" t="str">
        <f>_xlfn.XLOOKUP(fCompras!F7226,dComprador!$A$2:$A$7,dComprador!$B$2:$B$7)</f>
        <v>Alon</v>
      </c>
      <c r="L7226" t="str">
        <f>_xlfn.XLOOKUP(J7226,dFornecedor!$A$2:$A$6,dFornecedor!$B$2:$B$6)</f>
        <v>AlphaOmega</v>
      </c>
      <c r="M7226" t="str">
        <f>_xlfn.XLOOKUP(G7226,dMateriaPrima!$A$2:$A$12,dMateriaPrima!$B$2:$B$12)</f>
        <v>Poliéster</v>
      </c>
      <c r="N7226" s="2">
        <f>_xlfn.XLOOKUP(G7226,dMateriaPrima!$A$2:$A$12,dMateriaPrima!$C$2:$C$12)</f>
        <v>8</v>
      </c>
      <c r="O7226" s="3">
        <f t="shared" si="560"/>
        <v>560</v>
      </c>
      <c r="P7226" s="4">
        <f t="shared" si="561"/>
        <v>0</v>
      </c>
      <c r="Q7226" s="3">
        <f t="shared" si="562"/>
        <v>560</v>
      </c>
      <c r="R7226" t="str">
        <f t="shared" si="563"/>
        <v>Em atraso</v>
      </c>
      <c r="S7226" s="5">
        <f t="shared" si="564"/>
        <v>3</v>
      </c>
    </row>
    <row r="7227" spans="1:19" x14ac:dyDescent="0.25">
      <c r="A7227">
        <v>7226</v>
      </c>
      <c r="B7227" s="1">
        <v>44305</v>
      </c>
      <c r="C7227" s="1">
        <v>44315</v>
      </c>
      <c r="D7227" s="1">
        <v>44327</v>
      </c>
      <c r="E7227" s="1">
        <v>44328</v>
      </c>
      <c r="F7227">
        <v>1</v>
      </c>
      <c r="G7227">
        <v>8</v>
      </c>
      <c r="H7227">
        <v>63</v>
      </c>
      <c r="I7227" s="6">
        <v>0</v>
      </c>
      <c r="J7227">
        <v>1</v>
      </c>
      <c r="K7227" t="str">
        <f>_xlfn.XLOOKUP(fCompras!F7227,dComprador!$A$2:$A$7,dComprador!$B$2:$B$7)</f>
        <v>Alon</v>
      </c>
      <c r="L7227" t="str">
        <f>_xlfn.XLOOKUP(J7227,dFornecedor!$A$2:$A$6,dFornecedor!$B$2:$B$6)</f>
        <v>NorthShore</v>
      </c>
      <c r="M7227" t="str">
        <f>_xlfn.XLOOKUP(G7227,dMateriaPrima!$A$2:$A$12,dMateriaPrima!$B$2:$B$12)</f>
        <v>Cimento</v>
      </c>
      <c r="N7227" s="2">
        <f>_xlfn.XLOOKUP(G7227,dMateriaPrima!$A$2:$A$12,dMateriaPrima!$C$2:$C$12)</f>
        <v>23</v>
      </c>
      <c r="O7227" s="3">
        <f t="shared" si="560"/>
        <v>1449</v>
      </c>
      <c r="P7227" s="4">
        <f t="shared" si="561"/>
        <v>0</v>
      </c>
      <c r="Q7227" s="3">
        <f t="shared" si="562"/>
        <v>1449</v>
      </c>
      <c r="R7227" t="str">
        <f t="shared" si="563"/>
        <v>Em atraso</v>
      </c>
      <c r="S7227" s="5">
        <f t="shared" si="564"/>
        <v>1</v>
      </c>
    </row>
    <row r="7228" spans="1:19" x14ac:dyDescent="0.25">
      <c r="A7228">
        <v>7227</v>
      </c>
      <c r="B7228" s="1">
        <v>44306</v>
      </c>
      <c r="C7228" s="1">
        <v>44315</v>
      </c>
      <c r="D7228" s="1">
        <v>44318</v>
      </c>
      <c r="E7228" s="1">
        <v>44320</v>
      </c>
      <c r="F7228">
        <v>4</v>
      </c>
      <c r="G7228">
        <v>8</v>
      </c>
      <c r="H7228">
        <v>61</v>
      </c>
      <c r="I7228" s="6">
        <v>0</v>
      </c>
      <c r="J7228">
        <v>3</v>
      </c>
      <c r="K7228" t="str">
        <f>_xlfn.XLOOKUP(fCompras!F7228,dComprador!$A$2:$A$7,dComprador!$B$2:$B$7)</f>
        <v>Lira</v>
      </c>
      <c r="L7228" t="str">
        <f>_xlfn.XLOOKUP(J7228,dFornecedor!$A$2:$A$6,dFornecedor!$B$2:$B$6)</f>
        <v>StepUp</v>
      </c>
      <c r="M7228" t="str">
        <f>_xlfn.XLOOKUP(G7228,dMateriaPrima!$A$2:$A$12,dMateriaPrima!$B$2:$B$12)</f>
        <v>Cimento</v>
      </c>
      <c r="N7228" s="2">
        <f>_xlfn.XLOOKUP(G7228,dMateriaPrima!$A$2:$A$12,dMateriaPrima!$C$2:$C$12)</f>
        <v>23</v>
      </c>
      <c r="O7228" s="3">
        <f t="shared" si="560"/>
        <v>1403</v>
      </c>
      <c r="P7228" s="4">
        <f t="shared" si="561"/>
        <v>0</v>
      </c>
      <c r="Q7228" s="3">
        <f t="shared" si="562"/>
        <v>1403</v>
      </c>
      <c r="R7228" t="str">
        <f t="shared" si="563"/>
        <v>Em atraso</v>
      </c>
      <c r="S7228" s="5">
        <f t="shared" si="564"/>
        <v>2</v>
      </c>
    </row>
    <row r="7229" spans="1:19" x14ac:dyDescent="0.25">
      <c r="A7229">
        <v>7228</v>
      </c>
      <c r="B7229" s="1">
        <v>44306</v>
      </c>
      <c r="C7229" s="1">
        <v>44307</v>
      </c>
      <c r="D7229" s="1">
        <v>44314</v>
      </c>
      <c r="E7229" s="1">
        <v>44317</v>
      </c>
      <c r="F7229">
        <v>4</v>
      </c>
      <c r="G7229">
        <v>1</v>
      </c>
      <c r="H7229">
        <v>564</v>
      </c>
      <c r="I7229" s="6">
        <v>0</v>
      </c>
      <c r="J7229">
        <v>3</v>
      </c>
      <c r="K7229" t="str">
        <f>_xlfn.XLOOKUP(fCompras!F7229,dComprador!$A$2:$A$7,dComprador!$B$2:$B$7)</f>
        <v>Lira</v>
      </c>
      <c r="L7229" t="str">
        <f>_xlfn.XLOOKUP(J7229,dFornecedor!$A$2:$A$6,dFornecedor!$B$2:$B$6)</f>
        <v>StepUp</v>
      </c>
      <c r="M7229" t="str">
        <f>_xlfn.XLOOKUP(G7229,dMateriaPrima!$A$2:$A$12,dMateriaPrima!$B$2:$B$12)</f>
        <v>Tecido</v>
      </c>
      <c r="N7229" s="2">
        <f>_xlfn.XLOOKUP(G7229,dMateriaPrima!$A$2:$A$12,dMateriaPrima!$C$2:$C$12)</f>
        <v>18</v>
      </c>
      <c r="O7229" s="3">
        <f t="shared" si="560"/>
        <v>10152</v>
      </c>
      <c r="P7229" s="4">
        <f t="shared" si="561"/>
        <v>0</v>
      </c>
      <c r="Q7229" s="3">
        <f t="shared" si="562"/>
        <v>10152</v>
      </c>
      <c r="R7229" t="str">
        <f t="shared" si="563"/>
        <v>Em atraso</v>
      </c>
      <c r="S7229" s="5">
        <f t="shared" si="564"/>
        <v>3</v>
      </c>
    </row>
    <row r="7230" spans="1:19" x14ac:dyDescent="0.25">
      <c r="A7230">
        <v>7229</v>
      </c>
      <c r="B7230" s="1">
        <v>44306</v>
      </c>
      <c r="C7230" s="1">
        <v>44306</v>
      </c>
      <c r="D7230" s="1">
        <v>44314</v>
      </c>
      <c r="E7230" s="1">
        <v>44317</v>
      </c>
      <c r="F7230">
        <v>4</v>
      </c>
      <c r="G7230">
        <v>6</v>
      </c>
      <c r="H7230">
        <v>208</v>
      </c>
      <c r="I7230" s="6">
        <v>0</v>
      </c>
      <c r="J7230">
        <v>2</v>
      </c>
      <c r="K7230" t="str">
        <f>_xlfn.XLOOKUP(fCompras!F7230,dComprador!$A$2:$A$7,dComprador!$B$2:$B$7)</f>
        <v>Lira</v>
      </c>
      <c r="L7230" t="str">
        <f>_xlfn.XLOOKUP(J7230,dFornecedor!$A$2:$A$6,dFornecedor!$B$2:$B$6)</f>
        <v>Minerva</v>
      </c>
      <c r="M7230" t="str">
        <f>_xlfn.XLOOKUP(G7230,dMateriaPrima!$A$2:$A$12,dMateriaPrima!$B$2:$B$12)</f>
        <v>Fio Algodão</v>
      </c>
      <c r="N7230" s="2">
        <f>_xlfn.XLOOKUP(G7230,dMateriaPrima!$A$2:$A$12,dMateriaPrima!$C$2:$C$12)</f>
        <v>55.9</v>
      </c>
      <c r="O7230" s="3">
        <f t="shared" si="560"/>
        <v>11627.199999999999</v>
      </c>
      <c r="P7230" s="4">
        <f t="shared" si="561"/>
        <v>0</v>
      </c>
      <c r="Q7230" s="3">
        <f t="shared" si="562"/>
        <v>11627.199999999999</v>
      </c>
      <c r="R7230" t="str">
        <f t="shared" si="563"/>
        <v>Em atraso</v>
      </c>
      <c r="S7230" s="5">
        <f t="shared" si="564"/>
        <v>3</v>
      </c>
    </row>
    <row r="7231" spans="1:19" x14ac:dyDescent="0.25">
      <c r="A7231">
        <v>7230</v>
      </c>
      <c r="B7231" s="1">
        <v>44306</v>
      </c>
      <c r="C7231" s="1">
        <v>44314</v>
      </c>
      <c r="D7231" s="1">
        <v>44318</v>
      </c>
      <c r="E7231" s="1">
        <v>44321</v>
      </c>
      <c r="F7231">
        <v>4</v>
      </c>
      <c r="G7231">
        <v>5</v>
      </c>
      <c r="H7231">
        <v>6</v>
      </c>
      <c r="I7231" s="6">
        <v>0</v>
      </c>
      <c r="J7231">
        <v>2</v>
      </c>
      <c r="K7231" t="str">
        <f>_xlfn.XLOOKUP(fCompras!F7231,dComprador!$A$2:$A$7,dComprador!$B$2:$B$7)</f>
        <v>Lira</v>
      </c>
      <c r="L7231" t="str">
        <f>_xlfn.XLOOKUP(J7231,dFornecedor!$A$2:$A$6,dFornecedor!$B$2:$B$6)</f>
        <v>Minerva</v>
      </c>
      <c r="M7231" t="str">
        <f>_xlfn.XLOOKUP(G7231,dMateriaPrima!$A$2:$A$12,dMateriaPrima!$B$2:$B$12)</f>
        <v>Areia</v>
      </c>
      <c r="N7231" s="2">
        <f>_xlfn.XLOOKUP(G7231,dMateriaPrima!$A$2:$A$12,dMateriaPrima!$C$2:$C$12)</f>
        <v>3.59</v>
      </c>
      <c r="O7231" s="3">
        <f t="shared" si="560"/>
        <v>21.54</v>
      </c>
      <c r="P7231" s="4">
        <f t="shared" si="561"/>
        <v>0</v>
      </c>
      <c r="Q7231" s="3">
        <f t="shared" si="562"/>
        <v>21.54</v>
      </c>
      <c r="R7231" t="str">
        <f t="shared" si="563"/>
        <v>Em atraso</v>
      </c>
      <c r="S7231" s="5">
        <f t="shared" si="564"/>
        <v>3</v>
      </c>
    </row>
    <row r="7232" spans="1:19" x14ac:dyDescent="0.25">
      <c r="A7232">
        <v>7231</v>
      </c>
      <c r="B7232" s="1">
        <v>44306</v>
      </c>
      <c r="C7232" s="1">
        <v>44306</v>
      </c>
      <c r="D7232" s="1">
        <v>44312</v>
      </c>
      <c r="E7232" s="1">
        <v>44317</v>
      </c>
      <c r="F7232">
        <v>4</v>
      </c>
      <c r="G7232">
        <v>9</v>
      </c>
      <c r="H7232">
        <v>112</v>
      </c>
      <c r="I7232" s="6">
        <v>0.39</v>
      </c>
      <c r="J7232">
        <v>2</v>
      </c>
      <c r="K7232" t="str">
        <f>_xlfn.XLOOKUP(fCompras!F7232,dComprador!$A$2:$A$7,dComprador!$B$2:$B$7)</f>
        <v>Lira</v>
      </c>
      <c r="L7232" t="str">
        <f>_xlfn.XLOOKUP(J7232,dFornecedor!$A$2:$A$6,dFornecedor!$B$2:$B$6)</f>
        <v>Minerva</v>
      </c>
      <c r="M7232" t="str">
        <f>_xlfn.XLOOKUP(G7232,dMateriaPrima!$A$2:$A$12,dMateriaPrima!$B$2:$B$12)</f>
        <v>Couro</v>
      </c>
      <c r="N7232" s="2">
        <f>_xlfn.XLOOKUP(G7232,dMateriaPrima!$A$2:$A$12,dMateriaPrima!$C$2:$C$12)</f>
        <v>4.4000000000000004</v>
      </c>
      <c r="O7232" s="3">
        <f t="shared" si="560"/>
        <v>492.80000000000007</v>
      </c>
      <c r="P7232" s="4">
        <f t="shared" si="561"/>
        <v>192.19200000000004</v>
      </c>
      <c r="Q7232" s="3">
        <f t="shared" si="562"/>
        <v>300.60800000000006</v>
      </c>
      <c r="R7232" t="str">
        <f t="shared" si="563"/>
        <v>Em atraso</v>
      </c>
      <c r="S7232" s="5">
        <f t="shared" si="564"/>
        <v>5</v>
      </c>
    </row>
    <row r="7233" spans="1:19" x14ac:dyDescent="0.25">
      <c r="A7233">
        <v>7232</v>
      </c>
      <c r="B7233" s="1">
        <v>44306</v>
      </c>
      <c r="C7233" s="1">
        <v>44311</v>
      </c>
      <c r="D7233" s="1">
        <v>44325</v>
      </c>
      <c r="E7233" s="1">
        <v>44326</v>
      </c>
      <c r="F7233">
        <v>1</v>
      </c>
      <c r="G7233">
        <v>8</v>
      </c>
      <c r="H7233">
        <v>632</v>
      </c>
      <c r="I7233" s="6">
        <v>0</v>
      </c>
      <c r="J7233">
        <v>1</v>
      </c>
      <c r="K7233" t="str">
        <f>_xlfn.XLOOKUP(fCompras!F7233,dComprador!$A$2:$A$7,dComprador!$B$2:$B$7)</f>
        <v>Alon</v>
      </c>
      <c r="L7233" t="str">
        <f>_xlfn.XLOOKUP(J7233,dFornecedor!$A$2:$A$6,dFornecedor!$B$2:$B$6)</f>
        <v>NorthShore</v>
      </c>
      <c r="M7233" t="str">
        <f>_xlfn.XLOOKUP(G7233,dMateriaPrima!$A$2:$A$12,dMateriaPrima!$B$2:$B$12)</f>
        <v>Cimento</v>
      </c>
      <c r="N7233" s="2">
        <f>_xlfn.XLOOKUP(G7233,dMateriaPrima!$A$2:$A$12,dMateriaPrima!$C$2:$C$12)</f>
        <v>23</v>
      </c>
      <c r="O7233" s="3">
        <f t="shared" si="560"/>
        <v>14536</v>
      </c>
      <c r="P7233" s="4">
        <f t="shared" si="561"/>
        <v>0</v>
      </c>
      <c r="Q7233" s="3">
        <f t="shared" si="562"/>
        <v>14536</v>
      </c>
      <c r="R7233" t="str">
        <f t="shared" si="563"/>
        <v>Em atraso</v>
      </c>
      <c r="S7233" s="5">
        <f t="shared" si="564"/>
        <v>1</v>
      </c>
    </row>
    <row r="7234" spans="1:19" x14ac:dyDescent="0.25">
      <c r="A7234">
        <v>7233</v>
      </c>
      <c r="B7234" s="1">
        <v>44306</v>
      </c>
      <c r="C7234" s="1">
        <v>44315</v>
      </c>
      <c r="D7234" s="1">
        <v>44321</v>
      </c>
      <c r="E7234" s="1">
        <v>44324</v>
      </c>
      <c r="F7234">
        <v>3</v>
      </c>
      <c r="G7234">
        <v>1</v>
      </c>
      <c r="H7234">
        <v>82</v>
      </c>
      <c r="I7234" s="6">
        <v>0.19</v>
      </c>
      <c r="J7234">
        <v>2</v>
      </c>
      <c r="K7234" t="str">
        <f>_xlfn.XLOOKUP(fCompras!F7234,dComprador!$A$2:$A$7,dComprador!$B$2:$B$7)</f>
        <v>Diego</v>
      </c>
      <c r="L7234" t="str">
        <f>_xlfn.XLOOKUP(J7234,dFornecedor!$A$2:$A$6,dFornecedor!$B$2:$B$6)</f>
        <v>Minerva</v>
      </c>
      <c r="M7234" t="str">
        <f>_xlfn.XLOOKUP(G7234,dMateriaPrima!$A$2:$A$12,dMateriaPrima!$B$2:$B$12)</f>
        <v>Tecido</v>
      </c>
      <c r="N7234" s="2">
        <f>_xlfn.XLOOKUP(G7234,dMateriaPrima!$A$2:$A$12,dMateriaPrima!$C$2:$C$12)</f>
        <v>18</v>
      </c>
      <c r="O7234" s="3">
        <f t="shared" si="560"/>
        <v>1476</v>
      </c>
      <c r="P7234" s="4">
        <f t="shared" si="561"/>
        <v>280.44</v>
      </c>
      <c r="Q7234" s="3">
        <f t="shared" si="562"/>
        <v>1195.56</v>
      </c>
      <c r="R7234" t="str">
        <f t="shared" si="563"/>
        <v>Em atraso</v>
      </c>
      <c r="S7234" s="5">
        <f t="shared" si="564"/>
        <v>3</v>
      </c>
    </row>
    <row r="7235" spans="1:19" x14ac:dyDescent="0.25">
      <c r="A7235">
        <v>7234</v>
      </c>
      <c r="B7235" s="1">
        <v>44306</v>
      </c>
      <c r="C7235" s="1">
        <v>44307</v>
      </c>
      <c r="D7235" s="1">
        <v>44319</v>
      </c>
      <c r="E7235" s="1">
        <v>44320</v>
      </c>
      <c r="F7235">
        <v>2</v>
      </c>
      <c r="G7235">
        <v>7</v>
      </c>
      <c r="H7235">
        <v>86</v>
      </c>
      <c r="I7235" s="6">
        <v>0</v>
      </c>
      <c r="J7235">
        <v>3</v>
      </c>
      <c r="K7235" t="str">
        <f>_xlfn.XLOOKUP(fCompras!F7235,dComprador!$A$2:$A$7,dComprador!$B$2:$B$7)</f>
        <v>João</v>
      </c>
      <c r="L7235" t="str">
        <f>_xlfn.XLOOKUP(J7235,dFornecedor!$A$2:$A$6,dFornecedor!$B$2:$B$6)</f>
        <v>StepUp</v>
      </c>
      <c r="M7235" t="str">
        <f>_xlfn.XLOOKUP(G7235,dMateriaPrima!$A$2:$A$12,dMateriaPrima!$B$2:$B$12)</f>
        <v>Poliéster</v>
      </c>
      <c r="N7235" s="2">
        <f>_xlfn.XLOOKUP(G7235,dMateriaPrima!$A$2:$A$12,dMateriaPrima!$C$2:$C$12)</f>
        <v>8</v>
      </c>
      <c r="O7235" s="3">
        <f t="shared" ref="O7235:O7298" si="565">PRODUCT(H7235,N7235)</f>
        <v>688</v>
      </c>
      <c r="P7235" s="4">
        <f t="shared" ref="P7235:P7298" si="566">PRODUCT(O7235,I7235)</f>
        <v>0</v>
      </c>
      <c r="Q7235" s="3">
        <f t="shared" ref="Q7235:Q7298" si="567">O7235-P7235</f>
        <v>688</v>
      </c>
      <c r="R7235" t="str">
        <f t="shared" ref="R7235:R7298" si="568">IF(E7235&lt;=D7235,"No prazo",IF(E7235&gt;D7235,"Em atraso"))</f>
        <v>Em atraso</v>
      </c>
      <c r="S7235" s="5">
        <f t="shared" ref="S7235:S7298" si="569">IF(E7235 &gt;D7235, E7235-D7235,0)</f>
        <v>1</v>
      </c>
    </row>
    <row r="7236" spans="1:19" x14ac:dyDescent="0.25">
      <c r="A7236">
        <v>7235</v>
      </c>
      <c r="B7236" s="1">
        <v>44306</v>
      </c>
      <c r="C7236" s="1">
        <v>44307</v>
      </c>
      <c r="D7236" s="1">
        <v>44320</v>
      </c>
      <c r="E7236" s="1">
        <v>44324</v>
      </c>
      <c r="F7236">
        <v>1</v>
      </c>
      <c r="G7236">
        <v>3</v>
      </c>
      <c r="H7236">
        <v>381</v>
      </c>
      <c r="I7236" s="6">
        <v>0</v>
      </c>
      <c r="J7236">
        <v>4</v>
      </c>
      <c r="K7236" t="str">
        <f>_xlfn.XLOOKUP(fCompras!F7236,dComprador!$A$2:$A$7,dComprador!$B$2:$B$7)</f>
        <v>Alon</v>
      </c>
      <c r="L7236" t="str">
        <f>_xlfn.XLOOKUP(J7236,dFornecedor!$A$2:$A$6,dFornecedor!$B$2:$B$6)</f>
        <v>AlphaOmega</v>
      </c>
      <c r="M7236" t="str">
        <f>_xlfn.XLOOKUP(G7236,dMateriaPrima!$A$2:$A$12,dMateriaPrima!$B$2:$B$12)</f>
        <v>Barra Metal</v>
      </c>
      <c r="N7236" s="2">
        <f>_xlfn.XLOOKUP(G7236,dMateriaPrima!$A$2:$A$12,dMateriaPrima!$C$2:$C$12)</f>
        <v>565</v>
      </c>
      <c r="O7236" s="3">
        <f t="shared" si="565"/>
        <v>215265</v>
      </c>
      <c r="P7236" s="4">
        <f t="shared" si="566"/>
        <v>0</v>
      </c>
      <c r="Q7236" s="3">
        <f t="shared" si="567"/>
        <v>215265</v>
      </c>
      <c r="R7236" t="str">
        <f t="shared" si="568"/>
        <v>Em atraso</v>
      </c>
      <c r="S7236" s="5">
        <f t="shared" si="569"/>
        <v>4</v>
      </c>
    </row>
    <row r="7237" spans="1:19" x14ac:dyDescent="0.25">
      <c r="A7237">
        <v>7236</v>
      </c>
      <c r="B7237" s="1">
        <v>44306</v>
      </c>
      <c r="C7237" s="1">
        <v>44306</v>
      </c>
      <c r="D7237" s="1">
        <v>44336</v>
      </c>
      <c r="E7237" s="1">
        <v>44339</v>
      </c>
      <c r="F7237">
        <v>1</v>
      </c>
      <c r="G7237">
        <v>1</v>
      </c>
      <c r="H7237">
        <v>86</v>
      </c>
      <c r="I7237" s="6">
        <v>0</v>
      </c>
      <c r="J7237">
        <v>2</v>
      </c>
      <c r="K7237" t="str">
        <f>_xlfn.XLOOKUP(fCompras!F7237,dComprador!$A$2:$A$7,dComprador!$B$2:$B$7)</f>
        <v>Alon</v>
      </c>
      <c r="L7237" t="str">
        <f>_xlfn.XLOOKUP(J7237,dFornecedor!$A$2:$A$6,dFornecedor!$B$2:$B$6)</f>
        <v>Minerva</v>
      </c>
      <c r="M7237" t="str">
        <f>_xlfn.XLOOKUP(G7237,dMateriaPrima!$A$2:$A$12,dMateriaPrima!$B$2:$B$12)</f>
        <v>Tecido</v>
      </c>
      <c r="N7237" s="2">
        <f>_xlfn.XLOOKUP(G7237,dMateriaPrima!$A$2:$A$12,dMateriaPrima!$C$2:$C$12)</f>
        <v>18</v>
      </c>
      <c r="O7237" s="3">
        <f t="shared" si="565"/>
        <v>1548</v>
      </c>
      <c r="P7237" s="4">
        <f t="shared" si="566"/>
        <v>0</v>
      </c>
      <c r="Q7237" s="3">
        <f t="shared" si="567"/>
        <v>1548</v>
      </c>
      <c r="R7237" t="str">
        <f t="shared" si="568"/>
        <v>Em atraso</v>
      </c>
      <c r="S7237" s="5">
        <f t="shared" si="569"/>
        <v>3</v>
      </c>
    </row>
    <row r="7238" spans="1:19" x14ac:dyDescent="0.25">
      <c r="A7238">
        <v>7237</v>
      </c>
      <c r="B7238" s="1">
        <v>44307</v>
      </c>
      <c r="C7238" s="1">
        <v>44322</v>
      </c>
      <c r="D7238" s="1">
        <v>44339</v>
      </c>
      <c r="E7238" s="1">
        <v>44340</v>
      </c>
      <c r="F7238">
        <v>1</v>
      </c>
      <c r="G7238">
        <v>5</v>
      </c>
      <c r="H7238">
        <v>144</v>
      </c>
      <c r="I7238" s="6">
        <v>0</v>
      </c>
      <c r="J7238">
        <v>1</v>
      </c>
      <c r="K7238" t="str">
        <f>_xlfn.XLOOKUP(fCompras!F7238,dComprador!$A$2:$A$7,dComprador!$B$2:$B$7)</f>
        <v>Alon</v>
      </c>
      <c r="L7238" t="str">
        <f>_xlfn.XLOOKUP(J7238,dFornecedor!$A$2:$A$6,dFornecedor!$B$2:$B$6)</f>
        <v>NorthShore</v>
      </c>
      <c r="M7238" t="str">
        <f>_xlfn.XLOOKUP(G7238,dMateriaPrima!$A$2:$A$12,dMateriaPrima!$B$2:$B$12)</f>
        <v>Areia</v>
      </c>
      <c r="N7238" s="2">
        <f>_xlfn.XLOOKUP(G7238,dMateriaPrima!$A$2:$A$12,dMateriaPrima!$C$2:$C$12)</f>
        <v>3.59</v>
      </c>
      <c r="O7238" s="3">
        <f t="shared" si="565"/>
        <v>516.96</v>
      </c>
      <c r="P7238" s="4">
        <f t="shared" si="566"/>
        <v>0</v>
      </c>
      <c r="Q7238" s="3">
        <f t="shared" si="567"/>
        <v>516.96</v>
      </c>
      <c r="R7238" t="str">
        <f t="shared" si="568"/>
        <v>Em atraso</v>
      </c>
      <c r="S7238" s="5">
        <f t="shared" si="569"/>
        <v>1</v>
      </c>
    </row>
    <row r="7239" spans="1:19" x14ac:dyDescent="0.25">
      <c r="A7239">
        <v>7238</v>
      </c>
      <c r="B7239" s="1">
        <v>44307</v>
      </c>
      <c r="C7239" s="1">
        <v>44307</v>
      </c>
      <c r="D7239" s="1">
        <v>44315</v>
      </c>
      <c r="E7239" s="1">
        <v>44317</v>
      </c>
      <c r="F7239">
        <v>4</v>
      </c>
      <c r="G7239">
        <v>7</v>
      </c>
      <c r="H7239">
        <v>51</v>
      </c>
      <c r="I7239" s="6">
        <v>0</v>
      </c>
      <c r="J7239">
        <v>2</v>
      </c>
      <c r="K7239" t="str">
        <f>_xlfn.XLOOKUP(fCompras!F7239,dComprador!$A$2:$A$7,dComprador!$B$2:$B$7)</f>
        <v>Lira</v>
      </c>
      <c r="L7239" t="str">
        <f>_xlfn.XLOOKUP(J7239,dFornecedor!$A$2:$A$6,dFornecedor!$B$2:$B$6)</f>
        <v>Minerva</v>
      </c>
      <c r="M7239" t="str">
        <f>_xlfn.XLOOKUP(G7239,dMateriaPrima!$A$2:$A$12,dMateriaPrima!$B$2:$B$12)</f>
        <v>Poliéster</v>
      </c>
      <c r="N7239" s="2">
        <f>_xlfn.XLOOKUP(G7239,dMateriaPrima!$A$2:$A$12,dMateriaPrima!$C$2:$C$12)</f>
        <v>8</v>
      </c>
      <c r="O7239" s="3">
        <f t="shared" si="565"/>
        <v>408</v>
      </c>
      <c r="P7239" s="4">
        <f t="shared" si="566"/>
        <v>0</v>
      </c>
      <c r="Q7239" s="3">
        <f t="shared" si="567"/>
        <v>408</v>
      </c>
      <c r="R7239" t="str">
        <f t="shared" si="568"/>
        <v>Em atraso</v>
      </c>
      <c r="S7239" s="5">
        <f t="shared" si="569"/>
        <v>2</v>
      </c>
    </row>
    <row r="7240" spans="1:19" x14ac:dyDescent="0.25">
      <c r="A7240">
        <v>7239</v>
      </c>
      <c r="B7240" s="1">
        <v>44307</v>
      </c>
      <c r="C7240" s="1">
        <v>44314</v>
      </c>
      <c r="D7240" s="1">
        <v>44314</v>
      </c>
      <c r="E7240" s="1">
        <v>44316</v>
      </c>
      <c r="F7240">
        <v>4</v>
      </c>
      <c r="G7240">
        <v>11</v>
      </c>
      <c r="H7240">
        <v>203</v>
      </c>
      <c r="I7240" s="6">
        <v>0</v>
      </c>
      <c r="J7240">
        <v>1</v>
      </c>
      <c r="K7240" t="str">
        <f>_xlfn.XLOOKUP(fCompras!F7240,dComprador!$A$2:$A$7,dComprador!$B$2:$B$7)</f>
        <v>Lira</v>
      </c>
      <c r="L7240" t="str">
        <f>_xlfn.XLOOKUP(J7240,dFornecedor!$A$2:$A$6,dFornecedor!$B$2:$B$6)</f>
        <v>NorthShore</v>
      </c>
      <c r="M7240" t="str">
        <f>_xlfn.XLOOKUP(G7240,dMateriaPrima!$A$2:$A$12,dMateriaPrima!$B$2:$B$12)</f>
        <v>Papel</v>
      </c>
      <c r="N7240" s="2">
        <f>_xlfn.XLOOKUP(G7240,dMateriaPrima!$A$2:$A$12,dMateriaPrima!$C$2:$C$12)</f>
        <v>9</v>
      </c>
      <c r="O7240" s="3">
        <f t="shared" si="565"/>
        <v>1827</v>
      </c>
      <c r="P7240" s="4">
        <f t="shared" si="566"/>
        <v>0</v>
      </c>
      <c r="Q7240" s="3">
        <f t="shared" si="567"/>
        <v>1827</v>
      </c>
      <c r="R7240" t="str">
        <f t="shared" si="568"/>
        <v>Em atraso</v>
      </c>
      <c r="S7240" s="5">
        <f t="shared" si="569"/>
        <v>2</v>
      </c>
    </row>
    <row r="7241" spans="1:19" x14ac:dyDescent="0.25">
      <c r="A7241">
        <v>7240</v>
      </c>
      <c r="B7241" s="1">
        <v>44307</v>
      </c>
      <c r="C7241" s="1">
        <v>44313</v>
      </c>
      <c r="D7241" s="1">
        <v>44316</v>
      </c>
      <c r="E7241" s="1">
        <v>44315</v>
      </c>
      <c r="F7241">
        <v>4</v>
      </c>
      <c r="G7241">
        <v>11</v>
      </c>
      <c r="H7241">
        <v>108</v>
      </c>
      <c r="I7241" s="6">
        <v>0</v>
      </c>
      <c r="J7241">
        <v>1</v>
      </c>
      <c r="K7241" t="str">
        <f>_xlfn.XLOOKUP(fCompras!F7241,dComprador!$A$2:$A$7,dComprador!$B$2:$B$7)</f>
        <v>Lira</v>
      </c>
      <c r="L7241" t="str">
        <f>_xlfn.XLOOKUP(J7241,dFornecedor!$A$2:$A$6,dFornecedor!$B$2:$B$6)</f>
        <v>NorthShore</v>
      </c>
      <c r="M7241" t="str">
        <f>_xlfn.XLOOKUP(G7241,dMateriaPrima!$A$2:$A$12,dMateriaPrima!$B$2:$B$12)</f>
        <v>Papel</v>
      </c>
      <c r="N7241" s="2">
        <f>_xlfn.XLOOKUP(G7241,dMateriaPrima!$A$2:$A$12,dMateriaPrima!$C$2:$C$12)</f>
        <v>9</v>
      </c>
      <c r="O7241" s="3">
        <f t="shared" si="565"/>
        <v>972</v>
      </c>
      <c r="P7241" s="4">
        <f t="shared" si="566"/>
        <v>0</v>
      </c>
      <c r="Q7241" s="3">
        <f t="shared" si="567"/>
        <v>972</v>
      </c>
      <c r="R7241" t="str">
        <f t="shared" si="568"/>
        <v>No prazo</v>
      </c>
      <c r="S7241" s="5">
        <f t="shared" si="569"/>
        <v>0</v>
      </c>
    </row>
    <row r="7242" spans="1:19" x14ac:dyDescent="0.25">
      <c r="A7242">
        <v>7241</v>
      </c>
      <c r="B7242" s="1">
        <v>44307</v>
      </c>
      <c r="C7242" s="1">
        <v>44312</v>
      </c>
      <c r="D7242" s="1">
        <v>44314</v>
      </c>
      <c r="E7242" s="1">
        <v>44316</v>
      </c>
      <c r="F7242">
        <v>4</v>
      </c>
      <c r="G7242">
        <v>11</v>
      </c>
      <c r="H7242">
        <v>44</v>
      </c>
      <c r="I7242" s="6">
        <v>0.25</v>
      </c>
      <c r="J7242">
        <v>1</v>
      </c>
      <c r="K7242" t="str">
        <f>_xlfn.XLOOKUP(fCompras!F7242,dComprador!$A$2:$A$7,dComprador!$B$2:$B$7)</f>
        <v>Lira</v>
      </c>
      <c r="L7242" t="str">
        <f>_xlfn.XLOOKUP(J7242,dFornecedor!$A$2:$A$6,dFornecedor!$B$2:$B$6)</f>
        <v>NorthShore</v>
      </c>
      <c r="M7242" t="str">
        <f>_xlfn.XLOOKUP(G7242,dMateriaPrima!$A$2:$A$12,dMateriaPrima!$B$2:$B$12)</f>
        <v>Papel</v>
      </c>
      <c r="N7242" s="2">
        <f>_xlfn.XLOOKUP(G7242,dMateriaPrima!$A$2:$A$12,dMateriaPrima!$C$2:$C$12)</f>
        <v>9</v>
      </c>
      <c r="O7242" s="3">
        <f t="shared" si="565"/>
        <v>396</v>
      </c>
      <c r="P7242" s="4">
        <f t="shared" si="566"/>
        <v>99</v>
      </c>
      <c r="Q7242" s="3">
        <f t="shared" si="567"/>
        <v>297</v>
      </c>
      <c r="R7242" t="str">
        <f t="shared" si="568"/>
        <v>Em atraso</v>
      </c>
      <c r="S7242" s="5">
        <f t="shared" si="569"/>
        <v>2</v>
      </c>
    </row>
    <row r="7243" spans="1:19" x14ac:dyDescent="0.25">
      <c r="A7243">
        <v>7242</v>
      </c>
      <c r="B7243" s="1">
        <v>44307</v>
      </c>
      <c r="C7243" s="1">
        <v>44307</v>
      </c>
      <c r="D7243" s="1">
        <v>44313</v>
      </c>
      <c r="E7243" s="1">
        <v>44315</v>
      </c>
      <c r="F7243">
        <v>4</v>
      </c>
      <c r="G7243">
        <v>5</v>
      </c>
      <c r="H7243">
        <v>41</v>
      </c>
      <c r="I7243" s="6">
        <v>0</v>
      </c>
      <c r="J7243">
        <v>2</v>
      </c>
      <c r="K7243" t="str">
        <f>_xlfn.XLOOKUP(fCompras!F7243,dComprador!$A$2:$A$7,dComprador!$B$2:$B$7)</f>
        <v>Lira</v>
      </c>
      <c r="L7243" t="str">
        <f>_xlfn.XLOOKUP(J7243,dFornecedor!$A$2:$A$6,dFornecedor!$B$2:$B$6)</f>
        <v>Minerva</v>
      </c>
      <c r="M7243" t="str">
        <f>_xlfn.XLOOKUP(G7243,dMateriaPrima!$A$2:$A$12,dMateriaPrima!$B$2:$B$12)</f>
        <v>Areia</v>
      </c>
      <c r="N7243" s="2">
        <f>_xlfn.XLOOKUP(G7243,dMateriaPrima!$A$2:$A$12,dMateriaPrima!$C$2:$C$12)</f>
        <v>3.59</v>
      </c>
      <c r="O7243" s="3">
        <f t="shared" si="565"/>
        <v>147.19</v>
      </c>
      <c r="P7243" s="4">
        <f t="shared" si="566"/>
        <v>0</v>
      </c>
      <c r="Q7243" s="3">
        <f t="shared" si="567"/>
        <v>147.19</v>
      </c>
      <c r="R7243" t="str">
        <f t="shared" si="568"/>
        <v>Em atraso</v>
      </c>
      <c r="S7243" s="5">
        <f t="shared" si="569"/>
        <v>2</v>
      </c>
    </row>
    <row r="7244" spans="1:19" x14ac:dyDescent="0.25">
      <c r="A7244">
        <v>7243</v>
      </c>
      <c r="B7244" s="1">
        <v>44307</v>
      </c>
      <c r="C7244" s="1">
        <v>44308</v>
      </c>
      <c r="D7244" s="1">
        <v>44314</v>
      </c>
      <c r="E7244" s="1">
        <v>44315</v>
      </c>
      <c r="F7244">
        <v>4</v>
      </c>
      <c r="G7244">
        <v>1</v>
      </c>
      <c r="H7244">
        <v>294</v>
      </c>
      <c r="I7244" s="6">
        <v>0</v>
      </c>
      <c r="J7244">
        <v>3</v>
      </c>
      <c r="K7244" t="str">
        <f>_xlfn.XLOOKUP(fCompras!F7244,dComprador!$A$2:$A$7,dComprador!$B$2:$B$7)</f>
        <v>Lira</v>
      </c>
      <c r="L7244" t="str">
        <f>_xlfn.XLOOKUP(J7244,dFornecedor!$A$2:$A$6,dFornecedor!$B$2:$B$6)</f>
        <v>StepUp</v>
      </c>
      <c r="M7244" t="str">
        <f>_xlfn.XLOOKUP(G7244,dMateriaPrima!$A$2:$A$12,dMateriaPrima!$B$2:$B$12)</f>
        <v>Tecido</v>
      </c>
      <c r="N7244" s="2">
        <f>_xlfn.XLOOKUP(G7244,dMateriaPrima!$A$2:$A$12,dMateriaPrima!$C$2:$C$12)</f>
        <v>18</v>
      </c>
      <c r="O7244" s="3">
        <f t="shared" si="565"/>
        <v>5292</v>
      </c>
      <c r="P7244" s="4">
        <f t="shared" si="566"/>
        <v>0</v>
      </c>
      <c r="Q7244" s="3">
        <f t="shared" si="567"/>
        <v>5292</v>
      </c>
      <c r="R7244" t="str">
        <f t="shared" si="568"/>
        <v>Em atraso</v>
      </c>
      <c r="S7244" s="5">
        <f t="shared" si="569"/>
        <v>1</v>
      </c>
    </row>
    <row r="7245" spans="1:19" x14ac:dyDescent="0.25">
      <c r="A7245">
        <v>7244</v>
      </c>
      <c r="B7245" s="1">
        <v>44307</v>
      </c>
      <c r="C7245" s="1">
        <v>44307</v>
      </c>
      <c r="D7245" s="1">
        <v>44323</v>
      </c>
      <c r="E7245" s="1">
        <v>44326</v>
      </c>
      <c r="F7245">
        <v>1</v>
      </c>
      <c r="G7245">
        <v>7</v>
      </c>
      <c r="H7245">
        <v>368</v>
      </c>
      <c r="I7245" s="6">
        <v>0</v>
      </c>
      <c r="J7245">
        <v>2</v>
      </c>
      <c r="K7245" t="str">
        <f>_xlfn.XLOOKUP(fCompras!F7245,dComprador!$A$2:$A$7,dComprador!$B$2:$B$7)</f>
        <v>Alon</v>
      </c>
      <c r="L7245" t="str">
        <f>_xlfn.XLOOKUP(J7245,dFornecedor!$A$2:$A$6,dFornecedor!$B$2:$B$6)</f>
        <v>Minerva</v>
      </c>
      <c r="M7245" t="str">
        <f>_xlfn.XLOOKUP(G7245,dMateriaPrima!$A$2:$A$12,dMateriaPrima!$B$2:$B$12)</f>
        <v>Poliéster</v>
      </c>
      <c r="N7245" s="2">
        <f>_xlfn.XLOOKUP(G7245,dMateriaPrima!$A$2:$A$12,dMateriaPrima!$C$2:$C$12)</f>
        <v>8</v>
      </c>
      <c r="O7245" s="3">
        <f t="shared" si="565"/>
        <v>2944</v>
      </c>
      <c r="P7245" s="4">
        <f t="shared" si="566"/>
        <v>0</v>
      </c>
      <c r="Q7245" s="3">
        <f t="shared" si="567"/>
        <v>2944</v>
      </c>
      <c r="R7245" t="str">
        <f t="shared" si="568"/>
        <v>Em atraso</v>
      </c>
      <c r="S7245" s="5">
        <f t="shared" si="569"/>
        <v>3</v>
      </c>
    </row>
    <row r="7246" spans="1:19" x14ac:dyDescent="0.25">
      <c r="A7246">
        <v>7245</v>
      </c>
      <c r="B7246" s="1">
        <v>44307</v>
      </c>
      <c r="C7246" s="1">
        <v>44316</v>
      </c>
      <c r="D7246" s="1">
        <v>44321</v>
      </c>
      <c r="E7246" s="1">
        <v>44321</v>
      </c>
      <c r="F7246">
        <v>3</v>
      </c>
      <c r="G7246">
        <v>3</v>
      </c>
      <c r="H7246">
        <v>119</v>
      </c>
      <c r="I7246" s="6">
        <v>0</v>
      </c>
      <c r="J7246">
        <v>2</v>
      </c>
      <c r="K7246" t="str">
        <f>_xlfn.XLOOKUP(fCompras!F7246,dComprador!$A$2:$A$7,dComprador!$B$2:$B$7)</f>
        <v>Diego</v>
      </c>
      <c r="L7246" t="str">
        <f>_xlfn.XLOOKUP(J7246,dFornecedor!$A$2:$A$6,dFornecedor!$B$2:$B$6)</f>
        <v>Minerva</v>
      </c>
      <c r="M7246" t="str">
        <f>_xlfn.XLOOKUP(G7246,dMateriaPrima!$A$2:$A$12,dMateriaPrima!$B$2:$B$12)</f>
        <v>Barra Metal</v>
      </c>
      <c r="N7246" s="2">
        <f>_xlfn.XLOOKUP(G7246,dMateriaPrima!$A$2:$A$12,dMateriaPrima!$C$2:$C$12)</f>
        <v>565</v>
      </c>
      <c r="O7246" s="3">
        <f t="shared" si="565"/>
        <v>67235</v>
      </c>
      <c r="P7246" s="4">
        <f t="shared" si="566"/>
        <v>0</v>
      </c>
      <c r="Q7246" s="3">
        <f t="shared" si="567"/>
        <v>67235</v>
      </c>
      <c r="R7246" t="str">
        <f t="shared" si="568"/>
        <v>No prazo</v>
      </c>
      <c r="S7246" s="5">
        <f t="shared" si="569"/>
        <v>0</v>
      </c>
    </row>
    <row r="7247" spans="1:19" x14ac:dyDescent="0.25">
      <c r="A7247">
        <v>7246</v>
      </c>
      <c r="B7247" s="1">
        <v>44307</v>
      </c>
      <c r="C7247" s="1">
        <v>44307</v>
      </c>
      <c r="D7247" s="1">
        <v>44321</v>
      </c>
      <c r="E7247" s="1">
        <v>44324</v>
      </c>
      <c r="F7247">
        <v>1</v>
      </c>
      <c r="G7247">
        <v>5</v>
      </c>
      <c r="H7247">
        <v>535</v>
      </c>
      <c r="I7247" s="6">
        <v>0</v>
      </c>
      <c r="J7247">
        <v>2</v>
      </c>
      <c r="K7247" t="str">
        <f>_xlfn.XLOOKUP(fCompras!F7247,dComprador!$A$2:$A$7,dComprador!$B$2:$B$7)</f>
        <v>Alon</v>
      </c>
      <c r="L7247" t="str">
        <f>_xlfn.XLOOKUP(J7247,dFornecedor!$A$2:$A$6,dFornecedor!$B$2:$B$6)</f>
        <v>Minerva</v>
      </c>
      <c r="M7247" t="str">
        <f>_xlfn.XLOOKUP(G7247,dMateriaPrima!$A$2:$A$12,dMateriaPrima!$B$2:$B$12)</f>
        <v>Areia</v>
      </c>
      <c r="N7247" s="2">
        <f>_xlfn.XLOOKUP(G7247,dMateriaPrima!$A$2:$A$12,dMateriaPrima!$C$2:$C$12)</f>
        <v>3.59</v>
      </c>
      <c r="O7247" s="3">
        <f t="shared" si="565"/>
        <v>1920.6499999999999</v>
      </c>
      <c r="P7247" s="4">
        <f t="shared" si="566"/>
        <v>0</v>
      </c>
      <c r="Q7247" s="3">
        <f t="shared" si="567"/>
        <v>1920.6499999999999</v>
      </c>
      <c r="R7247" t="str">
        <f t="shared" si="568"/>
        <v>Em atraso</v>
      </c>
      <c r="S7247" s="5">
        <f t="shared" si="569"/>
        <v>3</v>
      </c>
    </row>
    <row r="7248" spans="1:19" x14ac:dyDescent="0.25">
      <c r="A7248">
        <v>7247</v>
      </c>
      <c r="B7248" s="1">
        <v>44307</v>
      </c>
      <c r="C7248" s="1">
        <v>44315</v>
      </c>
      <c r="D7248" s="1">
        <v>44339</v>
      </c>
      <c r="E7248" s="1">
        <v>44342</v>
      </c>
      <c r="F7248">
        <v>1</v>
      </c>
      <c r="G7248">
        <v>5</v>
      </c>
      <c r="H7248">
        <v>85</v>
      </c>
      <c r="I7248" s="6">
        <v>0.21</v>
      </c>
      <c r="J7248">
        <v>2</v>
      </c>
      <c r="K7248" t="str">
        <f>_xlfn.XLOOKUP(fCompras!F7248,dComprador!$A$2:$A$7,dComprador!$B$2:$B$7)</f>
        <v>Alon</v>
      </c>
      <c r="L7248" t="str">
        <f>_xlfn.XLOOKUP(J7248,dFornecedor!$A$2:$A$6,dFornecedor!$B$2:$B$6)</f>
        <v>Minerva</v>
      </c>
      <c r="M7248" t="str">
        <f>_xlfn.XLOOKUP(G7248,dMateriaPrima!$A$2:$A$12,dMateriaPrima!$B$2:$B$12)</f>
        <v>Areia</v>
      </c>
      <c r="N7248" s="2">
        <f>_xlfn.XLOOKUP(G7248,dMateriaPrima!$A$2:$A$12,dMateriaPrima!$C$2:$C$12)</f>
        <v>3.59</v>
      </c>
      <c r="O7248" s="3">
        <f t="shared" si="565"/>
        <v>305.14999999999998</v>
      </c>
      <c r="P7248" s="4">
        <f t="shared" si="566"/>
        <v>64.081499999999991</v>
      </c>
      <c r="Q7248" s="3">
        <f t="shared" si="567"/>
        <v>241.06849999999997</v>
      </c>
      <c r="R7248" t="str">
        <f t="shared" si="568"/>
        <v>Em atraso</v>
      </c>
      <c r="S7248" s="5">
        <f t="shared" si="569"/>
        <v>3</v>
      </c>
    </row>
    <row r="7249" spans="1:19" x14ac:dyDescent="0.25">
      <c r="A7249">
        <v>7248</v>
      </c>
      <c r="B7249" s="1">
        <v>44307</v>
      </c>
      <c r="C7249" s="1">
        <v>44315</v>
      </c>
      <c r="D7249" s="1">
        <v>44324</v>
      </c>
      <c r="E7249" s="1">
        <v>44325</v>
      </c>
      <c r="F7249">
        <v>1</v>
      </c>
      <c r="G7249">
        <v>8</v>
      </c>
      <c r="H7249">
        <v>266</v>
      </c>
      <c r="I7249" s="6">
        <v>0</v>
      </c>
      <c r="J7249">
        <v>2</v>
      </c>
      <c r="K7249" t="str">
        <f>_xlfn.XLOOKUP(fCompras!F7249,dComprador!$A$2:$A$7,dComprador!$B$2:$B$7)</f>
        <v>Alon</v>
      </c>
      <c r="L7249" t="str">
        <f>_xlfn.XLOOKUP(J7249,dFornecedor!$A$2:$A$6,dFornecedor!$B$2:$B$6)</f>
        <v>Minerva</v>
      </c>
      <c r="M7249" t="str">
        <f>_xlfn.XLOOKUP(G7249,dMateriaPrima!$A$2:$A$12,dMateriaPrima!$B$2:$B$12)</f>
        <v>Cimento</v>
      </c>
      <c r="N7249" s="2">
        <f>_xlfn.XLOOKUP(G7249,dMateriaPrima!$A$2:$A$12,dMateriaPrima!$C$2:$C$12)</f>
        <v>23</v>
      </c>
      <c r="O7249" s="3">
        <f t="shared" si="565"/>
        <v>6118</v>
      </c>
      <c r="P7249" s="4">
        <f t="shared" si="566"/>
        <v>0</v>
      </c>
      <c r="Q7249" s="3">
        <f t="shared" si="567"/>
        <v>6118</v>
      </c>
      <c r="R7249" t="str">
        <f t="shared" si="568"/>
        <v>Em atraso</v>
      </c>
      <c r="S7249" s="5">
        <f t="shared" si="569"/>
        <v>1</v>
      </c>
    </row>
    <row r="7250" spans="1:19" x14ac:dyDescent="0.25">
      <c r="A7250">
        <v>7249</v>
      </c>
      <c r="B7250" s="1">
        <v>44308</v>
      </c>
      <c r="C7250" s="1">
        <v>44308</v>
      </c>
      <c r="D7250" s="1">
        <v>44315</v>
      </c>
      <c r="E7250" s="1">
        <v>44314</v>
      </c>
      <c r="F7250">
        <v>4</v>
      </c>
      <c r="G7250">
        <v>9</v>
      </c>
      <c r="H7250">
        <v>161</v>
      </c>
      <c r="I7250" s="6">
        <v>0</v>
      </c>
      <c r="J7250">
        <v>2</v>
      </c>
      <c r="K7250" t="str">
        <f>_xlfn.XLOOKUP(fCompras!F7250,dComprador!$A$2:$A$7,dComprador!$B$2:$B$7)</f>
        <v>Lira</v>
      </c>
      <c r="L7250" t="str">
        <f>_xlfn.XLOOKUP(J7250,dFornecedor!$A$2:$A$6,dFornecedor!$B$2:$B$6)</f>
        <v>Minerva</v>
      </c>
      <c r="M7250" t="str">
        <f>_xlfn.XLOOKUP(G7250,dMateriaPrima!$A$2:$A$12,dMateriaPrima!$B$2:$B$12)</f>
        <v>Couro</v>
      </c>
      <c r="N7250" s="2">
        <f>_xlfn.XLOOKUP(G7250,dMateriaPrima!$A$2:$A$12,dMateriaPrima!$C$2:$C$12)</f>
        <v>4.4000000000000004</v>
      </c>
      <c r="O7250" s="3">
        <f t="shared" si="565"/>
        <v>708.40000000000009</v>
      </c>
      <c r="P7250" s="4">
        <f t="shared" si="566"/>
        <v>0</v>
      </c>
      <c r="Q7250" s="3">
        <f t="shared" si="567"/>
        <v>708.40000000000009</v>
      </c>
      <c r="R7250" t="str">
        <f t="shared" si="568"/>
        <v>No prazo</v>
      </c>
      <c r="S7250" s="5">
        <f t="shared" si="569"/>
        <v>0</v>
      </c>
    </row>
    <row r="7251" spans="1:19" x14ac:dyDescent="0.25">
      <c r="A7251">
        <v>7250</v>
      </c>
      <c r="B7251" s="1">
        <v>44308</v>
      </c>
      <c r="C7251" s="1">
        <v>44317</v>
      </c>
      <c r="D7251" s="1">
        <v>44319</v>
      </c>
      <c r="E7251" s="1">
        <v>44323</v>
      </c>
      <c r="F7251">
        <v>4</v>
      </c>
      <c r="G7251">
        <v>11</v>
      </c>
      <c r="H7251">
        <v>198</v>
      </c>
      <c r="I7251" s="6">
        <v>0</v>
      </c>
      <c r="J7251">
        <v>2</v>
      </c>
      <c r="K7251" t="str">
        <f>_xlfn.XLOOKUP(fCompras!F7251,dComprador!$A$2:$A$7,dComprador!$B$2:$B$7)</f>
        <v>Lira</v>
      </c>
      <c r="L7251" t="str">
        <f>_xlfn.XLOOKUP(J7251,dFornecedor!$A$2:$A$6,dFornecedor!$B$2:$B$6)</f>
        <v>Minerva</v>
      </c>
      <c r="M7251" t="str">
        <f>_xlfn.XLOOKUP(G7251,dMateriaPrima!$A$2:$A$12,dMateriaPrima!$B$2:$B$12)</f>
        <v>Papel</v>
      </c>
      <c r="N7251" s="2">
        <f>_xlfn.XLOOKUP(G7251,dMateriaPrima!$A$2:$A$12,dMateriaPrima!$C$2:$C$12)</f>
        <v>9</v>
      </c>
      <c r="O7251" s="3">
        <f t="shared" si="565"/>
        <v>1782</v>
      </c>
      <c r="P7251" s="4">
        <f t="shared" si="566"/>
        <v>0</v>
      </c>
      <c r="Q7251" s="3">
        <f t="shared" si="567"/>
        <v>1782</v>
      </c>
      <c r="R7251" t="str">
        <f t="shared" si="568"/>
        <v>Em atraso</v>
      </c>
      <c r="S7251" s="5">
        <f t="shared" si="569"/>
        <v>4</v>
      </c>
    </row>
    <row r="7252" spans="1:19" x14ac:dyDescent="0.25">
      <c r="A7252">
        <v>7251</v>
      </c>
      <c r="B7252" s="1">
        <v>44308</v>
      </c>
      <c r="C7252" s="1">
        <v>44308</v>
      </c>
      <c r="D7252" s="1">
        <v>44314</v>
      </c>
      <c r="E7252" s="1">
        <v>44317</v>
      </c>
      <c r="F7252">
        <v>4</v>
      </c>
      <c r="G7252">
        <v>5</v>
      </c>
      <c r="H7252">
        <v>42</v>
      </c>
      <c r="I7252" s="6">
        <v>0</v>
      </c>
      <c r="J7252">
        <v>5</v>
      </c>
      <c r="K7252" t="str">
        <f>_xlfn.XLOOKUP(fCompras!F7252,dComprador!$A$2:$A$7,dComprador!$B$2:$B$7)</f>
        <v>Lira</v>
      </c>
      <c r="L7252" t="str">
        <f>_xlfn.XLOOKUP(J7252,dFornecedor!$A$2:$A$6,dFornecedor!$B$2:$B$6)</f>
        <v>Atlas</v>
      </c>
      <c r="M7252" t="str">
        <f>_xlfn.XLOOKUP(G7252,dMateriaPrima!$A$2:$A$12,dMateriaPrima!$B$2:$B$12)</f>
        <v>Areia</v>
      </c>
      <c r="N7252" s="2">
        <f>_xlfn.XLOOKUP(G7252,dMateriaPrima!$A$2:$A$12,dMateriaPrima!$C$2:$C$12)</f>
        <v>3.59</v>
      </c>
      <c r="O7252" s="3">
        <f t="shared" si="565"/>
        <v>150.78</v>
      </c>
      <c r="P7252" s="4">
        <f t="shared" si="566"/>
        <v>0</v>
      </c>
      <c r="Q7252" s="3">
        <f t="shared" si="567"/>
        <v>150.78</v>
      </c>
      <c r="R7252" t="str">
        <f t="shared" si="568"/>
        <v>Em atraso</v>
      </c>
      <c r="S7252" s="5">
        <f t="shared" si="569"/>
        <v>3</v>
      </c>
    </row>
    <row r="7253" spans="1:19" x14ac:dyDescent="0.25">
      <c r="A7253">
        <v>7252</v>
      </c>
      <c r="B7253" s="1">
        <v>44308</v>
      </c>
      <c r="C7253" s="1">
        <v>44317</v>
      </c>
      <c r="D7253" s="1">
        <v>44319</v>
      </c>
      <c r="E7253" s="1">
        <v>44322</v>
      </c>
      <c r="F7253">
        <v>4</v>
      </c>
      <c r="G7253">
        <v>9</v>
      </c>
      <c r="H7253">
        <v>137</v>
      </c>
      <c r="I7253" s="6">
        <v>0</v>
      </c>
      <c r="J7253">
        <v>2</v>
      </c>
      <c r="K7253" t="str">
        <f>_xlfn.XLOOKUP(fCompras!F7253,dComprador!$A$2:$A$7,dComprador!$B$2:$B$7)</f>
        <v>Lira</v>
      </c>
      <c r="L7253" t="str">
        <f>_xlfn.XLOOKUP(J7253,dFornecedor!$A$2:$A$6,dFornecedor!$B$2:$B$6)</f>
        <v>Minerva</v>
      </c>
      <c r="M7253" t="str">
        <f>_xlfn.XLOOKUP(G7253,dMateriaPrima!$A$2:$A$12,dMateriaPrima!$B$2:$B$12)</f>
        <v>Couro</v>
      </c>
      <c r="N7253" s="2">
        <f>_xlfn.XLOOKUP(G7253,dMateriaPrima!$A$2:$A$12,dMateriaPrima!$C$2:$C$12)</f>
        <v>4.4000000000000004</v>
      </c>
      <c r="O7253" s="3">
        <f t="shared" si="565"/>
        <v>602.80000000000007</v>
      </c>
      <c r="P7253" s="4">
        <f t="shared" si="566"/>
        <v>0</v>
      </c>
      <c r="Q7253" s="3">
        <f t="shared" si="567"/>
        <v>602.80000000000007</v>
      </c>
      <c r="R7253" t="str">
        <f t="shared" si="568"/>
        <v>Em atraso</v>
      </c>
      <c r="S7253" s="5">
        <f t="shared" si="569"/>
        <v>3</v>
      </c>
    </row>
    <row r="7254" spans="1:19" x14ac:dyDescent="0.25">
      <c r="A7254">
        <v>7253</v>
      </c>
      <c r="B7254" s="1">
        <v>44308</v>
      </c>
      <c r="C7254" s="1">
        <v>44321</v>
      </c>
      <c r="D7254" s="1">
        <v>44328</v>
      </c>
      <c r="E7254" s="1">
        <v>44328</v>
      </c>
      <c r="F7254">
        <v>1</v>
      </c>
      <c r="G7254">
        <v>4</v>
      </c>
      <c r="H7254">
        <v>25</v>
      </c>
      <c r="I7254" s="6">
        <v>0</v>
      </c>
      <c r="J7254">
        <v>1</v>
      </c>
      <c r="K7254" t="str">
        <f>_xlfn.XLOOKUP(fCompras!F7254,dComprador!$A$2:$A$7,dComprador!$B$2:$B$7)</f>
        <v>Alon</v>
      </c>
      <c r="L7254" t="str">
        <f>_xlfn.XLOOKUP(J7254,dFornecedor!$A$2:$A$6,dFornecedor!$B$2:$B$6)</f>
        <v>NorthShore</v>
      </c>
      <c r="M7254" t="str">
        <f>_xlfn.XLOOKUP(G7254,dMateriaPrima!$A$2:$A$12,dMateriaPrima!$B$2:$B$12)</f>
        <v>Madeira</v>
      </c>
      <c r="N7254" s="2">
        <f>_xlfn.XLOOKUP(G7254,dMateriaPrima!$A$2:$A$12,dMateriaPrima!$C$2:$C$12)</f>
        <v>168</v>
      </c>
      <c r="O7254" s="3">
        <f t="shared" si="565"/>
        <v>4200</v>
      </c>
      <c r="P7254" s="4">
        <f t="shared" si="566"/>
        <v>0</v>
      </c>
      <c r="Q7254" s="3">
        <f t="shared" si="567"/>
        <v>4200</v>
      </c>
      <c r="R7254" t="str">
        <f t="shared" si="568"/>
        <v>No prazo</v>
      </c>
      <c r="S7254" s="5">
        <f t="shared" si="569"/>
        <v>0</v>
      </c>
    </row>
    <row r="7255" spans="1:19" x14ac:dyDescent="0.25">
      <c r="A7255">
        <v>7254</v>
      </c>
      <c r="B7255" s="1">
        <v>44308</v>
      </c>
      <c r="C7255" s="1">
        <v>44313</v>
      </c>
      <c r="D7255" s="1">
        <v>44328</v>
      </c>
      <c r="E7255" s="1">
        <v>44329</v>
      </c>
      <c r="F7255">
        <v>1</v>
      </c>
      <c r="G7255">
        <v>11</v>
      </c>
      <c r="H7255">
        <v>77</v>
      </c>
      <c r="I7255" s="6">
        <v>0</v>
      </c>
      <c r="J7255">
        <v>1</v>
      </c>
      <c r="K7255" t="str">
        <f>_xlfn.XLOOKUP(fCompras!F7255,dComprador!$A$2:$A$7,dComprador!$B$2:$B$7)</f>
        <v>Alon</v>
      </c>
      <c r="L7255" t="str">
        <f>_xlfn.XLOOKUP(J7255,dFornecedor!$A$2:$A$6,dFornecedor!$B$2:$B$6)</f>
        <v>NorthShore</v>
      </c>
      <c r="M7255" t="str">
        <f>_xlfn.XLOOKUP(G7255,dMateriaPrima!$A$2:$A$12,dMateriaPrima!$B$2:$B$12)</f>
        <v>Papel</v>
      </c>
      <c r="N7255" s="2">
        <f>_xlfn.XLOOKUP(G7255,dMateriaPrima!$A$2:$A$12,dMateriaPrima!$C$2:$C$12)</f>
        <v>9</v>
      </c>
      <c r="O7255" s="3">
        <f t="shared" si="565"/>
        <v>693</v>
      </c>
      <c r="P7255" s="4">
        <f t="shared" si="566"/>
        <v>0</v>
      </c>
      <c r="Q7255" s="3">
        <f t="shared" si="567"/>
        <v>693</v>
      </c>
      <c r="R7255" t="str">
        <f t="shared" si="568"/>
        <v>Em atraso</v>
      </c>
      <c r="S7255" s="5">
        <f t="shared" si="569"/>
        <v>1</v>
      </c>
    </row>
    <row r="7256" spans="1:19" x14ac:dyDescent="0.25">
      <c r="A7256">
        <v>7255</v>
      </c>
      <c r="B7256" s="1">
        <v>44308</v>
      </c>
      <c r="C7256" s="1">
        <v>44308</v>
      </c>
      <c r="D7256" s="1">
        <v>44329</v>
      </c>
      <c r="E7256" s="1">
        <v>44331</v>
      </c>
      <c r="F7256">
        <v>1</v>
      </c>
      <c r="G7256">
        <v>9</v>
      </c>
      <c r="H7256">
        <v>98</v>
      </c>
      <c r="I7256" s="6">
        <v>0</v>
      </c>
      <c r="J7256">
        <v>2</v>
      </c>
      <c r="K7256" t="str">
        <f>_xlfn.XLOOKUP(fCompras!F7256,dComprador!$A$2:$A$7,dComprador!$B$2:$B$7)</f>
        <v>Alon</v>
      </c>
      <c r="L7256" t="str">
        <f>_xlfn.XLOOKUP(J7256,dFornecedor!$A$2:$A$6,dFornecedor!$B$2:$B$6)</f>
        <v>Minerva</v>
      </c>
      <c r="M7256" t="str">
        <f>_xlfn.XLOOKUP(G7256,dMateriaPrima!$A$2:$A$12,dMateriaPrima!$B$2:$B$12)</f>
        <v>Couro</v>
      </c>
      <c r="N7256" s="2">
        <f>_xlfn.XLOOKUP(G7256,dMateriaPrima!$A$2:$A$12,dMateriaPrima!$C$2:$C$12)</f>
        <v>4.4000000000000004</v>
      </c>
      <c r="O7256" s="3">
        <f t="shared" si="565"/>
        <v>431.20000000000005</v>
      </c>
      <c r="P7256" s="4">
        <f t="shared" si="566"/>
        <v>0</v>
      </c>
      <c r="Q7256" s="3">
        <f t="shared" si="567"/>
        <v>431.20000000000005</v>
      </c>
      <c r="R7256" t="str">
        <f t="shared" si="568"/>
        <v>Em atraso</v>
      </c>
      <c r="S7256" s="5">
        <f t="shared" si="569"/>
        <v>2</v>
      </c>
    </row>
    <row r="7257" spans="1:19" x14ac:dyDescent="0.25">
      <c r="A7257">
        <v>7256</v>
      </c>
      <c r="B7257" s="1">
        <v>44308</v>
      </c>
      <c r="C7257" s="1">
        <v>44308</v>
      </c>
      <c r="D7257" s="1">
        <v>44328</v>
      </c>
      <c r="E7257" s="1">
        <v>44327</v>
      </c>
      <c r="F7257">
        <v>1</v>
      </c>
      <c r="G7257">
        <v>5</v>
      </c>
      <c r="H7257">
        <v>69</v>
      </c>
      <c r="I7257" s="6">
        <v>0.26</v>
      </c>
      <c r="J7257">
        <v>2</v>
      </c>
      <c r="K7257" t="str">
        <f>_xlfn.XLOOKUP(fCompras!F7257,dComprador!$A$2:$A$7,dComprador!$B$2:$B$7)</f>
        <v>Alon</v>
      </c>
      <c r="L7257" t="str">
        <f>_xlfn.XLOOKUP(J7257,dFornecedor!$A$2:$A$6,dFornecedor!$B$2:$B$6)</f>
        <v>Minerva</v>
      </c>
      <c r="M7257" t="str">
        <f>_xlfn.XLOOKUP(G7257,dMateriaPrima!$A$2:$A$12,dMateriaPrima!$B$2:$B$12)</f>
        <v>Areia</v>
      </c>
      <c r="N7257" s="2">
        <f>_xlfn.XLOOKUP(G7257,dMateriaPrima!$A$2:$A$12,dMateriaPrima!$C$2:$C$12)</f>
        <v>3.59</v>
      </c>
      <c r="O7257" s="3">
        <f t="shared" si="565"/>
        <v>247.70999999999998</v>
      </c>
      <c r="P7257" s="4">
        <f t="shared" si="566"/>
        <v>64.404600000000002</v>
      </c>
      <c r="Q7257" s="3">
        <f t="shared" si="567"/>
        <v>183.30539999999996</v>
      </c>
      <c r="R7257" t="str">
        <f t="shared" si="568"/>
        <v>No prazo</v>
      </c>
      <c r="S7257" s="5">
        <f t="shared" si="569"/>
        <v>0</v>
      </c>
    </row>
    <row r="7258" spans="1:19" x14ac:dyDescent="0.25">
      <c r="A7258">
        <v>7257</v>
      </c>
      <c r="B7258" s="1">
        <v>44308</v>
      </c>
      <c r="C7258" s="1">
        <v>44316</v>
      </c>
      <c r="D7258" s="1">
        <v>44329</v>
      </c>
      <c r="E7258" s="1">
        <v>44332</v>
      </c>
      <c r="F7258">
        <v>1</v>
      </c>
      <c r="G7258">
        <v>9</v>
      </c>
      <c r="H7258">
        <v>494</v>
      </c>
      <c r="I7258" s="6">
        <v>0.26</v>
      </c>
      <c r="J7258">
        <v>1</v>
      </c>
      <c r="K7258" t="str">
        <f>_xlfn.XLOOKUP(fCompras!F7258,dComprador!$A$2:$A$7,dComprador!$B$2:$B$7)</f>
        <v>Alon</v>
      </c>
      <c r="L7258" t="str">
        <f>_xlfn.XLOOKUP(J7258,dFornecedor!$A$2:$A$6,dFornecedor!$B$2:$B$6)</f>
        <v>NorthShore</v>
      </c>
      <c r="M7258" t="str">
        <f>_xlfn.XLOOKUP(G7258,dMateriaPrima!$A$2:$A$12,dMateriaPrima!$B$2:$B$12)</f>
        <v>Couro</v>
      </c>
      <c r="N7258" s="2">
        <f>_xlfn.XLOOKUP(G7258,dMateriaPrima!$A$2:$A$12,dMateriaPrima!$C$2:$C$12)</f>
        <v>4.4000000000000004</v>
      </c>
      <c r="O7258" s="3">
        <f t="shared" si="565"/>
        <v>2173.6000000000004</v>
      </c>
      <c r="P7258" s="4">
        <f t="shared" si="566"/>
        <v>565.13600000000008</v>
      </c>
      <c r="Q7258" s="3">
        <f t="shared" si="567"/>
        <v>1608.4640000000004</v>
      </c>
      <c r="R7258" t="str">
        <f t="shared" si="568"/>
        <v>Em atraso</v>
      </c>
      <c r="S7258" s="5">
        <f t="shared" si="569"/>
        <v>3</v>
      </c>
    </row>
    <row r="7259" spans="1:19" x14ac:dyDescent="0.25">
      <c r="A7259">
        <v>7258</v>
      </c>
      <c r="B7259" s="1">
        <v>44309</v>
      </c>
      <c r="C7259" s="1">
        <v>44318</v>
      </c>
      <c r="D7259" s="1">
        <v>44320</v>
      </c>
      <c r="E7259" s="1">
        <v>44324</v>
      </c>
      <c r="F7259">
        <v>4</v>
      </c>
      <c r="G7259">
        <v>5</v>
      </c>
      <c r="H7259">
        <v>12</v>
      </c>
      <c r="I7259" s="6">
        <v>0</v>
      </c>
      <c r="J7259">
        <v>3</v>
      </c>
      <c r="K7259" t="str">
        <f>_xlfn.XLOOKUP(fCompras!F7259,dComprador!$A$2:$A$7,dComprador!$B$2:$B$7)</f>
        <v>Lira</v>
      </c>
      <c r="L7259" t="str">
        <f>_xlfn.XLOOKUP(J7259,dFornecedor!$A$2:$A$6,dFornecedor!$B$2:$B$6)</f>
        <v>StepUp</v>
      </c>
      <c r="M7259" t="str">
        <f>_xlfn.XLOOKUP(G7259,dMateriaPrima!$A$2:$A$12,dMateriaPrima!$B$2:$B$12)</f>
        <v>Areia</v>
      </c>
      <c r="N7259" s="2">
        <f>_xlfn.XLOOKUP(G7259,dMateriaPrima!$A$2:$A$12,dMateriaPrima!$C$2:$C$12)</f>
        <v>3.59</v>
      </c>
      <c r="O7259" s="3">
        <f t="shared" si="565"/>
        <v>43.08</v>
      </c>
      <c r="P7259" s="4">
        <f t="shared" si="566"/>
        <v>0</v>
      </c>
      <c r="Q7259" s="3">
        <f t="shared" si="567"/>
        <v>43.08</v>
      </c>
      <c r="R7259" t="str">
        <f t="shared" si="568"/>
        <v>Em atraso</v>
      </c>
      <c r="S7259" s="5">
        <f t="shared" si="569"/>
        <v>4</v>
      </c>
    </row>
    <row r="7260" spans="1:19" x14ac:dyDescent="0.25">
      <c r="A7260">
        <v>7259</v>
      </c>
      <c r="B7260" s="1">
        <v>44309</v>
      </c>
      <c r="C7260" s="1">
        <v>44314</v>
      </c>
      <c r="D7260" s="1">
        <v>44338</v>
      </c>
      <c r="E7260" s="1">
        <v>44341</v>
      </c>
      <c r="F7260">
        <v>1</v>
      </c>
      <c r="G7260">
        <v>11</v>
      </c>
      <c r="H7260">
        <v>137</v>
      </c>
      <c r="I7260" s="6">
        <v>0</v>
      </c>
      <c r="J7260">
        <v>1</v>
      </c>
      <c r="K7260" t="str">
        <f>_xlfn.XLOOKUP(fCompras!F7260,dComprador!$A$2:$A$7,dComprador!$B$2:$B$7)</f>
        <v>Alon</v>
      </c>
      <c r="L7260" t="str">
        <f>_xlfn.XLOOKUP(J7260,dFornecedor!$A$2:$A$6,dFornecedor!$B$2:$B$6)</f>
        <v>NorthShore</v>
      </c>
      <c r="M7260" t="str">
        <f>_xlfn.XLOOKUP(G7260,dMateriaPrima!$A$2:$A$12,dMateriaPrima!$B$2:$B$12)</f>
        <v>Papel</v>
      </c>
      <c r="N7260" s="2">
        <f>_xlfn.XLOOKUP(G7260,dMateriaPrima!$A$2:$A$12,dMateriaPrima!$C$2:$C$12)</f>
        <v>9</v>
      </c>
      <c r="O7260" s="3">
        <f t="shared" si="565"/>
        <v>1233</v>
      </c>
      <c r="P7260" s="4">
        <f t="shared" si="566"/>
        <v>0</v>
      </c>
      <c r="Q7260" s="3">
        <f t="shared" si="567"/>
        <v>1233</v>
      </c>
      <c r="R7260" t="str">
        <f t="shared" si="568"/>
        <v>Em atraso</v>
      </c>
      <c r="S7260" s="5">
        <f t="shared" si="569"/>
        <v>3</v>
      </c>
    </row>
    <row r="7261" spans="1:19" x14ac:dyDescent="0.25">
      <c r="A7261">
        <v>7260</v>
      </c>
      <c r="B7261" s="1">
        <v>44309</v>
      </c>
      <c r="C7261" s="1">
        <v>44312</v>
      </c>
      <c r="D7261" s="1">
        <v>44340</v>
      </c>
      <c r="E7261" s="1">
        <v>44342</v>
      </c>
      <c r="F7261">
        <v>1</v>
      </c>
      <c r="G7261">
        <v>1</v>
      </c>
      <c r="H7261">
        <v>201</v>
      </c>
      <c r="I7261" s="6">
        <v>0</v>
      </c>
      <c r="J7261">
        <v>5</v>
      </c>
      <c r="K7261" t="str">
        <f>_xlfn.XLOOKUP(fCompras!F7261,dComprador!$A$2:$A$7,dComprador!$B$2:$B$7)</f>
        <v>Alon</v>
      </c>
      <c r="L7261" t="str">
        <f>_xlfn.XLOOKUP(J7261,dFornecedor!$A$2:$A$6,dFornecedor!$B$2:$B$6)</f>
        <v>Atlas</v>
      </c>
      <c r="M7261" t="str">
        <f>_xlfn.XLOOKUP(G7261,dMateriaPrima!$A$2:$A$12,dMateriaPrima!$B$2:$B$12)</f>
        <v>Tecido</v>
      </c>
      <c r="N7261" s="2">
        <f>_xlfn.XLOOKUP(G7261,dMateriaPrima!$A$2:$A$12,dMateriaPrima!$C$2:$C$12)</f>
        <v>18</v>
      </c>
      <c r="O7261" s="3">
        <f t="shared" si="565"/>
        <v>3618</v>
      </c>
      <c r="P7261" s="4">
        <f t="shared" si="566"/>
        <v>0</v>
      </c>
      <c r="Q7261" s="3">
        <f t="shared" si="567"/>
        <v>3618</v>
      </c>
      <c r="R7261" t="str">
        <f t="shared" si="568"/>
        <v>Em atraso</v>
      </c>
      <c r="S7261" s="5">
        <f t="shared" si="569"/>
        <v>2</v>
      </c>
    </row>
    <row r="7262" spans="1:19" x14ac:dyDescent="0.25">
      <c r="A7262">
        <v>7261</v>
      </c>
      <c r="B7262" s="1">
        <v>44309</v>
      </c>
      <c r="C7262" s="1">
        <v>44310</v>
      </c>
      <c r="D7262" s="1">
        <v>44316</v>
      </c>
      <c r="E7262" s="1">
        <v>44317</v>
      </c>
      <c r="F7262">
        <v>4</v>
      </c>
      <c r="G7262">
        <v>11</v>
      </c>
      <c r="H7262">
        <v>238</v>
      </c>
      <c r="I7262" s="6">
        <v>0</v>
      </c>
      <c r="J7262">
        <v>3</v>
      </c>
      <c r="K7262" t="str">
        <f>_xlfn.XLOOKUP(fCompras!F7262,dComprador!$A$2:$A$7,dComprador!$B$2:$B$7)</f>
        <v>Lira</v>
      </c>
      <c r="L7262" t="str">
        <f>_xlfn.XLOOKUP(J7262,dFornecedor!$A$2:$A$6,dFornecedor!$B$2:$B$6)</f>
        <v>StepUp</v>
      </c>
      <c r="M7262" t="str">
        <f>_xlfn.XLOOKUP(G7262,dMateriaPrima!$A$2:$A$12,dMateriaPrima!$B$2:$B$12)</f>
        <v>Papel</v>
      </c>
      <c r="N7262" s="2">
        <f>_xlfn.XLOOKUP(G7262,dMateriaPrima!$A$2:$A$12,dMateriaPrima!$C$2:$C$12)</f>
        <v>9</v>
      </c>
      <c r="O7262" s="3">
        <f t="shared" si="565"/>
        <v>2142</v>
      </c>
      <c r="P7262" s="4">
        <f t="shared" si="566"/>
        <v>0</v>
      </c>
      <c r="Q7262" s="3">
        <f t="shared" si="567"/>
        <v>2142</v>
      </c>
      <c r="R7262" t="str">
        <f t="shared" si="568"/>
        <v>Em atraso</v>
      </c>
      <c r="S7262" s="5">
        <f t="shared" si="569"/>
        <v>1</v>
      </c>
    </row>
    <row r="7263" spans="1:19" x14ac:dyDescent="0.25">
      <c r="A7263">
        <v>7262</v>
      </c>
      <c r="B7263" s="1">
        <v>44309</v>
      </c>
      <c r="C7263" s="1">
        <v>44318</v>
      </c>
      <c r="D7263" s="1">
        <v>44324</v>
      </c>
      <c r="E7263" s="1">
        <v>44325</v>
      </c>
      <c r="F7263">
        <v>1</v>
      </c>
      <c r="G7263">
        <v>11</v>
      </c>
      <c r="H7263">
        <v>38</v>
      </c>
      <c r="I7263" s="6">
        <v>0</v>
      </c>
      <c r="J7263">
        <v>3</v>
      </c>
      <c r="K7263" t="str">
        <f>_xlfn.XLOOKUP(fCompras!F7263,dComprador!$A$2:$A$7,dComprador!$B$2:$B$7)</f>
        <v>Alon</v>
      </c>
      <c r="L7263" t="str">
        <f>_xlfn.XLOOKUP(J7263,dFornecedor!$A$2:$A$6,dFornecedor!$B$2:$B$6)</f>
        <v>StepUp</v>
      </c>
      <c r="M7263" t="str">
        <f>_xlfn.XLOOKUP(G7263,dMateriaPrima!$A$2:$A$12,dMateriaPrima!$B$2:$B$12)</f>
        <v>Papel</v>
      </c>
      <c r="N7263" s="2">
        <f>_xlfn.XLOOKUP(G7263,dMateriaPrima!$A$2:$A$12,dMateriaPrima!$C$2:$C$12)</f>
        <v>9</v>
      </c>
      <c r="O7263" s="3">
        <f t="shared" si="565"/>
        <v>342</v>
      </c>
      <c r="P7263" s="4">
        <f t="shared" si="566"/>
        <v>0</v>
      </c>
      <c r="Q7263" s="3">
        <f t="shared" si="567"/>
        <v>342</v>
      </c>
      <c r="R7263" t="str">
        <f t="shared" si="568"/>
        <v>Em atraso</v>
      </c>
      <c r="S7263" s="5">
        <f t="shared" si="569"/>
        <v>1</v>
      </c>
    </row>
    <row r="7264" spans="1:19" x14ac:dyDescent="0.25">
      <c r="A7264">
        <v>7263</v>
      </c>
      <c r="B7264" s="1">
        <v>44309</v>
      </c>
      <c r="C7264" s="1">
        <v>44316</v>
      </c>
      <c r="D7264" s="1">
        <v>44318</v>
      </c>
      <c r="E7264" s="1">
        <v>44324</v>
      </c>
      <c r="F7264">
        <v>3</v>
      </c>
      <c r="G7264">
        <v>5</v>
      </c>
      <c r="H7264">
        <v>122</v>
      </c>
      <c r="I7264" s="6">
        <v>0</v>
      </c>
      <c r="J7264">
        <v>4</v>
      </c>
      <c r="K7264" t="str">
        <f>_xlfn.XLOOKUP(fCompras!F7264,dComprador!$A$2:$A$7,dComprador!$B$2:$B$7)</f>
        <v>Diego</v>
      </c>
      <c r="L7264" t="str">
        <f>_xlfn.XLOOKUP(J7264,dFornecedor!$A$2:$A$6,dFornecedor!$B$2:$B$6)</f>
        <v>AlphaOmega</v>
      </c>
      <c r="M7264" t="str">
        <f>_xlfn.XLOOKUP(G7264,dMateriaPrima!$A$2:$A$12,dMateriaPrima!$B$2:$B$12)</f>
        <v>Areia</v>
      </c>
      <c r="N7264" s="2">
        <f>_xlfn.XLOOKUP(G7264,dMateriaPrima!$A$2:$A$12,dMateriaPrima!$C$2:$C$12)</f>
        <v>3.59</v>
      </c>
      <c r="O7264" s="3">
        <f t="shared" si="565"/>
        <v>437.97999999999996</v>
      </c>
      <c r="P7264" s="4">
        <f t="shared" si="566"/>
        <v>0</v>
      </c>
      <c r="Q7264" s="3">
        <f t="shared" si="567"/>
        <v>437.97999999999996</v>
      </c>
      <c r="R7264" t="str">
        <f t="shared" si="568"/>
        <v>Em atraso</v>
      </c>
      <c r="S7264" s="5">
        <f t="shared" si="569"/>
        <v>6</v>
      </c>
    </row>
    <row r="7265" spans="1:19" x14ac:dyDescent="0.25">
      <c r="A7265">
        <v>7264</v>
      </c>
      <c r="B7265" s="1">
        <v>44309</v>
      </c>
      <c r="C7265" s="1">
        <v>44310</v>
      </c>
      <c r="D7265" s="1">
        <v>44323</v>
      </c>
      <c r="E7265" s="1">
        <v>44326</v>
      </c>
      <c r="F7265">
        <v>1</v>
      </c>
      <c r="G7265">
        <v>9</v>
      </c>
      <c r="H7265">
        <v>43</v>
      </c>
      <c r="I7265" s="6">
        <v>0</v>
      </c>
      <c r="J7265">
        <v>4</v>
      </c>
      <c r="K7265" t="str">
        <f>_xlfn.XLOOKUP(fCompras!F7265,dComprador!$A$2:$A$7,dComprador!$B$2:$B$7)</f>
        <v>Alon</v>
      </c>
      <c r="L7265" t="str">
        <f>_xlfn.XLOOKUP(J7265,dFornecedor!$A$2:$A$6,dFornecedor!$B$2:$B$6)</f>
        <v>AlphaOmega</v>
      </c>
      <c r="M7265" t="str">
        <f>_xlfn.XLOOKUP(G7265,dMateriaPrima!$A$2:$A$12,dMateriaPrima!$B$2:$B$12)</f>
        <v>Couro</v>
      </c>
      <c r="N7265" s="2">
        <f>_xlfn.XLOOKUP(G7265,dMateriaPrima!$A$2:$A$12,dMateriaPrima!$C$2:$C$12)</f>
        <v>4.4000000000000004</v>
      </c>
      <c r="O7265" s="3">
        <f t="shared" si="565"/>
        <v>189.20000000000002</v>
      </c>
      <c r="P7265" s="4">
        <f t="shared" si="566"/>
        <v>0</v>
      </c>
      <c r="Q7265" s="3">
        <f t="shared" si="567"/>
        <v>189.20000000000002</v>
      </c>
      <c r="R7265" t="str">
        <f t="shared" si="568"/>
        <v>Em atraso</v>
      </c>
      <c r="S7265" s="5">
        <f t="shared" si="569"/>
        <v>3</v>
      </c>
    </row>
    <row r="7266" spans="1:19" x14ac:dyDescent="0.25">
      <c r="A7266">
        <v>7265</v>
      </c>
      <c r="B7266" s="1">
        <v>44309</v>
      </c>
      <c r="C7266" s="1">
        <v>44318</v>
      </c>
      <c r="D7266" s="1">
        <v>44325</v>
      </c>
      <c r="E7266" s="1">
        <v>44325</v>
      </c>
      <c r="F7266">
        <v>2</v>
      </c>
      <c r="G7266">
        <v>1</v>
      </c>
      <c r="H7266">
        <v>178</v>
      </c>
      <c r="I7266" s="6">
        <v>0</v>
      </c>
      <c r="J7266">
        <v>2</v>
      </c>
      <c r="K7266" t="str">
        <f>_xlfn.XLOOKUP(fCompras!F7266,dComprador!$A$2:$A$7,dComprador!$B$2:$B$7)</f>
        <v>João</v>
      </c>
      <c r="L7266" t="str">
        <f>_xlfn.XLOOKUP(J7266,dFornecedor!$A$2:$A$6,dFornecedor!$B$2:$B$6)</f>
        <v>Minerva</v>
      </c>
      <c r="M7266" t="str">
        <f>_xlfn.XLOOKUP(G7266,dMateriaPrima!$A$2:$A$12,dMateriaPrima!$B$2:$B$12)</f>
        <v>Tecido</v>
      </c>
      <c r="N7266" s="2">
        <f>_xlfn.XLOOKUP(G7266,dMateriaPrima!$A$2:$A$12,dMateriaPrima!$C$2:$C$12)</f>
        <v>18</v>
      </c>
      <c r="O7266" s="3">
        <f t="shared" si="565"/>
        <v>3204</v>
      </c>
      <c r="P7266" s="4">
        <f t="shared" si="566"/>
        <v>0</v>
      </c>
      <c r="Q7266" s="3">
        <f t="shared" si="567"/>
        <v>3204</v>
      </c>
      <c r="R7266" t="str">
        <f t="shared" si="568"/>
        <v>No prazo</v>
      </c>
      <c r="S7266" s="5">
        <f t="shared" si="569"/>
        <v>0</v>
      </c>
    </row>
    <row r="7267" spans="1:19" x14ac:dyDescent="0.25">
      <c r="A7267">
        <v>7266</v>
      </c>
      <c r="B7267" s="1">
        <v>44309</v>
      </c>
      <c r="C7267" s="1">
        <v>44317</v>
      </c>
      <c r="D7267" s="1">
        <v>44340</v>
      </c>
      <c r="E7267" s="1">
        <v>44343</v>
      </c>
      <c r="F7267">
        <v>1</v>
      </c>
      <c r="G7267">
        <v>4</v>
      </c>
      <c r="H7267">
        <v>22</v>
      </c>
      <c r="I7267" s="6">
        <v>0</v>
      </c>
      <c r="J7267">
        <v>2</v>
      </c>
      <c r="K7267" t="str">
        <f>_xlfn.XLOOKUP(fCompras!F7267,dComprador!$A$2:$A$7,dComprador!$B$2:$B$7)</f>
        <v>Alon</v>
      </c>
      <c r="L7267" t="str">
        <f>_xlfn.XLOOKUP(J7267,dFornecedor!$A$2:$A$6,dFornecedor!$B$2:$B$6)</f>
        <v>Minerva</v>
      </c>
      <c r="M7267" t="str">
        <f>_xlfn.XLOOKUP(G7267,dMateriaPrima!$A$2:$A$12,dMateriaPrima!$B$2:$B$12)</f>
        <v>Madeira</v>
      </c>
      <c r="N7267" s="2">
        <f>_xlfn.XLOOKUP(G7267,dMateriaPrima!$A$2:$A$12,dMateriaPrima!$C$2:$C$12)</f>
        <v>168</v>
      </c>
      <c r="O7267" s="3">
        <f t="shared" si="565"/>
        <v>3696</v>
      </c>
      <c r="P7267" s="4">
        <f t="shared" si="566"/>
        <v>0</v>
      </c>
      <c r="Q7267" s="3">
        <f t="shared" si="567"/>
        <v>3696</v>
      </c>
      <c r="R7267" t="str">
        <f t="shared" si="568"/>
        <v>Em atraso</v>
      </c>
      <c r="S7267" s="5">
        <f t="shared" si="569"/>
        <v>3</v>
      </c>
    </row>
    <row r="7268" spans="1:19" x14ac:dyDescent="0.25">
      <c r="A7268">
        <v>7267</v>
      </c>
      <c r="B7268" s="1">
        <v>44310</v>
      </c>
      <c r="C7268" s="1">
        <v>44310</v>
      </c>
      <c r="D7268" s="1">
        <v>44337</v>
      </c>
      <c r="E7268" s="1">
        <v>44339</v>
      </c>
      <c r="F7268">
        <v>1</v>
      </c>
      <c r="G7268">
        <v>6</v>
      </c>
      <c r="H7268">
        <v>32</v>
      </c>
      <c r="I7268" s="6">
        <v>0</v>
      </c>
      <c r="J7268">
        <v>2</v>
      </c>
      <c r="K7268" t="str">
        <f>_xlfn.XLOOKUP(fCompras!F7268,dComprador!$A$2:$A$7,dComprador!$B$2:$B$7)</f>
        <v>Alon</v>
      </c>
      <c r="L7268" t="str">
        <f>_xlfn.XLOOKUP(J7268,dFornecedor!$A$2:$A$6,dFornecedor!$B$2:$B$6)</f>
        <v>Minerva</v>
      </c>
      <c r="M7268" t="str">
        <f>_xlfn.XLOOKUP(G7268,dMateriaPrima!$A$2:$A$12,dMateriaPrima!$B$2:$B$12)</f>
        <v>Fio Algodão</v>
      </c>
      <c r="N7268" s="2">
        <f>_xlfn.XLOOKUP(G7268,dMateriaPrima!$A$2:$A$12,dMateriaPrima!$C$2:$C$12)</f>
        <v>55.9</v>
      </c>
      <c r="O7268" s="3">
        <f t="shared" si="565"/>
        <v>1788.8</v>
      </c>
      <c r="P7268" s="4">
        <f t="shared" si="566"/>
        <v>0</v>
      </c>
      <c r="Q7268" s="3">
        <f t="shared" si="567"/>
        <v>1788.8</v>
      </c>
      <c r="R7268" t="str">
        <f t="shared" si="568"/>
        <v>Em atraso</v>
      </c>
      <c r="S7268" s="5">
        <f t="shared" si="569"/>
        <v>2</v>
      </c>
    </row>
    <row r="7269" spans="1:19" x14ac:dyDescent="0.25">
      <c r="A7269">
        <v>7268</v>
      </c>
      <c r="B7269" s="1">
        <v>44310</v>
      </c>
      <c r="C7269" s="1">
        <v>44310</v>
      </c>
      <c r="D7269" s="1">
        <v>44317</v>
      </c>
      <c r="E7269" s="1">
        <v>44318</v>
      </c>
      <c r="F7269">
        <v>4</v>
      </c>
      <c r="G7269">
        <v>7</v>
      </c>
      <c r="H7269">
        <v>263</v>
      </c>
      <c r="I7269" s="6">
        <v>0</v>
      </c>
      <c r="J7269">
        <v>2</v>
      </c>
      <c r="K7269" t="str">
        <f>_xlfn.XLOOKUP(fCompras!F7269,dComprador!$A$2:$A$7,dComprador!$B$2:$B$7)</f>
        <v>Lira</v>
      </c>
      <c r="L7269" t="str">
        <f>_xlfn.XLOOKUP(J7269,dFornecedor!$A$2:$A$6,dFornecedor!$B$2:$B$6)</f>
        <v>Minerva</v>
      </c>
      <c r="M7269" t="str">
        <f>_xlfn.XLOOKUP(G7269,dMateriaPrima!$A$2:$A$12,dMateriaPrima!$B$2:$B$12)</f>
        <v>Poliéster</v>
      </c>
      <c r="N7269" s="2">
        <f>_xlfn.XLOOKUP(G7269,dMateriaPrima!$A$2:$A$12,dMateriaPrima!$C$2:$C$12)</f>
        <v>8</v>
      </c>
      <c r="O7269" s="3">
        <f t="shared" si="565"/>
        <v>2104</v>
      </c>
      <c r="P7269" s="4">
        <f t="shared" si="566"/>
        <v>0</v>
      </c>
      <c r="Q7269" s="3">
        <f t="shared" si="567"/>
        <v>2104</v>
      </c>
      <c r="R7269" t="str">
        <f t="shared" si="568"/>
        <v>Em atraso</v>
      </c>
      <c r="S7269" s="5">
        <f t="shared" si="569"/>
        <v>1</v>
      </c>
    </row>
    <row r="7270" spans="1:19" x14ac:dyDescent="0.25">
      <c r="A7270">
        <v>7269</v>
      </c>
      <c r="B7270" s="1">
        <v>44310</v>
      </c>
      <c r="C7270" s="1">
        <v>44313</v>
      </c>
      <c r="D7270" s="1">
        <v>44317</v>
      </c>
      <c r="E7270" s="1">
        <v>44317</v>
      </c>
      <c r="F7270">
        <v>4</v>
      </c>
      <c r="G7270">
        <v>5</v>
      </c>
      <c r="H7270">
        <v>593</v>
      </c>
      <c r="I7270" s="6">
        <v>0</v>
      </c>
      <c r="J7270">
        <v>1</v>
      </c>
      <c r="K7270" t="str">
        <f>_xlfn.XLOOKUP(fCompras!F7270,dComprador!$A$2:$A$7,dComprador!$B$2:$B$7)</f>
        <v>Lira</v>
      </c>
      <c r="L7270" t="str">
        <f>_xlfn.XLOOKUP(J7270,dFornecedor!$A$2:$A$6,dFornecedor!$B$2:$B$6)</f>
        <v>NorthShore</v>
      </c>
      <c r="M7270" t="str">
        <f>_xlfn.XLOOKUP(G7270,dMateriaPrima!$A$2:$A$12,dMateriaPrima!$B$2:$B$12)</f>
        <v>Areia</v>
      </c>
      <c r="N7270" s="2">
        <f>_xlfn.XLOOKUP(G7270,dMateriaPrima!$A$2:$A$12,dMateriaPrima!$C$2:$C$12)</f>
        <v>3.59</v>
      </c>
      <c r="O7270" s="3">
        <f t="shared" si="565"/>
        <v>2128.87</v>
      </c>
      <c r="P7270" s="4">
        <f t="shared" si="566"/>
        <v>0</v>
      </c>
      <c r="Q7270" s="3">
        <f t="shared" si="567"/>
        <v>2128.87</v>
      </c>
      <c r="R7270" t="str">
        <f t="shared" si="568"/>
        <v>No prazo</v>
      </c>
      <c r="S7270" s="5">
        <f t="shared" si="569"/>
        <v>0</v>
      </c>
    </row>
    <row r="7271" spans="1:19" x14ac:dyDescent="0.25">
      <c r="A7271">
        <v>7270</v>
      </c>
      <c r="B7271" s="1">
        <v>44310</v>
      </c>
      <c r="C7271" s="1">
        <v>44311</v>
      </c>
      <c r="D7271" s="1">
        <v>44317</v>
      </c>
      <c r="E7271" s="1">
        <v>44317</v>
      </c>
      <c r="F7271">
        <v>4</v>
      </c>
      <c r="G7271">
        <v>6</v>
      </c>
      <c r="H7271">
        <v>26</v>
      </c>
      <c r="I7271" s="6">
        <v>0</v>
      </c>
      <c r="J7271">
        <v>3</v>
      </c>
      <c r="K7271" t="str">
        <f>_xlfn.XLOOKUP(fCompras!F7271,dComprador!$A$2:$A$7,dComprador!$B$2:$B$7)</f>
        <v>Lira</v>
      </c>
      <c r="L7271" t="str">
        <f>_xlfn.XLOOKUP(J7271,dFornecedor!$A$2:$A$6,dFornecedor!$B$2:$B$6)</f>
        <v>StepUp</v>
      </c>
      <c r="M7271" t="str">
        <f>_xlfn.XLOOKUP(G7271,dMateriaPrima!$A$2:$A$12,dMateriaPrima!$B$2:$B$12)</f>
        <v>Fio Algodão</v>
      </c>
      <c r="N7271" s="2">
        <f>_xlfn.XLOOKUP(G7271,dMateriaPrima!$A$2:$A$12,dMateriaPrima!$C$2:$C$12)</f>
        <v>55.9</v>
      </c>
      <c r="O7271" s="3">
        <f t="shared" si="565"/>
        <v>1453.3999999999999</v>
      </c>
      <c r="P7271" s="4">
        <f t="shared" si="566"/>
        <v>0</v>
      </c>
      <c r="Q7271" s="3">
        <f t="shared" si="567"/>
        <v>1453.3999999999999</v>
      </c>
      <c r="R7271" t="str">
        <f t="shared" si="568"/>
        <v>No prazo</v>
      </c>
      <c r="S7271" s="5">
        <f t="shared" si="569"/>
        <v>0</v>
      </c>
    </row>
    <row r="7272" spans="1:19" x14ac:dyDescent="0.25">
      <c r="A7272">
        <v>7271</v>
      </c>
      <c r="B7272" s="1">
        <v>44310</v>
      </c>
      <c r="C7272" s="1">
        <v>44311</v>
      </c>
      <c r="D7272" s="1">
        <v>44319</v>
      </c>
      <c r="E7272" s="1">
        <v>44318</v>
      </c>
      <c r="F7272">
        <v>4</v>
      </c>
      <c r="G7272">
        <v>8</v>
      </c>
      <c r="H7272">
        <v>202</v>
      </c>
      <c r="I7272" s="6">
        <v>0</v>
      </c>
      <c r="J7272">
        <v>3</v>
      </c>
      <c r="K7272" t="str">
        <f>_xlfn.XLOOKUP(fCompras!F7272,dComprador!$A$2:$A$7,dComprador!$B$2:$B$7)</f>
        <v>Lira</v>
      </c>
      <c r="L7272" t="str">
        <f>_xlfn.XLOOKUP(J7272,dFornecedor!$A$2:$A$6,dFornecedor!$B$2:$B$6)</f>
        <v>StepUp</v>
      </c>
      <c r="M7272" t="str">
        <f>_xlfn.XLOOKUP(G7272,dMateriaPrima!$A$2:$A$12,dMateriaPrima!$B$2:$B$12)</f>
        <v>Cimento</v>
      </c>
      <c r="N7272" s="2">
        <f>_xlfn.XLOOKUP(G7272,dMateriaPrima!$A$2:$A$12,dMateriaPrima!$C$2:$C$12)</f>
        <v>23</v>
      </c>
      <c r="O7272" s="3">
        <f t="shared" si="565"/>
        <v>4646</v>
      </c>
      <c r="P7272" s="4">
        <f t="shared" si="566"/>
        <v>0</v>
      </c>
      <c r="Q7272" s="3">
        <f t="shared" si="567"/>
        <v>4646</v>
      </c>
      <c r="R7272" t="str">
        <f t="shared" si="568"/>
        <v>No prazo</v>
      </c>
      <c r="S7272" s="5">
        <f t="shared" si="569"/>
        <v>0</v>
      </c>
    </row>
    <row r="7273" spans="1:19" x14ac:dyDescent="0.25">
      <c r="A7273">
        <v>7272</v>
      </c>
      <c r="B7273" s="1">
        <v>44310</v>
      </c>
      <c r="C7273" s="1">
        <v>44317</v>
      </c>
      <c r="D7273" s="1">
        <v>44317</v>
      </c>
      <c r="E7273" s="1">
        <v>44318</v>
      </c>
      <c r="F7273">
        <v>4</v>
      </c>
      <c r="G7273">
        <v>4</v>
      </c>
      <c r="H7273">
        <v>29</v>
      </c>
      <c r="I7273" s="6">
        <v>0</v>
      </c>
      <c r="J7273">
        <v>3</v>
      </c>
      <c r="K7273" t="str">
        <f>_xlfn.XLOOKUP(fCompras!F7273,dComprador!$A$2:$A$7,dComprador!$B$2:$B$7)</f>
        <v>Lira</v>
      </c>
      <c r="L7273" t="str">
        <f>_xlfn.XLOOKUP(J7273,dFornecedor!$A$2:$A$6,dFornecedor!$B$2:$B$6)</f>
        <v>StepUp</v>
      </c>
      <c r="M7273" t="str">
        <f>_xlfn.XLOOKUP(G7273,dMateriaPrima!$A$2:$A$12,dMateriaPrima!$B$2:$B$12)</f>
        <v>Madeira</v>
      </c>
      <c r="N7273" s="2">
        <f>_xlfn.XLOOKUP(G7273,dMateriaPrima!$A$2:$A$12,dMateriaPrima!$C$2:$C$12)</f>
        <v>168</v>
      </c>
      <c r="O7273" s="3">
        <f t="shared" si="565"/>
        <v>4872</v>
      </c>
      <c r="P7273" s="4">
        <f t="shared" si="566"/>
        <v>0</v>
      </c>
      <c r="Q7273" s="3">
        <f t="shared" si="567"/>
        <v>4872</v>
      </c>
      <c r="R7273" t="str">
        <f t="shared" si="568"/>
        <v>Em atraso</v>
      </c>
      <c r="S7273" s="5">
        <f t="shared" si="569"/>
        <v>1</v>
      </c>
    </row>
    <row r="7274" spans="1:19" x14ac:dyDescent="0.25">
      <c r="A7274">
        <v>7273</v>
      </c>
      <c r="B7274" s="1">
        <v>44310</v>
      </c>
      <c r="C7274" s="1">
        <v>44320</v>
      </c>
      <c r="D7274" s="1">
        <v>44327</v>
      </c>
      <c r="E7274" s="1">
        <v>44327</v>
      </c>
      <c r="F7274">
        <v>1</v>
      </c>
      <c r="G7274">
        <v>10</v>
      </c>
      <c r="H7274">
        <v>48</v>
      </c>
      <c r="I7274" s="6">
        <v>0</v>
      </c>
      <c r="J7274">
        <v>1</v>
      </c>
      <c r="K7274" t="str">
        <f>_xlfn.XLOOKUP(fCompras!F7274,dComprador!$A$2:$A$7,dComprador!$B$2:$B$7)</f>
        <v>Alon</v>
      </c>
      <c r="L7274" t="str">
        <f>_xlfn.XLOOKUP(J7274,dFornecedor!$A$2:$A$6,dFornecedor!$B$2:$B$6)</f>
        <v>NorthShore</v>
      </c>
      <c r="M7274" t="str">
        <f>_xlfn.XLOOKUP(G7274,dMateriaPrima!$A$2:$A$12,dMateriaPrima!$B$2:$B$12)</f>
        <v>Pedra Britada</v>
      </c>
      <c r="N7274" s="2">
        <f>_xlfn.XLOOKUP(G7274,dMateriaPrima!$A$2:$A$12,dMateriaPrima!$C$2:$C$12)</f>
        <v>56</v>
      </c>
      <c r="O7274" s="3">
        <f t="shared" si="565"/>
        <v>2688</v>
      </c>
      <c r="P7274" s="4">
        <f t="shared" si="566"/>
        <v>0</v>
      </c>
      <c r="Q7274" s="3">
        <f t="shared" si="567"/>
        <v>2688</v>
      </c>
      <c r="R7274" t="str">
        <f t="shared" si="568"/>
        <v>No prazo</v>
      </c>
      <c r="S7274" s="5">
        <f t="shared" si="569"/>
        <v>0</v>
      </c>
    </row>
    <row r="7275" spans="1:19" x14ac:dyDescent="0.25">
      <c r="A7275">
        <v>7274</v>
      </c>
      <c r="B7275" s="1">
        <v>44310</v>
      </c>
      <c r="C7275" s="1">
        <v>44321</v>
      </c>
      <c r="D7275" s="1">
        <v>44332</v>
      </c>
      <c r="E7275" s="1">
        <v>44330</v>
      </c>
      <c r="F7275">
        <v>1</v>
      </c>
      <c r="G7275">
        <v>8</v>
      </c>
      <c r="H7275">
        <v>192</v>
      </c>
      <c r="I7275" s="6">
        <v>0</v>
      </c>
      <c r="J7275">
        <v>1</v>
      </c>
      <c r="K7275" t="str">
        <f>_xlfn.XLOOKUP(fCompras!F7275,dComprador!$A$2:$A$7,dComprador!$B$2:$B$7)</f>
        <v>Alon</v>
      </c>
      <c r="L7275" t="str">
        <f>_xlfn.XLOOKUP(J7275,dFornecedor!$A$2:$A$6,dFornecedor!$B$2:$B$6)</f>
        <v>NorthShore</v>
      </c>
      <c r="M7275" t="str">
        <f>_xlfn.XLOOKUP(G7275,dMateriaPrima!$A$2:$A$12,dMateriaPrima!$B$2:$B$12)</f>
        <v>Cimento</v>
      </c>
      <c r="N7275" s="2">
        <f>_xlfn.XLOOKUP(G7275,dMateriaPrima!$A$2:$A$12,dMateriaPrima!$C$2:$C$12)</f>
        <v>23</v>
      </c>
      <c r="O7275" s="3">
        <f t="shared" si="565"/>
        <v>4416</v>
      </c>
      <c r="P7275" s="4">
        <f t="shared" si="566"/>
        <v>0</v>
      </c>
      <c r="Q7275" s="3">
        <f t="shared" si="567"/>
        <v>4416</v>
      </c>
      <c r="R7275" t="str">
        <f t="shared" si="568"/>
        <v>No prazo</v>
      </c>
      <c r="S7275" s="5">
        <f t="shared" si="569"/>
        <v>0</v>
      </c>
    </row>
    <row r="7276" spans="1:19" x14ac:dyDescent="0.25">
      <c r="A7276">
        <v>7275</v>
      </c>
      <c r="B7276" s="1">
        <v>44310</v>
      </c>
      <c r="C7276" s="1">
        <v>44320</v>
      </c>
      <c r="D7276" s="1">
        <v>44325</v>
      </c>
      <c r="E7276" s="1">
        <v>44328</v>
      </c>
      <c r="F7276">
        <v>2</v>
      </c>
      <c r="G7276">
        <v>8</v>
      </c>
      <c r="H7276">
        <v>59</v>
      </c>
      <c r="I7276" s="6">
        <v>0</v>
      </c>
      <c r="J7276">
        <v>3</v>
      </c>
      <c r="K7276" t="str">
        <f>_xlfn.XLOOKUP(fCompras!F7276,dComprador!$A$2:$A$7,dComprador!$B$2:$B$7)</f>
        <v>João</v>
      </c>
      <c r="L7276" t="str">
        <f>_xlfn.XLOOKUP(J7276,dFornecedor!$A$2:$A$6,dFornecedor!$B$2:$B$6)</f>
        <v>StepUp</v>
      </c>
      <c r="M7276" t="str">
        <f>_xlfn.XLOOKUP(G7276,dMateriaPrima!$A$2:$A$12,dMateriaPrima!$B$2:$B$12)</f>
        <v>Cimento</v>
      </c>
      <c r="N7276" s="2">
        <f>_xlfn.XLOOKUP(G7276,dMateriaPrima!$A$2:$A$12,dMateriaPrima!$C$2:$C$12)</f>
        <v>23</v>
      </c>
      <c r="O7276" s="3">
        <f t="shared" si="565"/>
        <v>1357</v>
      </c>
      <c r="P7276" s="4">
        <f t="shared" si="566"/>
        <v>0</v>
      </c>
      <c r="Q7276" s="3">
        <f t="shared" si="567"/>
        <v>1357</v>
      </c>
      <c r="R7276" t="str">
        <f t="shared" si="568"/>
        <v>Em atraso</v>
      </c>
      <c r="S7276" s="5">
        <f t="shared" si="569"/>
        <v>3</v>
      </c>
    </row>
    <row r="7277" spans="1:19" x14ac:dyDescent="0.25">
      <c r="A7277">
        <v>7276</v>
      </c>
      <c r="B7277" s="1">
        <v>44310</v>
      </c>
      <c r="C7277" s="1">
        <v>44319</v>
      </c>
      <c r="D7277" s="1">
        <v>44340</v>
      </c>
      <c r="E7277" s="1">
        <v>44343</v>
      </c>
      <c r="F7277">
        <v>1</v>
      </c>
      <c r="G7277">
        <v>8</v>
      </c>
      <c r="H7277">
        <v>76</v>
      </c>
      <c r="I7277" s="6">
        <v>0</v>
      </c>
      <c r="J7277">
        <v>3</v>
      </c>
      <c r="K7277" t="str">
        <f>_xlfn.XLOOKUP(fCompras!F7277,dComprador!$A$2:$A$7,dComprador!$B$2:$B$7)</f>
        <v>Alon</v>
      </c>
      <c r="L7277" t="str">
        <f>_xlfn.XLOOKUP(J7277,dFornecedor!$A$2:$A$6,dFornecedor!$B$2:$B$6)</f>
        <v>StepUp</v>
      </c>
      <c r="M7277" t="str">
        <f>_xlfn.XLOOKUP(G7277,dMateriaPrima!$A$2:$A$12,dMateriaPrima!$B$2:$B$12)</f>
        <v>Cimento</v>
      </c>
      <c r="N7277" s="2">
        <f>_xlfn.XLOOKUP(G7277,dMateriaPrima!$A$2:$A$12,dMateriaPrima!$C$2:$C$12)</f>
        <v>23</v>
      </c>
      <c r="O7277" s="3">
        <f t="shared" si="565"/>
        <v>1748</v>
      </c>
      <c r="P7277" s="4">
        <f t="shared" si="566"/>
        <v>0</v>
      </c>
      <c r="Q7277" s="3">
        <f t="shared" si="567"/>
        <v>1748</v>
      </c>
      <c r="R7277" t="str">
        <f t="shared" si="568"/>
        <v>Em atraso</v>
      </c>
      <c r="S7277" s="5">
        <f t="shared" si="569"/>
        <v>3</v>
      </c>
    </row>
    <row r="7278" spans="1:19" x14ac:dyDescent="0.25">
      <c r="A7278">
        <v>7277</v>
      </c>
      <c r="B7278" s="1">
        <v>44310</v>
      </c>
      <c r="C7278" s="1">
        <v>44311</v>
      </c>
      <c r="D7278" s="1">
        <v>44332</v>
      </c>
      <c r="E7278" s="1">
        <v>44335</v>
      </c>
      <c r="F7278">
        <v>1</v>
      </c>
      <c r="G7278">
        <v>1</v>
      </c>
      <c r="H7278">
        <v>262</v>
      </c>
      <c r="I7278" s="6">
        <v>0</v>
      </c>
      <c r="J7278">
        <v>3</v>
      </c>
      <c r="K7278" t="str">
        <f>_xlfn.XLOOKUP(fCompras!F7278,dComprador!$A$2:$A$7,dComprador!$B$2:$B$7)</f>
        <v>Alon</v>
      </c>
      <c r="L7278" t="str">
        <f>_xlfn.XLOOKUP(J7278,dFornecedor!$A$2:$A$6,dFornecedor!$B$2:$B$6)</f>
        <v>StepUp</v>
      </c>
      <c r="M7278" t="str">
        <f>_xlfn.XLOOKUP(G7278,dMateriaPrima!$A$2:$A$12,dMateriaPrima!$B$2:$B$12)</f>
        <v>Tecido</v>
      </c>
      <c r="N7278" s="2">
        <f>_xlfn.XLOOKUP(G7278,dMateriaPrima!$A$2:$A$12,dMateriaPrima!$C$2:$C$12)</f>
        <v>18</v>
      </c>
      <c r="O7278" s="3">
        <f t="shared" si="565"/>
        <v>4716</v>
      </c>
      <c r="P7278" s="4">
        <f t="shared" si="566"/>
        <v>0</v>
      </c>
      <c r="Q7278" s="3">
        <f t="shared" si="567"/>
        <v>4716</v>
      </c>
      <c r="R7278" t="str">
        <f t="shared" si="568"/>
        <v>Em atraso</v>
      </c>
      <c r="S7278" s="5">
        <f t="shared" si="569"/>
        <v>3</v>
      </c>
    </row>
    <row r="7279" spans="1:19" x14ac:dyDescent="0.25">
      <c r="A7279">
        <v>7278</v>
      </c>
      <c r="B7279" s="1">
        <v>44311</v>
      </c>
      <c r="C7279" s="1">
        <v>44319</v>
      </c>
      <c r="D7279" s="1">
        <v>44322</v>
      </c>
      <c r="E7279" s="1">
        <v>44322</v>
      </c>
      <c r="F7279">
        <v>4</v>
      </c>
      <c r="G7279">
        <v>1</v>
      </c>
      <c r="H7279">
        <v>184</v>
      </c>
      <c r="I7279" s="6">
        <v>0.34</v>
      </c>
      <c r="J7279">
        <v>2</v>
      </c>
      <c r="K7279" t="str">
        <f>_xlfn.XLOOKUP(fCompras!F7279,dComprador!$A$2:$A$7,dComprador!$B$2:$B$7)</f>
        <v>Lira</v>
      </c>
      <c r="L7279" t="str">
        <f>_xlfn.XLOOKUP(J7279,dFornecedor!$A$2:$A$6,dFornecedor!$B$2:$B$6)</f>
        <v>Minerva</v>
      </c>
      <c r="M7279" t="str">
        <f>_xlfn.XLOOKUP(G7279,dMateriaPrima!$A$2:$A$12,dMateriaPrima!$B$2:$B$12)</f>
        <v>Tecido</v>
      </c>
      <c r="N7279" s="2">
        <f>_xlfn.XLOOKUP(G7279,dMateriaPrima!$A$2:$A$12,dMateriaPrima!$C$2:$C$12)</f>
        <v>18</v>
      </c>
      <c r="O7279" s="3">
        <f t="shared" si="565"/>
        <v>3312</v>
      </c>
      <c r="P7279" s="4">
        <f t="shared" si="566"/>
        <v>1126.0800000000002</v>
      </c>
      <c r="Q7279" s="3">
        <f t="shared" si="567"/>
        <v>2185.92</v>
      </c>
      <c r="R7279" t="str">
        <f t="shared" si="568"/>
        <v>No prazo</v>
      </c>
      <c r="S7279" s="5">
        <f t="shared" si="569"/>
        <v>0</v>
      </c>
    </row>
    <row r="7280" spans="1:19" x14ac:dyDescent="0.25">
      <c r="A7280">
        <v>7279</v>
      </c>
      <c r="B7280" s="1">
        <v>44311</v>
      </c>
      <c r="C7280" s="1">
        <v>44316</v>
      </c>
      <c r="D7280" s="1">
        <v>44318</v>
      </c>
      <c r="E7280" s="1">
        <v>44318</v>
      </c>
      <c r="F7280">
        <v>4</v>
      </c>
      <c r="G7280">
        <v>11</v>
      </c>
      <c r="H7280">
        <v>81</v>
      </c>
      <c r="I7280" s="6">
        <v>0</v>
      </c>
      <c r="J7280">
        <v>1</v>
      </c>
      <c r="K7280" t="str">
        <f>_xlfn.XLOOKUP(fCompras!F7280,dComprador!$A$2:$A$7,dComprador!$B$2:$B$7)</f>
        <v>Lira</v>
      </c>
      <c r="L7280" t="str">
        <f>_xlfn.XLOOKUP(J7280,dFornecedor!$A$2:$A$6,dFornecedor!$B$2:$B$6)</f>
        <v>NorthShore</v>
      </c>
      <c r="M7280" t="str">
        <f>_xlfn.XLOOKUP(G7280,dMateriaPrima!$A$2:$A$12,dMateriaPrima!$B$2:$B$12)</f>
        <v>Papel</v>
      </c>
      <c r="N7280" s="2">
        <f>_xlfn.XLOOKUP(G7280,dMateriaPrima!$A$2:$A$12,dMateriaPrima!$C$2:$C$12)</f>
        <v>9</v>
      </c>
      <c r="O7280" s="3">
        <f t="shared" si="565"/>
        <v>729</v>
      </c>
      <c r="P7280" s="4">
        <f t="shared" si="566"/>
        <v>0</v>
      </c>
      <c r="Q7280" s="3">
        <f t="shared" si="567"/>
        <v>729</v>
      </c>
      <c r="R7280" t="str">
        <f t="shared" si="568"/>
        <v>No prazo</v>
      </c>
      <c r="S7280" s="5">
        <f t="shared" si="569"/>
        <v>0</v>
      </c>
    </row>
    <row r="7281" spans="1:19" x14ac:dyDescent="0.25">
      <c r="A7281">
        <v>7280</v>
      </c>
      <c r="B7281" s="1">
        <v>44311</v>
      </c>
      <c r="C7281" s="1">
        <v>44312</v>
      </c>
      <c r="D7281" s="1">
        <v>44320</v>
      </c>
      <c r="E7281" s="1">
        <v>44319</v>
      </c>
      <c r="F7281">
        <v>4</v>
      </c>
      <c r="G7281">
        <v>9</v>
      </c>
      <c r="H7281">
        <v>416</v>
      </c>
      <c r="I7281" s="6">
        <v>0</v>
      </c>
      <c r="J7281">
        <v>1</v>
      </c>
      <c r="K7281" t="str">
        <f>_xlfn.XLOOKUP(fCompras!F7281,dComprador!$A$2:$A$7,dComprador!$B$2:$B$7)</f>
        <v>Lira</v>
      </c>
      <c r="L7281" t="str">
        <f>_xlfn.XLOOKUP(J7281,dFornecedor!$A$2:$A$6,dFornecedor!$B$2:$B$6)</f>
        <v>NorthShore</v>
      </c>
      <c r="M7281" t="str">
        <f>_xlfn.XLOOKUP(G7281,dMateriaPrima!$A$2:$A$12,dMateriaPrima!$B$2:$B$12)</f>
        <v>Couro</v>
      </c>
      <c r="N7281" s="2">
        <f>_xlfn.XLOOKUP(G7281,dMateriaPrima!$A$2:$A$12,dMateriaPrima!$C$2:$C$12)</f>
        <v>4.4000000000000004</v>
      </c>
      <c r="O7281" s="3">
        <f t="shared" si="565"/>
        <v>1830.4</v>
      </c>
      <c r="P7281" s="4">
        <f t="shared" si="566"/>
        <v>0</v>
      </c>
      <c r="Q7281" s="3">
        <f t="shared" si="567"/>
        <v>1830.4</v>
      </c>
      <c r="R7281" t="str">
        <f t="shared" si="568"/>
        <v>No prazo</v>
      </c>
      <c r="S7281" s="5">
        <f t="shared" si="569"/>
        <v>0</v>
      </c>
    </row>
    <row r="7282" spans="1:19" x14ac:dyDescent="0.25">
      <c r="A7282">
        <v>7281</v>
      </c>
      <c r="B7282" s="1">
        <v>44311</v>
      </c>
      <c r="C7282" s="1">
        <v>44316</v>
      </c>
      <c r="D7282" s="1">
        <v>44317</v>
      </c>
      <c r="E7282" s="1">
        <v>44320</v>
      </c>
      <c r="F7282">
        <v>4</v>
      </c>
      <c r="G7282">
        <v>8</v>
      </c>
      <c r="H7282">
        <v>47</v>
      </c>
      <c r="I7282" s="6">
        <v>0</v>
      </c>
      <c r="J7282">
        <v>2</v>
      </c>
      <c r="K7282" t="str">
        <f>_xlfn.XLOOKUP(fCompras!F7282,dComprador!$A$2:$A$7,dComprador!$B$2:$B$7)</f>
        <v>Lira</v>
      </c>
      <c r="L7282" t="str">
        <f>_xlfn.XLOOKUP(J7282,dFornecedor!$A$2:$A$6,dFornecedor!$B$2:$B$6)</f>
        <v>Minerva</v>
      </c>
      <c r="M7282" t="str">
        <f>_xlfn.XLOOKUP(G7282,dMateriaPrima!$A$2:$A$12,dMateriaPrima!$B$2:$B$12)</f>
        <v>Cimento</v>
      </c>
      <c r="N7282" s="2">
        <f>_xlfn.XLOOKUP(G7282,dMateriaPrima!$A$2:$A$12,dMateriaPrima!$C$2:$C$12)</f>
        <v>23</v>
      </c>
      <c r="O7282" s="3">
        <f t="shared" si="565"/>
        <v>1081</v>
      </c>
      <c r="P7282" s="4">
        <f t="shared" si="566"/>
        <v>0</v>
      </c>
      <c r="Q7282" s="3">
        <f t="shared" si="567"/>
        <v>1081</v>
      </c>
      <c r="R7282" t="str">
        <f t="shared" si="568"/>
        <v>Em atraso</v>
      </c>
      <c r="S7282" s="5">
        <f t="shared" si="569"/>
        <v>3</v>
      </c>
    </row>
    <row r="7283" spans="1:19" x14ac:dyDescent="0.25">
      <c r="A7283">
        <v>7282</v>
      </c>
      <c r="B7283" s="1">
        <v>44311</v>
      </c>
      <c r="C7283" s="1">
        <v>44312</v>
      </c>
      <c r="D7283" s="1">
        <v>44320</v>
      </c>
      <c r="E7283" s="1">
        <v>44322</v>
      </c>
      <c r="F7283">
        <v>4</v>
      </c>
      <c r="G7283">
        <v>1</v>
      </c>
      <c r="H7283">
        <v>108</v>
      </c>
      <c r="I7283" s="6">
        <v>0</v>
      </c>
      <c r="J7283">
        <v>3</v>
      </c>
      <c r="K7283" t="str">
        <f>_xlfn.XLOOKUP(fCompras!F7283,dComprador!$A$2:$A$7,dComprador!$B$2:$B$7)</f>
        <v>Lira</v>
      </c>
      <c r="L7283" t="str">
        <f>_xlfn.XLOOKUP(J7283,dFornecedor!$A$2:$A$6,dFornecedor!$B$2:$B$6)</f>
        <v>StepUp</v>
      </c>
      <c r="M7283" t="str">
        <f>_xlfn.XLOOKUP(G7283,dMateriaPrima!$A$2:$A$12,dMateriaPrima!$B$2:$B$12)</f>
        <v>Tecido</v>
      </c>
      <c r="N7283" s="2">
        <f>_xlfn.XLOOKUP(G7283,dMateriaPrima!$A$2:$A$12,dMateriaPrima!$C$2:$C$12)</f>
        <v>18</v>
      </c>
      <c r="O7283" s="3">
        <f t="shared" si="565"/>
        <v>1944</v>
      </c>
      <c r="P7283" s="4">
        <f t="shared" si="566"/>
        <v>0</v>
      </c>
      <c r="Q7283" s="3">
        <f t="shared" si="567"/>
        <v>1944</v>
      </c>
      <c r="R7283" t="str">
        <f t="shared" si="568"/>
        <v>Em atraso</v>
      </c>
      <c r="S7283" s="5">
        <f t="shared" si="569"/>
        <v>2</v>
      </c>
    </row>
    <row r="7284" spans="1:19" x14ac:dyDescent="0.25">
      <c r="A7284">
        <v>7283</v>
      </c>
      <c r="B7284" s="1">
        <v>44311</v>
      </c>
      <c r="C7284" s="1">
        <v>44311</v>
      </c>
      <c r="D7284" s="1">
        <v>44331</v>
      </c>
      <c r="E7284" s="1">
        <v>44333</v>
      </c>
      <c r="F7284">
        <v>1</v>
      </c>
      <c r="G7284">
        <v>7</v>
      </c>
      <c r="H7284">
        <v>14</v>
      </c>
      <c r="I7284" s="6">
        <v>0</v>
      </c>
      <c r="J7284">
        <v>2</v>
      </c>
      <c r="K7284" t="str">
        <f>_xlfn.XLOOKUP(fCompras!F7284,dComprador!$A$2:$A$7,dComprador!$B$2:$B$7)</f>
        <v>Alon</v>
      </c>
      <c r="L7284" t="str">
        <f>_xlfn.XLOOKUP(J7284,dFornecedor!$A$2:$A$6,dFornecedor!$B$2:$B$6)</f>
        <v>Minerva</v>
      </c>
      <c r="M7284" t="str">
        <f>_xlfn.XLOOKUP(G7284,dMateriaPrima!$A$2:$A$12,dMateriaPrima!$B$2:$B$12)</f>
        <v>Poliéster</v>
      </c>
      <c r="N7284" s="2">
        <f>_xlfn.XLOOKUP(G7284,dMateriaPrima!$A$2:$A$12,dMateriaPrima!$C$2:$C$12)</f>
        <v>8</v>
      </c>
      <c r="O7284" s="3">
        <f t="shared" si="565"/>
        <v>112</v>
      </c>
      <c r="P7284" s="4">
        <f t="shared" si="566"/>
        <v>0</v>
      </c>
      <c r="Q7284" s="3">
        <f t="shared" si="567"/>
        <v>112</v>
      </c>
      <c r="R7284" t="str">
        <f t="shared" si="568"/>
        <v>Em atraso</v>
      </c>
      <c r="S7284" s="5">
        <f t="shared" si="569"/>
        <v>2</v>
      </c>
    </row>
    <row r="7285" spans="1:19" x14ac:dyDescent="0.25">
      <c r="A7285">
        <v>7284</v>
      </c>
      <c r="B7285" s="1">
        <v>44311</v>
      </c>
      <c r="C7285" s="1">
        <v>44317</v>
      </c>
      <c r="D7285" s="1">
        <v>44325</v>
      </c>
      <c r="E7285" s="1">
        <v>44326</v>
      </c>
      <c r="F7285">
        <v>2</v>
      </c>
      <c r="G7285">
        <v>10</v>
      </c>
      <c r="H7285">
        <v>89</v>
      </c>
      <c r="I7285" s="6">
        <v>0</v>
      </c>
      <c r="J7285">
        <v>1</v>
      </c>
      <c r="K7285" t="str">
        <f>_xlfn.XLOOKUP(fCompras!F7285,dComprador!$A$2:$A$7,dComprador!$B$2:$B$7)</f>
        <v>João</v>
      </c>
      <c r="L7285" t="str">
        <f>_xlfn.XLOOKUP(J7285,dFornecedor!$A$2:$A$6,dFornecedor!$B$2:$B$6)</f>
        <v>NorthShore</v>
      </c>
      <c r="M7285" t="str">
        <f>_xlfn.XLOOKUP(G7285,dMateriaPrima!$A$2:$A$12,dMateriaPrima!$B$2:$B$12)</f>
        <v>Pedra Britada</v>
      </c>
      <c r="N7285" s="2">
        <f>_xlfn.XLOOKUP(G7285,dMateriaPrima!$A$2:$A$12,dMateriaPrima!$C$2:$C$12)</f>
        <v>56</v>
      </c>
      <c r="O7285" s="3">
        <f t="shared" si="565"/>
        <v>4984</v>
      </c>
      <c r="P7285" s="4">
        <f t="shared" si="566"/>
        <v>0</v>
      </c>
      <c r="Q7285" s="3">
        <f t="shared" si="567"/>
        <v>4984</v>
      </c>
      <c r="R7285" t="str">
        <f t="shared" si="568"/>
        <v>Em atraso</v>
      </c>
      <c r="S7285" s="5">
        <f t="shared" si="569"/>
        <v>1</v>
      </c>
    </row>
    <row r="7286" spans="1:19" x14ac:dyDescent="0.25">
      <c r="A7286">
        <v>7285</v>
      </c>
      <c r="B7286" s="1">
        <v>44311</v>
      </c>
      <c r="C7286" s="1">
        <v>44312</v>
      </c>
      <c r="D7286" s="1">
        <v>44327</v>
      </c>
      <c r="E7286" s="1">
        <v>44330</v>
      </c>
      <c r="F7286">
        <v>2</v>
      </c>
      <c r="G7286">
        <v>7</v>
      </c>
      <c r="H7286">
        <v>338</v>
      </c>
      <c r="I7286" s="6">
        <v>0</v>
      </c>
      <c r="J7286">
        <v>3</v>
      </c>
      <c r="K7286" t="str">
        <f>_xlfn.XLOOKUP(fCompras!F7286,dComprador!$A$2:$A$7,dComprador!$B$2:$B$7)</f>
        <v>João</v>
      </c>
      <c r="L7286" t="str">
        <f>_xlfn.XLOOKUP(J7286,dFornecedor!$A$2:$A$6,dFornecedor!$B$2:$B$6)</f>
        <v>StepUp</v>
      </c>
      <c r="M7286" t="str">
        <f>_xlfn.XLOOKUP(G7286,dMateriaPrima!$A$2:$A$12,dMateriaPrima!$B$2:$B$12)</f>
        <v>Poliéster</v>
      </c>
      <c r="N7286" s="2">
        <f>_xlfn.XLOOKUP(G7286,dMateriaPrima!$A$2:$A$12,dMateriaPrima!$C$2:$C$12)</f>
        <v>8</v>
      </c>
      <c r="O7286" s="3">
        <f t="shared" si="565"/>
        <v>2704</v>
      </c>
      <c r="P7286" s="4">
        <f t="shared" si="566"/>
        <v>0</v>
      </c>
      <c r="Q7286" s="3">
        <f t="shared" si="567"/>
        <v>2704</v>
      </c>
      <c r="R7286" t="str">
        <f t="shared" si="568"/>
        <v>Em atraso</v>
      </c>
      <c r="S7286" s="5">
        <f t="shared" si="569"/>
        <v>3</v>
      </c>
    </row>
    <row r="7287" spans="1:19" x14ac:dyDescent="0.25">
      <c r="A7287">
        <v>7286</v>
      </c>
      <c r="B7287" s="1">
        <v>44311</v>
      </c>
      <c r="C7287" s="1">
        <v>44313</v>
      </c>
      <c r="D7287" s="1">
        <v>44327</v>
      </c>
      <c r="E7287" s="1">
        <v>44329</v>
      </c>
      <c r="F7287">
        <v>2</v>
      </c>
      <c r="G7287">
        <v>7</v>
      </c>
      <c r="H7287">
        <v>81</v>
      </c>
      <c r="I7287" s="6">
        <v>0</v>
      </c>
      <c r="J7287">
        <v>1</v>
      </c>
      <c r="K7287" t="str">
        <f>_xlfn.XLOOKUP(fCompras!F7287,dComprador!$A$2:$A$7,dComprador!$B$2:$B$7)</f>
        <v>João</v>
      </c>
      <c r="L7287" t="str">
        <f>_xlfn.XLOOKUP(J7287,dFornecedor!$A$2:$A$6,dFornecedor!$B$2:$B$6)</f>
        <v>NorthShore</v>
      </c>
      <c r="M7287" t="str">
        <f>_xlfn.XLOOKUP(G7287,dMateriaPrima!$A$2:$A$12,dMateriaPrima!$B$2:$B$12)</f>
        <v>Poliéster</v>
      </c>
      <c r="N7287" s="2">
        <f>_xlfn.XLOOKUP(G7287,dMateriaPrima!$A$2:$A$12,dMateriaPrima!$C$2:$C$12)</f>
        <v>8</v>
      </c>
      <c r="O7287" s="3">
        <f t="shared" si="565"/>
        <v>648</v>
      </c>
      <c r="P7287" s="4">
        <f t="shared" si="566"/>
        <v>0</v>
      </c>
      <c r="Q7287" s="3">
        <f t="shared" si="567"/>
        <v>648</v>
      </c>
      <c r="R7287" t="str">
        <f t="shared" si="568"/>
        <v>Em atraso</v>
      </c>
      <c r="S7287" s="5">
        <f t="shared" si="569"/>
        <v>2</v>
      </c>
    </row>
    <row r="7288" spans="1:19" x14ac:dyDescent="0.25">
      <c r="A7288">
        <v>7287</v>
      </c>
      <c r="B7288" s="1">
        <v>44311</v>
      </c>
      <c r="C7288" s="1">
        <v>44312</v>
      </c>
      <c r="D7288" s="1">
        <v>44341</v>
      </c>
      <c r="E7288" s="1">
        <v>44344</v>
      </c>
      <c r="F7288">
        <v>1</v>
      </c>
      <c r="G7288">
        <v>1</v>
      </c>
      <c r="H7288">
        <v>327</v>
      </c>
      <c r="I7288" s="6">
        <v>0</v>
      </c>
      <c r="J7288">
        <v>3</v>
      </c>
      <c r="K7288" t="str">
        <f>_xlfn.XLOOKUP(fCompras!F7288,dComprador!$A$2:$A$7,dComprador!$B$2:$B$7)</f>
        <v>Alon</v>
      </c>
      <c r="L7288" t="str">
        <f>_xlfn.XLOOKUP(J7288,dFornecedor!$A$2:$A$6,dFornecedor!$B$2:$B$6)</f>
        <v>StepUp</v>
      </c>
      <c r="M7288" t="str">
        <f>_xlfn.XLOOKUP(G7288,dMateriaPrima!$A$2:$A$12,dMateriaPrima!$B$2:$B$12)</f>
        <v>Tecido</v>
      </c>
      <c r="N7288" s="2">
        <f>_xlfn.XLOOKUP(G7288,dMateriaPrima!$A$2:$A$12,dMateriaPrima!$C$2:$C$12)</f>
        <v>18</v>
      </c>
      <c r="O7288" s="3">
        <f t="shared" si="565"/>
        <v>5886</v>
      </c>
      <c r="P7288" s="4">
        <f t="shared" si="566"/>
        <v>0</v>
      </c>
      <c r="Q7288" s="3">
        <f t="shared" si="567"/>
        <v>5886</v>
      </c>
      <c r="R7288" t="str">
        <f t="shared" si="568"/>
        <v>Em atraso</v>
      </c>
      <c r="S7288" s="5">
        <f t="shared" si="569"/>
        <v>3</v>
      </c>
    </row>
    <row r="7289" spans="1:19" x14ac:dyDescent="0.25">
      <c r="A7289">
        <v>7288</v>
      </c>
      <c r="B7289" s="1">
        <v>44312</v>
      </c>
      <c r="C7289" s="1">
        <v>44317</v>
      </c>
      <c r="D7289" s="1">
        <v>44343</v>
      </c>
      <c r="E7289" s="1">
        <v>44348</v>
      </c>
      <c r="F7289">
        <v>1</v>
      </c>
      <c r="G7289">
        <v>4</v>
      </c>
      <c r="H7289">
        <v>97</v>
      </c>
      <c r="I7289" s="6">
        <v>0</v>
      </c>
      <c r="J7289">
        <v>2</v>
      </c>
      <c r="K7289" t="str">
        <f>_xlfn.XLOOKUP(fCompras!F7289,dComprador!$A$2:$A$7,dComprador!$B$2:$B$7)</f>
        <v>Alon</v>
      </c>
      <c r="L7289" t="str">
        <f>_xlfn.XLOOKUP(J7289,dFornecedor!$A$2:$A$6,dFornecedor!$B$2:$B$6)</f>
        <v>Minerva</v>
      </c>
      <c r="M7289" t="str">
        <f>_xlfn.XLOOKUP(G7289,dMateriaPrima!$A$2:$A$12,dMateriaPrima!$B$2:$B$12)</f>
        <v>Madeira</v>
      </c>
      <c r="N7289" s="2">
        <f>_xlfn.XLOOKUP(G7289,dMateriaPrima!$A$2:$A$12,dMateriaPrima!$C$2:$C$12)</f>
        <v>168</v>
      </c>
      <c r="O7289" s="3">
        <f t="shared" si="565"/>
        <v>16296</v>
      </c>
      <c r="P7289" s="4">
        <f t="shared" si="566"/>
        <v>0</v>
      </c>
      <c r="Q7289" s="3">
        <f t="shared" si="567"/>
        <v>16296</v>
      </c>
      <c r="R7289" t="str">
        <f t="shared" si="568"/>
        <v>Em atraso</v>
      </c>
      <c r="S7289" s="5">
        <f t="shared" si="569"/>
        <v>5</v>
      </c>
    </row>
    <row r="7290" spans="1:19" x14ac:dyDescent="0.25">
      <c r="A7290">
        <v>7289</v>
      </c>
      <c r="B7290" s="1">
        <v>44312</v>
      </c>
      <c r="C7290" s="1">
        <v>44319</v>
      </c>
      <c r="D7290" s="1">
        <v>44321</v>
      </c>
      <c r="E7290" s="1">
        <v>44321</v>
      </c>
      <c r="F7290">
        <v>4</v>
      </c>
      <c r="G7290">
        <v>5</v>
      </c>
      <c r="H7290">
        <v>419</v>
      </c>
      <c r="I7290" s="6">
        <v>0</v>
      </c>
      <c r="J7290">
        <v>3</v>
      </c>
      <c r="K7290" t="str">
        <f>_xlfn.XLOOKUP(fCompras!F7290,dComprador!$A$2:$A$7,dComprador!$B$2:$B$7)</f>
        <v>Lira</v>
      </c>
      <c r="L7290" t="str">
        <f>_xlfn.XLOOKUP(J7290,dFornecedor!$A$2:$A$6,dFornecedor!$B$2:$B$6)</f>
        <v>StepUp</v>
      </c>
      <c r="M7290" t="str">
        <f>_xlfn.XLOOKUP(G7290,dMateriaPrima!$A$2:$A$12,dMateriaPrima!$B$2:$B$12)</f>
        <v>Areia</v>
      </c>
      <c r="N7290" s="2">
        <f>_xlfn.XLOOKUP(G7290,dMateriaPrima!$A$2:$A$12,dMateriaPrima!$C$2:$C$12)</f>
        <v>3.59</v>
      </c>
      <c r="O7290" s="3">
        <f t="shared" si="565"/>
        <v>1504.21</v>
      </c>
      <c r="P7290" s="4">
        <f t="shared" si="566"/>
        <v>0</v>
      </c>
      <c r="Q7290" s="3">
        <f t="shared" si="567"/>
        <v>1504.21</v>
      </c>
      <c r="R7290" t="str">
        <f t="shared" si="568"/>
        <v>No prazo</v>
      </c>
      <c r="S7290" s="5">
        <f t="shared" si="569"/>
        <v>0</v>
      </c>
    </row>
    <row r="7291" spans="1:19" x14ac:dyDescent="0.25">
      <c r="A7291">
        <v>7290</v>
      </c>
      <c r="B7291" s="1">
        <v>44312</v>
      </c>
      <c r="C7291" s="1">
        <v>44316</v>
      </c>
      <c r="D7291" s="1">
        <v>44322</v>
      </c>
      <c r="E7291" s="1">
        <v>44323</v>
      </c>
      <c r="F7291">
        <v>4</v>
      </c>
      <c r="G7291">
        <v>5</v>
      </c>
      <c r="H7291">
        <v>306</v>
      </c>
      <c r="I7291" s="6">
        <v>0</v>
      </c>
      <c r="J7291">
        <v>5</v>
      </c>
      <c r="K7291" t="str">
        <f>_xlfn.XLOOKUP(fCompras!F7291,dComprador!$A$2:$A$7,dComprador!$B$2:$B$7)</f>
        <v>Lira</v>
      </c>
      <c r="L7291" t="str">
        <f>_xlfn.XLOOKUP(J7291,dFornecedor!$A$2:$A$6,dFornecedor!$B$2:$B$6)</f>
        <v>Atlas</v>
      </c>
      <c r="M7291" t="str">
        <f>_xlfn.XLOOKUP(G7291,dMateriaPrima!$A$2:$A$12,dMateriaPrima!$B$2:$B$12)</f>
        <v>Areia</v>
      </c>
      <c r="N7291" s="2">
        <f>_xlfn.XLOOKUP(G7291,dMateriaPrima!$A$2:$A$12,dMateriaPrima!$C$2:$C$12)</f>
        <v>3.59</v>
      </c>
      <c r="O7291" s="3">
        <f t="shared" si="565"/>
        <v>1098.54</v>
      </c>
      <c r="P7291" s="4">
        <f t="shared" si="566"/>
        <v>0</v>
      </c>
      <c r="Q7291" s="3">
        <f t="shared" si="567"/>
        <v>1098.54</v>
      </c>
      <c r="R7291" t="str">
        <f t="shared" si="568"/>
        <v>Em atraso</v>
      </c>
      <c r="S7291" s="5">
        <f t="shared" si="569"/>
        <v>1</v>
      </c>
    </row>
    <row r="7292" spans="1:19" x14ac:dyDescent="0.25">
      <c r="A7292">
        <v>7291</v>
      </c>
      <c r="B7292" s="1">
        <v>44312</v>
      </c>
      <c r="C7292" s="1">
        <v>44323</v>
      </c>
      <c r="D7292" s="1">
        <v>44323</v>
      </c>
      <c r="E7292" s="1">
        <v>44324</v>
      </c>
      <c r="F7292">
        <v>4</v>
      </c>
      <c r="G7292">
        <v>3</v>
      </c>
      <c r="H7292">
        <v>20</v>
      </c>
      <c r="I7292" s="6">
        <v>0.4</v>
      </c>
      <c r="J7292">
        <v>1</v>
      </c>
      <c r="K7292" t="str">
        <f>_xlfn.XLOOKUP(fCompras!F7292,dComprador!$A$2:$A$7,dComprador!$B$2:$B$7)</f>
        <v>Lira</v>
      </c>
      <c r="L7292" t="str">
        <f>_xlfn.XLOOKUP(J7292,dFornecedor!$A$2:$A$6,dFornecedor!$B$2:$B$6)</f>
        <v>NorthShore</v>
      </c>
      <c r="M7292" t="str">
        <f>_xlfn.XLOOKUP(G7292,dMateriaPrima!$A$2:$A$12,dMateriaPrima!$B$2:$B$12)</f>
        <v>Barra Metal</v>
      </c>
      <c r="N7292" s="2">
        <f>_xlfn.XLOOKUP(G7292,dMateriaPrima!$A$2:$A$12,dMateriaPrima!$C$2:$C$12)</f>
        <v>565</v>
      </c>
      <c r="O7292" s="3">
        <f t="shared" si="565"/>
        <v>11300</v>
      </c>
      <c r="P7292" s="4">
        <f t="shared" si="566"/>
        <v>4520</v>
      </c>
      <c r="Q7292" s="3">
        <f t="shared" si="567"/>
        <v>6780</v>
      </c>
      <c r="R7292" t="str">
        <f t="shared" si="568"/>
        <v>Em atraso</v>
      </c>
      <c r="S7292" s="5">
        <f t="shared" si="569"/>
        <v>1</v>
      </c>
    </row>
    <row r="7293" spans="1:19" x14ac:dyDescent="0.25">
      <c r="A7293">
        <v>7292</v>
      </c>
      <c r="B7293" s="1">
        <v>44312</v>
      </c>
      <c r="C7293" s="1">
        <v>44321</v>
      </c>
      <c r="D7293" s="1">
        <v>44323</v>
      </c>
      <c r="E7293" s="1">
        <v>44328</v>
      </c>
      <c r="F7293">
        <v>4</v>
      </c>
      <c r="G7293">
        <v>2</v>
      </c>
      <c r="H7293">
        <v>279</v>
      </c>
      <c r="I7293" s="6">
        <v>0</v>
      </c>
      <c r="J7293">
        <v>2</v>
      </c>
      <c r="K7293" t="str">
        <f>_xlfn.XLOOKUP(fCompras!F7293,dComprador!$A$2:$A$7,dComprador!$B$2:$B$7)</f>
        <v>Lira</v>
      </c>
      <c r="L7293" t="str">
        <f>_xlfn.XLOOKUP(J7293,dFornecedor!$A$2:$A$6,dFornecedor!$B$2:$B$6)</f>
        <v>Minerva</v>
      </c>
      <c r="M7293" t="str">
        <f>_xlfn.XLOOKUP(G7293,dMateriaPrima!$A$2:$A$12,dMateriaPrima!$B$2:$B$12)</f>
        <v>Chapa Metal</v>
      </c>
      <c r="N7293" s="2">
        <f>_xlfn.XLOOKUP(G7293,dMateriaPrima!$A$2:$A$12,dMateriaPrima!$C$2:$C$12)</f>
        <v>299.89999999999998</v>
      </c>
      <c r="O7293" s="3">
        <f t="shared" si="565"/>
        <v>83672.099999999991</v>
      </c>
      <c r="P7293" s="4">
        <f t="shared" si="566"/>
        <v>0</v>
      </c>
      <c r="Q7293" s="3">
        <f t="shared" si="567"/>
        <v>83672.099999999991</v>
      </c>
      <c r="R7293" t="str">
        <f t="shared" si="568"/>
        <v>Em atraso</v>
      </c>
      <c r="S7293" s="5">
        <f t="shared" si="569"/>
        <v>5</v>
      </c>
    </row>
    <row r="7294" spans="1:19" x14ac:dyDescent="0.25">
      <c r="A7294">
        <v>7293</v>
      </c>
      <c r="B7294" s="1">
        <v>44312</v>
      </c>
      <c r="C7294" s="1">
        <v>44316</v>
      </c>
      <c r="D7294" s="1">
        <v>44318</v>
      </c>
      <c r="E7294" s="1">
        <v>44324</v>
      </c>
      <c r="F7294">
        <v>4</v>
      </c>
      <c r="G7294">
        <v>7</v>
      </c>
      <c r="H7294">
        <v>328</v>
      </c>
      <c r="I7294" s="6">
        <v>0</v>
      </c>
      <c r="J7294">
        <v>1</v>
      </c>
      <c r="K7294" t="str">
        <f>_xlfn.XLOOKUP(fCompras!F7294,dComprador!$A$2:$A$7,dComprador!$B$2:$B$7)</f>
        <v>Lira</v>
      </c>
      <c r="L7294" t="str">
        <f>_xlfn.XLOOKUP(J7294,dFornecedor!$A$2:$A$6,dFornecedor!$B$2:$B$6)</f>
        <v>NorthShore</v>
      </c>
      <c r="M7294" t="str">
        <f>_xlfn.XLOOKUP(G7294,dMateriaPrima!$A$2:$A$12,dMateriaPrima!$B$2:$B$12)</f>
        <v>Poliéster</v>
      </c>
      <c r="N7294" s="2">
        <f>_xlfn.XLOOKUP(G7294,dMateriaPrima!$A$2:$A$12,dMateriaPrima!$C$2:$C$12)</f>
        <v>8</v>
      </c>
      <c r="O7294" s="3">
        <f t="shared" si="565"/>
        <v>2624</v>
      </c>
      <c r="P7294" s="4">
        <f t="shared" si="566"/>
        <v>0</v>
      </c>
      <c r="Q7294" s="3">
        <f t="shared" si="567"/>
        <v>2624</v>
      </c>
      <c r="R7294" t="str">
        <f t="shared" si="568"/>
        <v>Em atraso</v>
      </c>
      <c r="S7294" s="5">
        <f t="shared" si="569"/>
        <v>6</v>
      </c>
    </row>
    <row r="7295" spans="1:19" x14ac:dyDescent="0.25">
      <c r="A7295">
        <v>7294</v>
      </c>
      <c r="B7295" s="1">
        <v>44312</v>
      </c>
      <c r="C7295" s="1">
        <v>44314</v>
      </c>
      <c r="D7295" s="1">
        <v>44320</v>
      </c>
      <c r="E7295" s="1">
        <v>44322</v>
      </c>
      <c r="F7295">
        <v>4</v>
      </c>
      <c r="G7295">
        <v>8</v>
      </c>
      <c r="H7295">
        <v>416</v>
      </c>
      <c r="I7295" s="6">
        <v>0</v>
      </c>
      <c r="J7295">
        <v>2</v>
      </c>
      <c r="K7295" t="str">
        <f>_xlfn.XLOOKUP(fCompras!F7295,dComprador!$A$2:$A$7,dComprador!$B$2:$B$7)</f>
        <v>Lira</v>
      </c>
      <c r="L7295" t="str">
        <f>_xlfn.XLOOKUP(J7295,dFornecedor!$A$2:$A$6,dFornecedor!$B$2:$B$6)</f>
        <v>Minerva</v>
      </c>
      <c r="M7295" t="str">
        <f>_xlfn.XLOOKUP(G7295,dMateriaPrima!$A$2:$A$12,dMateriaPrima!$B$2:$B$12)</f>
        <v>Cimento</v>
      </c>
      <c r="N7295" s="2">
        <f>_xlfn.XLOOKUP(G7295,dMateriaPrima!$A$2:$A$12,dMateriaPrima!$C$2:$C$12)</f>
        <v>23</v>
      </c>
      <c r="O7295" s="3">
        <f t="shared" si="565"/>
        <v>9568</v>
      </c>
      <c r="P7295" s="4">
        <f t="shared" si="566"/>
        <v>0</v>
      </c>
      <c r="Q7295" s="3">
        <f t="shared" si="567"/>
        <v>9568</v>
      </c>
      <c r="R7295" t="str">
        <f t="shared" si="568"/>
        <v>Em atraso</v>
      </c>
      <c r="S7295" s="5">
        <f t="shared" si="569"/>
        <v>2</v>
      </c>
    </row>
    <row r="7296" spans="1:19" x14ac:dyDescent="0.25">
      <c r="A7296">
        <v>7295</v>
      </c>
      <c r="B7296" s="1">
        <v>44312</v>
      </c>
      <c r="C7296" s="1">
        <v>44312</v>
      </c>
      <c r="D7296" s="1">
        <v>44319</v>
      </c>
      <c r="E7296" s="1">
        <v>44321</v>
      </c>
      <c r="F7296">
        <v>4</v>
      </c>
      <c r="G7296">
        <v>11</v>
      </c>
      <c r="H7296">
        <v>532</v>
      </c>
      <c r="I7296" s="6">
        <v>0</v>
      </c>
      <c r="J7296">
        <v>2</v>
      </c>
      <c r="K7296" t="str">
        <f>_xlfn.XLOOKUP(fCompras!F7296,dComprador!$A$2:$A$7,dComprador!$B$2:$B$7)</f>
        <v>Lira</v>
      </c>
      <c r="L7296" t="str">
        <f>_xlfn.XLOOKUP(J7296,dFornecedor!$A$2:$A$6,dFornecedor!$B$2:$B$6)</f>
        <v>Minerva</v>
      </c>
      <c r="M7296" t="str">
        <f>_xlfn.XLOOKUP(G7296,dMateriaPrima!$A$2:$A$12,dMateriaPrima!$B$2:$B$12)</f>
        <v>Papel</v>
      </c>
      <c r="N7296" s="2">
        <f>_xlfn.XLOOKUP(G7296,dMateriaPrima!$A$2:$A$12,dMateriaPrima!$C$2:$C$12)</f>
        <v>9</v>
      </c>
      <c r="O7296" s="3">
        <f t="shared" si="565"/>
        <v>4788</v>
      </c>
      <c r="P7296" s="4">
        <f t="shared" si="566"/>
        <v>0</v>
      </c>
      <c r="Q7296" s="3">
        <f t="shared" si="567"/>
        <v>4788</v>
      </c>
      <c r="R7296" t="str">
        <f t="shared" si="568"/>
        <v>Em atraso</v>
      </c>
      <c r="S7296" s="5">
        <f t="shared" si="569"/>
        <v>2</v>
      </c>
    </row>
    <row r="7297" spans="1:19" x14ac:dyDescent="0.25">
      <c r="A7297">
        <v>7296</v>
      </c>
      <c r="B7297" s="1">
        <v>44312</v>
      </c>
      <c r="C7297" s="1">
        <v>44312</v>
      </c>
      <c r="D7297" s="1">
        <v>44330</v>
      </c>
      <c r="E7297" s="1">
        <v>44331</v>
      </c>
      <c r="F7297">
        <v>1</v>
      </c>
      <c r="G7297">
        <v>9</v>
      </c>
      <c r="H7297">
        <v>9</v>
      </c>
      <c r="I7297" s="6">
        <v>0</v>
      </c>
      <c r="J7297">
        <v>2</v>
      </c>
      <c r="K7297" t="str">
        <f>_xlfn.XLOOKUP(fCompras!F7297,dComprador!$A$2:$A$7,dComprador!$B$2:$B$7)</f>
        <v>Alon</v>
      </c>
      <c r="L7297" t="str">
        <f>_xlfn.XLOOKUP(J7297,dFornecedor!$A$2:$A$6,dFornecedor!$B$2:$B$6)</f>
        <v>Minerva</v>
      </c>
      <c r="M7297" t="str">
        <f>_xlfn.XLOOKUP(G7297,dMateriaPrima!$A$2:$A$12,dMateriaPrima!$B$2:$B$12)</f>
        <v>Couro</v>
      </c>
      <c r="N7297" s="2">
        <f>_xlfn.XLOOKUP(G7297,dMateriaPrima!$A$2:$A$12,dMateriaPrima!$C$2:$C$12)</f>
        <v>4.4000000000000004</v>
      </c>
      <c r="O7297" s="3">
        <f t="shared" si="565"/>
        <v>39.6</v>
      </c>
      <c r="P7297" s="4">
        <f t="shared" si="566"/>
        <v>0</v>
      </c>
      <c r="Q7297" s="3">
        <f t="shared" si="567"/>
        <v>39.6</v>
      </c>
      <c r="R7297" t="str">
        <f t="shared" si="568"/>
        <v>Em atraso</v>
      </c>
      <c r="S7297" s="5">
        <f t="shared" si="569"/>
        <v>1</v>
      </c>
    </row>
    <row r="7298" spans="1:19" x14ac:dyDescent="0.25">
      <c r="A7298">
        <v>7297</v>
      </c>
      <c r="B7298" s="1">
        <v>44312</v>
      </c>
      <c r="C7298" s="1">
        <v>44312</v>
      </c>
      <c r="D7298" s="1">
        <v>44331</v>
      </c>
      <c r="E7298" s="1">
        <v>44333</v>
      </c>
      <c r="F7298">
        <v>1</v>
      </c>
      <c r="G7298">
        <v>9</v>
      </c>
      <c r="H7298">
        <v>7</v>
      </c>
      <c r="I7298" s="6">
        <v>0</v>
      </c>
      <c r="J7298">
        <v>4</v>
      </c>
      <c r="K7298" t="str">
        <f>_xlfn.XLOOKUP(fCompras!F7298,dComprador!$A$2:$A$7,dComprador!$B$2:$B$7)</f>
        <v>Alon</v>
      </c>
      <c r="L7298" t="str">
        <f>_xlfn.XLOOKUP(J7298,dFornecedor!$A$2:$A$6,dFornecedor!$B$2:$B$6)</f>
        <v>AlphaOmega</v>
      </c>
      <c r="M7298" t="str">
        <f>_xlfn.XLOOKUP(G7298,dMateriaPrima!$A$2:$A$12,dMateriaPrima!$B$2:$B$12)</f>
        <v>Couro</v>
      </c>
      <c r="N7298" s="2">
        <f>_xlfn.XLOOKUP(G7298,dMateriaPrima!$A$2:$A$12,dMateriaPrima!$C$2:$C$12)</f>
        <v>4.4000000000000004</v>
      </c>
      <c r="O7298" s="3">
        <f t="shared" si="565"/>
        <v>30.800000000000004</v>
      </c>
      <c r="P7298" s="4">
        <f t="shared" si="566"/>
        <v>0</v>
      </c>
      <c r="Q7298" s="3">
        <f t="shared" si="567"/>
        <v>30.800000000000004</v>
      </c>
      <c r="R7298" t="str">
        <f t="shared" si="568"/>
        <v>Em atraso</v>
      </c>
      <c r="S7298" s="5">
        <f t="shared" si="569"/>
        <v>2</v>
      </c>
    </row>
    <row r="7299" spans="1:19" x14ac:dyDescent="0.25">
      <c r="A7299">
        <v>7298</v>
      </c>
      <c r="B7299" s="1">
        <v>44312</v>
      </c>
      <c r="C7299" s="1">
        <v>44313</v>
      </c>
      <c r="D7299" s="1">
        <v>44326</v>
      </c>
      <c r="E7299" s="1">
        <v>44328</v>
      </c>
      <c r="F7299">
        <v>2</v>
      </c>
      <c r="G7299">
        <v>2</v>
      </c>
      <c r="H7299">
        <v>86</v>
      </c>
      <c r="I7299" s="6">
        <v>0.28999999999999998</v>
      </c>
      <c r="J7299">
        <v>4</v>
      </c>
      <c r="K7299" t="str">
        <f>_xlfn.XLOOKUP(fCompras!F7299,dComprador!$A$2:$A$7,dComprador!$B$2:$B$7)</f>
        <v>João</v>
      </c>
      <c r="L7299" t="str">
        <f>_xlfn.XLOOKUP(J7299,dFornecedor!$A$2:$A$6,dFornecedor!$B$2:$B$6)</f>
        <v>AlphaOmega</v>
      </c>
      <c r="M7299" t="str">
        <f>_xlfn.XLOOKUP(G7299,dMateriaPrima!$A$2:$A$12,dMateriaPrima!$B$2:$B$12)</f>
        <v>Chapa Metal</v>
      </c>
      <c r="N7299" s="2">
        <f>_xlfn.XLOOKUP(G7299,dMateriaPrima!$A$2:$A$12,dMateriaPrima!$C$2:$C$12)</f>
        <v>299.89999999999998</v>
      </c>
      <c r="O7299" s="3">
        <f t="shared" ref="O7299:O7362" si="570">PRODUCT(H7299,N7299)</f>
        <v>25791.399999999998</v>
      </c>
      <c r="P7299" s="4">
        <f t="shared" ref="P7299:P7362" si="571">PRODUCT(O7299,I7299)</f>
        <v>7479.5059999999985</v>
      </c>
      <c r="Q7299" s="3">
        <f t="shared" ref="Q7299:Q7362" si="572">O7299-P7299</f>
        <v>18311.894</v>
      </c>
      <c r="R7299" t="str">
        <f t="shared" ref="R7299:R7362" si="573">IF(E7299&lt;=D7299,"No prazo",IF(E7299&gt;D7299,"Em atraso"))</f>
        <v>Em atraso</v>
      </c>
      <c r="S7299" s="5">
        <f t="shared" ref="S7299:S7362" si="574">IF(E7299 &gt;D7299, E7299-D7299,0)</f>
        <v>2</v>
      </c>
    </row>
    <row r="7300" spans="1:19" x14ac:dyDescent="0.25">
      <c r="A7300">
        <v>7299</v>
      </c>
      <c r="B7300" s="1">
        <v>44312</v>
      </c>
      <c r="C7300" s="1">
        <v>44314</v>
      </c>
      <c r="D7300" s="1">
        <v>44326</v>
      </c>
      <c r="E7300" s="1">
        <v>44327</v>
      </c>
      <c r="F7300">
        <v>2</v>
      </c>
      <c r="G7300">
        <v>1</v>
      </c>
      <c r="H7300">
        <v>118</v>
      </c>
      <c r="I7300" s="6">
        <v>0</v>
      </c>
      <c r="J7300">
        <v>1</v>
      </c>
      <c r="K7300" t="str">
        <f>_xlfn.XLOOKUP(fCompras!F7300,dComprador!$A$2:$A$7,dComprador!$B$2:$B$7)</f>
        <v>João</v>
      </c>
      <c r="L7300" t="str">
        <f>_xlfn.XLOOKUP(J7300,dFornecedor!$A$2:$A$6,dFornecedor!$B$2:$B$6)</f>
        <v>NorthShore</v>
      </c>
      <c r="M7300" t="str">
        <f>_xlfn.XLOOKUP(G7300,dMateriaPrima!$A$2:$A$12,dMateriaPrima!$B$2:$B$12)</f>
        <v>Tecido</v>
      </c>
      <c r="N7300" s="2">
        <f>_xlfn.XLOOKUP(G7300,dMateriaPrima!$A$2:$A$12,dMateriaPrima!$C$2:$C$12)</f>
        <v>18</v>
      </c>
      <c r="O7300" s="3">
        <f t="shared" si="570"/>
        <v>2124</v>
      </c>
      <c r="P7300" s="4">
        <f t="shared" si="571"/>
        <v>0</v>
      </c>
      <c r="Q7300" s="3">
        <f t="shared" si="572"/>
        <v>2124</v>
      </c>
      <c r="R7300" t="str">
        <f t="shared" si="573"/>
        <v>Em atraso</v>
      </c>
      <c r="S7300" s="5">
        <f t="shared" si="574"/>
        <v>1</v>
      </c>
    </row>
    <row r="7301" spans="1:19" x14ac:dyDescent="0.25">
      <c r="A7301">
        <v>7300</v>
      </c>
      <c r="B7301" s="1">
        <v>44312</v>
      </c>
      <c r="C7301" s="1">
        <v>44321</v>
      </c>
      <c r="D7301" s="1">
        <v>44328</v>
      </c>
      <c r="E7301" s="1">
        <v>44329</v>
      </c>
      <c r="F7301">
        <v>1</v>
      </c>
      <c r="G7301">
        <v>11</v>
      </c>
      <c r="H7301">
        <v>55</v>
      </c>
      <c r="I7301" s="6">
        <v>0</v>
      </c>
      <c r="J7301">
        <v>3</v>
      </c>
      <c r="K7301" t="str">
        <f>_xlfn.XLOOKUP(fCompras!F7301,dComprador!$A$2:$A$7,dComprador!$B$2:$B$7)</f>
        <v>Alon</v>
      </c>
      <c r="L7301" t="str">
        <f>_xlfn.XLOOKUP(J7301,dFornecedor!$A$2:$A$6,dFornecedor!$B$2:$B$6)</f>
        <v>StepUp</v>
      </c>
      <c r="M7301" t="str">
        <f>_xlfn.XLOOKUP(G7301,dMateriaPrima!$A$2:$A$12,dMateriaPrima!$B$2:$B$12)</f>
        <v>Papel</v>
      </c>
      <c r="N7301" s="2">
        <f>_xlfn.XLOOKUP(G7301,dMateriaPrima!$A$2:$A$12,dMateriaPrima!$C$2:$C$12)</f>
        <v>9</v>
      </c>
      <c r="O7301" s="3">
        <f t="shared" si="570"/>
        <v>495</v>
      </c>
      <c r="P7301" s="4">
        <f t="shared" si="571"/>
        <v>0</v>
      </c>
      <c r="Q7301" s="3">
        <f t="shared" si="572"/>
        <v>495</v>
      </c>
      <c r="R7301" t="str">
        <f t="shared" si="573"/>
        <v>Em atraso</v>
      </c>
      <c r="S7301" s="5">
        <f t="shared" si="574"/>
        <v>1</v>
      </c>
    </row>
    <row r="7302" spans="1:19" x14ac:dyDescent="0.25">
      <c r="A7302">
        <v>7301</v>
      </c>
      <c r="B7302" s="1">
        <v>44312</v>
      </c>
      <c r="C7302" s="1">
        <v>44313</v>
      </c>
      <c r="D7302" s="1">
        <v>44328</v>
      </c>
      <c r="E7302" s="1">
        <v>44329</v>
      </c>
      <c r="F7302">
        <v>1</v>
      </c>
      <c r="G7302">
        <v>7</v>
      </c>
      <c r="H7302">
        <v>485</v>
      </c>
      <c r="I7302" s="6">
        <v>0</v>
      </c>
      <c r="J7302">
        <v>3</v>
      </c>
      <c r="K7302" t="str">
        <f>_xlfn.XLOOKUP(fCompras!F7302,dComprador!$A$2:$A$7,dComprador!$B$2:$B$7)</f>
        <v>Alon</v>
      </c>
      <c r="L7302" t="str">
        <f>_xlfn.XLOOKUP(J7302,dFornecedor!$A$2:$A$6,dFornecedor!$B$2:$B$6)</f>
        <v>StepUp</v>
      </c>
      <c r="M7302" t="str">
        <f>_xlfn.XLOOKUP(G7302,dMateriaPrima!$A$2:$A$12,dMateriaPrima!$B$2:$B$12)</f>
        <v>Poliéster</v>
      </c>
      <c r="N7302" s="2">
        <f>_xlfn.XLOOKUP(G7302,dMateriaPrima!$A$2:$A$12,dMateriaPrima!$C$2:$C$12)</f>
        <v>8</v>
      </c>
      <c r="O7302" s="3">
        <f t="shared" si="570"/>
        <v>3880</v>
      </c>
      <c r="P7302" s="4">
        <f t="shared" si="571"/>
        <v>0</v>
      </c>
      <c r="Q7302" s="3">
        <f t="shared" si="572"/>
        <v>3880</v>
      </c>
      <c r="R7302" t="str">
        <f t="shared" si="573"/>
        <v>Em atraso</v>
      </c>
      <c r="S7302" s="5">
        <f t="shared" si="574"/>
        <v>1</v>
      </c>
    </row>
    <row r="7303" spans="1:19" x14ac:dyDescent="0.25">
      <c r="A7303">
        <v>7302</v>
      </c>
      <c r="B7303" s="1">
        <v>44312</v>
      </c>
      <c r="C7303" s="1">
        <v>44312</v>
      </c>
      <c r="D7303" s="1">
        <v>44343</v>
      </c>
      <c r="E7303" s="1">
        <v>44344</v>
      </c>
      <c r="F7303">
        <v>1</v>
      </c>
      <c r="G7303">
        <v>11</v>
      </c>
      <c r="H7303">
        <v>81</v>
      </c>
      <c r="I7303" s="6">
        <v>0.14000000000000001</v>
      </c>
      <c r="J7303">
        <v>2</v>
      </c>
      <c r="K7303" t="str">
        <f>_xlfn.XLOOKUP(fCompras!F7303,dComprador!$A$2:$A$7,dComprador!$B$2:$B$7)</f>
        <v>Alon</v>
      </c>
      <c r="L7303" t="str">
        <f>_xlfn.XLOOKUP(J7303,dFornecedor!$A$2:$A$6,dFornecedor!$B$2:$B$6)</f>
        <v>Minerva</v>
      </c>
      <c r="M7303" t="str">
        <f>_xlfn.XLOOKUP(G7303,dMateriaPrima!$A$2:$A$12,dMateriaPrima!$B$2:$B$12)</f>
        <v>Papel</v>
      </c>
      <c r="N7303" s="2">
        <f>_xlfn.XLOOKUP(G7303,dMateriaPrima!$A$2:$A$12,dMateriaPrima!$C$2:$C$12)</f>
        <v>9</v>
      </c>
      <c r="O7303" s="3">
        <f t="shared" si="570"/>
        <v>729</v>
      </c>
      <c r="P7303" s="4">
        <f t="shared" si="571"/>
        <v>102.06000000000002</v>
      </c>
      <c r="Q7303" s="3">
        <f t="shared" si="572"/>
        <v>626.93999999999994</v>
      </c>
      <c r="R7303" t="str">
        <f t="shared" si="573"/>
        <v>Em atraso</v>
      </c>
      <c r="S7303" s="5">
        <f t="shared" si="574"/>
        <v>1</v>
      </c>
    </row>
    <row r="7304" spans="1:19" x14ac:dyDescent="0.25">
      <c r="A7304">
        <v>7303</v>
      </c>
      <c r="B7304" s="1">
        <v>44312</v>
      </c>
      <c r="C7304" s="1">
        <v>44320</v>
      </c>
      <c r="D7304" s="1">
        <v>44345</v>
      </c>
      <c r="E7304" s="1">
        <v>44347</v>
      </c>
      <c r="F7304">
        <v>1</v>
      </c>
      <c r="G7304">
        <v>9</v>
      </c>
      <c r="H7304">
        <v>48</v>
      </c>
      <c r="I7304" s="6">
        <v>0</v>
      </c>
      <c r="J7304">
        <v>2</v>
      </c>
      <c r="K7304" t="str">
        <f>_xlfn.XLOOKUP(fCompras!F7304,dComprador!$A$2:$A$7,dComprador!$B$2:$B$7)</f>
        <v>Alon</v>
      </c>
      <c r="L7304" t="str">
        <f>_xlfn.XLOOKUP(J7304,dFornecedor!$A$2:$A$6,dFornecedor!$B$2:$B$6)</f>
        <v>Minerva</v>
      </c>
      <c r="M7304" t="str">
        <f>_xlfn.XLOOKUP(G7304,dMateriaPrima!$A$2:$A$12,dMateriaPrima!$B$2:$B$12)</f>
        <v>Couro</v>
      </c>
      <c r="N7304" s="2">
        <f>_xlfn.XLOOKUP(G7304,dMateriaPrima!$A$2:$A$12,dMateriaPrima!$C$2:$C$12)</f>
        <v>4.4000000000000004</v>
      </c>
      <c r="O7304" s="3">
        <f t="shared" si="570"/>
        <v>211.20000000000002</v>
      </c>
      <c r="P7304" s="4">
        <f t="shared" si="571"/>
        <v>0</v>
      </c>
      <c r="Q7304" s="3">
        <f t="shared" si="572"/>
        <v>211.20000000000002</v>
      </c>
      <c r="R7304" t="str">
        <f t="shared" si="573"/>
        <v>Em atraso</v>
      </c>
      <c r="S7304" s="5">
        <f t="shared" si="574"/>
        <v>2</v>
      </c>
    </row>
    <row r="7305" spans="1:19" x14ac:dyDescent="0.25">
      <c r="A7305">
        <v>7304</v>
      </c>
      <c r="B7305" s="1">
        <v>44312</v>
      </c>
      <c r="C7305" s="1">
        <v>44312</v>
      </c>
      <c r="D7305" s="1">
        <v>44333</v>
      </c>
      <c r="E7305" s="1">
        <v>44333</v>
      </c>
      <c r="F7305">
        <v>1</v>
      </c>
      <c r="G7305">
        <v>1</v>
      </c>
      <c r="H7305">
        <v>234</v>
      </c>
      <c r="I7305" s="6">
        <v>0</v>
      </c>
      <c r="J7305">
        <v>2</v>
      </c>
      <c r="K7305" t="str">
        <f>_xlfn.XLOOKUP(fCompras!F7305,dComprador!$A$2:$A$7,dComprador!$B$2:$B$7)</f>
        <v>Alon</v>
      </c>
      <c r="L7305" t="str">
        <f>_xlfn.XLOOKUP(J7305,dFornecedor!$A$2:$A$6,dFornecedor!$B$2:$B$6)</f>
        <v>Minerva</v>
      </c>
      <c r="M7305" t="str">
        <f>_xlfn.XLOOKUP(G7305,dMateriaPrima!$A$2:$A$12,dMateriaPrima!$B$2:$B$12)</f>
        <v>Tecido</v>
      </c>
      <c r="N7305" s="2">
        <f>_xlfn.XLOOKUP(G7305,dMateriaPrima!$A$2:$A$12,dMateriaPrima!$C$2:$C$12)</f>
        <v>18</v>
      </c>
      <c r="O7305" s="3">
        <f t="shared" si="570"/>
        <v>4212</v>
      </c>
      <c r="P7305" s="4">
        <f t="shared" si="571"/>
        <v>0</v>
      </c>
      <c r="Q7305" s="3">
        <f t="shared" si="572"/>
        <v>4212</v>
      </c>
      <c r="R7305" t="str">
        <f t="shared" si="573"/>
        <v>No prazo</v>
      </c>
      <c r="S7305" s="5">
        <f t="shared" si="574"/>
        <v>0</v>
      </c>
    </row>
    <row r="7306" spans="1:19" x14ac:dyDescent="0.25">
      <c r="A7306">
        <v>7305</v>
      </c>
      <c r="B7306" s="1">
        <v>44312</v>
      </c>
      <c r="C7306" s="1">
        <v>44312</v>
      </c>
      <c r="D7306" s="1">
        <v>44335</v>
      </c>
      <c r="E7306" s="1">
        <v>44337</v>
      </c>
      <c r="F7306">
        <v>1</v>
      </c>
      <c r="G7306">
        <v>11</v>
      </c>
      <c r="H7306">
        <v>135</v>
      </c>
      <c r="I7306" s="6">
        <v>0</v>
      </c>
      <c r="J7306">
        <v>4</v>
      </c>
      <c r="K7306" t="str">
        <f>_xlfn.XLOOKUP(fCompras!F7306,dComprador!$A$2:$A$7,dComprador!$B$2:$B$7)</f>
        <v>Alon</v>
      </c>
      <c r="L7306" t="str">
        <f>_xlfn.XLOOKUP(J7306,dFornecedor!$A$2:$A$6,dFornecedor!$B$2:$B$6)</f>
        <v>AlphaOmega</v>
      </c>
      <c r="M7306" t="str">
        <f>_xlfn.XLOOKUP(G7306,dMateriaPrima!$A$2:$A$12,dMateriaPrima!$B$2:$B$12)</f>
        <v>Papel</v>
      </c>
      <c r="N7306" s="2">
        <f>_xlfn.XLOOKUP(G7306,dMateriaPrima!$A$2:$A$12,dMateriaPrima!$C$2:$C$12)</f>
        <v>9</v>
      </c>
      <c r="O7306" s="3">
        <f t="shared" si="570"/>
        <v>1215</v>
      </c>
      <c r="P7306" s="4">
        <f t="shared" si="571"/>
        <v>0</v>
      </c>
      <c r="Q7306" s="3">
        <f t="shared" si="572"/>
        <v>1215</v>
      </c>
      <c r="R7306" t="str">
        <f t="shared" si="573"/>
        <v>Em atraso</v>
      </c>
      <c r="S7306" s="5">
        <f t="shared" si="574"/>
        <v>2</v>
      </c>
    </row>
    <row r="7307" spans="1:19" x14ac:dyDescent="0.25">
      <c r="A7307">
        <v>7306</v>
      </c>
      <c r="B7307" s="1">
        <v>44313</v>
      </c>
      <c r="C7307" s="1">
        <v>44323</v>
      </c>
      <c r="D7307" s="1">
        <v>44325</v>
      </c>
      <c r="E7307" s="1">
        <v>44325</v>
      </c>
      <c r="F7307">
        <v>4</v>
      </c>
      <c r="G7307">
        <v>11</v>
      </c>
      <c r="H7307">
        <v>139</v>
      </c>
      <c r="I7307" s="6">
        <v>0</v>
      </c>
      <c r="J7307">
        <v>1</v>
      </c>
      <c r="K7307" t="str">
        <f>_xlfn.XLOOKUP(fCompras!F7307,dComprador!$A$2:$A$7,dComprador!$B$2:$B$7)</f>
        <v>Lira</v>
      </c>
      <c r="L7307" t="str">
        <f>_xlfn.XLOOKUP(J7307,dFornecedor!$A$2:$A$6,dFornecedor!$B$2:$B$6)</f>
        <v>NorthShore</v>
      </c>
      <c r="M7307" t="str">
        <f>_xlfn.XLOOKUP(G7307,dMateriaPrima!$A$2:$A$12,dMateriaPrima!$B$2:$B$12)</f>
        <v>Papel</v>
      </c>
      <c r="N7307" s="2">
        <f>_xlfn.XLOOKUP(G7307,dMateriaPrima!$A$2:$A$12,dMateriaPrima!$C$2:$C$12)</f>
        <v>9</v>
      </c>
      <c r="O7307" s="3">
        <f t="shared" si="570"/>
        <v>1251</v>
      </c>
      <c r="P7307" s="4">
        <f t="shared" si="571"/>
        <v>0</v>
      </c>
      <c r="Q7307" s="3">
        <f t="shared" si="572"/>
        <v>1251</v>
      </c>
      <c r="R7307" t="str">
        <f t="shared" si="573"/>
        <v>No prazo</v>
      </c>
      <c r="S7307" s="5">
        <f t="shared" si="574"/>
        <v>0</v>
      </c>
    </row>
    <row r="7308" spans="1:19" x14ac:dyDescent="0.25">
      <c r="A7308">
        <v>7307</v>
      </c>
      <c r="B7308" s="1">
        <v>44313</v>
      </c>
      <c r="C7308" s="1">
        <v>44318</v>
      </c>
      <c r="D7308" s="1">
        <v>44320</v>
      </c>
      <c r="E7308" s="1">
        <v>44322</v>
      </c>
      <c r="F7308">
        <v>4</v>
      </c>
      <c r="G7308">
        <v>5</v>
      </c>
      <c r="H7308">
        <v>29</v>
      </c>
      <c r="I7308" s="6">
        <v>0</v>
      </c>
      <c r="J7308">
        <v>3</v>
      </c>
      <c r="K7308" t="str">
        <f>_xlfn.XLOOKUP(fCompras!F7308,dComprador!$A$2:$A$7,dComprador!$B$2:$B$7)</f>
        <v>Lira</v>
      </c>
      <c r="L7308" t="str">
        <f>_xlfn.XLOOKUP(J7308,dFornecedor!$A$2:$A$6,dFornecedor!$B$2:$B$6)</f>
        <v>StepUp</v>
      </c>
      <c r="M7308" t="str">
        <f>_xlfn.XLOOKUP(G7308,dMateriaPrima!$A$2:$A$12,dMateriaPrima!$B$2:$B$12)</f>
        <v>Areia</v>
      </c>
      <c r="N7308" s="2">
        <f>_xlfn.XLOOKUP(G7308,dMateriaPrima!$A$2:$A$12,dMateriaPrima!$C$2:$C$12)</f>
        <v>3.59</v>
      </c>
      <c r="O7308" s="3">
        <f t="shared" si="570"/>
        <v>104.11</v>
      </c>
      <c r="P7308" s="4">
        <f t="shared" si="571"/>
        <v>0</v>
      </c>
      <c r="Q7308" s="3">
        <f t="shared" si="572"/>
        <v>104.11</v>
      </c>
      <c r="R7308" t="str">
        <f t="shared" si="573"/>
        <v>Em atraso</v>
      </c>
      <c r="S7308" s="5">
        <f t="shared" si="574"/>
        <v>2</v>
      </c>
    </row>
    <row r="7309" spans="1:19" x14ac:dyDescent="0.25">
      <c r="A7309">
        <v>7308</v>
      </c>
      <c r="B7309" s="1">
        <v>44313</v>
      </c>
      <c r="C7309" s="1">
        <v>44325</v>
      </c>
      <c r="D7309" s="1">
        <v>44333</v>
      </c>
      <c r="E7309" s="1">
        <v>44335</v>
      </c>
      <c r="F7309">
        <v>1</v>
      </c>
      <c r="G7309">
        <v>10</v>
      </c>
      <c r="H7309">
        <v>23</v>
      </c>
      <c r="I7309" s="6">
        <v>0</v>
      </c>
      <c r="J7309">
        <v>1</v>
      </c>
      <c r="K7309" t="str">
        <f>_xlfn.XLOOKUP(fCompras!F7309,dComprador!$A$2:$A$7,dComprador!$B$2:$B$7)</f>
        <v>Alon</v>
      </c>
      <c r="L7309" t="str">
        <f>_xlfn.XLOOKUP(J7309,dFornecedor!$A$2:$A$6,dFornecedor!$B$2:$B$6)</f>
        <v>NorthShore</v>
      </c>
      <c r="M7309" t="str">
        <f>_xlfn.XLOOKUP(G7309,dMateriaPrima!$A$2:$A$12,dMateriaPrima!$B$2:$B$12)</f>
        <v>Pedra Britada</v>
      </c>
      <c r="N7309" s="2">
        <f>_xlfn.XLOOKUP(G7309,dMateriaPrima!$A$2:$A$12,dMateriaPrima!$C$2:$C$12)</f>
        <v>56</v>
      </c>
      <c r="O7309" s="3">
        <f t="shared" si="570"/>
        <v>1288</v>
      </c>
      <c r="P7309" s="4">
        <f t="shared" si="571"/>
        <v>0</v>
      </c>
      <c r="Q7309" s="3">
        <f t="shared" si="572"/>
        <v>1288</v>
      </c>
      <c r="R7309" t="str">
        <f t="shared" si="573"/>
        <v>Em atraso</v>
      </c>
      <c r="S7309" s="5">
        <f t="shared" si="574"/>
        <v>2</v>
      </c>
    </row>
    <row r="7310" spans="1:19" x14ac:dyDescent="0.25">
      <c r="A7310">
        <v>7309</v>
      </c>
      <c r="B7310" s="1">
        <v>44313</v>
      </c>
      <c r="C7310" s="1">
        <v>44314</v>
      </c>
      <c r="D7310" s="1">
        <v>44327</v>
      </c>
      <c r="E7310" s="1">
        <v>44331</v>
      </c>
      <c r="F7310">
        <v>1</v>
      </c>
      <c r="G7310">
        <v>11</v>
      </c>
      <c r="H7310">
        <v>8</v>
      </c>
      <c r="I7310" s="6">
        <v>0</v>
      </c>
      <c r="J7310">
        <v>3</v>
      </c>
      <c r="K7310" t="str">
        <f>_xlfn.XLOOKUP(fCompras!F7310,dComprador!$A$2:$A$7,dComprador!$B$2:$B$7)</f>
        <v>Alon</v>
      </c>
      <c r="L7310" t="str">
        <f>_xlfn.XLOOKUP(J7310,dFornecedor!$A$2:$A$6,dFornecedor!$B$2:$B$6)</f>
        <v>StepUp</v>
      </c>
      <c r="M7310" t="str">
        <f>_xlfn.XLOOKUP(G7310,dMateriaPrima!$A$2:$A$12,dMateriaPrima!$B$2:$B$12)</f>
        <v>Papel</v>
      </c>
      <c r="N7310" s="2">
        <f>_xlfn.XLOOKUP(G7310,dMateriaPrima!$A$2:$A$12,dMateriaPrima!$C$2:$C$12)</f>
        <v>9</v>
      </c>
      <c r="O7310" s="3">
        <f t="shared" si="570"/>
        <v>72</v>
      </c>
      <c r="P7310" s="4">
        <f t="shared" si="571"/>
        <v>0</v>
      </c>
      <c r="Q7310" s="3">
        <f t="shared" si="572"/>
        <v>72</v>
      </c>
      <c r="R7310" t="str">
        <f t="shared" si="573"/>
        <v>Em atraso</v>
      </c>
      <c r="S7310" s="5">
        <f t="shared" si="574"/>
        <v>4</v>
      </c>
    </row>
    <row r="7311" spans="1:19" x14ac:dyDescent="0.25">
      <c r="A7311">
        <v>7310</v>
      </c>
      <c r="B7311" s="1">
        <v>44313</v>
      </c>
      <c r="C7311" s="1">
        <v>44322</v>
      </c>
      <c r="D7311" s="1">
        <v>44331</v>
      </c>
      <c r="E7311" s="1">
        <v>44334</v>
      </c>
      <c r="F7311">
        <v>1</v>
      </c>
      <c r="G7311">
        <v>1</v>
      </c>
      <c r="H7311">
        <v>27</v>
      </c>
      <c r="I7311" s="6">
        <v>0</v>
      </c>
      <c r="J7311">
        <v>2</v>
      </c>
      <c r="K7311" t="str">
        <f>_xlfn.XLOOKUP(fCompras!F7311,dComprador!$A$2:$A$7,dComprador!$B$2:$B$7)</f>
        <v>Alon</v>
      </c>
      <c r="L7311" t="str">
        <f>_xlfn.XLOOKUP(J7311,dFornecedor!$A$2:$A$6,dFornecedor!$B$2:$B$6)</f>
        <v>Minerva</v>
      </c>
      <c r="M7311" t="str">
        <f>_xlfn.XLOOKUP(G7311,dMateriaPrima!$A$2:$A$12,dMateriaPrima!$B$2:$B$12)</f>
        <v>Tecido</v>
      </c>
      <c r="N7311" s="2">
        <f>_xlfn.XLOOKUP(G7311,dMateriaPrima!$A$2:$A$12,dMateriaPrima!$C$2:$C$12)</f>
        <v>18</v>
      </c>
      <c r="O7311" s="3">
        <f t="shared" si="570"/>
        <v>486</v>
      </c>
      <c r="P7311" s="4">
        <f t="shared" si="571"/>
        <v>0</v>
      </c>
      <c r="Q7311" s="3">
        <f t="shared" si="572"/>
        <v>486</v>
      </c>
      <c r="R7311" t="str">
        <f t="shared" si="573"/>
        <v>Em atraso</v>
      </c>
      <c r="S7311" s="5">
        <f t="shared" si="574"/>
        <v>3</v>
      </c>
    </row>
    <row r="7312" spans="1:19" x14ac:dyDescent="0.25">
      <c r="A7312">
        <v>7311</v>
      </c>
      <c r="B7312" s="1">
        <v>44313</v>
      </c>
      <c r="C7312" s="1">
        <v>44313</v>
      </c>
      <c r="D7312" s="1">
        <v>44325</v>
      </c>
      <c r="E7312" s="1">
        <v>44329</v>
      </c>
      <c r="F7312">
        <v>2</v>
      </c>
      <c r="G7312">
        <v>9</v>
      </c>
      <c r="H7312">
        <v>3</v>
      </c>
      <c r="I7312" s="6">
        <v>0</v>
      </c>
      <c r="J7312">
        <v>2</v>
      </c>
      <c r="K7312" t="str">
        <f>_xlfn.XLOOKUP(fCompras!F7312,dComprador!$A$2:$A$7,dComprador!$B$2:$B$7)</f>
        <v>João</v>
      </c>
      <c r="L7312" t="str">
        <f>_xlfn.XLOOKUP(J7312,dFornecedor!$A$2:$A$6,dFornecedor!$B$2:$B$6)</f>
        <v>Minerva</v>
      </c>
      <c r="M7312" t="str">
        <f>_xlfn.XLOOKUP(G7312,dMateriaPrima!$A$2:$A$12,dMateriaPrima!$B$2:$B$12)</f>
        <v>Couro</v>
      </c>
      <c r="N7312" s="2">
        <f>_xlfn.XLOOKUP(G7312,dMateriaPrima!$A$2:$A$12,dMateriaPrima!$C$2:$C$12)</f>
        <v>4.4000000000000004</v>
      </c>
      <c r="O7312" s="3">
        <f t="shared" si="570"/>
        <v>13.200000000000001</v>
      </c>
      <c r="P7312" s="4">
        <f t="shared" si="571"/>
        <v>0</v>
      </c>
      <c r="Q7312" s="3">
        <f t="shared" si="572"/>
        <v>13.200000000000001</v>
      </c>
      <c r="R7312" t="str">
        <f t="shared" si="573"/>
        <v>Em atraso</v>
      </c>
      <c r="S7312" s="5">
        <f t="shared" si="574"/>
        <v>4</v>
      </c>
    </row>
    <row r="7313" spans="1:19" x14ac:dyDescent="0.25">
      <c r="A7313">
        <v>7312</v>
      </c>
      <c r="B7313" s="1">
        <v>44313</v>
      </c>
      <c r="C7313" s="1">
        <v>44315</v>
      </c>
      <c r="D7313" s="1">
        <v>44330</v>
      </c>
      <c r="E7313" s="1">
        <v>44331</v>
      </c>
      <c r="F7313">
        <v>1</v>
      </c>
      <c r="G7313">
        <v>9</v>
      </c>
      <c r="H7313">
        <v>172</v>
      </c>
      <c r="I7313" s="6">
        <v>0</v>
      </c>
      <c r="J7313">
        <v>1</v>
      </c>
      <c r="K7313" t="str">
        <f>_xlfn.XLOOKUP(fCompras!F7313,dComprador!$A$2:$A$7,dComprador!$B$2:$B$7)</f>
        <v>Alon</v>
      </c>
      <c r="L7313" t="str">
        <f>_xlfn.XLOOKUP(J7313,dFornecedor!$A$2:$A$6,dFornecedor!$B$2:$B$6)</f>
        <v>NorthShore</v>
      </c>
      <c r="M7313" t="str">
        <f>_xlfn.XLOOKUP(G7313,dMateriaPrima!$A$2:$A$12,dMateriaPrima!$B$2:$B$12)</f>
        <v>Couro</v>
      </c>
      <c r="N7313" s="2">
        <f>_xlfn.XLOOKUP(G7313,dMateriaPrima!$A$2:$A$12,dMateriaPrima!$C$2:$C$12)</f>
        <v>4.4000000000000004</v>
      </c>
      <c r="O7313" s="3">
        <f t="shared" si="570"/>
        <v>756.80000000000007</v>
      </c>
      <c r="P7313" s="4">
        <f t="shared" si="571"/>
        <v>0</v>
      </c>
      <c r="Q7313" s="3">
        <f t="shared" si="572"/>
        <v>756.80000000000007</v>
      </c>
      <c r="R7313" t="str">
        <f t="shared" si="573"/>
        <v>Em atraso</v>
      </c>
      <c r="S7313" s="5">
        <f t="shared" si="574"/>
        <v>1</v>
      </c>
    </row>
    <row r="7314" spans="1:19" x14ac:dyDescent="0.25">
      <c r="A7314">
        <v>7313</v>
      </c>
      <c r="B7314" s="1">
        <v>44314</v>
      </c>
      <c r="C7314" s="1">
        <v>44314</v>
      </c>
      <c r="D7314" s="1">
        <v>44321</v>
      </c>
      <c r="E7314" s="1">
        <v>44322</v>
      </c>
      <c r="F7314">
        <v>4</v>
      </c>
      <c r="G7314">
        <v>6</v>
      </c>
      <c r="H7314">
        <v>192</v>
      </c>
      <c r="I7314" s="6">
        <v>0</v>
      </c>
      <c r="J7314">
        <v>5</v>
      </c>
      <c r="K7314" t="str">
        <f>_xlfn.XLOOKUP(fCompras!F7314,dComprador!$A$2:$A$7,dComprador!$B$2:$B$7)</f>
        <v>Lira</v>
      </c>
      <c r="L7314" t="str">
        <f>_xlfn.XLOOKUP(J7314,dFornecedor!$A$2:$A$6,dFornecedor!$B$2:$B$6)</f>
        <v>Atlas</v>
      </c>
      <c r="M7314" t="str">
        <f>_xlfn.XLOOKUP(G7314,dMateriaPrima!$A$2:$A$12,dMateriaPrima!$B$2:$B$12)</f>
        <v>Fio Algodão</v>
      </c>
      <c r="N7314" s="2">
        <f>_xlfn.XLOOKUP(G7314,dMateriaPrima!$A$2:$A$12,dMateriaPrima!$C$2:$C$12)</f>
        <v>55.9</v>
      </c>
      <c r="O7314" s="3">
        <f t="shared" si="570"/>
        <v>10732.8</v>
      </c>
      <c r="P7314" s="4">
        <f t="shared" si="571"/>
        <v>0</v>
      </c>
      <c r="Q7314" s="3">
        <f t="shared" si="572"/>
        <v>10732.8</v>
      </c>
      <c r="R7314" t="str">
        <f t="shared" si="573"/>
        <v>Em atraso</v>
      </c>
      <c r="S7314" s="5">
        <f t="shared" si="574"/>
        <v>1</v>
      </c>
    </row>
    <row r="7315" spans="1:19" x14ac:dyDescent="0.25">
      <c r="A7315">
        <v>7314</v>
      </c>
      <c r="B7315" s="1">
        <v>44314</v>
      </c>
      <c r="C7315" s="1">
        <v>44320</v>
      </c>
      <c r="D7315" s="1">
        <v>44321</v>
      </c>
      <c r="E7315" s="1">
        <v>44324</v>
      </c>
      <c r="F7315">
        <v>4</v>
      </c>
      <c r="G7315">
        <v>9</v>
      </c>
      <c r="H7315">
        <v>113</v>
      </c>
      <c r="I7315" s="6">
        <v>0</v>
      </c>
      <c r="J7315">
        <v>3</v>
      </c>
      <c r="K7315" t="str">
        <f>_xlfn.XLOOKUP(fCompras!F7315,dComprador!$A$2:$A$7,dComprador!$B$2:$B$7)</f>
        <v>Lira</v>
      </c>
      <c r="L7315" t="str">
        <f>_xlfn.XLOOKUP(J7315,dFornecedor!$A$2:$A$6,dFornecedor!$B$2:$B$6)</f>
        <v>StepUp</v>
      </c>
      <c r="M7315" t="str">
        <f>_xlfn.XLOOKUP(G7315,dMateriaPrima!$A$2:$A$12,dMateriaPrima!$B$2:$B$12)</f>
        <v>Couro</v>
      </c>
      <c r="N7315" s="2">
        <f>_xlfn.XLOOKUP(G7315,dMateriaPrima!$A$2:$A$12,dMateriaPrima!$C$2:$C$12)</f>
        <v>4.4000000000000004</v>
      </c>
      <c r="O7315" s="3">
        <f t="shared" si="570"/>
        <v>497.20000000000005</v>
      </c>
      <c r="P7315" s="4">
        <f t="shared" si="571"/>
        <v>0</v>
      </c>
      <c r="Q7315" s="3">
        <f t="shared" si="572"/>
        <v>497.20000000000005</v>
      </c>
      <c r="R7315" t="str">
        <f t="shared" si="573"/>
        <v>Em atraso</v>
      </c>
      <c r="S7315" s="5">
        <f t="shared" si="574"/>
        <v>3</v>
      </c>
    </row>
    <row r="7316" spans="1:19" x14ac:dyDescent="0.25">
      <c r="A7316">
        <v>7315</v>
      </c>
      <c r="B7316" s="1">
        <v>44314</v>
      </c>
      <c r="C7316" s="1">
        <v>44314</v>
      </c>
      <c r="D7316" s="1">
        <v>44325</v>
      </c>
      <c r="E7316" s="1">
        <v>44326</v>
      </c>
      <c r="F7316">
        <v>4</v>
      </c>
      <c r="G7316">
        <v>5</v>
      </c>
      <c r="H7316">
        <v>14</v>
      </c>
      <c r="I7316" s="6">
        <v>0</v>
      </c>
      <c r="J7316">
        <v>4</v>
      </c>
      <c r="K7316" t="str">
        <f>_xlfn.XLOOKUP(fCompras!F7316,dComprador!$A$2:$A$7,dComprador!$B$2:$B$7)</f>
        <v>Lira</v>
      </c>
      <c r="L7316" t="str">
        <f>_xlfn.XLOOKUP(J7316,dFornecedor!$A$2:$A$6,dFornecedor!$B$2:$B$6)</f>
        <v>AlphaOmega</v>
      </c>
      <c r="M7316" t="str">
        <f>_xlfn.XLOOKUP(G7316,dMateriaPrima!$A$2:$A$12,dMateriaPrima!$B$2:$B$12)</f>
        <v>Areia</v>
      </c>
      <c r="N7316" s="2">
        <f>_xlfn.XLOOKUP(G7316,dMateriaPrima!$A$2:$A$12,dMateriaPrima!$C$2:$C$12)</f>
        <v>3.59</v>
      </c>
      <c r="O7316" s="3">
        <f t="shared" si="570"/>
        <v>50.26</v>
      </c>
      <c r="P7316" s="4">
        <f t="shared" si="571"/>
        <v>0</v>
      </c>
      <c r="Q7316" s="3">
        <f t="shared" si="572"/>
        <v>50.26</v>
      </c>
      <c r="R7316" t="str">
        <f t="shared" si="573"/>
        <v>Em atraso</v>
      </c>
      <c r="S7316" s="5">
        <f t="shared" si="574"/>
        <v>1</v>
      </c>
    </row>
    <row r="7317" spans="1:19" x14ac:dyDescent="0.25">
      <c r="A7317">
        <v>7316</v>
      </c>
      <c r="B7317" s="1">
        <v>44314</v>
      </c>
      <c r="C7317" s="1">
        <v>44321</v>
      </c>
      <c r="D7317" s="1">
        <v>44323</v>
      </c>
      <c r="E7317" s="1">
        <v>44327</v>
      </c>
      <c r="F7317">
        <v>4</v>
      </c>
      <c r="G7317">
        <v>1</v>
      </c>
      <c r="H7317">
        <v>41</v>
      </c>
      <c r="I7317" s="6">
        <v>0</v>
      </c>
      <c r="J7317">
        <v>2</v>
      </c>
      <c r="K7317" t="str">
        <f>_xlfn.XLOOKUP(fCompras!F7317,dComprador!$A$2:$A$7,dComprador!$B$2:$B$7)</f>
        <v>Lira</v>
      </c>
      <c r="L7317" t="str">
        <f>_xlfn.XLOOKUP(J7317,dFornecedor!$A$2:$A$6,dFornecedor!$B$2:$B$6)</f>
        <v>Minerva</v>
      </c>
      <c r="M7317" t="str">
        <f>_xlfn.XLOOKUP(G7317,dMateriaPrima!$A$2:$A$12,dMateriaPrima!$B$2:$B$12)</f>
        <v>Tecido</v>
      </c>
      <c r="N7317" s="2">
        <f>_xlfn.XLOOKUP(G7317,dMateriaPrima!$A$2:$A$12,dMateriaPrima!$C$2:$C$12)</f>
        <v>18</v>
      </c>
      <c r="O7317" s="3">
        <f t="shared" si="570"/>
        <v>738</v>
      </c>
      <c r="P7317" s="4">
        <f t="shared" si="571"/>
        <v>0</v>
      </c>
      <c r="Q7317" s="3">
        <f t="shared" si="572"/>
        <v>738</v>
      </c>
      <c r="R7317" t="str">
        <f t="shared" si="573"/>
        <v>Em atraso</v>
      </c>
      <c r="S7317" s="5">
        <f t="shared" si="574"/>
        <v>4</v>
      </c>
    </row>
    <row r="7318" spans="1:19" x14ac:dyDescent="0.25">
      <c r="A7318">
        <v>7317</v>
      </c>
      <c r="B7318" s="1">
        <v>44314</v>
      </c>
      <c r="C7318" s="1">
        <v>44321</v>
      </c>
      <c r="D7318" s="1">
        <v>44327</v>
      </c>
      <c r="E7318" s="1">
        <v>44329</v>
      </c>
      <c r="F7318">
        <v>3</v>
      </c>
      <c r="G7318">
        <v>10</v>
      </c>
      <c r="H7318">
        <v>74</v>
      </c>
      <c r="I7318" s="6">
        <v>0</v>
      </c>
      <c r="J7318">
        <v>2</v>
      </c>
      <c r="K7318" t="str">
        <f>_xlfn.XLOOKUP(fCompras!F7318,dComprador!$A$2:$A$7,dComprador!$B$2:$B$7)</f>
        <v>Diego</v>
      </c>
      <c r="L7318" t="str">
        <f>_xlfn.XLOOKUP(J7318,dFornecedor!$A$2:$A$6,dFornecedor!$B$2:$B$6)</f>
        <v>Minerva</v>
      </c>
      <c r="M7318" t="str">
        <f>_xlfn.XLOOKUP(G7318,dMateriaPrima!$A$2:$A$12,dMateriaPrima!$B$2:$B$12)</f>
        <v>Pedra Britada</v>
      </c>
      <c r="N7318" s="2">
        <f>_xlfn.XLOOKUP(G7318,dMateriaPrima!$A$2:$A$12,dMateriaPrima!$C$2:$C$12)</f>
        <v>56</v>
      </c>
      <c r="O7318" s="3">
        <f t="shared" si="570"/>
        <v>4144</v>
      </c>
      <c r="P7318" s="4">
        <f t="shared" si="571"/>
        <v>0</v>
      </c>
      <c r="Q7318" s="3">
        <f t="shared" si="572"/>
        <v>4144</v>
      </c>
      <c r="R7318" t="str">
        <f t="shared" si="573"/>
        <v>Em atraso</v>
      </c>
      <c r="S7318" s="5">
        <f t="shared" si="574"/>
        <v>2</v>
      </c>
    </row>
    <row r="7319" spans="1:19" x14ac:dyDescent="0.25">
      <c r="A7319">
        <v>7318</v>
      </c>
      <c r="B7319" s="1">
        <v>44314</v>
      </c>
      <c r="C7319" s="1">
        <v>44324</v>
      </c>
      <c r="D7319" s="1">
        <v>44331</v>
      </c>
      <c r="E7319" s="1">
        <v>44333</v>
      </c>
      <c r="F7319">
        <v>2</v>
      </c>
      <c r="G7319">
        <v>7</v>
      </c>
      <c r="H7319">
        <v>340</v>
      </c>
      <c r="I7319" s="6">
        <v>0</v>
      </c>
      <c r="J7319">
        <v>3</v>
      </c>
      <c r="K7319" t="str">
        <f>_xlfn.XLOOKUP(fCompras!F7319,dComprador!$A$2:$A$7,dComprador!$B$2:$B$7)</f>
        <v>João</v>
      </c>
      <c r="L7319" t="str">
        <f>_xlfn.XLOOKUP(J7319,dFornecedor!$A$2:$A$6,dFornecedor!$B$2:$B$6)</f>
        <v>StepUp</v>
      </c>
      <c r="M7319" t="str">
        <f>_xlfn.XLOOKUP(G7319,dMateriaPrima!$A$2:$A$12,dMateriaPrima!$B$2:$B$12)</f>
        <v>Poliéster</v>
      </c>
      <c r="N7319" s="2">
        <f>_xlfn.XLOOKUP(G7319,dMateriaPrima!$A$2:$A$12,dMateriaPrima!$C$2:$C$12)</f>
        <v>8</v>
      </c>
      <c r="O7319" s="3">
        <f t="shared" si="570"/>
        <v>2720</v>
      </c>
      <c r="P7319" s="4">
        <f t="shared" si="571"/>
        <v>0</v>
      </c>
      <c r="Q7319" s="3">
        <f t="shared" si="572"/>
        <v>2720</v>
      </c>
      <c r="R7319" t="str">
        <f t="shared" si="573"/>
        <v>Em atraso</v>
      </c>
      <c r="S7319" s="5">
        <f t="shared" si="574"/>
        <v>2</v>
      </c>
    </row>
    <row r="7320" spans="1:19" x14ac:dyDescent="0.25">
      <c r="A7320">
        <v>7319</v>
      </c>
      <c r="B7320" s="1">
        <v>44314</v>
      </c>
      <c r="C7320" s="1">
        <v>44327</v>
      </c>
      <c r="D7320" s="1">
        <v>44336</v>
      </c>
      <c r="E7320" s="1">
        <v>44336</v>
      </c>
      <c r="F7320">
        <v>1</v>
      </c>
      <c r="G7320">
        <v>7</v>
      </c>
      <c r="H7320">
        <v>99</v>
      </c>
      <c r="I7320" s="6">
        <v>0</v>
      </c>
      <c r="J7320">
        <v>1</v>
      </c>
      <c r="K7320" t="str">
        <f>_xlfn.XLOOKUP(fCompras!F7320,dComprador!$A$2:$A$7,dComprador!$B$2:$B$7)</f>
        <v>Alon</v>
      </c>
      <c r="L7320" t="str">
        <f>_xlfn.XLOOKUP(J7320,dFornecedor!$A$2:$A$6,dFornecedor!$B$2:$B$6)</f>
        <v>NorthShore</v>
      </c>
      <c r="M7320" t="str">
        <f>_xlfn.XLOOKUP(G7320,dMateriaPrima!$A$2:$A$12,dMateriaPrima!$B$2:$B$12)</f>
        <v>Poliéster</v>
      </c>
      <c r="N7320" s="2">
        <f>_xlfn.XLOOKUP(G7320,dMateriaPrima!$A$2:$A$12,dMateriaPrima!$C$2:$C$12)</f>
        <v>8</v>
      </c>
      <c r="O7320" s="3">
        <f t="shared" si="570"/>
        <v>792</v>
      </c>
      <c r="P7320" s="4">
        <f t="shared" si="571"/>
        <v>0</v>
      </c>
      <c r="Q7320" s="3">
        <f t="shared" si="572"/>
        <v>792</v>
      </c>
      <c r="R7320" t="str">
        <f t="shared" si="573"/>
        <v>No prazo</v>
      </c>
      <c r="S7320" s="5">
        <f t="shared" si="574"/>
        <v>0</v>
      </c>
    </row>
    <row r="7321" spans="1:19" x14ac:dyDescent="0.25">
      <c r="A7321">
        <v>7320</v>
      </c>
      <c r="B7321" s="1">
        <v>44314</v>
      </c>
      <c r="C7321" s="1">
        <v>44315</v>
      </c>
      <c r="D7321" s="1">
        <v>44337</v>
      </c>
      <c r="E7321" s="1">
        <v>44340</v>
      </c>
      <c r="F7321">
        <v>1</v>
      </c>
      <c r="G7321">
        <v>5</v>
      </c>
      <c r="H7321">
        <v>119</v>
      </c>
      <c r="I7321" s="6">
        <v>0</v>
      </c>
      <c r="J7321">
        <v>3</v>
      </c>
      <c r="K7321" t="str">
        <f>_xlfn.XLOOKUP(fCompras!F7321,dComprador!$A$2:$A$7,dComprador!$B$2:$B$7)</f>
        <v>Alon</v>
      </c>
      <c r="L7321" t="str">
        <f>_xlfn.XLOOKUP(J7321,dFornecedor!$A$2:$A$6,dFornecedor!$B$2:$B$6)</f>
        <v>StepUp</v>
      </c>
      <c r="M7321" t="str">
        <f>_xlfn.XLOOKUP(G7321,dMateriaPrima!$A$2:$A$12,dMateriaPrima!$B$2:$B$12)</f>
        <v>Areia</v>
      </c>
      <c r="N7321" s="2">
        <f>_xlfn.XLOOKUP(G7321,dMateriaPrima!$A$2:$A$12,dMateriaPrima!$C$2:$C$12)</f>
        <v>3.59</v>
      </c>
      <c r="O7321" s="3">
        <f t="shared" si="570"/>
        <v>427.21</v>
      </c>
      <c r="P7321" s="4">
        <f t="shared" si="571"/>
        <v>0</v>
      </c>
      <c r="Q7321" s="3">
        <f t="shared" si="572"/>
        <v>427.21</v>
      </c>
      <c r="R7321" t="str">
        <f t="shared" si="573"/>
        <v>Em atraso</v>
      </c>
      <c r="S7321" s="5">
        <f t="shared" si="574"/>
        <v>3</v>
      </c>
    </row>
    <row r="7322" spans="1:19" x14ac:dyDescent="0.25">
      <c r="A7322">
        <v>7321</v>
      </c>
      <c r="B7322" s="1">
        <v>44315</v>
      </c>
      <c r="C7322" s="1">
        <v>44317</v>
      </c>
      <c r="D7322" s="1">
        <v>44323</v>
      </c>
      <c r="E7322" s="1">
        <v>44325</v>
      </c>
      <c r="F7322">
        <v>4</v>
      </c>
      <c r="G7322">
        <v>9</v>
      </c>
      <c r="H7322">
        <v>10</v>
      </c>
      <c r="I7322" s="6">
        <v>0</v>
      </c>
      <c r="J7322">
        <v>2</v>
      </c>
      <c r="K7322" t="str">
        <f>_xlfn.XLOOKUP(fCompras!F7322,dComprador!$A$2:$A$7,dComprador!$B$2:$B$7)</f>
        <v>Lira</v>
      </c>
      <c r="L7322" t="str">
        <f>_xlfn.XLOOKUP(J7322,dFornecedor!$A$2:$A$6,dFornecedor!$B$2:$B$6)</f>
        <v>Minerva</v>
      </c>
      <c r="M7322" t="str">
        <f>_xlfn.XLOOKUP(G7322,dMateriaPrima!$A$2:$A$12,dMateriaPrima!$B$2:$B$12)</f>
        <v>Couro</v>
      </c>
      <c r="N7322" s="2">
        <f>_xlfn.XLOOKUP(G7322,dMateriaPrima!$A$2:$A$12,dMateriaPrima!$C$2:$C$12)</f>
        <v>4.4000000000000004</v>
      </c>
      <c r="O7322" s="3">
        <f t="shared" si="570"/>
        <v>44</v>
      </c>
      <c r="P7322" s="4">
        <f t="shared" si="571"/>
        <v>0</v>
      </c>
      <c r="Q7322" s="3">
        <f t="shared" si="572"/>
        <v>44</v>
      </c>
      <c r="R7322" t="str">
        <f t="shared" si="573"/>
        <v>Em atraso</v>
      </c>
      <c r="S7322" s="5">
        <f t="shared" si="574"/>
        <v>2</v>
      </c>
    </row>
    <row r="7323" spans="1:19" x14ac:dyDescent="0.25">
      <c r="A7323">
        <v>7322</v>
      </c>
      <c r="B7323" s="1">
        <v>44315</v>
      </c>
      <c r="C7323" s="1">
        <v>44327</v>
      </c>
      <c r="D7323" s="1">
        <v>44328</v>
      </c>
      <c r="E7323" s="1">
        <v>44333</v>
      </c>
      <c r="F7323">
        <v>4</v>
      </c>
      <c r="G7323">
        <v>11</v>
      </c>
      <c r="H7323">
        <v>34</v>
      </c>
      <c r="I7323" s="6">
        <v>0</v>
      </c>
      <c r="J7323">
        <v>1</v>
      </c>
      <c r="K7323" t="str">
        <f>_xlfn.XLOOKUP(fCompras!F7323,dComprador!$A$2:$A$7,dComprador!$B$2:$B$7)</f>
        <v>Lira</v>
      </c>
      <c r="L7323" t="str">
        <f>_xlfn.XLOOKUP(J7323,dFornecedor!$A$2:$A$6,dFornecedor!$B$2:$B$6)</f>
        <v>NorthShore</v>
      </c>
      <c r="M7323" t="str">
        <f>_xlfn.XLOOKUP(G7323,dMateriaPrima!$A$2:$A$12,dMateriaPrima!$B$2:$B$12)</f>
        <v>Papel</v>
      </c>
      <c r="N7323" s="2">
        <f>_xlfn.XLOOKUP(G7323,dMateriaPrima!$A$2:$A$12,dMateriaPrima!$C$2:$C$12)</f>
        <v>9</v>
      </c>
      <c r="O7323" s="3">
        <f t="shared" si="570"/>
        <v>306</v>
      </c>
      <c r="P7323" s="4">
        <f t="shared" si="571"/>
        <v>0</v>
      </c>
      <c r="Q7323" s="3">
        <f t="shared" si="572"/>
        <v>306</v>
      </c>
      <c r="R7323" t="str">
        <f t="shared" si="573"/>
        <v>Em atraso</v>
      </c>
      <c r="S7323" s="5">
        <f t="shared" si="574"/>
        <v>5</v>
      </c>
    </row>
    <row r="7324" spans="1:19" x14ac:dyDescent="0.25">
      <c r="A7324">
        <v>7323</v>
      </c>
      <c r="B7324" s="1">
        <v>44315</v>
      </c>
      <c r="C7324" s="1">
        <v>44316</v>
      </c>
      <c r="D7324" s="1">
        <v>44334</v>
      </c>
      <c r="E7324" s="1">
        <v>44335</v>
      </c>
      <c r="F7324">
        <v>1</v>
      </c>
      <c r="G7324">
        <v>1</v>
      </c>
      <c r="H7324">
        <v>225</v>
      </c>
      <c r="I7324" s="6">
        <v>0</v>
      </c>
      <c r="J7324">
        <v>1</v>
      </c>
      <c r="K7324" t="str">
        <f>_xlfn.XLOOKUP(fCompras!F7324,dComprador!$A$2:$A$7,dComprador!$B$2:$B$7)</f>
        <v>Alon</v>
      </c>
      <c r="L7324" t="str">
        <f>_xlfn.XLOOKUP(J7324,dFornecedor!$A$2:$A$6,dFornecedor!$B$2:$B$6)</f>
        <v>NorthShore</v>
      </c>
      <c r="M7324" t="str">
        <f>_xlfn.XLOOKUP(G7324,dMateriaPrima!$A$2:$A$12,dMateriaPrima!$B$2:$B$12)</f>
        <v>Tecido</v>
      </c>
      <c r="N7324" s="2">
        <f>_xlfn.XLOOKUP(G7324,dMateriaPrima!$A$2:$A$12,dMateriaPrima!$C$2:$C$12)</f>
        <v>18</v>
      </c>
      <c r="O7324" s="3">
        <f t="shared" si="570"/>
        <v>4050</v>
      </c>
      <c r="P7324" s="4">
        <f t="shared" si="571"/>
        <v>0</v>
      </c>
      <c r="Q7324" s="3">
        <f t="shared" si="572"/>
        <v>4050</v>
      </c>
      <c r="R7324" t="str">
        <f t="shared" si="573"/>
        <v>Em atraso</v>
      </c>
      <c r="S7324" s="5">
        <f t="shared" si="574"/>
        <v>1</v>
      </c>
    </row>
    <row r="7325" spans="1:19" x14ac:dyDescent="0.25">
      <c r="A7325">
        <v>7324</v>
      </c>
      <c r="B7325" s="1">
        <v>44315</v>
      </c>
      <c r="C7325" s="1">
        <v>44321</v>
      </c>
      <c r="D7325" s="1">
        <v>44331</v>
      </c>
      <c r="E7325" s="1">
        <v>44334</v>
      </c>
      <c r="F7325">
        <v>3</v>
      </c>
      <c r="G7325">
        <v>7</v>
      </c>
      <c r="H7325">
        <v>295</v>
      </c>
      <c r="I7325" s="6">
        <v>0</v>
      </c>
      <c r="J7325">
        <v>3</v>
      </c>
      <c r="K7325" t="str">
        <f>_xlfn.XLOOKUP(fCompras!F7325,dComprador!$A$2:$A$7,dComprador!$B$2:$B$7)</f>
        <v>Diego</v>
      </c>
      <c r="L7325" t="str">
        <f>_xlfn.XLOOKUP(J7325,dFornecedor!$A$2:$A$6,dFornecedor!$B$2:$B$6)</f>
        <v>StepUp</v>
      </c>
      <c r="M7325" t="str">
        <f>_xlfn.XLOOKUP(G7325,dMateriaPrima!$A$2:$A$12,dMateriaPrima!$B$2:$B$12)</f>
        <v>Poliéster</v>
      </c>
      <c r="N7325" s="2">
        <f>_xlfn.XLOOKUP(G7325,dMateriaPrima!$A$2:$A$12,dMateriaPrima!$C$2:$C$12)</f>
        <v>8</v>
      </c>
      <c r="O7325" s="3">
        <f t="shared" si="570"/>
        <v>2360</v>
      </c>
      <c r="P7325" s="4">
        <f t="shared" si="571"/>
        <v>0</v>
      </c>
      <c r="Q7325" s="3">
        <f t="shared" si="572"/>
        <v>2360</v>
      </c>
      <c r="R7325" t="str">
        <f t="shared" si="573"/>
        <v>Em atraso</v>
      </c>
      <c r="S7325" s="5">
        <f t="shared" si="574"/>
        <v>3</v>
      </c>
    </row>
    <row r="7326" spans="1:19" x14ac:dyDescent="0.25">
      <c r="A7326">
        <v>7325</v>
      </c>
      <c r="B7326" s="1">
        <v>44316</v>
      </c>
      <c r="C7326" s="1">
        <v>44316</v>
      </c>
      <c r="D7326" s="1">
        <v>44323</v>
      </c>
      <c r="E7326" s="1">
        <v>44328</v>
      </c>
      <c r="F7326">
        <v>4</v>
      </c>
      <c r="G7326">
        <v>5</v>
      </c>
      <c r="H7326">
        <v>120</v>
      </c>
      <c r="I7326" s="6">
        <v>0</v>
      </c>
      <c r="J7326">
        <v>5</v>
      </c>
      <c r="K7326" t="str">
        <f>_xlfn.XLOOKUP(fCompras!F7326,dComprador!$A$2:$A$7,dComprador!$B$2:$B$7)</f>
        <v>Lira</v>
      </c>
      <c r="L7326" t="str">
        <f>_xlfn.XLOOKUP(J7326,dFornecedor!$A$2:$A$6,dFornecedor!$B$2:$B$6)</f>
        <v>Atlas</v>
      </c>
      <c r="M7326" t="str">
        <f>_xlfn.XLOOKUP(G7326,dMateriaPrima!$A$2:$A$12,dMateriaPrima!$B$2:$B$12)</f>
        <v>Areia</v>
      </c>
      <c r="N7326" s="2">
        <f>_xlfn.XLOOKUP(G7326,dMateriaPrima!$A$2:$A$12,dMateriaPrima!$C$2:$C$12)</f>
        <v>3.59</v>
      </c>
      <c r="O7326" s="3">
        <f t="shared" si="570"/>
        <v>430.79999999999995</v>
      </c>
      <c r="P7326" s="4">
        <f t="shared" si="571"/>
        <v>0</v>
      </c>
      <c r="Q7326" s="3">
        <f t="shared" si="572"/>
        <v>430.79999999999995</v>
      </c>
      <c r="R7326" t="str">
        <f t="shared" si="573"/>
        <v>Em atraso</v>
      </c>
      <c r="S7326" s="5">
        <f t="shared" si="574"/>
        <v>5</v>
      </c>
    </row>
    <row r="7327" spans="1:19" x14ac:dyDescent="0.25">
      <c r="A7327">
        <v>7326</v>
      </c>
      <c r="B7327" s="1">
        <v>44316</v>
      </c>
      <c r="C7327" s="1">
        <v>44321</v>
      </c>
      <c r="D7327" s="1">
        <v>44323</v>
      </c>
      <c r="E7327" s="1">
        <v>44323</v>
      </c>
      <c r="F7327">
        <v>4</v>
      </c>
      <c r="G7327">
        <v>10</v>
      </c>
      <c r="H7327">
        <v>299</v>
      </c>
      <c r="I7327" s="6">
        <v>0</v>
      </c>
      <c r="J7327">
        <v>3</v>
      </c>
      <c r="K7327" t="str">
        <f>_xlfn.XLOOKUP(fCompras!F7327,dComprador!$A$2:$A$7,dComprador!$B$2:$B$7)</f>
        <v>Lira</v>
      </c>
      <c r="L7327" t="str">
        <f>_xlfn.XLOOKUP(J7327,dFornecedor!$A$2:$A$6,dFornecedor!$B$2:$B$6)</f>
        <v>StepUp</v>
      </c>
      <c r="M7327" t="str">
        <f>_xlfn.XLOOKUP(G7327,dMateriaPrima!$A$2:$A$12,dMateriaPrima!$B$2:$B$12)</f>
        <v>Pedra Britada</v>
      </c>
      <c r="N7327" s="2">
        <f>_xlfn.XLOOKUP(G7327,dMateriaPrima!$A$2:$A$12,dMateriaPrima!$C$2:$C$12)</f>
        <v>56</v>
      </c>
      <c r="O7327" s="3">
        <f t="shared" si="570"/>
        <v>16744</v>
      </c>
      <c r="P7327" s="4">
        <f t="shared" si="571"/>
        <v>0</v>
      </c>
      <c r="Q7327" s="3">
        <f t="shared" si="572"/>
        <v>16744</v>
      </c>
      <c r="R7327" t="str">
        <f t="shared" si="573"/>
        <v>No prazo</v>
      </c>
      <c r="S7327" s="5">
        <f t="shared" si="574"/>
        <v>0</v>
      </c>
    </row>
    <row r="7328" spans="1:19" x14ac:dyDescent="0.25">
      <c r="A7328">
        <v>7327</v>
      </c>
      <c r="B7328" s="1">
        <v>44316</v>
      </c>
      <c r="C7328" s="1">
        <v>44325</v>
      </c>
      <c r="D7328" s="1">
        <v>44328</v>
      </c>
      <c r="E7328" s="1">
        <v>44333</v>
      </c>
      <c r="F7328">
        <v>4</v>
      </c>
      <c r="G7328">
        <v>1</v>
      </c>
      <c r="H7328">
        <v>3</v>
      </c>
      <c r="I7328" s="6">
        <v>0</v>
      </c>
      <c r="J7328">
        <v>2</v>
      </c>
      <c r="K7328" t="str">
        <f>_xlfn.XLOOKUP(fCompras!F7328,dComprador!$A$2:$A$7,dComprador!$B$2:$B$7)</f>
        <v>Lira</v>
      </c>
      <c r="L7328" t="str">
        <f>_xlfn.XLOOKUP(J7328,dFornecedor!$A$2:$A$6,dFornecedor!$B$2:$B$6)</f>
        <v>Minerva</v>
      </c>
      <c r="M7328" t="str">
        <f>_xlfn.XLOOKUP(G7328,dMateriaPrima!$A$2:$A$12,dMateriaPrima!$B$2:$B$12)</f>
        <v>Tecido</v>
      </c>
      <c r="N7328" s="2">
        <f>_xlfn.XLOOKUP(G7328,dMateriaPrima!$A$2:$A$12,dMateriaPrima!$C$2:$C$12)</f>
        <v>18</v>
      </c>
      <c r="O7328" s="3">
        <f t="shared" si="570"/>
        <v>54</v>
      </c>
      <c r="P7328" s="4">
        <f t="shared" si="571"/>
        <v>0</v>
      </c>
      <c r="Q7328" s="3">
        <f t="shared" si="572"/>
        <v>54</v>
      </c>
      <c r="R7328" t="str">
        <f t="shared" si="573"/>
        <v>Em atraso</v>
      </c>
      <c r="S7328" s="5">
        <f t="shared" si="574"/>
        <v>5</v>
      </c>
    </row>
    <row r="7329" spans="1:19" x14ac:dyDescent="0.25">
      <c r="A7329">
        <v>7328</v>
      </c>
      <c r="B7329" s="1">
        <v>44316</v>
      </c>
      <c r="C7329" s="1">
        <v>44325</v>
      </c>
      <c r="D7329" s="1">
        <v>44327</v>
      </c>
      <c r="E7329" s="1">
        <v>44332</v>
      </c>
      <c r="F7329">
        <v>4</v>
      </c>
      <c r="G7329">
        <v>1</v>
      </c>
      <c r="H7329">
        <v>86</v>
      </c>
      <c r="I7329" s="6">
        <v>0</v>
      </c>
      <c r="J7329">
        <v>2</v>
      </c>
      <c r="K7329" t="str">
        <f>_xlfn.XLOOKUP(fCompras!F7329,dComprador!$A$2:$A$7,dComprador!$B$2:$B$7)</f>
        <v>Lira</v>
      </c>
      <c r="L7329" t="str">
        <f>_xlfn.XLOOKUP(J7329,dFornecedor!$A$2:$A$6,dFornecedor!$B$2:$B$6)</f>
        <v>Minerva</v>
      </c>
      <c r="M7329" t="str">
        <f>_xlfn.XLOOKUP(G7329,dMateriaPrima!$A$2:$A$12,dMateriaPrima!$B$2:$B$12)</f>
        <v>Tecido</v>
      </c>
      <c r="N7329" s="2">
        <f>_xlfn.XLOOKUP(G7329,dMateriaPrima!$A$2:$A$12,dMateriaPrima!$C$2:$C$12)</f>
        <v>18</v>
      </c>
      <c r="O7329" s="3">
        <f t="shared" si="570"/>
        <v>1548</v>
      </c>
      <c r="P7329" s="4">
        <f t="shared" si="571"/>
        <v>0</v>
      </c>
      <c r="Q7329" s="3">
        <f t="shared" si="572"/>
        <v>1548</v>
      </c>
      <c r="R7329" t="str">
        <f t="shared" si="573"/>
        <v>Em atraso</v>
      </c>
      <c r="S7329" s="5">
        <f t="shared" si="574"/>
        <v>5</v>
      </c>
    </row>
    <row r="7330" spans="1:19" x14ac:dyDescent="0.25">
      <c r="A7330">
        <v>7329</v>
      </c>
      <c r="B7330" s="1">
        <v>44316</v>
      </c>
      <c r="C7330" s="1">
        <v>44325</v>
      </c>
      <c r="D7330" s="1">
        <v>44329</v>
      </c>
      <c r="E7330" s="1">
        <v>44331</v>
      </c>
      <c r="F7330">
        <v>1</v>
      </c>
      <c r="G7330">
        <v>7</v>
      </c>
      <c r="H7330">
        <v>633</v>
      </c>
      <c r="I7330" s="6">
        <v>0</v>
      </c>
      <c r="J7330">
        <v>3</v>
      </c>
      <c r="K7330" t="str">
        <f>_xlfn.XLOOKUP(fCompras!F7330,dComprador!$A$2:$A$7,dComprador!$B$2:$B$7)</f>
        <v>Alon</v>
      </c>
      <c r="L7330" t="str">
        <f>_xlfn.XLOOKUP(J7330,dFornecedor!$A$2:$A$6,dFornecedor!$B$2:$B$6)</f>
        <v>StepUp</v>
      </c>
      <c r="M7330" t="str">
        <f>_xlfn.XLOOKUP(G7330,dMateriaPrima!$A$2:$A$12,dMateriaPrima!$B$2:$B$12)</f>
        <v>Poliéster</v>
      </c>
      <c r="N7330" s="2">
        <f>_xlfn.XLOOKUP(G7330,dMateriaPrima!$A$2:$A$12,dMateriaPrima!$C$2:$C$12)</f>
        <v>8</v>
      </c>
      <c r="O7330" s="3">
        <f t="shared" si="570"/>
        <v>5064</v>
      </c>
      <c r="P7330" s="4">
        <f t="shared" si="571"/>
        <v>0</v>
      </c>
      <c r="Q7330" s="3">
        <f t="shared" si="572"/>
        <v>5064</v>
      </c>
      <c r="R7330" t="str">
        <f t="shared" si="573"/>
        <v>Em atraso</v>
      </c>
      <c r="S7330" s="5">
        <f t="shared" si="574"/>
        <v>2</v>
      </c>
    </row>
    <row r="7331" spans="1:19" x14ac:dyDescent="0.25">
      <c r="A7331">
        <v>7330</v>
      </c>
      <c r="B7331" s="1">
        <v>44316</v>
      </c>
      <c r="C7331" s="1">
        <v>44318</v>
      </c>
      <c r="D7331" s="1">
        <v>44331</v>
      </c>
      <c r="E7331" s="1">
        <v>44332</v>
      </c>
      <c r="F7331">
        <v>1</v>
      </c>
      <c r="G7331">
        <v>7</v>
      </c>
      <c r="H7331">
        <v>115</v>
      </c>
      <c r="I7331" s="6">
        <v>0</v>
      </c>
      <c r="J7331">
        <v>1</v>
      </c>
      <c r="K7331" t="str">
        <f>_xlfn.XLOOKUP(fCompras!F7331,dComprador!$A$2:$A$7,dComprador!$B$2:$B$7)</f>
        <v>Alon</v>
      </c>
      <c r="L7331" t="str">
        <f>_xlfn.XLOOKUP(J7331,dFornecedor!$A$2:$A$6,dFornecedor!$B$2:$B$6)</f>
        <v>NorthShore</v>
      </c>
      <c r="M7331" t="str">
        <f>_xlfn.XLOOKUP(G7331,dMateriaPrima!$A$2:$A$12,dMateriaPrima!$B$2:$B$12)</f>
        <v>Poliéster</v>
      </c>
      <c r="N7331" s="2">
        <f>_xlfn.XLOOKUP(G7331,dMateriaPrima!$A$2:$A$12,dMateriaPrima!$C$2:$C$12)</f>
        <v>8</v>
      </c>
      <c r="O7331" s="3">
        <f t="shared" si="570"/>
        <v>920</v>
      </c>
      <c r="P7331" s="4">
        <f t="shared" si="571"/>
        <v>0</v>
      </c>
      <c r="Q7331" s="3">
        <f t="shared" si="572"/>
        <v>920</v>
      </c>
      <c r="R7331" t="str">
        <f t="shared" si="573"/>
        <v>Em atraso</v>
      </c>
      <c r="S7331" s="5">
        <f t="shared" si="574"/>
        <v>1</v>
      </c>
    </row>
    <row r="7332" spans="1:19" x14ac:dyDescent="0.25">
      <c r="A7332">
        <v>7331</v>
      </c>
      <c r="B7332" s="1">
        <v>44316</v>
      </c>
      <c r="C7332" s="1">
        <v>44316</v>
      </c>
      <c r="D7332" s="1">
        <v>44336</v>
      </c>
      <c r="E7332" s="1">
        <v>44339</v>
      </c>
      <c r="F7332">
        <v>1</v>
      </c>
      <c r="G7332">
        <v>9</v>
      </c>
      <c r="H7332">
        <v>606</v>
      </c>
      <c r="I7332" s="6">
        <v>0</v>
      </c>
      <c r="J7332">
        <v>4</v>
      </c>
      <c r="K7332" t="str">
        <f>_xlfn.XLOOKUP(fCompras!F7332,dComprador!$A$2:$A$7,dComprador!$B$2:$B$7)</f>
        <v>Alon</v>
      </c>
      <c r="L7332" t="str">
        <f>_xlfn.XLOOKUP(J7332,dFornecedor!$A$2:$A$6,dFornecedor!$B$2:$B$6)</f>
        <v>AlphaOmega</v>
      </c>
      <c r="M7332" t="str">
        <f>_xlfn.XLOOKUP(G7332,dMateriaPrima!$A$2:$A$12,dMateriaPrima!$B$2:$B$12)</f>
        <v>Couro</v>
      </c>
      <c r="N7332" s="2">
        <f>_xlfn.XLOOKUP(G7332,dMateriaPrima!$A$2:$A$12,dMateriaPrima!$C$2:$C$12)</f>
        <v>4.4000000000000004</v>
      </c>
      <c r="O7332" s="3">
        <f t="shared" si="570"/>
        <v>2666.4</v>
      </c>
      <c r="P7332" s="4">
        <f t="shared" si="571"/>
        <v>0</v>
      </c>
      <c r="Q7332" s="3">
        <f t="shared" si="572"/>
        <v>2666.4</v>
      </c>
      <c r="R7332" t="str">
        <f t="shared" si="573"/>
        <v>Em atraso</v>
      </c>
      <c r="S7332" s="5">
        <f t="shared" si="574"/>
        <v>3</v>
      </c>
    </row>
    <row r="7333" spans="1:19" x14ac:dyDescent="0.25">
      <c r="A7333">
        <v>7332</v>
      </c>
      <c r="B7333" s="1">
        <v>44316</v>
      </c>
      <c r="C7333" s="1">
        <v>44323</v>
      </c>
      <c r="D7333" s="1">
        <v>44347</v>
      </c>
      <c r="E7333" s="1">
        <v>44347</v>
      </c>
      <c r="F7333">
        <v>1</v>
      </c>
      <c r="G7333">
        <v>11</v>
      </c>
      <c r="H7333">
        <v>19</v>
      </c>
      <c r="I7333" s="6">
        <v>0</v>
      </c>
      <c r="J7333">
        <v>3</v>
      </c>
      <c r="K7333" t="str">
        <f>_xlfn.XLOOKUP(fCompras!F7333,dComprador!$A$2:$A$7,dComprador!$B$2:$B$7)</f>
        <v>Alon</v>
      </c>
      <c r="L7333" t="str">
        <f>_xlfn.XLOOKUP(J7333,dFornecedor!$A$2:$A$6,dFornecedor!$B$2:$B$6)</f>
        <v>StepUp</v>
      </c>
      <c r="M7333" t="str">
        <f>_xlfn.XLOOKUP(G7333,dMateriaPrima!$A$2:$A$12,dMateriaPrima!$B$2:$B$12)</f>
        <v>Papel</v>
      </c>
      <c r="N7333" s="2">
        <f>_xlfn.XLOOKUP(G7333,dMateriaPrima!$A$2:$A$12,dMateriaPrima!$C$2:$C$12)</f>
        <v>9</v>
      </c>
      <c r="O7333" s="3">
        <f t="shared" si="570"/>
        <v>171</v>
      </c>
      <c r="P7333" s="4">
        <f t="shared" si="571"/>
        <v>0</v>
      </c>
      <c r="Q7333" s="3">
        <f t="shared" si="572"/>
        <v>171</v>
      </c>
      <c r="R7333" t="str">
        <f t="shared" si="573"/>
        <v>No prazo</v>
      </c>
      <c r="S7333" s="5">
        <f t="shared" si="574"/>
        <v>0</v>
      </c>
    </row>
    <row r="7334" spans="1:19" x14ac:dyDescent="0.25">
      <c r="A7334">
        <v>7333</v>
      </c>
      <c r="B7334" s="1">
        <v>44316</v>
      </c>
      <c r="C7334" s="1">
        <v>44321</v>
      </c>
      <c r="D7334" s="1">
        <v>44348</v>
      </c>
      <c r="E7334" s="1">
        <v>44350</v>
      </c>
      <c r="F7334">
        <v>1</v>
      </c>
      <c r="G7334">
        <v>2</v>
      </c>
      <c r="H7334">
        <v>340</v>
      </c>
      <c r="I7334" s="6">
        <v>0</v>
      </c>
      <c r="J7334">
        <v>1</v>
      </c>
      <c r="K7334" t="str">
        <f>_xlfn.XLOOKUP(fCompras!F7334,dComprador!$A$2:$A$7,dComprador!$B$2:$B$7)</f>
        <v>Alon</v>
      </c>
      <c r="L7334" t="str">
        <f>_xlfn.XLOOKUP(J7334,dFornecedor!$A$2:$A$6,dFornecedor!$B$2:$B$6)</f>
        <v>NorthShore</v>
      </c>
      <c r="M7334" t="str">
        <f>_xlfn.XLOOKUP(G7334,dMateriaPrima!$A$2:$A$12,dMateriaPrima!$B$2:$B$12)</f>
        <v>Chapa Metal</v>
      </c>
      <c r="N7334" s="2">
        <f>_xlfn.XLOOKUP(G7334,dMateriaPrima!$A$2:$A$12,dMateriaPrima!$C$2:$C$12)</f>
        <v>299.89999999999998</v>
      </c>
      <c r="O7334" s="3">
        <f t="shared" si="570"/>
        <v>101965.99999999999</v>
      </c>
      <c r="P7334" s="4">
        <f t="shared" si="571"/>
        <v>0</v>
      </c>
      <c r="Q7334" s="3">
        <f t="shared" si="572"/>
        <v>101965.99999999999</v>
      </c>
      <c r="R7334" t="str">
        <f t="shared" si="573"/>
        <v>Em atraso</v>
      </c>
      <c r="S7334" s="5">
        <f t="shared" si="574"/>
        <v>2</v>
      </c>
    </row>
    <row r="7335" spans="1:19" x14ac:dyDescent="0.25">
      <c r="A7335">
        <v>7334</v>
      </c>
      <c r="B7335" s="1">
        <v>44316</v>
      </c>
      <c r="C7335" s="1">
        <v>44324</v>
      </c>
      <c r="D7335" s="1">
        <v>44337</v>
      </c>
      <c r="E7335" s="1">
        <v>44339</v>
      </c>
      <c r="F7335">
        <v>1</v>
      </c>
      <c r="G7335">
        <v>5</v>
      </c>
      <c r="H7335">
        <v>334</v>
      </c>
      <c r="I7335" s="6">
        <v>0</v>
      </c>
      <c r="J7335">
        <v>2</v>
      </c>
      <c r="K7335" t="str">
        <f>_xlfn.XLOOKUP(fCompras!F7335,dComprador!$A$2:$A$7,dComprador!$B$2:$B$7)</f>
        <v>Alon</v>
      </c>
      <c r="L7335" t="str">
        <f>_xlfn.XLOOKUP(J7335,dFornecedor!$A$2:$A$6,dFornecedor!$B$2:$B$6)</f>
        <v>Minerva</v>
      </c>
      <c r="M7335" t="str">
        <f>_xlfn.XLOOKUP(G7335,dMateriaPrima!$A$2:$A$12,dMateriaPrima!$B$2:$B$12)</f>
        <v>Areia</v>
      </c>
      <c r="N7335" s="2">
        <f>_xlfn.XLOOKUP(G7335,dMateriaPrima!$A$2:$A$12,dMateriaPrima!$C$2:$C$12)</f>
        <v>3.59</v>
      </c>
      <c r="O7335" s="3">
        <f t="shared" si="570"/>
        <v>1199.06</v>
      </c>
      <c r="P7335" s="4">
        <f t="shared" si="571"/>
        <v>0</v>
      </c>
      <c r="Q7335" s="3">
        <f t="shared" si="572"/>
        <v>1199.06</v>
      </c>
      <c r="R7335" t="str">
        <f t="shared" si="573"/>
        <v>Em atraso</v>
      </c>
      <c r="S7335" s="5">
        <f t="shared" si="574"/>
        <v>2</v>
      </c>
    </row>
    <row r="7336" spans="1:19" x14ac:dyDescent="0.25">
      <c r="A7336">
        <v>7335</v>
      </c>
      <c r="B7336" s="1">
        <v>44317</v>
      </c>
      <c r="C7336" s="1">
        <v>44319</v>
      </c>
      <c r="D7336" s="1">
        <v>44324</v>
      </c>
      <c r="E7336" s="1">
        <v>44330</v>
      </c>
      <c r="F7336">
        <v>4</v>
      </c>
      <c r="G7336">
        <v>11</v>
      </c>
      <c r="H7336">
        <v>425</v>
      </c>
      <c r="I7336" s="6">
        <v>0</v>
      </c>
      <c r="J7336">
        <v>2</v>
      </c>
      <c r="K7336" t="str">
        <f>_xlfn.XLOOKUP(fCompras!F7336,dComprador!$A$2:$A$7,dComprador!$B$2:$B$7)</f>
        <v>Lira</v>
      </c>
      <c r="L7336" t="str">
        <f>_xlfn.XLOOKUP(J7336,dFornecedor!$A$2:$A$6,dFornecedor!$B$2:$B$6)</f>
        <v>Minerva</v>
      </c>
      <c r="M7336" t="str">
        <f>_xlfn.XLOOKUP(G7336,dMateriaPrima!$A$2:$A$12,dMateriaPrima!$B$2:$B$12)</f>
        <v>Papel</v>
      </c>
      <c r="N7336" s="2">
        <f>_xlfn.XLOOKUP(G7336,dMateriaPrima!$A$2:$A$12,dMateriaPrima!$C$2:$C$12)</f>
        <v>9</v>
      </c>
      <c r="O7336" s="3">
        <f t="shared" si="570"/>
        <v>3825</v>
      </c>
      <c r="P7336" s="4">
        <f t="shared" si="571"/>
        <v>0</v>
      </c>
      <c r="Q7336" s="3">
        <f t="shared" si="572"/>
        <v>3825</v>
      </c>
      <c r="R7336" t="str">
        <f t="shared" si="573"/>
        <v>Em atraso</v>
      </c>
      <c r="S7336" s="5">
        <f t="shared" si="574"/>
        <v>6</v>
      </c>
    </row>
    <row r="7337" spans="1:19" x14ac:dyDescent="0.25">
      <c r="A7337">
        <v>7336</v>
      </c>
      <c r="B7337" s="1">
        <v>44317</v>
      </c>
      <c r="C7337" s="1">
        <v>44317</v>
      </c>
      <c r="D7337" s="1">
        <v>44342</v>
      </c>
      <c r="E7337" s="1">
        <v>44344</v>
      </c>
      <c r="F7337">
        <v>1</v>
      </c>
      <c r="G7337">
        <v>9</v>
      </c>
      <c r="H7337">
        <v>2</v>
      </c>
      <c r="I7337" s="6">
        <v>0</v>
      </c>
      <c r="J7337">
        <v>5</v>
      </c>
      <c r="K7337" t="str">
        <f>_xlfn.XLOOKUP(fCompras!F7337,dComprador!$A$2:$A$7,dComprador!$B$2:$B$7)</f>
        <v>Alon</v>
      </c>
      <c r="L7337" t="str">
        <f>_xlfn.XLOOKUP(J7337,dFornecedor!$A$2:$A$6,dFornecedor!$B$2:$B$6)</f>
        <v>Atlas</v>
      </c>
      <c r="M7337" t="str">
        <f>_xlfn.XLOOKUP(G7337,dMateriaPrima!$A$2:$A$12,dMateriaPrima!$B$2:$B$12)</f>
        <v>Couro</v>
      </c>
      <c r="N7337" s="2">
        <f>_xlfn.XLOOKUP(G7337,dMateriaPrima!$A$2:$A$12,dMateriaPrima!$C$2:$C$12)</f>
        <v>4.4000000000000004</v>
      </c>
      <c r="O7337" s="3">
        <f t="shared" si="570"/>
        <v>8.8000000000000007</v>
      </c>
      <c r="P7337" s="4">
        <f t="shared" si="571"/>
        <v>0</v>
      </c>
      <c r="Q7337" s="3">
        <f t="shared" si="572"/>
        <v>8.8000000000000007</v>
      </c>
      <c r="R7337" t="str">
        <f t="shared" si="573"/>
        <v>Em atraso</v>
      </c>
      <c r="S7337" s="5">
        <f t="shared" si="574"/>
        <v>2</v>
      </c>
    </row>
    <row r="7338" spans="1:19" x14ac:dyDescent="0.25">
      <c r="A7338">
        <v>7337</v>
      </c>
      <c r="B7338" s="1">
        <v>44317</v>
      </c>
      <c r="C7338" s="1">
        <v>44317</v>
      </c>
      <c r="D7338" s="1">
        <v>44346</v>
      </c>
      <c r="E7338" s="1">
        <v>44349</v>
      </c>
      <c r="F7338">
        <v>1</v>
      </c>
      <c r="G7338">
        <v>9</v>
      </c>
      <c r="H7338">
        <v>230</v>
      </c>
      <c r="I7338" s="6">
        <v>0</v>
      </c>
      <c r="J7338">
        <v>5</v>
      </c>
      <c r="K7338" t="str">
        <f>_xlfn.XLOOKUP(fCompras!F7338,dComprador!$A$2:$A$7,dComprador!$B$2:$B$7)</f>
        <v>Alon</v>
      </c>
      <c r="L7338" t="str">
        <f>_xlfn.XLOOKUP(J7338,dFornecedor!$A$2:$A$6,dFornecedor!$B$2:$B$6)</f>
        <v>Atlas</v>
      </c>
      <c r="M7338" t="str">
        <f>_xlfn.XLOOKUP(G7338,dMateriaPrima!$A$2:$A$12,dMateriaPrima!$B$2:$B$12)</f>
        <v>Couro</v>
      </c>
      <c r="N7338" s="2">
        <f>_xlfn.XLOOKUP(G7338,dMateriaPrima!$A$2:$A$12,dMateriaPrima!$C$2:$C$12)</f>
        <v>4.4000000000000004</v>
      </c>
      <c r="O7338" s="3">
        <f t="shared" si="570"/>
        <v>1012.0000000000001</v>
      </c>
      <c r="P7338" s="4">
        <f t="shared" si="571"/>
        <v>0</v>
      </c>
      <c r="Q7338" s="3">
        <f t="shared" si="572"/>
        <v>1012.0000000000001</v>
      </c>
      <c r="R7338" t="str">
        <f t="shared" si="573"/>
        <v>Em atraso</v>
      </c>
      <c r="S7338" s="5">
        <f t="shared" si="574"/>
        <v>3</v>
      </c>
    </row>
    <row r="7339" spans="1:19" x14ac:dyDescent="0.25">
      <c r="A7339">
        <v>7338</v>
      </c>
      <c r="B7339" s="1">
        <v>44317</v>
      </c>
      <c r="C7339" s="1">
        <v>44324</v>
      </c>
      <c r="D7339" s="1">
        <v>44346</v>
      </c>
      <c r="E7339" s="1">
        <v>44349</v>
      </c>
      <c r="F7339">
        <v>1</v>
      </c>
      <c r="G7339">
        <v>6</v>
      </c>
      <c r="H7339">
        <v>187</v>
      </c>
      <c r="I7339" s="6">
        <v>0</v>
      </c>
      <c r="J7339">
        <v>3</v>
      </c>
      <c r="K7339" t="str">
        <f>_xlfn.XLOOKUP(fCompras!F7339,dComprador!$A$2:$A$7,dComprador!$B$2:$B$7)</f>
        <v>Alon</v>
      </c>
      <c r="L7339" t="str">
        <f>_xlfn.XLOOKUP(J7339,dFornecedor!$A$2:$A$6,dFornecedor!$B$2:$B$6)</f>
        <v>StepUp</v>
      </c>
      <c r="M7339" t="str">
        <f>_xlfn.XLOOKUP(G7339,dMateriaPrima!$A$2:$A$12,dMateriaPrima!$B$2:$B$12)</f>
        <v>Fio Algodão</v>
      </c>
      <c r="N7339" s="2">
        <f>_xlfn.XLOOKUP(G7339,dMateriaPrima!$A$2:$A$12,dMateriaPrima!$C$2:$C$12)</f>
        <v>55.9</v>
      </c>
      <c r="O7339" s="3">
        <f t="shared" si="570"/>
        <v>10453.299999999999</v>
      </c>
      <c r="P7339" s="4">
        <f t="shared" si="571"/>
        <v>0</v>
      </c>
      <c r="Q7339" s="3">
        <f t="shared" si="572"/>
        <v>10453.299999999999</v>
      </c>
      <c r="R7339" t="str">
        <f t="shared" si="573"/>
        <v>Em atraso</v>
      </c>
      <c r="S7339" s="5">
        <f t="shared" si="574"/>
        <v>3</v>
      </c>
    </row>
    <row r="7340" spans="1:19" x14ac:dyDescent="0.25">
      <c r="A7340">
        <v>7339</v>
      </c>
      <c r="B7340" s="1">
        <v>44317</v>
      </c>
      <c r="C7340" s="1">
        <v>44318</v>
      </c>
      <c r="D7340" s="1">
        <v>44324</v>
      </c>
      <c r="E7340" s="1">
        <v>44326</v>
      </c>
      <c r="F7340">
        <v>4</v>
      </c>
      <c r="G7340">
        <v>8</v>
      </c>
      <c r="H7340">
        <v>228</v>
      </c>
      <c r="I7340" s="6">
        <v>0</v>
      </c>
      <c r="J7340">
        <v>3</v>
      </c>
      <c r="K7340" t="str">
        <f>_xlfn.XLOOKUP(fCompras!F7340,dComprador!$A$2:$A$7,dComprador!$B$2:$B$7)</f>
        <v>Lira</v>
      </c>
      <c r="L7340" t="str">
        <f>_xlfn.XLOOKUP(J7340,dFornecedor!$A$2:$A$6,dFornecedor!$B$2:$B$6)</f>
        <v>StepUp</v>
      </c>
      <c r="M7340" t="str">
        <f>_xlfn.XLOOKUP(G7340,dMateriaPrima!$A$2:$A$12,dMateriaPrima!$B$2:$B$12)</f>
        <v>Cimento</v>
      </c>
      <c r="N7340" s="2">
        <f>_xlfn.XLOOKUP(G7340,dMateriaPrima!$A$2:$A$12,dMateriaPrima!$C$2:$C$12)</f>
        <v>23</v>
      </c>
      <c r="O7340" s="3">
        <f t="shared" si="570"/>
        <v>5244</v>
      </c>
      <c r="P7340" s="4">
        <f t="shared" si="571"/>
        <v>0</v>
      </c>
      <c r="Q7340" s="3">
        <f t="shared" si="572"/>
        <v>5244</v>
      </c>
      <c r="R7340" t="str">
        <f t="shared" si="573"/>
        <v>Em atraso</v>
      </c>
      <c r="S7340" s="5">
        <f t="shared" si="574"/>
        <v>2</v>
      </c>
    </row>
    <row r="7341" spans="1:19" x14ac:dyDescent="0.25">
      <c r="A7341">
        <v>7340</v>
      </c>
      <c r="B7341" s="1">
        <v>44317</v>
      </c>
      <c r="C7341" s="1">
        <v>44317</v>
      </c>
      <c r="D7341" s="1">
        <v>44326</v>
      </c>
      <c r="E7341" s="1">
        <v>44324</v>
      </c>
      <c r="F7341">
        <v>4</v>
      </c>
      <c r="G7341">
        <v>1</v>
      </c>
      <c r="H7341">
        <v>88</v>
      </c>
      <c r="I7341" s="6">
        <v>0</v>
      </c>
      <c r="J7341">
        <v>4</v>
      </c>
      <c r="K7341" t="str">
        <f>_xlfn.XLOOKUP(fCompras!F7341,dComprador!$A$2:$A$7,dComprador!$B$2:$B$7)</f>
        <v>Lira</v>
      </c>
      <c r="L7341" t="str">
        <f>_xlfn.XLOOKUP(J7341,dFornecedor!$A$2:$A$6,dFornecedor!$B$2:$B$6)</f>
        <v>AlphaOmega</v>
      </c>
      <c r="M7341" t="str">
        <f>_xlfn.XLOOKUP(G7341,dMateriaPrima!$A$2:$A$12,dMateriaPrima!$B$2:$B$12)</f>
        <v>Tecido</v>
      </c>
      <c r="N7341" s="2">
        <f>_xlfn.XLOOKUP(G7341,dMateriaPrima!$A$2:$A$12,dMateriaPrima!$C$2:$C$12)</f>
        <v>18</v>
      </c>
      <c r="O7341" s="3">
        <f t="shared" si="570"/>
        <v>1584</v>
      </c>
      <c r="P7341" s="4">
        <f t="shared" si="571"/>
        <v>0</v>
      </c>
      <c r="Q7341" s="3">
        <f t="shared" si="572"/>
        <v>1584</v>
      </c>
      <c r="R7341" t="str">
        <f t="shared" si="573"/>
        <v>No prazo</v>
      </c>
      <c r="S7341" s="5">
        <f t="shared" si="574"/>
        <v>0</v>
      </c>
    </row>
    <row r="7342" spans="1:19" x14ac:dyDescent="0.25">
      <c r="A7342">
        <v>7341</v>
      </c>
      <c r="B7342" s="1">
        <v>44317</v>
      </c>
      <c r="C7342" s="1">
        <v>44317</v>
      </c>
      <c r="D7342" s="1">
        <v>44338</v>
      </c>
      <c r="E7342" s="1">
        <v>44339</v>
      </c>
      <c r="F7342">
        <v>1</v>
      </c>
      <c r="G7342">
        <v>7</v>
      </c>
      <c r="H7342">
        <v>126</v>
      </c>
      <c r="I7342" s="6">
        <v>0</v>
      </c>
      <c r="J7342">
        <v>5</v>
      </c>
      <c r="K7342" t="str">
        <f>_xlfn.XLOOKUP(fCompras!F7342,dComprador!$A$2:$A$7,dComprador!$B$2:$B$7)</f>
        <v>Alon</v>
      </c>
      <c r="L7342" t="str">
        <f>_xlfn.XLOOKUP(J7342,dFornecedor!$A$2:$A$6,dFornecedor!$B$2:$B$6)</f>
        <v>Atlas</v>
      </c>
      <c r="M7342" t="str">
        <f>_xlfn.XLOOKUP(G7342,dMateriaPrima!$A$2:$A$12,dMateriaPrima!$B$2:$B$12)</f>
        <v>Poliéster</v>
      </c>
      <c r="N7342" s="2">
        <f>_xlfn.XLOOKUP(G7342,dMateriaPrima!$A$2:$A$12,dMateriaPrima!$C$2:$C$12)</f>
        <v>8</v>
      </c>
      <c r="O7342" s="3">
        <f t="shared" si="570"/>
        <v>1008</v>
      </c>
      <c r="P7342" s="4">
        <f t="shared" si="571"/>
        <v>0</v>
      </c>
      <c r="Q7342" s="3">
        <f t="shared" si="572"/>
        <v>1008</v>
      </c>
      <c r="R7342" t="str">
        <f t="shared" si="573"/>
        <v>Em atraso</v>
      </c>
      <c r="S7342" s="5">
        <f t="shared" si="574"/>
        <v>1</v>
      </c>
    </row>
    <row r="7343" spans="1:19" x14ac:dyDescent="0.25">
      <c r="A7343">
        <v>7342</v>
      </c>
      <c r="B7343" s="1">
        <v>44317</v>
      </c>
      <c r="C7343" s="1">
        <v>44317</v>
      </c>
      <c r="D7343" s="1">
        <v>44331</v>
      </c>
      <c r="E7343" s="1">
        <v>44336</v>
      </c>
      <c r="F7343">
        <v>3</v>
      </c>
      <c r="G7343">
        <v>11</v>
      </c>
      <c r="H7343">
        <v>58</v>
      </c>
      <c r="I7343" s="6">
        <v>0.24</v>
      </c>
      <c r="J7343">
        <v>4</v>
      </c>
      <c r="K7343" t="str">
        <f>_xlfn.XLOOKUP(fCompras!F7343,dComprador!$A$2:$A$7,dComprador!$B$2:$B$7)</f>
        <v>Diego</v>
      </c>
      <c r="L7343" t="str">
        <f>_xlfn.XLOOKUP(J7343,dFornecedor!$A$2:$A$6,dFornecedor!$B$2:$B$6)</f>
        <v>AlphaOmega</v>
      </c>
      <c r="M7343" t="str">
        <f>_xlfn.XLOOKUP(G7343,dMateriaPrima!$A$2:$A$12,dMateriaPrima!$B$2:$B$12)</f>
        <v>Papel</v>
      </c>
      <c r="N7343" s="2">
        <f>_xlfn.XLOOKUP(G7343,dMateriaPrima!$A$2:$A$12,dMateriaPrima!$C$2:$C$12)</f>
        <v>9</v>
      </c>
      <c r="O7343" s="3">
        <f t="shared" si="570"/>
        <v>522</v>
      </c>
      <c r="P7343" s="4">
        <f t="shared" si="571"/>
        <v>125.28</v>
      </c>
      <c r="Q7343" s="3">
        <f t="shared" si="572"/>
        <v>396.72</v>
      </c>
      <c r="R7343" t="str">
        <f t="shared" si="573"/>
        <v>Em atraso</v>
      </c>
      <c r="S7343" s="5">
        <f t="shared" si="574"/>
        <v>5</v>
      </c>
    </row>
    <row r="7344" spans="1:19" x14ac:dyDescent="0.25">
      <c r="A7344">
        <v>7343</v>
      </c>
      <c r="B7344" s="1">
        <v>44317</v>
      </c>
      <c r="C7344" s="1">
        <v>44317</v>
      </c>
      <c r="D7344" s="1">
        <v>44349</v>
      </c>
      <c r="E7344" s="1">
        <v>44351</v>
      </c>
      <c r="F7344">
        <v>1</v>
      </c>
      <c r="G7344">
        <v>9</v>
      </c>
      <c r="H7344">
        <v>93</v>
      </c>
      <c r="I7344" s="6">
        <v>0</v>
      </c>
      <c r="J7344">
        <v>2</v>
      </c>
      <c r="K7344" t="str">
        <f>_xlfn.XLOOKUP(fCompras!F7344,dComprador!$A$2:$A$7,dComprador!$B$2:$B$7)</f>
        <v>Alon</v>
      </c>
      <c r="L7344" t="str">
        <f>_xlfn.XLOOKUP(J7344,dFornecedor!$A$2:$A$6,dFornecedor!$B$2:$B$6)</f>
        <v>Minerva</v>
      </c>
      <c r="M7344" t="str">
        <f>_xlfn.XLOOKUP(G7344,dMateriaPrima!$A$2:$A$12,dMateriaPrima!$B$2:$B$12)</f>
        <v>Couro</v>
      </c>
      <c r="N7344" s="2">
        <f>_xlfn.XLOOKUP(G7344,dMateriaPrima!$A$2:$A$12,dMateriaPrima!$C$2:$C$12)</f>
        <v>4.4000000000000004</v>
      </c>
      <c r="O7344" s="3">
        <f t="shared" si="570"/>
        <v>409.20000000000005</v>
      </c>
      <c r="P7344" s="4">
        <f t="shared" si="571"/>
        <v>0</v>
      </c>
      <c r="Q7344" s="3">
        <f t="shared" si="572"/>
        <v>409.20000000000005</v>
      </c>
      <c r="R7344" t="str">
        <f t="shared" si="573"/>
        <v>Em atraso</v>
      </c>
      <c r="S7344" s="5">
        <f t="shared" si="574"/>
        <v>2</v>
      </c>
    </row>
    <row r="7345" spans="1:19" x14ac:dyDescent="0.25">
      <c r="A7345">
        <v>7344</v>
      </c>
      <c r="B7345" s="1">
        <v>44317</v>
      </c>
      <c r="C7345" s="1">
        <v>44325</v>
      </c>
      <c r="D7345" s="1">
        <v>44339</v>
      </c>
      <c r="E7345" s="1">
        <v>44344</v>
      </c>
      <c r="F7345">
        <v>1</v>
      </c>
      <c r="G7345">
        <v>1</v>
      </c>
      <c r="H7345">
        <v>78</v>
      </c>
      <c r="I7345" s="6">
        <v>0</v>
      </c>
      <c r="J7345">
        <v>2</v>
      </c>
      <c r="K7345" t="str">
        <f>_xlfn.XLOOKUP(fCompras!F7345,dComprador!$A$2:$A$7,dComprador!$B$2:$B$7)</f>
        <v>Alon</v>
      </c>
      <c r="L7345" t="str">
        <f>_xlfn.XLOOKUP(J7345,dFornecedor!$A$2:$A$6,dFornecedor!$B$2:$B$6)</f>
        <v>Minerva</v>
      </c>
      <c r="M7345" t="str">
        <f>_xlfn.XLOOKUP(G7345,dMateriaPrima!$A$2:$A$12,dMateriaPrima!$B$2:$B$12)</f>
        <v>Tecido</v>
      </c>
      <c r="N7345" s="2">
        <f>_xlfn.XLOOKUP(G7345,dMateriaPrima!$A$2:$A$12,dMateriaPrima!$C$2:$C$12)</f>
        <v>18</v>
      </c>
      <c r="O7345" s="3">
        <f t="shared" si="570"/>
        <v>1404</v>
      </c>
      <c r="P7345" s="4">
        <f t="shared" si="571"/>
        <v>0</v>
      </c>
      <c r="Q7345" s="3">
        <f t="shared" si="572"/>
        <v>1404</v>
      </c>
      <c r="R7345" t="str">
        <f t="shared" si="573"/>
        <v>Em atraso</v>
      </c>
      <c r="S7345" s="5">
        <f t="shared" si="574"/>
        <v>5</v>
      </c>
    </row>
    <row r="7346" spans="1:19" x14ac:dyDescent="0.25">
      <c r="A7346">
        <v>7345</v>
      </c>
      <c r="B7346" s="1">
        <v>44318</v>
      </c>
      <c r="C7346" s="1">
        <v>44318</v>
      </c>
      <c r="D7346" s="1">
        <v>44351</v>
      </c>
      <c r="E7346" s="1">
        <v>44350</v>
      </c>
      <c r="F7346">
        <v>1</v>
      </c>
      <c r="G7346">
        <v>5</v>
      </c>
      <c r="H7346">
        <v>258</v>
      </c>
      <c r="I7346" s="6">
        <v>0</v>
      </c>
      <c r="J7346">
        <v>5</v>
      </c>
      <c r="K7346" t="str">
        <f>_xlfn.XLOOKUP(fCompras!F7346,dComprador!$A$2:$A$7,dComprador!$B$2:$B$7)</f>
        <v>Alon</v>
      </c>
      <c r="L7346" t="str">
        <f>_xlfn.XLOOKUP(J7346,dFornecedor!$A$2:$A$6,dFornecedor!$B$2:$B$6)</f>
        <v>Atlas</v>
      </c>
      <c r="M7346" t="str">
        <f>_xlfn.XLOOKUP(G7346,dMateriaPrima!$A$2:$A$12,dMateriaPrima!$B$2:$B$12)</f>
        <v>Areia</v>
      </c>
      <c r="N7346" s="2">
        <f>_xlfn.XLOOKUP(G7346,dMateriaPrima!$A$2:$A$12,dMateriaPrima!$C$2:$C$12)</f>
        <v>3.59</v>
      </c>
      <c r="O7346" s="3">
        <f t="shared" si="570"/>
        <v>926.21999999999991</v>
      </c>
      <c r="P7346" s="4">
        <f t="shared" si="571"/>
        <v>0</v>
      </c>
      <c r="Q7346" s="3">
        <f t="shared" si="572"/>
        <v>926.21999999999991</v>
      </c>
      <c r="R7346" t="str">
        <f t="shared" si="573"/>
        <v>No prazo</v>
      </c>
      <c r="S7346" s="5">
        <f t="shared" si="574"/>
        <v>0</v>
      </c>
    </row>
    <row r="7347" spans="1:19" x14ac:dyDescent="0.25">
      <c r="A7347">
        <v>7346</v>
      </c>
      <c r="B7347" s="1">
        <v>44318</v>
      </c>
      <c r="C7347" s="1">
        <v>44318</v>
      </c>
      <c r="D7347" s="1">
        <v>44324</v>
      </c>
      <c r="E7347" s="1">
        <v>44330</v>
      </c>
      <c r="F7347">
        <v>4</v>
      </c>
      <c r="G7347">
        <v>10</v>
      </c>
      <c r="H7347">
        <v>36</v>
      </c>
      <c r="I7347" s="6">
        <v>0</v>
      </c>
      <c r="J7347">
        <v>2</v>
      </c>
      <c r="K7347" t="str">
        <f>_xlfn.XLOOKUP(fCompras!F7347,dComprador!$A$2:$A$7,dComprador!$B$2:$B$7)</f>
        <v>Lira</v>
      </c>
      <c r="L7347" t="str">
        <f>_xlfn.XLOOKUP(J7347,dFornecedor!$A$2:$A$6,dFornecedor!$B$2:$B$6)</f>
        <v>Minerva</v>
      </c>
      <c r="M7347" t="str">
        <f>_xlfn.XLOOKUP(G7347,dMateriaPrima!$A$2:$A$12,dMateriaPrima!$B$2:$B$12)</f>
        <v>Pedra Britada</v>
      </c>
      <c r="N7347" s="2">
        <f>_xlfn.XLOOKUP(G7347,dMateriaPrima!$A$2:$A$12,dMateriaPrima!$C$2:$C$12)</f>
        <v>56</v>
      </c>
      <c r="O7347" s="3">
        <f t="shared" si="570"/>
        <v>2016</v>
      </c>
      <c r="P7347" s="4">
        <f t="shared" si="571"/>
        <v>0</v>
      </c>
      <c r="Q7347" s="3">
        <f t="shared" si="572"/>
        <v>2016</v>
      </c>
      <c r="R7347" t="str">
        <f t="shared" si="573"/>
        <v>Em atraso</v>
      </c>
      <c r="S7347" s="5">
        <f t="shared" si="574"/>
        <v>6</v>
      </c>
    </row>
    <row r="7348" spans="1:19" x14ac:dyDescent="0.25">
      <c r="A7348">
        <v>7347</v>
      </c>
      <c r="B7348" s="1">
        <v>44318</v>
      </c>
      <c r="C7348" s="1">
        <v>44326</v>
      </c>
      <c r="D7348" s="1">
        <v>44329</v>
      </c>
      <c r="E7348" s="1">
        <v>44329</v>
      </c>
      <c r="F7348">
        <v>4</v>
      </c>
      <c r="G7348">
        <v>11</v>
      </c>
      <c r="H7348">
        <v>50</v>
      </c>
      <c r="I7348" s="6">
        <v>0</v>
      </c>
      <c r="J7348">
        <v>2</v>
      </c>
      <c r="K7348" t="str">
        <f>_xlfn.XLOOKUP(fCompras!F7348,dComprador!$A$2:$A$7,dComprador!$B$2:$B$7)</f>
        <v>Lira</v>
      </c>
      <c r="L7348" t="str">
        <f>_xlfn.XLOOKUP(J7348,dFornecedor!$A$2:$A$6,dFornecedor!$B$2:$B$6)</f>
        <v>Minerva</v>
      </c>
      <c r="M7348" t="str">
        <f>_xlfn.XLOOKUP(G7348,dMateriaPrima!$A$2:$A$12,dMateriaPrima!$B$2:$B$12)</f>
        <v>Papel</v>
      </c>
      <c r="N7348" s="2">
        <f>_xlfn.XLOOKUP(G7348,dMateriaPrima!$A$2:$A$12,dMateriaPrima!$C$2:$C$12)</f>
        <v>9</v>
      </c>
      <c r="O7348" s="3">
        <f t="shared" si="570"/>
        <v>450</v>
      </c>
      <c r="P7348" s="4">
        <f t="shared" si="571"/>
        <v>0</v>
      </c>
      <c r="Q7348" s="3">
        <f t="shared" si="572"/>
        <v>450</v>
      </c>
      <c r="R7348" t="str">
        <f t="shared" si="573"/>
        <v>No prazo</v>
      </c>
      <c r="S7348" s="5">
        <f t="shared" si="574"/>
        <v>0</v>
      </c>
    </row>
    <row r="7349" spans="1:19" x14ac:dyDescent="0.25">
      <c r="A7349">
        <v>7348</v>
      </c>
      <c r="B7349" s="1">
        <v>44318</v>
      </c>
      <c r="C7349" s="1">
        <v>44324</v>
      </c>
      <c r="D7349" s="1">
        <v>44326</v>
      </c>
      <c r="E7349" s="1">
        <v>44329</v>
      </c>
      <c r="F7349">
        <v>4</v>
      </c>
      <c r="G7349">
        <v>9</v>
      </c>
      <c r="H7349">
        <v>44</v>
      </c>
      <c r="I7349" s="6">
        <v>0</v>
      </c>
      <c r="J7349">
        <v>2</v>
      </c>
      <c r="K7349" t="str">
        <f>_xlfn.XLOOKUP(fCompras!F7349,dComprador!$A$2:$A$7,dComprador!$B$2:$B$7)</f>
        <v>Lira</v>
      </c>
      <c r="L7349" t="str">
        <f>_xlfn.XLOOKUP(J7349,dFornecedor!$A$2:$A$6,dFornecedor!$B$2:$B$6)</f>
        <v>Minerva</v>
      </c>
      <c r="M7349" t="str">
        <f>_xlfn.XLOOKUP(G7349,dMateriaPrima!$A$2:$A$12,dMateriaPrima!$B$2:$B$12)</f>
        <v>Couro</v>
      </c>
      <c r="N7349" s="2">
        <f>_xlfn.XLOOKUP(G7349,dMateriaPrima!$A$2:$A$12,dMateriaPrima!$C$2:$C$12)</f>
        <v>4.4000000000000004</v>
      </c>
      <c r="O7349" s="3">
        <f t="shared" si="570"/>
        <v>193.60000000000002</v>
      </c>
      <c r="P7349" s="4">
        <f t="shared" si="571"/>
        <v>0</v>
      </c>
      <c r="Q7349" s="3">
        <f t="shared" si="572"/>
        <v>193.60000000000002</v>
      </c>
      <c r="R7349" t="str">
        <f t="shared" si="573"/>
        <v>Em atraso</v>
      </c>
      <c r="S7349" s="5">
        <f t="shared" si="574"/>
        <v>3</v>
      </c>
    </row>
    <row r="7350" spans="1:19" x14ac:dyDescent="0.25">
      <c r="A7350">
        <v>7349</v>
      </c>
      <c r="B7350" s="1">
        <v>44318</v>
      </c>
      <c r="C7350" s="1">
        <v>44318</v>
      </c>
      <c r="D7350" s="1">
        <v>44334</v>
      </c>
      <c r="E7350" s="1">
        <v>44335</v>
      </c>
      <c r="F7350">
        <v>1</v>
      </c>
      <c r="G7350">
        <v>4</v>
      </c>
      <c r="H7350">
        <v>252</v>
      </c>
      <c r="I7350" s="6">
        <v>0</v>
      </c>
      <c r="J7350">
        <v>2</v>
      </c>
      <c r="K7350" t="str">
        <f>_xlfn.XLOOKUP(fCompras!F7350,dComprador!$A$2:$A$7,dComprador!$B$2:$B$7)</f>
        <v>Alon</v>
      </c>
      <c r="L7350" t="str">
        <f>_xlfn.XLOOKUP(J7350,dFornecedor!$A$2:$A$6,dFornecedor!$B$2:$B$6)</f>
        <v>Minerva</v>
      </c>
      <c r="M7350" t="str">
        <f>_xlfn.XLOOKUP(G7350,dMateriaPrima!$A$2:$A$12,dMateriaPrima!$B$2:$B$12)</f>
        <v>Madeira</v>
      </c>
      <c r="N7350" s="2">
        <f>_xlfn.XLOOKUP(G7350,dMateriaPrima!$A$2:$A$12,dMateriaPrima!$C$2:$C$12)</f>
        <v>168</v>
      </c>
      <c r="O7350" s="3">
        <f t="shared" si="570"/>
        <v>42336</v>
      </c>
      <c r="P7350" s="4">
        <f t="shared" si="571"/>
        <v>0</v>
      </c>
      <c r="Q7350" s="3">
        <f t="shared" si="572"/>
        <v>42336</v>
      </c>
      <c r="R7350" t="str">
        <f t="shared" si="573"/>
        <v>Em atraso</v>
      </c>
      <c r="S7350" s="5">
        <f t="shared" si="574"/>
        <v>1</v>
      </c>
    </row>
    <row r="7351" spans="1:19" x14ac:dyDescent="0.25">
      <c r="A7351">
        <v>7350</v>
      </c>
      <c r="B7351" s="1">
        <v>44318</v>
      </c>
      <c r="C7351" s="1">
        <v>44318</v>
      </c>
      <c r="D7351" s="1">
        <v>44328</v>
      </c>
      <c r="E7351" s="1">
        <v>44330</v>
      </c>
      <c r="F7351">
        <v>2</v>
      </c>
      <c r="G7351">
        <v>8</v>
      </c>
      <c r="H7351">
        <v>46</v>
      </c>
      <c r="I7351" s="6">
        <v>0</v>
      </c>
      <c r="J7351">
        <v>2</v>
      </c>
      <c r="K7351" t="str">
        <f>_xlfn.XLOOKUP(fCompras!F7351,dComprador!$A$2:$A$7,dComprador!$B$2:$B$7)</f>
        <v>João</v>
      </c>
      <c r="L7351" t="str">
        <f>_xlfn.XLOOKUP(J7351,dFornecedor!$A$2:$A$6,dFornecedor!$B$2:$B$6)</f>
        <v>Minerva</v>
      </c>
      <c r="M7351" t="str">
        <f>_xlfn.XLOOKUP(G7351,dMateriaPrima!$A$2:$A$12,dMateriaPrima!$B$2:$B$12)</f>
        <v>Cimento</v>
      </c>
      <c r="N7351" s="2">
        <f>_xlfn.XLOOKUP(G7351,dMateriaPrima!$A$2:$A$12,dMateriaPrima!$C$2:$C$12)</f>
        <v>23</v>
      </c>
      <c r="O7351" s="3">
        <f t="shared" si="570"/>
        <v>1058</v>
      </c>
      <c r="P7351" s="4">
        <f t="shared" si="571"/>
        <v>0</v>
      </c>
      <c r="Q7351" s="3">
        <f t="shared" si="572"/>
        <v>1058</v>
      </c>
      <c r="R7351" t="str">
        <f t="shared" si="573"/>
        <v>Em atraso</v>
      </c>
      <c r="S7351" s="5">
        <f t="shared" si="574"/>
        <v>2</v>
      </c>
    </row>
    <row r="7352" spans="1:19" x14ac:dyDescent="0.25">
      <c r="A7352">
        <v>7351</v>
      </c>
      <c r="B7352" s="1">
        <v>44318</v>
      </c>
      <c r="C7352" s="1">
        <v>44318</v>
      </c>
      <c r="D7352" s="1">
        <v>44332</v>
      </c>
      <c r="E7352" s="1">
        <v>44332</v>
      </c>
      <c r="F7352">
        <v>2</v>
      </c>
      <c r="G7352">
        <v>6</v>
      </c>
      <c r="H7352">
        <v>24</v>
      </c>
      <c r="I7352" s="6">
        <v>0.28999999999999998</v>
      </c>
      <c r="J7352">
        <v>2</v>
      </c>
      <c r="K7352" t="str">
        <f>_xlfn.XLOOKUP(fCompras!F7352,dComprador!$A$2:$A$7,dComprador!$B$2:$B$7)</f>
        <v>João</v>
      </c>
      <c r="L7352" t="str">
        <f>_xlfn.XLOOKUP(J7352,dFornecedor!$A$2:$A$6,dFornecedor!$B$2:$B$6)</f>
        <v>Minerva</v>
      </c>
      <c r="M7352" t="str">
        <f>_xlfn.XLOOKUP(G7352,dMateriaPrima!$A$2:$A$12,dMateriaPrima!$B$2:$B$12)</f>
        <v>Fio Algodão</v>
      </c>
      <c r="N7352" s="2">
        <f>_xlfn.XLOOKUP(G7352,dMateriaPrima!$A$2:$A$12,dMateriaPrima!$C$2:$C$12)</f>
        <v>55.9</v>
      </c>
      <c r="O7352" s="3">
        <f t="shared" si="570"/>
        <v>1341.6</v>
      </c>
      <c r="P7352" s="4">
        <f t="shared" si="571"/>
        <v>389.06399999999996</v>
      </c>
      <c r="Q7352" s="3">
        <f t="shared" si="572"/>
        <v>952.53599999999994</v>
      </c>
      <c r="R7352" t="str">
        <f t="shared" si="573"/>
        <v>No prazo</v>
      </c>
      <c r="S7352" s="5">
        <f t="shared" si="574"/>
        <v>0</v>
      </c>
    </row>
    <row r="7353" spans="1:19" x14ac:dyDescent="0.25">
      <c r="A7353">
        <v>7352</v>
      </c>
      <c r="B7353" s="1">
        <v>44318</v>
      </c>
      <c r="C7353" s="1">
        <v>44320</v>
      </c>
      <c r="D7353" s="1">
        <v>44332</v>
      </c>
      <c r="E7353" s="1">
        <v>44338</v>
      </c>
      <c r="F7353">
        <v>1</v>
      </c>
      <c r="G7353">
        <v>7</v>
      </c>
      <c r="H7353">
        <v>82</v>
      </c>
      <c r="I7353" s="6">
        <v>0</v>
      </c>
      <c r="J7353">
        <v>1</v>
      </c>
      <c r="K7353" t="str">
        <f>_xlfn.XLOOKUP(fCompras!F7353,dComprador!$A$2:$A$7,dComprador!$B$2:$B$7)</f>
        <v>Alon</v>
      </c>
      <c r="L7353" t="str">
        <f>_xlfn.XLOOKUP(J7353,dFornecedor!$A$2:$A$6,dFornecedor!$B$2:$B$6)</f>
        <v>NorthShore</v>
      </c>
      <c r="M7353" t="str">
        <f>_xlfn.XLOOKUP(G7353,dMateriaPrima!$A$2:$A$12,dMateriaPrima!$B$2:$B$12)</f>
        <v>Poliéster</v>
      </c>
      <c r="N7353" s="2">
        <f>_xlfn.XLOOKUP(G7353,dMateriaPrima!$A$2:$A$12,dMateriaPrima!$C$2:$C$12)</f>
        <v>8</v>
      </c>
      <c r="O7353" s="3">
        <f t="shared" si="570"/>
        <v>656</v>
      </c>
      <c r="P7353" s="4">
        <f t="shared" si="571"/>
        <v>0</v>
      </c>
      <c r="Q7353" s="3">
        <f t="shared" si="572"/>
        <v>656</v>
      </c>
      <c r="R7353" t="str">
        <f t="shared" si="573"/>
        <v>Em atraso</v>
      </c>
      <c r="S7353" s="5">
        <f t="shared" si="574"/>
        <v>6</v>
      </c>
    </row>
    <row r="7354" spans="1:19" x14ac:dyDescent="0.25">
      <c r="A7354">
        <v>7353</v>
      </c>
      <c r="B7354" s="1">
        <v>44318</v>
      </c>
      <c r="C7354" s="1">
        <v>44319</v>
      </c>
      <c r="D7354" s="1">
        <v>44347</v>
      </c>
      <c r="E7354" s="1">
        <v>44352</v>
      </c>
      <c r="F7354">
        <v>1</v>
      </c>
      <c r="G7354">
        <v>8</v>
      </c>
      <c r="H7354">
        <v>84</v>
      </c>
      <c r="I7354" s="6">
        <v>0</v>
      </c>
      <c r="J7354">
        <v>3</v>
      </c>
      <c r="K7354" t="str">
        <f>_xlfn.XLOOKUP(fCompras!F7354,dComprador!$A$2:$A$7,dComprador!$B$2:$B$7)</f>
        <v>Alon</v>
      </c>
      <c r="L7354" t="str">
        <f>_xlfn.XLOOKUP(J7354,dFornecedor!$A$2:$A$6,dFornecedor!$B$2:$B$6)</f>
        <v>StepUp</v>
      </c>
      <c r="M7354" t="str">
        <f>_xlfn.XLOOKUP(G7354,dMateriaPrima!$A$2:$A$12,dMateriaPrima!$B$2:$B$12)</f>
        <v>Cimento</v>
      </c>
      <c r="N7354" s="2">
        <f>_xlfn.XLOOKUP(G7354,dMateriaPrima!$A$2:$A$12,dMateriaPrima!$C$2:$C$12)</f>
        <v>23</v>
      </c>
      <c r="O7354" s="3">
        <f t="shared" si="570"/>
        <v>1932</v>
      </c>
      <c r="P7354" s="4">
        <f t="shared" si="571"/>
        <v>0</v>
      </c>
      <c r="Q7354" s="3">
        <f t="shared" si="572"/>
        <v>1932</v>
      </c>
      <c r="R7354" t="str">
        <f t="shared" si="573"/>
        <v>Em atraso</v>
      </c>
      <c r="S7354" s="5">
        <f t="shared" si="574"/>
        <v>5</v>
      </c>
    </row>
    <row r="7355" spans="1:19" x14ac:dyDescent="0.25">
      <c r="A7355">
        <v>7354</v>
      </c>
      <c r="B7355" s="1">
        <v>44318</v>
      </c>
      <c r="C7355" s="1">
        <v>44326</v>
      </c>
      <c r="D7355" s="1">
        <v>44338</v>
      </c>
      <c r="E7355" s="1">
        <v>44341</v>
      </c>
      <c r="F7355">
        <v>1</v>
      </c>
      <c r="G7355">
        <v>7</v>
      </c>
      <c r="H7355">
        <v>144</v>
      </c>
      <c r="I7355" s="6">
        <v>0</v>
      </c>
      <c r="J7355">
        <v>3</v>
      </c>
      <c r="K7355" t="str">
        <f>_xlfn.XLOOKUP(fCompras!F7355,dComprador!$A$2:$A$7,dComprador!$B$2:$B$7)</f>
        <v>Alon</v>
      </c>
      <c r="L7355" t="str">
        <f>_xlfn.XLOOKUP(J7355,dFornecedor!$A$2:$A$6,dFornecedor!$B$2:$B$6)</f>
        <v>StepUp</v>
      </c>
      <c r="M7355" t="str">
        <f>_xlfn.XLOOKUP(G7355,dMateriaPrima!$A$2:$A$12,dMateriaPrima!$B$2:$B$12)</f>
        <v>Poliéster</v>
      </c>
      <c r="N7355" s="2">
        <f>_xlfn.XLOOKUP(G7355,dMateriaPrima!$A$2:$A$12,dMateriaPrima!$C$2:$C$12)</f>
        <v>8</v>
      </c>
      <c r="O7355" s="3">
        <f t="shared" si="570"/>
        <v>1152</v>
      </c>
      <c r="P7355" s="4">
        <f t="shared" si="571"/>
        <v>0</v>
      </c>
      <c r="Q7355" s="3">
        <f t="shared" si="572"/>
        <v>1152</v>
      </c>
      <c r="R7355" t="str">
        <f t="shared" si="573"/>
        <v>Em atraso</v>
      </c>
      <c r="S7355" s="5">
        <f t="shared" si="574"/>
        <v>3</v>
      </c>
    </row>
    <row r="7356" spans="1:19" x14ac:dyDescent="0.25">
      <c r="A7356">
        <v>7355</v>
      </c>
      <c r="B7356" s="1">
        <v>44318</v>
      </c>
      <c r="C7356" s="1">
        <v>44318</v>
      </c>
      <c r="D7356" s="1">
        <v>44342</v>
      </c>
      <c r="E7356" s="1">
        <v>44344</v>
      </c>
      <c r="F7356">
        <v>1</v>
      </c>
      <c r="G7356">
        <v>10</v>
      </c>
      <c r="H7356">
        <v>102</v>
      </c>
      <c r="I7356" s="6">
        <v>0</v>
      </c>
      <c r="J7356">
        <v>4</v>
      </c>
      <c r="K7356" t="str">
        <f>_xlfn.XLOOKUP(fCompras!F7356,dComprador!$A$2:$A$7,dComprador!$B$2:$B$7)</f>
        <v>Alon</v>
      </c>
      <c r="L7356" t="str">
        <f>_xlfn.XLOOKUP(J7356,dFornecedor!$A$2:$A$6,dFornecedor!$B$2:$B$6)</f>
        <v>AlphaOmega</v>
      </c>
      <c r="M7356" t="str">
        <f>_xlfn.XLOOKUP(G7356,dMateriaPrima!$A$2:$A$12,dMateriaPrima!$B$2:$B$12)</f>
        <v>Pedra Britada</v>
      </c>
      <c r="N7356" s="2">
        <f>_xlfn.XLOOKUP(G7356,dMateriaPrima!$A$2:$A$12,dMateriaPrima!$C$2:$C$12)</f>
        <v>56</v>
      </c>
      <c r="O7356" s="3">
        <f t="shared" si="570"/>
        <v>5712</v>
      </c>
      <c r="P7356" s="4">
        <f t="shared" si="571"/>
        <v>0</v>
      </c>
      <c r="Q7356" s="3">
        <f t="shared" si="572"/>
        <v>5712</v>
      </c>
      <c r="R7356" t="str">
        <f t="shared" si="573"/>
        <v>Em atraso</v>
      </c>
      <c r="S7356" s="5">
        <f t="shared" si="574"/>
        <v>2</v>
      </c>
    </row>
    <row r="7357" spans="1:19" x14ac:dyDescent="0.25">
      <c r="A7357">
        <v>7356</v>
      </c>
      <c r="B7357" s="1">
        <v>44319</v>
      </c>
      <c r="C7357" s="1">
        <v>44329</v>
      </c>
      <c r="D7357" s="1">
        <v>44332</v>
      </c>
      <c r="E7357" s="1">
        <v>44334</v>
      </c>
      <c r="F7357">
        <v>4</v>
      </c>
      <c r="G7357">
        <v>6</v>
      </c>
      <c r="H7357">
        <v>2</v>
      </c>
      <c r="I7357" s="6">
        <v>0</v>
      </c>
      <c r="J7357">
        <v>3</v>
      </c>
      <c r="K7357" t="str">
        <f>_xlfn.XLOOKUP(fCompras!F7357,dComprador!$A$2:$A$7,dComprador!$B$2:$B$7)</f>
        <v>Lira</v>
      </c>
      <c r="L7357" t="str">
        <f>_xlfn.XLOOKUP(J7357,dFornecedor!$A$2:$A$6,dFornecedor!$B$2:$B$6)</f>
        <v>StepUp</v>
      </c>
      <c r="M7357" t="str">
        <f>_xlfn.XLOOKUP(G7357,dMateriaPrima!$A$2:$A$12,dMateriaPrima!$B$2:$B$12)</f>
        <v>Fio Algodão</v>
      </c>
      <c r="N7357" s="2">
        <f>_xlfn.XLOOKUP(G7357,dMateriaPrima!$A$2:$A$12,dMateriaPrima!$C$2:$C$12)</f>
        <v>55.9</v>
      </c>
      <c r="O7357" s="3">
        <f t="shared" si="570"/>
        <v>111.8</v>
      </c>
      <c r="P7357" s="4">
        <f t="shared" si="571"/>
        <v>0</v>
      </c>
      <c r="Q7357" s="3">
        <f t="shared" si="572"/>
        <v>111.8</v>
      </c>
      <c r="R7357" t="str">
        <f t="shared" si="573"/>
        <v>Em atraso</v>
      </c>
      <c r="S7357" s="5">
        <f t="shared" si="574"/>
        <v>2</v>
      </c>
    </row>
    <row r="7358" spans="1:19" x14ac:dyDescent="0.25">
      <c r="A7358">
        <v>7357</v>
      </c>
      <c r="B7358" s="1">
        <v>44319</v>
      </c>
      <c r="C7358" s="1">
        <v>44321</v>
      </c>
      <c r="D7358" s="1">
        <v>44325</v>
      </c>
      <c r="E7358" s="1">
        <v>44327</v>
      </c>
      <c r="F7358">
        <v>4</v>
      </c>
      <c r="G7358">
        <v>5</v>
      </c>
      <c r="H7358">
        <v>366</v>
      </c>
      <c r="I7358" s="6">
        <v>0</v>
      </c>
      <c r="J7358">
        <v>4</v>
      </c>
      <c r="K7358" t="str">
        <f>_xlfn.XLOOKUP(fCompras!F7358,dComprador!$A$2:$A$7,dComprador!$B$2:$B$7)</f>
        <v>Lira</v>
      </c>
      <c r="L7358" t="str">
        <f>_xlfn.XLOOKUP(J7358,dFornecedor!$A$2:$A$6,dFornecedor!$B$2:$B$6)</f>
        <v>AlphaOmega</v>
      </c>
      <c r="M7358" t="str">
        <f>_xlfn.XLOOKUP(G7358,dMateriaPrima!$A$2:$A$12,dMateriaPrima!$B$2:$B$12)</f>
        <v>Areia</v>
      </c>
      <c r="N7358" s="2">
        <f>_xlfn.XLOOKUP(G7358,dMateriaPrima!$A$2:$A$12,dMateriaPrima!$C$2:$C$12)</f>
        <v>3.59</v>
      </c>
      <c r="O7358" s="3">
        <f t="shared" si="570"/>
        <v>1313.94</v>
      </c>
      <c r="P7358" s="4">
        <f t="shared" si="571"/>
        <v>0</v>
      </c>
      <c r="Q7358" s="3">
        <f t="shared" si="572"/>
        <v>1313.94</v>
      </c>
      <c r="R7358" t="str">
        <f t="shared" si="573"/>
        <v>Em atraso</v>
      </c>
      <c r="S7358" s="5">
        <f t="shared" si="574"/>
        <v>2</v>
      </c>
    </row>
    <row r="7359" spans="1:19" x14ac:dyDescent="0.25">
      <c r="A7359">
        <v>7358</v>
      </c>
      <c r="B7359" s="1">
        <v>44319</v>
      </c>
      <c r="C7359" s="1">
        <v>44328</v>
      </c>
      <c r="D7359" s="1">
        <v>44338</v>
      </c>
      <c r="E7359" s="1">
        <v>44343</v>
      </c>
      <c r="F7359">
        <v>1</v>
      </c>
      <c r="G7359">
        <v>8</v>
      </c>
      <c r="H7359">
        <v>592</v>
      </c>
      <c r="I7359" s="6">
        <v>0</v>
      </c>
      <c r="J7359">
        <v>2</v>
      </c>
      <c r="K7359" t="str">
        <f>_xlfn.XLOOKUP(fCompras!F7359,dComprador!$A$2:$A$7,dComprador!$B$2:$B$7)</f>
        <v>Alon</v>
      </c>
      <c r="L7359" t="str">
        <f>_xlfn.XLOOKUP(J7359,dFornecedor!$A$2:$A$6,dFornecedor!$B$2:$B$6)</f>
        <v>Minerva</v>
      </c>
      <c r="M7359" t="str">
        <f>_xlfn.XLOOKUP(G7359,dMateriaPrima!$A$2:$A$12,dMateriaPrima!$B$2:$B$12)</f>
        <v>Cimento</v>
      </c>
      <c r="N7359" s="2">
        <f>_xlfn.XLOOKUP(G7359,dMateriaPrima!$A$2:$A$12,dMateriaPrima!$C$2:$C$12)</f>
        <v>23</v>
      </c>
      <c r="O7359" s="3">
        <f t="shared" si="570"/>
        <v>13616</v>
      </c>
      <c r="P7359" s="4">
        <f t="shared" si="571"/>
        <v>0</v>
      </c>
      <c r="Q7359" s="3">
        <f t="shared" si="572"/>
        <v>13616</v>
      </c>
      <c r="R7359" t="str">
        <f t="shared" si="573"/>
        <v>Em atraso</v>
      </c>
      <c r="S7359" s="5">
        <f t="shared" si="574"/>
        <v>5</v>
      </c>
    </row>
    <row r="7360" spans="1:19" x14ac:dyDescent="0.25">
      <c r="A7360">
        <v>7359</v>
      </c>
      <c r="B7360" s="1">
        <v>44319</v>
      </c>
      <c r="C7360" s="1">
        <v>44319</v>
      </c>
      <c r="D7360" s="1">
        <v>44333</v>
      </c>
      <c r="E7360" s="1">
        <v>44338</v>
      </c>
      <c r="F7360">
        <v>1</v>
      </c>
      <c r="G7360">
        <v>11</v>
      </c>
      <c r="H7360">
        <v>11</v>
      </c>
      <c r="I7360" s="6">
        <v>0.22</v>
      </c>
      <c r="J7360">
        <v>5</v>
      </c>
      <c r="K7360" t="str">
        <f>_xlfn.XLOOKUP(fCompras!F7360,dComprador!$A$2:$A$7,dComprador!$B$2:$B$7)</f>
        <v>Alon</v>
      </c>
      <c r="L7360" t="str">
        <f>_xlfn.XLOOKUP(J7360,dFornecedor!$A$2:$A$6,dFornecedor!$B$2:$B$6)</f>
        <v>Atlas</v>
      </c>
      <c r="M7360" t="str">
        <f>_xlfn.XLOOKUP(G7360,dMateriaPrima!$A$2:$A$12,dMateriaPrima!$B$2:$B$12)</f>
        <v>Papel</v>
      </c>
      <c r="N7360" s="2">
        <f>_xlfn.XLOOKUP(G7360,dMateriaPrima!$A$2:$A$12,dMateriaPrima!$C$2:$C$12)</f>
        <v>9</v>
      </c>
      <c r="O7360" s="3">
        <f t="shared" si="570"/>
        <v>99</v>
      </c>
      <c r="P7360" s="4">
        <f t="shared" si="571"/>
        <v>21.78</v>
      </c>
      <c r="Q7360" s="3">
        <f t="shared" si="572"/>
        <v>77.22</v>
      </c>
      <c r="R7360" t="str">
        <f t="shared" si="573"/>
        <v>Em atraso</v>
      </c>
      <c r="S7360" s="5">
        <f t="shared" si="574"/>
        <v>5</v>
      </c>
    </row>
    <row r="7361" spans="1:19" x14ac:dyDescent="0.25">
      <c r="A7361">
        <v>7360</v>
      </c>
      <c r="B7361" s="1">
        <v>44319</v>
      </c>
      <c r="C7361" s="1">
        <v>44319</v>
      </c>
      <c r="D7361" s="1">
        <v>44334</v>
      </c>
      <c r="E7361" s="1">
        <v>44333</v>
      </c>
      <c r="F7361">
        <v>2</v>
      </c>
      <c r="G7361">
        <v>8</v>
      </c>
      <c r="H7361">
        <v>1</v>
      </c>
      <c r="I7361" s="6">
        <v>0</v>
      </c>
      <c r="J7361">
        <v>4</v>
      </c>
      <c r="K7361" t="str">
        <f>_xlfn.XLOOKUP(fCompras!F7361,dComprador!$A$2:$A$7,dComprador!$B$2:$B$7)</f>
        <v>João</v>
      </c>
      <c r="L7361" t="str">
        <f>_xlfn.XLOOKUP(J7361,dFornecedor!$A$2:$A$6,dFornecedor!$B$2:$B$6)</f>
        <v>AlphaOmega</v>
      </c>
      <c r="M7361" t="str">
        <f>_xlfn.XLOOKUP(G7361,dMateriaPrima!$A$2:$A$12,dMateriaPrima!$B$2:$B$12)</f>
        <v>Cimento</v>
      </c>
      <c r="N7361" s="2">
        <f>_xlfn.XLOOKUP(G7361,dMateriaPrima!$A$2:$A$12,dMateriaPrima!$C$2:$C$12)</f>
        <v>23</v>
      </c>
      <c r="O7361" s="3">
        <f t="shared" si="570"/>
        <v>23</v>
      </c>
      <c r="P7361" s="4">
        <f t="shared" si="571"/>
        <v>0</v>
      </c>
      <c r="Q7361" s="3">
        <f t="shared" si="572"/>
        <v>23</v>
      </c>
      <c r="R7361" t="str">
        <f t="shared" si="573"/>
        <v>No prazo</v>
      </c>
      <c r="S7361" s="5">
        <f t="shared" si="574"/>
        <v>0</v>
      </c>
    </row>
    <row r="7362" spans="1:19" x14ac:dyDescent="0.25">
      <c r="A7362">
        <v>7361</v>
      </c>
      <c r="B7362" s="1">
        <v>44319</v>
      </c>
      <c r="C7362" s="1">
        <v>44319</v>
      </c>
      <c r="D7362" s="1">
        <v>44351</v>
      </c>
      <c r="E7362" s="1">
        <v>44350</v>
      </c>
      <c r="F7362">
        <v>1</v>
      </c>
      <c r="G7362">
        <v>2</v>
      </c>
      <c r="H7362">
        <v>41</v>
      </c>
      <c r="I7362" s="6">
        <v>0</v>
      </c>
      <c r="J7362">
        <v>4</v>
      </c>
      <c r="K7362" t="str">
        <f>_xlfn.XLOOKUP(fCompras!F7362,dComprador!$A$2:$A$7,dComprador!$B$2:$B$7)</f>
        <v>Alon</v>
      </c>
      <c r="L7362" t="str">
        <f>_xlfn.XLOOKUP(J7362,dFornecedor!$A$2:$A$6,dFornecedor!$B$2:$B$6)</f>
        <v>AlphaOmega</v>
      </c>
      <c r="M7362" t="str">
        <f>_xlfn.XLOOKUP(G7362,dMateriaPrima!$A$2:$A$12,dMateriaPrima!$B$2:$B$12)</f>
        <v>Chapa Metal</v>
      </c>
      <c r="N7362" s="2">
        <f>_xlfn.XLOOKUP(G7362,dMateriaPrima!$A$2:$A$12,dMateriaPrima!$C$2:$C$12)</f>
        <v>299.89999999999998</v>
      </c>
      <c r="O7362" s="3">
        <f t="shared" si="570"/>
        <v>12295.9</v>
      </c>
      <c r="P7362" s="4">
        <f t="shared" si="571"/>
        <v>0</v>
      </c>
      <c r="Q7362" s="3">
        <f t="shared" si="572"/>
        <v>12295.9</v>
      </c>
      <c r="R7362" t="str">
        <f t="shared" si="573"/>
        <v>No prazo</v>
      </c>
      <c r="S7362" s="5">
        <f t="shared" si="574"/>
        <v>0</v>
      </c>
    </row>
    <row r="7363" spans="1:19" x14ac:dyDescent="0.25">
      <c r="A7363">
        <v>7362</v>
      </c>
      <c r="B7363" s="1">
        <v>44320</v>
      </c>
      <c r="C7363" s="1">
        <v>44320</v>
      </c>
      <c r="D7363" s="1">
        <v>44327</v>
      </c>
      <c r="E7363" s="1">
        <v>44327</v>
      </c>
      <c r="F7363">
        <v>4</v>
      </c>
      <c r="G7363">
        <v>5</v>
      </c>
      <c r="H7363">
        <v>29</v>
      </c>
      <c r="I7363" s="6">
        <v>0</v>
      </c>
      <c r="J7363">
        <v>2</v>
      </c>
      <c r="K7363" t="str">
        <f>_xlfn.XLOOKUP(fCompras!F7363,dComprador!$A$2:$A$7,dComprador!$B$2:$B$7)</f>
        <v>Lira</v>
      </c>
      <c r="L7363" t="str">
        <f>_xlfn.XLOOKUP(J7363,dFornecedor!$A$2:$A$6,dFornecedor!$B$2:$B$6)</f>
        <v>Minerva</v>
      </c>
      <c r="M7363" t="str">
        <f>_xlfn.XLOOKUP(G7363,dMateriaPrima!$A$2:$A$12,dMateriaPrima!$B$2:$B$12)</f>
        <v>Areia</v>
      </c>
      <c r="N7363" s="2">
        <f>_xlfn.XLOOKUP(G7363,dMateriaPrima!$A$2:$A$12,dMateriaPrima!$C$2:$C$12)</f>
        <v>3.59</v>
      </c>
      <c r="O7363" s="3">
        <f t="shared" ref="O7363:O7426" si="575">PRODUCT(H7363,N7363)</f>
        <v>104.11</v>
      </c>
      <c r="P7363" s="4">
        <f t="shared" ref="P7363:P7426" si="576">PRODUCT(O7363,I7363)</f>
        <v>0</v>
      </c>
      <c r="Q7363" s="3">
        <f t="shared" ref="Q7363:Q7426" si="577">O7363-P7363</f>
        <v>104.11</v>
      </c>
      <c r="R7363" t="str">
        <f t="shared" ref="R7363:R7426" si="578">IF(E7363&lt;=D7363,"No prazo",IF(E7363&gt;D7363,"Em atraso"))</f>
        <v>No prazo</v>
      </c>
      <c r="S7363" s="5">
        <f t="shared" ref="S7363:S7426" si="579">IF(E7363 &gt;D7363, E7363-D7363,0)</f>
        <v>0</v>
      </c>
    </row>
    <row r="7364" spans="1:19" x14ac:dyDescent="0.25">
      <c r="A7364">
        <v>7363</v>
      </c>
      <c r="B7364" s="1">
        <v>44320</v>
      </c>
      <c r="C7364" s="1">
        <v>44327</v>
      </c>
      <c r="D7364" s="1">
        <v>44328</v>
      </c>
      <c r="E7364" s="1">
        <v>44334</v>
      </c>
      <c r="F7364">
        <v>4</v>
      </c>
      <c r="G7364">
        <v>9</v>
      </c>
      <c r="H7364">
        <v>35</v>
      </c>
      <c r="I7364" s="6">
        <v>0</v>
      </c>
      <c r="J7364">
        <v>2</v>
      </c>
      <c r="K7364" t="str">
        <f>_xlfn.XLOOKUP(fCompras!F7364,dComprador!$A$2:$A$7,dComprador!$B$2:$B$7)</f>
        <v>Lira</v>
      </c>
      <c r="L7364" t="str">
        <f>_xlfn.XLOOKUP(J7364,dFornecedor!$A$2:$A$6,dFornecedor!$B$2:$B$6)</f>
        <v>Minerva</v>
      </c>
      <c r="M7364" t="str">
        <f>_xlfn.XLOOKUP(G7364,dMateriaPrima!$A$2:$A$12,dMateriaPrima!$B$2:$B$12)</f>
        <v>Couro</v>
      </c>
      <c r="N7364" s="2">
        <f>_xlfn.XLOOKUP(G7364,dMateriaPrima!$A$2:$A$12,dMateriaPrima!$C$2:$C$12)</f>
        <v>4.4000000000000004</v>
      </c>
      <c r="O7364" s="3">
        <f t="shared" si="575"/>
        <v>154</v>
      </c>
      <c r="P7364" s="4">
        <f t="shared" si="576"/>
        <v>0</v>
      </c>
      <c r="Q7364" s="3">
        <f t="shared" si="577"/>
        <v>154</v>
      </c>
      <c r="R7364" t="str">
        <f t="shared" si="578"/>
        <v>Em atraso</v>
      </c>
      <c r="S7364" s="5">
        <f t="shared" si="579"/>
        <v>6</v>
      </c>
    </row>
    <row r="7365" spans="1:19" x14ac:dyDescent="0.25">
      <c r="A7365">
        <v>7364</v>
      </c>
      <c r="B7365" s="1">
        <v>44320</v>
      </c>
      <c r="C7365" s="1">
        <v>44328</v>
      </c>
      <c r="D7365" s="1">
        <v>44329</v>
      </c>
      <c r="E7365" s="1">
        <v>44335</v>
      </c>
      <c r="F7365">
        <v>4</v>
      </c>
      <c r="G7365">
        <v>9</v>
      </c>
      <c r="H7365">
        <v>18</v>
      </c>
      <c r="I7365" s="6">
        <v>0</v>
      </c>
      <c r="J7365">
        <v>2</v>
      </c>
      <c r="K7365" t="str">
        <f>_xlfn.XLOOKUP(fCompras!F7365,dComprador!$A$2:$A$7,dComprador!$B$2:$B$7)</f>
        <v>Lira</v>
      </c>
      <c r="L7365" t="str">
        <f>_xlfn.XLOOKUP(J7365,dFornecedor!$A$2:$A$6,dFornecedor!$B$2:$B$6)</f>
        <v>Minerva</v>
      </c>
      <c r="M7365" t="str">
        <f>_xlfn.XLOOKUP(G7365,dMateriaPrima!$A$2:$A$12,dMateriaPrima!$B$2:$B$12)</f>
        <v>Couro</v>
      </c>
      <c r="N7365" s="2">
        <f>_xlfn.XLOOKUP(G7365,dMateriaPrima!$A$2:$A$12,dMateriaPrima!$C$2:$C$12)</f>
        <v>4.4000000000000004</v>
      </c>
      <c r="O7365" s="3">
        <f t="shared" si="575"/>
        <v>79.2</v>
      </c>
      <c r="P7365" s="4">
        <f t="shared" si="576"/>
        <v>0</v>
      </c>
      <c r="Q7365" s="3">
        <f t="shared" si="577"/>
        <v>79.2</v>
      </c>
      <c r="R7365" t="str">
        <f t="shared" si="578"/>
        <v>Em atraso</v>
      </c>
      <c r="S7365" s="5">
        <f t="shared" si="579"/>
        <v>6</v>
      </c>
    </row>
    <row r="7366" spans="1:19" x14ac:dyDescent="0.25">
      <c r="A7366">
        <v>7365</v>
      </c>
      <c r="B7366" s="1">
        <v>44320</v>
      </c>
      <c r="C7366" s="1">
        <v>44331</v>
      </c>
      <c r="D7366" s="1">
        <v>44331</v>
      </c>
      <c r="E7366" s="1">
        <v>44333</v>
      </c>
      <c r="F7366">
        <v>4</v>
      </c>
      <c r="G7366">
        <v>7</v>
      </c>
      <c r="H7366">
        <v>99</v>
      </c>
      <c r="I7366" s="6">
        <v>0</v>
      </c>
      <c r="J7366">
        <v>1</v>
      </c>
      <c r="K7366" t="str">
        <f>_xlfn.XLOOKUP(fCompras!F7366,dComprador!$A$2:$A$7,dComprador!$B$2:$B$7)</f>
        <v>Lira</v>
      </c>
      <c r="L7366" t="str">
        <f>_xlfn.XLOOKUP(J7366,dFornecedor!$A$2:$A$6,dFornecedor!$B$2:$B$6)</f>
        <v>NorthShore</v>
      </c>
      <c r="M7366" t="str">
        <f>_xlfn.XLOOKUP(G7366,dMateriaPrima!$A$2:$A$12,dMateriaPrima!$B$2:$B$12)</f>
        <v>Poliéster</v>
      </c>
      <c r="N7366" s="2">
        <f>_xlfn.XLOOKUP(G7366,dMateriaPrima!$A$2:$A$12,dMateriaPrima!$C$2:$C$12)</f>
        <v>8</v>
      </c>
      <c r="O7366" s="3">
        <f t="shared" si="575"/>
        <v>792</v>
      </c>
      <c r="P7366" s="4">
        <f t="shared" si="576"/>
        <v>0</v>
      </c>
      <c r="Q7366" s="3">
        <f t="shared" si="577"/>
        <v>792</v>
      </c>
      <c r="R7366" t="str">
        <f t="shared" si="578"/>
        <v>Em atraso</v>
      </c>
      <c r="S7366" s="5">
        <f t="shared" si="579"/>
        <v>2</v>
      </c>
    </row>
    <row r="7367" spans="1:19" x14ac:dyDescent="0.25">
      <c r="A7367">
        <v>7366</v>
      </c>
      <c r="B7367" s="1">
        <v>44320</v>
      </c>
      <c r="C7367" s="1">
        <v>44320</v>
      </c>
      <c r="D7367" s="1">
        <v>44327</v>
      </c>
      <c r="E7367" s="1">
        <v>44328</v>
      </c>
      <c r="F7367">
        <v>4</v>
      </c>
      <c r="G7367">
        <v>5</v>
      </c>
      <c r="H7367">
        <v>10</v>
      </c>
      <c r="I7367" s="6">
        <v>0</v>
      </c>
      <c r="J7367">
        <v>2</v>
      </c>
      <c r="K7367" t="str">
        <f>_xlfn.XLOOKUP(fCompras!F7367,dComprador!$A$2:$A$7,dComprador!$B$2:$B$7)</f>
        <v>Lira</v>
      </c>
      <c r="L7367" t="str">
        <f>_xlfn.XLOOKUP(J7367,dFornecedor!$A$2:$A$6,dFornecedor!$B$2:$B$6)</f>
        <v>Minerva</v>
      </c>
      <c r="M7367" t="str">
        <f>_xlfn.XLOOKUP(G7367,dMateriaPrima!$A$2:$A$12,dMateriaPrima!$B$2:$B$12)</f>
        <v>Areia</v>
      </c>
      <c r="N7367" s="2">
        <f>_xlfn.XLOOKUP(G7367,dMateriaPrima!$A$2:$A$12,dMateriaPrima!$C$2:$C$12)</f>
        <v>3.59</v>
      </c>
      <c r="O7367" s="3">
        <f t="shared" si="575"/>
        <v>35.9</v>
      </c>
      <c r="P7367" s="4">
        <f t="shared" si="576"/>
        <v>0</v>
      </c>
      <c r="Q7367" s="3">
        <f t="shared" si="577"/>
        <v>35.9</v>
      </c>
      <c r="R7367" t="str">
        <f t="shared" si="578"/>
        <v>Em atraso</v>
      </c>
      <c r="S7367" s="5">
        <f t="shared" si="579"/>
        <v>1</v>
      </c>
    </row>
    <row r="7368" spans="1:19" x14ac:dyDescent="0.25">
      <c r="A7368">
        <v>7367</v>
      </c>
      <c r="B7368" s="1">
        <v>44320</v>
      </c>
      <c r="C7368" s="1">
        <v>44330</v>
      </c>
      <c r="D7368" s="1">
        <v>44338</v>
      </c>
      <c r="E7368" s="1">
        <v>44338</v>
      </c>
      <c r="F7368">
        <v>1</v>
      </c>
      <c r="G7368">
        <v>10</v>
      </c>
      <c r="H7368">
        <v>87</v>
      </c>
      <c r="I7368" s="6">
        <v>0</v>
      </c>
      <c r="J7368">
        <v>3</v>
      </c>
      <c r="K7368" t="str">
        <f>_xlfn.XLOOKUP(fCompras!F7368,dComprador!$A$2:$A$7,dComprador!$B$2:$B$7)</f>
        <v>Alon</v>
      </c>
      <c r="L7368" t="str">
        <f>_xlfn.XLOOKUP(J7368,dFornecedor!$A$2:$A$6,dFornecedor!$B$2:$B$6)</f>
        <v>StepUp</v>
      </c>
      <c r="M7368" t="str">
        <f>_xlfn.XLOOKUP(G7368,dMateriaPrima!$A$2:$A$12,dMateriaPrima!$B$2:$B$12)</f>
        <v>Pedra Britada</v>
      </c>
      <c r="N7368" s="2">
        <f>_xlfn.XLOOKUP(G7368,dMateriaPrima!$A$2:$A$12,dMateriaPrima!$C$2:$C$12)</f>
        <v>56</v>
      </c>
      <c r="O7368" s="3">
        <f t="shared" si="575"/>
        <v>4872</v>
      </c>
      <c r="P7368" s="4">
        <f t="shared" si="576"/>
        <v>0</v>
      </c>
      <c r="Q7368" s="3">
        <f t="shared" si="577"/>
        <v>4872</v>
      </c>
      <c r="R7368" t="str">
        <f t="shared" si="578"/>
        <v>No prazo</v>
      </c>
      <c r="S7368" s="5">
        <f t="shared" si="579"/>
        <v>0</v>
      </c>
    </row>
    <row r="7369" spans="1:19" x14ac:dyDescent="0.25">
      <c r="A7369">
        <v>7368</v>
      </c>
      <c r="B7369" s="1">
        <v>44320</v>
      </c>
      <c r="C7369" s="1">
        <v>44321</v>
      </c>
      <c r="D7369" s="1">
        <v>44332</v>
      </c>
      <c r="E7369" s="1">
        <v>44334</v>
      </c>
      <c r="F7369">
        <v>2</v>
      </c>
      <c r="G7369">
        <v>9</v>
      </c>
      <c r="H7369">
        <v>2</v>
      </c>
      <c r="I7369" s="6">
        <v>0</v>
      </c>
      <c r="J7369">
        <v>3</v>
      </c>
      <c r="K7369" t="str">
        <f>_xlfn.XLOOKUP(fCompras!F7369,dComprador!$A$2:$A$7,dComprador!$B$2:$B$7)</f>
        <v>João</v>
      </c>
      <c r="L7369" t="str">
        <f>_xlfn.XLOOKUP(J7369,dFornecedor!$A$2:$A$6,dFornecedor!$B$2:$B$6)</f>
        <v>StepUp</v>
      </c>
      <c r="M7369" t="str">
        <f>_xlfn.XLOOKUP(G7369,dMateriaPrima!$A$2:$A$12,dMateriaPrima!$B$2:$B$12)</f>
        <v>Couro</v>
      </c>
      <c r="N7369" s="2">
        <f>_xlfn.XLOOKUP(G7369,dMateriaPrima!$A$2:$A$12,dMateriaPrima!$C$2:$C$12)</f>
        <v>4.4000000000000004</v>
      </c>
      <c r="O7369" s="3">
        <f t="shared" si="575"/>
        <v>8.8000000000000007</v>
      </c>
      <c r="P7369" s="4">
        <f t="shared" si="576"/>
        <v>0</v>
      </c>
      <c r="Q7369" s="3">
        <f t="shared" si="577"/>
        <v>8.8000000000000007</v>
      </c>
      <c r="R7369" t="str">
        <f t="shared" si="578"/>
        <v>Em atraso</v>
      </c>
      <c r="S7369" s="5">
        <f t="shared" si="579"/>
        <v>2</v>
      </c>
    </row>
    <row r="7370" spans="1:19" x14ac:dyDescent="0.25">
      <c r="A7370">
        <v>7369</v>
      </c>
      <c r="B7370" s="1">
        <v>44320</v>
      </c>
      <c r="C7370" s="1">
        <v>44320</v>
      </c>
      <c r="D7370" s="1">
        <v>44335</v>
      </c>
      <c r="E7370" s="1">
        <v>44338</v>
      </c>
      <c r="F7370">
        <v>1</v>
      </c>
      <c r="G7370">
        <v>6</v>
      </c>
      <c r="H7370">
        <v>43</v>
      </c>
      <c r="I7370" s="6">
        <v>0</v>
      </c>
      <c r="J7370">
        <v>2</v>
      </c>
      <c r="K7370" t="str">
        <f>_xlfn.XLOOKUP(fCompras!F7370,dComprador!$A$2:$A$7,dComprador!$B$2:$B$7)</f>
        <v>Alon</v>
      </c>
      <c r="L7370" t="str">
        <f>_xlfn.XLOOKUP(J7370,dFornecedor!$A$2:$A$6,dFornecedor!$B$2:$B$6)</f>
        <v>Minerva</v>
      </c>
      <c r="M7370" t="str">
        <f>_xlfn.XLOOKUP(G7370,dMateriaPrima!$A$2:$A$12,dMateriaPrima!$B$2:$B$12)</f>
        <v>Fio Algodão</v>
      </c>
      <c r="N7370" s="2">
        <f>_xlfn.XLOOKUP(G7370,dMateriaPrima!$A$2:$A$12,dMateriaPrima!$C$2:$C$12)</f>
        <v>55.9</v>
      </c>
      <c r="O7370" s="3">
        <f t="shared" si="575"/>
        <v>2403.6999999999998</v>
      </c>
      <c r="P7370" s="4">
        <f t="shared" si="576"/>
        <v>0</v>
      </c>
      <c r="Q7370" s="3">
        <f t="shared" si="577"/>
        <v>2403.6999999999998</v>
      </c>
      <c r="R7370" t="str">
        <f t="shared" si="578"/>
        <v>Em atraso</v>
      </c>
      <c r="S7370" s="5">
        <f t="shared" si="579"/>
        <v>3</v>
      </c>
    </row>
    <row r="7371" spans="1:19" x14ac:dyDescent="0.25">
      <c r="A7371">
        <v>7370</v>
      </c>
      <c r="B7371" s="1">
        <v>44320</v>
      </c>
      <c r="C7371" s="1">
        <v>44320</v>
      </c>
      <c r="D7371" s="1">
        <v>44340</v>
      </c>
      <c r="E7371" s="1">
        <v>44342</v>
      </c>
      <c r="F7371">
        <v>1</v>
      </c>
      <c r="G7371">
        <v>9</v>
      </c>
      <c r="H7371">
        <v>243</v>
      </c>
      <c r="I7371" s="6">
        <v>0</v>
      </c>
      <c r="J7371">
        <v>2</v>
      </c>
      <c r="K7371" t="str">
        <f>_xlfn.XLOOKUP(fCompras!F7371,dComprador!$A$2:$A$7,dComprador!$B$2:$B$7)</f>
        <v>Alon</v>
      </c>
      <c r="L7371" t="str">
        <f>_xlfn.XLOOKUP(J7371,dFornecedor!$A$2:$A$6,dFornecedor!$B$2:$B$6)</f>
        <v>Minerva</v>
      </c>
      <c r="M7371" t="str">
        <f>_xlfn.XLOOKUP(G7371,dMateriaPrima!$A$2:$A$12,dMateriaPrima!$B$2:$B$12)</f>
        <v>Couro</v>
      </c>
      <c r="N7371" s="2">
        <f>_xlfn.XLOOKUP(G7371,dMateriaPrima!$A$2:$A$12,dMateriaPrima!$C$2:$C$12)</f>
        <v>4.4000000000000004</v>
      </c>
      <c r="O7371" s="3">
        <f t="shared" si="575"/>
        <v>1069.2</v>
      </c>
      <c r="P7371" s="4">
        <f t="shared" si="576"/>
        <v>0</v>
      </c>
      <c r="Q7371" s="3">
        <f t="shared" si="577"/>
        <v>1069.2</v>
      </c>
      <c r="R7371" t="str">
        <f t="shared" si="578"/>
        <v>Em atraso</v>
      </c>
      <c r="S7371" s="5">
        <f t="shared" si="579"/>
        <v>2</v>
      </c>
    </row>
    <row r="7372" spans="1:19" x14ac:dyDescent="0.25">
      <c r="A7372">
        <v>7371</v>
      </c>
      <c r="B7372" s="1">
        <v>44320</v>
      </c>
      <c r="C7372" s="1">
        <v>44320</v>
      </c>
      <c r="D7372" s="1">
        <v>44340</v>
      </c>
      <c r="E7372" s="1">
        <v>44341</v>
      </c>
      <c r="F7372">
        <v>1</v>
      </c>
      <c r="G7372">
        <v>8</v>
      </c>
      <c r="H7372">
        <v>72</v>
      </c>
      <c r="I7372" s="6">
        <v>0</v>
      </c>
      <c r="J7372">
        <v>4</v>
      </c>
      <c r="K7372" t="str">
        <f>_xlfn.XLOOKUP(fCompras!F7372,dComprador!$A$2:$A$7,dComprador!$B$2:$B$7)</f>
        <v>Alon</v>
      </c>
      <c r="L7372" t="str">
        <f>_xlfn.XLOOKUP(J7372,dFornecedor!$A$2:$A$6,dFornecedor!$B$2:$B$6)</f>
        <v>AlphaOmega</v>
      </c>
      <c r="M7372" t="str">
        <f>_xlfn.XLOOKUP(G7372,dMateriaPrima!$A$2:$A$12,dMateriaPrima!$B$2:$B$12)</f>
        <v>Cimento</v>
      </c>
      <c r="N7372" s="2">
        <f>_xlfn.XLOOKUP(G7372,dMateriaPrima!$A$2:$A$12,dMateriaPrima!$C$2:$C$12)</f>
        <v>23</v>
      </c>
      <c r="O7372" s="3">
        <f t="shared" si="575"/>
        <v>1656</v>
      </c>
      <c r="P7372" s="4">
        <f t="shared" si="576"/>
        <v>0</v>
      </c>
      <c r="Q7372" s="3">
        <f t="shared" si="577"/>
        <v>1656</v>
      </c>
      <c r="R7372" t="str">
        <f t="shared" si="578"/>
        <v>Em atraso</v>
      </c>
      <c r="S7372" s="5">
        <f t="shared" si="579"/>
        <v>1</v>
      </c>
    </row>
    <row r="7373" spans="1:19" x14ac:dyDescent="0.25">
      <c r="A7373">
        <v>7372</v>
      </c>
      <c r="B7373" s="1">
        <v>44320</v>
      </c>
      <c r="C7373" s="1">
        <v>44320</v>
      </c>
      <c r="D7373" s="1">
        <v>44337</v>
      </c>
      <c r="E7373" s="1">
        <v>44340</v>
      </c>
      <c r="F7373">
        <v>1</v>
      </c>
      <c r="G7373">
        <v>5</v>
      </c>
      <c r="H7373">
        <v>123</v>
      </c>
      <c r="I7373" s="6">
        <v>0</v>
      </c>
      <c r="J7373">
        <v>2</v>
      </c>
      <c r="K7373" t="str">
        <f>_xlfn.XLOOKUP(fCompras!F7373,dComprador!$A$2:$A$7,dComprador!$B$2:$B$7)</f>
        <v>Alon</v>
      </c>
      <c r="L7373" t="str">
        <f>_xlfn.XLOOKUP(J7373,dFornecedor!$A$2:$A$6,dFornecedor!$B$2:$B$6)</f>
        <v>Minerva</v>
      </c>
      <c r="M7373" t="str">
        <f>_xlfn.XLOOKUP(G7373,dMateriaPrima!$A$2:$A$12,dMateriaPrima!$B$2:$B$12)</f>
        <v>Areia</v>
      </c>
      <c r="N7373" s="2">
        <f>_xlfn.XLOOKUP(G7373,dMateriaPrima!$A$2:$A$12,dMateriaPrima!$C$2:$C$12)</f>
        <v>3.59</v>
      </c>
      <c r="O7373" s="3">
        <f t="shared" si="575"/>
        <v>441.57</v>
      </c>
      <c r="P7373" s="4">
        <f t="shared" si="576"/>
        <v>0</v>
      </c>
      <c r="Q7373" s="3">
        <f t="shared" si="577"/>
        <v>441.57</v>
      </c>
      <c r="R7373" t="str">
        <f t="shared" si="578"/>
        <v>Em atraso</v>
      </c>
      <c r="S7373" s="5">
        <f t="shared" si="579"/>
        <v>3</v>
      </c>
    </row>
    <row r="7374" spans="1:19" x14ac:dyDescent="0.25">
      <c r="A7374">
        <v>7373</v>
      </c>
      <c r="B7374" s="1">
        <v>44321</v>
      </c>
      <c r="C7374" s="1">
        <v>44328</v>
      </c>
      <c r="D7374" s="1">
        <v>44328</v>
      </c>
      <c r="E7374" s="1">
        <v>44330</v>
      </c>
      <c r="F7374">
        <v>4</v>
      </c>
      <c r="G7374">
        <v>9</v>
      </c>
      <c r="H7374">
        <v>124</v>
      </c>
      <c r="I7374" s="6">
        <v>0</v>
      </c>
      <c r="J7374">
        <v>3</v>
      </c>
      <c r="K7374" t="str">
        <f>_xlfn.XLOOKUP(fCompras!F7374,dComprador!$A$2:$A$7,dComprador!$B$2:$B$7)</f>
        <v>Lira</v>
      </c>
      <c r="L7374" t="str">
        <f>_xlfn.XLOOKUP(J7374,dFornecedor!$A$2:$A$6,dFornecedor!$B$2:$B$6)</f>
        <v>StepUp</v>
      </c>
      <c r="M7374" t="str">
        <f>_xlfn.XLOOKUP(G7374,dMateriaPrima!$A$2:$A$12,dMateriaPrima!$B$2:$B$12)</f>
        <v>Couro</v>
      </c>
      <c r="N7374" s="2">
        <f>_xlfn.XLOOKUP(G7374,dMateriaPrima!$A$2:$A$12,dMateriaPrima!$C$2:$C$12)</f>
        <v>4.4000000000000004</v>
      </c>
      <c r="O7374" s="3">
        <f t="shared" si="575"/>
        <v>545.6</v>
      </c>
      <c r="P7374" s="4">
        <f t="shared" si="576"/>
        <v>0</v>
      </c>
      <c r="Q7374" s="3">
        <f t="shared" si="577"/>
        <v>545.6</v>
      </c>
      <c r="R7374" t="str">
        <f t="shared" si="578"/>
        <v>Em atraso</v>
      </c>
      <c r="S7374" s="5">
        <f t="shared" si="579"/>
        <v>2</v>
      </c>
    </row>
    <row r="7375" spans="1:19" x14ac:dyDescent="0.25">
      <c r="A7375">
        <v>7374</v>
      </c>
      <c r="B7375" s="1">
        <v>44321</v>
      </c>
      <c r="C7375" s="1">
        <v>44321</v>
      </c>
      <c r="D7375" s="1">
        <v>44351</v>
      </c>
      <c r="E7375" s="1">
        <v>44352</v>
      </c>
      <c r="F7375">
        <v>1</v>
      </c>
      <c r="G7375">
        <v>7</v>
      </c>
      <c r="H7375">
        <v>66</v>
      </c>
      <c r="I7375" s="6">
        <v>0</v>
      </c>
      <c r="J7375">
        <v>2</v>
      </c>
      <c r="K7375" t="str">
        <f>_xlfn.XLOOKUP(fCompras!F7375,dComprador!$A$2:$A$7,dComprador!$B$2:$B$7)</f>
        <v>Alon</v>
      </c>
      <c r="L7375" t="str">
        <f>_xlfn.XLOOKUP(J7375,dFornecedor!$A$2:$A$6,dFornecedor!$B$2:$B$6)</f>
        <v>Minerva</v>
      </c>
      <c r="M7375" t="str">
        <f>_xlfn.XLOOKUP(G7375,dMateriaPrima!$A$2:$A$12,dMateriaPrima!$B$2:$B$12)</f>
        <v>Poliéster</v>
      </c>
      <c r="N7375" s="2">
        <f>_xlfn.XLOOKUP(G7375,dMateriaPrima!$A$2:$A$12,dMateriaPrima!$C$2:$C$12)</f>
        <v>8</v>
      </c>
      <c r="O7375" s="3">
        <f t="shared" si="575"/>
        <v>528</v>
      </c>
      <c r="P7375" s="4">
        <f t="shared" si="576"/>
        <v>0</v>
      </c>
      <c r="Q7375" s="3">
        <f t="shared" si="577"/>
        <v>528</v>
      </c>
      <c r="R7375" t="str">
        <f t="shared" si="578"/>
        <v>Em atraso</v>
      </c>
      <c r="S7375" s="5">
        <f t="shared" si="579"/>
        <v>1</v>
      </c>
    </row>
    <row r="7376" spans="1:19" x14ac:dyDescent="0.25">
      <c r="A7376">
        <v>7375</v>
      </c>
      <c r="B7376" s="1">
        <v>44321</v>
      </c>
      <c r="C7376" s="1">
        <v>44322</v>
      </c>
      <c r="D7376" s="1">
        <v>44327</v>
      </c>
      <c r="E7376" s="1">
        <v>44331</v>
      </c>
      <c r="F7376">
        <v>4</v>
      </c>
      <c r="G7376">
        <v>11</v>
      </c>
      <c r="H7376">
        <v>19</v>
      </c>
      <c r="I7376" s="6">
        <v>0</v>
      </c>
      <c r="J7376">
        <v>3</v>
      </c>
      <c r="K7376" t="str">
        <f>_xlfn.XLOOKUP(fCompras!F7376,dComprador!$A$2:$A$7,dComprador!$B$2:$B$7)</f>
        <v>Lira</v>
      </c>
      <c r="L7376" t="str">
        <f>_xlfn.XLOOKUP(J7376,dFornecedor!$A$2:$A$6,dFornecedor!$B$2:$B$6)</f>
        <v>StepUp</v>
      </c>
      <c r="M7376" t="str">
        <f>_xlfn.XLOOKUP(G7376,dMateriaPrima!$A$2:$A$12,dMateriaPrima!$B$2:$B$12)</f>
        <v>Papel</v>
      </c>
      <c r="N7376" s="2">
        <f>_xlfn.XLOOKUP(G7376,dMateriaPrima!$A$2:$A$12,dMateriaPrima!$C$2:$C$12)</f>
        <v>9</v>
      </c>
      <c r="O7376" s="3">
        <f t="shared" si="575"/>
        <v>171</v>
      </c>
      <c r="P7376" s="4">
        <f t="shared" si="576"/>
        <v>0</v>
      </c>
      <c r="Q7376" s="3">
        <f t="shared" si="577"/>
        <v>171</v>
      </c>
      <c r="R7376" t="str">
        <f t="shared" si="578"/>
        <v>Em atraso</v>
      </c>
      <c r="S7376" s="5">
        <f t="shared" si="579"/>
        <v>4</v>
      </c>
    </row>
    <row r="7377" spans="1:19" x14ac:dyDescent="0.25">
      <c r="A7377">
        <v>7376</v>
      </c>
      <c r="B7377" s="1">
        <v>44321</v>
      </c>
      <c r="C7377" s="1">
        <v>44322</v>
      </c>
      <c r="D7377" s="1">
        <v>44333</v>
      </c>
      <c r="E7377" s="1">
        <v>44340</v>
      </c>
      <c r="F7377">
        <v>4</v>
      </c>
      <c r="G7377">
        <v>6</v>
      </c>
      <c r="H7377">
        <v>318</v>
      </c>
      <c r="I7377" s="6">
        <v>0</v>
      </c>
      <c r="J7377">
        <v>4</v>
      </c>
      <c r="K7377" t="str">
        <f>_xlfn.XLOOKUP(fCompras!F7377,dComprador!$A$2:$A$7,dComprador!$B$2:$B$7)</f>
        <v>Lira</v>
      </c>
      <c r="L7377" t="str">
        <f>_xlfn.XLOOKUP(J7377,dFornecedor!$A$2:$A$6,dFornecedor!$B$2:$B$6)</f>
        <v>AlphaOmega</v>
      </c>
      <c r="M7377" t="str">
        <f>_xlfn.XLOOKUP(G7377,dMateriaPrima!$A$2:$A$12,dMateriaPrima!$B$2:$B$12)</f>
        <v>Fio Algodão</v>
      </c>
      <c r="N7377" s="2">
        <f>_xlfn.XLOOKUP(G7377,dMateriaPrima!$A$2:$A$12,dMateriaPrima!$C$2:$C$12)</f>
        <v>55.9</v>
      </c>
      <c r="O7377" s="3">
        <f t="shared" si="575"/>
        <v>17776.2</v>
      </c>
      <c r="P7377" s="4">
        <f t="shared" si="576"/>
        <v>0</v>
      </c>
      <c r="Q7377" s="3">
        <f t="shared" si="577"/>
        <v>17776.2</v>
      </c>
      <c r="R7377" t="str">
        <f t="shared" si="578"/>
        <v>Em atraso</v>
      </c>
      <c r="S7377" s="5">
        <f t="shared" si="579"/>
        <v>7</v>
      </c>
    </row>
    <row r="7378" spans="1:19" x14ac:dyDescent="0.25">
      <c r="A7378">
        <v>7377</v>
      </c>
      <c r="B7378" s="1">
        <v>44321</v>
      </c>
      <c r="C7378" s="1">
        <v>44323</v>
      </c>
      <c r="D7378" s="1">
        <v>44328</v>
      </c>
      <c r="E7378" s="1">
        <v>44329</v>
      </c>
      <c r="F7378">
        <v>4</v>
      </c>
      <c r="G7378">
        <v>9</v>
      </c>
      <c r="H7378">
        <v>234</v>
      </c>
      <c r="I7378" s="6">
        <v>0</v>
      </c>
      <c r="J7378">
        <v>1</v>
      </c>
      <c r="K7378" t="str">
        <f>_xlfn.XLOOKUP(fCompras!F7378,dComprador!$A$2:$A$7,dComprador!$B$2:$B$7)</f>
        <v>Lira</v>
      </c>
      <c r="L7378" t="str">
        <f>_xlfn.XLOOKUP(J7378,dFornecedor!$A$2:$A$6,dFornecedor!$B$2:$B$6)</f>
        <v>NorthShore</v>
      </c>
      <c r="M7378" t="str">
        <f>_xlfn.XLOOKUP(G7378,dMateriaPrima!$A$2:$A$12,dMateriaPrima!$B$2:$B$12)</f>
        <v>Couro</v>
      </c>
      <c r="N7378" s="2">
        <f>_xlfn.XLOOKUP(G7378,dMateriaPrima!$A$2:$A$12,dMateriaPrima!$C$2:$C$12)</f>
        <v>4.4000000000000004</v>
      </c>
      <c r="O7378" s="3">
        <f t="shared" si="575"/>
        <v>1029.6000000000001</v>
      </c>
      <c r="P7378" s="4">
        <f t="shared" si="576"/>
        <v>0</v>
      </c>
      <c r="Q7378" s="3">
        <f t="shared" si="577"/>
        <v>1029.6000000000001</v>
      </c>
      <c r="R7378" t="str">
        <f t="shared" si="578"/>
        <v>Em atraso</v>
      </c>
      <c r="S7378" s="5">
        <f t="shared" si="579"/>
        <v>1</v>
      </c>
    </row>
    <row r="7379" spans="1:19" x14ac:dyDescent="0.25">
      <c r="A7379">
        <v>7378</v>
      </c>
      <c r="B7379" s="1">
        <v>44321</v>
      </c>
      <c r="C7379" s="1">
        <v>44333</v>
      </c>
      <c r="D7379" s="1">
        <v>44336</v>
      </c>
      <c r="E7379" s="1">
        <v>44337</v>
      </c>
      <c r="F7379">
        <v>1</v>
      </c>
      <c r="G7379">
        <v>10</v>
      </c>
      <c r="H7379">
        <v>31</v>
      </c>
      <c r="I7379" s="6">
        <v>0</v>
      </c>
      <c r="J7379">
        <v>1</v>
      </c>
      <c r="K7379" t="str">
        <f>_xlfn.XLOOKUP(fCompras!F7379,dComprador!$A$2:$A$7,dComprador!$B$2:$B$7)</f>
        <v>Alon</v>
      </c>
      <c r="L7379" t="str">
        <f>_xlfn.XLOOKUP(J7379,dFornecedor!$A$2:$A$6,dFornecedor!$B$2:$B$6)</f>
        <v>NorthShore</v>
      </c>
      <c r="M7379" t="str">
        <f>_xlfn.XLOOKUP(G7379,dMateriaPrima!$A$2:$A$12,dMateriaPrima!$B$2:$B$12)</f>
        <v>Pedra Britada</v>
      </c>
      <c r="N7379" s="2">
        <f>_xlfn.XLOOKUP(G7379,dMateriaPrima!$A$2:$A$12,dMateriaPrima!$C$2:$C$12)</f>
        <v>56</v>
      </c>
      <c r="O7379" s="3">
        <f t="shared" si="575"/>
        <v>1736</v>
      </c>
      <c r="P7379" s="4">
        <f t="shared" si="576"/>
        <v>0</v>
      </c>
      <c r="Q7379" s="3">
        <f t="shared" si="577"/>
        <v>1736</v>
      </c>
      <c r="R7379" t="str">
        <f t="shared" si="578"/>
        <v>Em atraso</v>
      </c>
      <c r="S7379" s="5">
        <f t="shared" si="579"/>
        <v>1</v>
      </c>
    </row>
    <row r="7380" spans="1:19" x14ac:dyDescent="0.25">
      <c r="A7380">
        <v>7379</v>
      </c>
      <c r="B7380" s="1">
        <v>44321</v>
      </c>
      <c r="C7380" s="1">
        <v>44327</v>
      </c>
      <c r="D7380" s="1">
        <v>44347</v>
      </c>
      <c r="E7380" s="1">
        <v>44347</v>
      </c>
      <c r="F7380">
        <v>2</v>
      </c>
      <c r="G7380">
        <v>1</v>
      </c>
      <c r="H7380">
        <v>51</v>
      </c>
      <c r="I7380" s="6">
        <v>0</v>
      </c>
      <c r="J7380">
        <v>2</v>
      </c>
      <c r="K7380" t="str">
        <f>_xlfn.XLOOKUP(fCompras!F7380,dComprador!$A$2:$A$7,dComprador!$B$2:$B$7)</f>
        <v>João</v>
      </c>
      <c r="L7380" t="str">
        <f>_xlfn.XLOOKUP(J7380,dFornecedor!$A$2:$A$6,dFornecedor!$B$2:$B$6)</f>
        <v>Minerva</v>
      </c>
      <c r="M7380" t="str">
        <f>_xlfn.XLOOKUP(G7380,dMateriaPrima!$A$2:$A$12,dMateriaPrima!$B$2:$B$12)</f>
        <v>Tecido</v>
      </c>
      <c r="N7380" s="2">
        <f>_xlfn.XLOOKUP(G7380,dMateriaPrima!$A$2:$A$12,dMateriaPrima!$C$2:$C$12)</f>
        <v>18</v>
      </c>
      <c r="O7380" s="3">
        <f t="shared" si="575"/>
        <v>918</v>
      </c>
      <c r="P7380" s="4">
        <f t="shared" si="576"/>
        <v>0</v>
      </c>
      <c r="Q7380" s="3">
        <f t="shared" si="577"/>
        <v>918</v>
      </c>
      <c r="R7380" t="str">
        <f t="shared" si="578"/>
        <v>No prazo</v>
      </c>
      <c r="S7380" s="5">
        <f t="shared" si="579"/>
        <v>0</v>
      </c>
    </row>
    <row r="7381" spans="1:19" x14ac:dyDescent="0.25">
      <c r="A7381">
        <v>7380</v>
      </c>
      <c r="B7381" s="1">
        <v>44321</v>
      </c>
      <c r="C7381" s="1">
        <v>44321</v>
      </c>
      <c r="D7381" s="1">
        <v>44354</v>
      </c>
      <c r="E7381" s="1">
        <v>44357</v>
      </c>
      <c r="F7381">
        <v>1</v>
      </c>
      <c r="G7381">
        <v>8</v>
      </c>
      <c r="H7381">
        <v>139</v>
      </c>
      <c r="I7381" s="6">
        <v>0</v>
      </c>
      <c r="J7381">
        <v>4</v>
      </c>
      <c r="K7381" t="str">
        <f>_xlfn.XLOOKUP(fCompras!F7381,dComprador!$A$2:$A$7,dComprador!$B$2:$B$7)</f>
        <v>Alon</v>
      </c>
      <c r="L7381" t="str">
        <f>_xlfn.XLOOKUP(J7381,dFornecedor!$A$2:$A$6,dFornecedor!$B$2:$B$6)</f>
        <v>AlphaOmega</v>
      </c>
      <c r="M7381" t="str">
        <f>_xlfn.XLOOKUP(G7381,dMateriaPrima!$A$2:$A$12,dMateriaPrima!$B$2:$B$12)</f>
        <v>Cimento</v>
      </c>
      <c r="N7381" s="2">
        <f>_xlfn.XLOOKUP(G7381,dMateriaPrima!$A$2:$A$12,dMateriaPrima!$C$2:$C$12)</f>
        <v>23</v>
      </c>
      <c r="O7381" s="3">
        <f t="shared" si="575"/>
        <v>3197</v>
      </c>
      <c r="P7381" s="4">
        <f t="shared" si="576"/>
        <v>0</v>
      </c>
      <c r="Q7381" s="3">
        <f t="shared" si="577"/>
        <v>3197</v>
      </c>
      <c r="R7381" t="str">
        <f t="shared" si="578"/>
        <v>Em atraso</v>
      </c>
      <c r="S7381" s="5">
        <f t="shared" si="579"/>
        <v>3</v>
      </c>
    </row>
    <row r="7382" spans="1:19" x14ac:dyDescent="0.25">
      <c r="A7382">
        <v>7381</v>
      </c>
      <c r="B7382" s="1">
        <v>44321</v>
      </c>
      <c r="C7382" s="1">
        <v>44322</v>
      </c>
      <c r="D7382" s="1">
        <v>44342</v>
      </c>
      <c r="E7382" s="1">
        <v>44346</v>
      </c>
      <c r="F7382">
        <v>1</v>
      </c>
      <c r="G7382">
        <v>11</v>
      </c>
      <c r="H7382">
        <v>137</v>
      </c>
      <c r="I7382" s="6">
        <v>0</v>
      </c>
      <c r="J7382">
        <v>3</v>
      </c>
      <c r="K7382" t="str">
        <f>_xlfn.XLOOKUP(fCompras!F7382,dComprador!$A$2:$A$7,dComprador!$B$2:$B$7)</f>
        <v>Alon</v>
      </c>
      <c r="L7382" t="str">
        <f>_xlfn.XLOOKUP(J7382,dFornecedor!$A$2:$A$6,dFornecedor!$B$2:$B$6)</f>
        <v>StepUp</v>
      </c>
      <c r="M7382" t="str">
        <f>_xlfn.XLOOKUP(G7382,dMateriaPrima!$A$2:$A$12,dMateriaPrima!$B$2:$B$12)</f>
        <v>Papel</v>
      </c>
      <c r="N7382" s="2">
        <f>_xlfn.XLOOKUP(G7382,dMateriaPrima!$A$2:$A$12,dMateriaPrima!$C$2:$C$12)</f>
        <v>9</v>
      </c>
      <c r="O7382" s="3">
        <f t="shared" si="575"/>
        <v>1233</v>
      </c>
      <c r="P7382" s="4">
        <f t="shared" si="576"/>
        <v>0</v>
      </c>
      <c r="Q7382" s="3">
        <f t="shared" si="577"/>
        <v>1233</v>
      </c>
      <c r="R7382" t="str">
        <f t="shared" si="578"/>
        <v>Em atraso</v>
      </c>
      <c r="S7382" s="5">
        <f t="shared" si="579"/>
        <v>4</v>
      </c>
    </row>
    <row r="7383" spans="1:19" x14ac:dyDescent="0.25">
      <c r="A7383">
        <v>7382</v>
      </c>
      <c r="B7383" s="1">
        <v>44322</v>
      </c>
      <c r="C7383" s="1">
        <v>44330</v>
      </c>
      <c r="D7383" s="1">
        <v>44333</v>
      </c>
      <c r="E7383" s="1">
        <v>44338</v>
      </c>
      <c r="F7383">
        <v>4</v>
      </c>
      <c r="G7383">
        <v>5</v>
      </c>
      <c r="H7383">
        <v>233</v>
      </c>
      <c r="I7383" s="6">
        <v>0</v>
      </c>
      <c r="J7383">
        <v>2</v>
      </c>
      <c r="K7383" t="str">
        <f>_xlfn.XLOOKUP(fCompras!F7383,dComprador!$A$2:$A$7,dComprador!$B$2:$B$7)</f>
        <v>Lira</v>
      </c>
      <c r="L7383" t="str">
        <f>_xlfn.XLOOKUP(J7383,dFornecedor!$A$2:$A$6,dFornecedor!$B$2:$B$6)</f>
        <v>Minerva</v>
      </c>
      <c r="M7383" t="str">
        <f>_xlfn.XLOOKUP(G7383,dMateriaPrima!$A$2:$A$12,dMateriaPrima!$B$2:$B$12)</f>
        <v>Areia</v>
      </c>
      <c r="N7383" s="2">
        <f>_xlfn.XLOOKUP(G7383,dMateriaPrima!$A$2:$A$12,dMateriaPrima!$C$2:$C$12)</f>
        <v>3.59</v>
      </c>
      <c r="O7383" s="3">
        <f t="shared" si="575"/>
        <v>836.46999999999991</v>
      </c>
      <c r="P7383" s="4">
        <f t="shared" si="576"/>
        <v>0</v>
      </c>
      <c r="Q7383" s="3">
        <f t="shared" si="577"/>
        <v>836.46999999999991</v>
      </c>
      <c r="R7383" t="str">
        <f t="shared" si="578"/>
        <v>Em atraso</v>
      </c>
      <c r="S7383" s="5">
        <f t="shared" si="579"/>
        <v>5</v>
      </c>
    </row>
    <row r="7384" spans="1:19" x14ac:dyDescent="0.25">
      <c r="A7384">
        <v>7383</v>
      </c>
      <c r="B7384" s="1">
        <v>44322</v>
      </c>
      <c r="C7384" s="1">
        <v>44322</v>
      </c>
      <c r="D7384" s="1">
        <v>44334</v>
      </c>
      <c r="E7384" s="1">
        <v>44335</v>
      </c>
      <c r="F7384">
        <v>4</v>
      </c>
      <c r="G7384">
        <v>11</v>
      </c>
      <c r="H7384">
        <v>621</v>
      </c>
      <c r="I7384" s="6">
        <v>0</v>
      </c>
      <c r="J7384">
        <v>4</v>
      </c>
      <c r="K7384" t="str">
        <f>_xlfn.XLOOKUP(fCompras!F7384,dComprador!$A$2:$A$7,dComprador!$B$2:$B$7)</f>
        <v>Lira</v>
      </c>
      <c r="L7384" t="str">
        <f>_xlfn.XLOOKUP(J7384,dFornecedor!$A$2:$A$6,dFornecedor!$B$2:$B$6)</f>
        <v>AlphaOmega</v>
      </c>
      <c r="M7384" t="str">
        <f>_xlfn.XLOOKUP(G7384,dMateriaPrima!$A$2:$A$12,dMateriaPrima!$B$2:$B$12)</f>
        <v>Papel</v>
      </c>
      <c r="N7384" s="2">
        <f>_xlfn.XLOOKUP(G7384,dMateriaPrima!$A$2:$A$12,dMateriaPrima!$C$2:$C$12)</f>
        <v>9</v>
      </c>
      <c r="O7384" s="3">
        <f t="shared" si="575"/>
        <v>5589</v>
      </c>
      <c r="P7384" s="4">
        <f t="shared" si="576"/>
        <v>0</v>
      </c>
      <c r="Q7384" s="3">
        <f t="shared" si="577"/>
        <v>5589</v>
      </c>
      <c r="R7384" t="str">
        <f t="shared" si="578"/>
        <v>Em atraso</v>
      </c>
      <c r="S7384" s="5">
        <f t="shared" si="579"/>
        <v>1</v>
      </c>
    </row>
    <row r="7385" spans="1:19" x14ac:dyDescent="0.25">
      <c r="A7385">
        <v>7384</v>
      </c>
      <c r="B7385" s="1">
        <v>44322</v>
      </c>
      <c r="C7385" s="1">
        <v>44322</v>
      </c>
      <c r="D7385" s="1">
        <v>44327</v>
      </c>
      <c r="E7385" s="1">
        <v>44332</v>
      </c>
      <c r="F7385">
        <v>4</v>
      </c>
      <c r="G7385">
        <v>5</v>
      </c>
      <c r="H7385">
        <v>177</v>
      </c>
      <c r="I7385" s="6">
        <v>0</v>
      </c>
      <c r="J7385">
        <v>5</v>
      </c>
      <c r="K7385" t="str">
        <f>_xlfn.XLOOKUP(fCompras!F7385,dComprador!$A$2:$A$7,dComprador!$B$2:$B$7)</f>
        <v>Lira</v>
      </c>
      <c r="L7385" t="str">
        <f>_xlfn.XLOOKUP(J7385,dFornecedor!$A$2:$A$6,dFornecedor!$B$2:$B$6)</f>
        <v>Atlas</v>
      </c>
      <c r="M7385" t="str">
        <f>_xlfn.XLOOKUP(G7385,dMateriaPrima!$A$2:$A$12,dMateriaPrima!$B$2:$B$12)</f>
        <v>Areia</v>
      </c>
      <c r="N7385" s="2">
        <f>_xlfn.XLOOKUP(G7385,dMateriaPrima!$A$2:$A$12,dMateriaPrima!$C$2:$C$12)</f>
        <v>3.59</v>
      </c>
      <c r="O7385" s="3">
        <f t="shared" si="575"/>
        <v>635.42999999999995</v>
      </c>
      <c r="P7385" s="4">
        <f t="shared" si="576"/>
        <v>0</v>
      </c>
      <c r="Q7385" s="3">
        <f t="shared" si="577"/>
        <v>635.42999999999995</v>
      </c>
      <c r="R7385" t="str">
        <f t="shared" si="578"/>
        <v>Em atraso</v>
      </c>
      <c r="S7385" s="5">
        <f t="shared" si="579"/>
        <v>5</v>
      </c>
    </row>
    <row r="7386" spans="1:19" x14ac:dyDescent="0.25">
      <c r="A7386">
        <v>7385</v>
      </c>
      <c r="B7386" s="1">
        <v>44322</v>
      </c>
      <c r="C7386" s="1">
        <v>44322</v>
      </c>
      <c r="D7386" s="1">
        <v>44330</v>
      </c>
      <c r="E7386" s="1">
        <v>44331</v>
      </c>
      <c r="F7386">
        <v>4</v>
      </c>
      <c r="G7386">
        <v>9</v>
      </c>
      <c r="H7386">
        <v>7</v>
      </c>
      <c r="I7386" s="6">
        <v>0</v>
      </c>
      <c r="J7386">
        <v>2</v>
      </c>
      <c r="K7386" t="str">
        <f>_xlfn.XLOOKUP(fCompras!F7386,dComprador!$A$2:$A$7,dComprador!$B$2:$B$7)</f>
        <v>Lira</v>
      </c>
      <c r="L7386" t="str">
        <f>_xlfn.XLOOKUP(J7386,dFornecedor!$A$2:$A$6,dFornecedor!$B$2:$B$6)</f>
        <v>Minerva</v>
      </c>
      <c r="M7386" t="str">
        <f>_xlfn.XLOOKUP(G7386,dMateriaPrima!$A$2:$A$12,dMateriaPrima!$B$2:$B$12)</f>
        <v>Couro</v>
      </c>
      <c r="N7386" s="2">
        <f>_xlfn.XLOOKUP(G7386,dMateriaPrima!$A$2:$A$12,dMateriaPrima!$C$2:$C$12)</f>
        <v>4.4000000000000004</v>
      </c>
      <c r="O7386" s="3">
        <f t="shared" si="575"/>
        <v>30.800000000000004</v>
      </c>
      <c r="P7386" s="4">
        <f t="shared" si="576"/>
        <v>0</v>
      </c>
      <c r="Q7386" s="3">
        <f t="shared" si="577"/>
        <v>30.800000000000004</v>
      </c>
      <c r="R7386" t="str">
        <f t="shared" si="578"/>
        <v>Em atraso</v>
      </c>
      <c r="S7386" s="5">
        <f t="shared" si="579"/>
        <v>1</v>
      </c>
    </row>
    <row r="7387" spans="1:19" x14ac:dyDescent="0.25">
      <c r="A7387">
        <v>7386</v>
      </c>
      <c r="B7387" s="1">
        <v>44322</v>
      </c>
      <c r="C7387" s="1">
        <v>44325</v>
      </c>
      <c r="D7387" s="1">
        <v>44339</v>
      </c>
      <c r="E7387" s="1">
        <v>44341</v>
      </c>
      <c r="F7387">
        <v>1</v>
      </c>
      <c r="G7387">
        <v>7</v>
      </c>
      <c r="H7387">
        <v>600</v>
      </c>
      <c r="I7387" s="6">
        <v>0</v>
      </c>
      <c r="J7387">
        <v>5</v>
      </c>
      <c r="K7387" t="str">
        <f>_xlfn.XLOOKUP(fCompras!F7387,dComprador!$A$2:$A$7,dComprador!$B$2:$B$7)</f>
        <v>Alon</v>
      </c>
      <c r="L7387" t="str">
        <f>_xlfn.XLOOKUP(J7387,dFornecedor!$A$2:$A$6,dFornecedor!$B$2:$B$6)</f>
        <v>Atlas</v>
      </c>
      <c r="M7387" t="str">
        <f>_xlfn.XLOOKUP(G7387,dMateriaPrima!$A$2:$A$12,dMateriaPrima!$B$2:$B$12)</f>
        <v>Poliéster</v>
      </c>
      <c r="N7387" s="2">
        <f>_xlfn.XLOOKUP(G7387,dMateriaPrima!$A$2:$A$12,dMateriaPrima!$C$2:$C$12)</f>
        <v>8</v>
      </c>
      <c r="O7387" s="3">
        <f t="shared" si="575"/>
        <v>4800</v>
      </c>
      <c r="P7387" s="4">
        <f t="shared" si="576"/>
        <v>0</v>
      </c>
      <c r="Q7387" s="3">
        <f t="shared" si="577"/>
        <v>4800</v>
      </c>
      <c r="R7387" t="str">
        <f t="shared" si="578"/>
        <v>Em atraso</v>
      </c>
      <c r="S7387" s="5">
        <f t="shared" si="579"/>
        <v>2</v>
      </c>
    </row>
    <row r="7388" spans="1:19" x14ac:dyDescent="0.25">
      <c r="A7388">
        <v>7387</v>
      </c>
      <c r="B7388" s="1">
        <v>44322</v>
      </c>
      <c r="C7388" s="1">
        <v>44323</v>
      </c>
      <c r="D7388" s="1">
        <v>44339</v>
      </c>
      <c r="E7388" s="1">
        <v>44342</v>
      </c>
      <c r="F7388">
        <v>1</v>
      </c>
      <c r="G7388">
        <v>11</v>
      </c>
      <c r="H7388">
        <v>251</v>
      </c>
      <c r="I7388" s="6">
        <v>0</v>
      </c>
      <c r="J7388">
        <v>3</v>
      </c>
      <c r="K7388" t="str">
        <f>_xlfn.XLOOKUP(fCompras!F7388,dComprador!$A$2:$A$7,dComprador!$B$2:$B$7)</f>
        <v>Alon</v>
      </c>
      <c r="L7388" t="str">
        <f>_xlfn.XLOOKUP(J7388,dFornecedor!$A$2:$A$6,dFornecedor!$B$2:$B$6)</f>
        <v>StepUp</v>
      </c>
      <c r="M7388" t="str">
        <f>_xlfn.XLOOKUP(G7388,dMateriaPrima!$A$2:$A$12,dMateriaPrima!$B$2:$B$12)</f>
        <v>Papel</v>
      </c>
      <c r="N7388" s="2">
        <f>_xlfn.XLOOKUP(G7388,dMateriaPrima!$A$2:$A$12,dMateriaPrima!$C$2:$C$12)</f>
        <v>9</v>
      </c>
      <c r="O7388" s="3">
        <f t="shared" si="575"/>
        <v>2259</v>
      </c>
      <c r="P7388" s="4">
        <f t="shared" si="576"/>
        <v>0</v>
      </c>
      <c r="Q7388" s="3">
        <f t="shared" si="577"/>
        <v>2259</v>
      </c>
      <c r="R7388" t="str">
        <f t="shared" si="578"/>
        <v>Em atraso</v>
      </c>
      <c r="S7388" s="5">
        <f t="shared" si="579"/>
        <v>3</v>
      </c>
    </row>
    <row r="7389" spans="1:19" x14ac:dyDescent="0.25">
      <c r="A7389">
        <v>7388</v>
      </c>
      <c r="B7389" s="1">
        <v>44322</v>
      </c>
      <c r="C7389" s="1">
        <v>44325</v>
      </c>
      <c r="D7389" s="1">
        <v>44337</v>
      </c>
      <c r="E7389" s="1">
        <v>44336</v>
      </c>
      <c r="F7389">
        <v>3</v>
      </c>
      <c r="G7389">
        <v>1</v>
      </c>
      <c r="H7389">
        <v>169</v>
      </c>
      <c r="I7389" s="6">
        <v>0</v>
      </c>
      <c r="J7389">
        <v>3</v>
      </c>
      <c r="K7389" t="str">
        <f>_xlfn.XLOOKUP(fCompras!F7389,dComprador!$A$2:$A$7,dComprador!$B$2:$B$7)</f>
        <v>Diego</v>
      </c>
      <c r="L7389" t="str">
        <f>_xlfn.XLOOKUP(J7389,dFornecedor!$A$2:$A$6,dFornecedor!$B$2:$B$6)</f>
        <v>StepUp</v>
      </c>
      <c r="M7389" t="str">
        <f>_xlfn.XLOOKUP(G7389,dMateriaPrima!$A$2:$A$12,dMateriaPrima!$B$2:$B$12)</f>
        <v>Tecido</v>
      </c>
      <c r="N7389" s="2">
        <f>_xlfn.XLOOKUP(G7389,dMateriaPrima!$A$2:$A$12,dMateriaPrima!$C$2:$C$12)</f>
        <v>18</v>
      </c>
      <c r="O7389" s="3">
        <f t="shared" si="575"/>
        <v>3042</v>
      </c>
      <c r="P7389" s="4">
        <f t="shared" si="576"/>
        <v>0</v>
      </c>
      <c r="Q7389" s="3">
        <f t="shared" si="577"/>
        <v>3042</v>
      </c>
      <c r="R7389" t="str">
        <f t="shared" si="578"/>
        <v>No prazo</v>
      </c>
      <c r="S7389" s="5">
        <f t="shared" si="579"/>
        <v>0</v>
      </c>
    </row>
    <row r="7390" spans="1:19" x14ac:dyDescent="0.25">
      <c r="A7390">
        <v>7389</v>
      </c>
      <c r="B7390" s="1">
        <v>44322</v>
      </c>
      <c r="C7390" s="1">
        <v>44326</v>
      </c>
      <c r="D7390" s="1">
        <v>44335</v>
      </c>
      <c r="E7390" s="1">
        <v>44337</v>
      </c>
      <c r="F7390">
        <v>2</v>
      </c>
      <c r="G7390">
        <v>6</v>
      </c>
      <c r="H7390">
        <v>497</v>
      </c>
      <c r="I7390" s="6">
        <v>0</v>
      </c>
      <c r="J7390">
        <v>1</v>
      </c>
      <c r="K7390" t="str">
        <f>_xlfn.XLOOKUP(fCompras!F7390,dComprador!$A$2:$A$7,dComprador!$B$2:$B$7)</f>
        <v>João</v>
      </c>
      <c r="L7390" t="str">
        <f>_xlfn.XLOOKUP(J7390,dFornecedor!$A$2:$A$6,dFornecedor!$B$2:$B$6)</f>
        <v>NorthShore</v>
      </c>
      <c r="M7390" t="str">
        <f>_xlfn.XLOOKUP(G7390,dMateriaPrima!$A$2:$A$12,dMateriaPrima!$B$2:$B$12)</f>
        <v>Fio Algodão</v>
      </c>
      <c r="N7390" s="2">
        <f>_xlfn.XLOOKUP(G7390,dMateriaPrima!$A$2:$A$12,dMateriaPrima!$C$2:$C$12)</f>
        <v>55.9</v>
      </c>
      <c r="O7390" s="3">
        <f t="shared" si="575"/>
        <v>27782.3</v>
      </c>
      <c r="P7390" s="4">
        <f t="shared" si="576"/>
        <v>0</v>
      </c>
      <c r="Q7390" s="3">
        <f t="shared" si="577"/>
        <v>27782.3</v>
      </c>
      <c r="R7390" t="str">
        <f t="shared" si="578"/>
        <v>Em atraso</v>
      </c>
      <c r="S7390" s="5">
        <f t="shared" si="579"/>
        <v>2</v>
      </c>
    </row>
    <row r="7391" spans="1:19" x14ac:dyDescent="0.25">
      <c r="A7391">
        <v>7390</v>
      </c>
      <c r="B7391" s="1">
        <v>44322</v>
      </c>
      <c r="C7391" s="1">
        <v>44324</v>
      </c>
      <c r="D7391" s="1">
        <v>44350</v>
      </c>
      <c r="E7391" s="1">
        <v>44355</v>
      </c>
      <c r="F7391">
        <v>1</v>
      </c>
      <c r="G7391">
        <v>10</v>
      </c>
      <c r="H7391">
        <v>150</v>
      </c>
      <c r="I7391" s="6">
        <v>0</v>
      </c>
      <c r="J7391">
        <v>2</v>
      </c>
      <c r="K7391" t="str">
        <f>_xlfn.XLOOKUP(fCompras!F7391,dComprador!$A$2:$A$7,dComprador!$B$2:$B$7)</f>
        <v>Alon</v>
      </c>
      <c r="L7391" t="str">
        <f>_xlfn.XLOOKUP(J7391,dFornecedor!$A$2:$A$6,dFornecedor!$B$2:$B$6)</f>
        <v>Minerva</v>
      </c>
      <c r="M7391" t="str">
        <f>_xlfn.XLOOKUP(G7391,dMateriaPrima!$A$2:$A$12,dMateriaPrima!$B$2:$B$12)</f>
        <v>Pedra Britada</v>
      </c>
      <c r="N7391" s="2">
        <f>_xlfn.XLOOKUP(G7391,dMateriaPrima!$A$2:$A$12,dMateriaPrima!$C$2:$C$12)</f>
        <v>56</v>
      </c>
      <c r="O7391" s="3">
        <f t="shared" si="575"/>
        <v>8400</v>
      </c>
      <c r="P7391" s="4">
        <f t="shared" si="576"/>
        <v>0</v>
      </c>
      <c r="Q7391" s="3">
        <f t="shared" si="577"/>
        <v>8400</v>
      </c>
      <c r="R7391" t="str">
        <f t="shared" si="578"/>
        <v>Em atraso</v>
      </c>
      <c r="S7391" s="5">
        <f t="shared" si="579"/>
        <v>5</v>
      </c>
    </row>
    <row r="7392" spans="1:19" x14ac:dyDescent="0.25">
      <c r="A7392">
        <v>7391</v>
      </c>
      <c r="B7392" s="1">
        <v>44322</v>
      </c>
      <c r="C7392" s="1">
        <v>44323</v>
      </c>
      <c r="D7392" s="1">
        <v>44354</v>
      </c>
      <c r="E7392" s="1">
        <v>44357</v>
      </c>
      <c r="F7392">
        <v>1</v>
      </c>
      <c r="G7392">
        <v>9</v>
      </c>
      <c r="H7392">
        <v>410</v>
      </c>
      <c r="I7392" s="6">
        <v>0</v>
      </c>
      <c r="J7392">
        <v>4</v>
      </c>
      <c r="K7392" t="str">
        <f>_xlfn.XLOOKUP(fCompras!F7392,dComprador!$A$2:$A$7,dComprador!$B$2:$B$7)</f>
        <v>Alon</v>
      </c>
      <c r="L7392" t="str">
        <f>_xlfn.XLOOKUP(J7392,dFornecedor!$A$2:$A$6,dFornecedor!$B$2:$B$6)</f>
        <v>AlphaOmega</v>
      </c>
      <c r="M7392" t="str">
        <f>_xlfn.XLOOKUP(G7392,dMateriaPrima!$A$2:$A$12,dMateriaPrima!$B$2:$B$12)</f>
        <v>Couro</v>
      </c>
      <c r="N7392" s="2">
        <f>_xlfn.XLOOKUP(G7392,dMateriaPrima!$A$2:$A$12,dMateriaPrima!$C$2:$C$12)</f>
        <v>4.4000000000000004</v>
      </c>
      <c r="O7392" s="3">
        <f t="shared" si="575"/>
        <v>1804.0000000000002</v>
      </c>
      <c r="P7392" s="4">
        <f t="shared" si="576"/>
        <v>0</v>
      </c>
      <c r="Q7392" s="3">
        <f t="shared" si="577"/>
        <v>1804.0000000000002</v>
      </c>
      <c r="R7392" t="str">
        <f t="shared" si="578"/>
        <v>Em atraso</v>
      </c>
      <c r="S7392" s="5">
        <f t="shared" si="579"/>
        <v>3</v>
      </c>
    </row>
    <row r="7393" spans="1:19" x14ac:dyDescent="0.25">
      <c r="A7393">
        <v>7392</v>
      </c>
      <c r="B7393" s="1">
        <v>44322</v>
      </c>
      <c r="C7393" s="1">
        <v>44324</v>
      </c>
      <c r="D7393" s="1">
        <v>44343</v>
      </c>
      <c r="E7393" s="1">
        <v>44342</v>
      </c>
      <c r="F7393">
        <v>1</v>
      </c>
      <c r="G7393">
        <v>1</v>
      </c>
      <c r="H7393">
        <v>429</v>
      </c>
      <c r="I7393" s="6">
        <v>0</v>
      </c>
      <c r="J7393">
        <v>2</v>
      </c>
      <c r="K7393" t="str">
        <f>_xlfn.XLOOKUP(fCompras!F7393,dComprador!$A$2:$A$7,dComprador!$B$2:$B$7)</f>
        <v>Alon</v>
      </c>
      <c r="L7393" t="str">
        <f>_xlfn.XLOOKUP(J7393,dFornecedor!$A$2:$A$6,dFornecedor!$B$2:$B$6)</f>
        <v>Minerva</v>
      </c>
      <c r="M7393" t="str">
        <f>_xlfn.XLOOKUP(G7393,dMateriaPrima!$A$2:$A$12,dMateriaPrima!$B$2:$B$12)</f>
        <v>Tecido</v>
      </c>
      <c r="N7393" s="2">
        <f>_xlfn.XLOOKUP(G7393,dMateriaPrima!$A$2:$A$12,dMateriaPrima!$C$2:$C$12)</f>
        <v>18</v>
      </c>
      <c r="O7393" s="3">
        <f t="shared" si="575"/>
        <v>7722</v>
      </c>
      <c r="P7393" s="4">
        <f t="shared" si="576"/>
        <v>0</v>
      </c>
      <c r="Q7393" s="3">
        <f t="shared" si="577"/>
        <v>7722</v>
      </c>
      <c r="R7393" t="str">
        <f t="shared" si="578"/>
        <v>No prazo</v>
      </c>
      <c r="S7393" s="5">
        <f t="shared" si="579"/>
        <v>0</v>
      </c>
    </row>
    <row r="7394" spans="1:19" x14ac:dyDescent="0.25">
      <c r="A7394">
        <v>7393</v>
      </c>
      <c r="B7394" s="1">
        <v>44322</v>
      </c>
      <c r="C7394" s="1">
        <v>44322</v>
      </c>
      <c r="D7394" s="1">
        <v>44345</v>
      </c>
      <c r="E7394" s="1">
        <v>44349</v>
      </c>
      <c r="F7394">
        <v>1</v>
      </c>
      <c r="G7394">
        <v>5</v>
      </c>
      <c r="H7394">
        <v>514</v>
      </c>
      <c r="I7394" s="6">
        <v>0</v>
      </c>
      <c r="J7394">
        <v>5</v>
      </c>
      <c r="K7394" t="str">
        <f>_xlfn.XLOOKUP(fCompras!F7394,dComprador!$A$2:$A$7,dComprador!$B$2:$B$7)</f>
        <v>Alon</v>
      </c>
      <c r="L7394" t="str">
        <f>_xlfn.XLOOKUP(J7394,dFornecedor!$A$2:$A$6,dFornecedor!$B$2:$B$6)</f>
        <v>Atlas</v>
      </c>
      <c r="M7394" t="str">
        <f>_xlfn.XLOOKUP(G7394,dMateriaPrima!$A$2:$A$12,dMateriaPrima!$B$2:$B$12)</f>
        <v>Areia</v>
      </c>
      <c r="N7394" s="2">
        <f>_xlfn.XLOOKUP(G7394,dMateriaPrima!$A$2:$A$12,dMateriaPrima!$C$2:$C$12)</f>
        <v>3.59</v>
      </c>
      <c r="O7394" s="3">
        <f t="shared" si="575"/>
        <v>1845.26</v>
      </c>
      <c r="P7394" s="4">
        <f t="shared" si="576"/>
        <v>0</v>
      </c>
      <c r="Q7394" s="3">
        <f t="shared" si="577"/>
        <v>1845.26</v>
      </c>
      <c r="R7394" t="str">
        <f t="shared" si="578"/>
        <v>Em atraso</v>
      </c>
      <c r="S7394" s="5">
        <f t="shared" si="579"/>
        <v>4</v>
      </c>
    </row>
    <row r="7395" spans="1:19" x14ac:dyDescent="0.25">
      <c r="A7395">
        <v>7394</v>
      </c>
      <c r="B7395" s="1">
        <v>44323</v>
      </c>
      <c r="C7395" s="1">
        <v>44332</v>
      </c>
      <c r="D7395" s="1">
        <v>44353</v>
      </c>
      <c r="E7395" s="1">
        <v>44354</v>
      </c>
      <c r="F7395">
        <v>1</v>
      </c>
      <c r="G7395">
        <v>11</v>
      </c>
      <c r="H7395">
        <v>62</v>
      </c>
      <c r="I7395" s="6">
        <v>0.23</v>
      </c>
      <c r="J7395">
        <v>3</v>
      </c>
      <c r="K7395" t="str">
        <f>_xlfn.XLOOKUP(fCompras!F7395,dComprador!$A$2:$A$7,dComprador!$B$2:$B$7)</f>
        <v>Alon</v>
      </c>
      <c r="L7395" t="str">
        <f>_xlfn.XLOOKUP(J7395,dFornecedor!$A$2:$A$6,dFornecedor!$B$2:$B$6)</f>
        <v>StepUp</v>
      </c>
      <c r="M7395" t="str">
        <f>_xlfn.XLOOKUP(G7395,dMateriaPrima!$A$2:$A$12,dMateriaPrima!$B$2:$B$12)</f>
        <v>Papel</v>
      </c>
      <c r="N7395" s="2">
        <f>_xlfn.XLOOKUP(G7395,dMateriaPrima!$A$2:$A$12,dMateriaPrima!$C$2:$C$12)</f>
        <v>9</v>
      </c>
      <c r="O7395" s="3">
        <f t="shared" si="575"/>
        <v>558</v>
      </c>
      <c r="P7395" s="4">
        <f t="shared" si="576"/>
        <v>128.34</v>
      </c>
      <c r="Q7395" s="3">
        <f t="shared" si="577"/>
        <v>429.65999999999997</v>
      </c>
      <c r="R7395" t="str">
        <f t="shared" si="578"/>
        <v>Em atraso</v>
      </c>
      <c r="S7395" s="5">
        <f t="shared" si="579"/>
        <v>1</v>
      </c>
    </row>
    <row r="7396" spans="1:19" x14ac:dyDescent="0.25">
      <c r="A7396">
        <v>7395</v>
      </c>
      <c r="B7396" s="1">
        <v>44323</v>
      </c>
      <c r="C7396" s="1">
        <v>44332</v>
      </c>
      <c r="D7396" s="1">
        <v>44357</v>
      </c>
      <c r="E7396" s="1">
        <v>44358</v>
      </c>
      <c r="F7396">
        <v>1</v>
      </c>
      <c r="G7396">
        <v>5</v>
      </c>
      <c r="H7396">
        <v>292</v>
      </c>
      <c r="I7396" s="6">
        <v>0</v>
      </c>
      <c r="J7396">
        <v>3</v>
      </c>
      <c r="K7396" t="str">
        <f>_xlfn.XLOOKUP(fCompras!F7396,dComprador!$A$2:$A$7,dComprador!$B$2:$B$7)</f>
        <v>Alon</v>
      </c>
      <c r="L7396" t="str">
        <f>_xlfn.XLOOKUP(J7396,dFornecedor!$A$2:$A$6,dFornecedor!$B$2:$B$6)</f>
        <v>StepUp</v>
      </c>
      <c r="M7396" t="str">
        <f>_xlfn.XLOOKUP(G7396,dMateriaPrima!$A$2:$A$12,dMateriaPrima!$B$2:$B$12)</f>
        <v>Areia</v>
      </c>
      <c r="N7396" s="2">
        <f>_xlfn.XLOOKUP(G7396,dMateriaPrima!$A$2:$A$12,dMateriaPrima!$C$2:$C$12)</f>
        <v>3.59</v>
      </c>
      <c r="O7396" s="3">
        <f t="shared" si="575"/>
        <v>1048.28</v>
      </c>
      <c r="P7396" s="4">
        <f t="shared" si="576"/>
        <v>0</v>
      </c>
      <c r="Q7396" s="3">
        <f t="shared" si="577"/>
        <v>1048.28</v>
      </c>
      <c r="R7396" t="str">
        <f t="shared" si="578"/>
        <v>Em atraso</v>
      </c>
      <c r="S7396" s="5">
        <f t="shared" si="579"/>
        <v>1</v>
      </c>
    </row>
    <row r="7397" spans="1:19" x14ac:dyDescent="0.25">
      <c r="A7397">
        <v>7396</v>
      </c>
      <c r="B7397" s="1">
        <v>44323</v>
      </c>
      <c r="C7397" s="1">
        <v>44324</v>
      </c>
      <c r="D7397" s="1">
        <v>44331</v>
      </c>
      <c r="E7397" s="1">
        <v>44332</v>
      </c>
      <c r="F7397">
        <v>4</v>
      </c>
      <c r="G7397">
        <v>5</v>
      </c>
      <c r="H7397">
        <v>298</v>
      </c>
      <c r="I7397" s="6">
        <v>0</v>
      </c>
      <c r="J7397">
        <v>3</v>
      </c>
      <c r="K7397" t="str">
        <f>_xlfn.XLOOKUP(fCompras!F7397,dComprador!$A$2:$A$7,dComprador!$B$2:$B$7)</f>
        <v>Lira</v>
      </c>
      <c r="L7397" t="str">
        <f>_xlfn.XLOOKUP(J7397,dFornecedor!$A$2:$A$6,dFornecedor!$B$2:$B$6)</f>
        <v>StepUp</v>
      </c>
      <c r="M7397" t="str">
        <f>_xlfn.XLOOKUP(G7397,dMateriaPrima!$A$2:$A$12,dMateriaPrima!$B$2:$B$12)</f>
        <v>Areia</v>
      </c>
      <c r="N7397" s="2">
        <f>_xlfn.XLOOKUP(G7397,dMateriaPrima!$A$2:$A$12,dMateriaPrima!$C$2:$C$12)</f>
        <v>3.59</v>
      </c>
      <c r="O7397" s="3">
        <f t="shared" si="575"/>
        <v>1069.82</v>
      </c>
      <c r="P7397" s="4">
        <f t="shared" si="576"/>
        <v>0</v>
      </c>
      <c r="Q7397" s="3">
        <f t="shared" si="577"/>
        <v>1069.82</v>
      </c>
      <c r="R7397" t="str">
        <f t="shared" si="578"/>
        <v>Em atraso</v>
      </c>
      <c r="S7397" s="5">
        <f t="shared" si="579"/>
        <v>1</v>
      </c>
    </row>
    <row r="7398" spans="1:19" x14ac:dyDescent="0.25">
      <c r="A7398">
        <v>7397</v>
      </c>
      <c r="B7398" s="1">
        <v>44323</v>
      </c>
      <c r="C7398" s="1">
        <v>44323</v>
      </c>
      <c r="D7398" s="1">
        <v>44330</v>
      </c>
      <c r="E7398" s="1">
        <v>44332</v>
      </c>
      <c r="F7398">
        <v>4</v>
      </c>
      <c r="G7398">
        <v>1</v>
      </c>
      <c r="H7398">
        <v>31</v>
      </c>
      <c r="I7398" s="6">
        <v>0</v>
      </c>
      <c r="J7398">
        <v>4</v>
      </c>
      <c r="K7398" t="str">
        <f>_xlfn.XLOOKUP(fCompras!F7398,dComprador!$A$2:$A$7,dComprador!$B$2:$B$7)</f>
        <v>Lira</v>
      </c>
      <c r="L7398" t="str">
        <f>_xlfn.XLOOKUP(J7398,dFornecedor!$A$2:$A$6,dFornecedor!$B$2:$B$6)</f>
        <v>AlphaOmega</v>
      </c>
      <c r="M7398" t="str">
        <f>_xlfn.XLOOKUP(G7398,dMateriaPrima!$A$2:$A$12,dMateriaPrima!$B$2:$B$12)</f>
        <v>Tecido</v>
      </c>
      <c r="N7398" s="2">
        <f>_xlfn.XLOOKUP(G7398,dMateriaPrima!$A$2:$A$12,dMateriaPrima!$C$2:$C$12)</f>
        <v>18</v>
      </c>
      <c r="O7398" s="3">
        <f t="shared" si="575"/>
        <v>558</v>
      </c>
      <c r="P7398" s="4">
        <f t="shared" si="576"/>
        <v>0</v>
      </c>
      <c r="Q7398" s="3">
        <f t="shared" si="577"/>
        <v>558</v>
      </c>
      <c r="R7398" t="str">
        <f t="shared" si="578"/>
        <v>Em atraso</v>
      </c>
      <c r="S7398" s="5">
        <f t="shared" si="579"/>
        <v>2</v>
      </c>
    </row>
    <row r="7399" spans="1:19" x14ac:dyDescent="0.25">
      <c r="A7399">
        <v>7398</v>
      </c>
      <c r="B7399" s="1">
        <v>44323</v>
      </c>
      <c r="C7399" s="1">
        <v>44333</v>
      </c>
      <c r="D7399" s="1">
        <v>44334</v>
      </c>
      <c r="E7399" s="1">
        <v>44337</v>
      </c>
      <c r="F7399">
        <v>4</v>
      </c>
      <c r="G7399">
        <v>5</v>
      </c>
      <c r="H7399">
        <v>8</v>
      </c>
      <c r="I7399" s="6">
        <v>0</v>
      </c>
      <c r="J7399">
        <v>1</v>
      </c>
      <c r="K7399" t="str">
        <f>_xlfn.XLOOKUP(fCompras!F7399,dComprador!$A$2:$A$7,dComprador!$B$2:$B$7)</f>
        <v>Lira</v>
      </c>
      <c r="L7399" t="str">
        <f>_xlfn.XLOOKUP(J7399,dFornecedor!$A$2:$A$6,dFornecedor!$B$2:$B$6)</f>
        <v>NorthShore</v>
      </c>
      <c r="M7399" t="str">
        <f>_xlfn.XLOOKUP(G7399,dMateriaPrima!$A$2:$A$12,dMateriaPrima!$B$2:$B$12)</f>
        <v>Areia</v>
      </c>
      <c r="N7399" s="2">
        <f>_xlfn.XLOOKUP(G7399,dMateriaPrima!$A$2:$A$12,dMateriaPrima!$C$2:$C$12)</f>
        <v>3.59</v>
      </c>
      <c r="O7399" s="3">
        <f t="shared" si="575"/>
        <v>28.72</v>
      </c>
      <c r="P7399" s="4">
        <f t="shared" si="576"/>
        <v>0</v>
      </c>
      <c r="Q7399" s="3">
        <f t="shared" si="577"/>
        <v>28.72</v>
      </c>
      <c r="R7399" t="str">
        <f t="shared" si="578"/>
        <v>Em atraso</v>
      </c>
      <c r="S7399" s="5">
        <f t="shared" si="579"/>
        <v>3</v>
      </c>
    </row>
    <row r="7400" spans="1:19" x14ac:dyDescent="0.25">
      <c r="A7400">
        <v>7399</v>
      </c>
      <c r="B7400" s="1">
        <v>44323</v>
      </c>
      <c r="C7400" s="1">
        <v>44324</v>
      </c>
      <c r="D7400" s="1">
        <v>44331</v>
      </c>
      <c r="E7400" s="1">
        <v>44332</v>
      </c>
      <c r="F7400">
        <v>4</v>
      </c>
      <c r="G7400">
        <v>7</v>
      </c>
      <c r="H7400">
        <v>263</v>
      </c>
      <c r="I7400" s="6">
        <v>0</v>
      </c>
      <c r="J7400">
        <v>3</v>
      </c>
      <c r="K7400" t="str">
        <f>_xlfn.XLOOKUP(fCompras!F7400,dComprador!$A$2:$A$7,dComprador!$B$2:$B$7)</f>
        <v>Lira</v>
      </c>
      <c r="L7400" t="str">
        <f>_xlfn.XLOOKUP(J7400,dFornecedor!$A$2:$A$6,dFornecedor!$B$2:$B$6)</f>
        <v>StepUp</v>
      </c>
      <c r="M7400" t="str">
        <f>_xlfn.XLOOKUP(G7400,dMateriaPrima!$A$2:$A$12,dMateriaPrima!$B$2:$B$12)</f>
        <v>Poliéster</v>
      </c>
      <c r="N7400" s="2">
        <f>_xlfn.XLOOKUP(G7400,dMateriaPrima!$A$2:$A$12,dMateriaPrima!$C$2:$C$12)</f>
        <v>8</v>
      </c>
      <c r="O7400" s="3">
        <f t="shared" si="575"/>
        <v>2104</v>
      </c>
      <c r="P7400" s="4">
        <f t="shared" si="576"/>
        <v>0</v>
      </c>
      <c r="Q7400" s="3">
        <f t="shared" si="577"/>
        <v>2104</v>
      </c>
      <c r="R7400" t="str">
        <f t="shared" si="578"/>
        <v>Em atraso</v>
      </c>
      <c r="S7400" s="5">
        <f t="shared" si="579"/>
        <v>1</v>
      </c>
    </row>
    <row r="7401" spans="1:19" x14ac:dyDescent="0.25">
      <c r="A7401">
        <v>7400</v>
      </c>
      <c r="B7401" s="1">
        <v>44323</v>
      </c>
      <c r="C7401" s="1">
        <v>44331</v>
      </c>
      <c r="D7401" s="1">
        <v>44342</v>
      </c>
      <c r="E7401" s="1">
        <v>44347</v>
      </c>
      <c r="F7401">
        <v>1</v>
      </c>
      <c r="G7401">
        <v>7</v>
      </c>
      <c r="H7401">
        <v>96</v>
      </c>
      <c r="I7401" s="6">
        <v>0</v>
      </c>
      <c r="J7401">
        <v>2</v>
      </c>
      <c r="K7401" t="str">
        <f>_xlfn.XLOOKUP(fCompras!F7401,dComprador!$A$2:$A$7,dComprador!$B$2:$B$7)</f>
        <v>Alon</v>
      </c>
      <c r="L7401" t="str">
        <f>_xlfn.XLOOKUP(J7401,dFornecedor!$A$2:$A$6,dFornecedor!$B$2:$B$6)</f>
        <v>Minerva</v>
      </c>
      <c r="M7401" t="str">
        <f>_xlfn.XLOOKUP(G7401,dMateriaPrima!$A$2:$A$12,dMateriaPrima!$B$2:$B$12)</f>
        <v>Poliéster</v>
      </c>
      <c r="N7401" s="2">
        <f>_xlfn.XLOOKUP(G7401,dMateriaPrima!$A$2:$A$12,dMateriaPrima!$C$2:$C$12)</f>
        <v>8</v>
      </c>
      <c r="O7401" s="3">
        <f t="shared" si="575"/>
        <v>768</v>
      </c>
      <c r="P7401" s="4">
        <f t="shared" si="576"/>
        <v>0</v>
      </c>
      <c r="Q7401" s="3">
        <f t="shared" si="577"/>
        <v>768</v>
      </c>
      <c r="R7401" t="str">
        <f t="shared" si="578"/>
        <v>Em atraso</v>
      </c>
      <c r="S7401" s="5">
        <f t="shared" si="579"/>
        <v>5</v>
      </c>
    </row>
    <row r="7402" spans="1:19" x14ac:dyDescent="0.25">
      <c r="A7402">
        <v>7401</v>
      </c>
      <c r="B7402" s="1">
        <v>44323</v>
      </c>
      <c r="C7402" s="1">
        <v>44323</v>
      </c>
      <c r="D7402" s="1">
        <v>44336</v>
      </c>
      <c r="E7402" s="1">
        <v>44338</v>
      </c>
      <c r="F7402">
        <v>2</v>
      </c>
      <c r="G7402">
        <v>9</v>
      </c>
      <c r="H7402">
        <v>498</v>
      </c>
      <c r="I7402" s="6">
        <v>0</v>
      </c>
      <c r="J7402">
        <v>2</v>
      </c>
      <c r="K7402" t="str">
        <f>_xlfn.XLOOKUP(fCompras!F7402,dComprador!$A$2:$A$7,dComprador!$B$2:$B$7)</f>
        <v>João</v>
      </c>
      <c r="L7402" t="str">
        <f>_xlfn.XLOOKUP(J7402,dFornecedor!$A$2:$A$6,dFornecedor!$B$2:$B$6)</f>
        <v>Minerva</v>
      </c>
      <c r="M7402" t="str">
        <f>_xlfn.XLOOKUP(G7402,dMateriaPrima!$A$2:$A$12,dMateriaPrima!$B$2:$B$12)</f>
        <v>Couro</v>
      </c>
      <c r="N7402" s="2">
        <f>_xlfn.XLOOKUP(G7402,dMateriaPrima!$A$2:$A$12,dMateriaPrima!$C$2:$C$12)</f>
        <v>4.4000000000000004</v>
      </c>
      <c r="O7402" s="3">
        <f t="shared" si="575"/>
        <v>2191.2000000000003</v>
      </c>
      <c r="P7402" s="4">
        <f t="shared" si="576"/>
        <v>0</v>
      </c>
      <c r="Q7402" s="3">
        <f t="shared" si="577"/>
        <v>2191.2000000000003</v>
      </c>
      <c r="R7402" t="str">
        <f t="shared" si="578"/>
        <v>Em atraso</v>
      </c>
      <c r="S7402" s="5">
        <f t="shared" si="579"/>
        <v>2</v>
      </c>
    </row>
    <row r="7403" spans="1:19" x14ac:dyDescent="0.25">
      <c r="A7403">
        <v>7402</v>
      </c>
      <c r="B7403" s="1">
        <v>44323</v>
      </c>
      <c r="C7403" s="1">
        <v>44323</v>
      </c>
      <c r="D7403" s="1">
        <v>44338</v>
      </c>
      <c r="E7403" s="1">
        <v>44340</v>
      </c>
      <c r="F7403">
        <v>1</v>
      </c>
      <c r="G7403">
        <v>5</v>
      </c>
      <c r="H7403">
        <v>1</v>
      </c>
      <c r="I7403" s="6">
        <v>0</v>
      </c>
      <c r="J7403">
        <v>5</v>
      </c>
      <c r="K7403" t="str">
        <f>_xlfn.XLOOKUP(fCompras!F7403,dComprador!$A$2:$A$7,dComprador!$B$2:$B$7)</f>
        <v>Alon</v>
      </c>
      <c r="L7403" t="str">
        <f>_xlfn.XLOOKUP(J7403,dFornecedor!$A$2:$A$6,dFornecedor!$B$2:$B$6)</f>
        <v>Atlas</v>
      </c>
      <c r="M7403" t="str">
        <f>_xlfn.XLOOKUP(G7403,dMateriaPrima!$A$2:$A$12,dMateriaPrima!$B$2:$B$12)</f>
        <v>Areia</v>
      </c>
      <c r="N7403" s="2">
        <f>_xlfn.XLOOKUP(G7403,dMateriaPrima!$A$2:$A$12,dMateriaPrima!$C$2:$C$12)</f>
        <v>3.59</v>
      </c>
      <c r="O7403" s="3">
        <f t="shared" si="575"/>
        <v>3.59</v>
      </c>
      <c r="P7403" s="4">
        <f t="shared" si="576"/>
        <v>0</v>
      </c>
      <c r="Q7403" s="3">
        <f t="shared" si="577"/>
        <v>3.59</v>
      </c>
      <c r="R7403" t="str">
        <f t="shared" si="578"/>
        <v>Em atraso</v>
      </c>
      <c r="S7403" s="5">
        <f t="shared" si="579"/>
        <v>2</v>
      </c>
    </row>
    <row r="7404" spans="1:19" x14ac:dyDescent="0.25">
      <c r="A7404">
        <v>7403</v>
      </c>
      <c r="B7404" s="1">
        <v>44323</v>
      </c>
      <c r="C7404" s="1">
        <v>44326</v>
      </c>
      <c r="D7404" s="1">
        <v>44337</v>
      </c>
      <c r="E7404" s="1">
        <v>44339</v>
      </c>
      <c r="F7404">
        <v>1</v>
      </c>
      <c r="G7404">
        <v>11</v>
      </c>
      <c r="H7404">
        <v>162</v>
      </c>
      <c r="I7404" s="6">
        <v>0</v>
      </c>
      <c r="J7404">
        <v>2</v>
      </c>
      <c r="K7404" t="str">
        <f>_xlfn.XLOOKUP(fCompras!F7404,dComprador!$A$2:$A$7,dComprador!$B$2:$B$7)</f>
        <v>Alon</v>
      </c>
      <c r="L7404" t="str">
        <f>_xlfn.XLOOKUP(J7404,dFornecedor!$A$2:$A$6,dFornecedor!$B$2:$B$6)</f>
        <v>Minerva</v>
      </c>
      <c r="M7404" t="str">
        <f>_xlfn.XLOOKUP(G7404,dMateriaPrima!$A$2:$A$12,dMateriaPrima!$B$2:$B$12)</f>
        <v>Papel</v>
      </c>
      <c r="N7404" s="2">
        <f>_xlfn.XLOOKUP(G7404,dMateriaPrima!$A$2:$A$12,dMateriaPrima!$C$2:$C$12)</f>
        <v>9</v>
      </c>
      <c r="O7404" s="3">
        <f t="shared" si="575"/>
        <v>1458</v>
      </c>
      <c r="P7404" s="4">
        <f t="shared" si="576"/>
        <v>0</v>
      </c>
      <c r="Q7404" s="3">
        <f t="shared" si="577"/>
        <v>1458</v>
      </c>
      <c r="R7404" t="str">
        <f t="shared" si="578"/>
        <v>Em atraso</v>
      </c>
      <c r="S7404" s="5">
        <f t="shared" si="579"/>
        <v>2</v>
      </c>
    </row>
    <row r="7405" spans="1:19" x14ac:dyDescent="0.25">
      <c r="A7405">
        <v>7404</v>
      </c>
      <c r="B7405" s="1">
        <v>44323</v>
      </c>
      <c r="C7405" s="1">
        <v>44331</v>
      </c>
      <c r="D7405" s="1">
        <v>44341</v>
      </c>
      <c r="E7405" s="1">
        <v>44341</v>
      </c>
      <c r="F7405">
        <v>1</v>
      </c>
      <c r="G7405">
        <v>6</v>
      </c>
      <c r="H7405">
        <v>59</v>
      </c>
      <c r="I7405" s="6">
        <v>0</v>
      </c>
      <c r="J7405">
        <v>2</v>
      </c>
      <c r="K7405" t="str">
        <f>_xlfn.XLOOKUP(fCompras!F7405,dComprador!$A$2:$A$7,dComprador!$B$2:$B$7)</f>
        <v>Alon</v>
      </c>
      <c r="L7405" t="str">
        <f>_xlfn.XLOOKUP(J7405,dFornecedor!$A$2:$A$6,dFornecedor!$B$2:$B$6)</f>
        <v>Minerva</v>
      </c>
      <c r="M7405" t="str">
        <f>_xlfn.XLOOKUP(G7405,dMateriaPrima!$A$2:$A$12,dMateriaPrima!$B$2:$B$12)</f>
        <v>Fio Algodão</v>
      </c>
      <c r="N7405" s="2">
        <f>_xlfn.XLOOKUP(G7405,dMateriaPrima!$A$2:$A$12,dMateriaPrima!$C$2:$C$12)</f>
        <v>55.9</v>
      </c>
      <c r="O7405" s="3">
        <f t="shared" si="575"/>
        <v>3298.1</v>
      </c>
      <c r="P7405" s="4">
        <f t="shared" si="576"/>
        <v>0</v>
      </c>
      <c r="Q7405" s="3">
        <f t="shared" si="577"/>
        <v>3298.1</v>
      </c>
      <c r="R7405" t="str">
        <f t="shared" si="578"/>
        <v>No prazo</v>
      </c>
      <c r="S7405" s="5">
        <f t="shared" si="579"/>
        <v>0</v>
      </c>
    </row>
    <row r="7406" spans="1:19" x14ac:dyDescent="0.25">
      <c r="A7406">
        <v>7405</v>
      </c>
      <c r="B7406" s="1">
        <v>44323</v>
      </c>
      <c r="C7406" s="1">
        <v>44327</v>
      </c>
      <c r="D7406" s="1">
        <v>44343</v>
      </c>
      <c r="E7406" s="1">
        <v>44345</v>
      </c>
      <c r="F7406">
        <v>1</v>
      </c>
      <c r="G7406">
        <v>9</v>
      </c>
      <c r="H7406">
        <v>352</v>
      </c>
      <c r="I7406" s="6">
        <v>0</v>
      </c>
      <c r="J7406">
        <v>4</v>
      </c>
      <c r="K7406" t="str">
        <f>_xlfn.XLOOKUP(fCompras!F7406,dComprador!$A$2:$A$7,dComprador!$B$2:$B$7)</f>
        <v>Alon</v>
      </c>
      <c r="L7406" t="str">
        <f>_xlfn.XLOOKUP(J7406,dFornecedor!$A$2:$A$6,dFornecedor!$B$2:$B$6)</f>
        <v>AlphaOmega</v>
      </c>
      <c r="M7406" t="str">
        <f>_xlfn.XLOOKUP(G7406,dMateriaPrima!$A$2:$A$12,dMateriaPrima!$B$2:$B$12)</f>
        <v>Couro</v>
      </c>
      <c r="N7406" s="2">
        <f>_xlfn.XLOOKUP(G7406,dMateriaPrima!$A$2:$A$12,dMateriaPrima!$C$2:$C$12)</f>
        <v>4.4000000000000004</v>
      </c>
      <c r="O7406" s="3">
        <f t="shared" si="575"/>
        <v>1548.8000000000002</v>
      </c>
      <c r="P7406" s="4">
        <f t="shared" si="576"/>
        <v>0</v>
      </c>
      <c r="Q7406" s="3">
        <f t="shared" si="577"/>
        <v>1548.8000000000002</v>
      </c>
      <c r="R7406" t="str">
        <f t="shared" si="578"/>
        <v>Em atraso</v>
      </c>
      <c r="S7406" s="5">
        <f t="shared" si="579"/>
        <v>2</v>
      </c>
    </row>
    <row r="7407" spans="1:19" x14ac:dyDescent="0.25">
      <c r="A7407">
        <v>7406</v>
      </c>
      <c r="B7407" s="1">
        <v>44323</v>
      </c>
      <c r="C7407" s="1">
        <v>44333</v>
      </c>
      <c r="D7407" s="1">
        <v>44352</v>
      </c>
      <c r="E7407" s="1">
        <v>44354</v>
      </c>
      <c r="F7407">
        <v>1</v>
      </c>
      <c r="G7407">
        <v>7</v>
      </c>
      <c r="H7407">
        <v>70</v>
      </c>
      <c r="I7407" s="6">
        <v>0</v>
      </c>
      <c r="J7407">
        <v>1</v>
      </c>
      <c r="K7407" t="str">
        <f>_xlfn.XLOOKUP(fCompras!F7407,dComprador!$A$2:$A$7,dComprador!$B$2:$B$7)</f>
        <v>Alon</v>
      </c>
      <c r="L7407" t="str">
        <f>_xlfn.XLOOKUP(J7407,dFornecedor!$A$2:$A$6,dFornecedor!$B$2:$B$6)</f>
        <v>NorthShore</v>
      </c>
      <c r="M7407" t="str">
        <f>_xlfn.XLOOKUP(G7407,dMateriaPrima!$A$2:$A$12,dMateriaPrima!$B$2:$B$12)</f>
        <v>Poliéster</v>
      </c>
      <c r="N7407" s="2">
        <f>_xlfn.XLOOKUP(G7407,dMateriaPrima!$A$2:$A$12,dMateriaPrima!$C$2:$C$12)</f>
        <v>8</v>
      </c>
      <c r="O7407" s="3">
        <f t="shared" si="575"/>
        <v>560</v>
      </c>
      <c r="P7407" s="4">
        <f t="shared" si="576"/>
        <v>0</v>
      </c>
      <c r="Q7407" s="3">
        <f t="shared" si="577"/>
        <v>560</v>
      </c>
      <c r="R7407" t="str">
        <f t="shared" si="578"/>
        <v>Em atraso</v>
      </c>
      <c r="S7407" s="5">
        <f t="shared" si="579"/>
        <v>2</v>
      </c>
    </row>
    <row r="7408" spans="1:19" x14ac:dyDescent="0.25">
      <c r="A7408">
        <v>7407</v>
      </c>
      <c r="B7408" s="1">
        <v>44324</v>
      </c>
      <c r="C7408" s="1">
        <v>44332</v>
      </c>
      <c r="D7408" s="1">
        <v>44333</v>
      </c>
      <c r="E7408" s="1">
        <v>44339</v>
      </c>
      <c r="F7408">
        <v>4</v>
      </c>
      <c r="G7408">
        <v>5</v>
      </c>
      <c r="H7408">
        <v>118</v>
      </c>
      <c r="I7408" s="6">
        <v>0</v>
      </c>
      <c r="J7408">
        <v>3</v>
      </c>
      <c r="K7408" t="str">
        <f>_xlfn.XLOOKUP(fCompras!F7408,dComprador!$A$2:$A$7,dComprador!$B$2:$B$7)</f>
        <v>Lira</v>
      </c>
      <c r="L7408" t="str">
        <f>_xlfn.XLOOKUP(J7408,dFornecedor!$A$2:$A$6,dFornecedor!$B$2:$B$6)</f>
        <v>StepUp</v>
      </c>
      <c r="M7408" t="str">
        <f>_xlfn.XLOOKUP(G7408,dMateriaPrima!$A$2:$A$12,dMateriaPrima!$B$2:$B$12)</f>
        <v>Areia</v>
      </c>
      <c r="N7408" s="2">
        <f>_xlfn.XLOOKUP(G7408,dMateriaPrima!$A$2:$A$12,dMateriaPrima!$C$2:$C$12)</f>
        <v>3.59</v>
      </c>
      <c r="O7408" s="3">
        <f t="shared" si="575"/>
        <v>423.62</v>
      </c>
      <c r="P7408" s="4">
        <f t="shared" si="576"/>
        <v>0</v>
      </c>
      <c r="Q7408" s="3">
        <f t="shared" si="577"/>
        <v>423.62</v>
      </c>
      <c r="R7408" t="str">
        <f t="shared" si="578"/>
        <v>Em atraso</v>
      </c>
      <c r="S7408" s="5">
        <f t="shared" si="579"/>
        <v>6</v>
      </c>
    </row>
    <row r="7409" spans="1:19" x14ac:dyDescent="0.25">
      <c r="A7409">
        <v>7408</v>
      </c>
      <c r="B7409" s="1">
        <v>44324</v>
      </c>
      <c r="C7409" s="1">
        <v>44325</v>
      </c>
      <c r="D7409" s="1">
        <v>44330</v>
      </c>
      <c r="E7409" s="1">
        <v>44333</v>
      </c>
      <c r="F7409">
        <v>4</v>
      </c>
      <c r="G7409">
        <v>11</v>
      </c>
      <c r="H7409">
        <v>72</v>
      </c>
      <c r="I7409" s="6">
        <v>0</v>
      </c>
      <c r="J7409">
        <v>3</v>
      </c>
      <c r="K7409" t="str">
        <f>_xlfn.XLOOKUP(fCompras!F7409,dComprador!$A$2:$A$7,dComprador!$B$2:$B$7)</f>
        <v>Lira</v>
      </c>
      <c r="L7409" t="str">
        <f>_xlfn.XLOOKUP(J7409,dFornecedor!$A$2:$A$6,dFornecedor!$B$2:$B$6)</f>
        <v>StepUp</v>
      </c>
      <c r="M7409" t="str">
        <f>_xlfn.XLOOKUP(G7409,dMateriaPrima!$A$2:$A$12,dMateriaPrima!$B$2:$B$12)</f>
        <v>Papel</v>
      </c>
      <c r="N7409" s="2">
        <f>_xlfn.XLOOKUP(G7409,dMateriaPrima!$A$2:$A$12,dMateriaPrima!$C$2:$C$12)</f>
        <v>9</v>
      </c>
      <c r="O7409" s="3">
        <f t="shared" si="575"/>
        <v>648</v>
      </c>
      <c r="P7409" s="4">
        <f t="shared" si="576"/>
        <v>0</v>
      </c>
      <c r="Q7409" s="3">
        <f t="shared" si="577"/>
        <v>648</v>
      </c>
      <c r="R7409" t="str">
        <f t="shared" si="578"/>
        <v>Em atraso</v>
      </c>
      <c r="S7409" s="5">
        <f t="shared" si="579"/>
        <v>3</v>
      </c>
    </row>
    <row r="7410" spans="1:19" x14ac:dyDescent="0.25">
      <c r="A7410">
        <v>7409</v>
      </c>
      <c r="B7410" s="1">
        <v>44324</v>
      </c>
      <c r="C7410" s="1">
        <v>44326</v>
      </c>
      <c r="D7410" s="1">
        <v>44330</v>
      </c>
      <c r="E7410" s="1">
        <v>44331</v>
      </c>
      <c r="F7410">
        <v>4</v>
      </c>
      <c r="G7410">
        <v>9</v>
      </c>
      <c r="H7410">
        <v>48</v>
      </c>
      <c r="I7410" s="6">
        <v>0</v>
      </c>
      <c r="J7410">
        <v>2</v>
      </c>
      <c r="K7410" t="str">
        <f>_xlfn.XLOOKUP(fCompras!F7410,dComprador!$A$2:$A$7,dComprador!$B$2:$B$7)</f>
        <v>Lira</v>
      </c>
      <c r="L7410" t="str">
        <f>_xlfn.XLOOKUP(J7410,dFornecedor!$A$2:$A$6,dFornecedor!$B$2:$B$6)</f>
        <v>Minerva</v>
      </c>
      <c r="M7410" t="str">
        <f>_xlfn.XLOOKUP(G7410,dMateriaPrima!$A$2:$A$12,dMateriaPrima!$B$2:$B$12)</f>
        <v>Couro</v>
      </c>
      <c r="N7410" s="2">
        <f>_xlfn.XLOOKUP(G7410,dMateriaPrima!$A$2:$A$12,dMateriaPrima!$C$2:$C$12)</f>
        <v>4.4000000000000004</v>
      </c>
      <c r="O7410" s="3">
        <f t="shared" si="575"/>
        <v>211.20000000000002</v>
      </c>
      <c r="P7410" s="4">
        <f t="shared" si="576"/>
        <v>0</v>
      </c>
      <c r="Q7410" s="3">
        <f t="shared" si="577"/>
        <v>211.20000000000002</v>
      </c>
      <c r="R7410" t="str">
        <f t="shared" si="578"/>
        <v>Em atraso</v>
      </c>
      <c r="S7410" s="5">
        <f t="shared" si="579"/>
        <v>1</v>
      </c>
    </row>
    <row r="7411" spans="1:19" x14ac:dyDescent="0.25">
      <c r="A7411">
        <v>7410</v>
      </c>
      <c r="B7411" s="1">
        <v>44324</v>
      </c>
      <c r="C7411" s="1">
        <v>44333</v>
      </c>
      <c r="D7411" s="1">
        <v>44339</v>
      </c>
      <c r="E7411" s="1">
        <v>44342</v>
      </c>
      <c r="F7411">
        <v>1</v>
      </c>
      <c r="G7411">
        <v>10</v>
      </c>
      <c r="H7411">
        <v>83</v>
      </c>
      <c r="I7411" s="6">
        <v>0</v>
      </c>
      <c r="J7411">
        <v>2</v>
      </c>
      <c r="K7411" t="str">
        <f>_xlfn.XLOOKUP(fCompras!F7411,dComprador!$A$2:$A$7,dComprador!$B$2:$B$7)</f>
        <v>Alon</v>
      </c>
      <c r="L7411" t="str">
        <f>_xlfn.XLOOKUP(J7411,dFornecedor!$A$2:$A$6,dFornecedor!$B$2:$B$6)</f>
        <v>Minerva</v>
      </c>
      <c r="M7411" t="str">
        <f>_xlfn.XLOOKUP(G7411,dMateriaPrima!$A$2:$A$12,dMateriaPrima!$B$2:$B$12)</f>
        <v>Pedra Britada</v>
      </c>
      <c r="N7411" s="2">
        <f>_xlfn.XLOOKUP(G7411,dMateriaPrima!$A$2:$A$12,dMateriaPrima!$C$2:$C$12)</f>
        <v>56</v>
      </c>
      <c r="O7411" s="3">
        <f t="shared" si="575"/>
        <v>4648</v>
      </c>
      <c r="P7411" s="4">
        <f t="shared" si="576"/>
        <v>0</v>
      </c>
      <c r="Q7411" s="3">
        <f t="shared" si="577"/>
        <v>4648</v>
      </c>
      <c r="R7411" t="str">
        <f t="shared" si="578"/>
        <v>Em atraso</v>
      </c>
      <c r="S7411" s="5">
        <f t="shared" si="579"/>
        <v>3</v>
      </c>
    </row>
    <row r="7412" spans="1:19" x14ac:dyDescent="0.25">
      <c r="A7412">
        <v>7411</v>
      </c>
      <c r="B7412" s="1">
        <v>44324</v>
      </c>
      <c r="C7412" s="1">
        <v>44328</v>
      </c>
      <c r="D7412" s="1">
        <v>44343</v>
      </c>
      <c r="E7412" s="1">
        <v>44344</v>
      </c>
      <c r="F7412">
        <v>1</v>
      </c>
      <c r="G7412">
        <v>11</v>
      </c>
      <c r="H7412">
        <v>73</v>
      </c>
      <c r="I7412" s="6">
        <v>0</v>
      </c>
      <c r="J7412">
        <v>1</v>
      </c>
      <c r="K7412" t="str">
        <f>_xlfn.XLOOKUP(fCompras!F7412,dComprador!$A$2:$A$7,dComprador!$B$2:$B$7)</f>
        <v>Alon</v>
      </c>
      <c r="L7412" t="str">
        <f>_xlfn.XLOOKUP(J7412,dFornecedor!$A$2:$A$6,dFornecedor!$B$2:$B$6)</f>
        <v>NorthShore</v>
      </c>
      <c r="M7412" t="str">
        <f>_xlfn.XLOOKUP(G7412,dMateriaPrima!$A$2:$A$12,dMateriaPrima!$B$2:$B$12)</f>
        <v>Papel</v>
      </c>
      <c r="N7412" s="2">
        <f>_xlfn.XLOOKUP(G7412,dMateriaPrima!$A$2:$A$12,dMateriaPrima!$C$2:$C$12)</f>
        <v>9</v>
      </c>
      <c r="O7412" s="3">
        <f t="shared" si="575"/>
        <v>657</v>
      </c>
      <c r="P7412" s="4">
        <f t="shared" si="576"/>
        <v>0</v>
      </c>
      <c r="Q7412" s="3">
        <f t="shared" si="577"/>
        <v>657</v>
      </c>
      <c r="R7412" t="str">
        <f t="shared" si="578"/>
        <v>Em atraso</v>
      </c>
      <c r="S7412" s="5">
        <f t="shared" si="579"/>
        <v>1</v>
      </c>
    </row>
    <row r="7413" spans="1:19" x14ac:dyDescent="0.25">
      <c r="A7413">
        <v>7412</v>
      </c>
      <c r="B7413" s="1">
        <v>44324</v>
      </c>
      <c r="C7413" s="1">
        <v>44331</v>
      </c>
      <c r="D7413" s="1">
        <v>44345</v>
      </c>
      <c r="E7413" s="1">
        <v>44346</v>
      </c>
      <c r="F7413">
        <v>1</v>
      </c>
      <c r="G7413">
        <v>5</v>
      </c>
      <c r="H7413">
        <v>314</v>
      </c>
      <c r="I7413" s="6">
        <v>0</v>
      </c>
      <c r="J7413">
        <v>2</v>
      </c>
      <c r="K7413" t="str">
        <f>_xlfn.XLOOKUP(fCompras!F7413,dComprador!$A$2:$A$7,dComprador!$B$2:$B$7)</f>
        <v>Alon</v>
      </c>
      <c r="L7413" t="str">
        <f>_xlfn.XLOOKUP(J7413,dFornecedor!$A$2:$A$6,dFornecedor!$B$2:$B$6)</f>
        <v>Minerva</v>
      </c>
      <c r="M7413" t="str">
        <f>_xlfn.XLOOKUP(G7413,dMateriaPrima!$A$2:$A$12,dMateriaPrima!$B$2:$B$12)</f>
        <v>Areia</v>
      </c>
      <c r="N7413" s="2">
        <f>_xlfn.XLOOKUP(G7413,dMateriaPrima!$A$2:$A$12,dMateriaPrima!$C$2:$C$12)</f>
        <v>3.59</v>
      </c>
      <c r="O7413" s="3">
        <f t="shared" si="575"/>
        <v>1127.26</v>
      </c>
      <c r="P7413" s="4">
        <f t="shared" si="576"/>
        <v>0</v>
      </c>
      <c r="Q7413" s="3">
        <f t="shared" si="577"/>
        <v>1127.26</v>
      </c>
      <c r="R7413" t="str">
        <f t="shared" si="578"/>
        <v>Em atraso</v>
      </c>
      <c r="S7413" s="5">
        <f t="shared" si="579"/>
        <v>1</v>
      </c>
    </row>
    <row r="7414" spans="1:19" x14ac:dyDescent="0.25">
      <c r="A7414">
        <v>7413</v>
      </c>
      <c r="B7414" s="1">
        <v>44324</v>
      </c>
      <c r="C7414" s="1">
        <v>44333</v>
      </c>
      <c r="D7414" s="1">
        <v>44340</v>
      </c>
      <c r="E7414" s="1">
        <v>44346</v>
      </c>
      <c r="F7414">
        <v>1</v>
      </c>
      <c r="G7414">
        <v>5</v>
      </c>
      <c r="H7414">
        <v>189</v>
      </c>
      <c r="I7414" s="6">
        <v>0</v>
      </c>
      <c r="J7414">
        <v>1</v>
      </c>
      <c r="K7414" t="str">
        <f>_xlfn.XLOOKUP(fCompras!F7414,dComprador!$A$2:$A$7,dComprador!$B$2:$B$7)</f>
        <v>Alon</v>
      </c>
      <c r="L7414" t="str">
        <f>_xlfn.XLOOKUP(J7414,dFornecedor!$A$2:$A$6,dFornecedor!$B$2:$B$6)</f>
        <v>NorthShore</v>
      </c>
      <c r="M7414" t="str">
        <f>_xlfn.XLOOKUP(G7414,dMateriaPrima!$A$2:$A$12,dMateriaPrima!$B$2:$B$12)</f>
        <v>Areia</v>
      </c>
      <c r="N7414" s="2">
        <f>_xlfn.XLOOKUP(G7414,dMateriaPrima!$A$2:$A$12,dMateriaPrima!$C$2:$C$12)</f>
        <v>3.59</v>
      </c>
      <c r="O7414" s="3">
        <f t="shared" si="575"/>
        <v>678.51</v>
      </c>
      <c r="P7414" s="4">
        <f t="shared" si="576"/>
        <v>0</v>
      </c>
      <c r="Q7414" s="3">
        <f t="shared" si="577"/>
        <v>678.51</v>
      </c>
      <c r="R7414" t="str">
        <f t="shared" si="578"/>
        <v>Em atraso</v>
      </c>
      <c r="S7414" s="5">
        <f t="shared" si="579"/>
        <v>6</v>
      </c>
    </row>
    <row r="7415" spans="1:19" x14ac:dyDescent="0.25">
      <c r="A7415">
        <v>7414</v>
      </c>
      <c r="B7415" s="1">
        <v>44324</v>
      </c>
      <c r="C7415" s="1">
        <v>44335</v>
      </c>
      <c r="D7415" s="1">
        <v>44340</v>
      </c>
      <c r="E7415" s="1">
        <v>44338</v>
      </c>
      <c r="F7415">
        <v>3</v>
      </c>
      <c r="G7415">
        <v>11</v>
      </c>
      <c r="H7415">
        <v>434</v>
      </c>
      <c r="I7415" s="6">
        <v>0.14000000000000001</v>
      </c>
      <c r="J7415">
        <v>1</v>
      </c>
      <c r="K7415" t="str">
        <f>_xlfn.XLOOKUP(fCompras!F7415,dComprador!$A$2:$A$7,dComprador!$B$2:$B$7)</f>
        <v>Diego</v>
      </c>
      <c r="L7415" t="str">
        <f>_xlfn.XLOOKUP(J7415,dFornecedor!$A$2:$A$6,dFornecedor!$B$2:$B$6)</f>
        <v>NorthShore</v>
      </c>
      <c r="M7415" t="str">
        <f>_xlfn.XLOOKUP(G7415,dMateriaPrima!$A$2:$A$12,dMateriaPrima!$B$2:$B$12)</f>
        <v>Papel</v>
      </c>
      <c r="N7415" s="2">
        <f>_xlfn.XLOOKUP(G7415,dMateriaPrima!$A$2:$A$12,dMateriaPrima!$C$2:$C$12)</f>
        <v>9</v>
      </c>
      <c r="O7415" s="3">
        <f t="shared" si="575"/>
        <v>3906</v>
      </c>
      <c r="P7415" s="4">
        <f t="shared" si="576"/>
        <v>546.84</v>
      </c>
      <c r="Q7415" s="3">
        <f t="shared" si="577"/>
        <v>3359.16</v>
      </c>
      <c r="R7415" t="str">
        <f t="shared" si="578"/>
        <v>No prazo</v>
      </c>
      <c r="S7415" s="5">
        <f t="shared" si="579"/>
        <v>0</v>
      </c>
    </row>
    <row r="7416" spans="1:19" x14ac:dyDescent="0.25">
      <c r="A7416">
        <v>7415</v>
      </c>
      <c r="B7416" s="1">
        <v>44324</v>
      </c>
      <c r="C7416" s="1">
        <v>44325</v>
      </c>
      <c r="D7416" s="1">
        <v>44346</v>
      </c>
      <c r="E7416" s="1">
        <v>44346</v>
      </c>
      <c r="F7416">
        <v>1</v>
      </c>
      <c r="G7416">
        <v>8</v>
      </c>
      <c r="H7416">
        <v>179</v>
      </c>
      <c r="I7416" s="6">
        <v>0</v>
      </c>
      <c r="J7416">
        <v>3</v>
      </c>
      <c r="K7416" t="str">
        <f>_xlfn.XLOOKUP(fCompras!F7416,dComprador!$A$2:$A$7,dComprador!$B$2:$B$7)</f>
        <v>Alon</v>
      </c>
      <c r="L7416" t="str">
        <f>_xlfn.XLOOKUP(J7416,dFornecedor!$A$2:$A$6,dFornecedor!$B$2:$B$6)</f>
        <v>StepUp</v>
      </c>
      <c r="M7416" t="str">
        <f>_xlfn.XLOOKUP(G7416,dMateriaPrima!$A$2:$A$12,dMateriaPrima!$B$2:$B$12)</f>
        <v>Cimento</v>
      </c>
      <c r="N7416" s="2">
        <f>_xlfn.XLOOKUP(G7416,dMateriaPrima!$A$2:$A$12,dMateriaPrima!$C$2:$C$12)</f>
        <v>23</v>
      </c>
      <c r="O7416" s="3">
        <f t="shared" si="575"/>
        <v>4117</v>
      </c>
      <c r="P7416" s="4">
        <f t="shared" si="576"/>
        <v>0</v>
      </c>
      <c r="Q7416" s="3">
        <f t="shared" si="577"/>
        <v>4117</v>
      </c>
      <c r="R7416" t="str">
        <f t="shared" si="578"/>
        <v>No prazo</v>
      </c>
      <c r="S7416" s="5">
        <f t="shared" si="579"/>
        <v>0</v>
      </c>
    </row>
    <row r="7417" spans="1:19" x14ac:dyDescent="0.25">
      <c r="A7417">
        <v>7416</v>
      </c>
      <c r="B7417" s="1">
        <v>44325</v>
      </c>
      <c r="C7417" s="1">
        <v>44331</v>
      </c>
      <c r="D7417" s="1">
        <v>44333</v>
      </c>
      <c r="E7417" s="1">
        <v>44335</v>
      </c>
      <c r="F7417">
        <v>4</v>
      </c>
      <c r="G7417">
        <v>8</v>
      </c>
      <c r="H7417">
        <v>98</v>
      </c>
      <c r="I7417" s="6">
        <v>0</v>
      </c>
      <c r="J7417">
        <v>3</v>
      </c>
      <c r="K7417" t="str">
        <f>_xlfn.XLOOKUP(fCompras!F7417,dComprador!$A$2:$A$7,dComprador!$B$2:$B$7)</f>
        <v>Lira</v>
      </c>
      <c r="L7417" t="str">
        <f>_xlfn.XLOOKUP(J7417,dFornecedor!$A$2:$A$6,dFornecedor!$B$2:$B$6)</f>
        <v>StepUp</v>
      </c>
      <c r="M7417" t="str">
        <f>_xlfn.XLOOKUP(G7417,dMateriaPrima!$A$2:$A$12,dMateriaPrima!$B$2:$B$12)</f>
        <v>Cimento</v>
      </c>
      <c r="N7417" s="2">
        <f>_xlfn.XLOOKUP(G7417,dMateriaPrima!$A$2:$A$12,dMateriaPrima!$C$2:$C$12)</f>
        <v>23</v>
      </c>
      <c r="O7417" s="3">
        <f t="shared" si="575"/>
        <v>2254</v>
      </c>
      <c r="P7417" s="4">
        <f t="shared" si="576"/>
        <v>0</v>
      </c>
      <c r="Q7417" s="3">
        <f t="shared" si="577"/>
        <v>2254</v>
      </c>
      <c r="R7417" t="str">
        <f t="shared" si="578"/>
        <v>Em atraso</v>
      </c>
      <c r="S7417" s="5">
        <f t="shared" si="579"/>
        <v>2</v>
      </c>
    </row>
    <row r="7418" spans="1:19" x14ac:dyDescent="0.25">
      <c r="A7418">
        <v>7417</v>
      </c>
      <c r="B7418" s="1">
        <v>44325</v>
      </c>
      <c r="C7418" s="1">
        <v>44327</v>
      </c>
      <c r="D7418" s="1">
        <v>44332</v>
      </c>
      <c r="E7418" s="1">
        <v>44334</v>
      </c>
      <c r="F7418">
        <v>4</v>
      </c>
      <c r="G7418">
        <v>1</v>
      </c>
      <c r="H7418">
        <v>10</v>
      </c>
      <c r="I7418" s="6">
        <v>0</v>
      </c>
      <c r="J7418">
        <v>4</v>
      </c>
      <c r="K7418" t="str">
        <f>_xlfn.XLOOKUP(fCompras!F7418,dComprador!$A$2:$A$7,dComprador!$B$2:$B$7)</f>
        <v>Lira</v>
      </c>
      <c r="L7418" t="str">
        <f>_xlfn.XLOOKUP(J7418,dFornecedor!$A$2:$A$6,dFornecedor!$B$2:$B$6)</f>
        <v>AlphaOmega</v>
      </c>
      <c r="M7418" t="str">
        <f>_xlfn.XLOOKUP(G7418,dMateriaPrima!$A$2:$A$12,dMateriaPrima!$B$2:$B$12)</f>
        <v>Tecido</v>
      </c>
      <c r="N7418" s="2">
        <f>_xlfn.XLOOKUP(G7418,dMateriaPrima!$A$2:$A$12,dMateriaPrima!$C$2:$C$12)</f>
        <v>18</v>
      </c>
      <c r="O7418" s="3">
        <f t="shared" si="575"/>
        <v>180</v>
      </c>
      <c r="P7418" s="4">
        <f t="shared" si="576"/>
        <v>0</v>
      </c>
      <c r="Q7418" s="3">
        <f t="shared" si="577"/>
        <v>180</v>
      </c>
      <c r="R7418" t="str">
        <f t="shared" si="578"/>
        <v>Em atraso</v>
      </c>
      <c r="S7418" s="5">
        <f t="shared" si="579"/>
        <v>2</v>
      </c>
    </row>
    <row r="7419" spans="1:19" x14ac:dyDescent="0.25">
      <c r="A7419">
        <v>7418</v>
      </c>
      <c r="B7419" s="1">
        <v>44325</v>
      </c>
      <c r="C7419" s="1">
        <v>44325</v>
      </c>
      <c r="D7419" s="1">
        <v>44332</v>
      </c>
      <c r="E7419" s="1">
        <v>44332</v>
      </c>
      <c r="F7419">
        <v>4</v>
      </c>
      <c r="G7419">
        <v>7</v>
      </c>
      <c r="H7419">
        <v>293</v>
      </c>
      <c r="I7419" s="6">
        <v>0</v>
      </c>
      <c r="J7419">
        <v>4</v>
      </c>
      <c r="K7419" t="str">
        <f>_xlfn.XLOOKUP(fCompras!F7419,dComprador!$A$2:$A$7,dComprador!$B$2:$B$7)</f>
        <v>Lira</v>
      </c>
      <c r="L7419" t="str">
        <f>_xlfn.XLOOKUP(J7419,dFornecedor!$A$2:$A$6,dFornecedor!$B$2:$B$6)</f>
        <v>AlphaOmega</v>
      </c>
      <c r="M7419" t="str">
        <f>_xlfn.XLOOKUP(G7419,dMateriaPrima!$A$2:$A$12,dMateriaPrima!$B$2:$B$12)</f>
        <v>Poliéster</v>
      </c>
      <c r="N7419" s="2">
        <f>_xlfn.XLOOKUP(G7419,dMateriaPrima!$A$2:$A$12,dMateriaPrima!$C$2:$C$12)</f>
        <v>8</v>
      </c>
      <c r="O7419" s="3">
        <f t="shared" si="575"/>
        <v>2344</v>
      </c>
      <c r="P7419" s="4">
        <f t="shared" si="576"/>
        <v>0</v>
      </c>
      <c r="Q7419" s="3">
        <f t="shared" si="577"/>
        <v>2344</v>
      </c>
      <c r="R7419" t="str">
        <f t="shared" si="578"/>
        <v>No prazo</v>
      </c>
      <c r="S7419" s="5">
        <f t="shared" si="579"/>
        <v>0</v>
      </c>
    </row>
    <row r="7420" spans="1:19" x14ac:dyDescent="0.25">
      <c r="A7420">
        <v>7419</v>
      </c>
      <c r="B7420" s="1">
        <v>44325</v>
      </c>
      <c r="C7420" s="1">
        <v>44335</v>
      </c>
      <c r="D7420" s="1">
        <v>44338</v>
      </c>
      <c r="E7420" s="1">
        <v>44342</v>
      </c>
      <c r="F7420">
        <v>4</v>
      </c>
      <c r="G7420">
        <v>9</v>
      </c>
      <c r="H7420">
        <v>378</v>
      </c>
      <c r="I7420" s="6">
        <v>0</v>
      </c>
      <c r="J7420">
        <v>3</v>
      </c>
      <c r="K7420" t="str">
        <f>_xlfn.XLOOKUP(fCompras!F7420,dComprador!$A$2:$A$7,dComprador!$B$2:$B$7)</f>
        <v>Lira</v>
      </c>
      <c r="L7420" t="str">
        <f>_xlfn.XLOOKUP(J7420,dFornecedor!$A$2:$A$6,dFornecedor!$B$2:$B$6)</f>
        <v>StepUp</v>
      </c>
      <c r="M7420" t="str">
        <f>_xlfn.XLOOKUP(G7420,dMateriaPrima!$A$2:$A$12,dMateriaPrima!$B$2:$B$12)</f>
        <v>Couro</v>
      </c>
      <c r="N7420" s="2">
        <f>_xlfn.XLOOKUP(G7420,dMateriaPrima!$A$2:$A$12,dMateriaPrima!$C$2:$C$12)</f>
        <v>4.4000000000000004</v>
      </c>
      <c r="O7420" s="3">
        <f t="shared" si="575"/>
        <v>1663.2</v>
      </c>
      <c r="P7420" s="4">
        <f t="shared" si="576"/>
        <v>0</v>
      </c>
      <c r="Q7420" s="3">
        <f t="shared" si="577"/>
        <v>1663.2</v>
      </c>
      <c r="R7420" t="str">
        <f t="shared" si="578"/>
        <v>Em atraso</v>
      </c>
      <c r="S7420" s="5">
        <f t="shared" si="579"/>
        <v>4</v>
      </c>
    </row>
    <row r="7421" spans="1:19" x14ac:dyDescent="0.25">
      <c r="A7421">
        <v>7420</v>
      </c>
      <c r="B7421" s="1">
        <v>44325</v>
      </c>
      <c r="C7421" s="1">
        <v>44327</v>
      </c>
      <c r="D7421" s="1">
        <v>44345</v>
      </c>
      <c r="E7421" s="1">
        <v>44346</v>
      </c>
      <c r="F7421">
        <v>1</v>
      </c>
      <c r="G7421">
        <v>10</v>
      </c>
      <c r="H7421">
        <v>421</v>
      </c>
      <c r="I7421" s="6">
        <v>0</v>
      </c>
      <c r="J7421">
        <v>2</v>
      </c>
      <c r="K7421" t="str">
        <f>_xlfn.XLOOKUP(fCompras!F7421,dComprador!$A$2:$A$7,dComprador!$B$2:$B$7)</f>
        <v>Alon</v>
      </c>
      <c r="L7421" t="str">
        <f>_xlfn.XLOOKUP(J7421,dFornecedor!$A$2:$A$6,dFornecedor!$B$2:$B$6)</f>
        <v>Minerva</v>
      </c>
      <c r="M7421" t="str">
        <f>_xlfn.XLOOKUP(G7421,dMateriaPrima!$A$2:$A$12,dMateriaPrima!$B$2:$B$12)</f>
        <v>Pedra Britada</v>
      </c>
      <c r="N7421" s="2">
        <f>_xlfn.XLOOKUP(G7421,dMateriaPrima!$A$2:$A$12,dMateriaPrima!$C$2:$C$12)</f>
        <v>56</v>
      </c>
      <c r="O7421" s="3">
        <f t="shared" si="575"/>
        <v>23576</v>
      </c>
      <c r="P7421" s="4">
        <f t="shared" si="576"/>
        <v>0</v>
      </c>
      <c r="Q7421" s="3">
        <f t="shared" si="577"/>
        <v>23576</v>
      </c>
      <c r="R7421" t="str">
        <f t="shared" si="578"/>
        <v>Em atraso</v>
      </c>
      <c r="S7421" s="5">
        <f t="shared" si="579"/>
        <v>1</v>
      </c>
    </row>
    <row r="7422" spans="1:19" x14ac:dyDescent="0.25">
      <c r="A7422">
        <v>7421</v>
      </c>
      <c r="B7422" s="1">
        <v>44325</v>
      </c>
      <c r="C7422" s="1">
        <v>44333</v>
      </c>
      <c r="D7422" s="1">
        <v>44356</v>
      </c>
      <c r="E7422" s="1">
        <v>44355</v>
      </c>
      <c r="F7422">
        <v>1</v>
      </c>
      <c r="G7422">
        <v>8</v>
      </c>
      <c r="H7422">
        <v>426</v>
      </c>
      <c r="I7422" s="6">
        <v>0</v>
      </c>
      <c r="J7422">
        <v>3</v>
      </c>
      <c r="K7422" t="str">
        <f>_xlfn.XLOOKUP(fCompras!F7422,dComprador!$A$2:$A$7,dComprador!$B$2:$B$7)</f>
        <v>Alon</v>
      </c>
      <c r="L7422" t="str">
        <f>_xlfn.XLOOKUP(J7422,dFornecedor!$A$2:$A$6,dFornecedor!$B$2:$B$6)</f>
        <v>StepUp</v>
      </c>
      <c r="M7422" t="str">
        <f>_xlfn.XLOOKUP(G7422,dMateriaPrima!$A$2:$A$12,dMateriaPrima!$B$2:$B$12)</f>
        <v>Cimento</v>
      </c>
      <c r="N7422" s="2">
        <f>_xlfn.XLOOKUP(G7422,dMateriaPrima!$A$2:$A$12,dMateriaPrima!$C$2:$C$12)</f>
        <v>23</v>
      </c>
      <c r="O7422" s="3">
        <f t="shared" si="575"/>
        <v>9798</v>
      </c>
      <c r="P7422" s="4">
        <f t="shared" si="576"/>
        <v>0</v>
      </c>
      <c r="Q7422" s="3">
        <f t="shared" si="577"/>
        <v>9798</v>
      </c>
      <c r="R7422" t="str">
        <f t="shared" si="578"/>
        <v>No prazo</v>
      </c>
      <c r="S7422" s="5">
        <f t="shared" si="579"/>
        <v>0</v>
      </c>
    </row>
    <row r="7423" spans="1:19" x14ac:dyDescent="0.25">
      <c r="A7423">
        <v>7422</v>
      </c>
      <c r="B7423" s="1">
        <v>44325</v>
      </c>
      <c r="C7423" s="1">
        <v>44325</v>
      </c>
      <c r="D7423" s="1">
        <v>44358</v>
      </c>
      <c r="E7423" s="1">
        <v>44359</v>
      </c>
      <c r="F7423">
        <v>1</v>
      </c>
      <c r="G7423">
        <v>6</v>
      </c>
      <c r="H7423">
        <v>5</v>
      </c>
      <c r="I7423" s="6">
        <v>0</v>
      </c>
      <c r="J7423">
        <v>5</v>
      </c>
      <c r="K7423" t="str">
        <f>_xlfn.XLOOKUP(fCompras!F7423,dComprador!$A$2:$A$7,dComprador!$B$2:$B$7)</f>
        <v>Alon</v>
      </c>
      <c r="L7423" t="str">
        <f>_xlfn.XLOOKUP(J7423,dFornecedor!$A$2:$A$6,dFornecedor!$B$2:$B$6)</f>
        <v>Atlas</v>
      </c>
      <c r="M7423" t="str">
        <f>_xlfn.XLOOKUP(G7423,dMateriaPrima!$A$2:$A$12,dMateriaPrima!$B$2:$B$12)</f>
        <v>Fio Algodão</v>
      </c>
      <c r="N7423" s="2">
        <f>_xlfn.XLOOKUP(G7423,dMateriaPrima!$A$2:$A$12,dMateriaPrima!$C$2:$C$12)</f>
        <v>55.9</v>
      </c>
      <c r="O7423" s="3">
        <f t="shared" si="575"/>
        <v>279.5</v>
      </c>
      <c r="P7423" s="4">
        <f t="shared" si="576"/>
        <v>0</v>
      </c>
      <c r="Q7423" s="3">
        <f t="shared" si="577"/>
        <v>279.5</v>
      </c>
      <c r="R7423" t="str">
        <f t="shared" si="578"/>
        <v>Em atraso</v>
      </c>
      <c r="S7423" s="5">
        <f t="shared" si="579"/>
        <v>1</v>
      </c>
    </row>
    <row r="7424" spans="1:19" x14ac:dyDescent="0.25">
      <c r="A7424">
        <v>7423</v>
      </c>
      <c r="B7424" s="1">
        <v>44326</v>
      </c>
      <c r="C7424" s="1">
        <v>44330</v>
      </c>
      <c r="D7424" s="1">
        <v>44333</v>
      </c>
      <c r="E7424" s="1">
        <v>44334</v>
      </c>
      <c r="F7424">
        <v>4</v>
      </c>
      <c r="G7424">
        <v>4</v>
      </c>
      <c r="H7424">
        <v>44</v>
      </c>
      <c r="I7424" s="6">
        <v>0</v>
      </c>
      <c r="J7424">
        <v>1</v>
      </c>
      <c r="K7424" t="str">
        <f>_xlfn.XLOOKUP(fCompras!F7424,dComprador!$A$2:$A$7,dComprador!$B$2:$B$7)</f>
        <v>Lira</v>
      </c>
      <c r="L7424" t="str">
        <f>_xlfn.XLOOKUP(J7424,dFornecedor!$A$2:$A$6,dFornecedor!$B$2:$B$6)</f>
        <v>NorthShore</v>
      </c>
      <c r="M7424" t="str">
        <f>_xlfn.XLOOKUP(G7424,dMateriaPrima!$A$2:$A$12,dMateriaPrima!$B$2:$B$12)</f>
        <v>Madeira</v>
      </c>
      <c r="N7424" s="2">
        <f>_xlfn.XLOOKUP(G7424,dMateriaPrima!$A$2:$A$12,dMateriaPrima!$C$2:$C$12)</f>
        <v>168</v>
      </c>
      <c r="O7424" s="3">
        <f t="shared" si="575"/>
        <v>7392</v>
      </c>
      <c r="P7424" s="4">
        <f t="shared" si="576"/>
        <v>0</v>
      </c>
      <c r="Q7424" s="3">
        <f t="shared" si="577"/>
        <v>7392</v>
      </c>
      <c r="R7424" t="str">
        <f t="shared" si="578"/>
        <v>Em atraso</v>
      </c>
      <c r="S7424" s="5">
        <f t="shared" si="579"/>
        <v>1</v>
      </c>
    </row>
    <row r="7425" spans="1:19" x14ac:dyDescent="0.25">
      <c r="A7425">
        <v>7424</v>
      </c>
      <c r="B7425" s="1">
        <v>44326</v>
      </c>
      <c r="C7425" s="1">
        <v>44334</v>
      </c>
      <c r="D7425" s="1">
        <v>44334</v>
      </c>
      <c r="E7425" s="1">
        <v>44339</v>
      </c>
      <c r="F7425">
        <v>4</v>
      </c>
      <c r="G7425">
        <v>4</v>
      </c>
      <c r="H7425">
        <v>181</v>
      </c>
      <c r="I7425" s="6">
        <v>0</v>
      </c>
      <c r="J7425">
        <v>3</v>
      </c>
      <c r="K7425" t="str">
        <f>_xlfn.XLOOKUP(fCompras!F7425,dComprador!$A$2:$A$7,dComprador!$B$2:$B$7)</f>
        <v>Lira</v>
      </c>
      <c r="L7425" t="str">
        <f>_xlfn.XLOOKUP(J7425,dFornecedor!$A$2:$A$6,dFornecedor!$B$2:$B$6)</f>
        <v>StepUp</v>
      </c>
      <c r="M7425" t="str">
        <f>_xlfn.XLOOKUP(G7425,dMateriaPrima!$A$2:$A$12,dMateriaPrima!$B$2:$B$12)</f>
        <v>Madeira</v>
      </c>
      <c r="N7425" s="2">
        <f>_xlfn.XLOOKUP(G7425,dMateriaPrima!$A$2:$A$12,dMateriaPrima!$C$2:$C$12)</f>
        <v>168</v>
      </c>
      <c r="O7425" s="3">
        <f t="shared" si="575"/>
        <v>30408</v>
      </c>
      <c r="P7425" s="4">
        <f t="shared" si="576"/>
        <v>0</v>
      </c>
      <c r="Q7425" s="3">
        <f t="shared" si="577"/>
        <v>30408</v>
      </c>
      <c r="R7425" t="str">
        <f t="shared" si="578"/>
        <v>Em atraso</v>
      </c>
      <c r="S7425" s="5">
        <f t="shared" si="579"/>
        <v>5</v>
      </c>
    </row>
    <row r="7426" spans="1:19" x14ac:dyDescent="0.25">
      <c r="A7426">
        <v>7425</v>
      </c>
      <c r="B7426" s="1">
        <v>44326</v>
      </c>
      <c r="C7426" s="1">
        <v>44331</v>
      </c>
      <c r="D7426" s="1">
        <v>44332</v>
      </c>
      <c r="E7426" s="1">
        <v>44337</v>
      </c>
      <c r="F7426">
        <v>4</v>
      </c>
      <c r="G7426">
        <v>9</v>
      </c>
      <c r="H7426">
        <v>221</v>
      </c>
      <c r="I7426" s="6">
        <v>0</v>
      </c>
      <c r="J7426">
        <v>2</v>
      </c>
      <c r="K7426" t="str">
        <f>_xlfn.XLOOKUP(fCompras!F7426,dComprador!$A$2:$A$7,dComprador!$B$2:$B$7)</f>
        <v>Lira</v>
      </c>
      <c r="L7426" t="str">
        <f>_xlfn.XLOOKUP(J7426,dFornecedor!$A$2:$A$6,dFornecedor!$B$2:$B$6)</f>
        <v>Minerva</v>
      </c>
      <c r="M7426" t="str">
        <f>_xlfn.XLOOKUP(G7426,dMateriaPrima!$A$2:$A$12,dMateriaPrima!$B$2:$B$12)</f>
        <v>Couro</v>
      </c>
      <c r="N7426" s="2">
        <f>_xlfn.XLOOKUP(G7426,dMateriaPrima!$A$2:$A$12,dMateriaPrima!$C$2:$C$12)</f>
        <v>4.4000000000000004</v>
      </c>
      <c r="O7426" s="3">
        <f t="shared" si="575"/>
        <v>972.40000000000009</v>
      </c>
      <c r="P7426" s="4">
        <f t="shared" si="576"/>
        <v>0</v>
      </c>
      <c r="Q7426" s="3">
        <f t="shared" si="577"/>
        <v>972.40000000000009</v>
      </c>
      <c r="R7426" t="str">
        <f t="shared" si="578"/>
        <v>Em atraso</v>
      </c>
      <c r="S7426" s="5">
        <f t="shared" si="579"/>
        <v>5</v>
      </c>
    </row>
    <row r="7427" spans="1:19" x14ac:dyDescent="0.25">
      <c r="A7427">
        <v>7426</v>
      </c>
      <c r="B7427" s="1">
        <v>44326</v>
      </c>
      <c r="C7427" s="1">
        <v>44326</v>
      </c>
      <c r="D7427" s="1">
        <v>44335</v>
      </c>
      <c r="E7427" s="1">
        <v>44339</v>
      </c>
      <c r="F7427">
        <v>4</v>
      </c>
      <c r="G7427">
        <v>5</v>
      </c>
      <c r="H7427">
        <v>27</v>
      </c>
      <c r="I7427" s="6">
        <v>0</v>
      </c>
      <c r="J7427">
        <v>4</v>
      </c>
      <c r="K7427" t="str">
        <f>_xlfn.XLOOKUP(fCompras!F7427,dComprador!$A$2:$A$7,dComprador!$B$2:$B$7)</f>
        <v>Lira</v>
      </c>
      <c r="L7427" t="str">
        <f>_xlfn.XLOOKUP(J7427,dFornecedor!$A$2:$A$6,dFornecedor!$B$2:$B$6)</f>
        <v>AlphaOmega</v>
      </c>
      <c r="M7427" t="str">
        <f>_xlfn.XLOOKUP(G7427,dMateriaPrima!$A$2:$A$12,dMateriaPrima!$B$2:$B$12)</f>
        <v>Areia</v>
      </c>
      <c r="N7427" s="2">
        <f>_xlfn.XLOOKUP(G7427,dMateriaPrima!$A$2:$A$12,dMateriaPrima!$C$2:$C$12)</f>
        <v>3.59</v>
      </c>
      <c r="O7427" s="3">
        <f t="shared" ref="O7427:O7490" si="580">PRODUCT(H7427,N7427)</f>
        <v>96.929999999999993</v>
      </c>
      <c r="P7427" s="4">
        <f t="shared" ref="P7427:P7490" si="581">PRODUCT(O7427,I7427)</f>
        <v>0</v>
      </c>
      <c r="Q7427" s="3">
        <f t="shared" ref="Q7427:Q7490" si="582">O7427-P7427</f>
        <v>96.929999999999993</v>
      </c>
      <c r="R7427" t="str">
        <f t="shared" ref="R7427:R7490" si="583">IF(E7427&lt;=D7427,"No prazo",IF(E7427&gt;D7427,"Em atraso"))</f>
        <v>Em atraso</v>
      </c>
      <c r="S7427" s="5">
        <f t="shared" ref="S7427:S7490" si="584">IF(E7427 &gt;D7427, E7427-D7427,0)</f>
        <v>4</v>
      </c>
    </row>
    <row r="7428" spans="1:19" x14ac:dyDescent="0.25">
      <c r="A7428">
        <v>7427</v>
      </c>
      <c r="B7428" s="1">
        <v>44326</v>
      </c>
      <c r="C7428" s="1">
        <v>44335</v>
      </c>
      <c r="D7428" s="1">
        <v>44338</v>
      </c>
      <c r="E7428" s="1">
        <v>44339</v>
      </c>
      <c r="F7428">
        <v>4</v>
      </c>
      <c r="G7428">
        <v>11</v>
      </c>
      <c r="H7428">
        <v>59</v>
      </c>
      <c r="I7428" s="6">
        <v>0</v>
      </c>
      <c r="J7428">
        <v>2</v>
      </c>
      <c r="K7428" t="str">
        <f>_xlfn.XLOOKUP(fCompras!F7428,dComprador!$A$2:$A$7,dComprador!$B$2:$B$7)</f>
        <v>Lira</v>
      </c>
      <c r="L7428" t="str">
        <f>_xlfn.XLOOKUP(J7428,dFornecedor!$A$2:$A$6,dFornecedor!$B$2:$B$6)</f>
        <v>Minerva</v>
      </c>
      <c r="M7428" t="str">
        <f>_xlfn.XLOOKUP(G7428,dMateriaPrima!$A$2:$A$12,dMateriaPrima!$B$2:$B$12)</f>
        <v>Papel</v>
      </c>
      <c r="N7428" s="2">
        <f>_xlfn.XLOOKUP(G7428,dMateriaPrima!$A$2:$A$12,dMateriaPrima!$C$2:$C$12)</f>
        <v>9</v>
      </c>
      <c r="O7428" s="3">
        <f t="shared" si="580"/>
        <v>531</v>
      </c>
      <c r="P7428" s="4">
        <f t="shared" si="581"/>
        <v>0</v>
      </c>
      <c r="Q7428" s="3">
        <f t="shared" si="582"/>
        <v>531</v>
      </c>
      <c r="R7428" t="str">
        <f t="shared" si="583"/>
        <v>Em atraso</v>
      </c>
      <c r="S7428" s="5">
        <f t="shared" si="584"/>
        <v>1</v>
      </c>
    </row>
    <row r="7429" spans="1:19" x14ac:dyDescent="0.25">
      <c r="A7429">
        <v>7428</v>
      </c>
      <c r="B7429" s="1">
        <v>44326</v>
      </c>
      <c r="C7429" s="1">
        <v>44332</v>
      </c>
      <c r="D7429" s="1">
        <v>44340</v>
      </c>
      <c r="E7429" s="1">
        <v>44344</v>
      </c>
      <c r="F7429">
        <v>1</v>
      </c>
      <c r="G7429">
        <v>7</v>
      </c>
      <c r="H7429">
        <v>85</v>
      </c>
      <c r="I7429" s="6">
        <v>0</v>
      </c>
      <c r="J7429">
        <v>5</v>
      </c>
      <c r="K7429" t="str">
        <f>_xlfn.XLOOKUP(fCompras!F7429,dComprador!$A$2:$A$7,dComprador!$B$2:$B$7)</f>
        <v>Alon</v>
      </c>
      <c r="L7429" t="str">
        <f>_xlfn.XLOOKUP(J7429,dFornecedor!$A$2:$A$6,dFornecedor!$B$2:$B$6)</f>
        <v>Atlas</v>
      </c>
      <c r="M7429" t="str">
        <f>_xlfn.XLOOKUP(G7429,dMateriaPrima!$A$2:$A$12,dMateriaPrima!$B$2:$B$12)</f>
        <v>Poliéster</v>
      </c>
      <c r="N7429" s="2">
        <f>_xlfn.XLOOKUP(G7429,dMateriaPrima!$A$2:$A$12,dMateriaPrima!$C$2:$C$12)</f>
        <v>8</v>
      </c>
      <c r="O7429" s="3">
        <f t="shared" si="580"/>
        <v>680</v>
      </c>
      <c r="P7429" s="4">
        <f t="shared" si="581"/>
        <v>0</v>
      </c>
      <c r="Q7429" s="3">
        <f t="shared" si="582"/>
        <v>680</v>
      </c>
      <c r="R7429" t="str">
        <f t="shared" si="583"/>
        <v>Em atraso</v>
      </c>
      <c r="S7429" s="5">
        <f t="shared" si="584"/>
        <v>4</v>
      </c>
    </row>
    <row r="7430" spans="1:19" x14ac:dyDescent="0.25">
      <c r="A7430">
        <v>7429</v>
      </c>
      <c r="B7430" s="1">
        <v>44326</v>
      </c>
      <c r="C7430" s="1">
        <v>44326</v>
      </c>
      <c r="D7430" s="1">
        <v>44340</v>
      </c>
      <c r="E7430" s="1">
        <v>44344</v>
      </c>
      <c r="F7430">
        <v>1</v>
      </c>
      <c r="G7430">
        <v>6</v>
      </c>
      <c r="H7430">
        <v>423</v>
      </c>
      <c r="I7430" s="6">
        <v>0</v>
      </c>
      <c r="J7430">
        <v>2</v>
      </c>
      <c r="K7430" t="str">
        <f>_xlfn.XLOOKUP(fCompras!F7430,dComprador!$A$2:$A$7,dComprador!$B$2:$B$7)</f>
        <v>Alon</v>
      </c>
      <c r="L7430" t="str">
        <f>_xlfn.XLOOKUP(J7430,dFornecedor!$A$2:$A$6,dFornecedor!$B$2:$B$6)</f>
        <v>Minerva</v>
      </c>
      <c r="M7430" t="str">
        <f>_xlfn.XLOOKUP(G7430,dMateriaPrima!$A$2:$A$12,dMateriaPrima!$B$2:$B$12)</f>
        <v>Fio Algodão</v>
      </c>
      <c r="N7430" s="2">
        <f>_xlfn.XLOOKUP(G7430,dMateriaPrima!$A$2:$A$12,dMateriaPrima!$C$2:$C$12)</f>
        <v>55.9</v>
      </c>
      <c r="O7430" s="3">
        <f t="shared" si="580"/>
        <v>23645.7</v>
      </c>
      <c r="P7430" s="4">
        <f t="shared" si="581"/>
        <v>0</v>
      </c>
      <c r="Q7430" s="3">
        <f t="shared" si="582"/>
        <v>23645.7</v>
      </c>
      <c r="R7430" t="str">
        <f t="shared" si="583"/>
        <v>Em atraso</v>
      </c>
      <c r="S7430" s="5">
        <f t="shared" si="584"/>
        <v>4</v>
      </c>
    </row>
    <row r="7431" spans="1:19" x14ac:dyDescent="0.25">
      <c r="A7431">
        <v>7430</v>
      </c>
      <c r="B7431" s="1">
        <v>44326</v>
      </c>
      <c r="C7431" s="1">
        <v>44328</v>
      </c>
      <c r="D7431" s="1">
        <v>44339</v>
      </c>
      <c r="E7431" s="1">
        <v>44341</v>
      </c>
      <c r="F7431">
        <v>2</v>
      </c>
      <c r="G7431">
        <v>1</v>
      </c>
      <c r="H7431">
        <v>114</v>
      </c>
      <c r="I7431" s="6">
        <v>0</v>
      </c>
      <c r="J7431">
        <v>1</v>
      </c>
      <c r="K7431" t="str">
        <f>_xlfn.XLOOKUP(fCompras!F7431,dComprador!$A$2:$A$7,dComprador!$B$2:$B$7)</f>
        <v>João</v>
      </c>
      <c r="L7431" t="str">
        <f>_xlfn.XLOOKUP(J7431,dFornecedor!$A$2:$A$6,dFornecedor!$B$2:$B$6)</f>
        <v>NorthShore</v>
      </c>
      <c r="M7431" t="str">
        <f>_xlfn.XLOOKUP(G7431,dMateriaPrima!$A$2:$A$12,dMateriaPrima!$B$2:$B$12)</f>
        <v>Tecido</v>
      </c>
      <c r="N7431" s="2">
        <f>_xlfn.XLOOKUP(G7431,dMateriaPrima!$A$2:$A$12,dMateriaPrima!$C$2:$C$12)</f>
        <v>18</v>
      </c>
      <c r="O7431" s="3">
        <f t="shared" si="580"/>
        <v>2052</v>
      </c>
      <c r="P7431" s="4">
        <f t="shared" si="581"/>
        <v>0</v>
      </c>
      <c r="Q7431" s="3">
        <f t="shared" si="582"/>
        <v>2052</v>
      </c>
      <c r="R7431" t="str">
        <f t="shared" si="583"/>
        <v>Em atraso</v>
      </c>
      <c r="S7431" s="5">
        <f t="shared" si="584"/>
        <v>2</v>
      </c>
    </row>
    <row r="7432" spans="1:19" x14ac:dyDescent="0.25">
      <c r="A7432">
        <v>7431</v>
      </c>
      <c r="B7432" s="1">
        <v>44326</v>
      </c>
      <c r="C7432" s="1">
        <v>44328</v>
      </c>
      <c r="D7432" s="1">
        <v>44339</v>
      </c>
      <c r="E7432" s="1">
        <v>44343</v>
      </c>
      <c r="F7432">
        <v>2</v>
      </c>
      <c r="G7432">
        <v>1</v>
      </c>
      <c r="H7432">
        <v>248</v>
      </c>
      <c r="I7432" s="6">
        <v>0.31</v>
      </c>
      <c r="J7432">
        <v>4</v>
      </c>
      <c r="K7432" t="str">
        <f>_xlfn.XLOOKUP(fCompras!F7432,dComprador!$A$2:$A$7,dComprador!$B$2:$B$7)</f>
        <v>João</v>
      </c>
      <c r="L7432" t="str">
        <f>_xlfn.XLOOKUP(J7432,dFornecedor!$A$2:$A$6,dFornecedor!$B$2:$B$6)</f>
        <v>AlphaOmega</v>
      </c>
      <c r="M7432" t="str">
        <f>_xlfn.XLOOKUP(G7432,dMateriaPrima!$A$2:$A$12,dMateriaPrima!$B$2:$B$12)</f>
        <v>Tecido</v>
      </c>
      <c r="N7432" s="2">
        <f>_xlfn.XLOOKUP(G7432,dMateriaPrima!$A$2:$A$12,dMateriaPrima!$C$2:$C$12)</f>
        <v>18</v>
      </c>
      <c r="O7432" s="3">
        <f t="shared" si="580"/>
        <v>4464</v>
      </c>
      <c r="P7432" s="4">
        <f t="shared" si="581"/>
        <v>1383.84</v>
      </c>
      <c r="Q7432" s="3">
        <f t="shared" si="582"/>
        <v>3080.16</v>
      </c>
      <c r="R7432" t="str">
        <f t="shared" si="583"/>
        <v>Em atraso</v>
      </c>
      <c r="S7432" s="5">
        <f t="shared" si="584"/>
        <v>4</v>
      </c>
    </row>
    <row r="7433" spans="1:19" x14ac:dyDescent="0.25">
      <c r="A7433">
        <v>7432</v>
      </c>
      <c r="B7433" s="1">
        <v>44326</v>
      </c>
      <c r="C7433" s="1">
        <v>44326</v>
      </c>
      <c r="D7433" s="1">
        <v>44339</v>
      </c>
      <c r="E7433" s="1">
        <v>44340</v>
      </c>
      <c r="F7433">
        <v>2</v>
      </c>
      <c r="G7433">
        <v>5</v>
      </c>
      <c r="H7433">
        <v>22</v>
      </c>
      <c r="I7433" s="6">
        <v>0</v>
      </c>
      <c r="J7433">
        <v>2</v>
      </c>
      <c r="K7433" t="str">
        <f>_xlfn.XLOOKUP(fCompras!F7433,dComprador!$A$2:$A$7,dComprador!$B$2:$B$7)</f>
        <v>João</v>
      </c>
      <c r="L7433" t="str">
        <f>_xlfn.XLOOKUP(J7433,dFornecedor!$A$2:$A$6,dFornecedor!$B$2:$B$6)</f>
        <v>Minerva</v>
      </c>
      <c r="M7433" t="str">
        <f>_xlfn.XLOOKUP(G7433,dMateriaPrima!$A$2:$A$12,dMateriaPrima!$B$2:$B$12)</f>
        <v>Areia</v>
      </c>
      <c r="N7433" s="2">
        <f>_xlfn.XLOOKUP(G7433,dMateriaPrima!$A$2:$A$12,dMateriaPrima!$C$2:$C$12)</f>
        <v>3.59</v>
      </c>
      <c r="O7433" s="3">
        <f t="shared" si="580"/>
        <v>78.97999999999999</v>
      </c>
      <c r="P7433" s="4">
        <f t="shared" si="581"/>
        <v>0</v>
      </c>
      <c r="Q7433" s="3">
        <f t="shared" si="582"/>
        <v>78.97999999999999</v>
      </c>
      <c r="R7433" t="str">
        <f t="shared" si="583"/>
        <v>Em atraso</v>
      </c>
      <c r="S7433" s="5">
        <f t="shared" si="584"/>
        <v>1</v>
      </c>
    </row>
    <row r="7434" spans="1:19" x14ac:dyDescent="0.25">
      <c r="A7434">
        <v>7433</v>
      </c>
      <c r="B7434" s="1">
        <v>44326</v>
      </c>
      <c r="C7434" s="1">
        <v>44326</v>
      </c>
      <c r="D7434" s="1">
        <v>44346</v>
      </c>
      <c r="E7434" s="1">
        <v>44348</v>
      </c>
      <c r="F7434">
        <v>1</v>
      </c>
      <c r="G7434">
        <v>4</v>
      </c>
      <c r="H7434">
        <v>82</v>
      </c>
      <c r="I7434" s="6">
        <v>0</v>
      </c>
      <c r="J7434">
        <v>2</v>
      </c>
      <c r="K7434" t="str">
        <f>_xlfn.XLOOKUP(fCompras!F7434,dComprador!$A$2:$A$7,dComprador!$B$2:$B$7)</f>
        <v>Alon</v>
      </c>
      <c r="L7434" t="str">
        <f>_xlfn.XLOOKUP(J7434,dFornecedor!$A$2:$A$6,dFornecedor!$B$2:$B$6)</f>
        <v>Minerva</v>
      </c>
      <c r="M7434" t="str">
        <f>_xlfn.XLOOKUP(G7434,dMateriaPrima!$A$2:$A$12,dMateriaPrima!$B$2:$B$12)</f>
        <v>Madeira</v>
      </c>
      <c r="N7434" s="2">
        <f>_xlfn.XLOOKUP(G7434,dMateriaPrima!$A$2:$A$12,dMateriaPrima!$C$2:$C$12)</f>
        <v>168</v>
      </c>
      <c r="O7434" s="3">
        <f t="shared" si="580"/>
        <v>13776</v>
      </c>
      <c r="P7434" s="4">
        <f t="shared" si="581"/>
        <v>0</v>
      </c>
      <c r="Q7434" s="3">
        <f t="shared" si="582"/>
        <v>13776</v>
      </c>
      <c r="R7434" t="str">
        <f t="shared" si="583"/>
        <v>Em atraso</v>
      </c>
      <c r="S7434" s="5">
        <f t="shared" si="584"/>
        <v>2</v>
      </c>
    </row>
    <row r="7435" spans="1:19" x14ac:dyDescent="0.25">
      <c r="A7435">
        <v>7434</v>
      </c>
      <c r="B7435" s="1">
        <v>44326</v>
      </c>
      <c r="C7435" s="1">
        <v>44334</v>
      </c>
      <c r="D7435" s="1">
        <v>44355</v>
      </c>
      <c r="E7435" s="1">
        <v>44357</v>
      </c>
      <c r="F7435">
        <v>1</v>
      </c>
      <c r="G7435">
        <v>6</v>
      </c>
      <c r="H7435">
        <v>167</v>
      </c>
      <c r="I7435" s="6">
        <v>0</v>
      </c>
      <c r="J7435">
        <v>2</v>
      </c>
      <c r="K7435" t="str">
        <f>_xlfn.XLOOKUP(fCompras!F7435,dComprador!$A$2:$A$7,dComprador!$B$2:$B$7)</f>
        <v>Alon</v>
      </c>
      <c r="L7435" t="str">
        <f>_xlfn.XLOOKUP(J7435,dFornecedor!$A$2:$A$6,dFornecedor!$B$2:$B$6)</f>
        <v>Minerva</v>
      </c>
      <c r="M7435" t="str">
        <f>_xlfn.XLOOKUP(G7435,dMateriaPrima!$A$2:$A$12,dMateriaPrima!$B$2:$B$12)</f>
        <v>Fio Algodão</v>
      </c>
      <c r="N7435" s="2">
        <f>_xlfn.XLOOKUP(G7435,dMateriaPrima!$A$2:$A$12,dMateriaPrima!$C$2:$C$12)</f>
        <v>55.9</v>
      </c>
      <c r="O7435" s="3">
        <f t="shared" si="580"/>
        <v>9335.2999999999993</v>
      </c>
      <c r="P7435" s="4">
        <f t="shared" si="581"/>
        <v>0</v>
      </c>
      <c r="Q7435" s="3">
        <f t="shared" si="582"/>
        <v>9335.2999999999993</v>
      </c>
      <c r="R7435" t="str">
        <f t="shared" si="583"/>
        <v>Em atraso</v>
      </c>
      <c r="S7435" s="5">
        <f t="shared" si="584"/>
        <v>2</v>
      </c>
    </row>
    <row r="7436" spans="1:19" x14ac:dyDescent="0.25">
      <c r="A7436">
        <v>7435</v>
      </c>
      <c r="B7436" s="1">
        <v>44326</v>
      </c>
      <c r="C7436" s="1">
        <v>44330</v>
      </c>
      <c r="D7436" s="1">
        <v>44346</v>
      </c>
      <c r="E7436" s="1">
        <v>44347</v>
      </c>
      <c r="F7436">
        <v>1</v>
      </c>
      <c r="G7436">
        <v>5</v>
      </c>
      <c r="H7436">
        <v>57</v>
      </c>
      <c r="I7436" s="6">
        <v>0</v>
      </c>
      <c r="J7436">
        <v>5</v>
      </c>
      <c r="K7436" t="str">
        <f>_xlfn.XLOOKUP(fCompras!F7436,dComprador!$A$2:$A$7,dComprador!$B$2:$B$7)</f>
        <v>Alon</v>
      </c>
      <c r="L7436" t="str">
        <f>_xlfn.XLOOKUP(J7436,dFornecedor!$A$2:$A$6,dFornecedor!$B$2:$B$6)</f>
        <v>Atlas</v>
      </c>
      <c r="M7436" t="str">
        <f>_xlfn.XLOOKUP(G7436,dMateriaPrima!$A$2:$A$12,dMateriaPrima!$B$2:$B$12)</f>
        <v>Areia</v>
      </c>
      <c r="N7436" s="2">
        <f>_xlfn.XLOOKUP(G7436,dMateriaPrima!$A$2:$A$12,dMateriaPrima!$C$2:$C$12)</f>
        <v>3.59</v>
      </c>
      <c r="O7436" s="3">
        <f t="shared" si="580"/>
        <v>204.63</v>
      </c>
      <c r="P7436" s="4">
        <f t="shared" si="581"/>
        <v>0</v>
      </c>
      <c r="Q7436" s="3">
        <f t="shared" si="582"/>
        <v>204.63</v>
      </c>
      <c r="R7436" t="str">
        <f t="shared" si="583"/>
        <v>Em atraso</v>
      </c>
      <c r="S7436" s="5">
        <f t="shared" si="584"/>
        <v>1</v>
      </c>
    </row>
    <row r="7437" spans="1:19" x14ac:dyDescent="0.25">
      <c r="A7437">
        <v>7436</v>
      </c>
      <c r="B7437" s="1">
        <v>44327</v>
      </c>
      <c r="C7437" s="1">
        <v>44328</v>
      </c>
      <c r="D7437" s="1">
        <v>44334</v>
      </c>
      <c r="E7437" s="1">
        <v>44335</v>
      </c>
      <c r="F7437">
        <v>4</v>
      </c>
      <c r="G7437">
        <v>8</v>
      </c>
      <c r="H7437">
        <v>264</v>
      </c>
      <c r="I7437" s="6">
        <v>0</v>
      </c>
      <c r="J7437">
        <v>3</v>
      </c>
      <c r="K7437" t="str">
        <f>_xlfn.XLOOKUP(fCompras!F7437,dComprador!$A$2:$A$7,dComprador!$B$2:$B$7)</f>
        <v>Lira</v>
      </c>
      <c r="L7437" t="str">
        <f>_xlfn.XLOOKUP(J7437,dFornecedor!$A$2:$A$6,dFornecedor!$B$2:$B$6)</f>
        <v>StepUp</v>
      </c>
      <c r="M7437" t="str">
        <f>_xlfn.XLOOKUP(G7437,dMateriaPrima!$A$2:$A$12,dMateriaPrima!$B$2:$B$12)</f>
        <v>Cimento</v>
      </c>
      <c r="N7437" s="2">
        <f>_xlfn.XLOOKUP(G7437,dMateriaPrima!$A$2:$A$12,dMateriaPrima!$C$2:$C$12)</f>
        <v>23</v>
      </c>
      <c r="O7437" s="3">
        <f t="shared" si="580"/>
        <v>6072</v>
      </c>
      <c r="P7437" s="4">
        <f t="shared" si="581"/>
        <v>0</v>
      </c>
      <c r="Q7437" s="3">
        <f t="shared" si="582"/>
        <v>6072</v>
      </c>
      <c r="R7437" t="str">
        <f t="shared" si="583"/>
        <v>Em atraso</v>
      </c>
      <c r="S7437" s="5">
        <f t="shared" si="584"/>
        <v>1</v>
      </c>
    </row>
    <row r="7438" spans="1:19" x14ac:dyDescent="0.25">
      <c r="A7438">
        <v>7437</v>
      </c>
      <c r="B7438" s="1">
        <v>44327</v>
      </c>
      <c r="C7438" s="1">
        <v>44338</v>
      </c>
      <c r="D7438" s="1">
        <v>44339</v>
      </c>
      <c r="E7438" s="1">
        <v>44342</v>
      </c>
      <c r="F7438">
        <v>4</v>
      </c>
      <c r="G7438">
        <v>7</v>
      </c>
      <c r="H7438">
        <v>83</v>
      </c>
      <c r="I7438" s="6">
        <v>0</v>
      </c>
      <c r="J7438">
        <v>1</v>
      </c>
      <c r="K7438" t="str">
        <f>_xlfn.XLOOKUP(fCompras!F7438,dComprador!$A$2:$A$7,dComprador!$B$2:$B$7)</f>
        <v>Lira</v>
      </c>
      <c r="L7438" t="str">
        <f>_xlfn.XLOOKUP(J7438,dFornecedor!$A$2:$A$6,dFornecedor!$B$2:$B$6)</f>
        <v>NorthShore</v>
      </c>
      <c r="M7438" t="str">
        <f>_xlfn.XLOOKUP(G7438,dMateriaPrima!$A$2:$A$12,dMateriaPrima!$B$2:$B$12)</f>
        <v>Poliéster</v>
      </c>
      <c r="N7438" s="2">
        <f>_xlfn.XLOOKUP(G7438,dMateriaPrima!$A$2:$A$12,dMateriaPrima!$C$2:$C$12)</f>
        <v>8</v>
      </c>
      <c r="O7438" s="3">
        <f t="shared" si="580"/>
        <v>664</v>
      </c>
      <c r="P7438" s="4">
        <f t="shared" si="581"/>
        <v>0</v>
      </c>
      <c r="Q7438" s="3">
        <f t="shared" si="582"/>
        <v>664</v>
      </c>
      <c r="R7438" t="str">
        <f t="shared" si="583"/>
        <v>Em atraso</v>
      </c>
      <c r="S7438" s="5">
        <f t="shared" si="584"/>
        <v>3</v>
      </c>
    </row>
    <row r="7439" spans="1:19" x14ac:dyDescent="0.25">
      <c r="A7439">
        <v>7438</v>
      </c>
      <c r="B7439" s="1">
        <v>44327</v>
      </c>
      <c r="C7439" s="1">
        <v>44327</v>
      </c>
      <c r="D7439" s="1">
        <v>44354</v>
      </c>
      <c r="E7439" s="1">
        <v>44355</v>
      </c>
      <c r="F7439">
        <v>1</v>
      </c>
      <c r="G7439">
        <v>8</v>
      </c>
      <c r="H7439">
        <v>80</v>
      </c>
      <c r="I7439" s="6">
        <v>0</v>
      </c>
      <c r="J7439">
        <v>2</v>
      </c>
      <c r="K7439" t="str">
        <f>_xlfn.XLOOKUP(fCompras!F7439,dComprador!$A$2:$A$7,dComprador!$B$2:$B$7)</f>
        <v>Alon</v>
      </c>
      <c r="L7439" t="str">
        <f>_xlfn.XLOOKUP(J7439,dFornecedor!$A$2:$A$6,dFornecedor!$B$2:$B$6)</f>
        <v>Minerva</v>
      </c>
      <c r="M7439" t="str">
        <f>_xlfn.XLOOKUP(G7439,dMateriaPrima!$A$2:$A$12,dMateriaPrima!$B$2:$B$12)</f>
        <v>Cimento</v>
      </c>
      <c r="N7439" s="2">
        <f>_xlfn.XLOOKUP(G7439,dMateriaPrima!$A$2:$A$12,dMateriaPrima!$C$2:$C$12)</f>
        <v>23</v>
      </c>
      <c r="O7439" s="3">
        <f t="shared" si="580"/>
        <v>1840</v>
      </c>
      <c r="P7439" s="4">
        <f t="shared" si="581"/>
        <v>0</v>
      </c>
      <c r="Q7439" s="3">
        <f t="shared" si="582"/>
        <v>1840</v>
      </c>
      <c r="R7439" t="str">
        <f t="shared" si="583"/>
        <v>Em atraso</v>
      </c>
      <c r="S7439" s="5">
        <f t="shared" si="584"/>
        <v>1</v>
      </c>
    </row>
    <row r="7440" spans="1:19" x14ac:dyDescent="0.25">
      <c r="A7440">
        <v>7439</v>
      </c>
      <c r="B7440" s="1">
        <v>44327</v>
      </c>
      <c r="C7440" s="1">
        <v>44336</v>
      </c>
      <c r="D7440" s="1">
        <v>44355</v>
      </c>
      <c r="E7440" s="1">
        <v>44358</v>
      </c>
      <c r="F7440">
        <v>1</v>
      </c>
      <c r="G7440">
        <v>5</v>
      </c>
      <c r="H7440">
        <v>434</v>
      </c>
      <c r="I7440" s="6">
        <v>0</v>
      </c>
      <c r="J7440">
        <v>3</v>
      </c>
      <c r="K7440" t="str">
        <f>_xlfn.XLOOKUP(fCompras!F7440,dComprador!$A$2:$A$7,dComprador!$B$2:$B$7)</f>
        <v>Alon</v>
      </c>
      <c r="L7440" t="str">
        <f>_xlfn.XLOOKUP(J7440,dFornecedor!$A$2:$A$6,dFornecedor!$B$2:$B$6)</f>
        <v>StepUp</v>
      </c>
      <c r="M7440" t="str">
        <f>_xlfn.XLOOKUP(G7440,dMateriaPrima!$A$2:$A$12,dMateriaPrima!$B$2:$B$12)</f>
        <v>Areia</v>
      </c>
      <c r="N7440" s="2">
        <f>_xlfn.XLOOKUP(G7440,dMateriaPrima!$A$2:$A$12,dMateriaPrima!$C$2:$C$12)</f>
        <v>3.59</v>
      </c>
      <c r="O7440" s="3">
        <f t="shared" si="580"/>
        <v>1558.06</v>
      </c>
      <c r="P7440" s="4">
        <f t="shared" si="581"/>
        <v>0</v>
      </c>
      <c r="Q7440" s="3">
        <f t="shared" si="582"/>
        <v>1558.06</v>
      </c>
      <c r="R7440" t="str">
        <f t="shared" si="583"/>
        <v>Em atraso</v>
      </c>
      <c r="S7440" s="5">
        <f t="shared" si="584"/>
        <v>3</v>
      </c>
    </row>
    <row r="7441" spans="1:19" x14ac:dyDescent="0.25">
      <c r="A7441">
        <v>7440</v>
      </c>
      <c r="B7441" s="1">
        <v>44327</v>
      </c>
      <c r="C7441" s="1">
        <v>44330</v>
      </c>
      <c r="D7441" s="1">
        <v>44333</v>
      </c>
      <c r="E7441" s="1">
        <v>44336</v>
      </c>
      <c r="F7441">
        <v>4</v>
      </c>
      <c r="G7441">
        <v>7</v>
      </c>
      <c r="H7441">
        <v>342</v>
      </c>
      <c r="I7441" s="6">
        <v>0</v>
      </c>
      <c r="J7441">
        <v>3</v>
      </c>
      <c r="K7441" t="str">
        <f>_xlfn.XLOOKUP(fCompras!F7441,dComprador!$A$2:$A$7,dComprador!$B$2:$B$7)</f>
        <v>Lira</v>
      </c>
      <c r="L7441" t="str">
        <f>_xlfn.XLOOKUP(J7441,dFornecedor!$A$2:$A$6,dFornecedor!$B$2:$B$6)</f>
        <v>StepUp</v>
      </c>
      <c r="M7441" t="str">
        <f>_xlfn.XLOOKUP(G7441,dMateriaPrima!$A$2:$A$12,dMateriaPrima!$B$2:$B$12)</f>
        <v>Poliéster</v>
      </c>
      <c r="N7441" s="2">
        <f>_xlfn.XLOOKUP(G7441,dMateriaPrima!$A$2:$A$12,dMateriaPrima!$C$2:$C$12)</f>
        <v>8</v>
      </c>
      <c r="O7441" s="3">
        <f t="shared" si="580"/>
        <v>2736</v>
      </c>
      <c r="P7441" s="4">
        <f t="shared" si="581"/>
        <v>0</v>
      </c>
      <c r="Q7441" s="3">
        <f t="shared" si="582"/>
        <v>2736</v>
      </c>
      <c r="R7441" t="str">
        <f t="shared" si="583"/>
        <v>Em atraso</v>
      </c>
      <c r="S7441" s="5">
        <f t="shared" si="584"/>
        <v>3</v>
      </c>
    </row>
    <row r="7442" spans="1:19" x14ac:dyDescent="0.25">
      <c r="A7442">
        <v>7441</v>
      </c>
      <c r="B7442" s="1">
        <v>44327</v>
      </c>
      <c r="C7442" s="1">
        <v>44337</v>
      </c>
      <c r="D7442" s="1">
        <v>44337</v>
      </c>
      <c r="E7442" s="1">
        <v>44340</v>
      </c>
      <c r="F7442">
        <v>4</v>
      </c>
      <c r="G7442">
        <v>5</v>
      </c>
      <c r="H7442">
        <v>145</v>
      </c>
      <c r="I7442" s="6">
        <v>0</v>
      </c>
      <c r="J7442">
        <v>1</v>
      </c>
      <c r="K7442" t="str">
        <f>_xlfn.XLOOKUP(fCompras!F7442,dComprador!$A$2:$A$7,dComprador!$B$2:$B$7)</f>
        <v>Lira</v>
      </c>
      <c r="L7442" t="str">
        <f>_xlfn.XLOOKUP(J7442,dFornecedor!$A$2:$A$6,dFornecedor!$B$2:$B$6)</f>
        <v>NorthShore</v>
      </c>
      <c r="M7442" t="str">
        <f>_xlfn.XLOOKUP(G7442,dMateriaPrima!$A$2:$A$12,dMateriaPrima!$B$2:$B$12)</f>
        <v>Areia</v>
      </c>
      <c r="N7442" s="2">
        <f>_xlfn.XLOOKUP(G7442,dMateriaPrima!$A$2:$A$12,dMateriaPrima!$C$2:$C$12)</f>
        <v>3.59</v>
      </c>
      <c r="O7442" s="3">
        <f t="shared" si="580"/>
        <v>520.54999999999995</v>
      </c>
      <c r="P7442" s="4">
        <f t="shared" si="581"/>
        <v>0</v>
      </c>
      <c r="Q7442" s="3">
        <f t="shared" si="582"/>
        <v>520.54999999999995</v>
      </c>
      <c r="R7442" t="str">
        <f t="shared" si="583"/>
        <v>Em atraso</v>
      </c>
      <c r="S7442" s="5">
        <f t="shared" si="584"/>
        <v>3</v>
      </c>
    </row>
    <row r="7443" spans="1:19" x14ac:dyDescent="0.25">
      <c r="A7443">
        <v>7442</v>
      </c>
      <c r="B7443" s="1">
        <v>44327</v>
      </c>
      <c r="C7443" s="1">
        <v>44337</v>
      </c>
      <c r="D7443" s="1">
        <v>44337</v>
      </c>
      <c r="E7443" s="1">
        <v>44341</v>
      </c>
      <c r="F7443">
        <v>4</v>
      </c>
      <c r="G7443">
        <v>1</v>
      </c>
      <c r="H7443">
        <v>436</v>
      </c>
      <c r="I7443" s="6">
        <v>0.25</v>
      </c>
      <c r="J7443">
        <v>1</v>
      </c>
      <c r="K7443" t="str">
        <f>_xlfn.XLOOKUP(fCompras!F7443,dComprador!$A$2:$A$7,dComprador!$B$2:$B$7)</f>
        <v>Lira</v>
      </c>
      <c r="L7443" t="str">
        <f>_xlfn.XLOOKUP(J7443,dFornecedor!$A$2:$A$6,dFornecedor!$B$2:$B$6)</f>
        <v>NorthShore</v>
      </c>
      <c r="M7443" t="str">
        <f>_xlfn.XLOOKUP(G7443,dMateriaPrima!$A$2:$A$12,dMateriaPrima!$B$2:$B$12)</f>
        <v>Tecido</v>
      </c>
      <c r="N7443" s="2">
        <f>_xlfn.XLOOKUP(G7443,dMateriaPrima!$A$2:$A$12,dMateriaPrima!$C$2:$C$12)</f>
        <v>18</v>
      </c>
      <c r="O7443" s="3">
        <f t="shared" si="580"/>
        <v>7848</v>
      </c>
      <c r="P7443" s="4">
        <f t="shared" si="581"/>
        <v>1962</v>
      </c>
      <c r="Q7443" s="3">
        <f t="shared" si="582"/>
        <v>5886</v>
      </c>
      <c r="R7443" t="str">
        <f t="shared" si="583"/>
        <v>Em atraso</v>
      </c>
      <c r="S7443" s="5">
        <f t="shared" si="584"/>
        <v>4</v>
      </c>
    </row>
    <row r="7444" spans="1:19" x14ac:dyDescent="0.25">
      <c r="A7444">
        <v>7443</v>
      </c>
      <c r="B7444" s="1">
        <v>44327</v>
      </c>
      <c r="C7444" s="1">
        <v>44337</v>
      </c>
      <c r="D7444" s="1">
        <v>44338</v>
      </c>
      <c r="E7444" s="1">
        <v>44340</v>
      </c>
      <c r="F7444">
        <v>4</v>
      </c>
      <c r="G7444">
        <v>7</v>
      </c>
      <c r="H7444">
        <v>14</v>
      </c>
      <c r="I7444" s="6">
        <v>0</v>
      </c>
      <c r="J7444">
        <v>3</v>
      </c>
      <c r="K7444" t="str">
        <f>_xlfn.XLOOKUP(fCompras!F7444,dComprador!$A$2:$A$7,dComprador!$B$2:$B$7)</f>
        <v>Lira</v>
      </c>
      <c r="L7444" t="str">
        <f>_xlfn.XLOOKUP(J7444,dFornecedor!$A$2:$A$6,dFornecedor!$B$2:$B$6)</f>
        <v>StepUp</v>
      </c>
      <c r="M7444" t="str">
        <f>_xlfn.XLOOKUP(G7444,dMateriaPrima!$A$2:$A$12,dMateriaPrima!$B$2:$B$12)</f>
        <v>Poliéster</v>
      </c>
      <c r="N7444" s="2">
        <f>_xlfn.XLOOKUP(G7444,dMateriaPrima!$A$2:$A$12,dMateriaPrima!$C$2:$C$12)</f>
        <v>8</v>
      </c>
      <c r="O7444" s="3">
        <f t="shared" si="580"/>
        <v>112</v>
      </c>
      <c r="P7444" s="4">
        <f t="shared" si="581"/>
        <v>0</v>
      </c>
      <c r="Q7444" s="3">
        <f t="shared" si="582"/>
        <v>112</v>
      </c>
      <c r="R7444" t="str">
        <f t="shared" si="583"/>
        <v>Em atraso</v>
      </c>
      <c r="S7444" s="5">
        <f t="shared" si="584"/>
        <v>2</v>
      </c>
    </row>
    <row r="7445" spans="1:19" x14ac:dyDescent="0.25">
      <c r="A7445">
        <v>7444</v>
      </c>
      <c r="B7445" s="1">
        <v>44327</v>
      </c>
      <c r="C7445" s="1">
        <v>44330</v>
      </c>
      <c r="D7445" s="1">
        <v>44334</v>
      </c>
      <c r="E7445" s="1">
        <v>44337</v>
      </c>
      <c r="F7445">
        <v>4</v>
      </c>
      <c r="G7445">
        <v>5</v>
      </c>
      <c r="H7445">
        <v>24</v>
      </c>
      <c r="I7445" s="6">
        <v>0</v>
      </c>
      <c r="J7445">
        <v>4</v>
      </c>
      <c r="K7445" t="str">
        <f>_xlfn.XLOOKUP(fCompras!F7445,dComprador!$A$2:$A$7,dComprador!$B$2:$B$7)</f>
        <v>Lira</v>
      </c>
      <c r="L7445" t="str">
        <f>_xlfn.XLOOKUP(J7445,dFornecedor!$A$2:$A$6,dFornecedor!$B$2:$B$6)</f>
        <v>AlphaOmega</v>
      </c>
      <c r="M7445" t="str">
        <f>_xlfn.XLOOKUP(G7445,dMateriaPrima!$A$2:$A$12,dMateriaPrima!$B$2:$B$12)</f>
        <v>Areia</v>
      </c>
      <c r="N7445" s="2">
        <f>_xlfn.XLOOKUP(G7445,dMateriaPrima!$A$2:$A$12,dMateriaPrima!$C$2:$C$12)</f>
        <v>3.59</v>
      </c>
      <c r="O7445" s="3">
        <f t="shared" si="580"/>
        <v>86.16</v>
      </c>
      <c r="P7445" s="4">
        <f t="shared" si="581"/>
        <v>0</v>
      </c>
      <c r="Q7445" s="3">
        <f t="shared" si="582"/>
        <v>86.16</v>
      </c>
      <c r="R7445" t="str">
        <f t="shared" si="583"/>
        <v>Em atraso</v>
      </c>
      <c r="S7445" s="5">
        <f t="shared" si="584"/>
        <v>3</v>
      </c>
    </row>
    <row r="7446" spans="1:19" x14ac:dyDescent="0.25">
      <c r="A7446">
        <v>7445</v>
      </c>
      <c r="B7446" s="1">
        <v>44327</v>
      </c>
      <c r="C7446" s="1">
        <v>44327</v>
      </c>
      <c r="D7446" s="1">
        <v>44347</v>
      </c>
      <c r="E7446" s="1">
        <v>44350</v>
      </c>
      <c r="F7446">
        <v>1</v>
      </c>
      <c r="G7446">
        <v>3</v>
      </c>
      <c r="H7446">
        <v>348</v>
      </c>
      <c r="I7446" s="6">
        <v>0</v>
      </c>
      <c r="J7446">
        <v>2</v>
      </c>
      <c r="K7446" t="str">
        <f>_xlfn.XLOOKUP(fCompras!F7446,dComprador!$A$2:$A$7,dComprador!$B$2:$B$7)</f>
        <v>Alon</v>
      </c>
      <c r="L7446" t="str">
        <f>_xlfn.XLOOKUP(J7446,dFornecedor!$A$2:$A$6,dFornecedor!$B$2:$B$6)</f>
        <v>Minerva</v>
      </c>
      <c r="M7446" t="str">
        <f>_xlfn.XLOOKUP(G7446,dMateriaPrima!$A$2:$A$12,dMateriaPrima!$B$2:$B$12)</f>
        <v>Barra Metal</v>
      </c>
      <c r="N7446" s="2">
        <f>_xlfn.XLOOKUP(G7446,dMateriaPrima!$A$2:$A$12,dMateriaPrima!$C$2:$C$12)</f>
        <v>565</v>
      </c>
      <c r="O7446" s="3">
        <f t="shared" si="580"/>
        <v>196620</v>
      </c>
      <c r="P7446" s="4">
        <f t="shared" si="581"/>
        <v>0</v>
      </c>
      <c r="Q7446" s="3">
        <f t="shared" si="582"/>
        <v>196620</v>
      </c>
      <c r="R7446" t="str">
        <f t="shared" si="583"/>
        <v>Em atraso</v>
      </c>
      <c r="S7446" s="5">
        <f t="shared" si="584"/>
        <v>3</v>
      </c>
    </row>
    <row r="7447" spans="1:19" x14ac:dyDescent="0.25">
      <c r="A7447">
        <v>7446</v>
      </c>
      <c r="B7447" s="1">
        <v>44327</v>
      </c>
      <c r="C7447" s="1">
        <v>44339</v>
      </c>
      <c r="D7447" s="1">
        <v>44359</v>
      </c>
      <c r="E7447" s="1">
        <v>44359</v>
      </c>
      <c r="F7447">
        <v>1</v>
      </c>
      <c r="G7447">
        <v>4</v>
      </c>
      <c r="H7447">
        <v>43</v>
      </c>
      <c r="I7447" s="6">
        <v>0</v>
      </c>
      <c r="J7447">
        <v>1</v>
      </c>
      <c r="K7447" t="str">
        <f>_xlfn.XLOOKUP(fCompras!F7447,dComprador!$A$2:$A$7,dComprador!$B$2:$B$7)</f>
        <v>Alon</v>
      </c>
      <c r="L7447" t="str">
        <f>_xlfn.XLOOKUP(J7447,dFornecedor!$A$2:$A$6,dFornecedor!$B$2:$B$6)</f>
        <v>NorthShore</v>
      </c>
      <c r="M7447" t="str">
        <f>_xlfn.XLOOKUP(G7447,dMateriaPrima!$A$2:$A$12,dMateriaPrima!$B$2:$B$12)</f>
        <v>Madeira</v>
      </c>
      <c r="N7447" s="2">
        <f>_xlfn.XLOOKUP(G7447,dMateriaPrima!$A$2:$A$12,dMateriaPrima!$C$2:$C$12)</f>
        <v>168</v>
      </c>
      <c r="O7447" s="3">
        <f t="shared" si="580"/>
        <v>7224</v>
      </c>
      <c r="P7447" s="4">
        <f t="shared" si="581"/>
        <v>0</v>
      </c>
      <c r="Q7447" s="3">
        <f t="shared" si="582"/>
        <v>7224</v>
      </c>
      <c r="R7447" t="str">
        <f t="shared" si="583"/>
        <v>No prazo</v>
      </c>
      <c r="S7447" s="5">
        <f t="shared" si="584"/>
        <v>0</v>
      </c>
    </row>
    <row r="7448" spans="1:19" x14ac:dyDescent="0.25">
      <c r="A7448">
        <v>7447</v>
      </c>
      <c r="B7448" s="1">
        <v>44327</v>
      </c>
      <c r="C7448" s="1">
        <v>44331</v>
      </c>
      <c r="D7448" s="1">
        <v>44348</v>
      </c>
      <c r="E7448" s="1">
        <v>44351</v>
      </c>
      <c r="F7448">
        <v>1</v>
      </c>
      <c r="G7448">
        <v>6</v>
      </c>
      <c r="H7448">
        <v>38</v>
      </c>
      <c r="I7448" s="6">
        <v>0</v>
      </c>
      <c r="J7448">
        <v>2</v>
      </c>
      <c r="K7448" t="str">
        <f>_xlfn.XLOOKUP(fCompras!F7448,dComprador!$A$2:$A$7,dComprador!$B$2:$B$7)</f>
        <v>Alon</v>
      </c>
      <c r="L7448" t="str">
        <f>_xlfn.XLOOKUP(J7448,dFornecedor!$A$2:$A$6,dFornecedor!$B$2:$B$6)</f>
        <v>Minerva</v>
      </c>
      <c r="M7448" t="str">
        <f>_xlfn.XLOOKUP(G7448,dMateriaPrima!$A$2:$A$12,dMateriaPrima!$B$2:$B$12)</f>
        <v>Fio Algodão</v>
      </c>
      <c r="N7448" s="2">
        <f>_xlfn.XLOOKUP(G7448,dMateriaPrima!$A$2:$A$12,dMateriaPrima!$C$2:$C$12)</f>
        <v>55.9</v>
      </c>
      <c r="O7448" s="3">
        <f t="shared" si="580"/>
        <v>2124.1999999999998</v>
      </c>
      <c r="P7448" s="4">
        <f t="shared" si="581"/>
        <v>0</v>
      </c>
      <c r="Q7448" s="3">
        <f t="shared" si="582"/>
        <v>2124.1999999999998</v>
      </c>
      <c r="R7448" t="str">
        <f t="shared" si="583"/>
        <v>Em atraso</v>
      </c>
      <c r="S7448" s="5">
        <f t="shared" si="584"/>
        <v>3</v>
      </c>
    </row>
    <row r="7449" spans="1:19" x14ac:dyDescent="0.25">
      <c r="A7449">
        <v>7448</v>
      </c>
      <c r="B7449" s="1">
        <v>44327</v>
      </c>
      <c r="C7449" s="1">
        <v>44336</v>
      </c>
      <c r="D7449" s="1">
        <v>44350</v>
      </c>
      <c r="E7449" s="1">
        <v>44350</v>
      </c>
      <c r="F7449">
        <v>1</v>
      </c>
      <c r="G7449">
        <v>5</v>
      </c>
      <c r="H7449">
        <v>334</v>
      </c>
      <c r="I7449" s="6">
        <v>0</v>
      </c>
      <c r="J7449">
        <v>3</v>
      </c>
      <c r="K7449" t="str">
        <f>_xlfn.XLOOKUP(fCompras!F7449,dComprador!$A$2:$A$7,dComprador!$B$2:$B$7)</f>
        <v>Alon</v>
      </c>
      <c r="L7449" t="str">
        <f>_xlfn.XLOOKUP(J7449,dFornecedor!$A$2:$A$6,dFornecedor!$B$2:$B$6)</f>
        <v>StepUp</v>
      </c>
      <c r="M7449" t="str">
        <f>_xlfn.XLOOKUP(G7449,dMateriaPrima!$A$2:$A$12,dMateriaPrima!$B$2:$B$12)</f>
        <v>Areia</v>
      </c>
      <c r="N7449" s="2">
        <f>_xlfn.XLOOKUP(G7449,dMateriaPrima!$A$2:$A$12,dMateriaPrima!$C$2:$C$12)</f>
        <v>3.59</v>
      </c>
      <c r="O7449" s="3">
        <f t="shared" si="580"/>
        <v>1199.06</v>
      </c>
      <c r="P7449" s="4">
        <f t="shared" si="581"/>
        <v>0</v>
      </c>
      <c r="Q7449" s="3">
        <f t="shared" si="582"/>
        <v>1199.06</v>
      </c>
      <c r="R7449" t="str">
        <f t="shared" si="583"/>
        <v>No prazo</v>
      </c>
      <c r="S7449" s="5">
        <f t="shared" si="584"/>
        <v>0</v>
      </c>
    </row>
    <row r="7450" spans="1:19" x14ac:dyDescent="0.25">
      <c r="A7450">
        <v>7449</v>
      </c>
      <c r="B7450" s="1">
        <v>44328</v>
      </c>
      <c r="C7450" s="1">
        <v>44336</v>
      </c>
      <c r="D7450" s="1">
        <v>44339</v>
      </c>
      <c r="E7450" s="1">
        <v>44344</v>
      </c>
      <c r="F7450">
        <v>4</v>
      </c>
      <c r="G7450">
        <v>6</v>
      </c>
      <c r="H7450">
        <v>204</v>
      </c>
      <c r="I7450" s="6">
        <v>0</v>
      </c>
      <c r="J7450">
        <v>2</v>
      </c>
      <c r="K7450" t="str">
        <f>_xlfn.XLOOKUP(fCompras!F7450,dComprador!$A$2:$A$7,dComprador!$B$2:$B$7)</f>
        <v>Lira</v>
      </c>
      <c r="L7450" t="str">
        <f>_xlfn.XLOOKUP(J7450,dFornecedor!$A$2:$A$6,dFornecedor!$B$2:$B$6)</f>
        <v>Minerva</v>
      </c>
      <c r="M7450" t="str">
        <f>_xlfn.XLOOKUP(G7450,dMateriaPrima!$A$2:$A$12,dMateriaPrima!$B$2:$B$12)</f>
        <v>Fio Algodão</v>
      </c>
      <c r="N7450" s="2">
        <f>_xlfn.XLOOKUP(G7450,dMateriaPrima!$A$2:$A$12,dMateriaPrima!$C$2:$C$12)</f>
        <v>55.9</v>
      </c>
      <c r="O7450" s="3">
        <f t="shared" si="580"/>
        <v>11403.6</v>
      </c>
      <c r="P7450" s="4">
        <f t="shared" si="581"/>
        <v>0</v>
      </c>
      <c r="Q7450" s="3">
        <f t="shared" si="582"/>
        <v>11403.6</v>
      </c>
      <c r="R7450" t="str">
        <f t="shared" si="583"/>
        <v>Em atraso</v>
      </c>
      <c r="S7450" s="5">
        <f t="shared" si="584"/>
        <v>5</v>
      </c>
    </row>
    <row r="7451" spans="1:19" x14ac:dyDescent="0.25">
      <c r="A7451">
        <v>7450</v>
      </c>
      <c r="B7451" s="1">
        <v>44328</v>
      </c>
      <c r="C7451" s="1">
        <v>44338</v>
      </c>
      <c r="D7451" s="1">
        <v>44338</v>
      </c>
      <c r="E7451" s="1">
        <v>44340</v>
      </c>
      <c r="F7451">
        <v>4</v>
      </c>
      <c r="G7451">
        <v>10</v>
      </c>
      <c r="H7451">
        <v>58</v>
      </c>
      <c r="I7451" s="6">
        <v>0</v>
      </c>
      <c r="J7451">
        <v>1</v>
      </c>
      <c r="K7451" t="str">
        <f>_xlfn.XLOOKUP(fCompras!F7451,dComprador!$A$2:$A$7,dComprador!$B$2:$B$7)</f>
        <v>Lira</v>
      </c>
      <c r="L7451" t="str">
        <f>_xlfn.XLOOKUP(J7451,dFornecedor!$A$2:$A$6,dFornecedor!$B$2:$B$6)</f>
        <v>NorthShore</v>
      </c>
      <c r="M7451" t="str">
        <f>_xlfn.XLOOKUP(G7451,dMateriaPrima!$A$2:$A$12,dMateriaPrima!$B$2:$B$12)</f>
        <v>Pedra Britada</v>
      </c>
      <c r="N7451" s="2">
        <f>_xlfn.XLOOKUP(G7451,dMateriaPrima!$A$2:$A$12,dMateriaPrima!$C$2:$C$12)</f>
        <v>56</v>
      </c>
      <c r="O7451" s="3">
        <f t="shared" si="580"/>
        <v>3248</v>
      </c>
      <c r="P7451" s="4">
        <f t="shared" si="581"/>
        <v>0</v>
      </c>
      <c r="Q7451" s="3">
        <f t="shared" si="582"/>
        <v>3248</v>
      </c>
      <c r="R7451" t="str">
        <f t="shared" si="583"/>
        <v>Em atraso</v>
      </c>
      <c r="S7451" s="5">
        <f t="shared" si="584"/>
        <v>2</v>
      </c>
    </row>
    <row r="7452" spans="1:19" x14ac:dyDescent="0.25">
      <c r="A7452">
        <v>7451</v>
      </c>
      <c r="B7452" s="1">
        <v>44328</v>
      </c>
      <c r="C7452" s="1">
        <v>44336</v>
      </c>
      <c r="D7452" s="1">
        <v>44340</v>
      </c>
      <c r="E7452" s="1">
        <v>44337</v>
      </c>
      <c r="F7452">
        <v>4</v>
      </c>
      <c r="G7452">
        <v>5</v>
      </c>
      <c r="H7452">
        <v>132</v>
      </c>
      <c r="I7452" s="6">
        <v>0</v>
      </c>
      <c r="J7452">
        <v>2</v>
      </c>
      <c r="K7452" t="str">
        <f>_xlfn.XLOOKUP(fCompras!F7452,dComprador!$A$2:$A$7,dComprador!$B$2:$B$7)</f>
        <v>Lira</v>
      </c>
      <c r="L7452" t="str">
        <f>_xlfn.XLOOKUP(J7452,dFornecedor!$A$2:$A$6,dFornecedor!$B$2:$B$6)</f>
        <v>Minerva</v>
      </c>
      <c r="M7452" t="str">
        <f>_xlfn.XLOOKUP(G7452,dMateriaPrima!$A$2:$A$12,dMateriaPrima!$B$2:$B$12)</f>
        <v>Areia</v>
      </c>
      <c r="N7452" s="2">
        <f>_xlfn.XLOOKUP(G7452,dMateriaPrima!$A$2:$A$12,dMateriaPrima!$C$2:$C$12)</f>
        <v>3.59</v>
      </c>
      <c r="O7452" s="3">
        <f t="shared" si="580"/>
        <v>473.88</v>
      </c>
      <c r="P7452" s="4">
        <f t="shared" si="581"/>
        <v>0</v>
      </c>
      <c r="Q7452" s="3">
        <f t="shared" si="582"/>
        <v>473.88</v>
      </c>
      <c r="R7452" t="str">
        <f t="shared" si="583"/>
        <v>No prazo</v>
      </c>
      <c r="S7452" s="5">
        <f t="shared" si="584"/>
        <v>0</v>
      </c>
    </row>
    <row r="7453" spans="1:19" x14ac:dyDescent="0.25">
      <c r="A7453">
        <v>7452</v>
      </c>
      <c r="B7453" s="1">
        <v>44328</v>
      </c>
      <c r="C7453" s="1">
        <v>44336</v>
      </c>
      <c r="D7453" s="1">
        <v>44346</v>
      </c>
      <c r="E7453" s="1">
        <v>44349</v>
      </c>
      <c r="F7453">
        <v>1</v>
      </c>
      <c r="G7453">
        <v>4</v>
      </c>
      <c r="H7453">
        <v>68</v>
      </c>
      <c r="I7453" s="6">
        <v>0</v>
      </c>
      <c r="J7453">
        <v>2</v>
      </c>
      <c r="K7453" t="str">
        <f>_xlfn.XLOOKUP(fCompras!F7453,dComprador!$A$2:$A$7,dComprador!$B$2:$B$7)</f>
        <v>Alon</v>
      </c>
      <c r="L7453" t="str">
        <f>_xlfn.XLOOKUP(J7453,dFornecedor!$A$2:$A$6,dFornecedor!$B$2:$B$6)</f>
        <v>Minerva</v>
      </c>
      <c r="M7453" t="str">
        <f>_xlfn.XLOOKUP(G7453,dMateriaPrima!$A$2:$A$12,dMateriaPrima!$B$2:$B$12)</f>
        <v>Madeira</v>
      </c>
      <c r="N7453" s="2">
        <f>_xlfn.XLOOKUP(G7453,dMateriaPrima!$A$2:$A$12,dMateriaPrima!$C$2:$C$12)</f>
        <v>168</v>
      </c>
      <c r="O7453" s="3">
        <f t="shared" si="580"/>
        <v>11424</v>
      </c>
      <c r="P7453" s="4">
        <f t="shared" si="581"/>
        <v>0</v>
      </c>
      <c r="Q7453" s="3">
        <f t="shared" si="582"/>
        <v>11424</v>
      </c>
      <c r="R7453" t="str">
        <f t="shared" si="583"/>
        <v>Em atraso</v>
      </c>
      <c r="S7453" s="5">
        <f t="shared" si="584"/>
        <v>3</v>
      </c>
    </row>
    <row r="7454" spans="1:19" x14ac:dyDescent="0.25">
      <c r="A7454">
        <v>7453</v>
      </c>
      <c r="B7454" s="1">
        <v>44328</v>
      </c>
      <c r="C7454" s="1">
        <v>44337</v>
      </c>
      <c r="D7454" s="1">
        <v>44348</v>
      </c>
      <c r="E7454" s="1">
        <v>44352</v>
      </c>
      <c r="F7454">
        <v>1</v>
      </c>
      <c r="G7454">
        <v>11</v>
      </c>
      <c r="H7454">
        <v>168</v>
      </c>
      <c r="I7454" s="6">
        <v>0</v>
      </c>
      <c r="J7454">
        <v>2</v>
      </c>
      <c r="K7454" t="str">
        <f>_xlfn.XLOOKUP(fCompras!F7454,dComprador!$A$2:$A$7,dComprador!$B$2:$B$7)</f>
        <v>Alon</v>
      </c>
      <c r="L7454" t="str">
        <f>_xlfn.XLOOKUP(J7454,dFornecedor!$A$2:$A$6,dFornecedor!$B$2:$B$6)</f>
        <v>Minerva</v>
      </c>
      <c r="M7454" t="str">
        <f>_xlfn.XLOOKUP(G7454,dMateriaPrima!$A$2:$A$12,dMateriaPrima!$B$2:$B$12)</f>
        <v>Papel</v>
      </c>
      <c r="N7454" s="2">
        <f>_xlfn.XLOOKUP(G7454,dMateriaPrima!$A$2:$A$12,dMateriaPrima!$C$2:$C$12)</f>
        <v>9</v>
      </c>
      <c r="O7454" s="3">
        <f t="shared" si="580"/>
        <v>1512</v>
      </c>
      <c r="P7454" s="4">
        <f t="shared" si="581"/>
        <v>0</v>
      </c>
      <c r="Q7454" s="3">
        <f t="shared" si="582"/>
        <v>1512</v>
      </c>
      <c r="R7454" t="str">
        <f t="shared" si="583"/>
        <v>Em atraso</v>
      </c>
      <c r="S7454" s="5">
        <f t="shared" si="584"/>
        <v>4</v>
      </c>
    </row>
    <row r="7455" spans="1:19" x14ac:dyDescent="0.25">
      <c r="A7455">
        <v>7454</v>
      </c>
      <c r="B7455" s="1">
        <v>44328</v>
      </c>
      <c r="C7455" s="1">
        <v>44328</v>
      </c>
      <c r="D7455" s="1">
        <v>44341</v>
      </c>
      <c r="E7455" s="1">
        <v>44346</v>
      </c>
      <c r="F7455">
        <v>3</v>
      </c>
      <c r="G7455">
        <v>5</v>
      </c>
      <c r="H7455">
        <v>32</v>
      </c>
      <c r="I7455" s="6">
        <v>0</v>
      </c>
      <c r="J7455">
        <v>2</v>
      </c>
      <c r="K7455" t="str">
        <f>_xlfn.XLOOKUP(fCompras!F7455,dComprador!$A$2:$A$7,dComprador!$B$2:$B$7)</f>
        <v>Diego</v>
      </c>
      <c r="L7455" t="str">
        <f>_xlfn.XLOOKUP(J7455,dFornecedor!$A$2:$A$6,dFornecedor!$B$2:$B$6)</f>
        <v>Minerva</v>
      </c>
      <c r="M7455" t="str">
        <f>_xlfn.XLOOKUP(G7455,dMateriaPrima!$A$2:$A$12,dMateriaPrima!$B$2:$B$12)</f>
        <v>Areia</v>
      </c>
      <c r="N7455" s="2">
        <f>_xlfn.XLOOKUP(G7455,dMateriaPrima!$A$2:$A$12,dMateriaPrima!$C$2:$C$12)</f>
        <v>3.59</v>
      </c>
      <c r="O7455" s="3">
        <f t="shared" si="580"/>
        <v>114.88</v>
      </c>
      <c r="P7455" s="4">
        <f t="shared" si="581"/>
        <v>0</v>
      </c>
      <c r="Q7455" s="3">
        <f t="shared" si="582"/>
        <v>114.88</v>
      </c>
      <c r="R7455" t="str">
        <f t="shared" si="583"/>
        <v>Em atraso</v>
      </c>
      <c r="S7455" s="5">
        <f t="shared" si="584"/>
        <v>5</v>
      </c>
    </row>
    <row r="7456" spans="1:19" x14ac:dyDescent="0.25">
      <c r="A7456">
        <v>7455</v>
      </c>
      <c r="B7456" s="1">
        <v>44328</v>
      </c>
      <c r="C7456" s="1">
        <v>44337</v>
      </c>
      <c r="D7456" s="1">
        <v>44343</v>
      </c>
      <c r="E7456" s="1">
        <v>44345</v>
      </c>
      <c r="F7456">
        <v>1</v>
      </c>
      <c r="G7456">
        <v>8</v>
      </c>
      <c r="H7456">
        <v>143</v>
      </c>
      <c r="I7456" s="6">
        <v>0</v>
      </c>
      <c r="J7456">
        <v>3</v>
      </c>
      <c r="K7456" t="str">
        <f>_xlfn.XLOOKUP(fCompras!F7456,dComprador!$A$2:$A$7,dComprador!$B$2:$B$7)</f>
        <v>Alon</v>
      </c>
      <c r="L7456" t="str">
        <f>_xlfn.XLOOKUP(J7456,dFornecedor!$A$2:$A$6,dFornecedor!$B$2:$B$6)</f>
        <v>StepUp</v>
      </c>
      <c r="M7456" t="str">
        <f>_xlfn.XLOOKUP(G7456,dMateriaPrima!$A$2:$A$12,dMateriaPrima!$B$2:$B$12)</f>
        <v>Cimento</v>
      </c>
      <c r="N7456" s="2">
        <f>_xlfn.XLOOKUP(G7456,dMateriaPrima!$A$2:$A$12,dMateriaPrima!$C$2:$C$12)</f>
        <v>23</v>
      </c>
      <c r="O7456" s="3">
        <f t="shared" si="580"/>
        <v>3289</v>
      </c>
      <c r="P7456" s="4">
        <f t="shared" si="581"/>
        <v>0</v>
      </c>
      <c r="Q7456" s="3">
        <f t="shared" si="582"/>
        <v>3289</v>
      </c>
      <c r="R7456" t="str">
        <f t="shared" si="583"/>
        <v>Em atraso</v>
      </c>
      <c r="S7456" s="5">
        <f t="shared" si="584"/>
        <v>2</v>
      </c>
    </row>
    <row r="7457" spans="1:19" x14ac:dyDescent="0.25">
      <c r="A7457">
        <v>7456</v>
      </c>
      <c r="B7457" s="1">
        <v>44328</v>
      </c>
      <c r="C7457" s="1">
        <v>44338</v>
      </c>
      <c r="D7457" s="1">
        <v>44358</v>
      </c>
      <c r="E7457" s="1">
        <v>44361</v>
      </c>
      <c r="F7457">
        <v>1</v>
      </c>
      <c r="G7457">
        <v>5</v>
      </c>
      <c r="H7457">
        <v>142</v>
      </c>
      <c r="I7457" s="6">
        <v>0</v>
      </c>
      <c r="J7457">
        <v>3</v>
      </c>
      <c r="K7457" t="str">
        <f>_xlfn.XLOOKUP(fCompras!F7457,dComprador!$A$2:$A$7,dComprador!$B$2:$B$7)</f>
        <v>Alon</v>
      </c>
      <c r="L7457" t="str">
        <f>_xlfn.XLOOKUP(J7457,dFornecedor!$A$2:$A$6,dFornecedor!$B$2:$B$6)</f>
        <v>StepUp</v>
      </c>
      <c r="M7457" t="str">
        <f>_xlfn.XLOOKUP(G7457,dMateriaPrima!$A$2:$A$12,dMateriaPrima!$B$2:$B$12)</f>
        <v>Areia</v>
      </c>
      <c r="N7457" s="2">
        <f>_xlfn.XLOOKUP(G7457,dMateriaPrima!$A$2:$A$12,dMateriaPrima!$C$2:$C$12)</f>
        <v>3.59</v>
      </c>
      <c r="O7457" s="3">
        <f t="shared" si="580"/>
        <v>509.78</v>
      </c>
      <c r="P7457" s="4">
        <f t="shared" si="581"/>
        <v>0</v>
      </c>
      <c r="Q7457" s="3">
        <f t="shared" si="582"/>
        <v>509.78</v>
      </c>
      <c r="R7457" t="str">
        <f t="shared" si="583"/>
        <v>Em atraso</v>
      </c>
      <c r="S7457" s="5">
        <f t="shared" si="584"/>
        <v>3</v>
      </c>
    </row>
    <row r="7458" spans="1:19" x14ac:dyDescent="0.25">
      <c r="A7458">
        <v>7457</v>
      </c>
      <c r="B7458" s="1">
        <v>44329</v>
      </c>
      <c r="C7458" s="1">
        <v>44337</v>
      </c>
      <c r="D7458" s="1">
        <v>44339</v>
      </c>
      <c r="E7458" s="1">
        <v>44340</v>
      </c>
      <c r="F7458">
        <v>4</v>
      </c>
      <c r="G7458">
        <v>9</v>
      </c>
      <c r="H7458">
        <v>110</v>
      </c>
      <c r="I7458" s="6">
        <v>0</v>
      </c>
      <c r="J7458">
        <v>3</v>
      </c>
      <c r="K7458" t="str">
        <f>_xlfn.XLOOKUP(fCompras!F7458,dComprador!$A$2:$A$7,dComprador!$B$2:$B$7)</f>
        <v>Lira</v>
      </c>
      <c r="L7458" t="str">
        <f>_xlfn.XLOOKUP(J7458,dFornecedor!$A$2:$A$6,dFornecedor!$B$2:$B$6)</f>
        <v>StepUp</v>
      </c>
      <c r="M7458" t="str">
        <f>_xlfn.XLOOKUP(G7458,dMateriaPrima!$A$2:$A$12,dMateriaPrima!$B$2:$B$12)</f>
        <v>Couro</v>
      </c>
      <c r="N7458" s="2">
        <f>_xlfn.XLOOKUP(G7458,dMateriaPrima!$A$2:$A$12,dMateriaPrima!$C$2:$C$12)</f>
        <v>4.4000000000000004</v>
      </c>
      <c r="O7458" s="3">
        <f t="shared" si="580"/>
        <v>484.00000000000006</v>
      </c>
      <c r="P7458" s="4">
        <f t="shared" si="581"/>
        <v>0</v>
      </c>
      <c r="Q7458" s="3">
        <f t="shared" si="582"/>
        <v>484.00000000000006</v>
      </c>
      <c r="R7458" t="str">
        <f t="shared" si="583"/>
        <v>Em atraso</v>
      </c>
      <c r="S7458" s="5">
        <f t="shared" si="584"/>
        <v>1</v>
      </c>
    </row>
    <row r="7459" spans="1:19" x14ac:dyDescent="0.25">
      <c r="A7459">
        <v>7458</v>
      </c>
      <c r="B7459" s="1">
        <v>44329</v>
      </c>
      <c r="C7459" s="1">
        <v>44329</v>
      </c>
      <c r="D7459" s="1">
        <v>44336</v>
      </c>
      <c r="E7459" s="1">
        <v>44340</v>
      </c>
      <c r="F7459">
        <v>4</v>
      </c>
      <c r="G7459">
        <v>6</v>
      </c>
      <c r="H7459">
        <v>136</v>
      </c>
      <c r="I7459" s="6">
        <v>0</v>
      </c>
      <c r="J7459">
        <v>2</v>
      </c>
      <c r="K7459" t="str">
        <f>_xlfn.XLOOKUP(fCompras!F7459,dComprador!$A$2:$A$7,dComprador!$B$2:$B$7)</f>
        <v>Lira</v>
      </c>
      <c r="L7459" t="str">
        <f>_xlfn.XLOOKUP(J7459,dFornecedor!$A$2:$A$6,dFornecedor!$B$2:$B$6)</f>
        <v>Minerva</v>
      </c>
      <c r="M7459" t="str">
        <f>_xlfn.XLOOKUP(G7459,dMateriaPrima!$A$2:$A$12,dMateriaPrima!$B$2:$B$12)</f>
        <v>Fio Algodão</v>
      </c>
      <c r="N7459" s="2">
        <f>_xlfn.XLOOKUP(G7459,dMateriaPrima!$A$2:$A$12,dMateriaPrima!$C$2:$C$12)</f>
        <v>55.9</v>
      </c>
      <c r="O7459" s="3">
        <f t="shared" si="580"/>
        <v>7602.4</v>
      </c>
      <c r="P7459" s="4">
        <f t="shared" si="581"/>
        <v>0</v>
      </c>
      <c r="Q7459" s="3">
        <f t="shared" si="582"/>
        <v>7602.4</v>
      </c>
      <c r="R7459" t="str">
        <f t="shared" si="583"/>
        <v>Em atraso</v>
      </c>
      <c r="S7459" s="5">
        <f t="shared" si="584"/>
        <v>4</v>
      </c>
    </row>
    <row r="7460" spans="1:19" x14ac:dyDescent="0.25">
      <c r="A7460">
        <v>7459</v>
      </c>
      <c r="B7460" s="1">
        <v>44329</v>
      </c>
      <c r="C7460" s="1">
        <v>44332</v>
      </c>
      <c r="D7460" s="1">
        <v>44362</v>
      </c>
      <c r="E7460" s="1">
        <v>44362</v>
      </c>
      <c r="F7460">
        <v>1</v>
      </c>
      <c r="G7460">
        <v>11</v>
      </c>
      <c r="H7460">
        <v>134</v>
      </c>
      <c r="I7460" s="6">
        <v>0</v>
      </c>
      <c r="J7460">
        <v>4</v>
      </c>
      <c r="K7460" t="str">
        <f>_xlfn.XLOOKUP(fCompras!F7460,dComprador!$A$2:$A$7,dComprador!$B$2:$B$7)</f>
        <v>Alon</v>
      </c>
      <c r="L7460" t="str">
        <f>_xlfn.XLOOKUP(J7460,dFornecedor!$A$2:$A$6,dFornecedor!$B$2:$B$6)</f>
        <v>AlphaOmega</v>
      </c>
      <c r="M7460" t="str">
        <f>_xlfn.XLOOKUP(G7460,dMateriaPrima!$A$2:$A$12,dMateriaPrima!$B$2:$B$12)</f>
        <v>Papel</v>
      </c>
      <c r="N7460" s="2">
        <f>_xlfn.XLOOKUP(G7460,dMateriaPrima!$A$2:$A$12,dMateriaPrima!$C$2:$C$12)</f>
        <v>9</v>
      </c>
      <c r="O7460" s="3">
        <f t="shared" si="580"/>
        <v>1206</v>
      </c>
      <c r="P7460" s="4">
        <f t="shared" si="581"/>
        <v>0</v>
      </c>
      <c r="Q7460" s="3">
        <f t="shared" si="582"/>
        <v>1206</v>
      </c>
      <c r="R7460" t="str">
        <f t="shared" si="583"/>
        <v>No prazo</v>
      </c>
      <c r="S7460" s="5">
        <f t="shared" si="584"/>
        <v>0</v>
      </c>
    </row>
    <row r="7461" spans="1:19" x14ac:dyDescent="0.25">
      <c r="A7461">
        <v>7460</v>
      </c>
      <c r="B7461" s="1">
        <v>44329</v>
      </c>
      <c r="C7461" s="1">
        <v>44329</v>
      </c>
      <c r="D7461" s="1">
        <v>44336</v>
      </c>
      <c r="E7461" s="1">
        <v>44336</v>
      </c>
      <c r="F7461">
        <v>4</v>
      </c>
      <c r="G7461">
        <v>9</v>
      </c>
      <c r="H7461">
        <v>1</v>
      </c>
      <c r="I7461" s="6">
        <v>0</v>
      </c>
      <c r="J7461">
        <v>2</v>
      </c>
      <c r="K7461" t="str">
        <f>_xlfn.XLOOKUP(fCompras!F7461,dComprador!$A$2:$A$7,dComprador!$B$2:$B$7)</f>
        <v>Lira</v>
      </c>
      <c r="L7461" t="str">
        <f>_xlfn.XLOOKUP(J7461,dFornecedor!$A$2:$A$6,dFornecedor!$B$2:$B$6)</f>
        <v>Minerva</v>
      </c>
      <c r="M7461" t="str">
        <f>_xlfn.XLOOKUP(G7461,dMateriaPrima!$A$2:$A$12,dMateriaPrima!$B$2:$B$12)</f>
        <v>Couro</v>
      </c>
      <c r="N7461" s="2">
        <f>_xlfn.XLOOKUP(G7461,dMateriaPrima!$A$2:$A$12,dMateriaPrima!$C$2:$C$12)</f>
        <v>4.4000000000000004</v>
      </c>
      <c r="O7461" s="3">
        <f t="shared" si="580"/>
        <v>4.4000000000000004</v>
      </c>
      <c r="P7461" s="4">
        <f t="shared" si="581"/>
        <v>0</v>
      </c>
      <c r="Q7461" s="3">
        <f t="shared" si="582"/>
        <v>4.4000000000000004</v>
      </c>
      <c r="R7461" t="str">
        <f t="shared" si="583"/>
        <v>No prazo</v>
      </c>
      <c r="S7461" s="5">
        <f t="shared" si="584"/>
        <v>0</v>
      </c>
    </row>
    <row r="7462" spans="1:19" x14ac:dyDescent="0.25">
      <c r="A7462">
        <v>7461</v>
      </c>
      <c r="B7462" s="1">
        <v>44329</v>
      </c>
      <c r="C7462" s="1">
        <v>44335</v>
      </c>
      <c r="D7462" s="1">
        <v>44335</v>
      </c>
      <c r="E7462" s="1">
        <v>44338</v>
      </c>
      <c r="F7462">
        <v>4</v>
      </c>
      <c r="G7462">
        <v>1</v>
      </c>
      <c r="H7462">
        <v>162</v>
      </c>
      <c r="I7462" s="6">
        <v>0</v>
      </c>
      <c r="J7462">
        <v>1</v>
      </c>
      <c r="K7462" t="str">
        <f>_xlfn.XLOOKUP(fCompras!F7462,dComprador!$A$2:$A$7,dComprador!$B$2:$B$7)</f>
        <v>Lira</v>
      </c>
      <c r="L7462" t="str">
        <f>_xlfn.XLOOKUP(J7462,dFornecedor!$A$2:$A$6,dFornecedor!$B$2:$B$6)</f>
        <v>NorthShore</v>
      </c>
      <c r="M7462" t="str">
        <f>_xlfn.XLOOKUP(G7462,dMateriaPrima!$A$2:$A$12,dMateriaPrima!$B$2:$B$12)</f>
        <v>Tecido</v>
      </c>
      <c r="N7462" s="2">
        <f>_xlfn.XLOOKUP(G7462,dMateriaPrima!$A$2:$A$12,dMateriaPrima!$C$2:$C$12)</f>
        <v>18</v>
      </c>
      <c r="O7462" s="3">
        <f t="shared" si="580"/>
        <v>2916</v>
      </c>
      <c r="P7462" s="4">
        <f t="shared" si="581"/>
        <v>0</v>
      </c>
      <c r="Q7462" s="3">
        <f t="shared" si="582"/>
        <v>2916</v>
      </c>
      <c r="R7462" t="str">
        <f t="shared" si="583"/>
        <v>Em atraso</v>
      </c>
      <c r="S7462" s="5">
        <f t="shared" si="584"/>
        <v>3</v>
      </c>
    </row>
    <row r="7463" spans="1:19" x14ac:dyDescent="0.25">
      <c r="A7463">
        <v>7462</v>
      </c>
      <c r="B7463" s="1">
        <v>44329</v>
      </c>
      <c r="C7463" s="1">
        <v>44338</v>
      </c>
      <c r="D7463" s="1">
        <v>44360</v>
      </c>
      <c r="E7463" s="1">
        <v>44364</v>
      </c>
      <c r="F7463">
        <v>1</v>
      </c>
      <c r="G7463">
        <v>11</v>
      </c>
      <c r="H7463">
        <v>82</v>
      </c>
      <c r="I7463" s="6">
        <v>0</v>
      </c>
      <c r="J7463">
        <v>2</v>
      </c>
      <c r="K7463" t="str">
        <f>_xlfn.XLOOKUP(fCompras!F7463,dComprador!$A$2:$A$7,dComprador!$B$2:$B$7)</f>
        <v>Alon</v>
      </c>
      <c r="L7463" t="str">
        <f>_xlfn.XLOOKUP(J7463,dFornecedor!$A$2:$A$6,dFornecedor!$B$2:$B$6)</f>
        <v>Minerva</v>
      </c>
      <c r="M7463" t="str">
        <f>_xlfn.XLOOKUP(G7463,dMateriaPrima!$A$2:$A$12,dMateriaPrima!$B$2:$B$12)</f>
        <v>Papel</v>
      </c>
      <c r="N7463" s="2">
        <f>_xlfn.XLOOKUP(G7463,dMateriaPrima!$A$2:$A$12,dMateriaPrima!$C$2:$C$12)</f>
        <v>9</v>
      </c>
      <c r="O7463" s="3">
        <f t="shared" si="580"/>
        <v>738</v>
      </c>
      <c r="P7463" s="4">
        <f t="shared" si="581"/>
        <v>0</v>
      </c>
      <c r="Q7463" s="3">
        <f t="shared" si="582"/>
        <v>738</v>
      </c>
      <c r="R7463" t="str">
        <f t="shared" si="583"/>
        <v>Em atraso</v>
      </c>
      <c r="S7463" s="5">
        <f t="shared" si="584"/>
        <v>4</v>
      </c>
    </row>
    <row r="7464" spans="1:19" x14ac:dyDescent="0.25">
      <c r="A7464">
        <v>7463</v>
      </c>
      <c r="B7464" s="1">
        <v>44329</v>
      </c>
      <c r="C7464" s="1">
        <v>44330</v>
      </c>
      <c r="D7464" s="1">
        <v>44348</v>
      </c>
      <c r="E7464" s="1">
        <v>44349</v>
      </c>
      <c r="F7464">
        <v>1</v>
      </c>
      <c r="G7464">
        <v>6</v>
      </c>
      <c r="H7464">
        <v>328</v>
      </c>
      <c r="I7464" s="6">
        <v>0.38</v>
      </c>
      <c r="J7464">
        <v>3</v>
      </c>
      <c r="K7464" t="str">
        <f>_xlfn.XLOOKUP(fCompras!F7464,dComprador!$A$2:$A$7,dComprador!$B$2:$B$7)</f>
        <v>Alon</v>
      </c>
      <c r="L7464" t="str">
        <f>_xlfn.XLOOKUP(J7464,dFornecedor!$A$2:$A$6,dFornecedor!$B$2:$B$6)</f>
        <v>StepUp</v>
      </c>
      <c r="M7464" t="str">
        <f>_xlfn.XLOOKUP(G7464,dMateriaPrima!$A$2:$A$12,dMateriaPrima!$B$2:$B$12)</f>
        <v>Fio Algodão</v>
      </c>
      <c r="N7464" s="2">
        <f>_xlfn.XLOOKUP(G7464,dMateriaPrima!$A$2:$A$12,dMateriaPrima!$C$2:$C$12)</f>
        <v>55.9</v>
      </c>
      <c r="O7464" s="3">
        <f t="shared" si="580"/>
        <v>18335.2</v>
      </c>
      <c r="P7464" s="4">
        <f t="shared" si="581"/>
        <v>6967.3760000000002</v>
      </c>
      <c r="Q7464" s="3">
        <f t="shared" si="582"/>
        <v>11367.824000000001</v>
      </c>
      <c r="R7464" t="str">
        <f t="shared" si="583"/>
        <v>Em atraso</v>
      </c>
      <c r="S7464" s="5">
        <f t="shared" si="584"/>
        <v>1</v>
      </c>
    </row>
    <row r="7465" spans="1:19" x14ac:dyDescent="0.25">
      <c r="A7465">
        <v>7464</v>
      </c>
      <c r="B7465" s="1">
        <v>44330</v>
      </c>
      <c r="C7465" s="1">
        <v>44337</v>
      </c>
      <c r="D7465" s="1">
        <v>44337</v>
      </c>
      <c r="E7465" s="1">
        <v>44339</v>
      </c>
      <c r="F7465">
        <v>4</v>
      </c>
      <c r="G7465">
        <v>9</v>
      </c>
      <c r="H7465">
        <v>247</v>
      </c>
      <c r="I7465" s="6">
        <v>0</v>
      </c>
      <c r="J7465">
        <v>3</v>
      </c>
      <c r="K7465" t="str">
        <f>_xlfn.XLOOKUP(fCompras!F7465,dComprador!$A$2:$A$7,dComprador!$B$2:$B$7)</f>
        <v>Lira</v>
      </c>
      <c r="L7465" t="str">
        <f>_xlfn.XLOOKUP(J7465,dFornecedor!$A$2:$A$6,dFornecedor!$B$2:$B$6)</f>
        <v>StepUp</v>
      </c>
      <c r="M7465" t="str">
        <f>_xlfn.XLOOKUP(G7465,dMateriaPrima!$A$2:$A$12,dMateriaPrima!$B$2:$B$12)</f>
        <v>Couro</v>
      </c>
      <c r="N7465" s="2">
        <f>_xlfn.XLOOKUP(G7465,dMateriaPrima!$A$2:$A$12,dMateriaPrima!$C$2:$C$12)</f>
        <v>4.4000000000000004</v>
      </c>
      <c r="O7465" s="3">
        <f t="shared" si="580"/>
        <v>1086.8000000000002</v>
      </c>
      <c r="P7465" s="4">
        <f t="shared" si="581"/>
        <v>0</v>
      </c>
      <c r="Q7465" s="3">
        <f t="shared" si="582"/>
        <v>1086.8000000000002</v>
      </c>
      <c r="R7465" t="str">
        <f t="shared" si="583"/>
        <v>Em atraso</v>
      </c>
      <c r="S7465" s="5">
        <f t="shared" si="584"/>
        <v>2</v>
      </c>
    </row>
    <row r="7466" spans="1:19" x14ac:dyDescent="0.25">
      <c r="A7466">
        <v>7465</v>
      </c>
      <c r="B7466" s="1">
        <v>44330</v>
      </c>
      <c r="C7466" s="1">
        <v>44338</v>
      </c>
      <c r="D7466" s="1">
        <v>44342</v>
      </c>
      <c r="E7466" s="1">
        <v>44345</v>
      </c>
      <c r="F7466">
        <v>4</v>
      </c>
      <c r="G7466">
        <v>4</v>
      </c>
      <c r="H7466">
        <v>5</v>
      </c>
      <c r="I7466" s="6">
        <v>0</v>
      </c>
      <c r="J7466">
        <v>5</v>
      </c>
      <c r="K7466" t="str">
        <f>_xlfn.XLOOKUP(fCompras!F7466,dComprador!$A$2:$A$7,dComprador!$B$2:$B$7)</f>
        <v>Lira</v>
      </c>
      <c r="L7466" t="str">
        <f>_xlfn.XLOOKUP(J7466,dFornecedor!$A$2:$A$6,dFornecedor!$B$2:$B$6)</f>
        <v>Atlas</v>
      </c>
      <c r="M7466" t="str">
        <f>_xlfn.XLOOKUP(G7466,dMateriaPrima!$A$2:$A$12,dMateriaPrima!$B$2:$B$12)</f>
        <v>Madeira</v>
      </c>
      <c r="N7466" s="2">
        <f>_xlfn.XLOOKUP(G7466,dMateriaPrima!$A$2:$A$12,dMateriaPrima!$C$2:$C$12)</f>
        <v>168</v>
      </c>
      <c r="O7466" s="3">
        <f t="shared" si="580"/>
        <v>840</v>
      </c>
      <c r="P7466" s="4">
        <f t="shared" si="581"/>
        <v>0</v>
      </c>
      <c r="Q7466" s="3">
        <f t="shared" si="582"/>
        <v>840</v>
      </c>
      <c r="R7466" t="str">
        <f t="shared" si="583"/>
        <v>Em atraso</v>
      </c>
      <c r="S7466" s="5">
        <f t="shared" si="584"/>
        <v>3</v>
      </c>
    </row>
    <row r="7467" spans="1:19" x14ac:dyDescent="0.25">
      <c r="A7467">
        <v>7466</v>
      </c>
      <c r="B7467" s="1">
        <v>44330</v>
      </c>
      <c r="C7467" s="1">
        <v>44338</v>
      </c>
      <c r="D7467" s="1">
        <v>44341</v>
      </c>
      <c r="E7467" s="1">
        <v>44346</v>
      </c>
      <c r="F7467">
        <v>4</v>
      </c>
      <c r="G7467">
        <v>8</v>
      </c>
      <c r="H7467">
        <v>216</v>
      </c>
      <c r="I7467" s="6">
        <v>0</v>
      </c>
      <c r="J7467">
        <v>2</v>
      </c>
      <c r="K7467" t="str">
        <f>_xlfn.XLOOKUP(fCompras!F7467,dComprador!$A$2:$A$7,dComprador!$B$2:$B$7)</f>
        <v>Lira</v>
      </c>
      <c r="L7467" t="str">
        <f>_xlfn.XLOOKUP(J7467,dFornecedor!$A$2:$A$6,dFornecedor!$B$2:$B$6)</f>
        <v>Minerva</v>
      </c>
      <c r="M7467" t="str">
        <f>_xlfn.XLOOKUP(G7467,dMateriaPrima!$A$2:$A$12,dMateriaPrima!$B$2:$B$12)</f>
        <v>Cimento</v>
      </c>
      <c r="N7467" s="2">
        <f>_xlfn.XLOOKUP(G7467,dMateriaPrima!$A$2:$A$12,dMateriaPrima!$C$2:$C$12)</f>
        <v>23</v>
      </c>
      <c r="O7467" s="3">
        <f t="shared" si="580"/>
        <v>4968</v>
      </c>
      <c r="P7467" s="4">
        <f t="shared" si="581"/>
        <v>0</v>
      </c>
      <c r="Q7467" s="3">
        <f t="shared" si="582"/>
        <v>4968</v>
      </c>
      <c r="R7467" t="str">
        <f t="shared" si="583"/>
        <v>Em atraso</v>
      </c>
      <c r="S7467" s="5">
        <f t="shared" si="584"/>
        <v>5</v>
      </c>
    </row>
    <row r="7468" spans="1:19" x14ac:dyDescent="0.25">
      <c r="A7468">
        <v>7467</v>
      </c>
      <c r="B7468" s="1">
        <v>44330</v>
      </c>
      <c r="C7468" s="1">
        <v>44340</v>
      </c>
      <c r="D7468" s="1">
        <v>44341</v>
      </c>
      <c r="E7468" s="1">
        <v>44343</v>
      </c>
      <c r="F7468">
        <v>4</v>
      </c>
      <c r="G7468">
        <v>1</v>
      </c>
      <c r="H7468">
        <v>315</v>
      </c>
      <c r="I7468" s="6">
        <v>0</v>
      </c>
      <c r="J7468">
        <v>3</v>
      </c>
      <c r="K7468" t="str">
        <f>_xlfn.XLOOKUP(fCompras!F7468,dComprador!$A$2:$A$7,dComprador!$B$2:$B$7)</f>
        <v>Lira</v>
      </c>
      <c r="L7468" t="str">
        <f>_xlfn.XLOOKUP(J7468,dFornecedor!$A$2:$A$6,dFornecedor!$B$2:$B$6)</f>
        <v>StepUp</v>
      </c>
      <c r="M7468" t="str">
        <f>_xlfn.XLOOKUP(G7468,dMateriaPrima!$A$2:$A$12,dMateriaPrima!$B$2:$B$12)</f>
        <v>Tecido</v>
      </c>
      <c r="N7468" s="2">
        <f>_xlfn.XLOOKUP(G7468,dMateriaPrima!$A$2:$A$12,dMateriaPrima!$C$2:$C$12)</f>
        <v>18</v>
      </c>
      <c r="O7468" s="3">
        <f t="shared" si="580"/>
        <v>5670</v>
      </c>
      <c r="P7468" s="4">
        <f t="shared" si="581"/>
        <v>0</v>
      </c>
      <c r="Q7468" s="3">
        <f t="shared" si="582"/>
        <v>5670</v>
      </c>
      <c r="R7468" t="str">
        <f t="shared" si="583"/>
        <v>Em atraso</v>
      </c>
      <c r="S7468" s="5">
        <f t="shared" si="584"/>
        <v>2</v>
      </c>
    </row>
    <row r="7469" spans="1:19" x14ac:dyDescent="0.25">
      <c r="A7469">
        <v>7468</v>
      </c>
      <c r="B7469" s="1">
        <v>44330</v>
      </c>
      <c r="C7469" s="1">
        <v>44334</v>
      </c>
      <c r="D7469" s="1">
        <v>44339</v>
      </c>
      <c r="E7469" s="1">
        <v>44339</v>
      </c>
      <c r="F7469">
        <v>4</v>
      </c>
      <c r="G7469">
        <v>11</v>
      </c>
      <c r="H7469">
        <v>25</v>
      </c>
      <c r="I7469" s="6">
        <v>0</v>
      </c>
      <c r="J7469">
        <v>5</v>
      </c>
      <c r="K7469" t="str">
        <f>_xlfn.XLOOKUP(fCompras!F7469,dComprador!$A$2:$A$7,dComprador!$B$2:$B$7)</f>
        <v>Lira</v>
      </c>
      <c r="L7469" t="str">
        <f>_xlfn.XLOOKUP(J7469,dFornecedor!$A$2:$A$6,dFornecedor!$B$2:$B$6)</f>
        <v>Atlas</v>
      </c>
      <c r="M7469" t="str">
        <f>_xlfn.XLOOKUP(G7469,dMateriaPrima!$A$2:$A$12,dMateriaPrima!$B$2:$B$12)</f>
        <v>Papel</v>
      </c>
      <c r="N7469" s="2">
        <f>_xlfn.XLOOKUP(G7469,dMateriaPrima!$A$2:$A$12,dMateriaPrima!$C$2:$C$12)</f>
        <v>9</v>
      </c>
      <c r="O7469" s="3">
        <f t="shared" si="580"/>
        <v>225</v>
      </c>
      <c r="P7469" s="4">
        <f t="shared" si="581"/>
        <v>0</v>
      </c>
      <c r="Q7469" s="3">
        <f t="shared" si="582"/>
        <v>225</v>
      </c>
      <c r="R7469" t="str">
        <f t="shared" si="583"/>
        <v>No prazo</v>
      </c>
      <c r="S7469" s="5">
        <f t="shared" si="584"/>
        <v>0</v>
      </c>
    </row>
    <row r="7470" spans="1:19" x14ac:dyDescent="0.25">
      <c r="A7470">
        <v>7469</v>
      </c>
      <c r="B7470" s="1">
        <v>44330</v>
      </c>
      <c r="C7470" s="1">
        <v>44331</v>
      </c>
      <c r="D7470" s="1">
        <v>44349</v>
      </c>
      <c r="E7470" s="1">
        <v>44351</v>
      </c>
      <c r="F7470">
        <v>1</v>
      </c>
      <c r="G7470">
        <v>11</v>
      </c>
      <c r="H7470">
        <v>121</v>
      </c>
      <c r="I7470" s="6">
        <v>0</v>
      </c>
      <c r="J7470">
        <v>3</v>
      </c>
      <c r="K7470" t="str">
        <f>_xlfn.XLOOKUP(fCompras!F7470,dComprador!$A$2:$A$7,dComprador!$B$2:$B$7)</f>
        <v>Alon</v>
      </c>
      <c r="L7470" t="str">
        <f>_xlfn.XLOOKUP(J7470,dFornecedor!$A$2:$A$6,dFornecedor!$B$2:$B$6)</f>
        <v>StepUp</v>
      </c>
      <c r="M7470" t="str">
        <f>_xlfn.XLOOKUP(G7470,dMateriaPrima!$A$2:$A$12,dMateriaPrima!$B$2:$B$12)</f>
        <v>Papel</v>
      </c>
      <c r="N7470" s="2">
        <f>_xlfn.XLOOKUP(G7470,dMateriaPrima!$A$2:$A$12,dMateriaPrima!$C$2:$C$12)</f>
        <v>9</v>
      </c>
      <c r="O7470" s="3">
        <f t="shared" si="580"/>
        <v>1089</v>
      </c>
      <c r="P7470" s="4">
        <f t="shared" si="581"/>
        <v>0</v>
      </c>
      <c r="Q7470" s="3">
        <f t="shared" si="582"/>
        <v>1089</v>
      </c>
      <c r="R7470" t="str">
        <f t="shared" si="583"/>
        <v>Em atraso</v>
      </c>
      <c r="S7470" s="5">
        <f t="shared" si="584"/>
        <v>2</v>
      </c>
    </row>
    <row r="7471" spans="1:19" x14ac:dyDescent="0.25">
      <c r="A7471">
        <v>7470</v>
      </c>
      <c r="B7471" s="1">
        <v>44330</v>
      </c>
      <c r="C7471" s="1">
        <v>44331</v>
      </c>
      <c r="D7471" s="1">
        <v>44355</v>
      </c>
      <c r="E7471" s="1">
        <v>44358</v>
      </c>
      <c r="F7471">
        <v>1</v>
      </c>
      <c r="G7471">
        <v>11</v>
      </c>
      <c r="H7471">
        <v>62</v>
      </c>
      <c r="I7471" s="6">
        <v>0.24</v>
      </c>
      <c r="J7471">
        <v>3</v>
      </c>
      <c r="K7471" t="str">
        <f>_xlfn.XLOOKUP(fCompras!F7471,dComprador!$A$2:$A$7,dComprador!$B$2:$B$7)</f>
        <v>Alon</v>
      </c>
      <c r="L7471" t="str">
        <f>_xlfn.XLOOKUP(J7471,dFornecedor!$A$2:$A$6,dFornecedor!$B$2:$B$6)</f>
        <v>StepUp</v>
      </c>
      <c r="M7471" t="str">
        <f>_xlfn.XLOOKUP(G7471,dMateriaPrima!$A$2:$A$12,dMateriaPrima!$B$2:$B$12)</f>
        <v>Papel</v>
      </c>
      <c r="N7471" s="2">
        <f>_xlfn.XLOOKUP(G7471,dMateriaPrima!$A$2:$A$12,dMateriaPrima!$C$2:$C$12)</f>
        <v>9</v>
      </c>
      <c r="O7471" s="3">
        <f t="shared" si="580"/>
        <v>558</v>
      </c>
      <c r="P7471" s="4">
        <f t="shared" si="581"/>
        <v>133.91999999999999</v>
      </c>
      <c r="Q7471" s="3">
        <f t="shared" si="582"/>
        <v>424.08000000000004</v>
      </c>
      <c r="R7471" t="str">
        <f t="shared" si="583"/>
        <v>Em atraso</v>
      </c>
      <c r="S7471" s="5">
        <f t="shared" si="584"/>
        <v>3</v>
      </c>
    </row>
    <row r="7472" spans="1:19" x14ac:dyDescent="0.25">
      <c r="A7472">
        <v>7471</v>
      </c>
      <c r="B7472" s="1">
        <v>44331</v>
      </c>
      <c r="C7472" s="1">
        <v>44338</v>
      </c>
      <c r="D7472" s="1">
        <v>44338</v>
      </c>
      <c r="E7472" s="1">
        <v>44342</v>
      </c>
      <c r="F7472">
        <v>4</v>
      </c>
      <c r="G7472">
        <v>5</v>
      </c>
      <c r="H7472">
        <v>184</v>
      </c>
      <c r="I7472" s="6">
        <v>0</v>
      </c>
      <c r="J7472">
        <v>3</v>
      </c>
      <c r="K7472" t="str">
        <f>_xlfn.XLOOKUP(fCompras!F7472,dComprador!$A$2:$A$7,dComprador!$B$2:$B$7)</f>
        <v>Lira</v>
      </c>
      <c r="L7472" t="str">
        <f>_xlfn.XLOOKUP(J7472,dFornecedor!$A$2:$A$6,dFornecedor!$B$2:$B$6)</f>
        <v>StepUp</v>
      </c>
      <c r="M7472" t="str">
        <f>_xlfn.XLOOKUP(G7472,dMateriaPrima!$A$2:$A$12,dMateriaPrima!$B$2:$B$12)</f>
        <v>Areia</v>
      </c>
      <c r="N7472" s="2">
        <f>_xlfn.XLOOKUP(G7472,dMateriaPrima!$A$2:$A$12,dMateriaPrima!$C$2:$C$12)</f>
        <v>3.59</v>
      </c>
      <c r="O7472" s="3">
        <f t="shared" si="580"/>
        <v>660.56</v>
      </c>
      <c r="P7472" s="4">
        <f t="shared" si="581"/>
        <v>0</v>
      </c>
      <c r="Q7472" s="3">
        <f t="shared" si="582"/>
        <v>660.56</v>
      </c>
      <c r="R7472" t="str">
        <f t="shared" si="583"/>
        <v>Em atraso</v>
      </c>
      <c r="S7472" s="5">
        <f t="shared" si="584"/>
        <v>4</v>
      </c>
    </row>
    <row r="7473" spans="1:19" x14ac:dyDescent="0.25">
      <c r="A7473">
        <v>7472</v>
      </c>
      <c r="B7473" s="1">
        <v>44331</v>
      </c>
      <c r="C7473" s="1">
        <v>44332</v>
      </c>
      <c r="D7473" s="1">
        <v>44338</v>
      </c>
      <c r="E7473" s="1">
        <v>44340</v>
      </c>
      <c r="F7473">
        <v>4</v>
      </c>
      <c r="G7473">
        <v>9</v>
      </c>
      <c r="H7473">
        <v>85</v>
      </c>
      <c r="I7473" s="6">
        <v>0</v>
      </c>
      <c r="J7473">
        <v>3</v>
      </c>
      <c r="K7473" t="str">
        <f>_xlfn.XLOOKUP(fCompras!F7473,dComprador!$A$2:$A$7,dComprador!$B$2:$B$7)</f>
        <v>Lira</v>
      </c>
      <c r="L7473" t="str">
        <f>_xlfn.XLOOKUP(J7473,dFornecedor!$A$2:$A$6,dFornecedor!$B$2:$B$6)</f>
        <v>StepUp</v>
      </c>
      <c r="M7473" t="str">
        <f>_xlfn.XLOOKUP(G7473,dMateriaPrima!$A$2:$A$12,dMateriaPrima!$B$2:$B$12)</f>
        <v>Couro</v>
      </c>
      <c r="N7473" s="2">
        <f>_xlfn.XLOOKUP(G7473,dMateriaPrima!$A$2:$A$12,dMateriaPrima!$C$2:$C$12)</f>
        <v>4.4000000000000004</v>
      </c>
      <c r="O7473" s="3">
        <f t="shared" si="580"/>
        <v>374.00000000000006</v>
      </c>
      <c r="P7473" s="4">
        <f t="shared" si="581"/>
        <v>0</v>
      </c>
      <c r="Q7473" s="3">
        <f t="shared" si="582"/>
        <v>374.00000000000006</v>
      </c>
      <c r="R7473" t="str">
        <f t="shared" si="583"/>
        <v>Em atraso</v>
      </c>
      <c r="S7473" s="5">
        <f t="shared" si="584"/>
        <v>2</v>
      </c>
    </row>
    <row r="7474" spans="1:19" x14ac:dyDescent="0.25">
      <c r="A7474">
        <v>7473</v>
      </c>
      <c r="B7474" s="1">
        <v>44331</v>
      </c>
      <c r="C7474" s="1">
        <v>44331</v>
      </c>
      <c r="D7474" s="1">
        <v>44344</v>
      </c>
      <c r="E7474" s="1">
        <v>44346</v>
      </c>
      <c r="F7474">
        <v>4</v>
      </c>
      <c r="G7474">
        <v>1</v>
      </c>
      <c r="H7474">
        <v>41</v>
      </c>
      <c r="I7474" s="6">
        <v>0</v>
      </c>
      <c r="J7474">
        <v>4</v>
      </c>
      <c r="K7474" t="str">
        <f>_xlfn.XLOOKUP(fCompras!F7474,dComprador!$A$2:$A$7,dComprador!$B$2:$B$7)</f>
        <v>Lira</v>
      </c>
      <c r="L7474" t="str">
        <f>_xlfn.XLOOKUP(J7474,dFornecedor!$A$2:$A$6,dFornecedor!$B$2:$B$6)</f>
        <v>AlphaOmega</v>
      </c>
      <c r="M7474" t="str">
        <f>_xlfn.XLOOKUP(G7474,dMateriaPrima!$A$2:$A$12,dMateriaPrima!$B$2:$B$12)</f>
        <v>Tecido</v>
      </c>
      <c r="N7474" s="2">
        <f>_xlfn.XLOOKUP(G7474,dMateriaPrima!$A$2:$A$12,dMateriaPrima!$C$2:$C$12)</f>
        <v>18</v>
      </c>
      <c r="O7474" s="3">
        <f t="shared" si="580"/>
        <v>738</v>
      </c>
      <c r="P7474" s="4">
        <f t="shared" si="581"/>
        <v>0</v>
      </c>
      <c r="Q7474" s="3">
        <f t="shared" si="582"/>
        <v>738</v>
      </c>
      <c r="R7474" t="str">
        <f t="shared" si="583"/>
        <v>Em atraso</v>
      </c>
      <c r="S7474" s="5">
        <f t="shared" si="584"/>
        <v>2</v>
      </c>
    </row>
    <row r="7475" spans="1:19" x14ac:dyDescent="0.25">
      <c r="A7475">
        <v>7474</v>
      </c>
      <c r="B7475" s="1">
        <v>44331</v>
      </c>
      <c r="C7475" s="1">
        <v>44332</v>
      </c>
      <c r="D7475" s="1">
        <v>44356</v>
      </c>
      <c r="E7475" s="1">
        <v>44361</v>
      </c>
      <c r="F7475">
        <v>1</v>
      </c>
      <c r="G7475">
        <v>1</v>
      </c>
      <c r="H7475">
        <v>288</v>
      </c>
      <c r="I7475" s="6">
        <v>0</v>
      </c>
      <c r="J7475">
        <v>5</v>
      </c>
      <c r="K7475" t="str">
        <f>_xlfn.XLOOKUP(fCompras!F7475,dComprador!$A$2:$A$7,dComprador!$B$2:$B$7)</f>
        <v>Alon</v>
      </c>
      <c r="L7475" t="str">
        <f>_xlfn.XLOOKUP(J7475,dFornecedor!$A$2:$A$6,dFornecedor!$B$2:$B$6)</f>
        <v>Atlas</v>
      </c>
      <c r="M7475" t="str">
        <f>_xlfn.XLOOKUP(G7475,dMateriaPrima!$A$2:$A$12,dMateriaPrima!$B$2:$B$12)</f>
        <v>Tecido</v>
      </c>
      <c r="N7475" s="2">
        <f>_xlfn.XLOOKUP(G7475,dMateriaPrima!$A$2:$A$12,dMateriaPrima!$C$2:$C$12)</f>
        <v>18</v>
      </c>
      <c r="O7475" s="3">
        <f t="shared" si="580"/>
        <v>5184</v>
      </c>
      <c r="P7475" s="4">
        <f t="shared" si="581"/>
        <v>0</v>
      </c>
      <c r="Q7475" s="3">
        <f t="shared" si="582"/>
        <v>5184</v>
      </c>
      <c r="R7475" t="str">
        <f t="shared" si="583"/>
        <v>Em atraso</v>
      </c>
      <c r="S7475" s="5">
        <f t="shared" si="584"/>
        <v>5</v>
      </c>
    </row>
    <row r="7476" spans="1:19" x14ac:dyDescent="0.25">
      <c r="A7476">
        <v>7475</v>
      </c>
      <c r="B7476" s="1">
        <v>44331</v>
      </c>
      <c r="C7476" s="1">
        <v>44335</v>
      </c>
      <c r="D7476" s="1">
        <v>44342</v>
      </c>
      <c r="E7476" s="1">
        <v>44348</v>
      </c>
      <c r="F7476">
        <v>4</v>
      </c>
      <c r="G7476">
        <v>5</v>
      </c>
      <c r="H7476">
        <v>180</v>
      </c>
      <c r="I7476" s="6">
        <v>0</v>
      </c>
      <c r="J7476">
        <v>4</v>
      </c>
      <c r="K7476" t="str">
        <f>_xlfn.XLOOKUP(fCompras!F7476,dComprador!$A$2:$A$7,dComprador!$B$2:$B$7)</f>
        <v>Lira</v>
      </c>
      <c r="L7476" t="str">
        <f>_xlfn.XLOOKUP(J7476,dFornecedor!$A$2:$A$6,dFornecedor!$B$2:$B$6)</f>
        <v>AlphaOmega</v>
      </c>
      <c r="M7476" t="str">
        <f>_xlfn.XLOOKUP(G7476,dMateriaPrima!$A$2:$A$12,dMateriaPrima!$B$2:$B$12)</f>
        <v>Areia</v>
      </c>
      <c r="N7476" s="2">
        <f>_xlfn.XLOOKUP(G7476,dMateriaPrima!$A$2:$A$12,dMateriaPrima!$C$2:$C$12)</f>
        <v>3.59</v>
      </c>
      <c r="O7476" s="3">
        <f t="shared" si="580"/>
        <v>646.19999999999993</v>
      </c>
      <c r="P7476" s="4">
        <f t="shared" si="581"/>
        <v>0</v>
      </c>
      <c r="Q7476" s="3">
        <f t="shared" si="582"/>
        <v>646.19999999999993</v>
      </c>
      <c r="R7476" t="str">
        <f t="shared" si="583"/>
        <v>Em atraso</v>
      </c>
      <c r="S7476" s="5">
        <f t="shared" si="584"/>
        <v>6</v>
      </c>
    </row>
    <row r="7477" spans="1:19" x14ac:dyDescent="0.25">
      <c r="A7477">
        <v>7476</v>
      </c>
      <c r="B7477" s="1">
        <v>44331</v>
      </c>
      <c r="C7477" s="1">
        <v>44331</v>
      </c>
      <c r="D7477" s="1">
        <v>44346</v>
      </c>
      <c r="E7477" s="1">
        <v>44348</v>
      </c>
      <c r="F7477">
        <v>1</v>
      </c>
      <c r="G7477">
        <v>10</v>
      </c>
      <c r="H7477">
        <v>11</v>
      </c>
      <c r="I7477" s="6">
        <v>0</v>
      </c>
      <c r="J7477">
        <v>2</v>
      </c>
      <c r="K7477" t="str">
        <f>_xlfn.XLOOKUP(fCompras!F7477,dComprador!$A$2:$A$7,dComprador!$B$2:$B$7)</f>
        <v>Alon</v>
      </c>
      <c r="L7477" t="str">
        <f>_xlfn.XLOOKUP(J7477,dFornecedor!$A$2:$A$6,dFornecedor!$B$2:$B$6)</f>
        <v>Minerva</v>
      </c>
      <c r="M7477" t="str">
        <f>_xlfn.XLOOKUP(G7477,dMateriaPrima!$A$2:$A$12,dMateriaPrima!$B$2:$B$12)</f>
        <v>Pedra Britada</v>
      </c>
      <c r="N7477" s="2">
        <f>_xlfn.XLOOKUP(G7477,dMateriaPrima!$A$2:$A$12,dMateriaPrima!$C$2:$C$12)</f>
        <v>56</v>
      </c>
      <c r="O7477" s="3">
        <f t="shared" si="580"/>
        <v>616</v>
      </c>
      <c r="P7477" s="4">
        <f t="shared" si="581"/>
        <v>0</v>
      </c>
      <c r="Q7477" s="3">
        <f t="shared" si="582"/>
        <v>616</v>
      </c>
      <c r="R7477" t="str">
        <f t="shared" si="583"/>
        <v>Em atraso</v>
      </c>
      <c r="S7477" s="5">
        <f t="shared" si="584"/>
        <v>2</v>
      </c>
    </row>
    <row r="7478" spans="1:19" x14ac:dyDescent="0.25">
      <c r="A7478">
        <v>7477</v>
      </c>
      <c r="B7478" s="1">
        <v>44331</v>
      </c>
      <c r="C7478" s="1">
        <v>44332</v>
      </c>
      <c r="D7478" s="1">
        <v>44351</v>
      </c>
      <c r="E7478" s="1">
        <v>44352</v>
      </c>
      <c r="F7478">
        <v>1</v>
      </c>
      <c r="G7478">
        <v>6</v>
      </c>
      <c r="H7478">
        <v>152</v>
      </c>
      <c r="I7478" s="6">
        <v>0</v>
      </c>
      <c r="J7478">
        <v>3</v>
      </c>
      <c r="K7478" t="str">
        <f>_xlfn.XLOOKUP(fCompras!F7478,dComprador!$A$2:$A$7,dComprador!$B$2:$B$7)</f>
        <v>Alon</v>
      </c>
      <c r="L7478" t="str">
        <f>_xlfn.XLOOKUP(J7478,dFornecedor!$A$2:$A$6,dFornecedor!$B$2:$B$6)</f>
        <v>StepUp</v>
      </c>
      <c r="M7478" t="str">
        <f>_xlfn.XLOOKUP(G7478,dMateriaPrima!$A$2:$A$12,dMateriaPrima!$B$2:$B$12)</f>
        <v>Fio Algodão</v>
      </c>
      <c r="N7478" s="2">
        <f>_xlfn.XLOOKUP(G7478,dMateriaPrima!$A$2:$A$12,dMateriaPrima!$C$2:$C$12)</f>
        <v>55.9</v>
      </c>
      <c r="O7478" s="3">
        <f t="shared" si="580"/>
        <v>8496.7999999999993</v>
      </c>
      <c r="P7478" s="4">
        <f t="shared" si="581"/>
        <v>0</v>
      </c>
      <c r="Q7478" s="3">
        <f t="shared" si="582"/>
        <v>8496.7999999999993</v>
      </c>
      <c r="R7478" t="str">
        <f t="shared" si="583"/>
        <v>Em atraso</v>
      </c>
      <c r="S7478" s="5">
        <f t="shared" si="584"/>
        <v>1</v>
      </c>
    </row>
    <row r="7479" spans="1:19" x14ac:dyDescent="0.25">
      <c r="A7479">
        <v>7478</v>
      </c>
      <c r="B7479" s="1">
        <v>44331</v>
      </c>
      <c r="C7479" s="1">
        <v>44341</v>
      </c>
      <c r="D7479" s="1">
        <v>44351</v>
      </c>
      <c r="E7479" s="1">
        <v>44351</v>
      </c>
      <c r="F7479">
        <v>1</v>
      </c>
      <c r="G7479">
        <v>9</v>
      </c>
      <c r="H7479">
        <v>173</v>
      </c>
      <c r="I7479" s="6">
        <v>0</v>
      </c>
      <c r="J7479">
        <v>3</v>
      </c>
      <c r="K7479" t="str">
        <f>_xlfn.XLOOKUP(fCompras!F7479,dComprador!$A$2:$A$7,dComprador!$B$2:$B$7)</f>
        <v>Alon</v>
      </c>
      <c r="L7479" t="str">
        <f>_xlfn.XLOOKUP(J7479,dFornecedor!$A$2:$A$6,dFornecedor!$B$2:$B$6)</f>
        <v>StepUp</v>
      </c>
      <c r="M7479" t="str">
        <f>_xlfn.XLOOKUP(G7479,dMateriaPrima!$A$2:$A$12,dMateriaPrima!$B$2:$B$12)</f>
        <v>Couro</v>
      </c>
      <c r="N7479" s="2">
        <f>_xlfn.XLOOKUP(G7479,dMateriaPrima!$A$2:$A$12,dMateriaPrima!$C$2:$C$12)</f>
        <v>4.4000000000000004</v>
      </c>
      <c r="O7479" s="3">
        <f t="shared" si="580"/>
        <v>761.2</v>
      </c>
      <c r="P7479" s="4">
        <f t="shared" si="581"/>
        <v>0</v>
      </c>
      <c r="Q7479" s="3">
        <f t="shared" si="582"/>
        <v>761.2</v>
      </c>
      <c r="R7479" t="str">
        <f t="shared" si="583"/>
        <v>No prazo</v>
      </c>
      <c r="S7479" s="5">
        <f t="shared" si="584"/>
        <v>0</v>
      </c>
    </row>
    <row r="7480" spans="1:19" x14ac:dyDescent="0.25">
      <c r="A7480">
        <v>7479</v>
      </c>
      <c r="B7480" s="1">
        <v>44331</v>
      </c>
      <c r="C7480" s="1">
        <v>44332</v>
      </c>
      <c r="D7480" s="1">
        <v>44353</v>
      </c>
      <c r="E7480" s="1">
        <v>44351</v>
      </c>
      <c r="F7480">
        <v>1</v>
      </c>
      <c r="G7480">
        <v>9</v>
      </c>
      <c r="H7480">
        <v>224</v>
      </c>
      <c r="I7480" s="6">
        <v>0</v>
      </c>
      <c r="J7480">
        <v>3</v>
      </c>
      <c r="K7480" t="str">
        <f>_xlfn.XLOOKUP(fCompras!F7480,dComprador!$A$2:$A$7,dComprador!$B$2:$B$7)</f>
        <v>Alon</v>
      </c>
      <c r="L7480" t="str">
        <f>_xlfn.XLOOKUP(J7480,dFornecedor!$A$2:$A$6,dFornecedor!$B$2:$B$6)</f>
        <v>StepUp</v>
      </c>
      <c r="M7480" t="str">
        <f>_xlfn.XLOOKUP(G7480,dMateriaPrima!$A$2:$A$12,dMateriaPrima!$B$2:$B$12)</f>
        <v>Couro</v>
      </c>
      <c r="N7480" s="2">
        <f>_xlfn.XLOOKUP(G7480,dMateriaPrima!$A$2:$A$12,dMateriaPrima!$C$2:$C$12)</f>
        <v>4.4000000000000004</v>
      </c>
      <c r="O7480" s="3">
        <f t="shared" si="580"/>
        <v>985.60000000000014</v>
      </c>
      <c r="P7480" s="4">
        <f t="shared" si="581"/>
        <v>0</v>
      </c>
      <c r="Q7480" s="3">
        <f t="shared" si="582"/>
        <v>985.60000000000014</v>
      </c>
      <c r="R7480" t="str">
        <f t="shared" si="583"/>
        <v>No prazo</v>
      </c>
      <c r="S7480" s="5">
        <f t="shared" si="584"/>
        <v>0</v>
      </c>
    </row>
    <row r="7481" spans="1:19" x14ac:dyDescent="0.25">
      <c r="A7481">
        <v>7480</v>
      </c>
      <c r="B7481" s="1">
        <v>44331</v>
      </c>
      <c r="C7481" s="1">
        <v>44340</v>
      </c>
      <c r="D7481" s="1">
        <v>44347</v>
      </c>
      <c r="E7481" s="1">
        <v>44348</v>
      </c>
      <c r="F7481">
        <v>1</v>
      </c>
      <c r="G7481">
        <v>7</v>
      </c>
      <c r="H7481">
        <v>45</v>
      </c>
      <c r="I7481" s="6">
        <v>0</v>
      </c>
      <c r="J7481">
        <v>3</v>
      </c>
      <c r="K7481" t="str">
        <f>_xlfn.XLOOKUP(fCompras!F7481,dComprador!$A$2:$A$7,dComprador!$B$2:$B$7)</f>
        <v>Alon</v>
      </c>
      <c r="L7481" t="str">
        <f>_xlfn.XLOOKUP(J7481,dFornecedor!$A$2:$A$6,dFornecedor!$B$2:$B$6)</f>
        <v>StepUp</v>
      </c>
      <c r="M7481" t="str">
        <f>_xlfn.XLOOKUP(G7481,dMateriaPrima!$A$2:$A$12,dMateriaPrima!$B$2:$B$12)</f>
        <v>Poliéster</v>
      </c>
      <c r="N7481" s="2">
        <f>_xlfn.XLOOKUP(G7481,dMateriaPrima!$A$2:$A$12,dMateriaPrima!$C$2:$C$12)</f>
        <v>8</v>
      </c>
      <c r="O7481" s="3">
        <f t="shared" si="580"/>
        <v>360</v>
      </c>
      <c r="P7481" s="4">
        <f t="shared" si="581"/>
        <v>0</v>
      </c>
      <c r="Q7481" s="3">
        <f t="shared" si="582"/>
        <v>360</v>
      </c>
      <c r="R7481" t="str">
        <f t="shared" si="583"/>
        <v>Em atraso</v>
      </c>
      <c r="S7481" s="5">
        <f t="shared" si="584"/>
        <v>1</v>
      </c>
    </row>
    <row r="7482" spans="1:19" x14ac:dyDescent="0.25">
      <c r="A7482">
        <v>7481</v>
      </c>
      <c r="B7482" s="1">
        <v>44331</v>
      </c>
      <c r="C7482" s="1">
        <v>44340</v>
      </c>
      <c r="D7482" s="1">
        <v>44346</v>
      </c>
      <c r="E7482" s="1">
        <v>44349</v>
      </c>
      <c r="F7482">
        <v>1</v>
      </c>
      <c r="G7482">
        <v>5</v>
      </c>
      <c r="H7482">
        <v>85</v>
      </c>
      <c r="I7482" s="6">
        <v>0</v>
      </c>
      <c r="J7482">
        <v>3</v>
      </c>
      <c r="K7482" t="str">
        <f>_xlfn.XLOOKUP(fCompras!F7482,dComprador!$A$2:$A$7,dComprador!$B$2:$B$7)</f>
        <v>Alon</v>
      </c>
      <c r="L7482" t="str">
        <f>_xlfn.XLOOKUP(J7482,dFornecedor!$A$2:$A$6,dFornecedor!$B$2:$B$6)</f>
        <v>StepUp</v>
      </c>
      <c r="M7482" t="str">
        <f>_xlfn.XLOOKUP(G7482,dMateriaPrima!$A$2:$A$12,dMateriaPrima!$B$2:$B$12)</f>
        <v>Areia</v>
      </c>
      <c r="N7482" s="2">
        <f>_xlfn.XLOOKUP(G7482,dMateriaPrima!$A$2:$A$12,dMateriaPrima!$C$2:$C$12)</f>
        <v>3.59</v>
      </c>
      <c r="O7482" s="3">
        <f t="shared" si="580"/>
        <v>305.14999999999998</v>
      </c>
      <c r="P7482" s="4">
        <f t="shared" si="581"/>
        <v>0</v>
      </c>
      <c r="Q7482" s="3">
        <f t="shared" si="582"/>
        <v>305.14999999999998</v>
      </c>
      <c r="R7482" t="str">
        <f t="shared" si="583"/>
        <v>Em atraso</v>
      </c>
      <c r="S7482" s="5">
        <f t="shared" si="584"/>
        <v>3</v>
      </c>
    </row>
    <row r="7483" spans="1:19" x14ac:dyDescent="0.25">
      <c r="A7483">
        <v>7482</v>
      </c>
      <c r="B7483" s="1">
        <v>44331</v>
      </c>
      <c r="C7483" s="1">
        <v>44339</v>
      </c>
      <c r="D7483" s="1">
        <v>44362</v>
      </c>
      <c r="E7483" s="1">
        <v>44364</v>
      </c>
      <c r="F7483">
        <v>1</v>
      </c>
      <c r="G7483">
        <v>9</v>
      </c>
      <c r="H7483">
        <v>14</v>
      </c>
      <c r="I7483" s="6">
        <v>0</v>
      </c>
      <c r="J7483">
        <v>2</v>
      </c>
      <c r="K7483" t="str">
        <f>_xlfn.XLOOKUP(fCompras!F7483,dComprador!$A$2:$A$7,dComprador!$B$2:$B$7)</f>
        <v>Alon</v>
      </c>
      <c r="L7483" t="str">
        <f>_xlfn.XLOOKUP(J7483,dFornecedor!$A$2:$A$6,dFornecedor!$B$2:$B$6)</f>
        <v>Minerva</v>
      </c>
      <c r="M7483" t="str">
        <f>_xlfn.XLOOKUP(G7483,dMateriaPrima!$A$2:$A$12,dMateriaPrima!$B$2:$B$12)</f>
        <v>Couro</v>
      </c>
      <c r="N7483" s="2">
        <f>_xlfn.XLOOKUP(G7483,dMateriaPrima!$A$2:$A$12,dMateriaPrima!$C$2:$C$12)</f>
        <v>4.4000000000000004</v>
      </c>
      <c r="O7483" s="3">
        <f t="shared" si="580"/>
        <v>61.600000000000009</v>
      </c>
      <c r="P7483" s="4">
        <f t="shared" si="581"/>
        <v>0</v>
      </c>
      <c r="Q7483" s="3">
        <f t="shared" si="582"/>
        <v>61.600000000000009</v>
      </c>
      <c r="R7483" t="str">
        <f t="shared" si="583"/>
        <v>Em atraso</v>
      </c>
      <c r="S7483" s="5">
        <f t="shared" si="584"/>
        <v>2</v>
      </c>
    </row>
    <row r="7484" spans="1:19" x14ac:dyDescent="0.25">
      <c r="A7484">
        <v>7483</v>
      </c>
      <c r="B7484" s="1">
        <v>44331</v>
      </c>
      <c r="C7484" s="1">
        <v>44336</v>
      </c>
      <c r="D7484" s="1">
        <v>44355</v>
      </c>
      <c r="E7484" s="1">
        <v>44356</v>
      </c>
      <c r="F7484">
        <v>1</v>
      </c>
      <c r="G7484">
        <v>9</v>
      </c>
      <c r="H7484">
        <v>273</v>
      </c>
      <c r="I7484" s="6">
        <v>0</v>
      </c>
      <c r="J7484">
        <v>3</v>
      </c>
      <c r="K7484" t="str">
        <f>_xlfn.XLOOKUP(fCompras!F7484,dComprador!$A$2:$A$7,dComprador!$B$2:$B$7)</f>
        <v>Alon</v>
      </c>
      <c r="L7484" t="str">
        <f>_xlfn.XLOOKUP(J7484,dFornecedor!$A$2:$A$6,dFornecedor!$B$2:$B$6)</f>
        <v>StepUp</v>
      </c>
      <c r="M7484" t="str">
        <f>_xlfn.XLOOKUP(G7484,dMateriaPrima!$A$2:$A$12,dMateriaPrima!$B$2:$B$12)</f>
        <v>Couro</v>
      </c>
      <c r="N7484" s="2">
        <f>_xlfn.XLOOKUP(G7484,dMateriaPrima!$A$2:$A$12,dMateriaPrima!$C$2:$C$12)</f>
        <v>4.4000000000000004</v>
      </c>
      <c r="O7484" s="3">
        <f t="shared" si="580"/>
        <v>1201.2</v>
      </c>
      <c r="P7484" s="4">
        <f t="shared" si="581"/>
        <v>0</v>
      </c>
      <c r="Q7484" s="3">
        <f t="shared" si="582"/>
        <v>1201.2</v>
      </c>
      <c r="R7484" t="str">
        <f t="shared" si="583"/>
        <v>Em atraso</v>
      </c>
      <c r="S7484" s="5">
        <f t="shared" si="584"/>
        <v>1</v>
      </c>
    </row>
    <row r="7485" spans="1:19" x14ac:dyDescent="0.25">
      <c r="A7485">
        <v>7484</v>
      </c>
      <c r="B7485" s="1">
        <v>44332</v>
      </c>
      <c r="C7485" s="1">
        <v>44332</v>
      </c>
      <c r="D7485" s="1">
        <v>44359</v>
      </c>
      <c r="E7485" s="1">
        <v>44362</v>
      </c>
      <c r="F7485">
        <v>1</v>
      </c>
      <c r="G7485">
        <v>7</v>
      </c>
      <c r="H7485">
        <v>51</v>
      </c>
      <c r="I7485" s="6">
        <v>0</v>
      </c>
      <c r="J7485">
        <v>5</v>
      </c>
      <c r="K7485" t="str">
        <f>_xlfn.XLOOKUP(fCompras!F7485,dComprador!$A$2:$A$7,dComprador!$B$2:$B$7)</f>
        <v>Alon</v>
      </c>
      <c r="L7485" t="str">
        <f>_xlfn.XLOOKUP(J7485,dFornecedor!$A$2:$A$6,dFornecedor!$B$2:$B$6)</f>
        <v>Atlas</v>
      </c>
      <c r="M7485" t="str">
        <f>_xlfn.XLOOKUP(G7485,dMateriaPrima!$A$2:$A$12,dMateriaPrima!$B$2:$B$12)</f>
        <v>Poliéster</v>
      </c>
      <c r="N7485" s="2">
        <f>_xlfn.XLOOKUP(G7485,dMateriaPrima!$A$2:$A$12,dMateriaPrima!$C$2:$C$12)</f>
        <v>8</v>
      </c>
      <c r="O7485" s="3">
        <f t="shared" si="580"/>
        <v>408</v>
      </c>
      <c r="P7485" s="4">
        <f t="shared" si="581"/>
        <v>0</v>
      </c>
      <c r="Q7485" s="3">
        <f t="shared" si="582"/>
        <v>408</v>
      </c>
      <c r="R7485" t="str">
        <f t="shared" si="583"/>
        <v>Em atraso</v>
      </c>
      <c r="S7485" s="5">
        <f t="shared" si="584"/>
        <v>3</v>
      </c>
    </row>
    <row r="7486" spans="1:19" x14ac:dyDescent="0.25">
      <c r="A7486">
        <v>7485</v>
      </c>
      <c r="B7486" s="1">
        <v>44332</v>
      </c>
      <c r="C7486" s="1">
        <v>44340</v>
      </c>
      <c r="D7486" s="1">
        <v>44363</v>
      </c>
      <c r="E7486" s="1">
        <v>44369</v>
      </c>
      <c r="F7486">
        <v>1</v>
      </c>
      <c r="G7486">
        <v>1</v>
      </c>
      <c r="H7486">
        <v>8</v>
      </c>
      <c r="I7486" s="6">
        <v>0</v>
      </c>
      <c r="J7486">
        <v>3</v>
      </c>
      <c r="K7486" t="str">
        <f>_xlfn.XLOOKUP(fCompras!F7486,dComprador!$A$2:$A$7,dComprador!$B$2:$B$7)</f>
        <v>Alon</v>
      </c>
      <c r="L7486" t="str">
        <f>_xlfn.XLOOKUP(J7486,dFornecedor!$A$2:$A$6,dFornecedor!$B$2:$B$6)</f>
        <v>StepUp</v>
      </c>
      <c r="M7486" t="str">
        <f>_xlfn.XLOOKUP(G7486,dMateriaPrima!$A$2:$A$12,dMateriaPrima!$B$2:$B$12)</f>
        <v>Tecido</v>
      </c>
      <c r="N7486" s="2">
        <f>_xlfn.XLOOKUP(G7486,dMateriaPrima!$A$2:$A$12,dMateriaPrima!$C$2:$C$12)</f>
        <v>18</v>
      </c>
      <c r="O7486" s="3">
        <f t="shared" si="580"/>
        <v>144</v>
      </c>
      <c r="P7486" s="4">
        <f t="shared" si="581"/>
        <v>0</v>
      </c>
      <c r="Q7486" s="3">
        <f t="shared" si="582"/>
        <v>144</v>
      </c>
      <c r="R7486" t="str">
        <f t="shared" si="583"/>
        <v>Em atraso</v>
      </c>
      <c r="S7486" s="5">
        <f t="shared" si="584"/>
        <v>6</v>
      </c>
    </row>
    <row r="7487" spans="1:19" x14ac:dyDescent="0.25">
      <c r="A7487">
        <v>7486</v>
      </c>
      <c r="B7487" s="1">
        <v>44332</v>
      </c>
      <c r="C7487" s="1">
        <v>44334</v>
      </c>
      <c r="D7487" s="1">
        <v>44341</v>
      </c>
      <c r="E7487" s="1">
        <v>44342</v>
      </c>
      <c r="F7487">
        <v>4</v>
      </c>
      <c r="G7487">
        <v>10</v>
      </c>
      <c r="H7487">
        <v>449</v>
      </c>
      <c r="I7487" s="6">
        <v>0</v>
      </c>
      <c r="J7487">
        <v>2</v>
      </c>
      <c r="K7487" t="str">
        <f>_xlfn.XLOOKUP(fCompras!F7487,dComprador!$A$2:$A$7,dComprador!$B$2:$B$7)</f>
        <v>Lira</v>
      </c>
      <c r="L7487" t="str">
        <f>_xlfn.XLOOKUP(J7487,dFornecedor!$A$2:$A$6,dFornecedor!$B$2:$B$6)</f>
        <v>Minerva</v>
      </c>
      <c r="M7487" t="str">
        <f>_xlfn.XLOOKUP(G7487,dMateriaPrima!$A$2:$A$12,dMateriaPrima!$B$2:$B$12)</f>
        <v>Pedra Britada</v>
      </c>
      <c r="N7487" s="2">
        <f>_xlfn.XLOOKUP(G7487,dMateriaPrima!$A$2:$A$12,dMateriaPrima!$C$2:$C$12)</f>
        <v>56</v>
      </c>
      <c r="O7487" s="3">
        <f t="shared" si="580"/>
        <v>25144</v>
      </c>
      <c r="P7487" s="4">
        <f t="shared" si="581"/>
        <v>0</v>
      </c>
      <c r="Q7487" s="3">
        <f t="shared" si="582"/>
        <v>25144</v>
      </c>
      <c r="R7487" t="str">
        <f t="shared" si="583"/>
        <v>Em atraso</v>
      </c>
      <c r="S7487" s="5">
        <f t="shared" si="584"/>
        <v>1</v>
      </c>
    </row>
    <row r="7488" spans="1:19" x14ac:dyDescent="0.25">
      <c r="A7488">
        <v>7487</v>
      </c>
      <c r="B7488" s="1">
        <v>44332</v>
      </c>
      <c r="C7488" s="1">
        <v>44332</v>
      </c>
      <c r="D7488" s="1">
        <v>44339</v>
      </c>
      <c r="E7488" s="1">
        <v>44340</v>
      </c>
      <c r="F7488">
        <v>4</v>
      </c>
      <c r="G7488">
        <v>11</v>
      </c>
      <c r="H7488">
        <v>15</v>
      </c>
      <c r="I7488" s="6">
        <v>0</v>
      </c>
      <c r="J7488">
        <v>4</v>
      </c>
      <c r="K7488" t="str">
        <f>_xlfn.XLOOKUP(fCompras!F7488,dComprador!$A$2:$A$7,dComprador!$B$2:$B$7)</f>
        <v>Lira</v>
      </c>
      <c r="L7488" t="str">
        <f>_xlfn.XLOOKUP(J7488,dFornecedor!$A$2:$A$6,dFornecedor!$B$2:$B$6)</f>
        <v>AlphaOmega</v>
      </c>
      <c r="M7488" t="str">
        <f>_xlfn.XLOOKUP(G7488,dMateriaPrima!$A$2:$A$12,dMateriaPrima!$B$2:$B$12)</f>
        <v>Papel</v>
      </c>
      <c r="N7488" s="2">
        <f>_xlfn.XLOOKUP(G7488,dMateriaPrima!$A$2:$A$12,dMateriaPrima!$C$2:$C$12)</f>
        <v>9</v>
      </c>
      <c r="O7488" s="3">
        <f t="shared" si="580"/>
        <v>135</v>
      </c>
      <c r="P7488" s="4">
        <f t="shared" si="581"/>
        <v>0</v>
      </c>
      <c r="Q7488" s="3">
        <f t="shared" si="582"/>
        <v>135</v>
      </c>
      <c r="R7488" t="str">
        <f t="shared" si="583"/>
        <v>Em atraso</v>
      </c>
      <c r="S7488" s="5">
        <f t="shared" si="584"/>
        <v>1</v>
      </c>
    </row>
    <row r="7489" spans="1:19" x14ac:dyDescent="0.25">
      <c r="A7489">
        <v>7488</v>
      </c>
      <c r="B7489" s="1">
        <v>44332</v>
      </c>
      <c r="C7489" s="1">
        <v>44332</v>
      </c>
      <c r="D7489" s="1">
        <v>44346</v>
      </c>
      <c r="E7489" s="1">
        <v>44347</v>
      </c>
      <c r="F7489">
        <v>1</v>
      </c>
      <c r="G7489">
        <v>6</v>
      </c>
      <c r="H7489">
        <v>95</v>
      </c>
      <c r="I7489" s="6">
        <v>0</v>
      </c>
      <c r="J7489">
        <v>2</v>
      </c>
      <c r="K7489" t="str">
        <f>_xlfn.XLOOKUP(fCompras!F7489,dComprador!$A$2:$A$7,dComprador!$B$2:$B$7)</f>
        <v>Alon</v>
      </c>
      <c r="L7489" t="str">
        <f>_xlfn.XLOOKUP(J7489,dFornecedor!$A$2:$A$6,dFornecedor!$B$2:$B$6)</f>
        <v>Minerva</v>
      </c>
      <c r="M7489" t="str">
        <f>_xlfn.XLOOKUP(G7489,dMateriaPrima!$A$2:$A$12,dMateriaPrima!$B$2:$B$12)</f>
        <v>Fio Algodão</v>
      </c>
      <c r="N7489" s="2">
        <f>_xlfn.XLOOKUP(G7489,dMateriaPrima!$A$2:$A$12,dMateriaPrima!$C$2:$C$12)</f>
        <v>55.9</v>
      </c>
      <c r="O7489" s="3">
        <f t="shared" si="580"/>
        <v>5310.5</v>
      </c>
      <c r="P7489" s="4">
        <f t="shared" si="581"/>
        <v>0</v>
      </c>
      <c r="Q7489" s="3">
        <f t="shared" si="582"/>
        <v>5310.5</v>
      </c>
      <c r="R7489" t="str">
        <f t="shared" si="583"/>
        <v>Em atraso</v>
      </c>
      <c r="S7489" s="5">
        <f t="shared" si="584"/>
        <v>1</v>
      </c>
    </row>
    <row r="7490" spans="1:19" x14ac:dyDescent="0.25">
      <c r="A7490">
        <v>7489</v>
      </c>
      <c r="B7490" s="1">
        <v>44332</v>
      </c>
      <c r="C7490" s="1">
        <v>44336</v>
      </c>
      <c r="D7490" s="1">
        <v>44344</v>
      </c>
      <c r="E7490" s="1">
        <v>44347</v>
      </c>
      <c r="F7490">
        <v>2</v>
      </c>
      <c r="G7490">
        <v>1</v>
      </c>
      <c r="H7490">
        <v>380</v>
      </c>
      <c r="I7490" s="6">
        <v>0</v>
      </c>
      <c r="J7490">
        <v>5</v>
      </c>
      <c r="K7490" t="str">
        <f>_xlfn.XLOOKUP(fCompras!F7490,dComprador!$A$2:$A$7,dComprador!$B$2:$B$7)</f>
        <v>João</v>
      </c>
      <c r="L7490" t="str">
        <f>_xlfn.XLOOKUP(J7490,dFornecedor!$A$2:$A$6,dFornecedor!$B$2:$B$6)</f>
        <v>Atlas</v>
      </c>
      <c r="M7490" t="str">
        <f>_xlfn.XLOOKUP(G7490,dMateriaPrima!$A$2:$A$12,dMateriaPrima!$B$2:$B$12)</f>
        <v>Tecido</v>
      </c>
      <c r="N7490" s="2">
        <f>_xlfn.XLOOKUP(G7490,dMateriaPrima!$A$2:$A$12,dMateriaPrima!$C$2:$C$12)</f>
        <v>18</v>
      </c>
      <c r="O7490" s="3">
        <f t="shared" si="580"/>
        <v>6840</v>
      </c>
      <c r="P7490" s="4">
        <f t="shared" si="581"/>
        <v>0</v>
      </c>
      <c r="Q7490" s="3">
        <f t="shared" si="582"/>
        <v>6840</v>
      </c>
      <c r="R7490" t="str">
        <f t="shared" si="583"/>
        <v>Em atraso</v>
      </c>
      <c r="S7490" s="5">
        <f t="shared" si="584"/>
        <v>3</v>
      </c>
    </row>
    <row r="7491" spans="1:19" x14ac:dyDescent="0.25">
      <c r="A7491">
        <v>7490</v>
      </c>
      <c r="B7491" s="1">
        <v>44332</v>
      </c>
      <c r="C7491" s="1">
        <v>44335</v>
      </c>
      <c r="D7491" s="1">
        <v>44362</v>
      </c>
      <c r="E7491" s="1">
        <v>44365</v>
      </c>
      <c r="F7491">
        <v>1</v>
      </c>
      <c r="G7491">
        <v>11</v>
      </c>
      <c r="H7491">
        <v>18</v>
      </c>
      <c r="I7491" s="6">
        <v>0</v>
      </c>
      <c r="J7491">
        <v>1</v>
      </c>
      <c r="K7491" t="str">
        <f>_xlfn.XLOOKUP(fCompras!F7491,dComprador!$A$2:$A$7,dComprador!$B$2:$B$7)</f>
        <v>Alon</v>
      </c>
      <c r="L7491" t="str">
        <f>_xlfn.XLOOKUP(J7491,dFornecedor!$A$2:$A$6,dFornecedor!$B$2:$B$6)</f>
        <v>NorthShore</v>
      </c>
      <c r="M7491" t="str">
        <f>_xlfn.XLOOKUP(G7491,dMateriaPrima!$A$2:$A$12,dMateriaPrima!$B$2:$B$12)</f>
        <v>Papel</v>
      </c>
      <c r="N7491" s="2">
        <f>_xlfn.XLOOKUP(G7491,dMateriaPrima!$A$2:$A$12,dMateriaPrima!$C$2:$C$12)</f>
        <v>9</v>
      </c>
      <c r="O7491" s="3">
        <f t="shared" ref="O7491:O7554" si="585">PRODUCT(H7491,N7491)</f>
        <v>162</v>
      </c>
      <c r="P7491" s="4">
        <f t="shared" ref="P7491:P7554" si="586">PRODUCT(O7491,I7491)</f>
        <v>0</v>
      </c>
      <c r="Q7491" s="3">
        <f t="shared" ref="Q7491:Q7554" si="587">O7491-P7491</f>
        <v>162</v>
      </c>
      <c r="R7491" t="str">
        <f t="shared" ref="R7491:R7554" si="588">IF(E7491&lt;=D7491,"No prazo",IF(E7491&gt;D7491,"Em atraso"))</f>
        <v>Em atraso</v>
      </c>
      <c r="S7491" s="5">
        <f t="shared" ref="S7491:S7554" si="589">IF(E7491 &gt;D7491, E7491-D7491,0)</f>
        <v>3</v>
      </c>
    </row>
    <row r="7492" spans="1:19" x14ac:dyDescent="0.25">
      <c r="A7492">
        <v>7491</v>
      </c>
      <c r="B7492" s="1">
        <v>44332</v>
      </c>
      <c r="C7492" s="1">
        <v>44336</v>
      </c>
      <c r="D7492" s="1">
        <v>44353</v>
      </c>
      <c r="E7492" s="1">
        <v>44354</v>
      </c>
      <c r="F7492">
        <v>1</v>
      </c>
      <c r="G7492">
        <v>8</v>
      </c>
      <c r="H7492">
        <v>26</v>
      </c>
      <c r="I7492" s="6">
        <v>0</v>
      </c>
      <c r="J7492">
        <v>1</v>
      </c>
      <c r="K7492" t="str">
        <f>_xlfn.XLOOKUP(fCompras!F7492,dComprador!$A$2:$A$7,dComprador!$B$2:$B$7)</f>
        <v>Alon</v>
      </c>
      <c r="L7492" t="str">
        <f>_xlfn.XLOOKUP(J7492,dFornecedor!$A$2:$A$6,dFornecedor!$B$2:$B$6)</f>
        <v>NorthShore</v>
      </c>
      <c r="M7492" t="str">
        <f>_xlfn.XLOOKUP(G7492,dMateriaPrima!$A$2:$A$12,dMateriaPrima!$B$2:$B$12)</f>
        <v>Cimento</v>
      </c>
      <c r="N7492" s="2">
        <f>_xlfn.XLOOKUP(G7492,dMateriaPrima!$A$2:$A$12,dMateriaPrima!$C$2:$C$12)</f>
        <v>23</v>
      </c>
      <c r="O7492" s="3">
        <f t="shared" si="585"/>
        <v>598</v>
      </c>
      <c r="P7492" s="4">
        <f t="shared" si="586"/>
        <v>0</v>
      </c>
      <c r="Q7492" s="3">
        <f t="shared" si="587"/>
        <v>598</v>
      </c>
      <c r="R7492" t="str">
        <f t="shared" si="588"/>
        <v>Em atraso</v>
      </c>
      <c r="S7492" s="5">
        <f t="shared" si="589"/>
        <v>1</v>
      </c>
    </row>
    <row r="7493" spans="1:19" x14ac:dyDescent="0.25">
      <c r="A7493">
        <v>7492</v>
      </c>
      <c r="B7493" s="1">
        <v>44332</v>
      </c>
      <c r="C7493" s="1">
        <v>44332</v>
      </c>
      <c r="D7493" s="1">
        <v>44352</v>
      </c>
      <c r="E7493" s="1">
        <v>44355</v>
      </c>
      <c r="F7493">
        <v>1</v>
      </c>
      <c r="G7493">
        <v>3</v>
      </c>
      <c r="H7493">
        <v>98</v>
      </c>
      <c r="I7493" s="6">
        <v>0</v>
      </c>
      <c r="J7493">
        <v>2</v>
      </c>
      <c r="K7493" t="str">
        <f>_xlfn.XLOOKUP(fCompras!F7493,dComprador!$A$2:$A$7,dComprador!$B$2:$B$7)</f>
        <v>Alon</v>
      </c>
      <c r="L7493" t="str">
        <f>_xlfn.XLOOKUP(J7493,dFornecedor!$A$2:$A$6,dFornecedor!$B$2:$B$6)</f>
        <v>Minerva</v>
      </c>
      <c r="M7493" t="str">
        <f>_xlfn.XLOOKUP(G7493,dMateriaPrima!$A$2:$A$12,dMateriaPrima!$B$2:$B$12)</f>
        <v>Barra Metal</v>
      </c>
      <c r="N7493" s="2">
        <f>_xlfn.XLOOKUP(G7493,dMateriaPrima!$A$2:$A$12,dMateriaPrima!$C$2:$C$12)</f>
        <v>565</v>
      </c>
      <c r="O7493" s="3">
        <f t="shared" si="585"/>
        <v>55370</v>
      </c>
      <c r="P7493" s="4">
        <f t="shared" si="586"/>
        <v>0</v>
      </c>
      <c r="Q7493" s="3">
        <f t="shared" si="587"/>
        <v>55370</v>
      </c>
      <c r="R7493" t="str">
        <f t="shared" si="588"/>
        <v>Em atraso</v>
      </c>
      <c r="S7493" s="5">
        <f t="shared" si="589"/>
        <v>3</v>
      </c>
    </row>
    <row r="7494" spans="1:19" x14ac:dyDescent="0.25">
      <c r="A7494">
        <v>7493</v>
      </c>
      <c r="B7494" s="1">
        <v>44332</v>
      </c>
      <c r="C7494" s="1">
        <v>44332</v>
      </c>
      <c r="D7494" s="1">
        <v>44353</v>
      </c>
      <c r="E7494" s="1">
        <v>44355</v>
      </c>
      <c r="F7494">
        <v>1</v>
      </c>
      <c r="G7494">
        <v>7</v>
      </c>
      <c r="H7494">
        <v>9</v>
      </c>
      <c r="I7494" s="6">
        <v>0</v>
      </c>
      <c r="J7494">
        <v>4</v>
      </c>
      <c r="K7494" t="str">
        <f>_xlfn.XLOOKUP(fCompras!F7494,dComprador!$A$2:$A$7,dComprador!$B$2:$B$7)</f>
        <v>Alon</v>
      </c>
      <c r="L7494" t="str">
        <f>_xlfn.XLOOKUP(J7494,dFornecedor!$A$2:$A$6,dFornecedor!$B$2:$B$6)</f>
        <v>AlphaOmega</v>
      </c>
      <c r="M7494" t="str">
        <f>_xlfn.XLOOKUP(G7494,dMateriaPrima!$A$2:$A$12,dMateriaPrima!$B$2:$B$12)</f>
        <v>Poliéster</v>
      </c>
      <c r="N7494" s="2">
        <f>_xlfn.XLOOKUP(G7494,dMateriaPrima!$A$2:$A$12,dMateriaPrima!$C$2:$C$12)</f>
        <v>8</v>
      </c>
      <c r="O7494" s="3">
        <f t="shared" si="585"/>
        <v>72</v>
      </c>
      <c r="P7494" s="4">
        <f t="shared" si="586"/>
        <v>0</v>
      </c>
      <c r="Q7494" s="3">
        <f t="shared" si="587"/>
        <v>72</v>
      </c>
      <c r="R7494" t="str">
        <f t="shared" si="588"/>
        <v>Em atraso</v>
      </c>
      <c r="S7494" s="5">
        <f t="shared" si="589"/>
        <v>2</v>
      </c>
    </row>
    <row r="7495" spans="1:19" x14ac:dyDescent="0.25">
      <c r="A7495">
        <v>7494</v>
      </c>
      <c r="B7495" s="1">
        <v>44333</v>
      </c>
      <c r="C7495" s="1">
        <v>44333</v>
      </c>
      <c r="D7495" s="1">
        <v>44340</v>
      </c>
      <c r="E7495" s="1">
        <v>44339</v>
      </c>
      <c r="F7495">
        <v>4</v>
      </c>
      <c r="G7495">
        <v>4</v>
      </c>
      <c r="H7495">
        <v>288</v>
      </c>
      <c r="I7495" s="6">
        <v>0</v>
      </c>
      <c r="J7495">
        <v>2</v>
      </c>
      <c r="K7495" t="str">
        <f>_xlfn.XLOOKUP(fCompras!F7495,dComprador!$A$2:$A$7,dComprador!$B$2:$B$7)</f>
        <v>Lira</v>
      </c>
      <c r="L7495" t="str">
        <f>_xlfn.XLOOKUP(J7495,dFornecedor!$A$2:$A$6,dFornecedor!$B$2:$B$6)</f>
        <v>Minerva</v>
      </c>
      <c r="M7495" t="str">
        <f>_xlfn.XLOOKUP(G7495,dMateriaPrima!$A$2:$A$12,dMateriaPrima!$B$2:$B$12)</f>
        <v>Madeira</v>
      </c>
      <c r="N7495" s="2">
        <f>_xlfn.XLOOKUP(G7495,dMateriaPrima!$A$2:$A$12,dMateriaPrima!$C$2:$C$12)</f>
        <v>168</v>
      </c>
      <c r="O7495" s="3">
        <f t="shared" si="585"/>
        <v>48384</v>
      </c>
      <c r="P7495" s="4">
        <f t="shared" si="586"/>
        <v>0</v>
      </c>
      <c r="Q7495" s="3">
        <f t="shared" si="587"/>
        <v>48384</v>
      </c>
      <c r="R7495" t="str">
        <f t="shared" si="588"/>
        <v>No prazo</v>
      </c>
      <c r="S7495" s="5">
        <f t="shared" si="589"/>
        <v>0</v>
      </c>
    </row>
    <row r="7496" spans="1:19" x14ac:dyDescent="0.25">
      <c r="A7496">
        <v>7495</v>
      </c>
      <c r="B7496" s="1">
        <v>44333</v>
      </c>
      <c r="C7496" s="1">
        <v>44337</v>
      </c>
      <c r="D7496" s="1">
        <v>44340</v>
      </c>
      <c r="E7496" s="1">
        <v>44338</v>
      </c>
      <c r="F7496">
        <v>4</v>
      </c>
      <c r="G7496">
        <v>3</v>
      </c>
      <c r="H7496">
        <v>321</v>
      </c>
      <c r="I7496" s="6">
        <v>0</v>
      </c>
      <c r="J7496">
        <v>1</v>
      </c>
      <c r="K7496" t="str">
        <f>_xlfn.XLOOKUP(fCompras!F7496,dComprador!$A$2:$A$7,dComprador!$B$2:$B$7)</f>
        <v>Lira</v>
      </c>
      <c r="L7496" t="str">
        <f>_xlfn.XLOOKUP(J7496,dFornecedor!$A$2:$A$6,dFornecedor!$B$2:$B$6)</f>
        <v>NorthShore</v>
      </c>
      <c r="M7496" t="str">
        <f>_xlfn.XLOOKUP(G7496,dMateriaPrima!$A$2:$A$12,dMateriaPrima!$B$2:$B$12)</f>
        <v>Barra Metal</v>
      </c>
      <c r="N7496" s="2">
        <f>_xlfn.XLOOKUP(G7496,dMateriaPrima!$A$2:$A$12,dMateriaPrima!$C$2:$C$12)</f>
        <v>565</v>
      </c>
      <c r="O7496" s="3">
        <f t="shared" si="585"/>
        <v>181365</v>
      </c>
      <c r="P7496" s="4">
        <f t="shared" si="586"/>
        <v>0</v>
      </c>
      <c r="Q7496" s="3">
        <f t="shared" si="587"/>
        <v>181365</v>
      </c>
      <c r="R7496" t="str">
        <f t="shared" si="588"/>
        <v>No prazo</v>
      </c>
      <c r="S7496" s="5">
        <f t="shared" si="589"/>
        <v>0</v>
      </c>
    </row>
    <row r="7497" spans="1:19" x14ac:dyDescent="0.25">
      <c r="A7497">
        <v>7496</v>
      </c>
      <c r="B7497" s="1">
        <v>44333</v>
      </c>
      <c r="C7497" s="1">
        <v>44333</v>
      </c>
      <c r="D7497" s="1">
        <v>44340</v>
      </c>
      <c r="E7497" s="1">
        <v>44342</v>
      </c>
      <c r="F7497">
        <v>4</v>
      </c>
      <c r="G7497">
        <v>6</v>
      </c>
      <c r="H7497">
        <v>75</v>
      </c>
      <c r="I7497" s="6">
        <v>0</v>
      </c>
      <c r="J7497">
        <v>4</v>
      </c>
      <c r="K7497" t="str">
        <f>_xlfn.XLOOKUP(fCompras!F7497,dComprador!$A$2:$A$7,dComprador!$B$2:$B$7)</f>
        <v>Lira</v>
      </c>
      <c r="L7497" t="str">
        <f>_xlfn.XLOOKUP(J7497,dFornecedor!$A$2:$A$6,dFornecedor!$B$2:$B$6)</f>
        <v>AlphaOmega</v>
      </c>
      <c r="M7497" t="str">
        <f>_xlfn.XLOOKUP(G7497,dMateriaPrima!$A$2:$A$12,dMateriaPrima!$B$2:$B$12)</f>
        <v>Fio Algodão</v>
      </c>
      <c r="N7497" s="2">
        <f>_xlfn.XLOOKUP(G7497,dMateriaPrima!$A$2:$A$12,dMateriaPrima!$C$2:$C$12)</f>
        <v>55.9</v>
      </c>
      <c r="O7497" s="3">
        <f t="shared" si="585"/>
        <v>4192.5</v>
      </c>
      <c r="P7497" s="4">
        <f t="shared" si="586"/>
        <v>0</v>
      </c>
      <c r="Q7497" s="3">
        <f t="shared" si="587"/>
        <v>4192.5</v>
      </c>
      <c r="R7497" t="str">
        <f t="shared" si="588"/>
        <v>Em atraso</v>
      </c>
      <c r="S7497" s="5">
        <f t="shared" si="589"/>
        <v>2</v>
      </c>
    </row>
    <row r="7498" spans="1:19" x14ac:dyDescent="0.25">
      <c r="A7498">
        <v>7497</v>
      </c>
      <c r="B7498" s="1">
        <v>44333</v>
      </c>
      <c r="C7498" s="1">
        <v>44333</v>
      </c>
      <c r="D7498" s="1">
        <v>44345</v>
      </c>
      <c r="E7498" s="1">
        <v>44345</v>
      </c>
      <c r="F7498">
        <v>4</v>
      </c>
      <c r="G7498">
        <v>9</v>
      </c>
      <c r="H7498">
        <v>7</v>
      </c>
      <c r="I7498" s="6">
        <v>0</v>
      </c>
      <c r="J7498">
        <v>4</v>
      </c>
      <c r="K7498" t="str">
        <f>_xlfn.XLOOKUP(fCompras!F7498,dComprador!$A$2:$A$7,dComprador!$B$2:$B$7)</f>
        <v>Lira</v>
      </c>
      <c r="L7498" t="str">
        <f>_xlfn.XLOOKUP(J7498,dFornecedor!$A$2:$A$6,dFornecedor!$B$2:$B$6)</f>
        <v>AlphaOmega</v>
      </c>
      <c r="M7498" t="str">
        <f>_xlfn.XLOOKUP(G7498,dMateriaPrima!$A$2:$A$12,dMateriaPrima!$B$2:$B$12)</f>
        <v>Couro</v>
      </c>
      <c r="N7498" s="2">
        <f>_xlfn.XLOOKUP(G7498,dMateriaPrima!$A$2:$A$12,dMateriaPrima!$C$2:$C$12)</f>
        <v>4.4000000000000004</v>
      </c>
      <c r="O7498" s="3">
        <f t="shared" si="585"/>
        <v>30.800000000000004</v>
      </c>
      <c r="P7498" s="4">
        <f t="shared" si="586"/>
        <v>0</v>
      </c>
      <c r="Q7498" s="3">
        <f t="shared" si="587"/>
        <v>30.800000000000004</v>
      </c>
      <c r="R7498" t="str">
        <f t="shared" si="588"/>
        <v>No prazo</v>
      </c>
      <c r="S7498" s="5">
        <f t="shared" si="589"/>
        <v>0</v>
      </c>
    </row>
    <row r="7499" spans="1:19" x14ac:dyDescent="0.25">
      <c r="A7499">
        <v>7498</v>
      </c>
      <c r="B7499" s="1">
        <v>44333</v>
      </c>
      <c r="C7499" s="1">
        <v>44334</v>
      </c>
      <c r="D7499" s="1">
        <v>44345</v>
      </c>
      <c r="E7499" s="1">
        <v>44347</v>
      </c>
      <c r="F7499">
        <v>2</v>
      </c>
      <c r="G7499">
        <v>9</v>
      </c>
      <c r="H7499">
        <v>78</v>
      </c>
      <c r="I7499" s="6">
        <v>0</v>
      </c>
      <c r="J7499">
        <v>3</v>
      </c>
      <c r="K7499" t="str">
        <f>_xlfn.XLOOKUP(fCompras!F7499,dComprador!$A$2:$A$7,dComprador!$B$2:$B$7)</f>
        <v>João</v>
      </c>
      <c r="L7499" t="str">
        <f>_xlfn.XLOOKUP(J7499,dFornecedor!$A$2:$A$6,dFornecedor!$B$2:$B$6)</f>
        <v>StepUp</v>
      </c>
      <c r="M7499" t="str">
        <f>_xlfn.XLOOKUP(G7499,dMateriaPrima!$A$2:$A$12,dMateriaPrima!$B$2:$B$12)</f>
        <v>Couro</v>
      </c>
      <c r="N7499" s="2">
        <f>_xlfn.XLOOKUP(G7499,dMateriaPrima!$A$2:$A$12,dMateriaPrima!$C$2:$C$12)</f>
        <v>4.4000000000000004</v>
      </c>
      <c r="O7499" s="3">
        <f t="shared" si="585"/>
        <v>343.20000000000005</v>
      </c>
      <c r="P7499" s="4">
        <f t="shared" si="586"/>
        <v>0</v>
      </c>
      <c r="Q7499" s="3">
        <f t="shared" si="587"/>
        <v>343.20000000000005</v>
      </c>
      <c r="R7499" t="str">
        <f t="shared" si="588"/>
        <v>Em atraso</v>
      </c>
      <c r="S7499" s="5">
        <f t="shared" si="589"/>
        <v>2</v>
      </c>
    </row>
    <row r="7500" spans="1:19" x14ac:dyDescent="0.25">
      <c r="A7500">
        <v>7499</v>
      </c>
      <c r="B7500" s="1">
        <v>44333</v>
      </c>
      <c r="C7500" s="1">
        <v>44335</v>
      </c>
      <c r="D7500" s="1">
        <v>44351</v>
      </c>
      <c r="E7500" s="1">
        <v>44352</v>
      </c>
      <c r="F7500">
        <v>1</v>
      </c>
      <c r="G7500">
        <v>10</v>
      </c>
      <c r="H7500">
        <v>325</v>
      </c>
      <c r="I7500" s="6">
        <v>0.39</v>
      </c>
      <c r="J7500">
        <v>4</v>
      </c>
      <c r="K7500" t="str">
        <f>_xlfn.XLOOKUP(fCompras!F7500,dComprador!$A$2:$A$7,dComprador!$B$2:$B$7)</f>
        <v>Alon</v>
      </c>
      <c r="L7500" t="str">
        <f>_xlfn.XLOOKUP(J7500,dFornecedor!$A$2:$A$6,dFornecedor!$B$2:$B$6)</f>
        <v>AlphaOmega</v>
      </c>
      <c r="M7500" t="str">
        <f>_xlfn.XLOOKUP(G7500,dMateriaPrima!$A$2:$A$12,dMateriaPrima!$B$2:$B$12)</f>
        <v>Pedra Britada</v>
      </c>
      <c r="N7500" s="2">
        <f>_xlfn.XLOOKUP(G7500,dMateriaPrima!$A$2:$A$12,dMateriaPrima!$C$2:$C$12)</f>
        <v>56</v>
      </c>
      <c r="O7500" s="3">
        <f t="shared" si="585"/>
        <v>18200</v>
      </c>
      <c r="P7500" s="4">
        <f t="shared" si="586"/>
        <v>7098</v>
      </c>
      <c r="Q7500" s="3">
        <f t="shared" si="587"/>
        <v>11102</v>
      </c>
      <c r="R7500" t="str">
        <f t="shared" si="588"/>
        <v>Em atraso</v>
      </c>
      <c r="S7500" s="5">
        <f t="shared" si="589"/>
        <v>1</v>
      </c>
    </row>
    <row r="7501" spans="1:19" x14ac:dyDescent="0.25">
      <c r="A7501">
        <v>7500</v>
      </c>
      <c r="B7501" s="1">
        <v>44333</v>
      </c>
      <c r="C7501" s="1">
        <v>44335</v>
      </c>
      <c r="D7501" s="1">
        <v>44360</v>
      </c>
      <c r="E7501" s="1">
        <v>44361</v>
      </c>
      <c r="F7501">
        <v>2</v>
      </c>
      <c r="G7501">
        <v>3</v>
      </c>
      <c r="H7501">
        <v>102</v>
      </c>
      <c r="I7501" s="6">
        <v>0</v>
      </c>
      <c r="J7501">
        <v>5</v>
      </c>
      <c r="K7501" t="str">
        <f>_xlfn.XLOOKUP(fCompras!F7501,dComprador!$A$2:$A$7,dComprador!$B$2:$B$7)</f>
        <v>João</v>
      </c>
      <c r="L7501" t="str">
        <f>_xlfn.XLOOKUP(J7501,dFornecedor!$A$2:$A$6,dFornecedor!$B$2:$B$6)</f>
        <v>Atlas</v>
      </c>
      <c r="M7501" t="str">
        <f>_xlfn.XLOOKUP(G7501,dMateriaPrima!$A$2:$A$12,dMateriaPrima!$B$2:$B$12)</f>
        <v>Barra Metal</v>
      </c>
      <c r="N7501" s="2">
        <f>_xlfn.XLOOKUP(G7501,dMateriaPrima!$A$2:$A$12,dMateriaPrima!$C$2:$C$12)</f>
        <v>565</v>
      </c>
      <c r="O7501" s="3">
        <f t="shared" si="585"/>
        <v>57630</v>
      </c>
      <c r="P7501" s="4">
        <f t="shared" si="586"/>
        <v>0</v>
      </c>
      <c r="Q7501" s="3">
        <f t="shared" si="587"/>
        <v>57630</v>
      </c>
      <c r="R7501" t="str">
        <f t="shared" si="588"/>
        <v>Em atraso</v>
      </c>
      <c r="S7501" s="5">
        <f t="shared" si="589"/>
        <v>1</v>
      </c>
    </row>
    <row r="7502" spans="1:19" x14ac:dyDescent="0.25">
      <c r="A7502">
        <v>7501</v>
      </c>
      <c r="B7502" s="1">
        <v>44334</v>
      </c>
      <c r="C7502" s="1">
        <v>44339</v>
      </c>
      <c r="D7502" s="1">
        <v>44341</v>
      </c>
      <c r="E7502" s="1">
        <v>44344</v>
      </c>
      <c r="F7502">
        <v>4</v>
      </c>
      <c r="G7502">
        <v>6</v>
      </c>
      <c r="H7502">
        <v>101</v>
      </c>
      <c r="I7502" s="6">
        <v>0</v>
      </c>
      <c r="J7502">
        <v>3</v>
      </c>
      <c r="K7502" t="str">
        <f>_xlfn.XLOOKUP(fCompras!F7502,dComprador!$A$2:$A$7,dComprador!$B$2:$B$7)</f>
        <v>Lira</v>
      </c>
      <c r="L7502" t="str">
        <f>_xlfn.XLOOKUP(J7502,dFornecedor!$A$2:$A$6,dFornecedor!$B$2:$B$6)</f>
        <v>StepUp</v>
      </c>
      <c r="M7502" t="str">
        <f>_xlfn.XLOOKUP(G7502,dMateriaPrima!$A$2:$A$12,dMateriaPrima!$B$2:$B$12)</f>
        <v>Fio Algodão</v>
      </c>
      <c r="N7502" s="2">
        <f>_xlfn.XLOOKUP(G7502,dMateriaPrima!$A$2:$A$12,dMateriaPrima!$C$2:$C$12)</f>
        <v>55.9</v>
      </c>
      <c r="O7502" s="3">
        <f t="shared" si="585"/>
        <v>5645.9</v>
      </c>
      <c r="P7502" s="4">
        <f t="shared" si="586"/>
        <v>0</v>
      </c>
      <c r="Q7502" s="3">
        <f t="shared" si="587"/>
        <v>5645.9</v>
      </c>
      <c r="R7502" t="str">
        <f t="shared" si="588"/>
        <v>Em atraso</v>
      </c>
      <c r="S7502" s="5">
        <f t="shared" si="589"/>
        <v>3</v>
      </c>
    </row>
    <row r="7503" spans="1:19" x14ac:dyDescent="0.25">
      <c r="A7503">
        <v>7502</v>
      </c>
      <c r="B7503" s="1">
        <v>44334</v>
      </c>
      <c r="C7503" s="1">
        <v>44338</v>
      </c>
      <c r="D7503" s="1">
        <v>44361</v>
      </c>
      <c r="E7503" s="1">
        <v>44364</v>
      </c>
      <c r="F7503">
        <v>1</v>
      </c>
      <c r="G7503">
        <v>1</v>
      </c>
      <c r="H7503">
        <v>415</v>
      </c>
      <c r="I7503" s="6">
        <v>0</v>
      </c>
      <c r="J7503">
        <v>1</v>
      </c>
      <c r="K7503" t="str">
        <f>_xlfn.XLOOKUP(fCompras!F7503,dComprador!$A$2:$A$7,dComprador!$B$2:$B$7)</f>
        <v>Alon</v>
      </c>
      <c r="L7503" t="str">
        <f>_xlfn.XLOOKUP(J7503,dFornecedor!$A$2:$A$6,dFornecedor!$B$2:$B$6)</f>
        <v>NorthShore</v>
      </c>
      <c r="M7503" t="str">
        <f>_xlfn.XLOOKUP(G7503,dMateriaPrima!$A$2:$A$12,dMateriaPrima!$B$2:$B$12)</f>
        <v>Tecido</v>
      </c>
      <c r="N7503" s="2">
        <f>_xlfn.XLOOKUP(G7503,dMateriaPrima!$A$2:$A$12,dMateriaPrima!$C$2:$C$12)</f>
        <v>18</v>
      </c>
      <c r="O7503" s="3">
        <f t="shared" si="585"/>
        <v>7470</v>
      </c>
      <c r="P7503" s="4">
        <f t="shared" si="586"/>
        <v>0</v>
      </c>
      <c r="Q7503" s="3">
        <f t="shared" si="587"/>
        <v>7470</v>
      </c>
      <c r="R7503" t="str">
        <f t="shared" si="588"/>
        <v>Em atraso</v>
      </c>
      <c r="S7503" s="5">
        <f t="shared" si="589"/>
        <v>3</v>
      </c>
    </row>
    <row r="7504" spans="1:19" x14ac:dyDescent="0.25">
      <c r="A7504">
        <v>7503</v>
      </c>
      <c r="B7504" s="1">
        <v>44334</v>
      </c>
      <c r="C7504" s="1">
        <v>44335</v>
      </c>
      <c r="D7504" s="1">
        <v>44342</v>
      </c>
      <c r="E7504" s="1">
        <v>44344</v>
      </c>
      <c r="F7504">
        <v>4</v>
      </c>
      <c r="G7504">
        <v>6</v>
      </c>
      <c r="H7504">
        <v>98</v>
      </c>
      <c r="I7504" s="6">
        <v>0</v>
      </c>
      <c r="J7504">
        <v>3</v>
      </c>
      <c r="K7504" t="str">
        <f>_xlfn.XLOOKUP(fCompras!F7504,dComprador!$A$2:$A$7,dComprador!$B$2:$B$7)</f>
        <v>Lira</v>
      </c>
      <c r="L7504" t="str">
        <f>_xlfn.XLOOKUP(J7504,dFornecedor!$A$2:$A$6,dFornecedor!$B$2:$B$6)</f>
        <v>StepUp</v>
      </c>
      <c r="M7504" t="str">
        <f>_xlfn.XLOOKUP(G7504,dMateriaPrima!$A$2:$A$12,dMateriaPrima!$B$2:$B$12)</f>
        <v>Fio Algodão</v>
      </c>
      <c r="N7504" s="2">
        <f>_xlfn.XLOOKUP(G7504,dMateriaPrima!$A$2:$A$12,dMateriaPrima!$C$2:$C$12)</f>
        <v>55.9</v>
      </c>
      <c r="O7504" s="3">
        <f t="shared" si="585"/>
        <v>5478.2</v>
      </c>
      <c r="P7504" s="4">
        <f t="shared" si="586"/>
        <v>0</v>
      </c>
      <c r="Q7504" s="3">
        <f t="shared" si="587"/>
        <v>5478.2</v>
      </c>
      <c r="R7504" t="str">
        <f t="shared" si="588"/>
        <v>Em atraso</v>
      </c>
      <c r="S7504" s="5">
        <f t="shared" si="589"/>
        <v>2</v>
      </c>
    </row>
    <row r="7505" spans="1:19" x14ac:dyDescent="0.25">
      <c r="A7505">
        <v>7504</v>
      </c>
      <c r="B7505" s="1">
        <v>44334</v>
      </c>
      <c r="C7505" s="1">
        <v>44334</v>
      </c>
      <c r="D7505" s="1">
        <v>44341</v>
      </c>
      <c r="E7505" s="1">
        <v>44342</v>
      </c>
      <c r="F7505">
        <v>4</v>
      </c>
      <c r="G7505">
        <v>5</v>
      </c>
      <c r="H7505">
        <v>8</v>
      </c>
      <c r="I7505" s="6">
        <v>0</v>
      </c>
      <c r="J7505">
        <v>2</v>
      </c>
      <c r="K7505" t="str">
        <f>_xlfn.XLOOKUP(fCompras!F7505,dComprador!$A$2:$A$7,dComprador!$B$2:$B$7)</f>
        <v>Lira</v>
      </c>
      <c r="L7505" t="str">
        <f>_xlfn.XLOOKUP(J7505,dFornecedor!$A$2:$A$6,dFornecedor!$B$2:$B$6)</f>
        <v>Minerva</v>
      </c>
      <c r="M7505" t="str">
        <f>_xlfn.XLOOKUP(G7505,dMateriaPrima!$A$2:$A$12,dMateriaPrima!$B$2:$B$12)</f>
        <v>Areia</v>
      </c>
      <c r="N7505" s="2">
        <f>_xlfn.XLOOKUP(G7505,dMateriaPrima!$A$2:$A$12,dMateriaPrima!$C$2:$C$12)</f>
        <v>3.59</v>
      </c>
      <c r="O7505" s="3">
        <f t="shared" si="585"/>
        <v>28.72</v>
      </c>
      <c r="P7505" s="4">
        <f t="shared" si="586"/>
        <v>0</v>
      </c>
      <c r="Q7505" s="3">
        <f t="shared" si="587"/>
        <v>28.72</v>
      </c>
      <c r="R7505" t="str">
        <f t="shared" si="588"/>
        <v>Em atraso</v>
      </c>
      <c r="S7505" s="5">
        <f t="shared" si="589"/>
        <v>1</v>
      </c>
    </row>
    <row r="7506" spans="1:19" x14ac:dyDescent="0.25">
      <c r="A7506">
        <v>7505</v>
      </c>
      <c r="B7506" s="1">
        <v>44334</v>
      </c>
      <c r="C7506" s="1">
        <v>44334</v>
      </c>
      <c r="D7506" s="1">
        <v>44346</v>
      </c>
      <c r="E7506" s="1">
        <v>44350</v>
      </c>
      <c r="F7506">
        <v>4</v>
      </c>
      <c r="G7506">
        <v>6</v>
      </c>
      <c r="H7506">
        <v>487</v>
      </c>
      <c r="I7506" s="6">
        <v>0.15</v>
      </c>
      <c r="J7506">
        <v>4</v>
      </c>
      <c r="K7506" t="str">
        <f>_xlfn.XLOOKUP(fCompras!F7506,dComprador!$A$2:$A$7,dComprador!$B$2:$B$7)</f>
        <v>Lira</v>
      </c>
      <c r="L7506" t="str">
        <f>_xlfn.XLOOKUP(J7506,dFornecedor!$A$2:$A$6,dFornecedor!$B$2:$B$6)</f>
        <v>AlphaOmega</v>
      </c>
      <c r="M7506" t="str">
        <f>_xlfn.XLOOKUP(G7506,dMateriaPrima!$A$2:$A$12,dMateriaPrima!$B$2:$B$12)</f>
        <v>Fio Algodão</v>
      </c>
      <c r="N7506" s="2">
        <f>_xlfn.XLOOKUP(G7506,dMateriaPrima!$A$2:$A$12,dMateriaPrima!$C$2:$C$12)</f>
        <v>55.9</v>
      </c>
      <c r="O7506" s="3">
        <f t="shared" si="585"/>
        <v>27223.3</v>
      </c>
      <c r="P7506" s="4">
        <f t="shared" si="586"/>
        <v>4083.4949999999999</v>
      </c>
      <c r="Q7506" s="3">
        <f t="shared" si="587"/>
        <v>23139.805</v>
      </c>
      <c r="R7506" t="str">
        <f t="shared" si="588"/>
        <v>Em atraso</v>
      </c>
      <c r="S7506" s="5">
        <f t="shared" si="589"/>
        <v>4</v>
      </c>
    </row>
    <row r="7507" spans="1:19" x14ac:dyDescent="0.25">
      <c r="A7507">
        <v>7506</v>
      </c>
      <c r="B7507" s="1">
        <v>44334</v>
      </c>
      <c r="C7507" s="1">
        <v>44344</v>
      </c>
      <c r="D7507" s="1">
        <v>44344</v>
      </c>
      <c r="E7507" s="1">
        <v>44347</v>
      </c>
      <c r="F7507">
        <v>4</v>
      </c>
      <c r="G7507">
        <v>5</v>
      </c>
      <c r="H7507">
        <v>351</v>
      </c>
      <c r="I7507" s="6">
        <v>0</v>
      </c>
      <c r="J7507">
        <v>1</v>
      </c>
      <c r="K7507" t="str">
        <f>_xlfn.XLOOKUP(fCompras!F7507,dComprador!$A$2:$A$7,dComprador!$B$2:$B$7)</f>
        <v>Lira</v>
      </c>
      <c r="L7507" t="str">
        <f>_xlfn.XLOOKUP(J7507,dFornecedor!$A$2:$A$6,dFornecedor!$B$2:$B$6)</f>
        <v>NorthShore</v>
      </c>
      <c r="M7507" t="str">
        <f>_xlfn.XLOOKUP(G7507,dMateriaPrima!$A$2:$A$12,dMateriaPrima!$B$2:$B$12)</f>
        <v>Areia</v>
      </c>
      <c r="N7507" s="2">
        <f>_xlfn.XLOOKUP(G7507,dMateriaPrima!$A$2:$A$12,dMateriaPrima!$C$2:$C$12)</f>
        <v>3.59</v>
      </c>
      <c r="O7507" s="3">
        <f t="shared" si="585"/>
        <v>1260.0899999999999</v>
      </c>
      <c r="P7507" s="4">
        <f t="shared" si="586"/>
        <v>0</v>
      </c>
      <c r="Q7507" s="3">
        <f t="shared" si="587"/>
        <v>1260.0899999999999</v>
      </c>
      <c r="R7507" t="str">
        <f t="shared" si="588"/>
        <v>Em atraso</v>
      </c>
      <c r="S7507" s="5">
        <f t="shared" si="589"/>
        <v>3</v>
      </c>
    </row>
    <row r="7508" spans="1:19" x14ac:dyDescent="0.25">
      <c r="A7508">
        <v>7507</v>
      </c>
      <c r="B7508" s="1">
        <v>44334</v>
      </c>
      <c r="C7508" s="1">
        <v>44348</v>
      </c>
      <c r="D7508" s="1">
        <v>44350</v>
      </c>
      <c r="E7508" s="1">
        <v>44350</v>
      </c>
      <c r="F7508">
        <v>2</v>
      </c>
      <c r="G7508">
        <v>9</v>
      </c>
      <c r="H7508">
        <v>38</v>
      </c>
      <c r="I7508" s="6">
        <v>0</v>
      </c>
      <c r="J7508">
        <v>1</v>
      </c>
      <c r="K7508" t="str">
        <f>_xlfn.XLOOKUP(fCompras!F7508,dComprador!$A$2:$A$7,dComprador!$B$2:$B$7)</f>
        <v>João</v>
      </c>
      <c r="L7508" t="str">
        <f>_xlfn.XLOOKUP(J7508,dFornecedor!$A$2:$A$6,dFornecedor!$B$2:$B$6)</f>
        <v>NorthShore</v>
      </c>
      <c r="M7508" t="str">
        <f>_xlfn.XLOOKUP(G7508,dMateriaPrima!$A$2:$A$12,dMateriaPrima!$B$2:$B$12)</f>
        <v>Couro</v>
      </c>
      <c r="N7508" s="2">
        <f>_xlfn.XLOOKUP(G7508,dMateriaPrima!$A$2:$A$12,dMateriaPrima!$C$2:$C$12)</f>
        <v>4.4000000000000004</v>
      </c>
      <c r="O7508" s="3">
        <f t="shared" si="585"/>
        <v>167.20000000000002</v>
      </c>
      <c r="P7508" s="4">
        <f t="shared" si="586"/>
        <v>0</v>
      </c>
      <c r="Q7508" s="3">
        <f t="shared" si="587"/>
        <v>167.20000000000002</v>
      </c>
      <c r="R7508" t="str">
        <f t="shared" si="588"/>
        <v>No prazo</v>
      </c>
      <c r="S7508" s="5">
        <f t="shared" si="589"/>
        <v>0</v>
      </c>
    </row>
    <row r="7509" spans="1:19" x14ac:dyDescent="0.25">
      <c r="A7509">
        <v>7508</v>
      </c>
      <c r="B7509" s="1">
        <v>44334</v>
      </c>
      <c r="C7509" s="1">
        <v>44338</v>
      </c>
      <c r="D7509" s="1">
        <v>44353</v>
      </c>
      <c r="E7509" s="1">
        <v>44356</v>
      </c>
      <c r="F7509">
        <v>1</v>
      </c>
      <c r="G7509">
        <v>1</v>
      </c>
      <c r="H7509">
        <v>215</v>
      </c>
      <c r="I7509" s="6">
        <v>0</v>
      </c>
      <c r="J7509">
        <v>2</v>
      </c>
      <c r="K7509" t="str">
        <f>_xlfn.XLOOKUP(fCompras!F7509,dComprador!$A$2:$A$7,dComprador!$B$2:$B$7)</f>
        <v>Alon</v>
      </c>
      <c r="L7509" t="str">
        <f>_xlfn.XLOOKUP(J7509,dFornecedor!$A$2:$A$6,dFornecedor!$B$2:$B$6)</f>
        <v>Minerva</v>
      </c>
      <c r="M7509" t="str">
        <f>_xlfn.XLOOKUP(G7509,dMateriaPrima!$A$2:$A$12,dMateriaPrima!$B$2:$B$12)</f>
        <v>Tecido</v>
      </c>
      <c r="N7509" s="2">
        <f>_xlfn.XLOOKUP(G7509,dMateriaPrima!$A$2:$A$12,dMateriaPrima!$C$2:$C$12)</f>
        <v>18</v>
      </c>
      <c r="O7509" s="3">
        <f t="shared" si="585"/>
        <v>3870</v>
      </c>
      <c r="P7509" s="4">
        <f t="shared" si="586"/>
        <v>0</v>
      </c>
      <c r="Q7509" s="3">
        <f t="shared" si="587"/>
        <v>3870</v>
      </c>
      <c r="R7509" t="str">
        <f t="shared" si="588"/>
        <v>Em atraso</v>
      </c>
      <c r="S7509" s="5">
        <f t="shared" si="589"/>
        <v>3</v>
      </c>
    </row>
    <row r="7510" spans="1:19" x14ac:dyDescent="0.25">
      <c r="A7510">
        <v>7509</v>
      </c>
      <c r="B7510" s="1">
        <v>44334</v>
      </c>
      <c r="C7510" s="1">
        <v>44335</v>
      </c>
      <c r="D7510" s="1">
        <v>44355</v>
      </c>
      <c r="E7510" s="1">
        <v>44354</v>
      </c>
      <c r="F7510">
        <v>1</v>
      </c>
      <c r="G7510">
        <v>5</v>
      </c>
      <c r="H7510">
        <v>282</v>
      </c>
      <c r="I7510" s="6">
        <v>0</v>
      </c>
      <c r="J7510">
        <v>3</v>
      </c>
      <c r="K7510" t="str">
        <f>_xlfn.XLOOKUP(fCompras!F7510,dComprador!$A$2:$A$7,dComprador!$B$2:$B$7)</f>
        <v>Alon</v>
      </c>
      <c r="L7510" t="str">
        <f>_xlfn.XLOOKUP(J7510,dFornecedor!$A$2:$A$6,dFornecedor!$B$2:$B$6)</f>
        <v>StepUp</v>
      </c>
      <c r="M7510" t="str">
        <f>_xlfn.XLOOKUP(G7510,dMateriaPrima!$A$2:$A$12,dMateriaPrima!$B$2:$B$12)</f>
        <v>Areia</v>
      </c>
      <c r="N7510" s="2">
        <f>_xlfn.XLOOKUP(G7510,dMateriaPrima!$A$2:$A$12,dMateriaPrima!$C$2:$C$12)</f>
        <v>3.59</v>
      </c>
      <c r="O7510" s="3">
        <f t="shared" si="585"/>
        <v>1012.38</v>
      </c>
      <c r="P7510" s="4">
        <f t="shared" si="586"/>
        <v>0</v>
      </c>
      <c r="Q7510" s="3">
        <f t="shared" si="587"/>
        <v>1012.38</v>
      </c>
      <c r="R7510" t="str">
        <f t="shared" si="588"/>
        <v>No prazo</v>
      </c>
      <c r="S7510" s="5">
        <f t="shared" si="589"/>
        <v>0</v>
      </c>
    </row>
    <row r="7511" spans="1:19" x14ac:dyDescent="0.25">
      <c r="A7511">
        <v>7510</v>
      </c>
      <c r="B7511" s="1">
        <v>44334</v>
      </c>
      <c r="C7511" s="1">
        <v>44338</v>
      </c>
      <c r="D7511" s="1">
        <v>44363</v>
      </c>
      <c r="E7511" s="1">
        <v>44365</v>
      </c>
      <c r="F7511">
        <v>1</v>
      </c>
      <c r="G7511">
        <v>9</v>
      </c>
      <c r="H7511">
        <v>634</v>
      </c>
      <c r="I7511" s="6">
        <v>0.36</v>
      </c>
      <c r="J7511">
        <v>1</v>
      </c>
      <c r="K7511" t="str">
        <f>_xlfn.XLOOKUP(fCompras!F7511,dComprador!$A$2:$A$7,dComprador!$B$2:$B$7)</f>
        <v>Alon</v>
      </c>
      <c r="L7511" t="str">
        <f>_xlfn.XLOOKUP(J7511,dFornecedor!$A$2:$A$6,dFornecedor!$B$2:$B$6)</f>
        <v>NorthShore</v>
      </c>
      <c r="M7511" t="str">
        <f>_xlfn.XLOOKUP(G7511,dMateriaPrima!$A$2:$A$12,dMateriaPrima!$B$2:$B$12)</f>
        <v>Couro</v>
      </c>
      <c r="N7511" s="2">
        <f>_xlfn.XLOOKUP(G7511,dMateriaPrima!$A$2:$A$12,dMateriaPrima!$C$2:$C$12)</f>
        <v>4.4000000000000004</v>
      </c>
      <c r="O7511" s="3">
        <f t="shared" si="585"/>
        <v>2789.6000000000004</v>
      </c>
      <c r="P7511" s="4">
        <f t="shared" si="586"/>
        <v>1004.2560000000001</v>
      </c>
      <c r="Q7511" s="3">
        <f t="shared" si="587"/>
        <v>1785.3440000000003</v>
      </c>
      <c r="R7511" t="str">
        <f t="shared" si="588"/>
        <v>Em atraso</v>
      </c>
      <c r="S7511" s="5">
        <f t="shared" si="589"/>
        <v>2</v>
      </c>
    </row>
    <row r="7512" spans="1:19" x14ac:dyDescent="0.25">
      <c r="A7512">
        <v>7511</v>
      </c>
      <c r="B7512" s="1">
        <v>44334</v>
      </c>
      <c r="C7512" s="1">
        <v>44335</v>
      </c>
      <c r="D7512" s="1">
        <v>44363</v>
      </c>
      <c r="E7512" s="1">
        <v>44370</v>
      </c>
      <c r="F7512">
        <v>1</v>
      </c>
      <c r="G7512">
        <v>6</v>
      </c>
      <c r="H7512">
        <v>14</v>
      </c>
      <c r="I7512" s="6">
        <v>0</v>
      </c>
      <c r="J7512">
        <v>3</v>
      </c>
      <c r="K7512" t="str">
        <f>_xlfn.XLOOKUP(fCompras!F7512,dComprador!$A$2:$A$7,dComprador!$B$2:$B$7)</f>
        <v>Alon</v>
      </c>
      <c r="L7512" t="str">
        <f>_xlfn.XLOOKUP(J7512,dFornecedor!$A$2:$A$6,dFornecedor!$B$2:$B$6)</f>
        <v>StepUp</v>
      </c>
      <c r="M7512" t="str">
        <f>_xlfn.XLOOKUP(G7512,dMateriaPrima!$A$2:$A$12,dMateriaPrima!$B$2:$B$12)</f>
        <v>Fio Algodão</v>
      </c>
      <c r="N7512" s="2">
        <f>_xlfn.XLOOKUP(G7512,dMateriaPrima!$A$2:$A$12,dMateriaPrima!$C$2:$C$12)</f>
        <v>55.9</v>
      </c>
      <c r="O7512" s="3">
        <f t="shared" si="585"/>
        <v>782.6</v>
      </c>
      <c r="P7512" s="4">
        <f t="shared" si="586"/>
        <v>0</v>
      </c>
      <c r="Q7512" s="3">
        <f t="shared" si="587"/>
        <v>782.6</v>
      </c>
      <c r="R7512" t="str">
        <f t="shared" si="588"/>
        <v>Em atraso</v>
      </c>
      <c r="S7512" s="5">
        <f t="shared" si="589"/>
        <v>7</v>
      </c>
    </row>
    <row r="7513" spans="1:19" x14ac:dyDescent="0.25">
      <c r="A7513">
        <v>7512</v>
      </c>
      <c r="B7513" s="1">
        <v>44334</v>
      </c>
      <c r="C7513" s="1">
        <v>44338</v>
      </c>
      <c r="D7513" s="1">
        <v>44353</v>
      </c>
      <c r="E7513" s="1">
        <v>44357</v>
      </c>
      <c r="F7513">
        <v>1</v>
      </c>
      <c r="G7513">
        <v>9</v>
      </c>
      <c r="H7513">
        <v>25</v>
      </c>
      <c r="I7513" s="6">
        <v>0.34</v>
      </c>
      <c r="J7513">
        <v>5</v>
      </c>
      <c r="K7513" t="str">
        <f>_xlfn.XLOOKUP(fCompras!F7513,dComprador!$A$2:$A$7,dComprador!$B$2:$B$7)</f>
        <v>Alon</v>
      </c>
      <c r="L7513" t="str">
        <f>_xlfn.XLOOKUP(J7513,dFornecedor!$A$2:$A$6,dFornecedor!$B$2:$B$6)</f>
        <v>Atlas</v>
      </c>
      <c r="M7513" t="str">
        <f>_xlfn.XLOOKUP(G7513,dMateriaPrima!$A$2:$A$12,dMateriaPrima!$B$2:$B$12)</f>
        <v>Couro</v>
      </c>
      <c r="N7513" s="2">
        <f>_xlfn.XLOOKUP(G7513,dMateriaPrima!$A$2:$A$12,dMateriaPrima!$C$2:$C$12)</f>
        <v>4.4000000000000004</v>
      </c>
      <c r="O7513" s="3">
        <f t="shared" si="585"/>
        <v>110.00000000000001</v>
      </c>
      <c r="P7513" s="4">
        <f t="shared" si="586"/>
        <v>37.400000000000006</v>
      </c>
      <c r="Q7513" s="3">
        <f t="shared" si="587"/>
        <v>72.600000000000009</v>
      </c>
      <c r="R7513" t="str">
        <f t="shared" si="588"/>
        <v>Em atraso</v>
      </c>
      <c r="S7513" s="5">
        <f t="shared" si="589"/>
        <v>4</v>
      </c>
    </row>
    <row r="7514" spans="1:19" x14ac:dyDescent="0.25">
      <c r="A7514">
        <v>7513</v>
      </c>
      <c r="B7514" s="1">
        <v>44335</v>
      </c>
      <c r="C7514" s="1">
        <v>44342</v>
      </c>
      <c r="D7514" s="1">
        <v>44342</v>
      </c>
      <c r="E7514" s="1">
        <v>44343</v>
      </c>
      <c r="F7514">
        <v>4</v>
      </c>
      <c r="G7514">
        <v>5</v>
      </c>
      <c r="H7514">
        <v>263</v>
      </c>
      <c r="I7514" s="6">
        <v>0</v>
      </c>
      <c r="J7514">
        <v>1</v>
      </c>
      <c r="K7514" t="str">
        <f>_xlfn.XLOOKUP(fCompras!F7514,dComprador!$A$2:$A$7,dComprador!$B$2:$B$7)</f>
        <v>Lira</v>
      </c>
      <c r="L7514" t="str">
        <f>_xlfn.XLOOKUP(J7514,dFornecedor!$A$2:$A$6,dFornecedor!$B$2:$B$6)</f>
        <v>NorthShore</v>
      </c>
      <c r="M7514" t="str">
        <f>_xlfn.XLOOKUP(G7514,dMateriaPrima!$A$2:$A$12,dMateriaPrima!$B$2:$B$12)</f>
        <v>Areia</v>
      </c>
      <c r="N7514" s="2">
        <f>_xlfn.XLOOKUP(G7514,dMateriaPrima!$A$2:$A$12,dMateriaPrima!$C$2:$C$12)</f>
        <v>3.59</v>
      </c>
      <c r="O7514" s="3">
        <f t="shared" si="585"/>
        <v>944.17</v>
      </c>
      <c r="P7514" s="4">
        <f t="shared" si="586"/>
        <v>0</v>
      </c>
      <c r="Q7514" s="3">
        <f t="shared" si="587"/>
        <v>944.17</v>
      </c>
      <c r="R7514" t="str">
        <f t="shared" si="588"/>
        <v>Em atraso</v>
      </c>
      <c r="S7514" s="5">
        <f t="shared" si="589"/>
        <v>1</v>
      </c>
    </row>
    <row r="7515" spans="1:19" x14ac:dyDescent="0.25">
      <c r="A7515">
        <v>7514</v>
      </c>
      <c r="B7515" s="1">
        <v>44335</v>
      </c>
      <c r="C7515" s="1">
        <v>44336</v>
      </c>
      <c r="D7515" s="1">
        <v>44365</v>
      </c>
      <c r="E7515" s="1">
        <v>44368</v>
      </c>
      <c r="F7515">
        <v>1</v>
      </c>
      <c r="G7515">
        <v>6</v>
      </c>
      <c r="H7515">
        <v>246</v>
      </c>
      <c r="I7515" s="6">
        <v>0</v>
      </c>
      <c r="J7515">
        <v>3</v>
      </c>
      <c r="K7515" t="str">
        <f>_xlfn.XLOOKUP(fCompras!F7515,dComprador!$A$2:$A$7,dComprador!$B$2:$B$7)</f>
        <v>Alon</v>
      </c>
      <c r="L7515" t="str">
        <f>_xlfn.XLOOKUP(J7515,dFornecedor!$A$2:$A$6,dFornecedor!$B$2:$B$6)</f>
        <v>StepUp</v>
      </c>
      <c r="M7515" t="str">
        <f>_xlfn.XLOOKUP(G7515,dMateriaPrima!$A$2:$A$12,dMateriaPrima!$B$2:$B$12)</f>
        <v>Fio Algodão</v>
      </c>
      <c r="N7515" s="2">
        <f>_xlfn.XLOOKUP(G7515,dMateriaPrima!$A$2:$A$12,dMateriaPrima!$C$2:$C$12)</f>
        <v>55.9</v>
      </c>
      <c r="O7515" s="3">
        <f t="shared" si="585"/>
        <v>13751.4</v>
      </c>
      <c r="P7515" s="4">
        <f t="shared" si="586"/>
        <v>0</v>
      </c>
      <c r="Q7515" s="3">
        <f t="shared" si="587"/>
        <v>13751.4</v>
      </c>
      <c r="R7515" t="str">
        <f t="shared" si="588"/>
        <v>Em atraso</v>
      </c>
      <c r="S7515" s="5">
        <f t="shared" si="589"/>
        <v>3</v>
      </c>
    </row>
    <row r="7516" spans="1:19" x14ac:dyDescent="0.25">
      <c r="A7516">
        <v>7515</v>
      </c>
      <c r="B7516" s="1">
        <v>44335</v>
      </c>
      <c r="C7516" s="1">
        <v>44337</v>
      </c>
      <c r="D7516" s="1">
        <v>44341</v>
      </c>
      <c r="E7516" s="1">
        <v>44343</v>
      </c>
      <c r="F7516">
        <v>4</v>
      </c>
      <c r="G7516">
        <v>6</v>
      </c>
      <c r="H7516">
        <v>57</v>
      </c>
      <c r="I7516" s="6">
        <v>0</v>
      </c>
      <c r="J7516">
        <v>2</v>
      </c>
      <c r="K7516" t="str">
        <f>_xlfn.XLOOKUP(fCompras!F7516,dComprador!$A$2:$A$7,dComprador!$B$2:$B$7)</f>
        <v>Lira</v>
      </c>
      <c r="L7516" t="str">
        <f>_xlfn.XLOOKUP(J7516,dFornecedor!$A$2:$A$6,dFornecedor!$B$2:$B$6)</f>
        <v>Minerva</v>
      </c>
      <c r="M7516" t="str">
        <f>_xlfn.XLOOKUP(G7516,dMateriaPrima!$A$2:$A$12,dMateriaPrima!$B$2:$B$12)</f>
        <v>Fio Algodão</v>
      </c>
      <c r="N7516" s="2">
        <f>_xlfn.XLOOKUP(G7516,dMateriaPrima!$A$2:$A$12,dMateriaPrima!$C$2:$C$12)</f>
        <v>55.9</v>
      </c>
      <c r="O7516" s="3">
        <f t="shared" si="585"/>
        <v>3186.2999999999997</v>
      </c>
      <c r="P7516" s="4">
        <f t="shared" si="586"/>
        <v>0</v>
      </c>
      <c r="Q7516" s="3">
        <f t="shared" si="587"/>
        <v>3186.2999999999997</v>
      </c>
      <c r="R7516" t="str">
        <f t="shared" si="588"/>
        <v>Em atraso</v>
      </c>
      <c r="S7516" s="5">
        <f t="shared" si="589"/>
        <v>2</v>
      </c>
    </row>
    <row r="7517" spans="1:19" x14ac:dyDescent="0.25">
      <c r="A7517">
        <v>7516</v>
      </c>
      <c r="B7517" s="1">
        <v>44335</v>
      </c>
      <c r="C7517" s="1">
        <v>44340</v>
      </c>
      <c r="D7517" s="1">
        <v>44343</v>
      </c>
      <c r="E7517" s="1">
        <v>44344</v>
      </c>
      <c r="F7517">
        <v>4</v>
      </c>
      <c r="G7517">
        <v>1</v>
      </c>
      <c r="H7517">
        <v>140</v>
      </c>
      <c r="I7517" s="6">
        <v>0</v>
      </c>
      <c r="J7517">
        <v>2</v>
      </c>
      <c r="K7517" t="str">
        <f>_xlfn.XLOOKUP(fCompras!F7517,dComprador!$A$2:$A$7,dComprador!$B$2:$B$7)</f>
        <v>Lira</v>
      </c>
      <c r="L7517" t="str">
        <f>_xlfn.XLOOKUP(J7517,dFornecedor!$A$2:$A$6,dFornecedor!$B$2:$B$6)</f>
        <v>Minerva</v>
      </c>
      <c r="M7517" t="str">
        <f>_xlfn.XLOOKUP(G7517,dMateriaPrima!$A$2:$A$12,dMateriaPrima!$B$2:$B$12)</f>
        <v>Tecido</v>
      </c>
      <c r="N7517" s="2">
        <f>_xlfn.XLOOKUP(G7517,dMateriaPrima!$A$2:$A$12,dMateriaPrima!$C$2:$C$12)</f>
        <v>18</v>
      </c>
      <c r="O7517" s="3">
        <f t="shared" si="585"/>
        <v>2520</v>
      </c>
      <c r="P7517" s="4">
        <f t="shared" si="586"/>
        <v>0</v>
      </c>
      <c r="Q7517" s="3">
        <f t="shared" si="587"/>
        <v>2520</v>
      </c>
      <c r="R7517" t="str">
        <f t="shared" si="588"/>
        <v>Em atraso</v>
      </c>
      <c r="S7517" s="5">
        <f t="shared" si="589"/>
        <v>1</v>
      </c>
    </row>
    <row r="7518" spans="1:19" x14ac:dyDescent="0.25">
      <c r="A7518">
        <v>7517</v>
      </c>
      <c r="B7518" s="1">
        <v>44335</v>
      </c>
      <c r="C7518" s="1">
        <v>44343</v>
      </c>
      <c r="D7518" s="1">
        <v>44352</v>
      </c>
      <c r="E7518" s="1">
        <v>44354</v>
      </c>
      <c r="F7518">
        <v>1</v>
      </c>
      <c r="G7518">
        <v>1</v>
      </c>
      <c r="H7518">
        <v>109</v>
      </c>
      <c r="I7518" s="6">
        <v>0</v>
      </c>
      <c r="J7518">
        <v>4</v>
      </c>
      <c r="K7518" t="str">
        <f>_xlfn.XLOOKUP(fCompras!F7518,dComprador!$A$2:$A$7,dComprador!$B$2:$B$7)</f>
        <v>Alon</v>
      </c>
      <c r="L7518" t="str">
        <f>_xlfn.XLOOKUP(J7518,dFornecedor!$A$2:$A$6,dFornecedor!$B$2:$B$6)</f>
        <v>AlphaOmega</v>
      </c>
      <c r="M7518" t="str">
        <f>_xlfn.XLOOKUP(G7518,dMateriaPrima!$A$2:$A$12,dMateriaPrima!$B$2:$B$12)</f>
        <v>Tecido</v>
      </c>
      <c r="N7518" s="2">
        <f>_xlfn.XLOOKUP(G7518,dMateriaPrima!$A$2:$A$12,dMateriaPrima!$C$2:$C$12)</f>
        <v>18</v>
      </c>
      <c r="O7518" s="3">
        <f t="shared" si="585"/>
        <v>1962</v>
      </c>
      <c r="P7518" s="4">
        <f t="shared" si="586"/>
        <v>0</v>
      </c>
      <c r="Q7518" s="3">
        <f t="shared" si="587"/>
        <v>1962</v>
      </c>
      <c r="R7518" t="str">
        <f t="shared" si="588"/>
        <v>Em atraso</v>
      </c>
      <c r="S7518" s="5">
        <f t="shared" si="589"/>
        <v>2</v>
      </c>
    </row>
    <row r="7519" spans="1:19" x14ac:dyDescent="0.25">
      <c r="A7519">
        <v>7518</v>
      </c>
      <c r="B7519" s="1">
        <v>44335</v>
      </c>
      <c r="C7519" s="1">
        <v>44344</v>
      </c>
      <c r="D7519" s="1">
        <v>44345</v>
      </c>
      <c r="E7519" s="1">
        <v>44347</v>
      </c>
      <c r="F7519">
        <v>3</v>
      </c>
      <c r="G7519">
        <v>3</v>
      </c>
      <c r="H7519">
        <v>73</v>
      </c>
      <c r="I7519" s="6">
        <v>0</v>
      </c>
      <c r="J7519">
        <v>2</v>
      </c>
      <c r="K7519" t="str">
        <f>_xlfn.XLOOKUP(fCompras!F7519,dComprador!$A$2:$A$7,dComprador!$B$2:$B$7)</f>
        <v>Diego</v>
      </c>
      <c r="L7519" t="str">
        <f>_xlfn.XLOOKUP(J7519,dFornecedor!$A$2:$A$6,dFornecedor!$B$2:$B$6)</f>
        <v>Minerva</v>
      </c>
      <c r="M7519" t="str">
        <f>_xlfn.XLOOKUP(G7519,dMateriaPrima!$A$2:$A$12,dMateriaPrima!$B$2:$B$12)</f>
        <v>Barra Metal</v>
      </c>
      <c r="N7519" s="2">
        <f>_xlfn.XLOOKUP(G7519,dMateriaPrima!$A$2:$A$12,dMateriaPrima!$C$2:$C$12)</f>
        <v>565</v>
      </c>
      <c r="O7519" s="3">
        <f t="shared" si="585"/>
        <v>41245</v>
      </c>
      <c r="P7519" s="4">
        <f t="shared" si="586"/>
        <v>0</v>
      </c>
      <c r="Q7519" s="3">
        <f t="shared" si="587"/>
        <v>41245</v>
      </c>
      <c r="R7519" t="str">
        <f t="shared" si="588"/>
        <v>Em atraso</v>
      </c>
      <c r="S7519" s="5">
        <f t="shared" si="589"/>
        <v>2</v>
      </c>
    </row>
    <row r="7520" spans="1:19" x14ac:dyDescent="0.25">
      <c r="A7520">
        <v>7519</v>
      </c>
      <c r="B7520" s="1">
        <v>44335</v>
      </c>
      <c r="C7520" s="1">
        <v>44335</v>
      </c>
      <c r="D7520" s="1">
        <v>44353</v>
      </c>
      <c r="E7520" s="1">
        <v>44354</v>
      </c>
      <c r="F7520">
        <v>2</v>
      </c>
      <c r="G7520">
        <v>1</v>
      </c>
      <c r="H7520">
        <v>237</v>
      </c>
      <c r="I7520" s="6">
        <v>0</v>
      </c>
      <c r="J7520">
        <v>2</v>
      </c>
      <c r="K7520" t="str">
        <f>_xlfn.XLOOKUP(fCompras!F7520,dComprador!$A$2:$A$7,dComprador!$B$2:$B$7)</f>
        <v>João</v>
      </c>
      <c r="L7520" t="str">
        <f>_xlfn.XLOOKUP(J7520,dFornecedor!$A$2:$A$6,dFornecedor!$B$2:$B$6)</f>
        <v>Minerva</v>
      </c>
      <c r="M7520" t="str">
        <f>_xlfn.XLOOKUP(G7520,dMateriaPrima!$A$2:$A$12,dMateriaPrima!$B$2:$B$12)</f>
        <v>Tecido</v>
      </c>
      <c r="N7520" s="2">
        <f>_xlfn.XLOOKUP(G7520,dMateriaPrima!$A$2:$A$12,dMateriaPrima!$C$2:$C$12)</f>
        <v>18</v>
      </c>
      <c r="O7520" s="3">
        <f t="shared" si="585"/>
        <v>4266</v>
      </c>
      <c r="P7520" s="4">
        <f t="shared" si="586"/>
        <v>0</v>
      </c>
      <c r="Q7520" s="3">
        <f t="shared" si="587"/>
        <v>4266</v>
      </c>
      <c r="R7520" t="str">
        <f t="shared" si="588"/>
        <v>Em atraso</v>
      </c>
      <c r="S7520" s="5">
        <f t="shared" si="589"/>
        <v>1</v>
      </c>
    </row>
    <row r="7521" spans="1:19" x14ac:dyDescent="0.25">
      <c r="A7521">
        <v>7520</v>
      </c>
      <c r="B7521" s="1">
        <v>44335</v>
      </c>
      <c r="C7521" s="1">
        <v>44343</v>
      </c>
      <c r="D7521" s="1">
        <v>44357</v>
      </c>
      <c r="E7521" s="1">
        <v>44360</v>
      </c>
      <c r="F7521">
        <v>1</v>
      </c>
      <c r="G7521">
        <v>1</v>
      </c>
      <c r="H7521">
        <v>210</v>
      </c>
      <c r="I7521" s="6">
        <v>0</v>
      </c>
      <c r="J7521">
        <v>2</v>
      </c>
      <c r="K7521" t="str">
        <f>_xlfn.XLOOKUP(fCompras!F7521,dComprador!$A$2:$A$7,dComprador!$B$2:$B$7)</f>
        <v>Alon</v>
      </c>
      <c r="L7521" t="str">
        <f>_xlfn.XLOOKUP(J7521,dFornecedor!$A$2:$A$6,dFornecedor!$B$2:$B$6)</f>
        <v>Minerva</v>
      </c>
      <c r="M7521" t="str">
        <f>_xlfn.XLOOKUP(G7521,dMateriaPrima!$A$2:$A$12,dMateriaPrima!$B$2:$B$12)</f>
        <v>Tecido</v>
      </c>
      <c r="N7521" s="2">
        <f>_xlfn.XLOOKUP(G7521,dMateriaPrima!$A$2:$A$12,dMateriaPrima!$C$2:$C$12)</f>
        <v>18</v>
      </c>
      <c r="O7521" s="3">
        <f t="shared" si="585"/>
        <v>3780</v>
      </c>
      <c r="P7521" s="4">
        <f t="shared" si="586"/>
        <v>0</v>
      </c>
      <c r="Q7521" s="3">
        <f t="shared" si="587"/>
        <v>3780</v>
      </c>
      <c r="R7521" t="str">
        <f t="shared" si="588"/>
        <v>Em atraso</v>
      </c>
      <c r="S7521" s="5">
        <f t="shared" si="589"/>
        <v>3</v>
      </c>
    </row>
    <row r="7522" spans="1:19" x14ac:dyDescent="0.25">
      <c r="A7522">
        <v>7521</v>
      </c>
      <c r="B7522" s="1">
        <v>44336</v>
      </c>
      <c r="C7522" s="1">
        <v>44345</v>
      </c>
      <c r="D7522" s="1">
        <v>44348</v>
      </c>
      <c r="E7522" s="1">
        <v>44348</v>
      </c>
      <c r="F7522">
        <v>4</v>
      </c>
      <c r="G7522">
        <v>1</v>
      </c>
      <c r="H7522">
        <v>47</v>
      </c>
      <c r="I7522" s="6">
        <v>0</v>
      </c>
      <c r="J7522">
        <v>3</v>
      </c>
      <c r="K7522" t="str">
        <f>_xlfn.XLOOKUP(fCompras!F7522,dComprador!$A$2:$A$7,dComprador!$B$2:$B$7)</f>
        <v>Lira</v>
      </c>
      <c r="L7522" t="str">
        <f>_xlfn.XLOOKUP(J7522,dFornecedor!$A$2:$A$6,dFornecedor!$B$2:$B$6)</f>
        <v>StepUp</v>
      </c>
      <c r="M7522" t="str">
        <f>_xlfn.XLOOKUP(G7522,dMateriaPrima!$A$2:$A$12,dMateriaPrima!$B$2:$B$12)</f>
        <v>Tecido</v>
      </c>
      <c r="N7522" s="2">
        <f>_xlfn.XLOOKUP(G7522,dMateriaPrima!$A$2:$A$12,dMateriaPrima!$C$2:$C$12)</f>
        <v>18</v>
      </c>
      <c r="O7522" s="3">
        <f t="shared" si="585"/>
        <v>846</v>
      </c>
      <c r="P7522" s="4">
        <f t="shared" si="586"/>
        <v>0</v>
      </c>
      <c r="Q7522" s="3">
        <f t="shared" si="587"/>
        <v>846</v>
      </c>
      <c r="R7522" t="str">
        <f t="shared" si="588"/>
        <v>No prazo</v>
      </c>
      <c r="S7522" s="5">
        <f t="shared" si="589"/>
        <v>0</v>
      </c>
    </row>
    <row r="7523" spans="1:19" x14ac:dyDescent="0.25">
      <c r="A7523">
        <v>7522</v>
      </c>
      <c r="B7523" s="1">
        <v>44336</v>
      </c>
      <c r="C7523" s="1">
        <v>44337</v>
      </c>
      <c r="D7523" s="1">
        <v>44343</v>
      </c>
      <c r="E7523" s="1">
        <v>44343</v>
      </c>
      <c r="F7523">
        <v>4</v>
      </c>
      <c r="G7523">
        <v>7</v>
      </c>
      <c r="H7523">
        <v>102</v>
      </c>
      <c r="I7523" s="6">
        <v>0</v>
      </c>
      <c r="J7523">
        <v>2</v>
      </c>
      <c r="K7523" t="str">
        <f>_xlfn.XLOOKUP(fCompras!F7523,dComprador!$A$2:$A$7,dComprador!$B$2:$B$7)</f>
        <v>Lira</v>
      </c>
      <c r="L7523" t="str">
        <f>_xlfn.XLOOKUP(J7523,dFornecedor!$A$2:$A$6,dFornecedor!$B$2:$B$6)</f>
        <v>Minerva</v>
      </c>
      <c r="M7523" t="str">
        <f>_xlfn.XLOOKUP(G7523,dMateriaPrima!$A$2:$A$12,dMateriaPrima!$B$2:$B$12)</f>
        <v>Poliéster</v>
      </c>
      <c r="N7523" s="2">
        <f>_xlfn.XLOOKUP(G7523,dMateriaPrima!$A$2:$A$12,dMateriaPrima!$C$2:$C$12)</f>
        <v>8</v>
      </c>
      <c r="O7523" s="3">
        <f t="shared" si="585"/>
        <v>816</v>
      </c>
      <c r="P7523" s="4">
        <f t="shared" si="586"/>
        <v>0</v>
      </c>
      <c r="Q7523" s="3">
        <f t="shared" si="587"/>
        <v>816</v>
      </c>
      <c r="R7523" t="str">
        <f t="shared" si="588"/>
        <v>No prazo</v>
      </c>
      <c r="S7523" s="5">
        <f t="shared" si="589"/>
        <v>0</v>
      </c>
    </row>
    <row r="7524" spans="1:19" x14ac:dyDescent="0.25">
      <c r="A7524">
        <v>7523</v>
      </c>
      <c r="B7524" s="1">
        <v>44336</v>
      </c>
      <c r="C7524" s="1">
        <v>44344</v>
      </c>
      <c r="D7524" s="1">
        <v>44347</v>
      </c>
      <c r="E7524" s="1">
        <v>44350</v>
      </c>
      <c r="F7524">
        <v>4</v>
      </c>
      <c r="G7524">
        <v>6</v>
      </c>
      <c r="H7524">
        <v>33</v>
      </c>
      <c r="I7524" s="6">
        <v>0</v>
      </c>
      <c r="J7524">
        <v>2</v>
      </c>
      <c r="K7524" t="str">
        <f>_xlfn.XLOOKUP(fCompras!F7524,dComprador!$A$2:$A$7,dComprador!$B$2:$B$7)</f>
        <v>Lira</v>
      </c>
      <c r="L7524" t="str">
        <f>_xlfn.XLOOKUP(J7524,dFornecedor!$A$2:$A$6,dFornecedor!$B$2:$B$6)</f>
        <v>Minerva</v>
      </c>
      <c r="M7524" t="str">
        <f>_xlfn.XLOOKUP(G7524,dMateriaPrima!$A$2:$A$12,dMateriaPrima!$B$2:$B$12)</f>
        <v>Fio Algodão</v>
      </c>
      <c r="N7524" s="2">
        <f>_xlfn.XLOOKUP(G7524,dMateriaPrima!$A$2:$A$12,dMateriaPrima!$C$2:$C$12)</f>
        <v>55.9</v>
      </c>
      <c r="O7524" s="3">
        <f t="shared" si="585"/>
        <v>1844.7</v>
      </c>
      <c r="P7524" s="4">
        <f t="shared" si="586"/>
        <v>0</v>
      </c>
      <c r="Q7524" s="3">
        <f t="shared" si="587"/>
        <v>1844.7</v>
      </c>
      <c r="R7524" t="str">
        <f t="shared" si="588"/>
        <v>Em atraso</v>
      </c>
      <c r="S7524" s="5">
        <f t="shared" si="589"/>
        <v>3</v>
      </c>
    </row>
    <row r="7525" spans="1:19" x14ac:dyDescent="0.25">
      <c r="A7525">
        <v>7524</v>
      </c>
      <c r="B7525" s="1">
        <v>44336</v>
      </c>
      <c r="C7525" s="1">
        <v>44336</v>
      </c>
      <c r="D7525" s="1">
        <v>44343</v>
      </c>
      <c r="E7525" s="1">
        <v>44345</v>
      </c>
      <c r="F7525">
        <v>4</v>
      </c>
      <c r="G7525">
        <v>4</v>
      </c>
      <c r="H7525">
        <v>330</v>
      </c>
      <c r="I7525" s="6">
        <v>0</v>
      </c>
      <c r="J7525">
        <v>4</v>
      </c>
      <c r="K7525" t="str">
        <f>_xlfn.XLOOKUP(fCompras!F7525,dComprador!$A$2:$A$7,dComprador!$B$2:$B$7)</f>
        <v>Lira</v>
      </c>
      <c r="L7525" t="str">
        <f>_xlfn.XLOOKUP(J7525,dFornecedor!$A$2:$A$6,dFornecedor!$B$2:$B$6)</f>
        <v>AlphaOmega</v>
      </c>
      <c r="M7525" t="str">
        <f>_xlfn.XLOOKUP(G7525,dMateriaPrima!$A$2:$A$12,dMateriaPrima!$B$2:$B$12)</f>
        <v>Madeira</v>
      </c>
      <c r="N7525" s="2">
        <f>_xlfn.XLOOKUP(G7525,dMateriaPrima!$A$2:$A$12,dMateriaPrima!$C$2:$C$12)</f>
        <v>168</v>
      </c>
      <c r="O7525" s="3">
        <f t="shared" si="585"/>
        <v>55440</v>
      </c>
      <c r="P7525" s="4">
        <f t="shared" si="586"/>
        <v>0</v>
      </c>
      <c r="Q7525" s="3">
        <f t="shared" si="587"/>
        <v>55440</v>
      </c>
      <c r="R7525" t="str">
        <f t="shared" si="588"/>
        <v>Em atraso</v>
      </c>
      <c r="S7525" s="5">
        <f t="shared" si="589"/>
        <v>2</v>
      </c>
    </row>
    <row r="7526" spans="1:19" x14ac:dyDescent="0.25">
      <c r="A7526">
        <v>7525</v>
      </c>
      <c r="B7526" s="1">
        <v>44336</v>
      </c>
      <c r="C7526" s="1">
        <v>44347</v>
      </c>
      <c r="D7526" s="1">
        <v>44347</v>
      </c>
      <c r="E7526" s="1">
        <v>44349</v>
      </c>
      <c r="F7526">
        <v>4</v>
      </c>
      <c r="G7526">
        <v>5</v>
      </c>
      <c r="H7526">
        <v>384</v>
      </c>
      <c r="I7526" s="6">
        <v>0</v>
      </c>
      <c r="J7526">
        <v>1</v>
      </c>
      <c r="K7526" t="str">
        <f>_xlfn.XLOOKUP(fCompras!F7526,dComprador!$A$2:$A$7,dComprador!$B$2:$B$7)</f>
        <v>Lira</v>
      </c>
      <c r="L7526" t="str">
        <f>_xlfn.XLOOKUP(J7526,dFornecedor!$A$2:$A$6,dFornecedor!$B$2:$B$6)</f>
        <v>NorthShore</v>
      </c>
      <c r="M7526" t="str">
        <f>_xlfn.XLOOKUP(G7526,dMateriaPrima!$A$2:$A$12,dMateriaPrima!$B$2:$B$12)</f>
        <v>Areia</v>
      </c>
      <c r="N7526" s="2">
        <f>_xlfn.XLOOKUP(G7526,dMateriaPrima!$A$2:$A$12,dMateriaPrima!$C$2:$C$12)</f>
        <v>3.59</v>
      </c>
      <c r="O7526" s="3">
        <f t="shared" si="585"/>
        <v>1378.56</v>
      </c>
      <c r="P7526" s="4">
        <f t="shared" si="586"/>
        <v>0</v>
      </c>
      <c r="Q7526" s="3">
        <f t="shared" si="587"/>
        <v>1378.56</v>
      </c>
      <c r="R7526" t="str">
        <f t="shared" si="588"/>
        <v>Em atraso</v>
      </c>
      <c r="S7526" s="5">
        <f t="shared" si="589"/>
        <v>2</v>
      </c>
    </row>
    <row r="7527" spans="1:19" x14ac:dyDescent="0.25">
      <c r="A7527">
        <v>7526</v>
      </c>
      <c r="B7527" s="1">
        <v>44336</v>
      </c>
      <c r="C7527" s="1">
        <v>44344</v>
      </c>
      <c r="D7527" s="1">
        <v>44348</v>
      </c>
      <c r="E7527" s="1">
        <v>44348</v>
      </c>
      <c r="F7527">
        <v>4</v>
      </c>
      <c r="G7527">
        <v>11</v>
      </c>
      <c r="H7527">
        <v>324</v>
      </c>
      <c r="I7527" s="6">
        <v>0</v>
      </c>
      <c r="J7527">
        <v>2</v>
      </c>
      <c r="K7527" t="str">
        <f>_xlfn.XLOOKUP(fCompras!F7527,dComprador!$A$2:$A$7,dComprador!$B$2:$B$7)</f>
        <v>Lira</v>
      </c>
      <c r="L7527" t="str">
        <f>_xlfn.XLOOKUP(J7527,dFornecedor!$A$2:$A$6,dFornecedor!$B$2:$B$6)</f>
        <v>Minerva</v>
      </c>
      <c r="M7527" t="str">
        <f>_xlfn.XLOOKUP(G7527,dMateriaPrima!$A$2:$A$12,dMateriaPrima!$B$2:$B$12)</f>
        <v>Papel</v>
      </c>
      <c r="N7527" s="2">
        <f>_xlfn.XLOOKUP(G7527,dMateriaPrima!$A$2:$A$12,dMateriaPrima!$C$2:$C$12)</f>
        <v>9</v>
      </c>
      <c r="O7527" s="3">
        <f t="shared" si="585"/>
        <v>2916</v>
      </c>
      <c r="P7527" s="4">
        <f t="shared" si="586"/>
        <v>0</v>
      </c>
      <c r="Q7527" s="3">
        <f t="shared" si="587"/>
        <v>2916</v>
      </c>
      <c r="R7527" t="str">
        <f t="shared" si="588"/>
        <v>No prazo</v>
      </c>
      <c r="S7527" s="5">
        <f t="shared" si="589"/>
        <v>0</v>
      </c>
    </row>
    <row r="7528" spans="1:19" x14ac:dyDescent="0.25">
      <c r="A7528">
        <v>7527</v>
      </c>
      <c r="B7528" s="1">
        <v>44336</v>
      </c>
      <c r="C7528" s="1">
        <v>44337</v>
      </c>
      <c r="D7528" s="1">
        <v>44354</v>
      </c>
      <c r="E7528" s="1">
        <v>44358</v>
      </c>
      <c r="F7528">
        <v>1</v>
      </c>
      <c r="G7528">
        <v>5</v>
      </c>
      <c r="H7528">
        <v>344</v>
      </c>
      <c r="I7528" s="6">
        <v>0</v>
      </c>
      <c r="J7528">
        <v>3</v>
      </c>
      <c r="K7528" t="str">
        <f>_xlfn.XLOOKUP(fCompras!F7528,dComprador!$A$2:$A$7,dComprador!$B$2:$B$7)</f>
        <v>Alon</v>
      </c>
      <c r="L7528" t="str">
        <f>_xlfn.XLOOKUP(J7528,dFornecedor!$A$2:$A$6,dFornecedor!$B$2:$B$6)</f>
        <v>StepUp</v>
      </c>
      <c r="M7528" t="str">
        <f>_xlfn.XLOOKUP(G7528,dMateriaPrima!$A$2:$A$12,dMateriaPrima!$B$2:$B$12)</f>
        <v>Areia</v>
      </c>
      <c r="N7528" s="2">
        <f>_xlfn.XLOOKUP(G7528,dMateriaPrima!$A$2:$A$12,dMateriaPrima!$C$2:$C$12)</f>
        <v>3.59</v>
      </c>
      <c r="O7528" s="3">
        <f t="shared" si="585"/>
        <v>1234.96</v>
      </c>
      <c r="P7528" s="4">
        <f t="shared" si="586"/>
        <v>0</v>
      </c>
      <c r="Q7528" s="3">
        <f t="shared" si="587"/>
        <v>1234.96</v>
      </c>
      <c r="R7528" t="str">
        <f t="shared" si="588"/>
        <v>Em atraso</v>
      </c>
      <c r="S7528" s="5">
        <f t="shared" si="589"/>
        <v>4</v>
      </c>
    </row>
    <row r="7529" spans="1:19" x14ac:dyDescent="0.25">
      <c r="A7529">
        <v>7528</v>
      </c>
      <c r="B7529" s="1">
        <v>44336</v>
      </c>
      <c r="C7529" s="1">
        <v>44336</v>
      </c>
      <c r="D7529" s="1">
        <v>44355</v>
      </c>
      <c r="E7529" s="1">
        <v>44354</v>
      </c>
      <c r="F7529">
        <v>1</v>
      </c>
      <c r="G7529">
        <v>11</v>
      </c>
      <c r="H7529">
        <v>90</v>
      </c>
      <c r="I7529" s="6">
        <v>0</v>
      </c>
      <c r="J7529">
        <v>5</v>
      </c>
      <c r="K7529" t="str">
        <f>_xlfn.XLOOKUP(fCompras!F7529,dComprador!$A$2:$A$7,dComprador!$B$2:$B$7)</f>
        <v>Alon</v>
      </c>
      <c r="L7529" t="str">
        <f>_xlfn.XLOOKUP(J7529,dFornecedor!$A$2:$A$6,dFornecedor!$B$2:$B$6)</f>
        <v>Atlas</v>
      </c>
      <c r="M7529" t="str">
        <f>_xlfn.XLOOKUP(G7529,dMateriaPrima!$A$2:$A$12,dMateriaPrima!$B$2:$B$12)</f>
        <v>Papel</v>
      </c>
      <c r="N7529" s="2">
        <f>_xlfn.XLOOKUP(G7529,dMateriaPrima!$A$2:$A$12,dMateriaPrima!$C$2:$C$12)</f>
        <v>9</v>
      </c>
      <c r="O7529" s="3">
        <f t="shared" si="585"/>
        <v>810</v>
      </c>
      <c r="P7529" s="4">
        <f t="shared" si="586"/>
        <v>0</v>
      </c>
      <c r="Q7529" s="3">
        <f t="shared" si="587"/>
        <v>810</v>
      </c>
      <c r="R7529" t="str">
        <f t="shared" si="588"/>
        <v>No prazo</v>
      </c>
      <c r="S7529" s="5">
        <f t="shared" si="589"/>
        <v>0</v>
      </c>
    </row>
    <row r="7530" spans="1:19" x14ac:dyDescent="0.25">
      <c r="A7530">
        <v>7529</v>
      </c>
      <c r="B7530" s="1">
        <v>44336</v>
      </c>
      <c r="C7530" s="1">
        <v>44344</v>
      </c>
      <c r="D7530" s="1">
        <v>44357</v>
      </c>
      <c r="E7530" s="1">
        <v>44358</v>
      </c>
      <c r="F7530">
        <v>1</v>
      </c>
      <c r="G7530">
        <v>11</v>
      </c>
      <c r="H7530">
        <v>31</v>
      </c>
      <c r="I7530" s="6">
        <v>0</v>
      </c>
      <c r="J7530">
        <v>2</v>
      </c>
      <c r="K7530" t="str">
        <f>_xlfn.XLOOKUP(fCompras!F7530,dComprador!$A$2:$A$7,dComprador!$B$2:$B$7)</f>
        <v>Alon</v>
      </c>
      <c r="L7530" t="str">
        <f>_xlfn.XLOOKUP(J7530,dFornecedor!$A$2:$A$6,dFornecedor!$B$2:$B$6)</f>
        <v>Minerva</v>
      </c>
      <c r="M7530" t="str">
        <f>_xlfn.XLOOKUP(G7530,dMateriaPrima!$A$2:$A$12,dMateriaPrima!$B$2:$B$12)</f>
        <v>Papel</v>
      </c>
      <c r="N7530" s="2">
        <f>_xlfn.XLOOKUP(G7530,dMateriaPrima!$A$2:$A$12,dMateriaPrima!$C$2:$C$12)</f>
        <v>9</v>
      </c>
      <c r="O7530" s="3">
        <f t="shared" si="585"/>
        <v>279</v>
      </c>
      <c r="P7530" s="4">
        <f t="shared" si="586"/>
        <v>0</v>
      </c>
      <c r="Q7530" s="3">
        <f t="shared" si="587"/>
        <v>279</v>
      </c>
      <c r="R7530" t="str">
        <f t="shared" si="588"/>
        <v>Em atraso</v>
      </c>
      <c r="S7530" s="5">
        <f t="shared" si="589"/>
        <v>1</v>
      </c>
    </row>
    <row r="7531" spans="1:19" x14ac:dyDescent="0.25">
      <c r="A7531">
        <v>7530</v>
      </c>
      <c r="B7531" s="1">
        <v>44336</v>
      </c>
      <c r="C7531" s="1">
        <v>44336</v>
      </c>
      <c r="D7531" s="1">
        <v>44349</v>
      </c>
      <c r="E7531" s="1">
        <v>44348</v>
      </c>
      <c r="F7531">
        <v>2</v>
      </c>
      <c r="G7531">
        <v>9</v>
      </c>
      <c r="H7531">
        <v>129</v>
      </c>
      <c r="I7531" s="6">
        <v>0</v>
      </c>
      <c r="J7531">
        <v>2</v>
      </c>
      <c r="K7531" t="str">
        <f>_xlfn.XLOOKUP(fCompras!F7531,dComprador!$A$2:$A$7,dComprador!$B$2:$B$7)</f>
        <v>João</v>
      </c>
      <c r="L7531" t="str">
        <f>_xlfn.XLOOKUP(J7531,dFornecedor!$A$2:$A$6,dFornecedor!$B$2:$B$6)</f>
        <v>Minerva</v>
      </c>
      <c r="M7531" t="str">
        <f>_xlfn.XLOOKUP(G7531,dMateriaPrima!$A$2:$A$12,dMateriaPrima!$B$2:$B$12)</f>
        <v>Couro</v>
      </c>
      <c r="N7531" s="2">
        <f>_xlfn.XLOOKUP(G7531,dMateriaPrima!$A$2:$A$12,dMateriaPrima!$C$2:$C$12)</f>
        <v>4.4000000000000004</v>
      </c>
      <c r="O7531" s="3">
        <f t="shared" si="585"/>
        <v>567.6</v>
      </c>
      <c r="P7531" s="4">
        <f t="shared" si="586"/>
        <v>0</v>
      </c>
      <c r="Q7531" s="3">
        <f t="shared" si="587"/>
        <v>567.6</v>
      </c>
      <c r="R7531" t="str">
        <f t="shared" si="588"/>
        <v>No prazo</v>
      </c>
      <c r="S7531" s="5">
        <f t="shared" si="589"/>
        <v>0</v>
      </c>
    </row>
    <row r="7532" spans="1:19" x14ac:dyDescent="0.25">
      <c r="A7532">
        <v>7531</v>
      </c>
      <c r="B7532" s="1">
        <v>44336</v>
      </c>
      <c r="C7532" s="1">
        <v>44339</v>
      </c>
      <c r="D7532" s="1">
        <v>44348</v>
      </c>
      <c r="E7532" s="1">
        <v>44352</v>
      </c>
      <c r="F7532">
        <v>2</v>
      </c>
      <c r="G7532">
        <v>8</v>
      </c>
      <c r="H7532">
        <v>439</v>
      </c>
      <c r="I7532" s="6">
        <v>0</v>
      </c>
      <c r="J7532">
        <v>3</v>
      </c>
      <c r="K7532" t="str">
        <f>_xlfn.XLOOKUP(fCompras!F7532,dComprador!$A$2:$A$7,dComprador!$B$2:$B$7)</f>
        <v>João</v>
      </c>
      <c r="L7532" t="str">
        <f>_xlfn.XLOOKUP(J7532,dFornecedor!$A$2:$A$6,dFornecedor!$B$2:$B$6)</f>
        <v>StepUp</v>
      </c>
      <c r="M7532" t="str">
        <f>_xlfn.XLOOKUP(G7532,dMateriaPrima!$A$2:$A$12,dMateriaPrima!$B$2:$B$12)</f>
        <v>Cimento</v>
      </c>
      <c r="N7532" s="2">
        <f>_xlfn.XLOOKUP(G7532,dMateriaPrima!$A$2:$A$12,dMateriaPrima!$C$2:$C$12)</f>
        <v>23</v>
      </c>
      <c r="O7532" s="3">
        <f t="shared" si="585"/>
        <v>10097</v>
      </c>
      <c r="P7532" s="4">
        <f t="shared" si="586"/>
        <v>0</v>
      </c>
      <c r="Q7532" s="3">
        <f t="shared" si="587"/>
        <v>10097</v>
      </c>
      <c r="R7532" t="str">
        <f t="shared" si="588"/>
        <v>Em atraso</v>
      </c>
      <c r="S7532" s="5">
        <f t="shared" si="589"/>
        <v>4</v>
      </c>
    </row>
    <row r="7533" spans="1:19" x14ac:dyDescent="0.25">
      <c r="A7533">
        <v>7532</v>
      </c>
      <c r="B7533" s="1">
        <v>44336</v>
      </c>
      <c r="C7533" s="1">
        <v>44343</v>
      </c>
      <c r="D7533" s="1">
        <v>44353</v>
      </c>
      <c r="E7533" s="1">
        <v>44353</v>
      </c>
      <c r="F7533">
        <v>1</v>
      </c>
      <c r="G7533">
        <v>9</v>
      </c>
      <c r="H7533">
        <v>415</v>
      </c>
      <c r="I7533" s="6">
        <v>0</v>
      </c>
      <c r="J7533">
        <v>2</v>
      </c>
      <c r="K7533" t="str">
        <f>_xlfn.XLOOKUP(fCompras!F7533,dComprador!$A$2:$A$7,dComprador!$B$2:$B$7)</f>
        <v>Alon</v>
      </c>
      <c r="L7533" t="str">
        <f>_xlfn.XLOOKUP(J7533,dFornecedor!$A$2:$A$6,dFornecedor!$B$2:$B$6)</f>
        <v>Minerva</v>
      </c>
      <c r="M7533" t="str">
        <f>_xlfn.XLOOKUP(G7533,dMateriaPrima!$A$2:$A$12,dMateriaPrima!$B$2:$B$12)</f>
        <v>Couro</v>
      </c>
      <c r="N7533" s="2">
        <f>_xlfn.XLOOKUP(G7533,dMateriaPrima!$A$2:$A$12,dMateriaPrima!$C$2:$C$12)</f>
        <v>4.4000000000000004</v>
      </c>
      <c r="O7533" s="3">
        <f t="shared" si="585"/>
        <v>1826.0000000000002</v>
      </c>
      <c r="P7533" s="4">
        <f t="shared" si="586"/>
        <v>0</v>
      </c>
      <c r="Q7533" s="3">
        <f t="shared" si="587"/>
        <v>1826.0000000000002</v>
      </c>
      <c r="R7533" t="str">
        <f t="shared" si="588"/>
        <v>No prazo</v>
      </c>
      <c r="S7533" s="5">
        <f t="shared" si="589"/>
        <v>0</v>
      </c>
    </row>
    <row r="7534" spans="1:19" x14ac:dyDescent="0.25">
      <c r="A7534">
        <v>7533</v>
      </c>
      <c r="B7534" s="1">
        <v>44336</v>
      </c>
      <c r="C7534" s="1">
        <v>44337</v>
      </c>
      <c r="D7534" s="1">
        <v>44352</v>
      </c>
      <c r="E7534" s="1">
        <v>44354</v>
      </c>
      <c r="F7534">
        <v>1</v>
      </c>
      <c r="G7534">
        <v>8</v>
      </c>
      <c r="H7534">
        <v>229</v>
      </c>
      <c r="I7534" s="6">
        <v>0</v>
      </c>
      <c r="J7534">
        <v>3</v>
      </c>
      <c r="K7534" t="str">
        <f>_xlfn.XLOOKUP(fCompras!F7534,dComprador!$A$2:$A$7,dComprador!$B$2:$B$7)</f>
        <v>Alon</v>
      </c>
      <c r="L7534" t="str">
        <f>_xlfn.XLOOKUP(J7534,dFornecedor!$A$2:$A$6,dFornecedor!$B$2:$B$6)</f>
        <v>StepUp</v>
      </c>
      <c r="M7534" t="str">
        <f>_xlfn.XLOOKUP(G7534,dMateriaPrima!$A$2:$A$12,dMateriaPrima!$B$2:$B$12)</f>
        <v>Cimento</v>
      </c>
      <c r="N7534" s="2">
        <f>_xlfn.XLOOKUP(G7534,dMateriaPrima!$A$2:$A$12,dMateriaPrima!$C$2:$C$12)</f>
        <v>23</v>
      </c>
      <c r="O7534" s="3">
        <f t="shared" si="585"/>
        <v>5267</v>
      </c>
      <c r="P7534" s="4">
        <f t="shared" si="586"/>
        <v>0</v>
      </c>
      <c r="Q7534" s="3">
        <f t="shared" si="587"/>
        <v>5267</v>
      </c>
      <c r="R7534" t="str">
        <f t="shared" si="588"/>
        <v>Em atraso</v>
      </c>
      <c r="S7534" s="5">
        <f t="shared" si="589"/>
        <v>2</v>
      </c>
    </row>
    <row r="7535" spans="1:19" x14ac:dyDescent="0.25">
      <c r="A7535">
        <v>7534</v>
      </c>
      <c r="B7535" s="1">
        <v>44336</v>
      </c>
      <c r="C7535" s="1">
        <v>44339</v>
      </c>
      <c r="D7535" s="1">
        <v>44354</v>
      </c>
      <c r="E7535" s="1">
        <v>44358</v>
      </c>
      <c r="F7535">
        <v>1</v>
      </c>
      <c r="G7535">
        <v>9</v>
      </c>
      <c r="H7535">
        <v>50</v>
      </c>
      <c r="I7535" s="6">
        <v>0</v>
      </c>
      <c r="J7535">
        <v>3</v>
      </c>
      <c r="K7535" t="str">
        <f>_xlfn.XLOOKUP(fCompras!F7535,dComprador!$A$2:$A$7,dComprador!$B$2:$B$7)</f>
        <v>Alon</v>
      </c>
      <c r="L7535" t="str">
        <f>_xlfn.XLOOKUP(J7535,dFornecedor!$A$2:$A$6,dFornecedor!$B$2:$B$6)</f>
        <v>StepUp</v>
      </c>
      <c r="M7535" t="str">
        <f>_xlfn.XLOOKUP(G7535,dMateriaPrima!$A$2:$A$12,dMateriaPrima!$B$2:$B$12)</f>
        <v>Couro</v>
      </c>
      <c r="N7535" s="2">
        <f>_xlfn.XLOOKUP(G7535,dMateriaPrima!$A$2:$A$12,dMateriaPrima!$C$2:$C$12)</f>
        <v>4.4000000000000004</v>
      </c>
      <c r="O7535" s="3">
        <f t="shared" si="585"/>
        <v>220.00000000000003</v>
      </c>
      <c r="P7535" s="4">
        <f t="shared" si="586"/>
        <v>0</v>
      </c>
      <c r="Q7535" s="3">
        <f t="shared" si="587"/>
        <v>220.00000000000003</v>
      </c>
      <c r="R7535" t="str">
        <f t="shared" si="588"/>
        <v>Em atraso</v>
      </c>
      <c r="S7535" s="5">
        <f t="shared" si="589"/>
        <v>4</v>
      </c>
    </row>
    <row r="7536" spans="1:19" x14ac:dyDescent="0.25">
      <c r="A7536">
        <v>7535</v>
      </c>
      <c r="B7536" s="1">
        <v>44336</v>
      </c>
      <c r="C7536" s="1">
        <v>44341</v>
      </c>
      <c r="D7536" s="1">
        <v>44357</v>
      </c>
      <c r="E7536" s="1">
        <v>44357</v>
      </c>
      <c r="F7536">
        <v>1</v>
      </c>
      <c r="G7536">
        <v>9</v>
      </c>
      <c r="H7536">
        <v>42</v>
      </c>
      <c r="I7536" s="6">
        <v>0</v>
      </c>
      <c r="J7536">
        <v>1</v>
      </c>
      <c r="K7536" t="str">
        <f>_xlfn.XLOOKUP(fCompras!F7536,dComprador!$A$2:$A$7,dComprador!$B$2:$B$7)</f>
        <v>Alon</v>
      </c>
      <c r="L7536" t="str">
        <f>_xlfn.XLOOKUP(J7536,dFornecedor!$A$2:$A$6,dFornecedor!$B$2:$B$6)</f>
        <v>NorthShore</v>
      </c>
      <c r="M7536" t="str">
        <f>_xlfn.XLOOKUP(G7536,dMateriaPrima!$A$2:$A$12,dMateriaPrima!$B$2:$B$12)</f>
        <v>Couro</v>
      </c>
      <c r="N7536" s="2">
        <f>_xlfn.XLOOKUP(G7536,dMateriaPrima!$A$2:$A$12,dMateriaPrima!$C$2:$C$12)</f>
        <v>4.4000000000000004</v>
      </c>
      <c r="O7536" s="3">
        <f t="shared" si="585"/>
        <v>184.8</v>
      </c>
      <c r="P7536" s="4">
        <f t="shared" si="586"/>
        <v>0</v>
      </c>
      <c r="Q7536" s="3">
        <f t="shared" si="587"/>
        <v>184.8</v>
      </c>
      <c r="R7536" t="str">
        <f t="shared" si="588"/>
        <v>No prazo</v>
      </c>
      <c r="S7536" s="5">
        <f t="shared" si="589"/>
        <v>0</v>
      </c>
    </row>
    <row r="7537" spans="1:19" x14ac:dyDescent="0.25">
      <c r="A7537">
        <v>7536</v>
      </c>
      <c r="B7537" s="1">
        <v>44337</v>
      </c>
      <c r="C7537" s="1">
        <v>44346</v>
      </c>
      <c r="D7537" s="1">
        <v>44364</v>
      </c>
      <c r="E7537" s="1">
        <v>44364</v>
      </c>
      <c r="F7537">
        <v>1</v>
      </c>
      <c r="G7537">
        <v>7</v>
      </c>
      <c r="H7537">
        <v>293</v>
      </c>
      <c r="I7537" s="6">
        <v>0</v>
      </c>
      <c r="J7537">
        <v>3</v>
      </c>
      <c r="K7537" t="str">
        <f>_xlfn.XLOOKUP(fCompras!F7537,dComprador!$A$2:$A$7,dComprador!$B$2:$B$7)</f>
        <v>Alon</v>
      </c>
      <c r="L7537" t="str">
        <f>_xlfn.XLOOKUP(J7537,dFornecedor!$A$2:$A$6,dFornecedor!$B$2:$B$6)</f>
        <v>StepUp</v>
      </c>
      <c r="M7537" t="str">
        <f>_xlfn.XLOOKUP(G7537,dMateriaPrima!$A$2:$A$12,dMateriaPrima!$B$2:$B$12)</f>
        <v>Poliéster</v>
      </c>
      <c r="N7537" s="2">
        <f>_xlfn.XLOOKUP(G7537,dMateriaPrima!$A$2:$A$12,dMateriaPrima!$C$2:$C$12)</f>
        <v>8</v>
      </c>
      <c r="O7537" s="3">
        <f t="shared" si="585"/>
        <v>2344</v>
      </c>
      <c r="P7537" s="4">
        <f t="shared" si="586"/>
        <v>0</v>
      </c>
      <c r="Q7537" s="3">
        <f t="shared" si="587"/>
        <v>2344</v>
      </c>
      <c r="R7537" t="str">
        <f t="shared" si="588"/>
        <v>No prazo</v>
      </c>
      <c r="S7537" s="5">
        <f t="shared" si="589"/>
        <v>0</v>
      </c>
    </row>
    <row r="7538" spans="1:19" x14ac:dyDescent="0.25">
      <c r="A7538">
        <v>7537</v>
      </c>
      <c r="B7538" s="1">
        <v>44337</v>
      </c>
      <c r="C7538" s="1">
        <v>44346</v>
      </c>
      <c r="D7538" s="1">
        <v>44347</v>
      </c>
      <c r="E7538" s="1">
        <v>44352</v>
      </c>
      <c r="F7538">
        <v>4</v>
      </c>
      <c r="G7538">
        <v>6</v>
      </c>
      <c r="H7538">
        <v>264</v>
      </c>
      <c r="I7538" s="6">
        <v>0</v>
      </c>
      <c r="J7538">
        <v>3</v>
      </c>
      <c r="K7538" t="str">
        <f>_xlfn.XLOOKUP(fCompras!F7538,dComprador!$A$2:$A$7,dComprador!$B$2:$B$7)</f>
        <v>Lira</v>
      </c>
      <c r="L7538" t="str">
        <f>_xlfn.XLOOKUP(J7538,dFornecedor!$A$2:$A$6,dFornecedor!$B$2:$B$6)</f>
        <v>StepUp</v>
      </c>
      <c r="M7538" t="str">
        <f>_xlfn.XLOOKUP(G7538,dMateriaPrima!$A$2:$A$12,dMateriaPrima!$B$2:$B$12)</f>
        <v>Fio Algodão</v>
      </c>
      <c r="N7538" s="2">
        <f>_xlfn.XLOOKUP(G7538,dMateriaPrima!$A$2:$A$12,dMateriaPrima!$C$2:$C$12)</f>
        <v>55.9</v>
      </c>
      <c r="O7538" s="3">
        <f t="shared" si="585"/>
        <v>14757.6</v>
      </c>
      <c r="P7538" s="4">
        <f t="shared" si="586"/>
        <v>0</v>
      </c>
      <c r="Q7538" s="3">
        <f t="shared" si="587"/>
        <v>14757.6</v>
      </c>
      <c r="R7538" t="str">
        <f t="shared" si="588"/>
        <v>Em atraso</v>
      </c>
      <c r="S7538" s="5">
        <f t="shared" si="589"/>
        <v>5</v>
      </c>
    </row>
    <row r="7539" spans="1:19" x14ac:dyDescent="0.25">
      <c r="A7539">
        <v>7538</v>
      </c>
      <c r="B7539" s="1">
        <v>44337</v>
      </c>
      <c r="C7539" s="1">
        <v>44346</v>
      </c>
      <c r="D7539" s="1">
        <v>44347</v>
      </c>
      <c r="E7539" s="1">
        <v>44353</v>
      </c>
      <c r="F7539">
        <v>4</v>
      </c>
      <c r="G7539">
        <v>11</v>
      </c>
      <c r="H7539">
        <v>206</v>
      </c>
      <c r="I7539" s="6">
        <v>0</v>
      </c>
      <c r="J7539">
        <v>3</v>
      </c>
      <c r="K7539" t="str">
        <f>_xlfn.XLOOKUP(fCompras!F7539,dComprador!$A$2:$A$7,dComprador!$B$2:$B$7)</f>
        <v>Lira</v>
      </c>
      <c r="L7539" t="str">
        <f>_xlfn.XLOOKUP(J7539,dFornecedor!$A$2:$A$6,dFornecedor!$B$2:$B$6)</f>
        <v>StepUp</v>
      </c>
      <c r="M7539" t="str">
        <f>_xlfn.XLOOKUP(G7539,dMateriaPrima!$A$2:$A$12,dMateriaPrima!$B$2:$B$12)</f>
        <v>Papel</v>
      </c>
      <c r="N7539" s="2">
        <f>_xlfn.XLOOKUP(G7539,dMateriaPrima!$A$2:$A$12,dMateriaPrima!$C$2:$C$12)</f>
        <v>9</v>
      </c>
      <c r="O7539" s="3">
        <f t="shared" si="585"/>
        <v>1854</v>
      </c>
      <c r="P7539" s="4">
        <f t="shared" si="586"/>
        <v>0</v>
      </c>
      <c r="Q7539" s="3">
        <f t="shared" si="587"/>
        <v>1854</v>
      </c>
      <c r="R7539" t="str">
        <f t="shared" si="588"/>
        <v>Em atraso</v>
      </c>
      <c r="S7539" s="5">
        <f t="shared" si="589"/>
        <v>6</v>
      </c>
    </row>
    <row r="7540" spans="1:19" x14ac:dyDescent="0.25">
      <c r="A7540">
        <v>7539</v>
      </c>
      <c r="B7540" s="1">
        <v>44337</v>
      </c>
      <c r="C7540" s="1">
        <v>44340</v>
      </c>
      <c r="D7540" s="1">
        <v>44343</v>
      </c>
      <c r="E7540" s="1">
        <v>44344</v>
      </c>
      <c r="F7540">
        <v>4</v>
      </c>
      <c r="G7540">
        <v>11</v>
      </c>
      <c r="H7540">
        <v>191</v>
      </c>
      <c r="I7540" s="6">
        <v>0</v>
      </c>
      <c r="J7540">
        <v>4</v>
      </c>
      <c r="K7540" t="str">
        <f>_xlfn.XLOOKUP(fCompras!F7540,dComprador!$A$2:$A$7,dComprador!$B$2:$B$7)</f>
        <v>Lira</v>
      </c>
      <c r="L7540" t="str">
        <f>_xlfn.XLOOKUP(J7540,dFornecedor!$A$2:$A$6,dFornecedor!$B$2:$B$6)</f>
        <v>AlphaOmega</v>
      </c>
      <c r="M7540" t="str">
        <f>_xlfn.XLOOKUP(G7540,dMateriaPrima!$A$2:$A$12,dMateriaPrima!$B$2:$B$12)</f>
        <v>Papel</v>
      </c>
      <c r="N7540" s="2">
        <f>_xlfn.XLOOKUP(G7540,dMateriaPrima!$A$2:$A$12,dMateriaPrima!$C$2:$C$12)</f>
        <v>9</v>
      </c>
      <c r="O7540" s="3">
        <f t="shared" si="585"/>
        <v>1719</v>
      </c>
      <c r="P7540" s="4">
        <f t="shared" si="586"/>
        <v>0</v>
      </c>
      <c r="Q7540" s="3">
        <f t="shared" si="587"/>
        <v>1719</v>
      </c>
      <c r="R7540" t="str">
        <f t="shared" si="588"/>
        <v>Em atraso</v>
      </c>
      <c r="S7540" s="5">
        <f t="shared" si="589"/>
        <v>1</v>
      </c>
    </row>
    <row r="7541" spans="1:19" x14ac:dyDescent="0.25">
      <c r="A7541">
        <v>7540</v>
      </c>
      <c r="B7541" s="1">
        <v>44337</v>
      </c>
      <c r="C7541" s="1">
        <v>44351</v>
      </c>
      <c r="D7541" s="1">
        <v>44355</v>
      </c>
      <c r="E7541" s="1">
        <v>44356</v>
      </c>
      <c r="F7541">
        <v>1</v>
      </c>
      <c r="G7541">
        <v>11</v>
      </c>
      <c r="H7541">
        <v>192</v>
      </c>
      <c r="I7541" s="6">
        <v>0</v>
      </c>
      <c r="J7541">
        <v>1</v>
      </c>
      <c r="K7541" t="str">
        <f>_xlfn.XLOOKUP(fCompras!F7541,dComprador!$A$2:$A$7,dComprador!$B$2:$B$7)</f>
        <v>Alon</v>
      </c>
      <c r="L7541" t="str">
        <f>_xlfn.XLOOKUP(J7541,dFornecedor!$A$2:$A$6,dFornecedor!$B$2:$B$6)</f>
        <v>NorthShore</v>
      </c>
      <c r="M7541" t="str">
        <f>_xlfn.XLOOKUP(G7541,dMateriaPrima!$A$2:$A$12,dMateriaPrima!$B$2:$B$12)</f>
        <v>Papel</v>
      </c>
      <c r="N7541" s="2">
        <f>_xlfn.XLOOKUP(G7541,dMateriaPrima!$A$2:$A$12,dMateriaPrima!$C$2:$C$12)</f>
        <v>9</v>
      </c>
      <c r="O7541" s="3">
        <f t="shared" si="585"/>
        <v>1728</v>
      </c>
      <c r="P7541" s="4">
        <f t="shared" si="586"/>
        <v>0</v>
      </c>
      <c r="Q7541" s="3">
        <f t="shared" si="587"/>
        <v>1728</v>
      </c>
      <c r="R7541" t="str">
        <f t="shared" si="588"/>
        <v>Em atraso</v>
      </c>
      <c r="S7541" s="5">
        <f t="shared" si="589"/>
        <v>1</v>
      </c>
    </row>
    <row r="7542" spans="1:19" x14ac:dyDescent="0.25">
      <c r="A7542">
        <v>7541</v>
      </c>
      <c r="B7542" s="1">
        <v>44337</v>
      </c>
      <c r="C7542" s="1">
        <v>44337</v>
      </c>
      <c r="D7542" s="1">
        <v>44355</v>
      </c>
      <c r="E7542" s="1">
        <v>44358</v>
      </c>
      <c r="F7542">
        <v>1</v>
      </c>
      <c r="G7542">
        <v>11</v>
      </c>
      <c r="H7542">
        <v>117</v>
      </c>
      <c r="I7542" s="6">
        <v>0.35</v>
      </c>
      <c r="J7542">
        <v>2</v>
      </c>
      <c r="K7542" t="str">
        <f>_xlfn.XLOOKUP(fCompras!F7542,dComprador!$A$2:$A$7,dComprador!$B$2:$B$7)</f>
        <v>Alon</v>
      </c>
      <c r="L7542" t="str">
        <f>_xlfn.XLOOKUP(J7542,dFornecedor!$A$2:$A$6,dFornecedor!$B$2:$B$6)</f>
        <v>Minerva</v>
      </c>
      <c r="M7542" t="str">
        <f>_xlfn.XLOOKUP(G7542,dMateriaPrima!$A$2:$A$12,dMateriaPrima!$B$2:$B$12)</f>
        <v>Papel</v>
      </c>
      <c r="N7542" s="2">
        <f>_xlfn.XLOOKUP(G7542,dMateriaPrima!$A$2:$A$12,dMateriaPrima!$C$2:$C$12)</f>
        <v>9</v>
      </c>
      <c r="O7542" s="3">
        <f t="shared" si="585"/>
        <v>1053</v>
      </c>
      <c r="P7542" s="4">
        <f t="shared" si="586"/>
        <v>368.54999999999995</v>
      </c>
      <c r="Q7542" s="3">
        <f t="shared" si="587"/>
        <v>684.45</v>
      </c>
      <c r="R7542" t="str">
        <f t="shared" si="588"/>
        <v>Em atraso</v>
      </c>
      <c r="S7542" s="5">
        <f t="shared" si="589"/>
        <v>3</v>
      </c>
    </row>
    <row r="7543" spans="1:19" x14ac:dyDescent="0.25">
      <c r="A7543">
        <v>7542</v>
      </c>
      <c r="B7543" s="1">
        <v>44337</v>
      </c>
      <c r="C7543" s="1">
        <v>44337</v>
      </c>
      <c r="D7543" s="1">
        <v>44357</v>
      </c>
      <c r="E7543" s="1">
        <v>44359</v>
      </c>
      <c r="F7543">
        <v>1</v>
      </c>
      <c r="G7543">
        <v>6</v>
      </c>
      <c r="H7543">
        <v>165</v>
      </c>
      <c r="I7543" s="6">
        <v>0</v>
      </c>
      <c r="J7543">
        <v>2</v>
      </c>
      <c r="K7543" t="str">
        <f>_xlfn.XLOOKUP(fCompras!F7543,dComprador!$A$2:$A$7,dComprador!$B$2:$B$7)</f>
        <v>Alon</v>
      </c>
      <c r="L7543" t="str">
        <f>_xlfn.XLOOKUP(J7543,dFornecedor!$A$2:$A$6,dFornecedor!$B$2:$B$6)</f>
        <v>Minerva</v>
      </c>
      <c r="M7543" t="str">
        <f>_xlfn.XLOOKUP(G7543,dMateriaPrima!$A$2:$A$12,dMateriaPrima!$B$2:$B$12)</f>
        <v>Fio Algodão</v>
      </c>
      <c r="N7543" s="2">
        <f>_xlfn.XLOOKUP(G7543,dMateriaPrima!$A$2:$A$12,dMateriaPrima!$C$2:$C$12)</f>
        <v>55.9</v>
      </c>
      <c r="O7543" s="3">
        <f t="shared" si="585"/>
        <v>9223.5</v>
      </c>
      <c r="P7543" s="4">
        <f t="shared" si="586"/>
        <v>0</v>
      </c>
      <c r="Q7543" s="3">
        <f t="shared" si="587"/>
        <v>9223.5</v>
      </c>
      <c r="R7543" t="str">
        <f t="shared" si="588"/>
        <v>Em atraso</v>
      </c>
      <c r="S7543" s="5">
        <f t="shared" si="589"/>
        <v>2</v>
      </c>
    </row>
    <row r="7544" spans="1:19" x14ac:dyDescent="0.25">
      <c r="A7544">
        <v>7543</v>
      </c>
      <c r="B7544" s="1">
        <v>44337</v>
      </c>
      <c r="C7544" s="1">
        <v>44345</v>
      </c>
      <c r="D7544" s="1">
        <v>44351</v>
      </c>
      <c r="E7544" s="1">
        <v>44351</v>
      </c>
      <c r="F7544">
        <v>2</v>
      </c>
      <c r="G7544">
        <v>11</v>
      </c>
      <c r="H7544">
        <v>2</v>
      </c>
      <c r="I7544" s="6">
        <v>0</v>
      </c>
      <c r="J7544">
        <v>2</v>
      </c>
      <c r="K7544" t="str">
        <f>_xlfn.XLOOKUP(fCompras!F7544,dComprador!$A$2:$A$7,dComprador!$B$2:$B$7)</f>
        <v>João</v>
      </c>
      <c r="L7544" t="str">
        <f>_xlfn.XLOOKUP(J7544,dFornecedor!$A$2:$A$6,dFornecedor!$B$2:$B$6)</f>
        <v>Minerva</v>
      </c>
      <c r="M7544" t="str">
        <f>_xlfn.XLOOKUP(G7544,dMateriaPrima!$A$2:$A$12,dMateriaPrima!$B$2:$B$12)</f>
        <v>Papel</v>
      </c>
      <c r="N7544" s="2">
        <f>_xlfn.XLOOKUP(G7544,dMateriaPrima!$A$2:$A$12,dMateriaPrima!$C$2:$C$12)</f>
        <v>9</v>
      </c>
      <c r="O7544" s="3">
        <f t="shared" si="585"/>
        <v>18</v>
      </c>
      <c r="P7544" s="4">
        <f t="shared" si="586"/>
        <v>0</v>
      </c>
      <c r="Q7544" s="3">
        <f t="shared" si="587"/>
        <v>18</v>
      </c>
      <c r="R7544" t="str">
        <f t="shared" si="588"/>
        <v>No prazo</v>
      </c>
      <c r="S7544" s="5">
        <f t="shared" si="589"/>
        <v>0</v>
      </c>
    </row>
    <row r="7545" spans="1:19" x14ac:dyDescent="0.25">
      <c r="A7545">
        <v>7544</v>
      </c>
      <c r="B7545" s="1">
        <v>44337</v>
      </c>
      <c r="C7545" s="1">
        <v>44345</v>
      </c>
      <c r="D7545" s="1">
        <v>44356</v>
      </c>
      <c r="E7545" s="1">
        <v>44358</v>
      </c>
      <c r="F7545">
        <v>1</v>
      </c>
      <c r="G7545">
        <v>9</v>
      </c>
      <c r="H7545">
        <v>71</v>
      </c>
      <c r="I7545" s="6">
        <v>0</v>
      </c>
      <c r="J7545">
        <v>3</v>
      </c>
      <c r="K7545" t="str">
        <f>_xlfn.XLOOKUP(fCompras!F7545,dComprador!$A$2:$A$7,dComprador!$B$2:$B$7)</f>
        <v>Alon</v>
      </c>
      <c r="L7545" t="str">
        <f>_xlfn.XLOOKUP(J7545,dFornecedor!$A$2:$A$6,dFornecedor!$B$2:$B$6)</f>
        <v>StepUp</v>
      </c>
      <c r="M7545" t="str">
        <f>_xlfn.XLOOKUP(G7545,dMateriaPrima!$A$2:$A$12,dMateriaPrima!$B$2:$B$12)</f>
        <v>Couro</v>
      </c>
      <c r="N7545" s="2">
        <f>_xlfn.XLOOKUP(G7545,dMateriaPrima!$A$2:$A$12,dMateriaPrima!$C$2:$C$12)</f>
        <v>4.4000000000000004</v>
      </c>
      <c r="O7545" s="3">
        <f t="shared" si="585"/>
        <v>312.40000000000003</v>
      </c>
      <c r="P7545" s="4">
        <f t="shared" si="586"/>
        <v>0</v>
      </c>
      <c r="Q7545" s="3">
        <f t="shared" si="587"/>
        <v>312.40000000000003</v>
      </c>
      <c r="R7545" t="str">
        <f t="shared" si="588"/>
        <v>Em atraso</v>
      </c>
      <c r="S7545" s="5">
        <f t="shared" si="589"/>
        <v>2</v>
      </c>
    </row>
    <row r="7546" spans="1:19" x14ac:dyDescent="0.25">
      <c r="A7546">
        <v>7545</v>
      </c>
      <c r="B7546" s="1">
        <v>44337</v>
      </c>
      <c r="C7546" s="1">
        <v>44337</v>
      </c>
      <c r="D7546" s="1">
        <v>44365</v>
      </c>
      <c r="E7546" s="1">
        <v>44368</v>
      </c>
      <c r="F7546">
        <v>1</v>
      </c>
      <c r="G7546">
        <v>8</v>
      </c>
      <c r="H7546">
        <v>19</v>
      </c>
      <c r="I7546" s="6">
        <v>0</v>
      </c>
      <c r="J7546">
        <v>2</v>
      </c>
      <c r="K7546" t="str">
        <f>_xlfn.XLOOKUP(fCompras!F7546,dComprador!$A$2:$A$7,dComprador!$B$2:$B$7)</f>
        <v>Alon</v>
      </c>
      <c r="L7546" t="str">
        <f>_xlfn.XLOOKUP(J7546,dFornecedor!$A$2:$A$6,dFornecedor!$B$2:$B$6)</f>
        <v>Minerva</v>
      </c>
      <c r="M7546" t="str">
        <f>_xlfn.XLOOKUP(G7546,dMateriaPrima!$A$2:$A$12,dMateriaPrima!$B$2:$B$12)</f>
        <v>Cimento</v>
      </c>
      <c r="N7546" s="2">
        <f>_xlfn.XLOOKUP(G7546,dMateriaPrima!$A$2:$A$12,dMateriaPrima!$C$2:$C$12)</f>
        <v>23</v>
      </c>
      <c r="O7546" s="3">
        <f t="shared" si="585"/>
        <v>437</v>
      </c>
      <c r="P7546" s="4">
        <f t="shared" si="586"/>
        <v>0</v>
      </c>
      <c r="Q7546" s="3">
        <f t="shared" si="587"/>
        <v>437</v>
      </c>
      <c r="R7546" t="str">
        <f t="shared" si="588"/>
        <v>Em atraso</v>
      </c>
      <c r="S7546" s="5">
        <f t="shared" si="589"/>
        <v>3</v>
      </c>
    </row>
    <row r="7547" spans="1:19" x14ac:dyDescent="0.25">
      <c r="A7547">
        <v>7546</v>
      </c>
      <c r="B7547" s="1">
        <v>44337</v>
      </c>
      <c r="C7547" s="1">
        <v>44345</v>
      </c>
      <c r="D7547" s="1">
        <v>44370</v>
      </c>
      <c r="E7547" s="1">
        <v>44371</v>
      </c>
      <c r="F7547">
        <v>1</v>
      </c>
      <c r="G7547">
        <v>11</v>
      </c>
      <c r="H7547">
        <v>195</v>
      </c>
      <c r="I7547" s="6">
        <v>0</v>
      </c>
      <c r="J7547">
        <v>5</v>
      </c>
      <c r="K7547" t="str">
        <f>_xlfn.XLOOKUP(fCompras!F7547,dComprador!$A$2:$A$7,dComprador!$B$2:$B$7)</f>
        <v>Alon</v>
      </c>
      <c r="L7547" t="str">
        <f>_xlfn.XLOOKUP(J7547,dFornecedor!$A$2:$A$6,dFornecedor!$B$2:$B$6)</f>
        <v>Atlas</v>
      </c>
      <c r="M7547" t="str">
        <f>_xlfn.XLOOKUP(G7547,dMateriaPrima!$A$2:$A$12,dMateriaPrima!$B$2:$B$12)</f>
        <v>Papel</v>
      </c>
      <c r="N7547" s="2">
        <f>_xlfn.XLOOKUP(G7547,dMateriaPrima!$A$2:$A$12,dMateriaPrima!$C$2:$C$12)</f>
        <v>9</v>
      </c>
      <c r="O7547" s="3">
        <f t="shared" si="585"/>
        <v>1755</v>
      </c>
      <c r="P7547" s="4">
        <f t="shared" si="586"/>
        <v>0</v>
      </c>
      <c r="Q7547" s="3">
        <f t="shared" si="587"/>
        <v>1755</v>
      </c>
      <c r="R7547" t="str">
        <f t="shared" si="588"/>
        <v>Em atraso</v>
      </c>
      <c r="S7547" s="5">
        <f t="shared" si="589"/>
        <v>1</v>
      </c>
    </row>
    <row r="7548" spans="1:19" x14ac:dyDescent="0.25">
      <c r="A7548">
        <v>7547</v>
      </c>
      <c r="B7548" s="1">
        <v>44337</v>
      </c>
      <c r="C7548" s="1">
        <v>44348</v>
      </c>
      <c r="D7548" s="1">
        <v>44369</v>
      </c>
      <c r="E7548" s="1">
        <v>44371</v>
      </c>
      <c r="F7548">
        <v>1</v>
      </c>
      <c r="G7548">
        <v>5</v>
      </c>
      <c r="H7548">
        <v>498</v>
      </c>
      <c r="I7548" s="6">
        <v>0</v>
      </c>
      <c r="J7548">
        <v>1</v>
      </c>
      <c r="K7548" t="str">
        <f>_xlfn.XLOOKUP(fCompras!F7548,dComprador!$A$2:$A$7,dComprador!$B$2:$B$7)</f>
        <v>Alon</v>
      </c>
      <c r="L7548" t="str">
        <f>_xlfn.XLOOKUP(J7548,dFornecedor!$A$2:$A$6,dFornecedor!$B$2:$B$6)</f>
        <v>NorthShore</v>
      </c>
      <c r="M7548" t="str">
        <f>_xlfn.XLOOKUP(G7548,dMateriaPrima!$A$2:$A$12,dMateriaPrima!$B$2:$B$12)</f>
        <v>Areia</v>
      </c>
      <c r="N7548" s="2">
        <f>_xlfn.XLOOKUP(G7548,dMateriaPrima!$A$2:$A$12,dMateriaPrima!$C$2:$C$12)</f>
        <v>3.59</v>
      </c>
      <c r="O7548" s="3">
        <f t="shared" si="585"/>
        <v>1787.82</v>
      </c>
      <c r="P7548" s="4">
        <f t="shared" si="586"/>
        <v>0</v>
      </c>
      <c r="Q7548" s="3">
        <f t="shared" si="587"/>
        <v>1787.82</v>
      </c>
      <c r="R7548" t="str">
        <f t="shared" si="588"/>
        <v>Em atraso</v>
      </c>
      <c r="S7548" s="5">
        <f t="shared" si="589"/>
        <v>2</v>
      </c>
    </row>
    <row r="7549" spans="1:19" x14ac:dyDescent="0.25">
      <c r="A7549">
        <v>7548</v>
      </c>
      <c r="B7549" s="1">
        <v>44337</v>
      </c>
      <c r="C7549" s="1">
        <v>44346</v>
      </c>
      <c r="D7549" s="1">
        <v>44358</v>
      </c>
      <c r="E7549" s="1">
        <v>44362</v>
      </c>
      <c r="F7549">
        <v>1</v>
      </c>
      <c r="G7549">
        <v>5</v>
      </c>
      <c r="H7549">
        <v>508</v>
      </c>
      <c r="I7549" s="6">
        <v>0</v>
      </c>
      <c r="J7549">
        <v>2</v>
      </c>
      <c r="K7549" t="str">
        <f>_xlfn.XLOOKUP(fCompras!F7549,dComprador!$A$2:$A$7,dComprador!$B$2:$B$7)</f>
        <v>Alon</v>
      </c>
      <c r="L7549" t="str">
        <f>_xlfn.XLOOKUP(J7549,dFornecedor!$A$2:$A$6,dFornecedor!$B$2:$B$6)</f>
        <v>Minerva</v>
      </c>
      <c r="M7549" t="str">
        <f>_xlfn.XLOOKUP(G7549,dMateriaPrima!$A$2:$A$12,dMateriaPrima!$B$2:$B$12)</f>
        <v>Areia</v>
      </c>
      <c r="N7549" s="2">
        <f>_xlfn.XLOOKUP(G7549,dMateriaPrima!$A$2:$A$12,dMateriaPrima!$C$2:$C$12)</f>
        <v>3.59</v>
      </c>
      <c r="O7549" s="3">
        <f t="shared" si="585"/>
        <v>1823.72</v>
      </c>
      <c r="P7549" s="4">
        <f t="shared" si="586"/>
        <v>0</v>
      </c>
      <c r="Q7549" s="3">
        <f t="shared" si="587"/>
        <v>1823.72</v>
      </c>
      <c r="R7549" t="str">
        <f t="shared" si="588"/>
        <v>Em atraso</v>
      </c>
      <c r="S7549" s="5">
        <f t="shared" si="589"/>
        <v>4</v>
      </c>
    </row>
    <row r="7550" spans="1:19" x14ac:dyDescent="0.25">
      <c r="A7550">
        <v>7549</v>
      </c>
      <c r="B7550" s="1">
        <v>44338</v>
      </c>
      <c r="C7550" s="1">
        <v>44339</v>
      </c>
      <c r="D7550" s="1">
        <v>44345</v>
      </c>
      <c r="E7550" s="1">
        <v>44347</v>
      </c>
      <c r="F7550">
        <v>4</v>
      </c>
      <c r="G7550">
        <v>9</v>
      </c>
      <c r="H7550">
        <v>40</v>
      </c>
      <c r="I7550" s="6">
        <v>0</v>
      </c>
      <c r="J7550">
        <v>4</v>
      </c>
      <c r="K7550" t="str">
        <f>_xlfn.XLOOKUP(fCompras!F7550,dComprador!$A$2:$A$7,dComprador!$B$2:$B$7)</f>
        <v>Lira</v>
      </c>
      <c r="L7550" t="str">
        <f>_xlfn.XLOOKUP(J7550,dFornecedor!$A$2:$A$6,dFornecedor!$B$2:$B$6)</f>
        <v>AlphaOmega</v>
      </c>
      <c r="M7550" t="str">
        <f>_xlfn.XLOOKUP(G7550,dMateriaPrima!$A$2:$A$12,dMateriaPrima!$B$2:$B$12)</f>
        <v>Couro</v>
      </c>
      <c r="N7550" s="2">
        <f>_xlfn.XLOOKUP(G7550,dMateriaPrima!$A$2:$A$12,dMateriaPrima!$C$2:$C$12)</f>
        <v>4.4000000000000004</v>
      </c>
      <c r="O7550" s="3">
        <f t="shared" si="585"/>
        <v>176</v>
      </c>
      <c r="P7550" s="4">
        <f t="shared" si="586"/>
        <v>0</v>
      </c>
      <c r="Q7550" s="3">
        <f t="shared" si="587"/>
        <v>176</v>
      </c>
      <c r="R7550" t="str">
        <f t="shared" si="588"/>
        <v>Em atraso</v>
      </c>
      <c r="S7550" s="5">
        <f t="shared" si="589"/>
        <v>2</v>
      </c>
    </row>
    <row r="7551" spans="1:19" x14ac:dyDescent="0.25">
      <c r="A7551">
        <v>7550</v>
      </c>
      <c r="B7551" s="1">
        <v>44338</v>
      </c>
      <c r="C7551" s="1">
        <v>44339</v>
      </c>
      <c r="D7551" s="1">
        <v>44346</v>
      </c>
      <c r="E7551" s="1">
        <v>44348</v>
      </c>
      <c r="F7551">
        <v>4</v>
      </c>
      <c r="G7551">
        <v>7</v>
      </c>
      <c r="H7551">
        <v>166</v>
      </c>
      <c r="I7551" s="6">
        <v>0.38</v>
      </c>
      <c r="J7551">
        <v>3</v>
      </c>
      <c r="K7551" t="str">
        <f>_xlfn.XLOOKUP(fCompras!F7551,dComprador!$A$2:$A$7,dComprador!$B$2:$B$7)</f>
        <v>Lira</v>
      </c>
      <c r="L7551" t="str">
        <f>_xlfn.XLOOKUP(J7551,dFornecedor!$A$2:$A$6,dFornecedor!$B$2:$B$6)</f>
        <v>StepUp</v>
      </c>
      <c r="M7551" t="str">
        <f>_xlfn.XLOOKUP(G7551,dMateriaPrima!$A$2:$A$12,dMateriaPrima!$B$2:$B$12)</f>
        <v>Poliéster</v>
      </c>
      <c r="N7551" s="2">
        <f>_xlfn.XLOOKUP(G7551,dMateriaPrima!$A$2:$A$12,dMateriaPrima!$C$2:$C$12)</f>
        <v>8</v>
      </c>
      <c r="O7551" s="3">
        <f t="shared" si="585"/>
        <v>1328</v>
      </c>
      <c r="P7551" s="4">
        <f t="shared" si="586"/>
        <v>504.64</v>
      </c>
      <c r="Q7551" s="3">
        <f t="shared" si="587"/>
        <v>823.36</v>
      </c>
      <c r="R7551" t="str">
        <f t="shared" si="588"/>
        <v>Em atraso</v>
      </c>
      <c r="S7551" s="5">
        <f t="shared" si="589"/>
        <v>2</v>
      </c>
    </row>
    <row r="7552" spans="1:19" x14ac:dyDescent="0.25">
      <c r="A7552">
        <v>7551</v>
      </c>
      <c r="B7552" s="1">
        <v>44338</v>
      </c>
      <c r="C7552" s="1">
        <v>44343</v>
      </c>
      <c r="D7552" s="1">
        <v>44345</v>
      </c>
      <c r="E7552" s="1">
        <v>44349</v>
      </c>
      <c r="F7552">
        <v>4</v>
      </c>
      <c r="G7552">
        <v>8</v>
      </c>
      <c r="H7552">
        <v>45</v>
      </c>
      <c r="I7552" s="6">
        <v>0</v>
      </c>
      <c r="J7552">
        <v>1</v>
      </c>
      <c r="K7552" t="str">
        <f>_xlfn.XLOOKUP(fCompras!F7552,dComprador!$A$2:$A$7,dComprador!$B$2:$B$7)</f>
        <v>Lira</v>
      </c>
      <c r="L7552" t="str">
        <f>_xlfn.XLOOKUP(J7552,dFornecedor!$A$2:$A$6,dFornecedor!$B$2:$B$6)</f>
        <v>NorthShore</v>
      </c>
      <c r="M7552" t="str">
        <f>_xlfn.XLOOKUP(G7552,dMateriaPrima!$A$2:$A$12,dMateriaPrima!$B$2:$B$12)</f>
        <v>Cimento</v>
      </c>
      <c r="N7552" s="2">
        <f>_xlfn.XLOOKUP(G7552,dMateriaPrima!$A$2:$A$12,dMateriaPrima!$C$2:$C$12)</f>
        <v>23</v>
      </c>
      <c r="O7552" s="3">
        <f t="shared" si="585"/>
        <v>1035</v>
      </c>
      <c r="P7552" s="4">
        <f t="shared" si="586"/>
        <v>0</v>
      </c>
      <c r="Q7552" s="3">
        <f t="shared" si="587"/>
        <v>1035</v>
      </c>
      <c r="R7552" t="str">
        <f t="shared" si="588"/>
        <v>Em atraso</v>
      </c>
      <c r="S7552" s="5">
        <f t="shared" si="589"/>
        <v>4</v>
      </c>
    </row>
    <row r="7553" spans="1:19" x14ac:dyDescent="0.25">
      <c r="A7553">
        <v>7552</v>
      </c>
      <c r="B7553" s="1">
        <v>44338</v>
      </c>
      <c r="C7553" s="1">
        <v>44339</v>
      </c>
      <c r="D7553" s="1">
        <v>44346</v>
      </c>
      <c r="E7553" s="1">
        <v>44347</v>
      </c>
      <c r="F7553">
        <v>4</v>
      </c>
      <c r="G7553">
        <v>9</v>
      </c>
      <c r="H7553">
        <v>26</v>
      </c>
      <c r="I7553" s="6">
        <v>0.37</v>
      </c>
      <c r="J7553">
        <v>3</v>
      </c>
      <c r="K7553" t="str">
        <f>_xlfn.XLOOKUP(fCompras!F7553,dComprador!$A$2:$A$7,dComprador!$B$2:$B$7)</f>
        <v>Lira</v>
      </c>
      <c r="L7553" t="str">
        <f>_xlfn.XLOOKUP(J7553,dFornecedor!$A$2:$A$6,dFornecedor!$B$2:$B$6)</f>
        <v>StepUp</v>
      </c>
      <c r="M7553" t="str">
        <f>_xlfn.XLOOKUP(G7553,dMateriaPrima!$A$2:$A$12,dMateriaPrima!$B$2:$B$12)</f>
        <v>Couro</v>
      </c>
      <c r="N7553" s="2">
        <f>_xlfn.XLOOKUP(G7553,dMateriaPrima!$A$2:$A$12,dMateriaPrima!$C$2:$C$12)</f>
        <v>4.4000000000000004</v>
      </c>
      <c r="O7553" s="3">
        <f t="shared" si="585"/>
        <v>114.4</v>
      </c>
      <c r="P7553" s="4">
        <f t="shared" si="586"/>
        <v>42.328000000000003</v>
      </c>
      <c r="Q7553" s="3">
        <f t="shared" si="587"/>
        <v>72.072000000000003</v>
      </c>
      <c r="R7553" t="str">
        <f t="shared" si="588"/>
        <v>Em atraso</v>
      </c>
      <c r="S7553" s="5">
        <f t="shared" si="589"/>
        <v>1</v>
      </c>
    </row>
    <row r="7554" spans="1:19" x14ac:dyDescent="0.25">
      <c r="A7554">
        <v>7553</v>
      </c>
      <c r="B7554" s="1">
        <v>44338</v>
      </c>
      <c r="C7554" s="1">
        <v>44338</v>
      </c>
      <c r="D7554" s="1">
        <v>44354</v>
      </c>
      <c r="E7554" s="1">
        <v>44355</v>
      </c>
      <c r="F7554">
        <v>1</v>
      </c>
      <c r="G7554">
        <v>3</v>
      </c>
      <c r="H7554">
        <v>53</v>
      </c>
      <c r="I7554" s="6">
        <v>0</v>
      </c>
      <c r="J7554">
        <v>2</v>
      </c>
      <c r="K7554" t="str">
        <f>_xlfn.XLOOKUP(fCompras!F7554,dComprador!$A$2:$A$7,dComprador!$B$2:$B$7)</f>
        <v>Alon</v>
      </c>
      <c r="L7554" t="str">
        <f>_xlfn.XLOOKUP(J7554,dFornecedor!$A$2:$A$6,dFornecedor!$B$2:$B$6)</f>
        <v>Minerva</v>
      </c>
      <c r="M7554" t="str">
        <f>_xlfn.XLOOKUP(G7554,dMateriaPrima!$A$2:$A$12,dMateriaPrima!$B$2:$B$12)</f>
        <v>Barra Metal</v>
      </c>
      <c r="N7554" s="2">
        <f>_xlfn.XLOOKUP(G7554,dMateriaPrima!$A$2:$A$12,dMateriaPrima!$C$2:$C$12)</f>
        <v>565</v>
      </c>
      <c r="O7554" s="3">
        <f t="shared" si="585"/>
        <v>29945</v>
      </c>
      <c r="P7554" s="4">
        <f t="shared" si="586"/>
        <v>0</v>
      </c>
      <c r="Q7554" s="3">
        <f t="shared" si="587"/>
        <v>29945</v>
      </c>
      <c r="R7554" t="str">
        <f t="shared" si="588"/>
        <v>Em atraso</v>
      </c>
      <c r="S7554" s="5">
        <f t="shared" si="589"/>
        <v>1</v>
      </c>
    </row>
    <row r="7555" spans="1:19" x14ac:dyDescent="0.25">
      <c r="A7555">
        <v>7554</v>
      </c>
      <c r="B7555" s="1">
        <v>44338</v>
      </c>
      <c r="C7555" s="1">
        <v>44343</v>
      </c>
      <c r="D7555" s="1">
        <v>44360</v>
      </c>
      <c r="E7555" s="1">
        <v>44362</v>
      </c>
      <c r="F7555">
        <v>1</v>
      </c>
      <c r="G7555">
        <v>1</v>
      </c>
      <c r="H7555">
        <v>46</v>
      </c>
      <c r="I7555" s="6">
        <v>0</v>
      </c>
      <c r="J7555">
        <v>2</v>
      </c>
      <c r="K7555" t="str">
        <f>_xlfn.XLOOKUP(fCompras!F7555,dComprador!$A$2:$A$7,dComprador!$B$2:$B$7)</f>
        <v>Alon</v>
      </c>
      <c r="L7555" t="str">
        <f>_xlfn.XLOOKUP(J7555,dFornecedor!$A$2:$A$6,dFornecedor!$B$2:$B$6)</f>
        <v>Minerva</v>
      </c>
      <c r="M7555" t="str">
        <f>_xlfn.XLOOKUP(G7555,dMateriaPrima!$A$2:$A$12,dMateriaPrima!$B$2:$B$12)</f>
        <v>Tecido</v>
      </c>
      <c r="N7555" s="2">
        <f>_xlfn.XLOOKUP(G7555,dMateriaPrima!$A$2:$A$12,dMateriaPrima!$C$2:$C$12)</f>
        <v>18</v>
      </c>
      <c r="O7555" s="3">
        <f t="shared" ref="O7555:O7618" si="590">PRODUCT(H7555,N7555)</f>
        <v>828</v>
      </c>
      <c r="P7555" s="4">
        <f t="shared" ref="P7555:P7618" si="591">PRODUCT(O7555,I7555)</f>
        <v>0</v>
      </c>
      <c r="Q7555" s="3">
        <f t="shared" ref="Q7555:Q7618" si="592">O7555-P7555</f>
        <v>828</v>
      </c>
      <c r="R7555" t="str">
        <f t="shared" ref="R7555:R7618" si="593">IF(E7555&lt;=D7555,"No prazo",IF(E7555&gt;D7555,"Em atraso"))</f>
        <v>Em atraso</v>
      </c>
      <c r="S7555" s="5">
        <f t="shared" ref="S7555:S7618" si="594">IF(E7555 &gt;D7555, E7555-D7555,0)</f>
        <v>2</v>
      </c>
    </row>
    <row r="7556" spans="1:19" x14ac:dyDescent="0.25">
      <c r="A7556">
        <v>7555</v>
      </c>
      <c r="B7556" s="1">
        <v>44338</v>
      </c>
      <c r="C7556" s="1">
        <v>44347</v>
      </c>
      <c r="D7556" s="1">
        <v>44362</v>
      </c>
      <c r="E7556" s="1">
        <v>44364</v>
      </c>
      <c r="F7556">
        <v>1</v>
      </c>
      <c r="G7556">
        <v>7</v>
      </c>
      <c r="H7556">
        <v>84</v>
      </c>
      <c r="I7556" s="6">
        <v>0</v>
      </c>
      <c r="J7556">
        <v>1</v>
      </c>
      <c r="K7556" t="str">
        <f>_xlfn.XLOOKUP(fCompras!F7556,dComprador!$A$2:$A$7,dComprador!$B$2:$B$7)</f>
        <v>Alon</v>
      </c>
      <c r="L7556" t="str">
        <f>_xlfn.XLOOKUP(J7556,dFornecedor!$A$2:$A$6,dFornecedor!$B$2:$B$6)</f>
        <v>NorthShore</v>
      </c>
      <c r="M7556" t="str">
        <f>_xlfn.XLOOKUP(G7556,dMateriaPrima!$A$2:$A$12,dMateriaPrima!$B$2:$B$12)</f>
        <v>Poliéster</v>
      </c>
      <c r="N7556" s="2">
        <f>_xlfn.XLOOKUP(G7556,dMateriaPrima!$A$2:$A$12,dMateriaPrima!$C$2:$C$12)</f>
        <v>8</v>
      </c>
      <c r="O7556" s="3">
        <f t="shared" si="590"/>
        <v>672</v>
      </c>
      <c r="P7556" s="4">
        <f t="shared" si="591"/>
        <v>0</v>
      </c>
      <c r="Q7556" s="3">
        <f t="shared" si="592"/>
        <v>672</v>
      </c>
      <c r="R7556" t="str">
        <f t="shared" si="593"/>
        <v>Em atraso</v>
      </c>
      <c r="S7556" s="5">
        <f t="shared" si="594"/>
        <v>2</v>
      </c>
    </row>
    <row r="7557" spans="1:19" x14ac:dyDescent="0.25">
      <c r="A7557">
        <v>7556</v>
      </c>
      <c r="B7557" s="1">
        <v>44339</v>
      </c>
      <c r="C7557" s="1">
        <v>44343</v>
      </c>
      <c r="D7557" s="1">
        <v>44346</v>
      </c>
      <c r="E7557" s="1">
        <v>44349</v>
      </c>
      <c r="F7557">
        <v>4</v>
      </c>
      <c r="G7557">
        <v>6</v>
      </c>
      <c r="H7557">
        <v>636</v>
      </c>
      <c r="I7557" s="6">
        <v>0</v>
      </c>
      <c r="J7557">
        <v>1</v>
      </c>
      <c r="K7557" t="str">
        <f>_xlfn.XLOOKUP(fCompras!F7557,dComprador!$A$2:$A$7,dComprador!$B$2:$B$7)</f>
        <v>Lira</v>
      </c>
      <c r="L7557" t="str">
        <f>_xlfn.XLOOKUP(J7557,dFornecedor!$A$2:$A$6,dFornecedor!$B$2:$B$6)</f>
        <v>NorthShore</v>
      </c>
      <c r="M7557" t="str">
        <f>_xlfn.XLOOKUP(G7557,dMateriaPrima!$A$2:$A$12,dMateriaPrima!$B$2:$B$12)</f>
        <v>Fio Algodão</v>
      </c>
      <c r="N7557" s="2">
        <f>_xlfn.XLOOKUP(G7557,dMateriaPrima!$A$2:$A$12,dMateriaPrima!$C$2:$C$12)</f>
        <v>55.9</v>
      </c>
      <c r="O7557" s="3">
        <f t="shared" si="590"/>
        <v>35552.400000000001</v>
      </c>
      <c r="P7557" s="4">
        <f t="shared" si="591"/>
        <v>0</v>
      </c>
      <c r="Q7557" s="3">
        <f t="shared" si="592"/>
        <v>35552.400000000001</v>
      </c>
      <c r="R7557" t="str">
        <f t="shared" si="593"/>
        <v>Em atraso</v>
      </c>
      <c r="S7557" s="5">
        <f t="shared" si="594"/>
        <v>3</v>
      </c>
    </row>
    <row r="7558" spans="1:19" x14ac:dyDescent="0.25">
      <c r="A7558">
        <v>7557</v>
      </c>
      <c r="B7558" s="1">
        <v>44339</v>
      </c>
      <c r="C7558" s="1">
        <v>44341</v>
      </c>
      <c r="D7558" s="1">
        <v>44347</v>
      </c>
      <c r="E7558" s="1">
        <v>44350</v>
      </c>
      <c r="F7558">
        <v>4</v>
      </c>
      <c r="G7558">
        <v>9</v>
      </c>
      <c r="H7558">
        <v>53</v>
      </c>
      <c r="I7558" s="6">
        <v>0</v>
      </c>
      <c r="J7558">
        <v>2</v>
      </c>
      <c r="K7558" t="str">
        <f>_xlfn.XLOOKUP(fCompras!F7558,dComprador!$A$2:$A$7,dComprador!$B$2:$B$7)</f>
        <v>Lira</v>
      </c>
      <c r="L7558" t="str">
        <f>_xlfn.XLOOKUP(J7558,dFornecedor!$A$2:$A$6,dFornecedor!$B$2:$B$6)</f>
        <v>Minerva</v>
      </c>
      <c r="M7558" t="str">
        <f>_xlfn.XLOOKUP(G7558,dMateriaPrima!$A$2:$A$12,dMateriaPrima!$B$2:$B$12)</f>
        <v>Couro</v>
      </c>
      <c r="N7558" s="2">
        <f>_xlfn.XLOOKUP(G7558,dMateriaPrima!$A$2:$A$12,dMateriaPrima!$C$2:$C$12)</f>
        <v>4.4000000000000004</v>
      </c>
      <c r="O7558" s="3">
        <f t="shared" si="590"/>
        <v>233.20000000000002</v>
      </c>
      <c r="P7558" s="4">
        <f t="shared" si="591"/>
        <v>0</v>
      </c>
      <c r="Q7558" s="3">
        <f t="shared" si="592"/>
        <v>233.20000000000002</v>
      </c>
      <c r="R7558" t="str">
        <f t="shared" si="593"/>
        <v>Em atraso</v>
      </c>
      <c r="S7558" s="5">
        <f t="shared" si="594"/>
        <v>3</v>
      </c>
    </row>
    <row r="7559" spans="1:19" x14ac:dyDescent="0.25">
      <c r="A7559">
        <v>7558</v>
      </c>
      <c r="B7559" s="1">
        <v>44339</v>
      </c>
      <c r="C7559" s="1">
        <v>44340</v>
      </c>
      <c r="D7559" s="1">
        <v>44347</v>
      </c>
      <c r="E7559" s="1">
        <v>44350</v>
      </c>
      <c r="F7559">
        <v>4</v>
      </c>
      <c r="G7559">
        <v>5</v>
      </c>
      <c r="H7559">
        <v>107</v>
      </c>
      <c r="I7559" s="6">
        <v>0</v>
      </c>
      <c r="J7559">
        <v>3</v>
      </c>
      <c r="K7559" t="str">
        <f>_xlfn.XLOOKUP(fCompras!F7559,dComprador!$A$2:$A$7,dComprador!$B$2:$B$7)</f>
        <v>Lira</v>
      </c>
      <c r="L7559" t="str">
        <f>_xlfn.XLOOKUP(J7559,dFornecedor!$A$2:$A$6,dFornecedor!$B$2:$B$6)</f>
        <v>StepUp</v>
      </c>
      <c r="M7559" t="str">
        <f>_xlfn.XLOOKUP(G7559,dMateriaPrima!$A$2:$A$12,dMateriaPrima!$B$2:$B$12)</f>
        <v>Areia</v>
      </c>
      <c r="N7559" s="2">
        <f>_xlfn.XLOOKUP(G7559,dMateriaPrima!$A$2:$A$12,dMateriaPrima!$C$2:$C$12)</f>
        <v>3.59</v>
      </c>
      <c r="O7559" s="3">
        <f t="shared" si="590"/>
        <v>384.13</v>
      </c>
      <c r="P7559" s="4">
        <f t="shared" si="591"/>
        <v>0</v>
      </c>
      <c r="Q7559" s="3">
        <f t="shared" si="592"/>
        <v>384.13</v>
      </c>
      <c r="R7559" t="str">
        <f t="shared" si="593"/>
        <v>Em atraso</v>
      </c>
      <c r="S7559" s="5">
        <f t="shared" si="594"/>
        <v>3</v>
      </c>
    </row>
    <row r="7560" spans="1:19" x14ac:dyDescent="0.25">
      <c r="A7560">
        <v>7559</v>
      </c>
      <c r="B7560" s="1">
        <v>44339</v>
      </c>
      <c r="C7560" s="1">
        <v>44339</v>
      </c>
      <c r="D7560" s="1">
        <v>44345</v>
      </c>
      <c r="E7560" s="1">
        <v>44348</v>
      </c>
      <c r="F7560">
        <v>4</v>
      </c>
      <c r="G7560">
        <v>9</v>
      </c>
      <c r="H7560">
        <v>199</v>
      </c>
      <c r="I7560" s="6">
        <v>0</v>
      </c>
      <c r="J7560">
        <v>2</v>
      </c>
      <c r="K7560" t="str">
        <f>_xlfn.XLOOKUP(fCompras!F7560,dComprador!$A$2:$A$7,dComprador!$B$2:$B$7)</f>
        <v>Lira</v>
      </c>
      <c r="L7560" t="str">
        <f>_xlfn.XLOOKUP(J7560,dFornecedor!$A$2:$A$6,dFornecedor!$B$2:$B$6)</f>
        <v>Minerva</v>
      </c>
      <c r="M7560" t="str">
        <f>_xlfn.XLOOKUP(G7560,dMateriaPrima!$A$2:$A$12,dMateriaPrima!$B$2:$B$12)</f>
        <v>Couro</v>
      </c>
      <c r="N7560" s="2">
        <f>_xlfn.XLOOKUP(G7560,dMateriaPrima!$A$2:$A$12,dMateriaPrima!$C$2:$C$12)</f>
        <v>4.4000000000000004</v>
      </c>
      <c r="O7560" s="3">
        <f t="shared" si="590"/>
        <v>875.6</v>
      </c>
      <c r="P7560" s="4">
        <f t="shared" si="591"/>
        <v>0</v>
      </c>
      <c r="Q7560" s="3">
        <f t="shared" si="592"/>
        <v>875.6</v>
      </c>
      <c r="R7560" t="str">
        <f t="shared" si="593"/>
        <v>Em atraso</v>
      </c>
      <c r="S7560" s="5">
        <f t="shared" si="594"/>
        <v>3</v>
      </c>
    </row>
    <row r="7561" spans="1:19" x14ac:dyDescent="0.25">
      <c r="A7561">
        <v>7560</v>
      </c>
      <c r="B7561" s="1">
        <v>44339</v>
      </c>
      <c r="C7561" s="1">
        <v>44341</v>
      </c>
      <c r="D7561" s="1">
        <v>44370</v>
      </c>
      <c r="E7561" s="1">
        <v>44374</v>
      </c>
      <c r="F7561">
        <v>1</v>
      </c>
      <c r="G7561">
        <v>11</v>
      </c>
      <c r="H7561">
        <v>233</v>
      </c>
      <c r="I7561" s="6">
        <v>0</v>
      </c>
      <c r="J7561">
        <v>5</v>
      </c>
      <c r="K7561" t="str">
        <f>_xlfn.XLOOKUP(fCompras!F7561,dComprador!$A$2:$A$7,dComprador!$B$2:$B$7)</f>
        <v>Alon</v>
      </c>
      <c r="L7561" t="str">
        <f>_xlfn.XLOOKUP(J7561,dFornecedor!$A$2:$A$6,dFornecedor!$B$2:$B$6)</f>
        <v>Atlas</v>
      </c>
      <c r="M7561" t="str">
        <f>_xlfn.XLOOKUP(G7561,dMateriaPrima!$A$2:$A$12,dMateriaPrima!$B$2:$B$12)</f>
        <v>Papel</v>
      </c>
      <c r="N7561" s="2">
        <f>_xlfn.XLOOKUP(G7561,dMateriaPrima!$A$2:$A$12,dMateriaPrima!$C$2:$C$12)</f>
        <v>9</v>
      </c>
      <c r="O7561" s="3">
        <f t="shared" si="590"/>
        <v>2097</v>
      </c>
      <c r="P7561" s="4">
        <f t="shared" si="591"/>
        <v>0</v>
      </c>
      <c r="Q7561" s="3">
        <f t="shared" si="592"/>
        <v>2097</v>
      </c>
      <c r="R7561" t="str">
        <f t="shared" si="593"/>
        <v>Em atraso</v>
      </c>
      <c r="S7561" s="5">
        <f t="shared" si="594"/>
        <v>4</v>
      </c>
    </row>
    <row r="7562" spans="1:19" x14ac:dyDescent="0.25">
      <c r="A7562">
        <v>7561</v>
      </c>
      <c r="B7562" s="1">
        <v>44339</v>
      </c>
      <c r="C7562" s="1">
        <v>44339</v>
      </c>
      <c r="D7562" s="1">
        <v>44360</v>
      </c>
      <c r="E7562" s="1">
        <v>44361</v>
      </c>
      <c r="F7562">
        <v>1</v>
      </c>
      <c r="G7562">
        <v>5</v>
      </c>
      <c r="H7562">
        <v>41</v>
      </c>
      <c r="I7562" s="6">
        <v>0</v>
      </c>
      <c r="J7562">
        <v>4</v>
      </c>
      <c r="K7562" t="str">
        <f>_xlfn.XLOOKUP(fCompras!F7562,dComprador!$A$2:$A$7,dComprador!$B$2:$B$7)</f>
        <v>Alon</v>
      </c>
      <c r="L7562" t="str">
        <f>_xlfn.XLOOKUP(J7562,dFornecedor!$A$2:$A$6,dFornecedor!$B$2:$B$6)</f>
        <v>AlphaOmega</v>
      </c>
      <c r="M7562" t="str">
        <f>_xlfn.XLOOKUP(G7562,dMateriaPrima!$A$2:$A$12,dMateriaPrima!$B$2:$B$12)</f>
        <v>Areia</v>
      </c>
      <c r="N7562" s="2">
        <f>_xlfn.XLOOKUP(G7562,dMateriaPrima!$A$2:$A$12,dMateriaPrima!$C$2:$C$12)</f>
        <v>3.59</v>
      </c>
      <c r="O7562" s="3">
        <f t="shared" si="590"/>
        <v>147.19</v>
      </c>
      <c r="P7562" s="4">
        <f t="shared" si="591"/>
        <v>0</v>
      </c>
      <c r="Q7562" s="3">
        <f t="shared" si="592"/>
        <v>147.19</v>
      </c>
      <c r="R7562" t="str">
        <f t="shared" si="593"/>
        <v>Em atraso</v>
      </c>
      <c r="S7562" s="5">
        <f t="shared" si="594"/>
        <v>1</v>
      </c>
    </row>
    <row r="7563" spans="1:19" x14ac:dyDescent="0.25">
      <c r="A7563">
        <v>7562</v>
      </c>
      <c r="B7563" s="1">
        <v>44339</v>
      </c>
      <c r="C7563" s="1">
        <v>44340</v>
      </c>
      <c r="D7563" s="1">
        <v>44361</v>
      </c>
      <c r="E7563" s="1">
        <v>44362</v>
      </c>
      <c r="F7563">
        <v>1</v>
      </c>
      <c r="G7563">
        <v>5</v>
      </c>
      <c r="H7563">
        <v>613</v>
      </c>
      <c r="I7563" s="6">
        <v>0</v>
      </c>
      <c r="J7563">
        <v>3</v>
      </c>
      <c r="K7563" t="str">
        <f>_xlfn.XLOOKUP(fCompras!F7563,dComprador!$A$2:$A$7,dComprador!$B$2:$B$7)</f>
        <v>Alon</v>
      </c>
      <c r="L7563" t="str">
        <f>_xlfn.XLOOKUP(J7563,dFornecedor!$A$2:$A$6,dFornecedor!$B$2:$B$6)</f>
        <v>StepUp</v>
      </c>
      <c r="M7563" t="str">
        <f>_xlfn.XLOOKUP(G7563,dMateriaPrima!$A$2:$A$12,dMateriaPrima!$B$2:$B$12)</f>
        <v>Areia</v>
      </c>
      <c r="N7563" s="2">
        <f>_xlfn.XLOOKUP(G7563,dMateriaPrima!$A$2:$A$12,dMateriaPrima!$C$2:$C$12)</f>
        <v>3.59</v>
      </c>
      <c r="O7563" s="3">
        <f t="shared" si="590"/>
        <v>2200.67</v>
      </c>
      <c r="P7563" s="4">
        <f t="shared" si="591"/>
        <v>0</v>
      </c>
      <c r="Q7563" s="3">
        <f t="shared" si="592"/>
        <v>2200.67</v>
      </c>
      <c r="R7563" t="str">
        <f t="shared" si="593"/>
        <v>Em atraso</v>
      </c>
      <c r="S7563" s="5">
        <f t="shared" si="594"/>
        <v>1</v>
      </c>
    </row>
    <row r="7564" spans="1:19" x14ac:dyDescent="0.25">
      <c r="A7564">
        <v>7563</v>
      </c>
      <c r="B7564" s="1">
        <v>44340</v>
      </c>
      <c r="C7564" s="1">
        <v>44348</v>
      </c>
      <c r="D7564" s="1">
        <v>44350</v>
      </c>
      <c r="E7564" s="1">
        <v>44354</v>
      </c>
      <c r="F7564">
        <v>4</v>
      </c>
      <c r="G7564">
        <v>5</v>
      </c>
      <c r="H7564">
        <v>113</v>
      </c>
      <c r="I7564" s="6">
        <v>0</v>
      </c>
      <c r="J7564">
        <v>2</v>
      </c>
      <c r="K7564" t="str">
        <f>_xlfn.XLOOKUP(fCompras!F7564,dComprador!$A$2:$A$7,dComprador!$B$2:$B$7)</f>
        <v>Lira</v>
      </c>
      <c r="L7564" t="str">
        <f>_xlfn.XLOOKUP(J7564,dFornecedor!$A$2:$A$6,dFornecedor!$B$2:$B$6)</f>
        <v>Minerva</v>
      </c>
      <c r="M7564" t="str">
        <f>_xlfn.XLOOKUP(G7564,dMateriaPrima!$A$2:$A$12,dMateriaPrima!$B$2:$B$12)</f>
        <v>Areia</v>
      </c>
      <c r="N7564" s="2">
        <f>_xlfn.XLOOKUP(G7564,dMateriaPrima!$A$2:$A$12,dMateriaPrima!$C$2:$C$12)</f>
        <v>3.59</v>
      </c>
      <c r="O7564" s="3">
        <f t="shared" si="590"/>
        <v>405.66999999999996</v>
      </c>
      <c r="P7564" s="4">
        <f t="shared" si="591"/>
        <v>0</v>
      </c>
      <c r="Q7564" s="3">
        <f t="shared" si="592"/>
        <v>405.66999999999996</v>
      </c>
      <c r="R7564" t="str">
        <f t="shared" si="593"/>
        <v>Em atraso</v>
      </c>
      <c r="S7564" s="5">
        <f t="shared" si="594"/>
        <v>4</v>
      </c>
    </row>
    <row r="7565" spans="1:19" x14ac:dyDescent="0.25">
      <c r="A7565">
        <v>7564</v>
      </c>
      <c r="B7565" s="1">
        <v>44340</v>
      </c>
      <c r="C7565" s="1">
        <v>44341</v>
      </c>
      <c r="D7565" s="1">
        <v>44350</v>
      </c>
      <c r="E7565" s="1">
        <v>44357</v>
      </c>
      <c r="F7565">
        <v>4</v>
      </c>
      <c r="G7565">
        <v>5</v>
      </c>
      <c r="H7565">
        <v>37</v>
      </c>
      <c r="I7565" s="6">
        <v>0</v>
      </c>
      <c r="J7565">
        <v>4</v>
      </c>
      <c r="K7565" t="str">
        <f>_xlfn.XLOOKUP(fCompras!F7565,dComprador!$A$2:$A$7,dComprador!$B$2:$B$7)</f>
        <v>Lira</v>
      </c>
      <c r="L7565" t="str">
        <f>_xlfn.XLOOKUP(J7565,dFornecedor!$A$2:$A$6,dFornecedor!$B$2:$B$6)</f>
        <v>AlphaOmega</v>
      </c>
      <c r="M7565" t="str">
        <f>_xlfn.XLOOKUP(G7565,dMateriaPrima!$A$2:$A$12,dMateriaPrima!$B$2:$B$12)</f>
        <v>Areia</v>
      </c>
      <c r="N7565" s="2">
        <f>_xlfn.XLOOKUP(G7565,dMateriaPrima!$A$2:$A$12,dMateriaPrima!$C$2:$C$12)</f>
        <v>3.59</v>
      </c>
      <c r="O7565" s="3">
        <f t="shared" si="590"/>
        <v>132.82999999999998</v>
      </c>
      <c r="P7565" s="4">
        <f t="shared" si="591"/>
        <v>0</v>
      </c>
      <c r="Q7565" s="3">
        <f t="shared" si="592"/>
        <v>132.82999999999998</v>
      </c>
      <c r="R7565" t="str">
        <f t="shared" si="593"/>
        <v>Em atraso</v>
      </c>
      <c r="S7565" s="5">
        <f t="shared" si="594"/>
        <v>7</v>
      </c>
    </row>
    <row r="7566" spans="1:19" x14ac:dyDescent="0.25">
      <c r="A7566">
        <v>7565</v>
      </c>
      <c r="B7566" s="1">
        <v>44340</v>
      </c>
      <c r="C7566" s="1">
        <v>44343</v>
      </c>
      <c r="D7566" s="1">
        <v>44347</v>
      </c>
      <c r="E7566" s="1">
        <v>44348</v>
      </c>
      <c r="F7566">
        <v>4</v>
      </c>
      <c r="G7566">
        <v>5</v>
      </c>
      <c r="H7566">
        <v>85</v>
      </c>
      <c r="I7566" s="6">
        <v>0</v>
      </c>
      <c r="J7566">
        <v>1</v>
      </c>
      <c r="K7566" t="str">
        <f>_xlfn.XLOOKUP(fCompras!F7566,dComprador!$A$2:$A$7,dComprador!$B$2:$B$7)</f>
        <v>Lira</v>
      </c>
      <c r="L7566" t="str">
        <f>_xlfn.XLOOKUP(J7566,dFornecedor!$A$2:$A$6,dFornecedor!$B$2:$B$6)</f>
        <v>NorthShore</v>
      </c>
      <c r="M7566" t="str">
        <f>_xlfn.XLOOKUP(G7566,dMateriaPrima!$A$2:$A$12,dMateriaPrima!$B$2:$B$12)</f>
        <v>Areia</v>
      </c>
      <c r="N7566" s="2">
        <f>_xlfn.XLOOKUP(G7566,dMateriaPrima!$A$2:$A$12,dMateriaPrima!$C$2:$C$12)</f>
        <v>3.59</v>
      </c>
      <c r="O7566" s="3">
        <f t="shared" si="590"/>
        <v>305.14999999999998</v>
      </c>
      <c r="P7566" s="4">
        <f t="shared" si="591"/>
        <v>0</v>
      </c>
      <c r="Q7566" s="3">
        <f t="shared" si="592"/>
        <v>305.14999999999998</v>
      </c>
      <c r="R7566" t="str">
        <f t="shared" si="593"/>
        <v>Em atraso</v>
      </c>
      <c r="S7566" s="5">
        <f t="shared" si="594"/>
        <v>1</v>
      </c>
    </row>
    <row r="7567" spans="1:19" x14ac:dyDescent="0.25">
      <c r="A7567">
        <v>7566</v>
      </c>
      <c r="B7567" s="1">
        <v>44340</v>
      </c>
      <c r="C7567" s="1">
        <v>44344</v>
      </c>
      <c r="D7567" s="1">
        <v>44347</v>
      </c>
      <c r="E7567" s="1">
        <v>44349</v>
      </c>
      <c r="F7567">
        <v>4</v>
      </c>
      <c r="G7567">
        <v>11</v>
      </c>
      <c r="H7567">
        <v>463</v>
      </c>
      <c r="I7567" s="6">
        <v>0</v>
      </c>
      <c r="J7567">
        <v>3</v>
      </c>
      <c r="K7567" t="str">
        <f>_xlfn.XLOOKUP(fCompras!F7567,dComprador!$A$2:$A$7,dComprador!$B$2:$B$7)</f>
        <v>Lira</v>
      </c>
      <c r="L7567" t="str">
        <f>_xlfn.XLOOKUP(J7567,dFornecedor!$A$2:$A$6,dFornecedor!$B$2:$B$6)</f>
        <v>StepUp</v>
      </c>
      <c r="M7567" t="str">
        <f>_xlfn.XLOOKUP(G7567,dMateriaPrima!$A$2:$A$12,dMateriaPrima!$B$2:$B$12)</f>
        <v>Papel</v>
      </c>
      <c r="N7567" s="2">
        <f>_xlfn.XLOOKUP(G7567,dMateriaPrima!$A$2:$A$12,dMateriaPrima!$C$2:$C$12)</f>
        <v>9</v>
      </c>
      <c r="O7567" s="3">
        <f t="shared" si="590"/>
        <v>4167</v>
      </c>
      <c r="P7567" s="4">
        <f t="shared" si="591"/>
        <v>0</v>
      </c>
      <c r="Q7567" s="3">
        <f t="shared" si="592"/>
        <v>4167</v>
      </c>
      <c r="R7567" t="str">
        <f t="shared" si="593"/>
        <v>Em atraso</v>
      </c>
      <c r="S7567" s="5">
        <f t="shared" si="594"/>
        <v>2</v>
      </c>
    </row>
    <row r="7568" spans="1:19" x14ac:dyDescent="0.25">
      <c r="A7568">
        <v>7567</v>
      </c>
      <c r="B7568" s="1">
        <v>44340</v>
      </c>
      <c r="C7568" s="1">
        <v>44349</v>
      </c>
      <c r="D7568" s="1">
        <v>44352</v>
      </c>
      <c r="E7568" s="1">
        <v>44357</v>
      </c>
      <c r="F7568">
        <v>4</v>
      </c>
      <c r="G7568">
        <v>1</v>
      </c>
      <c r="H7568">
        <v>31</v>
      </c>
      <c r="I7568" s="6">
        <v>0</v>
      </c>
      <c r="J7568">
        <v>2</v>
      </c>
      <c r="K7568" t="str">
        <f>_xlfn.XLOOKUP(fCompras!F7568,dComprador!$A$2:$A$7,dComprador!$B$2:$B$7)</f>
        <v>Lira</v>
      </c>
      <c r="L7568" t="str">
        <f>_xlfn.XLOOKUP(J7568,dFornecedor!$A$2:$A$6,dFornecedor!$B$2:$B$6)</f>
        <v>Minerva</v>
      </c>
      <c r="M7568" t="str">
        <f>_xlfn.XLOOKUP(G7568,dMateriaPrima!$A$2:$A$12,dMateriaPrima!$B$2:$B$12)</f>
        <v>Tecido</v>
      </c>
      <c r="N7568" s="2">
        <f>_xlfn.XLOOKUP(G7568,dMateriaPrima!$A$2:$A$12,dMateriaPrima!$C$2:$C$12)</f>
        <v>18</v>
      </c>
      <c r="O7568" s="3">
        <f t="shared" si="590"/>
        <v>558</v>
      </c>
      <c r="P7568" s="4">
        <f t="shared" si="591"/>
        <v>0</v>
      </c>
      <c r="Q7568" s="3">
        <f t="shared" si="592"/>
        <v>558</v>
      </c>
      <c r="R7568" t="str">
        <f t="shared" si="593"/>
        <v>Em atraso</v>
      </c>
      <c r="S7568" s="5">
        <f t="shared" si="594"/>
        <v>5</v>
      </c>
    </row>
    <row r="7569" spans="1:19" x14ac:dyDescent="0.25">
      <c r="A7569">
        <v>7568</v>
      </c>
      <c r="B7569" s="1">
        <v>44340</v>
      </c>
      <c r="C7569" s="1">
        <v>44345</v>
      </c>
      <c r="D7569" s="1">
        <v>44360</v>
      </c>
      <c r="E7569" s="1">
        <v>44360</v>
      </c>
      <c r="F7569">
        <v>1</v>
      </c>
      <c r="G7569">
        <v>9</v>
      </c>
      <c r="H7569">
        <v>168</v>
      </c>
      <c r="I7569" s="6">
        <v>0</v>
      </c>
      <c r="J7569">
        <v>5</v>
      </c>
      <c r="K7569" t="str">
        <f>_xlfn.XLOOKUP(fCompras!F7569,dComprador!$A$2:$A$7,dComprador!$B$2:$B$7)</f>
        <v>Alon</v>
      </c>
      <c r="L7569" t="str">
        <f>_xlfn.XLOOKUP(J7569,dFornecedor!$A$2:$A$6,dFornecedor!$B$2:$B$6)</f>
        <v>Atlas</v>
      </c>
      <c r="M7569" t="str">
        <f>_xlfn.XLOOKUP(G7569,dMateriaPrima!$A$2:$A$12,dMateriaPrima!$B$2:$B$12)</f>
        <v>Couro</v>
      </c>
      <c r="N7569" s="2">
        <f>_xlfn.XLOOKUP(G7569,dMateriaPrima!$A$2:$A$12,dMateriaPrima!$C$2:$C$12)</f>
        <v>4.4000000000000004</v>
      </c>
      <c r="O7569" s="3">
        <f t="shared" si="590"/>
        <v>739.2</v>
      </c>
      <c r="P7569" s="4">
        <f t="shared" si="591"/>
        <v>0</v>
      </c>
      <c r="Q7569" s="3">
        <f t="shared" si="592"/>
        <v>739.2</v>
      </c>
      <c r="R7569" t="str">
        <f t="shared" si="593"/>
        <v>No prazo</v>
      </c>
      <c r="S7569" s="5">
        <f t="shared" si="594"/>
        <v>0</v>
      </c>
    </row>
    <row r="7570" spans="1:19" x14ac:dyDescent="0.25">
      <c r="A7570">
        <v>7569</v>
      </c>
      <c r="B7570" s="1">
        <v>44340</v>
      </c>
      <c r="C7570" s="1">
        <v>44340</v>
      </c>
      <c r="D7570" s="1">
        <v>44360</v>
      </c>
      <c r="E7570" s="1">
        <v>44361</v>
      </c>
      <c r="F7570">
        <v>1</v>
      </c>
      <c r="G7570">
        <v>5</v>
      </c>
      <c r="H7570">
        <v>2</v>
      </c>
      <c r="I7570" s="6">
        <v>0</v>
      </c>
      <c r="J7570">
        <v>2</v>
      </c>
      <c r="K7570" t="str">
        <f>_xlfn.XLOOKUP(fCompras!F7570,dComprador!$A$2:$A$7,dComprador!$B$2:$B$7)</f>
        <v>Alon</v>
      </c>
      <c r="L7570" t="str">
        <f>_xlfn.XLOOKUP(J7570,dFornecedor!$A$2:$A$6,dFornecedor!$B$2:$B$6)</f>
        <v>Minerva</v>
      </c>
      <c r="M7570" t="str">
        <f>_xlfn.XLOOKUP(G7570,dMateriaPrima!$A$2:$A$12,dMateriaPrima!$B$2:$B$12)</f>
        <v>Areia</v>
      </c>
      <c r="N7570" s="2">
        <f>_xlfn.XLOOKUP(G7570,dMateriaPrima!$A$2:$A$12,dMateriaPrima!$C$2:$C$12)</f>
        <v>3.59</v>
      </c>
      <c r="O7570" s="3">
        <f t="shared" si="590"/>
        <v>7.18</v>
      </c>
      <c r="P7570" s="4">
        <f t="shared" si="591"/>
        <v>0</v>
      </c>
      <c r="Q7570" s="3">
        <f t="shared" si="592"/>
        <v>7.18</v>
      </c>
      <c r="R7570" t="str">
        <f t="shared" si="593"/>
        <v>Em atraso</v>
      </c>
      <c r="S7570" s="5">
        <f t="shared" si="594"/>
        <v>1</v>
      </c>
    </row>
    <row r="7571" spans="1:19" x14ac:dyDescent="0.25">
      <c r="A7571">
        <v>7570</v>
      </c>
      <c r="B7571" s="1">
        <v>44340</v>
      </c>
      <c r="C7571" s="1">
        <v>44343</v>
      </c>
      <c r="D7571" s="1">
        <v>44360</v>
      </c>
      <c r="E7571" s="1">
        <v>44360</v>
      </c>
      <c r="F7571">
        <v>1</v>
      </c>
      <c r="G7571">
        <v>1</v>
      </c>
      <c r="H7571">
        <v>187</v>
      </c>
      <c r="I7571" s="6">
        <v>0</v>
      </c>
      <c r="J7571">
        <v>3</v>
      </c>
      <c r="K7571" t="str">
        <f>_xlfn.XLOOKUP(fCompras!F7571,dComprador!$A$2:$A$7,dComprador!$B$2:$B$7)</f>
        <v>Alon</v>
      </c>
      <c r="L7571" t="str">
        <f>_xlfn.XLOOKUP(J7571,dFornecedor!$A$2:$A$6,dFornecedor!$B$2:$B$6)</f>
        <v>StepUp</v>
      </c>
      <c r="M7571" t="str">
        <f>_xlfn.XLOOKUP(G7571,dMateriaPrima!$A$2:$A$12,dMateriaPrima!$B$2:$B$12)</f>
        <v>Tecido</v>
      </c>
      <c r="N7571" s="2">
        <f>_xlfn.XLOOKUP(G7571,dMateriaPrima!$A$2:$A$12,dMateriaPrima!$C$2:$C$12)</f>
        <v>18</v>
      </c>
      <c r="O7571" s="3">
        <f t="shared" si="590"/>
        <v>3366</v>
      </c>
      <c r="P7571" s="4">
        <f t="shared" si="591"/>
        <v>0</v>
      </c>
      <c r="Q7571" s="3">
        <f t="shared" si="592"/>
        <v>3366</v>
      </c>
      <c r="R7571" t="str">
        <f t="shared" si="593"/>
        <v>No prazo</v>
      </c>
      <c r="S7571" s="5">
        <f t="shared" si="594"/>
        <v>0</v>
      </c>
    </row>
    <row r="7572" spans="1:19" x14ac:dyDescent="0.25">
      <c r="A7572">
        <v>7571</v>
      </c>
      <c r="B7572" s="1">
        <v>44340</v>
      </c>
      <c r="C7572" s="1">
        <v>44344</v>
      </c>
      <c r="D7572" s="1">
        <v>44361</v>
      </c>
      <c r="E7572" s="1">
        <v>44363</v>
      </c>
      <c r="F7572">
        <v>1</v>
      </c>
      <c r="G7572">
        <v>10</v>
      </c>
      <c r="H7572">
        <v>182</v>
      </c>
      <c r="I7572" s="6">
        <v>0</v>
      </c>
      <c r="J7572">
        <v>3</v>
      </c>
      <c r="K7572" t="str">
        <f>_xlfn.XLOOKUP(fCompras!F7572,dComprador!$A$2:$A$7,dComprador!$B$2:$B$7)</f>
        <v>Alon</v>
      </c>
      <c r="L7572" t="str">
        <f>_xlfn.XLOOKUP(J7572,dFornecedor!$A$2:$A$6,dFornecedor!$B$2:$B$6)</f>
        <v>StepUp</v>
      </c>
      <c r="M7572" t="str">
        <f>_xlfn.XLOOKUP(G7572,dMateriaPrima!$A$2:$A$12,dMateriaPrima!$B$2:$B$12)</f>
        <v>Pedra Britada</v>
      </c>
      <c r="N7572" s="2">
        <f>_xlfn.XLOOKUP(G7572,dMateriaPrima!$A$2:$A$12,dMateriaPrima!$C$2:$C$12)</f>
        <v>56</v>
      </c>
      <c r="O7572" s="3">
        <f t="shared" si="590"/>
        <v>10192</v>
      </c>
      <c r="P7572" s="4">
        <f t="shared" si="591"/>
        <v>0</v>
      </c>
      <c r="Q7572" s="3">
        <f t="shared" si="592"/>
        <v>10192</v>
      </c>
      <c r="R7572" t="str">
        <f t="shared" si="593"/>
        <v>Em atraso</v>
      </c>
      <c r="S7572" s="5">
        <f t="shared" si="594"/>
        <v>2</v>
      </c>
    </row>
    <row r="7573" spans="1:19" x14ac:dyDescent="0.25">
      <c r="A7573">
        <v>7572</v>
      </c>
      <c r="B7573" s="1">
        <v>44340</v>
      </c>
      <c r="C7573" s="1">
        <v>44340</v>
      </c>
      <c r="D7573" s="1">
        <v>44354</v>
      </c>
      <c r="E7573" s="1">
        <v>44359</v>
      </c>
      <c r="F7573">
        <v>2</v>
      </c>
      <c r="G7573">
        <v>7</v>
      </c>
      <c r="H7573">
        <v>198</v>
      </c>
      <c r="I7573" s="6">
        <v>0</v>
      </c>
      <c r="J7573">
        <v>2</v>
      </c>
      <c r="K7573" t="str">
        <f>_xlfn.XLOOKUP(fCompras!F7573,dComprador!$A$2:$A$7,dComprador!$B$2:$B$7)</f>
        <v>João</v>
      </c>
      <c r="L7573" t="str">
        <f>_xlfn.XLOOKUP(J7573,dFornecedor!$A$2:$A$6,dFornecedor!$B$2:$B$6)</f>
        <v>Minerva</v>
      </c>
      <c r="M7573" t="str">
        <f>_xlfn.XLOOKUP(G7573,dMateriaPrima!$A$2:$A$12,dMateriaPrima!$B$2:$B$12)</f>
        <v>Poliéster</v>
      </c>
      <c r="N7573" s="2">
        <f>_xlfn.XLOOKUP(G7573,dMateriaPrima!$A$2:$A$12,dMateriaPrima!$C$2:$C$12)</f>
        <v>8</v>
      </c>
      <c r="O7573" s="3">
        <f t="shared" si="590"/>
        <v>1584</v>
      </c>
      <c r="P7573" s="4">
        <f t="shared" si="591"/>
        <v>0</v>
      </c>
      <c r="Q7573" s="3">
        <f t="shared" si="592"/>
        <v>1584</v>
      </c>
      <c r="R7573" t="str">
        <f t="shared" si="593"/>
        <v>Em atraso</v>
      </c>
      <c r="S7573" s="5">
        <f t="shared" si="594"/>
        <v>5</v>
      </c>
    </row>
    <row r="7574" spans="1:19" x14ac:dyDescent="0.25">
      <c r="A7574">
        <v>7573</v>
      </c>
      <c r="B7574" s="1">
        <v>44340</v>
      </c>
      <c r="C7574" s="1">
        <v>44343</v>
      </c>
      <c r="D7574" s="1">
        <v>44365</v>
      </c>
      <c r="E7574" s="1">
        <v>44369</v>
      </c>
      <c r="F7574">
        <v>1</v>
      </c>
      <c r="G7574">
        <v>5</v>
      </c>
      <c r="H7574">
        <v>275</v>
      </c>
      <c r="I7574" s="6">
        <v>0</v>
      </c>
      <c r="J7574">
        <v>4</v>
      </c>
      <c r="K7574" t="str">
        <f>_xlfn.XLOOKUP(fCompras!F7574,dComprador!$A$2:$A$7,dComprador!$B$2:$B$7)</f>
        <v>Alon</v>
      </c>
      <c r="L7574" t="str">
        <f>_xlfn.XLOOKUP(J7574,dFornecedor!$A$2:$A$6,dFornecedor!$B$2:$B$6)</f>
        <v>AlphaOmega</v>
      </c>
      <c r="M7574" t="str">
        <f>_xlfn.XLOOKUP(G7574,dMateriaPrima!$A$2:$A$12,dMateriaPrima!$B$2:$B$12)</f>
        <v>Areia</v>
      </c>
      <c r="N7574" s="2">
        <f>_xlfn.XLOOKUP(G7574,dMateriaPrima!$A$2:$A$12,dMateriaPrima!$C$2:$C$12)</f>
        <v>3.59</v>
      </c>
      <c r="O7574" s="3">
        <f t="shared" si="590"/>
        <v>987.25</v>
      </c>
      <c r="P7574" s="4">
        <f t="shared" si="591"/>
        <v>0</v>
      </c>
      <c r="Q7574" s="3">
        <f t="shared" si="592"/>
        <v>987.25</v>
      </c>
      <c r="R7574" t="str">
        <f t="shared" si="593"/>
        <v>Em atraso</v>
      </c>
      <c r="S7574" s="5">
        <f t="shared" si="594"/>
        <v>4</v>
      </c>
    </row>
    <row r="7575" spans="1:19" x14ac:dyDescent="0.25">
      <c r="A7575">
        <v>7574</v>
      </c>
      <c r="B7575" s="1">
        <v>44340</v>
      </c>
      <c r="C7575" s="1">
        <v>44341</v>
      </c>
      <c r="D7575" s="1">
        <v>44371</v>
      </c>
      <c r="E7575" s="1">
        <v>44375</v>
      </c>
      <c r="F7575">
        <v>1</v>
      </c>
      <c r="G7575">
        <v>5</v>
      </c>
      <c r="H7575">
        <v>153</v>
      </c>
      <c r="I7575" s="6">
        <v>0</v>
      </c>
      <c r="J7575">
        <v>2</v>
      </c>
      <c r="K7575" t="str">
        <f>_xlfn.XLOOKUP(fCompras!F7575,dComprador!$A$2:$A$7,dComprador!$B$2:$B$7)</f>
        <v>Alon</v>
      </c>
      <c r="L7575" t="str">
        <f>_xlfn.XLOOKUP(J7575,dFornecedor!$A$2:$A$6,dFornecedor!$B$2:$B$6)</f>
        <v>Minerva</v>
      </c>
      <c r="M7575" t="str">
        <f>_xlfn.XLOOKUP(G7575,dMateriaPrima!$A$2:$A$12,dMateriaPrima!$B$2:$B$12)</f>
        <v>Areia</v>
      </c>
      <c r="N7575" s="2">
        <f>_xlfn.XLOOKUP(G7575,dMateriaPrima!$A$2:$A$12,dMateriaPrima!$C$2:$C$12)</f>
        <v>3.59</v>
      </c>
      <c r="O7575" s="3">
        <f t="shared" si="590"/>
        <v>549.27</v>
      </c>
      <c r="P7575" s="4">
        <f t="shared" si="591"/>
        <v>0</v>
      </c>
      <c r="Q7575" s="3">
        <f t="shared" si="592"/>
        <v>549.27</v>
      </c>
      <c r="R7575" t="str">
        <f t="shared" si="593"/>
        <v>Em atraso</v>
      </c>
      <c r="S7575" s="5">
        <f t="shared" si="594"/>
        <v>4</v>
      </c>
    </row>
    <row r="7576" spans="1:19" x14ac:dyDescent="0.25">
      <c r="A7576">
        <v>7575</v>
      </c>
      <c r="B7576" s="1">
        <v>44340</v>
      </c>
      <c r="C7576" s="1">
        <v>44340</v>
      </c>
      <c r="D7576" s="1">
        <v>44363</v>
      </c>
      <c r="E7576" s="1">
        <v>44363</v>
      </c>
      <c r="F7576">
        <v>1</v>
      </c>
      <c r="G7576">
        <v>7</v>
      </c>
      <c r="H7576">
        <v>45</v>
      </c>
      <c r="I7576" s="6">
        <v>0.1</v>
      </c>
      <c r="J7576">
        <v>2</v>
      </c>
      <c r="K7576" t="str">
        <f>_xlfn.XLOOKUP(fCompras!F7576,dComprador!$A$2:$A$7,dComprador!$B$2:$B$7)</f>
        <v>Alon</v>
      </c>
      <c r="L7576" t="str">
        <f>_xlfn.XLOOKUP(J7576,dFornecedor!$A$2:$A$6,dFornecedor!$B$2:$B$6)</f>
        <v>Minerva</v>
      </c>
      <c r="M7576" t="str">
        <f>_xlfn.XLOOKUP(G7576,dMateriaPrima!$A$2:$A$12,dMateriaPrima!$B$2:$B$12)</f>
        <v>Poliéster</v>
      </c>
      <c r="N7576" s="2">
        <f>_xlfn.XLOOKUP(G7576,dMateriaPrima!$A$2:$A$12,dMateriaPrima!$C$2:$C$12)</f>
        <v>8</v>
      </c>
      <c r="O7576" s="3">
        <f t="shared" si="590"/>
        <v>360</v>
      </c>
      <c r="P7576" s="4">
        <f t="shared" si="591"/>
        <v>36</v>
      </c>
      <c r="Q7576" s="3">
        <f t="shared" si="592"/>
        <v>324</v>
      </c>
      <c r="R7576" t="str">
        <f t="shared" si="593"/>
        <v>No prazo</v>
      </c>
      <c r="S7576" s="5">
        <f t="shared" si="594"/>
        <v>0</v>
      </c>
    </row>
    <row r="7577" spans="1:19" x14ac:dyDescent="0.25">
      <c r="A7577">
        <v>7576</v>
      </c>
      <c r="B7577" s="1">
        <v>44341</v>
      </c>
      <c r="C7577" s="1">
        <v>44342</v>
      </c>
      <c r="D7577" s="1">
        <v>44348</v>
      </c>
      <c r="E7577" s="1">
        <v>44347</v>
      </c>
      <c r="F7577">
        <v>4</v>
      </c>
      <c r="G7577">
        <v>9</v>
      </c>
      <c r="H7577">
        <v>246</v>
      </c>
      <c r="I7577" s="6">
        <v>0</v>
      </c>
      <c r="J7577">
        <v>3</v>
      </c>
      <c r="K7577" t="str">
        <f>_xlfn.XLOOKUP(fCompras!F7577,dComprador!$A$2:$A$7,dComprador!$B$2:$B$7)</f>
        <v>Lira</v>
      </c>
      <c r="L7577" t="str">
        <f>_xlfn.XLOOKUP(J7577,dFornecedor!$A$2:$A$6,dFornecedor!$B$2:$B$6)</f>
        <v>StepUp</v>
      </c>
      <c r="M7577" t="str">
        <f>_xlfn.XLOOKUP(G7577,dMateriaPrima!$A$2:$A$12,dMateriaPrima!$B$2:$B$12)</f>
        <v>Couro</v>
      </c>
      <c r="N7577" s="2">
        <f>_xlfn.XLOOKUP(G7577,dMateriaPrima!$A$2:$A$12,dMateriaPrima!$C$2:$C$12)</f>
        <v>4.4000000000000004</v>
      </c>
      <c r="O7577" s="3">
        <f t="shared" si="590"/>
        <v>1082.4000000000001</v>
      </c>
      <c r="P7577" s="4">
        <f t="shared" si="591"/>
        <v>0</v>
      </c>
      <c r="Q7577" s="3">
        <f t="shared" si="592"/>
        <v>1082.4000000000001</v>
      </c>
      <c r="R7577" t="str">
        <f t="shared" si="593"/>
        <v>No prazo</v>
      </c>
      <c r="S7577" s="5">
        <f t="shared" si="594"/>
        <v>0</v>
      </c>
    </row>
    <row r="7578" spans="1:19" x14ac:dyDescent="0.25">
      <c r="A7578">
        <v>7577</v>
      </c>
      <c r="B7578" s="1">
        <v>44341</v>
      </c>
      <c r="C7578" s="1">
        <v>44344</v>
      </c>
      <c r="D7578" s="1">
        <v>44347</v>
      </c>
      <c r="E7578" s="1">
        <v>44350</v>
      </c>
      <c r="F7578">
        <v>4</v>
      </c>
      <c r="G7578">
        <v>9</v>
      </c>
      <c r="H7578">
        <v>14</v>
      </c>
      <c r="I7578" s="6">
        <v>0</v>
      </c>
      <c r="J7578">
        <v>2</v>
      </c>
      <c r="K7578" t="str">
        <f>_xlfn.XLOOKUP(fCompras!F7578,dComprador!$A$2:$A$7,dComprador!$B$2:$B$7)</f>
        <v>Lira</v>
      </c>
      <c r="L7578" t="str">
        <f>_xlfn.XLOOKUP(J7578,dFornecedor!$A$2:$A$6,dFornecedor!$B$2:$B$6)</f>
        <v>Minerva</v>
      </c>
      <c r="M7578" t="str">
        <f>_xlfn.XLOOKUP(G7578,dMateriaPrima!$A$2:$A$12,dMateriaPrima!$B$2:$B$12)</f>
        <v>Couro</v>
      </c>
      <c r="N7578" s="2">
        <f>_xlfn.XLOOKUP(G7578,dMateriaPrima!$A$2:$A$12,dMateriaPrima!$C$2:$C$12)</f>
        <v>4.4000000000000004</v>
      </c>
      <c r="O7578" s="3">
        <f t="shared" si="590"/>
        <v>61.600000000000009</v>
      </c>
      <c r="P7578" s="4">
        <f t="shared" si="591"/>
        <v>0</v>
      </c>
      <c r="Q7578" s="3">
        <f t="shared" si="592"/>
        <v>61.600000000000009</v>
      </c>
      <c r="R7578" t="str">
        <f t="shared" si="593"/>
        <v>Em atraso</v>
      </c>
      <c r="S7578" s="5">
        <f t="shared" si="594"/>
        <v>3</v>
      </c>
    </row>
    <row r="7579" spans="1:19" x14ac:dyDescent="0.25">
      <c r="A7579">
        <v>7578</v>
      </c>
      <c r="B7579" s="1">
        <v>44341</v>
      </c>
      <c r="C7579" s="1">
        <v>44349</v>
      </c>
      <c r="D7579" s="1">
        <v>44354</v>
      </c>
      <c r="E7579" s="1">
        <v>44356</v>
      </c>
      <c r="F7579">
        <v>1</v>
      </c>
      <c r="G7579">
        <v>11</v>
      </c>
      <c r="H7579">
        <v>49</v>
      </c>
      <c r="I7579" s="6">
        <v>0</v>
      </c>
      <c r="J7579">
        <v>2</v>
      </c>
      <c r="K7579" t="str">
        <f>_xlfn.XLOOKUP(fCompras!F7579,dComprador!$A$2:$A$7,dComprador!$B$2:$B$7)</f>
        <v>Alon</v>
      </c>
      <c r="L7579" t="str">
        <f>_xlfn.XLOOKUP(J7579,dFornecedor!$A$2:$A$6,dFornecedor!$B$2:$B$6)</f>
        <v>Minerva</v>
      </c>
      <c r="M7579" t="str">
        <f>_xlfn.XLOOKUP(G7579,dMateriaPrima!$A$2:$A$12,dMateriaPrima!$B$2:$B$12)</f>
        <v>Papel</v>
      </c>
      <c r="N7579" s="2">
        <f>_xlfn.XLOOKUP(G7579,dMateriaPrima!$A$2:$A$12,dMateriaPrima!$C$2:$C$12)</f>
        <v>9</v>
      </c>
      <c r="O7579" s="3">
        <f t="shared" si="590"/>
        <v>441</v>
      </c>
      <c r="P7579" s="4">
        <f t="shared" si="591"/>
        <v>0</v>
      </c>
      <c r="Q7579" s="3">
        <f t="shared" si="592"/>
        <v>441</v>
      </c>
      <c r="R7579" t="str">
        <f t="shared" si="593"/>
        <v>Em atraso</v>
      </c>
      <c r="S7579" s="5">
        <f t="shared" si="594"/>
        <v>2</v>
      </c>
    </row>
    <row r="7580" spans="1:19" x14ac:dyDescent="0.25">
      <c r="A7580">
        <v>7579</v>
      </c>
      <c r="B7580" s="1">
        <v>44341</v>
      </c>
      <c r="C7580" s="1">
        <v>44342</v>
      </c>
      <c r="D7580" s="1">
        <v>44361</v>
      </c>
      <c r="E7580" s="1">
        <v>44361</v>
      </c>
      <c r="F7580">
        <v>1</v>
      </c>
      <c r="G7580">
        <v>6</v>
      </c>
      <c r="H7580">
        <v>498</v>
      </c>
      <c r="I7580" s="6">
        <v>0</v>
      </c>
      <c r="J7580">
        <v>3</v>
      </c>
      <c r="K7580" t="str">
        <f>_xlfn.XLOOKUP(fCompras!F7580,dComprador!$A$2:$A$7,dComprador!$B$2:$B$7)</f>
        <v>Alon</v>
      </c>
      <c r="L7580" t="str">
        <f>_xlfn.XLOOKUP(J7580,dFornecedor!$A$2:$A$6,dFornecedor!$B$2:$B$6)</f>
        <v>StepUp</v>
      </c>
      <c r="M7580" t="str">
        <f>_xlfn.XLOOKUP(G7580,dMateriaPrima!$A$2:$A$12,dMateriaPrima!$B$2:$B$12)</f>
        <v>Fio Algodão</v>
      </c>
      <c r="N7580" s="2">
        <f>_xlfn.XLOOKUP(G7580,dMateriaPrima!$A$2:$A$12,dMateriaPrima!$C$2:$C$12)</f>
        <v>55.9</v>
      </c>
      <c r="O7580" s="3">
        <f t="shared" si="590"/>
        <v>27838.2</v>
      </c>
      <c r="P7580" s="4">
        <f t="shared" si="591"/>
        <v>0</v>
      </c>
      <c r="Q7580" s="3">
        <f t="shared" si="592"/>
        <v>27838.2</v>
      </c>
      <c r="R7580" t="str">
        <f t="shared" si="593"/>
        <v>No prazo</v>
      </c>
      <c r="S7580" s="5">
        <f t="shared" si="594"/>
        <v>0</v>
      </c>
    </row>
    <row r="7581" spans="1:19" x14ac:dyDescent="0.25">
      <c r="A7581">
        <v>7580</v>
      </c>
      <c r="B7581" s="1">
        <v>44341</v>
      </c>
      <c r="C7581" s="1">
        <v>44344</v>
      </c>
      <c r="D7581" s="1">
        <v>44356</v>
      </c>
      <c r="E7581" s="1">
        <v>44361</v>
      </c>
      <c r="F7581">
        <v>2</v>
      </c>
      <c r="G7581">
        <v>11</v>
      </c>
      <c r="H7581">
        <v>600</v>
      </c>
      <c r="I7581" s="6">
        <v>0</v>
      </c>
      <c r="J7581">
        <v>3</v>
      </c>
      <c r="K7581" t="str">
        <f>_xlfn.XLOOKUP(fCompras!F7581,dComprador!$A$2:$A$7,dComprador!$B$2:$B$7)</f>
        <v>João</v>
      </c>
      <c r="L7581" t="str">
        <f>_xlfn.XLOOKUP(J7581,dFornecedor!$A$2:$A$6,dFornecedor!$B$2:$B$6)</f>
        <v>StepUp</v>
      </c>
      <c r="M7581" t="str">
        <f>_xlfn.XLOOKUP(G7581,dMateriaPrima!$A$2:$A$12,dMateriaPrima!$B$2:$B$12)</f>
        <v>Papel</v>
      </c>
      <c r="N7581" s="2">
        <f>_xlfn.XLOOKUP(G7581,dMateriaPrima!$A$2:$A$12,dMateriaPrima!$C$2:$C$12)</f>
        <v>9</v>
      </c>
      <c r="O7581" s="3">
        <f t="shared" si="590"/>
        <v>5400</v>
      </c>
      <c r="P7581" s="4">
        <f t="shared" si="591"/>
        <v>0</v>
      </c>
      <c r="Q7581" s="3">
        <f t="shared" si="592"/>
        <v>5400</v>
      </c>
      <c r="R7581" t="str">
        <f t="shared" si="593"/>
        <v>Em atraso</v>
      </c>
      <c r="S7581" s="5">
        <f t="shared" si="594"/>
        <v>5</v>
      </c>
    </row>
    <row r="7582" spans="1:19" x14ac:dyDescent="0.25">
      <c r="A7582">
        <v>7581</v>
      </c>
      <c r="B7582" s="1">
        <v>44341</v>
      </c>
      <c r="C7582" s="1">
        <v>44341</v>
      </c>
      <c r="D7582" s="1">
        <v>44371</v>
      </c>
      <c r="E7582" s="1">
        <v>44372</v>
      </c>
      <c r="F7582">
        <v>1</v>
      </c>
      <c r="G7582">
        <v>1</v>
      </c>
      <c r="H7582">
        <v>134</v>
      </c>
      <c r="I7582" s="6">
        <v>0.39</v>
      </c>
      <c r="J7582">
        <v>2</v>
      </c>
      <c r="K7582" t="str">
        <f>_xlfn.XLOOKUP(fCompras!F7582,dComprador!$A$2:$A$7,dComprador!$B$2:$B$7)</f>
        <v>Alon</v>
      </c>
      <c r="L7582" t="str">
        <f>_xlfn.XLOOKUP(J7582,dFornecedor!$A$2:$A$6,dFornecedor!$B$2:$B$6)</f>
        <v>Minerva</v>
      </c>
      <c r="M7582" t="str">
        <f>_xlfn.XLOOKUP(G7582,dMateriaPrima!$A$2:$A$12,dMateriaPrima!$B$2:$B$12)</f>
        <v>Tecido</v>
      </c>
      <c r="N7582" s="2">
        <f>_xlfn.XLOOKUP(G7582,dMateriaPrima!$A$2:$A$12,dMateriaPrima!$C$2:$C$12)</f>
        <v>18</v>
      </c>
      <c r="O7582" s="3">
        <f t="shared" si="590"/>
        <v>2412</v>
      </c>
      <c r="P7582" s="4">
        <f t="shared" si="591"/>
        <v>940.68000000000006</v>
      </c>
      <c r="Q7582" s="3">
        <f t="shared" si="592"/>
        <v>1471.32</v>
      </c>
      <c r="R7582" t="str">
        <f t="shared" si="593"/>
        <v>Em atraso</v>
      </c>
      <c r="S7582" s="5">
        <f t="shared" si="594"/>
        <v>1</v>
      </c>
    </row>
    <row r="7583" spans="1:19" x14ac:dyDescent="0.25">
      <c r="A7583">
        <v>7582</v>
      </c>
      <c r="B7583" s="1">
        <v>44341</v>
      </c>
      <c r="C7583" s="1">
        <v>44350</v>
      </c>
      <c r="D7583" s="1">
        <v>44374</v>
      </c>
      <c r="E7583" s="1">
        <v>44375</v>
      </c>
      <c r="F7583">
        <v>1</v>
      </c>
      <c r="G7583">
        <v>5</v>
      </c>
      <c r="H7583">
        <v>79</v>
      </c>
      <c r="I7583" s="6">
        <v>0</v>
      </c>
      <c r="J7583">
        <v>3</v>
      </c>
      <c r="K7583" t="str">
        <f>_xlfn.XLOOKUP(fCompras!F7583,dComprador!$A$2:$A$7,dComprador!$B$2:$B$7)</f>
        <v>Alon</v>
      </c>
      <c r="L7583" t="str">
        <f>_xlfn.XLOOKUP(J7583,dFornecedor!$A$2:$A$6,dFornecedor!$B$2:$B$6)</f>
        <v>StepUp</v>
      </c>
      <c r="M7583" t="str">
        <f>_xlfn.XLOOKUP(G7583,dMateriaPrima!$A$2:$A$12,dMateriaPrima!$B$2:$B$12)</f>
        <v>Areia</v>
      </c>
      <c r="N7583" s="2">
        <f>_xlfn.XLOOKUP(G7583,dMateriaPrima!$A$2:$A$12,dMateriaPrima!$C$2:$C$12)</f>
        <v>3.59</v>
      </c>
      <c r="O7583" s="3">
        <f t="shared" si="590"/>
        <v>283.61</v>
      </c>
      <c r="P7583" s="4">
        <f t="shared" si="591"/>
        <v>0</v>
      </c>
      <c r="Q7583" s="3">
        <f t="shared" si="592"/>
        <v>283.61</v>
      </c>
      <c r="R7583" t="str">
        <f t="shared" si="593"/>
        <v>Em atraso</v>
      </c>
      <c r="S7583" s="5">
        <f t="shared" si="594"/>
        <v>1</v>
      </c>
    </row>
    <row r="7584" spans="1:19" x14ac:dyDescent="0.25">
      <c r="A7584">
        <v>7583</v>
      </c>
      <c r="B7584" s="1">
        <v>44341</v>
      </c>
      <c r="C7584" s="1">
        <v>44349</v>
      </c>
      <c r="D7584" s="1">
        <v>44370</v>
      </c>
      <c r="E7584" s="1">
        <v>44371</v>
      </c>
      <c r="F7584">
        <v>1</v>
      </c>
      <c r="G7584">
        <v>9</v>
      </c>
      <c r="H7584">
        <v>176</v>
      </c>
      <c r="I7584" s="6">
        <v>0</v>
      </c>
      <c r="J7584">
        <v>3</v>
      </c>
      <c r="K7584" t="str">
        <f>_xlfn.XLOOKUP(fCompras!F7584,dComprador!$A$2:$A$7,dComprador!$B$2:$B$7)</f>
        <v>Alon</v>
      </c>
      <c r="L7584" t="str">
        <f>_xlfn.XLOOKUP(J7584,dFornecedor!$A$2:$A$6,dFornecedor!$B$2:$B$6)</f>
        <v>StepUp</v>
      </c>
      <c r="M7584" t="str">
        <f>_xlfn.XLOOKUP(G7584,dMateriaPrima!$A$2:$A$12,dMateriaPrima!$B$2:$B$12)</f>
        <v>Couro</v>
      </c>
      <c r="N7584" s="2">
        <f>_xlfn.XLOOKUP(G7584,dMateriaPrima!$A$2:$A$12,dMateriaPrima!$C$2:$C$12)</f>
        <v>4.4000000000000004</v>
      </c>
      <c r="O7584" s="3">
        <f t="shared" si="590"/>
        <v>774.40000000000009</v>
      </c>
      <c r="P7584" s="4">
        <f t="shared" si="591"/>
        <v>0</v>
      </c>
      <c r="Q7584" s="3">
        <f t="shared" si="592"/>
        <v>774.40000000000009</v>
      </c>
      <c r="R7584" t="str">
        <f t="shared" si="593"/>
        <v>Em atraso</v>
      </c>
      <c r="S7584" s="5">
        <f t="shared" si="594"/>
        <v>1</v>
      </c>
    </row>
    <row r="7585" spans="1:19" x14ac:dyDescent="0.25">
      <c r="A7585">
        <v>7584</v>
      </c>
      <c r="B7585" s="1">
        <v>44341</v>
      </c>
      <c r="C7585" s="1">
        <v>44341</v>
      </c>
      <c r="D7585" s="1">
        <v>44362</v>
      </c>
      <c r="E7585" s="1">
        <v>44366</v>
      </c>
      <c r="F7585">
        <v>1</v>
      </c>
      <c r="G7585">
        <v>7</v>
      </c>
      <c r="H7585">
        <v>32</v>
      </c>
      <c r="I7585" s="6">
        <v>0</v>
      </c>
      <c r="J7585">
        <v>5</v>
      </c>
      <c r="K7585" t="str">
        <f>_xlfn.XLOOKUP(fCompras!F7585,dComprador!$A$2:$A$7,dComprador!$B$2:$B$7)</f>
        <v>Alon</v>
      </c>
      <c r="L7585" t="str">
        <f>_xlfn.XLOOKUP(J7585,dFornecedor!$A$2:$A$6,dFornecedor!$B$2:$B$6)</f>
        <v>Atlas</v>
      </c>
      <c r="M7585" t="str">
        <f>_xlfn.XLOOKUP(G7585,dMateriaPrima!$A$2:$A$12,dMateriaPrima!$B$2:$B$12)</f>
        <v>Poliéster</v>
      </c>
      <c r="N7585" s="2">
        <f>_xlfn.XLOOKUP(G7585,dMateriaPrima!$A$2:$A$12,dMateriaPrima!$C$2:$C$12)</f>
        <v>8</v>
      </c>
      <c r="O7585" s="3">
        <f t="shared" si="590"/>
        <v>256</v>
      </c>
      <c r="P7585" s="4">
        <f t="shared" si="591"/>
        <v>0</v>
      </c>
      <c r="Q7585" s="3">
        <f t="shared" si="592"/>
        <v>256</v>
      </c>
      <c r="R7585" t="str">
        <f t="shared" si="593"/>
        <v>Em atraso</v>
      </c>
      <c r="S7585" s="5">
        <f t="shared" si="594"/>
        <v>4</v>
      </c>
    </row>
    <row r="7586" spans="1:19" x14ac:dyDescent="0.25">
      <c r="A7586">
        <v>7585</v>
      </c>
      <c r="B7586" s="1">
        <v>44342</v>
      </c>
      <c r="C7586" s="1">
        <v>44342</v>
      </c>
      <c r="D7586" s="1">
        <v>44349</v>
      </c>
      <c r="E7586" s="1">
        <v>44352</v>
      </c>
      <c r="F7586">
        <v>4</v>
      </c>
      <c r="G7586">
        <v>7</v>
      </c>
      <c r="H7586">
        <v>207</v>
      </c>
      <c r="I7586" s="6">
        <v>0</v>
      </c>
      <c r="J7586">
        <v>2</v>
      </c>
      <c r="K7586" t="str">
        <f>_xlfn.XLOOKUP(fCompras!F7586,dComprador!$A$2:$A$7,dComprador!$B$2:$B$7)</f>
        <v>Lira</v>
      </c>
      <c r="L7586" t="str">
        <f>_xlfn.XLOOKUP(J7586,dFornecedor!$A$2:$A$6,dFornecedor!$B$2:$B$6)</f>
        <v>Minerva</v>
      </c>
      <c r="M7586" t="str">
        <f>_xlfn.XLOOKUP(G7586,dMateriaPrima!$A$2:$A$12,dMateriaPrima!$B$2:$B$12)</f>
        <v>Poliéster</v>
      </c>
      <c r="N7586" s="2">
        <f>_xlfn.XLOOKUP(G7586,dMateriaPrima!$A$2:$A$12,dMateriaPrima!$C$2:$C$12)</f>
        <v>8</v>
      </c>
      <c r="O7586" s="3">
        <f t="shared" si="590"/>
        <v>1656</v>
      </c>
      <c r="P7586" s="4">
        <f t="shared" si="591"/>
        <v>0</v>
      </c>
      <c r="Q7586" s="3">
        <f t="shared" si="592"/>
        <v>1656</v>
      </c>
      <c r="R7586" t="str">
        <f t="shared" si="593"/>
        <v>Em atraso</v>
      </c>
      <c r="S7586" s="5">
        <f t="shared" si="594"/>
        <v>3</v>
      </c>
    </row>
    <row r="7587" spans="1:19" x14ac:dyDescent="0.25">
      <c r="A7587">
        <v>7586</v>
      </c>
      <c r="B7587" s="1">
        <v>44342</v>
      </c>
      <c r="C7587" s="1">
        <v>44347</v>
      </c>
      <c r="D7587" s="1">
        <v>44347</v>
      </c>
      <c r="E7587" s="1">
        <v>44350</v>
      </c>
      <c r="F7587">
        <v>4</v>
      </c>
      <c r="G7587">
        <v>5</v>
      </c>
      <c r="H7587">
        <v>9</v>
      </c>
      <c r="I7587" s="6">
        <v>0</v>
      </c>
      <c r="J7587">
        <v>3</v>
      </c>
      <c r="K7587" t="str">
        <f>_xlfn.XLOOKUP(fCompras!F7587,dComprador!$A$2:$A$7,dComprador!$B$2:$B$7)</f>
        <v>Lira</v>
      </c>
      <c r="L7587" t="str">
        <f>_xlfn.XLOOKUP(J7587,dFornecedor!$A$2:$A$6,dFornecedor!$B$2:$B$6)</f>
        <v>StepUp</v>
      </c>
      <c r="M7587" t="str">
        <f>_xlfn.XLOOKUP(G7587,dMateriaPrima!$A$2:$A$12,dMateriaPrima!$B$2:$B$12)</f>
        <v>Areia</v>
      </c>
      <c r="N7587" s="2">
        <f>_xlfn.XLOOKUP(G7587,dMateriaPrima!$A$2:$A$12,dMateriaPrima!$C$2:$C$12)</f>
        <v>3.59</v>
      </c>
      <c r="O7587" s="3">
        <f t="shared" si="590"/>
        <v>32.31</v>
      </c>
      <c r="P7587" s="4">
        <f t="shared" si="591"/>
        <v>0</v>
      </c>
      <c r="Q7587" s="3">
        <f t="shared" si="592"/>
        <v>32.31</v>
      </c>
      <c r="R7587" t="str">
        <f t="shared" si="593"/>
        <v>Em atraso</v>
      </c>
      <c r="S7587" s="5">
        <f t="shared" si="594"/>
        <v>3</v>
      </c>
    </row>
    <row r="7588" spans="1:19" x14ac:dyDescent="0.25">
      <c r="A7588">
        <v>7587</v>
      </c>
      <c r="B7588" s="1">
        <v>44342</v>
      </c>
      <c r="C7588" s="1">
        <v>44342</v>
      </c>
      <c r="D7588" s="1">
        <v>44350</v>
      </c>
      <c r="E7588" s="1">
        <v>44353</v>
      </c>
      <c r="F7588">
        <v>4</v>
      </c>
      <c r="G7588">
        <v>11</v>
      </c>
      <c r="H7588">
        <v>196</v>
      </c>
      <c r="I7588" s="6">
        <v>0</v>
      </c>
      <c r="J7588">
        <v>2</v>
      </c>
      <c r="K7588" t="str">
        <f>_xlfn.XLOOKUP(fCompras!F7588,dComprador!$A$2:$A$7,dComprador!$B$2:$B$7)</f>
        <v>Lira</v>
      </c>
      <c r="L7588" t="str">
        <f>_xlfn.XLOOKUP(J7588,dFornecedor!$A$2:$A$6,dFornecedor!$B$2:$B$6)</f>
        <v>Minerva</v>
      </c>
      <c r="M7588" t="str">
        <f>_xlfn.XLOOKUP(G7588,dMateriaPrima!$A$2:$A$12,dMateriaPrima!$B$2:$B$12)</f>
        <v>Papel</v>
      </c>
      <c r="N7588" s="2">
        <f>_xlfn.XLOOKUP(G7588,dMateriaPrima!$A$2:$A$12,dMateriaPrima!$C$2:$C$12)</f>
        <v>9</v>
      </c>
      <c r="O7588" s="3">
        <f t="shared" si="590"/>
        <v>1764</v>
      </c>
      <c r="P7588" s="4">
        <f t="shared" si="591"/>
        <v>0</v>
      </c>
      <c r="Q7588" s="3">
        <f t="shared" si="592"/>
        <v>1764</v>
      </c>
      <c r="R7588" t="str">
        <f t="shared" si="593"/>
        <v>Em atraso</v>
      </c>
      <c r="S7588" s="5">
        <f t="shared" si="594"/>
        <v>3</v>
      </c>
    </row>
    <row r="7589" spans="1:19" x14ac:dyDescent="0.25">
      <c r="A7589">
        <v>7588</v>
      </c>
      <c r="B7589" s="1">
        <v>44342</v>
      </c>
      <c r="C7589" s="1">
        <v>44351</v>
      </c>
      <c r="D7589" s="1">
        <v>44355</v>
      </c>
      <c r="E7589" s="1">
        <v>44358</v>
      </c>
      <c r="F7589">
        <v>4</v>
      </c>
      <c r="G7589">
        <v>9</v>
      </c>
      <c r="H7589">
        <v>29</v>
      </c>
      <c r="I7589" s="6">
        <v>0</v>
      </c>
      <c r="J7589">
        <v>2</v>
      </c>
      <c r="K7589" t="str">
        <f>_xlfn.XLOOKUP(fCompras!F7589,dComprador!$A$2:$A$7,dComprador!$B$2:$B$7)</f>
        <v>Lira</v>
      </c>
      <c r="L7589" t="str">
        <f>_xlfn.XLOOKUP(J7589,dFornecedor!$A$2:$A$6,dFornecedor!$B$2:$B$6)</f>
        <v>Minerva</v>
      </c>
      <c r="M7589" t="str">
        <f>_xlfn.XLOOKUP(G7589,dMateriaPrima!$A$2:$A$12,dMateriaPrima!$B$2:$B$12)</f>
        <v>Couro</v>
      </c>
      <c r="N7589" s="2">
        <f>_xlfn.XLOOKUP(G7589,dMateriaPrima!$A$2:$A$12,dMateriaPrima!$C$2:$C$12)</f>
        <v>4.4000000000000004</v>
      </c>
      <c r="O7589" s="3">
        <f t="shared" si="590"/>
        <v>127.60000000000001</v>
      </c>
      <c r="P7589" s="4">
        <f t="shared" si="591"/>
        <v>0</v>
      </c>
      <c r="Q7589" s="3">
        <f t="shared" si="592"/>
        <v>127.60000000000001</v>
      </c>
      <c r="R7589" t="str">
        <f t="shared" si="593"/>
        <v>Em atraso</v>
      </c>
      <c r="S7589" s="5">
        <f t="shared" si="594"/>
        <v>3</v>
      </c>
    </row>
    <row r="7590" spans="1:19" x14ac:dyDescent="0.25">
      <c r="A7590">
        <v>7589</v>
      </c>
      <c r="B7590" s="1">
        <v>44342</v>
      </c>
      <c r="C7590" s="1">
        <v>44346</v>
      </c>
      <c r="D7590" s="1">
        <v>44347</v>
      </c>
      <c r="E7590" s="1">
        <v>44348</v>
      </c>
      <c r="F7590">
        <v>4</v>
      </c>
      <c r="G7590">
        <v>8</v>
      </c>
      <c r="H7590">
        <v>258</v>
      </c>
      <c r="I7590" s="6">
        <v>0</v>
      </c>
      <c r="J7590">
        <v>1</v>
      </c>
      <c r="K7590" t="str">
        <f>_xlfn.XLOOKUP(fCompras!F7590,dComprador!$A$2:$A$7,dComprador!$B$2:$B$7)</f>
        <v>Lira</v>
      </c>
      <c r="L7590" t="str">
        <f>_xlfn.XLOOKUP(J7590,dFornecedor!$A$2:$A$6,dFornecedor!$B$2:$B$6)</f>
        <v>NorthShore</v>
      </c>
      <c r="M7590" t="str">
        <f>_xlfn.XLOOKUP(G7590,dMateriaPrima!$A$2:$A$12,dMateriaPrima!$B$2:$B$12)</f>
        <v>Cimento</v>
      </c>
      <c r="N7590" s="2">
        <f>_xlfn.XLOOKUP(G7590,dMateriaPrima!$A$2:$A$12,dMateriaPrima!$C$2:$C$12)</f>
        <v>23</v>
      </c>
      <c r="O7590" s="3">
        <f t="shared" si="590"/>
        <v>5934</v>
      </c>
      <c r="P7590" s="4">
        <f t="shared" si="591"/>
        <v>0</v>
      </c>
      <c r="Q7590" s="3">
        <f t="shared" si="592"/>
        <v>5934</v>
      </c>
      <c r="R7590" t="str">
        <f t="shared" si="593"/>
        <v>Em atraso</v>
      </c>
      <c r="S7590" s="5">
        <f t="shared" si="594"/>
        <v>1</v>
      </c>
    </row>
    <row r="7591" spans="1:19" x14ac:dyDescent="0.25">
      <c r="A7591">
        <v>7590</v>
      </c>
      <c r="B7591" s="1">
        <v>44342</v>
      </c>
      <c r="C7591" s="1">
        <v>44352</v>
      </c>
      <c r="D7591" s="1">
        <v>44352</v>
      </c>
      <c r="E7591" s="1">
        <v>44355</v>
      </c>
      <c r="F7591">
        <v>4</v>
      </c>
      <c r="G7591">
        <v>11</v>
      </c>
      <c r="H7591">
        <v>203</v>
      </c>
      <c r="I7591" s="6">
        <v>0</v>
      </c>
      <c r="J7591">
        <v>1</v>
      </c>
      <c r="K7591" t="str">
        <f>_xlfn.XLOOKUP(fCompras!F7591,dComprador!$A$2:$A$7,dComprador!$B$2:$B$7)</f>
        <v>Lira</v>
      </c>
      <c r="L7591" t="str">
        <f>_xlfn.XLOOKUP(J7591,dFornecedor!$A$2:$A$6,dFornecedor!$B$2:$B$6)</f>
        <v>NorthShore</v>
      </c>
      <c r="M7591" t="str">
        <f>_xlfn.XLOOKUP(G7591,dMateriaPrima!$A$2:$A$12,dMateriaPrima!$B$2:$B$12)</f>
        <v>Papel</v>
      </c>
      <c r="N7591" s="2">
        <f>_xlfn.XLOOKUP(G7591,dMateriaPrima!$A$2:$A$12,dMateriaPrima!$C$2:$C$12)</f>
        <v>9</v>
      </c>
      <c r="O7591" s="3">
        <f t="shared" si="590"/>
        <v>1827</v>
      </c>
      <c r="P7591" s="4">
        <f t="shared" si="591"/>
        <v>0</v>
      </c>
      <c r="Q7591" s="3">
        <f t="shared" si="592"/>
        <v>1827</v>
      </c>
      <c r="R7591" t="str">
        <f t="shared" si="593"/>
        <v>Em atraso</v>
      </c>
      <c r="S7591" s="5">
        <f t="shared" si="594"/>
        <v>3</v>
      </c>
    </row>
    <row r="7592" spans="1:19" x14ac:dyDescent="0.25">
      <c r="A7592">
        <v>7591</v>
      </c>
      <c r="B7592" s="1">
        <v>44342</v>
      </c>
      <c r="C7592" s="1">
        <v>44347</v>
      </c>
      <c r="D7592" s="1">
        <v>44355</v>
      </c>
      <c r="E7592" s="1">
        <v>44356</v>
      </c>
      <c r="F7592">
        <v>4</v>
      </c>
      <c r="G7592">
        <v>8</v>
      </c>
      <c r="H7592">
        <v>579</v>
      </c>
      <c r="I7592" s="6">
        <v>0</v>
      </c>
      <c r="J7592">
        <v>5</v>
      </c>
      <c r="K7592" t="str">
        <f>_xlfn.XLOOKUP(fCompras!F7592,dComprador!$A$2:$A$7,dComprador!$B$2:$B$7)</f>
        <v>Lira</v>
      </c>
      <c r="L7592" t="str">
        <f>_xlfn.XLOOKUP(J7592,dFornecedor!$A$2:$A$6,dFornecedor!$B$2:$B$6)</f>
        <v>Atlas</v>
      </c>
      <c r="M7592" t="str">
        <f>_xlfn.XLOOKUP(G7592,dMateriaPrima!$A$2:$A$12,dMateriaPrima!$B$2:$B$12)</f>
        <v>Cimento</v>
      </c>
      <c r="N7592" s="2">
        <f>_xlfn.XLOOKUP(G7592,dMateriaPrima!$A$2:$A$12,dMateriaPrima!$C$2:$C$12)</f>
        <v>23</v>
      </c>
      <c r="O7592" s="3">
        <f t="shared" si="590"/>
        <v>13317</v>
      </c>
      <c r="P7592" s="4">
        <f t="shared" si="591"/>
        <v>0</v>
      </c>
      <c r="Q7592" s="3">
        <f t="shared" si="592"/>
        <v>13317</v>
      </c>
      <c r="R7592" t="str">
        <f t="shared" si="593"/>
        <v>Em atraso</v>
      </c>
      <c r="S7592" s="5">
        <f t="shared" si="594"/>
        <v>1</v>
      </c>
    </row>
    <row r="7593" spans="1:19" x14ac:dyDescent="0.25">
      <c r="A7593">
        <v>7592</v>
      </c>
      <c r="B7593" s="1">
        <v>44342</v>
      </c>
      <c r="C7593" s="1">
        <v>44342</v>
      </c>
      <c r="D7593" s="1">
        <v>44359</v>
      </c>
      <c r="E7593" s="1">
        <v>44361</v>
      </c>
      <c r="F7593">
        <v>1</v>
      </c>
      <c r="G7593">
        <v>2</v>
      </c>
      <c r="H7593">
        <v>446</v>
      </c>
      <c r="I7593" s="6">
        <v>0</v>
      </c>
      <c r="J7593">
        <v>2</v>
      </c>
      <c r="K7593" t="str">
        <f>_xlfn.XLOOKUP(fCompras!F7593,dComprador!$A$2:$A$7,dComprador!$B$2:$B$7)</f>
        <v>Alon</v>
      </c>
      <c r="L7593" t="str">
        <f>_xlfn.XLOOKUP(J7593,dFornecedor!$A$2:$A$6,dFornecedor!$B$2:$B$6)</f>
        <v>Minerva</v>
      </c>
      <c r="M7593" t="str">
        <f>_xlfn.XLOOKUP(G7593,dMateriaPrima!$A$2:$A$12,dMateriaPrima!$B$2:$B$12)</f>
        <v>Chapa Metal</v>
      </c>
      <c r="N7593" s="2">
        <f>_xlfn.XLOOKUP(G7593,dMateriaPrima!$A$2:$A$12,dMateriaPrima!$C$2:$C$12)</f>
        <v>299.89999999999998</v>
      </c>
      <c r="O7593" s="3">
        <f t="shared" si="590"/>
        <v>133755.4</v>
      </c>
      <c r="P7593" s="4">
        <f t="shared" si="591"/>
        <v>0</v>
      </c>
      <c r="Q7593" s="3">
        <f t="shared" si="592"/>
        <v>133755.4</v>
      </c>
      <c r="R7593" t="str">
        <f t="shared" si="593"/>
        <v>Em atraso</v>
      </c>
      <c r="S7593" s="5">
        <f t="shared" si="594"/>
        <v>2</v>
      </c>
    </row>
    <row r="7594" spans="1:19" x14ac:dyDescent="0.25">
      <c r="A7594">
        <v>7593</v>
      </c>
      <c r="B7594" s="1">
        <v>44342</v>
      </c>
      <c r="C7594" s="1">
        <v>44344</v>
      </c>
      <c r="D7594" s="1">
        <v>44355</v>
      </c>
      <c r="E7594" s="1">
        <v>44356</v>
      </c>
      <c r="F7594">
        <v>2</v>
      </c>
      <c r="G7594">
        <v>9</v>
      </c>
      <c r="H7594">
        <v>361</v>
      </c>
      <c r="I7594" s="6">
        <v>0.14000000000000001</v>
      </c>
      <c r="J7594">
        <v>4</v>
      </c>
      <c r="K7594" t="str">
        <f>_xlfn.XLOOKUP(fCompras!F7594,dComprador!$A$2:$A$7,dComprador!$B$2:$B$7)</f>
        <v>João</v>
      </c>
      <c r="L7594" t="str">
        <f>_xlfn.XLOOKUP(J7594,dFornecedor!$A$2:$A$6,dFornecedor!$B$2:$B$6)</f>
        <v>AlphaOmega</v>
      </c>
      <c r="M7594" t="str">
        <f>_xlfn.XLOOKUP(G7594,dMateriaPrima!$A$2:$A$12,dMateriaPrima!$B$2:$B$12)</f>
        <v>Couro</v>
      </c>
      <c r="N7594" s="2">
        <f>_xlfn.XLOOKUP(G7594,dMateriaPrima!$A$2:$A$12,dMateriaPrima!$C$2:$C$12)</f>
        <v>4.4000000000000004</v>
      </c>
      <c r="O7594" s="3">
        <f t="shared" si="590"/>
        <v>1588.4</v>
      </c>
      <c r="P7594" s="4">
        <f t="shared" si="591"/>
        <v>222.37600000000003</v>
      </c>
      <c r="Q7594" s="3">
        <f t="shared" si="592"/>
        <v>1366.0240000000001</v>
      </c>
      <c r="R7594" t="str">
        <f t="shared" si="593"/>
        <v>Em atraso</v>
      </c>
      <c r="S7594" s="5">
        <f t="shared" si="594"/>
        <v>1</v>
      </c>
    </row>
    <row r="7595" spans="1:19" x14ac:dyDescent="0.25">
      <c r="A7595">
        <v>7594</v>
      </c>
      <c r="B7595" s="1">
        <v>44342</v>
      </c>
      <c r="C7595" s="1">
        <v>44343</v>
      </c>
      <c r="D7595" s="1">
        <v>44358</v>
      </c>
      <c r="E7595" s="1">
        <v>44359</v>
      </c>
      <c r="F7595">
        <v>2</v>
      </c>
      <c r="G7595">
        <v>6</v>
      </c>
      <c r="H7595">
        <v>561</v>
      </c>
      <c r="I7595" s="6">
        <v>0</v>
      </c>
      <c r="J7595">
        <v>3</v>
      </c>
      <c r="K7595" t="str">
        <f>_xlfn.XLOOKUP(fCompras!F7595,dComprador!$A$2:$A$7,dComprador!$B$2:$B$7)</f>
        <v>João</v>
      </c>
      <c r="L7595" t="str">
        <f>_xlfn.XLOOKUP(J7595,dFornecedor!$A$2:$A$6,dFornecedor!$B$2:$B$6)</f>
        <v>StepUp</v>
      </c>
      <c r="M7595" t="str">
        <f>_xlfn.XLOOKUP(G7595,dMateriaPrima!$A$2:$A$12,dMateriaPrima!$B$2:$B$12)</f>
        <v>Fio Algodão</v>
      </c>
      <c r="N7595" s="2">
        <f>_xlfn.XLOOKUP(G7595,dMateriaPrima!$A$2:$A$12,dMateriaPrima!$C$2:$C$12)</f>
        <v>55.9</v>
      </c>
      <c r="O7595" s="3">
        <f t="shared" si="590"/>
        <v>31359.899999999998</v>
      </c>
      <c r="P7595" s="4">
        <f t="shared" si="591"/>
        <v>0</v>
      </c>
      <c r="Q7595" s="3">
        <f t="shared" si="592"/>
        <v>31359.899999999998</v>
      </c>
      <c r="R7595" t="str">
        <f t="shared" si="593"/>
        <v>Em atraso</v>
      </c>
      <c r="S7595" s="5">
        <f t="shared" si="594"/>
        <v>1</v>
      </c>
    </row>
    <row r="7596" spans="1:19" x14ac:dyDescent="0.25">
      <c r="A7596">
        <v>7595</v>
      </c>
      <c r="B7596" s="1">
        <v>44342</v>
      </c>
      <c r="C7596" s="1">
        <v>44347</v>
      </c>
      <c r="D7596" s="1">
        <v>44371</v>
      </c>
      <c r="E7596" s="1">
        <v>44371</v>
      </c>
      <c r="F7596">
        <v>1</v>
      </c>
      <c r="G7596">
        <v>5</v>
      </c>
      <c r="H7596">
        <v>330</v>
      </c>
      <c r="I7596" s="6">
        <v>0</v>
      </c>
      <c r="J7596">
        <v>5</v>
      </c>
      <c r="K7596" t="str">
        <f>_xlfn.XLOOKUP(fCompras!F7596,dComprador!$A$2:$A$7,dComprador!$B$2:$B$7)</f>
        <v>Alon</v>
      </c>
      <c r="L7596" t="str">
        <f>_xlfn.XLOOKUP(J7596,dFornecedor!$A$2:$A$6,dFornecedor!$B$2:$B$6)</f>
        <v>Atlas</v>
      </c>
      <c r="M7596" t="str">
        <f>_xlfn.XLOOKUP(G7596,dMateriaPrima!$A$2:$A$12,dMateriaPrima!$B$2:$B$12)</f>
        <v>Areia</v>
      </c>
      <c r="N7596" s="2">
        <f>_xlfn.XLOOKUP(G7596,dMateriaPrima!$A$2:$A$12,dMateriaPrima!$C$2:$C$12)</f>
        <v>3.59</v>
      </c>
      <c r="O7596" s="3">
        <f t="shared" si="590"/>
        <v>1184.7</v>
      </c>
      <c r="P7596" s="4">
        <f t="shared" si="591"/>
        <v>0</v>
      </c>
      <c r="Q7596" s="3">
        <f t="shared" si="592"/>
        <v>1184.7</v>
      </c>
      <c r="R7596" t="str">
        <f t="shared" si="593"/>
        <v>No prazo</v>
      </c>
      <c r="S7596" s="5">
        <f t="shared" si="594"/>
        <v>0</v>
      </c>
    </row>
    <row r="7597" spans="1:19" x14ac:dyDescent="0.25">
      <c r="A7597">
        <v>7596</v>
      </c>
      <c r="B7597" s="1">
        <v>44342</v>
      </c>
      <c r="C7597" s="1">
        <v>44351</v>
      </c>
      <c r="D7597" s="1">
        <v>44372</v>
      </c>
      <c r="E7597" s="1">
        <v>44374</v>
      </c>
      <c r="F7597">
        <v>1</v>
      </c>
      <c r="G7597">
        <v>4</v>
      </c>
      <c r="H7597">
        <v>5</v>
      </c>
      <c r="I7597" s="6">
        <v>0</v>
      </c>
      <c r="J7597">
        <v>2</v>
      </c>
      <c r="K7597" t="str">
        <f>_xlfn.XLOOKUP(fCompras!F7597,dComprador!$A$2:$A$7,dComprador!$B$2:$B$7)</f>
        <v>Alon</v>
      </c>
      <c r="L7597" t="str">
        <f>_xlfn.XLOOKUP(J7597,dFornecedor!$A$2:$A$6,dFornecedor!$B$2:$B$6)</f>
        <v>Minerva</v>
      </c>
      <c r="M7597" t="str">
        <f>_xlfn.XLOOKUP(G7597,dMateriaPrima!$A$2:$A$12,dMateriaPrima!$B$2:$B$12)</f>
        <v>Madeira</v>
      </c>
      <c r="N7597" s="2">
        <f>_xlfn.XLOOKUP(G7597,dMateriaPrima!$A$2:$A$12,dMateriaPrima!$C$2:$C$12)</f>
        <v>168</v>
      </c>
      <c r="O7597" s="3">
        <f t="shared" si="590"/>
        <v>840</v>
      </c>
      <c r="P7597" s="4">
        <f t="shared" si="591"/>
        <v>0</v>
      </c>
      <c r="Q7597" s="3">
        <f t="shared" si="592"/>
        <v>840</v>
      </c>
      <c r="R7597" t="str">
        <f t="shared" si="593"/>
        <v>Em atraso</v>
      </c>
      <c r="S7597" s="5">
        <f t="shared" si="594"/>
        <v>2</v>
      </c>
    </row>
    <row r="7598" spans="1:19" x14ac:dyDescent="0.25">
      <c r="A7598">
        <v>7597</v>
      </c>
      <c r="B7598" s="1">
        <v>44342</v>
      </c>
      <c r="C7598" s="1">
        <v>44342</v>
      </c>
      <c r="D7598" s="1">
        <v>44374</v>
      </c>
      <c r="E7598" s="1">
        <v>44375</v>
      </c>
      <c r="F7598">
        <v>1</v>
      </c>
      <c r="G7598">
        <v>9</v>
      </c>
      <c r="H7598">
        <v>438</v>
      </c>
      <c r="I7598" s="6">
        <v>0.37</v>
      </c>
      <c r="J7598">
        <v>4</v>
      </c>
      <c r="K7598" t="str">
        <f>_xlfn.XLOOKUP(fCompras!F7598,dComprador!$A$2:$A$7,dComprador!$B$2:$B$7)</f>
        <v>Alon</v>
      </c>
      <c r="L7598" t="str">
        <f>_xlfn.XLOOKUP(J7598,dFornecedor!$A$2:$A$6,dFornecedor!$B$2:$B$6)</f>
        <v>AlphaOmega</v>
      </c>
      <c r="M7598" t="str">
        <f>_xlfn.XLOOKUP(G7598,dMateriaPrima!$A$2:$A$12,dMateriaPrima!$B$2:$B$12)</f>
        <v>Couro</v>
      </c>
      <c r="N7598" s="2">
        <f>_xlfn.XLOOKUP(G7598,dMateriaPrima!$A$2:$A$12,dMateriaPrima!$C$2:$C$12)</f>
        <v>4.4000000000000004</v>
      </c>
      <c r="O7598" s="3">
        <f t="shared" si="590"/>
        <v>1927.2</v>
      </c>
      <c r="P7598" s="4">
        <f t="shared" si="591"/>
        <v>713.06399999999996</v>
      </c>
      <c r="Q7598" s="3">
        <f t="shared" si="592"/>
        <v>1214.136</v>
      </c>
      <c r="R7598" t="str">
        <f t="shared" si="593"/>
        <v>Em atraso</v>
      </c>
      <c r="S7598" s="5">
        <f t="shared" si="594"/>
        <v>1</v>
      </c>
    </row>
    <row r="7599" spans="1:19" x14ac:dyDescent="0.25">
      <c r="A7599">
        <v>7598</v>
      </c>
      <c r="B7599" s="1">
        <v>44342</v>
      </c>
      <c r="C7599" s="1">
        <v>44347</v>
      </c>
      <c r="D7599" s="1">
        <v>44365</v>
      </c>
      <c r="E7599" s="1">
        <v>44366</v>
      </c>
      <c r="F7599">
        <v>1</v>
      </c>
      <c r="G7599">
        <v>10</v>
      </c>
      <c r="H7599">
        <v>276</v>
      </c>
      <c r="I7599" s="6">
        <v>0</v>
      </c>
      <c r="J7599">
        <v>4</v>
      </c>
      <c r="K7599" t="str">
        <f>_xlfn.XLOOKUP(fCompras!F7599,dComprador!$A$2:$A$7,dComprador!$B$2:$B$7)</f>
        <v>Alon</v>
      </c>
      <c r="L7599" t="str">
        <f>_xlfn.XLOOKUP(J7599,dFornecedor!$A$2:$A$6,dFornecedor!$B$2:$B$6)</f>
        <v>AlphaOmega</v>
      </c>
      <c r="M7599" t="str">
        <f>_xlfn.XLOOKUP(G7599,dMateriaPrima!$A$2:$A$12,dMateriaPrima!$B$2:$B$12)</f>
        <v>Pedra Britada</v>
      </c>
      <c r="N7599" s="2">
        <f>_xlfn.XLOOKUP(G7599,dMateriaPrima!$A$2:$A$12,dMateriaPrima!$C$2:$C$12)</f>
        <v>56</v>
      </c>
      <c r="O7599" s="3">
        <f t="shared" si="590"/>
        <v>15456</v>
      </c>
      <c r="P7599" s="4">
        <f t="shared" si="591"/>
        <v>0</v>
      </c>
      <c r="Q7599" s="3">
        <f t="shared" si="592"/>
        <v>15456</v>
      </c>
      <c r="R7599" t="str">
        <f t="shared" si="593"/>
        <v>Em atraso</v>
      </c>
      <c r="S7599" s="5">
        <f t="shared" si="594"/>
        <v>1</v>
      </c>
    </row>
    <row r="7600" spans="1:19" x14ac:dyDescent="0.25">
      <c r="A7600">
        <v>7599</v>
      </c>
      <c r="B7600" s="1">
        <v>44343</v>
      </c>
      <c r="C7600" s="1">
        <v>44350</v>
      </c>
      <c r="D7600" s="1">
        <v>44364</v>
      </c>
      <c r="E7600" s="1">
        <v>44368</v>
      </c>
      <c r="F7600">
        <v>1</v>
      </c>
      <c r="G7600">
        <v>9</v>
      </c>
      <c r="H7600">
        <v>48</v>
      </c>
      <c r="I7600" s="6">
        <v>0</v>
      </c>
      <c r="J7600">
        <v>3</v>
      </c>
      <c r="K7600" t="str">
        <f>_xlfn.XLOOKUP(fCompras!F7600,dComprador!$A$2:$A$7,dComprador!$B$2:$B$7)</f>
        <v>Alon</v>
      </c>
      <c r="L7600" t="str">
        <f>_xlfn.XLOOKUP(J7600,dFornecedor!$A$2:$A$6,dFornecedor!$B$2:$B$6)</f>
        <v>StepUp</v>
      </c>
      <c r="M7600" t="str">
        <f>_xlfn.XLOOKUP(G7600,dMateriaPrima!$A$2:$A$12,dMateriaPrima!$B$2:$B$12)</f>
        <v>Couro</v>
      </c>
      <c r="N7600" s="2">
        <f>_xlfn.XLOOKUP(G7600,dMateriaPrima!$A$2:$A$12,dMateriaPrima!$C$2:$C$12)</f>
        <v>4.4000000000000004</v>
      </c>
      <c r="O7600" s="3">
        <f t="shared" si="590"/>
        <v>211.20000000000002</v>
      </c>
      <c r="P7600" s="4">
        <f t="shared" si="591"/>
        <v>0</v>
      </c>
      <c r="Q7600" s="3">
        <f t="shared" si="592"/>
        <v>211.20000000000002</v>
      </c>
      <c r="R7600" t="str">
        <f t="shared" si="593"/>
        <v>Em atraso</v>
      </c>
      <c r="S7600" s="5">
        <f t="shared" si="594"/>
        <v>4</v>
      </c>
    </row>
    <row r="7601" spans="1:19" x14ac:dyDescent="0.25">
      <c r="A7601">
        <v>7600</v>
      </c>
      <c r="B7601" s="1">
        <v>44343</v>
      </c>
      <c r="C7601" s="1">
        <v>44347</v>
      </c>
      <c r="D7601" s="1">
        <v>44358</v>
      </c>
      <c r="E7601" s="1">
        <v>44361</v>
      </c>
      <c r="F7601">
        <v>2</v>
      </c>
      <c r="G7601">
        <v>1</v>
      </c>
      <c r="H7601">
        <v>42</v>
      </c>
      <c r="I7601" s="6">
        <v>0</v>
      </c>
      <c r="J7601">
        <v>1</v>
      </c>
      <c r="K7601" t="str">
        <f>_xlfn.XLOOKUP(fCompras!F7601,dComprador!$A$2:$A$7,dComprador!$B$2:$B$7)</f>
        <v>João</v>
      </c>
      <c r="L7601" t="str">
        <f>_xlfn.XLOOKUP(J7601,dFornecedor!$A$2:$A$6,dFornecedor!$B$2:$B$6)</f>
        <v>NorthShore</v>
      </c>
      <c r="M7601" t="str">
        <f>_xlfn.XLOOKUP(G7601,dMateriaPrima!$A$2:$A$12,dMateriaPrima!$B$2:$B$12)</f>
        <v>Tecido</v>
      </c>
      <c r="N7601" s="2">
        <f>_xlfn.XLOOKUP(G7601,dMateriaPrima!$A$2:$A$12,dMateriaPrima!$C$2:$C$12)</f>
        <v>18</v>
      </c>
      <c r="O7601" s="3">
        <f t="shared" si="590"/>
        <v>756</v>
      </c>
      <c r="P7601" s="4">
        <f t="shared" si="591"/>
        <v>0</v>
      </c>
      <c r="Q7601" s="3">
        <f t="shared" si="592"/>
        <v>756</v>
      </c>
      <c r="R7601" t="str">
        <f t="shared" si="593"/>
        <v>Em atraso</v>
      </c>
      <c r="S7601" s="5">
        <f t="shared" si="594"/>
        <v>3</v>
      </c>
    </row>
    <row r="7602" spans="1:19" x14ac:dyDescent="0.25">
      <c r="A7602">
        <v>7601</v>
      </c>
      <c r="B7602" s="1">
        <v>44343</v>
      </c>
      <c r="C7602" s="1">
        <v>44346</v>
      </c>
      <c r="D7602" s="1">
        <v>44371</v>
      </c>
      <c r="E7602" s="1">
        <v>44373</v>
      </c>
      <c r="F7602">
        <v>1</v>
      </c>
      <c r="G7602">
        <v>7</v>
      </c>
      <c r="H7602">
        <v>473</v>
      </c>
      <c r="I7602" s="6">
        <v>0</v>
      </c>
      <c r="J7602">
        <v>3</v>
      </c>
      <c r="K7602" t="str">
        <f>_xlfn.XLOOKUP(fCompras!F7602,dComprador!$A$2:$A$7,dComprador!$B$2:$B$7)</f>
        <v>Alon</v>
      </c>
      <c r="L7602" t="str">
        <f>_xlfn.XLOOKUP(J7602,dFornecedor!$A$2:$A$6,dFornecedor!$B$2:$B$6)</f>
        <v>StepUp</v>
      </c>
      <c r="M7602" t="str">
        <f>_xlfn.XLOOKUP(G7602,dMateriaPrima!$A$2:$A$12,dMateriaPrima!$B$2:$B$12)</f>
        <v>Poliéster</v>
      </c>
      <c r="N7602" s="2">
        <f>_xlfn.XLOOKUP(G7602,dMateriaPrima!$A$2:$A$12,dMateriaPrima!$C$2:$C$12)</f>
        <v>8</v>
      </c>
      <c r="O7602" s="3">
        <f t="shared" si="590"/>
        <v>3784</v>
      </c>
      <c r="P7602" s="4">
        <f t="shared" si="591"/>
        <v>0</v>
      </c>
      <c r="Q7602" s="3">
        <f t="shared" si="592"/>
        <v>3784</v>
      </c>
      <c r="R7602" t="str">
        <f t="shared" si="593"/>
        <v>Em atraso</v>
      </c>
      <c r="S7602" s="5">
        <f t="shared" si="594"/>
        <v>2</v>
      </c>
    </row>
    <row r="7603" spans="1:19" x14ac:dyDescent="0.25">
      <c r="A7603">
        <v>7602</v>
      </c>
      <c r="B7603" s="1">
        <v>44343</v>
      </c>
      <c r="C7603" s="1">
        <v>44343</v>
      </c>
      <c r="D7603" s="1">
        <v>44374</v>
      </c>
      <c r="E7603" s="1">
        <v>44377</v>
      </c>
      <c r="F7603">
        <v>1</v>
      </c>
      <c r="G7603">
        <v>1</v>
      </c>
      <c r="H7603">
        <v>331</v>
      </c>
      <c r="I7603" s="6">
        <v>0</v>
      </c>
      <c r="J7603">
        <v>4</v>
      </c>
      <c r="K7603" t="str">
        <f>_xlfn.XLOOKUP(fCompras!F7603,dComprador!$A$2:$A$7,dComprador!$B$2:$B$7)</f>
        <v>Alon</v>
      </c>
      <c r="L7603" t="str">
        <f>_xlfn.XLOOKUP(J7603,dFornecedor!$A$2:$A$6,dFornecedor!$B$2:$B$6)</f>
        <v>AlphaOmega</v>
      </c>
      <c r="M7603" t="str">
        <f>_xlfn.XLOOKUP(G7603,dMateriaPrima!$A$2:$A$12,dMateriaPrima!$B$2:$B$12)</f>
        <v>Tecido</v>
      </c>
      <c r="N7603" s="2">
        <f>_xlfn.XLOOKUP(G7603,dMateriaPrima!$A$2:$A$12,dMateriaPrima!$C$2:$C$12)</f>
        <v>18</v>
      </c>
      <c r="O7603" s="3">
        <f t="shared" si="590"/>
        <v>5958</v>
      </c>
      <c r="P7603" s="4">
        <f t="shared" si="591"/>
        <v>0</v>
      </c>
      <c r="Q7603" s="3">
        <f t="shared" si="592"/>
        <v>5958</v>
      </c>
      <c r="R7603" t="str">
        <f t="shared" si="593"/>
        <v>Em atraso</v>
      </c>
      <c r="S7603" s="5">
        <f t="shared" si="594"/>
        <v>3</v>
      </c>
    </row>
    <row r="7604" spans="1:19" x14ac:dyDescent="0.25">
      <c r="A7604">
        <v>7603</v>
      </c>
      <c r="B7604" s="1">
        <v>44343</v>
      </c>
      <c r="C7604" s="1">
        <v>44349</v>
      </c>
      <c r="D7604" s="1">
        <v>44364</v>
      </c>
      <c r="E7604" s="1">
        <v>44369</v>
      </c>
      <c r="F7604">
        <v>1</v>
      </c>
      <c r="G7604">
        <v>4</v>
      </c>
      <c r="H7604">
        <v>157</v>
      </c>
      <c r="I7604" s="6">
        <v>0</v>
      </c>
      <c r="J7604">
        <v>3</v>
      </c>
      <c r="K7604" t="str">
        <f>_xlfn.XLOOKUP(fCompras!F7604,dComprador!$A$2:$A$7,dComprador!$B$2:$B$7)</f>
        <v>Alon</v>
      </c>
      <c r="L7604" t="str">
        <f>_xlfn.XLOOKUP(J7604,dFornecedor!$A$2:$A$6,dFornecedor!$B$2:$B$6)</f>
        <v>StepUp</v>
      </c>
      <c r="M7604" t="str">
        <f>_xlfn.XLOOKUP(G7604,dMateriaPrima!$A$2:$A$12,dMateriaPrima!$B$2:$B$12)</f>
        <v>Madeira</v>
      </c>
      <c r="N7604" s="2">
        <f>_xlfn.XLOOKUP(G7604,dMateriaPrima!$A$2:$A$12,dMateriaPrima!$C$2:$C$12)</f>
        <v>168</v>
      </c>
      <c r="O7604" s="3">
        <f t="shared" si="590"/>
        <v>26376</v>
      </c>
      <c r="P7604" s="4">
        <f t="shared" si="591"/>
        <v>0</v>
      </c>
      <c r="Q7604" s="3">
        <f t="shared" si="592"/>
        <v>26376</v>
      </c>
      <c r="R7604" t="str">
        <f t="shared" si="593"/>
        <v>Em atraso</v>
      </c>
      <c r="S7604" s="5">
        <f t="shared" si="594"/>
        <v>5</v>
      </c>
    </row>
    <row r="7605" spans="1:19" x14ac:dyDescent="0.25">
      <c r="A7605">
        <v>7604</v>
      </c>
      <c r="B7605" s="1">
        <v>44344</v>
      </c>
      <c r="C7605" s="1">
        <v>44348</v>
      </c>
      <c r="D7605" s="1">
        <v>44352</v>
      </c>
      <c r="E7605" s="1">
        <v>44353</v>
      </c>
      <c r="F7605">
        <v>4</v>
      </c>
      <c r="G7605">
        <v>8</v>
      </c>
      <c r="H7605">
        <v>233</v>
      </c>
      <c r="I7605" s="6">
        <v>0</v>
      </c>
      <c r="J7605">
        <v>2</v>
      </c>
      <c r="K7605" t="str">
        <f>_xlfn.XLOOKUP(fCompras!F7605,dComprador!$A$2:$A$7,dComprador!$B$2:$B$7)</f>
        <v>Lira</v>
      </c>
      <c r="L7605" t="str">
        <f>_xlfn.XLOOKUP(J7605,dFornecedor!$A$2:$A$6,dFornecedor!$B$2:$B$6)</f>
        <v>Minerva</v>
      </c>
      <c r="M7605" t="str">
        <f>_xlfn.XLOOKUP(G7605,dMateriaPrima!$A$2:$A$12,dMateriaPrima!$B$2:$B$12)</f>
        <v>Cimento</v>
      </c>
      <c r="N7605" s="2">
        <f>_xlfn.XLOOKUP(G7605,dMateriaPrima!$A$2:$A$12,dMateriaPrima!$C$2:$C$12)</f>
        <v>23</v>
      </c>
      <c r="O7605" s="3">
        <f t="shared" si="590"/>
        <v>5359</v>
      </c>
      <c r="P7605" s="4">
        <f t="shared" si="591"/>
        <v>0</v>
      </c>
      <c r="Q7605" s="3">
        <f t="shared" si="592"/>
        <v>5359</v>
      </c>
      <c r="R7605" t="str">
        <f t="shared" si="593"/>
        <v>Em atraso</v>
      </c>
      <c r="S7605" s="5">
        <f t="shared" si="594"/>
        <v>1</v>
      </c>
    </row>
    <row r="7606" spans="1:19" x14ac:dyDescent="0.25">
      <c r="A7606">
        <v>7605</v>
      </c>
      <c r="B7606" s="1">
        <v>44344</v>
      </c>
      <c r="C7606" s="1">
        <v>44344</v>
      </c>
      <c r="D7606" s="1">
        <v>44353</v>
      </c>
      <c r="E7606" s="1">
        <v>44355</v>
      </c>
      <c r="F7606">
        <v>4</v>
      </c>
      <c r="G7606">
        <v>6</v>
      </c>
      <c r="H7606">
        <v>133</v>
      </c>
      <c r="I7606" s="6">
        <v>0</v>
      </c>
      <c r="J7606">
        <v>2</v>
      </c>
      <c r="K7606" t="str">
        <f>_xlfn.XLOOKUP(fCompras!F7606,dComprador!$A$2:$A$7,dComprador!$B$2:$B$7)</f>
        <v>Lira</v>
      </c>
      <c r="L7606" t="str">
        <f>_xlfn.XLOOKUP(J7606,dFornecedor!$A$2:$A$6,dFornecedor!$B$2:$B$6)</f>
        <v>Minerva</v>
      </c>
      <c r="M7606" t="str">
        <f>_xlfn.XLOOKUP(G7606,dMateriaPrima!$A$2:$A$12,dMateriaPrima!$B$2:$B$12)</f>
        <v>Fio Algodão</v>
      </c>
      <c r="N7606" s="2">
        <f>_xlfn.XLOOKUP(G7606,dMateriaPrima!$A$2:$A$12,dMateriaPrima!$C$2:$C$12)</f>
        <v>55.9</v>
      </c>
      <c r="O7606" s="3">
        <f t="shared" si="590"/>
        <v>7434.7</v>
      </c>
      <c r="P7606" s="4">
        <f t="shared" si="591"/>
        <v>0</v>
      </c>
      <c r="Q7606" s="3">
        <f t="shared" si="592"/>
        <v>7434.7</v>
      </c>
      <c r="R7606" t="str">
        <f t="shared" si="593"/>
        <v>Em atraso</v>
      </c>
      <c r="S7606" s="5">
        <f t="shared" si="594"/>
        <v>2</v>
      </c>
    </row>
    <row r="7607" spans="1:19" x14ac:dyDescent="0.25">
      <c r="A7607">
        <v>7606</v>
      </c>
      <c r="B7607" s="1">
        <v>44344</v>
      </c>
      <c r="C7607" s="1">
        <v>44351</v>
      </c>
      <c r="D7607" s="1">
        <v>44354</v>
      </c>
      <c r="E7607" s="1">
        <v>44354</v>
      </c>
      <c r="F7607">
        <v>4</v>
      </c>
      <c r="G7607">
        <v>3</v>
      </c>
      <c r="H7607">
        <v>91</v>
      </c>
      <c r="I7607" s="6">
        <v>0</v>
      </c>
      <c r="J7607">
        <v>2</v>
      </c>
      <c r="K7607" t="str">
        <f>_xlfn.XLOOKUP(fCompras!F7607,dComprador!$A$2:$A$7,dComprador!$B$2:$B$7)</f>
        <v>Lira</v>
      </c>
      <c r="L7607" t="str">
        <f>_xlfn.XLOOKUP(J7607,dFornecedor!$A$2:$A$6,dFornecedor!$B$2:$B$6)</f>
        <v>Minerva</v>
      </c>
      <c r="M7607" t="str">
        <f>_xlfn.XLOOKUP(G7607,dMateriaPrima!$A$2:$A$12,dMateriaPrima!$B$2:$B$12)</f>
        <v>Barra Metal</v>
      </c>
      <c r="N7607" s="2">
        <f>_xlfn.XLOOKUP(G7607,dMateriaPrima!$A$2:$A$12,dMateriaPrima!$C$2:$C$12)</f>
        <v>565</v>
      </c>
      <c r="O7607" s="3">
        <f t="shared" si="590"/>
        <v>51415</v>
      </c>
      <c r="P7607" s="4">
        <f t="shared" si="591"/>
        <v>0</v>
      </c>
      <c r="Q7607" s="3">
        <f t="shared" si="592"/>
        <v>51415</v>
      </c>
      <c r="R7607" t="str">
        <f t="shared" si="593"/>
        <v>No prazo</v>
      </c>
      <c r="S7607" s="5">
        <f t="shared" si="594"/>
        <v>0</v>
      </c>
    </row>
    <row r="7608" spans="1:19" x14ac:dyDescent="0.25">
      <c r="A7608">
        <v>7607</v>
      </c>
      <c r="B7608" s="1">
        <v>44344</v>
      </c>
      <c r="C7608" s="1">
        <v>44345</v>
      </c>
      <c r="D7608" s="1">
        <v>44352</v>
      </c>
      <c r="E7608" s="1">
        <v>44354</v>
      </c>
      <c r="F7608">
        <v>4</v>
      </c>
      <c r="G7608">
        <v>9</v>
      </c>
      <c r="H7608">
        <v>171</v>
      </c>
      <c r="I7608" s="6">
        <v>0</v>
      </c>
      <c r="J7608">
        <v>3</v>
      </c>
      <c r="K7608" t="str">
        <f>_xlfn.XLOOKUP(fCompras!F7608,dComprador!$A$2:$A$7,dComprador!$B$2:$B$7)</f>
        <v>Lira</v>
      </c>
      <c r="L7608" t="str">
        <f>_xlfn.XLOOKUP(J7608,dFornecedor!$A$2:$A$6,dFornecedor!$B$2:$B$6)</f>
        <v>StepUp</v>
      </c>
      <c r="M7608" t="str">
        <f>_xlfn.XLOOKUP(G7608,dMateriaPrima!$A$2:$A$12,dMateriaPrima!$B$2:$B$12)</f>
        <v>Couro</v>
      </c>
      <c r="N7608" s="2">
        <f>_xlfn.XLOOKUP(G7608,dMateriaPrima!$A$2:$A$12,dMateriaPrima!$C$2:$C$12)</f>
        <v>4.4000000000000004</v>
      </c>
      <c r="O7608" s="3">
        <f t="shared" si="590"/>
        <v>752.40000000000009</v>
      </c>
      <c r="P7608" s="4">
        <f t="shared" si="591"/>
        <v>0</v>
      </c>
      <c r="Q7608" s="3">
        <f t="shared" si="592"/>
        <v>752.40000000000009</v>
      </c>
      <c r="R7608" t="str">
        <f t="shared" si="593"/>
        <v>Em atraso</v>
      </c>
      <c r="S7608" s="5">
        <f t="shared" si="594"/>
        <v>2</v>
      </c>
    </row>
    <row r="7609" spans="1:19" x14ac:dyDescent="0.25">
      <c r="A7609">
        <v>7608</v>
      </c>
      <c r="B7609" s="1">
        <v>44344</v>
      </c>
      <c r="C7609" s="1">
        <v>44346</v>
      </c>
      <c r="D7609" s="1">
        <v>44350</v>
      </c>
      <c r="E7609" s="1">
        <v>44351</v>
      </c>
      <c r="F7609">
        <v>4</v>
      </c>
      <c r="G7609">
        <v>2</v>
      </c>
      <c r="H7609">
        <v>393</v>
      </c>
      <c r="I7609" s="6">
        <v>0</v>
      </c>
      <c r="J7609">
        <v>3</v>
      </c>
      <c r="K7609" t="str">
        <f>_xlfn.XLOOKUP(fCompras!F7609,dComprador!$A$2:$A$7,dComprador!$B$2:$B$7)</f>
        <v>Lira</v>
      </c>
      <c r="L7609" t="str">
        <f>_xlfn.XLOOKUP(J7609,dFornecedor!$A$2:$A$6,dFornecedor!$B$2:$B$6)</f>
        <v>StepUp</v>
      </c>
      <c r="M7609" t="str">
        <f>_xlfn.XLOOKUP(G7609,dMateriaPrima!$A$2:$A$12,dMateriaPrima!$B$2:$B$12)</f>
        <v>Chapa Metal</v>
      </c>
      <c r="N7609" s="2">
        <f>_xlfn.XLOOKUP(G7609,dMateriaPrima!$A$2:$A$12,dMateriaPrima!$C$2:$C$12)</f>
        <v>299.89999999999998</v>
      </c>
      <c r="O7609" s="3">
        <f t="shared" si="590"/>
        <v>117860.7</v>
      </c>
      <c r="P7609" s="4">
        <f t="shared" si="591"/>
        <v>0</v>
      </c>
      <c r="Q7609" s="3">
        <f t="shared" si="592"/>
        <v>117860.7</v>
      </c>
      <c r="R7609" t="str">
        <f t="shared" si="593"/>
        <v>Em atraso</v>
      </c>
      <c r="S7609" s="5">
        <f t="shared" si="594"/>
        <v>1</v>
      </c>
    </row>
    <row r="7610" spans="1:19" x14ac:dyDescent="0.25">
      <c r="A7610">
        <v>7609</v>
      </c>
      <c r="B7610" s="1">
        <v>44344</v>
      </c>
      <c r="C7610" s="1">
        <v>44344</v>
      </c>
      <c r="D7610" s="1">
        <v>44375</v>
      </c>
      <c r="E7610" s="1">
        <v>44377</v>
      </c>
      <c r="F7610">
        <v>1</v>
      </c>
      <c r="G7610">
        <v>8</v>
      </c>
      <c r="H7610">
        <v>24</v>
      </c>
      <c r="I7610" s="6">
        <v>0</v>
      </c>
      <c r="J7610">
        <v>2</v>
      </c>
      <c r="K7610" t="str">
        <f>_xlfn.XLOOKUP(fCompras!F7610,dComprador!$A$2:$A$7,dComprador!$B$2:$B$7)</f>
        <v>Alon</v>
      </c>
      <c r="L7610" t="str">
        <f>_xlfn.XLOOKUP(J7610,dFornecedor!$A$2:$A$6,dFornecedor!$B$2:$B$6)</f>
        <v>Minerva</v>
      </c>
      <c r="M7610" t="str">
        <f>_xlfn.XLOOKUP(G7610,dMateriaPrima!$A$2:$A$12,dMateriaPrima!$B$2:$B$12)</f>
        <v>Cimento</v>
      </c>
      <c r="N7610" s="2">
        <f>_xlfn.XLOOKUP(G7610,dMateriaPrima!$A$2:$A$12,dMateriaPrima!$C$2:$C$12)</f>
        <v>23</v>
      </c>
      <c r="O7610" s="3">
        <f t="shared" si="590"/>
        <v>552</v>
      </c>
      <c r="P7610" s="4">
        <f t="shared" si="591"/>
        <v>0</v>
      </c>
      <c r="Q7610" s="3">
        <f t="shared" si="592"/>
        <v>552</v>
      </c>
      <c r="R7610" t="str">
        <f t="shared" si="593"/>
        <v>Em atraso</v>
      </c>
      <c r="S7610" s="5">
        <f t="shared" si="594"/>
        <v>2</v>
      </c>
    </row>
    <row r="7611" spans="1:19" x14ac:dyDescent="0.25">
      <c r="A7611">
        <v>7610</v>
      </c>
      <c r="B7611" s="1">
        <v>44344</v>
      </c>
      <c r="C7611" s="1">
        <v>44344</v>
      </c>
      <c r="D7611" s="1">
        <v>44360</v>
      </c>
      <c r="E7611" s="1">
        <v>44363</v>
      </c>
      <c r="F7611">
        <v>1</v>
      </c>
      <c r="G7611">
        <v>11</v>
      </c>
      <c r="H7611">
        <v>97</v>
      </c>
      <c r="I7611" s="6">
        <v>0</v>
      </c>
      <c r="J7611">
        <v>5</v>
      </c>
      <c r="K7611" t="str">
        <f>_xlfn.XLOOKUP(fCompras!F7611,dComprador!$A$2:$A$7,dComprador!$B$2:$B$7)</f>
        <v>Alon</v>
      </c>
      <c r="L7611" t="str">
        <f>_xlfn.XLOOKUP(J7611,dFornecedor!$A$2:$A$6,dFornecedor!$B$2:$B$6)</f>
        <v>Atlas</v>
      </c>
      <c r="M7611" t="str">
        <f>_xlfn.XLOOKUP(G7611,dMateriaPrima!$A$2:$A$12,dMateriaPrima!$B$2:$B$12)</f>
        <v>Papel</v>
      </c>
      <c r="N7611" s="2">
        <f>_xlfn.XLOOKUP(G7611,dMateriaPrima!$A$2:$A$12,dMateriaPrima!$C$2:$C$12)</f>
        <v>9</v>
      </c>
      <c r="O7611" s="3">
        <f t="shared" si="590"/>
        <v>873</v>
      </c>
      <c r="P7611" s="4">
        <f t="shared" si="591"/>
        <v>0</v>
      </c>
      <c r="Q7611" s="3">
        <f t="shared" si="592"/>
        <v>873</v>
      </c>
      <c r="R7611" t="str">
        <f t="shared" si="593"/>
        <v>Em atraso</v>
      </c>
      <c r="S7611" s="5">
        <f t="shared" si="594"/>
        <v>3</v>
      </c>
    </row>
    <row r="7612" spans="1:19" x14ac:dyDescent="0.25">
      <c r="A7612">
        <v>7611</v>
      </c>
      <c r="B7612" s="1">
        <v>44344</v>
      </c>
      <c r="C7612" s="1">
        <v>44352</v>
      </c>
      <c r="D7612" s="1">
        <v>44356</v>
      </c>
      <c r="E7612" s="1">
        <v>44358</v>
      </c>
      <c r="F7612">
        <v>2</v>
      </c>
      <c r="G7612">
        <v>11</v>
      </c>
      <c r="H7612">
        <v>48</v>
      </c>
      <c r="I7612" s="6">
        <v>0</v>
      </c>
      <c r="J7612">
        <v>2</v>
      </c>
      <c r="K7612" t="str">
        <f>_xlfn.XLOOKUP(fCompras!F7612,dComprador!$A$2:$A$7,dComprador!$B$2:$B$7)</f>
        <v>João</v>
      </c>
      <c r="L7612" t="str">
        <f>_xlfn.XLOOKUP(J7612,dFornecedor!$A$2:$A$6,dFornecedor!$B$2:$B$6)</f>
        <v>Minerva</v>
      </c>
      <c r="M7612" t="str">
        <f>_xlfn.XLOOKUP(G7612,dMateriaPrima!$A$2:$A$12,dMateriaPrima!$B$2:$B$12)</f>
        <v>Papel</v>
      </c>
      <c r="N7612" s="2">
        <f>_xlfn.XLOOKUP(G7612,dMateriaPrima!$A$2:$A$12,dMateriaPrima!$C$2:$C$12)</f>
        <v>9</v>
      </c>
      <c r="O7612" s="3">
        <f t="shared" si="590"/>
        <v>432</v>
      </c>
      <c r="P7612" s="4">
        <f t="shared" si="591"/>
        <v>0</v>
      </c>
      <c r="Q7612" s="3">
        <f t="shared" si="592"/>
        <v>432</v>
      </c>
      <c r="R7612" t="str">
        <f t="shared" si="593"/>
        <v>Em atraso</v>
      </c>
      <c r="S7612" s="5">
        <f t="shared" si="594"/>
        <v>2</v>
      </c>
    </row>
    <row r="7613" spans="1:19" x14ac:dyDescent="0.25">
      <c r="A7613">
        <v>7612</v>
      </c>
      <c r="B7613" s="1">
        <v>44344</v>
      </c>
      <c r="C7613" s="1">
        <v>44347</v>
      </c>
      <c r="D7613" s="1">
        <v>44360</v>
      </c>
      <c r="E7613" s="1">
        <v>44362</v>
      </c>
      <c r="F7613">
        <v>1</v>
      </c>
      <c r="G7613">
        <v>5</v>
      </c>
      <c r="H7613">
        <v>605</v>
      </c>
      <c r="I7613" s="6">
        <v>0</v>
      </c>
      <c r="J7613">
        <v>3</v>
      </c>
      <c r="K7613" t="str">
        <f>_xlfn.XLOOKUP(fCompras!F7613,dComprador!$A$2:$A$7,dComprador!$B$2:$B$7)</f>
        <v>Alon</v>
      </c>
      <c r="L7613" t="str">
        <f>_xlfn.XLOOKUP(J7613,dFornecedor!$A$2:$A$6,dFornecedor!$B$2:$B$6)</f>
        <v>StepUp</v>
      </c>
      <c r="M7613" t="str">
        <f>_xlfn.XLOOKUP(G7613,dMateriaPrima!$A$2:$A$12,dMateriaPrima!$B$2:$B$12)</f>
        <v>Areia</v>
      </c>
      <c r="N7613" s="2">
        <f>_xlfn.XLOOKUP(G7613,dMateriaPrima!$A$2:$A$12,dMateriaPrima!$C$2:$C$12)</f>
        <v>3.59</v>
      </c>
      <c r="O7613" s="3">
        <f t="shared" si="590"/>
        <v>2171.9499999999998</v>
      </c>
      <c r="P7613" s="4">
        <f t="shared" si="591"/>
        <v>0</v>
      </c>
      <c r="Q7613" s="3">
        <f t="shared" si="592"/>
        <v>2171.9499999999998</v>
      </c>
      <c r="R7613" t="str">
        <f t="shared" si="593"/>
        <v>Em atraso</v>
      </c>
      <c r="S7613" s="5">
        <f t="shared" si="594"/>
        <v>2</v>
      </c>
    </row>
    <row r="7614" spans="1:19" x14ac:dyDescent="0.25">
      <c r="A7614">
        <v>7613</v>
      </c>
      <c r="B7614" s="1">
        <v>44344</v>
      </c>
      <c r="C7614" s="1">
        <v>44352</v>
      </c>
      <c r="D7614" s="1">
        <v>44360</v>
      </c>
      <c r="E7614" s="1">
        <v>44363</v>
      </c>
      <c r="F7614">
        <v>3</v>
      </c>
      <c r="G7614">
        <v>9</v>
      </c>
      <c r="H7614">
        <v>263</v>
      </c>
      <c r="I7614" s="6">
        <v>0</v>
      </c>
      <c r="J7614">
        <v>2</v>
      </c>
      <c r="K7614" t="str">
        <f>_xlfn.XLOOKUP(fCompras!F7614,dComprador!$A$2:$A$7,dComprador!$B$2:$B$7)</f>
        <v>Diego</v>
      </c>
      <c r="L7614" t="str">
        <f>_xlfn.XLOOKUP(J7614,dFornecedor!$A$2:$A$6,dFornecedor!$B$2:$B$6)</f>
        <v>Minerva</v>
      </c>
      <c r="M7614" t="str">
        <f>_xlfn.XLOOKUP(G7614,dMateriaPrima!$A$2:$A$12,dMateriaPrima!$B$2:$B$12)</f>
        <v>Couro</v>
      </c>
      <c r="N7614" s="2">
        <f>_xlfn.XLOOKUP(G7614,dMateriaPrima!$A$2:$A$12,dMateriaPrima!$C$2:$C$12)</f>
        <v>4.4000000000000004</v>
      </c>
      <c r="O7614" s="3">
        <f t="shared" si="590"/>
        <v>1157.2</v>
      </c>
      <c r="P7614" s="4">
        <f t="shared" si="591"/>
        <v>0</v>
      </c>
      <c r="Q7614" s="3">
        <f t="shared" si="592"/>
        <v>1157.2</v>
      </c>
      <c r="R7614" t="str">
        <f t="shared" si="593"/>
        <v>Em atraso</v>
      </c>
      <c r="S7614" s="5">
        <f t="shared" si="594"/>
        <v>3</v>
      </c>
    </row>
    <row r="7615" spans="1:19" x14ac:dyDescent="0.25">
      <c r="A7615">
        <v>7614</v>
      </c>
      <c r="B7615" s="1">
        <v>44345</v>
      </c>
      <c r="C7615" s="1">
        <v>44351</v>
      </c>
      <c r="D7615" s="1">
        <v>44352</v>
      </c>
      <c r="E7615" s="1">
        <v>44358</v>
      </c>
      <c r="F7615">
        <v>4</v>
      </c>
      <c r="G7615">
        <v>6</v>
      </c>
      <c r="H7615">
        <v>65</v>
      </c>
      <c r="I7615" s="6">
        <v>0</v>
      </c>
      <c r="J7615">
        <v>2</v>
      </c>
      <c r="K7615" t="str">
        <f>_xlfn.XLOOKUP(fCompras!F7615,dComprador!$A$2:$A$7,dComprador!$B$2:$B$7)</f>
        <v>Lira</v>
      </c>
      <c r="L7615" t="str">
        <f>_xlfn.XLOOKUP(J7615,dFornecedor!$A$2:$A$6,dFornecedor!$B$2:$B$6)</f>
        <v>Minerva</v>
      </c>
      <c r="M7615" t="str">
        <f>_xlfn.XLOOKUP(G7615,dMateriaPrima!$A$2:$A$12,dMateriaPrima!$B$2:$B$12)</f>
        <v>Fio Algodão</v>
      </c>
      <c r="N7615" s="2">
        <f>_xlfn.XLOOKUP(G7615,dMateriaPrima!$A$2:$A$12,dMateriaPrima!$C$2:$C$12)</f>
        <v>55.9</v>
      </c>
      <c r="O7615" s="3">
        <f t="shared" si="590"/>
        <v>3633.5</v>
      </c>
      <c r="P7615" s="4">
        <f t="shared" si="591"/>
        <v>0</v>
      </c>
      <c r="Q7615" s="3">
        <f t="shared" si="592"/>
        <v>3633.5</v>
      </c>
      <c r="R7615" t="str">
        <f t="shared" si="593"/>
        <v>Em atraso</v>
      </c>
      <c r="S7615" s="5">
        <f t="shared" si="594"/>
        <v>6</v>
      </c>
    </row>
    <row r="7616" spans="1:19" x14ac:dyDescent="0.25">
      <c r="A7616">
        <v>7615</v>
      </c>
      <c r="B7616" s="1">
        <v>44345</v>
      </c>
      <c r="C7616" s="1">
        <v>44345</v>
      </c>
      <c r="D7616" s="1">
        <v>44350</v>
      </c>
      <c r="E7616" s="1">
        <v>44354</v>
      </c>
      <c r="F7616">
        <v>4</v>
      </c>
      <c r="G7616">
        <v>4</v>
      </c>
      <c r="H7616">
        <v>308</v>
      </c>
      <c r="I7616" s="6">
        <v>0</v>
      </c>
      <c r="J7616">
        <v>4</v>
      </c>
      <c r="K7616" t="str">
        <f>_xlfn.XLOOKUP(fCompras!F7616,dComprador!$A$2:$A$7,dComprador!$B$2:$B$7)</f>
        <v>Lira</v>
      </c>
      <c r="L7616" t="str">
        <f>_xlfn.XLOOKUP(J7616,dFornecedor!$A$2:$A$6,dFornecedor!$B$2:$B$6)</f>
        <v>AlphaOmega</v>
      </c>
      <c r="M7616" t="str">
        <f>_xlfn.XLOOKUP(G7616,dMateriaPrima!$A$2:$A$12,dMateriaPrima!$B$2:$B$12)</f>
        <v>Madeira</v>
      </c>
      <c r="N7616" s="2">
        <f>_xlfn.XLOOKUP(G7616,dMateriaPrima!$A$2:$A$12,dMateriaPrima!$C$2:$C$12)</f>
        <v>168</v>
      </c>
      <c r="O7616" s="3">
        <f t="shared" si="590"/>
        <v>51744</v>
      </c>
      <c r="P7616" s="4">
        <f t="shared" si="591"/>
        <v>0</v>
      </c>
      <c r="Q7616" s="3">
        <f t="shared" si="592"/>
        <v>51744</v>
      </c>
      <c r="R7616" t="str">
        <f t="shared" si="593"/>
        <v>Em atraso</v>
      </c>
      <c r="S7616" s="5">
        <f t="shared" si="594"/>
        <v>4</v>
      </c>
    </row>
    <row r="7617" spans="1:19" x14ac:dyDescent="0.25">
      <c r="A7617">
        <v>7616</v>
      </c>
      <c r="B7617" s="1">
        <v>44345</v>
      </c>
      <c r="C7617" s="1">
        <v>44352</v>
      </c>
      <c r="D7617" s="1">
        <v>44352</v>
      </c>
      <c r="E7617" s="1">
        <v>44353</v>
      </c>
      <c r="F7617">
        <v>4</v>
      </c>
      <c r="G7617">
        <v>3</v>
      </c>
      <c r="H7617">
        <v>35</v>
      </c>
      <c r="I7617" s="6">
        <v>0</v>
      </c>
      <c r="J7617">
        <v>1</v>
      </c>
      <c r="K7617" t="str">
        <f>_xlfn.XLOOKUP(fCompras!F7617,dComprador!$A$2:$A$7,dComprador!$B$2:$B$7)</f>
        <v>Lira</v>
      </c>
      <c r="L7617" t="str">
        <f>_xlfn.XLOOKUP(J7617,dFornecedor!$A$2:$A$6,dFornecedor!$B$2:$B$6)</f>
        <v>NorthShore</v>
      </c>
      <c r="M7617" t="str">
        <f>_xlfn.XLOOKUP(G7617,dMateriaPrima!$A$2:$A$12,dMateriaPrima!$B$2:$B$12)</f>
        <v>Barra Metal</v>
      </c>
      <c r="N7617" s="2">
        <f>_xlfn.XLOOKUP(G7617,dMateriaPrima!$A$2:$A$12,dMateriaPrima!$C$2:$C$12)</f>
        <v>565</v>
      </c>
      <c r="O7617" s="3">
        <f t="shared" si="590"/>
        <v>19775</v>
      </c>
      <c r="P7617" s="4">
        <f t="shared" si="591"/>
        <v>0</v>
      </c>
      <c r="Q7617" s="3">
        <f t="shared" si="592"/>
        <v>19775</v>
      </c>
      <c r="R7617" t="str">
        <f t="shared" si="593"/>
        <v>Em atraso</v>
      </c>
      <c r="S7617" s="5">
        <f t="shared" si="594"/>
        <v>1</v>
      </c>
    </row>
    <row r="7618" spans="1:19" x14ac:dyDescent="0.25">
      <c r="A7618">
        <v>7617</v>
      </c>
      <c r="B7618" s="1">
        <v>44345</v>
      </c>
      <c r="C7618" s="1">
        <v>44345</v>
      </c>
      <c r="D7618" s="1">
        <v>44352</v>
      </c>
      <c r="E7618" s="1">
        <v>44357</v>
      </c>
      <c r="F7618">
        <v>4</v>
      </c>
      <c r="G7618">
        <v>9</v>
      </c>
      <c r="H7618">
        <v>174</v>
      </c>
      <c r="I7618" s="6">
        <v>0</v>
      </c>
      <c r="J7618">
        <v>2</v>
      </c>
      <c r="K7618" t="str">
        <f>_xlfn.XLOOKUP(fCompras!F7618,dComprador!$A$2:$A$7,dComprador!$B$2:$B$7)</f>
        <v>Lira</v>
      </c>
      <c r="L7618" t="str">
        <f>_xlfn.XLOOKUP(J7618,dFornecedor!$A$2:$A$6,dFornecedor!$B$2:$B$6)</f>
        <v>Minerva</v>
      </c>
      <c r="M7618" t="str">
        <f>_xlfn.XLOOKUP(G7618,dMateriaPrima!$A$2:$A$12,dMateriaPrima!$B$2:$B$12)</f>
        <v>Couro</v>
      </c>
      <c r="N7618" s="2">
        <f>_xlfn.XLOOKUP(G7618,dMateriaPrima!$A$2:$A$12,dMateriaPrima!$C$2:$C$12)</f>
        <v>4.4000000000000004</v>
      </c>
      <c r="O7618" s="3">
        <f t="shared" si="590"/>
        <v>765.6</v>
      </c>
      <c r="P7618" s="4">
        <f t="shared" si="591"/>
        <v>0</v>
      </c>
      <c r="Q7618" s="3">
        <f t="shared" si="592"/>
        <v>765.6</v>
      </c>
      <c r="R7618" t="str">
        <f t="shared" si="593"/>
        <v>Em atraso</v>
      </c>
      <c r="S7618" s="5">
        <f t="shared" si="594"/>
        <v>5</v>
      </c>
    </row>
    <row r="7619" spans="1:19" x14ac:dyDescent="0.25">
      <c r="A7619">
        <v>7618</v>
      </c>
      <c r="B7619" s="1">
        <v>44345</v>
      </c>
      <c r="C7619" s="1">
        <v>44345</v>
      </c>
      <c r="D7619" s="1">
        <v>44351</v>
      </c>
      <c r="E7619" s="1">
        <v>44355</v>
      </c>
      <c r="F7619">
        <v>4</v>
      </c>
      <c r="G7619">
        <v>9</v>
      </c>
      <c r="H7619">
        <v>151</v>
      </c>
      <c r="I7619" s="6">
        <v>0</v>
      </c>
      <c r="J7619">
        <v>4</v>
      </c>
      <c r="K7619" t="str">
        <f>_xlfn.XLOOKUP(fCompras!F7619,dComprador!$A$2:$A$7,dComprador!$B$2:$B$7)</f>
        <v>Lira</v>
      </c>
      <c r="L7619" t="str">
        <f>_xlfn.XLOOKUP(J7619,dFornecedor!$A$2:$A$6,dFornecedor!$B$2:$B$6)</f>
        <v>AlphaOmega</v>
      </c>
      <c r="M7619" t="str">
        <f>_xlfn.XLOOKUP(G7619,dMateriaPrima!$A$2:$A$12,dMateriaPrima!$B$2:$B$12)</f>
        <v>Couro</v>
      </c>
      <c r="N7619" s="2">
        <f>_xlfn.XLOOKUP(G7619,dMateriaPrima!$A$2:$A$12,dMateriaPrima!$C$2:$C$12)</f>
        <v>4.4000000000000004</v>
      </c>
      <c r="O7619" s="3">
        <f t="shared" ref="O7619:O7682" si="595">PRODUCT(H7619,N7619)</f>
        <v>664.40000000000009</v>
      </c>
      <c r="P7619" s="4">
        <f t="shared" ref="P7619:P7682" si="596">PRODUCT(O7619,I7619)</f>
        <v>0</v>
      </c>
      <c r="Q7619" s="3">
        <f t="shared" ref="Q7619:Q7682" si="597">O7619-P7619</f>
        <v>664.40000000000009</v>
      </c>
      <c r="R7619" t="str">
        <f t="shared" ref="R7619:R7682" si="598">IF(E7619&lt;=D7619,"No prazo",IF(E7619&gt;D7619,"Em atraso"))</f>
        <v>Em atraso</v>
      </c>
      <c r="S7619" s="5">
        <f t="shared" ref="S7619:S7682" si="599">IF(E7619 &gt;D7619, E7619-D7619,0)</f>
        <v>4</v>
      </c>
    </row>
    <row r="7620" spans="1:19" x14ac:dyDescent="0.25">
      <c r="A7620">
        <v>7619</v>
      </c>
      <c r="B7620" s="1">
        <v>44345</v>
      </c>
      <c r="C7620" s="1">
        <v>44351</v>
      </c>
      <c r="D7620" s="1">
        <v>44364</v>
      </c>
      <c r="E7620" s="1">
        <v>44365</v>
      </c>
      <c r="F7620">
        <v>1</v>
      </c>
      <c r="G7620">
        <v>8</v>
      </c>
      <c r="H7620">
        <v>226</v>
      </c>
      <c r="I7620" s="6">
        <v>0</v>
      </c>
      <c r="J7620">
        <v>2</v>
      </c>
      <c r="K7620" t="str">
        <f>_xlfn.XLOOKUP(fCompras!F7620,dComprador!$A$2:$A$7,dComprador!$B$2:$B$7)</f>
        <v>Alon</v>
      </c>
      <c r="L7620" t="str">
        <f>_xlfn.XLOOKUP(J7620,dFornecedor!$A$2:$A$6,dFornecedor!$B$2:$B$6)</f>
        <v>Minerva</v>
      </c>
      <c r="M7620" t="str">
        <f>_xlfn.XLOOKUP(G7620,dMateriaPrima!$A$2:$A$12,dMateriaPrima!$B$2:$B$12)</f>
        <v>Cimento</v>
      </c>
      <c r="N7620" s="2">
        <f>_xlfn.XLOOKUP(G7620,dMateriaPrima!$A$2:$A$12,dMateriaPrima!$C$2:$C$12)</f>
        <v>23</v>
      </c>
      <c r="O7620" s="3">
        <f t="shared" si="595"/>
        <v>5198</v>
      </c>
      <c r="P7620" s="4">
        <f t="shared" si="596"/>
        <v>0</v>
      </c>
      <c r="Q7620" s="3">
        <f t="shared" si="597"/>
        <v>5198</v>
      </c>
      <c r="R7620" t="str">
        <f t="shared" si="598"/>
        <v>Em atraso</v>
      </c>
      <c r="S7620" s="5">
        <f t="shared" si="599"/>
        <v>1</v>
      </c>
    </row>
    <row r="7621" spans="1:19" x14ac:dyDescent="0.25">
      <c r="A7621">
        <v>7620</v>
      </c>
      <c r="B7621" s="1">
        <v>44345</v>
      </c>
      <c r="C7621" s="1">
        <v>44358</v>
      </c>
      <c r="D7621" s="1">
        <v>44359</v>
      </c>
      <c r="E7621" s="1">
        <v>44360</v>
      </c>
      <c r="F7621">
        <v>1</v>
      </c>
      <c r="G7621">
        <v>4</v>
      </c>
      <c r="H7621">
        <v>171</v>
      </c>
      <c r="I7621" s="6">
        <v>0</v>
      </c>
      <c r="J7621">
        <v>1</v>
      </c>
      <c r="K7621" t="str">
        <f>_xlfn.XLOOKUP(fCompras!F7621,dComprador!$A$2:$A$7,dComprador!$B$2:$B$7)</f>
        <v>Alon</v>
      </c>
      <c r="L7621" t="str">
        <f>_xlfn.XLOOKUP(J7621,dFornecedor!$A$2:$A$6,dFornecedor!$B$2:$B$6)</f>
        <v>NorthShore</v>
      </c>
      <c r="M7621" t="str">
        <f>_xlfn.XLOOKUP(G7621,dMateriaPrima!$A$2:$A$12,dMateriaPrima!$B$2:$B$12)</f>
        <v>Madeira</v>
      </c>
      <c r="N7621" s="2">
        <f>_xlfn.XLOOKUP(G7621,dMateriaPrima!$A$2:$A$12,dMateriaPrima!$C$2:$C$12)</f>
        <v>168</v>
      </c>
      <c r="O7621" s="3">
        <f t="shared" si="595"/>
        <v>28728</v>
      </c>
      <c r="P7621" s="4">
        <f t="shared" si="596"/>
        <v>0</v>
      </c>
      <c r="Q7621" s="3">
        <f t="shared" si="597"/>
        <v>28728</v>
      </c>
      <c r="R7621" t="str">
        <f t="shared" si="598"/>
        <v>Em atraso</v>
      </c>
      <c r="S7621" s="5">
        <f t="shared" si="599"/>
        <v>1</v>
      </c>
    </row>
    <row r="7622" spans="1:19" x14ac:dyDescent="0.25">
      <c r="A7622">
        <v>7621</v>
      </c>
      <c r="B7622" s="1">
        <v>44345</v>
      </c>
      <c r="C7622" s="1">
        <v>44353</v>
      </c>
      <c r="D7622" s="1">
        <v>44361</v>
      </c>
      <c r="E7622" s="1">
        <v>44364</v>
      </c>
      <c r="F7622">
        <v>1</v>
      </c>
      <c r="G7622">
        <v>10</v>
      </c>
      <c r="H7622">
        <v>312</v>
      </c>
      <c r="I7622" s="6">
        <v>0</v>
      </c>
      <c r="J7622">
        <v>2</v>
      </c>
      <c r="K7622" t="str">
        <f>_xlfn.XLOOKUP(fCompras!F7622,dComprador!$A$2:$A$7,dComprador!$B$2:$B$7)</f>
        <v>Alon</v>
      </c>
      <c r="L7622" t="str">
        <f>_xlfn.XLOOKUP(J7622,dFornecedor!$A$2:$A$6,dFornecedor!$B$2:$B$6)</f>
        <v>Minerva</v>
      </c>
      <c r="M7622" t="str">
        <f>_xlfn.XLOOKUP(G7622,dMateriaPrima!$A$2:$A$12,dMateriaPrima!$B$2:$B$12)</f>
        <v>Pedra Britada</v>
      </c>
      <c r="N7622" s="2">
        <f>_xlfn.XLOOKUP(G7622,dMateriaPrima!$A$2:$A$12,dMateriaPrima!$C$2:$C$12)</f>
        <v>56</v>
      </c>
      <c r="O7622" s="3">
        <f t="shared" si="595"/>
        <v>17472</v>
      </c>
      <c r="P7622" s="4">
        <f t="shared" si="596"/>
        <v>0</v>
      </c>
      <c r="Q7622" s="3">
        <f t="shared" si="597"/>
        <v>17472</v>
      </c>
      <c r="R7622" t="str">
        <f t="shared" si="598"/>
        <v>Em atraso</v>
      </c>
      <c r="S7622" s="5">
        <f t="shared" si="599"/>
        <v>3</v>
      </c>
    </row>
    <row r="7623" spans="1:19" x14ac:dyDescent="0.25">
      <c r="A7623">
        <v>7622</v>
      </c>
      <c r="B7623" s="1">
        <v>44345</v>
      </c>
      <c r="C7623" s="1">
        <v>44346</v>
      </c>
      <c r="D7623" s="1">
        <v>44364</v>
      </c>
      <c r="E7623" s="1">
        <v>44364</v>
      </c>
      <c r="F7623">
        <v>1</v>
      </c>
      <c r="G7623">
        <v>11</v>
      </c>
      <c r="H7623">
        <v>588</v>
      </c>
      <c r="I7623" s="6">
        <v>0</v>
      </c>
      <c r="J7623">
        <v>3</v>
      </c>
      <c r="K7623" t="str">
        <f>_xlfn.XLOOKUP(fCompras!F7623,dComprador!$A$2:$A$7,dComprador!$B$2:$B$7)</f>
        <v>Alon</v>
      </c>
      <c r="L7623" t="str">
        <f>_xlfn.XLOOKUP(J7623,dFornecedor!$A$2:$A$6,dFornecedor!$B$2:$B$6)</f>
        <v>StepUp</v>
      </c>
      <c r="M7623" t="str">
        <f>_xlfn.XLOOKUP(G7623,dMateriaPrima!$A$2:$A$12,dMateriaPrima!$B$2:$B$12)</f>
        <v>Papel</v>
      </c>
      <c r="N7623" s="2">
        <f>_xlfn.XLOOKUP(G7623,dMateriaPrima!$A$2:$A$12,dMateriaPrima!$C$2:$C$12)</f>
        <v>9</v>
      </c>
      <c r="O7623" s="3">
        <f t="shared" si="595"/>
        <v>5292</v>
      </c>
      <c r="P7623" s="4">
        <f t="shared" si="596"/>
        <v>0</v>
      </c>
      <c r="Q7623" s="3">
        <f t="shared" si="597"/>
        <v>5292</v>
      </c>
      <c r="R7623" t="str">
        <f t="shared" si="598"/>
        <v>No prazo</v>
      </c>
      <c r="S7623" s="5">
        <f t="shared" si="599"/>
        <v>0</v>
      </c>
    </row>
    <row r="7624" spans="1:19" x14ac:dyDescent="0.25">
      <c r="A7624">
        <v>7623</v>
      </c>
      <c r="B7624" s="1">
        <v>44345</v>
      </c>
      <c r="C7624" s="1">
        <v>44353</v>
      </c>
      <c r="D7624" s="1">
        <v>44367</v>
      </c>
      <c r="E7624" s="1">
        <v>44365</v>
      </c>
      <c r="F7624">
        <v>1</v>
      </c>
      <c r="G7624">
        <v>4</v>
      </c>
      <c r="H7624">
        <v>313</v>
      </c>
      <c r="I7624" s="6">
        <v>0</v>
      </c>
      <c r="J7624">
        <v>2</v>
      </c>
      <c r="K7624" t="str">
        <f>_xlfn.XLOOKUP(fCompras!F7624,dComprador!$A$2:$A$7,dComprador!$B$2:$B$7)</f>
        <v>Alon</v>
      </c>
      <c r="L7624" t="str">
        <f>_xlfn.XLOOKUP(J7624,dFornecedor!$A$2:$A$6,dFornecedor!$B$2:$B$6)</f>
        <v>Minerva</v>
      </c>
      <c r="M7624" t="str">
        <f>_xlfn.XLOOKUP(G7624,dMateriaPrima!$A$2:$A$12,dMateriaPrima!$B$2:$B$12)</f>
        <v>Madeira</v>
      </c>
      <c r="N7624" s="2">
        <f>_xlfn.XLOOKUP(G7624,dMateriaPrima!$A$2:$A$12,dMateriaPrima!$C$2:$C$12)</f>
        <v>168</v>
      </c>
      <c r="O7624" s="3">
        <f t="shared" si="595"/>
        <v>52584</v>
      </c>
      <c r="P7624" s="4">
        <f t="shared" si="596"/>
        <v>0</v>
      </c>
      <c r="Q7624" s="3">
        <f t="shared" si="597"/>
        <v>52584</v>
      </c>
      <c r="R7624" t="str">
        <f t="shared" si="598"/>
        <v>No prazo</v>
      </c>
      <c r="S7624" s="5">
        <f t="shared" si="599"/>
        <v>0</v>
      </c>
    </row>
    <row r="7625" spans="1:19" x14ac:dyDescent="0.25">
      <c r="A7625">
        <v>7624</v>
      </c>
      <c r="B7625" s="1">
        <v>44345</v>
      </c>
      <c r="C7625" s="1">
        <v>44353</v>
      </c>
      <c r="D7625" s="1">
        <v>44365</v>
      </c>
      <c r="E7625" s="1">
        <v>44366</v>
      </c>
      <c r="F7625">
        <v>1</v>
      </c>
      <c r="G7625">
        <v>11</v>
      </c>
      <c r="H7625">
        <v>19</v>
      </c>
      <c r="I7625" s="6">
        <v>0</v>
      </c>
      <c r="J7625">
        <v>2</v>
      </c>
      <c r="K7625" t="str">
        <f>_xlfn.XLOOKUP(fCompras!F7625,dComprador!$A$2:$A$7,dComprador!$B$2:$B$7)</f>
        <v>Alon</v>
      </c>
      <c r="L7625" t="str">
        <f>_xlfn.XLOOKUP(J7625,dFornecedor!$A$2:$A$6,dFornecedor!$B$2:$B$6)</f>
        <v>Minerva</v>
      </c>
      <c r="M7625" t="str">
        <f>_xlfn.XLOOKUP(G7625,dMateriaPrima!$A$2:$A$12,dMateriaPrima!$B$2:$B$12)</f>
        <v>Papel</v>
      </c>
      <c r="N7625" s="2">
        <f>_xlfn.XLOOKUP(G7625,dMateriaPrima!$A$2:$A$12,dMateriaPrima!$C$2:$C$12)</f>
        <v>9</v>
      </c>
      <c r="O7625" s="3">
        <f t="shared" si="595"/>
        <v>171</v>
      </c>
      <c r="P7625" s="4">
        <f t="shared" si="596"/>
        <v>0</v>
      </c>
      <c r="Q7625" s="3">
        <f t="shared" si="597"/>
        <v>171</v>
      </c>
      <c r="R7625" t="str">
        <f t="shared" si="598"/>
        <v>Em atraso</v>
      </c>
      <c r="S7625" s="5">
        <f t="shared" si="599"/>
        <v>1</v>
      </c>
    </row>
    <row r="7626" spans="1:19" x14ac:dyDescent="0.25">
      <c r="A7626">
        <v>7625</v>
      </c>
      <c r="B7626" s="1">
        <v>44345</v>
      </c>
      <c r="C7626" s="1">
        <v>44345</v>
      </c>
      <c r="D7626" s="1">
        <v>44375</v>
      </c>
      <c r="E7626" s="1">
        <v>44376</v>
      </c>
      <c r="F7626">
        <v>1</v>
      </c>
      <c r="G7626">
        <v>7</v>
      </c>
      <c r="H7626">
        <v>365</v>
      </c>
      <c r="I7626" s="6">
        <v>0.17</v>
      </c>
      <c r="J7626">
        <v>2</v>
      </c>
      <c r="K7626" t="str">
        <f>_xlfn.XLOOKUP(fCompras!F7626,dComprador!$A$2:$A$7,dComprador!$B$2:$B$7)</f>
        <v>Alon</v>
      </c>
      <c r="L7626" t="str">
        <f>_xlfn.XLOOKUP(J7626,dFornecedor!$A$2:$A$6,dFornecedor!$B$2:$B$6)</f>
        <v>Minerva</v>
      </c>
      <c r="M7626" t="str">
        <f>_xlfn.XLOOKUP(G7626,dMateriaPrima!$A$2:$A$12,dMateriaPrima!$B$2:$B$12)</f>
        <v>Poliéster</v>
      </c>
      <c r="N7626" s="2">
        <f>_xlfn.XLOOKUP(G7626,dMateriaPrima!$A$2:$A$12,dMateriaPrima!$C$2:$C$12)</f>
        <v>8</v>
      </c>
      <c r="O7626" s="3">
        <f t="shared" si="595"/>
        <v>2920</v>
      </c>
      <c r="P7626" s="4">
        <f t="shared" si="596"/>
        <v>496.40000000000003</v>
      </c>
      <c r="Q7626" s="3">
        <f t="shared" si="597"/>
        <v>2423.6</v>
      </c>
      <c r="R7626" t="str">
        <f t="shared" si="598"/>
        <v>Em atraso</v>
      </c>
      <c r="S7626" s="5">
        <f t="shared" si="599"/>
        <v>1</v>
      </c>
    </row>
    <row r="7627" spans="1:19" x14ac:dyDescent="0.25">
      <c r="A7627">
        <v>7626</v>
      </c>
      <c r="B7627" s="1">
        <v>44345</v>
      </c>
      <c r="C7627" s="1">
        <v>44354</v>
      </c>
      <c r="D7627" s="1">
        <v>44367</v>
      </c>
      <c r="E7627" s="1">
        <v>44367</v>
      </c>
      <c r="F7627">
        <v>1</v>
      </c>
      <c r="G7627">
        <v>6</v>
      </c>
      <c r="H7627">
        <v>459</v>
      </c>
      <c r="I7627" s="6">
        <v>0.23</v>
      </c>
      <c r="J7627">
        <v>1</v>
      </c>
      <c r="K7627" t="str">
        <f>_xlfn.XLOOKUP(fCompras!F7627,dComprador!$A$2:$A$7,dComprador!$B$2:$B$7)</f>
        <v>Alon</v>
      </c>
      <c r="L7627" t="str">
        <f>_xlfn.XLOOKUP(J7627,dFornecedor!$A$2:$A$6,dFornecedor!$B$2:$B$6)</f>
        <v>NorthShore</v>
      </c>
      <c r="M7627" t="str">
        <f>_xlfn.XLOOKUP(G7627,dMateriaPrima!$A$2:$A$12,dMateriaPrima!$B$2:$B$12)</f>
        <v>Fio Algodão</v>
      </c>
      <c r="N7627" s="2">
        <f>_xlfn.XLOOKUP(G7627,dMateriaPrima!$A$2:$A$12,dMateriaPrima!$C$2:$C$12)</f>
        <v>55.9</v>
      </c>
      <c r="O7627" s="3">
        <f t="shared" si="595"/>
        <v>25658.1</v>
      </c>
      <c r="P7627" s="4">
        <f t="shared" si="596"/>
        <v>5901.3630000000003</v>
      </c>
      <c r="Q7627" s="3">
        <f t="shared" si="597"/>
        <v>19756.736999999997</v>
      </c>
      <c r="R7627" t="str">
        <f t="shared" si="598"/>
        <v>No prazo</v>
      </c>
      <c r="S7627" s="5">
        <f t="shared" si="599"/>
        <v>0</v>
      </c>
    </row>
    <row r="7628" spans="1:19" x14ac:dyDescent="0.25">
      <c r="A7628">
        <v>7627</v>
      </c>
      <c r="B7628" s="1">
        <v>44346</v>
      </c>
      <c r="C7628" s="1">
        <v>44346</v>
      </c>
      <c r="D7628" s="1">
        <v>44376</v>
      </c>
      <c r="E7628" s="1">
        <v>44378</v>
      </c>
      <c r="F7628">
        <v>1</v>
      </c>
      <c r="G7628">
        <v>1</v>
      </c>
      <c r="H7628">
        <v>85</v>
      </c>
      <c r="I7628" s="6">
        <v>0</v>
      </c>
      <c r="J7628">
        <v>2</v>
      </c>
      <c r="K7628" t="str">
        <f>_xlfn.XLOOKUP(fCompras!F7628,dComprador!$A$2:$A$7,dComprador!$B$2:$B$7)</f>
        <v>Alon</v>
      </c>
      <c r="L7628" t="str">
        <f>_xlfn.XLOOKUP(J7628,dFornecedor!$A$2:$A$6,dFornecedor!$B$2:$B$6)</f>
        <v>Minerva</v>
      </c>
      <c r="M7628" t="str">
        <f>_xlfn.XLOOKUP(G7628,dMateriaPrima!$A$2:$A$12,dMateriaPrima!$B$2:$B$12)</f>
        <v>Tecido</v>
      </c>
      <c r="N7628" s="2">
        <f>_xlfn.XLOOKUP(G7628,dMateriaPrima!$A$2:$A$12,dMateriaPrima!$C$2:$C$12)</f>
        <v>18</v>
      </c>
      <c r="O7628" s="3">
        <f t="shared" si="595"/>
        <v>1530</v>
      </c>
      <c r="P7628" s="4">
        <f t="shared" si="596"/>
        <v>0</v>
      </c>
      <c r="Q7628" s="3">
        <f t="shared" si="597"/>
        <v>1530</v>
      </c>
      <c r="R7628" t="str">
        <f t="shared" si="598"/>
        <v>Em atraso</v>
      </c>
      <c r="S7628" s="5">
        <f t="shared" si="599"/>
        <v>2</v>
      </c>
    </row>
    <row r="7629" spans="1:19" x14ac:dyDescent="0.25">
      <c r="A7629">
        <v>7628</v>
      </c>
      <c r="B7629" s="1">
        <v>44346</v>
      </c>
      <c r="C7629" s="1">
        <v>44355</v>
      </c>
      <c r="D7629" s="1">
        <v>44355</v>
      </c>
      <c r="E7629" s="1">
        <v>44360</v>
      </c>
      <c r="F7629">
        <v>4</v>
      </c>
      <c r="G7629">
        <v>10</v>
      </c>
      <c r="H7629">
        <v>21</v>
      </c>
      <c r="I7629" s="6">
        <v>0</v>
      </c>
      <c r="J7629">
        <v>3</v>
      </c>
      <c r="K7629" t="str">
        <f>_xlfn.XLOOKUP(fCompras!F7629,dComprador!$A$2:$A$7,dComprador!$B$2:$B$7)</f>
        <v>Lira</v>
      </c>
      <c r="L7629" t="str">
        <f>_xlfn.XLOOKUP(J7629,dFornecedor!$A$2:$A$6,dFornecedor!$B$2:$B$6)</f>
        <v>StepUp</v>
      </c>
      <c r="M7629" t="str">
        <f>_xlfn.XLOOKUP(G7629,dMateriaPrima!$A$2:$A$12,dMateriaPrima!$B$2:$B$12)</f>
        <v>Pedra Britada</v>
      </c>
      <c r="N7629" s="2">
        <f>_xlfn.XLOOKUP(G7629,dMateriaPrima!$A$2:$A$12,dMateriaPrima!$C$2:$C$12)</f>
        <v>56</v>
      </c>
      <c r="O7629" s="3">
        <f t="shared" si="595"/>
        <v>1176</v>
      </c>
      <c r="P7629" s="4">
        <f t="shared" si="596"/>
        <v>0</v>
      </c>
      <c r="Q7629" s="3">
        <f t="shared" si="597"/>
        <v>1176</v>
      </c>
      <c r="R7629" t="str">
        <f t="shared" si="598"/>
        <v>Em atraso</v>
      </c>
      <c r="S7629" s="5">
        <f t="shared" si="599"/>
        <v>5</v>
      </c>
    </row>
    <row r="7630" spans="1:19" x14ac:dyDescent="0.25">
      <c r="A7630">
        <v>7629</v>
      </c>
      <c r="B7630" s="1">
        <v>44346</v>
      </c>
      <c r="C7630" s="1">
        <v>44346</v>
      </c>
      <c r="D7630" s="1">
        <v>44353</v>
      </c>
      <c r="E7630" s="1">
        <v>44354</v>
      </c>
      <c r="F7630">
        <v>4</v>
      </c>
      <c r="G7630">
        <v>8</v>
      </c>
      <c r="H7630">
        <v>189</v>
      </c>
      <c r="I7630" s="6">
        <v>0</v>
      </c>
      <c r="J7630">
        <v>2</v>
      </c>
      <c r="K7630" t="str">
        <f>_xlfn.XLOOKUP(fCompras!F7630,dComprador!$A$2:$A$7,dComprador!$B$2:$B$7)</f>
        <v>Lira</v>
      </c>
      <c r="L7630" t="str">
        <f>_xlfn.XLOOKUP(J7630,dFornecedor!$A$2:$A$6,dFornecedor!$B$2:$B$6)</f>
        <v>Minerva</v>
      </c>
      <c r="M7630" t="str">
        <f>_xlfn.XLOOKUP(G7630,dMateriaPrima!$A$2:$A$12,dMateriaPrima!$B$2:$B$12)</f>
        <v>Cimento</v>
      </c>
      <c r="N7630" s="2">
        <f>_xlfn.XLOOKUP(G7630,dMateriaPrima!$A$2:$A$12,dMateriaPrima!$C$2:$C$12)</f>
        <v>23</v>
      </c>
      <c r="O7630" s="3">
        <f t="shared" si="595"/>
        <v>4347</v>
      </c>
      <c r="P7630" s="4">
        <f t="shared" si="596"/>
        <v>0</v>
      </c>
      <c r="Q7630" s="3">
        <f t="shared" si="597"/>
        <v>4347</v>
      </c>
      <c r="R7630" t="str">
        <f t="shared" si="598"/>
        <v>Em atraso</v>
      </c>
      <c r="S7630" s="5">
        <f t="shared" si="599"/>
        <v>1</v>
      </c>
    </row>
    <row r="7631" spans="1:19" x14ac:dyDescent="0.25">
      <c r="A7631">
        <v>7630</v>
      </c>
      <c r="B7631" s="1">
        <v>44346</v>
      </c>
      <c r="C7631" s="1">
        <v>44347</v>
      </c>
      <c r="D7631" s="1">
        <v>44353</v>
      </c>
      <c r="E7631" s="1">
        <v>44356</v>
      </c>
      <c r="F7631">
        <v>4</v>
      </c>
      <c r="G7631">
        <v>9</v>
      </c>
      <c r="H7631">
        <v>529</v>
      </c>
      <c r="I7631" s="6">
        <v>0</v>
      </c>
      <c r="J7631">
        <v>3</v>
      </c>
      <c r="K7631" t="str">
        <f>_xlfn.XLOOKUP(fCompras!F7631,dComprador!$A$2:$A$7,dComprador!$B$2:$B$7)</f>
        <v>Lira</v>
      </c>
      <c r="L7631" t="str">
        <f>_xlfn.XLOOKUP(J7631,dFornecedor!$A$2:$A$6,dFornecedor!$B$2:$B$6)</f>
        <v>StepUp</v>
      </c>
      <c r="M7631" t="str">
        <f>_xlfn.XLOOKUP(G7631,dMateriaPrima!$A$2:$A$12,dMateriaPrima!$B$2:$B$12)</f>
        <v>Couro</v>
      </c>
      <c r="N7631" s="2">
        <f>_xlfn.XLOOKUP(G7631,dMateriaPrima!$A$2:$A$12,dMateriaPrima!$C$2:$C$12)</f>
        <v>4.4000000000000004</v>
      </c>
      <c r="O7631" s="3">
        <f t="shared" si="595"/>
        <v>2327.6000000000004</v>
      </c>
      <c r="P7631" s="4">
        <f t="shared" si="596"/>
        <v>0</v>
      </c>
      <c r="Q7631" s="3">
        <f t="shared" si="597"/>
        <v>2327.6000000000004</v>
      </c>
      <c r="R7631" t="str">
        <f t="shared" si="598"/>
        <v>Em atraso</v>
      </c>
      <c r="S7631" s="5">
        <f t="shared" si="599"/>
        <v>3</v>
      </c>
    </row>
    <row r="7632" spans="1:19" x14ac:dyDescent="0.25">
      <c r="A7632">
        <v>7631</v>
      </c>
      <c r="B7632" s="1">
        <v>44346</v>
      </c>
      <c r="C7632" s="1">
        <v>44346</v>
      </c>
      <c r="D7632" s="1">
        <v>44354</v>
      </c>
      <c r="E7632" s="1">
        <v>44356</v>
      </c>
      <c r="F7632">
        <v>4</v>
      </c>
      <c r="G7632">
        <v>6</v>
      </c>
      <c r="H7632">
        <v>397</v>
      </c>
      <c r="I7632" s="6">
        <v>0</v>
      </c>
      <c r="J7632">
        <v>5</v>
      </c>
      <c r="K7632" t="str">
        <f>_xlfn.XLOOKUP(fCompras!F7632,dComprador!$A$2:$A$7,dComprador!$B$2:$B$7)</f>
        <v>Lira</v>
      </c>
      <c r="L7632" t="str">
        <f>_xlfn.XLOOKUP(J7632,dFornecedor!$A$2:$A$6,dFornecedor!$B$2:$B$6)</f>
        <v>Atlas</v>
      </c>
      <c r="M7632" t="str">
        <f>_xlfn.XLOOKUP(G7632,dMateriaPrima!$A$2:$A$12,dMateriaPrima!$B$2:$B$12)</f>
        <v>Fio Algodão</v>
      </c>
      <c r="N7632" s="2">
        <f>_xlfn.XLOOKUP(G7632,dMateriaPrima!$A$2:$A$12,dMateriaPrima!$C$2:$C$12)</f>
        <v>55.9</v>
      </c>
      <c r="O7632" s="3">
        <f t="shared" si="595"/>
        <v>22192.3</v>
      </c>
      <c r="P7632" s="4">
        <f t="shared" si="596"/>
        <v>0</v>
      </c>
      <c r="Q7632" s="3">
        <f t="shared" si="597"/>
        <v>22192.3</v>
      </c>
      <c r="R7632" t="str">
        <f t="shared" si="598"/>
        <v>Em atraso</v>
      </c>
      <c r="S7632" s="5">
        <f t="shared" si="599"/>
        <v>2</v>
      </c>
    </row>
    <row r="7633" spans="1:19" x14ac:dyDescent="0.25">
      <c r="A7633">
        <v>7632</v>
      </c>
      <c r="B7633" s="1">
        <v>44346</v>
      </c>
      <c r="C7633" s="1">
        <v>44351</v>
      </c>
      <c r="D7633" s="1">
        <v>44354</v>
      </c>
      <c r="E7633" s="1">
        <v>44354</v>
      </c>
      <c r="F7633">
        <v>4</v>
      </c>
      <c r="G7633">
        <v>6</v>
      </c>
      <c r="H7633">
        <v>29</v>
      </c>
      <c r="I7633" s="6">
        <v>0</v>
      </c>
      <c r="J7633">
        <v>1</v>
      </c>
      <c r="K7633" t="str">
        <f>_xlfn.XLOOKUP(fCompras!F7633,dComprador!$A$2:$A$7,dComprador!$B$2:$B$7)</f>
        <v>Lira</v>
      </c>
      <c r="L7633" t="str">
        <f>_xlfn.XLOOKUP(J7633,dFornecedor!$A$2:$A$6,dFornecedor!$B$2:$B$6)</f>
        <v>NorthShore</v>
      </c>
      <c r="M7633" t="str">
        <f>_xlfn.XLOOKUP(G7633,dMateriaPrima!$A$2:$A$12,dMateriaPrima!$B$2:$B$12)</f>
        <v>Fio Algodão</v>
      </c>
      <c r="N7633" s="2">
        <f>_xlfn.XLOOKUP(G7633,dMateriaPrima!$A$2:$A$12,dMateriaPrima!$C$2:$C$12)</f>
        <v>55.9</v>
      </c>
      <c r="O7633" s="3">
        <f t="shared" si="595"/>
        <v>1621.1</v>
      </c>
      <c r="P7633" s="4">
        <f t="shared" si="596"/>
        <v>0</v>
      </c>
      <c r="Q7633" s="3">
        <f t="shared" si="597"/>
        <v>1621.1</v>
      </c>
      <c r="R7633" t="str">
        <f t="shared" si="598"/>
        <v>No prazo</v>
      </c>
      <c r="S7633" s="5">
        <f t="shared" si="599"/>
        <v>0</v>
      </c>
    </row>
    <row r="7634" spans="1:19" x14ac:dyDescent="0.25">
      <c r="A7634">
        <v>7633</v>
      </c>
      <c r="B7634" s="1">
        <v>44346</v>
      </c>
      <c r="C7634" s="1">
        <v>44350</v>
      </c>
      <c r="D7634" s="1">
        <v>44363</v>
      </c>
      <c r="E7634" s="1">
        <v>44364</v>
      </c>
      <c r="F7634">
        <v>1</v>
      </c>
      <c r="G7634">
        <v>1</v>
      </c>
      <c r="H7634">
        <v>437</v>
      </c>
      <c r="I7634" s="6">
        <v>0</v>
      </c>
      <c r="J7634">
        <v>1</v>
      </c>
      <c r="K7634" t="str">
        <f>_xlfn.XLOOKUP(fCompras!F7634,dComprador!$A$2:$A$7,dComprador!$B$2:$B$7)</f>
        <v>Alon</v>
      </c>
      <c r="L7634" t="str">
        <f>_xlfn.XLOOKUP(J7634,dFornecedor!$A$2:$A$6,dFornecedor!$B$2:$B$6)</f>
        <v>NorthShore</v>
      </c>
      <c r="M7634" t="str">
        <f>_xlfn.XLOOKUP(G7634,dMateriaPrima!$A$2:$A$12,dMateriaPrima!$B$2:$B$12)</f>
        <v>Tecido</v>
      </c>
      <c r="N7634" s="2">
        <f>_xlfn.XLOOKUP(G7634,dMateriaPrima!$A$2:$A$12,dMateriaPrima!$C$2:$C$12)</f>
        <v>18</v>
      </c>
      <c r="O7634" s="3">
        <f t="shared" si="595"/>
        <v>7866</v>
      </c>
      <c r="P7634" s="4">
        <f t="shared" si="596"/>
        <v>0</v>
      </c>
      <c r="Q7634" s="3">
        <f t="shared" si="597"/>
        <v>7866</v>
      </c>
      <c r="R7634" t="str">
        <f t="shared" si="598"/>
        <v>Em atraso</v>
      </c>
      <c r="S7634" s="5">
        <f t="shared" si="599"/>
        <v>1</v>
      </c>
    </row>
    <row r="7635" spans="1:19" x14ac:dyDescent="0.25">
      <c r="A7635">
        <v>7634</v>
      </c>
      <c r="B7635" s="1">
        <v>44346</v>
      </c>
      <c r="C7635" s="1">
        <v>44348</v>
      </c>
      <c r="D7635" s="1">
        <v>44377</v>
      </c>
      <c r="E7635" s="1">
        <v>44380</v>
      </c>
      <c r="F7635">
        <v>1</v>
      </c>
      <c r="G7635">
        <v>6</v>
      </c>
      <c r="H7635">
        <v>229</v>
      </c>
      <c r="I7635" s="6">
        <v>0</v>
      </c>
      <c r="J7635">
        <v>2</v>
      </c>
      <c r="K7635" t="str">
        <f>_xlfn.XLOOKUP(fCompras!F7635,dComprador!$A$2:$A$7,dComprador!$B$2:$B$7)</f>
        <v>Alon</v>
      </c>
      <c r="L7635" t="str">
        <f>_xlfn.XLOOKUP(J7635,dFornecedor!$A$2:$A$6,dFornecedor!$B$2:$B$6)</f>
        <v>Minerva</v>
      </c>
      <c r="M7635" t="str">
        <f>_xlfn.XLOOKUP(G7635,dMateriaPrima!$A$2:$A$12,dMateriaPrima!$B$2:$B$12)</f>
        <v>Fio Algodão</v>
      </c>
      <c r="N7635" s="2">
        <f>_xlfn.XLOOKUP(G7635,dMateriaPrima!$A$2:$A$12,dMateriaPrima!$C$2:$C$12)</f>
        <v>55.9</v>
      </c>
      <c r="O7635" s="3">
        <f t="shared" si="595"/>
        <v>12801.1</v>
      </c>
      <c r="P7635" s="4">
        <f t="shared" si="596"/>
        <v>0</v>
      </c>
      <c r="Q7635" s="3">
        <f t="shared" si="597"/>
        <v>12801.1</v>
      </c>
      <c r="R7635" t="str">
        <f t="shared" si="598"/>
        <v>Em atraso</v>
      </c>
      <c r="S7635" s="5">
        <f t="shared" si="599"/>
        <v>3</v>
      </c>
    </row>
    <row r="7636" spans="1:19" x14ac:dyDescent="0.25">
      <c r="A7636">
        <v>7635</v>
      </c>
      <c r="B7636" s="1">
        <v>44347</v>
      </c>
      <c r="C7636" s="1">
        <v>44354</v>
      </c>
      <c r="D7636" s="1">
        <v>44357</v>
      </c>
      <c r="E7636" s="1">
        <v>44362</v>
      </c>
      <c r="F7636">
        <v>4</v>
      </c>
      <c r="G7636">
        <v>10</v>
      </c>
      <c r="H7636">
        <v>435</v>
      </c>
      <c r="I7636" s="6">
        <v>0</v>
      </c>
      <c r="J7636">
        <v>2</v>
      </c>
      <c r="K7636" t="str">
        <f>_xlfn.XLOOKUP(fCompras!F7636,dComprador!$A$2:$A$7,dComprador!$B$2:$B$7)</f>
        <v>Lira</v>
      </c>
      <c r="L7636" t="str">
        <f>_xlfn.XLOOKUP(J7636,dFornecedor!$A$2:$A$6,dFornecedor!$B$2:$B$6)</f>
        <v>Minerva</v>
      </c>
      <c r="M7636" t="str">
        <f>_xlfn.XLOOKUP(G7636,dMateriaPrima!$A$2:$A$12,dMateriaPrima!$B$2:$B$12)</f>
        <v>Pedra Britada</v>
      </c>
      <c r="N7636" s="2">
        <f>_xlfn.XLOOKUP(G7636,dMateriaPrima!$A$2:$A$12,dMateriaPrima!$C$2:$C$12)</f>
        <v>56</v>
      </c>
      <c r="O7636" s="3">
        <f t="shared" si="595"/>
        <v>24360</v>
      </c>
      <c r="P7636" s="4">
        <f t="shared" si="596"/>
        <v>0</v>
      </c>
      <c r="Q7636" s="3">
        <f t="shared" si="597"/>
        <v>24360</v>
      </c>
      <c r="R7636" t="str">
        <f t="shared" si="598"/>
        <v>Em atraso</v>
      </c>
      <c r="S7636" s="5">
        <f t="shared" si="599"/>
        <v>5</v>
      </c>
    </row>
    <row r="7637" spans="1:19" x14ac:dyDescent="0.25">
      <c r="A7637">
        <v>7636</v>
      </c>
      <c r="B7637" s="1">
        <v>44347</v>
      </c>
      <c r="C7637" s="1">
        <v>44348</v>
      </c>
      <c r="D7637" s="1">
        <v>44367</v>
      </c>
      <c r="E7637" s="1">
        <v>44370</v>
      </c>
      <c r="F7637">
        <v>1</v>
      </c>
      <c r="G7637">
        <v>1</v>
      </c>
      <c r="H7637">
        <v>267</v>
      </c>
      <c r="I7637" s="6">
        <v>0</v>
      </c>
      <c r="J7637">
        <v>3</v>
      </c>
      <c r="K7637" t="str">
        <f>_xlfn.XLOOKUP(fCompras!F7637,dComprador!$A$2:$A$7,dComprador!$B$2:$B$7)</f>
        <v>Alon</v>
      </c>
      <c r="L7637" t="str">
        <f>_xlfn.XLOOKUP(J7637,dFornecedor!$A$2:$A$6,dFornecedor!$B$2:$B$6)</f>
        <v>StepUp</v>
      </c>
      <c r="M7637" t="str">
        <f>_xlfn.XLOOKUP(G7637,dMateriaPrima!$A$2:$A$12,dMateriaPrima!$B$2:$B$12)</f>
        <v>Tecido</v>
      </c>
      <c r="N7637" s="2">
        <f>_xlfn.XLOOKUP(G7637,dMateriaPrima!$A$2:$A$12,dMateriaPrima!$C$2:$C$12)</f>
        <v>18</v>
      </c>
      <c r="O7637" s="3">
        <f t="shared" si="595"/>
        <v>4806</v>
      </c>
      <c r="P7637" s="4">
        <f t="shared" si="596"/>
        <v>0</v>
      </c>
      <c r="Q7637" s="3">
        <f t="shared" si="597"/>
        <v>4806</v>
      </c>
      <c r="R7637" t="str">
        <f t="shared" si="598"/>
        <v>Em atraso</v>
      </c>
      <c r="S7637" s="5">
        <f t="shared" si="599"/>
        <v>3</v>
      </c>
    </row>
    <row r="7638" spans="1:19" x14ac:dyDescent="0.25">
      <c r="A7638">
        <v>7637</v>
      </c>
      <c r="B7638" s="1">
        <v>44347</v>
      </c>
      <c r="C7638" s="1">
        <v>44351</v>
      </c>
      <c r="D7638" s="1">
        <v>44366</v>
      </c>
      <c r="E7638" s="1">
        <v>44369</v>
      </c>
      <c r="F7638">
        <v>1</v>
      </c>
      <c r="G7638">
        <v>5</v>
      </c>
      <c r="H7638">
        <v>424</v>
      </c>
      <c r="I7638" s="6">
        <v>0</v>
      </c>
      <c r="J7638">
        <v>1</v>
      </c>
      <c r="K7638" t="str">
        <f>_xlfn.XLOOKUP(fCompras!F7638,dComprador!$A$2:$A$7,dComprador!$B$2:$B$7)</f>
        <v>Alon</v>
      </c>
      <c r="L7638" t="str">
        <f>_xlfn.XLOOKUP(J7638,dFornecedor!$A$2:$A$6,dFornecedor!$B$2:$B$6)</f>
        <v>NorthShore</v>
      </c>
      <c r="M7638" t="str">
        <f>_xlfn.XLOOKUP(G7638,dMateriaPrima!$A$2:$A$12,dMateriaPrima!$B$2:$B$12)</f>
        <v>Areia</v>
      </c>
      <c r="N7638" s="2">
        <f>_xlfn.XLOOKUP(G7638,dMateriaPrima!$A$2:$A$12,dMateriaPrima!$C$2:$C$12)</f>
        <v>3.59</v>
      </c>
      <c r="O7638" s="3">
        <f t="shared" si="595"/>
        <v>1522.1599999999999</v>
      </c>
      <c r="P7638" s="4">
        <f t="shared" si="596"/>
        <v>0</v>
      </c>
      <c r="Q7638" s="3">
        <f t="shared" si="597"/>
        <v>1522.1599999999999</v>
      </c>
      <c r="R7638" t="str">
        <f t="shared" si="598"/>
        <v>Em atraso</v>
      </c>
      <c r="S7638" s="5">
        <f t="shared" si="599"/>
        <v>3</v>
      </c>
    </row>
    <row r="7639" spans="1:19" x14ac:dyDescent="0.25">
      <c r="A7639">
        <v>7638</v>
      </c>
      <c r="B7639" s="1">
        <v>44347</v>
      </c>
      <c r="C7639" s="1">
        <v>44350</v>
      </c>
      <c r="D7639" s="1">
        <v>44373</v>
      </c>
      <c r="E7639" s="1">
        <v>44377</v>
      </c>
      <c r="F7639">
        <v>1</v>
      </c>
      <c r="G7639">
        <v>7</v>
      </c>
      <c r="H7639">
        <v>123</v>
      </c>
      <c r="I7639" s="6">
        <v>0</v>
      </c>
      <c r="J7639">
        <v>1</v>
      </c>
      <c r="K7639" t="str">
        <f>_xlfn.XLOOKUP(fCompras!F7639,dComprador!$A$2:$A$7,dComprador!$B$2:$B$7)</f>
        <v>Alon</v>
      </c>
      <c r="L7639" t="str">
        <f>_xlfn.XLOOKUP(J7639,dFornecedor!$A$2:$A$6,dFornecedor!$B$2:$B$6)</f>
        <v>NorthShore</v>
      </c>
      <c r="M7639" t="str">
        <f>_xlfn.XLOOKUP(G7639,dMateriaPrima!$A$2:$A$12,dMateriaPrima!$B$2:$B$12)</f>
        <v>Poliéster</v>
      </c>
      <c r="N7639" s="2">
        <f>_xlfn.XLOOKUP(G7639,dMateriaPrima!$A$2:$A$12,dMateriaPrima!$C$2:$C$12)</f>
        <v>8</v>
      </c>
      <c r="O7639" s="3">
        <f t="shared" si="595"/>
        <v>984</v>
      </c>
      <c r="P7639" s="4">
        <f t="shared" si="596"/>
        <v>0</v>
      </c>
      <c r="Q7639" s="3">
        <f t="shared" si="597"/>
        <v>984</v>
      </c>
      <c r="R7639" t="str">
        <f t="shared" si="598"/>
        <v>Em atraso</v>
      </c>
      <c r="S7639" s="5">
        <f t="shared" si="599"/>
        <v>4</v>
      </c>
    </row>
    <row r="7640" spans="1:19" x14ac:dyDescent="0.25">
      <c r="A7640">
        <v>7639</v>
      </c>
      <c r="B7640" s="1">
        <v>44347</v>
      </c>
      <c r="C7640" s="1">
        <v>44360</v>
      </c>
      <c r="D7640" s="1">
        <v>44380</v>
      </c>
      <c r="E7640" s="1">
        <v>44378</v>
      </c>
      <c r="F7640">
        <v>1</v>
      </c>
      <c r="G7640">
        <v>11</v>
      </c>
      <c r="H7640">
        <v>55</v>
      </c>
      <c r="I7640" s="6">
        <v>0</v>
      </c>
      <c r="J7640">
        <v>1</v>
      </c>
      <c r="K7640" t="str">
        <f>_xlfn.XLOOKUP(fCompras!F7640,dComprador!$A$2:$A$7,dComprador!$B$2:$B$7)</f>
        <v>Alon</v>
      </c>
      <c r="L7640" t="str">
        <f>_xlfn.XLOOKUP(J7640,dFornecedor!$A$2:$A$6,dFornecedor!$B$2:$B$6)</f>
        <v>NorthShore</v>
      </c>
      <c r="M7640" t="str">
        <f>_xlfn.XLOOKUP(G7640,dMateriaPrima!$A$2:$A$12,dMateriaPrima!$B$2:$B$12)</f>
        <v>Papel</v>
      </c>
      <c r="N7640" s="2">
        <f>_xlfn.XLOOKUP(G7640,dMateriaPrima!$A$2:$A$12,dMateriaPrima!$C$2:$C$12)</f>
        <v>9</v>
      </c>
      <c r="O7640" s="3">
        <f t="shared" si="595"/>
        <v>495</v>
      </c>
      <c r="P7640" s="4">
        <f t="shared" si="596"/>
        <v>0</v>
      </c>
      <c r="Q7640" s="3">
        <f t="shared" si="597"/>
        <v>495</v>
      </c>
      <c r="R7640" t="str">
        <f t="shared" si="598"/>
        <v>No prazo</v>
      </c>
      <c r="S7640" s="5">
        <f t="shared" si="599"/>
        <v>0</v>
      </c>
    </row>
    <row r="7641" spans="1:19" x14ac:dyDescent="0.25">
      <c r="A7641">
        <v>7640</v>
      </c>
      <c r="B7641" s="1">
        <v>44347</v>
      </c>
      <c r="C7641" s="1">
        <v>44347</v>
      </c>
      <c r="D7641" s="1">
        <v>44367</v>
      </c>
      <c r="E7641" s="1">
        <v>44370</v>
      </c>
      <c r="F7641">
        <v>1</v>
      </c>
      <c r="G7641">
        <v>6</v>
      </c>
      <c r="H7641">
        <v>14</v>
      </c>
      <c r="I7641" s="6">
        <v>0</v>
      </c>
      <c r="J7641">
        <v>2</v>
      </c>
      <c r="K7641" t="str">
        <f>_xlfn.XLOOKUP(fCompras!F7641,dComprador!$A$2:$A$7,dComprador!$B$2:$B$7)</f>
        <v>Alon</v>
      </c>
      <c r="L7641" t="str">
        <f>_xlfn.XLOOKUP(J7641,dFornecedor!$A$2:$A$6,dFornecedor!$B$2:$B$6)</f>
        <v>Minerva</v>
      </c>
      <c r="M7641" t="str">
        <f>_xlfn.XLOOKUP(G7641,dMateriaPrima!$A$2:$A$12,dMateriaPrima!$B$2:$B$12)</f>
        <v>Fio Algodão</v>
      </c>
      <c r="N7641" s="2">
        <f>_xlfn.XLOOKUP(G7641,dMateriaPrima!$A$2:$A$12,dMateriaPrima!$C$2:$C$12)</f>
        <v>55.9</v>
      </c>
      <c r="O7641" s="3">
        <f t="shared" si="595"/>
        <v>782.6</v>
      </c>
      <c r="P7641" s="4">
        <f t="shared" si="596"/>
        <v>0</v>
      </c>
      <c r="Q7641" s="3">
        <f t="shared" si="597"/>
        <v>782.6</v>
      </c>
      <c r="R7641" t="str">
        <f t="shared" si="598"/>
        <v>Em atraso</v>
      </c>
      <c r="S7641" s="5">
        <f t="shared" si="599"/>
        <v>3</v>
      </c>
    </row>
    <row r="7642" spans="1:19" x14ac:dyDescent="0.25">
      <c r="A7642">
        <v>7641</v>
      </c>
      <c r="B7642" s="1">
        <v>44348</v>
      </c>
      <c r="C7642" s="1">
        <v>44350</v>
      </c>
      <c r="D7642" s="1">
        <v>44355</v>
      </c>
      <c r="E7642" s="1">
        <v>44359</v>
      </c>
      <c r="F7642">
        <v>4</v>
      </c>
      <c r="G7642">
        <v>7</v>
      </c>
      <c r="H7642">
        <v>116</v>
      </c>
      <c r="I7642" s="6">
        <v>0</v>
      </c>
      <c r="J7642">
        <v>2</v>
      </c>
      <c r="K7642" t="str">
        <f>_xlfn.XLOOKUP(fCompras!F7642,dComprador!$A$2:$A$7,dComprador!$B$2:$B$7)</f>
        <v>Lira</v>
      </c>
      <c r="L7642" t="str">
        <f>_xlfn.XLOOKUP(J7642,dFornecedor!$A$2:$A$6,dFornecedor!$B$2:$B$6)</f>
        <v>Minerva</v>
      </c>
      <c r="M7642" t="str">
        <f>_xlfn.XLOOKUP(G7642,dMateriaPrima!$A$2:$A$12,dMateriaPrima!$B$2:$B$12)</f>
        <v>Poliéster</v>
      </c>
      <c r="N7642" s="2">
        <f>_xlfn.XLOOKUP(G7642,dMateriaPrima!$A$2:$A$12,dMateriaPrima!$C$2:$C$12)</f>
        <v>8</v>
      </c>
      <c r="O7642" s="3">
        <f t="shared" si="595"/>
        <v>928</v>
      </c>
      <c r="P7642" s="4">
        <f t="shared" si="596"/>
        <v>0</v>
      </c>
      <c r="Q7642" s="3">
        <f t="shared" si="597"/>
        <v>928</v>
      </c>
      <c r="R7642" t="str">
        <f t="shared" si="598"/>
        <v>Em atraso</v>
      </c>
      <c r="S7642" s="5">
        <f t="shared" si="599"/>
        <v>4</v>
      </c>
    </row>
    <row r="7643" spans="1:19" x14ac:dyDescent="0.25">
      <c r="A7643">
        <v>7642</v>
      </c>
      <c r="B7643" s="1">
        <v>44348</v>
      </c>
      <c r="C7643" s="1">
        <v>44357</v>
      </c>
      <c r="D7643" s="1">
        <v>44360</v>
      </c>
      <c r="E7643" s="1">
        <v>44360</v>
      </c>
      <c r="F7643">
        <v>4</v>
      </c>
      <c r="G7643">
        <v>6</v>
      </c>
      <c r="H7643">
        <v>253</v>
      </c>
      <c r="I7643" s="6">
        <v>0</v>
      </c>
      <c r="J7643">
        <v>3</v>
      </c>
      <c r="K7643" t="str">
        <f>_xlfn.XLOOKUP(fCompras!F7643,dComprador!$A$2:$A$7,dComprador!$B$2:$B$7)</f>
        <v>Lira</v>
      </c>
      <c r="L7643" t="str">
        <f>_xlfn.XLOOKUP(J7643,dFornecedor!$A$2:$A$6,dFornecedor!$B$2:$B$6)</f>
        <v>StepUp</v>
      </c>
      <c r="M7643" t="str">
        <f>_xlfn.XLOOKUP(G7643,dMateriaPrima!$A$2:$A$12,dMateriaPrima!$B$2:$B$12)</f>
        <v>Fio Algodão</v>
      </c>
      <c r="N7643" s="2">
        <f>_xlfn.XLOOKUP(G7643,dMateriaPrima!$A$2:$A$12,dMateriaPrima!$C$2:$C$12)</f>
        <v>55.9</v>
      </c>
      <c r="O7643" s="3">
        <f t="shared" si="595"/>
        <v>14142.699999999999</v>
      </c>
      <c r="P7643" s="4">
        <f t="shared" si="596"/>
        <v>0</v>
      </c>
      <c r="Q7643" s="3">
        <f t="shared" si="597"/>
        <v>14142.699999999999</v>
      </c>
      <c r="R7643" t="str">
        <f t="shared" si="598"/>
        <v>No prazo</v>
      </c>
      <c r="S7643" s="5">
        <f t="shared" si="599"/>
        <v>0</v>
      </c>
    </row>
    <row r="7644" spans="1:19" x14ac:dyDescent="0.25">
      <c r="A7644">
        <v>7643</v>
      </c>
      <c r="B7644" s="1">
        <v>44348</v>
      </c>
      <c r="C7644" s="1">
        <v>44352</v>
      </c>
      <c r="D7644" s="1">
        <v>44354</v>
      </c>
      <c r="E7644" s="1">
        <v>44357</v>
      </c>
      <c r="F7644">
        <v>4</v>
      </c>
      <c r="G7644">
        <v>6</v>
      </c>
      <c r="H7644">
        <v>109</v>
      </c>
      <c r="I7644" s="6">
        <v>0</v>
      </c>
      <c r="J7644">
        <v>1</v>
      </c>
      <c r="K7644" t="str">
        <f>_xlfn.XLOOKUP(fCompras!F7644,dComprador!$A$2:$A$7,dComprador!$B$2:$B$7)</f>
        <v>Lira</v>
      </c>
      <c r="L7644" t="str">
        <f>_xlfn.XLOOKUP(J7644,dFornecedor!$A$2:$A$6,dFornecedor!$B$2:$B$6)</f>
        <v>NorthShore</v>
      </c>
      <c r="M7644" t="str">
        <f>_xlfn.XLOOKUP(G7644,dMateriaPrima!$A$2:$A$12,dMateriaPrima!$B$2:$B$12)</f>
        <v>Fio Algodão</v>
      </c>
      <c r="N7644" s="2">
        <f>_xlfn.XLOOKUP(G7644,dMateriaPrima!$A$2:$A$12,dMateriaPrima!$C$2:$C$12)</f>
        <v>55.9</v>
      </c>
      <c r="O7644" s="3">
        <f t="shared" si="595"/>
        <v>6093.0999999999995</v>
      </c>
      <c r="P7644" s="4">
        <f t="shared" si="596"/>
        <v>0</v>
      </c>
      <c r="Q7644" s="3">
        <f t="shared" si="597"/>
        <v>6093.0999999999995</v>
      </c>
      <c r="R7644" t="str">
        <f t="shared" si="598"/>
        <v>Em atraso</v>
      </c>
      <c r="S7644" s="5">
        <f t="shared" si="599"/>
        <v>3</v>
      </c>
    </row>
    <row r="7645" spans="1:19" x14ac:dyDescent="0.25">
      <c r="A7645">
        <v>7644</v>
      </c>
      <c r="B7645" s="1">
        <v>44348</v>
      </c>
      <c r="C7645" s="1">
        <v>44351</v>
      </c>
      <c r="D7645" s="1">
        <v>44355</v>
      </c>
      <c r="E7645" s="1">
        <v>44357</v>
      </c>
      <c r="F7645">
        <v>4</v>
      </c>
      <c r="G7645">
        <v>9</v>
      </c>
      <c r="H7645">
        <v>261</v>
      </c>
      <c r="I7645" s="6">
        <v>0</v>
      </c>
      <c r="J7645">
        <v>1</v>
      </c>
      <c r="K7645" t="str">
        <f>_xlfn.XLOOKUP(fCompras!F7645,dComprador!$A$2:$A$7,dComprador!$B$2:$B$7)</f>
        <v>Lira</v>
      </c>
      <c r="L7645" t="str">
        <f>_xlfn.XLOOKUP(J7645,dFornecedor!$A$2:$A$6,dFornecedor!$B$2:$B$6)</f>
        <v>NorthShore</v>
      </c>
      <c r="M7645" t="str">
        <f>_xlfn.XLOOKUP(G7645,dMateriaPrima!$A$2:$A$12,dMateriaPrima!$B$2:$B$12)</f>
        <v>Couro</v>
      </c>
      <c r="N7645" s="2">
        <f>_xlfn.XLOOKUP(G7645,dMateriaPrima!$A$2:$A$12,dMateriaPrima!$C$2:$C$12)</f>
        <v>4.4000000000000004</v>
      </c>
      <c r="O7645" s="3">
        <f t="shared" si="595"/>
        <v>1148.4000000000001</v>
      </c>
      <c r="P7645" s="4">
        <f t="shared" si="596"/>
        <v>0</v>
      </c>
      <c r="Q7645" s="3">
        <f t="shared" si="597"/>
        <v>1148.4000000000001</v>
      </c>
      <c r="R7645" t="str">
        <f t="shared" si="598"/>
        <v>Em atraso</v>
      </c>
      <c r="S7645" s="5">
        <f t="shared" si="599"/>
        <v>2</v>
      </c>
    </row>
    <row r="7646" spans="1:19" x14ac:dyDescent="0.25">
      <c r="A7646">
        <v>7645</v>
      </c>
      <c r="B7646" s="1">
        <v>44348</v>
      </c>
      <c r="C7646" s="1">
        <v>44355</v>
      </c>
      <c r="D7646" s="1">
        <v>44359</v>
      </c>
      <c r="E7646" s="1">
        <v>44359</v>
      </c>
      <c r="F7646">
        <v>4</v>
      </c>
      <c r="G7646">
        <v>5</v>
      </c>
      <c r="H7646">
        <v>550</v>
      </c>
      <c r="I7646" s="6">
        <v>0</v>
      </c>
      <c r="J7646">
        <v>5</v>
      </c>
      <c r="K7646" t="str">
        <f>_xlfn.XLOOKUP(fCompras!F7646,dComprador!$A$2:$A$7,dComprador!$B$2:$B$7)</f>
        <v>Lira</v>
      </c>
      <c r="L7646" t="str">
        <f>_xlfn.XLOOKUP(J7646,dFornecedor!$A$2:$A$6,dFornecedor!$B$2:$B$6)</f>
        <v>Atlas</v>
      </c>
      <c r="M7646" t="str">
        <f>_xlfn.XLOOKUP(G7646,dMateriaPrima!$A$2:$A$12,dMateriaPrima!$B$2:$B$12)</f>
        <v>Areia</v>
      </c>
      <c r="N7646" s="2">
        <f>_xlfn.XLOOKUP(G7646,dMateriaPrima!$A$2:$A$12,dMateriaPrima!$C$2:$C$12)</f>
        <v>3.59</v>
      </c>
      <c r="O7646" s="3">
        <f t="shared" si="595"/>
        <v>1974.5</v>
      </c>
      <c r="P7646" s="4">
        <f t="shared" si="596"/>
        <v>0</v>
      </c>
      <c r="Q7646" s="3">
        <f t="shared" si="597"/>
        <v>1974.5</v>
      </c>
      <c r="R7646" t="str">
        <f t="shared" si="598"/>
        <v>No prazo</v>
      </c>
      <c r="S7646" s="5">
        <f t="shared" si="599"/>
        <v>0</v>
      </c>
    </row>
    <row r="7647" spans="1:19" x14ac:dyDescent="0.25">
      <c r="A7647">
        <v>7646</v>
      </c>
      <c r="B7647" s="1">
        <v>44348</v>
      </c>
      <c r="C7647" s="1">
        <v>44348</v>
      </c>
      <c r="D7647" s="1">
        <v>44363</v>
      </c>
      <c r="E7647" s="1">
        <v>44367</v>
      </c>
      <c r="F7647">
        <v>1</v>
      </c>
      <c r="G7647">
        <v>9</v>
      </c>
      <c r="H7647">
        <v>126</v>
      </c>
      <c r="I7647" s="6">
        <v>0</v>
      </c>
      <c r="J7647">
        <v>2</v>
      </c>
      <c r="K7647" t="str">
        <f>_xlfn.XLOOKUP(fCompras!F7647,dComprador!$A$2:$A$7,dComprador!$B$2:$B$7)</f>
        <v>Alon</v>
      </c>
      <c r="L7647" t="str">
        <f>_xlfn.XLOOKUP(J7647,dFornecedor!$A$2:$A$6,dFornecedor!$B$2:$B$6)</f>
        <v>Minerva</v>
      </c>
      <c r="M7647" t="str">
        <f>_xlfn.XLOOKUP(G7647,dMateriaPrima!$A$2:$A$12,dMateriaPrima!$B$2:$B$12)</f>
        <v>Couro</v>
      </c>
      <c r="N7647" s="2">
        <f>_xlfn.XLOOKUP(G7647,dMateriaPrima!$A$2:$A$12,dMateriaPrima!$C$2:$C$12)</f>
        <v>4.4000000000000004</v>
      </c>
      <c r="O7647" s="3">
        <f t="shared" si="595"/>
        <v>554.40000000000009</v>
      </c>
      <c r="P7647" s="4">
        <f t="shared" si="596"/>
        <v>0</v>
      </c>
      <c r="Q7647" s="3">
        <f t="shared" si="597"/>
        <v>554.40000000000009</v>
      </c>
      <c r="R7647" t="str">
        <f t="shared" si="598"/>
        <v>Em atraso</v>
      </c>
      <c r="S7647" s="5">
        <f t="shared" si="599"/>
        <v>4</v>
      </c>
    </row>
    <row r="7648" spans="1:19" x14ac:dyDescent="0.25">
      <c r="A7648">
        <v>7647</v>
      </c>
      <c r="B7648" s="1">
        <v>44348</v>
      </c>
      <c r="C7648" s="1">
        <v>44348</v>
      </c>
      <c r="D7648" s="1">
        <v>44366</v>
      </c>
      <c r="E7648" s="1">
        <v>44370</v>
      </c>
      <c r="F7648">
        <v>1</v>
      </c>
      <c r="G7648">
        <v>8</v>
      </c>
      <c r="H7648">
        <v>104</v>
      </c>
      <c r="I7648" s="6">
        <v>0</v>
      </c>
      <c r="J7648">
        <v>5</v>
      </c>
      <c r="K7648" t="str">
        <f>_xlfn.XLOOKUP(fCompras!F7648,dComprador!$A$2:$A$7,dComprador!$B$2:$B$7)</f>
        <v>Alon</v>
      </c>
      <c r="L7648" t="str">
        <f>_xlfn.XLOOKUP(J7648,dFornecedor!$A$2:$A$6,dFornecedor!$B$2:$B$6)</f>
        <v>Atlas</v>
      </c>
      <c r="M7648" t="str">
        <f>_xlfn.XLOOKUP(G7648,dMateriaPrima!$A$2:$A$12,dMateriaPrima!$B$2:$B$12)</f>
        <v>Cimento</v>
      </c>
      <c r="N7648" s="2">
        <f>_xlfn.XLOOKUP(G7648,dMateriaPrima!$A$2:$A$12,dMateriaPrima!$C$2:$C$12)</f>
        <v>23</v>
      </c>
      <c r="O7648" s="3">
        <f t="shared" si="595"/>
        <v>2392</v>
      </c>
      <c r="P7648" s="4">
        <f t="shared" si="596"/>
        <v>0</v>
      </c>
      <c r="Q7648" s="3">
        <f t="shared" si="597"/>
        <v>2392</v>
      </c>
      <c r="R7648" t="str">
        <f t="shared" si="598"/>
        <v>Em atraso</v>
      </c>
      <c r="S7648" s="5">
        <f t="shared" si="599"/>
        <v>4</v>
      </c>
    </row>
    <row r="7649" spans="1:19" x14ac:dyDescent="0.25">
      <c r="A7649">
        <v>7648</v>
      </c>
      <c r="B7649" s="1">
        <v>44348</v>
      </c>
      <c r="C7649" s="1">
        <v>44354</v>
      </c>
      <c r="D7649" s="1">
        <v>44367</v>
      </c>
      <c r="E7649" s="1">
        <v>44369</v>
      </c>
      <c r="F7649">
        <v>1</v>
      </c>
      <c r="G7649">
        <v>9</v>
      </c>
      <c r="H7649">
        <v>100</v>
      </c>
      <c r="I7649" s="6">
        <v>0</v>
      </c>
      <c r="J7649">
        <v>2</v>
      </c>
      <c r="K7649" t="str">
        <f>_xlfn.XLOOKUP(fCompras!F7649,dComprador!$A$2:$A$7,dComprador!$B$2:$B$7)</f>
        <v>Alon</v>
      </c>
      <c r="L7649" t="str">
        <f>_xlfn.XLOOKUP(J7649,dFornecedor!$A$2:$A$6,dFornecedor!$B$2:$B$6)</f>
        <v>Minerva</v>
      </c>
      <c r="M7649" t="str">
        <f>_xlfn.XLOOKUP(G7649,dMateriaPrima!$A$2:$A$12,dMateriaPrima!$B$2:$B$12)</f>
        <v>Couro</v>
      </c>
      <c r="N7649" s="2">
        <f>_xlfn.XLOOKUP(G7649,dMateriaPrima!$A$2:$A$12,dMateriaPrima!$C$2:$C$12)</f>
        <v>4.4000000000000004</v>
      </c>
      <c r="O7649" s="3">
        <f t="shared" si="595"/>
        <v>440.00000000000006</v>
      </c>
      <c r="P7649" s="4">
        <f t="shared" si="596"/>
        <v>0</v>
      </c>
      <c r="Q7649" s="3">
        <f t="shared" si="597"/>
        <v>440.00000000000006</v>
      </c>
      <c r="R7649" t="str">
        <f t="shared" si="598"/>
        <v>Em atraso</v>
      </c>
      <c r="S7649" s="5">
        <f t="shared" si="599"/>
        <v>2</v>
      </c>
    </row>
    <row r="7650" spans="1:19" x14ac:dyDescent="0.25">
      <c r="A7650">
        <v>7649</v>
      </c>
      <c r="B7650" s="1">
        <v>44348</v>
      </c>
      <c r="C7650" s="1">
        <v>44357</v>
      </c>
      <c r="D7650" s="1">
        <v>44382</v>
      </c>
      <c r="E7650" s="1">
        <v>44382</v>
      </c>
      <c r="F7650">
        <v>1</v>
      </c>
      <c r="G7650">
        <v>5</v>
      </c>
      <c r="H7650">
        <v>327</v>
      </c>
      <c r="I7650" s="6">
        <v>0</v>
      </c>
      <c r="J7650">
        <v>3</v>
      </c>
      <c r="K7650" t="str">
        <f>_xlfn.XLOOKUP(fCompras!F7650,dComprador!$A$2:$A$7,dComprador!$B$2:$B$7)</f>
        <v>Alon</v>
      </c>
      <c r="L7650" t="str">
        <f>_xlfn.XLOOKUP(J7650,dFornecedor!$A$2:$A$6,dFornecedor!$B$2:$B$6)</f>
        <v>StepUp</v>
      </c>
      <c r="M7650" t="str">
        <f>_xlfn.XLOOKUP(G7650,dMateriaPrima!$A$2:$A$12,dMateriaPrima!$B$2:$B$12)</f>
        <v>Areia</v>
      </c>
      <c r="N7650" s="2">
        <f>_xlfn.XLOOKUP(G7650,dMateriaPrima!$A$2:$A$12,dMateriaPrima!$C$2:$C$12)</f>
        <v>3.59</v>
      </c>
      <c r="O7650" s="3">
        <f t="shared" si="595"/>
        <v>1173.93</v>
      </c>
      <c r="P7650" s="4">
        <f t="shared" si="596"/>
        <v>0</v>
      </c>
      <c r="Q7650" s="3">
        <f t="shared" si="597"/>
        <v>1173.93</v>
      </c>
      <c r="R7650" t="str">
        <f t="shared" si="598"/>
        <v>No prazo</v>
      </c>
      <c r="S7650" s="5">
        <f t="shared" si="599"/>
        <v>0</v>
      </c>
    </row>
    <row r="7651" spans="1:19" x14ac:dyDescent="0.25">
      <c r="A7651">
        <v>7650</v>
      </c>
      <c r="B7651" s="1">
        <v>44348</v>
      </c>
      <c r="C7651" s="1">
        <v>44356</v>
      </c>
      <c r="D7651" s="1">
        <v>44377</v>
      </c>
      <c r="E7651" s="1">
        <v>44379</v>
      </c>
      <c r="F7651">
        <v>1</v>
      </c>
      <c r="G7651">
        <v>6</v>
      </c>
      <c r="H7651">
        <v>7</v>
      </c>
      <c r="I7651" s="6">
        <v>0</v>
      </c>
      <c r="J7651">
        <v>1</v>
      </c>
      <c r="K7651" t="str">
        <f>_xlfn.XLOOKUP(fCompras!F7651,dComprador!$A$2:$A$7,dComprador!$B$2:$B$7)</f>
        <v>Alon</v>
      </c>
      <c r="L7651" t="str">
        <f>_xlfn.XLOOKUP(J7651,dFornecedor!$A$2:$A$6,dFornecedor!$B$2:$B$6)</f>
        <v>NorthShore</v>
      </c>
      <c r="M7651" t="str">
        <f>_xlfn.XLOOKUP(G7651,dMateriaPrima!$A$2:$A$12,dMateriaPrima!$B$2:$B$12)</f>
        <v>Fio Algodão</v>
      </c>
      <c r="N7651" s="2">
        <f>_xlfn.XLOOKUP(G7651,dMateriaPrima!$A$2:$A$12,dMateriaPrima!$C$2:$C$12)</f>
        <v>55.9</v>
      </c>
      <c r="O7651" s="3">
        <f t="shared" si="595"/>
        <v>391.3</v>
      </c>
      <c r="P7651" s="4">
        <f t="shared" si="596"/>
        <v>0</v>
      </c>
      <c r="Q7651" s="3">
        <f t="shared" si="597"/>
        <v>391.3</v>
      </c>
      <c r="R7651" t="str">
        <f t="shared" si="598"/>
        <v>Em atraso</v>
      </c>
      <c r="S7651" s="5">
        <f t="shared" si="599"/>
        <v>2</v>
      </c>
    </row>
    <row r="7652" spans="1:19" x14ac:dyDescent="0.25">
      <c r="A7652">
        <v>7651</v>
      </c>
      <c r="B7652" s="1">
        <v>44348</v>
      </c>
      <c r="C7652" s="1">
        <v>44356</v>
      </c>
      <c r="D7652" s="1">
        <v>44378</v>
      </c>
      <c r="E7652" s="1">
        <v>44383</v>
      </c>
      <c r="F7652">
        <v>1</v>
      </c>
      <c r="G7652">
        <v>4</v>
      </c>
      <c r="H7652">
        <v>126</v>
      </c>
      <c r="I7652" s="6">
        <v>0</v>
      </c>
      <c r="J7652">
        <v>3</v>
      </c>
      <c r="K7652" t="str">
        <f>_xlfn.XLOOKUP(fCompras!F7652,dComprador!$A$2:$A$7,dComprador!$B$2:$B$7)</f>
        <v>Alon</v>
      </c>
      <c r="L7652" t="str">
        <f>_xlfn.XLOOKUP(J7652,dFornecedor!$A$2:$A$6,dFornecedor!$B$2:$B$6)</f>
        <v>StepUp</v>
      </c>
      <c r="M7652" t="str">
        <f>_xlfn.XLOOKUP(G7652,dMateriaPrima!$A$2:$A$12,dMateriaPrima!$B$2:$B$12)</f>
        <v>Madeira</v>
      </c>
      <c r="N7652" s="2">
        <f>_xlfn.XLOOKUP(G7652,dMateriaPrima!$A$2:$A$12,dMateriaPrima!$C$2:$C$12)</f>
        <v>168</v>
      </c>
      <c r="O7652" s="3">
        <f t="shared" si="595"/>
        <v>21168</v>
      </c>
      <c r="P7652" s="4">
        <f t="shared" si="596"/>
        <v>0</v>
      </c>
      <c r="Q7652" s="3">
        <f t="shared" si="597"/>
        <v>21168</v>
      </c>
      <c r="R7652" t="str">
        <f t="shared" si="598"/>
        <v>Em atraso</v>
      </c>
      <c r="S7652" s="5">
        <f t="shared" si="599"/>
        <v>5</v>
      </c>
    </row>
    <row r="7653" spans="1:19" x14ac:dyDescent="0.25">
      <c r="A7653">
        <v>7652</v>
      </c>
      <c r="B7653" s="1">
        <v>44348</v>
      </c>
      <c r="C7653" s="1">
        <v>44349</v>
      </c>
      <c r="D7653" s="1">
        <v>44369</v>
      </c>
      <c r="E7653" s="1">
        <v>44371</v>
      </c>
      <c r="F7653">
        <v>1</v>
      </c>
      <c r="G7653">
        <v>11</v>
      </c>
      <c r="H7653">
        <v>9</v>
      </c>
      <c r="I7653" s="6">
        <v>0</v>
      </c>
      <c r="J7653">
        <v>3</v>
      </c>
      <c r="K7653" t="str">
        <f>_xlfn.XLOOKUP(fCompras!F7653,dComprador!$A$2:$A$7,dComprador!$B$2:$B$7)</f>
        <v>Alon</v>
      </c>
      <c r="L7653" t="str">
        <f>_xlfn.XLOOKUP(J7653,dFornecedor!$A$2:$A$6,dFornecedor!$B$2:$B$6)</f>
        <v>StepUp</v>
      </c>
      <c r="M7653" t="str">
        <f>_xlfn.XLOOKUP(G7653,dMateriaPrima!$A$2:$A$12,dMateriaPrima!$B$2:$B$12)</f>
        <v>Papel</v>
      </c>
      <c r="N7653" s="2">
        <f>_xlfn.XLOOKUP(G7653,dMateriaPrima!$A$2:$A$12,dMateriaPrima!$C$2:$C$12)</f>
        <v>9</v>
      </c>
      <c r="O7653" s="3">
        <f t="shared" si="595"/>
        <v>81</v>
      </c>
      <c r="P7653" s="4">
        <f t="shared" si="596"/>
        <v>0</v>
      </c>
      <c r="Q7653" s="3">
        <f t="shared" si="597"/>
        <v>81</v>
      </c>
      <c r="R7653" t="str">
        <f t="shared" si="598"/>
        <v>Em atraso</v>
      </c>
      <c r="S7653" s="5">
        <f t="shared" si="599"/>
        <v>2</v>
      </c>
    </row>
    <row r="7654" spans="1:19" x14ac:dyDescent="0.25">
      <c r="A7654">
        <v>7653</v>
      </c>
      <c r="B7654" s="1">
        <v>44348</v>
      </c>
      <c r="C7654" s="1">
        <v>44348</v>
      </c>
      <c r="D7654" s="1">
        <v>44372</v>
      </c>
      <c r="E7654" s="1">
        <v>44372</v>
      </c>
      <c r="F7654">
        <v>1</v>
      </c>
      <c r="G7654">
        <v>4</v>
      </c>
      <c r="H7654">
        <v>408</v>
      </c>
      <c r="I7654" s="6">
        <v>0</v>
      </c>
      <c r="J7654">
        <v>2</v>
      </c>
      <c r="K7654" t="str">
        <f>_xlfn.XLOOKUP(fCompras!F7654,dComprador!$A$2:$A$7,dComprador!$B$2:$B$7)</f>
        <v>Alon</v>
      </c>
      <c r="L7654" t="str">
        <f>_xlfn.XLOOKUP(J7654,dFornecedor!$A$2:$A$6,dFornecedor!$B$2:$B$6)</f>
        <v>Minerva</v>
      </c>
      <c r="M7654" t="str">
        <f>_xlfn.XLOOKUP(G7654,dMateriaPrima!$A$2:$A$12,dMateriaPrima!$B$2:$B$12)</f>
        <v>Madeira</v>
      </c>
      <c r="N7654" s="2">
        <f>_xlfn.XLOOKUP(G7654,dMateriaPrima!$A$2:$A$12,dMateriaPrima!$C$2:$C$12)</f>
        <v>168</v>
      </c>
      <c r="O7654" s="3">
        <f t="shared" si="595"/>
        <v>68544</v>
      </c>
      <c r="P7654" s="4">
        <f t="shared" si="596"/>
        <v>0</v>
      </c>
      <c r="Q7654" s="3">
        <f t="shared" si="597"/>
        <v>68544</v>
      </c>
      <c r="R7654" t="str">
        <f t="shared" si="598"/>
        <v>No prazo</v>
      </c>
      <c r="S7654" s="5">
        <f t="shared" si="599"/>
        <v>0</v>
      </c>
    </row>
    <row r="7655" spans="1:19" x14ac:dyDescent="0.25">
      <c r="A7655">
        <v>7654</v>
      </c>
      <c r="B7655" s="1">
        <v>44349</v>
      </c>
      <c r="C7655" s="1">
        <v>44354</v>
      </c>
      <c r="D7655" s="1">
        <v>44356</v>
      </c>
      <c r="E7655" s="1">
        <v>44360</v>
      </c>
      <c r="F7655">
        <v>4</v>
      </c>
      <c r="G7655">
        <v>11</v>
      </c>
      <c r="H7655">
        <v>351</v>
      </c>
      <c r="I7655" s="6">
        <v>0</v>
      </c>
      <c r="J7655">
        <v>5</v>
      </c>
      <c r="K7655" t="str">
        <f>_xlfn.XLOOKUP(fCompras!F7655,dComprador!$A$2:$A$7,dComprador!$B$2:$B$7)</f>
        <v>Lira</v>
      </c>
      <c r="L7655" t="str">
        <f>_xlfn.XLOOKUP(J7655,dFornecedor!$A$2:$A$6,dFornecedor!$B$2:$B$6)</f>
        <v>Atlas</v>
      </c>
      <c r="M7655" t="str">
        <f>_xlfn.XLOOKUP(G7655,dMateriaPrima!$A$2:$A$12,dMateriaPrima!$B$2:$B$12)</f>
        <v>Papel</v>
      </c>
      <c r="N7655" s="2">
        <f>_xlfn.XLOOKUP(G7655,dMateriaPrima!$A$2:$A$12,dMateriaPrima!$C$2:$C$12)</f>
        <v>9</v>
      </c>
      <c r="O7655" s="3">
        <f t="shared" si="595"/>
        <v>3159</v>
      </c>
      <c r="P7655" s="4">
        <f t="shared" si="596"/>
        <v>0</v>
      </c>
      <c r="Q7655" s="3">
        <f t="shared" si="597"/>
        <v>3159</v>
      </c>
      <c r="R7655" t="str">
        <f t="shared" si="598"/>
        <v>Em atraso</v>
      </c>
      <c r="S7655" s="5">
        <f t="shared" si="599"/>
        <v>4</v>
      </c>
    </row>
    <row r="7656" spans="1:19" x14ac:dyDescent="0.25">
      <c r="A7656">
        <v>7655</v>
      </c>
      <c r="B7656" s="1">
        <v>44349</v>
      </c>
      <c r="C7656" s="1">
        <v>44349</v>
      </c>
      <c r="D7656" s="1">
        <v>44355</v>
      </c>
      <c r="E7656" s="1">
        <v>44359</v>
      </c>
      <c r="F7656">
        <v>4</v>
      </c>
      <c r="G7656">
        <v>8</v>
      </c>
      <c r="H7656">
        <v>197</v>
      </c>
      <c r="I7656" s="6">
        <v>0</v>
      </c>
      <c r="J7656">
        <v>2</v>
      </c>
      <c r="K7656" t="str">
        <f>_xlfn.XLOOKUP(fCompras!F7656,dComprador!$A$2:$A$7,dComprador!$B$2:$B$7)</f>
        <v>Lira</v>
      </c>
      <c r="L7656" t="str">
        <f>_xlfn.XLOOKUP(J7656,dFornecedor!$A$2:$A$6,dFornecedor!$B$2:$B$6)</f>
        <v>Minerva</v>
      </c>
      <c r="M7656" t="str">
        <f>_xlfn.XLOOKUP(G7656,dMateriaPrima!$A$2:$A$12,dMateriaPrima!$B$2:$B$12)</f>
        <v>Cimento</v>
      </c>
      <c r="N7656" s="2">
        <f>_xlfn.XLOOKUP(G7656,dMateriaPrima!$A$2:$A$12,dMateriaPrima!$C$2:$C$12)</f>
        <v>23</v>
      </c>
      <c r="O7656" s="3">
        <f t="shared" si="595"/>
        <v>4531</v>
      </c>
      <c r="P7656" s="4">
        <f t="shared" si="596"/>
        <v>0</v>
      </c>
      <c r="Q7656" s="3">
        <f t="shared" si="597"/>
        <v>4531</v>
      </c>
      <c r="R7656" t="str">
        <f t="shared" si="598"/>
        <v>Em atraso</v>
      </c>
      <c r="S7656" s="5">
        <f t="shared" si="599"/>
        <v>4</v>
      </c>
    </row>
    <row r="7657" spans="1:19" x14ac:dyDescent="0.25">
      <c r="A7657">
        <v>7656</v>
      </c>
      <c r="B7657" s="1">
        <v>44349</v>
      </c>
      <c r="C7657" s="1">
        <v>44353</v>
      </c>
      <c r="D7657" s="1">
        <v>44367</v>
      </c>
      <c r="E7657" s="1">
        <v>44370</v>
      </c>
      <c r="F7657">
        <v>1</v>
      </c>
      <c r="G7657">
        <v>4</v>
      </c>
      <c r="H7657">
        <v>31</v>
      </c>
      <c r="I7657" s="6">
        <v>0</v>
      </c>
      <c r="J7657">
        <v>1</v>
      </c>
      <c r="K7657" t="str">
        <f>_xlfn.XLOOKUP(fCompras!F7657,dComprador!$A$2:$A$7,dComprador!$B$2:$B$7)</f>
        <v>Alon</v>
      </c>
      <c r="L7657" t="str">
        <f>_xlfn.XLOOKUP(J7657,dFornecedor!$A$2:$A$6,dFornecedor!$B$2:$B$6)</f>
        <v>NorthShore</v>
      </c>
      <c r="M7657" t="str">
        <f>_xlfn.XLOOKUP(G7657,dMateriaPrima!$A$2:$A$12,dMateriaPrima!$B$2:$B$12)</f>
        <v>Madeira</v>
      </c>
      <c r="N7657" s="2">
        <f>_xlfn.XLOOKUP(G7657,dMateriaPrima!$A$2:$A$12,dMateriaPrima!$C$2:$C$12)</f>
        <v>168</v>
      </c>
      <c r="O7657" s="3">
        <f t="shared" si="595"/>
        <v>5208</v>
      </c>
      <c r="P7657" s="4">
        <f t="shared" si="596"/>
        <v>0</v>
      </c>
      <c r="Q7657" s="3">
        <f t="shared" si="597"/>
        <v>5208</v>
      </c>
      <c r="R7657" t="str">
        <f t="shared" si="598"/>
        <v>Em atraso</v>
      </c>
      <c r="S7657" s="5">
        <f t="shared" si="599"/>
        <v>3</v>
      </c>
    </row>
    <row r="7658" spans="1:19" x14ac:dyDescent="0.25">
      <c r="A7658">
        <v>7657</v>
      </c>
      <c r="B7658" s="1">
        <v>44349</v>
      </c>
      <c r="C7658" s="1">
        <v>44357</v>
      </c>
      <c r="D7658" s="1">
        <v>44367</v>
      </c>
      <c r="E7658" s="1">
        <v>44370</v>
      </c>
      <c r="F7658">
        <v>1</v>
      </c>
      <c r="G7658">
        <v>7</v>
      </c>
      <c r="H7658">
        <v>17</v>
      </c>
      <c r="I7658" s="6">
        <v>0</v>
      </c>
      <c r="J7658">
        <v>2</v>
      </c>
      <c r="K7658" t="str">
        <f>_xlfn.XLOOKUP(fCompras!F7658,dComprador!$A$2:$A$7,dComprador!$B$2:$B$7)</f>
        <v>Alon</v>
      </c>
      <c r="L7658" t="str">
        <f>_xlfn.XLOOKUP(J7658,dFornecedor!$A$2:$A$6,dFornecedor!$B$2:$B$6)</f>
        <v>Minerva</v>
      </c>
      <c r="M7658" t="str">
        <f>_xlfn.XLOOKUP(G7658,dMateriaPrima!$A$2:$A$12,dMateriaPrima!$B$2:$B$12)</f>
        <v>Poliéster</v>
      </c>
      <c r="N7658" s="2">
        <f>_xlfn.XLOOKUP(G7658,dMateriaPrima!$A$2:$A$12,dMateriaPrima!$C$2:$C$12)</f>
        <v>8</v>
      </c>
      <c r="O7658" s="3">
        <f t="shared" si="595"/>
        <v>136</v>
      </c>
      <c r="P7658" s="4">
        <f t="shared" si="596"/>
        <v>0</v>
      </c>
      <c r="Q7658" s="3">
        <f t="shared" si="597"/>
        <v>136</v>
      </c>
      <c r="R7658" t="str">
        <f t="shared" si="598"/>
        <v>Em atraso</v>
      </c>
      <c r="S7658" s="5">
        <f t="shared" si="599"/>
        <v>3</v>
      </c>
    </row>
    <row r="7659" spans="1:19" x14ac:dyDescent="0.25">
      <c r="A7659">
        <v>7658</v>
      </c>
      <c r="B7659" s="1">
        <v>44349</v>
      </c>
      <c r="C7659" s="1">
        <v>44349</v>
      </c>
      <c r="D7659" s="1">
        <v>44369</v>
      </c>
      <c r="E7659" s="1">
        <v>44372</v>
      </c>
      <c r="F7659">
        <v>1</v>
      </c>
      <c r="G7659">
        <v>1</v>
      </c>
      <c r="H7659">
        <v>74</v>
      </c>
      <c r="I7659" s="6">
        <v>0</v>
      </c>
      <c r="J7659">
        <v>2</v>
      </c>
      <c r="K7659" t="str">
        <f>_xlfn.XLOOKUP(fCompras!F7659,dComprador!$A$2:$A$7,dComprador!$B$2:$B$7)</f>
        <v>Alon</v>
      </c>
      <c r="L7659" t="str">
        <f>_xlfn.XLOOKUP(J7659,dFornecedor!$A$2:$A$6,dFornecedor!$B$2:$B$6)</f>
        <v>Minerva</v>
      </c>
      <c r="M7659" t="str">
        <f>_xlfn.XLOOKUP(G7659,dMateriaPrima!$A$2:$A$12,dMateriaPrima!$B$2:$B$12)</f>
        <v>Tecido</v>
      </c>
      <c r="N7659" s="2">
        <f>_xlfn.XLOOKUP(G7659,dMateriaPrima!$A$2:$A$12,dMateriaPrima!$C$2:$C$12)</f>
        <v>18</v>
      </c>
      <c r="O7659" s="3">
        <f t="shared" si="595"/>
        <v>1332</v>
      </c>
      <c r="P7659" s="4">
        <f t="shared" si="596"/>
        <v>0</v>
      </c>
      <c r="Q7659" s="3">
        <f t="shared" si="597"/>
        <v>1332</v>
      </c>
      <c r="R7659" t="str">
        <f t="shared" si="598"/>
        <v>Em atraso</v>
      </c>
      <c r="S7659" s="5">
        <f t="shared" si="599"/>
        <v>3</v>
      </c>
    </row>
    <row r="7660" spans="1:19" x14ac:dyDescent="0.25">
      <c r="A7660">
        <v>7659</v>
      </c>
      <c r="B7660" s="1">
        <v>44349</v>
      </c>
      <c r="C7660" s="1">
        <v>44358</v>
      </c>
      <c r="D7660" s="1">
        <v>44360</v>
      </c>
      <c r="E7660" s="1">
        <v>44364</v>
      </c>
      <c r="F7660">
        <v>2</v>
      </c>
      <c r="G7660">
        <v>11</v>
      </c>
      <c r="H7660">
        <v>268</v>
      </c>
      <c r="I7660" s="6">
        <v>0</v>
      </c>
      <c r="J7660">
        <v>3</v>
      </c>
      <c r="K7660" t="str">
        <f>_xlfn.XLOOKUP(fCompras!F7660,dComprador!$A$2:$A$7,dComprador!$B$2:$B$7)</f>
        <v>João</v>
      </c>
      <c r="L7660" t="str">
        <f>_xlfn.XLOOKUP(J7660,dFornecedor!$A$2:$A$6,dFornecedor!$B$2:$B$6)</f>
        <v>StepUp</v>
      </c>
      <c r="M7660" t="str">
        <f>_xlfn.XLOOKUP(G7660,dMateriaPrima!$A$2:$A$12,dMateriaPrima!$B$2:$B$12)</f>
        <v>Papel</v>
      </c>
      <c r="N7660" s="2">
        <f>_xlfn.XLOOKUP(G7660,dMateriaPrima!$A$2:$A$12,dMateriaPrima!$C$2:$C$12)</f>
        <v>9</v>
      </c>
      <c r="O7660" s="3">
        <f t="shared" si="595"/>
        <v>2412</v>
      </c>
      <c r="P7660" s="4">
        <f t="shared" si="596"/>
        <v>0</v>
      </c>
      <c r="Q7660" s="3">
        <f t="shared" si="597"/>
        <v>2412</v>
      </c>
      <c r="R7660" t="str">
        <f t="shared" si="598"/>
        <v>Em atraso</v>
      </c>
      <c r="S7660" s="5">
        <f t="shared" si="599"/>
        <v>4</v>
      </c>
    </row>
    <row r="7661" spans="1:19" x14ac:dyDescent="0.25">
      <c r="A7661">
        <v>7660</v>
      </c>
      <c r="B7661" s="1">
        <v>44349</v>
      </c>
      <c r="C7661" s="1">
        <v>44356</v>
      </c>
      <c r="D7661" s="1">
        <v>44362</v>
      </c>
      <c r="E7661" s="1">
        <v>44363</v>
      </c>
      <c r="F7661">
        <v>1</v>
      </c>
      <c r="G7661">
        <v>1</v>
      </c>
      <c r="H7661">
        <v>108</v>
      </c>
      <c r="I7661" s="6">
        <v>0</v>
      </c>
      <c r="J7661">
        <v>1</v>
      </c>
      <c r="K7661" t="str">
        <f>_xlfn.XLOOKUP(fCompras!F7661,dComprador!$A$2:$A$7,dComprador!$B$2:$B$7)</f>
        <v>Alon</v>
      </c>
      <c r="L7661" t="str">
        <f>_xlfn.XLOOKUP(J7661,dFornecedor!$A$2:$A$6,dFornecedor!$B$2:$B$6)</f>
        <v>NorthShore</v>
      </c>
      <c r="M7661" t="str">
        <f>_xlfn.XLOOKUP(G7661,dMateriaPrima!$A$2:$A$12,dMateriaPrima!$B$2:$B$12)</f>
        <v>Tecido</v>
      </c>
      <c r="N7661" s="2">
        <f>_xlfn.XLOOKUP(G7661,dMateriaPrima!$A$2:$A$12,dMateriaPrima!$C$2:$C$12)</f>
        <v>18</v>
      </c>
      <c r="O7661" s="3">
        <f t="shared" si="595"/>
        <v>1944</v>
      </c>
      <c r="P7661" s="4">
        <f t="shared" si="596"/>
        <v>0</v>
      </c>
      <c r="Q7661" s="3">
        <f t="shared" si="597"/>
        <v>1944</v>
      </c>
      <c r="R7661" t="str">
        <f t="shared" si="598"/>
        <v>Em atraso</v>
      </c>
      <c r="S7661" s="5">
        <f t="shared" si="599"/>
        <v>1</v>
      </c>
    </row>
    <row r="7662" spans="1:19" x14ac:dyDescent="0.25">
      <c r="A7662">
        <v>7661</v>
      </c>
      <c r="B7662" s="1">
        <v>44349</v>
      </c>
      <c r="C7662" s="1">
        <v>44351</v>
      </c>
      <c r="D7662" s="1">
        <v>44367</v>
      </c>
      <c r="E7662" s="1">
        <v>44370</v>
      </c>
      <c r="F7662">
        <v>1</v>
      </c>
      <c r="G7662">
        <v>10</v>
      </c>
      <c r="H7662">
        <v>226</v>
      </c>
      <c r="I7662" s="6">
        <v>0</v>
      </c>
      <c r="J7662">
        <v>4</v>
      </c>
      <c r="K7662" t="str">
        <f>_xlfn.XLOOKUP(fCompras!F7662,dComprador!$A$2:$A$7,dComprador!$B$2:$B$7)</f>
        <v>Alon</v>
      </c>
      <c r="L7662" t="str">
        <f>_xlfn.XLOOKUP(J7662,dFornecedor!$A$2:$A$6,dFornecedor!$B$2:$B$6)</f>
        <v>AlphaOmega</v>
      </c>
      <c r="M7662" t="str">
        <f>_xlfn.XLOOKUP(G7662,dMateriaPrima!$A$2:$A$12,dMateriaPrima!$B$2:$B$12)</f>
        <v>Pedra Britada</v>
      </c>
      <c r="N7662" s="2">
        <f>_xlfn.XLOOKUP(G7662,dMateriaPrima!$A$2:$A$12,dMateriaPrima!$C$2:$C$12)</f>
        <v>56</v>
      </c>
      <c r="O7662" s="3">
        <f t="shared" si="595"/>
        <v>12656</v>
      </c>
      <c r="P7662" s="4">
        <f t="shared" si="596"/>
        <v>0</v>
      </c>
      <c r="Q7662" s="3">
        <f t="shared" si="597"/>
        <v>12656</v>
      </c>
      <c r="R7662" t="str">
        <f t="shared" si="598"/>
        <v>Em atraso</v>
      </c>
      <c r="S7662" s="5">
        <f t="shared" si="599"/>
        <v>3</v>
      </c>
    </row>
    <row r="7663" spans="1:19" x14ac:dyDescent="0.25">
      <c r="A7663">
        <v>7662</v>
      </c>
      <c r="B7663" s="1">
        <v>44349</v>
      </c>
      <c r="C7663" s="1">
        <v>44357</v>
      </c>
      <c r="D7663" s="1">
        <v>44378</v>
      </c>
      <c r="E7663" s="1">
        <v>44378</v>
      </c>
      <c r="F7663">
        <v>1</v>
      </c>
      <c r="G7663">
        <v>9</v>
      </c>
      <c r="H7663">
        <v>83</v>
      </c>
      <c r="I7663" s="6">
        <v>0</v>
      </c>
      <c r="J7663">
        <v>3</v>
      </c>
      <c r="K7663" t="str">
        <f>_xlfn.XLOOKUP(fCompras!F7663,dComprador!$A$2:$A$7,dComprador!$B$2:$B$7)</f>
        <v>Alon</v>
      </c>
      <c r="L7663" t="str">
        <f>_xlfn.XLOOKUP(J7663,dFornecedor!$A$2:$A$6,dFornecedor!$B$2:$B$6)</f>
        <v>StepUp</v>
      </c>
      <c r="M7663" t="str">
        <f>_xlfn.XLOOKUP(G7663,dMateriaPrima!$A$2:$A$12,dMateriaPrima!$B$2:$B$12)</f>
        <v>Couro</v>
      </c>
      <c r="N7663" s="2">
        <f>_xlfn.XLOOKUP(G7663,dMateriaPrima!$A$2:$A$12,dMateriaPrima!$C$2:$C$12)</f>
        <v>4.4000000000000004</v>
      </c>
      <c r="O7663" s="3">
        <f t="shared" si="595"/>
        <v>365.20000000000005</v>
      </c>
      <c r="P7663" s="4">
        <f t="shared" si="596"/>
        <v>0</v>
      </c>
      <c r="Q7663" s="3">
        <f t="shared" si="597"/>
        <v>365.20000000000005</v>
      </c>
      <c r="R7663" t="str">
        <f t="shared" si="598"/>
        <v>No prazo</v>
      </c>
      <c r="S7663" s="5">
        <f t="shared" si="599"/>
        <v>0</v>
      </c>
    </row>
    <row r="7664" spans="1:19" x14ac:dyDescent="0.25">
      <c r="A7664">
        <v>7663</v>
      </c>
      <c r="B7664" s="1">
        <v>44349</v>
      </c>
      <c r="C7664" s="1">
        <v>44354</v>
      </c>
      <c r="D7664" s="1">
        <v>44381</v>
      </c>
      <c r="E7664" s="1">
        <v>44382</v>
      </c>
      <c r="F7664">
        <v>1</v>
      </c>
      <c r="G7664">
        <v>8</v>
      </c>
      <c r="H7664">
        <v>36</v>
      </c>
      <c r="I7664" s="6">
        <v>0</v>
      </c>
      <c r="J7664">
        <v>3</v>
      </c>
      <c r="K7664" t="str">
        <f>_xlfn.XLOOKUP(fCompras!F7664,dComprador!$A$2:$A$7,dComprador!$B$2:$B$7)</f>
        <v>Alon</v>
      </c>
      <c r="L7664" t="str">
        <f>_xlfn.XLOOKUP(J7664,dFornecedor!$A$2:$A$6,dFornecedor!$B$2:$B$6)</f>
        <v>StepUp</v>
      </c>
      <c r="M7664" t="str">
        <f>_xlfn.XLOOKUP(G7664,dMateriaPrima!$A$2:$A$12,dMateriaPrima!$B$2:$B$12)</f>
        <v>Cimento</v>
      </c>
      <c r="N7664" s="2">
        <f>_xlfn.XLOOKUP(G7664,dMateriaPrima!$A$2:$A$12,dMateriaPrima!$C$2:$C$12)</f>
        <v>23</v>
      </c>
      <c r="O7664" s="3">
        <f t="shared" si="595"/>
        <v>828</v>
      </c>
      <c r="P7664" s="4">
        <f t="shared" si="596"/>
        <v>0</v>
      </c>
      <c r="Q7664" s="3">
        <f t="shared" si="597"/>
        <v>828</v>
      </c>
      <c r="R7664" t="str">
        <f t="shared" si="598"/>
        <v>Em atraso</v>
      </c>
      <c r="S7664" s="5">
        <f t="shared" si="599"/>
        <v>1</v>
      </c>
    </row>
    <row r="7665" spans="1:19" x14ac:dyDescent="0.25">
      <c r="A7665">
        <v>7664</v>
      </c>
      <c r="B7665" s="1">
        <v>44349</v>
      </c>
      <c r="C7665" s="1">
        <v>44350</v>
      </c>
      <c r="D7665" s="1">
        <v>44371</v>
      </c>
      <c r="E7665" s="1">
        <v>44374</v>
      </c>
      <c r="F7665">
        <v>1</v>
      </c>
      <c r="G7665">
        <v>1</v>
      </c>
      <c r="H7665">
        <v>163</v>
      </c>
      <c r="I7665" s="6">
        <v>0</v>
      </c>
      <c r="J7665">
        <v>3</v>
      </c>
      <c r="K7665" t="str">
        <f>_xlfn.XLOOKUP(fCompras!F7665,dComprador!$A$2:$A$7,dComprador!$B$2:$B$7)</f>
        <v>Alon</v>
      </c>
      <c r="L7665" t="str">
        <f>_xlfn.XLOOKUP(J7665,dFornecedor!$A$2:$A$6,dFornecedor!$B$2:$B$6)</f>
        <v>StepUp</v>
      </c>
      <c r="M7665" t="str">
        <f>_xlfn.XLOOKUP(G7665,dMateriaPrima!$A$2:$A$12,dMateriaPrima!$B$2:$B$12)</f>
        <v>Tecido</v>
      </c>
      <c r="N7665" s="2">
        <f>_xlfn.XLOOKUP(G7665,dMateriaPrima!$A$2:$A$12,dMateriaPrima!$C$2:$C$12)</f>
        <v>18</v>
      </c>
      <c r="O7665" s="3">
        <f t="shared" si="595"/>
        <v>2934</v>
      </c>
      <c r="P7665" s="4">
        <f t="shared" si="596"/>
        <v>0</v>
      </c>
      <c r="Q7665" s="3">
        <f t="shared" si="597"/>
        <v>2934</v>
      </c>
      <c r="R7665" t="str">
        <f t="shared" si="598"/>
        <v>Em atraso</v>
      </c>
      <c r="S7665" s="5">
        <f t="shared" si="599"/>
        <v>3</v>
      </c>
    </row>
    <row r="7666" spans="1:19" x14ac:dyDescent="0.25">
      <c r="A7666">
        <v>7665</v>
      </c>
      <c r="B7666" s="1">
        <v>44350</v>
      </c>
      <c r="C7666" s="1">
        <v>44358</v>
      </c>
      <c r="D7666" s="1">
        <v>44360</v>
      </c>
      <c r="E7666" s="1">
        <v>44367</v>
      </c>
      <c r="F7666">
        <v>4</v>
      </c>
      <c r="G7666">
        <v>11</v>
      </c>
      <c r="H7666">
        <v>248</v>
      </c>
      <c r="I7666" s="6">
        <v>0</v>
      </c>
      <c r="J7666">
        <v>2</v>
      </c>
      <c r="K7666" t="str">
        <f>_xlfn.XLOOKUP(fCompras!F7666,dComprador!$A$2:$A$7,dComprador!$B$2:$B$7)</f>
        <v>Lira</v>
      </c>
      <c r="L7666" t="str">
        <f>_xlfn.XLOOKUP(J7666,dFornecedor!$A$2:$A$6,dFornecedor!$B$2:$B$6)</f>
        <v>Minerva</v>
      </c>
      <c r="M7666" t="str">
        <f>_xlfn.XLOOKUP(G7666,dMateriaPrima!$A$2:$A$12,dMateriaPrima!$B$2:$B$12)</f>
        <v>Papel</v>
      </c>
      <c r="N7666" s="2">
        <f>_xlfn.XLOOKUP(G7666,dMateriaPrima!$A$2:$A$12,dMateriaPrima!$C$2:$C$12)</f>
        <v>9</v>
      </c>
      <c r="O7666" s="3">
        <f t="shared" si="595"/>
        <v>2232</v>
      </c>
      <c r="P7666" s="4">
        <f t="shared" si="596"/>
        <v>0</v>
      </c>
      <c r="Q7666" s="3">
        <f t="shared" si="597"/>
        <v>2232</v>
      </c>
      <c r="R7666" t="str">
        <f t="shared" si="598"/>
        <v>Em atraso</v>
      </c>
      <c r="S7666" s="5">
        <f t="shared" si="599"/>
        <v>7</v>
      </c>
    </row>
    <row r="7667" spans="1:19" x14ac:dyDescent="0.25">
      <c r="A7667">
        <v>7666</v>
      </c>
      <c r="B7667" s="1">
        <v>44350</v>
      </c>
      <c r="C7667" s="1">
        <v>44357</v>
      </c>
      <c r="D7667" s="1">
        <v>44361</v>
      </c>
      <c r="E7667" s="1">
        <v>44363</v>
      </c>
      <c r="F7667">
        <v>4</v>
      </c>
      <c r="G7667">
        <v>11</v>
      </c>
      <c r="H7667">
        <v>5</v>
      </c>
      <c r="I7667" s="6">
        <v>0</v>
      </c>
      <c r="J7667">
        <v>2</v>
      </c>
      <c r="K7667" t="str">
        <f>_xlfn.XLOOKUP(fCompras!F7667,dComprador!$A$2:$A$7,dComprador!$B$2:$B$7)</f>
        <v>Lira</v>
      </c>
      <c r="L7667" t="str">
        <f>_xlfn.XLOOKUP(J7667,dFornecedor!$A$2:$A$6,dFornecedor!$B$2:$B$6)</f>
        <v>Minerva</v>
      </c>
      <c r="M7667" t="str">
        <f>_xlfn.XLOOKUP(G7667,dMateriaPrima!$A$2:$A$12,dMateriaPrima!$B$2:$B$12)</f>
        <v>Papel</v>
      </c>
      <c r="N7667" s="2">
        <f>_xlfn.XLOOKUP(G7667,dMateriaPrima!$A$2:$A$12,dMateriaPrima!$C$2:$C$12)</f>
        <v>9</v>
      </c>
      <c r="O7667" s="3">
        <f t="shared" si="595"/>
        <v>45</v>
      </c>
      <c r="P7667" s="4">
        <f t="shared" si="596"/>
        <v>0</v>
      </c>
      <c r="Q7667" s="3">
        <f t="shared" si="597"/>
        <v>45</v>
      </c>
      <c r="R7667" t="str">
        <f t="shared" si="598"/>
        <v>Em atraso</v>
      </c>
      <c r="S7667" s="5">
        <f t="shared" si="599"/>
        <v>2</v>
      </c>
    </row>
    <row r="7668" spans="1:19" x14ac:dyDescent="0.25">
      <c r="A7668">
        <v>7667</v>
      </c>
      <c r="B7668" s="1">
        <v>44350</v>
      </c>
      <c r="C7668" s="1">
        <v>44359</v>
      </c>
      <c r="D7668" s="1">
        <v>44362</v>
      </c>
      <c r="E7668" s="1">
        <v>44364</v>
      </c>
      <c r="F7668">
        <v>4</v>
      </c>
      <c r="G7668">
        <v>2</v>
      </c>
      <c r="H7668">
        <v>219</v>
      </c>
      <c r="I7668" s="6">
        <v>0</v>
      </c>
      <c r="J7668">
        <v>3</v>
      </c>
      <c r="K7668" t="str">
        <f>_xlfn.XLOOKUP(fCompras!F7668,dComprador!$A$2:$A$7,dComprador!$B$2:$B$7)</f>
        <v>Lira</v>
      </c>
      <c r="L7668" t="str">
        <f>_xlfn.XLOOKUP(J7668,dFornecedor!$A$2:$A$6,dFornecedor!$B$2:$B$6)</f>
        <v>StepUp</v>
      </c>
      <c r="M7668" t="str">
        <f>_xlfn.XLOOKUP(G7668,dMateriaPrima!$A$2:$A$12,dMateriaPrima!$B$2:$B$12)</f>
        <v>Chapa Metal</v>
      </c>
      <c r="N7668" s="2">
        <f>_xlfn.XLOOKUP(G7668,dMateriaPrima!$A$2:$A$12,dMateriaPrima!$C$2:$C$12)</f>
        <v>299.89999999999998</v>
      </c>
      <c r="O7668" s="3">
        <f t="shared" si="595"/>
        <v>65678.099999999991</v>
      </c>
      <c r="P7668" s="4">
        <f t="shared" si="596"/>
        <v>0</v>
      </c>
      <c r="Q7668" s="3">
        <f t="shared" si="597"/>
        <v>65678.099999999991</v>
      </c>
      <c r="R7668" t="str">
        <f t="shared" si="598"/>
        <v>Em atraso</v>
      </c>
      <c r="S7668" s="5">
        <f t="shared" si="599"/>
        <v>2</v>
      </c>
    </row>
    <row r="7669" spans="1:19" x14ac:dyDescent="0.25">
      <c r="A7669">
        <v>7668</v>
      </c>
      <c r="B7669" s="1">
        <v>44350</v>
      </c>
      <c r="C7669" s="1">
        <v>44357</v>
      </c>
      <c r="D7669" s="1">
        <v>44361</v>
      </c>
      <c r="E7669" s="1">
        <v>44361</v>
      </c>
      <c r="F7669">
        <v>4</v>
      </c>
      <c r="G7669">
        <v>7</v>
      </c>
      <c r="H7669">
        <v>87</v>
      </c>
      <c r="I7669" s="6">
        <v>0</v>
      </c>
      <c r="J7669">
        <v>2</v>
      </c>
      <c r="K7669" t="str">
        <f>_xlfn.XLOOKUP(fCompras!F7669,dComprador!$A$2:$A$7,dComprador!$B$2:$B$7)</f>
        <v>Lira</v>
      </c>
      <c r="L7669" t="str">
        <f>_xlfn.XLOOKUP(J7669,dFornecedor!$A$2:$A$6,dFornecedor!$B$2:$B$6)</f>
        <v>Minerva</v>
      </c>
      <c r="M7669" t="str">
        <f>_xlfn.XLOOKUP(G7669,dMateriaPrima!$A$2:$A$12,dMateriaPrima!$B$2:$B$12)</f>
        <v>Poliéster</v>
      </c>
      <c r="N7669" s="2">
        <f>_xlfn.XLOOKUP(G7669,dMateriaPrima!$A$2:$A$12,dMateriaPrima!$C$2:$C$12)</f>
        <v>8</v>
      </c>
      <c r="O7669" s="3">
        <f t="shared" si="595"/>
        <v>696</v>
      </c>
      <c r="P7669" s="4">
        <f t="shared" si="596"/>
        <v>0</v>
      </c>
      <c r="Q7669" s="3">
        <f t="shared" si="597"/>
        <v>696</v>
      </c>
      <c r="R7669" t="str">
        <f t="shared" si="598"/>
        <v>No prazo</v>
      </c>
      <c r="S7669" s="5">
        <f t="shared" si="599"/>
        <v>0</v>
      </c>
    </row>
    <row r="7670" spans="1:19" x14ac:dyDescent="0.25">
      <c r="A7670">
        <v>7669</v>
      </c>
      <c r="B7670" s="1">
        <v>44350</v>
      </c>
      <c r="C7670" s="1">
        <v>44350</v>
      </c>
      <c r="D7670" s="1">
        <v>44357</v>
      </c>
      <c r="E7670" s="1">
        <v>44361</v>
      </c>
      <c r="F7670">
        <v>4</v>
      </c>
      <c r="G7670">
        <v>7</v>
      </c>
      <c r="H7670">
        <v>510</v>
      </c>
      <c r="I7670" s="6">
        <v>0.16</v>
      </c>
      <c r="J7670">
        <v>2</v>
      </c>
      <c r="K7670" t="str">
        <f>_xlfn.XLOOKUP(fCompras!F7670,dComprador!$A$2:$A$7,dComprador!$B$2:$B$7)</f>
        <v>Lira</v>
      </c>
      <c r="L7670" t="str">
        <f>_xlfn.XLOOKUP(J7670,dFornecedor!$A$2:$A$6,dFornecedor!$B$2:$B$6)</f>
        <v>Minerva</v>
      </c>
      <c r="M7670" t="str">
        <f>_xlfn.XLOOKUP(G7670,dMateriaPrima!$A$2:$A$12,dMateriaPrima!$B$2:$B$12)</f>
        <v>Poliéster</v>
      </c>
      <c r="N7670" s="2">
        <f>_xlfn.XLOOKUP(G7670,dMateriaPrima!$A$2:$A$12,dMateriaPrima!$C$2:$C$12)</f>
        <v>8</v>
      </c>
      <c r="O7670" s="3">
        <f t="shared" si="595"/>
        <v>4080</v>
      </c>
      <c r="P7670" s="4">
        <f t="shared" si="596"/>
        <v>652.80000000000007</v>
      </c>
      <c r="Q7670" s="3">
        <f t="shared" si="597"/>
        <v>3427.2</v>
      </c>
      <c r="R7670" t="str">
        <f t="shared" si="598"/>
        <v>Em atraso</v>
      </c>
      <c r="S7670" s="5">
        <f t="shared" si="599"/>
        <v>4</v>
      </c>
    </row>
    <row r="7671" spans="1:19" x14ac:dyDescent="0.25">
      <c r="A7671">
        <v>7670</v>
      </c>
      <c r="B7671" s="1">
        <v>44350</v>
      </c>
      <c r="C7671" s="1">
        <v>44360</v>
      </c>
      <c r="D7671" s="1">
        <v>44360</v>
      </c>
      <c r="E7671" s="1">
        <v>44364</v>
      </c>
      <c r="F7671">
        <v>4</v>
      </c>
      <c r="G7671">
        <v>5</v>
      </c>
      <c r="H7671">
        <v>194</v>
      </c>
      <c r="I7671" s="6">
        <v>0</v>
      </c>
      <c r="J7671">
        <v>1</v>
      </c>
      <c r="K7671" t="str">
        <f>_xlfn.XLOOKUP(fCompras!F7671,dComprador!$A$2:$A$7,dComprador!$B$2:$B$7)</f>
        <v>Lira</v>
      </c>
      <c r="L7671" t="str">
        <f>_xlfn.XLOOKUP(J7671,dFornecedor!$A$2:$A$6,dFornecedor!$B$2:$B$6)</f>
        <v>NorthShore</v>
      </c>
      <c r="M7671" t="str">
        <f>_xlfn.XLOOKUP(G7671,dMateriaPrima!$A$2:$A$12,dMateriaPrima!$B$2:$B$12)</f>
        <v>Areia</v>
      </c>
      <c r="N7671" s="2">
        <f>_xlfn.XLOOKUP(G7671,dMateriaPrima!$A$2:$A$12,dMateriaPrima!$C$2:$C$12)</f>
        <v>3.59</v>
      </c>
      <c r="O7671" s="3">
        <f t="shared" si="595"/>
        <v>696.45999999999992</v>
      </c>
      <c r="P7671" s="4">
        <f t="shared" si="596"/>
        <v>0</v>
      </c>
      <c r="Q7671" s="3">
        <f t="shared" si="597"/>
        <v>696.45999999999992</v>
      </c>
      <c r="R7671" t="str">
        <f t="shared" si="598"/>
        <v>Em atraso</v>
      </c>
      <c r="S7671" s="5">
        <f t="shared" si="599"/>
        <v>4</v>
      </c>
    </row>
    <row r="7672" spans="1:19" x14ac:dyDescent="0.25">
      <c r="A7672">
        <v>7671</v>
      </c>
      <c r="B7672" s="1">
        <v>44350</v>
      </c>
      <c r="C7672" s="1">
        <v>44360</v>
      </c>
      <c r="D7672" s="1">
        <v>44361</v>
      </c>
      <c r="E7672" s="1">
        <v>44362</v>
      </c>
      <c r="F7672">
        <v>4</v>
      </c>
      <c r="G7672">
        <v>9</v>
      </c>
      <c r="H7672">
        <v>20</v>
      </c>
      <c r="I7672" s="6">
        <v>0</v>
      </c>
      <c r="J7672">
        <v>1</v>
      </c>
      <c r="K7672" t="str">
        <f>_xlfn.XLOOKUP(fCompras!F7672,dComprador!$A$2:$A$7,dComprador!$B$2:$B$7)</f>
        <v>Lira</v>
      </c>
      <c r="L7672" t="str">
        <f>_xlfn.XLOOKUP(J7672,dFornecedor!$A$2:$A$6,dFornecedor!$B$2:$B$6)</f>
        <v>NorthShore</v>
      </c>
      <c r="M7672" t="str">
        <f>_xlfn.XLOOKUP(G7672,dMateriaPrima!$A$2:$A$12,dMateriaPrima!$B$2:$B$12)</f>
        <v>Couro</v>
      </c>
      <c r="N7672" s="2">
        <f>_xlfn.XLOOKUP(G7672,dMateriaPrima!$A$2:$A$12,dMateriaPrima!$C$2:$C$12)</f>
        <v>4.4000000000000004</v>
      </c>
      <c r="O7672" s="3">
        <f t="shared" si="595"/>
        <v>88</v>
      </c>
      <c r="P7672" s="4">
        <f t="shared" si="596"/>
        <v>0</v>
      </c>
      <c r="Q7672" s="3">
        <f t="shared" si="597"/>
        <v>88</v>
      </c>
      <c r="R7672" t="str">
        <f t="shared" si="598"/>
        <v>Em atraso</v>
      </c>
      <c r="S7672" s="5">
        <f t="shared" si="599"/>
        <v>1</v>
      </c>
    </row>
    <row r="7673" spans="1:19" x14ac:dyDescent="0.25">
      <c r="A7673">
        <v>7672</v>
      </c>
      <c r="B7673" s="1">
        <v>44350</v>
      </c>
      <c r="C7673" s="1">
        <v>44350</v>
      </c>
      <c r="D7673" s="1">
        <v>44370</v>
      </c>
      <c r="E7673" s="1">
        <v>44371</v>
      </c>
      <c r="F7673">
        <v>1</v>
      </c>
      <c r="G7673">
        <v>6</v>
      </c>
      <c r="H7673">
        <v>144</v>
      </c>
      <c r="I7673" s="6">
        <v>0</v>
      </c>
      <c r="J7673">
        <v>2</v>
      </c>
      <c r="K7673" t="str">
        <f>_xlfn.XLOOKUP(fCompras!F7673,dComprador!$A$2:$A$7,dComprador!$B$2:$B$7)</f>
        <v>Alon</v>
      </c>
      <c r="L7673" t="str">
        <f>_xlfn.XLOOKUP(J7673,dFornecedor!$A$2:$A$6,dFornecedor!$B$2:$B$6)</f>
        <v>Minerva</v>
      </c>
      <c r="M7673" t="str">
        <f>_xlfn.XLOOKUP(G7673,dMateriaPrima!$A$2:$A$12,dMateriaPrima!$B$2:$B$12)</f>
        <v>Fio Algodão</v>
      </c>
      <c r="N7673" s="2">
        <f>_xlfn.XLOOKUP(G7673,dMateriaPrima!$A$2:$A$12,dMateriaPrima!$C$2:$C$12)</f>
        <v>55.9</v>
      </c>
      <c r="O7673" s="3">
        <f t="shared" si="595"/>
        <v>8049.5999999999995</v>
      </c>
      <c r="P7673" s="4">
        <f t="shared" si="596"/>
        <v>0</v>
      </c>
      <c r="Q7673" s="3">
        <f t="shared" si="597"/>
        <v>8049.5999999999995</v>
      </c>
      <c r="R7673" t="str">
        <f t="shared" si="598"/>
        <v>Em atraso</v>
      </c>
      <c r="S7673" s="5">
        <f t="shared" si="599"/>
        <v>1</v>
      </c>
    </row>
    <row r="7674" spans="1:19" x14ac:dyDescent="0.25">
      <c r="A7674">
        <v>7673</v>
      </c>
      <c r="B7674" s="1">
        <v>44350</v>
      </c>
      <c r="C7674" s="1">
        <v>44355</v>
      </c>
      <c r="D7674" s="1">
        <v>44363</v>
      </c>
      <c r="E7674" s="1">
        <v>44367</v>
      </c>
      <c r="F7674">
        <v>2</v>
      </c>
      <c r="G7674">
        <v>8</v>
      </c>
      <c r="H7674">
        <v>107</v>
      </c>
      <c r="I7674" s="6">
        <v>0</v>
      </c>
      <c r="J7674">
        <v>5</v>
      </c>
      <c r="K7674" t="str">
        <f>_xlfn.XLOOKUP(fCompras!F7674,dComprador!$A$2:$A$7,dComprador!$B$2:$B$7)</f>
        <v>João</v>
      </c>
      <c r="L7674" t="str">
        <f>_xlfn.XLOOKUP(J7674,dFornecedor!$A$2:$A$6,dFornecedor!$B$2:$B$6)</f>
        <v>Atlas</v>
      </c>
      <c r="M7674" t="str">
        <f>_xlfn.XLOOKUP(G7674,dMateriaPrima!$A$2:$A$12,dMateriaPrima!$B$2:$B$12)</f>
        <v>Cimento</v>
      </c>
      <c r="N7674" s="2">
        <f>_xlfn.XLOOKUP(G7674,dMateriaPrima!$A$2:$A$12,dMateriaPrima!$C$2:$C$12)</f>
        <v>23</v>
      </c>
      <c r="O7674" s="3">
        <f t="shared" si="595"/>
        <v>2461</v>
      </c>
      <c r="P7674" s="4">
        <f t="shared" si="596"/>
        <v>0</v>
      </c>
      <c r="Q7674" s="3">
        <f t="shared" si="597"/>
        <v>2461</v>
      </c>
      <c r="R7674" t="str">
        <f t="shared" si="598"/>
        <v>Em atraso</v>
      </c>
      <c r="S7674" s="5">
        <f t="shared" si="599"/>
        <v>4</v>
      </c>
    </row>
    <row r="7675" spans="1:19" x14ac:dyDescent="0.25">
      <c r="A7675">
        <v>7674</v>
      </c>
      <c r="B7675" s="1">
        <v>44350</v>
      </c>
      <c r="C7675" s="1">
        <v>44357</v>
      </c>
      <c r="D7675" s="1">
        <v>44380</v>
      </c>
      <c r="E7675" s="1">
        <v>44383</v>
      </c>
      <c r="F7675">
        <v>1</v>
      </c>
      <c r="G7675">
        <v>6</v>
      </c>
      <c r="H7675">
        <v>251</v>
      </c>
      <c r="I7675" s="6">
        <v>0</v>
      </c>
      <c r="J7675">
        <v>3</v>
      </c>
      <c r="K7675" t="str">
        <f>_xlfn.XLOOKUP(fCompras!F7675,dComprador!$A$2:$A$7,dComprador!$B$2:$B$7)</f>
        <v>Alon</v>
      </c>
      <c r="L7675" t="str">
        <f>_xlfn.XLOOKUP(J7675,dFornecedor!$A$2:$A$6,dFornecedor!$B$2:$B$6)</f>
        <v>StepUp</v>
      </c>
      <c r="M7675" t="str">
        <f>_xlfn.XLOOKUP(G7675,dMateriaPrima!$A$2:$A$12,dMateriaPrima!$B$2:$B$12)</f>
        <v>Fio Algodão</v>
      </c>
      <c r="N7675" s="2">
        <f>_xlfn.XLOOKUP(G7675,dMateriaPrima!$A$2:$A$12,dMateriaPrima!$C$2:$C$12)</f>
        <v>55.9</v>
      </c>
      <c r="O7675" s="3">
        <f t="shared" si="595"/>
        <v>14030.9</v>
      </c>
      <c r="P7675" s="4">
        <f t="shared" si="596"/>
        <v>0</v>
      </c>
      <c r="Q7675" s="3">
        <f t="shared" si="597"/>
        <v>14030.9</v>
      </c>
      <c r="R7675" t="str">
        <f t="shared" si="598"/>
        <v>Em atraso</v>
      </c>
      <c r="S7675" s="5">
        <f t="shared" si="599"/>
        <v>3</v>
      </c>
    </row>
    <row r="7676" spans="1:19" x14ac:dyDescent="0.25">
      <c r="A7676">
        <v>7675</v>
      </c>
      <c r="B7676" s="1">
        <v>44350</v>
      </c>
      <c r="C7676" s="1">
        <v>44350</v>
      </c>
      <c r="D7676" s="1">
        <v>44368</v>
      </c>
      <c r="E7676" s="1">
        <v>44370</v>
      </c>
      <c r="F7676">
        <v>1</v>
      </c>
      <c r="G7676">
        <v>5</v>
      </c>
      <c r="H7676">
        <v>333</v>
      </c>
      <c r="I7676" s="6">
        <v>0.16</v>
      </c>
      <c r="J7676">
        <v>5</v>
      </c>
      <c r="K7676" t="str">
        <f>_xlfn.XLOOKUP(fCompras!F7676,dComprador!$A$2:$A$7,dComprador!$B$2:$B$7)</f>
        <v>Alon</v>
      </c>
      <c r="L7676" t="str">
        <f>_xlfn.XLOOKUP(J7676,dFornecedor!$A$2:$A$6,dFornecedor!$B$2:$B$6)</f>
        <v>Atlas</v>
      </c>
      <c r="M7676" t="str">
        <f>_xlfn.XLOOKUP(G7676,dMateriaPrima!$A$2:$A$12,dMateriaPrima!$B$2:$B$12)</f>
        <v>Areia</v>
      </c>
      <c r="N7676" s="2">
        <f>_xlfn.XLOOKUP(G7676,dMateriaPrima!$A$2:$A$12,dMateriaPrima!$C$2:$C$12)</f>
        <v>3.59</v>
      </c>
      <c r="O7676" s="3">
        <f t="shared" si="595"/>
        <v>1195.47</v>
      </c>
      <c r="P7676" s="4">
        <f t="shared" si="596"/>
        <v>191.27520000000001</v>
      </c>
      <c r="Q7676" s="3">
        <f t="shared" si="597"/>
        <v>1004.1948</v>
      </c>
      <c r="R7676" t="str">
        <f t="shared" si="598"/>
        <v>Em atraso</v>
      </c>
      <c r="S7676" s="5">
        <f t="shared" si="599"/>
        <v>2</v>
      </c>
    </row>
    <row r="7677" spans="1:19" x14ac:dyDescent="0.25">
      <c r="A7677">
        <v>7676</v>
      </c>
      <c r="B7677" s="1">
        <v>44351</v>
      </c>
      <c r="C7677" s="1">
        <v>44361</v>
      </c>
      <c r="D7677" s="1">
        <v>44376</v>
      </c>
      <c r="E7677" s="1">
        <v>44380</v>
      </c>
      <c r="F7677">
        <v>1</v>
      </c>
      <c r="G7677">
        <v>5</v>
      </c>
      <c r="H7677">
        <v>102</v>
      </c>
      <c r="I7677" s="6">
        <v>0</v>
      </c>
      <c r="J7677">
        <v>1</v>
      </c>
      <c r="K7677" t="str">
        <f>_xlfn.XLOOKUP(fCompras!F7677,dComprador!$A$2:$A$7,dComprador!$B$2:$B$7)</f>
        <v>Alon</v>
      </c>
      <c r="L7677" t="str">
        <f>_xlfn.XLOOKUP(J7677,dFornecedor!$A$2:$A$6,dFornecedor!$B$2:$B$6)</f>
        <v>NorthShore</v>
      </c>
      <c r="M7677" t="str">
        <f>_xlfn.XLOOKUP(G7677,dMateriaPrima!$A$2:$A$12,dMateriaPrima!$B$2:$B$12)</f>
        <v>Areia</v>
      </c>
      <c r="N7677" s="2">
        <f>_xlfn.XLOOKUP(G7677,dMateriaPrima!$A$2:$A$12,dMateriaPrima!$C$2:$C$12)</f>
        <v>3.59</v>
      </c>
      <c r="O7677" s="3">
        <f t="shared" si="595"/>
        <v>366.18</v>
      </c>
      <c r="P7677" s="4">
        <f t="shared" si="596"/>
        <v>0</v>
      </c>
      <c r="Q7677" s="3">
        <f t="shared" si="597"/>
        <v>366.18</v>
      </c>
      <c r="R7677" t="str">
        <f t="shared" si="598"/>
        <v>Em atraso</v>
      </c>
      <c r="S7677" s="5">
        <f t="shared" si="599"/>
        <v>4</v>
      </c>
    </row>
    <row r="7678" spans="1:19" x14ac:dyDescent="0.25">
      <c r="A7678">
        <v>7677</v>
      </c>
      <c r="B7678" s="1">
        <v>44351</v>
      </c>
      <c r="C7678" s="1">
        <v>44359</v>
      </c>
      <c r="D7678" s="1">
        <v>44362</v>
      </c>
      <c r="E7678" s="1">
        <v>44368</v>
      </c>
      <c r="F7678">
        <v>4</v>
      </c>
      <c r="G7678">
        <v>5</v>
      </c>
      <c r="H7678">
        <v>8</v>
      </c>
      <c r="I7678" s="6">
        <v>0</v>
      </c>
      <c r="J7678">
        <v>2</v>
      </c>
      <c r="K7678" t="str">
        <f>_xlfn.XLOOKUP(fCompras!F7678,dComprador!$A$2:$A$7,dComprador!$B$2:$B$7)</f>
        <v>Lira</v>
      </c>
      <c r="L7678" t="str">
        <f>_xlfn.XLOOKUP(J7678,dFornecedor!$A$2:$A$6,dFornecedor!$B$2:$B$6)</f>
        <v>Minerva</v>
      </c>
      <c r="M7678" t="str">
        <f>_xlfn.XLOOKUP(G7678,dMateriaPrima!$A$2:$A$12,dMateriaPrima!$B$2:$B$12)</f>
        <v>Areia</v>
      </c>
      <c r="N7678" s="2">
        <f>_xlfn.XLOOKUP(G7678,dMateriaPrima!$A$2:$A$12,dMateriaPrima!$C$2:$C$12)</f>
        <v>3.59</v>
      </c>
      <c r="O7678" s="3">
        <f t="shared" si="595"/>
        <v>28.72</v>
      </c>
      <c r="P7678" s="4">
        <f t="shared" si="596"/>
        <v>0</v>
      </c>
      <c r="Q7678" s="3">
        <f t="shared" si="597"/>
        <v>28.72</v>
      </c>
      <c r="R7678" t="str">
        <f t="shared" si="598"/>
        <v>Em atraso</v>
      </c>
      <c r="S7678" s="5">
        <f t="shared" si="599"/>
        <v>6</v>
      </c>
    </row>
    <row r="7679" spans="1:19" x14ac:dyDescent="0.25">
      <c r="A7679">
        <v>7678</v>
      </c>
      <c r="B7679" s="1">
        <v>44351</v>
      </c>
      <c r="C7679" s="1">
        <v>44352</v>
      </c>
      <c r="D7679" s="1">
        <v>44359</v>
      </c>
      <c r="E7679" s="1">
        <v>44362</v>
      </c>
      <c r="F7679">
        <v>4</v>
      </c>
      <c r="G7679">
        <v>5</v>
      </c>
      <c r="H7679">
        <v>16</v>
      </c>
      <c r="I7679" s="6">
        <v>0</v>
      </c>
      <c r="J7679">
        <v>4</v>
      </c>
      <c r="K7679" t="str">
        <f>_xlfn.XLOOKUP(fCompras!F7679,dComprador!$A$2:$A$7,dComprador!$B$2:$B$7)</f>
        <v>Lira</v>
      </c>
      <c r="L7679" t="str">
        <f>_xlfn.XLOOKUP(J7679,dFornecedor!$A$2:$A$6,dFornecedor!$B$2:$B$6)</f>
        <v>AlphaOmega</v>
      </c>
      <c r="M7679" t="str">
        <f>_xlfn.XLOOKUP(G7679,dMateriaPrima!$A$2:$A$12,dMateriaPrima!$B$2:$B$12)</f>
        <v>Areia</v>
      </c>
      <c r="N7679" s="2">
        <f>_xlfn.XLOOKUP(G7679,dMateriaPrima!$A$2:$A$12,dMateriaPrima!$C$2:$C$12)</f>
        <v>3.59</v>
      </c>
      <c r="O7679" s="3">
        <f t="shared" si="595"/>
        <v>57.44</v>
      </c>
      <c r="P7679" s="4">
        <f t="shared" si="596"/>
        <v>0</v>
      </c>
      <c r="Q7679" s="3">
        <f t="shared" si="597"/>
        <v>57.44</v>
      </c>
      <c r="R7679" t="str">
        <f t="shared" si="598"/>
        <v>Em atraso</v>
      </c>
      <c r="S7679" s="5">
        <f t="shared" si="599"/>
        <v>3</v>
      </c>
    </row>
    <row r="7680" spans="1:19" x14ac:dyDescent="0.25">
      <c r="A7680">
        <v>7679</v>
      </c>
      <c r="B7680" s="1">
        <v>44351</v>
      </c>
      <c r="C7680" s="1">
        <v>44355</v>
      </c>
      <c r="D7680" s="1">
        <v>44356</v>
      </c>
      <c r="E7680" s="1">
        <v>44359</v>
      </c>
      <c r="F7680">
        <v>4</v>
      </c>
      <c r="G7680">
        <v>1</v>
      </c>
      <c r="H7680">
        <v>196</v>
      </c>
      <c r="I7680" s="6">
        <v>0</v>
      </c>
      <c r="J7680">
        <v>1</v>
      </c>
      <c r="K7680" t="str">
        <f>_xlfn.XLOOKUP(fCompras!F7680,dComprador!$A$2:$A$7,dComprador!$B$2:$B$7)</f>
        <v>Lira</v>
      </c>
      <c r="L7680" t="str">
        <f>_xlfn.XLOOKUP(J7680,dFornecedor!$A$2:$A$6,dFornecedor!$B$2:$B$6)</f>
        <v>NorthShore</v>
      </c>
      <c r="M7680" t="str">
        <f>_xlfn.XLOOKUP(G7680,dMateriaPrima!$A$2:$A$12,dMateriaPrima!$B$2:$B$12)</f>
        <v>Tecido</v>
      </c>
      <c r="N7680" s="2">
        <f>_xlfn.XLOOKUP(G7680,dMateriaPrima!$A$2:$A$12,dMateriaPrima!$C$2:$C$12)</f>
        <v>18</v>
      </c>
      <c r="O7680" s="3">
        <f t="shared" si="595"/>
        <v>3528</v>
      </c>
      <c r="P7680" s="4">
        <f t="shared" si="596"/>
        <v>0</v>
      </c>
      <c r="Q7680" s="3">
        <f t="shared" si="597"/>
        <v>3528</v>
      </c>
      <c r="R7680" t="str">
        <f t="shared" si="598"/>
        <v>Em atraso</v>
      </c>
      <c r="S7680" s="5">
        <f t="shared" si="599"/>
        <v>3</v>
      </c>
    </row>
    <row r="7681" spans="1:19" x14ac:dyDescent="0.25">
      <c r="A7681">
        <v>7680</v>
      </c>
      <c r="B7681" s="1">
        <v>44351</v>
      </c>
      <c r="C7681" s="1">
        <v>44355</v>
      </c>
      <c r="D7681" s="1">
        <v>44363</v>
      </c>
      <c r="E7681" s="1">
        <v>44367</v>
      </c>
      <c r="F7681">
        <v>4</v>
      </c>
      <c r="G7681">
        <v>1</v>
      </c>
      <c r="H7681">
        <v>12</v>
      </c>
      <c r="I7681" s="6">
        <v>0</v>
      </c>
      <c r="J7681">
        <v>4</v>
      </c>
      <c r="K7681" t="str">
        <f>_xlfn.XLOOKUP(fCompras!F7681,dComprador!$A$2:$A$7,dComprador!$B$2:$B$7)</f>
        <v>Lira</v>
      </c>
      <c r="L7681" t="str">
        <f>_xlfn.XLOOKUP(J7681,dFornecedor!$A$2:$A$6,dFornecedor!$B$2:$B$6)</f>
        <v>AlphaOmega</v>
      </c>
      <c r="M7681" t="str">
        <f>_xlfn.XLOOKUP(G7681,dMateriaPrima!$A$2:$A$12,dMateriaPrima!$B$2:$B$12)</f>
        <v>Tecido</v>
      </c>
      <c r="N7681" s="2">
        <f>_xlfn.XLOOKUP(G7681,dMateriaPrima!$A$2:$A$12,dMateriaPrima!$C$2:$C$12)</f>
        <v>18</v>
      </c>
      <c r="O7681" s="3">
        <f t="shared" si="595"/>
        <v>216</v>
      </c>
      <c r="P7681" s="4">
        <f t="shared" si="596"/>
        <v>0</v>
      </c>
      <c r="Q7681" s="3">
        <f t="shared" si="597"/>
        <v>216</v>
      </c>
      <c r="R7681" t="str">
        <f t="shared" si="598"/>
        <v>Em atraso</v>
      </c>
      <c r="S7681" s="5">
        <f t="shared" si="599"/>
        <v>4</v>
      </c>
    </row>
    <row r="7682" spans="1:19" x14ac:dyDescent="0.25">
      <c r="A7682">
        <v>7681</v>
      </c>
      <c r="B7682" s="1">
        <v>44351</v>
      </c>
      <c r="C7682" s="1">
        <v>44364</v>
      </c>
      <c r="D7682" s="1">
        <v>44370</v>
      </c>
      <c r="E7682" s="1">
        <v>44373</v>
      </c>
      <c r="F7682">
        <v>1</v>
      </c>
      <c r="G7682">
        <v>1</v>
      </c>
      <c r="H7682">
        <v>25</v>
      </c>
      <c r="I7682" s="6">
        <v>0</v>
      </c>
      <c r="J7682">
        <v>1</v>
      </c>
      <c r="K7682" t="str">
        <f>_xlfn.XLOOKUP(fCompras!F7682,dComprador!$A$2:$A$7,dComprador!$B$2:$B$7)</f>
        <v>Alon</v>
      </c>
      <c r="L7682" t="str">
        <f>_xlfn.XLOOKUP(J7682,dFornecedor!$A$2:$A$6,dFornecedor!$B$2:$B$6)</f>
        <v>NorthShore</v>
      </c>
      <c r="M7682" t="str">
        <f>_xlfn.XLOOKUP(G7682,dMateriaPrima!$A$2:$A$12,dMateriaPrima!$B$2:$B$12)</f>
        <v>Tecido</v>
      </c>
      <c r="N7682" s="2">
        <f>_xlfn.XLOOKUP(G7682,dMateriaPrima!$A$2:$A$12,dMateriaPrima!$C$2:$C$12)</f>
        <v>18</v>
      </c>
      <c r="O7682" s="3">
        <f t="shared" si="595"/>
        <v>450</v>
      </c>
      <c r="P7682" s="4">
        <f t="shared" si="596"/>
        <v>0</v>
      </c>
      <c r="Q7682" s="3">
        <f t="shared" si="597"/>
        <v>450</v>
      </c>
      <c r="R7682" t="str">
        <f t="shared" si="598"/>
        <v>Em atraso</v>
      </c>
      <c r="S7682" s="5">
        <f t="shared" si="599"/>
        <v>3</v>
      </c>
    </row>
    <row r="7683" spans="1:19" x14ac:dyDescent="0.25">
      <c r="A7683">
        <v>7682</v>
      </c>
      <c r="B7683" s="1">
        <v>44351</v>
      </c>
      <c r="C7683" s="1">
        <v>44356</v>
      </c>
      <c r="D7683" s="1">
        <v>44372</v>
      </c>
      <c r="E7683" s="1">
        <v>44373</v>
      </c>
      <c r="F7683">
        <v>1</v>
      </c>
      <c r="G7683">
        <v>11</v>
      </c>
      <c r="H7683">
        <v>103</v>
      </c>
      <c r="I7683" s="6">
        <v>0</v>
      </c>
      <c r="J7683">
        <v>5</v>
      </c>
      <c r="K7683" t="str">
        <f>_xlfn.XLOOKUP(fCompras!F7683,dComprador!$A$2:$A$7,dComprador!$B$2:$B$7)</f>
        <v>Alon</v>
      </c>
      <c r="L7683" t="str">
        <f>_xlfn.XLOOKUP(J7683,dFornecedor!$A$2:$A$6,dFornecedor!$B$2:$B$6)</f>
        <v>Atlas</v>
      </c>
      <c r="M7683" t="str">
        <f>_xlfn.XLOOKUP(G7683,dMateriaPrima!$A$2:$A$12,dMateriaPrima!$B$2:$B$12)</f>
        <v>Papel</v>
      </c>
      <c r="N7683" s="2">
        <f>_xlfn.XLOOKUP(G7683,dMateriaPrima!$A$2:$A$12,dMateriaPrima!$C$2:$C$12)</f>
        <v>9</v>
      </c>
      <c r="O7683" s="3">
        <f t="shared" ref="O7683:O7746" si="600">PRODUCT(H7683,N7683)</f>
        <v>927</v>
      </c>
      <c r="P7683" s="4">
        <f t="shared" ref="P7683:P7746" si="601">PRODUCT(O7683,I7683)</f>
        <v>0</v>
      </c>
      <c r="Q7683" s="3">
        <f t="shared" ref="Q7683:Q7746" si="602">O7683-P7683</f>
        <v>927</v>
      </c>
      <c r="R7683" t="str">
        <f t="shared" ref="R7683:R7746" si="603">IF(E7683&lt;=D7683,"No prazo",IF(E7683&gt;D7683,"Em atraso"))</f>
        <v>Em atraso</v>
      </c>
      <c r="S7683" s="5">
        <f t="shared" ref="S7683:S7746" si="604">IF(E7683 &gt;D7683, E7683-D7683,0)</f>
        <v>1</v>
      </c>
    </row>
    <row r="7684" spans="1:19" x14ac:dyDescent="0.25">
      <c r="A7684">
        <v>7683</v>
      </c>
      <c r="B7684" s="1">
        <v>44351</v>
      </c>
      <c r="C7684" s="1">
        <v>44352</v>
      </c>
      <c r="D7684" s="1">
        <v>44363</v>
      </c>
      <c r="E7684" s="1">
        <v>44366</v>
      </c>
      <c r="F7684">
        <v>2</v>
      </c>
      <c r="G7684">
        <v>1</v>
      </c>
      <c r="H7684">
        <v>372</v>
      </c>
      <c r="I7684" s="6">
        <v>0</v>
      </c>
      <c r="J7684">
        <v>3</v>
      </c>
      <c r="K7684" t="str">
        <f>_xlfn.XLOOKUP(fCompras!F7684,dComprador!$A$2:$A$7,dComprador!$B$2:$B$7)</f>
        <v>João</v>
      </c>
      <c r="L7684" t="str">
        <f>_xlfn.XLOOKUP(J7684,dFornecedor!$A$2:$A$6,dFornecedor!$B$2:$B$6)</f>
        <v>StepUp</v>
      </c>
      <c r="M7684" t="str">
        <f>_xlfn.XLOOKUP(G7684,dMateriaPrima!$A$2:$A$12,dMateriaPrima!$B$2:$B$12)</f>
        <v>Tecido</v>
      </c>
      <c r="N7684" s="2">
        <f>_xlfn.XLOOKUP(G7684,dMateriaPrima!$A$2:$A$12,dMateriaPrima!$C$2:$C$12)</f>
        <v>18</v>
      </c>
      <c r="O7684" s="3">
        <f t="shared" si="600"/>
        <v>6696</v>
      </c>
      <c r="P7684" s="4">
        <f t="shared" si="601"/>
        <v>0</v>
      </c>
      <c r="Q7684" s="3">
        <f t="shared" si="602"/>
        <v>6696</v>
      </c>
      <c r="R7684" t="str">
        <f t="shared" si="603"/>
        <v>Em atraso</v>
      </c>
      <c r="S7684" s="5">
        <f t="shared" si="604"/>
        <v>3</v>
      </c>
    </row>
    <row r="7685" spans="1:19" x14ac:dyDescent="0.25">
      <c r="A7685">
        <v>7684</v>
      </c>
      <c r="B7685" s="1">
        <v>44351</v>
      </c>
      <c r="C7685" s="1">
        <v>44351</v>
      </c>
      <c r="D7685" s="1">
        <v>44370</v>
      </c>
      <c r="E7685" s="1">
        <v>44372</v>
      </c>
      <c r="F7685">
        <v>1</v>
      </c>
      <c r="G7685">
        <v>8</v>
      </c>
      <c r="H7685">
        <v>15</v>
      </c>
      <c r="I7685" s="6">
        <v>0</v>
      </c>
      <c r="J7685">
        <v>5</v>
      </c>
      <c r="K7685" t="str">
        <f>_xlfn.XLOOKUP(fCompras!F7685,dComprador!$A$2:$A$7,dComprador!$B$2:$B$7)</f>
        <v>Alon</v>
      </c>
      <c r="L7685" t="str">
        <f>_xlfn.XLOOKUP(J7685,dFornecedor!$A$2:$A$6,dFornecedor!$B$2:$B$6)</f>
        <v>Atlas</v>
      </c>
      <c r="M7685" t="str">
        <f>_xlfn.XLOOKUP(G7685,dMateriaPrima!$A$2:$A$12,dMateriaPrima!$B$2:$B$12)</f>
        <v>Cimento</v>
      </c>
      <c r="N7685" s="2">
        <f>_xlfn.XLOOKUP(G7685,dMateriaPrima!$A$2:$A$12,dMateriaPrima!$C$2:$C$12)</f>
        <v>23</v>
      </c>
      <c r="O7685" s="3">
        <f t="shared" si="600"/>
        <v>345</v>
      </c>
      <c r="P7685" s="4">
        <f t="shared" si="601"/>
        <v>0</v>
      </c>
      <c r="Q7685" s="3">
        <f t="shared" si="602"/>
        <v>345</v>
      </c>
      <c r="R7685" t="str">
        <f t="shared" si="603"/>
        <v>Em atraso</v>
      </c>
      <c r="S7685" s="5">
        <f t="shared" si="604"/>
        <v>2</v>
      </c>
    </row>
    <row r="7686" spans="1:19" x14ac:dyDescent="0.25">
      <c r="A7686">
        <v>7685</v>
      </c>
      <c r="B7686" s="1">
        <v>44351</v>
      </c>
      <c r="C7686" s="1">
        <v>44361</v>
      </c>
      <c r="D7686" s="1">
        <v>44385</v>
      </c>
      <c r="E7686" s="1">
        <v>44387</v>
      </c>
      <c r="F7686">
        <v>1</v>
      </c>
      <c r="G7686">
        <v>11</v>
      </c>
      <c r="H7686">
        <v>450</v>
      </c>
      <c r="I7686" s="6">
        <v>0</v>
      </c>
      <c r="J7686">
        <v>3</v>
      </c>
      <c r="K7686" t="str">
        <f>_xlfn.XLOOKUP(fCompras!F7686,dComprador!$A$2:$A$7,dComprador!$B$2:$B$7)</f>
        <v>Alon</v>
      </c>
      <c r="L7686" t="str">
        <f>_xlfn.XLOOKUP(J7686,dFornecedor!$A$2:$A$6,dFornecedor!$B$2:$B$6)</f>
        <v>StepUp</v>
      </c>
      <c r="M7686" t="str">
        <f>_xlfn.XLOOKUP(G7686,dMateriaPrima!$A$2:$A$12,dMateriaPrima!$B$2:$B$12)</f>
        <v>Papel</v>
      </c>
      <c r="N7686" s="2">
        <f>_xlfn.XLOOKUP(G7686,dMateriaPrima!$A$2:$A$12,dMateriaPrima!$C$2:$C$12)</f>
        <v>9</v>
      </c>
      <c r="O7686" s="3">
        <f t="shared" si="600"/>
        <v>4050</v>
      </c>
      <c r="P7686" s="4">
        <f t="shared" si="601"/>
        <v>0</v>
      </c>
      <c r="Q7686" s="3">
        <f t="shared" si="602"/>
        <v>4050</v>
      </c>
      <c r="R7686" t="str">
        <f t="shared" si="603"/>
        <v>Em atraso</v>
      </c>
      <c r="S7686" s="5">
        <f t="shared" si="604"/>
        <v>2</v>
      </c>
    </row>
    <row r="7687" spans="1:19" x14ac:dyDescent="0.25">
      <c r="A7687">
        <v>7686</v>
      </c>
      <c r="B7687" s="1">
        <v>44351</v>
      </c>
      <c r="C7687" s="1">
        <v>44353</v>
      </c>
      <c r="D7687" s="1">
        <v>44371</v>
      </c>
      <c r="E7687" s="1">
        <v>44375</v>
      </c>
      <c r="F7687">
        <v>1</v>
      </c>
      <c r="G7687">
        <v>10</v>
      </c>
      <c r="H7687">
        <v>172</v>
      </c>
      <c r="I7687" s="6">
        <v>0</v>
      </c>
      <c r="J7687">
        <v>1</v>
      </c>
      <c r="K7687" t="str">
        <f>_xlfn.XLOOKUP(fCompras!F7687,dComprador!$A$2:$A$7,dComprador!$B$2:$B$7)</f>
        <v>Alon</v>
      </c>
      <c r="L7687" t="str">
        <f>_xlfn.XLOOKUP(J7687,dFornecedor!$A$2:$A$6,dFornecedor!$B$2:$B$6)</f>
        <v>NorthShore</v>
      </c>
      <c r="M7687" t="str">
        <f>_xlfn.XLOOKUP(G7687,dMateriaPrima!$A$2:$A$12,dMateriaPrima!$B$2:$B$12)</f>
        <v>Pedra Britada</v>
      </c>
      <c r="N7687" s="2">
        <f>_xlfn.XLOOKUP(G7687,dMateriaPrima!$A$2:$A$12,dMateriaPrima!$C$2:$C$12)</f>
        <v>56</v>
      </c>
      <c r="O7687" s="3">
        <f t="shared" si="600"/>
        <v>9632</v>
      </c>
      <c r="P7687" s="4">
        <f t="shared" si="601"/>
        <v>0</v>
      </c>
      <c r="Q7687" s="3">
        <f t="shared" si="602"/>
        <v>9632</v>
      </c>
      <c r="R7687" t="str">
        <f t="shared" si="603"/>
        <v>Em atraso</v>
      </c>
      <c r="S7687" s="5">
        <f t="shared" si="604"/>
        <v>4</v>
      </c>
    </row>
    <row r="7688" spans="1:19" x14ac:dyDescent="0.25">
      <c r="A7688">
        <v>7687</v>
      </c>
      <c r="B7688" s="1">
        <v>44352</v>
      </c>
      <c r="C7688" s="1">
        <v>44355</v>
      </c>
      <c r="D7688" s="1">
        <v>44359</v>
      </c>
      <c r="E7688" s="1">
        <v>44361</v>
      </c>
      <c r="F7688">
        <v>4</v>
      </c>
      <c r="G7688">
        <v>9</v>
      </c>
      <c r="H7688">
        <v>45</v>
      </c>
      <c r="I7688" s="6">
        <v>0</v>
      </c>
      <c r="J7688">
        <v>5</v>
      </c>
      <c r="K7688" t="str">
        <f>_xlfn.XLOOKUP(fCompras!F7688,dComprador!$A$2:$A$7,dComprador!$B$2:$B$7)</f>
        <v>Lira</v>
      </c>
      <c r="L7688" t="str">
        <f>_xlfn.XLOOKUP(J7688,dFornecedor!$A$2:$A$6,dFornecedor!$B$2:$B$6)</f>
        <v>Atlas</v>
      </c>
      <c r="M7688" t="str">
        <f>_xlfn.XLOOKUP(G7688,dMateriaPrima!$A$2:$A$12,dMateriaPrima!$B$2:$B$12)</f>
        <v>Couro</v>
      </c>
      <c r="N7688" s="2">
        <f>_xlfn.XLOOKUP(G7688,dMateriaPrima!$A$2:$A$12,dMateriaPrima!$C$2:$C$12)</f>
        <v>4.4000000000000004</v>
      </c>
      <c r="O7688" s="3">
        <f t="shared" si="600"/>
        <v>198.00000000000003</v>
      </c>
      <c r="P7688" s="4">
        <f t="shared" si="601"/>
        <v>0</v>
      </c>
      <c r="Q7688" s="3">
        <f t="shared" si="602"/>
        <v>198.00000000000003</v>
      </c>
      <c r="R7688" t="str">
        <f t="shared" si="603"/>
        <v>Em atraso</v>
      </c>
      <c r="S7688" s="5">
        <f t="shared" si="604"/>
        <v>2</v>
      </c>
    </row>
    <row r="7689" spans="1:19" x14ac:dyDescent="0.25">
      <c r="A7689">
        <v>7688</v>
      </c>
      <c r="B7689" s="1">
        <v>44352</v>
      </c>
      <c r="C7689" s="1">
        <v>44355</v>
      </c>
      <c r="D7689" s="1">
        <v>44359</v>
      </c>
      <c r="E7689" s="1">
        <v>44357</v>
      </c>
      <c r="F7689">
        <v>4</v>
      </c>
      <c r="G7689">
        <v>11</v>
      </c>
      <c r="H7689">
        <v>110</v>
      </c>
      <c r="I7689" s="6">
        <v>0</v>
      </c>
      <c r="J7689">
        <v>3</v>
      </c>
      <c r="K7689" t="str">
        <f>_xlfn.XLOOKUP(fCompras!F7689,dComprador!$A$2:$A$7,dComprador!$B$2:$B$7)</f>
        <v>Lira</v>
      </c>
      <c r="L7689" t="str">
        <f>_xlfn.XLOOKUP(J7689,dFornecedor!$A$2:$A$6,dFornecedor!$B$2:$B$6)</f>
        <v>StepUp</v>
      </c>
      <c r="M7689" t="str">
        <f>_xlfn.XLOOKUP(G7689,dMateriaPrima!$A$2:$A$12,dMateriaPrima!$B$2:$B$12)</f>
        <v>Papel</v>
      </c>
      <c r="N7689" s="2">
        <f>_xlfn.XLOOKUP(G7689,dMateriaPrima!$A$2:$A$12,dMateriaPrima!$C$2:$C$12)</f>
        <v>9</v>
      </c>
      <c r="O7689" s="3">
        <f t="shared" si="600"/>
        <v>990</v>
      </c>
      <c r="P7689" s="4">
        <f t="shared" si="601"/>
        <v>0</v>
      </c>
      <c r="Q7689" s="3">
        <f t="shared" si="602"/>
        <v>990</v>
      </c>
      <c r="R7689" t="str">
        <f t="shared" si="603"/>
        <v>No prazo</v>
      </c>
      <c r="S7689" s="5">
        <f t="shared" si="604"/>
        <v>0</v>
      </c>
    </row>
    <row r="7690" spans="1:19" x14ac:dyDescent="0.25">
      <c r="A7690">
        <v>7689</v>
      </c>
      <c r="B7690" s="1">
        <v>44352</v>
      </c>
      <c r="C7690" s="1">
        <v>44361</v>
      </c>
      <c r="D7690" s="1">
        <v>44363</v>
      </c>
      <c r="E7690" s="1">
        <v>44364</v>
      </c>
      <c r="F7690">
        <v>4</v>
      </c>
      <c r="G7690">
        <v>5</v>
      </c>
      <c r="H7690">
        <v>306</v>
      </c>
      <c r="I7690" s="6">
        <v>0</v>
      </c>
      <c r="J7690">
        <v>3</v>
      </c>
      <c r="K7690" t="str">
        <f>_xlfn.XLOOKUP(fCompras!F7690,dComprador!$A$2:$A$7,dComprador!$B$2:$B$7)</f>
        <v>Lira</v>
      </c>
      <c r="L7690" t="str">
        <f>_xlfn.XLOOKUP(J7690,dFornecedor!$A$2:$A$6,dFornecedor!$B$2:$B$6)</f>
        <v>StepUp</v>
      </c>
      <c r="M7690" t="str">
        <f>_xlfn.XLOOKUP(G7690,dMateriaPrima!$A$2:$A$12,dMateriaPrima!$B$2:$B$12)</f>
        <v>Areia</v>
      </c>
      <c r="N7690" s="2">
        <f>_xlfn.XLOOKUP(G7690,dMateriaPrima!$A$2:$A$12,dMateriaPrima!$C$2:$C$12)</f>
        <v>3.59</v>
      </c>
      <c r="O7690" s="3">
        <f t="shared" si="600"/>
        <v>1098.54</v>
      </c>
      <c r="P7690" s="4">
        <f t="shared" si="601"/>
        <v>0</v>
      </c>
      <c r="Q7690" s="3">
        <f t="shared" si="602"/>
        <v>1098.54</v>
      </c>
      <c r="R7690" t="str">
        <f t="shared" si="603"/>
        <v>Em atraso</v>
      </c>
      <c r="S7690" s="5">
        <f t="shared" si="604"/>
        <v>1</v>
      </c>
    </row>
    <row r="7691" spans="1:19" x14ac:dyDescent="0.25">
      <c r="A7691">
        <v>7690</v>
      </c>
      <c r="B7691" s="1">
        <v>44352</v>
      </c>
      <c r="C7691" s="1">
        <v>44354</v>
      </c>
      <c r="D7691" s="1">
        <v>44361</v>
      </c>
      <c r="E7691" s="1">
        <v>44361</v>
      </c>
      <c r="F7691">
        <v>4</v>
      </c>
      <c r="G7691">
        <v>6</v>
      </c>
      <c r="H7691">
        <v>410</v>
      </c>
      <c r="I7691" s="6">
        <v>0</v>
      </c>
      <c r="J7691">
        <v>4</v>
      </c>
      <c r="K7691" t="str">
        <f>_xlfn.XLOOKUP(fCompras!F7691,dComprador!$A$2:$A$7,dComprador!$B$2:$B$7)</f>
        <v>Lira</v>
      </c>
      <c r="L7691" t="str">
        <f>_xlfn.XLOOKUP(J7691,dFornecedor!$A$2:$A$6,dFornecedor!$B$2:$B$6)</f>
        <v>AlphaOmega</v>
      </c>
      <c r="M7691" t="str">
        <f>_xlfn.XLOOKUP(G7691,dMateriaPrima!$A$2:$A$12,dMateriaPrima!$B$2:$B$12)</f>
        <v>Fio Algodão</v>
      </c>
      <c r="N7691" s="2">
        <f>_xlfn.XLOOKUP(G7691,dMateriaPrima!$A$2:$A$12,dMateriaPrima!$C$2:$C$12)</f>
        <v>55.9</v>
      </c>
      <c r="O7691" s="3">
        <f t="shared" si="600"/>
        <v>22919</v>
      </c>
      <c r="P7691" s="4">
        <f t="shared" si="601"/>
        <v>0</v>
      </c>
      <c r="Q7691" s="3">
        <f t="shared" si="602"/>
        <v>22919</v>
      </c>
      <c r="R7691" t="str">
        <f t="shared" si="603"/>
        <v>No prazo</v>
      </c>
      <c r="S7691" s="5">
        <f t="shared" si="604"/>
        <v>0</v>
      </c>
    </row>
    <row r="7692" spans="1:19" x14ac:dyDescent="0.25">
      <c r="A7692">
        <v>7691</v>
      </c>
      <c r="B7692" s="1">
        <v>44352</v>
      </c>
      <c r="C7692" s="1">
        <v>44353</v>
      </c>
      <c r="D7692" s="1">
        <v>44358</v>
      </c>
      <c r="E7692" s="1">
        <v>44362</v>
      </c>
      <c r="F7692">
        <v>4</v>
      </c>
      <c r="G7692">
        <v>5</v>
      </c>
      <c r="H7692">
        <v>126</v>
      </c>
      <c r="I7692" s="6">
        <v>0</v>
      </c>
      <c r="J7692">
        <v>3</v>
      </c>
      <c r="K7692" t="str">
        <f>_xlfn.XLOOKUP(fCompras!F7692,dComprador!$A$2:$A$7,dComprador!$B$2:$B$7)</f>
        <v>Lira</v>
      </c>
      <c r="L7692" t="str">
        <f>_xlfn.XLOOKUP(J7692,dFornecedor!$A$2:$A$6,dFornecedor!$B$2:$B$6)</f>
        <v>StepUp</v>
      </c>
      <c r="M7692" t="str">
        <f>_xlfn.XLOOKUP(G7692,dMateriaPrima!$A$2:$A$12,dMateriaPrima!$B$2:$B$12)</f>
        <v>Areia</v>
      </c>
      <c r="N7692" s="2">
        <f>_xlfn.XLOOKUP(G7692,dMateriaPrima!$A$2:$A$12,dMateriaPrima!$C$2:$C$12)</f>
        <v>3.59</v>
      </c>
      <c r="O7692" s="3">
        <f t="shared" si="600"/>
        <v>452.34</v>
      </c>
      <c r="P7692" s="4">
        <f t="shared" si="601"/>
        <v>0</v>
      </c>
      <c r="Q7692" s="3">
        <f t="shared" si="602"/>
        <v>452.34</v>
      </c>
      <c r="R7692" t="str">
        <f t="shared" si="603"/>
        <v>Em atraso</v>
      </c>
      <c r="S7692" s="5">
        <f t="shared" si="604"/>
        <v>4</v>
      </c>
    </row>
    <row r="7693" spans="1:19" x14ac:dyDescent="0.25">
      <c r="A7693">
        <v>7692</v>
      </c>
      <c r="B7693" s="1">
        <v>44352</v>
      </c>
      <c r="C7693" s="1">
        <v>44354</v>
      </c>
      <c r="D7693" s="1">
        <v>44369</v>
      </c>
      <c r="E7693" s="1">
        <v>44370</v>
      </c>
      <c r="F7693">
        <v>1</v>
      </c>
      <c r="G7693">
        <v>5</v>
      </c>
      <c r="H7693">
        <v>250</v>
      </c>
      <c r="I7693" s="6">
        <v>0</v>
      </c>
      <c r="J7693">
        <v>2</v>
      </c>
      <c r="K7693" t="str">
        <f>_xlfn.XLOOKUP(fCompras!F7693,dComprador!$A$2:$A$7,dComprador!$B$2:$B$7)</f>
        <v>Alon</v>
      </c>
      <c r="L7693" t="str">
        <f>_xlfn.XLOOKUP(J7693,dFornecedor!$A$2:$A$6,dFornecedor!$B$2:$B$6)</f>
        <v>Minerva</v>
      </c>
      <c r="M7693" t="str">
        <f>_xlfn.XLOOKUP(G7693,dMateriaPrima!$A$2:$A$12,dMateriaPrima!$B$2:$B$12)</f>
        <v>Areia</v>
      </c>
      <c r="N7693" s="2">
        <f>_xlfn.XLOOKUP(G7693,dMateriaPrima!$A$2:$A$12,dMateriaPrima!$C$2:$C$12)</f>
        <v>3.59</v>
      </c>
      <c r="O7693" s="3">
        <f t="shared" si="600"/>
        <v>897.5</v>
      </c>
      <c r="P7693" s="4">
        <f t="shared" si="601"/>
        <v>0</v>
      </c>
      <c r="Q7693" s="3">
        <f t="shared" si="602"/>
        <v>897.5</v>
      </c>
      <c r="R7693" t="str">
        <f t="shared" si="603"/>
        <v>Em atraso</v>
      </c>
      <c r="S7693" s="5">
        <f t="shared" si="604"/>
        <v>1</v>
      </c>
    </row>
    <row r="7694" spans="1:19" x14ac:dyDescent="0.25">
      <c r="A7694">
        <v>7693</v>
      </c>
      <c r="B7694" s="1">
        <v>44352</v>
      </c>
      <c r="C7694" s="1">
        <v>44353</v>
      </c>
      <c r="D7694" s="1">
        <v>44379</v>
      </c>
      <c r="E7694" s="1">
        <v>44379</v>
      </c>
      <c r="F7694">
        <v>1</v>
      </c>
      <c r="G7694">
        <v>11</v>
      </c>
      <c r="H7694">
        <v>269</v>
      </c>
      <c r="I7694" s="6">
        <v>0.11</v>
      </c>
      <c r="J7694">
        <v>3</v>
      </c>
      <c r="K7694" t="str">
        <f>_xlfn.XLOOKUP(fCompras!F7694,dComprador!$A$2:$A$7,dComprador!$B$2:$B$7)</f>
        <v>Alon</v>
      </c>
      <c r="L7694" t="str">
        <f>_xlfn.XLOOKUP(J7694,dFornecedor!$A$2:$A$6,dFornecedor!$B$2:$B$6)</f>
        <v>StepUp</v>
      </c>
      <c r="M7694" t="str">
        <f>_xlfn.XLOOKUP(G7694,dMateriaPrima!$A$2:$A$12,dMateriaPrima!$B$2:$B$12)</f>
        <v>Papel</v>
      </c>
      <c r="N7694" s="2">
        <f>_xlfn.XLOOKUP(G7694,dMateriaPrima!$A$2:$A$12,dMateriaPrima!$C$2:$C$12)</f>
        <v>9</v>
      </c>
      <c r="O7694" s="3">
        <f t="shared" si="600"/>
        <v>2421</v>
      </c>
      <c r="P7694" s="4">
        <f t="shared" si="601"/>
        <v>266.31</v>
      </c>
      <c r="Q7694" s="3">
        <f t="shared" si="602"/>
        <v>2154.69</v>
      </c>
      <c r="R7694" t="str">
        <f t="shared" si="603"/>
        <v>No prazo</v>
      </c>
      <c r="S7694" s="5">
        <f t="shared" si="604"/>
        <v>0</v>
      </c>
    </row>
    <row r="7695" spans="1:19" x14ac:dyDescent="0.25">
      <c r="A7695">
        <v>7694</v>
      </c>
      <c r="B7695" s="1">
        <v>44352</v>
      </c>
      <c r="C7695" s="1">
        <v>44352</v>
      </c>
      <c r="D7695" s="1">
        <v>44385</v>
      </c>
      <c r="E7695" s="1">
        <v>44387</v>
      </c>
      <c r="F7695">
        <v>1</v>
      </c>
      <c r="G7695">
        <v>1</v>
      </c>
      <c r="H7695">
        <v>289</v>
      </c>
      <c r="I7695" s="6">
        <v>0.32</v>
      </c>
      <c r="J7695">
        <v>2</v>
      </c>
      <c r="K7695" t="str">
        <f>_xlfn.XLOOKUP(fCompras!F7695,dComprador!$A$2:$A$7,dComprador!$B$2:$B$7)</f>
        <v>Alon</v>
      </c>
      <c r="L7695" t="str">
        <f>_xlfn.XLOOKUP(J7695,dFornecedor!$A$2:$A$6,dFornecedor!$B$2:$B$6)</f>
        <v>Minerva</v>
      </c>
      <c r="M7695" t="str">
        <f>_xlfn.XLOOKUP(G7695,dMateriaPrima!$A$2:$A$12,dMateriaPrima!$B$2:$B$12)</f>
        <v>Tecido</v>
      </c>
      <c r="N7695" s="2">
        <f>_xlfn.XLOOKUP(G7695,dMateriaPrima!$A$2:$A$12,dMateriaPrima!$C$2:$C$12)</f>
        <v>18</v>
      </c>
      <c r="O7695" s="3">
        <f t="shared" si="600"/>
        <v>5202</v>
      </c>
      <c r="P7695" s="4">
        <f t="shared" si="601"/>
        <v>1664.64</v>
      </c>
      <c r="Q7695" s="3">
        <f t="shared" si="602"/>
        <v>3537.3599999999997</v>
      </c>
      <c r="R7695" t="str">
        <f t="shared" si="603"/>
        <v>Em atraso</v>
      </c>
      <c r="S7695" s="5">
        <f t="shared" si="604"/>
        <v>2</v>
      </c>
    </row>
    <row r="7696" spans="1:19" x14ac:dyDescent="0.25">
      <c r="A7696">
        <v>7695</v>
      </c>
      <c r="B7696" s="1">
        <v>44352</v>
      </c>
      <c r="C7696" s="1">
        <v>44360</v>
      </c>
      <c r="D7696" s="1">
        <v>44375</v>
      </c>
      <c r="E7696" s="1">
        <v>44377</v>
      </c>
      <c r="F7696">
        <v>1</v>
      </c>
      <c r="G7696">
        <v>9</v>
      </c>
      <c r="H7696">
        <v>285</v>
      </c>
      <c r="I7696" s="6">
        <v>0</v>
      </c>
      <c r="J7696">
        <v>3</v>
      </c>
      <c r="K7696" t="str">
        <f>_xlfn.XLOOKUP(fCompras!F7696,dComprador!$A$2:$A$7,dComprador!$B$2:$B$7)</f>
        <v>Alon</v>
      </c>
      <c r="L7696" t="str">
        <f>_xlfn.XLOOKUP(J7696,dFornecedor!$A$2:$A$6,dFornecedor!$B$2:$B$6)</f>
        <v>StepUp</v>
      </c>
      <c r="M7696" t="str">
        <f>_xlfn.XLOOKUP(G7696,dMateriaPrima!$A$2:$A$12,dMateriaPrima!$B$2:$B$12)</f>
        <v>Couro</v>
      </c>
      <c r="N7696" s="2">
        <f>_xlfn.XLOOKUP(G7696,dMateriaPrima!$A$2:$A$12,dMateriaPrima!$C$2:$C$12)</f>
        <v>4.4000000000000004</v>
      </c>
      <c r="O7696" s="3">
        <f t="shared" si="600"/>
        <v>1254</v>
      </c>
      <c r="P7696" s="4">
        <f t="shared" si="601"/>
        <v>0</v>
      </c>
      <c r="Q7696" s="3">
        <f t="shared" si="602"/>
        <v>1254</v>
      </c>
      <c r="R7696" t="str">
        <f t="shared" si="603"/>
        <v>Em atraso</v>
      </c>
      <c r="S7696" s="5">
        <f t="shared" si="604"/>
        <v>2</v>
      </c>
    </row>
    <row r="7697" spans="1:19" x14ac:dyDescent="0.25">
      <c r="A7697">
        <v>7696</v>
      </c>
      <c r="B7697" s="1">
        <v>44353</v>
      </c>
      <c r="C7697" s="1">
        <v>44360</v>
      </c>
      <c r="D7697" s="1">
        <v>44360</v>
      </c>
      <c r="E7697" s="1">
        <v>44363</v>
      </c>
      <c r="F7697">
        <v>4</v>
      </c>
      <c r="G7697">
        <v>2</v>
      </c>
      <c r="H7697">
        <v>1</v>
      </c>
      <c r="I7697" s="6">
        <v>0</v>
      </c>
      <c r="J7697">
        <v>1</v>
      </c>
      <c r="K7697" t="str">
        <f>_xlfn.XLOOKUP(fCompras!F7697,dComprador!$A$2:$A$7,dComprador!$B$2:$B$7)</f>
        <v>Lira</v>
      </c>
      <c r="L7697" t="str">
        <f>_xlfn.XLOOKUP(J7697,dFornecedor!$A$2:$A$6,dFornecedor!$B$2:$B$6)</f>
        <v>NorthShore</v>
      </c>
      <c r="M7697" t="str">
        <f>_xlfn.XLOOKUP(G7697,dMateriaPrima!$A$2:$A$12,dMateriaPrima!$B$2:$B$12)</f>
        <v>Chapa Metal</v>
      </c>
      <c r="N7697" s="2">
        <f>_xlfn.XLOOKUP(G7697,dMateriaPrima!$A$2:$A$12,dMateriaPrima!$C$2:$C$12)</f>
        <v>299.89999999999998</v>
      </c>
      <c r="O7697" s="3">
        <f t="shared" si="600"/>
        <v>299.89999999999998</v>
      </c>
      <c r="P7697" s="4">
        <f t="shared" si="601"/>
        <v>0</v>
      </c>
      <c r="Q7697" s="3">
        <f t="shared" si="602"/>
        <v>299.89999999999998</v>
      </c>
      <c r="R7697" t="str">
        <f t="shared" si="603"/>
        <v>Em atraso</v>
      </c>
      <c r="S7697" s="5">
        <f t="shared" si="604"/>
        <v>3</v>
      </c>
    </row>
    <row r="7698" spans="1:19" x14ac:dyDescent="0.25">
      <c r="A7698">
        <v>7697</v>
      </c>
      <c r="B7698" s="1">
        <v>44353</v>
      </c>
      <c r="C7698" s="1">
        <v>44361</v>
      </c>
      <c r="D7698" s="1">
        <v>44364</v>
      </c>
      <c r="E7698" s="1">
        <v>44371</v>
      </c>
      <c r="F7698">
        <v>4</v>
      </c>
      <c r="G7698">
        <v>11</v>
      </c>
      <c r="H7698">
        <v>86</v>
      </c>
      <c r="I7698" s="6">
        <v>0</v>
      </c>
      <c r="J7698">
        <v>2</v>
      </c>
      <c r="K7698" t="str">
        <f>_xlfn.XLOOKUP(fCompras!F7698,dComprador!$A$2:$A$7,dComprador!$B$2:$B$7)</f>
        <v>Lira</v>
      </c>
      <c r="L7698" t="str">
        <f>_xlfn.XLOOKUP(J7698,dFornecedor!$A$2:$A$6,dFornecedor!$B$2:$B$6)</f>
        <v>Minerva</v>
      </c>
      <c r="M7698" t="str">
        <f>_xlfn.XLOOKUP(G7698,dMateriaPrima!$A$2:$A$12,dMateriaPrima!$B$2:$B$12)</f>
        <v>Papel</v>
      </c>
      <c r="N7698" s="2">
        <f>_xlfn.XLOOKUP(G7698,dMateriaPrima!$A$2:$A$12,dMateriaPrima!$C$2:$C$12)</f>
        <v>9</v>
      </c>
      <c r="O7698" s="3">
        <f t="shared" si="600"/>
        <v>774</v>
      </c>
      <c r="P7698" s="4">
        <f t="shared" si="601"/>
        <v>0</v>
      </c>
      <c r="Q7698" s="3">
        <f t="shared" si="602"/>
        <v>774</v>
      </c>
      <c r="R7698" t="str">
        <f t="shared" si="603"/>
        <v>Em atraso</v>
      </c>
      <c r="S7698" s="5">
        <f t="shared" si="604"/>
        <v>7</v>
      </c>
    </row>
    <row r="7699" spans="1:19" x14ac:dyDescent="0.25">
      <c r="A7699">
        <v>7698</v>
      </c>
      <c r="B7699" s="1">
        <v>44353</v>
      </c>
      <c r="C7699" s="1">
        <v>44363</v>
      </c>
      <c r="D7699" s="1">
        <v>44372</v>
      </c>
      <c r="E7699" s="1">
        <v>44375</v>
      </c>
      <c r="F7699">
        <v>1</v>
      </c>
      <c r="G7699">
        <v>7</v>
      </c>
      <c r="H7699">
        <v>463</v>
      </c>
      <c r="I7699" s="6">
        <v>0</v>
      </c>
      <c r="J7699">
        <v>3</v>
      </c>
      <c r="K7699" t="str">
        <f>_xlfn.XLOOKUP(fCompras!F7699,dComprador!$A$2:$A$7,dComprador!$B$2:$B$7)</f>
        <v>Alon</v>
      </c>
      <c r="L7699" t="str">
        <f>_xlfn.XLOOKUP(J7699,dFornecedor!$A$2:$A$6,dFornecedor!$B$2:$B$6)</f>
        <v>StepUp</v>
      </c>
      <c r="M7699" t="str">
        <f>_xlfn.XLOOKUP(G7699,dMateriaPrima!$A$2:$A$12,dMateriaPrima!$B$2:$B$12)</f>
        <v>Poliéster</v>
      </c>
      <c r="N7699" s="2">
        <f>_xlfn.XLOOKUP(G7699,dMateriaPrima!$A$2:$A$12,dMateriaPrima!$C$2:$C$12)</f>
        <v>8</v>
      </c>
      <c r="O7699" s="3">
        <f t="shared" si="600"/>
        <v>3704</v>
      </c>
      <c r="P7699" s="4">
        <f t="shared" si="601"/>
        <v>0</v>
      </c>
      <c r="Q7699" s="3">
        <f t="shared" si="602"/>
        <v>3704</v>
      </c>
      <c r="R7699" t="str">
        <f t="shared" si="603"/>
        <v>Em atraso</v>
      </c>
      <c r="S7699" s="5">
        <f t="shared" si="604"/>
        <v>3</v>
      </c>
    </row>
    <row r="7700" spans="1:19" x14ac:dyDescent="0.25">
      <c r="A7700">
        <v>7699</v>
      </c>
      <c r="B7700" s="1">
        <v>44353</v>
      </c>
      <c r="C7700" s="1">
        <v>44358</v>
      </c>
      <c r="D7700" s="1">
        <v>44373</v>
      </c>
      <c r="E7700" s="1">
        <v>44373</v>
      </c>
      <c r="F7700">
        <v>1</v>
      </c>
      <c r="G7700">
        <v>7</v>
      </c>
      <c r="H7700">
        <v>14</v>
      </c>
      <c r="I7700" s="6">
        <v>0</v>
      </c>
      <c r="J7700">
        <v>2</v>
      </c>
      <c r="K7700" t="str">
        <f>_xlfn.XLOOKUP(fCompras!F7700,dComprador!$A$2:$A$7,dComprador!$B$2:$B$7)</f>
        <v>Alon</v>
      </c>
      <c r="L7700" t="str">
        <f>_xlfn.XLOOKUP(J7700,dFornecedor!$A$2:$A$6,dFornecedor!$B$2:$B$6)</f>
        <v>Minerva</v>
      </c>
      <c r="M7700" t="str">
        <f>_xlfn.XLOOKUP(G7700,dMateriaPrima!$A$2:$A$12,dMateriaPrima!$B$2:$B$12)</f>
        <v>Poliéster</v>
      </c>
      <c r="N7700" s="2">
        <f>_xlfn.XLOOKUP(G7700,dMateriaPrima!$A$2:$A$12,dMateriaPrima!$C$2:$C$12)</f>
        <v>8</v>
      </c>
      <c r="O7700" s="3">
        <f t="shared" si="600"/>
        <v>112</v>
      </c>
      <c r="P7700" s="4">
        <f t="shared" si="601"/>
        <v>0</v>
      </c>
      <c r="Q7700" s="3">
        <f t="shared" si="602"/>
        <v>112</v>
      </c>
      <c r="R7700" t="str">
        <f t="shared" si="603"/>
        <v>No prazo</v>
      </c>
      <c r="S7700" s="5">
        <f t="shared" si="604"/>
        <v>0</v>
      </c>
    </row>
    <row r="7701" spans="1:19" x14ac:dyDescent="0.25">
      <c r="A7701">
        <v>7700</v>
      </c>
      <c r="B7701" s="1">
        <v>44353</v>
      </c>
      <c r="C7701" s="1">
        <v>44358</v>
      </c>
      <c r="D7701" s="1">
        <v>44372</v>
      </c>
      <c r="E7701" s="1">
        <v>44376</v>
      </c>
      <c r="F7701">
        <v>1</v>
      </c>
      <c r="G7701">
        <v>9</v>
      </c>
      <c r="H7701">
        <v>372</v>
      </c>
      <c r="I7701" s="6">
        <v>0</v>
      </c>
      <c r="J7701">
        <v>3</v>
      </c>
      <c r="K7701" t="str">
        <f>_xlfn.XLOOKUP(fCompras!F7701,dComprador!$A$2:$A$7,dComprador!$B$2:$B$7)</f>
        <v>Alon</v>
      </c>
      <c r="L7701" t="str">
        <f>_xlfn.XLOOKUP(J7701,dFornecedor!$A$2:$A$6,dFornecedor!$B$2:$B$6)</f>
        <v>StepUp</v>
      </c>
      <c r="M7701" t="str">
        <f>_xlfn.XLOOKUP(G7701,dMateriaPrima!$A$2:$A$12,dMateriaPrima!$B$2:$B$12)</f>
        <v>Couro</v>
      </c>
      <c r="N7701" s="2">
        <f>_xlfn.XLOOKUP(G7701,dMateriaPrima!$A$2:$A$12,dMateriaPrima!$C$2:$C$12)</f>
        <v>4.4000000000000004</v>
      </c>
      <c r="O7701" s="3">
        <f t="shared" si="600"/>
        <v>1636.8000000000002</v>
      </c>
      <c r="P7701" s="4">
        <f t="shared" si="601"/>
        <v>0</v>
      </c>
      <c r="Q7701" s="3">
        <f t="shared" si="602"/>
        <v>1636.8000000000002</v>
      </c>
      <c r="R7701" t="str">
        <f t="shared" si="603"/>
        <v>Em atraso</v>
      </c>
      <c r="S7701" s="5">
        <f t="shared" si="604"/>
        <v>4</v>
      </c>
    </row>
    <row r="7702" spans="1:19" x14ac:dyDescent="0.25">
      <c r="A7702">
        <v>7701</v>
      </c>
      <c r="B7702" s="1">
        <v>44353</v>
      </c>
      <c r="C7702" s="1">
        <v>44354</v>
      </c>
      <c r="D7702" s="1">
        <v>44382</v>
      </c>
      <c r="E7702" s="1">
        <v>44386</v>
      </c>
      <c r="F7702">
        <v>1</v>
      </c>
      <c r="G7702">
        <v>8</v>
      </c>
      <c r="H7702">
        <v>475</v>
      </c>
      <c r="I7702" s="6">
        <v>0</v>
      </c>
      <c r="J7702">
        <v>1</v>
      </c>
      <c r="K7702" t="str">
        <f>_xlfn.XLOOKUP(fCompras!F7702,dComprador!$A$2:$A$7,dComprador!$B$2:$B$7)</f>
        <v>Alon</v>
      </c>
      <c r="L7702" t="str">
        <f>_xlfn.XLOOKUP(J7702,dFornecedor!$A$2:$A$6,dFornecedor!$B$2:$B$6)</f>
        <v>NorthShore</v>
      </c>
      <c r="M7702" t="str">
        <f>_xlfn.XLOOKUP(G7702,dMateriaPrima!$A$2:$A$12,dMateriaPrima!$B$2:$B$12)</f>
        <v>Cimento</v>
      </c>
      <c r="N7702" s="2">
        <f>_xlfn.XLOOKUP(G7702,dMateriaPrima!$A$2:$A$12,dMateriaPrima!$C$2:$C$12)</f>
        <v>23</v>
      </c>
      <c r="O7702" s="3">
        <f t="shared" si="600"/>
        <v>10925</v>
      </c>
      <c r="P7702" s="4">
        <f t="shared" si="601"/>
        <v>0</v>
      </c>
      <c r="Q7702" s="3">
        <f t="shared" si="602"/>
        <v>10925</v>
      </c>
      <c r="R7702" t="str">
        <f t="shared" si="603"/>
        <v>Em atraso</v>
      </c>
      <c r="S7702" s="5">
        <f t="shared" si="604"/>
        <v>4</v>
      </c>
    </row>
    <row r="7703" spans="1:19" x14ac:dyDescent="0.25">
      <c r="A7703">
        <v>7702</v>
      </c>
      <c r="B7703" s="1">
        <v>44353</v>
      </c>
      <c r="C7703" s="1">
        <v>44353</v>
      </c>
      <c r="D7703" s="1">
        <v>44386</v>
      </c>
      <c r="E7703" s="1">
        <v>44384</v>
      </c>
      <c r="F7703">
        <v>1</v>
      </c>
      <c r="G7703">
        <v>6</v>
      </c>
      <c r="H7703">
        <v>192</v>
      </c>
      <c r="I7703" s="6">
        <v>0</v>
      </c>
      <c r="J7703">
        <v>4</v>
      </c>
      <c r="K7703" t="str">
        <f>_xlfn.XLOOKUP(fCompras!F7703,dComprador!$A$2:$A$7,dComprador!$B$2:$B$7)</f>
        <v>Alon</v>
      </c>
      <c r="L7703" t="str">
        <f>_xlfn.XLOOKUP(J7703,dFornecedor!$A$2:$A$6,dFornecedor!$B$2:$B$6)</f>
        <v>AlphaOmega</v>
      </c>
      <c r="M7703" t="str">
        <f>_xlfn.XLOOKUP(G7703,dMateriaPrima!$A$2:$A$12,dMateriaPrima!$B$2:$B$12)</f>
        <v>Fio Algodão</v>
      </c>
      <c r="N7703" s="2">
        <f>_xlfn.XLOOKUP(G7703,dMateriaPrima!$A$2:$A$12,dMateriaPrima!$C$2:$C$12)</f>
        <v>55.9</v>
      </c>
      <c r="O7703" s="3">
        <f t="shared" si="600"/>
        <v>10732.8</v>
      </c>
      <c r="P7703" s="4">
        <f t="shared" si="601"/>
        <v>0</v>
      </c>
      <c r="Q7703" s="3">
        <f t="shared" si="602"/>
        <v>10732.8</v>
      </c>
      <c r="R7703" t="str">
        <f t="shared" si="603"/>
        <v>No prazo</v>
      </c>
      <c r="S7703" s="5">
        <f t="shared" si="604"/>
        <v>0</v>
      </c>
    </row>
    <row r="7704" spans="1:19" x14ac:dyDescent="0.25">
      <c r="A7704">
        <v>7703</v>
      </c>
      <c r="B7704" s="1">
        <v>44353</v>
      </c>
      <c r="C7704" s="1">
        <v>44363</v>
      </c>
      <c r="D7704" s="1">
        <v>44385</v>
      </c>
      <c r="E7704" s="1">
        <v>44387</v>
      </c>
      <c r="F7704">
        <v>1</v>
      </c>
      <c r="G7704">
        <v>9</v>
      </c>
      <c r="H7704">
        <v>18</v>
      </c>
      <c r="I7704" s="6">
        <v>0</v>
      </c>
      <c r="J7704">
        <v>1</v>
      </c>
      <c r="K7704" t="str">
        <f>_xlfn.XLOOKUP(fCompras!F7704,dComprador!$A$2:$A$7,dComprador!$B$2:$B$7)</f>
        <v>Alon</v>
      </c>
      <c r="L7704" t="str">
        <f>_xlfn.XLOOKUP(J7704,dFornecedor!$A$2:$A$6,dFornecedor!$B$2:$B$6)</f>
        <v>NorthShore</v>
      </c>
      <c r="M7704" t="str">
        <f>_xlfn.XLOOKUP(G7704,dMateriaPrima!$A$2:$A$12,dMateriaPrima!$B$2:$B$12)</f>
        <v>Couro</v>
      </c>
      <c r="N7704" s="2">
        <f>_xlfn.XLOOKUP(G7704,dMateriaPrima!$A$2:$A$12,dMateriaPrima!$C$2:$C$12)</f>
        <v>4.4000000000000004</v>
      </c>
      <c r="O7704" s="3">
        <f t="shared" si="600"/>
        <v>79.2</v>
      </c>
      <c r="P7704" s="4">
        <f t="shared" si="601"/>
        <v>0</v>
      </c>
      <c r="Q7704" s="3">
        <f t="shared" si="602"/>
        <v>79.2</v>
      </c>
      <c r="R7704" t="str">
        <f t="shared" si="603"/>
        <v>Em atraso</v>
      </c>
      <c r="S7704" s="5">
        <f t="shared" si="604"/>
        <v>2</v>
      </c>
    </row>
    <row r="7705" spans="1:19" x14ac:dyDescent="0.25">
      <c r="A7705">
        <v>7704</v>
      </c>
      <c r="B7705" s="1">
        <v>44353</v>
      </c>
      <c r="C7705" s="1">
        <v>44364</v>
      </c>
      <c r="D7705" s="1">
        <v>44374</v>
      </c>
      <c r="E7705" s="1">
        <v>44376</v>
      </c>
      <c r="F7705">
        <v>1</v>
      </c>
      <c r="G7705">
        <v>5</v>
      </c>
      <c r="H7705">
        <v>55</v>
      </c>
      <c r="I7705" s="6">
        <v>0</v>
      </c>
      <c r="J7705">
        <v>1</v>
      </c>
      <c r="K7705" t="str">
        <f>_xlfn.XLOOKUP(fCompras!F7705,dComprador!$A$2:$A$7,dComprador!$B$2:$B$7)</f>
        <v>Alon</v>
      </c>
      <c r="L7705" t="str">
        <f>_xlfn.XLOOKUP(J7705,dFornecedor!$A$2:$A$6,dFornecedor!$B$2:$B$6)</f>
        <v>NorthShore</v>
      </c>
      <c r="M7705" t="str">
        <f>_xlfn.XLOOKUP(G7705,dMateriaPrima!$A$2:$A$12,dMateriaPrima!$B$2:$B$12)</f>
        <v>Areia</v>
      </c>
      <c r="N7705" s="2">
        <f>_xlfn.XLOOKUP(G7705,dMateriaPrima!$A$2:$A$12,dMateriaPrima!$C$2:$C$12)</f>
        <v>3.59</v>
      </c>
      <c r="O7705" s="3">
        <f t="shared" si="600"/>
        <v>197.45</v>
      </c>
      <c r="P7705" s="4">
        <f t="shared" si="601"/>
        <v>0</v>
      </c>
      <c r="Q7705" s="3">
        <f t="shared" si="602"/>
        <v>197.45</v>
      </c>
      <c r="R7705" t="str">
        <f t="shared" si="603"/>
        <v>Em atraso</v>
      </c>
      <c r="S7705" s="5">
        <f t="shared" si="604"/>
        <v>2</v>
      </c>
    </row>
    <row r="7706" spans="1:19" x14ac:dyDescent="0.25">
      <c r="A7706">
        <v>7705</v>
      </c>
      <c r="B7706" s="1">
        <v>44353</v>
      </c>
      <c r="C7706" s="1">
        <v>44353</v>
      </c>
      <c r="D7706" s="1">
        <v>44377</v>
      </c>
      <c r="E7706" s="1">
        <v>44379</v>
      </c>
      <c r="F7706">
        <v>1</v>
      </c>
      <c r="G7706">
        <v>1</v>
      </c>
      <c r="H7706">
        <v>44</v>
      </c>
      <c r="I7706" s="6">
        <v>0</v>
      </c>
      <c r="J7706">
        <v>5</v>
      </c>
      <c r="K7706" t="str">
        <f>_xlfn.XLOOKUP(fCompras!F7706,dComprador!$A$2:$A$7,dComprador!$B$2:$B$7)</f>
        <v>Alon</v>
      </c>
      <c r="L7706" t="str">
        <f>_xlfn.XLOOKUP(J7706,dFornecedor!$A$2:$A$6,dFornecedor!$B$2:$B$6)</f>
        <v>Atlas</v>
      </c>
      <c r="M7706" t="str">
        <f>_xlfn.XLOOKUP(G7706,dMateriaPrima!$A$2:$A$12,dMateriaPrima!$B$2:$B$12)</f>
        <v>Tecido</v>
      </c>
      <c r="N7706" s="2">
        <f>_xlfn.XLOOKUP(G7706,dMateriaPrima!$A$2:$A$12,dMateriaPrima!$C$2:$C$12)</f>
        <v>18</v>
      </c>
      <c r="O7706" s="3">
        <f t="shared" si="600"/>
        <v>792</v>
      </c>
      <c r="P7706" s="4">
        <f t="shared" si="601"/>
        <v>0</v>
      </c>
      <c r="Q7706" s="3">
        <f t="shared" si="602"/>
        <v>792</v>
      </c>
      <c r="R7706" t="str">
        <f t="shared" si="603"/>
        <v>Em atraso</v>
      </c>
      <c r="S7706" s="5">
        <f t="shared" si="604"/>
        <v>2</v>
      </c>
    </row>
    <row r="7707" spans="1:19" x14ac:dyDescent="0.25">
      <c r="A7707">
        <v>7706</v>
      </c>
      <c r="B7707" s="1">
        <v>44354</v>
      </c>
      <c r="C7707" s="1">
        <v>44360</v>
      </c>
      <c r="D7707" s="1">
        <v>44361</v>
      </c>
      <c r="E7707" s="1">
        <v>44362</v>
      </c>
      <c r="F7707">
        <v>4</v>
      </c>
      <c r="G7707">
        <v>10</v>
      </c>
      <c r="H7707">
        <v>18</v>
      </c>
      <c r="I7707" s="6">
        <v>0</v>
      </c>
      <c r="J7707">
        <v>2</v>
      </c>
      <c r="K7707" t="str">
        <f>_xlfn.XLOOKUP(fCompras!F7707,dComprador!$A$2:$A$7,dComprador!$B$2:$B$7)</f>
        <v>Lira</v>
      </c>
      <c r="L7707" t="str">
        <f>_xlfn.XLOOKUP(J7707,dFornecedor!$A$2:$A$6,dFornecedor!$B$2:$B$6)</f>
        <v>Minerva</v>
      </c>
      <c r="M7707" t="str">
        <f>_xlfn.XLOOKUP(G7707,dMateriaPrima!$A$2:$A$12,dMateriaPrima!$B$2:$B$12)</f>
        <v>Pedra Britada</v>
      </c>
      <c r="N7707" s="2">
        <f>_xlfn.XLOOKUP(G7707,dMateriaPrima!$A$2:$A$12,dMateriaPrima!$C$2:$C$12)</f>
        <v>56</v>
      </c>
      <c r="O7707" s="3">
        <f t="shared" si="600"/>
        <v>1008</v>
      </c>
      <c r="P7707" s="4">
        <f t="shared" si="601"/>
        <v>0</v>
      </c>
      <c r="Q7707" s="3">
        <f t="shared" si="602"/>
        <v>1008</v>
      </c>
      <c r="R7707" t="str">
        <f t="shared" si="603"/>
        <v>Em atraso</v>
      </c>
      <c r="S7707" s="5">
        <f t="shared" si="604"/>
        <v>1</v>
      </c>
    </row>
    <row r="7708" spans="1:19" x14ac:dyDescent="0.25">
      <c r="A7708">
        <v>7707</v>
      </c>
      <c r="B7708" s="1">
        <v>44354</v>
      </c>
      <c r="C7708" s="1">
        <v>44354</v>
      </c>
      <c r="D7708" s="1">
        <v>44361</v>
      </c>
      <c r="E7708" s="1">
        <v>44364</v>
      </c>
      <c r="F7708">
        <v>4</v>
      </c>
      <c r="G7708">
        <v>5</v>
      </c>
      <c r="H7708">
        <v>152</v>
      </c>
      <c r="I7708" s="6">
        <v>0</v>
      </c>
      <c r="J7708">
        <v>2</v>
      </c>
      <c r="K7708" t="str">
        <f>_xlfn.XLOOKUP(fCompras!F7708,dComprador!$A$2:$A$7,dComprador!$B$2:$B$7)</f>
        <v>Lira</v>
      </c>
      <c r="L7708" t="str">
        <f>_xlfn.XLOOKUP(J7708,dFornecedor!$A$2:$A$6,dFornecedor!$B$2:$B$6)</f>
        <v>Minerva</v>
      </c>
      <c r="M7708" t="str">
        <f>_xlfn.XLOOKUP(G7708,dMateriaPrima!$A$2:$A$12,dMateriaPrima!$B$2:$B$12)</f>
        <v>Areia</v>
      </c>
      <c r="N7708" s="2">
        <f>_xlfn.XLOOKUP(G7708,dMateriaPrima!$A$2:$A$12,dMateriaPrima!$C$2:$C$12)</f>
        <v>3.59</v>
      </c>
      <c r="O7708" s="3">
        <f t="shared" si="600"/>
        <v>545.67999999999995</v>
      </c>
      <c r="P7708" s="4">
        <f t="shared" si="601"/>
        <v>0</v>
      </c>
      <c r="Q7708" s="3">
        <f t="shared" si="602"/>
        <v>545.67999999999995</v>
      </c>
      <c r="R7708" t="str">
        <f t="shared" si="603"/>
        <v>Em atraso</v>
      </c>
      <c r="S7708" s="5">
        <f t="shared" si="604"/>
        <v>3</v>
      </c>
    </row>
    <row r="7709" spans="1:19" x14ac:dyDescent="0.25">
      <c r="A7709">
        <v>7708</v>
      </c>
      <c r="B7709" s="1">
        <v>44354</v>
      </c>
      <c r="C7709" s="1">
        <v>44358</v>
      </c>
      <c r="D7709" s="1">
        <v>44362</v>
      </c>
      <c r="E7709" s="1">
        <v>44363</v>
      </c>
      <c r="F7709">
        <v>4</v>
      </c>
      <c r="G7709">
        <v>3</v>
      </c>
      <c r="H7709">
        <v>27</v>
      </c>
      <c r="I7709" s="6">
        <v>0</v>
      </c>
      <c r="J7709">
        <v>4</v>
      </c>
      <c r="K7709" t="str">
        <f>_xlfn.XLOOKUP(fCompras!F7709,dComprador!$A$2:$A$7,dComprador!$B$2:$B$7)</f>
        <v>Lira</v>
      </c>
      <c r="L7709" t="str">
        <f>_xlfn.XLOOKUP(J7709,dFornecedor!$A$2:$A$6,dFornecedor!$B$2:$B$6)</f>
        <v>AlphaOmega</v>
      </c>
      <c r="M7709" t="str">
        <f>_xlfn.XLOOKUP(G7709,dMateriaPrima!$A$2:$A$12,dMateriaPrima!$B$2:$B$12)</f>
        <v>Barra Metal</v>
      </c>
      <c r="N7709" s="2">
        <f>_xlfn.XLOOKUP(G7709,dMateriaPrima!$A$2:$A$12,dMateriaPrima!$C$2:$C$12)</f>
        <v>565</v>
      </c>
      <c r="O7709" s="3">
        <f t="shared" si="600"/>
        <v>15255</v>
      </c>
      <c r="P7709" s="4">
        <f t="shared" si="601"/>
        <v>0</v>
      </c>
      <c r="Q7709" s="3">
        <f t="shared" si="602"/>
        <v>15255</v>
      </c>
      <c r="R7709" t="str">
        <f t="shared" si="603"/>
        <v>Em atraso</v>
      </c>
      <c r="S7709" s="5">
        <f t="shared" si="604"/>
        <v>1</v>
      </c>
    </row>
    <row r="7710" spans="1:19" x14ac:dyDescent="0.25">
      <c r="A7710">
        <v>7709</v>
      </c>
      <c r="B7710" s="1">
        <v>44354</v>
      </c>
      <c r="C7710" s="1">
        <v>44355</v>
      </c>
      <c r="D7710" s="1">
        <v>44374</v>
      </c>
      <c r="E7710" s="1">
        <v>44376</v>
      </c>
      <c r="F7710">
        <v>1</v>
      </c>
      <c r="G7710">
        <v>1</v>
      </c>
      <c r="H7710">
        <v>4</v>
      </c>
      <c r="I7710" s="6">
        <v>0</v>
      </c>
      <c r="J7710">
        <v>3</v>
      </c>
      <c r="K7710" t="str">
        <f>_xlfn.XLOOKUP(fCompras!F7710,dComprador!$A$2:$A$7,dComprador!$B$2:$B$7)</f>
        <v>Alon</v>
      </c>
      <c r="L7710" t="str">
        <f>_xlfn.XLOOKUP(J7710,dFornecedor!$A$2:$A$6,dFornecedor!$B$2:$B$6)</f>
        <v>StepUp</v>
      </c>
      <c r="M7710" t="str">
        <f>_xlfn.XLOOKUP(G7710,dMateriaPrima!$A$2:$A$12,dMateriaPrima!$B$2:$B$12)</f>
        <v>Tecido</v>
      </c>
      <c r="N7710" s="2">
        <f>_xlfn.XLOOKUP(G7710,dMateriaPrima!$A$2:$A$12,dMateriaPrima!$C$2:$C$12)</f>
        <v>18</v>
      </c>
      <c r="O7710" s="3">
        <f t="shared" si="600"/>
        <v>72</v>
      </c>
      <c r="P7710" s="4">
        <f t="shared" si="601"/>
        <v>0</v>
      </c>
      <c r="Q7710" s="3">
        <f t="shared" si="602"/>
        <v>72</v>
      </c>
      <c r="R7710" t="str">
        <f t="shared" si="603"/>
        <v>Em atraso</v>
      </c>
      <c r="S7710" s="5">
        <f t="shared" si="604"/>
        <v>2</v>
      </c>
    </row>
    <row r="7711" spans="1:19" x14ac:dyDescent="0.25">
      <c r="A7711">
        <v>7710</v>
      </c>
      <c r="B7711" s="1">
        <v>44354</v>
      </c>
      <c r="C7711" s="1">
        <v>44362</v>
      </c>
      <c r="D7711" s="1">
        <v>44373</v>
      </c>
      <c r="E7711" s="1">
        <v>44375</v>
      </c>
      <c r="F7711">
        <v>1</v>
      </c>
      <c r="G7711">
        <v>11</v>
      </c>
      <c r="H7711">
        <v>208</v>
      </c>
      <c r="I7711" s="6">
        <v>0</v>
      </c>
      <c r="J7711">
        <v>2</v>
      </c>
      <c r="K7711" t="str">
        <f>_xlfn.XLOOKUP(fCompras!F7711,dComprador!$A$2:$A$7,dComprador!$B$2:$B$7)</f>
        <v>Alon</v>
      </c>
      <c r="L7711" t="str">
        <f>_xlfn.XLOOKUP(J7711,dFornecedor!$A$2:$A$6,dFornecedor!$B$2:$B$6)</f>
        <v>Minerva</v>
      </c>
      <c r="M7711" t="str">
        <f>_xlfn.XLOOKUP(G7711,dMateriaPrima!$A$2:$A$12,dMateriaPrima!$B$2:$B$12)</f>
        <v>Papel</v>
      </c>
      <c r="N7711" s="2">
        <f>_xlfn.XLOOKUP(G7711,dMateriaPrima!$A$2:$A$12,dMateriaPrima!$C$2:$C$12)</f>
        <v>9</v>
      </c>
      <c r="O7711" s="3">
        <f t="shared" si="600"/>
        <v>1872</v>
      </c>
      <c r="P7711" s="4">
        <f t="shared" si="601"/>
        <v>0</v>
      </c>
      <c r="Q7711" s="3">
        <f t="shared" si="602"/>
        <v>1872</v>
      </c>
      <c r="R7711" t="str">
        <f t="shared" si="603"/>
        <v>Em atraso</v>
      </c>
      <c r="S7711" s="5">
        <f t="shared" si="604"/>
        <v>2</v>
      </c>
    </row>
    <row r="7712" spans="1:19" x14ac:dyDescent="0.25">
      <c r="A7712">
        <v>7711</v>
      </c>
      <c r="B7712" s="1">
        <v>44354</v>
      </c>
      <c r="C7712" s="1">
        <v>44358</v>
      </c>
      <c r="D7712" s="1">
        <v>44371</v>
      </c>
      <c r="E7712" s="1">
        <v>44372</v>
      </c>
      <c r="F7712">
        <v>1</v>
      </c>
      <c r="G7712">
        <v>4</v>
      </c>
      <c r="H7712">
        <v>87</v>
      </c>
      <c r="I7712" s="6">
        <v>0</v>
      </c>
      <c r="J7712">
        <v>1</v>
      </c>
      <c r="K7712" t="str">
        <f>_xlfn.XLOOKUP(fCompras!F7712,dComprador!$A$2:$A$7,dComprador!$B$2:$B$7)</f>
        <v>Alon</v>
      </c>
      <c r="L7712" t="str">
        <f>_xlfn.XLOOKUP(J7712,dFornecedor!$A$2:$A$6,dFornecedor!$B$2:$B$6)</f>
        <v>NorthShore</v>
      </c>
      <c r="M7712" t="str">
        <f>_xlfn.XLOOKUP(G7712,dMateriaPrima!$A$2:$A$12,dMateriaPrima!$B$2:$B$12)</f>
        <v>Madeira</v>
      </c>
      <c r="N7712" s="2">
        <f>_xlfn.XLOOKUP(G7712,dMateriaPrima!$A$2:$A$12,dMateriaPrima!$C$2:$C$12)</f>
        <v>168</v>
      </c>
      <c r="O7712" s="3">
        <f t="shared" si="600"/>
        <v>14616</v>
      </c>
      <c r="P7712" s="4">
        <f t="shared" si="601"/>
        <v>0</v>
      </c>
      <c r="Q7712" s="3">
        <f t="shared" si="602"/>
        <v>14616</v>
      </c>
      <c r="R7712" t="str">
        <f t="shared" si="603"/>
        <v>Em atraso</v>
      </c>
      <c r="S7712" s="5">
        <f t="shared" si="604"/>
        <v>1</v>
      </c>
    </row>
    <row r="7713" spans="1:19" x14ac:dyDescent="0.25">
      <c r="A7713">
        <v>7712</v>
      </c>
      <c r="B7713" s="1">
        <v>44354</v>
      </c>
      <c r="C7713" s="1">
        <v>44354</v>
      </c>
      <c r="D7713" s="1">
        <v>44384</v>
      </c>
      <c r="E7713" s="1">
        <v>44386</v>
      </c>
      <c r="F7713">
        <v>1</v>
      </c>
      <c r="G7713">
        <v>3</v>
      </c>
      <c r="H7713">
        <v>296</v>
      </c>
      <c r="I7713" s="6">
        <v>0</v>
      </c>
      <c r="J7713">
        <v>2</v>
      </c>
      <c r="K7713" t="str">
        <f>_xlfn.XLOOKUP(fCompras!F7713,dComprador!$A$2:$A$7,dComprador!$B$2:$B$7)</f>
        <v>Alon</v>
      </c>
      <c r="L7713" t="str">
        <f>_xlfn.XLOOKUP(J7713,dFornecedor!$A$2:$A$6,dFornecedor!$B$2:$B$6)</f>
        <v>Minerva</v>
      </c>
      <c r="M7713" t="str">
        <f>_xlfn.XLOOKUP(G7713,dMateriaPrima!$A$2:$A$12,dMateriaPrima!$B$2:$B$12)</f>
        <v>Barra Metal</v>
      </c>
      <c r="N7713" s="2">
        <f>_xlfn.XLOOKUP(G7713,dMateriaPrima!$A$2:$A$12,dMateriaPrima!$C$2:$C$12)</f>
        <v>565</v>
      </c>
      <c r="O7713" s="3">
        <f t="shared" si="600"/>
        <v>167240</v>
      </c>
      <c r="P7713" s="4">
        <f t="shared" si="601"/>
        <v>0</v>
      </c>
      <c r="Q7713" s="3">
        <f t="shared" si="602"/>
        <v>167240</v>
      </c>
      <c r="R7713" t="str">
        <f t="shared" si="603"/>
        <v>Em atraso</v>
      </c>
      <c r="S7713" s="5">
        <f t="shared" si="604"/>
        <v>2</v>
      </c>
    </row>
    <row r="7714" spans="1:19" x14ac:dyDescent="0.25">
      <c r="A7714">
        <v>7713</v>
      </c>
      <c r="B7714" s="1">
        <v>44354</v>
      </c>
      <c r="C7714" s="1">
        <v>44360</v>
      </c>
      <c r="D7714" s="1">
        <v>44387</v>
      </c>
      <c r="E7714" s="1">
        <v>44387</v>
      </c>
      <c r="F7714">
        <v>1</v>
      </c>
      <c r="G7714">
        <v>7</v>
      </c>
      <c r="H7714">
        <v>182</v>
      </c>
      <c r="I7714" s="6">
        <v>0</v>
      </c>
      <c r="J7714">
        <v>3</v>
      </c>
      <c r="K7714" t="str">
        <f>_xlfn.XLOOKUP(fCompras!F7714,dComprador!$A$2:$A$7,dComprador!$B$2:$B$7)</f>
        <v>Alon</v>
      </c>
      <c r="L7714" t="str">
        <f>_xlfn.XLOOKUP(J7714,dFornecedor!$A$2:$A$6,dFornecedor!$B$2:$B$6)</f>
        <v>StepUp</v>
      </c>
      <c r="M7714" t="str">
        <f>_xlfn.XLOOKUP(G7714,dMateriaPrima!$A$2:$A$12,dMateriaPrima!$B$2:$B$12)</f>
        <v>Poliéster</v>
      </c>
      <c r="N7714" s="2">
        <f>_xlfn.XLOOKUP(G7714,dMateriaPrima!$A$2:$A$12,dMateriaPrima!$C$2:$C$12)</f>
        <v>8</v>
      </c>
      <c r="O7714" s="3">
        <f t="shared" si="600"/>
        <v>1456</v>
      </c>
      <c r="P7714" s="4">
        <f t="shared" si="601"/>
        <v>0</v>
      </c>
      <c r="Q7714" s="3">
        <f t="shared" si="602"/>
        <v>1456</v>
      </c>
      <c r="R7714" t="str">
        <f t="shared" si="603"/>
        <v>No prazo</v>
      </c>
      <c r="S7714" s="5">
        <f t="shared" si="604"/>
        <v>0</v>
      </c>
    </row>
    <row r="7715" spans="1:19" x14ac:dyDescent="0.25">
      <c r="A7715">
        <v>7714</v>
      </c>
      <c r="B7715" s="1">
        <v>44355</v>
      </c>
      <c r="C7715" s="1">
        <v>44356</v>
      </c>
      <c r="D7715" s="1">
        <v>44362</v>
      </c>
      <c r="E7715" s="1">
        <v>44365</v>
      </c>
      <c r="F7715">
        <v>4</v>
      </c>
      <c r="G7715">
        <v>7</v>
      </c>
      <c r="H7715">
        <v>193</v>
      </c>
      <c r="I7715" s="6">
        <v>0</v>
      </c>
      <c r="J7715">
        <v>3</v>
      </c>
      <c r="K7715" t="str">
        <f>_xlfn.XLOOKUP(fCompras!F7715,dComprador!$A$2:$A$7,dComprador!$B$2:$B$7)</f>
        <v>Lira</v>
      </c>
      <c r="L7715" t="str">
        <f>_xlfn.XLOOKUP(J7715,dFornecedor!$A$2:$A$6,dFornecedor!$B$2:$B$6)</f>
        <v>StepUp</v>
      </c>
      <c r="M7715" t="str">
        <f>_xlfn.XLOOKUP(G7715,dMateriaPrima!$A$2:$A$12,dMateriaPrima!$B$2:$B$12)</f>
        <v>Poliéster</v>
      </c>
      <c r="N7715" s="2">
        <f>_xlfn.XLOOKUP(G7715,dMateriaPrima!$A$2:$A$12,dMateriaPrima!$C$2:$C$12)</f>
        <v>8</v>
      </c>
      <c r="O7715" s="3">
        <f t="shared" si="600"/>
        <v>1544</v>
      </c>
      <c r="P7715" s="4">
        <f t="shared" si="601"/>
        <v>0</v>
      </c>
      <c r="Q7715" s="3">
        <f t="shared" si="602"/>
        <v>1544</v>
      </c>
      <c r="R7715" t="str">
        <f t="shared" si="603"/>
        <v>Em atraso</v>
      </c>
      <c r="S7715" s="5">
        <f t="shared" si="604"/>
        <v>3</v>
      </c>
    </row>
    <row r="7716" spans="1:19" x14ac:dyDescent="0.25">
      <c r="A7716">
        <v>7715</v>
      </c>
      <c r="B7716" s="1">
        <v>44355</v>
      </c>
      <c r="C7716" s="1">
        <v>44361</v>
      </c>
      <c r="D7716" s="1">
        <v>44362</v>
      </c>
      <c r="E7716" s="1">
        <v>44369</v>
      </c>
      <c r="F7716">
        <v>4</v>
      </c>
      <c r="G7716">
        <v>7</v>
      </c>
      <c r="H7716">
        <v>274</v>
      </c>
      <c r="I7716" s="6">
        <v>0</v>
      </c>
      <c r="J7716">
        <v>2</v>
      </c>
      <c r="K7716" t="str">
        <f>_xlfn.XLOOKUP(fCompras!F7716,dComprador!$A$2:$A$7,dComprador!$B$2:$B$7)</f>
        <v>Lira</v>
      </c>
      <c r="L7716" t="str">
        <f>_xlfn.XLOOKUP(J7716,dFornecedor!$A$2:$A$6,dFornecedor!$B$2:$B$6)</f>
        <v>Minerva</v>
      </c>
      <c r="M7716" t="str">
        <f>_xlfn.XLOOKUP(G7716,dMateriaPrima!$A$2:$A$12,dMateriaPrima!$B$2:$B$12)</f>
        <v>Poliéster</v>
      </c>
      <c r="N7716" s="2">
        <f>_xlfn.XLOOKUP(G7716,dMateriaPrima!$A$2:$A$12,dMateriaPrima!$C$2:$C$12)</f>
        <v>8</v>
      </c>
      <c r="O7716" s="3">
        <f t="shared" si="600"/>
        <v>2192</v>
      </c>
      <c r="P7716" s="4">
        <f t="shared" si="601"/>
        <v>0</v>
      </c>
      <c r="Q7716" s="3">
        <f t="shared" si="602"/>
        <v>2192</v>
      </c>
      <c r="R7716" t="str">
        <f t="shared" si="603"/>
        <v>Em atraso</v>
      </c>
      <c r="S7716" s="5">
        <f t="shared" si="604"/>
        <v>7</v>
      </c>
    </row>
    <row r="7717" spans="1:19" x14ac:dyDescent="0.25">
      <c r="A7717">
        <v>7716</v>
      </c>
      <c r="B7717" s="1">
        <v>44355</v>
      </c>
      <c r="C7717" s="1">
        <v>44356</v>
      </c>
      <c r="D7717" s="1">
        <v>44362</v>
      </c>
      <c r="E7717" s="1">
        <v>44364</v>
      </c>
      <c r="F7717">
        <v>4</v>
      </c>
      <c r="G7717">
        <v>5</v>
      </c>
      <c r="H7717">
        <v>185</v>
      </c>
      <c r="I7717" s="6">
        <v>0</v>
      </c>
      <c r="J7717">
        <v>4</v>
      </c>
      <c r="K7717" t="str">
        <f>_xlfn.XLOOKUP(fCompras!F7717,dComprador!$A$2:$A$7,dComprador!$B$2:$B$7)</f>
        <v>Lira</v>
      </c>
      <c r="L7717" t="str">
        <f>_xlfn.XLOOKUP(J7717,dFornecedor!$A$2:$A$6,dFornecedor!$B$2:$B$6)</f>
        <v>AlphaOmega</v>
      </c>
      <c r="M7717" t="str">
        <f>_xlfn.XLOOKUP(G7717,dMateriaPrima!$A$2:$A$12,dMateriaPrima!$B$2:$B$12)</f>
        <v>Areia</v>
      </c>
      <c r="N7717" s="2">
        <f>_xlfn.XLOOKUP(G7717,dMateriaPrima!$A$2:$A$12,dMateriaPrima!$C$2:$C$12)</f>
        <v>3.59</v>
      </c>
      <c r="O7717" s="3">
        <f t="shared" si="600"/>
        <v>664.15</v>
      </c>
      <c r="P7717" s="4">
        <f t="shared" si="601"/>
        <v>0</v>
      </c>
      <c r="Q7717" s="3">
        <f t="shared" si="602"/>
        <v>664.15</v>
      </c>
      <c r="R7717" t="str">
        <f t="shared" si="603"/>
        <v>Em atraso</v>
      </c>
      <c r="S7717" s="5">
        <f t="shared" si="604"/>
        <v>2</v>
      </c>
    </row>
    <row r="7718" spans="1:19" x14ac:dyDescent="0.25">
      <c r="A7718">
        <v>7717</v>
      </c>
      <c r="B7718" s="1">
        <v>44355</v>
      </c>
      <c r="C7718" s="1">
        <v>44366</v>
      </c>
      <c r="D7718" s="1">
        <v>44366</v>
      </c>
      <c r="E7718" s="1">
        <v>44367</v>
      </c>
      <c r="F7718">
        <v>4</v>
      </c>
      <c r="G7718">
        <v>1</v>
      </c>
      <c r="H7718">
        <v>377</v>
      </c>
      <c r="I7718" s="6">
        <v>0</v>
      </c>
      <c r="J7718">
        <v>1</v>
      </c>
      <c r="K7718" t="str">
        <f>_xlfn.XLOOKUP(fCompras!F7718,dComprador!$A$2:$A$7,dComprador!$B$2:$B$7)</f>
        <v>Lira</v>
      </c>
      <c r="L7718" t="str">
        <f>_xlfn.XLOOKUP(J7718,dFornecedor!$A$2:$A$6,dFornecedor!$B$2:$B$6)</f>
        <v>NorthShore</v>
      </c>
      <c r="M7718" t="str">
        <f>_xlfn.XLOOKUP(G7718,dMateriaPrima!$A$2:$A$12,dMateriaPrima!$B$2:$B$12)</f>
        <v>Tecido</v>
      </c>
      <c r="N7718" s="2">
        <f>_xlfn.XLOOKUP(G7718,dMateriaPrima!$A$2:$A$12,dMateriaPrima!$C$2:$C$12)</f>
        <v>18</v>
      </c>
      <c r="O7718" s="3">
        <f t="shared" si="600"/>
        <v>6786</v>
      </c>
      <c r="P7718" s="4">
        <f t="shared" si="601"/>
        <v>0</v>
      </c>
      <c r="Q7718" s="3">
        <f t="shared" si="602"/>
        <v>6786</v>
      </c>
      <c r="R7718" t="str">
        <f t="shared" si="603"/>
        <v>Em atraso</v>
      </c>
      <c r="S7718" s="5">
        <f t="shared" si="604"/>
        <v>1</v>
      </c>
    </row>
    <row r="7719" spans="1:19" x14ac:dyDescent="0.25">
      <c r="A7719">
        <v>7718</v>
      </c>
      <c r="B7719" s="1">
        <v>44355</v>
      </c>
      <c r="C7719" s="1">
        <v>44360</v>
      </c>
      <c r="D7719" s="1">
        <v>44364</v>
      </c>
      <c r="E7719" s="1">
        <v>44362</v>
      </c>
      <c r="F7719">
        <v>4</v>
      </c>
      <c r="G7719">
        <v>10</v>
      </c>
      <c r="H7719">
        <v>19</v>
      </c>
      <c r="I7719" s="6">
        <v>0</v>
      </c>
      <c r="J7719">
        <v>5</v>
      </c>
      <c r="K7719" t="str">
        <f>_xlfn.XLOOKUP(fCompras!F7719,dComprador!$A$2:$A$7,dComprador!$B$2:$B$7)</f>
        <v>Lira</v>
      </c>
      <c r="L7719" t="str">
        <f>_xlfn.XLOOKUP(J7719,dFornecedor!$A$2:$A$6,dFornecedor!$B$2:$B$6)</f>
        <v>Atlas</v>
      </c>
      <c r="M7719" t="str">
        <f>_xlfn.XLOOKUP(G7719,dMateriaPrima!$A$2:$A$12,dMateriaPrima!$B$2:$B$12)</f>
        <v>Pedra Britada</v>
      </c>
      <c r="N7719" s="2">
        <f>_xlfn.XLOOKUP(G7719,dMateriaPrima!$A$2:$A$12,dMateriaPrima!$C$2:$C$12)</f>
        <v>56</v>
      </c>
      <c r="O7719" s="3">
        <f t="shared" si="600"/>
        <v>1064</v>
      </c>
      <c r="P7719" s="4">
        <f t="shared" si="601"/>
        <v>0</v>
      </c>
      <c r="Q7719" s="3">
        <f t="shared" si="602"/>
        <v>1064</v>
      </c>
      <c r="R7719" t="str">
        <f t="shared" si="603"/>
        <v>No prazo</v>
      </c>
      <c r="S7719" s="5">
        <f t="shared" si="604"/>
        <v>0</v>
      </c>
    </row>
    <row r="7720" spans="1:19" x14ac:dyDescent="0.25">
      <c r="A7720">
        <v>7719</v>
      </c>
      <c r="B7720" s="1">
        <v>44355</v>
      </c>
      <c r="C7720" s="1">
        <v>44365</v>
      </c>
      <c r="D7720" s="1">
        <v>44373</v>
      </c>
      <c r="E7720" s="1">
        <v>44374</v>
      </c>
      <c r="F7720">
        <v>1</v>
      </c>
      <c r="G7720">
        <v>10</v>
      </c>
      <c r="H7720">
        <v>47</v>
      </c>
      <c r="I7720" s="6">
        <v>0</v>
      </c>
      <c r="J7720">
        <v>3</v>
      </c>
      <c r="K7720" t="str">
        <f>_xlfn.XLOOKUP(fCompras!F7720,dComprador!$A$2:$A$7,dComprador!$B$2:$B$7)</f>
        <v>Alon</v>
      </c>
      <c r="L7720" t="str">
        <f>_xlfn.XLOOKUP(J7720,dFornecedor!$A$2:$A$6,dFornecedor!$B$2:$B$6)</f>
        <v>StepUp</v>
      </c>
      <c r="M7720" t="str">
        <f>_xlfn.XLOOKUP(G7720,dMateriaPrima!$A$2:$A$12,dMateriaPrima!$B$2:$B$12)</f>
        <v>Pedra Britada</v>
      </c>
      <c r="N7720" s="2">
        <f>_xlfn.XLOOKUP(G7720,dMateriaPrima!$A$2:$A$12,dMateriaPrima!$C$2:$C$12)</f>
        <v>56</v>
      </c>
      <c r="O7720" s="3">
        <f t="shared" si="600"/>
        <v>2632</v>
      </c>
      <c r="P7720" s="4">
        <f t="shared" si="601"/>
        <v>0</v>
      </c>
      <c r="Q7720" s="3">
        <f t="shared" si="602"/>
        <v>2632</v>
      </c>
      <c r="R7720" t="str">
        <f t="shared" si="603"/>
        <v>Em atraso</v>
      </c>
      <c r="S7720" s="5">
        <f t="shared" si="604"/>
        <v>1</v>
      </c>
    </row>
    <row r="7721" spans="1:19" x14ac:dyDescent="0.25">
      <c r="A7721">
        <v>7720</v>
      </c>
      <c r="B7721" s="1">
        <v>44355</v>
      </c>
      <c r="C7721" s="1">
        <v>44359</v>
      </c>
      <c r="D7721" s="1">
        <v>44373</v>
      </c>
      <c r="E7721" s="1">
        <v>44375</v>
      </c>
      <c r="F7721">
        <v>1</v>
      </c>
      <c r="G7721">
        <v>4</v>
      </c>
      <c r="H7721">
        <v>310</v>
      </c>
      <c r="I7721" s="6">
        <v>0</v>
      </c>
      <c r="J7721">
        <v>1</v>
      </c>
      <c r="K7721" t="str">
        <f>_xlfn.XLOOKUP(fCompras!F7721,dComprador!$A$2:$A$7,dComprador!$B$2:$B$7)</f>
        <v>Alon</v>
      </c>
      <c r="L7721" t="str">
        <f>_xlfn.XLOOKUP(J7721,dFornecedor!$A$2:$A$6,dFornecedor!$B$2:$B$6)</f>
        <v>NorthShore</v>
      </c>
      <c r="M7721" t="str">
        <f>_xlfn.XLOOKUP(G7721,dMateriaPrima!$A$2:$A$12,dMateriaPrima!$B$2:$B$12)</f>
        <v>Madeira</v>
      </c>
      <c r="N7721" s="2">
        <f>_xlfn.XLOOKUP(G7721,dMateriaPrima!$A$2:$A$12,dMateriaPrima!$C$2:$C$12)</f>
        <v>168</v>
      </c>
      <c r="O7721" s="3">
        <f t="shared" si="600"/>
        <v>52080</v>
      </c>
      <c r="P7721" s="4">
        <f t="shared" si="601"/>
        <v>0</v>
      </c>
      <c r="Q7721" s="3">
        <f t="shared" si="602"/>
        <v>52080</v>
      </c>
      <c r="R7721" t="str">
        <f t="shared" si="603"/>
        <v>Em atraso</v>
      </c>
      <c r="S7721" s="5">
        <f t="shared" si="604"/>
        <v>2</v>
      </c>
    </row>
    <row r="7722" spans="1:19" x14ac:dyDescent="0.25">
      <c r="A7722">
        <v>7721</v>
      </c>
      <c r="B7722" s="1">
        <v>44355</v>
      </c>
      <c r="C7722" s="1">
        <v>44364</v>
      </c>
      <c r="D7722" s="1">
        <v>44386</v>
      </c>
      <c r="E7722" s="1">
        <v>44386</v>
      </c>
      <c r="F7722">
        <v>1</v>
      </c>
      <c r="G7722">
        <v>1</v>
      </c>
      <c r="H7722">
        <v>85</v>
      </c>
      <c r="I7722" s="6">
        <v>0</v>
      </c>
      <c r="J7722">
        <v>1</v>
      </c>
      <c r="K7722" t="str">
        <f>_xlfn.XLOOKUP(fCompras!F7722,dComprador!$A$2:$A$7,dComprador!$B$2:$B$7)</f>
        <v>Alon</v>
      </c>
      <c r="L7722" t="str">
        <f>_xlfn.XLOOKUP(J7722,dFornecedor!$A$2:$A$6,dFornecedor!$B$2:$B$6)</f>
        <v>NorthShore</v>
      </c>
      <c r="M7722" t="str">
        <f>_xlfn.XLOOKUP(G7722,dMateriaPrima!$A$2:$A$12,dMateriaPrima!$B$2:$B$12)</f>
        <v>Tecido</v>
      </c>
      <c r="N7722" s="2">
        <f>_xlfn.XLOOKUP(G7722,dMateriaPrima!$A$2:$A$12,dMateriaPrima!$C$2:$C$12)</f>
        <v>18</v>
      </c>
      <c r="O7722" s="3">
        <f t="shared" si="600"/>
        <v>1530</v>
      </c>
      <c r="P7722" s="4">
        <f t="shared" si="601"/>
        <v>0</v>
      </c>
      <c r="Q7722" s="3">
        <f t="shared" si="602"/>
        <v>1530</v>
      </c>
      <c r="R7722" t="str">
        <f t="shared" si="603"/>
        <v>No prazo</v>
      </c>
      <c r="S7722" s="5">
        <f t="shared" si="604"/>
        <v>0</v>
      </c>
    </row>
    <row r="7723" spans="1:19" x14ac:dyDescent="0.25">
      <c r="A7723">
        <v>7722</v>
      </c>
      <c r="B7723" s="1">
        <v>44355</v>
      </c>
      <c r="C7723" s="1">
        <v>44356</v>
      </c>
      <c r="D7723" s="1">
        <v>44388</v>
      </c>
      <c r="E7723" s="1">
        <v>44387</v>
      </c>
      <c r="F7723">
        <v>1</v>
      </c>
      <c r="G7723">
        <v>2</v>
      </c>
      <c r="H7723">
        <v>105</v>
      </c>
      <c r="I7723" s="6">
        <v>0</v>
      </c>
      <c r="J7723">
        <v>3</v>
      </c>
      <c r="K7723" t="str">
        <f>_xlfn.XLOOKUP(fCompras!F7723,dComprador!$A$2:$A$7,dComprador!$B$2:$B$7)</f>
        <v>Alon</v>
      </c>
      <c r="L7723" t="str">
        <f>_xlfn.XLOOKUP(J7723,dFornecedor!$A$2:$A$6,dFornecedor!$B$2:$B$6)</f>
        <v>StepUp</v>
      </c>
      <c r="M7723" t="str">
        <f>_xlfn.XLOOKUP(G7723,dMateriaPrima!$A$2:$A$12,dMateriaPrima!$B$2:$B$12)</f>
        <v>Chapa Metal</v>
      </c>
      <c r="N7723" s="2">
        <f>_xlfn.XLOOKUP(G7723,dMateriaPrima!$A$2:$A$12,dMateriaPrima!$C$2:$C$12)</f>
        <v>299.89999999999998</v>
      </c>
      <c r="O7723" s="3">
        <f t="shared" si="600"/>
        <v>31489.499999999996</v>
      </c>
      <c r="P7723" s="4">
        <f t="shared" si="601"/>
        <v>0</v>
      </c>
      <c r="Q7723" s="3">
        <f t="shared" si="602"/>
        <v>31489.499999999996</v>
      </c>
      <c r="R7723" t="str">
        <f t="shared" si="603"/>
        <v>No prazo</v>
      </c>
      <c r="S7723" s="5">
        <f t="shared" si="604"/>
        <v>0</v>
      </c>
    </row>
    <row r="7724" spans="1:19" x14ac:dyDescent="0.25">
      <c r="A7724">
        <v>7723</v>
      </c>
      <c r="B7724" s="1">
        <v>44355</v>
      </c>
      <c r="C7724" s="1">
        <v>44355</v>
      </c>
      <c r="D7724" s="1">
        <v>44377</v>
      </c>
      <c r="E7724" s="1">
        <v>44379</v>
      </c>
      <c r="F7724">
        <v>1</v>
      </c>
      <c r="G7724">
        <v>11</v>
      </c>
      <c r="H7724">
        <v>6</v>
      </c>
      <c r="I7724" s="6">
        <v>0</v>
      </c>
      <c r="J7724">
        <v>4</v>
      </c>
      <c r="K7724" t="str">
        <f>_xlfn.XLOOKUP(fCompras!F7724,dComprador!$A$2:$A$7,dComprador!$B$2:$B$7)</f>
        <v>Alon</v>
      </c>
      <c r="L7724" t="str">
        <f>_xlfn.XLOOKUP(J7724,dFornecedor!$A$2:$A$6,dFornecedor!$B$2:$B$6)</f>
        <v>AlphaOmega</v>
      </c>
      <c r="M7724" t="str">
        <f>_xlfn.XLOOKUP(G7724,dMateriaPrima!$A$2:$A$12,dMateriaPrima!$B$2:$B$12)</f>
        <v>Papel</v>
      </c>
      <c r="N7724" s="2">
        <f>_xlfn.XLOOKUP(G7724,dMateriaPrima!$A$2:$A$12,dMateriaPrima!$C$2:$C$12)</f>
        <v>9</v>
      </c>
      <c r="O7724" s="3">
        <f t="shared" si="600"/>
        <v>54</v>
      </c>
      <c r="P7724" s="4">
        <f t="shared" si="601"/>
        <v>0</v>
      </c>
      <c r="Q7724" s="3">
        <f t="shared" si="602"/>
        <v>54</v>
      </c>
      <c r="R7724" t="str">
        <f t="shared" si="603"/>
        <v>Em atraso</v>
      </c>
      <c r="S7724" s="5">
        <f t="shared" si="604"/>
        <v>2</v>
      </c>
    </row>
    <row r="7725" spans="1:19" x14ac:dyDescent="0.25">
      <c r="A7725">
        <v>7724</v>
      </c>
      <c r="B7725" s="1">
        <v>44355</v>
      </c>
      <c r="C7725" s="1">
        <v>44364</v>
      </c>
      <c r="D7725" s="1">
        <v>44380</v>
      </c>
      <c r="E7725" s="1">
        <v>44379</v>
      </c>
      <c r="F7725">
        <v>1</v>
      </c>
      <c r="G7725">
        <v>8</v>
      </c>
      <c r="H7725">
        <v>8</v>
      </c>
      <c r="I7725" s="6">
        <v>0</v>
      </c>
      <c r="J7725">
        <v>2</v>
      </c>
      <c r="K7725" t="str">
        <f>_xlfn.XLOOKUP(fCompras!F7725,dComprador!$A$2:$A$7,dComprador!$B$2:$B$7)</f>
        <v>Alon</v>
      </c>
      <c r="L7725" t="str">
        <f>_xlfn.XLOOKUP(J7725,dFornecedor!$A$2:$A$6,dFornecedor!$B$2:$B$6)</f>
        <v>Minerva</v>
      </c>
      <c r="M7725" t="str">
        <f>_xlfn.XLOOKUP(G7725,dMateriaPrima!$A$2:$A$12,dMateriaPrima!$B$2:$B$12)</f>
        <v>Cimento</v>
      </c>
      <c r="N7725" s="2">
        <f>_xlfn.XLOOKUP(G7725,dMateriaPrima!$A$2:$A$12,dMateriaPrima!$C$2:$C$12)</f>
        <v>23</v>
      </c>
      <c r="O7725" s="3">
        <f t="shared" si="600"/>
        <v>184</v>
      </c>
      <c r="P7725" s="4">
        <f t="shared" si="601"/>
        <v>0</v>
      </c>
      <c r="Q7725" s="3">
        <f t="shared" si="602"/>
        <v>184</v>
      </c>
      <c r="R7725" t="str">
        <f t="shared" si="603"/>
        <v>No prazo</v>
      </c>
      <c r="S7725" s="5">
        <f t="shared" si="604"/>
        <v>0</v>
      </c>
    </row>
    <row r="7726" spans="1:19" x14ac:dyDescent="0.25">
      <c r="A7726">
        <v>7725</v>
      </c>
      <c r="B7726" s="1">
        <v>44356</v>
      </c>
      <c r="C7726" s="1">
        <v>44364</v>
      </c>
      <c r="D7726" s="1">
        <v>44367</v>
      </c>
      <c r="E7726" s="1">
        <v>44373</v>
      </c>
      <c r="F7726">
        <v>4</v>
      </c>
      <c r="G7726">
        <v>7</v>
      </c>
      <c r="H7726">
        <v>279</v>
      </c>
      <c r="I7726" s="6">
        <v>0</v>
      </c>
      <c r="J7726">
        <v>2</v>
      </c>
      <c r="K7726" t="str">
        <f>_xlfn.XLOOKUP(fCompras!F7726,dComprador!$A$2:$A$7,dComprador!$B$2:$B$7)</f>
        <v>Lira</v>
      </c>
      <c r="L7726" t="str">
        <f>_xlfn.XLOOKUP(J7726,dFornecedor!$A$2:$A$6,dFornecedor!$B$2:$B$6)</f>
        <v>Minerva</v>
      </c>
      <c r="M7726" t="str">
        <f>_xlfn.XLOOKUP(G7726,dMateriaPrima!$A$2:$A$12,dMateriaPrima!$B$2:$B$12)</f>
        <v>Poliéster</v>
      </c>
      <c r="N7726" s="2">
        <f>_xlfn.XLOOKUP(G7726,dMateriaPrima!$A$2:$A$12,dMateriaPrima!$C$2:$C$12)</f>
        <v>8</v>
      </c>
      <c r="O7726" s="3">
        <f t="shared" si="600"/>
        <v>2232</v>
      </c>
      <c r="P7726" s="4">
        <f t="shared" si="601"/>
        <v>0</v>
      </c>
      <c r="Q7726" s="3">
        <f t="shared" si="602"/>
        <v>2232</v>
      </c>
      <c r="R7726" t="str">
        <f t="shared" si="603"/>
        <v>Em atraso</v>
      </c>
      <c r="S7726" s="5">
        <f t="shared" si="604"/>
        <v>6</v>
      </c>
    </row>
    <row r="7727" spans="1:19" x14ac:dyDescent="0.25">
      <c r="A7727">
        <v>7726</v>
      </c>
      <c r="B7727" s="1">
        <v>44356</v>
      </c>
      <c r="C7727" s="1">
        <v>44357</v>
      </c>
      <c r="D7727" s="1">
        <v>44363</v>
      </c>
      <c r="E7727" s="1">
        <v>44362</v>
      </c>
      <c r="F7727">
        <v>4</v>
      </c>
      <c r="G7727">
        <v>11</v>
      </c>
      <c r="H7727">
        <v>317</v>
      </c>
      <c r="I7727" s="6">
        <v>0</v>
      </c>
      <c r="J7727">
        <v>4</v>
      </c>
      <c r="K7727" t="str">
        <f>_xlfn.XLOOKUP(fCompras!F7727,dComprador!$A$2:$A$7,dComprador!$B$2:$B$7)</f>
        <v>Lira</v>
      </c>
      <c r="L7727" t="str">
        <f>_xlfn.XLOOKUP(J7727,dFornecedor!$A$2:$A$6,dFornecedor!$B$2:$B$6)</f>
        <v>AlphaOmega</v>
      </c>
      <c r="M7727" t="str">
        <f>_xlfn.XLOOKUP(G7727,dMateriaPrima!$A$2:$A$12,dMateriaPrima!$B$2:$B$12)</f>
        <v>Papel</v>
      </c>
      <c r="N7727" s="2">
        <f>_xlfn.XLOOKUP(G7727,dMateriaPrima!$A$2:$A$12,dMateriaPrima!$C$2:$C$12)</f>
        <v>9</v>
      </c>
      <c r="O7727" s="3">
        <f t="shared" si="600"/>
        <v>2853</v>
      </c>
      <c r="P7727" s="4">
        <f t="shared" si="601"/>
        <v>0</v>
      </c>
      <c r="Q7727" s="3">
        <f t="shared" si="602"/>
        <v>2853</v>
      </c>
      <c r="R7727" t="str">
        <f t="shared" si="603"/>
        <v>No prazo</v>
      </c>
      <c r="S7727" s="5">
        <f t="shared" si="604"/>
        <v>0</v>
      </c>
    </row>
    <row r="7728" spans="1:19" x14ac:dyDescent="0.25">
      <c r="A7728">
        <v>7727</v>
      </c>
      <c r="B7728" s="1">
        <v>44356</v>
      </c>
      <c r="C7728" s="1">
        <v>44360</v>
      </c>
      <c r="D7728" s="1">
        <v>44362</v>
      </c>
      <c r="E7728" s="1">
        <v>44365</v>
      </c>
      <c r="F7728">
        <v>4</v>
      </c>
      <c r="G7728">
        <v>11</v>
      </c>
      <c r="H7728">
        <v>398</v>
      </c>
      <c r="I7728" s="6">
        <v>0</v>
      </c>
      <c r="J7728">
        <v>4</v>
      </c>
      <c r="K7728" t="str">
        <f>_xlfn.XLOOKUP(fCompras!F7728,dComprador!$A$2:$A$7,dComprador!$B$2:$B$7)</f>
        <v>Lira</v>
      </c>
      <c r="L7728" t="str">
        <f>_xlfn.XLOOKUP(J7728,dFornecedor!$A$2:$A$6,dFornecedor!$B$2:$B$6)</f>
        <v>AlphaOmega</v>
      </c>
      <c r="M7728" t="str">
        <f>_xlfn.XLOOKUP(G7728,dMateriaPrima!$A$2:$A$12,dMateriaPrima!$B$2:$B$12)</f>
        <v>Papel</v>
      </c>
      <c r="N7728" s="2">
        <f>_xlfn.XLOOKUP(G7728,dMateriaPrima!$A$2:$A$12,dMateriaPrima!$C$2:$C$12)</f>
        <v>9</v>
      </c>
      <c r="O7728" s="3">
        <f t="shared" si="600"/>
        <v>3582</v>
      </c>
      <c r="P7728" s="4">
        <f t="shared" si="601"/>
        <v>0</v>
      </c>
      <c r="Q7728" s="3">
        <f t="shared" si="602"/>
        <v>3582</v>
      </c>
      <c r="R7728" t="str">
        <f t="shared" si="603"/>
        <v>Em atraso</v>
      </c>
      <c r="S7728" s="5">
        <f t="shared" si="604"/>
        <v>3</v>
      </c>
    </row>
    <row r="7729" spans="1:19" x14ac:dyDescent="0.25">
      <c r="A7729">
        <v>7728</v>
      </c>
      <c r="B7729" s="1">
        <v>44356</v>
      </c>
      <c r="C7729" s="1">
        <v>44357</v>
      </c>
      <c r="D7729" s="1">
        <v>44375</v>
      </c>
      <c r="E7729" s="1">
        <v>44378</v>
      </c>
      <c r="F7729">
        <v>1</v>
      </c>
      <c r="G7729">
        <v>9</v>
      </c>
      <c r="H7729">
        <v>9</v>
      </c>
      <c r="I7729" s="6">
        <v>0</v>
      </c>
      <c r="J7729">
        <v>3</v>
      </c>
      <c r="K7729" t="str">
        <f>_xlfn.XLOOKUP(fCompras!F7729,dComprador!$A$2:$A$7,dComprador!$B$2:$B$7)</f>
        <v>Alon</v>
      </c>
      <c r="L7729" t="str">
        <f>_xlfn.XLOOKUP(J7729,dFornecedor!$A$2:$A$6,dFornecedor!$B$2:$B$6)</f>
        <v>StepUp</v>
      </c>
      <c r="M7729" t="str">
        <f>_xlfn.XLOOKUP(G7729,dMateriaPrima!$A$2:$A$12,dMateriaPrima!$B$2:$B$12)</f>
        <v>Couro</v>
      </c>
      <c r="N7729" s="2">
        <f>_xlfn.XLOOKUP(G7729,dMateriaPrima!$A$2:$A$12,dMateriaPrima!$C$2:$C$12)</f>
        <v>4.4000000000000004</v>
      </c>
      <c r="O7729" s="3">
        <f t="shared" si="600"/>
        <v>39.6</v>
      </c>
      <c r="P7729" s="4">
        <f t="shared" si="601"/>
        <v>0</v>
      </c>
      <c r="Q7729" s="3">
        <f t="shared" si="602"/>
        <v>39.6</v>
      </c>
      <c r="R7729" t="str">
        <f t="shared" si="603"/>
        <v>Em atraso</v>
      </c>
      <c r="S7729" s="5">
        <f t="shared" si="604"/>
        <v>3</v>
      </c>
    </row>
    <row r="7730" spans="1:19" x14ac:dyDescent="0.25">
      <c r="A7730">
        <v>7729</v>
      </c>
      <c r="B7730" s="1">
        <v>44356</v>
      </c>
      <c r="C7730" s="1">
        <v>44364</v>
      </c>
      <c r="D7730" s="1">
        <v>44366</v>
      </c>
      <c r="E7730" s="1">
        <v>44369</v>
      </c>
      <c r="F7730">
        <v>2</v>
      </c>
      <c r="G7730">
        <v>5</v>
      </c>
      <c r="H7730">
        <v>249</v>
      </c>
      <c r="I7730" s="6">
        <v>0</v>
      </c>
      <c r="J7730">
        <v>2</v>
      </c>
      <c r="K7730" t="str">
        <f>_xlfn.XLOOKUP(fCompras!F7730,dComprador!$A$2:$A$7,dComprador!$B$2:$B$7)</f>
        <v>João</v>
      </c>
      <c r="L7730" t="str">
        <f>_xlfn.XLOOKUP(J7730,dFornecedor!$A$2:$A$6,dFornecedor!$B$2:$B$6)</f>
        <v>Minerva</v>
      </c>
      <c r="M7730" t="str">
        <f>_xlfn.XLOOKUP(G7730,dMateriaPrima!$A$2:$A$12,dMateriaPrima!$B$2:$B$12)</f>
        <v>Areia</v>
      </c>
      <c r="N7730" s="2">
        <f>_xlfn.XLOOKUP(G7730,dMateriaPrima!$A$2:$A$12,dMateriaPrima!$C$2:$C$12)</f>
        <v>3.59</v>
      </c>
      <c r="O7730" s="3">
        <f t="shared" si="600"/>
        <v>893.91</v>
      </c>
      <c r="P7730" s="4">
        <f t="shared" si="601"/>
        <v>0</v>
      </c>
      <c r="Q7730" s="3">
        <f t="shared" si="602"/>
        <v>893.91</v>
      </c>
      <c r="R7730" t="str">
        <f t="shared" si="603"/>
        <v>Em atraso</v>
      </c>
      <c r="S7730" s="5">
        <f t="shared" si="604"/>
        <v>3</v>
      </c>
    </row>
    <row r="7731" spans="1:19" x14ac:dyDescent="0.25">
      <c r="A7731">
        <v>7730</v>
      </c>
      <c r="B7731" s="1">
        <v>44356</v>
      </c>
      <c r="C7731" s="1">
        <v>44360</v>
      </c>
      <c r="D7731" s="1">
        <v>44371</v>
      </c>
      <c r="E7731" s="1">
        <v>44375</v>
      </c>
      <c r="F7731">
        <v>2</v>
      </c>
      <c r="G7731">
        <v>5</v>
      </c>
      <c r="H7731">
        <v>329</v>
      </c>
      <c r="I7731" s="6">
        <v>0</v>
      </c>
      <c r="J7731">
        <v>1</v>
      </c>
      <c r="K7731" t="str">
        <f>_xlfn.XLOOKUP(fCompras!F7731,dComprador!$A$2:$A$7,dComprador!$B$2:$B$7)</f>
        <v>João</v>
      </c>
      <c r="L7731" t="str">
        <f>_xlfn.XLOOKUP(J7731,dFornecedor!$A$2:$A$6,dFornecedor!$B$2:$B$6)</f>
        <v>NorthShore</v>
      </c>
      <c r="M7731" t="str">
        <f>_xlfn.XLOOKUP(G7731,dMateriaPrima!$A$2:$A$12,dMateriaPrima!$B$2:$B$12)</f>
        <v>Areia</v>
      </c>
      <c r="N7731" s="2">
        <f>_xlfn.XLOOKUP(G7731,dMateriaPrima!$A$2:$A$12,dMateriaPrima!$C$2:$C$12)</f>
        <v>3.59</v>
      </c>
      <c r="O7731" s="3">
        <f t="shared" si="600"/>
        <v>1181.1099999999999</v>
      </c>
      <c r="P7731" s="4">
        <f t="shared" si="601"/>
        <v>0</v>
      </c>
      <c r="Q7731" s="3">
        <f t="shared" si="602"/>
        <v>1181.1099999999999</v>
      </c>
      <c r="R7731" t="str">
        <f t="shared" si="603"/>
        <v>Em atraso</v>
      </c>
      <c r="S7731" s="5">
        <f t="shared" si="604"/>
        <v>4</v>
      </c>
    </row>
    <row r="7732" spans="1:19" x14ac:dyDescent="0.25">
      <c r="A7732">
        <v>7731</v>
      </c>
      <c r="B7732" s="1">
        <v>44356</v>
      </c>
      <c r="C7732" s="1">
        <v>44359</v>
      </c>
      <c r="D7732" s="1">
        <v>44374</v>
      </c>
      <c r="E7732" s="1">
        <v>44378</v>
      </c>
      <c r="F7732">
        <v>1</v>
      </c>
      <c r="G7732">
        <v>7</v>
      </c>
      <c r="H7732">
        <v>33</v>
      </c>
      <c r="I7732" s="6">
        <v>0.17</v>
      </c>
      <c r="J7732">
        <v>4</v>
      </c>
      <c r="K7732" t="str">
        <f>_xlfn.XLOOKUP(fCompras!F7732,dComprador!$A$2:$A$7,dComprador!$B$2:$B$7)</f>
        <v>Alon</v>
      </c>
      <c r="L7732" t="str">
        <f>_xlfn.XLOOKUP(J7732,dFornecedor!$A$2:$A$6,dFornecedor!$B$2:$B$6)</f>
        <v>AlphaOmega</v>
      </c>
      <c r="M7732" t="str">
        <f>_xlfn.XLOOKUP(G7732,dMateriaPrima!$A$2:$A$12,dMateriaPrima!$B$2:$B$12)</f>
        <v>Poliéster</v>
      </c>
      <c r="N7732" s="2">
        <f>_xlfn.XLOOKUP(G7732,dMateriaPrima!$A$2:$A$12,dMateriaPrima!$C$2:$C$12)</f>
        <v>8</v>
      </c>
      <c r="O7732" s="3">
        <f t="shared" si="600"/>
        <v>264</v>
      </c>
      <c r="P7732" s="4">
        <f t="shared" si="601"/>
        <v>44.88</v>
      </c>
      <c r="Q7732" s="3">
        <f t="shared" si="602"/>
        <v>219.12</v>
      </c>
      <c r="R7732" t="str">
        <f t="shared" si="603"/>
        <v>Em atraso</v>
      </c>
      <c r="S7732" s="5">
        <f t="shared" si="604"/>
        <v>4</v>
      </c>
    </row>
    <row r="7733" spans="1:19" x14ac:dyDescent="0.25">
      <c r="A7733">
        <v>7732</v>
      </c>
      <c r="B7733" s="1">
        <v>44356</v>
      </c>
      <c r="C7733" s="1">
        <v>44356</v>
      </c>
      <c r="D7733" s="1">
        <v>44388</v>
      </c>
      <c r="E7733" s="1">
        <v>44389</v>
      </c>
      <c r="F7733">
        <v>1</v>
      </c>
      <c r="G7733">
        <v>9</v>
      </c>
      <c r="H7733">
        <v>392</v>
      </c>
      <c r="I7733" s="6">
        <v>0</v>
      </c>
      <c r="J7733">
        <v>2</v>
      </c>
      <c r="K7733" t="str">
        <f>_xlfn.XLOOKUP(fCompras!F7733,dComprador!$A$2:$A$7,dComprador!$B$2:$B$7)</f>
        <v>Alon</v>
      </c>
      <c r="L7733" t="str">
        <f>_xlfn.XLOOKUP(J7733,dFornecedor!$A$2:$A$6,dFornecedor!$B$2:$B$6)</f>
        <v>Minerva</v>
      </c>
      <c r="M7733" t="str">
        <f>_xlfn.XLOOKUP(G7733,dMateriaPrima!$A$2:$A$12,dMateriaPrima!$B$2:$B$12)</f>
        <v>Couro</v>
      </c>
      <c r="N7733" s="2">
        <f>_xlfn.XLOOKUP(G7733,dMateriaPrima!$A$2:$A$12,dMateriaPrima!$C$2:$C$12)</f>
        <v>4.4000000000000004</v>
      </c>
      <c r="O7733" s="3">
        <f t="shared" si="600"/>
        <v>1724.8000000000002</v>
      </c>
      <c r="P7733" s="4">
        <f t="shared" si="601"/>
        <v>0</v>
      </c>
      <c r="Q7733" s="3">
        <f t="shared" si="602"/>
        <v>1724.8000000000002</v>
      </c>
      <c r="R7733" t="str">
        <f t="shared" si="603"/>
        <v>Em atraso</v>
      </c>
      <c r="S7733" s="5">
        <f t="shared" si="604"/>
        <v>1</v>
      </c>
    </row>
    <row r="7734" spans="1:19" x14ac:dyDescent="0.25">
      <c r="A7734">
        <v>7733</v>
      </c>
      <c r="B7734" s="1">
        <v>44356</v>
      </c>
      <c r="C7734" s="1">
        <v>44357</v>
      </c>
      <c r="D7734" s="1">
        <v>44379</v>
      </c>
      <c r="E7734" s="1">
        <v>44382</v>
      </c>
      <c r="F7734">
        <v>1</v>
      </c>
      <c r="G7734">
        <v>8</v>
      </c>
      <c r="H7734">
        <v>109</v>
      </c>
      <c r="I7734" s="6">
        <v>0.3</v>
      </c>
      <c r="J7734">
        <v>3</v>
      </c>
      <c r="K7734" t="str">
        <f>_xlfn.XLOOKUP(fCompras!F7734,dComprador!$A$2:$A$7,dComprador!$B$2:$B$7)</f>
        <v>Alon</v>
      </c>
      <c r="L7734" t="str">
        <f>_xlfn.XLOOKUP(J7734,dFornecedor!$A$2:$A$6,dFornecedor!$B$2:$B$6)</f>
        <v>StepUp</v>
      </c>
      <c r="M7734" t="str">
        <f>_xlfn.XLOOKUP(G7734,dMateriaPrima!$A$2:$A$12,dMateriaPrima!$B$2:$B$12)</f>
        <v>Cimento</v>
      </c>
      <c r="N7734" s="2">
        <f>_xlfn.XLOOKUP(G7734,dMateriaPrima!$A$2:$A$12,dMateriaPrima!$C$2:$C$12)</f>
        <v>23</v>
      </c>
      <c r="O7734" s="3">
        <f t="shared" si="600"/>
        <v>2507</v>
      </c>
      <c r="P7734" s="4">
        <f t="shared" si="601"/>
        <v>752.1</v>
      </c>
      <c r="Q7734" s="3">
        <f t="shared" si="602"/>
        <v>1754.9</v>
      </c>
      <c r="R7734" t="str">
        <f t="shared" si="603"/>
        <v>Em atraso</v>
      </c>
      <c r="S7734" s="5">
        <f t="shared" si="604"/>
        <v>3</v>
      </c>
    </row>
    <row r="7735" spans="1:19" x14ac:dyDescent="0.25">
      <c r="A7735">
        <v>7734</v>
      </c>
      <c r="B7735" s="1">
        <v>44357</v>
      </c>
      <c r="C7735" s="1">
        <v>44357</v>
      </c>
      <c r="D7735" s="1">
        <v>44364</v>
      </c>
      <c r="E7735" s="1">
        <v>44365</v>
      </c>
      <c r="F7735">
        <v>4</v>
      </c>
      <c r="G7735">
        <v>9</v>
      </c>
      <c r="H7735">
        <v>400</v>
      </c>
      <c r="I7735" s="6">
        <v>0</v>
      </c>
      <c r="J7735">
        <v>2</v>
      </c>
      <c r="K7735" t="str">
        <f>_xlfn.XLOOKUP(fCompras!F7735,dComprador!$A$2:$A$7,dComprador!$B$2:$B$7)</f>
        <v>Lira</v>
      </c>
      <c r="L7735" t="str">
        <f>_xlfn.XLOOKUP(J7735,dFornecedor!$A$2:$A$6,dFornecedor!$B$2:$B$6)</f>
        <v>Minerva</v>
      </c>
      <c r="M7735" t="str">
        <f>_xlfn.XLOOKUP(G7735,dMateriaPrima!$A$2:$A$12,dMateriaPrima!$B$2:$B$12)</f>
        <v>Couro</v>
      </c>
      <c r="N7735" s="2">
        <f>_xlfn.XLOOKUP(G7735,dMateriaPrima!$A$2:$A$12,dMateriaPrima!$C$2:$C$12)</f>
        <v>4.4000000000000004</v>
      </c>
      <c r="O7735" s="3">
        <f t="shared" si="600"/>
        <v>1760.0000000000002</v>
      </c>
      <c r="P7735" s="4">
        <f t="shared" si="601"/>
        <v>0</v>
      </c>
      <c r="Q7735" s="3">
        <f t="shared" si="602"/>
        <v>1760.0000000000002</v>
      </c>
      <c r="R7735" t="str">
        <f t="shared" si="603"/>
        <v>Em atraso</v>
      </c>
      <c r="S7735" s="5">
        <f t="shared" si="604"/>
        <v>1</v>
      </c>
    </row>
    <row r="7736" spans="1:19" x14ac:dyDescent="0.25">
      <c r="A7736">
        <v>7735</v>
      </c>
      <c r="B7736" s="1">
        <v>44357</v>
      </c>
      <c r="C7736" s="1">
        <v>44357</v>
      </c>
      <c r="D7736" s="1">
        <v>44364</v>
      </c>
      <c r="E7736" s="1">
        <v>44363</v>
      </c>
      <c r="F7736">
        <v>4</v>
      </c>
      <c r="G7736">
        <v>1</v>
      </c>
      <c r="H7736">
        <v>196</v>
      </c>
      <c r="I7736" s="6">
        <v>0</v>
      </c>
      <c r="J7736">
        <v>5</v>
      </c>
      <c r="K7736" t="str">
        <f>_xlfn.XLOOKUP(fCompras!F7736,dComprador!$A$2:$A$7,dComprador!$B$2:$B$7)</f>
        <v>Lira</v>
      </c>
      <c r="L7736" t="str">
        <f>_xlfn.XLOOKUP(J7736,dFornecedor!$A$2:$A$6,dFornecedor!$B$2:$B$6)</f>
        <v>Atlas</v>
      </c>
      <c r="M7736" t="str">
        <f>_xlfn.XLOOKUP(G7736,dMateriaPrima!$A$2:$A$12,dMateriaPrima!$B$2:$B$12)</f>
        <v>Tecido</v>
      </c>
      <c r="N7736" s="2">
        <f>_xlfn.XLOOKUP(G7736,dMateriaPrima!$A$2:$A$12,dMateriaPrima!$C$2:$C$12)</f>
        <v>18</v>
      </c>
      <c r="O7736" s="3">
        <f t="shared" si="600"/>
        <v>3528</v>
      </c>
      <c r="P7736" s="4">
        <f t="shared" si="601"/>
        <v>0</v>
      </c>
      <c r="Q7736" s="3">
        <f t="shared" si="602"/>
        <v>3528</v>
      </c>
      <c r="R7736" t="str">
        <f t="shared" si="603"/>
        <v>No prazo</v>
      </c>
      <c r="S7736" s="5">
        <f t="shared" si="604"/>
        <v>0</v>
      </c>
    </row>
    <row r="7737" spans="1:19" x14ac:dyDescent="0.25">
      <c r="A7737">
        <v>7736</v>
      </c>
      <c r="B7737" s="1">
        <v>44357</v>
      </c>
      <c r="C7737" s="1">
        <v>44366</v>
      </c>
      <c r="D7737" s="1">
        <v>44369</v>
      </c>
      <c r="E7737" s="1">
        <v>44374</v>
      </c>
      <c r="F7737">
        <v>4</v>
      </c>
      <c r="G7737">
        <v>11</v>
      </c>
      <c r="H7737">
        <v>207</v>
      </c>
      <c r="I7737" s="6">
        <v>0</v>
      </c>
      <c r="J7737">
        <v>3</v>
      </c>
      <c r="K7737" t="str">
        <f>_xlfn.XLOOKUP(fCompras!F7737,dComprador!$A$2:$A$7,dComprador!$B$2:$B$7)</f>
        <v>Lira</v>
      </c>
      <c r="L7737" t="str">
        <f>_xlfn.XLOOKUP(J7737,dFornecedor!$A$2:$A$6,dFornecedor!$B$2:$B$6)</f>
        <v>StepUp</v>
      </c>
      <c r="M7737" t="str">
        <f>_xlfn.XLOOKUP(G7737,dMateriaPrima!$A$2:$A$12,dMateriaPrima!$B$2:$B$12)</f>
        <v>Papel</v>
      </c>
      <c r="N7737" s="2">
        <f>_xlfn.XLOOKUP(G7737,dMateriaPrima!$A$2:$A$12,dMateriaPrima!$C$2:$C$12)</f>
        <v>9</v>
      </c>
      <c r="O7737" s="3">
        <f t="shared" si="600"/>
        <v>1863</v>
      </c>
      <c r="P7737" s="4">
        <f t="shared" si="601"/>
        <v>0</v>
      </c>
      <c r="Q7737" s="3">
        <f t="shared" si="602"/>
        <v>1863</v>
      </c>
      <c r="R7737" t="str">
        <f t="shared" si="603"/>
        <v>Em atraso</v>
      </c>
      <c r="S7737" s="5">
        <f t="shared" si="604"/>
        <v>5</v>
      </c>
    </row>
    <row r="7738" spans="1:19" x14ac:dyDescent="0.25">
      <c r="A7738">
        <v>7737</v>
      </c>
      <c r="B7738" s="1">
        <v>44357</v>
      </c>
      <c r="C7738" s="1">
        <v>44367</v>
      </c>
      <c r="D7738" s="1">
        <v>44369</v>
      </c>
      <c r="E7738" s="1">
        <v>44369</v>
      </c>
      <c r="F7738">
        <v>4</v>
      </c>
      <c r="G7738">
        <v>9</v>
      </c>
      <c r="H7738">
        <v>24</v>
      </c>
      <c r="I7738" s="6">
        <v>0</v>
      </c>
      <c r="J7738">
        <v>3</v>
      </c>
      <c r="K7738" t="str">
        <f>_xlfn.XLOOKUP(fCompras!F7738,dComprador!$A$2:$A$7,dComprador!$B$2:$B$7)</f>
        <v>Lira</v>
      </c>
      <c r="L7738" t="str">
        <f>_xlfn.XLOOKUP(J7738,dFornecedor!$A$2:$A$6,dFornecedor!$B$2:$B$6)</f>
        <v>StepUp</v>
      </c>
      <c r="M7738" t="str">
        <f>_xlfn.XLOOKUP(G7738,dMateriaPrima!$A$2:$A$12,dMateriaPrima!$B$2:$B$12)</f>
        <v>Couro</v>
      </c>
      <c r="N7738" s="2">
        <f>_xlfn.XLOOKUP(G7738,dMateriaPrima!$A$2:$A$12,dMateriaPrima!$C$2:$C$12)</f>
        <v>4.4000000000000004</v>
      </c>
      <c r="O7738" s="3">
        <f t="shared" si="600"/>
        <v>105.60000000000001</v>
      </c>
      <c r="P7738" s="4">
        <f t="shared" si="601"/>
        <v>0</v>
      </c>
      <c r="Q7738" s="3">
        <f t="shared" si="602"/>
        <v>105.60000000000001</v>
      </c>
      <c r="R7738" t="str">
        <f t="shared" si="603"/>
        <v>No prazo</v>
      </c>
      <c r="S7738" s="5">
        <f t="shared" si="604"/>
        <v>0</v>
      </c>
    </row>
    <row r="7739" spans="1:19" x14ac:dyDescent="0.25">
      <c r="A7739">
        <v>7738</v>
      </c>
      <c r="B7739" s="1">
        <v>44357</v>
      </c>
      <c r="C7739" s="1">
        <v>44358</v>
      </c>
      <c r="D7739" s="1">
        <v>44364</v>
      </c>
      <c r="E7739" s="1">
        <v>44368</v>
      </c>
      <c r="F7739">
        <v>4</v>
      </c>
      <c r="G7739">
        <v>9</v>
      </c>
      <c r="H7739">
        <v>275</v>
      </c>
      <c r="I7739" s="6">
        <v>0</v>
      </c>
      <c r="J7739">
        <v>3</v>
      </c>
      <c r="K7739" t="str">
        <f>_xlfn.XLOOKUP(fCompras!F7739,dComprador!$A$2:$A$7,dComprador!$B$2:$B$7)</f>
        <v>Lira</v>
      </c>
      <c r="L7739" t="str">
        <f>_xlfn.XLOOKUP(J7739,dFornecedor!$A$2:$A$6,dFornecedor!$B$2:$B$6)</f>
        <v>StepUp</v>
      </c>
      <c r="M7739" t="str">
        <f>_xlfn.XLOOKUP(G7739,dMateriaPrima!$A$2:$A$12,dMateriaPrima!$B$2:$B$12)</f>
        <v>Couro</v>
      </c>
      <c r="N7739" s="2">
        <f>_xlfn.XLOOKUP(G7739,dMateriaPrima!$A$2:$A$12,dMateriaPrima!$C$2:$C$12)</f>
        <v>4.4000000000000004</v>
      </c>
      <c r="O7739" s="3">
        <f t="shared" si="600"/>
        <v>1210</v>
      </c>
      <c r="P7739" s="4">
        <f t="shared" si="601"/>
        <v>0</v>
      </c>
      <c r="Q7739" s="3">
        <f t="shared" si="602"/>
        <v>1210</v>
      </c>
      <c r="R7739" t="str">
        <f t="shared" si="603"/>
        <v>Em atraso</v>
      </c>
      <c r="S7739" s="5">
        <f t="shared" si="604"/>
        <v>4</v>
      </c>
    </row>
    <row r="7740" spans="1:19" x14ac:dyDescent="0.25">
      <c r="A7740">
        <v>7739</v>
      </c>
      <c r="B7740" s="1">
        <v>44357</v>
      </c>
      <c r="C7740" s="1">
        <v>44367</v>
      </c>
      <c r="D7740" s="1">
        <v>44368</v>
      </c>
      <c r="E7740" s="1">
        <v>44374</v>
      </c>
      <c r="F7740">
        <v>4</v>
      </c>
      <c r="G7740">
        <v>8</v>
      </c>
      <c r="H7740">
        <v>99</v>
      </c>
      <c r="I7740" s="6">
        <v>0</v>
      </c>
      <c r="J7740">
        <v>3</v>
      </c>
      <c r="K7740" t="str">
        <f>_xlfn.XLOOKUP(fCompras!F7740,dComprador!$A$2:$A$7,dComprador!$B$2:$B$7)</f>
        <v>Lira</v>
      </c>
      <c r="L7740" t="str">
        <f>_xlfn.XLOOKUP(J7740,dFornecedor!$A$2:$A$6,dFornecedor!$B$2:$B$6)</f>
        <v>StepUp</v>
      </c>
      <c r="M7740" t="str">
        <f>_xlfn.XLOOKUP(G7740,dMateriaPrima!$A$2:$A$12,dMateriaPrima!$B$2:$B$12)</f>
        <v>Cimento</v>
      </c>
      <c r="N7740" s="2">
        <f>_xlfn.XLOOKUP(G7740,dMateriaPrima!$A$2:$A$12,dMateriaPrima!$C$2:$C$12)</f>
        <v>23</v>
      </c>
      <c r="O7740" s="3">
        <f t="shared" si="600"/>
        <v>2277</v>
      </c>
      <c r="P7740" s="4">
        <f t="shared" si="601"/>
        <v>0</v>
      </c>
      <c r="Q7740" s="3">
        <f t="shared" si="602"/>
        <v>2277</v>
      </c>
      <c r="R7740" t="str">
        <f t="shared" si="603"/>
        <v>Em atraso</v>
      </c>
      <c r="S7740" s="5">
        <f t="shared" si="604"/>
        <v>6</v>
      </c>
    </row>
    <row r="7741" spans="1:19" x14ac:dyDescent="0.25">
      <c r="A7741">
        <v>7740</v>
      </c>
      <c r="B7741" s="1">
        <v>44357</v>
      </c>
      <c r="C7741" s="1">
        <v>44357</v>
      </c>
      <c r="D7741" s="1">
        <v>44379</v>
      </c>
      <c r="E7741" s="1">
        <v>44377</v>
      </c>
      <c r="F7741">
        <v>1</v>
      </c>
      <c r="G7741">
        <v>5</v>
      </c>
      <c r="H7741">
        <v>45</v>
      </c>
      <c r="I7741" s="6">
        <v>0</v>
      </c>
      <c r="J7741">
        <v>2</v>
      </c>
      <c r="K7741" t="str">
        <f>_xlfn.XLOOKUP(fCompras!F7741,dComprador!$A$2:$A$7,dComprador!$B$2:$B$7)</f>
        <v>Alon</v>
      </c>
      <c r="L7741" t="str">
        <f>_xlfn.XLOOKUP(J7741,dFornecedor!$A$2:$A$6,dFornecedor!$B$2:$B$6)</f>
        <v>Minerva</v>
      </c>
      <c r="M7741" t="str">
        <f>_xlfn.XLOOKUP(G7741,dMateriaPrima!$A$2:$A$12,dMateriaPrima!$B$2:$B$12)</f>
        <v>Areia</v>
      </c>
      <c r="N7741" s="2">
        <f>_xlfn.XLOOKUP(G7741,dMateriaPrima!$A$2:$A$12,dMateriaPrima!$C$2:$C$12)</f>
        <v>3.59</v>
      </c>
      <c r="O7741" s="3">
        <f t="shared" si="600"/>
        <v>161.54999999999998</v>
      </c>
      <c r="P7741" s="4">
        <f t="shared" si="601"/>
        <v>0</v>
      </c>
      <c r="Q7741" s="3">
        <f t="shared" si="602"/>
        <v>161.54999999999998</v>
      </c>
      <c r="R7741" t="str">
        <f t="shared" si="603"/>
        <v>No prazo</v>
      </c>
      <c r="S7741" s="5">
        <f t="shared" si="604"/>
        <v>0</v>
      </c>
    </row>
    <row r="7742" spans="1:19" x14ac:dyDescent="0.25">
      <c r="A7742">
        <v>7741</v>
      </c>
      <c r="B7742" s="1">
        <v>44357</v>
      </c>
      <c r="C7742" s="1">
        <v>44358</v>
      </c>
      <c r="D7742" s="1">
        <v>44370</v>
      </c>
      <c r="E7742" s="1">
        <v>44371</v>
      </c>
      <c r="F7742">
        <v>2</v>
      </c>
      <c r="G7742">
        <v>8</v>
      </c>
      <c r="H7742">
        <v>506</v>
      </c>
      <c r="I7742" s="6">
        <v>0</v>
      </c>
      <c r="J7742">
        <v>3</v>
      </c>
      <c r="K7742" t="str">
        <f>_xlfn.XLOOKUP(fCompras!F7742,dComprador!$A$2:$A$7,dComprador!$B$2:$B$7)</f>
        <v>João</v>
      </c>
      <c r="L7742" t="str">
        <f>_xlfn.XLOOKUP(J7742,dFornecedor!$A$2:$A$6,dFornecedor!$B$2:$B$6)</f>
        <v>StepUp</v>
      </c>
      <c r="M7742" t="str">
        <f>_xlfn.XLOOKUP(G7742,dMateriaPrima!$A$2:$A$12,dMateriaPrima!$B$2:$B$12)</f>
        <v>Cimento</v>
      </c>
      <c r="N7742" s="2">
        <f>_xlfn.XLOOKUP(G7742,dMateriaPrima!$A$2:$A$12,dMateriaPrima!$C$2:$C$12)</f>
        <v>23</v>
      </c>
      <c r="O7742" s="3">
        <f t="shared" si="600"/>
        <v>11638</v>
      </c>
      <c r="P7742" s="4">
        <f t="shared" si="601"/>
        <v>0</v>
      </c>
      <c r="Q7742" s="3">
        <f t="shared" si="602"/>
        <v>11638</v>
      </c>
      <c r="R7742" t="str">
        <f t="shared" si="603"/>
        <v>Em atraso</v>
      </c>
      <c r="S7742" s="5">
        <f t="shared" si="604"/>
        <v>1</v>
      </c>
    </row>
    <row r="7743" spans="1:19" x14ac:dyDescent="0.25">
      <c r="A7743">
        <v>7742</v>
      </c>
      <c r="B7743" s="1">
        <v>44357</v>
      </c>
      <c r="C7743" s="1">
        <v>44357</v>
      </c>
      <c r="D7743" s="1">
        <v>44373</v>
      </c>
      <c r="E7743" s="1">
        <v>44374</v>
      </c>
      <c r="F7743">
        <v>1</v>
      </c>
      <c r="G7743">
        <v>5</v>
      </c>
      <c r="H7743">
        <v>126</v>
      </c>
      <c r="I7743" s="6">
        <v>0</v>
      </c>
      <c r="J7743">
        <v>4</v>
      </c>
      <c r="K7743" t="str">
        <f>_xlfn.XLOOKUP(fCompras!F7743,dComprador!$A$2:$A$7,dComprador!$B$2:$B$7)</f>
        <v>Alon</v>
      </c>
      <c r="L7743" t="str">
        <f>_xlfn.XLOOKUP(J7743,dFornecedor!$A$2:$A$6,dFornecedor!$B$2:$B$6)</f>
        <v>AlphaOmega</v>
      </c>
      <c r="M7743" t="str">
        <f>_xlfn.XLOOKUP(G7743,dMateriaPrima!$A$2:$A$12,dMateriaPrima!$B$2:$B$12)</f>
        <v>Areia</v>
      </c>
      <c r="N7743" s="2">
        <f>_xlfn.XLOOKUP(G7743,dMateriaPrima!$A$2:$A$12,dMateriaPrima!$C$2:$C$12)</f>
        <v>3.59</v>
      </c>
      <c r="O7743" s="3">
        <f t="shared" si="600"/>
        <v>452.34</v>
      </c>
      <c r="P7743" s="4">
        <f t="shared" si="601"/>
        <v>0</v>
      </c>
      <c r="Q7743" s="3">
        <f t="shared" si="602"/>
        <v>452.34</v>
      </c>
      <c r="R7743" t="str">
        <f t="shared" si="603"/>
        <v>Em atraso</v>
      </c>
      <c r="S7743" s="5">
        <f t="shared" si="604"/>
        <v>1</v>
      </c>
    </row>
    <row r="7744" spans="1:19" x14ac:dyDescent="0.25">
      <c r="A7744">
        <v>7743</v>
      </c>
      <c r="B7744" s="1">
        <v>44357</v>
      </c>
      <c r="C7744" s="1">
        <v>44357</v>
      </c>
      <c r="D7744" s="1">
        <v>44375</v>
      </c>
      <c r="E7744" s="1">
        <v>44376</v>
      </c>
      <c r="F7744">
        <v>1</v>
      </c>
      <c r="G7744">
        <v>1</v>
      </c>
      <c r="H7744">
        <v>522</v>
      </c>
      <c r="I7744" s="6">
        <v>0</v>
      </c>
      <c r="J7744">
        <v>5</v>
      </c>
      <c r="K7744" t="str">
        <f>_xlfn.XLOOKUP(fCompras!F7744,dComprador!$A$2:$A$7,dComprador!$B$2:$B$7)</f>
        <v>Alon</v>
      </c>
      <c r="L7744" t="str">
        <f>_xlfn.XLOOKUP(J7744,dFornecedor!$A$2:$A$6,dFornecedor!$B$2:$B$6)</f>
        <v>Atlas</v>
      </c>
      <c r="M7744" t="str">
        <f>_xlfn.XLOOKUP(G7744,dMateriaPrima!$A$2:$A$12,dMateriaPrima!$B$2:$B$12)</f>
        <v>Tecido</v>
      </c>
      <c r="N7744" s="2">
        <f>_xlfn.XLOOKUP(G7744,dMateriaPrima!$A$2:$A$12,dMateriaPrima!$C$2:$C$12)</f>
        <v>18</v>
      </c>
      <c r="O7744" s="3">
        <f t="shared" si="600"/>
        <v>9396</v>
      </c>
      <c r="P7744" s="4">
        <f t="shared" si="601"/>
        <v>0</v>
      </c>
      <c r="Q7744" s="3">
        <f t="shared" si="602"/>
        <v>9396</v>
      </c>
      <c r="R7744" t="str">
        <f t="shared" si="603"/>
        <v>Em atraso</v>
      </c>
      <c r="S7744" s="5">
        <f t="shared" si="604"/>
        <v>1</v>
      </c>
    </row>
    <row r="7745" spans="1:19" x14ac:dyDescent="0.25">
      <c r="A7745">
        <v>7744</v>
      </c>
      <c r="B7745" s="1">
        <v>44357</v>
      </c>
      <c r="C7745" s="1">
        <v>44364</v>
      </c>
      <c r="D7745" s="1">
        <v>44389</v>
      </c>
      <c r="E7745" s="1">
        <v>44392</v>
      </c>
      <c r="F7745">
        <v>1</v>
      </c>
      <c r="G7745">
        <v>8</v>
      </c>
      <c r="H7745">
        <v>262</v>
      </c>
      <c r="I7745" s="6">
        <v>0</v>
      </c>
      <c r="J7745">
        <v>2</v>
      </c>
      <c r="K7745" t="str">
        <f>_xlfn.XLOOKUP(fCompras!F7745,dComprador!$A$2:$A$7,dComprador!$B$2:$B$7)</f>
        <v>Alon</v>
      </c>
      <c r="L7745" t="str">
        <f>_xlfn.XLOOKUP(J7745,dFornecedor!$A$2:$A$6,dFornecedor!$B$2:$B$6)</f>
        <v>Minerva</v>
      </c>
      <c r="M7745" t="str">
        <f>_xlfn.XLOOKUP(G7745,dMateriaPrima!$A$2:$A$12,dMateriaPrima!$B$2:$B$12)</f>
        <v>Cimento</v>
      </c>
      <c r="N7745" s="2">
        <f>_xlfn.XLOOKUP(G7745,dMateriaPrima!$A$2:$A$12,dMateriaPrima!$C$2:$C$12)</f>
        <v>23</v>
      </c>
      <c r="O7745" s="3">
        <f t="shared" si="600"/>
        <v>6026</v>
      </c>
      <c r="P7745" s="4">
        <f t="shared" si="601"/>
        <v>0</v>
      </c>
      <c r="Q7745" s="3">
        <f t="shared" si="602"/>
        <v>6026</v>
      </c>
      <c r="R7745" t="str">
        <f t="shared" si="603"/>
        <v>Em atraso</v>
      </c>
      <c r="S7745" s="5">
        <f t="shared" si="604"/>
        <v>3</v>
      </c>
    </row>
    <row r="7746" spans="1:19" x14ac:dyDescent="0.25">
      <c r="A7746">
        <v>7745</v>
      </c>
      <c r="B7746" s="1">
        <v>44357</v>
      </c>
      <c r="C7746" s="1">
        <v>44358</v>
      </c>
      <c r="D7746" s="1">
        <v>44388</v>
      </c>
      <c r="E7746" s="1">
        <v>44389</v>
      </c>
      <c r="F7746">
        <v>1</v>
      </c>
      <c r="G7746">
        <v>8</v>
      </c>
      <c r="H7746">
        <v>385</v>
      </c>
      <c r="I7746" s="6">
        <v>0</v>
      </c>
      <c r="J7746">
        <v>3</v>
      </c>
      <c r="K7746" t="str">
        <f>_xlfn.XLOOKUP(fCompras!F7746,dComprador!$A$2:$A$7,dComprador!$B$2:$B$7)</f>
        <v>Alon</v>
      </c>
      <c r="L7746" t="str">
        <f>_xlfn.XLOOKUP(J7746,dFornecedor!$A$2:$A$6,dFornecedor!$B$2:$B$6)</f>
        <v>StepUp</v>
      </c>
      <c r="M7746" t="str">
        <f>_xlfn.XLOOKUP(G7746,dMateriaPrima!$A$2:$A$12,dMateriaPrima!$B$2:$B$12)</f>
        <v>Cimento</v>
      </c>
      <c r="N7746" s="2">
        <f>_xlfn.XLOOKUP(G7746,dMateriaPrima!$A$2:$A$12,dMateriaPrima!$C$2:$C$12)</f>
        <v>23</v>
      </c>
      <c r="O7746" s="3">
        <f t="shared" si="600"/>
        <v>8855</v>
      </c>
      <c r="P7746" s="4">
        <f t="shared" si="601"/>
        <v>0</v>
      </c>
      <c r="Q7746" s="3">
        <f t="shared" si="602"/>
        <v>8855</v>
      </c>
      <c r="R7746" t="str">
        <f t="shared" si="603"/>
        <v>Em atraso</v>
      </c>
      <c r="S7746" s="5">
        <f t="shared" si="604"/>
        <v>1</v>
      </c>
    </row>
    <row r="7747" spans="1:19" x14ac:dyDescent="0.25">
      <c r="A7747">
        <v>7746</v>
      </c>
      <c r="B7747" s="1">
        <v>44357</v>
      </c>
      <c r="C7747" s="1">
        <v>44366</v>
      </c>
      <c r="D7747" s="1">
        <v>44389</v>
      </c>
      <c r="E7747" s="1">
        <v>44390</v>
      </c>
      <c r="F7747">
        <v>1</v>
      </c>
      <c r="G7747">
        <v>8</v>
      </c>
      <c r="H7747">
        <v>155</v>
      </c>
      <c r="I7747" s="6">
        <v>0</v>
      </c>
      <c r="J7747">
        <v>3</v>
      </c>
      <c r="K7747" t="str">
        <f>_xlfn.XLOOKUP(fCompras!F7747,dComprador!$A$2:$A$7,dComprador!$B$2:$B$7)</f>
        <v>Alon</v>
      </c>
      <c r="L7747" t="str">
        <f>_xlfn.XLOOKUP(J7747,dFornecedor!$A$2:$A$6,dFornecedor!$B$2:$B$6)</f>
        <v>StepUp</v>
      </c>
      <c r="M7747" t="str">
        <f>_xlfn.XLOOKUP(G7747,dMateriaPrima!$A$2:$A$12,dMateriaPrima!$B$2:$B$12)</f>
        <v>Cimento</v>
      </c>
      <c r="N7747" s="2">
        <f>_xlfn.XLOOKUP(G7747,dMateriaPrima!$A$2:$A$12,dMateriaPrima!$C$2:$C$12)</f>
        <v>23</v>
      </c>
      <c r="O7747" s="3">
        <f t="shared" ref="O7747:O7810" si="605">PRODUCT(H7747,N7747)</f>
        <v>3565</v>
      </c>
      <c r="P7747" s="4">
        <f t="shared" ref="P7747:P7810" si="606">PRODUCT(O7747,I7747)</f>
        <v>0</v>
      </c>
      <c r="Q7747" s="3">
        <f t="shared" ref="Q7747:Q7810" si="607">O7747-P7747</f>
        <v>3565</v>
      </c>
      <c r="R7747" t="str">
        <f t="shared" ref="R7747:R7810" si="608">IF(E7747&lt;=D7747,"No prazo",IF(E7747&gt;D7747,"Em atraso"))</f>
        <v>Em atraso</v>
      </c>
      <c r="S7747" s="5">
        <f t="shared" ref="S7747:S7810" si="609">IF(E7747 &gt;D7747, E7747-D7747,0)</f>
        <v>1</v>
      </c>
    </row>
    <row r="7748" spans="1:19" x14ac:dyDescent="0.25">
      <c r="A7748">
        <v>7747</v>
      </c>
      <c r="B7748" s="1">
        <v>44358</v>
      </c>
      <c r="C7748" s="1">
        <v>44368</v>
      </c>
      <c r="D7748" s="1">
        <v>44368</v>
      </c>
      <c r="E7748" s="1">
        <v>44371</v>
      </c>
      <c r="F7748">
        <v>4</v>
      </c>
      <c r="G7748">
        <v>6</v>
      </c>
      <c r="H7748">
        <v>25</v>
      </c>
      <c r="I7748" s="6">
        <v>0</v>
      </c>
      <c r="J7748">
        <v>1</v>
      </c>
      <c r="K7748" t="str">
        <f>_xlfn.XLOOKUP(fCompras!F7748,dComprador!$A$2:$A$7,dComprador!$B$2:$B$7)</f>
        <v>Lira</v>
      </c>
      <c r="L7748" t="str">
        <f>_xlfn.XLOOKUP(J7748,dFornecedor!$A$2:$A$6,dFornecedor!$B$2:$B$6)</f>
        <v>NorthShore</v>
      </c>
      <c r="M7748" t="str">
        <f>_xlfn.XLOOKUP(G7748,dMateriaPrima!$A$2:$A$12,dMateriaPrima!$B$2:$B$12)</f>
        <v>Fio Algodão</v>
      </c>
      <c r="N7748" s="2">
        <f>_xlfn.XLOOKUP(G7748,dMateriaPrima!$A$2:$A$12,dMateriaPrima!$C$2:$C$12)</f>
        <v>55.9</v>
      </c>
      <c r="O7748" s="3">
        <f t="shared" si="605"/>
        <v>1397.5</v>
      </c>
      <c r="P7748" s="4">
        <f t="shared" si="606"/>
        <v>0</v>
      </c>
      <c r="Q7748" s="3">
        <f t="shared" si="607"/>
        <v>1397.5</v>
      </c>
      <c r="R7748" t="str">
        <f t="shared" si="608"/>
        <v>Em atraso</v>
      </c>
      <c r="S7748" s="5">
        <f t="shared" si="609"/>
        <v>3</v>
      </c>
    </row>
    <row r="7749" spans="1:19" x14ac:dyDescent="0.25">
      <c r="A7749">
        <v>7748</v>
      </c>
      <c r="B7749" s="1">
        <v>44358</v>
      </c>
      <c r="C7749" s="1">
        <v>44359</v>
      </c>
      <c r="D7749" s="1">
        <v>44365</v>
      </c>
      <c r="E7749" s="1">
        <v>44368</v>
      </c>
      <c r="F7749">
        <v>4</v>
      </c>
      <c r="G7749">
        <v>5</v>
      </c>
      <c r="H7749">
        <v>509</v>
      </c>
      <c r="I7749" s="6">
        <v>0.22</v>
      </c>
      <c r="J7749">
        <v>3</v>
      </c>
      <c r="K7749" t="str">
        <f>_xlfn.XLOOKUP(fCompras!F7749,dComprador!$A$2:$A$7,dComprador!$B$2:$B$7)</f>
        <v>Lira</v>
      </c>
      <c r="L7749" t="str">
        <f>_xlfn.XLOOKUP(J7749,dFornecedor!$A$2:$A$6,dFornecedor!$B$2:$B$6)</f>
        <v>StepUp</v>
      </c>
      <c r="M7749" t="str">
        <f>_xlfn.XLOOKUP(G7749,dMateriaPrima!$A$2:$A$12,dMateriaPrima!$B$2:$B$12)</f>
        <v>Areia</v>
      </c>
      <c r="N7749" s="2">
        <f>_xlfn.XLOOKUP(G7749,dMateriaPrima!$A$2:$A$12,dMateriaPrima!$C$2:$C$12)</f>
        <v>3.59</v>
      </c>
      <c r="O7749" s="3">
        <f t="shared" si="605"/>
        <v>1827.31</v>
      </c>
      <c r="P7749" s="4">
        <f t="shared" si="606"/>
        <v>402.00819999999999</v>
      </c>
      <c r="Q7749" s="3">
        <f t="shared" si="607"/>
        <v>1425.3018</v>
      </c>
      <c r="R7749" t="str">
        <f t="shared" si="608"/>
        <v>Em atraso</v>
      </c>
      <c r="S7749" s="5">
        <f t="shared" si="609"/>
        <v>3</v>
      </c>
    </row>
    <row r="7750" spans="1:19" x14ac:dyDescent="0.25">
      <c r="A7750">
        <v>7749</v>
      </c>
      <c r="B7750" s="1">
        <v>44358</v>
      </c>
      <c r="C7750" s="1">
        <v>44368</v>
      </c>
      <c r="D7750" s="1">
        <v>44371</v>
      </c>
      <c r="E7750" s="1">
        <v>44374</v>
      </c>
      <c r="F7750">
        <v>4</v>
      </c>
      <c r="G7750">
        <v>10</v>
      </c>
      <c r="H7750">
        <v>244</v>
      </c>
      <c r="I7750" s="6">
        <v>0</v>
      </c>
      <c r="J7750">
        <v>3</v>
      </c>
      <c r="K7750" t="str">
        <f>_xlfn.XLOOKUP(fCompras!F7750,dComprador!$A$2:$A$7,dComprador!$B$2:$B$7)</f>
        <v>Lira</v>
      </c>
      <c r="L7750" t="str">
        <f>_xlfn.XLOOKUP(J7750,dFornecedor!$A$2:$A$6,dFornecedor!$B$2:$B$6)</f>
        <v>StepUp</v>
      </c>
      <c r="M7750" t="str">
        <f>_xlfn.XLOOKUP(G7750,dMateriaPrima!$A$2:$A$12,dMateriaPrima!$B$2:$B$12)</f>
        <v>Pedra Britada</v>
      </c>
      <c r="N7750" s="2">
        <f>_xlfn.XLOOKUP(G7750,dMateriaPrima!$A$2:$A$12,dMateriaPrima!$C$2:$C$12)</f>
        <v>56</v>
      </c>
      <c r="O7750" s="3">
        <f t="shared" si="605"/>
        <v>13664</v>
      </c>
      <c r="P7750" s="4">
        <f t="shared" si="606"/>
        <v>0</v>
      </c>
      <c r="Q7750" s="3">
        <f t="shared" si="607"/>
        <v>13664</v>
      </c>
      <c r="R7750" t="str">
        <f t="shared" si="608"/>
        <v>Em atraso</v>
      </c>
      <c r="S7750" s="5">
        <f t="shared" si="609"/>
        <v>3</v>
      </c>
    </row>
    <row r="7751" spans="1:19" x14ac:dyDescent="0.25">
      <c r="A7751">
        <v>7750</v>
      </c>
      <c r="B7751" s="1">
        <v>44358</v>
      </c>
      <c r="C7751" s="1">
        <v>44358</v>
      </c>
      <c r="D7751" s="1">
        <v>44367</v>
      </c>
      <c r="E7751" s="1">
        <v>44366</v>
      </c>
      <c r="F7751">
        <v>4</v>
      </c>
      <c r="G7751">
        <v>1</v>
      </c>
      <c r="H7751">
        <v>19</v>
      </c>
      <c r="I7751" s="6">
        <v>0</v>
      </c>
      <c r="J7751">
        <v>2</v>
      </c>
      <c r="K7751" t="str">
        <f>_xlfn.XLOOKUP(fCompras!F7751,dComprador!$A$2:$A$7,dComprador!$B$2:$B$7)</f>
        <v>Lira</v>
      </c>
      <c r="L7751" t="str">
        <f>_xlfn.XLOOKUP(J7751,dFornecedor!$A$2:$A$6,dFornecedor!$B$2:$B$6)</f>
        <v>Minerva</v>
      </c>
      <c r="M7751" t="str">
        <f>_xlfn.XLOOKUP(G7751,dMateriaPrima!$A$2:$A$12,dMateriaPrima!$B$2:$B$12)</f>
        <v>Tecido</v>
      </c>
      <c r="N7751" s="2">
        <f>_xlfn.XLOOKUP(G7751,dMateriaPrima!$A$2:$A$12,dMateriaPrima!$C$2:$C$12)</f>
        <v>18</v>
      </c>
      <c r="O7751" s="3">
        <f t="shared" si="605"/>
        <v>342</v>
      </c>
      <c r="P7751" s="4">
        <f t="shared" si="606"/>
        <v>0</v>
      </c>
      <c r="Q7751" s="3">
        <f t="shared" si="607"/>
        <v>342</v>
      </c>
      <c r="R7751" t="str">
        <f t="shared" si="608"/>
        <v>No prazo</v>
      </c>
      <c r="S7751" s="5">
        <f t="shared" si="609"/>
        <v>0</v>
      </c>
    </row>
    <row r="7752" spans="1:19" x14ac:dyDescent="0.25">
      <c r="A7752">
        <v>7751</v>
      </c>
      <c r="B7752" s="1">
        <v>44358</v>
      </c>
      <c r="C7752" s="1">
        <v>44358</v>
      </c>
      <c r="D7752" s="1">
        <v>44365</v>
      </c>
      <c r="E7752" s="1">
        <v>44367</v>
      </c>
      <c r="F7752">
        <v>4</v>
      </c>
      <c r="G7752">
        <v>1</v>
      </c>
      <c r="H7752">
        <v>477</v>
      </c>
      <c r="I7752" s="6">
        <v>0</v>
      </c>
      <c r="J7752">
        <v>2</v>
      </c>
      <c r="K7752" t="str">
        <f>_xlfn.XLOOKUP(fCompras!F7752,dComprador!$A$2:$A$7,dComprador!$B$2:$B$7)</f>
        <v>Lira</v>
      </c>
      <c r="L7752" t="str">
        <f>_xlfn.XLOOKUP(J7752,dFornecedor!$A$2:$A$6,dFornecedor!$B$2:$B$6)</f>
        <v>Minerva</v>
      </c>
      <c r="M7752" t="str">
        <f>_xlfn.XLOOKUP(G7752,dMateriaPrima!$A$2:$A$12,dMateriaPrima!$B$2:$B$12)</f>
        <v>Tecido</v>
      </c>
      <c r="N7752" s="2">
        <f>_xlfn.XLOOKUP(G7752,dMateriaPrima!$A$2:$A$12,dMateriaPrima!$C$2:$C$12)</f>
        <v>18</v>
      </c>
      <c r="O7752" s="3">
        <f t="shared" si="605"/>
        <v>8586</v>
      </c>
      <c r="P7752" s="4">
        <f t="shared" si="606"/>
        <v>0</v>
      </c>
      <c r="Q7752" s="3">
        <f t="shared" si="607"/>
        <v>8586</v>
      </c>
      <c r="R7752" t="str">
        <f t="shared" si="608"/>
        <v>Em atraso</v>
      </c>
      <c r="S7752" s="5">
        <f t="shared" si="609"/>
        <v>2</v>
      </c>
    </row>
    <row r="7753" spans="1:19" x14ac:dyDescent="0.25">
      <c r="A7753">
        <v>7752</v>
      </c>
      <c r="B7753" s="1">
        <v>44358</v>
      </c>
      <c r="C7753" s="1">
        <v>44358</v>
      </c>
      <c r="D7753" s="1">
        <v>44365</v>
      </c>
      <c r="E7753" s="1">
        <v>44366</v>
      </c>
      <c r="F7753">
        <v>4</v>
      </c>
      <c r="G7753">
        <v>5</v>
      </c>
      <c r="H7753">
        <v>47</v>
      </c>
      <c r="I7753" s="6">
        <v>0</v>
      </c>
      <c r="J7753">
        <v>2</v>
      </c>
      <c r="K7753" t="str">
        <f>_xlfn.XLOOKUP(fCompras!F7753,dComprador!$A$2:$A$7,dComprador!$B$2:$B$7)</f>
        <v>Lira</v>
      </c>
      <c r="L7753" t="str">
        <f>_xlfn.XLOOKUP(J7753,dFornecedor!$A$2:$A$6,dFornecedor!$B$2:$B$6)</f>
        <v>Minerva</v>
      </c>
      <c r="M7753" t="str">
        <f>_xlfn.XLOOKUP(G7753,dMateriaPrima!$A$2:$A$12,dMateriaPrima!$B$2:$B$12)</f>
        <v>Areia</v>
      </c>
      <c r="N7753" s="2">
        <f>_xlfn.XLOOKUP(G7753,dMateriaPrima!$A$2:$A$12,dMateriaPrima!$C$2:$C$12)</f>
        <v>3.59</v>
      </c>
      <c r="O7753" s="3">
        <f t="shared" si="605"/>
        <v>168.73</v>
      </c>
      <c r="P7753" s="4">
        <f t="shared" si="606"/>
        <v>0</v>
      </c>
      <c r="Q7753" s="3">
        <f t="shared" si="607"/>
        <v>168.73</v>
      </c>
      <c r="R7753" t="str">
        <f t="shared" si="608"/>
        <v>Em atraso</v>
      </c>
      <c r="S7753" s="5">
        <f t="shared" si="609"/>
        <v>1</v>
      </c>
    </row>
    <row r="7754" spans="1:19" x14ac:dyDescent="0.25">
      <c r="A7754">
        <v>7753</v>
      </c>
      <c r="B7754" s="1">
        <v>44358</v>
      </c>
      <c r="C7754" s="1">
        <v>44358</v>
      </c>
      <c r="D7754" s="1">
        <v>44364</v>
      </c>
      <c r="E7754" s="1">
        <v>44364</v>
      </c>
      <c r="F7754">
        <v>4</v>
      </c>
      <c r="G7754">
        <v>9</v>
      </c>
      <c r="H7754">
        <v>99</v>
      </c>
      <c r="I7754" s="6">
        <v>0</v>
      </c>
      <c r="J7754">
        <v>2</v>
      </c>
      <c r="K7754" t="str">
        <f>_xlfn.XLOOKUP(fCompras!F7754,dComprador!$A$2:$A$7,dComprador!$B$2:$B$7)</f>
        <v>Lira</v>
      </c>
      <c r="L7754" t="str">
        <f>_xlfn.XLOOKUP(J7754,dFornecedor!$A$2:$A$6,dFornecedor!$B$2:$B$6)</f>
        <v>Minerva</v>
      </c>
      <c r="M7754" t="str">
        <f>_xlfn.XLOOKUP(G7754,dMateriaPrima!$A$2:$A$12,dMateriaPrima!$B$2:$B$12)</f>
        <v>Couro</v>
      </c>
      <c r="N7754" s="2">
        <f>_xlfn.XLOOKUP(G7754,dMateriaPrima!$A$2:$A$12,dMateriaPrima!$C$2:$C$12)</f>
        <v>4.4000000000000004</v>
      </c>
      <c r="O7754" s="3">
        <f t="shared" si="605"/>
        <v>435.6</v>
      </c>
      <c r="P7754" s="4">
        <f t="shared" si="606"/>
        <v>0</v>
      </c>
      <c r="Q7754" s="3">
        <f t="shared" si="607"/>
        <v>435.6</v>
      </c>
      <c r="R7754" t="str">
        <f t="shared" si="608"/>
        <v>No prazo</v>
      </c>
      <c r="S7754" s="5">
        <f t="shared" si="609"/>
        <v>0</v>
      </c>
    </row>
    <row r="7755" spans="1:19" x14ac:dyDescent="0.25">
      <c r="A7755">
        <v>7754</v>
      </c>
      <c r="B7755" s="1">
        <v>44358</v>
      </c>
      <c r="C7755" s="1">
        <v>44358</v>
      </c>
      <c r="D7755" s="1">
        <v>44392</v>
      </c>
      <c r="E7755" s="1">
        <v>44390</v>
      </c>
      <c r="F7755">
        <v>1</v>
      </c>
      <c r="G7755">
        <v>11</v>
      </c>
      <c r="H7755">
        <v>490</v>
      </c>
      <c r="I7755" s="6">
        <v>0</v>
      </c>
      <c r="J7755">
        <v>2</v>
      </c>
      <c r="K7755" t="str">
        <f>_xlfn.XLOOKUP(fCompras!F7755,dComprador!$A$2:$A$7,dComprador!$B$2:$B$7)</f>
        <v>Alon</v>
      </c>
      <c r="L7755" t="str">
        <f>_xlfn.XLOOKUP(J7755,dFornecedor!$A$2:$A$6,dFornecedor!$B$2:$B$6)</f>
        <v>Minerva</v>
      </c>
      <c r="M7755" t="str">
        <f>_xlfn.XLOOKUP(G7755,dMateriaPrima!$A$2:$A$12,dMateriaPrima!$B$2:$B$12)</f>
        <v>Papel</v>
      </c>
      <c r="N7755" s="2">
        <f>_xlfn.XLOOKUP(G7755,dMateriaPrima!$A$2:$A$12,dMateriaPrima!$C$2:$C$12)</f>
        <v>9</v>
      </c>
      <c r="O7755" s="3">
        <f t="shared" si="605"/>
        <v>4410</v>
      </c>
      <c r="P7755" s="4">
        <f t="shared" si="606"/>
        <v>0</v>
      </c>
      <c r="Q7755" s="3">
        <f t="shared" si="607"/>
        <v>4410</v>
      </c>
      <c r="R7755" t="str">
        <f t="shared" si="608"/>
        <v>No prazo</v>
      </c>
      <c r="S7755" s="5">
        <f t="shared" si="609"/>
        <v>0</v>
      </c>
    </row>
    <row r="7756" spans="1:19" x14ac:dyDescent="0.25">
      <c r="A7756">
        <v>7755</v>
      </c>
      <c r="B7756" s="1">
        <v>44359</v>
      </c>
      <c r="C7756" s="1">
        <v>44369</v>
      </c>
      <c r="D7756" s="1">
        <v>44369</v>
      </c>
      <c r="E7756" s="1">
        <v>44371</v>
      </c>
      <c r="F7756">
        <v>4</v>
      </c>
      <c r="G7756">
        <v>7</v>
      </c>
      <c r="H7756">
        <v>183</v>
      </c>
      <c r="I7756" s="6">
        <v>0</v>
      </c>
      <c r="J7756">
        <v>1</v>
      </c>
      <c r="K7756" t="str">
        <f>_xlfn.XLOOKUP(fCompras!F7756,dComprador!$A$2:$A$7,dComprador!$B$2:$B$7)</f>
        <v>Lira</v>
      </c>
      <c r="L7756" t="str">
        <f>_xlfn.XLOOKUP(J7756,dFornecedor!$A$2:$A$6,dFornecedor!$B$2:$B$6)</f>
        <v>NorthShore</v>
      </c>
      <c r="M7756" t="str">
        <f>_xlfn.XLOOKUP(G7756,dMateriaPrima!$A$2:$A$12,dMateriaPrima!$B$2:$B$12)</f>
        <v>Poliéster</v>
      </c>
      <c r="N7756" s="2">
        <f>_xlfn.XLOOKUP(G7756,dMateriaPrima!$A$2:$A$12,dMateriaPrima!$C$2:$C$12)</f>
        <v>8</v>
      </c>
      <c r="O7756" s="3">
        <f t="shared" si="605"/>
        <v>1464</v>
      </c>
      <c r="P7756" s="4">
        <f t="shared" si="606"/>
        <v>0</v>
      </c>
      <c r="Q7756" s="3">
        <f t="shared" si="607"/>
        <v>1464</v>
      </c>
      <c r="R7756" t="str">
        <f t="shared" si="608"/>
        <v>Em atraso</v>
      </c>
      <c r="S7756" s="5">
        <f t="shared" si="609"/>
        <v>2</v>
      </c>
    </row>
    <row r="7757" spans="1:19" x14ac:dyDescent="0.25">
      <c r="A7757">
        <v>7756</v>
      </c>
      <c r="B7757" s="1">
        <v>44359</v>
      </c>
      <c r="C7757" s="1">
        <v>44359</v>
      </c>
      <c r="D7757" s="1">
        <v>44366</v>
      </c>
      <c r="E7757" s="1">
        <v>44368</v>
      </c>
      <c r="F7757">
        <v>4</v>
      </c>
      <c r="G7757">
        <v>1</v>
      </c>
      <c r="H7757">
        <v>1</v>
      </c>
      <c r="I7757" s="6">
        <v>0</v>
      </c>
      <c r="J7757">
        <v>2</v>
      </c>
      <c r="K7757" t="str">
        <f>_xlfn.XLOOKUP(fCompras!F7757,dComprador!$A$2:$A$7,dComprador!$B$2:$B$7)</f>
        <v>Lira</v>
      </c>
      <c r="L7757" t="str">
        <f>_xlfn.XLOOKUP(J7757,dFornecedor!$A$2:$A$6,dFornecedor!$B$2:$B$6)</f>
        <v>Minerva</v>
      </c>
      <c r="M7757" t="str">
        <f>_xlfn.XLOOKUP(G7757,dMateriaPrima!$A$2:$A$12,dMateriaPrima!$B$2:$B$12)</f>
        <v>Tecido</v>
      </c>
      <c r="N7757" s="2">
        <f>_xlfn.XLOOKUP(G7757,dMateriaPrima!$A$2:$A$12,dMateriaPrima!$C$2:$C$12)</f>
        <v>18</v>
      </c>
      <c r="O7757" s="3">
        <f t="shared" si="605"/>
        <v>18</v>
      </c>
      <c r="P7757" s="4">
        <f t="shared" si="606"/>
        <v>0</v>
      </c>
      <c r="Q7757" s="3">
        <f t="shared" si="607"/>
        <v>18</v>
      </c>
      <c r="R7757" t="str">
        <f t="shared" si="608"/>
        <v>Em atraso</v>
      </c>
      <c r="S7757" s="5">
        <f t="shared" si="609"/>
        <v>2</v>
      </c>
    </row>
    <row r="7758" spans="1:19" x14ac:dyDescent="0.25">
      <c r="A7758">
        <v>7757</v>
      </c>
      <c r="B7758" s="1">
        <v>44359</v>
      </c>
      <c r="C7758" s="1">
        <v>44369</v>
      </c>
      <c r="D7758" s="1">
        <v>44370</v>
      </c>
      <c r="E7758" s="1">
        <v>44371</v>
      </c>
      <c r="F7758">
        <v>4</v>
      </c>
      <c r="G7758">
        <v>2</v>
      </c>
      <c r="H7758">
        <v>222</v>
      </c>
      <c r="I7758" s="6">
        <v>0</v>
      </c>
      <c r="J7758">
        <v>3</v>
      </c>
      <c r="K7758" t="str">
        <f>_xlfn.XLOOKUP(fCompras!F7758,dComprador!$A$2:$A$7,dComprador!$B$2:$B$7)</f>
        <v>Lira</v>
      </c>
      <c r="L7758" t="str">
        <f>_xlfn.XLOOKUP(J7758,dFornecedor!$A$2:$A$6,dFornecedor!$B$2:$B$6)</f>
        <v>StepUp</v>
      </c>
      <c r="M7758" t="str">
        <f>_xlfn.XLOOKUP(G7758,dMateriaPrima!$A$2:$A$12,dMateriaPrima!$B$2:$B$12)</f>
        <v>Chapa Metal</v>
      </c>
      <c r="N7758" s="2">
        <f>_xlfn.XLOOKUP(G7758,dMateriaPrima!$A$2:$A$12,dMateriaPrima!$C$2:$C$12)</f>
        <v>299.89999999999998</v>
      </c>
      <c r="O7758" s="3">
        <f t="shared" si="605"/>
        <v>66577.799999999988</v>
      </c>
      <c r="P7758" s="4">
        <f t="shared" si="606"/>
        <v>0</v>
      </c>
      <c r="Q7758" s="3">
        <f t="shared" si="607"/>
        <v>66577.799999999988</v>
      </c>
      <c r="R7758" t="str">
        <f t="shared" si="608"/>
        <v>Em atraso</v>
      </c>
      <c r="S7758" s="5">
        <f t="shared" si="609"/>
        <v>1</v>
      </c>
    </row>
    <row r="7759" spans="1:19" x14ac:dyDescent="0.25">
      <c r="A7759">
        <v>7758</v>
      </c>
      <c r="B7759" s="1">
        <v>44359</v>
      </c>
      <c r="C7759" s="1">
        <v>44366</v>
      </c>
      <c r="D7759" s="1">
        <v>44368</v>
      </c>
      <c r="E7759" s="1">
        <v>44368</v>
      </c>
      <c r="F7759">
        <v>4</v>
      </c>
      <c r="G7759">
        <v>4</v>
      </c>
      <c r="H7759">
        <v>37</v>
      </c>
      <c r="I7759" s="6">
        <v>0</v>
      </c>
      <c r="J7759">
        <v>2</v>
      </c>
      <c r="K7759" t="str">
        <f>_xlfn.XLOOKUP(fCompras!F7759,dComprador!$A$2:$A$7,dComprador!$B$2:$B$7)</f>
        <v>Lira</v>
      </c>
      <c r="L7759" t="str">
        <f>_xlfn.XLOOKUP(J7759,dFornecedor!$A$2:$A$6,dFornecedor!$B$2:$B$6)</f>
        <v>Minerva</v>
      </c>
      <c r="M7759" t="str">
        <f>_xlfn.XLOOKUP(G7759,dMateriaPrima!$A$2:$A$12,dMateriaPrima!$B$2:$B$12)</f>
        <v>Madeira</v>
      </c>
      <c r="N7759" s="2">
        <f>_xlfn.XLOOKUP(G7759,dMateriaPrima!$A$2:$A$12,dMateriaPrima!$C$2:$C$12)</f>
        <v>168</v>
      </c>
      <c r="O7759" s="3">
        <f t="shared" si="605"/>
        <v>6216</v>
      </c>
      <c r="P7759" s="4">
        <f t="shared" si="606"/>
        <v>0</v>
      </c>
      <c r="Q7759" s="3">
        <f t="shared" si="607"/>
        <v>6216</v>
      </c>
      <c r="R7759" t="str">
        <f t="shared" si="608"/>
        <v>No prazo</v>
      </c>
      <c r="S7759" s="5">
        <f t="shared" si="609"/>
        <v>0</v>
      </c>
    </row>
    <row r="7760" spans="1:19" x14ac:dyDescent="0.25">
      <c r="A7760">
        <v>7759</v>
      </c>
      <c r="B7760" s="1">
        <v>44359</v>
      </c>
      <c r="C7760" s="1">
        <v>44361</v>
      </c>
      <c r="D7760" s="1">
        <v>44377</v>
      </c>
      <c r="E7760" s="1">
        <v>44378</v>
      </c>
      <c r="F7760">
        <v>1</v>
      </c>
      <c r="G7760">
        <v>5</v>
      </c>
      <c r="H7760">
        <v>53</v>
      </c>
      <c r="I7760" s="6">
        <v>0</v>
      </c>
      <c r="J7760">
        <v>5</v>
      </c>
      <c r="K7760" t="str">
        <f>_xlfn.XLOOKUP(fCompras!F7760,dComprador!$A$2:$A$7,dComprador!$B$2:$B$7)</f>
        <v>Alon</v>
      </c>
      <c r="L7760" t="str">
        <f>_xlfn.XLOOKUP(J7760,dFornecedor!$A$2:$A$6,dFornecedor!$B$2:$B$6)</f>
        <v>Atlas</v>
      </c>
      <c r="M7760" t="str">
        <f>_xlfn.XLOOKUP(G7760,dMateriaPrima!$A$2:$A$12,dMateriaPrima!$B$2:$B$12)</f>
        <v>Areia</v>
      </c>
      <c r="N7760" s="2">
        <f>_xlfn.XLOOKUP(G7760,dMateriaPrima!$A$2:$A$12,dMateriaPrima!$C$2:$C$12)</f>
        <v>3.59</v>
      </c>
      <c r="O7760" s="3">
        <f t="shared" si="605"/>
        <v>190.26999999999998</v>
      </c>
      <c r="P7760" s="4">
        <f t="shared" si="606"/>
        <v>0</v>
      </c>
      <c r="Q7760" s="3">
        <f t="shared" si="607"/>
        <v>190.26999999999998</v>
      </c>
      <c r="R7760" t="str">
        <f t="shared" si="608"/>
        <v>Em atraso</v>
      </c>
      <c r="S7760" s="5">
        <f t="shared" si="609"/>
        <v>1</v>
      </c>
    </row>
    <row r="7761" spans="1:19" x14ac:dyDescent="0.25">
      <c r="A7761">
        <v>7760</v>
      </c>
      <c r="B7761" s="1">
        <v>44359</v>
      </c>
      <c r="C7761" s="1">
        <v>44366</v>
      </c>
      <c r="D7761" s="1">
        <v>44387</v>
      </c>
      <c r="E7761" s="1">
        <v>44389</v>
      </c>
      <c r="F7761">
        <v>1</v>
      </c>
      <c r="G7761">
        <v>8</v>
      </c>
      <c r="H7761">
        <v>66</v>
      </c>
      <c r="I7761" s="6">
        <v>0</v>
      </c>
      <c r="J7761">
        <v>2</v>
      </c>
      <c r="K7761" t="str">
        <f>_xlfn.XLOOKUP(fCompras!F7761,dComprador!$A$2:$A$7,dComprador!$B$2:$B$7)</f>
        <v>Alon</v>
      </c>
      <c r="L7761" t="str">
        <f>_xlfn.XLOOKUP(J7761,dFornecedor!$A$2:$A$6,dFornecedor!$B$2:$B$6)</f>
        <v>Minerva</v>
      </c>
      <c r="M7761" t="str">
        <f>_xlfn.XLOOKUP(G7761,dMateriaPrima!$A$2:$A$12,dMateriaPrima!$B$2:$B$12)</f>
        <v>Cimento</v>
      </c>
      <c r="N7761" s="2">
        <f>_xlfn.XLOOKUP(G7761,dMateriaPrima!$A$2:$A$12,dMateriaPrima!$C$2:$C$12)</f>
        <v>23</v>
      </c>
      <c r="O7761" s="3">
        <f t="shared" si="605"/>
        <v>1518</v>
      </c>
      <c r="P7761" s="4">
        <f t="shared" si="606"/>
        <v>0</v>
      </c>
      <c r="Q7761" s="3">
        <f t="shared" si="607"/>
        <v>1518</v>
      </c>
      <c r="R7761" t="str">
        <f t="shared" si="608"/>
        <v>Em atraso</v>
      </c>
      <c r="S7761" s="5">
        <f t="shared" si="609"/>
        <v>2</v>
      </c>
    </row>
    <row r="7762" spans="1:19" x14ac:dyDescent="0.25">
      <c r="A7762">
        <v>7761</v>
      </c>
      <c r="B7762" s="1">
        <v>44359</v>
      </c>
      <c r="C7762" s="1">
        <v>44366</v>
      </c>
      <c r="D7762" s="1">
        <v>44392</v>
      </c>
      <c r="E7762" s="1">
        <v>44390</v>
      </c>
      <c r="F7762">
        <v>1</v>
      </c>
      <c r="G7762">
        <v>6</v>
      </c>
      <c r="H7762">
        <v>489</v>
      </c>
      <c r="I7762" s="6">
        <v>0</v>
      </c>
      <c r="J7762">
        <v>2</v>
      </c>
      <c r="K7762" t="str">
        <f>_xlfn.XLOOKUP(fCompras!F7762,dComprador!$A$2:$A$7,dComprador!$B$2:$B$7)</f>
        <v>Alon</v>
      </c>
      <c r="L7762" t="str">
        <f>_xlfn.XLOOKUP(J7762,dFornecedor!$A$2:$A$6,dFornecedor!$B$2:$B$6)</f>
        <v>Minerva</v>
      </c>
      <c r="M7762" t="str">
        <f>_xlfn.XLOOKUP(G7762,dMateriaPrima!$A$2:$A$12,dMateriaPrima!$B$2:$B$12)</f>
        <v>Fio Algodão</v>
      </c>
      <c r="N7762" s="2">
        <f>_xlfn.XLOOKUP(G7762,dMateriaPrima!$A$2:$A$12,dMateriaPrima!$C$2:$C$12)</f>
        <v>55.9</v>
      </c>
      <c r="O7762" s="3">
        <f t="shared" si="605"/>
        <v>27335.1</v>
      </c>
      <c r="P7762" s="4">
        <f t="shared" si="606"/>
        <v>0</v>
      </c>
      <c r="Q7762" s="3">
        <f t="shared" si="607"/>
        <v>27335.1</v>
      </c>
      <c r="R7762" t="str">
        <f t="shared" si="608"/>
        <v>No prazo</v>
      </c>
      <c r="S7762" s="5">
        <f t="shared" si="609"/>
        <v>0</v>
      </c>
    </row>
    <row r="7763" spans="1:19" x14ac:dyDescent="0.25">
      <c r="A7763">
        <v>7762</v>
      </c>
      <c r="B7763" s="1">
        <v>44360</v>
      </c>
      <c r="C7763" s="1">
        <v>44368</v>
      </c>
      <c r="D7763" s="1">
        <v>44371</v>
      </c>
      <c r="E7763" s="1">
        <v>44371</v>
      </c>
      <c r="F7763">
        <v>4</v>
      </c>
      <c r="G7763">
        <v>10</v>
      </c>
      <c r="H7763">
        <v>365</v>
      </c>
      <c r="I7763" s="6">
        <v>0</v>
      </c>
      <c r="J7763">
        <v>2</v>
      </c>
      <c r="K7763" t="str">
        <f>_xlfn.XLOOKUP(fCompras!F7763,dComprador!$A$2:$A$7,dComprador!$B$2:$B$7)</f>
        <v>Lira</v>
      </c>
      <c r="L7763" t="str">
        <f>_xlfn.XLOOKUP(J7763,dFornecedor!$A$2:$A$6,dFornecedor!$B$2:$B$6)</f>
        <v>Minerva</v>
      </c>
      <c r="M7763" t="str">
        <f>_xlfn.XLOOKUP(G7763,dMateriaPrima!$A$2:$A$12,dMateriaPrima!$B$2:$B$12)</f>
        <v>Pedra Britada</v>
      </c>
      <c r="N7763" s="2">
        <f>_xlfn.XLOOKUP(G7763,dMateriaPrima!$A$2:$A$12,dMateriaPrima!$C$2:$C$12)</f>
        <v>56</v>
      </c>
      <c r="O7763" s="3">
        <f t="shared" si="605"/>
        <v>20440</v>
      </c>
      <c r="P7763" s="4">
        <f t="shared" si="606"/>
        <v>0</v>
      </c>
      <c r="Q7763" s="3">
        <f t="shared" si="607"/>
        <v>20440</v>
      </c>
      <c r="R7763" t="str">
        <f t="shared" si="608"/>
        <v>No prazo</v>
      </c>
      <c r="S7763" s="5">
        <f t="shared" si="609"/>
        <v>0</v>
      </c>
    </row>
    <row r="7764" spans="1:19" x14ac:dyDescent="0.25">
      <c r="A7764">
        <v>7763</v>
      </c>
      <c r="B7764" s="1">
        <v>44360</v>
      </c>
      <c r="C7764" s="1">
        <v>44360</v>
      </c>
      <c r="D7764" s="1">
        <v>44367</v>
      </c>
      <c r="E7764" s="1">
        <v>44369</v>
      </c>
      <c r="F7764">
        <v>4</v>
      </c>
      <c r="G7764">
        <v>7</v>
      </c>
      <c r="H7764">
        <v>164</v>
      </c>
      <c r="I7764" s="6">
        <v>0</v>
      </c>
      <c r="J7764">
        <v>4</v>
      </c>
      <c r="K7764" t="str">
        <f>_xlfn.XLOOKUP(fCompras!F7764,dComprador!$A$2:$A$7,dComprador!$B$2:$B$7)</f>
        <v>Lira</v>
      </c>
      <c r="L7764" t="str">
        <f>_xlfn.XLOOKUP(J7764,dFornecedor!$A$2:$A$6,dFornecedor!$B$2:$B$6)</f>
        <v>AlphaOmega</v>
      </c>
      <c r="M7764" t="str">
        <f>_xlfn.XLOOKUP(G7764,dMateriaPrima!$A$2:$A$12,dMateriaPrima!$B$2:$B$12)</f>
        <v>Poliéster</v>
      </c>
      <c r="N7764" s="2">
        <f>_xlfn.XLOOKUP(G7764,dMateriaPrima!$A$2:$A$12,dMateriaPrima!$C$2:$C$12)</f>
        <v>8</v>
      </c>
      <c r="O7764" s="3">
        <f t="shared" si="605"/>
        <v>1312</v>
      </c>
      <c r="P7764" s="4">
        <f t="shared" si="606"/>
        <v>0</v>
      </c>
      <c r="Q7764" s="3">
        <f t="shared" si="607"/>
        <v>1312</v>
      </c>
      <c r="R7764" t="str">
        <f t="shared" si="608"/>
        <v>Em atraso</v>
      </c>
      <c r="S7764" s="5">
        <f t="shared" si="609"/>
        <v>2</v>
      </c>
    </row>
    <row r="7765" spans="1:19" x14ac:dyDescent="0.25">
      <c r="A7765">
        <v>7764</v>
      </c>
      <c r="B7765" s="1">
        <v>44360</v>
      </c>
      <c r="C7765" s="1">
        <v>44367</v>
      </c>
      <c r="D7765" s="1">
        <v>44370</v>
      </c>
      <c r="E7765" s="1">
        <v>44373</v>
      </c>
      <c r="F7765">
        <v>4</v>
      </c>
      <c r="G7765">
        <v>4</v>
      </c>
      <c r="H7765">
        <v>371</v>
      </c>
      <c r="I7765" s="6">
        <v>0</v>
      </c>
      <c r="J7765">
        <v>2</v>
      </c>
      <c r="K7765" t="str">
        <f>_xlfn.XLOOKUP(fCompras!F7765,dComprador!$A$2:$A$7,dComprador!$B$2:$B$7)</f>
        <v>Lira</v>
      </c>
      <c r="L7765" t="str">
        <f>_xlfn.XLOOKUP(J7765,dFornecedor!$A$2:$A$6,dFornecedor!$B$2:$B$6)</f>
        <v>Minerva</v>
      </c>
      <c r="M7765" t="str">
        <f>_xlfn.XLOOKUP(G7765,dMateriaPrima!$A$2:$A$12,dMateriaPrima!$B$2:$B$12)</f>
        <v>Madeira</v>
      </c>
      <c r="N7765" s="2">
        <f>_xlfn.XLOOKUP(G7765,dMateriaPrima!$A$2:$A$12,dMateriaPrima!$C$2:$C$12)</f>
        <v>168</v>
      </c>
      <c r="O7765" s="3">
        <f t="shared" si="605"/>
        <v>62328</v>
      </c>
      <c r="P7765" s="4">
        <f t="shared" si="606"/>
        <v>0</v>
      </c>
      <c r="Q7765" s="3">
        <f t="shared" si="607"/>
        <v>62328</v>
      </c>
      <c r="R7765" t="str">
        <f t="shared" si="608"/>
        <v>Em atraso</v>
      </c>
      <c r="S7765" s="5">
        <f t="shared" si="609"/>
        <v>3</v>
      </c>
    </row>
    <row r="7766" spans="1:19" x14ac:dyDescent="0.25">
      <c r="A7766">
        <v>7765</v>
      </c>
      <c r="B7766" s="1">
        <v>44360</v>
      </c>
      <c r="C7766" s="1">
        <v>44362</v>
      </c>
      <c r="D7766" s="1">
        <v>44367</v>
      </c>
      <c r="E7766" s="1">
        <v>44371</v>
      </c>
      <c r="F7766">
        <v>4</v>
      </c>
      <c r="G7766">
        <v>6</v>
      </c>
      <c r="H7766">
        <v>35</v>
      </c>
      <c r="I7766" s="6">
        <v>0</v>
      </c>
      <c r="J7766">
        <v>1</v>
      </c>
      <c r="K7766" t="str">
        <f>_xlfn.XLOOKUP(fCompras!F7766,dComprador!$A$2:$A$7,dComprador!$B$2:$B$7)</f>
        <v>Lira</v>
      </c>
      <c r="L7766" t="str">
        <f>_xlfn.XLOOKUP(J7766,dFornecedor!$A$2:$A$6,dFornecedor!$B$2:$B$6)</f>
        <v>NorthShore</v>
      </c>
      <c r="M7766" t="str">
        <f>_xlfn.XLOOKUP(G7766,dMateriaPrima!$A$2:$A$12,dMateriaPrima!$B$2:$B$12)</f>
        <v>Fio Algodão</v>
      </c>
      <c r="N7766" s="2">
        <f>_xlfn.XLOOKUP(G7766,dMateriaPrima!$A$2:$A$12,dMateriaPrima!$C$2:$C$12)</f>
        <v>55.9</v>
      </c>
      <c r="O7766" s="3">
        <f t="shared" si="605"/>
        <v>1956.5</v>
      </c>
      <c r="P7766" s="4">
        <f t="shared" si="606"/>
        <v>0</v>
      </c>
      <c r="Q7766" s="3">
        <f t="shared" si="607"/>
        <v>1956.5</v>
      </c>
      <c r="R7766" t="str">
        <f t="shared" si="608"/>
        <v>Em atraso</v>
      </c>
      <c r="S7766" s="5">
        <f t="shared" si="609"/>
        <v>4</v>
      </c>
    </row>
    <row r="7767" spans="1:19" x14ac:dyDescent="0.25">
      <c r="A7767">
        <v>7766</v>
      </c>
      <c r="B7767" s="1">
        <v>44360</v>
      </c>
      <c r="C7767" s="1">
        <v>44360</v>
      </c>
      <c r="D7767" s="1">
        <v>44368</v>
      </c>
      <c r="E7767" s="1">
        <v>44371</v>
      </c>
      <c r="F7767">
        <v>4</v>
      </c>
      <c r="G7767">
        <v>9</v>
      </c>
      <c r="H7767">
        <v>421</v>
      </c>
      <c r="I7767" s="6">
        <v>0</v>
      </c>
      <c r="J7767">
        <v>4</v>
      </c>
      <c r="K7767" t="str">
        <f>_xlfn.XLOOKUP(fCompras!F7767,dComprador!$A$2:$A$7,dComprador!$B$2:$B$7)</f>
        <v>Lira</v>
      </c>
      <c r="L7767" t="str">
        <f>_xlfn.XLOOKUP(J7767,dFornecedor!$A$2:$A$6,dFornecedor!$B$2:$B$6)</f>
        <v>AlphaOmega</v>
      </c>
      <c r="M7767" t="str">
        <f>_xlfn.XLOOKUP(G7767,dMateriaPrima!$A$2:$A$12,dMateriaPrima!$B$2:$B$12)</f>
        <v>Couro</v>
      </c>
      <c r="N7767" s="2">
        <f>_xlfn.XLOOKUP(G7767,dMateriaPrima!$A$2:$A$12,dMateriaPrima!$C$2:$C$12)</f>
        <v>4.4000000000000004</v>
      </c>
      <c r="O7767" s="3">
        <f t="shared" si="605"/>
        <v>1852.4</v>
      </c>
      <c r="P7767" s="4">
        <f t="shared" si="606"/>
        <v>0</v>
      </c>
      <c r="Q7767" s="3">
        <f t="shared" si="607"/>
        <v>1852.4</v>
      </c>
      <c r="R7767" t="str">
        <f t="shared" si="608"/>
        <v>Em atraso</v>
      </c>
      <c r="S7767" s="5">
        <f t="shared" si="609"/>
        <v>3</v>
      </c>
    </row>
    <row r="7768" spans="1:19" x14ac:dyDescent="0.25">
      <c r="A7768">
        <v>7767</v>
      </c>
      <c r="B7768" s="1">
        <v>44360</v>
      </c>
      <c r="C7768" s="1">
        <v>44362</v>
      </c>
      <c r="D7768" s="1">
        <v>44367</v>
      </c>
      <c r="E7768" s="1">
        <v>44370</v>
      </c>
      <c r="F7768">
        <v>4</v>
      </c>
      <c r="G7768">
        <v>8</v>
      </c>
      <c r="H7768">
        <v>42</v>
      </c>
      <c r="I7768" s="6">
        <v>0</v>
      </c>
      <c r="J7768">
        <v>2</v>
      </c>
      <c r="K7768" t="str">
        <f>_xlfn.XLOOKUP(fCompras!F7768,dComprador!$A$2:$A$7,dComprador!$B$2:$B$7)</f>
        <v>Lira</v>
      </c>
      <c r="L7768" t="str">
        <f>_xlfn.XLOOKUP(J7768,dFornecedor!$A$2:$A$6,dFornecedor!$B$2:$B$6)</f>
        <v>Minerva</v>
      </c>
      <c r="M7768" t="str">
        <f>_xlfn.XLOOKUP(G7768,dMateriaPrima!$A$2:$A$12,dMateriaPrima!$B$2:$B$12)</f>
        <v>Cimento</v>
      </c>
      <c r="N7768" s="2">
        <f>_xlfn.XLOOKUP(G7768,dMateriaPrima!$A$2:$A$12,dMateriaPrima!$C$2:$C$12)</f>
        <v>23</v>
      </c>
      <c r="O7768" s="3">
        <f t="shared" si="605"/>
        <v>966</v>
      </c>
      <c r="P7768" s="4">
        <f t="shared" si="606"/>
        <v>0</v>
      </c>
      <c r="Q7768" s="3">
        <f t="shared" si="607"/>
        <v>966</v>
      </c>
      <c r="R7768" t="str">
        <f t="shared" si="608"/>
        <v>Em atraso</v>
      </c>
      <c r="S7768" s="5">
        <f t="shared" si="609"/>
        <v>3</v>
      </c>
    </row>
    <row r="7769" spans="1:19" x14ac:dyDescent="0.25">
      <c r="A7769">
        <v>7768</v>
      </c>
      <c r="B7769" s="1">
        <v>44360</v>
      </c>
      <c r="C7769" s="1">
        <v>44365</v>
      </c>
      <c r="D7769" s="1">
        <v>44367</v>
      </c>
      <c r="E7769" s="1">
        <v>44371</v>
      </c>
      <c r="F7769">
        <v>4</v>
      </c>
      <c r="G7769">
        <v>7</v>
      </c>
      <c r="H7769">
        <v>597</v>
      </c>
      <c r="I7769" s="6">
        <v>0</v>
      </c>
      <c r="J7769">
        <v>3</v>
      </c>
      <c r="K7769" t="str">
        <f>_xlfn.XLOOKUP(fCompras!F7769,dComprador!$A$2:$A$7,dComprador!$B$2:$B$7)</f>
        <v>Lira</v>
      </c>
      <c r="L7769" t="str">
        <f>_xlfn.XLOOKUP(J7769,dFornecedor!$A$2:$A$6,dFornecedor!$B$2:$B$6)</f>
        <v>StepUp</v>
      </c>
      <c r="M7769" t="str">
        <f>_xlfn.XLOOKUP(G7769,dMateriaPrima!$A$2:$A$12,dMateriaPrima!$B$2:$B$12)</f>
        <v>Poliéster</v>
      </c>
      <c r="N7769" s="2">
        <f>_xlfn.XLOOKUP(G7769,dMateriaPrima!$A$2:$A$12,dMateriaPrima!$C$2:$C$12)</f>
        <v>8</v>
      </c>
      <c r="O7769" s="3">
        <f t="shared" si="605"/>
        <v>4776</v>
      </c>
      <c r="P7769" s="4">
        <f t="shared" si="606"/>
        <v>0</v>
      </c>
      <c r="Q7769" s="3">
        <f t="shared" si="607"/>
        <v>4776</v>
      </c>
      <c r="R7769" t="str">
        <f t="shared" si="608"/>
        <v>Em atraso</v>
      </c>
      <c r="S7769" s="5">
        <f t="shared" si="609"/>
        <v>4</v>
      </c>
    </row>
    <row r="7770" spans="1:19" x14ac:dyDescent="0.25">
      <c r="A7770">
        <v>7769</v>
      </c>
      <c r="B7770" s="1">
        <v>44360</v>
      </c>
      <c r="C7770" s="1">
        <v>44361</v>
      </c>
      <c r="D7770" s="1">
        <v>44377</v>
      </c>
      <c r="E7770" s="1">
        <v>44377</v>
      </c>
      <c r="F7770">
        <v>1</v>
      </c>
      <c r="G7770">
        <v>11</v>
      </c>
      <c r="H7770">
        <v>11</v>
      </c>
      <c r="I7770" s="6">
        <v>0</v>
      </c>
      <c r="J7770">
        <v>4</v>
      </c>
      <c r="K7770" t="str">
        <f>_xlfn.XLOOKUP(fCompras!F7770,dComprador!$A$2:$A$7,dComprador!$B$2:$B$7)</f>
        <v>Alon</v>
      </c>
      <c r="L7770" t="str">
        <f>_xlfn.XLOOKUP(J7770,dFornecedor!$A$2:$A$6,dFornecedor!$B$2:$B$6)</f>
        <v>AlphaOmega</v>
      </c>
      <c r="M7770" t="str">
        <f>_xlfn.XLOOKUP(G7770,dMateriaPrima!$A$2:$A$12,dMateriaPrima!$B$2:$B$12)</f>
        <v>Papel</v>
      </c>
      <c r="N7770" s="2">
        <f>_xlfn.XLOOKUP(G7770,dMateriaPrima!$A$2:$A$12,dMateriaPrima!$C$2:$C$12)</f>
        <v>9</v>
      </c>
      <c r="O7770" s="3">
        <f t="shared" si="605"/>
        <v>99</v>
      </c>
      <c r="P7770" s="4">
        <f t="shared" si="606"/>
        <v>0</v>
      </c>
      <c r="Q7770" s="3">
        <f t="shared" si="607"/>
        <v>99</v>
      </c>
      <c r="R7770" t="str">
        <f t="shared" si="608"/>
        <v>No prazo</v>
      </c>
      <c r="S7770" s="5">
        <f t="shared" si="609"/>
        <v>0</v>
      </c>
    </row>
    <row r="7771" spans="1:19" x14ac:dyDescent="0.25">
      <c r="A7771">
        <v>7770</v>
      </c>
      <c r="B7771" s="1">
        <v>44360</v>
      </c>
      <c r="C7771" s="1">
        <v>44370</v>
      </c>
      <c r="D7771" s="1">
        <v>44375</v>
      </c>
      <c r="E7771" s="1">
        <v>44375</v>
      </c>
      <c r="F7771">
        <v>1</v>
      </c>
      <c r="G7771">
        <v>10</v>
      </c>
      <c r="H7771">
        <v>86</v>
      </c>
      <c r="I7771" s="6">
        <v>0</v>
      </c>
      <c r="J7771">
        <v>3</v>
      </c>
      <c r="K7771" t="str">
        <f>_xlfn.XLOOKUP(fCompras!F7771,dComprador!$A$2:$A$7,dComprador!$B$2:$B$7)</f>
        <v>Alon</v>
      </c>
      <c r="L7771" t="str">
        <f>_xlfn.XLOOKUP(J7771,dFornecedor!$A$2:$A$6,dFornecedor!$B$2:$B$6)</f>
        <v>StepUp</v>
      </c>
      <c r="M7771" t="str">
        <f>_xlfn.XLOOKUP(G7771,dMateriaPrima!$A$2:$A$12,dMateriaPrima!$B$2:$B$12)</f>
        <v>Pedra Britada</v>
      </c>
      <c r="N7771" s="2">
        <f>_xlfn.XLOOKUP(G7771,dMateriaPrima!$A$2:$A$12,dMateriaPrima!$C$2:$C$12)</f>
        <v>56</v>
      </c>
      <c r="O7771" s="3">
        <f t="shared" si="605"/>
        <v>4816</v>
      </c>
      <c r="P7771" s="4">
        <f t="shared" si="606"/>
        <v>0</v>
      </c>
      <c r="Q7771" s="3">
        <f t="shared" si="607"/>
        <v>4816</v>
      </c>
      <c r="R7771" t="str">
        <f t="shared" si="608"/>
        <v>No prazo</v>
      </c>
      <c r="S7771" s="5">
        <f t="shared" si="609"/>
        <v>0</v>
      </c>
    </row>
    <row r="7772" spans="1:19" x14ac:dyDescent="0.25">
      <c r="A7772">
        <v>7771</v>
      </c>
      <c r="B7772" s="1">
        <v>44360</v>
      </c>
      <c r="C7772" s="1">
        <v>44369</v>
      </c>
      <c r="D7772" s="1">
        <v>44377</v>
      </c>
      <c r="E7772" s="1">
        <v>44381</v>
      </c>
      <c r="F7772">
        <v>1</v>
      </c>
      <c r="G7772">
        <v>10</v>
      </c>
      <c r="H7772">
        <v>17</v>
      </c>
      <c r="I7772" s="6">
        <v>0</v>
      </c>
      <c r="J7772">
        <v>3</v>
      </c>
      <c r="K7772" t="str">
        <f>_xlfn.XLOOKUP(fCompras!F7772,dComprador!$A$2:$A$7,dComprador!$B$2:$B$7)</f>
        <v>Alon</v>
      </c>
      <c r="L7772" t="str">
        <f>_xlfn.XLOOKUP(J7772,dFornecedor!$A$2:$A$6,dFornecedor!$B$2:$B$6)</f>
        <v>StepUp</v>
      </c>
      <c r="M7772" t="str">
        <f>_xlfn.XLOOKUP(G7772,dMateriaPrima!$A$2:$A$12,dMateriaPrima!$B$2:$B$12)</f>
        <v>Pedra Britada</v>
      </c>
      <c r="N7772" s="2">
        <f>_xlfn.XLOOKUP(G7772,dMateriaPrima!$A$2:$A$12,dMateriaPrima!$C$2:$C$12)</f>
        <v>56</v>
      </c>
      <c r="O7772" s="3">
        <f t="shared" si="605"/>
        <v>952</v>
      </c>
      <c r="P7772" s="4">
        <f t="shared" si="606"/>
        <v>0</v>
      </c>
      <c r="Q7772" s="3">
        <f t="shared" si="607"/>
        <v>952</v>
      </c>
      <c r="R7772" t="str">
        <f t="shared" si="608"/>
        <v>Em atraso</v>
      </c>
      <c r="S7772" s="5">
        <f t="shared" si="609"/>
        <v>4</v>
      </c>
    </row>
    <row r="7773" spans="1:19" x14ac:dyDescent="0.25">
      <c r="A7773">
        <v>7772</v>
      </c>
      <c r="B7773" s="1">
        <v>44360</v>
      </c>
      <c r="C7773" s="1">
        <v>44361</v>
      </c>
      <c r="D7773" s="1">
        <v>44379</v>
      </c>
      <c r="E7773" s="1">
        <v>44380</v>
      </c>
      <c r="F7773">
        <v>1</v>
      </c>
      <c r="G7773">
        <v>7</v>
      </c>
      <c r="H7773">
        <v>19</v>
      </c>
      <c r="I7773" s="6">
        <v>0</v>
      </c>
      <c r="J7773">
        <v>3</v>
      </c>
      <c r="K7773" t="str">
        <f>_xlfn.XLOOKUP(fCompras!F7773,dComprador!$A$2:$A$7,dComprador!$B$2:$B$7)</f>
        <v>Alon</v>
      </c>
      <c r="L7773" t="str">
        <f>_xlfn.XLOOKUP(J7773,dFornecedor!$A$2:$A$6,dFornecedor!$B$2:$B$6)</f>
        <v>StepUp</v>
      </c>
      <c r="M7773" t="str">
        <f>_xlfn.XLOOKUP(G7773,dMateriaPrima!$A$2:$A$12,dMateriaPrima!$B$2:$B$12)</f>
        <v>Poliéster</v>
      </c>
      <c r="N7773" s="2">
        <f>_xlfn.XLOOKUP(G7773,dMateriaPrima!$A$2:$A$12,dMateriaPrima!$C$2:$C$12)</f>
        <v>8</v>
      </c>
      <c r="O7773" s="3">
        <f t="shared" si="605"/>
        <v>152</v>
      </c>
      <c r="P7773" s="4">
        <f t="shared" si="606"/>
        <v>0</v>
      </c>
      <c r="Q7773" s="3">
        <f t="shared" si="607"/>
        <v>152</v>
      </c>
      <c r="R7773" t="str">
        <f t="shared" si="608"/>
        <v>Em atraso</v>
      </c>
      <c r="S7773" s="5">
        <f t="shared" si="609"/>
        <v>1</v>
      </c>
    </row>
    <row r="7774" spans="1:19" x14ac:dyDescent="0.25">
      <c r="A7774">
        <v>7773</v>
      </c>
      <c r="B7774" s="1">
        <v>44360</v>
      </c>
      <c r="C7774" s="1">
        <v>44361</v>
      </c>
      <c r="D7774" s="1">
        <v>44391</v>
      </c>
      <c r="E7774" s="1">
        <v>44394</v>
      </c>
      <c r="F7774">
        <v>1</v>
      </c>
      <c r="G7774">
        <v>8</v>
      </c>
      <c r="H7774">
        <v>230</v>
      </c>
      <c r="I7774" s="6">
        <v>0</v>
      </c>
      <c r="J7774">
        <v>3</v>
      </c>
      <c r="K7774" t="str">
        <f>_xlfn.XLOOKUP(fCompras!F7774,dComprador!$A$2:$A$7,dComprador!$B$2:$B$7)</f>
        <v>Alon</v>
      </c>
      <c r="L7774" t="str">
        <f>_xlfn.XLOOKUP(J7774,dFornecedor!$A$2:$A$6,dFornecedor!$B$2:$B$6)</f>
        <v>StepUp</v>
      </c>
      <c r="M7774" t="str">
        <f>_xlfn.XLOOKUP(G7774,dMateriaPrima!$A$2:$A$12,dMateriaPrima!$B$2:$B$12)</f>
        <v>Cimento</v>
      </c>
      <c r="N7774" s="2">
        <f>_xlfn.XLOOKUP(G7774,dMateriaPrima!$A$2:$A$12,dMateriaPrima!$C$2:$C$12)</f>
        <v>23</v>
      </c>
      <c r="O7774" s="3">
        <f t="shared" si="605"/>
        <v>5290</v>
      </c>
      <c r="P7774" s="4">
        <f t="shared" si="606"/>
        <v>0</v>
      </c>
      <c r="Q7774" s="3">
        <f t="shared" si="607"/>
        <v>5290</v>
      </c>
      <c r="R7774" t="str">
        <f t="shared" si="608"/>
        <v>Em atraso</v>
      </c>
      <c r="S7774" s="5">
        <f t="shared" si="609"/>
        <v>3</v>
      </c>
    </row>
    <row r="7775" spans="1:19" x14ac:dyDescent="0.25">
      <c r="A7775">
        <v>7774</v>
      </c>
      <c r="B7775" s="1">
        <v>44360</v>
      </c>
      <c r="C7775" s="1">
        <v>44362</v>
      </c>
      <c r="D7775" s="1">
        <v>44380</v>
      </c>
      <c r="E7775" s="1">
        <v>44385</v>
      </c>
      <c r="F7775">
        <v>1</v>
      </c>
      <c r="G7775">
        <v>6</v>
      </c>
      <c r="H7775">
        <v>6</v>
      </c>
      <c r="I7775" s="6">
        <v>0</v>
      </c>
      <c r="J7775">
        <v>4</v>
      </c>
      <c r="K7775" t="str">
        <f>_xlfn.XLOOKUP(fCompras!F7775,dComprador!$A$2:$A$7,dComprador!$B$2:$B$7)</f>
        <v>Alon</v>
      </c>
      <c r="L7775" t="str">
        <f>_xlfn.XLOOKUP(J7775,dFornecedor!$A$2:$A$6,dFornecedor!$B$2:$B$6)</f>
        <v>AlphaOmega</v>
      </c>
      <c r="M7775" t="str">
        <f>_xlfn.XLOOKUP(G7775,dMateriaPrima!$A$2:$A$12,dMateriaPrima!$B$2:$B$12)</f>
        <v>Fio Algodão</v>
      </c>
      <c r="N7775" s="2">
        <f>_xlfn.XLOOKUP(G7775,dMateriaPrima!$A$2:$A$12,dMateriaPrima!$C$2:$C$12)</f>
        <v>55.9</v>
      </c>
      <c r="O7775" s="3">
        <f t="shared" si="605"/>
        <v>335.4</v>
      </c>
      <c r="P7775" s="4">
        <f t="shared" si="606"/>
        <v>0</v>
      </c>
      <c r="Q7775" s="3">
        <f t="shared" si="607"/>
        <v>335.4</v>
      </c>
      <c r="R7775" t="str">
        <f t="shared" si="608"/>
        <v>Em atraso</v>
      </c>
      <c r="S7775" s="5">
        <f t="shared" si="609"/>
        <v>5</v>
      </c>
    </row>
    <row r="7776" spans="1:19" x14ac:dyDescent="0.25">
      <c r="A7776">
        <v>7775</v>
      </c>
      <c r="B7776" s="1">
        <v>44360</v>
      </c>
      <c r="C7776" s="1">
        <v>44365</v>
      </c>
      <c r="D7776" s="1">
        <v>44382</v>
      </c>
      <c r="E7776" s="1">
        <v>44385</v>
      </c>
      <c r="F7776">
        <v>1</v>
      </c>
      <c r="G7776">
        <v>7</v>
      </c>
      <c r="H7776">
        <v>377</v>
      </c>
      <c r="I7776" s="6">
        <v>0</v>
      </c>
      <c r="J7776">
        <v>1</v>
      </c>
      <c r="K7776" t="str">
        <f>_xlfn.XLOOKUP(fCompras!F7776,dComprador!$A$2:$A$7,dComprador!$B$2:$B$7)</f>
        <v>Alon</v>
      </c>
      <c r="L7776" t="str">
        <f>_xlfn.XLOOKUP(J7776,dFornecedor!$A$2:$A$6,dFornecedor!$B$2:$B$6)</f>
        <v>NorthShore</v>
      </c>
      <c r="M7776" t="str">
        <f>_xlfn.XLOOKUP(G7776,dMateriaPrima!$A$2:$A$12,dMateriaPrima!$B$2:$B$12)</f>
        <v>Poliéster</v>
      </c>
      <c r="N7776" s="2">
        <f>_xlfn.XLOOKUP(G7776,dMateriaPrima!$A$2:$A$12,dMateriaPrima!$C$2:$C$12)</f>
        <v>8</v>
      </c>
      <c r="O7776" s="3">
        <f t="shared" si="605"/>
        <v>3016</v>
      </c>
      <c r="P7776" s="4">
        <f t="shared" si="606"/>
        <v>0</v>
      </c>
      <c r="Q7776" s="3">
        <f t="shared" si="607"/>
        <v>3016</v>
      </c>
      <c r="R7776" t="str">
        <f t="shared" si="608"/>
        <v>Em atraso</v>
      </c>
      <c r="S7776" s="5">
        <f t="shared" si="609"/>
        <v>3</v>
      </c>
    </row>
    <row r="7777" spans="1:19" x14ac:dyDescent="0.25">
      <c r="A7777">
        <v>7776</v>
      </c>
      <c r="B7777" s="1">
        <v>44360</v>
      </c>
      <c r="C7777" s="1">
        <v>44368</v>
      </c>
      <c r="D7777" s="1">
        <v>44385</v>
      </c>
      <c r="E7777" s="1">
        <v>44385</v>
      </c>
      <c r="F7777">
        <v>1</v>
      </c>
      <c r="G7777">
        <v>5</v>
      </c>
      <c r="H7777">
        <v>396</v>
      </c>
      <c r="I7777" s="6">
        <v>0</v>
      </c>
      <c r="J7777">
        <v>2</v>
      </c>
      <c r="K7777" t="str">
        <f>_xlfn.XLOOKUP(fCompras!F7777,dComprador!$A$2:$A$7,dComprador!$B$2:$B$7)</f>
        <v>Alon</v>
      </c>
      <c r="L7777" t="str">
        <f>_xlfn.XLOOKUP(J7777,dFornecedor!$A$2:$A$6,dFornecedor!$B$2:$B$6)</f>
        <v>Minerva</v>
      </c>
      <c r="M7777" t="str">
        <f>_xlfn.XLOOKUP(G7777,dMateriaPrima!$A$2:$A$12,dMateriaPrima!$B$2:$B$12)</f>
        <v>Areia</v>
      </c>
      <c r="N7777" s="2">
        <f>_xlfn.XLOOKUP(G7777,dMateriaPrima!$A$2:$A$12,dMateriaPrima!$C$2:$C$12)</f>
        <v>3.59</v>
      </c>
      <c r="O7777" s="3">
        <f t="shared" si="605"/>
        <v>1421.6399999999999</v>
      </c>
      <c r="P7777" s="4">
        <f t="shared" si="606"/>
        <v>0</v>
      </c>
      <c r="Q7777" s="3">
        <f t="shared" si="607"/>
        <v>1421.6399999999999</v>
      </c>
      <c r="R7777" t="str">
        <f t="shared" si="608"/>
        <v>No prazo</v>
      </c>
      <c r="S7777" s="5">
        <f t="shared" si="609"/>
        <v>0</v>
      </c>
    </row>
    <row r="7778" spans="1:19" x14ac:dyDescent="0.25">
      <c r="A7778">
        <v>7777</v>
      </c>
      <c r="B7778" s="1">
        <v>44361</v>
      </c>
      <c r="C7778" s="1">
        <v>44362</v>
      </c>
      <c r="D7778" s="1">
        <v>44368</v>
      </c>
      <c r="E7778" s="1">
        <v>44370</v>
      </c>
      <c r="F7778">
        <v>4</v>
      </c>
      <c r="G7778">
        <v>7</v>
      </c>
      <c r="H7778">
        <v>613</v>
      </c>
      <c r="I7778" s="6">
        <v>0</v>
      </c>
      <c r="J7778">
        <v>3</v>
      </c>
      <c r="K7778" t="str">
        <f>_xlfn.XLOOKUP(fCompras!F7778,dComprador!$A$2:$A$7,dComprador!$B$2:$B$7)</f>
        <v>Lira</v>
      </c>
      <c r="L7778" t="str">
        <f>_xlfn.XLOOKUP(J7778,dFornecedor!$A$2:$A$6,dFornecedor!$B$2:$B$6)</f>
        <v>StepUp</v>
      </c>
      <c r="M7778" t="str">
        <f>_xlfn.XLOOKUP(G7778,dMateriaPrima!$A$2:$A$12,dMateriaPrima!$B$2:$B$12)</f>
        <v>Poliéster</v>
      </c>
      <c r="N7778" s="2">
        <f>_xlfn.XLOOKUP(G7778,dMateriaPrima!$A$2:$A$12,dMateriaPrima!$C$2:$C$12)</f>
        <v>8</v>
      </c>
      <c r="O7778" s="3">
        <f t="shared" si="605"/>
        <v>4904</v>
      </c>
      <c r="P7778" s="4">
        <f t="shared" si="606"/>
        <v>0</v>
      </c>
      <c r="Q7778" s="3">
        <f t="shared" si="607"/>
        <v>4904</v>
      </c>
      <c r="R7778" t="str">
        <f t="shared" si="608"/>
        <v>Em atraso</v>
      </c>
      <c r="S7778" s="5">
        <f t="shared" si="609"/>
        <v>2</v>
      </c>
    </row>
    <row r="7779" spans="1:19" x14ac:dyDescent="0.25">
      <c r="A7779">
        <v>7778</v>
      </c>
      <c r="B7779" s="1">
        <v>44361</v>
      </c>
      <c r="C7779" s="1">
        <v>44361</v>
      </c>
      <c r="D7779" s="1">
        <v>44368</v>
      </c>
      <c r="E7779" s="1">
        <v>44372</v>
      </c>
      <c r="F7779">
        <v>4</v>
      </c>
      <c r="G7779">
        <v>5</v>
      </c>
      <c r="H7779">
        <v>321</v>
      </c>
      <c r="I7779" s="6">
        <v>0</v>
      </c>
      <c r="J7779">
        <v>2</v>
      </c>
      <c r="K7779" t="str">
        <f>_xlfn.XLOOKUP(fCompras!F7779,dComprador!$A$2:$A$7,dComprador!$B$2:$B$7)</f>
        <v>Lira</v>
      </c>
      <c r="L7779" t="str">
        <f>_xlfn.XLOOKUP(J7779,dFornecedor!$A$2:$A$6,dFornecedor!$B$2:$B$6)</f>
        <v>Minerva</v>
      </c>
      <c r="M7779" t="str">
        <f>_xlfn.XLOOKUP(G7779,dMateriaPrima!$A$2:$A$12,dMateriaPrima!$B$2:$B$12)</f>
        <v>Areia</v>
      </c>
      <c r="N7779" s="2">
        <f>_xlfn.XLOOKUP(G7779,dMateriaPrima!$A$2:$A$12,dMateriaPrima!$C$2:$C$12)</f>
        <v>3.59</v>
      </c>
      <c r="O7779" s="3">
        <f t="shared" si="605"/>
        <v>1152.3899999999999</v>
      </c>
      <c r="P7779" s="4">
        <f t="shared" si="606"/>
        <v>0</v>
      </c>
      <c r="Q7779" s="3">
        <f t="shared" si="607"/>
        <v>1152.3899999999999</v>
      </c>
      <c r="R7779" t="str">
        <f t="shared" si="608"/>
        <v>Em atraso</v>
      </c>
      <c r="S7779" s="5">
        <f t="shared" si="609"/>
        <v>4</v>
      </c>
    </row>
    <row r="7780" spans="1:19" x14ac:dyDescent="0.25">
      <c r="A7780">
        <v>7779</v>
      </c>
      <c r="B7780" s="1">
        <v>44361</v>
      </c>
      <c r="C7780" s="1">
        <v>44362</v>
      </c>
      <c r="D7780" s="1">
        <v>44368</v>
      </c>
      <c r="E7780" s="1">
        <v>44372</v>
      </c>
      <c r="F7780">
        <v>4</v>
      </c>
      <c r="G7780">
        <v>3</v>
      </c>
      <c r="H7780">
        <v>39</v>
      </c>
      <c r="I7780" s="6">
        <v>0</v>
      </c>
      <c r="J7780">
        <v>3</v>
      </c>
      <c r="K7780" t="str">
        <f>_xlfn.XLOOKUP(fCompras!F7780,dComprador!$A$2:$A$7,dComprador!$B$2:$B$7)</f>
        <v>Lira</v>
      </c>
      <c r="L7780" t="str">
        <f>_xlfn.XLOOKUP(J7780,dFornecedor!$A$2:$A$6,dFornecedor!$B$2:$B$6)</f>
        <v>StepUp</v>
      </c>
      <c r="M7780" t="str">
        <f>_xlfn.XLOOKUP(G7780,dMateriaPrima!$A$2:$A$12,dMateriaPrima!$B$2:$B$12)</f>
        <v>Barra Metal</v>
      </c>
      <c r="N7780" s="2">
        <f>_xlfn.XLOOKUP(G7780,dMateriaPrima!$A$2:$A$12,dMateriaPrima!$C$2:$C$12)</f>
        <v>565</v>
      </c>
      <c r="O7780" s="3">
        <f t="shared" si="605"/>
        <v>22035</v>
      </c>
      <c r="P7780" s="4">
        <f t="shared" si="606"/>
        <v>0</v>
      </c>
      <c r="Q7780" s="3">
        <f t="shared" si="607"/>
        <v>22035</v>
      </c>
      <c r="R7780" t="str">
        <f t="shared" si="608"/>
        <v>Em atraso</v>
      </c>
      <c r="S7780" s="5">
        <f t="shared" si="609"/>
        <v>4</v>
      </c>
    </row>
    <row r="7781" spans="1:19" x14ac:dyDescent="0.25">
      <c r="A7781">
        <v>7780</v>
      </c>
      <c r="B7781" s="1">
        <v>44361</v>
      </c>
      <c r="C7781" s="1">
        <v>44364</v>
      </c>
      <c r="D7781" s="1">
        <v>44374</v>
      </c>
      <c r="E7781" s="1">
        <v>44373</v>
      </c>
      <c r="F7781">
        <v>4</v>
      </c>
      <c r="G7781">
        <v>7</v>
      </c>
      <c r="H7781">
        <v>86</v>
      </c>
      <c r="I7781" s="6">
        <v>0</v>
      </c>
      <c r="J7781">
        <v>4</v>
      </c>
      <c r="K7781" t="str">
        <f>_xlfn.XLOOKUP(fCompras!F7781,dComprador!$A$2:$A$7,dComprador!$B$2:$B$7)</f>
        <v>Lira</v>
      </c>
      <c r="L7781" t="str">
        <f>_xlfn.XLOOKUP(J7781,dFornecedor!$A$2:$A$6,dFornecedor!$B$2:$B$6)</f>
        <v>AlphaOmega</v>
      </c>
      <c r="M7781" t="str">
        <f>_xlfn.XLOOKUP(G7781,dMateriaPrima!$A$2:$A$12,dMateriaPrima!$B$2:$B$12)</f>
        <v>Poliéster</v>
      </c>
      <c r="N7781" s="2">
        <f>_xlfn.XLOOKUP(G7781,dMateriaPrima!$A$2:$A$12,dMateriaPrima!$C$2:$C$12)</f>
        <v>8</v>
      </c>
      <c r="O7781" s="3">
        <f t="shared" si="605"/>
        <v>688</v>
      </c>
      <c r="P7781" s="4">
        <f t="shared" si="606"/>
        <v>0</v>
      </c>
      <c r="Q7781" s="3">
        <f t="shared" si="607"/>
        <v>688</v>
      </c>
      <c r="R7781" t="str">
        <f t="shared" si="608"/>
        <v>No prazo</v>
      </c>
      <c r="S7781" s="5">
        <f t="shared" si="609"/>
        <v>0</v>
      </c>
    </row>
    <row r="7782" spans="1:19" x14ac:dyDescent="0.25">
      <c r="A7782">
        <v>7781</v>
      </c>
      <c r="B7782" s="1">
        <v>44361</v>
      </c>
      <c r="C7782" s="1">
        <v>44361</v>
      </c>
      <c r="D7782" s="1">
        <v>44367</v>
      </c>
      <c r="E7782" s="1">
        <v>44369</v>
      </c>
      <c r="F7782">
        <v>4</v>
      </c>
      <c r="G7782">
        <v>10</v>
      </c>
      <c r="H7782">
        <v>35</v>
      </c>
      <c r="I7782" s="6">
        <v>0</v>
      </c>
      <c r="J7782">
        <v>2</v>
      </c>
      <c r="K7782" t="str">
        <f>_xlfn.XLOOKUP(fCompras!F7782,dComprador!$A$2:$A$7,dComprador!$B$2:$B$7)</f>
        <v>Lira</v>
      </c>
      <c r="L7782" t="str">
        <f>_xlfn.XLOOKUP(J7782,dFornecedor!$A$2:$A$6,dFornecedor!$B$2:$B$6)</f>
        <v>Minerva</v>
      </c>
      <c r="M7782" t="str">
        <f>_xlfn.XLOOKUP(G7782,dMateriaPrima!$A$2:$A$12,dMateriaPrima!$B$2:$B$12)</f>
        <v>Pedra Britada</v>
      </c>
      <c r="N7782" s="2">
        <f>_xlfn.XLOOKUP(G7782,dMateriaPrima!$A$2:$A$12,dMateriaPrima!$C$2:$C$12)</f>
        <v>56</v>
      </c>
      <c r="O7782" s="3">
        <f t="shared" si="605"/>
        <v>1960</v>
      </c>
      <c r="P7782" s="4">
        <f t="shared" si="606"/>
        <v>0</v>
      </c>
      <c r="Q7782" s="3">
        <f t="shared" si="607"/>
        <v>1960</v>
      </c>
      <c r="R7782" t="str">
        <f t="shared" si="608"/>
        <v>Em atraso</v>
      </c>
      <c r="S7782" s="5">
        <f t="shared" si="609"/>
        <v>2</v>
      </c>
    </row>
    <row r="7783" spans="1:19" x14ac:dyDescent="0.25">
      <c r="A7783">
        <v>7782</v>
      </c>
      <c r="B7783" s="1">
        <v>44361</v>
      </c>
      <c r="C7783" s="1">
        <v>44373</v>
      </c>
      <c r="D7783" s="1">
        <v>44373</v>
      </c>
      <c r="E7783" s="1">
        <v>44376</v>
      </c>
      <c r="F7783">
        <v>4</v>
      </c>
      <c r="G7783">
        <v>5</v>
      </c>
      <c r="H7783">
        <v>321</v>
      </c>
      <c r="I7783" s="6">
        <v>0</v>
      </c>
      <c r="J7783">
        <v>1</v>
      </c>
      <c r="K7783" t="str">
        <f>_xlfn.XLOOKUP(fCompras!F7783,dComprador!$A$2:$A$7,dComprador!$B$2:$B$7)</f>
        <v>Lira</v>
      </c>
      <c r="L7783" t="str">
        <f>_xlfn.XLOOKUP(J7783,dFornecedor!$A$2:$A$6,dFornecedor!$B$2:$B$6)</f>
        <v>NorthShore</v>
      </c>
      <c r="M7783" t="str">
        <f>_xlfn.XLOOKUP(G7783,dMateriaPrima!$A$2:$A$12,dMateriaPrima!$B$2:$B$12)</f>
        <v>Areia</v>
      </c>
      <c r="N7783" s="2">
        <f>_xlfn.XLOOKUP(G7783,dMateriaPrima!$A$2:$A$12,dMateriaPrima!$C$2:$C$12)</f>
        <v>3.59</v>
      </c>
      <c r="O7783" s="3">
        <f t="shared" si="605"/>
        <v>1152.3899999999999</v>
      </c>
      <c r="P7783" s="4">
        <f t="shared" si="606"/>
        <v>0</v>
      </c>
      <c r="Q7783" s="3">
        <f t="shared" si="607"/>
        <v>1152.3899999999999</v>
      </c>
      <c r="R7783" t="str">
        <f t="shared" si="608"/>
        <v>Em atraso</v>
      </c>
      <c r="S7783" s="5">
        <f t="shared" si="609"/>
        <v>3</v>
      </c>
    </row>
    <row r="7784" spans="1:19" x14ac:dyDescent="0.25">
      <c r="A7784">
        <v>7783</v>
      </c>
      <c r="B7784" s="1">
        <v>44361</v>
      </c>
      <c r="C7784" s="1">
        <v>44361</v>
      </c>
      <c r="D7784" s="1">
        <v>44379</v>
      </c>
      <c r="E7784" s="1">
        <v>44381</v>
      </c>
      <c r="F7784">
        <v>1</v>
      </c>
      <c r="G7784">
        <v>2</v>
      </c>
      <c r="H7784">
        <v>103</v>
      </c>
      <c r="I7784" s="6">
        <v>0</v>
      </c>
      <c r="J7784">
        <v>2</v>
      </c>
      <c r="K7784" t="str">
        <f>_xlfn.XLOOKUP(fCompras!F7784,dComprador!$A$2:$A$7,dComprador!$B$2:$B$7)</f>
        <v>Alon</v>
      </c>
      <c r="L7784" t="str">
        <f>_xlfn.XLOOKUP(J7784,dFornecedor!$A$2:$A$6,dFornecedor!$B$2:$B$6)</f>
        <v>Minerva</v>
      </c>
      <c r="M7784" t="str">
        <f>_xlfn.XLOOKUP(G7784,dMateriaPrima!$A$2:$A$12,dMateriaPrima!$B$2:$B$12)</f>
        <v>Chapa Metal</v>
      </c>
      <c r="N7784" s="2">
        <f>_xlfn.XLOOKUP(G7784,dMateriaPrima!$A$2:$A$12,dMateriaPrima!$C$2:$C$12)</f>
        <v>299.89999999999998</v>
      </c>
      <c r="O7784" s="3">
        <f t="shared" si="605"/>
        <v>30889.699999999997</v>
      </c>
      <c r="P7784" s="4">
        <f t="shared" si="606"/>
        <v>0</v>
      </c>
      <c r="Q7784" s="3">
        <f t="shared" si="607"/>
        <v>30889.699999999997</v>
      </c>
      <c r="R7784" t="str">
        <f t="shared" si="608"/>
        <v>Em atraso</v>
      </c>
      <c r="S7784" s="5">
        <f t="shared" si="609"/>
        <v>2</v>
      </c>
    </row>
    <row r="7785" spans="1:19" x14ac:dyDescent="0.25">
      <c r="A7785">
        <v>7784</v>
      </c>
      <c r="B7785" s="1">
        <v>44361</v>
      </c>
      <c r="C7785" s="1">
        <v>44361</v>
      </c>
      <c r="D7785" s="1">
        <v>44381</v>
      </c>
      <c r="E7785" s="1">
        <v>44384</v>
      </c>
      <c r="F7785">
        <v>1</v>
      </c>
      <c r="G7785">
        <v>2</v>
      </c>
      <c r="H7785">
        <v>250</v>
      </c>
      <c r="I7785" s="6">
        <v>0</v>
      </c>
      <c r="J7785">
        <v>4</v>
      </c>
      <c r="K7785" t="str">
        <f>_xlfn.XLOOKUP(fCompras!F7785,dComprador!$A$2:$A$7,dComprador!$B$2:$B$7)</f>
        <v>Alon</v>
      </c>
      <c r="L7785" t="str">
        <f>_xlfn.XLOOKUP(J7785,dFornecedor!$A$2:$A$6,dFornecedor!$B$2:$B$6)</f>
        <v>AlphaOmega</v>
      </c>
      <c r="M7785" t="str">
        <f>_xlfn.XLOOKUP(G7785,dMateriaPrima!$A$2:$A$12,dMateriaPrima!$B$2:$B$12)</f>
        <v>Chapa Metal</v>
      </c>
      <c r="N7785" s="2">
        <f>_xlfn.XLOOKUP(G7785,dMateriaPrima!$A$2:$A$12,dMateriaPrima!$C$2:$C$12)</f>
        <v>299.89999999999998</v>
      </c>
      <c r="O7785" s="3">
        <f t="shared" si="605"/>
        <v>74975</v>
      </c>
      <c r="P7785" s="4">
        <f t="shared" si="606"/>
        <v>0</v>
      </c>
      <c r="Q7785" s="3">
        <f t="shared" si="607"/>
        <v>74975</v>
      </c>
      <c r="R7785" t="str">
        <f t="shared" si="608"/>
        <v>Em atraso</v>
      </c>
      <c r="S7785" s="5">
        <f t="shared" si="609"/>
        <v>3</v>
      </c>
    </row>
    <row r="7786" spans="1:19" x14ac:dyDescent="0.25">
      <c r="A7786">
        <v>7785</v>
      </c>
      <c r="B7786" s="1">
        <v>44361</v>
      </c>
      <c r="C7786" s="1">
        <v>44362</v>
      </c>
      <c r="D7786" s="1">
        <v>44377</v>
      </c>
      <c r="E7786" s="1">
        <v>44379</v>
      </c>
      <c r="F7786">
        <v>1</v>
      </c>
      <c r="G7786">
        <v>2</v>
      </c>
      <c r="H7786">
        <v>348</v>
      </c>
      <c r="I7786" s="6">
        <v>0</v>
      </c>
      <c r="J7786">
        <v>3</v>
      </c>
      <c r="K7786" t="str">
        <f>_xlfn.XLOOKUP(fCompras!F7786,dComprador!$A$2:$A$7,dComprador!$B$2:$B$7)</f>
        <v>Alon</v>
      </c>
      <c r="L7786" t="str">
        <f>_xlfn.XLOOKUP(J7786,dFornecedor!$A$2:$A$6,dFornecedor!$B$2:$B$6)</f>
        <v>StepUp</v>
      </c>
      <c r="M7786" t="str">
        <f>_xlfn.XLOOKUP(G7786,dMateriaPrima!$A$2:$A$12,dMateriaPrima!$B$2:$B$12)</f>
        <v>Chapa Metal</v>
      </c>
      <c r="N7786" s="2">
        <f>_xlfn.XLOOKUP(G7786,dMateriaPrima!$A$2:$A$12,dMateriaPrima!$C$2:$C$12)</f>
        <v>299.89999999999998</v>
      </c>
      <c r="O7786" s="3">
        <f t="shared" si="605"/>
        <v>104365.2</v>
      </c>
      <c r="P7786" s="4">
        <f t="shared" si="606"/>
        <v>0</v>
      </c>
      <c r="Q7786" s="3">
        <f t="shared" si="607"/>
        <v>104365.2</v>
      </c>
      <c r="R7786" t="str">
        <f t="shared" si="608"/>
        <v>Em atraso</v>
      </c>
      <c r="S7786" s="5">
        <f t="shared" si="609"/>
        <v>2</v>
      </c>
    </row>
    <row r="7787" spans="1:19" x14ac:dyDescent="0.25">
      <c r="A7787">
        <v>7786</v>
      </c>
      <c r="B7787" s="1">
        <v>44361</v>
      </c>
      <c r="C7787" s="1">
        <v>44361</v>
      </c>
      <c r="D7787" s="1">
        <v>44383</v>
      </c>
      <c r="E7787" s="1">
        <v>44383</v>
      </c>
      <c r="F7787">
        <v>1</v>
      </c>
      <c r="G7787">
        <v>11</v>
      </c>
      <c r="H7787">
        <v>149</v>
      </c>
      <c r="I7787" s="6">
        <v>0</v>
      </c>
      <c r="J7787">
        <v>2</v>
      </c>
      <c r="K7787" t="str">
        <f>_xlfn.XLOOKUP(fCompras!F7787,dComprador!$A$2:$A$7,dComprador!$B$2:$B$7)</f>
        <v>Alon</v>
      </c>
      <c r="L7787" t="str">
        <f>_xlfn.XLOOKUP(J7787,dFornecedor!$A$2:$A$6,dFornecedor!$B$2:$B$6)</f>
        <v>Minerva</v>
      </c>
      <c r="M7787" t="str">
        <f>_xlfn.XLOOKUP(G7787,dMateriaPrima!$A$2:$A$12,dMateriaPrima!$B$2:$B$12)</f>
        <v>Papel</v>
      </c>
      <c r="N7787" s="2">
        <f>_xlfn.XLOOKUP(G7787,dMateriaPrima!$A$2:$A$12,dMateriaPrima!$C$2:$C$12)</f>
        <v>9</v>
      </c>
      <c r="O7787" s="3">
        <f t="shared" si="605"/>
        <v>1341</v>
      </c>
      <c r="P7787" s="4">
        <f t="shared" si="606"/>
        <v>0</v>
      </c>
      <c r="Q7787" s="3">
        <f t="shared" si="607"/>
        <v>1341</v>
      </c>
      <c r="R7787" t="str">
        <f t="shared" si="608"/>
        <v>No prazo</v>
      </c>
      <c r="S7787" s="5">
        <f t="shared" si="609"/>
        <v>0</v>
      </c>
    </row>
    <row r="7788" spans="1:19" x14ac:dyDescent="0.25">
      <c r="A7788">
        <v>7787</v>
      </c>
      <c r="B7788" s="1">
        <v>44361</v>
      </c>
      <c r="C7788" s="1">
        <v>44367</v>
      </c>
      <c r="D7788" s="1">
        <v>44389</v>
      </c>
      <c r="E7788" s="1">
        <v>44389</v>
      </c>
      <c r="F7788">
        <v>1</v>
      </c>
      <c r="G7788">
        <v>8</v>
      </c>
      <c r="H7788">
        <v>5</v>
      </c>
      <c r="I7788" s="6">
        <v>0</v>
      </c>
      <c r="J7788">
        <v>2</v>
      </c>
      <c r="K7788" t="str">
        <f>_xlfn.XLOOKUP(fCompras!F7788,dComprador!$A$2:$A$7,dComprador!$B$2:$B$7)</f>
        <v>Alon</v>
      </c>
      <c r="L7788" t="str">
        <f>_xlfn.XLOOKUP(J7788,dFornecedor!$A$2:$A$6,dFornecedor!$B$2:$B$6)</f>
        <v>Minerva</v>
      </c>
      <c r="M7788" t="str">
        <f>_xlfn.XLOOKUP(G7788,dMateriaPrima!$A$2:$A$12,dMateriaPrima!$B$2:$B$12)</f>
        <v>Cimento</v>
      </c>
      <c r="N7788" s="2">
        <f>_xlfn.XLOOKUP(G7788,dMateriaPrima!$A$2:$A$12,dMateriaPrima!$C$2:$C$12)</f>
        <v>23</v>
      </c>
      <c r="O7788" s="3">
        <f t="shared" si="605"/>
        <v>115</v>
      </c>
      <c r="P7788" s="4">
        <f t="shared" si="606"/>
        <v>0</v>
      </c>
      <c r="Q7788" s="3">
        <f t="shared" si="607"/>
        <v>115</v>
      </c>
      <c r="R7788" t="str">
        <f t="shared" si="608"/>
        <v>No prazo</v>
      </c>
      <c r="S7788" s="5">
        <f t="shared" si="609"/>
        <v>0</v>
      </c>
    </row>
    <row r="7789" spans="1:19" x14ac:dyDescent="0.25">
      <c r="A7789">
        <v>7788</v>
      </c>
      <c r="B7789" s="1">
        <v>44361</v>
      </c>
      <c r="C7789" s="1">
        <v>44369</v>
      </c>
      <c r="D7789" s="1">
        <v>44393</v>
      </c>
      <c r="E7789" s="1">
        <v>44394</v>
      </c>
      <c r="F7789">
        <v>1</v>
      </c>
      <c r="G7789">
        <v>1</v>
      </c>
      <c r="H7789">
        <v>48</v>
      </c>
      <c r="I7789" s="6">
        <v>0</v>
      </c>
      <c r="J7789">
        <v>1</v>
      </c>
      <c r="K7789" t="str">
        <f>_xlfn.XLOOKUP(fCompras!F7789,dComprador!$A$2:$A$7,dComprador!$B$2:$B$7)</f>
        <v>Alon</v>
      </c>
      <c r="L7789" t="str">
        <f>_xlfn.XLOOKUP(J7789,dFornecedor!$A$2:$A$6,dFornecedor!$B$2:$B$6)</f>
        <v>NorthShore</v>
      </c>
      <c r="M7789" t="str">
        <f>_xlfn.XLOOKUP(G7789,dMateriaPrima!$A$2:$A$12,dMateriaPrima!$B$2:$B$12)</f>
        <v>Tecido</v>
      </c>
      <c r="N7789" s="2">
        <f>_xlfn.XLOOKUP(G7789,dMateriaPrima!$A$2:$A$12,dMateriaPrima!$C$2:$C$12)</f>
        <v>18</v>
      </c>
      <c r="O7789" s="3">
        <f t="shared" si="605"/>
        <v>864</v>
      </c>
      <c r="P7789" s="4">
        <f t="shared" si="606"/>
        <v>0</v>
      </c>
      <c r="Q7789" s="3">
        <f t="shared" si="607"/>
        <v>864</v>
      </c>
      <c r="R7789" t="str">
        <f t="shared" si="608"/>
        <v>Em atraso</v>
      </c>
      <c r="S7789" s="5">
        <f t="shared" si="609"/>
        <v>1</v>
      </c>
    </row>
    <row r="7790" spans="1:19" x14ac:dyDescent="0.25">
      <c r="A7790">
        <v>7789</v>
      </c>
      <c r="B7790" s="1">
        <v>44362</v>
      </c>
      <c r="C7790" s="1">
        <v>44369</v>
      </c>
      <c r="D7790" s="1">
        <v>44369</v>
      </c>
      <c r="E7790" s="1">
        <v>44373</v>
      </c>
      <c r="F7790">
        <v>4</v>
      </c>
      <c r="G7790">
        <v>8</v>
      </c>
      <c r="H7790">
        <v>286</v>
      </c>
      <c r="I7790" s="6">
        <v>0</v>
      </c>
      <c r="J7790">
        <v>1</v>
      </c>
      <c r="K7790" t="str">
        <f>_xlfn.XLOOKUP(fCompras!F7790,dComprador!$A$2:$A$7,dComprador!$B$2:$B$7)</f>
        <v>Lira</v>
      </c>
      <c r="L7790" t="str">
        <f>_xlfn.XLOOKUP(J7790,dFornecedor!$A$2:$A$6,dFornecedor!$B$2:$B$6)</f>
        <v>NorthShore</v>
      </c>
      <c r="M7790" t="str">
        <f>_xlfn.XLOOKUP(G7790,dMateriaPrima!$A$2:$A$12,dMateriaPrima!$B$2:$B$12)</f>
        <v>Cimento</v>
      </c>
      <c r="N7790" s="2">
        <f>_xlfn.XLOOKUP(G7790,dMateriaPrima!$A$2:$A$12,dMateriaPrima!$C$2:$C$12)</f>
        <v>23</v>
      </c>
      <c r="O7790" s="3">
        <f t="shared" si="605"/>
        <v>6578</v>
      </c>
      <c r="P7790" s="4">
        <f t="shared" si="606"/>
        <v>0</v>
      </c>
      <c r="Q7790" s="3">
        <f t="shared" si="607"/>
        <v>6578</v>
      </c>
      <c r="R7790" t="str">
        <f t="shared" si="608"/>
        <v>Em atraso</v>
      </c>
      <c r="S7790" s="5">
        <f t="shared" si="609"/>
        <v>4</v>
      </c>
    </row>
    <row r="7791" spans="1:19" x14ac:dyDescent="0.25">
      <c r="A7791">
        <v>7790</v>
      </c>
      <c r="B7791" s="1">
        <v>44362</v>
      </c>
      <c r="C7791" s="1">
        <v>44362</v>
      </c>
      <c r="D7791" s="1">
        <v>44389</v>
      </c>
      <c r="E7791" s="1">
        <v>44390</v>
      </c>
      <c r="F7791">
        <v>1</v>
      </c>
      <c r="G7791">
        <v>5</v>
      </c>
      <c r="H7791">
        <v>472</v>
      </c>
      <c r="I7791" s="6">
        <v>0</v>
      </c>
      <c r="J7791">
        <v>2</v>
      </c>
      <c r="K7791" t="str">
        <f>_xlfn.XLOOKUP(fCompras!F7791,dComprador!$A$2:$A$7,dComprador!$B$2:$B$7)</f>
        <v>Alon</v>
      </c>
      <c r="L7791" t="str">
        <f>_xlfn.XLOOKUP(J7791,dFornecedor!$A$2:$A$6,dFornecedor!$B$2:$B$6)</f>
        <v>Minerva</v>
      </c>
      <c r="M7791" t="str">
        <f>_xlfn.XLOOKUP(G7791,dMateriaPrima!$A$2:$A$12,dMateriaPrima!$B$2:$B$12)</f>
        <v>Areia</v>
      </c>
      <c r="N7791" s="2">
        <f>_xlfn.XLOOKUP(G7791,dMateriaPrima!$A$2:$A$12,dMateriaPrima!$C$2:$C$12)</f>
        <v>3.59</v>
      </c>
      <c r="O7791" s="3">
        <f t="shared" si="605"/>
        <v>1694.48</v>
      </c>
      <c r="P7791" s="4">
        <f t="shared" si="606"/>
        <v>0</v>
      </c>
      <c r="Q7791" s="3">
        <f t="shared" si="607"/>
        <v>1694.48</v>
      </c>
      <c r="R7791" t="str">
        <f t="shared" si="608"/>
        <v>Em atraso</v>
      </c>
      <c r="S7791" s="5">
        <f t="shared" si="609"/>
        <v>1</v>
      </c>
    </row>
    <row r="7792" spans="1:19" x14ac:dyDescent="0.25">
      <c r="A7792">
        <v>7791</v>
      </c>
      <c r="B7792" s="1">
        <v>44362</v>
      </c>
      <c r="C7792" s="1">
        <v>44369</v>
      </c>
      <c r="D7792" s="1">
        <v>44370</v>
      </c>
      <c r="E7792" s="1">
        <v>44374</v>
      </c>
      <c r="F7792">
        <v>4</v>
      </c>
      <c r="G7792">
        <v>3</v>
      </c>
      <c r="H7792">
        <v>22</v>
      </c>
      <c r="I7792" s="6">
        <v>0</v>
      </c>
      <c r="J7792">
        <v>2</v>
      </c>
      <c r="K7792" t="str">
        <f>_xlfn.XLOOKUP(fCompras!F7792,dComprador!$A$2:$A$7,dComprador!$B$2:$B$7)</f>
        <v>Lira</v>
      </c>
      <c r="L7792" t="str">
        <f>_xlfn.XLOOKUP(J7792,dFornecedor!$A$2:$A$6,dFornecedor!$B$2:$B$6)</f>
        <v>Minerva</v>
      </c>
      <c r="M7792" t="str">
        <f>_xlfn.XLOOKUP(G7792,dMateriaPrima!$A$2:$A$12,dMateriaPrima!$B$2:$B$12)</f>
        <v>Barra Metal</v>
      </c>
      <c r="N7792" s="2">
        <f>_xlfn.XLOOKUP(G7792,dMateriaPrima!$A$2:$A$12,dMateriaPrima!$C$2:$C$12)</f>
        <v>565</v>
      </c>
      <c r="O7792" s="3">
        <f t="shared" si="605"/>
        <v>12430</v>
      </c>
      <c r="P7792" s="4">
        <f t="shared" si="606"/>
        <v>0</v>
      </c>
      <c r="Q7792" s="3">
        <f t="shared" si="607"/>
        <v>12430</v>
      </c>
      <c r="R7792" t="str">
        <f t="shared" si="608"/>
        <v>Em atraso</v>
      </c>
      <c r="S7792" s="5">
        <f t="shared" si="609"/>
        <v>4</v>
      </c>
    </row>
    <row r="7793" spans="1:19" x14ac:dyDescent="0.25">
      <c r="A7793">
        <v>7792</v>
      </c>
      <c r="B7793" s="1">
        <v>44362</v>
      </c>
      <c r="C7793" s="1">
        <v>44370</v>
      </c>
      <c r="D7793" s="1">
        <v>44370</v>
      </c>
      <c r="E7793" s="1">
        <v>44371</v>
      </c>
      <c r="F7793">
        <v>4</v>
      </c>
      <c r="G7793">
        <v>2</v>
      </c>
      <c r="H7793">
        <v>233</v>
      </c>
      <c r="I7793" s="6">
        <v>0</v>
      </c>
      <c r="J7793">
        <v>1</v>
      </c>
      <c r="K7793" t="str">
        <f>_xlfn.XLOOKUP(fCompras!F7793,dComprador!$A$2:$A$7,dComprador!$B$2:$B$7)</f>
        <v>Lira</v>
      </c>
      <c r="L7793" t="str">
        <f>_xlfn.XLOOKUP(J7793,dFornecedor!$A$2:$A$6,dFornecedor!$B$2:$B$6)</f>
        <v>NorthShore</v>
      </c>
      <c r="M7793" t="str">
        <f>_xlfn.XLOOKUP(G7793,dMateriaPrima!$A$2:$A$12,dMateriaPrima!$B$2:$B$12)</f>
        <v>Chapa Metal</v>
      </c>
      <c r="N7793" s="2">
        <f>_xlfn.XLOOKUP(G7793,dMateriaPrima!$A$2:$A$12,dMateriaPrima!$C$2:$C$12)</f>
        <v>299.89999999999998</v>
      </c>
      <c r="O7793" s="3">
        <f t="shared" si="605"/>
        <v>69876.7</v>
      </c>
      <c r="P7793" s="4">
        <f t="shared" si="606"/>
        <v>0</v>
      </c>
      <c r="Q7793" s="3">
        <f t="shared" si="607"/>
        <v>69876.7</v>
      </c>
      <c r="R7793" t="str">
        <f t="shared" si="608"/>
        <v>Em atraso</v>
      </c>
      <c r="S7793" s="5">
        <f t="shared" si="609"/>
        <v>1</v>
      </c>
    </row>
    <row r="7794" spans="1:19" x14ac:dyDescent="0.25">
      <c r="A7794">
        <v>7793</v>
      </c>
      <c r="B7794" s="1">
        <v>44362</v>
      </c>
      <c r="C7794" s="1">
        <v>44371</v>
      </c>
      <c r="D7794" s="1">
        <v>44374</v>
      </c>
      <c r="E7794" s="1">
        <v>44376</v>
      </c>
      <c r="F7794">
        <v>4</v>
      </c>
      <c r="G7794">
        <v>9</v>
      </c>
      <c r="H7794">
        <v>203</v>
      </c>
      <c r="I7794" s="6">
        <v>0</v>
      </c>
      <c r="J7794">
        <v>2</v>
      </c>
      <c r="K7794" t="str">
        <f>_xlfn.XLOOKUP(fCompras!F7794,dComprador!$A$2:$A$7,dComprador!$B$2:$B$7)</f>
        <v>Lira</v>
      </c>
      <c r="L7794" t="str">
        <f>_xlfn.XLOOKUP(J7794,dFornecedor!$A$2:$A$6,dFornecedor!$B$2:$B$6)</f>
        <v>Minerva</v>
      </c>
      <c r="M7794" t="str">
        <f>_xlfn.XLOOKUP(G7794,dMateriaPrima!$A$2:$A$12,dMateriaPrima!$B$2:$B$12)</f>
        <v>Couro</v>
      </c>
      <c r="N7794" s="2">
        <f>_xlfn.XLOOKUP(G7794,dMateriaPrima!$A$2:$A$12,dMateriaPrima!$C$2:$C$12)</f>
        <v>4.4000000000000004</v>
      </c>
      <c r="O7794" s="3">
        <f t="shared" si="605"/>
        <v>893.2</v>
      </c>
      <c r="P7794" s="4">
        <f t="shared" si="606"/>
        <v>0</v>
      </c>
      <c r="Q7794" s="3">
        <f t="shared" si="607"/>
        <v>893.2</v>
      </c>
      <c r="R7794" t="str">
        <f t="shared" si="608"/>
        <v>Em atraso</v>
      </c>
      <c r="S7794" s="5">
        <f t="shared" si="609"/>
        <v>2</v>
      </c>
    </row>
    <row r="7795" spans="1:19" x14ac:dyDescent="0.25">
      <c r="A7795">
        <v>7794</v>
      </c>
      <c r="B7795" s="1">
        <v>44362</v>
      </c>
      <c r="C7795" s="1">
        <v>44370</v>
      </c>
      <c r="D7795" s="1">
        <v>44373</v>
      </c>
      <c r="E7795" s="1">
        <v>44379</v>
      </c>
      <c r="F7795">
        <v>4</v>
      </c>
      <c r="G7795">
        <v>3</v>
      </c>
      <c r="H7795">
        <v>4</v>
      </c>
      <c r="I7795" s="6">
        <v>0</v>
      </c>
      <c r="J7795">
        <v>2</v>
      </c>
      <c r="K7795" t="str">
        <f>_xlfn.XLOOKUP(fCompras!F7795,dComprador!$A$2:$A$7,dComprador!$B$2:$B$7)</f>
        <v>Lira</v>
      </c>
      <c r="L7795" t="str">
        <f>_xlfn.XLOOKUP(J7795,dFornecedor!$A$2:$A$6,dFornecedor!$B$2:$B$6)</f>
        <v>Minerva</v>
      </c>
      <c r="M7795" t="str">
        <f>_xlfn.XLOOKUP(G7795,dMateriaPrima!$A$2:$A$12,dMateriaPrima!$B$2:$B$12)</f>
        <v>Barra Metal</v>
      </c>
      <c r="N7795" s="2">
        <f>_xlfn.XLOOKUP(G7795,dMateriaPrima!$A$2:$A$12,dMateriaPrima!$C$2:$C$12)</f>
        <v>565</v>
      </c>
      <c r="O7795" s="3">
        <f t="shared" si="605"/>
        <v>2260</v>
      </c>
      <c r="P7795" s="4">
        <f t="shared" si="606"/>
        <v>0</v>
      </c>
      <c r="Q7795" s="3">
        <f t="shared" si="607"/>
        <v>2260</v>
      </c>
      <c r="R7795" t="str">
        <f t="shared" si="608"/>
        <v>Em atraso</v>
      </c>
      <c r="S7795" s="5">
        <f t="shared" si="609"/>
        <v>6</v>
      </c>
    </row>
    <row r="7796" spans="1:19" x14ac:dyDescent="0.25">
      <c r="A7796">
        <v>7795</v>
      </c>
      <c r="B7796" s="1">
        <v>44362</v>
      </c>
      <c r="C7796" s="1">
        <v>44368</v>
      </c>
      <c r="D7796" s="1">
        <v>44381</v>
      </c>
      <c r="E7796" s="1">
        <v>44380</v>
      </c>
      <c r="F7796">
        <v>1</v>
      </c>
      <c r="G7796">
        <v>11</v>
      </c>
      <c r="H7796">
        <v>206</v>
      </c>
      <c r="I7796" s="6">
        <v>0</v>
      </c>
      <c r="J7796">
        <v>2</v>
      </c>
      <c r="K7796" t="str">
        <f>_xlfn.XLOOKUP(fCompras!F7796,dComprador!$A$2:$A$7,dComprador!$B$2:$B$7)</f>
        <v>Alon</v>
      </c>
      <c r="L7796" t="str">
        <f>_xlfn.XLOOKUP(J7796,dFornecedor!$A$2:$A$6,dFornecedor!$B$2:$B$6)</f>
        <v>Minerva</v>
      </c>
      <c r="M7796" t="str">
        <f>_xlfn.XLOOKUP(G7796,dMateriaPrima!$A$2:$A$12,dMateriaPrima!$B$2:$B$12)</f>
        <v>Papel</v>
      </c>
      <c r="N7796" s="2">
        <f>_xlfn.XLOOKUP(G7796,dMateriaPrima!$A$2:$A$12,dMateriaPrima!$C$2:$C$12)</f>
        <v>9</v>
      </c>
      <c r="O7796" s="3">
        <f t="shared" si="605"/>
        <v>1854</v>
      </c>
      <c r="P7796" s="4">
        <f t="shared" si="606"/>
        <v>0</v>
      </c>
      <c r="Q7796" s="3">
        <f t="shared" si="607"/>
        <v>1854</v>
      </c>
      <c r="R7796" t="str">
        <f t="shared" si="608"/>
        <v>No prazo</v>
      </c>
      <c r="S7796" s="5">
        <f t="shared" si="609"/>
        <v>0</v>
      </c>
    </row>
    <row r="7797" spans="1:19" x14ac:dyDescent="0.25">
      <c r="A7797">
        <v>7796</v>
      </c>
      <c r="B7797" s="1">
        <v>44362</v>
      </c>
      <c r="C7797" s="1">
        <v>44362</v>
      </c>
      <c r="D7797" s="1">
        <v>44380</v>
      </c>
      <c r="E7797" s="1">
        <v>44385</v>
      </c>
      <c r="F7797">
        <v>1</v>
      </c>
      <c r="G7797">
        <v>6</v>
      </c>
      <c r="H7797">
        <v>166</v>
      </c>
      <c r="I7797" s="6">
        <v>0</v>
      </c>
      <c r="J7797">
        <v>2</v>
      </c>
      <c r="K7797" t="str">
        <f>_xlfn.XLOOKUP(fCompras!F7797,dComprador!$A$2:$A$7,dComprador!$B$2:$B$7)</f>
        <v>Alon</v>
      </c>
      <c r="L7797" t="str">
        <f>_xlfn.XLOOKUP(J7797,dFornecedor!$A$2:$A$6,dFornecedor!$B$2:$B$6)</f>
        <v>Minerva</v>
      </c>
      <c r="M7797" t="str">
        <f>_xlfn.XLOOKUP(G7797,dMateriaPrima!$A$2:$A$12,dMateriaPrima!$B$2:$B$12)</f>
        <v>Fio Algodão</v>
      </c>
      <c r="N7797" s="2">
        <f>_xlfn.XLOOKUP(G7797,dMateriaPrima!$A$2:$A$12,dMateriaPrima!$C$2:$C$12)</f>
        <v>55.9</v>
      </c>
      <c r="O7797" s="3">
        <f t="shared" si="605"/>
        <v>9279.4</v>
      </c>
      <c r="P7797" s="4">
        <f t="shared" si="606"/>
        <v>0</v>
      </c>
      <c r="Q7797" s="3">
        <f t="shared" si="607"/>
        <v>9279.4</v>
      </c>
      <c r="R7797" t="str">
        <f t="shared" si="608"/>
        <v>Em atraso</v>
      </c>
      <c r="S7797" s="5">
        <f t="shared" si="609"/>
        <v>5</v>
      </c>
    </row>
    <row r="7798" spans="1:19" x14ac:dyDescent="0.25">
      <c r="A7798">
        <v>7797</v>
      </c>
      <c r="B7798" s="1">
        <v>44362</v>
      </c>
      <c r="C7798" s="1">
        <v>44367</v>
      </c>
      <c r="D7798" s="1">
        <v>44379</v>
      </c>
      <c r="E7798" s="1">
        <v>44380</v>
      </c>
      <c r="F7798">
        <v>1</v>
      </c>
      <c r="G7798">
        <v>11</v>
      </c>
      <c r="H7798">
        <v>133</v>
      </c>
      <c r="I7798" s="6">
        <v>0</v>
      </c>
      <c r="J7798">
        <v>5</v>
      </c>
      <c r="K7798" t="str">
        <f>_xlfn.XLOOKUP(fCompras!F7798,dComprador!$A$2:$A$7,dComprador!$B$2:$B$7)</f>
        <v>Alon</v>
      </c>
      <c r="L7798" t="str">
        <f>_xlfn.XLOOKUP(J7798,dFornecedor!$A$2:$A$6,dFornecedor!$B$2:$B$6)</f>
        <v>Atlas</v>
      </c>
      <c r="M7798" t="str">
        <f>_xlfn.XLOOKUP(G7798,dMateriaPrima!$A$2:$A$12,dMateriaPrima!$B$2:$B$12)</f>
        <v>Papel</v>
      </c>
      <c r="N7798" s="2">
        <f>_xlfn.XLOOKUP(G7798,dMateriaPrima!$A$2:$A$12,dMateriaPrima!$C$2:$C$12)</f>
        <v>9</v>
      </c>
      <c r="O7798" s="3">
        <f t="shared" si="605"/>
        <v>1197</v>
      </c>
      <c r="P7798" s="4">
        <f t="shared" si="606"/>
        <v>0</v>
      </c>
      <c r="Q7798" s="3">
        <f t="shared" si="607"/>
        <v>1197</v>
      </c>
      <c r="R7798" t="str">
        <f t="shared" si="608"/>
        <v>Em atraso</v>
      </c>
      <c r="S7798" s="5">
        <f t="shared" si="609"/>
        <v>1</v>
      </c>
    </row>
    <row r="7799" spans="1:19" x14ac:dyDescent="0.25">
      <c r="A7799">
        <v>7798</v>
      </c>
      <c r="B7799" s="1">
        <v>44362</v>
      </c>
      <c r="C7799" s="1">
        <v>44371</v>
      </c>
      <c r="D7799" s="1">
        <v>44380</v>
      </c>
      <c r="E7799" s="1">
        <v>44382</v>
      </c>
      <c r="F7799">
        <v>1</v>
      </c>
      <c r="G7799">
        <v>11</v>
      </c>
      <c r="H7799">
        <v>111</v>
      </c>
      <c r="I7799" s="6">
        <v>0</v>
      </c>
      <c r="J7799">
        <v>3</v>
      </c>
      <c r="K7799" t="str">
        <f>_xlfn.XLOOKUP(fCompras!F7799,dComprador!$A$2:$A$7,dComprador!$B$2:$B$7)</f>
        <v>Alon</v>
      </c>
      <c r="L7799" t="str">
        <f>_xlfn.XLOOKUP(J7799,dFornecedor!$A$2:$A$6,dFornecedor!$B$2:$B$6)</f>
        <v>StepUp</v>
      </c>
      <c r="M7799" t="str">
        <f>_xlfn.XLOOKUP(G7799,dMateriaPrima!$A$2:$A$12,dMateriaPrima!$B$2:$B$12)</f>
        <v>Papel</v>
      </c>
      <c r="N7799" s="2">
        <f>_xlfn.XLOOKUP(G7799,dMateriaPrima!$A$2:$A$12,dMateriaPrima!$C$2:$C$12)</f>
        <v>9</v>
      </c>
      <c r="O7799" s="3">
        <f t="shared" si="605"/>
        <v>999</v>
      </c>
      <c r="P7799" s="4">
        <f t="shared" si="606"/>
        <v>0</v>
      </c>
      <c r="Q7799" s="3">
        <f t="shared" si="607"/>
        <v>999</v>
      </c>
      <c r="R7799" t="str">
        <f t="shared" si="608"/>
        <v>Em atraso</v>
      </c>
      <c r="S7799" s="5">
        <f t="shared" si="609"/>
        <v>2</v>
      </c>
    </row>
    <row r="7800" spans="1:19" x14ac:dyDescent="0.25">
      <c r="A7800">
        <v>7799</v>
      </c>
      <c r="B7800" s="1">
        <v>44362</v>
      </c>
      <c r="C7800" s="1">
        <v>44366</v>
      </c>
      <c r="D7800" s="1">
        <v>44393</v>
      </c>
      <c r="E7800" s="1">
        <v>44393</v>
      </c>
      <c r="F7800">
        <v>1</v>
      </c>
      <c r="G7800">
        <v>9</v>
      </c>
      <c r="H7800">
        <v>418</v>
      </c>
      <c r="I7800" s="6">
        <v>0</v>
      </c>
      <c r="J7800">
        <v>1</v>
      </c>
      <c r="K7800" t="str">
        <f>_xlfn.XLOOKUP(fCompras!F7800,dComprador!$A$2:$A$7,dComprador!$B$2:$B$7)</f>
        <v>Alon</v>
      </c>
      <c r="L7800" t="str">
        <f>_xlfn.XLOOKUP(J7800,dFornecedor!$A$2:$A$6,dFornecedor!$B$2:$B$6)</f>
        <v>NorthShore</v>
      </c>
      <c r="M7800" t="str">
        <f>_xlfn.XLOOKUP(G7800,dMateriaPrima!$A$2:$A$12,dMateriaPrima!$B$2:$B$12)</f>
        <v>Couro</v>
      </c>
      <c r="N7800" s="2">
        <f>_xlfn.XLOOKUP(G7800,dMateriaPrima!$A$2:$A$12,dMateriaPrima!$C$2:$C$12)</f>
        <v>4.4000000000000004</v>
      </c>
      <c r="O7800" s="3">
        <f t="shared" si="605"/>
        <v>1839.2</v>
      </c>
      <c r="P7800" s="4">
        <f t="shared" si="606"/>
        <v>0</v>
      </c>
      <c r="Q7800" s="3">
        <f t="shared" si="607"/>
        <v>1839.2</v>
      </c>
      <c r="R7800" t="str">
        <f t="shared" si="608"/>
        <v>No prazo</v>
      </c>
      <c r="S7800" s="5">
        <f t="shared" si="609"/>
        <v>0</v>
      </c>
    </row>
    <row r="7801" spans="1:19" x14ac:dyDescent="0.25">
      <c r="A7801">
        <v>7800</v>
      </c>
      <c r="B7801" s="1">
        <v>44362</v>
      </c>
      <c r="C7801" s="1">
        <v>44362</v>
      </c>
      <c r="D7801" s="1">
        <v>44380</v>
      </c>
      <c r="E7801" s="1">
        <v>44383</v>
      </c>
      <c r="F7801">
        <v>1</v>
      </c>
      <c r="G7801">
        <v>9</v>
      </c>
      <c r="H7801">
        <v>81</v>
      </c>
      <c r="I7801" s="6">
        <v>0</v>
      </c>
      <c r="J7801">
        <v>2</v>
      </c>
      <c r="K7801" t="str">
        <f>_xlfn.XLOOKUP(fCompras!F7801,dComprador!$A$2:$A$7,dComprador!$B$2:$B$7)</f>
        <v>Alon</v>
      </c>
      <c r="L7801" t="str">
        <f>_xlfn.XLOOKUP(J7801,dFornecedor!$A$2:$A$6,dFornecedor!$B$2:$B$6)</f>
        <v>Minerva</v>
      </c>
      <c r="M7801" t="str">
        <f>_xlfn.XLOOKUP(G7801,dMateriaPrima!$A$2:$A$12,dMateriaPrima!$B$2:$B$12)</f>
        <v>Couro</v>
      </c>
      <c r="N7801" s="2">
        <f>_xlfn.XLOOKUP(G7801,dMateriaPrima!$A$2:$A$12,dMateriaPrima!$C$2:$C$12)</f>
        <v>4.4000000000000004</v>
      </c>
      <c r="O7801" s="3">
        <f t="shared" si="605"/>
        <v>356.40000000000003</v>
      </c>
      <c r="P7801" s="4">
        <f t="shared" si="606"/>
        <v>0</v>
      </c>
      <c r="Q7801" s="3">
        <f t="shared" si="607"/>
        <v>356.40000000000003</v>
      </c>
      <c r="R7801" t="str">
        <f t="shared" si="608"/>
        <v>Em atraso</v>
      </c>
      <c r="S7801" s="5">
        <f t="shared" si="609"/>
        <v>3</v>
      </c>
    </row>
    <row r="7802" spans="1:19" x14ac:dyDescent="0.25">
      <c r="A7802">
        <v>7801</v>
      </c>
      <c r="B7802" s="1">
        <v>44362</v>
      </c>
      <c r="C7802" s="1">
        <v>44365</v>
      </c>
      <c r="D7802" s="1">
        <v>44386</v>
      </c>
      <c r="E7802" s="1">
        <v>44385</v>
      </c>
      <c r="F7802">
        <v>1</v>
      </c>
      <c r="G7802">
        <v>8</v>
      </c>
      <c r="H7802">
        <v>106</v>
      </c>
      <c r="I7802" s="6">
        <v>0</v>
      </c>
      <c r="J7802">
        <v>4</v>
      </c>
      <c r="K7802" t="str">
        <f>_xlfn.XLOOKUP(fCompras!F7802,dComprador!$A$2:$A$7,dComprador!$B$2:$B$7)</f>
        <v>Alon</v>
      </c>
      <c r="L7802" t="str">
        <f>_xlfn.XLOOKUP(J7802,dFornecedor!$A$2:$A$6,dFornecedor!$B$2:$B$6)</f>
        <v>AlphaOmega</v>
      </c>
      <c r="M7802" t="str">
        <f>_xlfn.XLOOKUP(G7802,dMateriaPrima!$A$2:$A$12,dMateriaPrima!$B$2:$B$12)</f>
        <v>Cimento</v>
      </c>
      <c r="N7802" s="2">
        <f>_xlfn.XLOOKUP(G7802,dMateriaPrima!$A$2:$A$12,dMateriaPrima!$C$2:$C$12)</f>
        <v>23</v>
      </c>
      <c r="O7802" s="3">
        <f t="shared" si="605"/>
        <v>2438</v>
      </c>
      <c r="P7802" s="4">
        <f t="shared" si="606"/>
        <v>0</v>
      </c>
      <c r="Q7802" s="3">
        <f t="shared" si="607"/>
        <v>2438</v>
      </c>
      <c r="R7802" t="str">
        <f t="shared" si="608"/>
        <v>No prazo</v>
      </c>
      <c r="S7802" s="5">
        <f t="shared" si="609"/>
        <v>0</v>
      </c>
    </row>
    <row r="7803" spans="1:19" x14ac:dyDescent="0.25">
      <c r="A7803">
        <v>7802</v>
      </c>
      <c r="B7803" s="1">
        <v>44362</v>
      </c>
      <c r="C7803" s="1">
        <v>44371</v>
      </c>
      <c r="D7803" s="1">
        <v>44383</v>
      </c>
      <c r="E7803" s="1">
        <v>44387</v>
      </c>
      <c r="F7803">
        <v>1</v>
      </c>
      <c r="G7803">
        <v>9</v>
      </c>
      <c r="H7803">
        <v>190</v>
      </c>
      <c r="I7803" s="6">
        <v>0</v>
      </c>
      <c r="J7803">
        <v>3</v>
      </c>
      <c r="K7803" t="str">
        <f>_xlfn.XLOOKUP(fCompras!F7803,dComprador!$A$2:$A$7,dComprador!$B$2:$B$7)</f>
        <v>Alon</v>
      </c>
      <c r="L7803" t="str">
        <f>_xlfn.XLOOKUP(J7803,dFornecedor!$A$2:$A$6,dFornecedor!$B$2:$B$6)</f>
        <v>StepUp</v>
      </c>
      <c r="M7803" t="str">
        <f>_xlfn.XLOOKUP(G7803,dMateriaPrima!$A$2:$A$12,dMateriaPrima!$B$2:$B$12)</f>
        <v>Couro</v>
      </c>
      <c r="N7803" s="2">
        <f>_xlfn.XLOOKUP(G7803,dMateriaPrima!$A$2:$A$12,dMateriaPrima!$C$2:$C$12)</f>
        <v>4.4000000000000004</v>
      </c>
      <c r="O7803" s="3">
        <f t="shared" si="605"/>
        <v>836.00000000000011</v>
      </c>
      <c r="P7803" s="4">
        <f t="shared" si="606"/>
        <v>0</v>
      </c>
      <c r="Q7803" s="3">
        <f t="shared" si="607"/>
        <v>836.00000000000011</v>
      </c>
      <c r="R7803" t="str">
        <f t="shared" si="608"/>
        <v>Em atraso</v>
      </c>
      <c r="S7803" s="5">
        <f t="shared" si="609"/>
        <v>4</v>
      </c>
    </row>
    <row r="7804" spans="1:19" x14ac:dyDescent="0.25">
      <c r="A7804">
        <v>7803</v>
      </c>
      <c r="B7804" s="1">
        <v>44363</v>
      </c>
      <c r="C7804" s="1">
        <v>44367</v>
      </c>
      <c r="D7804" s="1">
        <v>44369</v>
      </c>
      <c r="E7804" s="1">
        <v>44373</v>
      </c>
      <c r="F7804">
        <v>4</v>
      </c>
      <c r="G7804">
        <v>8</v>
      </c>
      <c r="H7804">
        <v>212</v>
      </c>
      <c r="I7804" s="6">
        <v>0</v>
      </c>
      <c r="J7804">
        <v>4</v>
      </c>
      <c r="K7804" t="str">
        <f>_xlfn.XLOOKUP(fCompras!F7804,dComprador!$A$2:$A$7,dComprador!$B$2:$B$7)</f>
        <v>Lira</v>
      </c>
      <c r="L7804" t="str">
        <f>_xlfn.XLOOKUP(J7804,dFornecedor!$A$2:$A$6,dFornecedor!$B$2:$B$6)</f>
        <v>AlphaOmega</v>
      </c>
      <c r="M7804" t="str">
        <f>_xlfn.XLOOKUP(G7804,dMateriaPrima!$A$2:$A$12,dMateriaPrima!$B$2:$B$12)</f>
        <v>Cimento</v>
      </c>
      <c r="N7804" s="2">
        <f>_xlfn.XLOOKUP(G7804,dMateriaPrima!$A$2:$A$12,dMateriaPrima!$C$2:$C$12)</f>
        <v>23</v>
      </c>
      <c r="O7804" s="3">
        <f t="shared" si="605"/>
        <v>4876</v>
      </c>
      <c r="P7804" s="4">
        <f t="shared" si="606"/>
        <v>0</v>
      </c>
      <c r="Q7804" s="3">
        <f t="shared" si="607"/>
        <v>4876</v>
      </c>
      <c r="R7804" t="str">
        <f t="shared" si="608"/>
        <v>Em atraso</v>
      </c>
      <c r="S7804" s="5">
        <f t="shared" si="609"/>
        <v>4</v>
      </c>
    </row>
    <row r="7805" spans="1:19" x14ac:dyDescent="0.25">
      <c r="A7805">
        <v>7804</v>
      </c>
      <c r="B7805" s="1">
        <v>44363</v>
      </c>
      <c r="C7805" s="1">
        <v>44369</v>
      </c>
      <c r="D7805" s="1">
        <v>44370</v>
      </c>
      <c r="E7805" s="1">
        <v>44370</v>
      </c>
      <c r="F7805">
        <v>4</v>
      </c>
      <c r="G7805">
        <v>1</v>
      </c>
      <c r="H7805">
        <v>16</v>
      </c>
      <c r="I7805" s="6">
        <v>0</v>
      </c>
      <c r="J7805">
        <v>2</v>
      </c>
      <c r="K7805" t="str">
        <f>_xlfn.XLOOKUP(fCompras!F7805,dComprador!$A$2:$A$7,dComprador!$B$2:$B$7)</f>
        <v>Lira</v>
      </c>
      <c r="L7805" t="str">
        <f>_xlfn.XLOOKUP(J7805,dFornecedor!$A$2:$A$6,dFornecedor!$B$2:$B$6)</f>
        <v>Minerva</v>
      </c>
      <c r="M7805" t="str">
        <f>_xlfn.XLOOKUP(G7805,dMateriaPrima!$A$2:$A$12,dMateriaPrima!$B$2:$B$12)</f>
        <v>Tecido</v>
      </c>
      <c r="N7805" s="2">
        <f>_xlfn.XLOOKUP(G7805,dMateriaPrima!$A$2:$A$12,dMateriaPrima!$C$2:$C$12)</f>
        <v>18</v>
      </c>
      <c r="O7805" s="3">
        <f t="shared" si="605"/>
        <v>288</v>
      </c>
      <c r="P7805" s="4">
        <f t="shared" si="606"/>
        <v>0</v>
      </c>
      <c r="Q7805" s="3">
        <f t="shared" si="607"/>
        <v>288</v>
      </c>
      <c r="R7805" t="str">
        <f t="shared" si="608"/>
        <v>No prazo</v>
      </c>
      <c r="S7805" s="5">
        <f t="shared" si="609"/>
        <v>0</v>
      </c>
    </row>
    <row r="7806" spans="1:19" x14ac:dyDescent="0.25">
      <c r="A7806">
        <v>7805</v>
      </c>
      <c r="B7806" s="1">
        <v>44363</v>
      </c>
      <c r="C7806" s="1">
        <v>44363</v>
      </c>
      <c r="D7806" s="1">
        <v>44382</v>
      </c>
      <c r="E7806" s="1">
        <v>44382</v>
      </c>
      <c r="F7806">
        <v>1</v>
      </c>
      <c r="G7806">
        <v>5</v>
      </c>
      <c r="H7806">
        <v>24</v>
      </c>
      <c r="I7806" s="6">
        <v>0</v>
      </c>
      <c r="J7806">
        <v>2</v>
      </c>
      <c r="K7806" t="str">
        <f>_xlfn.XLOOKUP(fCompras!F7806,dComprador!$A$2:$A$7,dComprador!$B$2:$B$7)</f>
        <v>Alon</v>
      </c>
      <c r="L7806" t="str">
        <f>_xlfn.XLOOKUP(J7806,dFornecedor!$A$2:$A$6,dFornecedor!$B$2:$B$6)</f>
        <v>Minerva</v>
      </c>
      <c r="M7806" t="str">
        <f>_xlfn.XLOOKUP(G7806,dMateriaPrima!$A$2:$A$12,dMateriaPrima!$B$2:$B$12)</f>
        <v>Areia</v>
      </c>
      <c r="N7806" s="2">
        <f>_xlfn.XLOOKUP(G7806,dMateriaPrima!$A$2:$A$12,dMateriaPrima!$C$2:$C$12)</f>
        <v>3.59</v>
      </c>
      <c r="O7806" s="3">
        <f t="shared" si="605"/>
        <v>86.16</v>
      </c>
      <c r="P7806" s="4">
        <f t="shared" si="606"/>
        <v>0</v>
      </c>
      <c r="Q7806" s="3">
        <f t="shared" si="607"/>
        <v>86.16</v>
      </c>
      <c r="R7806" t="str">
        <f t="shared" si="608"/>
        <v>No prazo</v>
      </c>
      <c r="S7806" s="5">
        <f t="shared" si="609"/>
        <v>0</v>
      </c>
    </row>
    <row r="7807" spans="1:19" x14ac:dyDescent="0.25">
      <c r="A7807">
        <v>7806</v>
      </c>
      <c r="B7807" s="1">
        <v>44363</v>
      </c>
      <c r="C7807" s="1">
        <v>44363</v>
      </c>
      <c r="D7807" s="1">
        <v>44382</v>
      </c>
      <c r="E7807" s="1">
        <v>44385</v>
      </c>
      <c r="F7807">
        <v>1</v>
      </c>
      <c r="G7807">
        <v>9</v>
      </c>
      <c r="H7807">
        <v>168</v>
      </c>
      <c r="I7807" s="6">
        <v>0</v>
      </c>
      <c r="J7807">
        <v>2</v>
      </c>
      <c r="K7807" t="str">
        <f>_xlfn.XLOOKUP(fCompras!F7807,dComprador!$A$2:$A$7,dComprador!$B$2:$B$7)</f>
        <v>Alon</v>
      </c>
      <c r="L7807" t="str">
        <f>_xlfn.XLOOKUP(J7807,dFornecedor!$A$2:$A$6,dFornecedor!$B$2:$B$6)</f>
        <v>Minerva</v>
      </c>
      <c r="M7807" t="str">
        <f>_xlfn.XLOOKUP(G7807,dMateriaPrima!$A$2:$A$12,dMateriaPrima!$B$2:$B$12)</f>
        <v>Couro</v>
      </c>
      <c r="N7807" s="2">
        <f>_xlfn.XLOOKUP(G7807,dMateriaPrima!$A$2:$A$12,dMateriaPrima!$C$2:$C$12)</f>
        <v>4.4000000000000004</v>
      </c>
      <c r="O7807" s="3">
        <f t="shared" si="605"/>
        <v>739.2</v>
      </c>
      <c r="P7807" s="4">
        <f t="shared" si="606"/>
        <v>0</v>
      </c>
      <c r="Q7807" s="3">
        <f t="shared" si="607"/>
        <v>739.2</v>
      </c>
      <c r="R7807" t="str">
        <f t="shared" si="608"/>
        <v>Em atraso</v>
      </c>
      <c r="S7807" s="5">
        <f t="shared" si="609"/>
        <v>3</v>
      </c>
    </row>
    <row r="7808" spans="1:19" x14ac:dyDescent="0.25">
      <c r="A7808">
        <v>7807</v>
      </c>
      <c r="B7808" s="1">
        <v>44363</v>
      </c>
      <c r="C7808" s="1">
        <v>44367</v>
      </c>
      <c r="D7808" s="1">
        <v>44396</v>
      </c>
      <c r="E7808" s="1">
        <v>44395</v>
      </c>
      <c r="F7808">
        <v>1</v>
      </c>
      <c r="G7808">
        <v>11</v>
      </c>
      <c r="H7808">
        <v>82</v>
      </c>
      <c r="I7808" s="6">
        <v>0</v>
      </c>
      <c r="J7808">
        <v>3</v>
      </c>
      <c r="K7808" t="str">
        <f>_xlfn.XLOOKUP(fCompras!F7808,dComprador!$A$2:$A$7,dComprador!$B$2:$B$7)</f>
        <v>Alon</v>
      </c>
      <c r="L7808" t="str">
        <f>_xlfn.XLOOKUP(J7808,dFornecedor!$A$2:$A$6,dFornecedor!$B$2:$B$6)</f>
        <v>StepUp</v>
      </c>
      <c r="M7808" t="str">
        <f>_xlfn.XLOOKUP(G7808,dMateriaPrima!$A$2:$A$12,dMateriaPrima!$B$2:$B$12)</f>
        <v>Papel</v>
      </c>
      <c r="N7808" s="2">
        <f>_xlfn.XLOOKUP(G7808,dMateriaPrima!$A$2:$A$12,dMateriaPrima!$C$2:$C$12)</f>
        <v>9</v>
      </c>
      <c r="O7808" s="3">
        <f t="shared" si="605"/>
        <v>738</v>
      </c>
      <c r="P7808" s="4">
        <f t="shared" si="606"/>
        <v>0</v>
      </c>
      <c r="Q7808" s="3">
        <f t="shared" si="607"/>
        <v>738</v>
      </c>
      <c r="R7808" t="str">
        <f t="shared" si="608"/>
        <v>No prazo</v>
      </c>
      <c r="S7808" s="5">
        <f t="shared" si="609"/>
        <v>0</v>
      </c>
    </row>
    <row r="7809" spans="1:19" x14ac:dyDescent="0.25">
      <c r="A7809">
        <v>7808</v>
      </c>
      <c r="B7809" s="1">
        <v>44363</v>
      </c>
      <c r="C7809" s="1">
        <v>44377</v>
      </c>
      <c r="D7809" s="1">
        <v>44395</v>
      </c>
      <c r="E7809" s="1">
        <v>44395</v>
      </c>
      <c r="F7809">
        <v>1</v>
      </c>
      <c r="G7809">
        <v>5</v>
      </c>
      <c r="H7809">
        <v>216</v>
      </c>
      <c r="I7809" s="6">
        <v>0</v>
      </c>
      <c r="J7809">
        <v>1</v>
      </c>
      <c r="K7809" t="str">
        <f>_xlfn.XLOOKUP(fCompras!F7809,dComprador!$A$2:$A$7,dComprador!$B$2:$B$7)</f>
        <v>Alon</v>
      </c>
      <c r="L7809" t="str">
        <f>_xlfn.XLOOKUP(J7809,dFornecedor!$A$2:$A$6,dFornecedor!$B$2:$B$6)</f>
        <v>NorthShore</v>
      </c>
      <c r="M7809" t="str">
        <f>_xlfn.XLOOKUP(G7809,dMateriaPrima!$A$2:$A$12,dMateriaPrima!$B$2:$B$12)</f>
        <v>Areia</v>
      </c>
      <c r="N7809" s="2">
        <f>_xlfn.XLOOKUP(G7809,dMateriaPrima!$A$2:$A$12,dMateriaPrima!$C$2:$C$12)</f>
        <v>3.59</v>
      </c>
      <c r="O7809" s="3">
        <f t="shared" si="605"/>
        <v>775.43999999999994</v>
      </c>
      <c r="P7809" s="4">
        <f t="shared" si="606"/>
        <v>0</v>
      </c>
      <c r="Q7809" s="3">
        <f t="shared" si="607"/>
        <v>775.43999999999994</v>
      </c>
      <c r="R7809" t="str">
        <f t="shared" si="608"/>
        <v>No prazo</v>
      </c>
      <c r="S7809" s="5">
        <f t="shared" si="609"/>
        <v>0</v>
      </c>
    </row>
    <row r="7810" spans="1:19" x14ac:dyDescent="0.25">
      <c r="A7810">
        <v>7809</v>
      </c>
      <c r="B7810" s="1">
        <v>44364</v>
      </c>
      <c r="C7810" s="1">
        <v>44367</v>
      </c>
      <c r="D7810" s="1">
        <v>44372</v>
      </c>
      <c r="E7810" s="1">
        <v>44373</v>
      </c>
      <c r="F7810">
        <v>4</v>
      </c>
      <c r="G7810">
        <v>10</v>
      </c>
      <c r="H7810">
        <v>50</v>
      </c>
      <c r="I7810" s="6">
        <v>0</v>
      </c>
      <c r="J7810">
        <v>3</v>
      </c>
      <c r="K7810" t="str">
        <f>_xlfn.XLOOKUP(fCompras!F7810,dComprador!$A$2:$A$7,dComprador!$B$2:$B$7)</f>
        <v>Lira</v>
      </c>
      <c r="L7810" t="str">
        <f>_xlfn.XLOOKUP(J7810,dFornecedor!$A$2:$A$6,dFornecedor!$B$2:$B$6)</f>
        <v>StepUp</v>
      </c>
      <c r="M7810" t="str">
        <f>_xlfn.XLOOKUP(G7810,dMateriaPrima!$A$2:$A$12,dMateriaPrima!$B$2:$B$12)</f>
        <v>Pedra Britada</v>
      </c>
      <c r="N7810" s="2">
        <f>_xlfn.XLOOKUP(G7810,dMateriaPrima!$A$2:$A$12,dMateriaPrima!$C$2:$C$12)</f>
        <v>56</v>
      </c>
      <c r="O7810" s="3">
        <f t="shared" si="605"/>
        <v>2800</v>
      </c>
      <c r="P7810" s="4">
        <f t="shared" si="606"/>
        <v>0</v>
      </c>
      <c r="Q7810" s="3">
        <f t="shared" si="607"/>
        <v>2800</v>
      </c>
      <c r="R7810" t="str">
        <f t="shared" si="608"/>
        <v>Em atraso</v>
      </c>
      <c r="S7810" s="5">
        <f t="shared" si="609"/>
        <v>1</v>
      </c>
    </row>
    <row r="7811" spans="1:19" x14ac:dyDescent="0.25">
      <c r="A7811">
        <v>7810</v>
      </c>
      <c r="B7811" s="1">
        <v>44364</v>
      </c>
      <c r="C7811" s="1">
        <v>44372</v>
      </c>
      <c r="D7811" s="1">
        <v>44376</v>
      </c>
      <c r="E7811" s="1">
        <v>44379</v>
      </c>
      <c r="F7811">
        <v>4</v>
      </c>
      <c r="G7811">
        <v>7</v>
      </c>
      <c r="H7811">
        <v>98</v>
      </c>
      <c r="I7811" s="6">
        <v>0</v>
      </c>
      <c r="J7811">
        <v>2</v>
      </c>
      <c r="K7811" t="str">
        <f>_xlfn.XLOOKUP(fCompras!F7811,dComprador!$A$2:$A$7,dComprador!$B$2:$B$7)</f>
        <v>Lira</v>
      </c>
      <c r="L7811" t="str">
        <f>_xlfn.XLOOKUP(J7811,dFornecedor!$A$2:$A$6,dFornecedor!$B$2:$B$6)</f>
        <v>Minerva</v>
      </c>
      <c r="M7811" t="str">
        <f>_xlfn.XLOOKUP(G7811,dMateriaPrima!$A$2:$A$12,dMateriaPrima!$B$2:$B$12)</f>
        <v>Poliéster</v>
      </c>
      <c r="N7811" s="2">
        <f>_xlfn.XLOOKUP(G7811,dMateriaPrima!$A$2:$A$12,dMateriaPrima!$C$2:$C$12)</f>
        <v>8</v>
      </c>
      <c r="O7811" s="3">
        <f t="shared" ref="O7811:O7874" si="610">PRODUCT(H7811,N7811)</f>
        <v>784</v>
      </c>
      <c r="P7811" s="4">
        <f t="shared" ref="P7811:P7874" si="611">PRODUCT(O7811,I7811)</f>
        <v>0</v>
      </c>
      <c r="Q7811" s="3">
        <f t="shared" ref="Q7811:Q7874" si="612">O7811-P7811</f>
        <v>784</v>
      </c>
      <c r="R7811" t="str">
        <f t="shared" ref="R7811:R7874" si="613">IF(E7811&lt;=D7811,"No prazo",IF(E7811&gt;D7811,"Em atraso"))</f>
        <v>Em atraso</v>
      </c>
      <c r="S7811" s="5">
        <f t="shared" ref="S7811:S7874" si="614">IF(E7811 &gt;D7811, E7811-D7811,0)</f>
        <v>3</v>
      </c>
    </row>
    <row r="7812" spans="1:19" x14ac:dyDescent="0.25">
      <c r="A7812">
        <v>7811</v>
      </c>
      <c r="B7812" s="1">
        <v>44364</v>
      </c>
      <c r="C7812" s="1">
        <v>44364</v>
      </c>
      <c r="D7812" s="1">
        <v>44371</v>
      </c>
      <c r="E7812" s="1">
        <v>44374</v>
      </c>
      <c r="F7812">
        <v>4</v>
      </c>
      <c r="G7812">
        <v>11</v>
      </c>
      <c r="H7812">
        <v>347</v>
      </c>
      <c r="I7812" s="6">
        <v>0</v>
      </c>
      <c r="J7812">
        <v>4</v>
      </c>
      <c r="K7812" t="str">
        <f>_xlfn.XLOOKUP(fCompras!F7812,dComprador!$A$2:$A$7,dComprador!$B$2:$B$7)</f>
        <v>Lira</v>
      </c>
      <c r="L7812" t="str">
        <f>_xlfn.XLOOKUP(J7812,dFornecedor!$A$2:$A$6,dFornecedor!$B$2:$B$6)</f>
        <v>AlphaOmega</v>
      </c>
      <c r="M7812" t="str">
        <f>_xlfn.XLOOKUP(G7812,dMateriaPrima!$A$2:$A$12,dMateriaPrima!$B$2:$B$12)</f>
        <v>Papel</v>
      </c>
      <c r="N7812" s="2">
        <f>_xlfn.XLOOKUP(G7812,dMateriaPrima!$A$2:$A$12,dMateriaPrima!$C$2:$C$12)</f>
        <v>9</v>
      </c>
      <c r="O7812" s="3">
        <f t="shared" si="610"/>
        <v>3123</v>
      </c>
      <c r="P7812" s="4">
        <f t="shared" si="611"/>
        <v>0</v>
      </c>
      <c r="Q7812" s="3">
        <f t="shared" si="612"/>
        <v>3123</v>
      </c>
      <c r="R7812" t="str">
        <f t="shared" si="613"/>
        <v>Em atraso</v>
      </c>
      <c r="S7812" s="5">
        <f t="shared" si="614"/>
        <v>3</v>
      </c>
    </row>
    <row r="7813" spans="1:19" x14ac:dyDescent="0.25">
      <c r="A7813">
        <v>7812</v>
      </c>
      <c r="B7813" s="1">
        <v>44364</v>
      </c>
      <c r="C7813" s="1">
        <v>44372</v>
      </c>
      <c r="D7813" s="1">
        <v>44375</v>
      </c>
      <c r="E7813" s="1">
        <v>44380</v>
      </c>
      <c r="F7813">
        <v>4</v>
      </c>
      <c r="G7813">
        <v>9</v>
      </c>
      <c r="H7813">
        <v>37</v>
      </c>
      <c r="I7813" s="6">
        <v>0</v>
      </c>
      <c r="J7813">
        <v>2</v>
      </c>
      <c r="K7813" t="str">
        <f>_xlfn.XLOOKUP(fCompras!F7813,dComprador!$A$2:$A$7,dComprador!$B$2:$B$7)</f>
        <v>Lira</v>
      </c>
      <c r="L7813" t="str">
        <f>_xlfn.XLOOKUP(J7813,dFornecedor!$A$2:$A$6,dFornecedor!$B$2:$B$6)</f>
        <v>Minerva</v>
      </c>
      <c r="M7813" t="str">
        <f>_xlfn.XLOOKUP(G7813,dMateriaPrima!$A$2:$A$12,dMateriaPrima!$B$2:$B$12)</f>
        <v>Couro</v>
      </c>
      <c r="N7813" s="2">
        <f>_xlfn.XLOOKUP(G7813,dMateriaPrima!$A$2:$A$12,dMateriaPrima!$C$2:$C$12)</f>
        <v>4.4000000000000004</v>
      </c>
      <c r="O7813" s="3">
        <f t="shared" si="610"/>
        <v>162.80000000000001</v>
      </c>
      <c r="P7813" s="4">
        <f t="shared" si="611"/>
        <v>0</v>
      </c>
      <c r="Q7813" s="3">
        <f t="shared" si="612"/>
        <v>162.80000000000001</v>
      </c>
      <c r="R7813" t="str">
        <f t="shared" si="613"/>
        <v>Em atraso</v>
      </c>
      <c r="S7813" s="5">
        <f t="shared" si="614"/>
        <v>5</v>
      </c>
    </row>
    <row r="7814" spans="1:19" x14ac:dyDescent="0.25">
      <c r="A7814">
        <v>7813</v>
      </c>
      <c r="B7814" s="1">
        <v>44364</v>
      </c>
      <c r="C7814" s="1">
        <v>44365</v>
      </c>
      <c r="D7814" s="1">
        <v>44370</v>
      </c>
      <c r="E7814" s="1">
        <v>44372</v>
      </c>
      <c r="F7814">
        <v>4</v>
      </c>
      <c r="G7814">
        <v>5</v>
      </c>
      <c r="H7814">
        <v>33</v>
      </c>
      <c r="I7814" s="6">
        <v>0</v>
      </c>
      <c r="J7814">
        <v>3</v>
      </c>
      <c r="K7814" t="str">
        <f>_xlfn.XLOOKUP(fCompras!F7814,dComprador!$A$2:$A$7,dComprador!$B$2:$B$7)</f>
        <v>Lira</v>
      </c>
      <c r="L7814" t="str">
        <f>_xlfn.XLOOKUP(J7814,dFornecedor!$A$2:$A$6,dFornecedor!$B$2:$B$6)</f>
        <v>StepUp</v>
      </c>
      <c r="M7814" t="str">
        <f>_xlfn.XLOOKUP(G7814,dMateriaPrima!$A$2:$A$12,dMateriaPrima!$B$2:$B$12)</f>
        <v>Areia</v>
      </c>
      <c r="N7814" s="2">
        <f>_xlfn.XLOOKUP(G7814,dMateriaPrima!$A$2:$A$12,dMateriaPrima!$C$2:$C$12)</f>
        <v>3.59</v>
      </c>
      <c r="O7814" s="3">
        <f t="shared" si="610"/>
        <v>118.47</v>
      </c>
      <c r="P7814" s="4">
        <f t="shared" si="611"/>
        <v>0</v>
      </c>
      <c r="Q7814" s="3">
        <f t="shared" si="612"/>
        <v>118.47</v>
      </c>
      <c r="R7814" t="str">
        <f t="shared" si="613"/>
        <v>Em atraso</v>
      </c>
      <c r="S7814" s="5">
        <f t="shared" si="614"/>
        <v>2</v>
      </c>
    </row>
    <row r="7815" spans="1:19" x14ac:dyDescent="0.25">
      <c r="A7815">
        <v>7814</v>
      </c>
      <c r="B7815" s="1">
        <v>44364</v>
      </c>
      <c r="C7815" s="1">
        <v>44365</v>
      </c>
      <c r="D7815" s="1">
        <v>44378</v>
      </c>
      <c r="E7815" s="1">
        <v>44381</v>
      </c>
      <c r="F7815">
        <v>1</v>
      </c>
      <c r="G7815">
        <v>9</v>
      </c>
      <c r="H7815">
        <v>140</v>
      </c>
      <c r="I7815" s="6">
        <v>0</v>
      </c>
      <c r="J7815">
        <v>4</v>
      </c>
      <c r="K7815" t="str">
        <f>_xlfn.XLOOKUP(fCompras!F7815,dComprador!$A$2:$A$7,dComprador!$B$2:$B$7)</f>
        <v>Alon</v>
      </c>
      <c r="L7815" t="str">
        <f>_xlfn.XLOOKUP(J7815,dFornecedor!$A$2:$A$6,dFornecedor!$B$2:$B$6)</f>
        <v>AlphaOmega</v>
      </c>
      <c r="M7815" t="str">
        <f>_xlfn.XLOOKUP(G7815,dMateriaPrima!$A$2:$A$12,dMateriaPrima!$B$2:$B$12)</f>
        <v>Couro</v>
      </c>
      <c r="N7815" s="2">
        <f>_xlfn.XLOOKUP(G7815,dMateriaPrima!$A$2:$A$12,dMateriaPrima!$C$2:$C$12)</f>
        <v>4.4000000000000004</v>
      </c>
      <c r="O7815" s="3">
        <f t="shared" si="610"/>
        <v>616</v>
      </c>
      <c r="P7815" s="4">
        <f t="shared" si="611"/>
        <v>0</v>
      </c>
      <c r="Q7815" s="3">
        <f t="shared" si="612"/>
        <v>616</v>
      </c>
      <c r="R7815" t="str">
        <f t="shared" si="613"/>
        <v>Em atraso</v>
      </c>
      <c r="S7815" s="5">
        <f t="shared" si="614"/>
        <v>3</v>
      </c>
    </row>
    <row r="7816" spans="1:19" x14ac:dyDescent="0.25">
      <c r="A7816">
        <v>7815</v>
      </c>
      <c r="B7816" s="1">
        <v>44364</v>
      </c>
      <c r="C7816" s="1">
        <v>44364</v>
      </c>
      <c r="D7816" s="1">
        <v>44382</v>
      </c>
      <c r="E7816" s="1">
        <v>44384</v>
      </c>
      <c r="F7816">
        <v>1</v>
      </c>
      <c r="G7816">
        <v>11</v>
      </c>
      <c r="H7816">
        <v>259</v>
      </c>
      <c r="I7816" s="6">
        <v>0</v>
      </c>
      <c r="J7816">
        <v>2</v>
      </c>
      <c r="K7816" t="str">
        <f>_xlfn.XLOOKUP(fCompras!F7816,dComprador!$A$2:$A$7,dComprador!$B$2:$B$7)</f>
        <v>Alon</v>
      </c>
      <c r="L7816" t="str">
        <f>_xlfn.XLOOKUP(J7816,dFornecedor!$A$2:$A$6,dFornecedor!$B$2:$B$6)</f>
        <v>Minerva</v>
      </c>
      <c r="M7816" t="str">
        <f>_xlfn.XLOOKUP(G7816,dMateriaPrima!$A$2:$A$12,dMateriaPrima!$B$2:$B$12)</f>
        <v>Papel</v>
      </c>
      <c r="N7816" s="2">
        <f>_xlfn.XLOOKUP(G7816,dMateriaPrima!$A$2:$A$12,dMateriaPrima!$C$2:$C$12)</f>
        <v>9</v>
      </c>
      <c r="O7816" s="3">
        <f t="shared" si="610"/>
        <v>2331</v>
      </c>
      <c r="P7816" s="4">
        <f t="shared" si="611"/>
        <v>0</v>
      </c>
      <c r="Q7816" s="3">
        <f t="shared" si="612"/>
        <v>2331</v>
      </c>
      <c r="R7816" t="str">
        <f t="shared" si="613"/>
        <v>Em atraso</v>
      </c>
      <c r="S7816" s="5">
        <f t="shared" si="614"/>
        <v>2</v>
      </c>
    </row>
    <row r="7817" spans="1:19" x14ac:dyDescent="0.25">
      <c r="A7817">
        <v>7816</v>
      </c>
      <c r="B7817" s="1">
        <v>44364</v>
      </c>
      <c r="C7817" s="1">
        <v>44364</v>
      </c>
      <c r="D7817" s="1">
        <v>44381</v>
      </c>
      <c r="E7817" s="1">
        <v>44384</v>
      </c>
      <c r="F7817">
        <v>1</v>
      </c>
      <c r="G7817">
        <v>5</v>
      </c>
      <c r="H7817">
        <v>517</v>
      </c>
      <c r="I7817" s="6">
        <v>0</v>
      </c>
      <c r="J7817">
        <v>2</v>
      </c>
      <c r="K7817" t="str">
        <f>_xlfn.XLOOKUP(fCompras!F7817,dComprador!$A$2:$A$7,dComprador!$B$2:$B$7)</f>
        <v>Alon</v>
      </c>
      <c r="L7817" t="str">
        <f>_xlfn.XLOOKUP(J7817,dFornecedor!$A$2:$A$6,dFornecedor!$B$2:$B$6)</f>
        <v>Minerva</v>
      </c>
      <c r="M7817" t="str">
        <f>_xlfn.XLOOKUP(G7817,dMateriaPrima!$A$2:$A$12,dMateriaPrima!$B$2:$B$12)</f>
        <v>Areia</v>
      </c>
      <c r="N7817" s="2">
        <f>_xlfn.XLOOKUP(G7817,dMateriaPrima!$A$2:$A$12,dMateriaPrima!$C$2:$C$12)</f>
        <v>3.59</v>
      </c>
      <c r="O7817" s="3">
        <f t="shared" si="610"/>
        <v>1856.03</v>
      </c>
      <c r="P7817" s="4">
        <f t="shared" si="611"/>
        <v>0</v>
      </c>
      <c r="Q7817" s="3">
        <f t="shared" si="612"/>
        <v>1856.03</v>
      </c>
      <c r="R7817" t="str">
        <f t="shared" si="613"/>
        <v>Em atraso</v>
      </c>
      <c r="S7817" s="5">
        <f t="shared" si="614"/>
        <v>3</v>
      </c>
    </row>
    <row r="7818" spans="1:19" x14ac:dyDescent="0.25">
      <c r="A7818">
        <v>7817</v>
      </c>
      <c r="B7818" s="1">
        <v>44364</v>
      </c>
      <c r="C7818" s="1">
        <v>44374</v>
      </c>
      <c r="D7818" s="1">
        <v>44377</v>
      </c>
      <c r="E7818" s="1">
        <v>44378</v>
      </c>
      <c r="F7818">
        <v>2</v>
      </c>
      <c r="G7818">
        <v>2</v>
      </c>
      <c r="H7818">
        <v>249</v>
      </c>
      <c r="I7818" s="6">
        <v>0</v>
      </c>
      <c r="J7818">
        <v>3</v>
      </c>
      <c r="K7818" t="str">
        <f>_xlfn.XLOOKUP(fCompras!F7818,dComprador!$A$2:$A$7,dComprador!$B$2:$B$7)</f>
        <v>João</v>
      </c>
      <c r="L7818" t="str">
        <f>_xlfn.XLOOKUP(J7818,dFornecedor!$A$2:$A$6,dFornecedor!$B$2:$B$6)</f>
        <v>StepUp</v>
      </c>
      <c r="M7818" t="str">
        <f>_xlfn.XLOOKUP(G7818,dMateriaPrima!$A$2:$A$12,dMateriaPrima!$B$2:$B$12)</f>
        <v>Chapa Metal</v>
      </c>
      <c r="N7818" s="2">
        <f>_xlfn.XLOOKUP(G7818,dMateriaPrima!$A$2:$A$12,dMateriaPrima!$C$2:$C$12)</f>
        <v>299.89999999999998</v>
      </c>
      <c r="O7818" s="3">
        <f t="shared" si="610"/>
        <v>74675.099999999991</v>
      </c>
      <c r="P7818" s="4">
        <f t="shared" si="611"/>
        <v>0</v>
      </c>
      <c r="Q7818" s="3">
        <f t="shared" si="612"/>
        <v>74675.099999999991</v>
      </c>
      <c r="R7818" t="str">
        <f t="shared" si="613"/>
        <v>Em atraso</v>
      </c>
      <c r="S7818" s="5">
        <f t="shared" si="614"/>
        <v>1</v>
      </c>
    </row>
    <row r="7819" spans="1:19" x14ac:dyDescent="0.25">
      <c r="A7819">
        <v>7818</v>
      </c>
      <c r="B7819" s="1">
        <v>44364</v>
      </c>
      <c r="C7819" s="1">
        <v>44372</v>
      </c>
      <c r="D7819" s="1">
        <v>44380</v>
      </c>
      <c r="E7819" s="1">
        <v>44382</v>
      </c>
      <c r="F7819">
        <v>1</v>
      </c>
      <c r="G7819">
        <v>5</v>
      </c>
      <c r="H7819">
        <v>87</v>
      </c>
      <c r="I7819" s="6">
        <v>0</v>
      </c>
      <c r="J7819">
        <v>4</v>
      </c>
      <c r="K7819" t="str">
        <f>_xlfn.XLOOKUP(fCompras!F7819,dComprador!$A$2:$A$7,dComprador!$B$2:$B$7)</f>
        <v>Alon</v>
      </c>
      <c r="L7819" t="str">
        <f>_xlfn.XLOOKUP(J7819,dFornecedor!$A$2:$A$6,dFornecedor!$B$2:$B$6)</f>
        <v>AlphaOmega</v>
      </c>
      <c r="M7819" t="str">
        <f>_xlfn.XLOOKUP(G7819,dMateriaPrima!$A$2:$A$12,dMateriaPrima!$B$2:$B$12)</f>
        <v>Areia</v>
      </c>
      <c r="N7819" s="2">
        <f>_xlfn.XLOOKUP(G7819,dMateriaPrima!$A$2:$A$12,dMateriaPrima!$C$2:$C$12)</f>
        <v>3.59</v>
      </c>
      <c r="O7819" s="3">
        <f t="shared" si="610"/>
        <v>312.33</v>
      </c>
      <c r="P7819" s="4">
        <f t="shared" si="611"/>
        <v>0</v>
      </c>
      <c r="Q7819" s="3">
        <f t="shared" si="612"/>
        <v>312.33</v>
      </c>
      <c r="R7819" t="str">
        <f t="shared" si="613"/>
        <v>Em atraso</v>
      </c>
      <c r="S7819" s="5">
        <f t="shared" si="614"/>
        <v>2</v>
      </c>
    </row>
    <row r="7820" spans="1:19" x14ac:dyDescent="0.25">
      <c r="A7820">
        <v>7819</v>
      </c>
      <c r="B7820" s="1">
        <v>44364</v>
      </c>
      <c r="C7820" s="1">
        <v>44373</v>
      </c>
      <c r="D7820" s="1">
        <v>44396</v>
      </c>
      <c r="E7820" s="1">
        <v>44396</v>
      </c>
      <c r="F7820">
        <v>1</v>
      </c>
      <c r="G7820">
        <v>3</v>
      </c>
      <c r="H7820">
        <v>134</v>
      </c>
      <c r="I7820" s="6">
        <v>0</v>
      </c>
      <c r="J7820">
        <v>3</v>
      </c>
      <c r="K7820" t="str">
        <f>_xlfn.XLOOKUP(fCompras!F7820,dComprador!$A$2:$A$7,dComprador!$B$2:$B$7)</f>
        <v>Alon</v>
      </c>
      <c r="L7820" t="str">
        <f>_xlfn.XLOOKUP(J7820,dFornecedor!$A$2:$A$6,dFornecedor!$B$2:$B$6)</f>
        <v>StepUp</v>
      </c>
      <c r="M7820" t="str">
        <f>_xlfn.XLOOKUP(G7820,dMateriaPrima!$A$2:$A$12,dMateriaPrima!$B$2:$B$12)</f>
        <v>Barra Metal</v>
      </c>
      <c r="N7820" s="2">
        <f>_xlfn.XLOOKUP(G7820,dMateriaPrima!$A$2:$A$12,dMateriaPrima!$C$2:$C$12)</f>
        <v>565</v>
      </c>
      <c r="O7820" s="3">
        <f t="shared" si="610"/>
        <v>75710</v>
      </c>
      <c r="P7820" s="4">
        <f t="shared" si="611"/>
        <v>0</v>
      </c>
      <c r="Q7820" s="3">
        <f t="shared" si="612"/>
        <v>75710</v>
      </c>
      <c r="R7820" t="str">
        <f t="shared" si="613"/>
        <v>No prazo</v>
      </c>
      <c r="S7820" s="5">
        <f t="shared" si="614"/>
        <v>0</v>
      </c>
    </row>
    <row r="7821" spans="1:19" x14ac:dyDescent="0.25">
      <c r="A7821">
        <v>7820</v>
      </c>
      <c r="B7821" s="1">
        <v>44364</v>
      </c>
      <c r="C7821" s="1">
        <v>44378</v>
      </c>
      <c r="D7821" s="1">
        <v>44387</v>
      </c>
      <c r="E7821" s="1">
        <v>44389</v>
      </c>
      <c r="F7821">
        <v>1</v>
      </c>
      <c r="G7821">
        <v>11</v>
      </c>
      <c r="H7821">
        <v>377</v>
      </c>
      <c r="I7821" s="6">
        <v>0</v>
      </c>
      <c r="J7821">
        <v>1</v>
      </c>
      <c r="K7821" t="str">
        <f>_xlfn.XLOOKUP(fCompras!F7821,dComprador!$A$2:$A$7,dComprador!$B$2:$B$7)</f>
        <v>Alon</v>
      </c>
      <c r="L7821" t="str">
        <f>_xlfn.XLOOKUP(J7821,dFornecedor!$A$2:$A$6,dFornecedor!$B$2:$B$6)</f>
        <v>NorthShore</v>
      </c>
      <c r="M7821" t="str">
        <f>_xlfn.XLOOKUP(G7821,dMateriaPrima!$A$2:$A$12,dMateriaPrima!$B$2:$B$12)</f>
        <v>Papel</v>
      </c>
      <c r="N7821" s="2">
        <f>_xlfn.XLOOKUP(G7821,dMateriaPrima!$A$2:$A$12,dMateriaPrima!$C$2:$C$12)</f>
        <v>9</v>
      </c>
      <c r="O7821" s="3">
        <f t="shared" si="610"/>
        <v>3393</v>
      </c>
      <c r="P7821" s="4">
        <f t="shared" si="611"/>
        <v>0</v>
      </c>
      <c r="Q7821" s="3">
        <f t="shared" si="612"/>
        <v>3393</v>
      </c>
      <c r="R7821" t="str">
        <f t="shared" si="613"/>
        <v>Em atraso</v>
      </c>
      <c r="S7821" s="5">
        <f t="shared" si="614"/>
        <v>2</v>
      </c>
    </row>
    <row r="7822" spans="1:19" x14ac:dyDescent="0.25">
      <c r="A7822">
        <v>7821</v>
      </c>
      <c r="B7822" s="1">
        <v>44365</v>
      </c>
      <c r="C7822" s="1">
        <v>44365</v>
      </c>
      <c r="D7822" s="1">
        <v>44372</v>
      </c>
      <c r="E7822" s="1">
        <v>44372</v>
      </c>
      <c r="F7822">
        <v>4</v>
      </c>
      <c r="G7822">
        <v>7</v>
      </c>
      <c r="H7822">
        <v>314</v>
      </c>
      <c r="I7822" s="6">
        <v>0</v>
      </c>
      <c r="J7822">
        <v>2</v>
      </c>
      <c r="K7822" t="str">
        <f>_xlfn.XLOOKUP(fCompras!F7822,dComprador!$A$2:$A$7,dComprador!$B$2:$B$7)</f>
        <v>Lira</v>
      </c>
      <c r="L7822" t="str">
        <f>_xlfn.XLOOKUP(J7822,dFornecedor!$A$2:$A$6,dFornecedor!$B$2:$B$6)</f>
        <v>Minerva</v>
      </c>
      <c r="M7822" t="str">
        <f>_xlfn.XLOOKUP(G7822,dMateriaPrima!$A$2:$A$12,dMateriaPrima!$B$2:$B$12)</f>
        <v>Poliéster</v>
      </c>
      <c r="N7822" s="2">
        <f>_xlfn.XLOOKUP(G7822,dMateriaPrima!$A$2:$A$12,dMateriaPrima!$C$2:$C$12)</f>
        <v>8</v>
      </c>
      <c r="O7822" s="3">
        <f t="shared" si="610"/>
        <v>2512</v>
      </c>
      <c r="P7822" s="4">
        <f t="shared" si="611"/>
        <v>0</v>
      </c>
      <c r="Q7822" s="3">
        <f t="shared" si="612"/>
        <v>2512</v>
      </c>
      <c r="R7822" t="str">
        <f t="shared" si="613"/>
        <v>No prazo</v>
      </c>
      <c r="S7822" s="5">
        <f t="shared" si="614"/>
        <v>0</v>
      </c>
    </row>
    <row r="7823" spans="1:19" x14ac:dyDescent="0.25">
      <c r="A7823">
        <v>7822</v>
      </c>
      <c r="B7823" s="1">
        <v>44365</v>
      </c>
      <c r="C7823" s="1">
        <v>44379</v>
      </c>
      <c r="D7823" s="1">
        <v>44384</v>
      </c>
      <c r="E7823" s="1">
        <v>44386</v>
      </c>
      <c r="F7823">
        <v>1</v>
      </c>
      <c r="G7823">
        <v>9</v>
      </c>
      <c r="H7823">
        <v>172</v>
      </c>
      <c r="I7823" s="6">
        <v>0</v>
      </c>
      <c r="J7823">
        <v>1</v>
      </c>
      <c r="K7823" t="str">
        <f>_xlfn.XLOOKUP(fCompras!F7823,dComprador!$A$2:$A$7,dComprador!$B$2:$B$7)</f>
        <v>Alon</v>
      </c>
      <c r="L7823" t="str">
        <f>_xlfn.XLOOKUP(J7823,dFornecedor!$A$2:$A$6,dFornecedor!$B$2:$B$6)</f>
        <v>NorthShore</v>
      </c>
      <c r="M7823" t="str">
        <f>_xlfn.XLOOKUP(G7823,dMateriaPrima!$A$2:$A$12,dMateriaPrima!$B$2:$B$12)</f>
        <v>Couro</v>
      </c>
      <c r="N7823" s="2">
        <f>_xlfn.XLOOKUP(G7823,dMateriaPrima!$A$2:$A$12,dMateriaPrima!$C$2:$C$12)</f>
        <v>4.4000000000000004</v>
      </c>
      <c r="O7823" s="3">
        <f t="shared" si="610"/>
        <v>756.80000000000007</v>
      </c>
      <c r="P7823" s="4">
        <f t="shared" si="611"/>
        <v>0</v>
      </c>
      <c r="Q7823" s="3">
        <f t="shared" si="612"/>
        <v>756.80000000000007</v>
      </c>
      <c r="R7823" t="str">
        <f t="shared" si="613"/>
        <v>Em atraso</v>
      </c>
      <c r="S7823" s="5">
        <f t="shared" si="614"/>
        <v>2</v>
      </c>
    </row>
    <row r="7824" spans="1:19" x14ac:dyDescent="0.25">
      <c r="A7824">
        <v>7823</v>
      </c>
      <c r="B7824" s="1">
        <v>44365</v>
      </c>
      <c r="C7824" s="1">
        <v>44366</v>
      </c>
      <c r="D7824" s="1">
        <v>44379</v>
      </c>
      <c r="E7824" s="1">
        <v>44380</v>
      </c>
      <c r="F7824">
        <v>2</v>
      </c>
      <c r="G7824">
        <v>2</v>
      </c>
      <c r="H7824">
        <v>22</v>
      </c>
      <c r="I7824" s="6">
        <v>0</v>
      </c>
      <c r="J7824">
        <v>3</v>
      </c>
      <c r="K7824" t="str">
        <f>_xlfn.XLOOKUP(fCompras!F7824,dComprador!$A$2:$A$7,dComprador!$B$2:$B$7)</f>
        <v>João</v>
      </c>
      <c r="L7824" t="str">
        <f>_xlfn.XLOOKUP(J7824,dFornecedor!$A$2:$A$6,dFornecedor!$B$2:$B$6)</f>
        <v>StepUp</v>
      </c>
      <c r="M7824" t="str">
        <f>_xlfn.XLOOKUP(G7824,dMateriaPrima!$A$2:$A$12,dMateriaPrima!$B$2:$B$12)</f>
        <v>Chapa Metal</v>
      </c>
      <c r="N7824" s="2">
        <f>_xlfn.XLOOKUP(G7824,dMateriaPrima!$A$2:$A$12,dMateriaPrima!$C$2:$C$12)</f>
        <v>299.89999999999998</v>
      </c>
      <c r="O7824" s="3">
        <f t="shared" si="610"/>
        <v>6597.7999999999993</v>
      </c>
      <c r="P7824" s="4">
        <f t="shared" si="611"/>
        <v>0</v>
      </c>
      <c r="Q7824" s="3">
        <f t="shared" si="612"/>
        <v>6597.7999999999993</v>
      </c>
      <c r="R7824" t="str">
        <f t="shared" si="613"/>
        <v>Em atraso</v>
      </c>
      <c r="S7824" s="5">
        <f t="shared" si="614"/>
        <v>1</v>
      </c>
    </row>
    <row r="7825" spans="1:19" x14ac:dyDescent="0.25">
      <c r="A7825">
        <v>7824</v>
      </c>
      <c r="B7825" s="1">
        <v>44365</v>
      </c>
      <c r="C7825" s="1">
        <v>44370</v>
      </c>
      <c r="D7825" s="1">
        <v>44396</v>
      </c>
      <c r="E7825" s="1">
        <v>44396</v>
      </c>
      <c r="F7825">
        <v>1</v>
      </c>
      <c r="G7825">
        <v>5</v>
      </c>
      <c r="H7825">
        <v>514</v>
      </c>
      <c r="I7825" s="6">
        <v>0</v>
      </c>
      <c r="J7825">
        <v>2</v>
      </c>
      <c r="K7825" t="str">
        <f>_xlfn.XLOOKUP(fCompras!F7825,dComprador!$A$2:$A$7,dComprador!$B$2:$B$7)</f>
        <v>Alon</v>
      </c>
      <c r="L7825" t="str">
        <f>_xlfn.XLOOKUP(J7825,dFornecedor!$A$2:$A$6,dFornecedor!$B$2:$B$6)</f>
        <v>Minerva</v>
      </c>
      <c r="M7825" t="str">
        <f>_xlfn.XLOOKUP(G7825,dMateriaPrima!$A$2:$A$12,dMateriaPrima!$B$2:$B$12)</f>
        <v>Areia</v>
      </c>
      <c r="N7825" s="2">
        <f>_xlfn.XLOOKUP(G7825,dMateriaPrima!$A$2:$A$12,dMateriaPrima!$C$2:$C$12)</f>
        <v>3.59</v>
      </c>
      <c r="O7825" s="3">
        <f t="shared" si="610"/>
        <v>1845.26</v>
      </c>
      <c r="P7825" s="4">
        <f t="shared" si="611"/>
        <v>0</v>
      </c>
      <c r="Q7825" s="3">
        <f t="shared" si="612"/>
        <v>1845.26</v>
      </c>
      <c r="R7825" t="str">
        <f t="shared" si="613"/>
        <v>No prazo</v>
      </c>
      <c r="S7825" s="5">
        <f t="shared" si="614"/>
        <v>0</v>
      </c>
    </row>
    <row r="7826" spans="1:19" x14ac:dyDescent="0.25">
      <c r="A7826">
        <v>7825</v>
      </c>
      <c r="B7826" s="1">
        <v>44365</v>
      </c>
      <c r="C7826" s="1">
        <v>44368</v>
      </c>
      <c r="D7826" s="1">
        <v>44394</v>
      </c>
      <c r="E7826" s="1">
        <v>44397</v>
      </c>
      <c r="F7826">
        <v>1</v>
      </c>
      <c r="G7826">
        <v>5</v>
      </c>
      <c r="H7826">
        <v>105</v>
      </c>
      <c r="I7826" s="6">
        <v>0</v>
      </c>
      <c r="J7826">
        <v>3</v>
      </c>
      <c r="K7826" t="str">
        <f>_xlfn.XLOOKUP(fCompras!F7826,dComprador!$A$2:$A$7,dComprador!$B$2:$B$7)</f>
        <v>Alon</v>
      </c>
      <c r="L7826" t="str">
        <f>_xlfn.XLOOKUP(J7826,dFornecedor!$A$2:$A$6,dFornecedor!$B$2:$B$6)</f>
        <v>StepUp</v>
      </c>
      <c r="M7826" t="str">
        <f>_xlfn.XLOOKUP(G7826,dMateriaPrima!$A$2:$A$12,dMateriaPrima!$B$2:$B$12)</f>
        <v>Areia</v>
      </c>
      <c r="N7826" s="2">
        <f>_xlfn.XLOOKUP(G7826,dMateriaPrima!$A$2:$A$12,dMateriaPrima!$C$2:$C$12)</f>
        <v>3.59</v>
      </c>
      <c r="O7826" s="3">
        <f t="shared" si="610"/>
        <v>376.95</v>
      </c>
      <c r="P7826" s="4">
        <f t="shared" si="611"/>
        <v>0</v>
      </c>
      <c r="Q7826" s="3">
        <f t="shared" si="612"/>
        <v>376.95</v>
      </c>
      <c r="R7826" t="str">
        <f t="shared" si="613"/>
        <v>Em atraso</v>
      </c>
      <c r="S7826" s="5">
        <f t="shared" si="614"/>
        <v>3</v>
      </c>
    </row>
    <row r="7827" spans="1:19" x14ac:dyDescent="0.25">
      <c r="A7827">
        <v>7826</v>
      </c>
      <c r="B7827" s="1">
        <v>44366</v>
      </c>
      <c r="C7827" s="1">
        <v>44366</v>
      </c>
      <c r="D7827" s="1">
        <v>44383</v>
      </c>
      <c r="E7827" s="1">
        <v>44386</v>
      </c>
      <c r="F7827">
        <v>1</v>
      </c>
      <c r="G7827">
        <v>1</v>
      </c>
      <c r="H7827">
        <v>36</v>
      </c>
      <c r="I7827" s="6">
        <v>0</v>
      </c>
      <c r="J7827">
        <v>2</v>
      </c>
      <c r="K7827" t="str">
        <f>_xlfn.XLOOKUP(fCompras!F7827,dComprador!$A$2:$A$7,dComprador!$B$2:$B$7)</f>
        <v>Alon</v>
      </c>
      <c r="L7827" t="str">
        <f>_xlfn.XLOOKUP(J7827,dFornecedor!$A$2:$A$6,dFornecedor!$B$2:$B$6)</f>
        <v>Minerva</v>
      </c>
      <c r="M7827" t="str">
        <f>_xlfn.XLOOKUP(G7827,dMateriaPrima!$A$2:$A$12,dMateriaPrima!$B$2:$B$12)</f>
        <v>Tecido</v>
      </c>
      <c r="N7827" s="2">
        <f>_xlfn.XLOOKUP(G7827,dMateriaPrima!$A$2:$A$12,dMateriaPrima!$C$2:$C$12)</f>
        <v>18</v>
      </c>
      <c r="O7827" s="3">
        <f t="shared" si="610"/>
        <v>648</v>
      </c>
      <c r="P7827" s="4">
        <f t="shared" si="611"/>
        <v>0</v>
      </c>
      <c r="Q7827" s="3">
        <f t="shared" si="612"/>
        <v>648</v>
      </c>
      <c r="R7827" t="str">
        <f t="shared" si="613"/>
        <v>Em atraso</v>
      </c>
      <c r="S7827" s="5">
        <f t="shared" si="614"/>
        <v>3</v>
      </c>
    </row>
    <row r="7828" spans="1:19" x14ac:dyDescent="0.25">
      <c r="A7828">
        <v>7827</v>
      </c>
      <c r="B7828" s="1">
        <v>44366</v>
      </c>
      <c r="C7828" s="1">
        <v>44372</v>
      </c>
      <c r="D7828" s="1">
        <v>44380</v>
      </c>
      <c r="E7828" s="1">
        <v>44382</v>
      </c>
      <c r="F7828">
        <v>2</v>
      </c>
      <c r="G7828">
        <v>1</v>
      </c>
      <c r="H7828">
        <v>175</v>
      </c>
      <c r="I7828" s="6">
        <v>0</v>
      </c>
      <c r="J7828">
        <v>2</v>
      </c>
      <c r="K7828" t="str">
        <f>_xlfn.XLOOKUP(fCompras!F7828,dComprador!$A$2:$A$7,dComprador!$B$2:$B$7)</f>
        <v>João</v>
      </c>
      <c r="L7828" t="str">
        <f>_xlfn.XLOOKUP(J7828,dFornecedor!$A$2:$A$6,dFornecedor!$B$2:$B$6)</f>
        <v>Minerva</v>
      </c>
      <c r="M7828" t="str">
        <f>_xlfn.XLOOKUP(G7828,dMateriaPrima!$A$2:$A$12,dMateriaPrima!$B$2:$B$12)</f>
        <v>Tecido</v>
      </c>
      <c r="N7828" s="2">
        <f>_xlfn.XLOOKUP(G7828,dMateriaPrima!$A$2:$A$12,dMateriaPrima!$C$2:$C$12)</f>
        <v>18</v>
      </c>
      <c r="O7828" s="3">
        <f t="shared" si="610"/>
        <v>3150</v>
      </c>
      <c r="P7828" s="4">
        <f t="shared" si="611"/>
        <v>0</v>
      </c>
      <c r="Q7828" s="3">
        <f t="shared" si="612"/>
        <v>3150</v>
      </c>
      <c r="R7828" t="str">
        <f t="shared" si="613"/>
        <v>Em atraso</v>
      </c>
      <c r="S7828" s="5">
        <f t="shared" si="614"/>
        <v>2</v>
      </c>
    </row>
    <row r="7829" spans="1:19" x14ac:dyDescent="0.25">
      <c r="A7829">
        <v>7828</v>
      </c>
      <c r="B7829" s="1">
        <v>44366</v>
      </c>
      <c r="C7829" s="1">
        <v>44377</v>
      </c>
      <c r="D7829" s="1">
        <v>44392</v>
      </c>
      <c r="E7829" s="1">
        <v>44392</v>
      </c>
      <c r="F7829">
        <v>1</v>
      </c>
      <c r="G7829">
        <v>5</v>
      </c>
      <c r="H7829">
        <v>67</v>
      </c>
      <c r="I7829" s="6">
        <v>0.31</v>
      </c>
      <c r="J7829">
        <v>1</v>
      </c>
      <c r="K7829" t="str">
        <f>_xlfn.XLOOKUP(fCompras!F7829,dComprador!$A$2:$A$7,dComprador!$B$2:$B$7)</f>
        <v>Alon</v>
      </c>
      <c r="L7829" t="str">
        <f>_xlfn.XLOOKUP(J7829,dFornecedor!$A$2:$A$6,dFornecedor!$B$2:$B$6)</f>
        <v>NorthShore</v>
      </c>
      <c r="M7829" t="str">
        <f>_xlfn.XLOOKUP(G7829,dMateriaPrima!$A$2:$A$12,dMateriaPrima!$B$2:$B$12)</f>
        <v>Areia</v>
      </c>
      <c r="N7829" s="2">
        <f>_xlfn.XLOOKUP(G7829,dMateriaPrima!$A$2:$A$12,dMateriaPrima!$C$2:$C$12)</f>
        <v>3.59</v>
      </c>
      <c r="O7829" s="3">
        <f t="shared" si="610"/>
        <v>240.53</v>
      </c>
      <c r="P7829" s="4">
        <f t="shared" si="611"/>
        <v>74.564300000000003</v>
      </c>
      <c r="Q7829" s="3">
        <f t="shared" si="612"/>
        <v>165.9657</v>
      </c>
      <c r="R7829" t="str">
        <f t="shared" si="613"/>
        <v>No prazo</v>
      </c>
      <c r="S7829" s="5">
        <f t="shared" si="614"/>
        <v>0</v>
      </c>
    </row>
    <row r="7830" spans="1:19" x14ac:dyDescent="0.25">
      <c r="A7830">
        <v>7829</v>
      </c>
      <c r="B7830" s="1">
        <v>44366</v>
      </c>
      <c r="C7830" s="1">
        <v>44376</v>
      </c>
      <c r="D7830" s="1">
        <v>44394</v>
      </c>
      <c r="E7830" s="1">
        <v>44393</v>
      </c>
      <c r="F7830">
        <v>1</v>
      </c>
      <c r="G7830">
        <v>8</v>
      </c>
      <c r="H7830">
        <v>335</v>
      </c>
      <c r="I7830" s="6">
        <v>0</v>
      </c>
      <c r="J7830">
        <v>3</v>
      </c>
      <c r="K7830" t="str">
        <f>_xlfn.XLOOKUP(fCompras!F7830,dComprador!$A$2:$A$7,dComprador!$B$2:$B$7)</f>
        <v>Alon</v>
      </c>
      <c r="L7830" t="str">
        <f>_xlfn.XLOOKUP(J7830,dFornecedor!$A$2:$A$6,dFornecedor!$B$2:$B$6)</f>
        <v>StepUp</v>
      </c>
      <c r="M7830" t="str">
        <f>_xlfn.XLOOKUP(G7830,dMateriaPrima!$A$2:$A$12,dMateriaPrima!$B$2:$B$12)</f>
        <v>Cimento</v>
      </c>
      <c r="N7830" s="2">
        <f>_xlfn.XLOOKUP(G7830,dMateriaPrima!$A$2:$A$12,dMateriaPrima!$C$2:$C$12)</f>
        <v>23</v>
      </c>
      <c r="O7830" s="3">
        <f t="shared" si="610"/>
        <v>7705</v>
      </c>
      <c r="P7830" s="4">
        <f t="shared" si="611"/>
        <v>0</v>
      </c>
      <c r="Q7830" s="3">
        <f t="shared" si="612"/>
        <v>7705</v>
      </c>
      <c r="R7830" t="str">
        <f t="shared" si="613"/>
        <v>No prazo</v>
      </c>
      <c r="S7830" s="5">
        <f t="shared" si="614"/>
        <v>0</v>
      </c>
    </row>
    <row r="7831" spans="1:19" x14ac:dyDescent="0.25">
      <c r="A7831">
        <v>7830</v>
      </c>
      <c r="B7831" s="1">
        <v>44366</v>
      </c>
      <c r="C7831" s="1">
        <v>44376</v>
      </c>
      <c r="D7831" s="1">
        <v>44398</v>
      </c>
      <c r="E7831" s="1">
        <v>44397</v>
      </c>
      <c r="F7831">
        <v>1</v>
      </c>
      <c r="G7831">
        <v>8</v>
      </c>
      <c r="H7831">
        <v>20</v>
      </c>
      <c r="I7831" s="6">
        <v>0</v>
      </c>
      <c r="J7831">
        <v>3</v>
      </c>
      <c r="K7831" t="str">
        <f>_xlfn.XLOOKUP(fCompras!F7831,dComprador!$A$2:$A$7,dComprador!$B$2:$B$7)</f>
        <v>Alon</v>
      </c>
      <c r="L7831" t="str">
        <f>_xlfn.XLOOKUP(J7831,dFornecedor!$A$2:$A$6,dFornecedor!$B$2:$B$6)</f>
        <v>StepUp</v>
      </c>
      <c r="M7831" t="str">
        <f>_xlfn.XLOOKUP(G7831,dMateriaPrima!$A$2:$A$12,dMateriaPrima!$B$2:$B$12)</f>
        <v>Cimento</v>
      </c>
      <c r="N7831" s="2">
        <f>_xlfn.XLOOKUP(G7831,dMateriaPrima!$A$2:$A$12,dMateriaPrima!$C$2:$C$12)</f>
        <v>23</v>
      </c>
      <c r="O7831" s="3">
        <f t="shared" si="610"/>
        <v>460</v>
      </c>
      <c r="P7831" s="4">
        <f t="shared" si="611"/>
        <v>0</v>
      </c>
      <c r="Q7831" s="3">
        <f t="shared" si="612"/>
        <v>460</v>
      </c>
      <c r="R7831" t="str">
        <f t="shared" si="613"/>
        <v>No prazo</v>
      </c>
      <c r="S7831" s="5">
        <f t="shared" si="614"/>
        <v>0</v>
      </c>
    </row>
    <row r="7832" spans="1:19" x14ac:dyDescent="0.25">
      <c r="A7832">
        <v>7831</v>
      </c>
      <c r="B7832" s="1">
        <v>44366</v>
      </c>
      <c r="C7832" s="1">
        <v>44366</v>
      </c>
      <c r="D7832" s="1">
        <v>44397</v>
      </c>
      <c r="E7832" s="1">
        <v>44399</v>
      </c>
      <c r="F7832">
        <v>1</v>
      </c>
      <c r="G7832">
        <v>11</v>
      </c>
      <c r="H7832">
        <v>337</v>
      </c>
      <c r="I7832" s="6">
        <v>0</v>
      </c>
      <c r="J7832">
        <v>2</v>
      </c>
      <c r="K7832" t="str">
        <f>_xlfn.XLOOKUP(fCompras!F7832,dComprador!$A$2:$A$7,dComprador!$B$2:$B$7)</f>
        <v>Alon</v>
      </c>
      <c r="L7832" t="str">
        <f>_xlfn.XLOOKUP(J7832,dFornecedor!$A$2:$A$6,dFornecedor!$B$2:$B$6)</f>
        <v>Minerva</v>
      </c>
      <c r="M7832" t="str">
        <f>_xlfn.XLOOKUP(G7832,dMateriaPrima!$A$2:$A$12,dMateriaPrima!$B$2:$B$12)</f>
        <v>Papel</v>
      </c>
      <c r="N7832" s="2">
        <f>_xlfn.XLOOKUP(G7832,dMateriaPrima!$A$2:$A$12,dMateriaPrima!$C$2:$C$12)</f>
        <v>9</v>
      </c>
      <c r="O7832" s="3">
        <f t="shared" si="610"/>
        <v>3033</v>
      </c>
      <c r="P7832" s="4">
        <f t="shared" si="611"/>
        <v>0</v>
      </c>
      <c r="Q7832" s="3">
        <f t="shared" si="612"/>
        <v>3033</v>
      </c>
      <c r="R7832" t="str">
        <f t="shared" si="613"/>
        <v>Em atraso</v>
      </c>
      <c r="S7832" s="5">
        <f t="shared" si="614"/>
        <v>2</v>
      </c>
    </row>
    <row r="7833" spans="1:19" x14ac:dyDescent="0.25">
      <c r="A7833">
        <v>7832</v>
      </c>
      <c r="B7833" s="1">
        <v>44366</v>
      </c>
      <c r="C7833" s="1">
        <v>44369</v>
      </c>
      <c r="D7833" s="1">
        <v>44386</v>
      </c>
      <c r="E7833" s="1">
        <v>44388</v>
      </c>
      <c r="F7833">
        <v>1</v>
      </c>
      <c r="G7833">
        <v>9</v>
      </c>
      <c r="H7833">
        <v>85</v>
      </c>
      <c r="I7833" s="6">
        <v>0</v>
      </c>
      <c r="J7833">
        <v>1</v>
      </c>
      <c r="K7833" t="str">
        <f>_xlfn.XLOOKUP(fCompras!F7833,dComprador!$A$2:$A$7,dComprador!$B$2:$B$7)</f>
        <v>Alon</v>
      </c>
      <c r="L7833" t="str">
        <f>_xlfn.XLOOKUP(J7833,dFornecedor!$A$2:$A$6,dFornecedor!$B$2:$B$6)</f>
        <v>NorthShore</v>
      </c>
      <c r="M7833" t="str">
        <f>_xlfn.XLOOKUP(G7833,dMateriaPrima!$A$2:$A$12,dMateriaPrima!$B$2:$B$12)</f>
        <v>Couro</v>
      </c>
      <c r="N7833" s="2">
        <f>_xlfn.XLOOKUP(G7833,dMateriaPrima!$A$2:$A$12,dMateriaPrima!$C$2:$C$12)</f>
        <v>4.4000000000000004</v>
      </c>
      <c r="O7833" s="3">
        <f t="shared" si="610"/>
        <v>374.00000000000006</v>
      </c>
      <c r="P7833" s="4">
        <f t="shared" si="611"/>
        <v>0</v>
      </c>
      <c r="Q7833" s="3">
        <f t="shared" si="612"/>
        <v>374.00000000000006</v>
      </c>
      <c r="R7833" t="str">
        <f t="shared" si="613"/>
        <v>Em atraso</v>
      </c>
      <c r="S7833" s="5">
        <f t="shared" si="614"/>
        <v>2</v>
      </c>
    </row>
    <row r="7834" spans="1:19" x14ac:dyDescent="0.25">
      <c r="A7834">
        <v>7833</v>
      </c>
      <c r="B7834" s="1">
        <v>44367</v>
      </c>
      <c r="C7834" s="1">
        <v>44368</v>
      </c>
      <c r="D7834" s="1">
        <v>44374</v>
      </c>
      <c r="E7834" s="1">
        <v>44379</v>
      </c>
      <c r="F7834">
        <v>4</v>
      </c>
      <c r="G7834">
        <v>10</v>
      </c>
      <c r="H7834">
        <v>16</v>
      </c>
      <c r="I7834" s="6">
        <v>0</v>
      </c>
      <c r="J7834">
        <v>3</v>
      </c>
      <c r="K7834" t="str">
        <f>_xlfn.XLOOKUP(fCompras!F7834,dComprador!$A$2:$A$7,dComprador!$B$2:$B$7)</f>
        <v>Lira</v>
      </c>
      <c r="L7834" t="str">
        <f>_xlfn.XLOOKUP(J7834,dFornecedor!$A$2:$A$6,dFornecedor!$B$2:$B$6)</f>
        <v>StepUp</v>
      </c>
      <c r="M7834" t="str">
        <f>_xlfn.XLOOKUP(G7834,dMateriaPrima!$A$2:$A$12,dMateriaPrima!$B$2:$B$12)</f>
        <v>Pedra Britada</v>
      </c>
      <c r="N7834" s="2">
        <f>_xlfn.XLOOKUP(G7834,dMateriaPrima!$A$2:$A$12,dMateriaPrima!$C$2:$C$12)</f>
        <v>56</v>
      </c>
      <c r="O7834" s="3">
        <f t="shared" si="610"/>
        <v>896</v>
      </c>
      <c r="P7834" s="4">
        <f t="shared" si="611"/>
        <v>0</v>
      </c>
      <c r="Q7834" s="3">
        <f t="shared" si="612"/>
        <v>896</v>
      </c>
      <c r="R7834" t="str">
        <f t="shared" si="613"/>
        <v>Em atraso</v>
      </c>
      <c r="S7834" s="5">
        <f t="shared" si="614"/>
        <v>5</v>
      </c>
    </row>
    <row r="7835" spans="1:19" x14ac:dyDescent="0.25">
      <c r="A7835">
        <v>7834</v>
      </c>
      <c r="B7835" s="1">
        <v>44367</v>
      </c>
      <c r="C7835" s="1">
        <v>44369</v>
      </c>
      <c r="D7835" s="1">
        <v>44373</v>
      </c>
      <c r="E7835" s="1">
        <v>44377</v>
      </c>
      <c r="F7835">
        <v>4</v>
      </c>
      <c r="G7835">
        <v>6</v>
      </c>
      <c r="H7835">
        <v>323</v>
      </c>
      <c r="I7835" s="6">
        <v>0</v>
      </c>
      <c r="J7835">
        <v>2</v>
      </c>
      <c r="K7835" t="str">
        <f>_xlfn.XLOOKUP(fCompras!F7835,dComprador!$A$2:$A$7,dComprador!$B$2:$B$7)</f>
        <v>Lira</v>
      </c>
      <c r="L7835" t="str">
        <f>_xlfn.XLOOKUP(J7835,dFornecedor!$A$2:$A$6,dFornecedor!$B$2:$B$6)</f>
        <v>Minerva</v>
      </c>
      <c r="M7835" t="str">
        <f>_xlfn.XLOOKUP(G7835,dMateriaPrima!$A$2:$A$12,dMateriaPrima!$B$2:$B$12)</f>
        <v>Fio Algodão</v>
      </c>
      <c r="N7835" s="2">
        <f>_xlfn.XLOOKUP(G7835,dMateriaPrima!$A$2:$A$12,dMateriaPrima!$C$2:$C$12)</f>
        <v>55.9</v>
      </c>
      <c r="O7835" s="3">
        <f t="shared" si="610"/>
        <v>18055.7</v>
      </c>
      <c r="P7835" s="4">
        <f t="shared" si="611"/>
        <v>0</v>
      </c>
      <c r="Q7835" s="3">
        <f t="shared" si="612"/>
        <v>18055.7</v>
      </c>
      <c r="R7835" t="str">
        <f t="shared" si="613"/>
        <v>Em atraso</v>
      </c>
      <c r="S7835" s="5">
        <f t="shared" si="614"/>
        <v>4</v>
      </c>
    </row>
    <row r="7836" spans="1:19" x14ac:dyDescent="0.25">
      <c r="A7836">
        <v>7835</v>
      </c>
      <c r="B7836" s="1">
        <v>44367</v>
      </c>
      <c r="C7836" s="1">
        <v>44377</v>
      </c>
      <c r="D7836" s="1">
        <v>44377</v>
      </c>
      <c r="E7836" s="1">
        <v>44378</v>
      </c>
      <c r="F7836">
        <v>4</v>
      </c>
      <c r="G7836">
        <v>7</v>
      </c>
      <c r="H7836">
        <v>155</v>
      </c>
      <c r="I7836" s="6">
        <v>0</v>
      </c>
      <c r="J7836">
        <v>1</v>
      </c>
      <c r="K7836" t="str">
        <f>_xlfn.XLOOKUP(fCompras!F7836,dComprador!$A$2:$A$7,dComprador!$B$2:$B$7)</f>
        <v>Lira</v>
      </c>
      <c r="L7836" t="str">
        <f>_xlfn.XLOOKUP(J7836,dFornecedor!$A$2:$A$6,dFornecedor!$B$2:$B$6)</f>
        <v>NorthShore</v>
      </c>
      <c r="M7836" t="str">
        <f>_xlfn.XLOOKUP(G7836,dMateriaPrima!$A$2:$A$12,dMateriaPrima!$B$2:$B$12)</f>
        <v>Poliéster</v>
      </c>
      <c r="N7836" s="2">
        <f>_xlfn.XLOOKUP(G7836,dMateriaPrima!$A$2:$A$12,dMateriaPrima!$C$2:$C$12)</f>
        <v>8</v>
      </c>
      <c r="O7836" s="3">
        <f t="shared" si="610"/>
        <v>1240</v>
      </c>
      <c r="P7836" s="4">
        <f t="shared" si="611"/>
        <v>0</v>
      </c>
      <c r="Q7836" s="3">
        <f t="shared" si="612"/>
        <v>1240</v>
      </c>
      <c r="R7836" t="str">
        <f t="shared" si="613"/>
        <v>Em atraso</v>
      </c>
      <c r="S7836" s="5">
        <f t="shared" si="614"/>
        <v>1</v>
      </c>
    </row>
    <row r="7837" spans="1:19" x14ac:dyDescent="0.25">
      <c r="A7837">
        <v>7836</v>
      </c>
      <c r="B7837" s="1">
        <v>44367</v>
      </c>
      <c r="C7837" s="1">
        <v>44367</v>
      </c>
      <c r="D7837" s="1">
        <v>44378</v>
      </c>
      <c r="E7837" s="1">
        <v>44380</v>
      </c>
      <c r="F7837">
        <v>4</v>
      </c>
      <c r="G7837">
        <v>7</v>
      </c>
      <c r="H7837">
        <v>315</v>
      </c>
      <c r="I7837" s="6">
        <v>0</v>
      </c>
      <c r="J7837">
        <v>4</v>
      </c>
      <c r="K7837" t="str">
        <f>_xlfn.XLOOKUP(fCompras!F7837,dComprador!$A$2:$A$7,dComprador!$B$2:$B$7)</f>
        <v>Lira</v>
      </c>
      <c r="L7837" t="str">
        <f>_xlfn.XLOOKUP(J7837,dFornecedor!$A$2:$A$6,dFornecedor!$B$2:$B$6)</f>
        <v>AlphaOmega</v>
      </c>
      <c r="M7837" t="str">
        <f>_xlfn.XLOOKUP(G7837,dMateriaPrima!$A$2:$A$12,dMateriaPrima!$B$2:$B$12)</f>
        <v>Poliéster</v>
      </c>
      <c r="N7837" s="2">
        <f>_xlfn.XLOOKUP(G7837,dMateriaPrima!$A$2:$A$12,dMateriaPrima!$C$2:$C$12)</f>
        <v>8</v>
      </c>
      <c r="O7837" s="3">
        <f t="shared" si="610"/>
        <v>2520</v>
      </c>
      <c r="P7837" s="4">
        <f t="shared" si="611"/>
        <v>0</v>
      </c>
      <c r="Q7837" s="3">
        <f t="shared" si="612"/>
        <v>2520</v>
      </c>
      <c r="R7837" t="str">
        <f t="shared" si="613"/>
        <v>Em atraso</v>
      </c>
      <c r="S7837" s="5">
        <f t="shared" si="614"/>
        <v>2</v>
      </c>
    </row>
    <row r="7838" spans="1:19" x14ac:dyDescent="0.25">
      <c r="A7838">
        <v>7837</v>
      </c>
      <c r="B7838" s="1">
        <v>44367</v>
      </c>
      <c r="C7838" s="1">
        <v>44367</v>
      </c>
      <c r="D7838" s="1">
        <v>44384</v>
      </c>
      <c r="E7838" s="1">
        <v>44388</v>
      </c>
      <c r="F7838">
        <v>1</v>
      </c>
      <c r="G7838">
        <v>9</v>
      </c>
      <c r="H7838">
        <v>17</v>
      </c>
      <c r="I7838" s="6">
        <v>0</v>
      </c>
      <c r="J7838">
        <v>5</v>
      </c>
      <c r="K7838" t="str">
        <f>_xlfn.XLOOKUP(fCompras!F7838,dComprador!$A$2:$A$7,dComprador!$B$2:$B$7)</f>
        <v>Alon</v>
      </c>
      <c r="L7838" t="str">
        <f>_xlfn.XLOOKUP(J7838,dFornecedor!$A$2:$A$6,dFornecedor!$B$2:$B$6)</f>
        <v>Atlas</v>
      </c>
      <c r="M7838" t="str">
        <f>_xlfn.XLOOKUP(G7838,dMateriaPrima!$A$2:$A$12,dMateriaPrima!$B$2:$B$12)</f>
        <v>Couro</v>
      </c>
      <c r="N7838" s="2">
        <f>_xlfn.XLOOKUP(G7838,dMateriaPrima!$A$2:$A$12,dMateriaPrima!$C$2:$C$12)</f>
        <v>4.4000000000000004</v>
      </c>
      <c r="O7838" s="3">
        <f t="shared" si="610"/>
        <v>74.800000000000011</v>
      </c>
      <c r="P7838" s="4">
        <f t="shared" si="611"/>
        <v>0</v>
      </c>
      <c r="Q7838" s="3">
        <f t="shared" si="612"/>
        <v>74.800000000000011</v>
      </c>
      <c r="R7838" t="str">
        <f t="shared" si="613"/>
        <v>Em atraso</v>
      </c>
      <c r="S7838" s="5">
        <f t="shared" si="614"/>
        <v>4</v>
      </c>
    </row>
    <row r="7839" spans="1:19" x14ac:dyDescent="0.25">
      <c r="A7839">
        <v>7838</v>
      </c>
      <c r="B7839" s="1">
        <v>44367</v>
      </c>
      <c r="C7839" s="1">
        <v>44371</v>
      </c>
      <c r="D7839" s="1">
        <v>44387</v>
      </c>
      <c r="E7839" s="1">
        <v>44389</v>
      </c>
      <c r="F7839">
        <v>1</v>
      </c>
      <c r="G7839">
        <v>11</v>
      </c>
      <c r="H7839">
        <v>89</v>
      </c>
      <c r="I7839" s="6">
        <v>0</v>
      </c>
      <c r="J7839">
        <v>4</v>
      </c>
      <c r="K7839" t="str">
        <f>_xlfn.XLOOKUP(fCompras!F7839,dComprador!$A$2:$A$7,dComprador!$B$2:$B$7)</f>
        <v>Alon</v>
      </c>
      <c r="L7839" t="str">
        <f>_xlfn.XLOOKUP(J7839,dFornecedor!$A$2:$A$6,dFornecedor!$B$2:$B$6)</f>
        <v>AlphaOmega</v>
      </c>
      <c r="M7839" t="str">
        <f>_xlfn.XLOOKUP(G7839,dMateriaPrima!$A$2:$A$12,dMateriaPrima!$B$2:$B$12)</f>
        <v>Papel</v>
      </c>
      <c r="N7839" s="2">
        <f>_xlfn.XLOOKUP(G7839,dMateriaPrima!$A$2:$A$12,dMateriaPrima!$C$2:$C$12)</f>
        <v>9</v>
      </c>
      <c r="O7839" s="3">
        <f t="shared" si="610"/>
        <v>801</v>
      </c>
      <c r="P7839" s="4">
        <f t="shared" si="611"/>
        <v>0</v>
      </c>
      <c r="Q7839" s="3">
        <f t="shared" si="612"/>
        <v>801</v>
      </c>
      <c r="R7839" t="str">
        <f t="shared" si="613"/>
        <v>Em atraso</v>
      </c>
      <c r="S7839" s="5">
        <f t="shared" si="614"/>
        <v>2</v>
      </c>
    </row>
    <row r="7840" spans="1:19" x14ac:dyDescent="0.25">
      <c r="A7840">
        <v>7839</v>
      </c>
      <c r="B7840" s="1">
        <v>44367</v>
      </c>
      <c r="C7840" s="1">
        <v>44373</v>
      </c>
      <c r="D7840" s="1">
        <v>44384</v>
      </c>
      <c r="E7840" s="1">
        <v>44386</v>
      </c>
      <c r="F7840">
        <v>1</v>
      </c>
      <c r="G7840">
        <v>5</v>
      </c>
      <c r="H7840">
        <v>149</v>
      </c>
      <c r="I7840" s="6">
        <v>0</v>
      </c>
      <c r="J7840">
        <v>2</v>
      </c>
      <c r="K7840" t="str">
        <f>_xlfn.XLOOKUP(fCompras!F7840,dComprador!$A$2:$A$7,dComprador!$B$2:$B$7)</f>
        <v>Alon</v>
      </c>
      <c r="L7840" t="str">
        <f>_xlfn.XLOOKUP(J7840,dFornecedor!$A$2:$A$6,dFornecedor!$B$2:$B$6)</f>
        <v>Minerva</v>
      </c>
      <c r="M7840" t="str">
        <f>_xlfn.XLOOKUP(G7840,dMateriaPrima!$A$2:$A$12,dMateriaPrima!$B$2:$B$12)</f>
        <v>Areia</v>
      </c>
      <c r="N7840" s="2">
        <f>_xlfn.XLOOKUP(G7840,dMateriaPrima!$A$2:$A$12,dMateriaPrima!$C$2:$C$12)</f>
        <v>3.59</v>
      </c>
      <c r="O7840" s="3">
        <f t="shared" si="610"/>
        <v>534.91</v>
      </c>
      <c r="P7840" s="4">
        <f t="shared" si="611"/>
        <v>0</v>
      </c>
      <c r="Q7840" s="3">
        <f t="shared" si="612"/>
        <v>534.91</v>
      </c>
      <c r="R7840" t="str">
        <f t="shared" si="613"/>
        <v>Em atraso</v>
      </c>
      <c r="S7840" s="5">
        <f t="shared" si="614"/>
        <v>2</v>
      </c>
    </row>
    <row r="7841" spans="1:19" x14ac:dyDescent="0.25">
      <c r="A7841">
        <v>7840</v>
      </c>
      <c r="B7841" s="1">
        <v>44367</v>
      </c>
      <c r="C7841" s="1">
        <v>44367</v>
      </c>
      <c r="D7841" s="1">
        <v>44398</v>
      </c>
      <c r="E7841" s="1">
        <v>44402</v>
      </c>
      <c r="F7841">
        <v>1</v>
      </c>
      <c r="G7841">
        <v>10</v>
      </c>
      <c r="H7841">
        <v>117</v>
      </c>
      <c r="I7841" s="6">
        <v>0</v>
      </c>
      <c r="J7841">
        <v>5</v>
      </c>
      <c r="K7841" t="str">
        <f>_xlfn.XLOOKUP(fCompras!F7841,dComprador!$A$2:$A$7,dComprador!$B$2:$B$7)</f>
        <v>Alon</v>
      </c>
      <c r="L7841" t="str">
        <f>_xlfn.XLOOKUP(J7841,dFornecedor!$A$2:$A$6,dFornecedor!$B$2:$B$6)</f>
        <v>Atlas</v>
      </c>
      <c r="M7841" t="str">
        <f>_xlfn.XLOOKUP(G7841,dMateriaPrima!$A$2:$A$12,dMateriaPrima!$B$2:$B$12)</f>
        <v>Pedra Britada</v>
      </c>
      <c r="N7841" s="2">
        <f>_xlfn.XLOOKUP(G7841,dMateriaPrima!$A$2:$A$12,dMateriaPrima!$C$2:$C$12)</f>
        <v>56</v>
      </c>
      <c r="O7841" s="3">
        <f t="shared" si="610"/>
        <v>6552</v>
      </c>
      <c r="P7841" s="4">
        <f t="shared" si="611"/>
        <v>0</v>
      </c>
      <c r="Q7841" s="3">
        <f t="shared" si="612"/>
        <v>6552</v>
      </c>
      <c r="R7841" t="str">
        <f t="shared" si="613"/>
        <v>Em atraso</v>
      </c>
      <c r="S7841" s="5">
        <f t="shared" si="614"/>
        <v>4</v>
      </c>
    </row>
    <row r="7842" spans="1:19" x14ac:dyDescent="0.25">
      <c r="A7842">
        <v>7841</v>
      </c>
      <c r="B7842" s="1">
        <v>44367</v>
      </c>
      <c r="C7842" s="1">
        <v>44377</v>
      </c>
      <c r="D7842" s="1">
        <v>44388</v>
      </c>
      <c r="E7842" s="1">
        <v>44391</v>
      </c>
      <c r="F7842">
        <v>1</v>
      </c>
      <c r="G7842">
        <v>5</v>
      </c>
      <c r="H7842">
        <v>150</v>
      </c>
      <c r="I7842" s="6">
        <v>0</v>
      </c>
      <c r="J7842">
        <v>3</v>
      </c>
      <c r="K7842" t="str">
        <f>_xlfn.XLOOKUP(fCompras!F7842,dComprador!$A$2:$A$7,dComprador!$B$2:$B$7)</f>
        <v>Alon</v>
      </c>
      <c r="L7842" t="str">
        <f>_xlfn.XLOOKUP(J7842,dFornecedor!$A$2:$A$6,dFornecedor!$B$2:$B$6)</f>
        <v>StepUp</v>
      </c>
      <c r="M7842" t="str">
        <f>_xlfn.XLOOKUP(G7842,dMateriaPrima!$A$2:$A$12,dMateriaPrima!$B$2:$B$12)</f>
        <v>Areia</v>
      </c>
      <c r="N7842" s="2">
        <f>_xlfn.XLOOKUP(G7842,dMateriaPrima!$A$2:$A$12,dMateriaPrima!$C$2:$C$12)</f>
        <v>3.59</v>
      </c>
      <c r="O7842" s="3">
        <f t="shared" si="610"/>
        <v>538.5</v>
      </c>
      <c r="P7842" s="4">
        <f t="shared" si="611"/>
        <v>0</v>
      </c>
      <c r="Q7842" s="3">
        <f t="shared" si="612"/>
        <v>538.5</v>
      </c>
      <c r="R7842" t="str">
        <f t="shared" si="613"/>
        <v>Em atraso</v>
      </c>
      <c r="S7842" s="5">
        <f t="shared" si="614"/>
        <v>3</v>
      </c>
    </row>
    <row r="7843" spans="1:19" x14ac:dyDescent="0.25">
      <c r="A7843">
        <v>7842</v>
      </c>
      <c r="B7843" s="1">
        <v>44367</v>
      </c>
      <c r="C7843" s="1">
        <v>44375</v>
      </c>
      <c r="D7843" s="1">
        <v>44392</v>
      </c>
      <c r="E7843" s="1">
        <v>44392</v>
      </c>
      <c r="F7843">
        <v>1</v>
      </c>
      <c r="G7843">
        <v>3</v>
      </c>
      <c r="H7843">
        <v>302</v>
      </c>
      <c r="I7843" s="6">
        <v>0</v>
      </c>
      <c r="J7843">
        <v>2</v>
      </c>
      <c r="K7843" t="str">
        <f>_xlfn.XLOOKUP(fCompras!F7843,dComprador!$A$2:$A$7,dComprador!$B$2:$B$7)</f>
        <v>Alon</v>
      </c>
      <c r="L7843" t="str">
        <f>_xlfn.XLOOKUP(J7843,dFornecedor!$A$2:$A$6,dFornecedor!$B$2:$B$6)</f>
        <v>Minerva</v>
      </c>
      <c r="M7843" t="str">
        <f>_xlfn.XLOOKUP(G7843,dMateriaPrima!$A$2:$A$12,dMateriaPrima!$B$2:$B$12)</f>
        <v>Barra Metal</v>
      </c>
      <c r="N7843" s="2">
        <f>_xlfn.XLOOKUP(G7843,dMateriaPrima!$A$2:$A$12,dMateriaPrima!$C$2:$C$12)</f>
        <v>565</v>
      </c>
      <c r="O7843" s="3">
        <f t="shared" si="610"/>
        <v>170630</v>
      </c>
      <c r="P7843" s="4">
        <f t="shared" si="611"/>
        <v>0</v>
      </c>
      <c r="Q7843" s="3">
        <f t="shared" si="612"/>
        <v>170630</v>
      </c>
      <c r="R7843" t="str">
        <f t="shared" si="613"/>
        <v>No prazo</v>
      </c>
      <c r="S7843" s="5">
        <f t="shared" si="614"/>
        <v>0</v>
      </c>
    </row>
    <row r="7844" spans="1:19" x14ac:dyDescent="0.25">
      <c r="A7844">
        <v>7843</v>
      </c>
      <c r="B7844" s="1">
        <v>44368</v>
      </c>
      <c r="C7844" s="1">
        <v>44368</v>
      </c>
      <c r="D7844" s="1">
        <v>44375</v>
      </c>
      <c r="E7844" s="1">
        <v>44378</v>
      </c>
      <c r="F7844">
        <v>4</v>
      </c>
      <c r="G7844">
        <v>1</v>
      </c>
      <c r="H7844">
        <v>224</v>
      </c>
      <c r="I7844" s="6">
        <v>0</v>
      </c>
      <c r="J7844">
        <v>2</v>
      </c>
      <c r="K7844" t="str">
        <f>_xlfn.XLOOKUP(fCompras!F7844,dComprador!$A$2:$A$7,dComprador!$B$2:$B$7)</f>
        <v>Lira</v>
      </c>
      <c r="L7844" t="str">
        <f>_xlfn.XLOOKUP(J7844,dFornecedor!$A$2:$A$6,dFornecedor!$B$2:$B$6)</f>
        <v>Minerva</v>
      </c>
      <c r="M7844" t="str">
        <f>_xlfn.XLOOKUP(G7844,dMateriaPrima!$A$2:$A$12,dMateriaPrima!$B$2:$B$12)</f>
        <v>Tecido</v>
      </c>
      <c r="N7844" s="2">
        <f>_xlfn.XLOOKUP(G7844,dMateriaPrima!$A$2:$A$12,dMateriaPrima!$C$2:$C$12)</f>
        <v>18</v>
      </c>
      <c r="O7844" s="3">
        <f t="shared" si="610"/>
        <v>4032</v>
      </c>
      <c r="P7844" s="4">
        <f t="shared" si="611"/>
        <v>0</v>
      </c>
      <c r="Q7844" s="3">
        <f t="shared" si="612"/>
        <v>4032</v>
      </c>
      <c r="R7844" t="str">
        <f t="shared" si="613"/>
        <v>Em atraso</v>
      </c>
      <c r="S7844" s="5">
        <f t="shared" si="614"/>
        <v>3</v>
      </c>
    </row>
    <row r="7845" spans="1:19" x14ac:dyDescent="0.25">
      <c r="A7845">
        <v>7844</v>
      </c>
      <c r="B7845" s="1">
        <v>44368</v>
      </c>
      <c r="C7845" s="1">
        <v>44368</v>
      </c>
      <c r="D7845" s="1">
        <v>44379</v>
      </c>
      <c r="E7845" s="1">
        <v>44381</v>
      </c>
      <c r="F7845">
        <v>4</v>
      </c>
      <c r="G7845">
        <v>5</v>
      </c>
      <c r="H7845">
        <v>136</v>
      </c>
      <c r="I7845" s="6">
        <v>0</v>
      </c>
      <c r="J7845">
        <v>4</v>
      </c>
      <c r="K7845" t="str">
        <f>_xlfn.XLOOKUP(fCompras!F7845,dComprador!$A$2:$A$7,dComprador!$B$2:$B$7)</f>
        <v>Lira</v>
      </c>
      <c r="L7845" t="str">
        <f>_xlfn.XLOOKUP(J7845,dFornecedor!$A$2:$A$6,dFornecedor!$B$2:$B$6)</f>
        <v>AlphaOmega</v>
      </c>
      <c r="M7845" t="str">
        <f>_xlfn.XLOOKUP(G7845,dMateriaPrima!$A$2:$A$12,dMateriaPrima!$B$2:$B$12)</f>
        <v>Areia</v>
      </c>
      <c r="N7845" s="2">
        <f>_xlfn.XLOOKUP(G7845,dMateriaPrima!$A$2:$A$12,dMateriaPrima!$C$2:$C$12)</f>
        <v>3.59</v>
      </c>
      <c r="O7845" s="3">
        <f t="shared" si="610"/>
        <v>488.24</v>
      </c>
      <c r="P7845" s="4">
        <f t="shared" si="611"/>
        <v>0</v>
      </c>
      <c r="Q7845" s="3">
        <f t="shared" si="612"/>
        <v>488.24</v>
      </c>
      <c r="R7845" t="str">
        <f t="shared" si="613"/>
        <v>Em atraso</v>
      </c>
      <c r="S7845" s="5">
        <f t="shared" si="614"/>
        <v>2</v>
      </c>
    </row>
    <row r="7846" spans="1:19" x14ac:dyDescent="0.25">
      <c r="A7846">
        <v>7845</v>
      </c>
      <c r="B7846" s="1">
        <v>44368</v>
      </c>
      <c r="C7846" s="1">
        <v>44371</v>
      </c>
      <c r="D7846" s="1">
        <v>44374</v>
      </c>
      <c r="E7846" s="1">
        <v>44377</v>
      </c>
      <c r="F7846">
        <v>4</v>
      </c>
      <c r="G7846">
        <v>11</v>
      </c>
      <c r="H7846">
        <v>165</v>
      </c>
      <c r="I7846" s="6">
        <v>0</v>
      </c>
      <c r="J7846">
        <v>2</v>
      </c>
      <c r="K7846" t="str">
        <f>_xlfn.XLOOKUP(fCompras!F7846,dComprador!$A$2:$A$7,dComprador!$B$2:$B$7)</f>
        <v>Lira</v>
      </c>
      <c r="L7846" t="str">
        <f>_xlfn.XLOOKUP(J7846,dFornecedor!$A$2:$A$6,dFornecedor!$B$2:$B$6)</f>
        <v>Minerva</v>
      </c>
      <c r="M7846" t="str">
        <f>_xlfn.XLOOKUP(G7846,dMateriaPrima!$A$2:$A$12,dMateriaPrima!$B$2:$B$12)</f>
        <v>Papel</v>
      </c>
      <c r="N7846" s="2">
        <f>_xlfn.XLOOKUP(G7846,dMateriaPrima!$A$2:$A$12,dMateriaPrima!$C$2:$C$12)</f>
        <v>9</v>
      </c>
      <c r="O7846" s="3">
        <f t="shared" si="610"/>
        <v>1485</v>
      </c>
      <c r="P7846" s="4">
        <f t="shared" si="611"/>
        <v>0</v>
      </c>
      <c r="Q7846" s="3">
        <f t="shared" si="612"/>
        <v>1485</v>
      </c>
      <c r="R7846" t="str">
        <f t="shared" si="613"/>
        <v>Em atraso</v>
      </c>
      <c r="S7846" s="5">
        <f t="shared" si="614"/>
        <v>3</v>
      </c>
    </row>
    <row r="7847" spans="1:19" x14ac:dyDescent="0.25">
      <c r="A7847">
        <v>7846</v>
      </c>
      <c r="B7847" s="1">
        <v>44368</v>
      </c>
      <c r="C7847" s="1">
        <v>44377</v>
      </c>
      <c r="D7847" s="1">
        <v>44380</v>
      </c>
      <c r="E7847" s="1">
        <v>44381</v>
      </c>
      <c r="F7847">
        <v>4</v>
      </c>
      <c r="G7847">
        <v>5</v>
      </c>
      <c r="H7847">
        <v>574</v>
      </c>
      <c r="I7847" s="6">
        <v>0</v>
      </c>
      <c r="J7847">
        <v>3</v>
      </c>
      <c r="K7847" t="str">
        <f>_xlfn.XLOOKUP(fCompras!F7847,dComprador!$A$2:$A$7,dComprador!$B$2:$B$7)</f>
        <v>Lira</v>
      </c>
      <c r="L7847" t="str">
        <f>_xlfn.XLOOKUP(J7847,dFornecedor!$A$2:$A$6,dFornecedor!$B$2:$B$6)</f>
        <v>StepUp</v>
      </c>
      <c r="M7847" t="str">
        <f>_xlfn.XLOOKUP(G7847,dMateriaPrima!$A$2:$A$12,dMateriaPrima!$B$2:$B$12)</f>
        <v>Areia</v>
      </c>
      <c r="N7847" s="2">
        <f>_xlfn.XLOOKUP(G7847,dMateriaPrima!$A$2:$A$12,dMateriaPrima!$C$2:$C$12)</f>
        <v>3.59</v>
      </c>
      <c r="O7847" s="3">
        <f t="shared" si="610"/>
        <v>2060.66</v>
      </c>
      <c r="P7847" s="4">
        <f t="shared" si="611"/>
        <v>0</v>
      </c>
      <c r="Q7847" s="3">
        <f t="shared" si="612"/>
        <v>2060.66</v>
      </c>
      <c r="R7847" t="str">
        <f t="shared" si="613"/>
        <v>Em atraso</v>
      </c>
      <c r="S7847" s="5">
        <f t="shared" si="614"/>
        <v>1</v>
      </c>
    </row>
    <row r="7848" spans="1:19" x14ac:dyDescent="0.25">
      <c r="A7848">
        <v>7847</v>
      </c>
      <c r="B7848" s="1">
        <v>44368</v>
      </c>
      <c r="C7848" s="1">
        <v>44376</v>
      </c>
      <c r="D7848" s="1">
        <v>44380</v>
      </c>
      <c r="E7848" s="1">
        <v>44381</v>
      </c>
      <c r="F7848">
        <v>4</v>
      </c>
      <c r="G7848">
        <v>7</v>
      </c>
      <c r="H7848">
        <v>2</v>
      </c>
      <c r="I7848" s="6">
        <v>0</v>
      </c>
      <c r="J7848">
        <v>2</v>
      </c>
      <c r="K7848" t="str">
        <f>_xlfn.XLOOKUP(fCompras!F7848,dComprador!$A$2:$A$7,dComprador!$B$2:$B$7)</f>
        <v>Lira</v>
      </c>
      <c r="L7848" t="str">
        <f>_xlfn.XLOOKUP(J7848,dFornecedor!$A$2:$A$6,dFornecedor!$B$2:$B$6)</f>
        <v>Minerva</v>
      </c>
      <c r="M7848" t="str">
        <f>_xlfn.XLOOKUP(G7848,dMateriaPrima!$A$2:$A$12,dMateriaPrima!$B$2:$B$12)</f>
        <v>Poliéster</v>
      </c>
      <c r="N7848" s="2">
        <f>_xlfn.XLOOKUP(G7848,dMateriaPrima!$A$2:$A$12,dMateriaPrima!$C$2:$C$12)</f>
        <v>8</v>
      </c>
      <c r="O7848" s="3">
        <f t="shared" si="610"/>
        <v>16</v>
      </c>
      <c r="P7848" s="4">
        <f t="shared" si="611"/>
        <v>0</v>
      </c>
      <c r="Q7848" s="3">
        <f t="shared" si="612"/>
        <v>16</v>
      </c>
      <c r="R7848" t="str">
        <f t="shared" si="613"/>
        <v>Em atraso</v>
      </c>
      <c r="S7848" s="5">
        <f t="shared" si="614"/>
        <v>1</v>
      </c>
    </row>
    <row r="7849" spans="1:19" x14ac:dyDescent="0.25">
      <c r="A7849">
        <v>7848</v>
      </c>
      <c r="B7849" s="1">
        <v>44368</v>
      </c>
      <c r="C7849" s="1">
        <v>44374</v>
      </c>
      <c r="D7849" s="1">
        <v>44387</v>
      </c>
      <c r="E7849" s="1">
        <v>44389</v>
      </c>
      <c r="F7849">
        <v>1</v>
      </c>
      <c r="G7849">
        <v>10</v>
      </c>
      <c r="H7849">
        <v>65</v>
      </c>
      <c r="I7849" s="6">
        <v>0</v>
      </c>
      <c r="J7849">
        <v>2</v>
      </c>
      <c r="K7849" t="str">
        <f>_xlfn.XLOOKUP(fCompras!F7849,dComprador!$A$2:$A$7,dComprador!$B$2:$B$7)</f>
        <v>Alon</v>
      </c>
      <c r="L7849" t="str">
        <f>_xlfn.XLOOKUP(J7849,dFornecedor!$A$2:$A$6,dFornecedor!$B$2:$B$6)</f>
        <v>Minerva</v>
      </c>
      <c r="M7849" t="str">
        <f>_xlfn.XLOOKUP(G7849,dMateriaPrima!$A$2:$A$12,dMateriaPrima!$B$2:$B$12)</f>
        <v>Pedra Britada</v>
      </c>
      <c r="N7849" s="2">
        <f>_xlfn.XLOOKUP(G7849,dMateriaPrima!$A$2:$A$12,dMateriaPrima!$C$2:$C$12)</f>
        <v>56</v>
      </c>
      <c r="O7849" s="3">
        <f t="shared" si="610"/>
        <v>3640</v>
      </c>
      <c r="P7849" s="4">
        <f t="shared" si="611"/>
        <v>0</v>
      </c>
      <c r="Q7849" s="3">
        <f t="shared" si="612"/>
        <v>3640</v>
      </c>
      <c r="R7849" t="str">
        <f t="shared" si="613"/>
        <v>Em atraso</v>
      </c>
      <c r="S7849" s="5">
        <f t="shared" si="614"/>
        <v>2</v>
      </c>
    </row>
    <row r="7850" spans="1:19" x14ac:dyDescent="0.25">
      <c r="A7850">
        <v>7849</v>
      </c>
      <c r="B7850" s="1">
        <v>44368</v>
      </c>
      <c r="C7850" s="1">
        <v>44368</v>
      </c>
      <c r="D7850" s="1">
        <v>44390</v>
      </c>
      <c r="E7850" s="1">
        <v>44390</v>
      </c>
      <c r="F7850">
        <v>1</v>
      </c>
      <c r="G7850">
        <v>5</v>
      </c>
      <c r="H7850">
        <v>44</v>
      </c>
      <c r="I7850" s="6">
        <v>0</v>
      </c>
      <c r="J7850">
        <v>4</v>
      </c>
      <c r="K7850" t="str">
        <f>_xlfn.XLOOKUP(fCompras!F7850,dComprador!$A$2:$A$7,dComprador!$B$2:$B$7)</f>
        <v>Alon</v>
      </c>
      <c r="L7850" t="str">
        <f>_xlfn.XLOOKUP(J7850,dFornecedor!$A$2:$A$6,dFornecedor!$B$2:$B$6)</f>
        <v>AlphaOmega</v>
      </c>
      <c r="M7850" t="str">
        <f>_xlfn.XLOOKUP(G7850,dMateriaPrima!$A$2:$A$12,dMateriaPrima!$B$2:$B$12)</f>
        <v>Areia</v>
      </c>
      <c r="N7850" s="2">
        <f>_xlfn.XLOOKUP(G7850,dMateriaPrima!$A$2:$A$12,dMateriaPrima!$C$2:$C$12)</f>
        <v>3.59</v>
      </c>
      <c r="O7850" s="3">
        <f t="shared" si="610"/>
        <v>157.95999999999998</v>
      </c>
      <c r="P7850" s="4">
        <f t="shared" si="611"/>
        <v>0</v>
      </c>
      <c r="Q7850" s="3">
        <f t="shared" si="612"/>
        <v>157.95999999999998</v>
      </c>
      <c r="R7850" t="str">
        <f t="shared" si="613"/>
        <v>No prazo</v>
      </c>
      <c r="S7850" s="5">
        <f t="shared" si="614"/>
        <v>0</v>
      </c>
    </row>
    <row r="7851" spans="1:19" x14ac:dyDescent="0.25">
      <c r="A7851">
        <v>7850</v>
      </c>
      <c r="B7851" s="1">
        <v>44368</v>
      </c>
      <c r="C7851" s="1">
        <v>44378</v>
      </c>
      <c r="D7851" s="1">
        <v>44382</v>
      </c>
      <c r="E7851" s="1">
        <v>44382</v>
      </c>
      <c r="F7851">
        <v>2</v>
      </c>
      <c r="G7851">
        <v>10</v>
      </c>
      <c r="H7851">
        <v>220</v>
      </c>
      <c r="I7851" s="6">
        <v>0</v>
      </c>
      <c r="J7851">
        <v>3</v>
      </c>
      <c r="K7851" t="str">
        <f>_xlfn.XLOOKUP(fCompras!F7851,dComprador!$A$2:$A$7,dComprador!$B$2:$B$7)</f>
        <v>João</v>
      </c>
      <c r="L7851" t="str">
        <f>_xlfn.XLOOKUP(J7851,dFornecedor!$A$2:$A$6,dFornecedor!$B$2:$B$6)</f>
        <v>StepUp</v>
      </c>
      <c r="M7851" t="str">
        <f>_xlfn.XLOOKUP(G7851,dMateriaPrima!$A$2:$A$12,dMateriaPrima!$B$2:$B$12)</f>
        <v>Pedra Britada</v>
      </c>
      <c r="N7851" s="2">
        <f>_xlfn.XLOOKUP(G7851,dMateriaPrima!$A$2:$A$12,dMateriaPrima!$C$2:$C$12)</f>
        <v>56</v>
      </c>
      <c r="O7851" s="3">
        <f t="shared" si="610"/>
        <v>12320</v>
      </c>
      <c r="P7851" s="4">
        <f t="shared" si="611"/>
        <v>0</v>
      </c>
      <c r="Q7851" s="3">
        <f t="shared" si="612"/>
        <v>12320</v>
      </c>
      <c r="R7851" t="str">
        <f t="shared" si="613"/>
        <v>No prazo</v>
      </c>
      <c r="S7851" s="5">
        <f t="shared" si="614"/>
        <v>0</v>
      </c>
    </row>
    <row r="7852" spans="1:19" x14ac:dyDescent="0.25">
      <c r="A7852">
        <v>7851</v>
      </c>
      <c r="B7852" s="1">
        <v>44368</v>
      </c>
      <c r="C7852" s="1">
        <v>44368</v>
      </c>
      <c r="D7852" s="1">
        <v>44388</v>
      </c>
      <c r="E7852" s="1">
        <v>44389</v>
      </c>
      <c r="F7852">
        <v>1</v>
      </c>
      <c r="G7852">
        <v>4</v>
      </c>
      <c r="H7852">
        <v>165</v>
      </c>
      <c r="I7852" s="6">
        <v>0</v>
      </c>
      <c r="J7852">
        <v>2</v>
      </c>
      <c r="K7852" t="str">
        <f>_xlfn.XLOOKUP(fCompras!F7852,dComprador!$A$2:$A$7,dComprador!$B$2:$B$7)</f>
        <v>Alon</v>
      </c>
      <c r="L7852" t="str">
        <f>_xlfn.XLOOKUP(J7852,dFornecedor!$A$2:$A$6,dFornecedor!$B$2:$B$6)</f>
        <v>Minerva</v>
      </c>
      <c r="M7852" t="str">
        <f>_xlfn.XLOOKUP(G7852,dMateriaPrima!$A$2:$A$12,dMateriaPrima!$B$2:$B$12)</f>
        <v>Madeira</v>
      </c>
      <c r="N7852" s="2">
        <f>_xlfn.XLOOKUP(G7852,dMateriaPrima!$A$2:$A$12,dMateriaPrima!$C$2:$C$12)</f>
        <v>168</v>
      </c>
      <c r="O7852" s="3">
        <f t="shared" si="610"/>
        <v>27720</v>
      </c>
      <c r="P7852" s="4">
        <f t="shared" si="611"/>
        <v>0</v>
      </c>
      <c r="Q7852" s="3">
        <f t="shared" si="612"/>
        <v>27720</v>
      </c>
      <c r="R7852" t="str">
        <f t="shared" si="613"/>
        <v>Em atraso</v>
      </c>
      <c r="S7852" s="5">
        <f t="shared" si="614"/>
        <v>1</v>
      </c>
    </row>
    <row r="7853" spans="1:19" x14ac:dyDescent="0.25">
      <c r="A7853">
        <v>7852</v>
      </c>
      <c r="B7853" s="1">
        <v>44368</v>
      </c>
      <c r="C7853" s="1">
        <v>44369</v>
      </c>
      <c r="D7853" s="1">
        <v>44397</v>
      </c>
      <c r="E7853" s="1">
        <v>44401</v>
      </c>
      <c r="F7853">
        <v>1</v>
      </c>
      <c r="G7853">
        <v>11</v>
      </c>
      <c r="H7853">
        <v>148</v>
      </c>
      <c r="I7853" s="6">
        <v>0</v>
      </c>
      <c r="J7853">
        <v>3</v>
      </c>
      <c r="K7853" t="str">
        <f>_xlfn.XLOOKUP(fCompras!F7853,dComprador!$A$2:$A$7,dComprador!$B$2:$B$7)</f>
        <v>Alon</v>
      </c>
      <c r="L7853" t="str">
        <f>_xlfn.XLOOKUP(J7853,dFornecedor!$A$2:$A$6,dFornecedor!$B$2:$B$6)</f>
        <v>StepUp</v>
      </c>
      <c r="M7853" t="str">
        <f>_xlfn.XLOOKUP(G7853,dMateriaPrima!$A$2:$A$12,dMateriaPrima!$B$2:$B$12)</f>
        <v>Papel</v>
      </c>
      <c r="N7853" s="2">
        <f>_xlfn.XLOOKUP(G7853,dMateriaPrima!$A$2:$A$12,dMateriaPrima!$C$2:$C$12)</f>
        <v>9</v>
      </c>
      <c r="O7853" s="3">
        <f t="shared" si="610"/>
        <v>1332</v>
      </c>
      <c r="P7853" s="4">
        <f t="shared" si="611"/>
        <v>0</v>
      </c>
      <c r="Q7853" s="3">
        <f t="shared" si="612"/>
        <v>1332</v>
      </c>
      <c r="R7853" t="str">
        <f t="shared" si="613"/>
        <v>Em atraso</v>
      </c>
      <c r="S7853" s="5">
        <f t="shared" si="614"/>
        <v>4</v>
      </c>
    </row>
    <row r="7854" spans="1:19" x14ac:dyDescent="0.25">
      <c r="A7854">
        <v>7853</v>
      </c>
      <c r="B7854" s="1">
        <v>44368</v>
      </c>
      <c r="C7854" s="1">
        <v>44377</v>
      </c>
      <c r="D7854" s="1">
        <v>44387</v>
      </c>
      <c r="E7854" s="1">
        <v>44388</v>
      </c>
      <c r="F7854">
        <v>1</v>
      </c>
      <c r="G7854">
        <v>5</v>
      </c>
      <c r="H7854">
        <v>340</v>
      </c>
      <c r="I7854" s="6">
        <v>0</v>
      </c>
      <c r="J7854">
        <v>2</v>
      </c>
      <c r="K7854" t="str">
        <f>_xlfn.XLOOKUP(fCompras!F7854,dComprador!$A$2:$A$7,dComprador!$B$2:$B$7)</f>
        <v>Alon</v>
      </c>
      <c r="L7854" t="str">
        <f>_xlfn.XLOOKUP(J7854,dFornecedor!$A$2:$A$6,dFornecedor!$B$2:$B$6)</f>
        <v>Minerva</v>
      </c>
      <c r="M7854" t="str">
        <f>_xlfn.XLOOKUP(G7854,dMateriaPrima!$A$2:$A$12,dMateriaPrima!$B$2:$B$12)</f>
        <v>Areia</v>
      </c>
      <c r="N7854" s="2">
        <f>_xlfn.XLOOKUP(G7854,dMateriaPrima!$A$2:$A$12,dMateriaPrima!$C$2:$C$12)</f>
        <v>3.59</v>
      </c>
      <c r="O7854" s="3">
        <f t="shared" si="610"/>
        <v>1220.5999999999999</v>
      </c>
      <c r="P7854" s="4">
        <f t="shared" si="611"/>
        <v>0</v>
      </c>
      <c r="Q7854" s="3">
        <f t="shared" si="612"/>
        <v>1220.5999999999999</v>
      </c>
      <c r="R7854" t="str">
        <f t="shared" si="613"/>
        <v>Em atraso</v>
      </c>
      <c r="S7854" s="5">
        <f t="shared" si="614"/>
        <v>1</v>
      </c>
    </row>
    <row r="7855" spans="1:19" x14ac:dyDescent="0.25">
      <c r="A7855">
        <v>7854</v>
      </c>
      <c r="B7855" s="1">
        <v>44368</v>
      </c>
      <c r="C7855" s="1">
        <v>44368</v>
      </c>
      <c r="D7855" s="1">
        <v>44390</v>
      </c>
      <c r="E7855" s="1">
        <v>44391</v>
      </c>
      <c r="F7855">
        <v>1</v>
      </c>
      <c r="G7855">
        <v>10</v>
      </c>
      <c r="H7855">
        <v>490</v>
      </c>
      <c r="I7855" s="6">
        <v>0</v>
      </c>
      <c r="J7855">
        <v>2</v>
      </c>
      <c r="K7855" t="str">
        <f>_xlfn.XLOOKUP(fCompras!F7855,dComprador!$A$2:$A$7,dComprador!$B$2:$B$7)</f>
        <v>Alon</v>
      </c>
      <c r="L7855" t="str">
        <f>_xlfn.XLOOKUP(J7855,dFornecedor!$A$2:$A$6,dFornecedor!$B$2:$B$6)</f>
        <v>Minerva</v>
      </c>
      <c r="M7855" t="str">
        <f>_xlfn.XLOOKUP(G7855,dMateriaPrima!$A$2:$A$12,dMateriaPrima!$B$2:$B$12)</f>
        <v>Pedra Britada</v>
      </c>
      <c r="N7855" s="2">
        <f>_xlfn.XLOOKUP(G7855,dMateriaPrima!$A$2:$A$12,dMateriaPrima!$C$2:$C$12)</f>
        <v>56</v>
      </c>
      <c r="O7855" s="3">
        <f t="shared" si="610"/>
        <v>27440</v>
      </c>
      <c r="P7855" s="4">
        <f t="shared" si="611"/>
        <v>0</v>
      </c>
      <c r="Q7855" s="3">
        <f t="shared" si="612"/>
        <v>27440</v>
      </c>
      <c r="R7855" t="str">
        <f t="shared" si="613"/>
        <v>Em atraso</v>
      </c>
      <c r="S7855" s="5">
        <f t="shared" si="614"/>
        <v>1</v>
      </c>
    </row>
    <row r="7856" spans="1:19" x14ac:dyDescent="0.25">
      <c r="A7856">
        <v>7855</v>
      </c>
      <c r="B7856" s="1">
        <v>44369</v>
      </c>
      <c r="C7856" s="1">
        <v>44380</v>
      </c>
      <c r="D7856" s="1">
        <v>44382</v>
      </c>
      <c r="E7856" s="1">
        <v>44384</v>
      </c>
      <c r="F7856">
        <v>4</v>
      </c>
      <c r="G7856">
        <v>8</v>
      </c>
      <c r="H7856">
        <v>340</v>
      </c>
      <c r="I7856" s="6">
        <v>0</v>
      </c>
      <c r="J7856">
        <v>1</v>
      </c>
      <c r="K7856" t="str">
        <f>_xlfn.XLOOKUP(fCompras!F7856,dComprador!$A$2:$A$7,dComprador!$B$2:$B$7)</f>
        <v>Lira</v>
      </c>
      <c r="L7856" t="str">
        <f>_xlfn.XLOOKUP(J7856,dFornecedor!$A$2:$A$6,dFornecedor!$B$2:$B$6)</f>
        <v>NorthShore</v>
      </c>
      <c r="M7856" t="str">
        <f>_xlfn.XLOOKUP(G7856,dMateriaPrima!$A$2:$A$12,dMateriaPrima!$B$2:$B$12)</f>
        <v>Cimento</v>
      </c>
      <c r="N7856" s="2">
        <f>_xlfn.XLOOKUP(G7856,dMateriaPrima!$A$2:$A$12,dMateriaPrima!$C$2:$C$12)</f>
        <v>23</v>
      </c>
      <c r="O7856" s="3">
        <f t="shared" si="610"/>
        <v>7820</v>
      </c>
      <c r="P7856" s="4">
        <f t="shared" si="611"/>
        <v>0</v>
      </c>
      <c r="Q7856" s="3">
        <f t="shared" si="612"/>
        <v>7820</v>
      </c>
      <c r="R7856" t="str">
        <f t="shared" si="613"/>
        <v>Em atraso</v>
      </c>
      <c r="S7856" s="5">
        <f t="shared" si="614"/>
        <v>2</v>
      </c>
    </row>
    <row r="7857" spans="1:19" x14ac:dyDescent="0.25">
      <c r="A7857">
        <v>7856</v>
      </c>
      <c r="B7857" s="1">
        <v>44369</v>
      </c>
      <c r="C7857" s="1">
        <v>44378</v>
      </c>
      <c r="D7857" s="1">
        <v>44382</v>
      </c>
      <c r="E7857" s="1">
        <v>44386</v>
      </c>
      <c r="F7857">
        <v>4</v>
      </c>
      <c r="G7857">
        <v>9</v>
      </c>
      <c r="H7857">
        <v>16</v>
      </c>
      <c r="I7857" s="6">
        <v>0</v>
      </c>
      <c r="J7857">
        <v>2</v>
      </c>
      <c r="K7857" t="str">
        <f>_xlfn.XLOOKUP(fCompras!F7857,dComprador!$A$2:$A$7,dComprador!$B$2:$B$7)</f>
        <v>Lira</v>
      </c>
      <c r="L7857" t="str">
        <f>_xlfn.XLOOKUP(J7857,dFornecedor!$A$2:$A$6,dFornecedor!$B$2:$B$6)</f>
        <v>Minerva</v>
      </c>
      <c r="M7857" t="str">
        <f>_xlfn.XLOOKUP(G7857,dMateriaPrima!$A$2:$A$12,dMateriaPrima!$B$2:$B$12)</f>
        <v>Couro</v>
      </c>
      <c r="N7857" s="2">
        <f>_xlfn.XLOOKUP(G7857,dMateriaPrima!$A$2:$A$12,dMateriaPrima!$C$2:$C$12)</f>
        <v>4.4000000000000004</v>
      </c>
      <c r="O7857" s="3">
        <f t="shared" si="610"/>
        <v>70.400000000000006</v>
      </c>
      <c r="P7857" s="4">
        <f t="shared" si="611"/>
        <v>0</v>
      </c>
      <c r="Q7857" s="3">
        <f t="shared" si="612"/>
        <v>70.400000000000006</v>
      </c>
      <c r="R7857" t="str">
        <f t="shared" si="613"/>
        <v>Em atraso</v>
      </c>
      <c r="S7857" s="5">
        <f t="shared" si="614"/>
        <v>4</v>
      </c>
    </row>
    <row r="7858" spans="1:19" x14ac:dyDescent="0.25">
      <c r="A7858">
        <v>7857</v>
      </c>
      <c r="B7858" s="1">
        <v>44369</v>
      </c>
      <c r="C7858" s="1">
        <v>44379</v>
      </c>
      <c r="D7858" s="1">
        <v>44379</v>
      </c>
      <c r="E7858" s="1">
        <v>44384</v>
      </c>
      <c r="F7858">
        <v>4</v>
      </c>
      <c r="G7858">
        <v>9</v>
      </c>
      <c r="H7858">
        <v>476</v>
      </c>
      <c r="I7858" s="6">
        <v>0</v>
      </c>
      <c r="J7858">
        <v>1</v>
      </c>
      <c r="K7858" t="str">
        <f>_xlfn.XLOOKUP(fCompras!F7858,dComprador!$A$2:$A$7,dComprador!$B$2:$B$7)</f>
        <v>Lira</v>
      </c>
      <c r="L7858" t="str">
        <f>_xlfn.XLOOKUP(J7858,dFornecedor!$A$2:$A$6,dFornecedor!$B$2:$B$6)</f>
        <v>NorthShore</v>
      </c>
      <c r="M7858" t="str">
        <f>_xlfn.XLOOKUP(G7858,dMateriaPrima!$A$2:$A$12,dMateriaPrima!$B$2:$B$12)</f>
        <v>Couro</v>
      </c>
      <c r="N7858" s="2">
        <f>_xlfn.XLOOKUP(G7858,dMateriaPrima!$A$2:$A$12,dMateriaPrima!$C$2:$C$12)</f>
        <v>4.4000000000000004</v>
      </c>
      <c r="O7858" s="3">
        <f t="shared" si="610"/>
        <v>2094.4</v>
      </c>
      <c r="P7858" s="4">
        <f t="shared" si="611"/>
        <v>0</v>
      </c>
      <c r="Q7858" s="3">
        <f t="shared" si="612"/>
        <v>2094.4</v>
      </c>
      <c r="R7858" t="str">
        <f t="shared" si="613"/>
        <v>Em atraso</v>
      </c>
      <c r="S7858" s="5">
        <f t="shared" si="614"/>
        <v>5</v>
      </c>
    </row>
    <row r="7859" spans="1:19" x14ac:dyDescent="0.25">
      <c r="A7859">
        <v>7858</v>
      </c>
      <c r="B7859" s="1">
        <v>44369</v>
      </c>
      <c r="C7859" s="1">
        <v>44380</v>
      </c>
      <c r="D7859" s="1">
        <v>44380</v>
      </c>
      <c r="E7859" s="1">
        <v>44383</v>
      </c>
      <c r="F7859">
        <v>4</v>
      </c>
      <c r="G7859">
        <v>3</v>
      </c>
      <c r="H7859">
        <v>197</v>
      </c>
      <c r="I7859" s="6">
        <v>0</v>
      </c>
      <c r="J7859">
        <v>1</v>
      </c>
      <c r="K7859" t="str">
        <f>_xlfn.XLOOKUP(fCompras!F7859,dComprador!$A$2:$A$7,dComprador!$B$2:$B$7)</f>
        <v>Lira</v>
      </c>
      <c r="L7859" t="str">
        <f>_xlfn.XLOOKUP(J7859,dFornecedor!$A$2:$A$6,dFornecedor!$B$2:$B$6)</f>
        <v>NorthShore</v>
      </c>
      <c r="M7859" t="str">
        <f>_xlfn.XLOOKUP(G7859,dMateriaPrima!$A$2:$A$12,dMateriaPrima!$B$2:$B$12)</f>
        <v>Barra Metal</v>
      </c>
      <c r="N7859" s="2">
        <f>_xlfn.XLOOKUP(G7859,dMateriaPrima!$A$2:$A$12,dMateriaPrima!$C$2:$C$12)</f>
        <v>565</v>
      </c>
      <c r="O7859" s="3">
        <f t="shared" si="610"/>
        <v>111305</v>
      </c>
      <c r="P7859" s="4">
        <f t="shared" si="611"/>
        <v>0</v>
      </c>
      <c r="Q7859" s="3">
        <f t="shared" si="612"/>
        <v>111305</v>
      </c>
      <c r="R7859" t="str">
        <f t="shared" si="613"/>
        <v>Em atraso</v>
      </c>
      <c r="S7859" s="5">
        <f t="shared" si="614"/>
        <v>3</v>
      </c>
    </row>
    <row r="7860" spans="1:19" x14ac:dyDescent="0.25">
      <c r="A7860">
        <v>7859</v>
      </c>
      <c r="B7860" s="1">
        <v>44369</v>
      </c>
      <c r="C7860" s="1">
        <v>44370</v>
      </c>
      <c r="D7860" s="1">
        <v>44382</v>
      </c>
      <c r="E7860" s="1">
        <v>44383</v>
      </c>
      <c r="F7860">
        <v>4</v>
      </c>
      <c r="G7860">
        <v>11</v>
      </c>
      <c r="H7860">
        <v>402</v>
      </c>
      <c r="I7860" s="6">
        <v>0</v>
      </c>
      <c r="J7860">
        <v>4</v>
      </c>
      <c r="K7860" t="str">
        <f>_xlfn.XLOOKUP(fCompras!F7860,dComprador!$A$2:$A$7,dComprador!$B$2:$B$7)</f>
        <v>Lira</v>
      </c>
      <c r="L7860" t="str">
        <f>_xlfn.XLOOKUP(J7860,dFornecedor!$A$2:$A$6,dFornecedor!$B$2:$B$6)</f>
        <v>AlphaOmega</v>
      </c>
      <c r="M7860" t="str">
        <f>_xlfn.XLOOKUP(G7860,dMateriaPrima!$A$2:$A$12,dMateriaPrima!$B$2:$B$12)</f>
        <v>Papel</v>
      </c>
      <c r="N7860" s="2">
        <f>_xlfn.XLOOKUP(G7860,dMateriaPrima!$A$2:$A$12,dMateriaPrima!$C$2:$C$12)</f>
        <v>9</v>
      </c>
      <c r="O7860" s="3">
        <f t="shared" si="610"/>
        <v>3618</v>
      </c>
      <c r="P7860" s="4">
        <f t="shared" si="611"/>
        <v>0</v>
      </c>
      <c r="Q7860" s="3">
        <f t="shared" si="612"/>
        <v>3618</v>
      </c>
      <c r="R7860" t="str">
        <f t="shared" si="613"/>
        <v>Em atraso</v>
      </c>
      <c r="S7860" s="5">
        <f t="shared" si="614"/>
        <v>1</v>
      </c>
    </row>
    <row r="7861" spans="1:19" x14ac:dyDescent="0.25">
      <c r="A7861">
        <v>7860</v>
      </c>
      <c r="B7861" s="1">
        <v>44369</v>
      </c>
      <c r="C7861" s="1">
        <v>44379</v>
      </c>
      <c r="D7861" s="1">
        <v>44379</v>
      </c>
      <c r="E7861" s="1">
        <v>44380</v>
      </c>
      <c r="F7861">
        <v>4</v>
      </c>
      <c r="G7861">
        <v>8</v>
      </c>
      <c r="H7861">
        <v>321</v>
      </c>
      <c r="I7861" s="6">
        <v>0</v>
      </c>
      <c r="J7861">
        <v>1</v>
      </c>
      <c r="K7861" t="str">
        <f>_xlfn.XLOOKUP(fCompras!F7861,dComprador!$A$2:$A$7,dComprador!$B$2:$B$7)</f>
        <v>Lira</v>
      </c>
      <c r="L7861" t="str">
        <f>_xlfn.XLOOKUP(J7861,dFornecedor!$A$2:$A$6,dFornecedor!$B$2:$B$6)</f>
        <v>NorthShore</v>
      </c>
      <c r="M7861" t="str">
        <f>_xlfn.XLOOKUP(G7861,dMateriaPrima!$A$2:$A$12,dMateriaPrima!$B$2:$B$12)</f>
        <v>Cimento</v>
      </c>
      <c r="N7861" s="2">
        <f>_xlfn.XLOOKUP(G7861,dMateriaPrima!$A$2:$A$12,dMateriaPrima!$C$2:$C$12)</f>
        <v>23</v>
      </c>
      <c r="O7861" s="3">
        <f t="shared" si="610"/>
        <v>7383</v>
      </c>
      <c r="P7861" s="4">
        <f t="shared" si="611"/>
        <v>0</v>
      </c>
      <c r="Q7861" s="3">
        <f t="shared" si="612"/>
        <v>7383</v>
      </c>
      <c r="R7861" t="str">
        <f t="shared" si="613"/>
        <v>Em atraso</v>
      </c>
      <c r="S7861" s="5">
        <f t="shared" si="614"/>
        <v>1</v>
      </c>
    </row>
    <row r="7862" spans="1:19" x14ac:dyDescent="0.25">
      <c r="A7862">
        <v>7861</v>
      </c>
      <c r="B7862" s="1">
        <v>44369</v>
      </c>
      <c r="C7862" s="1">
        <v>44370</v>
      </c>
      <c r="D7862" s="1">
        <v>44377</v>
      </c>
      <c r="E7862" s="1">
        <v>44378</v>
      </c>
      <c r="F7862">
        <v>4</v>
      </c>
      <c r="G7862">
        <v>11</v>
      </c>
      <c r="H7862">
        <v>207</v>
      </c>
      <c r="I7862" s="6">
        <v>0</v>
      </c>
      <c r="J7862">
        <v>3</v>
      </c>
      <c r="K7862" t="str">
        <f>_xlfn.XLOOKUP(fCompras!F7862,dComprador!$A$2:$A$7,dComprador!$B$2:$B$7)</f>
        <v>Lira</v>
      </c>
      <c r="L7862" t="str">
        <f>_xlfn.XLOOKUP(J7862,dFornecedor!$A$2:$A$6,dFornecedor!$B$2:$B$6)</f>
        <v>StepUp</v>
      </c>
      <c r="M7862" t="str">
        <f>_xlfn.XLOOKUP(G7862,dMateriaPrima!$A$2:$A$12,dMateriaPrima!$B$2:$B$12)</f>
        <v>Papel</v>
      </c>
      <c r="N7862" s="2">
        <f>_xlfn.XLOOKUP(G7862,dMateriaPrima!$A$2:$A$12,dMateriaPrima!$C$2:$C$12)</f>
        <v>9</v>
      </c>
      <c r="O7862" s="3">
        <f t="shared" si="610"/>
        <v>1863</v>
      </c>
      <c r="P7862" s="4">
        <f t="shared" si="611"/>
        <v>0</v>
      </c>
      <c r="Q7862" s="3">
        <f t="shared" si="612"/>
        <v>1863</v>
      </c>
      <c r="R7862" t="str">
        <f t="shared" si="613"/>
        <v>Em atraso</v>
      </c>
      <c r="S7862" s="5">
        <f t="shared" si="614"/>
        <v>1</v>
      </c>
    </row>
    <row r="7863" spans="1:19" x14ac:dyDescent="0.25">
      <c r="A7863">
        <v>7862</v>
      </c>
      <c r="B7863" s="1">
        <v>44369</v>
      </c>
      <c r="C7863" s="1">
        <v>44370</v>
      </c>
      <c r="D7863" s="1">
        <v>44376</v>
      </c>
      <c r="E7863" s="1">
        <v>44381</v>
      </c>
      <c r="F7863">
        <v>4</v>
      </c>
      <c r="G7863">
        <v>11</v>
      </c>
      <c r="H7863">
        <v>25</v>
      </c>
      <c r="I7863" s="6">
        <v>0</v>
      </c>
      <c r="J7863">
        <v>3</v>
      </c>
      <c r="K7863" t="str">
        <f>_xlfn.XLOOKUP(fCompras!F7863,dComprador!$A$2:$A$7,dComprador!$B$2:$B$7)</f>
        <v>Lira</v>
      </c>
      <c r="L7863" t="str">
        <f>_xlfn.XLOOKUP(J7863,dFornecedor!$A$2:$A$6,dFornecedor!$B$2:$B$6)</f>
        <v>StepUp</v>
      </c>
      <c r="M7863" t="str">
        <f>_xlfn.XLOOKUP(G7863,dMateriaPrima!$A$2:$A$12,dMateriaPrima!$B$2:$B$12)</f>
        <v>Papel</v>
      </c>
      <c r="N7863" s="2">
        <f>_xlfn.XLOOKUP(G7863,dMateriaPrima!$A$2:$A$12,dMateriaPrima!$C$2:$C$12)</f>
        <v>9</v>
      </c>
      <c r="O7863" s="3">
        <f t="shared" si="610"/>
        <v>225</v>
      </c>
      <c r="P7863" s="4">
        <f t="shared" si="611"/>
        <v>0</v>
      </c>
      <c r="Q7863" s="3">
        <f t="shared" si="612"/>
        <v>225</v>
      </c>
      <c r="R7863" t="str">
        <f t="shared" si="613"/>
        <v>Em atraso</v>
      </c>
      <c r="S7863" s="5">
        <f t="shared" si="614"/>
        <v>5</v>
      </c>
    </row>
    <row r="7864" spans="1:19" x14ac:dyDescent="0.25">
      <c r="A7864">
        <v>7863</v>
      </c>
      <c r="B7864" s="1">
        <v>44369</v>
      </c>
      <c r="C7864" s="1">
        <v>44377</v>
      </c>
      <c r="D7864" s="1">
        <v>44388</v>
      </c>
      <c r="E7864" s="1">
        <v>44391</v>
      </c>
      <c r="F7864">
        <v>1</v>
      </c>
      <c r="G7864">
        <v>1</v>
      </c>
      <c r="H7864">
        <v>225</v>
      </c>
      <c r="I7864" s="6">
        <v>0</v>
      </c>
      <c r="J7864">
        <v>2</v>
      </c>
      <c r="K7864" t="str">
        <f>_xlfn.XLOOKUP(fCompras!F7864,dComprador!$A$2:$A$7,dComprador!$B$2:$B$7)</f>
        <v>Alon</v>
      </c>
      <c r="L7864" t="str">
        <f>_xlfn.XLOOKUP(J7864,dFornecedor!$A$2:$A$6,dFornecedor!$B$2:$B$6)</f>
        <v>Minerva</v>
      </c>
      <c r="M7864" t="str">
        <f>_xlfn.XLOOKUP(G7864,dMateriaPrima!$A$2:$A$12,dMateriaPrima!$B$2:$B$12)</f>
        <v>Tecido</v>
      </c>
      <c r="N7864" s="2">
        <f>_xlfn.XLOOKUP(G7864,dMateriaPrima!$A$2:$A$12,dMateriaPrima!$C$2:$C$12)</f>
        <v>18</v>
      </c>
      <c r="O7864" s="3">
        <f t="shared" si="610"/>
        <v>4050</v>
      </c>
      <c r="P7864" s="4">
        <f t="shared" si="611"/>
        <v>0</v>
      </c>
      <c r="Q7864" s="3">
        <f t="shared" si="612"/>
        <v>4050</v>
      </c>
      <c r="R7864" t="str">
        <f t="shared" si="613"/>
        <v>Em atraso</v>
      </c>
      <c r="S7864" s="5">
        <f t="shared" si="614"/>
        <v>3</v>
      </c>
    </row>
    <row r="7865" spans="1:19" x14ac:dyDescent="0.25">
      <c r="A7865">
        <v>7864</v>
      </c>
      <c r="B7865" s="1">
        <v>44369</v>
      </c>
      <c r="C7865" s="1">
        <v>44369</v>
      </c>
      <c r="D7865" s="1">
        <v>44390</v>
      </c>
      <c r="E7865" s="1">
        <v>44390</v>
      </c>
      <c r="F7865">
        <v>1</v>
      </c>
      <c r="G7865">
        <v>9</v>
      </c>
      <c r="H7865">
        <v>65</v>
      </c>
      <c r="I7865" s="6">
        <v>0</v>
      </c>
      <c r="J7865">
        <v>4</v>
      </c>
      <c r="K7865" t="str">
        <f>_xlfn.XLOOKUP(fCompras!F7865,dComprador!$A$2:$A$7,dComprador!$B$2:$B$7)</f>
        <v>Alon</v>
      </c>
      <c r="L7865" t="str">
        <f>_xlfn.XLOOKUP(J7865,dFornecedor!$A$2:$A$6,dFornecedor!$B$2:$B$6)</f>
        <v>AlphaOmega</v>
      </c>
      <c r="M7865" t="str">
        <f>_xlfn.XLOOKUP(G7865,dMateriaPrima!$A$2:$A$12,dMateriaPrima!$B$2:$B$12)</f>
        <v>Couro</v>
      </c>
      <c r="N7865" s="2">
        <f>_xlfn.XLOOKUP(G7865,dMateriaPrima!$A$2:$A$12,dMateriaPrima!$C$2:$C$12)</f>
        <v>4.4000000000000004</v>
      </c>
      <c r="O7865" s="3">
        <f t="shared" si="610"/>
        <v>286</v>
      </c>
      <c r="P7865" s="4">
        <f t="shared" si="611"/>
        <v>0</v>
      </c>
      <c r="Q7865" s="3">
        <f t="shared" si="612"/>
        <v>286</v>
      </c>
      <c r="R7865" t="str">
        <f t="shared" si="613"/>
        <v>No prazo</v>
      </c>
      <c r="S7865" s="5">
        <f t="shared" si="614"/>
        <v>0</v>
      </c>
    </row>
    <row r="7866" spans="1:19" x14ac:dyDescent="0.25">
      <c r="A7866">
        <v>7865</v>
      </c>
      <c r="B7866" s="1">
        <v>44369</v>
      </c>
      <c r="C7866" s="1">
        <v>44375</v>
      </c>
      <c r="D7866" s="1">
        <v>44385</v>
      </c>
      <c r="E7866" s="1">
        <v>44386</v>
      </c>
      <c r="F7866">
        <v>2</v>
      </c>
      <c r="G7866">
        <v>1</v>
      </c>
      <c r="H7866">
        <v>13</v>
      </c>
      <c r="I7866" s="6">
        <v>0</v>
      </c>
      <c r="J7866">
        <v>4</v>
      </c>
      <c r="K7866" t="str">
        <f>_xlfn.XLOOKUP(fCompras!F7866,dComprador!$A$2:$A$7,dComprador!$B$2:$B$7)</f>
        <v>João</v>
      </c>
      <c r="L7866" t="str">
        <f>_xlfn.XLOOKUP(J7866,dFornecedor!$A$2:$A$6,dFornecedor!$B$2:$B$6)</f>
        <v>AlphaOmega</v>
      </c>
      <c r="M7866" t="str">
        <f>_xlfn.XLOOKUP(G7866,dMateriaPrima!$A$2:$A$12,dMateriaPrima!$B$2:$B$12)</f>
        <v>Tecido</v>
      </c>
      <c r="N7866" s="2">
        <f>_xlfn.XLOOKUP(G7866,dMateriaPrima!$A$2:$A$12,dMateriaPrima!$C$2:$C$12)</f>
        <v>18</v>
      </c>
      <c r="O7866" s="3">
        <f t="shared" si="610"/>
        <v>234</v>
      </c>
      <c r="P7866" s="4">
        <f t="shared" si="611"/>
        <v>0</v>
      </c>
      <c r="Q7866" s="3">
        <f t="shared" si="612"/>
        <v>234</v>
      </c>
      <c r="R7866" t="str">
        <f t="shared" si="613"/>
        <v>Em atraso</v>
      </c>
      <c r="S7866" s="5">
        <f t="shared" si="614"/>
        <v>1</v>
      </c>
    </row>
    <row r="7867" spans="1:19" x14ac:dyDescent="0.25">
      <c r="A7867">
        <v>7866</v>
      </c>
      <c r="B7867" s="1">
        <v>44369</v>
      </c>
      <c r="C7867" s="1">
        <v>44378</v>
      </c>
      <c r="D7867" s="1">
        <v>44399</v>
      </c>
      <c r="E7867" s="1">
        <v>44401</v>
      </c>
      <c r="F7867">
        <v>1</v>
      </c>
      <c r="G7867">
        <v>5</v>
      </c>
      <c r="H7867">
        <v>33</v>
      </c>
      <c r="I7867" s="6">
        <v>0</v>
      </c>
      <c r="J7867">
        <v>3</v>
      </c>
      <c r="K7867" t="str">
        <f>_xlfn.XLOOKUP(fCompras!F7867,dComprador!$A$2:$A$7,dComprador!$B$2:$B$7)</f>
        <v>Alon</v>
      </c>
      <c r="L7867" t="str">
        <f>_xlfn.XLOOKUP(J7867,dFornecedor!$A$2:$A$6,dFornecedor!$B$2:$B$6)</f>
        <v>StepUp</v>
      </c>
      <c r="M7867" t="str">
        <f>_xlfn.XLOOKUP(G7867,dMateriaPrima!$A$2:$A$12,dMateriaPrima!$B$2:$B$12)</f>
        <v>Areia</v>
      </c>
      <c r="N7867" s="2">
        <f>_xlfn.XLOOKUP(G7867,dMateriaPrima!$A$2:$A$12,dMateriaPrima!$C$2:$C$12)</f>
        <v>3.59</v>
      </c>
      <c r="O7867" s="3">
        <f t="shared" si="610"/>
        <v>118.47</v>
      </c>
      <c r="P7867" s="4">
        <f t="shared" si="611"/>
        <v>0</v>
      </c>
      <c r="Q7867" s="3">
        <f t="shared" si="612"/>
        <v>118.47</v>
      </c>
      <c r="R7867" t="str">
        <f t="shared" si="613"/>
        <v>Em atraso</v>
      </c>
      <c r="S7867" s="5">
        <f t="shared" si="614"/>
        <v>2</v>
      </c>
    </row>
    <row r="7868" spans="1:19" x14ac:dyDescent="0.25">
      <c r="A7868">
        <v>7867</v>
      </c>
      <c r="B7868" s="1">
        <v>44369</v>
      </c>
      <c r="C7868" s="1">
        <v>44374</v>
      </c>
      <c r="D7868" s="1">
        <v>44402</v>
      </c>
      <c r="E7868" s="1">
        <v>44404</v>
      </c>
      <c r="F7868">
        <v>1</v>
      </c>
      <c r="G7868">
        <v>6</v>
      </c>
      <c r="H7868">
        <v>30</v>
      </c>
      <c r="I7868" s="6">
        <v>0</v>
      </c>
      <c r="J7868">
        <v>4</v>
      </c>
      <c r="K7868" t="str">
        <f>_xlfn.XLOOKUP(fCompras!F7868,dComprador!$A$2:$A$7,dComprador!$B$2:$B$7)</f>
        <v>Alon</v>
      </c>
      <c r="L7868" t="str">
        <f>_xlfn.XLOOKUP(J7868,dFornecedor!$A$2:$A$6,dFornecedor!$B$2:$B$6)</f>
        <v>AlphaOmega</v>
      </c>
      <c r="M7868" t="str">
        <f>_xlfn.XLOOKUP(G7868,dMateriaPrima!$A$2:$A$12,dMateriaPrima!$B$2:$B$12)</f>
        <v>Fio Algodão</v>
      </c>
      <c r="N7868" s="2">
        <f>_xlfn.XLOOKUP(G7868,dMateriaPrima!$A$2:$A$12,dMateriaPrima!$C$2:$C$12)</f>
        <v>55.9</v>
      </c>
      <c r="O7868" s="3">
        <f t="shared" si="610"/>
        <v>1677</v>
      </c>
      <c r="P7868" s="4">
        <f t="shared" si="611"/>
        <v>0</v>
      </c>
      <c r="Q7868" s="3">
        <f t="shared" si="612"/>
        <v>1677</v>
      </c>
      <c r="R7868" t="str">
        <f t="shared" si="613"/>
        <v>Em atraso</v>
      </c>
      <c r="S7868" s="5">
        <f t="shared" si="614"/>
        <v>2</v>
      </c>
    </row>
    <row r="7869" spans="1:19" x14ac:dyDescent="0.25">
      <c r="A7869">
        <v>7868</v>
      </c>
      <c r="B7869" s="1">
        <v>44370</v>
      </c>
      <c r="C7869" s="1">
        <v>44370</v>
      </c>
      <c r="D7869" s="1">
        <v>44377</v>
      </c>
      <c r="E7869" s="1">
        <v>44379</v>
      </c>
      <c r="F7869">
        <v>4</v>
      </c>
      <c r="G7869">
        <v>11</v>
      </c>
      <c r="H7869">
        <v>179</v>
      </c>
      <c r="I7869" s="6">
        <v>0</v>
      </c>
      <c r="J7869">
        <v>2</v>
      </c>
      <c r="K7869" t="str">
        <f>_xlfn.XLOOKUP(fCompras!F7869,dComprador!$A$2:$A$7,dComprador!$B$2:$B$7)</f>
        <v>Lira</v>
      </c>
      <c r="L7869" t="str">
        <f>_xlfn.XLOOKUP(J7869,dFornecedor!$A$2:$A$6,dFornecedor!$B$2:$B$6)</f>
        <v>Minerva</v>
      </c>
      <c r="M7869" t="str">
        <f>_xlfn.XLOOKUP(G7869,dMateriaPrima!$A$2:$A$12,dMateriaPrima!$B$2:$B$12)</f>
        <v>Papel</v>
      </c>
      <c r="N7869" s="2">
        <f>_xlfn.XLOOKUP(G7869,dMateriaPrima!$A$2:$A$12,dMateriaPrima!$C$2:$C$12)</f>
        <v>9</v>
      </c>
      <c r="O7869" s="3">
        <f t="shared" si="610"/>
        <v>1611</v>
      </c>
      <c r="P7869" s="4">
        <f t="shared" si="611"/>
        <v>0</v>
      </c>
      <c r="Q7869" s="3">
        <f t="shared" si="612"/>
        <v>1611</v>
      </c>
      <c r="R7869" t="str">
        <f t="shared" si="613"/>
        <v>Em atraso</v>
      </c>
      <c r="S7869" s="5">
        <f t="shared" si="614"/>
        <v>2</v>
      </c>
    </row>
    <row r="7870" spans="1:19" x14ac:dyDescent="0.25">
      <c r="A7870">
        <v>7869</v>
      </c>
      <c r="B7870" s="1">
        <v>44370</v>
      </c>
      <c r="C7870" s="1">
        <v>44376</v>
      </c>
      <c r="D7870" s="1">
        <v>44377</v>
      </c>
      <c r="E7870" s="1">
        <v>44379</v>
      </c>
      <c r="F7870">
        <v>4</v>
      </c>
      <c r="G7870">
        <v>7</v>
      </c>
      <c r="H7870">
        <v>156</v>
      </c>
      <c r="I7870" s="6">
        <v>0</v>
      </c>
      <c r="J7870">
        <v>2</v>
      </c>
      <c r="K7870" t="str">
        <f>_xlfn.XLOOKUP(fCompras!F7870,dComprador!$A$2:$A$7,dComprador!$B$2:$B$7)</f>
        <v>Lira</v>
      </c>
      <c r="L7870" t="str">
        <f>_xlfn.XLOOKUP(J7870,dFornecedor!$A$2:$A$6,dFornecedor!$B$2:$B$6)</f>
        <v>Minerva</v>
      </c>
      <c r="M7870" t="str">
        <f>_xlfn.XLOOKUP(G7870,dMateriaPrima!$A$2:$A$12,dMateriaPrima!$B$2:$B$12)</f>
        <v>Poliéster</v>
      </c>
      <c r="N7870" s="2">
        <f>_xlfn.XLOOKUP(G7870,dMateriaPrima!$A$2:$A$12,dMateriaPrima!$C$2:$C$12)</f>
        <v>8</v>
      </c>
      <c r="O7870" s="3">
        <f t="shared" si="610"/>
        <v>1248</v>
      </c>
      <c r="P7870" s="4">
        <f t="shared" si="611"/>
        <v>0</v>
      </c>
      <c r="Q7870" s="3">
        <f t="shared" si="612"/>
        <v>1248</v>
      </c>
      <c r="R7870" t="str">
        <f t="shared" si="613"/>
        <v>Em atraso</v>
      </c>
      <c r="S7870" s="5">
        <f t="shared" si="614"/>
        <v>2</v>
      </c>
    </row>
    <row r="7871" spans="1:19" x14ac:dyDescent="0.25">
      <c r="A7871">
        <v>7870</v>
      </c>
      <c r="B7871" s="1">
        <v>44370</v>
      </c>
      <c r="C7871" s="1">
        <v>44377</v>
      </c>
      <c r="D7871" s="1">
        <v>44381</v>
      </c>
      <c r="E7871" s="1">
        <v>44381</v>
      </c>
      <c r="F7871">
        <v>4</v>
      </c>
      <c r="G7871">
        <v>1</v>
      </c>
      <c r="H7871">
        <v>33</v>
      </c>
      <c r="I7871" s="6">
        <v>0</v>
      </c>
      <c r="J7871">
        <v>2</v>
      </c>
      <c r="K7871" t="str">
        <f>_xlfn.XLOOKUP(fCompras!F7871,dComprador!$A$2:$A$7,dComprador!$B$2:$B$7)</f>
        <v>Lira</v>
      </c>
      <c r="L7871" t="str">
        <f>_xlfn.XLOOKUP(J7871,dFornecedor!$A$2:$A$6,dFornecedor!$B$2:$B$6)</f>
        <v>Minerva</v>
      </c>
      <c r="M7871" t="str">
        <f>_xlfn.XLOOKUP(G7871,dMateriaPrima!$A$2:$A$12,dMateriaPrima!$B$2:$B$12)</f>
        <v>Tecido</v>
      </c>
      <c r="N7871" s="2">
        <f>_xlfn.XLOOKUP(G7871,dMateriaPrima!$A$2:$A$12,dMateriaPrima!$C$2:$C$12)</f>
        <v>18</v>
      </c>
      <c r="O7871" s="3">
        <f t="shared" si="610"/>
        <v>594</v>
      </c>
      <c r="P7871" s="4">
        <f t="shared" si="611"/>
        <v>0</v>
      </c>
      <c r="Q7871" s="3">
        <f t="shared" si="612"/>
        <v>594</v>
      </c>
      <c r="R7871" t="str">
        <f t="shared" si="613"/>
        <v>No prazo</v>
      </c>
      <c r="S7871" s="5">
        <f t="shared" si="614"/>
        <v>0</v>
      </c>
    </row>
    <row r="7872" spans="1:19" x14ac:dyDescent="0.25">
      <c r="A7872">
        <v>7871</v>
      </c>
      <c r="B7872" s="1">
        <v>44370</v>
      </c>
      <c r="C7872" s="1">
        <v>44379</v>
      </c>
      <c r="D7872" s="1">
        <v>44382</v>
      </c>
      <c r="E7872" s="1">
        <v>44384</v>
      </c>
      <c r="F7872">
        <v>4</v>
      </c>
      <c r="G7872">
        <v>11</v>
      </c>
      <c r="H7872">
        <v>522</v>
      </c>
      <c r="I7872" s="6">
        <v>0</v>
      </c>
      <c r="J7872">
        <v>3</v>
      </c>
      <c r="K7872" t="str">
        <f>_xlfn.XLOOKUP(fCompras!F7872,dComprador!$A$2:$A$7,dComprador!$B$2:$B$7)</f>
        <v>Lira</v>
      </c>
      <c r="L7872" t="str">
        <f>_xlfn.XLOOKUP(J7872,dFornecedor!$A$2:$A$6,dFornecedor!$B$2:$B$6)</f>
        <v>StepUp</v>
      </c>
      <c r="M7872" t="str">
        <f>_xlfn.XLOOKUP(G7872,dMateriaPrima!$A$2:$A$12,dMateriaPrima!$B$2:$B$12)</f>
        <v>Papel</v>
      </c>
      <c r="N7872" s="2">
        <f>_xlfn.XLOOKUP(G7872,dMateriaPrima!$A$2:$A$12,dMateriaPrima!$C$2:$C$12)</f>
        <v>9</v>
      </c>
      <c r="O7872" s="3">
        <f t="shared" si="610"/>
        <v>4698</v>
      </c>
      <c r="P7872" s="4">
        <f t="shared" si="611"/>
        <v>0</v>
      </c>
      <c r="Q7872" s="3">
        <f t="shared" si="612"/>
        <v>4698</v>
      </c>
      <c r="R7872" t="str">
        <f t="shared" si="613"/>
        <v>Em atraso</v>
      </c>
      <c r="S7872" s="5">
        <f t="shared" si="614"/>
        <v>2</v>
      </c>
    </row>
    <row r="7873" spans="1:19" x14ac:dyDescent="0.25">
      <c r="A7873">
        <v>7872</v>
      </c>
      <c r="B7873" s="1">
        <v>44370</v>
      </c>
      <c r="C7873" s="1">
        <v>44378</v>
      </c>
      <c r="D7873" s="1">
        <v>44380</v>
      </c>
      <c r="E7873" s="1">
        <v>44384</v>
      </c>
      <c r="F7873">
        <v>4</v>
      </c>
      <c r="G7873">
        <v>7</v>
      </c>
      <c r="H7873">
        <v>420</v>
      </c>
      <c r="I7873" s="6">
        <v>0</v>
      </c>
      <c r="J7873">
        <v>2</v>
      </c>
      <c r="K7873" t="str">
        <f>_xlfn.XLOOKUP(fCompras!F7873,dComprador!$A$2:$A$7,dComprador!$B$2:$B$7)</f>
        <v>Lira</v>
      </c>
      <c r="L7873" t="str">
        <f>_xlfn.XLOOKUP(J7873,dFornecedor!$A$2:$A$6,dFornecedor!$B$2:$B$6)</f>
        <v>Minerva</v>
      </c>
      <c r="M7873" t="str">
        <f>_xlfn.XLOOKUP(G7873,dMateriaPrima!$A$2:$A$12,dMateriaPrima!$B$2:$B$12)</f>
        <v>Poliéster</v>
      </c>
      <c r="N7873" s="2">
        <f>_xlfn.XLOOKUP(G7873,dMateriaPrima!$A$2:$A$12,dMateriaPrima!$C$2:$C$12)</f>
        <v>8</v>
      </c>
      <c r="O7873" s="3">
        <f t="shared" si="610"/>
        <v>3360</v>
      </c>
      <c r="P7873" s="4">
        <f t="shared" si="611"/>
        <v>0</v>
      </c>
      <c r="Q7873" s="3">
        <f t="shared" si="612"/>
        <v>3360</v>
      </c>
      <c r="R7873" t="str">
        <f t="shared" si="613"/>
        <v>Em atraso</v>
      </c>
      <c r="S7873" s="5">
        <f t="shared" si="614"/>
        <v>4</v>
      </c>
    </row>
    <row r="7874" spans="1:19" x14ac:dyDescent="0.25">
      <c r="A7874">
        <v>7873</v>
      </c>
      <c r="B7874" s="1">
        <v>44370</v>
      </c>
      <c r="C7874" s="1">
        <v>44373</v>
      </c>
      <c r="D7874" s="1">
        <v>44377</v>
      </c>
      <c r="E7874" s="1">
        <v>44378</v>
      </c>
      <c r="F7874">
        <v>4</v>
      </c>
      <c r="G7874">
        <v>9</v>
      </c>
      <c r="H7874">
        <v>185</v>
      </c>
      <c r="I7874" s="6">
        <v>0.26</v>
      </c>
      <c r="J7874">
        <v>4</v>
      </c>
      <c r="K7874" t="str">
        <f>_xlfn.XLOOKUP(fCompras!F7874,dComprador!$A$2:$A$7,dComprador!$B$2:$B$7)</f>
        <v>Lira</v>
      </c>
      <c r="L7874" t="str">
        <f>_xlfn.XLOOKUP(J7874,dFornecedor!$A$2:$A$6,dFornecedor!$B$2:$B$6)</f>
        <v>AlphaOmega</v>
      </c>
      <c r="M7874" t="str">
        <f>_xlfn.XLOOKUP(G7874,dMateriaPrima!$A$2:$A$12,dMateriaPrima!$B$2:$B$12)</f>
        <v>Couro</v>
      </c>
      <c r="N7874" s="2">
        <f>_xlfn.XLOOKUP(G7874,dMateriaPrima!$A$2:$A$12,dMateriaPrima!$C$2:$C$12)</f>
        <v>4.4000000000000004</v>
      </c>
      <c r="O7874" s="3">
        <f t="shared" si="610"/>
        <v>814.00000000000011</v>
      </c>
      <c r="P7874" s="4">
        <f t="shared" si="611"/>
        <v>211.64000000000004</v>
      </c>
      <c r="Q7874" s="3">
        <f t="shared" si="612"/>
        <v>602.36000000000013</v>
      </c>
      <c r="R7874" t="str">
        <f t="shared" si="613"/>
        <v>Em atraso</v>
      </c>
      <c r="S7874" s="5">
        <f t="shared" si="614"/>
        <v>1</v>
      </c>
    </row>
    <row r="7875" spans="1:19" x14ac:dyDescent="0.25">
      <c r="A7875">
        <v>7874</v>
      </c>
      <c r="B7875" s="1">
        <v>44370</v>
      </c>
      <c r="C7875" s="1">
        <v>44372</v>
      </c>
      <c r="D7875" s="1">
        <v>44388</v>
      </c>
      <c r="E7875" s="1">
        <v>44391</v>
      </c>
      <c r="F7875">
        <v>1</v>
      </c>
      <c r="G7875">
        <v>7</v>
      </c>
      <c r="H7875">
        <v>154</v>
      </c>
      <c r="I7875" s="6">
        <v>0</v>
      </c>
      <c r="J7875">
        <v>2</v>
      </c>
      <c r="K7875" t="str">
        <f>_xlfn.XLOOKUP(fCompras!F7875,dComprador!$A$2:$A$7,dComprador!$B$2:$B$7)</f>
        <v>Alon</v>
      </c>
      <c r="L7875" t="str">
        <f>_xlfn.XLOOKUP(J7875,dFornecedor!$A$2:$A$6,dFornecedor!$B$2:$B$6)</f>
        <v>Minerva</v>
      </c>
      <c r="M7875" t="str">
        <f>_xlfn.XLOOKUP(G7875,dMateriaPrima!$A$2:$A$12,dMateriaPrima!$B$2:$B$12)</f>
        <v>Poliéster</v>
      </c>
      <c r="N7875" s="2">
        <f>_xlfn.XLOOKUP(G7875,dMateriaPrima!$A$2:$A$12,dMateriaPrima!$C$2:$C$12)</f>
        <v>8</v>
      </c>
      <c r="O7875" s="3">
        <f t="shared" ref="O7875:O7938" si="615">PRODUCT(H7875,N7875)</f>
        <v>1232</v>
      </c>
      <c r="P7875" s="4">
        <f t="shared" ref="P7875:P7938" si="616">PRODUCT(O7875,I7875)</f>
        <v>0</v>
      </c>
      <c r="Q7875" s="3">
        <f t="shared" ref="Q7875:Q7938" si="617">O7875-P7875</f>
        <v>1232</v>
      </c>
      <c r="R7875" t="str">
        <f t="shared" ref="R7875:R7938" si="618">IF(E7875&lt;=D7875,"No prazo",IF(E7875&gt;D7875,"Em atraso"))</f>
        <v>Em atraso</v>
      </c>
      <c r="S7875" s="5">
        <f t="shared" ref="S7875:S7938" si="619">IF(E7875 &gt;D7875, E7875-D7875,0)</f>
        <v>3</v>
      </c>
    </row>
    <row r="7876" spans="1:19" x14ac:dyDescent="0.25">
      <c r="A7876">
        <v>7875</v>
      </c>
      <c r="B7876" s="1">
        <v>44370</v>
      </c>
      <c r="C7876" s="1">
        <v>44375</v>
      </c>
      <c r="D7876" s="1">
        <v>44382</v>
      </c>
      <c r="E7876" s="1">
        <v>44386</v>
      </c>
      <c r="F7876">
        <v>2</v>
      </c>
      <c r="G7876">
        <v>4</v>
      </c>
      <c r="H7876">
        <v>232</v>
      </c>
      <c r="I7876" s="6">
        <v>0</v>
      </c>
      <c r="J7876">
        <v>3</v>
      </c>
      <c r="K7876" t="str">
        <f>_xlfn.XLOOKUP(fCompras!F7876,dComprador!$A$2:$A$7,dComprador!$B$2:$B$7)</f>
        <v>João</v>
      </c>
      <c r="L7876" t="str">
        <f>_xlfn.XLOOKUP(J7876,dFornecedor!$A$2:$A$6,dFornecedor!$B$2:$B$6)</f>
        <v>StepUp</v>
      </c>
      <c r="M7876" t="str">
        <f>_xlfn.XLOOKUP(G7876,dMateriaPrima!$A$2:$A$12,dMateriaPrima!$B$2:$B$12)</f>
        <v>Madeira</v>
      </c>
      <c r="N7876" s="2">
        <f>_xlfn.XLOOKUP(G7876,dMateriaPrima!$A$2:$A$12,dMateriaPrima!$C$2:$C$12)</f>
        <v>168</v>
      </c>
      <c r="O7876" s="3">
        <f t="shared" si="615"/>
        <v>38976</v>
      </c>
      <c r="P7876" s="4">
        <f t="shared" si="616"/>
        <v>0</v>
      </c>
      <c r="Q7876" s="3">
        <f t="shared" si="617"/>
        <v>38976</v>
      </c>
      <c r="R7876" t="str">
        <f t="shared" si="618"/>
        <v>Em atraso</v>
      </c>
      <c r="S7876" s="5">
        <f t="shared" si="619"/>
        <v>4</v>
      </c>
    </row>
    <row r="7877" spans="1:19" x14ac:dyDescent="0.25">
      <c r="A7877">
        <v>7876</v>
      </c>
      <c r="B7877" s="1">
        <v>44370</v>
      </c>
      <c r="C7877" s="1">
        <v>44370</v>
      </c>
      <c r="D7877" s="1">
        <v>44384</v>
      </c>
      <c r="E7877" s="1">
        <v>44387</v>
      </c>
      <c r="F7877">
        <v>1</v>
      </c>
      <c r="G7877">
        <v>1</v>
      </c>
      <c r="H7877">
        <v>121</v>
      </c>
      <c r="I7877" s="6">
        <v>0</v>
      </c>
      <c r="J7877">
        <v>2</v>
      </c>
      <c r="K7877" t="str">
        <f>_xlfn.XLOOKUP(fCompras!F7877,dComprador!$A$2:$A$7,dComprador!$B$2:$B$7)</f>
        <v>Alon</v>
      </c>
      <c r="L7877" t="str">
        <f>_xlfn.XLOOKUP(J7877,dFornecedor!$A$2:$A$6,dFornecedor!$B$2:$B$6)</f>
        <v>Minerva</v>
      </c>
      <c r="M7877" t="str">
        <f>_xlfn.XLOOKUP(G7877,dMateriaPrima!$A$2:$A$12,dMateriaPrima!$B$2:$B$12)</f>
        <v>Tecido</v>
      </c>
      <c r="N7877" s="2">
        <f>_xlfn.XLOOKUP(G7877,dMateriaPrima!$A$2:$A$12,dMateriaPrima!$C$2:$C$12)</f>
        <v>18</v>
      </c>
      <c r="O7877" s="3">
        <f t="shared" si="615"/>
        <v>2178</v>
      </c>
      <c r="P7877" s="4">
        <f t="shared" si="616"/>
        <v>0</v>
      </c>
      <c r="Q7877" s="3">
        <f t="shared" si="617"/>
        <v>2178</v>
      </c>
      <c r="R7877" t="str">
        <f t="shared" si="618"/>
        <v>Em atraso</v>
      </c>
      <c r="S7877" s="5">
        <f t="shared" si="619"/>
        <v>3</v>
      </c>
    </row>
    <row r="7878" spans="1:19" x14ac:dyDescent="0.25">
      <c r="A7878">
        <v>7877</v>
      </c>
      <c r="B7878" s="1">
        <v>44370</v>
      </c>
      <c r="C7878" s="1">
        <v>44371</v>
      </c>
      <c r="D7878" s="1">
        <v>44383</v>
      </c>
      <c r="E7878" s="1">
        <v>44387</v>
      </c>
      <c r="F7878">
        <v>1</v>
      </c>
      <c r="G7878">
        <v>10</v>
      </c>
      <c r="H7878">
        <v>60</v>
      </c>
      <c r="I7878" s="6">
        <v>0</v>
      </c>
      <c r="J7878">
        <v>3</v>
      </c>
      <c r="K7878" t="str">
        <f>_xlfn.XLOOKUP(fCompras!F7878,dComprador!$A$2:$A$7,dComprador!$B$2:$B$7)</f>
        <v>Alon</v>
      </c>
      <c r="L7878" t="str">
        <f>_xlfn.XLOOKUP(J7878,dFornecedor!$A$2:$A$6,dFornecedor!$B$2:$B$6)</f>
        <v>StepUp</v>
      </c>
      <c r="M7878" t="str">
        <f>_xlfn.XLOOKUP(G7878,dMateriaPrima!$A$2:$A$12,dMateriaPrima!$B$2:$B$12)</f>
        <v>Pedra Britada</v>
      </c>
      <c r="N7878" s="2">
        <f>_xlfn.XLOOKUP(G7878,dMateriaPrima!$A$2:$A$12,dMateriaPrima!$C$2:$C$12)</f>
        <v>56</v>
      </c>
      <c r="O7878" s="3">
        <f t="shared" si="615"/>
        <v>3360</v>
      </c>
      <c r="P7878" s="4">
        <f t="shared" si="616"/>
        <v>0</v>
      </c>
      <c r="Q7878" s="3">
        <f t="shared" si="617"/>
        <v>3360</v>
      </c>
      <c r="R7878" t="str">
        <f t="shared" si="618"/>
        <v>Em atraso</v>
      </c>
      <c r="S7878" s="5">
        <f t="shared" si="619"/>
        <v>4</v>
      </c>
    </row>
    <row r="7879" spans="1:19" x14ac:dyDescent="0.25">
      <c r="A7879">
        <v>7878</v>
      </c>
      <c r="B7879" s="1">
        <v>44370</v>
      </c>
      <c r="C7879" s="1">
        <v>44374</v>
      </c>
      <c r="D7879" s="1">
        <v>44389</v>
      </c>
      <c r="E7879" s="1">
        <v>44391</v>
      </c>
      <c r="F7879">
        <v>1</v>
      </c>
      <c r="G7879">
        <v>9</v>
      </c>
      <c r="H7879">
        <v>218</v>
      </c>
      <c r="I7879" s="6">
        <v>0.2</v>
      </c>
      <c r="J7879">
        <v>1</v>
      </c>
      <c r="K7879" t="str">
        <f>_xlfn.XLOOKUP(fCompras!F7879,dComprador!$A$2:$A$7,dComprador!$B$2:$B$7)</f>
        <v>Alon</v>
      </c>
      <c r="L7879" t="str">
        <f>_xlfn.XLOOKUP(J7879,dFornecedor!$A$2:$A$6,dFornecedor!$B$2:$B$6)</f>
        <v>NorthShore</v>
      </c>
      <c r="M7879" t="str">
        <f>_xlfn.XLOOKUP(G7879,dMateriaPrima!$A$2:$A$12,dMateriaPrima!$B$2:$B$12)</f>
        <v>Couro</v>
      </c>
      <c r="N7879" s="2">
        <f>_xlfn.XLOOKUP(G7879,dMateriaPrima!$A$2:$A$12,dMateriaPrima!$C$2:$C$12)</f>
        <v>4.4000000000000004</v>
      </c>
      <c r="O7879" s="3">
        <f t="shared" si="615"/>
        <v>959.2</v>
      </c>
      <c r="P7879" s="4">
        <f t="shared" si="616"/>
        <v>191.84000000000003</v>
      </c>
      <c r="Q7879" s="3">
        <f t="shared" si="617"/>
        <v>767.36</v>
      </c>
      <c r="R7879" t="str">
        <f t="shared" si="618"/>
        <v>Em atraso</v>
      </c>
      <c r="S7879" s="5">
        <f t="shared" si="619"/>
        <v>2</v>
      </c>
    </row>
    <row r="7880" spans="1:19" x14ac:dyDescent="0.25">
      <c r="A7880">
        <v>7879</v>
      </c>
      <c r="B7880" s="1">
        <v>44370</v>
      </c>
      <c r="C7880" s="1">
        <v>44371</v>
      </c>
      <c r="D7880" s="1">
        <v>44397</v>
      </c>
      <c r="E7880" s="1">
        <v>44402</v>
      </c>
      <c r="F7880">
        <v>1</v>
      </c>
      <c r="G7880">
        <v>2</v>
      </c>
      <c r="H7880">
        <v>92</v>
      </c>
      <c r="I7880" s="6">
        <v>0</v>
      </c>
      <c r="J7880">
        <v>4</v>
      </c>
      <c r="K7880" t="str">
        <f>_xlfn.XLOOKUP(fCompras!F7880,dComprador!$A$2:$A$7,dComprador!$B$2:$B$7)</f>
        <v>Alon</v>
      </c>
      <c r="L7880" t="str">
        <f>_xlfn.XLOOKUP(J7880,dFornecedor!$A$2:$A$6,dFornecedor!$B$2:$B$6)</f>
        <v>AlphaOmega</v>
      </c>
      <c r="M7880" t="str">
        <f>_xlfn.XLOOKUP(G7880,dMateriaPrima!$A$2:$A$12,dMateriaPrima!$B$2:$B$12)</f>
        <v>Chapa Metal</v>
      </c>
      <c r="N7880" s="2">
        <f>_xlfn.XLOOKUP(G7880,dMateriaPrima!$A$2:$A$12,dMateriaPrima!$C$2:$C$12)</f>
        <v>299.89999999999998</v>
      </c>
      <c r="O7880" s="3">
        <f t="shared" si="615"/>
        <v>27590.799999999999</v>
      </c>
      <c r="P7880" s="4">
        <f t="shared" si="616"/>
        <v>0</v>
      </c>
      <c r="Q7880" s="3">
        <f t="shared" si="617"/>
        <v>27590.799999999999</v>
      </c>
      <c r="R7880" t="str">
        <f t="shared" si="618"/>
        <v>Em atraso</v>
      </c>
      <c r="S7880" s="5">
        <f t="shared" si="619"/>
        <v>5</v>
      </c>
    </row>
    <row r="7881" spans="1:19" x14ac:dyDescent="0.25">
      <c r="A7881">
        <v>7880</v>
      </c>
      <c r="B7881" s="1">
        <v>44370</v>
      </c>
      <c r="C7881" s="1">
        <v>44378</v>
      </c>
      <c r="D7881" s="1">
        <v>44401</v>
      </c>
      <c r="E7881" s="1">
        <v>44402</v>
      </c>
      <c r="F7881">
        <v>1</v>
      </c>
      <c r="G7881">
        <v>5</v>
      </c>
      <c r="H7881">
        <v>280</v>
      </c>
      <c r="I7881" s="6">
        <v>0</v>
      </c>
      <c r="J7881">
        <v>2</v>
      </c>
      <c r="K7881" t="str">
        <f>_xlfn.XLOOKUP(fCompras!F7881,dComprador!$A$2:$A$7,dComprador!$B$2:$B$7)</f>
        <v>Alon</v>
      </c>
      <c r="L7881" t="str">
        <f>_xlfn.XLOOKUP(J7881,dFornecedor!$A$2:$A$6,dFornecedor!$B$2:$B$6)</f>
        <v>Minerva</v>
      </c>
      <c r="M7881" t="str">
        <f>_xlfn.XLOOKUP(G7881,dMateriaPrima!$A$2:$A$12,dMateriaPrima!$B$2:$B$12)</f>
        <v>Areia</v>
      </c>
      <c r="N7881" s="2">
        <f>_xlfn.XLOOKUP(G7881,dMateriaPrima!$A$2:$A$12,dMateriaPrima!$C$2:$C$12)</f>
        <v>3.59</v>
      </c>
      <c r="O7881" s="3">
        <f t="shared" si="615"/>
        <v>1005.1999999999999</v>
      </c>
      <c r="P7881" s="4">
        <f t="shared" si="616"/>
        <v>0</v>
      </c>
      <c r="Q7881" s="3">
        <f t="shared" si="617"/>
        <v>1005.1999999999999</v>
      </c>
      <c r="R7881" t="str">
        <f t="shared" si="618"/>
        <v>Em atraso</v>
      </c>
      <c r="S7881" s="5">
        <f t="shared" si="619"/>
        <v>1</v>
      </c>
    </row>
    <row r="7882" spans="1:19" x14ac:dyDescent="0.25">
      <c r="A7882">
        <v>7881</v>
      </c>
      <c r="B7882" s="1">
        <v>44371</v>
      </c>
      <c r="C7882" s="1">
        <v>44375</v>
      </c>
      <c r="D7882" s="1">
        <v>44402</v>
      </c>
      <c r="E7882" s="1">
        <v>44405</v>
      </c>
      <c r="F7882">
        <v>1</v>
      </c>
      <c r="G7882">
        <v>5</v>
      </c>
      <c r="H7882">
        <v>386</v>
      </c>
      <c r="I7882" s="6">
        <v>0</v>
      </c>
      <c r="J7882">
        <v>3</v>
      </c>
      <c r="K7882" t="str">
        <f>_xlfn.XLOOKUP(fCompras!F7882,dComprador!$A$2:$A$7,dComprador!$B$2:$B$7)</f>
        <v>Alon</v>
      </c>
      <c r="L7882" t="str">
        <f>_xlfn.XLOOKUP(J7882,dFornecedor!$A$2:$A$6,dFornecedor!$B$2:$B$6)</f>
        <v>StepUp</v>
      </c>
      <c r="M7882" t="str">
        <f>_xlfn.XLOOKUP(G7882,dMateriaPrima!$A$2:$A$12,dMateriaPrima!$B$2:$B$12)</f>
        <v>Areia</v>
      </c>
      <c r="N7882" s="2">
        <f>_xlfn.XLOOKUP(G7882,dMateriaPrima!$A$2:$A$12,dMateriaPrima!$C$2:$C$12)</f>
        <v>3.59</v>
      </c>
      <c r="O7882" s="3">
        <f t="shared" si="615"/>
        <v>1385.74</v>
      </c>
      <c r="P7882" s="4">
        <f t="shared" si="616"/>
        <v>0</v>
      </c>
      <c r="Q7882" s="3">
        <f t="shared" si="617"/>
        <v>1385.74</v>
      </c>
      <c r="R7882" t="str">
        <f t="shared" si="618"/>
        <v>Em atraso</v>
      </c>
      <c r="S7882" s="5">
        <f t="shared" si="619"/>
        <v>3</v>
      </c>
    </row>
    <row r="7883" spans="1:19" x14ac:dyDescent="0.25">
      <c r="A7883">
        <v>7882</v>
      </c>
      <c r="B7883" s="1">
        <v>44371</v>
      </c>
      <c r="C7883" s="1">
        <v>44371</v>
      </c>
      <c r="D7883" s="1">
        <v>44401</v>
      </c>
      <c r="E7883" s="1">
        <v>44406</v>
      </c>
      <c r="F7883">
        <v>1</v>
      </c>
      <c r="G7883">
        <v>8</v>
      </c>
      <c r="H7883">
        <v>23</v>
      </c>
      <c r="I7883" s="6">
        <v>0</v>
      </c>
      <c r="J7883">
        <v>2</v>
      </c>
      <c r="K7883" t="str">
        <f>_xlfn.XLOOKUP(fCompras!F7883,dComprador!$A$2:$A$7,dComprador!$B$2:$B$7)</f>
        <v>Alon</v>
      </c>
      <c r="L7883" t="str">
        <f>_xlfn.XLOOKUP(J7883,dFornecedor!$A$2:$A$6,dFornecedor!$B$2:$B$6)</f>
        <v>Minerva</v>
      </c>
      <c r="M7883" t="str">
        <f>_xlfn.XLOOKUP(G7883,dMateriaPrima!$A$2:$A$12,dMateriaPrima!$B$2:$B$12)</f>
        <v>Cimento</v>
      </c>
      <c r="N7883" s="2">
        <f>_xlfn.XLOOKUP(G7883,dMateriaPrima!$A$2:$A$12,dMateriaPrima!$C$2:$C$12)</f>
        <v>23</v>
      </c>
      <c r="O7883" s="3">
        <f t="shared" si="615"/>
        <v>529</v>
      </c>
      <c r="P7883" s="4">
        <f t="shared" si="616"/>
        <v>0</v>
      </c>
      <c r="Q7883" s="3">
        <f t="shared" si="617"/>
        <v>529</v>
      </c>
      <c r="R7883" t="str">
        <f t="shared" si="618"/>
        <v>Em atraso</v>
      </c>
      <c r="S7883" s="5">
        <f t="shared" si="619"/>
        <v>5</v>
      </c>
    </row>
    <row r="7884" spans="1:19" x14ac:dyDescent="0.25">
      <c r="A7884">
        <v>7883</v>
      </c>
      <c r="B7884" s="1">
        <v>44371</v>
      </c>
      <c r="C7884" s="1">
        <v>44374</v>
      </c>
      <c r="D7884" s="1">
        <v>44403</v>
      </c>
      <c r="E7884" s="1">
        <v>44407</v>
      </c>
      <c r="F7884">
        <v>1</v>
      </c>
      <c r="G7884">
        <v>8</v>
      </c>
      <c r="H7884">
        <v>137</v>
      </c>
      <c r="I7884" s="6">
        <v>0</v>
      </c>
      <c r="J7884">
        <v>2</v>
      </c>
      <c r="K7884" t="str">
        <f>_xlfn.XLOOKUP(fCompras!F7884,dComprador!$A$2:$A$7,dComprador!$B$2:$B$7)</f>
        <v>Alon</v>
      </c>
      <c r="L7884" t="str">
        <f>_xlfn.XLOOKUP(J7884,dFornecedor!$A$2:$A$6,dFornecedor!$B$2:$B$6)</f>
        <v>Minerva</v>
      </c>
      <c r="M7884" t="str">
        <f>_xlfn.XLOOKUP(G7884,dMateriaPrima!$A$2:$A$12,dMateriaPrima!$B$2:$B$12)</f>
        <v>Cimento</v>
      </c>
      <c r="N7884" s="2">
        <f>_xlfn.XLOOKUP(G7884,dMateriaPrima!$A$2:$A$12,dMateriaPrima!$C$2:$C$12)</f>
        <v>23</v>
      </c>
      <c r="O7884" s="3">
        <f t="shared" si="615"/>
        <v>3151</v>
      </c>
      <c r="P7884" s="4">
        <f t="shared" si="616"/>
        <v>0</v>
      </c>
      <c r="Q7884" s="3">
        <f t="shared" si="617"/>
        <v>3151</v>
      </c>
      <c r="R7884" t="str">
        <f t="shared" si="618"/>
        <v>Em atraso</v>
      </c>
      <c r="S7884" s="5">
        <f t="shared" si="619"/>
        <v>4</v>
      </c>
    </row>
    <row r="7885" spans="1:19" x14ac:dyDescent="0.25">
      <c r="A7885">
        <v>7884</v>
      </c>
      <c r="B7885" s="1">
        <v>44371</v>
      </c>
      <c r="C7885" s="1">
        <v>44378</v>
      </c>
      <c r="D7885" s="1">
        <v>44378</v>
      </c>
      <c r="E7885" s="1">
        <v>44379</v>
      </c>
      <c r="F7885">
        <v>4</v>
      </c>
      <c r="G7885">
        <v>8</v>
      </c>
      <c r="H7885">
        <v>248</v>
      </c>
      <c r="I7885" s="6">
        <v>0</v>
      </c>
      <c r="J7885">
        <v>3</v>
      </c>
      <c r="K7885" t="str">
        <f>_xlfn.XLOOKUP(fCompras!F7885,dComprador!$A$2:$A$7,dComprador!$B$2:$B$7)</f>
        <v>Lira</v>
      </c>
      <c r="L7885" t="str">
        <f>_xlfn.XLOOKUP(J7885,dFornecedor!$A$2:$A$6,dFornecedor!$B$2:$B$6)</f>
        <v>StepUp</v>
      </c>
      <c r="M7885" t="str">
        <f>_xlfn.XLOOKUP(G7885,dMateriaPrima!$A$2:$A$12,dMateriaPrima!$B$2:$B$12)</f>
        <v>Cimento</v>
      </c>
      <c r="N7885" s="2">
        <f>_xlfn.XLOOKUP(G7885,dMateriaPrima!$A$2:$A$12,dMateriaPrima!$C$2:$C$12)</f>
        <v>23</v>
      </c>
      <c r="O7885" s="3">
        <f t="shared" si="615"/>
        <v>5704</v>
      </c>
      <c r="P7885" s="4">
        <f t="shared" si="616"/>
        <v>0</v>
      </c>
      <c r="Q7885" s="3">
        <f t="shared" si="617"/>
        <v>5704</v>
      </c>
      <c r="R7885" t="str">
        <f t="shared" si="618"/>
        <v>Em atraso</v>
      </c>
      <c r="S7885" s="5">
        <f t="shared" si="619"/>
        <v>1</v>
      </c>
    </row>
    <row r="7886" spans="1:19" x14ac:dyDescent="0.25">
      <c r="A7886">
        <v>7885</v>
      </c>
      <c r="B7886" s="1">
        <v>44371</v>
      </c>
      <c r="C7886" s="1">
        <v>44379</v>
      </c>
      <c r="D7886" s="1">
        <v>44390</v>
      </c>
      <c r="E7886" s="1">
        <v>44393</v>
      </c>
      <c r="F7886">
        <v>1</v>
      </c>
      <c r="G7886">
        <v>7</v>
      </c>
      <c r="H7886">
        <v>192</v>
      </c>
      <c r="I7886" s="6">
        <v>0</v>
      </c>
      <c r="J7886">
        <v>1</v>
      </c>
      <c r="K7886" t="str">
        <f>_xlfn.XLOOKUP(fCompras!F7886,dComprador!$A$2:$A$7,dComprador!$B$2:$B$7)</f>
        <v>Alon</v>
      </c>
      <c r="L7886" t="str">
        <f>_xlfn.XLOOKUP(J7886,dFornecedor!$A$2:$A$6,dFornecedor!$B$2:$B$6)</f>
        <v>NorthShore</v>
      </c>
      <c r="M7886" t="str">
        <f>_xlfn.XLOOKUP(G7886,dMateriaPrima!$A$2:$A$12,dMateriaPrima!$B$2:$B$12)</f>
        <v>Poliéster</v>
      </c>
      <c r="N7886" s="2">
        <f>_xlfn.XLOOKUP(G7886,dMateriaPrima!$A$2:$A$12,dMateriaPrima!$C$2:$C$12)</f>
        <v>8</v>
      </c>
      <c r="O7886" s="3">
        <f t="shared" si="615"/>
        <v>1536</v>
      </c>
      <c r="P7886" s="4">
        <f t="shared" si="616"/>
        <v>0</v>
      </c>
      <c r="Q7886" s="3">
        <f t="shared" si="617"/>
        <v>1536</v>
      </c>
      <c r="R7886" t="str">
        <f t="shared" si="618"/>
        <v>Em atraso</v>
      </c>
      <c r="S7886" s="5">
        <f t="shared" si="619"/>
        <v>3</v>
      </c>
    </row>
    <row r="7887" spans="1:19" x14ac:dyDescent="0.25">
      <c r="A7887">
        <v>7886</v>
      </c>
      <c r="B7887" s="1">
        <v>44371</v>
      </c>
      <c r="C7887" s="1">
        <v>44371</v>
      </c>
      <c r="D7887" s="1">
        <v>44386</v>
      </c>
      <c r="E7887" s="1">
        <v>44385</v>
      </c>
      <c r="F7887">
        <v>2</v>
      </c>
      <c r="G7887">
        <v>9</v>
      </c>
      <c r="H7887">
        <v>449</v>
      </c>
      <c r="I7887" s="6">
        <v>0</v>
      </c>
      <c r="J7887">
        <v>2</v>
      </c>
      <c r="K7887" t="str">
        <f>_xlfn.XLOOKUP(fCompras!F7887,dComprador!$A$2:$A$7,dComprador!$B$2:$B$7)</f>
        <v>João</v>
      </c>
      <c r="L7887" t="str">
        <f>_xlfn.XLOOKUP(J7887,dFornecedor!$A$2:$A$6,dFornecedor!$B$2:$B$6)</f>
        <v>Minerva</v>
      </c>
      <c r="M7887" t="str">
        <f>_xlfn.XLOOKUP(G7887,dMateriaPrima!$A$2:$A$12,dMateriaPrima!$B$2:$B$12)</f>
        <v>Couro</v>
      </c>
      <c r="N7887" s="2">
        <f>_xlfn.XLOOKUP(G7887,dMateriaPrima!$A$2:$A$12,dMateriaPrima!$C$2:$C$12)</f>
        <v>4.4000000000000004</v>
      </c>
      <c r="O7887" s="3">
        <f t="shared" si="615"/>
        <v>1975.6000000000001</v>
      </c>
      <c r="P7887" s="4">
        <f t="shared" si="616"/>
        <v>0</v>
      </c>
      <c r="Q7887" s="3">
        <f t="shared" si="617"/>
        <v>1975.6000000000001</v>
      </c>
      <c r="R7887" t="str">
        <f t="shared" si="618"/>
        <v>No prazo</v>
      </c>
      <c r="S7887" s="5">
        <f t="shared" si="619"/>
        <v>0</v>
      </c>
    </row>
    <row r="7888" spans="1:19" x14ac:dyDescent="0.25">
      <c r="A7888">
        <v>7887</v>
      </c>
      <c r="B7888" s="1">
        <v>44371</v>
      </c>
      <c r="C7888" s="1">
        <v>44379</v>
      </c>
      <c r="D7888" s="1">
        <v>44400</v>
      </c>
      <c r="E7888" s="1">
        <v>44402</v>
      </c>
      <c r="F7888">
        <v>1</v>
      </c>
      <c r="G7888">
        <v>7</v>
      </c>
      <c r="H7888">
        <v>62</v>
      </c>
      <c r="I7888" s="6">
        <v>0</v>
      </c>
      <c r="J7888">
        <v>2</v>
      </c>
      <c r="K7888" t="str">
        <f>_xlfn.XLOOKUP(fCompras!F7888,dComprador!$A$2:$A$7,dComprador!$B$2:$B$7)</f>
        <v>Alon</v>
      </c>
      <c r="L7888" t="str">
        <f>_xlfn.XLOOKUP(J7888,dFornecedor!$A$2:$A$6,dFornecedor!$B$2:$B$6)</f>
        <v>Minerva</v>
      </c>
      <c r="M7888" t="str">
        <f>_xlfn.XLOOKUP(G7888,dMateriaPrima!$A$2:$A$12,dMateriaPrima!$B$2:$B$12)</f>
        <v>Poliéster</v>
      </c>
      <c r="N7888" s="2">
        <f>_xlfn.XLOOKUP(G7888,dMateriaPrima!$A$2:$A$12,dMateriaPrima!$C$2:$C$12)</f>
        <v>8</v>
      </c>
      <c r="O7888" s="3">
        <f t="shared" si="615"/>
        <v>496</v>
      </c>
      <c r="P7888" s="4">
        <f t="shared" si="616"/>
        <v>0</v>
      </c>
      <c r="Q7888" s="3">
        <f t="shared" si="617"/>
        <v>496</v>
      </c>
      <c r="R7888" t="str">
        <f t="shared" si="618"/>
        <v>Em atraso</v>
      </c>
      <c r="S7888" s="5">
        <f t="shared" si="619"/>
        <v>2</v>
      </c>
    </row>
    <row r="7889" spans="1:19" x14ac:dyDescent="0.25">
      <c r="A7889">
        <v>7888</v>
      </c>
      <c r="B7889" s="1">
        <v>44371</v>
      </c>
      <c r="C7889" s="1">
        <v>44379</v>
      </c>
      <c r="D7889" s="1">
        <v>44403</v>
      </c>
      <c r="E7889" s="1">
        <v>44403</v>
      </c>
      <c r="F7889">
        <v>1</v>
      </c>
      <c r="G7889">
        <v>1</v>
      </c>
      <c r="H7889">
        <v>46</v>
      </c>
      <c r="I7889" s="6">
        <v>0</v>
      </c>
      <c r="J7889">
        <v>2</v>
      </c>
      <c r="K7889" t="str">
        <f>_xlfn.XLOOKUP(fCompras!F7889,dComprador!$A$2:$A$7,dComprador!$B$2:$B$7)</f>
        <v>Alon</v>
      </c>
      <c r="L7889" t="str">
        <f>_xlfn.XLOOKUP(J7889,dFornecedor!$A$2:$A$6,dFornecedor!$B$2:$B$6)</f>
        <v>Minerva</v>
      </c>
      <c r="M7889" t="str">
        <f>_xlfn.XLOOKUP(G7889,dMateriaPrima!$A$2:$A$12,dMateriaPrima!$B$2:$B$12)</f>
        <v>Tecido</v>
      </c>
      <c r="N7889" s="2">
        <f>_xlfn.XLOOKUP(G7889,dMateriaPrima!$A$2:$A$12,dMateriaPrima!$C$2:$C$12)</f>
        <v>18</v>
      </c>
      <c r="O7889" s="3">
        <f t="shared" si="615"/>
        <v>828</v>
      </c>
      <c r="P7889" s="4">
        <f t="shared" si="616"/>
        <v>0</v>
      </c>
      <c r="Q7889" s="3">
        <f t="shared" si="617"/>
        <v>828</v>
      </c>
      <c r="R7889" t="str">
        <f t="shared" si="618"/>
        <v>No prazo</v>
      </c>
      <c r="S7889" s="5">
        <f t="shared" si="619"/>
        <v>0</v>
      </c>
    </row>
    <row r="7890" spans="1:19" x14ac:dyDescent="0.25">
      <c r="A7890">
        <v>7889</v>
      </c>
      <c r="B7890" s="1">
        <v>44371</v>
      </c>
      <c r="C7890" s="1">
        <v>44375</v>
      </c>
      <c r="D7890" s="1">
        <v>44392</v>
      </c>
      <c r="E7890" s="1">
        <v>44394</v>
      </c>
      <c r="F7890">
        <v>1</v>
      </c>
      <c r="G7890">
        <v>9</v>
      </c>
      <c r="H7890">
        <v>276</v>
      </c>
      <c r="I7890" s="6">
        <v>0</v>
      </c>
      <c r="J7890">
        <v>1</v>
      </c>
      <c r="K7890" t="str">
        <f>_xlfn.XLOOKUP(fCompras!F7890,dComprador!$A$2:$A$7,dComprador!$B$2:$B$7)</f>
        <v>Alon</v>
      </c>
      <c r="L7890" t="str">
        <f>_xlfn.XLOOKUP(J7890,dFornecedor!$A$2:$A$6,dFornecedor!$B$2:$B$6)</f>
        <v>NorthShore</v>
      </c>
      <c r="M7890" t="str">
        <f>_xlfn.XLOOKUP(G7890,dMateriaPrima!$A$2:$A$12,dMateriaPrima!$B$2:$B$12)</f>
        <v>Couro</v>
      </c>
      <c r="N7890" s="2">
        <f>_xlfn.XLOOKUP(G7890,dMateriaPrima!$A$2:$A$12,dMateriaPrima!$C$2:$C$12)</f>
        <v>4.4000000000000004</v>
      </c>
      <c r="O7890" s="3">
        <f t="shared" si="615"/>
        <v>1214.4000000000001</v>
      </c>
      <c r="P7890" s="4">
        <f t="shared" si="616"/>
        <v>0</v>
      </c>
      <c r="Q7890" s="3">
        <f t="shared" si="617"/>
        <v>1214.4000000000001</v>
      </c>
      <c r="R7890" t="str">
        <f t="shared" si="618"/>
        <v>Em atraso</v>
      </c>
      <c r="S7890" s="5">
        <f t="shared" si="619"/>
        <v>2</v>
      </c>
    </row>
    <row r="7891" spans="1:19" x14ac:dyDescent="0.25">
      <c r="A7891">
        <v>7890</v>
      </c>
      <c r="B7891" s="1">
        <v>44372</v>
      </c>
      <c r="C7891" s="1">
        <v>44376</v>
      </c>
      <c r="D7891" s="1">
        <v>44383</v>
      </c>
      <c r="E7891" s="1">
        <v>44388</v>
      </c>
      <c r="F7891">
        <v>4</v>
      </c>
      <c r="G7891">
        <v>11</v>
      </c>
      <c r="H7891">
        <v>190</v>
      </c>
      <c r="I7891" s="6">
        <v>0</v>
      </c>
      <c r="J7891">
        <v>5</v>
      </c>
      <c r="K7891" t="str">
        <f>_xlfn.XLOOKUP(fCompras!F7891,dComprador!$A$2:$A$7,dComprador!$B$2:$B$7)</f>
        <v>Lira</v>
      </c>
      <c r="L7891" t="str">
        <f>_xlfn.XLOOKUP(J7891,dFornecedor!$A$2:$A$6,dFornecedor!$B$2:$B$6)</f>
        <v>Atlas</v>
      </c>
      <c r="M7891" t="str">
        <f>_xlfn.XLOOKUP(G7891,dMateriaPrima!$A$2:$A$12,dMateriaPrima!$B$2:$B$12)</f>
        <v>Papel</v>
      </c>
      <c r="N7891" s="2">
        <f>_xlfn.XLOOKUP(G7891,dMateriaPrima!$A$2:$A$12,dMateriaPrima!$C$2:$C$12)</f>
        <v>9</v>
      </c>
      <c r="O7891" s="3">
        <f t="shared" si="615"/>
        <v>1710</v>
      </c>
      <c r="P7891" s="4">
        <f t="shared" si="616"/>
        <v>0</v>
      </c>
      <c r="Q7891" s="3">
        <f t="shared" si="617"/>
        <v>1710</v>
      </c>
      <c r="R7891" t="str">
        <f t="shared" si="618"/>
        <v>Em atraso</v>
      </c>
      <c r="S7891" s="5">
        <f t="shared" si="619"/>
        <v>5</v>
      </c>
    </row>
    <row r="7892" spans="1:19" x14ac:dyDescent="0.25">
      <c r="A7892">
        <v>7891</v>
      </c>
      <c r="B7892" s="1">
        <v>44372</v>
      </c>
      <c r="C7892" s="1">
        <v>44372</v>
      </c>
      <c r="D7892" s="1">
        <v>44389</v>
      </c>
      <c r="E7892" s="1">
        <v>44391</v>
      </c>
      <c r="F7892">
        <v>1</v>
      </c>
      <c r="G7892">
        <v>5</v>
      </c>
      <c r="H7892">
        <v>213</v>
      </c>
      <c r="I7892" s="6">
        <v>0</v>
      </c>
      <c r="J7892">
        <v>2</v>
      </c>
      <c r="K7892" t="str">
        <f>_xlfn.XLOOKUP(fCompras!F7892,dComprador!$A$2:$A$7,dComprador!$B$2:$B$7)</f>
        <v>Alon</v>
      </c>
      <c r="L7892" t="str">
        <f>_xlfn.XLOOKUP(J7892,dFornecedor!$A$2:$A$6,dFornecedor!$B$2:$B$6)</f>
        <v>Minerva</v>
      </c>
      <c r="M7892" t="str">
        <f>_xlfn.XLOOKUP(G7892,dMateriaPrima!$A$2:$A$12,dMateriaPrima!$B$2:$B$12)</f>
        <v>Areia</v>
      </c>
      <c r="N7892" s="2">
        <f>_xlfn.XLOOKUP(G7892,dMateriaPrima!$A$2:$A$12,dMateriaPrima!$C$2:$C$12)</f>
        <v>3.59</v>
      </c>
      <c r="O7892" s="3">
        <f t="shared" si="615"/>
        <v>764.67</v>
      </c>
      <c r="P7892" s="4">
        <f t="shared" si="616"/>
        <v>0</v>
      </c>
      <c r="Q7892" s="3">
        <f t="shared" si="617"/>
        <v>764.67</v>
      </c>
      <c r="R7892" t="str">
        <f t="shared" si="618"/>
        <v>Em atraso</v>
      </c>
      <c r="S7892" s="5">
        <f t="shared" si="619"/>
        <v>2</v>
      </c>
    </row>
    <row r="7893" spans="1:19" x14ac:dyDescent="0.25">
      <c r="A7893">
        <v>7892</v>
      </c>
      <c r="B7893" s="1">
        <v>44372</v>
      </c>
      <c r="C7893" s="1">
        <v>44372</v>
      </c>
      <c r="D7893" s="1">
        <v>44387</v>
      </c>
      <c r="E7893" s="1">
        <v>44388</v>
      </c>
      <c r="F7893">
        <v>1</v>
      </c>
      <c r="G7893">
        <v>7</v>
      </c>
      <c r="H7893">
        <v>18</v>
      </c>
      <c r="I7893" s="6">
        <v>0</v>
      </c>
      <c r="J7893">
        <v>2</v>
      </c>
      <c r="K7893" t="str">
        <f>_xlfn.XLOOKUP(fCompras!F7893,dComprador!$A$2:$A$7,dComprador!$B$2:$B$7)</f>
        <v>Alon</v>
      </c>
      <c r="L7893" t="str">
        <f>_xlfn.XLOOKUP(J7893,dFornecedor!$A$2:$A$6,dFornecedor!$B$2:$B$6)</f>
        <v>Minerva</v>
      </c>
      <c r="M7893" t="str">
        <f>_xlfn.XLOOKUP(G7893,dMateriaPrima!$A$2:$A$12,dMateriaPrima!$B$2:$B$12)</f>
        <v>Poliéster</v>
      </c>
      <c r="N7893" s="2">
        <f>_xlfn.XLOOKUP(G7893,dMateriaPrima!$A$2:$A$12,dMateriaPrima!$C$2:$C$12)</f>
        <v>8</v>
      </c>
      <c r="O7893" s="3">
        <f t="shared" si="615"/>
        <v>144</v>
      </c>
      <c r="P7893" s="4">
        <f t="shared" si="616"/>
        <v>0</v>
      </c>
      <c r="Q7893" s="3">
        <f t="shared" si="617"/>
        <v>144</v>
      </c>
      <c r="R7893" t="str">
        <f t="shared" si="618"/>
        <v>Em atraso</v>
      </c>
      <c r="S7893" s="5">
        <f t="shared" si="619"/>
        <v>1</v>
      </c>
    </row>
    <row r="7894" spans="1:19" x14ac:dyDescent="0.25">
      <c r="A7894">
        <v>7893</v>
      </c>
      <c r="B7894" s="1">
        <v>44372</v>
      </c>
      <c r="C7894" s="1">
        <v>44374</v>
      </c>
      <c r="D7894" s="1">
        <v>44389</v>
      </c>
      <c r="E7894" s="1">
        <v>44392</v>
      </c>
      <c r="F7894">
        <v>1</v>
      </c>
      <c r="G7894">
        <v>5</v>
      </c>
      <c r="H7894">
        <v>328</v>
      </c>
      <c r="I7894" s="6">
        <v>0</v>
      </c>
      <c r="J7894">
        <v>2</v>
      </c>
      <c r="K7894" t="str">
        <f>_xlfn.XLOOKUP(fCompras!F7894,dComprador!$A$2:$A$7,dComprador!$B$2:$B$7)</f>
        <v>Alon</v>
      </c>
      <c r="L7894" t="str">
        <f>_xlfn.XLOOKUP(J7894,dFornecedor!$A$2:$A$6,dFornecedor!$B$2:$B$6)</f>
        <v>Minerva</v>
      </c>
      <c r="M7894" t="str">
        <f>_xlfn.XLOOKUP(G7894,dMateriaPrima!$A$2:$A$12,dMateriaPrima!$B$2:$B$12)</f>
        <v>Areia</v>
      </c>
      <c r="N7894" s="2">
        <f>_xlfn.XLOOKUP(G7894,dMateriaPrima!$A$2:$A$12,dMateriaPrima!$C$2:$C$12)</f>
        <v>3.59</v>
      </c>
      <c r="O7894" s="3">
        <f t="shared" si="615"/>
        <v>1177.52</v>
      </c>
      <c r="P7894" s="4">
        <f t="shared" si="616"/>
        <v>0</v>
      </c>
      <c r="Q7894" s="3">
        <f t="shared" si="617"/>
        <v>1177.52</v>
      </c>
      <c r="R7894" t="str">
        <f t="shared" si="618"/>
        <v>Em atraso</v>
      </c>
      <c r="S7894" s="5">
        <f t="shared" si="619"/>
        <v>3</v>
      </c>
    </row>
    <row r="7895" spans="1:19" x14ac:dyDescent="0.25">
      <c r="A7895">
        <v>7894</v>
      </c>
      <c r="B7895" s="1">
        <v>44372</v>
      </c>
      <c r="C7895" s="1">
        <v>44377</v>
      </c>
      <c r="D7895" s="1">
        <v>44405</v>
      </c>
      <c r="E7895" s="1">
        <v>44408</v>
      </c>
      <c r="F7895">
        <v>1</v>
      </c>
      <c r="G7895">
        <v>9</v>
      </c>
      <c r="H7895">
        <v>86</v>
      </c>
      <c r="I7895" s="6">
        <v>0</v>
      </c>
      <c r="J7895">
        <v>3</v>
      </c>
      <c r="K7895" t="str">
        <f>_xlfn.XLOOKUP(fCompras!F7895,dComprador!$A$2:$A$7,dComprador!$B$2:$B$7)</f>
        <v>Alon</v>
      </c>
      <c r="L7895" t="str">
        <f>_xlfn.XLOOKUP(J7895,dFornecedor!$A$2:$A$6,dFornecedor!$B$2:$B$6)</f>
        <v>StepUp</v>
      </c>
      <c r="M7895" t="str">
        <f>_xlfn.XLOOKUP(G7895,dMateriaPrima!$A$2:$A$12,dMateriaPrima!$B$2:$B$12)</f>
        <v>Couro</v>
      </c>
      <c r="N7895" s="2">
        <f>_xlfn.XLOOKUP(G7895,dMateriaPrima!$A$2:$A$12,dMateriaPrima!$C$2:$C$12)</f>
        <v>4.4000000000000004</v>
      </c>
      <c r="O7895" s="3">
        <f t="shared" si="615"/>
        <v>378.40000000000003</v>
      </c>
      <c r="P7895" s="4">
        <f t="shared" si="616"/>
        <v>0</v>
      </c>
      <c r="Q7895" s="3">
        <f t="shared" si="617"/>
        <v>378.40000000000003</v>
      </c>
      <c r="R7895" t="str">
        <f t="shared" si="618"/>
        <v>Em atraso</v>
      </c>
      <c r="S7895" s="5">
        <f t="shared" si="619"/>
        <v>3</v>
      </c>
    </row>
    <row r="7896" spans="1:19" x14ac:dyDescent="0.25">
      <c r="A7896">
        <v>7895</v>
      </c>
      <c r="B7896" s="1">
        <v>44372</v>
      </c>
      <c r="C7896" s="1">
        <v>44373</v>
      </c>
      <c r="D7896" s="1">
        <v>44394</v>
      </c>
      <c r="E7896" s="1">
        <v>44394</v>
      </c>
      <c r="F7896">
        <v>1</v>
      </c>
      <c r="G7896">
        <v>4</v>
      </c>
      <c r="H7896">
        <v>309</v>
      </c>
      <c r="I7896" s="6">
        <v>0</v>
      </c>
      <c r="J7896">
        <v>3</v>
      </c>
      <c r="K7896" t="str">
        <f>_xlfn.XLOOKUP(fCompras!F7896,dComprador!$A$2:$A$7,dComprador!$B$2:$B$7)</f>
        <v>Alon</v>
      </c>
      <c r="L7896" t="str">
        <f>_xlfn.XLOOKUP(J7896,dFornecedor!$A$2:$A$6,dFornecedor!$B$2:$B$6)</f>
        <v>StepUp</v>
      </c>
      <c r="M7896" t="str">
        <f>_xlfn.XLOOKUP(G7896,dMateriaPrima!$A$2:$A$12,dMateriaPrima!$B$2:$B$12)</f>
        <v>Madeira</v>
      </c>
      <c r="N7896" s="2">
        <f>_xlfn.XLOOKUP(G7896,dMateriaPrima!$A$2:$A$12,dMateriaPrima!$C$2:$C$12)</f>
        <v>168</v>
      </c>
      <c r="O7896" s="3">
        <f t="shared" si="615"/>
        <v>51912</v>
      </c>
      <c r="P7896" s="4">
        <f t="shared" si="616"/>
        <v>0</v>
      </c>
      <c r="Q7896" s="3">
        <f t="shared" si="617"/>
        <v>51912</v>
      </c>
      <c r="R7896" t="str">
        <f t="shared" si="618"/>
        <v>No prazo</v>
      </c>
      <c r="S7896" s="5">
        <f t="shared" si="619"/>
        <v>0</v>
      </c>
    </row>
    <row r="7897" spans="1:19" x14ac:dyDescent="0.25">
      <c r="A7897">
        <v>7896</v>
      </c>
      <c r="B7897" s="1">
        <v>44372</v>
      </c>
      <c r="C7897" s="1">
        <v>44373</v>
      </c>
      <c r="D7897" s="1">
        <v>44396</v>
      </c>
      <c r="E7897" s="1">
        <v>44398</v>
      </c>
      <c r="F7897">
        <v>1</v>
      </c>
      <c r="G7897">
        <v>7</v>
      </c>
      <c r="H7897">
        <v>56</v>
      </c>
      <c r="I7897" s="6">
        <v>0</v>
      </c>
      <c r="J7897">
        <v>3</v>
      </c>
      <c r="K7897" t="str">
        <f>_xlfn.XLOOKUP(fCompras!F7897,dComprador!$A$2:$A$7,dComprador!$B$2:$B$7)</f>
        <v>Alon</v>
      </c>
      <c r="L7897" t="str">
        <f>_xlfn.XLOOKUP(J7897,dFornecedor!$A$2:$A$6,dFornecedor!$B$2:$B$6)</f>
        <v>StepUp</v>
      </c>
      <c r="M7897" t="str">
        <f>_xlfn.XLOOKUP(G7897,dMateriaPrima!$A$2:$A$12,dMateriaPrima!$B$2:$B$12)</f>
        <v>Poliéster</v>
      </c>
      <c r="N7897" s="2">
        <f>_xlfn.XLOOKUP(G7897,dMateriaPrima!$A$2:$A$12,dMateriaPrima!$C$2:$C$12)</f>
        <v>8</v>
      </c>
      <c r="O7897" s="3">
        <f t="shared" si="615"/>
        <v>448</v>
      </c>
      <c r="P7897" s="4">
        <f t="shared" si="616"/>
        <v>0</v>
      </c>
      <c r="Q7897" s="3">
        <f t="shared" si="617"/>
        <v>448</v>
      </c>
      <c r="R7897" t="str">
        <f t="shared" si="618"/>
        <v>Em atraso</v>
      </c>
      <c r="S7897" s="5">
        <f t="shared" si="619"/>
        <v>2</v>
      </c>
    </row>
    <row r="7898" spans="1:19" x14ac:dyDescent="0.25">
      <c r="A7898">
        <v>7897</v>
      </c>
      <c r="B7898" s="1">
        <v>44373</v>
      </c>
      <c r="C7898" s="1">
        <v>44373</v>
      </c>
      <c r="D7898" s="1">
        <v>44380</v>
      </c>
      <c r="E7898" s="1">
        <v>44383</v>
      </c>
      <c r="F7898">
        <v>4</v>
      </c>
      <c r="G7898">
        <v>7</v>
      </c>
      <c r="H7898">
        <v>428</v>
      </c>
      <c r="I7898" s="6">
        <v>0</v>
      </c>
      <c r="J7898">
        <v>5</v>
      </c>
      <c r="K7898" t="str">
        <f>_xlfn.XLOOKUP(fCompras!F7898,dComprador!$A$2:$A$7,dComprador!$B$2:$B$7)</f>
        <v>Lira</v>
      </c>
      <c r="L7898" t="str">
        <f>_xlfn.XLOOKUP(J7898,dFornecedor!$A$2:$A$6,dFornecedor!$B$2:$B$6)</f>
        <v>Atlas</v>
      </c>
      <c r="M7898" t="str">
        <f>_xlfn.XLOOKUP(G7898,dMateriaPrima!$A$2:$A$12,dMateriaPrima!$B$2:$B$12)</f>
        <v>Poliéster</v>
      </c>
      <c r="N7898" s="2">
        <f>_xlfn.XLOOKUP(G7898,dMateriaPrima!$A$2:$A$12,dMateriaPrima!$C$2:$C$12)</f>
        <v>8</v>
      </c>
      <c r="O7898" s="3">
        <f t="shared" si="615"/>
        <v>3424</v>
      </c>
      <c r="P7898" s="4">
        <f t="shared" si="616"/>
        <v>0</v>
      </c>
      <c r="Q7898" s="3">
        <f t="shared" si="617"/>
        <v>3424</v>
      </c>
      <c r="R7898" t="str">
        <f t="shared" si="618"/>
        <v>Em atraso</v>
      </c>
      <c r="S7898" s="5">
        <f t="shared" si="619"/>
        <v>3</v>
      </c>
    </row>
    <row r="7899" spans="1:19" x14ac:dyDescent="0.25">
      <c r="A7899">
        <v>7898</v>
      </c>
      <c r="B7899" s="1">
        <v>44373</v>
      </c>
      <c r="C7899" s="1">
        <v>44375</v>
      </c>
      <c r="D7899" s="1">
        <v>44380</v>
      </c>
      <c r="E7899" s="1">
        <v>44378</v>
      </c>
      <c r="F7899">
        <v>4</v>
      </c>
      <c r="G7899">
        <v>7</v>
      </c>
      <c r="H7899">
        <v>26</v>
      </c>
      <c r="I7899" s="6">
        <v>0</v>
      </c>
      <c r="J7899">
        <v>1</v>
      </c>
      <c r="K7899" t="str">
        <f>_xlfn.XLOOKUP(fCompras!F7899,dComprador!$A$2:$A$7,dComprador!$B$2:$B$7)</f>
        <v>Lira</v>
      </c>
      <c r="L7899" t="str">
        <f>_xlfn.XLOOKUP(J7899,dFornecedor!$A$2:$A$6,dFornecedor!$B$2:$B$6)</f>
        <v>NorthShore</v>
      </c>
      <c r="M7899" t="str">
        <f>_xlfn.XLOOKUP(G7899,dMateriaPrima!$A$2:$A$12,dMateriaPrima!$B$2:$B$12)</f>
        <v>Poliéster</v>
      </c>
      <c r="N7899" s="2">
        <f>_xlfn.XLOOKUP(G7899,dMateriaPrima!$A$2:$A$12,dMateriaPrima!$C$2:$C$12)</f>
        <v>8</v>
      </c>
      <c r="O7899" s="3">
        <f t="shared" si="615"/>
        <v>208</v>
      </c>
      <c r="P7899" s="4">
        <f t="shared" si="616"/>
        <v>0</v>
      </c>
      <c r="Q7899" s="3">
        <f t="shared" si="617"/>
        <v>208</v>
      </c>
      <c r="R7899" t="str">
        <f t="shared" si="618"/>
        <v>No prazo</v>
      </c>
      <c r="S7899" s="5">
        <f t="shared" si="619"/>
        <v>0</v>
      </c>
    </row>
    <row r="7900" spans="1:19" x14ac:dyDescent="0.25">
      <c r="A7900">
        <v>7899</v>
      </c>
      <c r="B7900" s="1">
        <v>44373</v>
      </c>
      <c r="C7900" s="1">
        <v>44383</v>
      </c>
      <c r="D7900" s="1">
        <v>44386</v>
      </c>
      <c r="E7900" s="1">
        <v>44390</v>
      </c>
      <c r="F7900">
        <v>4</v>
      </c>
      <c r="G7900">
        <v>11</v>
      </c>
      <c r="H7900">
        <v>17</v>
      </c>
      <c r="I7900" s="6">
        <v>0</v>
      </c>
      <c r="J7900">
        <v>3</v>
      </c>
      <c r="K7900" t="str">
        <f>_xlfn.XLOOKUP(fCompras!F7900,dComprador!$A$2:$A$7,dComprador!$B$2:$B$7)</f>
        <v>Lira</v>
      </c>
      <c r="L7900" t="str">
        <f>_xlfn.XLOOKUP(J7900,dFornecedor!$A$2:$A$6,dFornecedor!$B$2:$B$6)</f>
        <v>StepUp</v>
      </c>
      <c r="M7900" t="str">
        <f>_xlfn.XLOOKUP(G7900,dMateriaPrima!$A$2:$A$12,dMateriaPrima!$B$2:$B$12)</f>
        <v>Papel</v>
      </c>
      <c r="N7900" s="2">
        <f>_xlfn.XLOOKUP(G7900,dMateriaPrima!$A$2:$A$12,dMateriaPrima!$C$2:$C$12)</f>
        <v>9</v>
      </c>
      <c r="O7900" s="3">
        <f t="shared" si="615"/>
        <v>153</v>
      </c>
      <c r="P7900" s="4">
        <f t="shared" si="616"/>
        <v>0</v>
      </c>
      <c r="Q7900" s="3">
        <f t="shared" si="617"/>
        <v>153</v>
      </c>
      <c r="R7900" t="str">
        <f t="shared" si="618"/>
        <v>Em atraso</v>
      </c>
      <c r="S7900" s="5">
        <f t="shared" si="619"/>
        <v>4</v>
      </c>
    </row>
    <row r="7901" spans="1:19" x14ac:dyDescent="0.25">
      <c r="A7901">
        <v>7900</v>
      </c>
      <c r="B7901" s="1">
        <v>44373</v>
      </c>
      <c r="C7901" s="1">
        <v>44373</v>
      </c>
      <c r="D7901" s="1">
        <v>44380</v>
      </c>
      <c r="E7901" s="1">
        <v>44382</v>
      </c>
      <c r="F7901">
        <v>4</v>
      </c>
      <c r="G7901">
        <v>8</v>
      </c>
      <c r="H7901">
        <v>305</v>
      </c>
      <c r="I7901" s="6">
        <v>0</v>
      </c>
      <c r="J7901">
        <v>2</v>
      </c>
      <c r="K7901" t="str">
        <f>_xlfn.XLOOKUP(fCompras!F7901,dComprador!$A$2:$A$7,dComprador!$B$2:$B$7)</f>
        <v>Lira</v>
      </c>
      <c r="L7901" t="str">
        <f>_xlfn.XLOOKUP(J7901,dFornecedor!$A$2:$A$6,dFornecedor!$B$2:$B$6)</f>
        <v>Minerva</v>
      </c>
      <c r="M7901" t="str">
        <f>_xlfn.XLOOKUP(G7901,dMateriaPrima!$A$2:$A$12,dMateriaPrima!$B$2:$B$12)</f>
        <v>Cimento</v>
      </c>
      <c r="N7901" s="2">
        <f>_xlfn.XLOOKUP(G7901,dMateriaPrima!$A$2:$A$12,dMateriaPrima!$C$2:$C$12)</f>
        <v>23</v>
      </c>
      <c r="O7901" s="3">
        <f t="shared" si="615"/>
        <v>7015</v>
      </c>
      <c r="P7901" s="4">
        <f t="shared" si="616"/>
        <v>0</v>
      </c>
      <c r="Q7901" s="3">
        <f t="shared" si="617"/>
        <v>7015</v>
      </c>
      <c r="R7901" t="str">
        <f t="shared" si="618"/>
        <v>Em atraso</v>
      </c>
      <c r="S7901" s="5">
        <f t="shared" si="619"/>
        <v>2</v>
      </c>
    </row>
    <row r="7902" spans="1:19" x14ac:dyDescent="0.25">
      <c r="A7902">
        <v>7901</v>
      </c>
      <c r="B7902" s="1">
        <v>44373</v>
      </c>
      <c r="C7902" s="1">
        <v>44377</v>
      </c>
      <c r="D7902" s="1">
        <v>44379</v>
      </c>
      <c r="E7902" s="1">
        <v>44380</v>
      </c>
      <c r="F7902">
        <v>4</v>
      </c>
      <c r="G7902">
        <v>8</v>
      </c>
      <c r="H7902">
        <v>184</v>
      </c>
      <c r="I7902" s="6">
        <v>0</v>
      </c>
      <c r="J7902">
        <v>1</v>
      </c>
      <c r="K7902" t="str">
        <f>_xlfn.XLOOKUP(fCompras!F7902,dComprador!$A$2:$A$7,dComprador!$B$2:$B$7)</f>
        <v>Lira</v>
      </c>
      <c r="L7902" t="str">
        <f>_xlfn.XLOOKUP(J7902,dFornecedor!$A$2:$A$6,dFornecedor!$B$2:$B$6)</f>
        <v>NorthShore</v>
      </c>
      <c r="M7902" t="str">
        <f>_xlfn.XLOOKUP(G7902,dMateriaPrima!$A$2:$A$12,dMateriaPrima!$B$2:$B$12)</f>
        <v>Cimento</v>
      </c>
      <c r="N7902" s="2">
        <f>_xlfn.XLOOKUP(G7902,dMateriaPrima!$A$2:$A$12,dMateriaPrima!$C$2:$C$12)</f>
        <v>23</v>
      </c>
      <c r="O7902" s="3">
        <f t="shared" si="615"/>
        <v>4232</v>
      </c>
      <c r="P7902" s="4">
        <f t="shared" si="616"/>
        <v>0</v>
      </c>
      <c r="Q7902" s="3">
        <f t="shared" si="617"/>
        <v>4232</v>
      </c>
      <c r="R7902" t="str">
        <f t="shared" si="618"/>
        <v>Em atraso</v>
      </c>
      <c r="S7902" s="5">
        <f t="shared" si="619"/>
        <v>1</v>
      </c>
    </row>
    <row r="7903" spans="1:19" x14ac:dyDescent="0.25">
      <c r="A7903">
        <v>7902</v>
      </c>
      <c r="B7903" s="1">
        <v>44373</v>
      </c>
      <c r="C7903" s="1">
        <v>44373</v>
      </c>
      <c r="D7903" s="1">
        <v>44378</v>
      </c>
      <c r="E7903" s="1">
        <v>44381</v>
      </c>
      <c r="F7903">
        <v>4</v>
      </c>
      <c r="G7903">
        <v>2</v>
      </c>
      <c r="H7903">
        <v>303</v>
      </c>
      <c r="I7903" s="6">
        <v>0</v>
      </c>
      <c r="J7903">
        <v>2</v>
      </c>
      <c r="K7903" t="str">
        <f>_xlfn.XLOOKUP(fCompras!F7903,dComprador!$A$2:$A$7,dComprador!$B$2:$B$7)</f>
        <v>Lira</v>
      </c>
      <c r="L7903" t="str">
        <f>_xlfn.XLOOKUP(J7903,dFornecedor!$A$2:$A$6,dFornecedor!$B$2:$B$6)</f>
        <v>Minerva</v>
      </c>
      <c r="M7903" t="str">
        <f>_xlfn.XLOOKUP(G7903,dMateriaPrima!$A$2:$A$12,dMateriaPrima!$B$2:$B$12)</f>
        <v>Chapa Metal</v>
      </c>
      <c r="N7903" s="2">
        <f>_xlfn.XLOOKUP(G7903,dMateriaPrima!$A$2:$A$12,dMateriaPrima!$C$2:$C$12)</f>
        <v>299.89999999999998</v>
      </c>
      <c r="O7903" s="3">
        <f t="shared" si="615"/>
        <v>90869.7</v>
      </c>
      <c r="P7903" s="4">
        <f t="shared" si="616"/>
        <v>0</v>
      </c>
      <c r="Q7903" s="3">
        <f t="shared" si="617"/>
        <v>90869.7</v>
      </c>
      <c r="R7903" t="str">
        <f t="shared" si="618"/>
        <v>Em atraso</v>
      </c>
      <c r="S7903" s="5">
        <f t="shared" si="619"/>
        <v>3</v>
      </c>
    </row>
    <row r="7904" spans="1:19" x14ac:dyDescent="0.25">
      <c r="A7904">
        <v>7903</v>
      </c>
      <c r="B7904" s="1">
        <v>44373</v>
      </c>
      <c r="C7904" s="1">
        <v>44374</v>
      </c>
      <c r="D7904" s="1">
        <v>44380</v>
      </c>
      <c r="E7904" s="1">
        <v>44382</v>
      </c>
      <c r="F7904">
        <v>4</v>
      </c>
      <c r="G7904">
        <v>5</v>
      </c>
      <c r="H7904">
        <v>133</v>
      </c>
      <c r="I7904" s="6">
        <v>0.15</v>
      </c>
      <c r="J7904">
        <v>3</v>
      </c>
      <c r="K7904" t="str">
        <f>_xlfn.XLOOKUP(fCompras!F7904,dComprador!$A$2:$A$7,dComprador!$B$2:$B$7)</f>
        <v>Lira</v>
      </c>
      <c r="L7904" t="str">
        <f>_xlfn.XLOOKUP(J7904,dFornecedor!$A$2:$A$6,dFornecedor!$B$2:$B$6)</f>
        <v>StepUp</v>
      </c>
      <c r="M7904" t="str">
        <f>_xlfn.XLOOKUP(G7904,dMateriaPrima!$A$2:$A$12,dMateriaPrima!$B$2:$B$12)</f>
        <v>Areia</v>
      </c>
      <c r="N7904" s="2">
        <f>_xlfn.XLOOKUP(G7904,dMateriaPrima!$A$2:$A$12,dMateriaPrima!$C$2:$C$12)</f>
        <v>3.59</v>
      </c>
      <c r="O7904" s="3">
        <f t="shared" si="615"/>
        <v>477.46999999999997</v>
      </c>
      <c r="P7904" s="4">
        <f t="shared" si="616"/>
        <v>71.620499999999993</v>
      </c>
      <c r="Q7904" s="3">
        <f t="shared" si="617"/>
        <v>405.84949999999998</v>
      </c>
      <c r="R7904" t="str">
        <f t="shared" si="618"/>
        <v>Em atraso</v>
      </c>
      <c r="S7904" s="5">
        <f t="shared" si="619"/>
        <v>2</v>
      </c>
    </row>
    <row r="7905" spans="1:19" x14ac:dyDescent="0.25">
      <c r="A7905">
        <v>7904</v>
      </c>
      <c r="B7905" s="1">
        <v>44373</v>
      </c>
      <c r="C7905" s="1">
        <v>44381</v>
      </c>
      <c r="D7905" s="1">
        <v>44391</v>
      </c>
      <c r="E7905" s="1">
        <v>44392</v>
      </c>
      <c r="F7905">
        <v>1</v>
      </c>
      <c r="G7905">
        <v>10</v>
      </c>
      <c r="H7905">
        <v>635</v>
      </c>
      <c r="I7905" s="6">
        <v>0</v>
      </c>
      <c r="J7905">
        <v>2</v>
      </c>
      <c r="K7905" t="str">
        <f>_xlfn.XLOOKUP(fCompras!F7905,dComprador!$A$2:$A$7,dComprador!$B$2:$B$7)</f>
        <v>Alon</v>
      </c>
      <c r="L7905" t="str">
        <f>_xlfn.XLOOKUP(J7905,dFornecedor!$A$2:$A$6,dFornecedor!$B$2:$B$6)</f>
        <v>Minerva</v>
      </c>
      <c r="M7905" t="str">
        <f>_xlfn.XLOOKUP(G7905,dMateriaPrima!$A$2:$A$12,dMateriaPrima!$B$2:$B$12)</f>
        <v>Pedra Britada</v>
      </c>
      <c r="N7905" s="2">
        <f>_xlfn.XLOOKUP(G7905,dMateriaPrima!$A$2:$A$12,dMateriaPrima!$C$2:$C$12)</f>
        <v>56</v>
      </c>
      <c r="O7905" s="3">
        <f t="shared" si="615"/>
        <v>35560</v>
      </c>
      <c r="P7905" s="4">
        <f t="shared" si="616"/>
        <v>0</v>
      </c>
      <c r="Q7905" s="3">
        <f t="shared" si="617"/>
        <v>35560</v>
      </c>
      <c r="R7905" t="str">
        <f t="shared" si="618"/>
        <v>Em atraso</v>
      </c>
      <c r="S7905" s="5">
        <f t="shared" si="619"/>
        <v>1</v>
      </c>
    </row>
    <row r="7906" spans="1:19" x14ac:dyDescent="0.25">
      <c r="A7906">
        <v>7905</v>
      </c>
      <c r="B7906" s="1">
        <v>44373</v>
      </c>
      <c r="C7906" s="1">
        <v>44374</v>
      </c>
      <c r="D7906" s="1">
        <v>44403</v>
      </c>
      <c r="E7906" s="1">
        <v>44404</v>
      </c>
      <c r="F7906">
        <v>1</v>
      </c>
      <c r="G7906">
        <v>7</v>
      </c>
      <c r="H7906">
        <v>379</v>
      </c>
      <c r="I7906" s="6">
        <v>0</v>
      </c>
      <c r="J7906">
        <v>3</v>
      </c>
      <c r="K7906" t="str">
        <f>_xlfn.XLOOKUP(fCompras!F7906,dComprador!$A$2:$A$7,dComprador!$B$2:$B$7)</f>
        <v>Alon</v>
      </c>
      <c r="L7906" t="str">
        <f>_xlfn.XLOOKUP(J7906,dFornecedor!$A$2:$A$6,dFornecedor!$B$2:$B$6)</f>
        <v>StepUp</v>
      </c>
      <c r="M7906" t="str">
        <f>_xlfn.XLOOKUP(G7906,dMateriaPrima!$A$2:$A$12,dMateriaPrima!$B$2:$B$12)</f>
        <v>Poliéster</v>
      </c>
      <c r="N7906" s="2">
        <f>_xlfn.XLOOKUP(G7906,dMateriaPrima!$A$2:$A$12,dMateriaPrima!$C$2:$C$12)</f>
        <v>8</v>
      </c>
      <c r="O7906" s="3">
        <f t="shared" si="615"/>
        <v>3032</v>
      </c>
      <c r="P7906" s="4">
        <f t="shared" si="616"/>
        <v>0</v>
      </c>
      <c r="Q7906" s="3">
        <f t="shared" si="617"/>
        <v>3032</v>
      </c>
      <c r="R7906" t="str">
        <f t="shared" si="618"/>
        <v>Em atraso</v>
      </c>
      <c r="S7906" s="5">
        <f t="shared" si="619"/>
        <v>1</v>
      </c>
    </row>
    <row r="7907" spans="1:19" x14ac:dyDescent="0.25">
      <c r="A7907">
        <v>7906</v>
      </c>
      <c r="B7907" s="1">
        <v>44373</v>
      </c>
      <c r="C7907" s="1">
        <v>44374</v>
      </c>
      <c r="D7907" s="1">
        <v>44392</v>
      </c>
      <c r="E7907" s="1">
        <v>44395</v>
      </c>
      <c r="F7907">
        <v>1</v>
      </c>
      <c r="G7907">
        <v>9</v>
      </c>
      <c r="H7907">
        <v>4</v>
      </c>
      <c r="I7907" s="6">
        <v>0</v>
      </c>
      <c r="J7907">
        <v>4</v>
      </c>
      <c r="K7907" t="str">
        <f>_xlfn.XLOOKUP(fCompras!F7907,dComprador!$A$2:$A$7,dComprador!$B$2:$B$7)</f>
        <v>Alon</v>
      </c>
      <c r="L7907" t="str">
        <f>_xlfn.XLOOKUP(J7907,dFornecedor!$A$2:$A$6,dFornecedor!$B$2:$B$6)</f>
        <v>AlphaOmega</v>
      </c>
      <c r="M7907" t="str">
        <f>_xlfn.XLOOKUP(G7907,dMateriaPrima!$A$2:$A$12,dMateriaPrima!$B$2:$B$12)</f>
        <v>Couro</v>
      </c>
      <c r="N7907" s="2">
        <f>_xlfn.XLOOKUP(G7907,dMateriaPrima!$A$2:$A$12,dMateriaPrima!$C$2:$C$12)</f>
        <v>4.4000000000000004</v>
      </c>
      <c r="O7907" s="3">
        <f t="shared" si="615"/>
        <v>17.600000000000001</v>
      </c>
      <c r="P7907" s="4">
        <f t="shared" si="616"/>
        <v>0</v>
      </c>
      <c r="Q7907" s="3">
        <f t="shared" si="617"/>
        <v>17.600000000000001</v>
      </c>
      <c r="R7907" t="str">
        <f t="shared" si="618"/>
        <v>Em atraso</v>
      </c>
      <c r="S7907" s="5">
        <f t="shared" si="619"/>
        <v>3</v>
      </c>
    </row>
    <row r="7908" spans="1:19" x14ac:dyDescent="0.25">
      <c r="A7908">
        <v>7907</v>
      </c>
      <c r="B7908" s="1">
        <v>44373</v>
      </c>
      <c r="C7908" s="1">
        <v>44373</v>
      </c>
      <c r="D7908" s="1">
        <v>44397</v>
      </c>
      <c r="E7908" s="1">
        <v>44395</v>
      </c>
      <c r="F7908">
        <v>1</v>
      </c>
      <c r="G7908">
        <v>8</v>
      </c>
      <c r="H7908">
        <v>121</v>
      </c>
      <c r="I7908" s="6">
        <v>0</v>
      </c>
      <c r="J7908">
        <v>2</v>
      </c>
      <c r="K7908" t="str">
        <f>_xlfn.XLOOKUP(fCompras!F7908,dComprador!$A$2:$A$7,dComprador!$B$2:$B$7)</f>
        <v>Alon</v>
      </c>
      <c r="L7908" t="str">
        <f>_xlfn.XLOOKUP(J7908,dFornecedor!$A$2:$A$6,dFornecedor!$B$2:$B$6)</f>
        <v>Minerva</v>
      </c>
      <c r="M7908" t="str">
        <f>_xlfn.XLOOKUP(G7908,dMateriaPrima!$A$2:$A$12,dMateriaPrima!$B$2:$B$12)</f>
        <v>Cimento</v>
      </c>
      <c r="N7908" s="2">
        <f>_xlfn.XLOOKUP(G7908,dMateriaPrima!$A$2:$A$12,dMateriaPrima!$C$2:$C$12)</f>
        <v>23</v>
      </c>
      <c r="O7908" s="3">
        <f t="shared" si="615"/>
        <v>2783</v>
      </c>
      <c r="P7908" s="4">
        <f t="shared" si="616"/>
        <v>0</v>
      </c>
      <c r="Q7908" s="3">
        <f t="shared" si="617"/>
        <v>2783</v>
      </c>
      <c r="R7908" t="str">
        <f t="shared" si="618"/>
        <v>No prazo</v>
      </c>
      <c r="S7908" s="5">
        <f t="shared" si="619"/>
        <v>0</v>
      </c>
    </row>
    <row r="7909" spans="1:19" x14ac:dyDescent="0.25">
      <c r="A7909">
        <v>7908</v>
      </c>
      <c r="B7909" s="1">
        <v>44374</v>
      </c>
      <c r="C7909" s="1">
        <v>44383</v>
      </c>
      <c r="D7909" s="1">
        <v>44386</v>
      </c>
      <c r="E7909" s="1">
        <v>44388</v>
      </c>
      <c r="F7909">
        <v>4</v>
      </c>
      <c r="G7909">
        <v>7</v>
      </c>
      <c r="H7909">
        <v>95</v>
      </c>
      <c r="I7909" s="6">
        <v>0</v>
      </c>
      <c r="J7909">
        <v>3</v>
      </c>
      <c r="K7909" t="str">
        <f>_xlfn.XLOOKUP(fCompras!F7909,dComprador!$A$2:$A$7,dComprador!$B$2:$B$7)</f>
        <v>Lira</v>
      </c>
      <c r="L7909" t="str">
        <f>_xlfn.XLOOKUP(J7909,dFornecedor!$A$2:$A$6,dFornecedor!$B$2:$B$6)</f>
        <v>StepUp</v>
      </c>
      <c r="M7909" t="str">
        <f>_xlfn.XLOOKUP(G7909,dMateriaPrima!$A$2:$A$12,dMateriaPrima!$B$2:$B$12)</f>
        <v>Poliéster</v>
      </c>
      <c r="N7909" s="2">
        <f>_xlfn.XLOOKUP(G7909,dMateriaPrima!$A$2:$A$12,dMateriaPrima!$C$2:$C$12)</f>
        <v>8</v>
      </c>
      <c r="O7909" s="3">
        <f t="shared" si="615"/>
        <v>760</v>
      </c>
      <c r="P7909" s="4">
        <f t="shared" si="616"/>
        <v>0</v>
      </c>
      <c r="Q7909" s="3">
        <f t="shared" si="617"/>
        <v>760</v>
      </c>
      <c r="R7909" t="str">
        <f t="shared" si="618"/>
        <v>Em atraso</v>
      </c>
      <c r="S7909" s="5">
        <f t="shared" si="619"/>
        <v>2</v>
      </c>
    </row>
    <row r="7910" spans="1:19" x14ac:dyDescent="0.25">
      <c r="A7910">
        <v>7909</v>
      </c>
      <c r="B7910" s="1">
        <v>44374</v>
      </c>
      <c r="C7910" s="1">
        <v>44374</v>
      </c>
      <c r="D7910" s="1">
        <v>44381</v>
      </c>
      <c r="E7910" s="1">
        <v>44382</v>
      </c>
      <c r="F7910">
        <v>4</v>
      </c>
      <c r="G7910">
        <v>5</v>
      </c>
      <c r="H7910">
        <v>128</v>
      </c>
      <c r="I7910" s="6">
        <v>0</v>
      </c>
      <c r="J7910">
        <v>5</v>
      </c>
      <c r="K7910" t="str">
        <f>_xlfn.XLOOKUP(fCompras!F7910,dComprador!$A$2:$A$7,dComprador!$B$2:$B$7)</f>
        <v>Lira</v>
      </c>
      <c r="L7910" t="str">
        <f>_xlfn.XLOOKUP(J7910,dFornecedor!$A$2:$A$6,dFornecedor!$B$2:$B$6)</f>
        <v>Atlas</v>
      </c>
      <c r="M7910" t="str">
        <f>_xlfn.XLOOKUP(G7910,dMateriaPrima!$A$2:$A$12,dMateriaPrima!$B$2:$B$12)</f>
        <v>Areia</v>
      </c>
      <c r="N7910" s="2">
        <f>_xlfn.XLOOKUP(G7910,dMateriaPrima!$A$2:$A$12,dMateriaPrima!$C$2:$C$12)</f>
        <v>3.59</v>
      </c>
      <c r="O7910" s="3">
        <f t="shared" si="615"/>
        <v>459.52</v>
      </c>
      <c r="P7910" s="4">
        <f t="shared" si="616"/>
        <v>0</v>
      </c>
      <c r="Q7910" s="3">
        <f t="shared" si="617"/>
        <v>459.52</v>
      </c>
      <c r="R7910" t="str">
        <f t="shared" si="618"/>
        <v>Em atraso</v>
      </c>
      <c r="S7910" s="5">
        <f t="shared" si="619"/>
        <v>1</v>
      </c>
    </row>
    <row r="7911" spans="1:19" x14ac:dyDescent="0.25">
      <c r="A7911">
        <v>7910</v>
      </c>
      <c r="B7911" s="1">
        <v>44374</v>
      </c>
      <c r="C7911" s="1">
        <v>44383</v>
      </c>
      <c r="D7911" s="1">
        <v>44394</v>
      </c>
      <c r="E7911" s="1">
        <v>44393</v>
      </c>
      <c r="F7911">
        <v>1</v>
      </c>
      <c r="G7911">
        <v>7</v>
      </c>
      <c r="H7911">
        <v>9</v>
      </c>
      <c r="I7911" s="6">
        <v>0</v>
      </c>
      <c r="J7911">
        <v>2</v>
      </c>
      <c r="K7911" t="str">
        <f>_xlfn.XLOOKUP(fCompras!F7911,dComprador!$A$2:$A$7,dComprador!$B$2:$B$7)</f>
        <v>Alon</v>
      </c>
      <c r="L7911" t="str">
        <f>_xlfn.XLOOKUP(J7911,dFornecedor!$A$2:$A$6,dFornecedor!$B$2:$B$6)</f>
        <v>Minerva</v>
      </c>
      <c r="M7911" t="str">
        <f>_xlfn.XLOOKUP(G7911,dMateriaPrima!$A$2:$A$12,dMateriaPrima!$B$2:$B$12)</f>
        <v>Poliéster</v>
      </c>
      <c r="N7911" s="2">
        <f>_xlfn.XLOOKUP(G7911,dMateriaPrima!$A$2:$A$12,dMateriaPrima!$C$2:$C$12)</f>
        <v>8</v>
      </c>
      <c r="O7911" s="3">
        <f t="shared" si="615"/>
        <v>72</v>
      </c>
      <c r="P7911" s="4">
        <f t="shared" si="616"/>
        <v>0</v>
      </c>
      <c r="Q7911" s="3">
        <f t="shared" si="617"/>
        <v>72</v>
      </c>
      <c r="R7911" t="str">
        <f t="shared" si="618"/>
        <v>No prazo</v>
      </c>
      <c r="S7911" s="5">
        <f t="shared" si="619"/>
        <v>0</v>
      </c>
    </row>
    <row r="7912" spans="1:19" x14ac:dyDescent="0.25">
      <c r="A7912">
        <v>7911</v>
      </c>
      <c r="B7912" s="1">
        <v>44374</v>
      </c>
      <c r="C7912" s="1">
        <v>44374</v>
      </c>
      <c r="D7912" s="1">
        <v>44385</v>
      </c>
      <c r="E7912" s="1">
        <v>44388</v>
      </c>
      <c r="F7912">
        <v>2</v>
      </c>
      <c r="G7912">
        <v>7</v>
      </c>
      <c r="H7912">
        <v>203</v>
      </c>
      <c r="I7912" s="6">
        <v>0</v>
      </c>
      <c r="J7912">
        <v>4</v>
      </c>
      <c r="K7912" t="str">
        <f>_xlfn.XLOOKUP(fCompras!F7912,dComprador!$A$2:$A$7,dComprador!$B$2:$B$7)</f>
        <v>João</v>
      </c>
      <c r="L7912" t="str">
        <f>_xlfn.XLOOKUP(J7912,dFornecedor!$A$2:$A$6,dFornecedor!$B$2:$B$6)</f>
        <v>AlphaOmega</v>
      </c>
      <c r="M7912" t="str">
        <f>_xlfn.XLOOKUP(G7912,dMateriaPrima!$A$2:$A$12,dMateriaPrima!$B$2:$B$12)</f>
        <v>Poliéster</v>
      </c>
      <c r="N7912" s="2">
        <f>_xlfn.XLOOKUP(G7912,dMateriaPrima!$A$2:$A$12,dMateriaPrima!$C$2:$C$12)</f>
        <v>8</v>
      </c>
      <c r="O7912" s="3">
        <f t="shared" si="615"/>
        <v>1624</v>
      </c>
      <c r="P7912" s="4">
        <f t="shared" si="616"/>
        <v>0</v>
      </c>
      <c r="Q7912" s="3">
        <f t="shared" si="617"/>
        <v>1624</v>
      </c>
      <c r="R7912" t="str">
        <f t="shared" si="618"/>
        <v>Em atraso</v>
      </c>
      <c r="S7912" s="5">
        <f t="shared" si="619"/>
        <v>3</v>
      </c>
    </row>
    <row r="7913" spans="1:19" x14ac:dyDescent="0.25">
      <c r="A7913">
        <v>7912</v>
      </c>
      <c r="B7913" s="1">
        <v>44374</v>
      </c>
      <c r="C7913" s="1">
        <v>44387</v>
      </c>
      <c r="D7913" s="1">
        <v>44390</v>
      </c>
      <c r="E7913" s="1">
        <v>44390</v>
      </c>
      <c r="F7913">
        <v>1</v>
      </c>
      <c r="G7913">
        <v>10</v>
      </c>
      <c r="H7913">
        <v>15</v>
      </c>
      <c r="I7913" s="6">
        <v>0</v>
      </c>
      <c r="J7913">
        <v>1</v>
      </c>
      <c r="K7913" t="str">
        <f>_xlfn.XLOOKUP(fCompras!F7913,dComprador!$A$2:$A$7,dComprador!$B$2:$B$7)</f>
        <v>Alon</v>
      </c>
      <c r="L7913" t="str">
        <f>_xlfn.XLOOKUP(J7913,dFornecedor!$A$2:$A$6,dFornecedor!$B$2:$B$6)</f>
        <v>NorthShore</v>
      </c>
      <c r="M7913" t="str">
        <f>_xlfn.XLOOKUP(G7913,dMateriaPrima!$A$2:$A$12,dMateriaPrima!$B$2:$B$12)</f>
        <v>Pedra Britada</v>
      </c>
      <c r="N7913" s="2">
        <f>_xlfn.XLOOKUP(G7913,dMateriaPrima!$A$2:$A$12,dMateriaPrima!$C$2:$C$12)</f>
        <v>56</v>
      </c>
      <c r="O7913" s="3">
        <f t="shared" si="615"/>
        <v>840</v>
      </c>
      <c r="P7913" s="4">
        <f t="shared" si="616"/>
        <v>0</v>
      </c>
      <c r="Q7913" s="3">
        <f t="shared" si="617"/>
        <v>840</v>
      </c>
      <c r="R7913" t="str">
        <f t="shared" si="618"/>
        <v>No prazo</v>
      </c>
      <c r="S7913" s="5">
        <f t="shared" si="619"/>
        <v>0</v>
      </c>
    </row>
    <row r="7914" spans="1:19" x14ac:dyDescent="0.25">
      <c r="A7914">
        <v>7913</v>
      </c>
      <c r="B7914" s="1">
        <v>44374</v>
      </c>
      <c r="C7914" s="1">
        <v>44374</v>
      </c>
      <c r="D7914" s="1">
        <v>44392</v>
      </c>
      <c r="E7914" s="1">
        <v>44396</v>
      </c>
      <c r="F7914">
        <v>1</v>
      </c>
      <c r="G7914">
        <v>10</v>
      </c>
      <c r="H7914">
        <v>6</v>
      </c>
      <c r="I7914" s="6">
        <v>0</v>
      </c>
      <c r="J7914">
        <v>4</v>
      </c>
      <c r="K7914" t="str">
        <f>_xlfn.XLOOKUP(fCompras!F7914,dComprador!$A$2:$A$7,dComprador!$B$2:$B$7)</f>
        <v>Alon</v>
      </c>
      <c r="L7914" t="str">
        <f>_xlfn.XLOOKUP(J7914,dFornecedor!$A$2:$A$6,dFornecedor!$B$2:$B$6)</f>
        <v>AlphaOmega</v>
      </c>
      <c r="M7914" t="str">
        <f>_xlfn.XLOOKUP(G7914,dMateriaPrima!$A$2:$A$12,dMateriaPrima!$B$2:$B$12)</f>
        <v>Pedra Britada</v>
      </c>
      <c r="N7914" s="2">
        <f>_xlfn.XLOOKUP(G7914,dMateriaPrima!$A$2:$A$12,dMateriaPrima!$C$2:$C$12)</f>
        <v>56</v>
      </c>
      <c r="O7914" s="3">
        <f t="shared" si="615"/>
        <v>336</v>
      </c>
      <c r="P7914" s="4">
        <f t="shared" si="616"/>
        <v>0</v>
      </c>
      <c r="Q7914" s="3">
        <f t="shared" si="617"/>
        <v>336</v>
      </c>
      <c r="R7914" t="str">
        <f t="shared" si="618"/>
        <v>Em atraso</v>
      </c>
      <c r="S7914" s="5">
        <f t="shared" si="619"/>
        <v>4</v>
      </c>
    </row>
    <row r="7915" spans="1:19" x14ac:dyDescent="0.25">
      <c r="A7915">
        <v>7914</v>
      </c>
      <c r="B7915" s="1">
        <v>44374</v>
      </c>
      <c r="C7915" s="1">
        <v>44376</v>
      </c>
      <c r="D7915" s="1">
        <v>44394</v>
      </c>
      <c r="E7915" s="1">
        <v>44395</v>
      </c>
      <c r="F7915">
        <v>1</v>
      </c>
      <c r="G7915">
        <v>9</v>
      </c>
      <c r="H7915">
        <v>4</v>
      </c>
      <c r="I7915" s="6">
        <v>0</v>
      </c>
      <c r="J7915">
        <v>4</v>
      </c>
      <c r="K7915" t="str">
        <f>_xlfn.XLOOKUP(fCompras!F7915,dComprador!$A$2:$A$7,dComprador!$B$2:$B$7)</f>
        <v>Alon</v>
      </c>
      <c r="L7915" t="str">
        <f>_xlfn.XLOOKUP(J7915,dFornecedor!$A$2:$A$6,dFornecedor!$B$2:$B$6)</f>
        <v>AlphaOmega</v>
      </c>
      <c r="M7915" t="str">
        <f>_xlfn.XLOOKUP(G7915,dMateriaPrima!$A$2:$A$12,dMateriaPrima!$B$2:$B$12)</f>
        <v>Couro</v>
      </c>
      <c r="N7915" s="2">
        <f>_xlfn.XLOOKUP(G7915,dMateriaPrima!$A$2:$A$12,dMateriaPrima!$C$2:$C$12)</f>
        <v>4.4000000000000004</v>
      </c>
      <c r="O7915" s="3">
        <f t="shared" si="615"/>
        <v>17.600000000000001</v>
      </c>
      <c r="P7915" s="4">
        <f t="shared" si="616"/>
        <v>0</v>
      </c>
      <c r="Q7915" s="3">
        <f t="shared" si="617"/>
        <v>17.600000000000001</v>
      </c>
      <c r="R7915" t="str">
        <f t="shared" si="618"/>
        <v>Em atraso</v>
      </c>
      <c r="S7915" s="5">
        <f t="shared" si="619"/>
        <v>1</v>
      </c>
    </row>
    <row r="7916" spans="1:19" x14ac:dyDescent="0.25">
      <c r="A7916">
        <v>7915</v>
      </c>
      <c r="B7916" s="1">
        <v>44374</v>
      </c>
      <c r="C7916" s="1">
        <v>44378</v>
      </c>
      <c r="D7916" s="1">
        <v>44405</v>
      </c>
      <c r="E7916" s="1">
        <v>44408</v>
      </c>
      <c r="F7916">
        <v>1</v>
      </c>
      <c r="G7916">
        <v>3</v>
      </c>
      <c r="H7916">
        <v>152</v>
      </c>
      <c r="I7916" s="6">
        <v>0.15</v>
      </c>
      <c r="J7916">
        <v>2</v>
      </c>
      <c r="K7916" t="str">
        <f>_xlfn.XLOOKUP(fCompras!F7916,dComprador!$A$2:$A$7,dComprador!$B$2:$B$7)</f>
        <v>Alon</v>
      </c>
      <c r="L7916" t="str">
        <f>_xlfn.XLOOKUP(J7916,dFornecedor!$A$2:$A$6,dFornecedor!$B$2:$B$6)</f>
        <v>Minerva</v>
      </c>
      <c r="M7916" t="str">
        <f>_xlfn.XLOOKUP(G7916,dMateriaPrima!$A$2:$A$12,dMateriaPrima!$B$2:$B$12)</f>
        <v>Barra Metal</v>
      </c>
      <c r="N7916" s="2">
        <f>_xlfn.XLOOKUP(G7916,dMateriaPrima!$A$2:$A$12,dMateriaPrima!$C$2:$C$12)</f>
        <v>565</v>
      </c>
      <c r="O7916" s="3">
        <f t="shared" si="615"/>
        <v>85880</v>
      </c>
      <c r="P7916" s="4">
        <f t="shared" si="616"/>
        <v>12882</v>
      </c>
      <c r="Q7916" s="3">
        <f t="shared" si="617"/>
        <v>72998</v>
      </c>
      <c r="R7916" t="str">
        <f t="shared" si="618"/>
        <v>Em atraso</v>
      </c>
      <c r="S7916" s="5">
        <f t="shared" si="619"/>
        <v>3</v>
      </c>
    </row>
    <row r="7917" spans="1:19" x14ac:dyDescent="0.25">
      <c r="A7917">
        <v>7916</v>
      </c>
      <c r="B7917" s="1">
        <v>44374</v>
      </c>
      <c r="C7917" s="1">
        <v>44383</v>
      </c>
      <c r="D7917" s="1">
        <v>44404</v>
      </c>
      <c r="E7917" s="1">
        <v>44407</v>
      </c>
      <c r="F7917">
        <v>1</v>
      </c>
      <c r="G7917">
        <v>9</v>
      </c>
      <c r="H7917">
        <v>220</v>
      </c>
      <c r="I7917" s="6">
        <v>0</v>
      </c>
      <c r="J7917">
        <v>1</v>
      </c>
      <c r="K7917" t="str">
        <f>_xlfn.XLOOKUP(fCompras!F7917,dComprador!$A$2:$A$7,dComprador!$B$2:$B$7)</f>
        <v>Alon</v>
      </c>
      <c r="L7917" t="str">
        <f>_xlfn.XLOOKUP(J7917,dFornecedor!$A$2:$A$6,dFornecedor!$B$2:$B$6)</f>
        <v>NorthShore</v>
      </c>
      <c r="M7917" t="str">
        <f>_xlfn.XLOOKUP(G7917,dMateriaPrima!$A$2:$A$12,dMateriaPrima!$B$2:$B$12)</f>
        <v>Couro</v>
      </c>
      <c r="N7917" s="2">
        <f>_xlfn.XLOOKUP(G7917,dMateriaPrima!$A$2:$A$12,dMateriaPrima!$C$2:$C$12)</f>
        <v>4.4000000000000004</v>
      </c>
      <c r="O7917" s="3">
        <f t="shared" si="615"/>
        <v>968.00000000000011</v>
      </c>
      <c r="P7917" s="4">
        <f t="shared" si="616"/>
        <v>0</v>
      </c>
      <c r="Q7917" s="3">
        <f t="shared" si="617"/>
        <v>968.00000000000011</v>
      </c>
      <c r="R7917" t="str">
        <f t="shared" si="618"/>
        <v>Em atraso</v>
      </c>
      <c r="S7917" s="5">
        <f t="shared" si="619"/>
        <v>3</v>
      </c>
    </row>
    <row r="7918" spans="1:19" x14ac:dyDescent="0.25">
      <c r="A7918">
        <v>7917</v>
      </c>
      <c r="B7918" s="1">
        <v>44374</v>
      </c>
      <c r="C7918" s="1">
        <v>44382</v>
      </c>
      <c r="D7918" s="1">
        <v>44396</v>
      </c>
      <c r="E7918" s="1">
        <v>44398</v>
      </c>
      <c r="F7918">
        <v>1</v>
      </c>
      <c r="G7918">
        <v>9</v>
      </c>
      <c r="H7918">
        <v>166</v>
      </c>
      <c r="I7918" s="6">
        <v>0</v>
      </c>
      <c r="J7918">
        <v>2</v>
      </c>
      <c r="K7918" t="str">
        <f>_xlfn.XLOOKUP(fCompras!F7918,dComprador!$A$2:$A$7,dComprador!$B$2:$B$7)</f>
        <v>Alon</v>
      </c>
      <c r="L7918" t="str">
        <f>_xlfn.XLOOKUP(J7918,dFornecedor!$A$2:$A$6,dFornecedor!$B$2:$B$6)</f>
        <v>Minerva</v>
      </c>
      <c r="M7918" t="str">
        <f>_xlfn.XLOOKUP(G7918,dMateriaPrima!$A$2:$A$12,dMateriaPrima!$B$2:$B$12)</f>
        <v>Couro</v>
      </c>
      <c r="N7918" s="2">
        <f>_xlfn.XLOOKUP(G7918,dMateriaPrima!$A$2:$A$12,dMateriaPrima!$C$2:$C$12)</f>
        <v>4.4000000000000004</v>
      </c>
      <c r="O7918" s="3">
        <f t="shared" si="615"/>
        <v>730.40000000000009</v>
      </c>
      <c r="P7918" s="4">
        <f t="shared" si="616"/>
        <v>0</v>
      </c>
      <c r="Q7918" s="3">
        <f t="shared" si="617"/>
        <v>730.40000000000009</v>
      </c>
      <c r="R7918" t="str">
        <f t="shared" si="618"/>
        <v>Em atraso</v>
      </c>
      <c r="S7918" s="5">
        <f t="shared" si="619"/>
        <v>2</v>
      </c>
    </row>
    <row r="7919" spans="1:19" x14ac:dyDescent="0.25">
      <c r="A7919">
        <v>7918</v>
      </c>
      <c r="B7919" s="1">
        <v>44375</v>
      </c>
      <c r="C7919" s="1">
        <v>44377</v>
      </c>
      <c r="D7919" s="1">
        <v>44387</v>
      </c>
      <c r="E7919" s="1">
        <v>44388</v>
      </c>
      <c r="F7919">
        <v>4</v>
      </c>
      <c r="G7919">
        <v>4</v>
      </c>
      <c r="H7919">
        <v>111</v>
      </c>
      <c r="I7919" s="6">
        <v>0</v>
      </c>
      <c r="J7919">
        <v>4</v>
      </c>
      <c r="K7919" t="str">
        <f>_xlfn.XLOOKUP(fCompras!F7919,dComprador!$A$2:$A$7,dComprador!$B$2:$B$7)</f>
        <v>Lira</v>
      </c>
      <c r="L7919" t="str">
        <f>_xlfn.XLOOKUP(J7919,dFornecedor!$A$2:$A$6,dFornecedor!$B$2:$B$6)</f>
        <v>AlphaOmega</v>
      </c>
      <c r="M7919" t="str">
        <f>_xlfn.XLOOKUP(G7919,dMateriaPrima!$A$2:$A$12,dMateriaPrima!$B$2:$B$12)</f>
        <v>Madeira</v>
      </c>
      <c r="N7919" s="2">
        <f>_xlfn.XLOOKUP(G7919,dMateriaPrima!$A$2:$A$12,dMateriaPrima!$C$2:$C$12)</f>
        <v>168</v>
      </c>
      <c r="O7919" s="3">
        <f t="shared" si="615"/>
        <v>18648</v>
      </c>
      <c r="P7919" s="4">
        <f t="shared" si="616"/>
        <v>0</v>
      </c>
      <c r="Q7919" s="3">
        <f t="shared" si="617"/>
        <v>18648</v>
      </c>
      <c r="R7919" t="str">
        <f t="shared" si="618"/>
        <v>Em atraso</v>
      </c>
      <c r="S7919" s="5">
        <f t="shared" si="619"/>
        <v>1</v>
      </c>
    </row>
    <row r="7920" spans="1:19" x14ac:dyDescent="0.25">
      <c r="A7920">
        <v>7919</v>
      </c>
      <c r="B7920" s="1">
        <v>44375</v>
      </c>
      <c r="C7920" s="1">
        <v>44378</v>
      </c>
      <c r="D7920" s="1">
        <v>44382</v>
      </c>
      <c r="E7920" s="1">
        <v>44378</v>
      </c>
      <c r="F7920">
        <v>4</v>
      </c>
      <c r="G7920">
        <v>2</v>
      </c>
      <c r="H7920">
        <v>136</v>
      </c>
      <c r="I7920" s="6">
        <v>0</v>
      </c>
      <c r="J7920">
        <v>1</v>
      </c>
      <c r="K7920" t="str">
        <f>_xlfn.XLOOKUP(fCompras!F7920,dComprador!$A$2:$A$7,dComprador!$B$2:$B$7)</f>
        <v>Lira</v>
      </c>
      <c r="L7920" t="str">
        <f>_xlfn.XLOOKUP(J7920,dFornecedor!$A$2:$A$6,dFornecedor!$B$2:$B$6)</f>
        <v>NorthShore</v>
      </c>
      <c r="M7920" t="str">
        <f>_xlfn.XLOOKUP(G7920,dMateriaPrima!$A$2:$A$12,dMateriaPrima!$B$2:$B$12)</f>
        <v>Chapa Metal</v>
      </c>
      <c r="N7920" s="2">
        <f>_xlfn.XLOOKUP(G7920,dMateriaPrima!$A$2:$A$12,dMateriaPrima!$C$2:$C$12)</f>
        <v>299.89999999999998</v>
      </c>
      <c r="O7920" s="3">
        <f t="shared" si="615"/>
        <v>40786.399999999994</v>
      </c>
      <c r="P7920" s="4">
        <f t="shared" si="616"/>
        <v>0</v>
      </c>
      <c r="Q7920" s="3">
        <f t="shared" si="617"/>
        <v>40786.399999999994</v>
      </c>
      <c r="R7920" t="str">
        <f t="shared" si="618"/>
        <v>No prazo</v>
      </c>
      <c r="S7920" s="5">
        <f t="shared" si="619"/>
        <v>0</v>
      </c>
    </row>
    <row r="7921" spans="1:19" x14ac:dyDescent="0.25">
      <c r="A7921">
        <v>7920</v>
      </c>
      <c r="B7921" s="1">
        <v>44375</v>
      </c>
      <c r="C7921" s="1">
        <v>44384</v>
      </c>
      <c r="D7921" s="1">
        <v>44386</v>
      </c>
      <c r="E7921" s="1">
        <v>44390</v>
      </c>
      <c r="F7921">
        <v>4</v>
      </c>
      <c r="G7921">
        <v>8</v>
      </c>
      <c r="H7921">
        <v>206</v>
      </c>
      <c r="I7921" s="6">
        <v>0</v>
      </c>
      <c r="J7921">
        <v>2</v>
      </c>
      <c r="K7921" t="str">
        <f>_xlfn.XLOOKUP(fCompras!F7921,dComprador!$A$2:$A$7,dComprador!$B$2:$B$7)</f>
        <v>Lira</v>
      </c>
      <c r="L7921" t="str">
        <f>_xlfn.XLOOKUP(J7921,dFornecedor!$A$2:$A$6,dFornecedor!$B$2:$B$6)</f>
        <v>Minerva</v>
      </c>
      <c r="M7921" t="str">
        <f>_xlfn.XLOOKUP(G7921,dMateriaPrima!$A$2:$A$12,dMateriaPrima!$B$2:$B$12)</f>
        <v>Cimento</v>
      </c>
      <c r="N7921" s="2">
        <f>_xlfn.XLOOKUP(G7921,dMateriaPrima!$A$2:$A$12,dMateriaPrima!$C$2:$C$12)</f>
        <v>23</v>
      </c>
      <c r="O7921" s="3">
        <f t="shared" si="615"/>
        <v>4738</v>
      </c>
      <c r="P7921" s="4">
        <f t="shared" si="616"/>
        <v>0</v>
      </c>
      <c r="Q7921" s="3">
        <f t="shared" si="617"/>
        <v>4738</v>
      </c>
      <c r="R7921" t="str">
        <f t="shared" si="618"/>
        <v>Em atraso</v>
      </c>
      <c r="S7921" s="5">
        <f t="shared" si="619"/>
        <v>4</v>
      </c>
    </row>
    <row r="7922" spans="1:19" x14ac:dyDescent="0.25">
      <c r="A7922">
        <v>7921</v>
      </c>
      <c r="B7922" s="1">
        <v>44375</v>
      </c>
      <c r="C7922" s="1">
        <v>44385</v>
      </c>
      <c r="D7922" s="1">
        <v>44394</v>
      </c>
      <c r="E7922" s="1">
        <v>44397</v>
      </c>
      <c r="F7922">
        <v>1</v>
      </c>
      <c r="G7922">
        <v>8</v>
      </c>
      <c r="H7922">
        <v>68</v>
      </c>
      <c r="I7922" s="6">
        <v>0</v>
      </c>
      <c r="J7922">
        <v>1</v>
      </c>
      <c r="K7922" t="str">
        <f>_xlfn.XLOOKUP(fCompras!F7922,dComprador!$A$2:$A$7,dComprador!$B$2:$B$7)</f>
        <v>Alon</v>
      </c>
      <c r="L7922" t="str">
        <f>_xlfn.XLOOKUP(J7922,dFornecedor!$A$2:$A$6,dFornecedor!$B$2:$B$6)</f>
        <v>NorthShore</v>
      </c>
      <c r="M7922" t="str">
        <f>_xlfn.XLOOKUP(G7922,dMateriaPrima!$A$2:$A$12,dMateriaPrima!$B$2:$B$12)</f>
        <v>Cimento</v>
      </c>
      <c r="N7922" s="2">
        <f>_xlfn.XLOOKUP(G7922,dMateriaPrima!$A$2:$A$12,dMateriaPrima!$C$2:$C$12)</f>
        <v>23</v>
      </c>
      <c r="O7922" s="3">
        <f t="shared" si="615"/>
        <v>1564</v>
      </c>
      <c r="P7922" s="4">
        <f t="shared" si="616"/>
        <v>0</v>
      </c>
      <c r="Q7922" s="3">
        <f t="shared" si="617"/>
        <v>1564</v>
      </c>
      <c r="R7922" t="str">
        <f t="shared" si="618"/>
        <v>Em atraso</v>
      </c>
      <c r="S7922" s="5">
        <f t="shared" si="619"/>
        <v>3</v>
      </c>
    </row>
    <row r="7923" spans="1:19" x14ac:dyDescent="0.25">
      <c r="A7923">
        <v>7922</v>
      </c>
      <c r="B7923" s="1">
        <v>44375</v>
      </c>
      <c r="C7923" s="1">
        <v>44382</v>
      </c>
      <c r="D7923" s="1">
        <v>44406</v>
      </c>
      <c r="E7923" s="1">
        <v>44410</v>
      </c>
      <c r="F7923">
        <v>1</v>
      </c>
      <c r="G7923">
        <v>8</v>
      </c>
      <c r="H7923">
        <v>200</v>
      </c>
      <c r="I7923" s="6">
        <v>0</v>
      </c>
      <c r="J7923">
        <v>4</v>
      </c>
      <c r="K7923" t="str">
        <f>_xlfn.XLOOKUP(fCompras!F7923,dComprador!$A$2:$A$7,dComprador!$B$2:$B$7)</f>
        <v>Alon</v>
      </c>
      <c r="L7923" t="str">
        <f>_xlfn.XLOOKUP(J7923,dFornecedor!$A$2:$A$6,dFornecedor!$B$2:$B$6)</f>
        <v>AlphaOmega</v>
      </c>
      <c r="M7923" t="str">
        <f>_xlfn.XLOOKUP(G7923,dMateriaPrima!$A$2:$A$12,dMateriaPrima!$B$2:$B$12)</f>
        <v>Cimento</v>
      </c>
      <c r="N7923" s="2">
        <f>_xlfn.XLOOKUP(G7923,dMateriaPrima!$A$2:$A$12,dMateriaPrima!$C$2:$C$12)</f>
        <v>23</v>
      </c>
      <c r="O7923" s="3">
        <f t="shared" si="615"/>
        <v>4600</v>
      </c>
      <c r="P7923" s="4">
        <f t="shared" si="616"/>
        <v>0</v>
      </c>
      <c r="Q7923" s="3">
        <f t="shared" si="617"/>
        <v>4600</v>
      </c>
      <c r="R7923" t="str">
        <f t="shared" si="618"/>
        <v>Em atraso</v>
      </c>
      <c r="S7923" s="5">
        <f t="shared" si="619"/>
        <v>4</v>
      </c>
    </row>
    <row r="7924" spans="1:19" x14ac:dyDescent="0.25">
      <c r="A7924">
        <v>7923</v>
      </c>
      <c r="B7924" s="1">
        <v>44376</v>
      </c>
      <c r="C7924" s="1">
        <v>44376</v>
      </c>
      <c r="D7924" s="1">
        <v>44383</v>
      </c>
      <c r="E7924" s="1">
        <v>44386</v>
      </c>
      <c r="F7924">
        <v>4</v>
      </c>
      <c r="G7924">
        <v>8</v>
      </c>
      <c r="H7924">
        <v>43</v>
      </c>
      <c r="I7924" s="6">
        <v>0</v>
      </c>
      <c r="J7924">
        <v>5</v>
      </c>
      <c r="K7924" t="str">
        <f>_xlfn.XLOOKUP(fCompras!F7924,dComprador!$A$2:$A$7,dComprador!$B$2:$B$7)</f>
        <v>Lira</v>
      </c>
      <c r="L7924" t="str">
        <f>_xlfn.XLOOKUP(J7924,dFornecedor!$A$2:$A$6,dFornecedor!$B$2:$B$6)</f>
        <v>Atlas</v>
      </c>
      <c r="M7924" t="str">
        <f>_xlfn.XLOOKUP(G7924,dMateriaPrima!$A$2:$A$12,dMateriaPrima!$B$2:$B$12)</f>
        <v>Cimento</v>
      </c>
      <c r="N7924" s="2">
        <f>_xlfn.XLOOKUP(G7924,dMateriaPrima!$A$2:$A$12,dMateriaPrima!$C$2:$C$12)</f>
        <v>23</v>
      </c>
      <c r="O7924" s="3">
        <f t="shared" si="615"/>
        <v>989</v>
      </c>
      <c r="P7924" s="4">
        <f t="shared" si="616"/>
        <v>0</v>
      </c>
      <c r="Q7924" s="3">
        <f t="shared" si="617"/>
        <v>989</v>
      </c>
      <c r="R7924" t="str">
        <f t="shared" si="618"/>
        <v>Em atraso</v>
      </c>
      <c r="S7924" s="5">
        <f t="shared" si="619"/>
        <v>3</v>
      </c>
    </row>
    <row r="7925" spans="1:19" x14ac:dyDescent="0.25">
      <c r="A7925">
        <v>7924</v>
      </c>
      <c r="B7925" s="1">
        <v>44376</v>
      </c>
      <c r="C7925" s="1">
        <v>44385</v>
      </c>
      <c r="D7925" s="1">
        <v>44387</v>
      </c>
      <c r="E7925" s="1">
        <v>44390</v>
      </c>
      <c r="F7925">
        <v>4</v>
      </c>
      <c r="G7925">
        <v>11</v>
      </c>
      <c r="H7925">
        <v>81</v>
      </c>
      <c r="I7925" s="6">
        <v>0</v>
      </c>
      <c r="J7925">
        <v>3</v>
      </c>
      <c r="K7925" t="str">
        <f>_xlfn.XLOOKUP(fCompras!F7925,dComprador!$A$2:$A$7,dComprador!$B$2:$B$7)</f>
        <v>Lira</v>
      </c>
      <c r="L7925" t="str">
        <f>_xlfn.XLOOKUP(J7925,dFornecedor!$A$2:$A$6,dFornecedor!$B$2:$B$6)</f>
        <v>StepUp</v>
      </c>
      <c r="M7925" t="str">
        <f>_xlfn.XLOOKUP(G7925,dMateriaPrima!$A$2:$A$12,dMateriaPrima!$B$2:$B$12)</f>
        <v>Papel</v>
      </c>
      <c r="N7925" s="2">
        <f>_xlfn.XLOOKUP(G7925,dMateriaPrima!$A$2:$A$12,dMateriaPrima!$C$2:$C$12)</f>
        <v>9</v>
      </c>
      <c r="O7925" s="3">
        <f t="shared" si="615"/>
        <v>729</v>
      </c>
      <c r="P7925" s="4">
        <f t="shared" si="616"/>
        <v>0</v>
      </c>
      <c r="Q7925" s="3">
        <f t="shared" si="617"/>
        <v>729</v>
      </c>
      <c r="R7925" t="str">
        <f t="shared" si="618"/>
        <v>Em atraso</v>
      </c>
      <c r="S7925" s="5">
        <f t="shared" si="619"/>
        <v>3</v>
      </c>
    </row>
    <row r="7926" spans="1:19" x14ac:dyDescent="0.25">
      <c r="A7926">
        <v>7925</v>
      </c>
      <c r="B7926" s="1">
        <v>44376</v>
      </c>
      <c r="C7926" s="1">
        <v>44386</v>
      </c>
      <c r="D7926" s="1">
        <v>44388</v>
      </c>
      <c r="E7926" s="1">
        <v>44386</v>
      </c>
      <c r="F7926">
        <v>4</v>
      </c>
      <c r="G7926">
        <v>7</v>
      </c>
      <c r="H7926">
        <v>48</v>
      </c>
      <c r="I7926" s="6">
        <v>0</v>
      </c>
      <c r="J7926">
        <v>3</v>
      </c>
      <c r="K7926" t="str">
        <f>_xlfn.XLOOKUP(fCompras!F7926,dComprador!$A$2:$A$7,dComprador!$B$2:$B$7)</f>
        <v>Lira</v>
      </c>
      <c r="L7926" t="str">
        <f>_xlfn.XLOOKUP(J7926,dFornecedor!$A$2:$A$6,dFornecedor!$B$2:$B$6)</f>
        <v>StepUp</v>
      </c>
      <c r="M7926" t="str">
        <f>_xlfn.XLOOKUP(G7926,dMateriaPrima!$A$2:$A$12,dMateriaPrima!$B$2:$B$12)</f>
        <v>Poliéster</v>
      </c>
      <c r="N7926" s="2">
        <f>_xlfn.XLOOKUP(G7926,dMateriaPrima!$A$2:$A$12,dMateriaPrima!$C$2:$C$12)</f>
        <v>8</v>
      </c>
      <c r="O7926" s="3">
        <f t="shared" si="615"/>
        <v>384</v>
      </c>
      <c r="P7926" s="4">
        <f t="shared" si="616"/>
        <v>0</v>
      </c>
      <c r="Q7926" s="3">
        <f t="shared" si="617"/>
        <v>384</v>
      </c>
      <c r="R7926" t="str">
        <f t="shared" si="618"/>
        <v>No prazo</v>
      </c>
      <c r="S7926" s="5">
        <f t="shared" si="619"/>
        <v>0</v>
      </c>
    </row>
    <row r="7927" spans="1:19" x14ac:dyDescent="0.25">
      <c r="A7927">
        <v>7926</v>
      </c>
      <c r="B7927" s="1">
        <v>44376</v>
      </c>
      <c r="C7927" s="1">
        <v>44386</v>
      </c>
      <c r="D7927" s="1">
        <v>44388</v>
      </c>
      <c r="E7927" s="1">
        <v>44393</v>
      </c>
      <c r="F7927">
        <v>4</v>
      </c>
      <c r="G7927">
        <v>7</v>
      </c>
      <c r="H7927">
        <v>13</v>
      </c>
      <c r="I7927" s="6">
        <v>0</v>
      </c>
      <c r="J7927">
        <v>1</v>
      </c>
      <c r="K7927" t="str">
        <f>_xlfn.XLOOKUP(fCompras!F7927,dComprador!$A$2:$A$7,dComprador!$B$2:$B$7)</f>
        <v>Lira</v>
      </c>
      <c r="L7927" t="str">
        <f>_xlfn.XLOOKUP(J7927,dFornecedor!$A$2:$A$6,dFornecedor!$B$2:$B$6)</f>
        <v>NorthShore</v>
      </c>
      <c r="M7927" t="str">
        <f>_xlfn.XLOOKUP(G7927,dMateriaPrima!$A$2:$A$12,dMateriaPrima!$B$2:$B$12)</f>
        <v>Poliéster</v>
      </c>
      <c r="N7927" s="2">
        <f>_xlfn.XLOOKUP(G7927,dMateriaPrima!$A$2:$A$12,dMateriaPrima!$C$2:$C$12)</f>
        <v>8</v>
      </c>
      <c r="O7927" s="3">
        <f t="shared" si="615"/>
        <v>104</v>
      </c>
      <c r="P7927" s="4">
        <f t="shared" si="616"/>
        <v>0</v>
      </c>
      <c r="Q7927" s="3">
        <f t="shared" si="617"/>
        <v>104</v>
      </c>
      <c r="R7927" t="str">
        <f t="shared" si="618"/>
        <v>Em atraso</v>
      </c>
      <c r="S7927" s="5">
        <f t="shared" si="619"/>
        <v>5</v>
      </c>
    </row>
    <row r="7928" spans="1:19" x14ac:dyDescent="0.25">
      <c r="A7928">
        <v>7927</v>
      </c>
      <c r="B7928" s="1">
        <v>44376</v>
      </c>
      <c r="C7928" s="1">
        <v>44384</v>
      </c>
      <c r="D7928" s="1">
        <v>44386</v>
      </c>
      <c r="E7928" s="1">
        <v>44390</v>
      </c>
      <c r="F7928">
        <v>4</v>
      </c>
      <c r="G7928">
        <v>8</v>
      </c>
      <c r="H7928">
        <v>317</v>
      </c>
      <c r="I7928" s="6">
        <v>0</v>
      </c>
      <c r="J7928">
        <v>2</v>
      </c>
      <c r="K7928" t="str">
        <f>_xlfn.XLOOKUP(fCompras!F7928,dComprador!$A$2:$A$7,dComprador!$B$2:$B$7)</f>
        <v>Lira</v>
      </c>
      <c r="L7928" t="str">
        <f>_xlfn.XLOOKUP(J7928,dFornecedor!$A$2:$A$6,dFornecedor!$B$2:$B$6)</f>
        <v>Minerva</v>
      </c>
      <c r="M7928" t="str">
        <f>_xlfn.XLOOKUP(G7928,dMateriaPrima!$A$2:$A$12,dMateriaPrima!$B$2:$B$12)</f>
        <v>Cimento</v>
      </c>
      <c r="N7928" s="2">
        <f>_xlfn.XLOOKUP(G7928,dMateriaPrima!$A$2:$A$12,dMateriaPrima!$C$2:$C$12)</f>
        <v>23</v>
      </c>
      <c r="O7928" s="3">
        <f t="shared" si="615"/>
        <v>7291</v>
      </c>
      <c r="P7928" s="4">
        <f t="shared" si="616"/>
        <v>0</v>
      </c>
      <c r="Q7928" s="3">
        <f t="shared" si="617"/>
        <v>7291</v>
      </c>
      <c r="R7928" t="str">
        <f t="shared" si="618"/>
        <v>Em atraso</v>
      </c>
      <c r="S7928" s="5">
        <f t="shared" si="619"/>
        <v>4</v>
      </c>
    </row>
    <row r="7929" spans="1:19" x14ac:dyDescent="0.25">
      <c r="A7929">
        <v>7928</v>
      </c>
      <c r="B7929" s="1">
        <v>44376</v>
      </c>
      <c r="C7929" s="1">
        <v>44377</v>
      </c>
      <c r="D7929" s="1">
        <v>44386</v>
      </c>
      <c r="E7929" s="1">
        <v>44391</v>
      </c>
      <c r="F7929">
        <v>4</v>
      </c>
      <c r="G7929">
        <v>3</v>
      </c>
      <c r="H7929">
        <v>240</v>
      </c>
      <c r="I7929" s="6">
        <v>0</v>
      </c>
      <c r="J7929">
        <v>4</v>
      </c>
      <c r="K7929" t="str">
        <f>_xlfn.XLOOKUP(fCompras!F7929,dComprador!$A$2:$A$7,dComprador!$B$2:$B$7)</f>
        <v>Lira</v>
      </c>
      <c r="L7929" t="str">
        <f>_xlfn.XLOOKUP(J7929,dFornecedor!$A$2:$A$6,dFornecedor!$B$2:$B$6)</f>
        <v>AlphaOmega</v>
      </c>
      <c r="M7929" t="str">
        <f>_xlfn.XLOOKUP(G7929,dMateriaPrima!$A$2:$A$12,dMateriaPrima!$B$2:$B$12)</f>
        <v>Barra Metal</v>
      </c>
      <c r="N7929" s="2">
        <f>_xlfn.XLOOKUP(G7929,dMateriaPrima!$A$2:$A$12,dMateriaPrima!$C$2:$C$12)</f>
        <v>565</v>
      </c>
      <c r="O7929" s="3">
        <f t="shared" si="615"/>
        <v>135600</v>
      </c>
      <c r="P7929" s="4">
        <f t="shared" si="616"/>
        <v>0</v>
      </c>
      <c r="Q7929" s="3">
        <f t="shared" si="617"/>
        <v>135600</v>
      </c>
      <c r="R7929" t="str">
        <f t="shared" si="618"/>
        <v>Em atraso</v>
      </c>
      <c r="S7929" s="5">
        <f t="shared" si="619"/>
        <v>5</v>
      </c>
    </row>
    <row r="7930" spans="1:19" x14ac:dyDescent="0.25">
      <c r="A7930">
        <v>7929</v>
      </c>
      <c r="B7930" s="1">
        <v>44376</v>
      </c>
      <c r="C7930" s="1">
        <v>44376</v>
      </c>
      <c r="D7930" s="1">
        <v>44383</v>
      </c>
      <c r="E7930" s="1">
        <v>44383</v>
      </c>
      <c r="F7930">
        <v>4</v>
      </c>
      <c r="G7930">
        <v>8</v>
      </c>
      <c r="H7930">
        <v>198</v>
      </c>
      <c r="I7930" s="6">
        <v>0</v>
      </c>
      <c r="J7930">
        <v>2</v>
      </c>
      <c r="K7930" t="str">
        <f>_xlfn.XLOOKUP(fCompras!F7930,dComprador!$A$2:$A$7,dComprador!$B$2:$B$7)</f>
        <v>Lira</v>
      </c>
      <c r="L7930" t="str">
        <f>_xlfn.XLOOKUP(J7930,dFornecedor!$A$2:$A$6,dFornecedor!$B$2:$B$6)</f>
        <v>Minerva</v>
      </c>
      <c r="M7930" t="str">
        <f>_xlfn.XLOOKUP(G7930,dMateriaPrima!$A$2:$A$12,dMateriaPrima!$B$2:$B$12)</f>
        <v>Cimento</v>
      </c>
      <c r="N7930" s="2">
        <f>_xlfn.XLOOKUP(G7930,dMateriaPrima!$A$2:$A$12,dMateriaPrima!$C$2:$C$12)</f>
        <v>23</v>
      </c>
      <c r="O7930" s="3">
        <f t="shared" si="615"/>
        <v>4554</v>
      </c>
      <c r="P7930" s="4">
        <f t="shared" si="616"/>
        <v>0</v>
      </c>
      <c r="Q7930" s="3">
        <f t="shared" si="617"/>
        <v>4554</v>
      </c>
      <c r="R7930" t="str">
        <f t="shared" si="618"/>
        <v>No prazo</v>
      </c>
      <c r="S7930" s="5">
        <f t="shared" si="619"/>
        <v>0</v>
      </c>
    </row>
    <row r="7931" spans="1:19" x14ac:dyDescent="0.25">
      <c r="A7931">
        <v>7930</v>
      </c>
      <c r="B7931" s="1">
        <v>44376</v>
      </c>
      <c r="C7931" s="1">
        <v>44379</v>
      </c>
      <c r="D7931" s="1">
        <v>44392</v>
      </c>
      <c r="E7931" s="1">
        <v>44395</v>
      </c>
      <c r="F7931">
        <v>1</v>
      </c>
      <c r="G7931">
        <v>10</v>
      </c>
      <c r="H7931">
        <v>95</v>
      </c>
      <c r="I7931" s="6">
        <v>0</v>
      </c>
      <c r="J7931">
        <v>4</v>
      </c>
      <c r="K7931" t="str">
        <f>_xlfn.XLOOKUP(fCompras!F7931,dComprador!$A$2:$A$7,dComprador!$B$2:$B$7)</f>
        <v>Alon</v>
      </c>
      <c r="L7931" t="str">
        <f>_xlfn.XLOOKUP(J7931,dFornecedor!$A$2:$A$6,dFornecedor!$B$2:$B$6)</f>
        <v>AlphaOmega</v>
      </c>
      <c r="M7931" t="str">
        <f>_xlfn.XLOOKUP(G7931,dMateriaPrima!$A$2:$A$12,dMateriaPrima!$B$2:$B$12)</f>
        <v>Pedra Britada</v>
      </c>
      <c r="N7931" s="2">
        <f>_xlfn.XLOOKUP(G7931,dMateriaPrima!$A$2:$A$12,dMateriaPrima!$C$2:$C$12)</f>
        <v>56</v>
      </c>
      <c r="O7931" s="3">
        <f t="shared" si="615"/>
        <v>5320</v>
      </c>
      <c r="P7931" s="4">
        <f t="shared" si="616"/>
        <v>0</v>
      </c>
      <c r="Q7931" s="3">
        <f t="shared" si="617"/>
        <v>5320</v>
      </c>
      <c r="R7931" t="str">
        <f t="shared" si="618"/>
        <v>Em atraso</v>
      </c>
      <c r="S7931" s="5">
        <f t="shared" si="619"/>
        <v>3</v>
      </c>
    </row>
    <row r="7932" spans="1:19" x14ac:dyDescent="0.25">
      <c r="A7932">
        <v>7931</v>
      </c>
      <c r="B7932" s="1">
        <v>44376</v>
      </c>
      <c r="C7932" s="1">
        <v>44380</v>
      </c>
      <c r="D7932" s="1">
        <v>44396</v>
      </c>
      <c r="E7932" s="1">
        <v>44399</v>
      </c>
      <c r="F7932">
        <v>1</v>
      </c>
      <c r="G7932">
        <v>7</v>
      </c>
      <c r="H7932">
        <v>624</v>
      </c>
      <c r="I7932" s="6">
        <v>0</v>
      </c>
      <c r="J7932">
        <v>5</v>
      </c>
      <c r="K7932" t="str">
        <f>_xlfn.XLOOKUP(fCompras!F7932,dComprador!$A$2:$A$7,dComprador!$B$2:$B$7)</f>
        <v>Alon</v>
      </c>
      <c r="L7932" t="str">
        <f>_xlfn.XLOOKUP(J7932,dFornecedor!$A$2:$A$6,dFornecedor!$B$2:$B$6)</f>
        <v>Atlas</v>
      </c>
      <c r="M7932" t="str">
        <f>_xlfn.XLOOKUP(G7932,dMateriaPrima!$A$2:$A$12,dMateriaPrima!$B$2:$B$12)</f>
        <v>Poliéster</v>
      </c>
      <c r="N7932" s="2">
        <f>_xlfn.XLOOKUP(G7932,dMateriaPrima!$A$2:$A$12,dMateriaPrima!$C$2:$C$12)</f>
        <v>8</v>
      </c>
      <c r="O7932" s="3">
        <f t="shared" si="615"/>
        <v>4992</v>
      </c>
      <c r="P7932" s="4">
        <f t="shared" si="616"/>
        <v>0</v>
      </c>
      <c r="Q7932" s="3">
        <f t="shared" si="617"/>
        <v>4992</v>
      </c>
      <c r="R7932" t="str">
        <f t="shared" si="618"/>
        <v>Em atraso</v>
      </c>
      <c r="S7932" s="5">
        <f t="shared" si="619"/>
        <v>3</v>
      </c>
    </row>
    <row r="7933" spans="1:19" x14ac:dyDescent="0.25">
      <c r="A7933">
        <v>7932</v>
      </c>
      <c r="B7933" s="1">
        <v>44376</v>
      </c>
      <c r="C7933" s="1">
        <v>44381</v>
      </c>
      <c r="D7933" s="1">
        <v>44395</v>
      </c>
      <c r="E7933" s="1">
        <v>44401</v>
      </c>
      <c r="F7933">
        <v>1</v>
      </c>
      <c r="G7933">
        <v>1</v>
      </c>
      <c r="H7933">
        <v>156</v>
      </c>
      <c r="I7933" s="6">
        <v>0</v>
      </c>
      <c r="J7933">
        <v>1</v>
      </c>
      <c r="K7933" t="str">
        <f>_xlfn.XLOOKUP(fCompras!F7933,dComprador!$A$2:$A$7,dComprador!$B$2:$B$7)</f>
        <v>Alon</v>
      </c>
      <c r="L7933" t="str">
        <f>_xlfn.XLOOKUP(J7933,dFornecedor!$A$2:$A$6,dFornecedor!$B$2:$B$6)</f>
        <v>NorthShore</v>
      </c>
      <c r="M7933" t="str">
        <f>_xlfn.XLOOKUP(G7933,dMateriaPrima!$A$2:$A$12,dMateriaPrima!$B$2:$B$12)</f>
        <v>Tecido</v>
      </c>
      <c r="N7933" s="2">
        <f>_xlfn.XLOOKUP(G7933,dMateriaPrima!$A$2:$A$12,dMateriaPrima!$C$2:$C$12)</f>
        <v>18</v>
      </c>
      <c r="O7933" s="3">
        <f t="shared" si="615"/>
        <v>2808</v>
      </c>
      <c r="P7933" s="4">
        <f t="shared" si="616"/>
        <v>0</v>
      </c>
      <c r="Q7933" s="3">
        <f t="shared" si="617"/>
        <v>2808</v>
      </c>
      <c r="R7933" t="str">
        <f t="shared" si="618"/>
        <v>Em atraso</v>
      </c>
      <c r="S7933" s="5">
        <f t="shared" si="619"/>
        <v>6</v>
      </c>
    </row>
    <row r="7934" spans="1:19" x14ac:dyDescent="0.25">
      <c r="A7934">
        <v>7933</v>
      </c>
      <c r="B7934" s="1">
        <v>44376</v>
      </c>
      <c r="C7934" s="1">
        <v>44376</v>
      </c>
      <c r="D7934" s="1">
        <v>44392</v>
      </c>
      <c r="E7934" s="1">
        <v>44394</v>
      </c>
      <c r="F7934">
        <v>1</v>
      </c>
      <c r="G7934">
        <v>5</v>
      </c>
      <c r="H7934">
        <v>76</v>
      </c>
      <c r="I7934" s="6">
        <v>0</v>
      </c>
      <c r="J7934">
        <v>2</v>
      </c>
      <c r="K7934" t="str">
        <f>_xlfn.XLOOKUP(fCompras!F7934,dComprador!$A$2:$A$7,dComprador!$B$2:$B$7)</f>
        <v>Alon</v>
      </c>
      <c r="L7934" t="str">
        <f>_xlfn.XLOOKUP(J7934,dFornecedor!$A$2:$A$6,dFornecedor!$B$2:$B$6)</f>
        <v>Minerva</v>
      </c>
      <c r="M7934" t="str">
        <f>_xlfn.XLOOKUP(G7934,dMateriaPrima!$A$2:$A$12,dMateriaPrima!$B$2:$B$12)</f>
        <v>Areia</v>
      </c>
      <c r="N7934" s="2">
        <f>_xlfn.XLOOKUP(G7934,dMateriaPrima!$A$2:$A$12,dMateriaPrima!$C$2:$C$12)</f>
        <v>3.59</v>
      </c>
      <c r="O7934" s="3">
        <f t="shared" si="615"/>
        <v>272.83999999999997</v>
      </c>
      <c r="P7934" s="4">
        <f t="shared" si="616"/>
        <v>0</v>
      </c>
      <c r="Q7934" s="3">
        <f t="shared" si="617"/>
        <v>272.83999999999997</v>
      </c>
      <c r="R7934" t="str">
        <f t="shared" si="618"/>
        <v>Em atraso</v>
      </c>
      <c r="S7934" s="5">
        <f t="shared" si="619"/>
        <v>2</v>
      </c>
    </row>
    <row r="7935" spans="1:19" x14ac:dyDescent="0.25">
      <c r="A7935">
        <v>7934</v>
      </c>
      <c r="B7935" s="1">
        <v>44376</v>
      </c>
      <c r="C7935" s="1">
        <v>44385</v>
      </c>
      <c r="D7935" s="1">
        <v>44406</v>
      </c>
      <c r="E7935" s="1">
        <v>44408</v>
      </c>
      <c r="F7935">
        <v>1</v>
      </c>
      <c r="G7935">
        <v>11</v>
      </c>
      <c r="H7935">
        <v>101</v>
      </c>
      <c r="I7935" s="6">
        <v>0</v>
      </c>
      <c r="J7935">
        <v>1</v>
      </c>
      <c r="K7935" t="str">
        <f>_xlfn.XLOOKUP(fCompras!F7935,dComprador!$A$2:$A$7,dComprador!$B$2:$B$7)</f>
        <v>Alon</v>
      </c>
      <c r="L7935" t="str">
        <f>_xlfn.XLOOKUP(J7935,dFornecedor!$A$2:$A$6,dFornecedor!$B$2:$B$6)</f>
        <v>NorthShore</v>
      </c>
      <c r="M7935" t="str">
        <f>_xlfn.XLOOKUP(G7935,dMateriaPrima!$A$2:$A$12,dMateriaPrima!$B$2:$B$12)</f>
        <v>Papel</v>
      </c>
      <c r="N7935" s="2">
        <f>_xlfn.XLOOKUP(G7935,dMateriaPrima!$A$2:$A$12,dMateriaPrima!$C$2:$C$12)</f>
        <v>9</v>
      </c>
      <c r="O7935" s="3">
        <f t="shared" si="615"/>
        <v>909</v>
      </c>
      <c r="P7935" s="4">
        <f t="shared" si="616"/>
        <v>0</v>
      </c>
      <c r="Q7935" s="3">
        <f t="shared" si="617"/>
        <v>909</v>
      </c>
      <c r="R7935" t="str">
        <f t="shared" si="618"/>
        <v>Em atraso</v>
      </c>
      <c r="S7935" s="5">
        <f t="shared" si="619"/>
        <v>2</v>
      </c>
    </row>
    <row r="7936" spans="1:19" x14ac:dyDescent="0.25">
      <c r="A7936">
        <v>7935</v>
      </c>
      <c r="B7936" s="1">
        <v>44376</v>
      </c>
      <c r="C7936" s="1">
        <v>44381</v>
      </c>
      <c r="D7936" s="1">
        <v>44406</v>
      </c>
      <c r="E7936" s="1">
        <v>44409</v>
      </c>
      <c r="F7936">
        <v>1</v>
      </c>
      <c r="G7936">
        <v>11</v>
      </c>
      <c r="H7936">
        <v>60</v>
      </c>
      <c r="I7936" s="6">
        <v>0</v>
      </c>
      <c r="J7936">
        <v>4</v>
      </c>
      <c r="K7936" t="str">
        <f>_xlfn.XLOOKUP(fCompras!F7936,dComprador!$A$2:$A$7,dComprador!$B$2:$B$7)</f>
        <v>Alon</v>
      </c>
      <c r="L7936" t="str">
        <f>_xlfn.XLOOKUP(J7936,dFornecedor!$A$2:$A$6,dFornecedor!$B$2:$B$6)</f>
        <v>AlphaOmega</v>
      </c>
      <c r="M7936" t="str">
        <f>_xlfn.XLOOKUP(G7936,dMateriaPrima!$A$2:$A$12,dMateriaPrima!$B$2:$B$12)</f>
        <v>Papel</v>
      </c>
      <c r="N7936" s="2">
        <f>_xlfn.XLOOKUP(G7936,dMateriaPrima!$A$2:$A$12,dMateriaPrima!$C$2:$C$12)</f>
        <v>9</v>
      </c>
      <c r="O7936" s="3">
        <f t="shared" si="615"/>
        <v>540</v>
      </c>
      <c r="P7936" s="4">
        <f t="shared" si="616"/>
        <v>0</v>
      </c>
      <c r="Q7936" s="3">
        <f t="shared" si="617"/>
        <v>540</v>
      </c>
      <c r="R7936" t="str">
        <f t="shared" si="618"/>
        <v>Em atraso</v>
      </c>
      <c r="S7936" s="5">
        <f t="shared" si="619"/>
        <v>3</v>
      </c>
    </row>
    <row r="7937" spans="1:19" x14ac:dyDescent="0.25">
      <c r="A7937">
        <v>7936</v>
      </c>
      <c r="B7937" s="1">
        <v>44376</v>
      </c>
      <c r="C7937" s="1">
        <v>44380</v>
      </c>
      <c r="D7937" s="1">
        <v>44407</v>
      </c>
      <c r="E7937" s="1">
        <v>44410</v>
      </c>
      <c r="F7937">
        <v>1</v>
      </c>
      <c r="G7937">
        <v>6</v>
      </c>
      <c r="H7937">
        <v>527</v>
      </c>
      <c r="I7937" s="6">
        <v>0</v>
      </c>
      <c r="J7937">
        <v>4</v>
      </c>
      <c r="K7937" t="str">
        <f>_xlfn.XLOOKUP(fCompras!F7937,dComprador!$A$2:$A$7,dComprador!$B$2:$B$7)</f>
        <v>Alon</v>
      </c>
      <c r="L7937" t="str">
        <f>_xlfn.XLOOKUP(J7937,dFornecedor!$A$2:$A$6,dFornecedor!$B$2:$B$6)</f>
        <v>AlphaOmega</v>
      </c>
      <c r="M7937" t="str">
        <f>_xlfn.XLOOKUP(G7937,dMateriaPrima!$A$2:$A$12,dMateriaPrima!$B$2:$B$12)</f>
        <v>Fio Algodão</v>
      </c>
      <c r="N7937" s="2">
        <f>_xlfn.XLOOKUP(G7937,dMateriaPrima!$A$2:$A$12,dMateriaPrima!$C$2:$C$12)</f>
        <v>55.9</v>
      </c>
      <c r="O7937" s="3">
        <f t="shared" si="615"/>
        <v>29459.3</v>
      </c>
      <c r="P7937" s="4">
        <f t="shared" si="616"/>
        <v>0</v>
      </c>
      <c r="Q7937" s="3">
        <f t="shared" si="617"/>
        <v>29459.3</v>
      </c>
      <c r="R7937" t="str">
        <f t="shared" si="618"/>
        <v>Em atraso</v>
      </c>
      <c r="S7937" s="5">
        <f t="shared" si="619"/>
        <v>3</v>
      </c>
    </row>
    <row r="7938" spans="1:19" x14ac:dyDescent="0.25">
      <c r="A7938">
        <v>7937</v>
      </c>
      <c r="B7938" s="1">
        <v>44377</v>
      </c>
      <c r="C7938" s="1">
        <v>44386</v>
      </c>
      <c r="D7938" s="1">
        <v>44388</v>
      </c>
      <c r="E7938" s="1">
        <v>44389</v>
      </c>
      <c r="F7938">
        <v>4</v>
      </c>
      <c r="G7938">
        <v>8</v>
      </c>
      <c r="H7938">
        <v>19</v>
      </c>
      <c r="I7938" s="6">
        <v>0</v>
      </c>
      <c r="J7938">
        <v>3</v>
      </c>
      <c r="K7938" t="str">
        <f>_xlfn.XLOOKUP(fCompras!F7938,dComprador!$A$2:$A$7,dComprador!$B$2:$B$7)</f>
        <v>Lira</v>
      </c>
      <c r="L7938" t="str">
        <f>_xlfn.XLOOKUP(J7938,dFornecedor!$A$2:$A$6,dFornecedor!$B$2:$B$6)</f>
        <v>StepUp</v>
      </c>
      <c r="M7938" t="str">
        <f>_xlfn.XLOOKUP(G7938,dMateriaPrima!$A$2:$A$12,dMateriaPrima!$B$2:$B$12)</f>
        <v>Cimento</v>
      </c>
      <c r="N7938" s="2">
        <f>_xlfn.XLOOKUP(G7938,dMateriaPrima!$A$2:$A$12,dMateriaPrima!$C$2:$C$12)</f>
        <v>23</v>
      </c>
      <c r="O7938" s="3">
        <f t="shared" si="615"/>
        <v>437</v>
      </c>
      <c r="P7938" s="4">
        <f t="shared" si="616"/>
        <v>0</v>
      </c>
      <c r="Q7938" s="3">
        <f t="shared" si="617"/>
        <v>437</v>
      </c>
      <c r="R7938" t="str">
        <f t="shared" si="618"/>
        <v>Em atraso</v>
      </c>
      <c r="S7938" s="5">
        <f t="shared" si="619"/>
        <v>1</v>
      </c>
    </row>
    <row r="7939" spans="1:19" x14ac:dyDescent="0.25">
      <c r="A7939">
        <v>7938</v>
      </c>
      <c r="B7939" s="1">
        <v>44377</v>
      </c>
      <c r="C7939" s="1">
        <v>44386</v>
      </c>
      <c r="D7939" s="1">
        <v>44387</v>
      </c>
      <c r="E7939" s="1">
        <v>44389</v>
      </c>
      <c r="F7939">
        <v>4</v>
      </c>
      <c r="G7939">
        <v>7</v>
      </c>
      <c r="H7939">
        <v>182</v>
      </c>
      <c r="I7939" s="6">
        <v>0</v>
      </c>
      <c r="J7939">
        <v>3</v>
      </c>
      <c r="K7939" t="str">
        <f>_xlfn.XLOOKUP(fCompras!F7939,dComprador!$A$2:$A$7,dComprador!$B$2:$B$7)</f>
        <v>Lira</v>
      </c>
      <c r="L7939" t="str">
        <f>_xlfn.XLOOKUP(J7939,dFornecedor!$A$2:$A$6,dFornecedor!$B$2:$B$6)</f>
        <v>StepUp</v>
      </c>
      <c r="M7939" t="str">
        <f>_xlfn.XLOOKUP(G7939,dMateriaPrima!$A$2:$A$12,dMateriaPrima!$B$2:$B$12)</f>
        <v>Poliéster</v>
      </c>
      <c r="N7939" s="2">
        <f>_xlfn.XLOOKUP(G7939,dMateriaPrima!$A$2:$A$12,dMateriaPrima!$C$2:$C$12)</f>
        <v>8</v>
      </c>
      <c r="O7939" s="3">
        <f t="shared" ref="O7939:O8002" si="620">PRODUCT(H7939,N7939)</f>
        <v>1456</v>
      </c>
      <c r="P7939" s="4">
        <f t="shared" ref="P7939:P8002" si="621">PRODUCT(O7939,I7939)</f>
        <v>0</v>
      </c>
      <c r="Q7939" s="3">
        <f t="shared" ref="Q7939:Q8002" si="622">O7939-P7939</f>
        <v>1456</v>
      </c>
      <c r="R7939" t="str">
        <f t="shared" ref="R7939:R8002" si="623">IF(E7939&lt;=D7939,"No prazo",IF(E7939&gt;D7939,"Em atraso"))</f>
        <v>Em atraso</v>
      </c>
      <c r="S7939" s="5">
        <f t="shared" ref="S7939:S8002" si="624">IF(E7939 &gt;D7939, E7939-D7939,0)</f>
        <v>2</v>
      </c>
    </row>
    <row r="7940" spans="1:19" x14ac:dyDescent="0.25">
      <c r="A7940">
        <v>7939</v>
      </c>
      <c r="B7940" s="1">
        <v>44377</v>
      </c>
      <c r="C7940" s="1">
        <v>44377</v>
      </c>
      <c r="D7940" s="1">
        <v>44385</v>
      </c>
      <c r="E7940" s="1">
        <v>44384</v>
      </c>
      <c r="F7940">
        <v>4</v>
      </c>
      <c r="G7940">
        <v>5</v>
      </c>
      <c r="H7940">
        <v>294</v>
      </c>
      <c r="I7940" s="6">
        <v>0.21</v>
      </c>
      <c r="J7940">
        <v>4</v>
      </c>
      <c r="K7940" t="str">
        <f>_xlfn.XLOOKUP(fCompras!F7940,dComprador!$A$2:$A$7,dComprador!$B$2:$B$7)</f>
        <v>Lira</v>
      </c>
      <c r="L7940" t="str">
        <f>_xlfn.XLOOKUP(J7940,dFornecedor!$A$2:$A$6,dFornecedor!$B$2:$B$6)</f>
        <v>AlphaOmega</v>
      </c>
      <c r="M7940" t="str">
        <f>_xlfn.XLOOKUP(G7940,dMateriaPrima!$A$2:$A$12,dMateriaPrima!$B$2:$B$12)</f>
        <v>Areia</v>
      </c>
      <c r="N7940" s="2">
        <f>_xlfn.XLOOKUP(G7940,dMateriaPrima!$A$2:$A$12,dMateriaPrima!$C$2:$C$12)</f>
        <v>3.59</v>
      </c>
      <c r="O7940" s="3">
        <f t="shared" si="620"/>
        <v>1055.46</v>
      </c>
      <c r="P7940" s="4">
        <f t="shared" si="621"/>
        <v>221.64660000000001</v>
      </c>
      <c r="Q7940" s="3">
        <f t="shared" si="622"/>
        <v>833.8134</v>
      </c>
      <c r="R7940" t="str">
        <f t="shared" si="623"/>
        <v>No prazo</v>
      </c>
      <c r="S7940" s="5">
        <f t="shared" si="624"/>
        <v>0</v>
      </c>
    </row>
    <row r="7941" spans="1:19" x14ac:dyDescent="0.25">
      <c r="A7941">
        <v>7940</v>
      </c>
      <c r="B7941" s="1">
        <v>44377</v>
      </c>
      <c r="C7941" s="1">
        <v>44380</v>
      </c>
      <c r="D7941" s="1">
        <v>44395</v>
      </c>
      <c r="E7941" s="1">
        <v>44396</v>
      </c>
      <c r="F7941">
        <v>1</v>
      </c>
      <c r="G7941">
        <v>11</v>
      </c>
      <c r="H7941">
        <v>7</v>
      </c>
      <c r="I7941" s="6">
        <v>0</v>
      </c>
      <c r="J7941">
        <v>4</v>
      </c>
      <c r="K7941" t="str">
        <f>_xlfn.XLOOKUP(fCompras!F7941,dComprador!$A$2:$A$7,dComprador!$B$2:$B$7)</f>
        <v>Alon</v>
      </c>
      <c r="L7941" t="str">
        <f>_xlfn.XLOOKUP(J7941,dFornecedor!$A$2:$A$6,dFornecedor!$B$2:$B$6)</f>
        <v>AlphaOmega</v>
      </c>
      <c r="M7941" t="str">
        <f>_xlfn.XLOOKUP(G7941,dMateriaPrima!$A$2:$A$12,dMateriaPrima!$B$2:$B$12)</f>
        <v>Papel</v>
      </c>
      <c r="N7941" s="2">
        <f>_xlfn.XLOOKUP(G7941,dMateriaPrima!$A$2:$A$12,dMateriaPrima!$C$2:$C$12)</f>
        <v>9</v>
      </c>
      <c r="O7941" s="3">
        <f t="shared" si="620"/>
        <v>63</v>
      </c>
      <c r="P7941" s="4">
        <f t="shared" si="621"/>
        <v>0</v>
      </c>
      <c r="Q7941" s="3">
        <f t="shared" si="622"/>
        <v>63</v>
      </c>
      <c r="R7941" t="str">
        <f t="shared" si="623"/>
        <v>Em atraso</v>
      </c>
      <c r="S7941" s="5">
        <f t="shared" si="624"/>
        <v>1</v>
      </c>
    </row>
    <row r="7942" spans="1:19" x14ac:dyDescent="0.25">
      <c r="A7942">
        <v>7941</v>
      </c>
      <c r="B7942" s="1">
        <v>44377</v>
      </c>
      <c r="C7942" s="1">
        <v>44386</v>
      </c>
      <c r="D7942" s="1">
        <v>44390</v>
      </c>
      <c r="E7942" s="1">
        <v>44394</v>
      </c>
      <c r="F7942">
        <v>1</v>
      </c>
      <c r="G7942">
        <v>9</v>
      </c>
      <c r="H7942">
        <v>461</v>
      </c>
      <c r="I7942" s="6">
        <v>0</v>
      </c>
      <c r="J7942">
        <v>3</v>
      </c>
      <c r="K7942" t="str">
        <f>_xlfn.XLOOKUP(fCompras!F7942,dComprador!$A$2:$A$7,dComprador!$B$2:$B$7)</f>
        <v>Alon</v>
      </c>
      <c r="L7942" t="str">
        <f>_xlfn.XLOOKUP(J7942,dFornecedor!$A$2:$A$6,dFornecedor!$B$2:$B$6)</f>
        <v>StepUp</v>
      </c>
      <c r="M7942" t="str">
        <f>_xlfn.XLOOKUP(G7942,dMateriaPrima!$A$2:$A$12,dMateriaPrima!$B$2:$B$12)</f>
        <v>Couro</v>
      </c>
      <c r="N7942" s="2">
        <f>_xlfn.XLOOKUP(G7942,dMateriaPrima!$A$2:$A$12,dMateriaPrima!$C$2:$C$12)</f>
        <v>4.4000000000000004</v>
      </c>
      <c r="O7942" s="3">
        <f t="shared" si="620"/>
        <v>2028.4</v>
      </c>
      <c r="P7942" s="4">
        <f t="shared" si="621"/>
        <v>0</v>
      </c>
      <c r="Q7942" s="3">
        <f t="shared" si="622"/>
        <v>2028.4</v>
      </c>
      <c r="R7942" t="str">
        <f t="shared" si="623"/>
        <v>Em atraso</v>
      </c>
      <c r="S7942" s="5">
        <f t="shared" si="624"/>
        <v>4</v>
      </c>
    </row>
    <row r="7943" spans="1:19" x14ac:dyDescent="0.25">
      <c r="A7943">
        <v>7942</v>
      </c>
      <c r="B7943" s="1">
        <v>44377</v>
      </c>
      <c r="C7943" s="1">
        <v>44377</v>
      </c>
      <c r="D7943" s="1">
        <v>44396</v>
      </c>
      <c r="E7943" s="1">
        <v>44398</v>
      </c>
      <c r="F7943">
        <v>1</v>
      </c>
      <c r="G7943">
        <v>5</v>
      </c>
      <c r="H7943">
        <v>360</v>
      </c>
      <c r="I7943" s="6">
        <v>0</v>
      </c>
      <c r="J7943">
        <v>2</v>
      </c>
      <c r="K7943" t="str">
        <f>_xlfn.XLOOKUP(fCompras!F7943,dComprador!$A$2:$A$7,dComprador!$B$2:$B$7)</f>
        <v>Alon</v>
      </c>
      <c r="L7943" t="str">
        <f>_xlfn.XLOOKUP(J7943,dFornecedor!$A$2:$A$6,dFornecedor!$B$2:$B$6)</f>
        <v>Minerva</v>
      </c>
      <c r="M7943" t="str">
        <f>_xlfn.XLOOKUP(G7943,dMateriaPrima!$A$2:$A$12,dMateriaPrima!$B$2:$B$12)</f>
        <v>Areia</v>
      </c>
      <c r="N7943" s="2">
        <f>_xlfn.XLOOKUP(G7943,dMateriaPrima!$A$2:$A$12,dMateriaPrima!$C$2:$C$12)</f>
        <v>3.59</v>
      </c>
      <c r="O7943" s="3">
        <f t="shared" si="620"/>
        <v>1292.3999999999999</v>
      </c>
      <c r="P7943" s="4">
        <f t="shared" si="621"/>
        <v>0</v>
      </c>
      <c r="Q7943" s="3">
        <f t="shared" si="622"/>
        <v>1292.3999999999999</v>
      </c>
      <c r="R7943" t="str">
        <f t="shared" si="623"/>
        <v>Em atraso</v>
      </c>
      <c r="S7943" s="5">
        <f t="shared" si="624"/>
        <v>2</v>
      </c>
    </row>
    <row r="7944" spans="1:19" x14ac:dyDescent="0.25">
      <c r="A7944">
        <v>7943</v>
      </c>
      <c r="B7944" s="1">
        <v>44377</v>
      </c>
      <c r="C7944" s="1">
        <v>44381</v>
      </c>
      <c r="D7944" s="1">
        <v>44390</v>
      </c>
      <c r="E7944" s="1">
        <v>44391</v>
      </c>
      <c r="F7944">
        <v>2</v>
      </c>
      <c r="G7944">
        <v>1</v>
      </c>
      <c r="H7944">
        <v>156</v>
      </c>
      <c r="I7944" s="6">
        <v>0</v>
      </c>
      <c r="J7944">
        <v>1</v>
      </c>
      <c r="K7944" t="str">
        <f>_xlfn.XLOOKUP(fCompras!F7944,dComprador!$A$2:$A$7,dComprador!$B$2:$B$7)</f>
        <v>João</v>
      </c>
      <c r="L7944" t="str">
        <f>_xlfn.XLOOKUP(J7944,dFornecedor!$A$2:$A$6,dFornecedor!$B$2:$B$6)</f>
        <v>NorthShore</v>
      </c>
      <c r="M7944" t="str">
        <f>_xlfn.XLOOKUP(G7944,dMateriaPrima!$A$2:$A$12,dMateriaPrima!$B$2:$B$12)</f>
        <v>Tecido</v>
      </c>
      <c r="N7944" s="2">
        <f>_xlfn.XLOOKUP(G7944,dMateriaPrima!$A$2:$A$12,dMateriaPrima!$C$2:$C$12)</f>
        <v>18</v>
      </c>
      <c r="O7944" s="3">
        <f t="shared" si="620"/>
        <v>2808</v>
      </c>
      <c r="P7944" s="4">
        <f t="shared" si="621"/>
        <v>0</v>
      </c>
      <c r="Q7944" s="3">
        <f t="shared" si="622"/>
        <v>2808</v>
      </c>
      <c r="R7944" t="str">
        <f t="shared" si="623"/>
        <v>Em atraso</v>
      </c>
      <c r="S7944" s="5">
        <f t="shared" si="624"/>
        <v>1</v>
      </c>
    </row>
    <row r="7945" spans="1:19" x14ac:dyDescent="0.25">
      <c r="A7945">
        <v>7944</v>
      </c>
      <c r="B7945" s="1">
        <v>44377</v>
      </c>
      <c r="C7945" s="1">
        <v>44379</v>
      </c>
      <c r="D7945" s="1">
        <v>44408</v>
      </c>
      <c r="E7945" s="1">
        <v>44410</v>
      </c>
      <c r="F7945">
        <v>1</v>
      </c>
      <c r="G7945">
        <v>4</v>
      </c>
      <c r="H7945">
        <v>66</v>
      </c>
      <c r="I7945" s="6">
        <v>0</v>
      </c>
      <c r="J7945">
        <v>4</v>
      </c>
      <c r="K7945" t="str">
        <f>_xlfn.XLOOKUP(fCompras!F7945,dComprador!$A$2:$A$7,dComprador!$B$2:$B$7)</f>
        <v>Alon</v>
      </c>
      <c r="L7945" t="str">
        <f>_xlfn.XLOOKUP(J7945,dFornecedor!$A$2:$A$6,dFornecedor!$B$2:$B$6)</f>
        <v>AlphaOmega</v>
      </c>
      <c r="M7945" t="str">
        <f>_xlfn.XLOOKUP(G7945,dMateriaPrima!$A$2:$A$12,dMateriaPrima!$B$2:$B$12)</f>
        <v>Madeira</v>
      </c>
      <c r="N7945" s="2">
        <f>_xlfn.XLOOKUP(G7945,dMateriaPrima!$A$2:$A$12,dMateriaPrima!$C$2:$C$12)</f>
        <v>168</v>
      </c>
      <c r="O7945" s="3">
        <f t="shared" si="620"/>
        <v>11088</v>
      </c>
      <c r="P7945" s="4">
        <f t="shared" si="621"/>
        <v>0</v>
      </c>
      <c r="Q7945" s="3">
        <f t="shared" si="622"/>
        <v>11088</v>
      </c>
      <c r="R7945" t="str">
        <f t="shared" si="623"/>
        <v>Em atraso</v>
      </c>
      <c r="S7945" s="5">
        <f t="shared" si="624"/>
        <v>2</v>
      </c>
    </row>
    <row r="7946" spans="1:19" x14ac:dyDescent="0.25">
      <c r="A7946">
        <v>7945</v>
      </c>
      <c r="B7946" s="1">
        <v>44377</v>
      </c>
      <c r="C7946" s="1">
        <v>44386</v>
      </c>
      <c r="D7946" s="1">
        <v>44401</v>
      </c>
      <c r="E7946" s="1">
        <v>44402</v>
      </c>
      <c r="F7946">
        <v>1</v>
      </c>
      <c r="G7946">
        <v>9</v>
      </c>
      <c r="H7946">
        <v>115</v>
      </c>
      <c r="I7946" s="6">
        <v>0</v>
      </c>
      <c r="J7946">
        <v>3</v>
      </c>
      <c r="K7946" t="str">
        <f>_xlfn.XLOOKUP(fCompras!F7946,dComprador!$A$2:$A$7,dComprador!$B$2:$B$7)</f>
        <v>Alon</v>
      </c>
      <c r="L7946" t="str">
        <f>_xlfn.XLOOKUP(J7946,dFornecedor!$A$2:$A$6,dFornecedor!$B$2:$B$6)</f>
        <v>StepUp</v>
      </c>
      <c r="M7946" t="str">
        <f>_xlfn.XLOOKUP(G7946,dMateriaPrima!$A$2:$A$12,dMateriaPrima!$B$2:$B$12)</f>
        <v>Couro</v>
      </c>
      <c r="N7946" s="2">
        <f>_xlfn.XLOOKUP(G7946,dMateriaPrima!$A$2:$A$12,dMateriaPrima!$C$2:$C$12)</f>
        <v>4.4000000000000004</v>
      </c>
      <c r="O7946" s="3">
        <f t="shared" si="620"/>
        <v>506.00000000000006</v>
      </c>
      <c r="P7946" s="4">
        <f t="shared" si="621"/>
        <v>0</v>
      </c>
      <c r="Q7946" s="3">
        <f t="shared" si="622"/>
        <v>506.00000000000006</v>
      </c>
      <c r="R7946" t="str">
        <f t="shared" si="623"/>
        <v>Em atraso</v>
      </c>
      <c r="S7946" s="5">
        <f t="shared" si="624"/>
        <v>1</v>
      </c>
    </row>
    <row r="7947" spans="1:19" x14ac:dyDescent="0.25">
      <c r="A7947">
        <v>7946</v>
      </c>
      <c r="B7947" s="1">
        <v>44378</v>
      </c>
      <c r="C7947" s="1">
        <v>44385</v>
      </c>
      <c r="D7947" s="1">
        <v>44388</v>
      </c>
      <c r="E7947" s="1">
        <v>44389</v>
      </c>
      <c r="F7947">
        <v>4</v>
      </c>
      <c r="G7947">
        <v>5</v>
      </c>
      <c r="H7947">
        <v>347</v>
      </c>
      <c r="I7947" s="6">
        <v>0</v>
      </c>
      <c r="J7947">
        <v>2</v>
      </c>
      <c r="K7947" t="str">
        <f>_xlfn.XLOOKUP(fCompras!F7947,dComprador!$A$2:$A$7,dComprador!$B$2:$B$7)</f>
        <v>Lira</v>
      </c>
      <c r="L7947" t="str">
        <f>_xlfn.XLOOKUP(J7947,dFornecedor!$A$2:$A$6,dFornecedor!$B$2:$B$6)</f>
        <v>Minerva</v>
      </c>
      <c r="M7947" t="str">
        <f>_xlfn.XLOOKUP(G7947,dMateriaPrima!$A$2:$A$12,dMateriaPrima!$B$2:$B$12)</f>
        <v>Areia</v>
      </c>
      <c r="N7947" s="2">
        <f>_xlfn.XLOOKUP(G7947,dMateriaPrima!$A$2:$A$12,dMateriaPrima!$C$2:$C$12)</f>
        <v>3.59</v>
      </c>
      <c r="O7947" s="3">
        <f t="shared" si="620"/>
        <v>1245.73</v>
      </c>
      <c r="P7947" s="4">
        <f t="shared" si="621"/>
        <v>0</v>
      </c>
      <c r="Q7947" s="3">
        <f t="shared" si="622"/>
        <v>1245.73</v>
      </c>
      <c r="R7947" t="str">
        <f t="shared" si="623"/>
        <v>Em atraso</v>
      </c>
      <c r="S7947" s="5">
        <f t="shared" si="624"/>
        <v>1</v>
      </c>
    </row>
    <row r="7948" spans="1:19" x14ac:dyDescent="0.25">
      <c r="A7948">
        <v>7947</v>
      </c>
      <c r="B7948" s="1">
        <v>44378</v>
      </c>
      <c r="C7948" s="1">
        <v>44380</v>
      </c>
      <c r="D7948" s="1">
        <v>44385</v>
      </c>
      <c r="E7948" s="1">
        <v>44386</v>
      </c>
      <c r="F7948">
        <v>4</v>
      </c>
      <c r="G7948">
        <v>9</v>
      </c>
      <c r="H7948">
        <v>59</v>
      </c>
      <c r="I7948" s="6">
        <v>0</v>
      </c>
      <c r="J7948">
        <v>4</v>
      </c>
      <c r="K7948" t="str">
        <f>_xlfn.XLOOKUP(fCompras!F7948,dComprador!$A$2:$A$7,dComprador!$B$2:$B$7)</f>
        <v>Lira</v>
      </c>
      <c r="L7948" t="str">
        <f>_xlfn.XLOOKUP(J7948,dFornecedor!$A$2:$A$6,dFornecedor!$B$2:$B$6)</f>
        <v>AlphaOmega</v>
      </c>
      <c r="M7948" t="str">
        <f>_xlfn.XLOOKUP(G7948,dMateriaPrima!$A$2:$A$12,dMateriaPrima!$B$2:$B$12)</f>
        <v>Couro</v>
      </c>
      <c r="N7948" s="2">
        <f>_xlfn.XLOOKUP(G7948,dMateriaPrima!$A$2:$A$12,dMateriaPrima!$C$2:$C$12)</f>
        <v>4.4000000000000004</v>
      </c>
      <c r="O7948" s="3">
        <f t="shared" si="620"/>
        <v>259.60000000000002</v>
      </c>
      <c r="P7948" s="4">
        <f t="shared" si="621"/>
        <v>0</v>
      </c>
      <c r="Q7948" s="3">
        <f t="shared" si="622"/>
        <v>259.60000000000002</v>
      </c>
      <c r="R7948" t="str">
        <f t="shared" si="623"/>
        <v>Em atraso</v>
      </c>
      <c r="S7948" s="5">
        <f t="shared" si="624"/>
        <v>1</v>
      </c>
    </row>
    <row r="7949" spans="1:19" x14ac:dyDescent="0.25">
      <c r="A7949">
        <v>7948</v>
      </c>
      <c r="B7949" s="1">
        <v>44378</v>
      </c>
      <c r="C7949" s="1">
        <v>44388</v>
      </c>
      <c r="D7949" s="1">
        <v>44390</v>
      </c>
      <c r="E7949" s="1">
        <v>44390</v>
      </c>
      <c r="F7949">
        <v>4</v>
      </c>
      <c r="G7949">
        <v>4</v>
      </c>
      <c r="H7949">
        <v>54</v>
      </c>
      <c r="I7949" s="6">
        <v>0.15</v>
      </c>
      <c r="J7949">
        <v>1</v>
      </c>
      <c r="K7949" t="str">
        <f>_xlfn.XLOOKUP(fCompras!F7949,dComprador!$A$2:$A$7,dComprador!$B$2:$B$7)</f>
        <v>Lira</v>
      </c>
      <c r="L7949" t="str">
        <f>_xlfn.XLOOKUP(J7949,dFornecedor!$A$2:$A$6,dFornecedor!$B$2:$B$6)</f>
        <v>NorthShore</v>
      </c>
      <c r="M7949" t="str">
        <f>_xlfn.XLOOKUP(G7949,dMateriaPrima!$A$2:$A$12,dMateriaPrima!$B$2:$B$12)</f>
        <v>Madeira</v>
      </c>
      <c r="N7949" s="2">
        <f>_xlfn.XLOOKUP(G7949,dMateriaPrima!$A$2:$A$12,dMateriaPrima!$C$2:$C$12)</f>
        <v>168</v>
      </c>
      <c r="O7949" s="3">
        <f t="shared" si="620"/>
        <v>9072</v>
      </c>
      <c r="P7949" s="4">
        <f t="shared" si="621"/>
        <v>1360.8</v>
      </c>
      <c r="Q7949" s="3">
        <f t="shared" si="622"/>
        <v>7711.2</v>
      </c>
      <c r="R7949" t="str">
        <f t="shared" si="623"/>
        <v>No prazo</v>
      </c>
      <c r="S7949" s="5">
        <f t="shared" si="624"/>
        <v>0</v>
      </c>
    </row>
    <row r="7950" spans="1:19" x14ac:dyDescent="0.25">
      <c r="A7950">
        <v>7949</v>
      </c>
      <c r="B7950" s="1">
        <v>44378</v>
      </c>
      <c r="C7950" s="1">
        <v>44379</v>
      </c>
      <c r="D7950" s="1">
        <v>44385</v>
      </c>
      <c r="E7950" s="1">
        <v>44385</v>
      </c>
      <c r="F7950">
        <v>4</v>
      </c>
      <c r="G7950">
        <v>5</v>
      </c>
      <c r="H7950">
        <v>342</v>
      </c>
      <c r="I7950" s="6">
        <v>0</v>
      </c>
      <c r="J7950">
        <v>3</v>
      </c>
      <c r="K7950" t="str">
        <f>_xlfn.XLOOKUP(fCompras!F7950,dComprador!$A$2:$A$7,dComprador!$B$2:$B$7)</f>
        <v>Lira</v>
      </c>
      <c r="L7950" t="str">
        <f>_xlfn.XLOOKUP(J7950,dFornecedor!$A$2:$A$6,dFornecedor!$B$2:$B$6)</f>
        <v>StepUp</v>
      </c>
      <c r="M7950" t="str">
        <f>_xlfn.XLOOKUP(G7950,dMateriaPrima!$A$2:$A$12,dMateriaPrima!$B$2:$B$12)</f>
        <v>Areia</v>
      </c>
      <c r="N7950" s="2">
        <f>_xlfn.XLOOKUP(G7950,dMateriaPrima!$A$2:$A$12,dMateriaPrima!$C$2:$C$12)</f>
        <v>3.59</v>
      </c>
      <c r="O7950" s="3">
        <f t="shared" si="620"/>
        <v>1227.78</v>
      </c>
      <c r="P7950" s="4">
        <f t="shared" si="621"/>
        <v>0</v>
      </c>
      <c r="Q7950" s="3">
        <f t="shared" si="622"/>
        <v>1227.78</v>
      </c>
      <c r="R7950" t="str">
        <f t="shared" si="623"/>
        <v>No prazo</v>
      </c>
      <c r="S7950" s="5">
        <f t="shared" si="624"/>
        <v>0</v>
      </c>
    </row>
    <row r="7951" spans="1:19" x14ac:dyDescent="0.25">
      <c r="A7951">
        <v>7950</v>
      </c>
      <c r="B7951" s="1">
        <v>44378</v>
      </c>
      <c r="C7951" s="1">
        <v>44388</v>
      </c>
      <c r="D7951" s="1">
        <v>44390</v>
      </c>
      <c r="E7951" s="1">
        <v>44390</v>
      </c>
      <c r="F7951">
        <v>4</v>
      </c>
      <c r="G7951">
        <v>9</v>
      </c>
      <c r="H7951">
        <v>38</v>
      </c>
      <c r="I7951" s="6">
        <v>0</v>
      </c>
      <c r="J7951">
        <v>1</v>
      </c>
      <c r="K7951" t="str">
        <f>_xlfn.XLOOKUP(fCompras!F7951,dComprador!$A$2:$A$7,dComprador!$B$2:$B$7)</f>
        <v>Lira</v>
      </c>
      <c r="L7951" t="str">
        <f>_xlfn.XLOOKUP(J7951,dFornecedor!$A$2:$A$6,dFornecedor!$B$2:$B$6)</f>
        <v>NorthShore</v>
      </c>
      <c r="M7951" t="str">
        <f>_xlfn.XLOOKUP(G7951,dMateriaPrima!$A$2:$A$12,dMateriaPrima!$B$2:$B$12)</f>
        <v>Couro</v>
      </c>
      <c r="N7951" s="2">
        <f>_xlfn.XLOOKUP(G7951,dMateriaPrima!$A$2:$A$12,dMateriaPrima!$C$2:$C$12)</f>
        <v>4.4000000000000004</v>
      </c>
      <c r="O7951" s="3">
        <f t="shared" si="620"/>
        <v>167.20000000000002</v>
      </c>
      <c r="P7951" s="4">
        <f t="shared" si="621"/>
        <v>0</v>
      </c>
      <c r="Q7951" s="3">
        <f t="shared" si="622"/>
        <v>167.20000000000002</v>
      </c>
      <c r="R7951" t="str">
        <f t="shared" si="623"/>
        <v>No prazo</v>
      </c>
      <c r="S7951" s="5">
        <f t="shared" si="624"/>
        <v>0</v>
      </c>
    </row>
    <row r="7952" spans="1:19" x14ac:dyDescent="0.25">
      <c r="A7952">
        <v>7951</v>
      </c>
      <c r="B7952" s="1">
        <v>44378</v>
      </c>
      <c r="C7952" s="1">
        <v>44378</v>
      </c>
      <c r="D7952" s="1">
        <v>44398</v>
      </c>
      <c r="E7952" s="1">
        <v>44398</v>
      </c>
      <c r="F7952">
        <v>1</v>
      </c>
      <c r="G7952">
        <v>9</v>
      </c>
      <c r="H7952">
        <v>234</v>
      </c>
      <c r="I7952" s="6">
        <v>0.4</v>
      </c>
      <c r="J7952">
        <v>2</v>
      </c>
      <c r="K7952" t="str">
        <f>_xlfn.XLOOKUP(fCompras!F7952,dComprador!$A$2:$A$7,dComprador!$B$2:$B$7)</f>
        <v>Alon</v>
      </c>
      <c r="L7952" t="str">
        <f>_xlfn.XLOOKUP(J7952,dFornecedor!$A$2:$A$6,dFornecedor!$B$2:$B$6)</f>
        <v>Minerva</v>
      </c>
      <c r="M7952" t="str">
        <f>_xlfn.XLOOKUP(G7952,dMateriaPrima!$A$2:$A$12,dMateriaPrima!$B$2:$B$12)</f>
        <v>Couro</v>
      </c>
      <c r="N7952" s="2">
        <f>_xlfn.XLOOKUP(G7952,dMateriaPrima!$A$2:$A$12,dMateriaPrima!$C$2:$C$12)</f>
        <v>4.4000000000000004</v>
      </c>
      <c r="O7952" s="3">
        <f t="shared" si="620"/>
        <v>1029.6000000000001</v>
      </c>
      <c r="P7952" s="4">
        <f t="shared" si="621"/>
        <v>411.84000000000009</v>
      </c>
      <c r="Q7952" s="3">
        <f t="shared" si="622"/>
        <v>617.76</v>
      </c>
      <c r="R7952" t="str">
        <f t="shared" si="623"/>
        <v>No prazo</v>
      </c>
      <c r="S7952" s="5">
        <f t="shared" si="624"/>
        <v>0</v>
      </c>
    </row>
    <row r="7953" spans="1:19" x14ac:dyDescent="0.25">
      <c r="A7953">
        <v>7952</v>
      </c>
      <c r="B7953" s="1">
        <v>44378</v>
      </c>
      <c r="C7953" s="1">
        <v>44378</v>
      </c>
      <c r="D7953" s="1">
        <v>44391</v>
      </c>
      <c r="E7953" s="1">
        <v>44393</v>
      </c>
      <c r="F7953">
        <v>2</v>
      </c>
      <c r="G7953">
        <v>7</v>
      </c>
      <c r="H7953">
        <v>77</v>
      </c>
      <c r="I7953" s="6">
        <v>0</v>
      </c>
      <c r="J7953">
        <v>2</v>
      </c>
      <c r="K7953" t="str">
        <f>_xlfn.XLOOKUP(fCompras!F7953,dComprador!$A$2:$A$7,dComprador!$B$2:$B$7)</f>
        <v>João</v>
      </c>
      <c r="L7953" t="str">
        <f>_xlfn.XLOOKUP(J7953,dFornecedor!$A$2:$A$6,dFornecedor!$B$2:$B$6)</f>
        <v>Minerva</v>
      </c>
      <c r="M7953" t="str">
        <f>_xlfn.XLOOKUP(G7953,dMateriaPrima!$A$2:$A$12,dMateriaPrima!$B$2:$B$12)</f>
        <v>Poliéster</v>
      </c>
      <c r="N7953" s="2">
        <f>_xlfn.XLOOKUP(G7953,dMateriaPrima!$A$2:$A$12,dMateriaPrima!$C$2:$C$12)</f>
        <v>8</v>
      </c>
      <c r="O7953" s="3">
        <f t="shared" si="620"/>
        <v>616</v>
      </c>
      <c r="P7953" s="4">
        <f t="shared" si="621"/>
        <v>0</v>
      </c>
      <c r="Q7953" s="3">
        <f t="shared" si="622"/>
        <v>616</v>
      </c>
      <c r="R7953" t="str">
        <f t="shared" si="623"/>
        <v>Em atraso</v>
      </c>
      <c r="S7953" s="5">
        <f t="shared" si="624"/>
        <v>2</v>
      </c>
    </row>
    <row r="7954" spans="1:19" x14ac:dyDescent="0.25">
      <c r="A7954">
        <v>7953</v>
      </c>
      <c r="B7954" s="1">
        <v>44378</v>
      </c>
      <c r="C7954" s="1">
        <v>44378</v>
      </c>
      <c r="D7954" s="1">
        <v>44393</v>
      </c>
      <c r="E7954" s="1">
        <v>44398</v>
      </c>
      <c r="F7954">
        <v>1</v>
      </c>
      <c r="G7954">
        <v>8</v>
      </c>
      <c r="H7954">
        <v>44</v>
      </c>
      <c r="I7954" s="6">
        <v>0</v>
      </c>
      <c r="J7954">
        <v>4</v>
      </c>
      <c r="K7954" t="str">
        <f>_xlfn.XLOOKUP(fCompras!F7954,dComprador!$A$2:$A$7,dComprador!$B$2:$B$7)</f>
        <v>Alon</v>
      </c>
      <c r="L7954" t="str">
        <f>_xlfn.XLOOKUP(J7954,dFornecedor!$A$2:$A$6,dFornecedor!$B$2:$B$6)</f>
        <v>AlphaOmega</v>
      </c>
      <c r="M7954" t="str">
        <f>_xlfn.XLOOKUP(G7954,dMateriaPrima!$A$2:$A$12,dMateriaPrima!$B$2:$B$12)</f>
        <v>Cimento</v>
      </c>
      <c r="N7954" s="2">
        <f>_xlfn.XLOOKUP(G7954,dMateriaPrima!$A$2:$A$12,dMateriaPrima!$C$2:$C$12)</f>
        <v>23</v>
      </c>
      <c r="O7954" s="3">
        <f t="shared" si="620"/>
        <v>1012</v>
      </c>
      <c r="P7954" s="4">
        <f t="shared" si="621"/>
        <v>0</v>
      </c>
      <c r="Q7954" s="3">
        <f t="shared" si="622"/>
        <v>1012</v>
      </c>
      <c r="R7954" t="str">
        <f t="shared" si="623"/>
        <v>Em atraso</v>
      </c>
      <c r="S7954" s="5">
        <f t="shared" si="624"/>
        <v>5</v>
      </c>
    </row>
    <row r="7955" spans="1:19" x14ac:dyDescent="0.25">
      <c r="A7955">
        <v>7954</v>
      </c>
      <c r="B7955" s="1">
        <v>44378</v>
      </c>
      <c r="C7955" s="1">
        <v>44386</v>
      </c>
      <c r="D7955" s="1">
        <v>44412</v>
      </c>
      <c r="E7955" s="1">
        <v>44413</v>
      </c>
      <c r="F7955">
        <v>1</v>
      </c>
      <c r="G7955">
        <v>9</v>
      </c>
      <c r="H7955">
        <v>13</v>
      </c>
      <c r="I7955" s="6">
        <v>0</v>
      </c>
      <c r="J7955">
        <v>2</v>
      </c>
      <c r="K7955" t="str">
        <f>_xlfn.XLOOKUP(fCompras!F7955,dComprador!$A$2:$A$7,dComprador!$B$2:$B$7)</f>
        <v>Alon</v>
      </c>
      <c r="L7955" t="str">
        <f>_xlfn.XLOOKUP(J7955,dFornecedor!$A$2:$A$6,dFornecedor!$B$2:$B$6)</f>
        <v>Minerva</v>
      </c>
      <c r="M7955" t="str">
        <f>_xlfn.XLOOKUP(G7955,dMateriaPrima!$A$2:$A$12,dMateriaPrima!$B$2:$B$12)</f>
        <v>Couro</v>
      </c>
      <c r="N7955" s="2">
        <f>_xlfn.XLOOKUP(G7955,dMateriaPrima!$A$2:$A$12,dMateriaPrima!$C$2:$C$12)</f>
        <v>4.4000000000000004</v>
      </c>
      <c r="O7955" s="3">
        <f t="shared" si="620"/>
        <v>57.2</v>
      </c>
      <c r="P7955" s="4">
        <f t="shared" si="621"/>
        <v>0</v>
      </c>
      <c r="Q7955" s="3">
        <f t="shared" si="622"/>
        <v>57.2</v>
      </c>
      <c r="R7955" t="str">
        <f t="shared" si="623"/>
        <v>Em atraso</v>
      </c>
      <c r="S7955" s="5">
        <f t="shared" si="624"/>
        <v>1</v>
      </c>
    </row>
    <row r="7956" spans="1:19" x14ac:dyDescent="0.25">
      <c r="A7956">
        <v>7955</v>
      </c>
      <c r="B7956" s="1">
        <v>44378</v>
      </c>
      <c r="C7956" s="1">
        <v>44383</v>
      </c>
      <c r="D7956" s="1">
        <v>44409</v>
      </c>
      <c r="E7956" s="1">
        <v>44409</v>
      </c>
      <c r="F7956">
        <v>1</v>
      </c>
      <c r="G7956">
        <v>9</v>
      </c>
      <c r="H7956">
        <v>49</v>
      </c>
      <c r="I7956" s="6">
        <v>0</v>
      </c>
      <c r="J7956">
        <v>2</v>
      </c>
      <c r="K7956" t="str">
        <f>_xlfn.XLOOKUP(fCompras!F7956,dComprador!$A$2:$A$7,dComprador!$B$2:$B$7)</f>
        <v>Alon</v>
      </c>
      <c r="L7956" t="str">
        <f>_xlfn.XLOOKUP(J7956,dFornecedor!$A$2:$A$6,dFornecedor!$B$2:$B$6)</f>
        <v>Minerva</v>
      </c>
      <c r="M7956" t="str">
        <f>_xlfn.XLOOKUP(G7956,dMateriaPrima!$A$2:$A$12,dMateriaPrima!$B$2:$B$12)</f>
        <v>Couro</v>
      </c>
      <c r="N7956" s="2">
        <f>_xlfn.XLOOKUP(G7956,dMateriaPrima!$A$2:$A$12,dMateriaPrima!$C$2:$C$12)</f>
        <v>4.4000000000000004</v>
      </c>
      <c r="O7956" s="3">
        <f t="shared" si="620"/>
        <v>215.60000000000002</v>
      </c>
      <c r="P7956" s="4">
        <f t="shared" si="621"/>
        <v>0</v>
      </c>
      <c r="Q7956" s="3">
        <f t="shared" si="622"/>
        <v>215.60000000000002</v>
      </c>
      <c r="R7956" t="str">
        <f t="shared" si="623"/>
        <v>No prazo</v>
      </c>
      <c r="S7956" s="5">
        <f t="shared" si="624"/>
        <v>0</v>
      </c>
    </row>
    <row r="7957" spans="1:19" x14ac:dyDescent="0.25">
      <c r="A7957">
        <v>7956</v>
      </c>
      <c r="B7957" s="1">
        <v>44378</v>
      </c>
      <c r="C7957" s="1">
        <v>44379</v>
      </c>
      <c r="D7957" s="1">
        <v>44399</v>
      </c>
      <c r="E7957" s="1">
        <v>44400</v>
      </c>
      <c r="F7957">
        <v>1</v>
      </c>
      <c r="G7957">
        <v>6</v>
      </c>
      <c r="H7957">
        <v>71</v>
      </c>
      <c r="I7957" s="6">
        <v>0</v>
      </c>
      <c r="J7957">
        <v>3</v>
      </c>
      <c r="K7957" t="str">
        <f>_xlfn.XLOOKUP(fCompras!F7957,dComprador!$A$2:$A$7,dComprador!$B$2:$B$7)</f>
        <v>Alon</v>
      </c>
      <c r="L7957" t="str">
        <f>_xlfn.XLOOKUP(J7957,dFornecedor!$A$2:$A$6,dFornecedor!$B$2:$B$6)</f>
        <v>StepUp</v>
      </c>
      <c r="M7957" t="str">
        <f>_xlfn.XLOOKUP(G7957,dMateriaPrima!$A$2:$A$12,dMateriaPrima!$B$2:$B$12)</f>
        <v>Fio Algodão</v>
      </c>
      <c r="N7957" s="2">
        <f>_xlfn.XLOOKUP(G7957,dMateriaPrima!$A$2:$A$12,dMateriaPrima!$C$2:$C$12)</f>
        <v>55.9</v>
      </c>
      <c r="O7957" s="3">
        <f t="shared" si="620"/>
        <v>3968.9</v>
      </c>
      <c r="P7957" s="4">
        <f t="shared" si="621"/>
        <v>0</v>
      </c>
      <c r="Q7957" s="3">
        <f t="shared" si="622"/>
        <v>3968.9</v>
      </c>
      <c r="R7957" t="str">
        <f t="shared" si="623"/>
        <v>Em atraso</v>
      </c>
      <c r="S7957" s="5">
        <f t="shared" si="624"/>
        <v>1</v>
      </c>
    </row>
    <row r="7958" spans="1:19" x14ac:dyDescent="0.25">
      <c r="A7958">
        <v>7957</v>
      </c>
      <c r="B7958" s="1">
        <v>44378</v>
      </c>
      <c r="C7958" s="1">
        <v>44387</v>
      </c>
      <c r="D7958" s="1">
        <v>44399</v>
      </c>
      <c r="E7958" s="1">
        <v>44402</v>
      </c>
      <c r="F7958">
        <v>1</v>
      </c>
      <c r="G7958">
        <v>10</v>
      </c>
      <c r="H7958">
        <v>87</v>
      </c>
      <c r="I7958" s="6">
        <v>0</v>
      </c>
      <c r="J7958">
        <v>2</v>
      </c>
      <c r="K7958" t="str">
        <f>_xlfn.XLOOKUP(fCompras!F7958,dComprador!$A$2:$A$7,dComprador!$B$2:$B$7)</f>
        <v>Alon</v>
      </c>
      <c r="L7958" t="str">
        <f>_xlfn.XLOOKUP(J7958,dFornecedor!$A$2:$A$6,dFornecedor!$B$2:$B$6)</f>
        <v>Minerva</v>
      </c>
      <c r="M7958" t="str">
        <f>_xlfn.XLOOKUP(G7958,dMateriaPrima!$A$2:$A$12,dMateriaPrima!$B$2:$B$12)</f>
        <v>Pedra Britada</v>
      </c>
      <c r="N7958" s="2">
        <f>_xlfn.XLOOKUP(G7958,dMateriaPrima!$A$2:$A$12,dMateriaPrima!$C$2:$C$12)</f>
        <v>56</v>
      </c>
      <c r="O7958" s="3">
        <f t="shared" si="620"/>
        <v>4872</v>
      </c>
      <c r="P7958" s="4">
        <f t="shared" si="621"/>
        <v>0</v>
      </c>
      <c r="Q7958" s="3">
        <f t="shared" si="622"/>
        <v>4872</v>
      </c>
      <c r="R7958" t="str">
        <f t="shared" si="623"/>
        <v>Em atraso</v>
      </c>
      <c r="S7958" s="5">
        <f t="shared" si="624"/>
        <v>3</v>
      </c>
    </row>
    <row r="7959" spans="1:19" x14ac:dyDescent="0.25">
      <c r="A7959">
        <v>7958</v>
      </c>
      <c r="B7959" s="1">
        <v>44378</v>
      </c>
      <c r="C7959" s="1">
        <v>44379</v>
      </c>
      <c r="D7959" s="1">
        <v>44399</v>
      </c>
      <c r="E7959" s="1">
        <v>44403</v>
      </c>
      <c r="F7959">
        <v>1</v>
      </c>
      <c r="G7959">
        <v>6</v>
      </c>
      <c r="H7959">
        <v>46</v>
      </c>
      <c r="I7959" s="6">
        <v>0</v>
      </c>
      <c r="J7959">
        <v>3</v>
      </c>
      <c r="K7959" t="str">
        <f>_xlfn.XLOOKUP(fCompras!F7959,dComprador!$A$2:$A$7,dComprador!$B$2:$B$7)</f>
        <v>Alon</v>
      </c>
      <c r="L7959" t="str">
        <f>_xlfn.XLOOKUP(J7959,dFornecedor!$A$2:$A$6,dFornecedor!$B$2:$B$6)</f>
        <v>StepUp</v>
      </c>
      <c r="M7959" t="str">
        <f>_xlfn.XLOOKUP(G7959,dMateriaPrima!$A$2:$A$12,dMateriaPrima!$B$2:$B$12)</f>
        <v>Fio Algodão</v>
      </c>
      <c r="N7959" s="2">
        <f>_xlfn.XLOOKUP(G7959,dMateriaPrima!$A$2:$A$12,dMateriaPrima!$C$2:$C$12)</f>
        <v>55.9</v>
      </c>
      <c r="O7959" s="3">
        <f t="shared" si="620"/>
        <v>2571.4</v>
      </c>
      <c r="P7959" s="4">
        <f t="shared" si="621"/>
        <v>0</v>
      </c>
      <c r="Q7959" s="3">
        <f t="shared" si="622"/>
        <v>2571.4</v>
      </c>
      <c r="R7959" t="str">
        <f t="shared" si="623"/>
        <v>Em atraso</v>
      </c>
      <c r="S7959" s="5">
        <f t="shared" si="624"/>
        <v>4</v>
      </c>
    </row>
    <row r="7960" spans="1:19" x14ac:dyDescent="0.25">
      <c r="A7960">
        <v>7959</v>
      </c>
      <c r="B7960" s="1">
        <v>44379</v>
      </c>
      <c r="C7960" s="1">
        <v>44382</v>
      </c>
      <c r="D7960" s="1">
        <v>44386</v>
      </c>
      <c r="E7960" s="1">
        <v>44382</v>
      </c>
      <c r="F7960">
        <v>4</v>
      </c>
      <c r="G7960">
        <v>6</v>
      </c>
      <c r="H7960">
        <v>416</v>
      </c>
      <c r="I7960" s="6">
        <v>0</v>
      </c>
      <c r="J7960">
        <v>1</v>
      </c>
      <c r="K7960" t="str">
        <f>_xlfn.XLOOKUP(fCompras!F7960,dComprador!$A$2:$A$7,dComprador!$B$2:$B$7)</f>
        <v>Lira</v>
      </c>
      <c r="L7960" t="str">
        <f>_xlfn.XLOOKUP(J7960,dFornecedor!$A$2:$A$6,dFornecedor!$B$2:$B$6)</f>
        <v>NorthShore</v>
      </c>
      <c r="M7960" t="str">
        <f>_xlfn.XLOOKUP(G7960,dMateriaPrima!$A$2:$A$12,dMateriaPrima!$B$2:$B$12)</f>
        <v>Fio Algodão</v>
      </c>
      <c r="N7960" s="2">
        <f>_xlfn.XLOOKUP(G7960,dMateriaPrima!$A$2:$A$12,dMateriaPrima!$C$2:$C$12)</f>
        <v>55.9</v>
      </c>
      <c r="O7960" s="3">
        <f t="shared" si="620"/>
        <v>23254.399999999998</v>
      </c>
      <c r="P7960" s="4">
        <f t="shared" si="621"/>
        <v>0</v>
      </c>
      <c r="Q7960" s="3">
        <f t="shared" si="622"/>
        <v>23254.399999999998</v>
      </c>
      <c r="R7960" t="str">
        <f t="shared" si="623"/>
        <v>No prazo</v>
      </c>
      <c r="S7960" s="5">
        <f t="shared" si="624"/>
        <v>0</v>
      </c>
    </row>
    <row r="7961" spans="1:19" x14ac:dyDescent="0.25">
      <c r="A7961">
        <v>7960</v>
      </c>
      <c r="B7961" s="1">
        <v>44379</v>
      </c>
      <c r="C7961" s="1">
        <v>44386</v>
      </c>
      <c r="D7961" s="1">
        <v>44389</v>
      </c>
      <c r="E7961" s="1">
        <v>44392</v>
      </c>
      <c r="F7961">
        <v>4</v>
      </c>
      <c r="G7961">
        <v>9</v>
      </c>
      <c r="H7961">
        <v>199</v>
      </c>
      <c r="I7961" s="6">
        <v>0</v>
      </c>
      <c r="J7961">
        <v>5</v>
      </c>
      <c r="K7961" t="str">
        <f>_xlfn.XLOOKUP(fCompras!F7961,dComprador!$A$2:$A$7,dComprador!$B$2:$B$7)</f>
        <v>Lira</v>
      </c>
      <c r="L7961" t="str">
        <f>_xlfn.XLOOKUP(J7961,dFornecedor!$A$2:$A$6,dFornecedor!$B$2:$B$6)</f>
        <v>Atlas</v>
      </c>
      <c r="M7961" t="str">
        <f>_xlfn.XLOOKUP(G7961,dMateriaPrima!$A$2:$A$12,dMateriaPrima!$B$2:$B$12)</f>
        <v>Couro</v>
      </c>
      <c r="N7961" s="2">
        <f>_xlfn.XLOOKUP(G7961,dMateriaPrima!$A$2:$A$12,dMateriaPrima!$C$2:$C$12)</f>
        <v>4.4000000000000004</v>
      </c>
      <c r="O7961" s="3">
        <f t="shared" si="620"/>
        <v>875.6</v>
      </c>
      <c r="P7961" s="4">
        <f t="shared" si="621"/>
        <v>0</v>
      </c>
      <c r="Q7961" s="3">
        <f t="shared" si="622"/>
        <v>875.6</v>
      </c>
      <c r="R7961" t="str">
        <f t="shared" si="623"/>
        <v>Em atraso</v>
      </c>
      <c r="S7961" s="5">
        <f t="shared" si="624"/>
        <v>3</v>
      </c>
    </row>
    <row r="7962" spans="1:19" x14ac:dyDescent="0.25">
      <c r="A7962">
        <v>7961</v>
      </c>
      <c r="B7962" s="1">
        <v>44379</v>
      </c>
      <c r="C7962" s="1">
        <v>44379</v>
      </c>
      <c r="D7962" s="1">
        <v>44385</v>
      </c>
      <c r="E7962" s="1">
        <v>44390</v>
      </c>
      <c r="F7962">
        <v>4</v>
      </c>
      <c r="G7962">
        <v>10</v>
      </c>
      <c r="H7962">
        <v>346</v>
      </c>
      <c r="I7962" s="6">
        <v>0</v>
      </c>
      <c r="J7962">
        <v>2</v>
      </c>
      <c r="K7962" t="str">
        <f>_xlfn.XLOOKUP(fCompras!F7962,dComprador!$A$2:$A$7,dComprador!$B$2:$B$7)</f>
        <v>Lira</v>
      </c>
      <c r="L7962" t="str">
        <f>_xlfn.XLOOKUP(J7962,dFornecedor!$A$2:$A$6,dFornecedor!$B$2:$B$6)</f>
        <v>Minerva</v>
      </c>
      <c r="M7962" t="str">
        <f>_xlfn.XLOOKUP(G7962,dMateriaPrima!$A$2:$A$12,dMateriaPrima!$B$2:$B$12)</f>
        <v>Pedra Britada</v>
      </c>
      <c r="N7962" s="2">
        <f>_xlfn.XLOOKUP(G7962,dMateriaPrima!$A$2:$A$12,dMateriaPrima!$C$2:$C$12)</f>
        <v>56</v>
      </c>
      <c r="O7962" s="3">
        <f t="shared" si="620"/>
        <v>19376</v>
      </c>
      <c r="P7962" s="4">
        <f t="shared" si="621"/>
        <v>0</v>
      </c>
      <c r="Q7962" s="3">
        <f t="shared" si="622"/>
        <v>19376</v>
      </c>
      <c r="R7962" t="str">
        <f t="shared" si="623"/>
        <v>Em atraso</v>
      </c>
      <c r="S7962" s="5">
        <f t="shared" si="624"/>
        <v>5</v>
      </c>
    </row>
    <row r="7963" spans="1:19" x14ac:dyDescent="0.25">
      <c r="A7963">
        <v>7962</v>
      </c>
      <c r="B7963" s="1">
        <v>44379</v>
      </c>
      <c r="C7963" s="1">
        <v>44379</v>
      </c>
      <c r="D7963" s="1">
        <v>44385</v>
      </c>
      <c r="E7963" s="1">
        <v>44388</v>
      </c>
      <c r="F7963">
        <v>4</v>
      </c>
      <c r="G7963">
        <v>11</v>
      </c>
      <c r="H7963">
        <v>4</v>
      </c>
      <c r="I7963" s="6">
        <v>0</v>
      </c>
      <c r="J7963">
        <v>5</v>
      </c>
      <c r="K7963" t="str">
        <f>_xlfn.XLOOKUP(fCompras!F7963,dComprador!$A$2:$A$7,dComprador!$B$2:$B$7)</f>
        <v>Lira</v>
      </c>
      <c r="L7963" t="str">
        <f>_xlfn.XLOOKUP(J7963,dFornecedor!$A$2:$A$6,dFornecedor!$B$2:$B$6)</f>
        <v>Atlas</v>
      </c>
      <c r="M7963" t="str">
        <f>_xlfn.XLOOKUP(G7963,dMateriaPrima!$A$2:$A$12,dMateriaPrima!$B$2:$B$12)</f>
        <v>Papel</v>
      </c>
      <c r="N7963" s="2">
        <f>_xlfn.XLOOKUP(G7963,dMateriaPrima!$A$2:$A$12,dMateriaPrima!$C$2:$C$12)</f>
        <v>9</v>
      </c>
      <c r="O7963" s="3">
        <f t="shared" si="620"/>
        <v>36</v>
      </c>
      <c r="P7963" s="4">
        <f t="shared" si="621"/>
        <v>0</v>
      </c>
      <c r="Q7963" s="3">
        <f t="shared" si="622"/>
        <v>36</v>
      </c>
      <c r="R7963" t="str">
        <f t="shared" si="623"/>
        <v>Em atraso</v>
      </c>
      <c r="S7963" s="5">
        <f t="shared" si="624"/>
        <v>3</v>
      </c>
    </row>
    <row r="7964" spans="1:19" x14ac:dyDescent="0.25">
      <c r="A7964">
        <v>7963</v>
      </c>
      <c r="B7964" s="1">
        <v>44379</v>
      </c>
      <c r="C7964" s="1">
        <v>44386</v>
      </c>
      <c r="D7964" s="1">
        <v>44398</v>
      </c>
      <c r="E7964" s="1">
        <v>44400</v>
      </c>
      <c r="F7964">
        <v>1</v>
      </c>
      <c r="G7964">
        <v>8</v>
      </c>
      <c r="H7964">
        <v>38</v>
      </c>
      <c r="I7964" s="6">
        <v>0</v>
      </c>
      <c r="J7964">
        <v>2</v>
      </c>
      <c r="K7964" t="str">
        <f>_xlfn.XLOOKUP(fCompras!F7964,dComprador!$A$2:$A$7,dComprador!$B$2:$B$7)</f>
        <v>Alon</v>
      </c>
      <c r="L7964" t="str">
        <f>_xlfn.XLOOKUP(J7964,dFornecedor!$A$2:$A$6,dFornecedor!$B$2:$B$6)</f>
        <v>Minerva</v>
      </c>
      <c r="M7964" t="str">
        <f>_xlfn.XLOOKUP(G7964,dMateriaPrima!$A$2:$A$12,dMateriaPrima!$B$2:$B$12)</f>
        <v>Cimento</v>
      </c>
      <c r="N7964" s="2">
        <f>_xlfn.XLOOKUP(G7964,dMateriaPrima!$A$2:$A$12,dMateriaPrima!$C$2:$C$12)</f>
        <v>23</v>
      </c>
      <c r="O7964" s="3">
        <f t="shared" si="620"/>
        <v>874</v>
      </c>
      <c r="P7964" s="4">
        <f t="shared" si="621"/>
        <v>0</v>
      </c>
      <c r="Q7964" s="3">
        <f t="shared" si="622"/>
        <v>874</v>
      </c>
      <c r="R7964" t="str">
        <f t="shared" si="623"/>
        <v>Em atraso</v>
      </c>
      <c r="S7964" s="5">
        <f t="shared" si="624"/>
        <v>2</v>
      </c>
    </row>
    <row r="7965" spans="1:19" x14ac:dyDescent="0.25">
      <c r="A7965">
        <v>7964</v>
      </c>
      <c r="B7965" s="1">
        <v>44379</v>
      </c>
      <c r="C7965" s="1">
        <v>44388</v>
      </c>
      <c r="D7965" s="1">
        <v>44394</v>
      </c>
      <c r="E7965" s="1">
        <v>44393</v>
      </c>
      <c r="F7965">
        <v>2</v>
      </c>
      <c r="G7965">
        <v>5</v>
      </c>
      <c r="H7965">
        <v>49</v>
      </c>
      <c r="I7965" s="6">
        <v>0</v>
      </c>
      <c r="J7965">
        <v>1</v>
      </c>
      <c r="K7965" t="str">
        <f>_xlfn.XLOOKUP(fCompras!F7965,dComprador!$A$2:$A$7,dComprador!$B$2:$B$7)</f>
        <v>João</v>
      </c>
      <c r="L7965" t="str">
        <f>_xlfn.XLOOKUP(J7965,dFornecedor!$A$2:$A$6,dFornecedor!$B$2:$B$6)</f>
        <v>NorthShore</v>
      </c>
      <c r="M7965" t="str">
        <f>_xlfn.XLOOKUP(G7965,dMateriaPrima!$A$2:$A$12,dMateriaPrima!$B$2:$B$12)</f>
        <v>Areia</v>
      </c>
      <c r="N7965" s="2">
        <f>_xlfn.XLOOKUP(G7965,dMateriaPrima!$A$2:$A$12,dMateriaPrima!$C$2:$C$12)</f>
        <v>3.59</v>
      </c>
      <c r="O7965" s="3">
        <f t="shared" si="620"/>
        <v>175.91</v>
      </c>
      <c r="P7965" s="4">
        <f t="shared" si="621"/>
        <v>0</v>
      </c>
      <c r="Q7965" s="3">
        <f t="shared" si="622"/>
        <v>175.91</v>
      </c>
      <c r="R7965" t="str">
        <f t="shared" si="623"/>
        <v>No prazo</v>
      </c>
      <c r="S7965" s="5">
        <f t="shared" si="624"/>
        <v>0</v>
      </c>
    </row>
    <row r="7966" spans="1:19" x14ac:dyDescent="0.25">
      <c r="A7966">
        <v>7965</v>
      </c>
      <c r="B7966" s="1">
        <v>44379</v>
      </c>
      <c r="C7966" s="1">
        <v>44379</v>
      </c>
      <c r="D7966" s="1">
        <v>44398</v>
      </c>
      <c r="E7966" s="1">
        <v>44399</v>
      </c>
      <c r="F7966">
        <v>1</v>
      </c>
      <c r="G7966">
        <v>2</v>
      </c>
      <c r="H7966">
        <v>7</v>
      </c>
      <c r="I7966" s="6">
        <v>0</v>
      </c>
      <c r="J7966">
        <v>2</v>
      </c>
      <c r="K7966" t="str">
        <f>_xlfn.XLOOKUP(fCompras!F7966,dComprador!$A$2:$A$7,dComprador!$B$2:$B$7)</f>
        <v>Alon</v>
      </c>
      <c r="L7966" t="str">
        <f>_xlfn.XLOOKUP(J7966,dFornecedor!$A$2:$A$6,dFornecedor!$B$2:$B$6)</f>
        <v>Minerva</v>
      </c>
      <c r="M7966" t="str">
        <f>_xlfn.XLOOKUP(G7966,dMateriaPrima!$A$2:$A$12,dMateriaPrima!$B$2:$B$12)</f>
        <v>Chapa Metal</v>
      </c>
      <c r="N7966" s="2">
        <f>_xlfn.XLOOKUP(G7966,dMateriaPrima!$A$2:$A$12,dMateriaPrima!$C$2:$C$12)</f>
        <v>299.89999999999998</v>
      </c>
      <c r="O7966" s="3">
        <f t="shared" si="620"/>
        <v>2099.2999999999997</v>
      </c>
      <c r="P7966" s="4">
        <f t="shared" si="621"/>
        <v>0</v>
      </c>
      <c r="Q7966" s="3">
        <f t="shared" si="622"/>
        <v>2099.2999999999997</v>
      </c>
      <c r="R7966" t="str">
        <f t="shared" si="623"/>
        <v>Em atraso</v>
      </c>
      <c r="S7966" s="5">
        <f t="shared" si="624"/>
        <v>1</v>
      </c>
    </row>
    <row r="7967" spans="1:19" x14ac:dyDescent="0.25">
      <c r="A7967">
        <v>7966</v>
      </c>
      <c r="B7967" s="1">
        <v>44379</v>
      </c>
      <c r="C7967" s="1">
        <v>44384</v>
      </c>
      <c r="D7967" s="1">
        <v>44409</v>
      </c>
      <c r="E7967" s="1">
        <v>44413</v>
      </c>
      <c r="F7967">
        <v>1</v>
      </c>
      <c r="G7967">
        <v>7</v>
      </c>
      <c r="H7967">
        <v>72</v>
      </c>
      <c r="I7967" s="6">
        <v>0</v>
      </c>
      <c r="J7967">
        <v>1</v>
      </c>
      <c r="K7967" t="str">
        <f>_xlfn.XLOOKUP(fCompras!F7967,dComprador!$A$2:$A$7,dComprador!$B$2:$B$7)</f>
        <v>Alon</v>
      </c>
      <c r="L7967" t="str">
        <f>_xlfn.XLOOKUP(J7967,dFornecedor!$A$2:$A$6,dFornecedor!$B$2:$B$6)</f>
        <v>NorthShore</v>
      </c>
      <c r="M7967" t="str">
        <f>_xlfn.XLOOKUP(G7967,dMateriaPrima!$A$2:$A$12,dMateriaPrima!$B$2:$B$12)</f>
        <v>Poliéster</v>
      </c>
      <c r="N7967" s="2">
        <f>_xlfn.XLOOKUP(G7967,dMateriaPrima!$A$2:$A$12,dMateriaPrima!$C$2:$C$12)</f>
        <v>8</v>
      </c>
      <c r="O7967" s="3">
        <f t="shared" si="620"/>
        <v>576</v>
      </c>
      <c r="P7967" s="4">
        <f t="shared" si="621"/>
        <v>0</v>
      </c>
      <c r="Q7967" s="3">
        <f t="shared" si="622"/>
        <v>576</v>
      </c>
      <c r="R7967" t="str">
        <f t="shared" si="623"/>
        <v>Em atraso</v>
      </c>
      <c r="S7967" s="5">
        <f t="shared" si="624"/>
        <v>4</v>
      </c>
    </row>
    <row r="7968" spans="1:19" x14ac:dyDescent="0.25">
      <c r="A7968">
        <v>7967</v>
      </c>
      <c r="B7968" s="1">
        <v>44380</v>
      </c>
      <c r="C7968" s="1">
        <v>44380</v>
      </c>
      <c r="D7968" s="1">
        <v>44387</v>
      </c>
      <c r="E7968" s="1">
        <v>44385</v>
      </c>
      <c r="F7968">
        <v>4</v>
      </c>
      <c r="G7968">
        <v>6</v>
      </c>
      <c r="H7968">
        <v>418</v>
      </c>
      <c r="I7968" s="6">
        <v>0</v>
      </c>
      <c r="J7968">
        <v>2</v>
      </c>
      <c r="K7968" t="str">
        <f>_xlfn.XLOOKUP(fCompras!F7968,dComprador!$A$2:$A$7,dComprador!$B$2:$B$7)</f>
        <v>Lira</v>
      </c>
      <c r="L7968" t="str">
        <f>_xlfn.XLOOKUP(J7968,dFornecedor!$A$2:$A$6,dFornecedor!$B$2:$B$6)</f>
        <v>Minerva</v>
      </c>
      <c r="M7968" t="str">
        <f>_xlfn.XLOOKUP(G7968,dMateriaPrima!$A$2:$A$12,dMateriaPrima!$B$2:$B$12)</f>
        <v>Fio Algodão</v>
      </c>
      <c r="N7968" s="2">
        <f>_xlfn.XLOOKUP(G7968,dMateriaPrima!$A$2:$A$12,dMateriaPrima!$C$2:$C$12)</f>
        <v>55.9</v>
      </c>
      <c r="O7968" s="3">
        <f t="shared" si="620"/>
        <v>23366.2</v>
      </c>
      <c r="P7968" s="4">
        <f t="shared" si="621"/>
        <v>0</v>
      </c>
      <c r="Q7968" s="3">
        <f t="shared" si="622"/>
        <v>23366.2</v>
      </c>
      <c r="R7968" t="str">
        <f t="shared" si="623"/>
        <v>No prazo</v>
      </c>
      <c r="S7968" s="5">
        <f t="shared" si="624"/>
        <v>0</v>
      </c>
    </row>
    <row r="7969" spans="1:19" x14ac:dyDescent="0.25">
      <c r="A7969">
        <v>7968</v>
      </c>
      <c r="B7969" s="1">
        <v>44380</v>
      </c>
      <c r="C7969" s="1">
        <v>44391</v>
      </c>
      <c r="D7969" s="1">
        <v>44392</v>
      </c>
      <c r="E7969" s="1">
        <v>44396</v>
      </c>
      <c r="F7969">
        <v>4</v>
      </c>
      <c r="G7969">
        <v>8</v>
      </c>
      <c r="H7969">
        <v>346</v>
      </c>
      <c r="I7969" s="6">
        <v>0</v>
      </c>
      <c r="J7969">
        <v>1</v>
      </c>
      <c r="K7969" t="str">
        <f>_xlfn.XLOOKUP(fCompras!F7969,dComprador!$A$2:$A$7,dComprador!$B$2:$B$7)</f>
        <v>Lira</v>
      </c>
      <c r="L7969" t="str">
        <f>_xlfn.XLOOKUP(J7969,dFornecedor!$A$2:$A$6,dFornecedor!$B$2:$B$6)</f>
        <v>NorthShore</v>
      </c>
      <c r="M7969" t="str">
        <f>_xlfn.XLOOKUP(G7969,dMateriaPrima!$A$2:$A$12,dMateriaPrima!$B$2:$B$12)</f>
        <v>Cimento</v>
      </c>
      <c r="N7969" s="2">
        <f>_xlfn.XLOOKUP(G7969,dMateriaPrima!$A$2:$A$12,dMateriaPrima!$C$2:$C$12)</f>
        <v>23</v>
      </c>
      <c r="O7969" s="3">
        <f t="shared" si="620"/>
        <v>7958</v>
      </c>
      <c r="P7969" s="4">
        <f t="shared" si="621"/>
        <v>0</v>
      </c>
      <c r="Q7969" s="3">
        <f t="shared" si="622"/>
        <v>7958</v>
      </c>
      <c r="R7969" t="str">
        <f t="shared" si="623"/>
        <v>Em atraso</v>
      </c>
      <c r="S7969" s="5">
        <f t="shared" si="624"/>
        <v>4</v>
      </c>
    </row>
    <row r="7970" spans="1:19" x14ac:dyDescent="0.25">
      <c r="A7970">
        <v>7969</v>
      </c>
      <c r="B7970" s="1">
        <v>44380</v>
      </c>
      <c r="C7970" s="1">
        <v>44380</v>
      </c>
      <c r="D7970" s="1">
        <v>44389</v>
      </c>
      <c r="E7970" s="1">
        <v>44389</v>
      </c>
      <c r="F7970">
        <v>4</v>
      </c>
      <c r="G7970">
        <v>9</v>
      </c>
      <c r="H7970">
        <v>432</v>
      </c>
      <c r="I7970" s="6">
        <v>0</v>
      </c>
      <c r="J7970">
        <v>4</v>
      </c>
      <c r="K7970" t="str">
        <f>_xlfn.XLOOKUP(fCompras!F7970,dComprador!$A$2:$A$7,dComprador!$B$2:$B$7)</f>
        <v>Lira</v>
      </c>
      <c r="L7970" t="str">
        <f>_xlfn.XLOOKUP(J7970,dFornecedor!$A$2:$A$6,dFornecedor!$B$2:$B$6)</f>
        <v>AlphaOmega</v>
      </c>
      <c r="M7970" t="str">
        <f>_xlfn.XLOOKUP(G7970,dMateriaPrima!$A$2:$A$12,dMateriaPrima!$B$2:$B$12)</f>
        <v>Couro</v>
      </c>
      <c r="N7970" s="2">
        <f>_xlfn.XLOOKUP(G7970,dMateriaPrima!$A$2:$A$12,dMateriaPrima!$C$2:$C$12)</f>
        <v>4.4000000000000004</v>
      </c>
      <c r="O7970" s="3">
        <f t="shared" si="620"/>
        <v>1900.8000000000002</v>
      </c>
      <c r="P7970" s="4">
        <f t="shared" si="621"/>
        <v>0</v>
      </c>
      <c r="Q7970" s="3">
        <f t="shared" si="622"/>
        <v>1900.8000000000002</v>
      </c>
      <c r="R7970" t="str">
        <f t="shared" si="623"/>
        <v>No prazo</v>
      </c>
      <c r="S7970" s="5">
        <f t="shared" si="624"/>
        <v>0</v>
      </c>
    </row>
    <row r="7971" spans="1:19" x14ac:dyDescent="0.25">
      <c r="A7971">
        <v>7970</v>
      </c>
      <c r="B7971" s="1">
        <v>44380</v>
      </c>
      <c r="C7971" s="1">
        <v>44388</v>
      </c>
      <c r="D7971" s="1">
        <v>44392</v>
      </c>
      <c r="E7971" s="1">
        <v>44394</v>
      </c>
      <c r="F7971">
        <v>4</v>
      </c>
      <c r="G7971">
        <v>7</v>
      </c>
      <c r="H7971">
        <v>108</v>
      </c>
      <c r="I7971" s="6">
        <v>0.1</v>
      </c>
      <c r="J7971">
        <v>2</v>
      </c>
      <c r="K7971" t="str">
        <f>_xlfn.XLOOKUP(fCompras!F7971,dComprador!$A$2:$A$7,dComprador!$B$2:$B$7)</f>
        <v>Lira</v>
      </c>
      <c r="L7971" t="str">
        <f>_xlfn.XLOOKUP(J7971,dFornecedor!$A$2:$A$6,dFornecedor!$B$2:$B$6)</f>
        <v>Minerva</v>
      </c>
      <c r="M7971" t="str">
        <f>_xlfn.XLOOKUP(G7971,dMateriaPrima!$A$2:$A$12,dMateriaPrima!$B$2:$B$12)</f>
        <v>Poliéster</v>
      </c>
      <c r="N7971" s="2">
        <f>_xlfn.XLOOKUP(G7971,dMateriaPrima!$A$2:$A$12,dMateriaPrima!$C$2:$C$12)</f>
        <v>8</v>
      </c>
      <c r="O7971" s="3">
        <f t="shared" si="620"/>
        <v>864</v>
      </c>
      <c r="P7971" s="4">
        <f t="shared" si="621"/>
        <v>86.4</v>
      </c>
      <c r="Q7971" s="3">
        <f t="shared" si="622"/>
        <v>777.6</v>
      </c>
      <c r="R7971" t="str">
        <f t="shared" si="623"/>
        <v>Em atraso</v>
      </c>
      <c r="S7971" s="5">
        <f t="shared" si="624"/>
        <v>2</v>
      </c>
    </row>
    <row r="7972" spans="1:19" x14ac:dyDescent="0.25">
      <c r="A7972">
        <v>7971</v>
      </c>
      <c r="B7972" s="1">
        <v>44380</v>
      </c>
      <c r="C7972" s="1">
        <v>44380</v>
      </c>
      <c r="D7972" s="1">
        <v>44400</v>
      </c>
      <c r="E7972" s="1">
        <v>44401</v>
      </c>
      <c r="F7972">
        <v>1</v>
      </c>
      <c r="G7972">
        <v>9</v>
      </c>
      <c r="H7972">
        <v>30</v>
      </c>
      <c r="I7972" s="6">
        <v>0</v>
      </c>
      <c r="J7972">
        <v>2</v>
      </c>
      <c r="K7972" t="str">
        <f>_xlfn.XLOOKUP(fCompras!F7972,dComprador!$A$2:$A$7,dComprador!$B$2:$B$7)</f>
        <v>Alon</v>
      </c>
      <c r="L7972" t="str">
        <f>_xlfn.XLOOKUP(J7972,dFornecedor!$A$2:$A$6,dFornecedor!$B$2:$B$6)</f>
        <v>Minerva</v>
      </c>
      <c r="M7972" t="str">
        <f>_xlfn.XLOOKUP(G7972,dMateriaPrima!$A$2:$A$12,dMateriaPrima!$B$2:$B$12)</f>
        <v>Couro</v>
      </c>
      <c r="N7972" s="2">
        <f>_xlfn.XLOOKUP(G7972,dMateriaPrima!$A$2:$A$12,dMateriaPrima!$C$2:$C$12)</f>
        <v>4.4000000000000004</v>
      </c>
      <c r="O7972" s="3">
        <f t="shared" si="620"/>
        <v>132</v>
      </c>
      <c r="P7972" s="4">
        <f t="shared" si="621"/>
        <v>0</v>
      </c>
      <c r="Q7972" s="3">
        <f t="shared" si="622"/>
        <v>132</v>
      </c>
      <c r="R7972" t="str">
        <f t="shared" si="623"/>
        <v>Em atraso</v>
      </c>
      <c r="S7972" s="5">
        <f t="shared" si="624"/>
        <v>1</v>
      </c>
    </row>
    <row r="7973" spans="1:19" x14ac:dyDescent="0.25">
      <c r="A7973">
        <v>7972</v>
      </c>
      <c r="B7973" s="1">
        <v>44380</v>
      </c>
      <c r="C7973" s="1">
        <v>44389</v>
      </c>
      <c r="D7973" s="1">
        <v>44397</v>
      </c>
      <c r="E7973" s="1">
        <v>44401</v>
      </c>
      <c r="F7973">
        <v>1</v>
      </c>
      <c r="G7973">
        <v>1</v>
      </c>
      <c r="H7973">
        <v>285</v>
      </c>
      <c r="I7973" s="6">
        <v>0</v>
      </c>
      <c r="J7973">
        <v>2</v>
      </c>
      <c r="K7973" t="str">
        <f>_xlfn.XLOOKUP(fCompras!F7973,dComprador!$A$2:$A$7,dComprador!$B$2:$B$7)</f>
        <v>Alon</v>
      </c>
      <c r="L7973" t="str">
        <f>_xlfn.XLOOKUP(J7973,dFornecedor!$A$2:$A$6,dFornecedor!$B$2:$B$6)</f>
        <v>Minerva</v>
      </c>
      <c r="M7973" t="str">
        <f>_xlfn.XLOOKUP(G7973,dMateriaPrima!$A$2:$A$12,dMateriaPrima!$B$2:$B$12)</f>
        <v>Tecido</v>
      </c>
      <c r="N7973" s="2">
        <f>_xlfn.XLOOKUP(G7973,dMateriaPrima!$A$2:$A$12,dMateriaPrima!$C$2:$C$12)</f>
        <v>18</v>
      </c>
      <c r="O7973" s="3">
        <f t="shared" si="620"/>
        <v>5130</v>
      </c>
      <c r="P7973" s="4">
        <f t="shared" si="621"/>
        <v>0</v>
      </c>
      <c r="Q7973" s="3">
        <f t="shared" si="622"/>
        <v>5130</v>
      </c>
      <c r="R7973" t="str">
        <f t="shared" si="623"/>
        <v>Em atraso</v>
      </c>
      <c r="S7973" s="5">
        <f t="shared" si="624"/>
        <v>4</v>
      </c>
    </row>
    <row r="7974" spans="1:19" x14ac:dyDescent="0.25">
      <c r="A7974">
        <v>7973</v>
      </c>
      <c r="B7974" s="1">
        <v>44380</v>
      </c>
      <c r="C7974" s="1">
        <v>44390</v>
      </c>
      <c r="D7974" s="1">
        <v>44394</v>
      </c>
      <c r="E7974" s="1">
        <v>44396</v>
      </c>
      <c r="F7974">
        <v>3</v>
      </c>
      <c r="G7974">
        <v>1</v>
      </c>
      <c r="H7974">
        <v>335</v>
      </c>
      <c r="I7974" s="6">
        <v>0</v>
      </c>
      <c r="J7974">
        <v>1</v>
      </c>
      <c r="K7974" t="str">
        <f>_xlfn.XLOOKUP(fCompras!F7974,dComprador!$A$2:$A$7,dComprador!$B$2:$B$7)</f>
        <v>Diego</v>
      </c>
      <c r="L7974" t="str">
        <f>_xlfn.XLOOKUP(J7974,dFornecedor!$A$2:$A$6,dFornecedor!$B$2:$B$6)</f>
        <v>NorthShore</v>
      </c>
      <c r="M7974" t="str">
        <f>_xlfn.XLOOKUP(G7974,dMateriaPrima!$A$2:$A$12,dMateriaPrima!$B$2:$B$12)</f>
        <v>Tecido</v>
      </c>
      <c r="N7974" s="2">
        <f>_xlfn.XLOOKUP(G7974,dMateriaPrima!$A$2:$A$12,dMateriaPrima!$C$2:$C$12)</f>
        <v>18</v>
      </c>
      <c r="O7974" s="3">
        <f t="shared" si="620"/>
        <v>6030</v>
      </c>
      <c r="P7974" s="4">
        <f t="shared" si="621"/>
        <v>0</v>
      </c>
      <c r="Q7974" s="3">
        <f t="shared" si="622"/>
        <v>6030</v>
      </c>
      <c r="R7974" t="str">
        <f t="shared" si="623"/>
        <v>Em atraso</v>
      </c>
      <c r="S7974" s="5">
        <f t="shared" si="624"/>
        <v>2</v>
      </c>
    </row>
    <row r="7975" spans="1:19" x14ac:dyDescent="0.25">
      <c r="A7975">
        <v>7974</v>
      </c>
      <c r="B7975" s="1">
        <v>44380</v>
      </c>
      <c r="C7975" s="1">
        <v>44388</v>
      </c>
      <c r="D7975" s="1">
        <v>44394</v>
      </c>
      <c r="E7975" s="1">
        <v>44396</v>
      </c>
      <c r="F7975">
        <v>2</v>
      </c>
      <c r="G7975">
        <v>1</v>
      </c>
      <c r="H7975">
        <v>19</v>
      </c>
      <c r="I7975" s="6">
        <v>0</v>
      </c>
      <c r="J7975">
        <v>2</v>
      </c>
      <c r="K7975" t="str">
        <f>_xlfn.XLOOKUP(fCompras!F7975,dComprador!$A$2:$A$7,dComprador!$B$2:$B$7)</f>
        <v>João</v>
      </c>
      <c r="L7975" t="str">
        <f>_xlfn.XLOOKUP(J7975,dFornecedor!$A$2:$A$6,dFornecedor!$B$2:$B$6)</f>
        <v>Minerva</v>
      </c>
      <c r="M7975" t="str">
        <f>_xlfn.XLOOKUP(G7975,dMateriaPrima!$A$2:$A$12,dMateriaPrima!$B$2:$B$12)</f>
        <v>Tecido</v>
      </c>
      <c r="N7975" s="2">
        <f>_xlfn.XLOOKUP(G7975,dMateriaPrima!$A$2:$A$12,dMateriaPrima!$C$2:$C$12)</f>
        <v>18</v>
      </c>
      <c r="O7975" s="3">
        <f t="shared" si="620"/>
        <v>342</v>
      </c>
      <c r="P7975" s="4">
        <f t="shared" si="621"/>
        <v>0</v>
      </c>
      <c r="Q7975" s="3">
        <f t="shared" si="622"/>
        <v>342</v>
      </c>
      <c r="R7975" t="str">
        <f t="shared" si="623"/>
        <v>Em atraso</v>
      </c>
      <c r="S7975" s="5">
        <f t="shared" si="624"/>
        <v>2</v>
      </c>
    </row>
    <row r="7976" spans="1:19" x14ac:dyDescent="0.25">
      <c r="A7976">
        <v>7975</v>
      </c>
      <c r="B7976" s="1">
        <v>44380</v>
      </c>
      <c r="C7976" s="1">
        <v>44380</v>
      </c>
      <c r="D7976" s="1">
        <v>44402</v>
      </c>
      <c r="E7976" s="1">
        <v>44402</v>
      </c>
      <c r="F7976">
        <v>1</v>
      </c>
      <c r="G7976">
        <v>5</v>
      </c>
      <c r="H7976">
        <v>81</v>
      </c>
      <c r="I7976" s="6">
        <v>0</v>
      </c>
      <c r="J7976">
        <v>2</v>
      </c>
      <c r="K7976" t="str">
        <f>_xlfn.XLOOKUP(fCompras!F7976,dComprador!$A$2:$A$7,dComprador!$B$2:$B$7)</f>
        <v>Alon</v>
      </c>
      <c r="L7976" t="str">
        <f>_xlfn.XLOOKUP(J7976,dFornecedor!$A$2:$A$6,dFornecedor!$B$2:$B$6)</f>
        <v>Minerva</v>
      </c>
      <c r="M7976" t="str">
        <f>_xlfn.XLOOKUP(G7976,dMateriaPrima!$A$2:$A$12,dMateriaPrima!$B$2:$B$12)</f>
        <v>Areia</v>
      </c>
      <c r="N7976" s="2">
        <f>_xlfn.XLOOKUP(G7976,dMateriaPrima!$A$2:$A$12,dMateriaPrima!$C$2:$C$12)</f>
        <v>3.59</v>
      </c>
      <c r="O7976" s="3">
        <f t="shared" si="620"/>
        <v>290.78999999999996</v>
      </c>
      <c r="P7976" s="4">
        <f t="shared" si="621"/>
        <v>0</v>
      </c>
      <c r="Q7976" s="3">
        <f t="shared" si="622"/>
        <v>290.78999999999996</v>
      </c>
      <c r="R7976" t="str">
        <f t="shared" si="623"/>
        <v>No prazo</v>
      </c>
      <c r="S7976" s="5">
        <f t="shared" si="624"/>
        <v>0</v>
      </c>
    </row>
    <row r="7977" spans="1:19" x14ac:dyDescent="0.25">
      <c r="A7977">
        <v>7976</v>
      </c>
      <c r="B7977" s="1">
        <v>44380</v>
      </c>
      <c r="C7977" s="1">
        <v>44387</v>
      </c>
      <c r="D7977" s="1">
        <v>44403</v>
      </c>
      <c r="E7977" s="1">
        <v>44402</v>
      </c>
      <c r="F7977">
        <v>1</v>
      </c>
      <c r="G7977">
        <v>7</v>
      </c>
      <c r="H7977">
        <v>59</v>
      </c>
      <c r="I7977" s="6">
        <v>0</v>
      </c>
      <c r="J7977">
        <v>2</v>
      </c>
      <c r="K7977" t="str">
        <f>_xlfn.XLOOKUP(fCompras!F7977,dComprador!$A$2:$A$7,dComprador!$B$2:$B$7)</f>
        <v>Alon</v>
      </c>
      <c r="L7977" t="str">
        <f>_xlfn.XLOOKUP(J7977,dFornecedor!$A$2:$A$6,dFornecedor!$B$2:$B$6)</f>
        <v>Minerva</v>
      </c>
      <c r="M7977" t="str">
        <f>_xlfn.XLOOKUP(G7977,dMateriaPrima!$A$2:$A$12,dMateriaPrima!$B$2:$B$12)</f>
        <v>Poliéster</v>
      </c>
      <c r="N7977" s="2">
        <f>_xlfn.XLOOKUP(G7977,dMateriaPrima!$A$2:$A$12,dMateriaPrima!$C$2:$C$12)</f>
        <v>8</v>
      </c>
      <c r="O7977" s="3">
        <f t="shared" si="620"/>
        <v>472</v>
      </c>
      <c r="P7977" s="4">
        <f t="shared" si="621"/>
        <v>0</v>
      </c>
      <c r="Q7977" s="3">
        <f t="shared" si="622"/>
        <v>472</v>
      </c>
      <c r="R7977" t="str">
        <f t="shared" si="623"/>
        <v>No prazo</v>
      </c>
      <c r="S7977" s="5">
        <f t="shared" si="624"/>
        <v>0</v>
      </c>
    </row>
    <row r="7978" spans="1:19" x14ac:dyDescent="0.25">
      <c r="A7978">
        <v>7977</v>
      </c>
      <c r="B7978" s="1">
        <v>44381</v>
      </c>
      <c r="C7978" s="1">
        <v>44381</v>
      </c>
      <c r="D7978" s="1">
        <v>44392</v>
      </c>
      <c r="E7978" s="1">
        <v>44393</v>
      </c>
      <c r="F7978">
        <v>4</v>
      </c>
      <c r="G7978">
        <v>11</v>
      </c>
      <c r="H7978">
        <v>261</v>
      </c>
      <c r="I7978" s="6">
        <v>0</v>
      </c>
      <c r="J7978">
        <v>4</v>
      </c>
      <c r="K7978" t="str">
        <f>_xlfn.XLOOKUP(fCompras!F7978,dComprador!$A$2:$A$7,dComprador!$B$2:$B$7)</f>
        <v>Lira</v>
      </c>
      <c r="L7978" t="str">
        <f>_xlfn.XLOOKUP(J7978,dFornecedor!$A$2:$A$6,dFornecedor!$B$2:$B$6)</f>
        <v>AlphaOmega</v>
      </c>
      <c r="M7978" t="str">
        <f>_xlfn.XLOOKUP(G7978,dMateriaPrima!$A$2:$A$12,dMateriaPrima!$B$2:$B$12)</f>
        <v>Papel</v>
      </c>
      <c r="N7978" s="2">
        <f>_xlfn.XLOOKUP(G7978,dMateriaPrima!$A$2:$A$12,dMateriaPrima!$C$2:$C$12)</f>
        <v>9</v>
      </c>
      <c r="O7978" s="3">
        <f t="shared" si="620"/>
        <v>2349</v>
      </c>
      <c r="P7978" s="4">
        <f t="shared" si="621"/>
        <v>0</v>
      </c>
      <c r="Q7978" s="3">
        <f t="shared" si="622"/>
        <v>2349</v>
      </c>
      <c r="R7978" t="str">
        <f t="shared" si="623"/>
        <v>Em atraso</v>
      </c>
      <c r="S7978" s="5">
        <f t="shared" si="624"/>
        <v>1</v>
      </c>
    </row>
    <row r="7979" spans="1:19" x14ac:dyDescent="0.25">
      <c r="A7979">
        <v>7978</v>
      </c>
      <c r="B7979" s="1">
        <v>44381</v>
      </c>
      <c r="C7979" s="1">
        <v>44384</v>
      </c>
      <c r="D7979" s="1">
        <v>44388</v>
      </c>
      <c r="E7979" s="1">
        <v>44385</v>
      </c>
      <c r="F7979">
        <v>4</v>
      </c>
      <c r="G7979">
        <v>9</v>
      </c>
      <c r="H7979">
        <v>140</v>
      </c>
      <c r="I7979" s="6">
        <v>0</v>
      </c>
      <c r="J7979">
        <v>1</v>
      </c>
      <c r="K7979" t="str">
        <f>_xlfn.XLOOKUP(fCompras!F7979,dComprador!$A$2:$A$7,dComprador!$B$2:$B$7)</f>
        <v>Lira</v>
      </c>
      <c r="L7979" t="str">
        <f>_xlfn.XLOOKUP(J7979,dFornecedor!$A$2:$A$6,dFornecedor!$B$2:$B$6)</f>
        <v>NorthShore</v>
      </c>
      <c r="M7979" t="str">
        <f>_xlfn.XLOOKUP(G7979,dMateriaPrima!$A$2:$A$12,dMateriaPrima!$B$2:$B$12)</f>
        <v>Couro</v>
      </c>
      <c r="N7979" s="2">
        <f>_xlfn.XLOOKUP(G7979,dMateriaPrima!$A$2:$A$12,dMateriaPrima!$C$2:$C$12)</f>
        <v>4.4000000000000004</v>
      </c>
      <c r="O7979" s="3">
        <f t="shared" si="620"/>
        <v>616</v>
      </c>
      <c r="P7979" s="4">
        <f t="shared" si="621"/>
        <v>0</v>
      </c>
      <c r="Q7979" s="3">
        <f t="shared" si="622"/>
        <v>616</v>
      </c>
      <c r="R7979" t="str">
        <f t="shared" si="623"/>
        <v>No prazo</v>
      </c>
      <c r="S7979" s="5">
        <f t="shared" si="624"/>
        <v>0</v>
      </c>
    </row>
    <row r="7980" spans="1:19" x14ac:dyDescent="0.25">
      <c r="A7980">
        <v>7979</v>
      </c>
      <c r="B7980" s="1">
        <v>44381</v>
      </c>
      <c r="C7980" s="1">
        <v>44389</v>
      </c>
      <c r="D7980" s="1">
        <v>44389</v>
      </c>
      <c r="E7980" s="1">
        <v>44391</v>
      </c>
      <c r="F7980">
        <v>4</v>
      </c>
      <c r="G7980">
        <v>5</v>
      </c>
      <c r="H7980">
        <v>43</v>
      </c>
      <c r="I7980" s="6">
        <v>0.23</v>
      </c>
      <c r="J7980">
        <v>1</v>
      </c>
      <c r="K7980" t="str">
        <f>_xlfn.XLOOKUP(fCompras!F7980,dComprador!$A$2:$A$7,dComprador!$B$2:$B$7)</f>
        <v>Lira</v>
      </c>
      <c r="L7980" t="str">
        <f>_xlfn.XLOOKUP(J7980,dFornecedor!$A$2:$A$6,dFornecedor!$B$2:$B$6)</f>
        <v>NorthShore</v>
      </c>
      <c r="M7980" t="str">
        <f>_xlfn.XLOOKUP(G7980,dMateriaPrima!$A$2:$A$12,dMateriaPrima!$B$2:$B$12)</f>
        <v>Areia</v>
      </c>
      <c r="N7980" s="2">
        <f>_xlfn.XLOOKUP(G7980,dMateriaPrima!$A$2:$A$12,dMateriaPrima!$C$2:$C$12)</f>
        <v>3.59</v>
      </c>
      <c r="O7980" s="3">
        <f t="shared" si="620"/>
        <v>154.37</v>
      </c>
      <c r="P7980" s="4">
        <f t="shared" si="621"/>
        <v>35.505100000000006</v>
      </c>
      <c r="Q7980" s="3">
        <f t="shared" si="622"/>
        <v>118.86490000000001</v>
      </c>
      <c r="R7980" t="str">
        <f t="shared" si="623"/>
        <v>Em atraso</v>
      </c>
      <c r="S7980" s="5">
        <f t="shared" si="624"/>
        <v>2</v>
      </c>
    </row>
    <row r="7981" spans="1:19" x14ac:dyDescent="0.25">
      <c r="A7981">
        <v>7980</v>
      </c>
      <c r="B7981" s="1">
        <v>44381</v>
      </c>
      <c r="C7981" s="1">
        <v>44383</v>
      </c>
      <c r="D7981" s="1">
        <v>44388</v>
      </c>
      <c r="E7981" s="1">
        <v>44391</v>
      </c>
      <c r="F7981">
        <v>4</v>
      </c>
      <c r="G7981">
        <v>9</v>
      </c>
      <c r="H7981">
        <v>4</v>
      </c>
      <c r="I7981" s="6">
        <v>0</v>
      </c>
      <c r="J7981">
        <v>3</v>
      </c>
      <c r="K7981" t="str">
        <f>_xlfn.XLOOKUP(fCompras!F7981,dComprador!$A$2:$A$7,dComprador!$B$2:$B$7)</f>
        <v>Lira</v>
      </c>
      <c r="L7981" t="str">
        <f>_xlfn.XLOOKUP(J7981,dFornecedor!$A$2:$A$6,dFornecedor!$B$2:$B$6)</f>
        <v>StepUp</v>
      </c>
      <c r="M7981" t="str">
        <f>_xlfn.XLOOKUP(G7981,dMateriaPrima!$A$2:$A$12,dMateriaPrima!$B$2:$B$12)</f>
        <v>Couro</v>
      </c>
      <c r="N7981" s="2">
        <f>_xlfn.XLOOKUP(G7981,dMateriaPrima!$A$2:$A$12,dMateriaPrima!$C$2:$C$12)</f>
        <v>4.4000000000000004</v>
      </c>
      <c r="O7981" s="3">
        <f t="shared" si="620"/>
        <v>17.600000000000001</v>
      </c>
      <c r="P7981" s="4">
        <f t="shared" si="621"/>
        <v>0</v>
      </c>
      <c r="Q7981" s="3">
        <f t="shared" si="622"/>
        <v>17.600000000000001</v>
      </c>
      <c r="R7981" t="str">
        <f t="shared" si="623"/>
        <v>Em atraso</v>
      </c>
      <c r="S7981" s="5">
        <f t="shared" si="624"/>
        <v>3</v>
      </c>
    </row>
    <row r="7982" spans="1:19" x14ac:dyDescent="0.25">
      <c r="A7982">
        <v>7981</v>
      </c>
      <c r="B7982" s="1">
        <v>44381</v>
      </c>
      <c r="C7982" s="1">
        <v>44382</v>
      </c>
      <c r="D7982" s="1">
        <v>44399</v>
      </c>
      <c r="E7982" s="1">
        <v>44398</v>
      </c>
      <c r="F7982">
        <v>1</v>
      </c>
      <c r="G7982">
        <v>5</v>
      </c>
      <c r="H7982">
        <v>16</v>
      </c>
      <c r="I7982" s="6">
        <v>0</v>
      </c>
      <c r="J7982">
        <v>3</v>
      </c>
      <c r="K7982" t="str">
        <f>_xlfn.XLOOKUP(fCompras!F7982,dComprador!$A$2:$A$7,dComprador!$B$2:$B$7)</f>
        <v>Alon</v>
      </c>
      <c r="L7982" t="str">
        <f>_xlfn.XLOOKUP(J7982,dFornecedor!$A$2:$A$6,dFornecedor!$B$2:$B$6)</f>
        <v>StepUp</v>
      </c>
      <c r="M7982" t="str">
        <f>_xlfn.XLOOKUP(G7982,dMateriaPrima!$A$2:$A$12,dMateriaPrima!$B$2:$B$12)</f>
        <v>Areia</v>
      </c>
      <c r="N7982" s="2">
        <f>_xlfn.XLOOKUP(G7982,dMateriaPrima!$A$2:$A$12,dMateriaPrima!$C$2:$C$12)</f>
        <v>3.59</v>
      </c>
      <c r="O7982" s="3">
        <f t="shared" si="620"/>
        <v>57.44</v>
      </c>
      <c r="P7982" s="4">
        <f t="shared" si="621"/>
        <v>0</v>
      </c>
      <c r="Q7982" s="3">
        <f t="shared" si="622"/>
        <v>57.44</v>
      </c>
      <c r="R7982" t="str">
        <f t="shared" si="623"/>
        <v>No prazo</v>
      </c>
      <c r="S7982" s="5">
        <f t="shared" si="624"/>
        <v>0</v>
      </c>
    </row>
    <row r="7983" spans="1:19" x14ac:dyDescent="0.25">
      <c r="A7983">
        <v>7982</v>
      </c>
      <c r="B7983" s="1">
        <v>44381</v>
      </c>
      <c r="C7983" s="1">
        <v>44388</v>
      </c>
      <c r="D7983" s="1">
        <v>44399</v>
      </c>
      <c r="E7983" s="1">
        <v>44402</v>
      </c>
      <c r="F7983">
        <v>1</v>
      </c>
      <c r="G7983">
        <v>8</v>
      </c>
      <c r="H7983">
        <v>73</v>
      </c>
      <c r="I7983" s="6">
        <v>0</v>
      </c>
      <c r="J7983">
        <v>2</v>
      </c>
      <c r="K7983" t="str">
        <f>_xlfn.XLOOKUP(fCompras!F7983,dComprador!$A$2:$A$7,dComprador!$B$2:$B$7)</f>
        <v>Alon</v>
      </c>
      <c r="L7983" t="str">
        <f>_xlfn.XLOOKUP(J7983,dFornecedor!$A$2:$A$6,dFornecedor!$B$2:$B$6)</f>
        <v>Minerva</v>
      </c>
      <c r="M7983" t="str">
        <f>_xlfn.XLOOKUP(G7983,dMateriaPrima!$A$2:$A$12,dMateriaPrima!$B$2:$B$12)</f>
        <v>Cimento</v>
      </c>
      <c r="N7983" s="2">
        <f>_xlfn.XLOOKUP(G7983,dMateriaPrima!$A$2:$A$12,dMateriaPrima!$C$2:$C$12)</f>
        <v>23</v>
      </c>
      <c r="O7983" s="3">
        <f t="shared" si="620"/>
        <v>1679</v>
      </c>
      <c r="P7983" s="4">
        <f t="shared" si="621"/>
        <v>0</v>
      </c>
      <c r="Q7983" s="3">
        <f t="shared" si="622"/>
        <v>1679</v>
      </c>
      <c r="R7983" t="str">
        <f t="shared" si="623"/>
        <v>Em atraso</v>
      </c>
      <c r="S7983" s="5">
        <f t="shared" si="624"/>
        <v>3</v>
      </c>
    </row>
    <row r="7984" spans="1:19" x14ac:dyDescent="0.25">
      <c r="A7984">
        <v>7983</v>
      </c>
      <c r="B7984" s="1">
        <v>44381</v>
      </c>
      <c r="C7984" s="1">
        <v>44383</v>
      </c>
      <c r="D7984" s="1">
        <v>44411</v>
      </c>
      <c r="E7984" s="1">
        <v>44415</v>
      </c>
      <c r="F7984">
        <v>1</v>
      </c>
      <c r="G7984">
        <v>7</v>
      </c>
      <c r="H7984">
        <v>171</v>
      </c>
      <c r="I7984" s="6">
        <v>0</v>
      </c>
      <c r="J7984">
        <v>2</v>
      </c>
      <c r="K7984" t="str">
        <f>_xlfn.XLOOKUP(fCompras!F7984,dComprador!$A$2:$A$7,dComprador!$B$2:$B$7)</f>
        <v>Alon</v>
      </c>
      <c r="L7984" t="str">
        <f>_xlfn.XLOOKUP(J7984,dFornecedor!$A$2:$A$6,dFornecedor!$B$2:$B$6)</f>
        <v>Minerva</v>
      </c>
      <c r="M7984" t="str">
        <f>_xlfn.XLOOKUP(G7984,dMateriaPrima!$A$2:$A$12,dMateriaPrima!$B$2:$B$12)</f>
        <v>Poliéster</v>
      </c>
      <c r="N7984" s="2">
        <f>_xlfn.XLOOKUP(G7984,dMateriaPrima!$A$2:$A$12,dMateriaPrima!$C$2:$C$12)</f>
        <v>8</v>
      </c>
      <c r="O7984" s="3">
        <f t="shared" si="620"/>
        <v>1368</v>
      </c>
      <c r="P7984" s="4">
        <f t="shared" si="621"/>
        <v>0</v>
      </c>
      <c r="Q7984" s="3">
        <f t="shared" si="622"/>
        <v>1368</v>
      </c>
      <c r="R7984" t="str">
        <f t="shared" si="623"/>
        <v>Em atraso</v>
      </c>
      <c r="S7984" s="5">
        <f t="shared" si="624"/>
        <v>4</v>
      </c>
    </row>
    <row r="7985" spans="1:19" x14ac:dyDescent="0.25">
      <c r="A7985">
        <v>7984</v>
      </c>
      <c r="B7985" s="1">
        <v>44381</v>
      </c>
      <c r="C7985" s="1">
        <v>44381</v>
      </c>
      <c r="D7985" s="1">
        <v>44408</v>
      </c>
      <c r="E7985" s="1">
        <v>44412</v>
      </c>
      <c r="F7985">
        <v>1</v>
      </c>
      <c r="G7985">
        <v>6</v>
      </c>
      <c r="H7985">
        <v>79</v>
      </c>
      <c r="I7985" s="6">
        <v>0</v>
      </c>
      <c r="J7985">
        <v>2</v>
      </c>
      <c r="K7985" t="str">
        <f>_xlfn.XLOOKUP(fCompras!F7985,dComprador!$A$2:$A$7,dComprador!$B$2:$B$7)</f>
        <v>Alon</v>
      </c>
      <c r="L7985" t="str">
        <f>_xlfn.XLOOKUP(J7985,dFornecedor!$A$2:$A$6,dFornecedor!$B$2:$B$6)</f>
        <v>Minerva</v>
      </c>
      <c r="M7985" t="str">
        <f>_xlfn.XLOOKUP(G7985,dMateriaPrima!$A$2:$A$12,dMateriaPrima!$B$2:$B$12)</f>
        <v>Fio Algodão</v>
      </c>
      <c r="N7985" s="2">
        <f>_xlfn.XLOOKUP(G7985,dMateriaPrima!$A$2:$A$12,dMateriaPrima!$C$2:$C$12)</f>
        <v>55.9</v>
      </c>
      <c r="O7985" s="3">
        <f t="shared" si="620"/>
        <v>4416.0999999999995</v>
      </c>
      <c r="P7985" s="4">
        <f t="shared" si="621"/>
        <v>0</v>
      </c>
      <c r="Q7985" s="3">
        <f t="shared" si="622"/>
        <v>4416.0999999999995</v>
      </c>
      <c r="R7985" t="str">
        <f t="shared" si="623"/>
        <v>Em atraso</v>
      </c>
      <c r="S7985" s="5">
        <f t="shared" si="624"/>
        <v>4</v>
      </c>
    </row>
    <row r="7986" spans="1:19" x14ac:dyDescent="0.25">
      <c r="A7986">
        <v>7985</v>
      </c>
      <c r="B7986" s="1">
        <v>44381</v>
      </c>
      <c r="C7986" s="1">
        <v>44386</v>
      </c>
      <c r="D7986" s="1">
        <v>44410</v>
      </c>
      <c r="E7986" s="1">
        <v>44414</v>
      </c>
      <c r="F7986">
        <v>1</v>
      </c>
      <c r="G7986">
        <v>7</v>
      </c>
      <c r="H7986">
        <v>6</v>
      </c>
      <c r="I7986" s="6">
        <v>0</v>
      </c>
      <c r="J7986">
        <v>2</v>
      </c>
      <c r="K7986" t="str">
        <f>_xlfn.XLOOKUP(fCompras!F7986,dComprador!$A$2:$A$7,dComprador!$B$2:$B$7)</f>
        <v>Alon</v>
      </c>
      <c r="L7986" t="str">
        <f>_xlfn.XLOOKUP(J7986,dFornecedor!$A$2:$A$6,dFornecedor!$B$2:$B$6)</f>
        <v>Minerva</v>
      </c>
      <c r="M7986" t="str">
        <f>_xlfn.XLOOKUP(G7986,dMateriaPrima!$A$2:$A$12,dMateriaPrima!$B$2:$B$12)</f>
        <v>Poliéster</v>
      </c>
      <c r="N7986" s="2">
        <f>_xlfn.XLOOKUP(G7986,dMateriaPrima!$A$2:$A$12,dMateriaPrima!$C$2:$C$12)</f>
        <v>8</v>
      </c>
      <c r="O7986" s="3">
        <f t="shared" si="620"/>
        <v>48</v>
      </c>
      <c r="P7986" s="4">
        <f t="shared" si="621"/>
        <v>0</v>
      </c>
      <c r="Q7986" s="3">
        <f t="shared" si="622"/>
        <v>48</v>
      </c>
      <c r="R7986" t="str">
        <f t="shared" si="623"/>
        <v>Em atraso</v>
      </c>
      <c r="S7986" s="5">
        <f t="shared" si="624"/>
        <v>4</v>
      </c>
    </row>
    <row r="7987" spans="1:19" x14ac:dyDescent="0.25">
      <c r="A7987">
        <v>7986</v>
      </c>
      <c r="B7987" s="1">
        <v>44381</v>
      </c>
      <c r="C7987" s="1">
        <v>44382</v>
      </c>
      <c r="D7987" s="1">
        <v>44406</v>
      </c>
      <c r="E7987" s="1">
        <v>44405</v>
      </c>
      <c r="F7987">
        <v>1</v>
      </c>
      <c r="G7987">
        <v>1</v>
      </c>
      <c r="H7987">
        <v>86</v>
      </c>
      <c r="I7987" s="6">
        <v>0</v>
      </c>
      <c r="J7987">
        <v>4</v>
      </c>
      <c r="K7987" t="str">
        <f>_xlfn.XLOOKUP(fCompras!F7987,dComprador!$A$2:$A$7,dComprador!$B$2:$B$7)</f>
        <v>Alon</v>
      </c>
      <c r="L7987" t="str">
        <f>_xlfn.XLOOKUP(J7987,dFornecedor!$A$2:$A$6,dFornecedor!$B$2:$B$6)</f>
        <v>AlphaOmega</v>
      </c>
      <c r="M7987" t="str">
        <f>_xlfn.XLOOKUP(G7987,dMateriaPrima!$A$2:$A$12,dMateriaPrima!$B$2:$B$12)</f>
        <v>Tecido</v>
      </c>
      <c r="N7987" s="2">
        <f>_xlfn.XLOOKUP(G7987,dMateriaPrima!$A$2:$A$12,dMateriaPrima!$C$2:$C$12)</f>
        <v>18</v>
      </c>
      <c r="O7987" s="3">
        <f t="shared" si="620"/>
        <v>1548</v>
      </c>
      <c r="P7987" s="4">
        <f t="shared" si="621"/>
        <v>0</v>
      </c>
      <c r="Q7987" s="3">
        <f t="shared" si="622"/>
        <v>1548</v>
      </c>
      <c r="R7987" t="str">
        <f t="shared" si="623"/>
        <v>No prazo</v>
      </c>
      <c r="S7987" s="5">
        <f t="shared" si="624"/>
        <v>0</v>
      </c>
    </row>
    <row r="7988" spans="1:19" x14ac:dyDescent="0.25">
      <c r="A7988">
        <v>7987</v>
      </c>
      <c r="B7988" s="1">
        <v>44382</v>
      </c>
      <c r="C7988" s="1">
        <v>44389</v>
      </c>
      <c r="D7988" s="1">
        <v>44390</v>
      </c>
      <c r="E7988" s="1">
        <v>44389</v>
      </c>
      <c r="F7988">
        <v>4</v>
      </c>
      <c r="G7988">
        <v>8</v>
      </c>
      <c r="H7988">
        <v>85</v>
      </c>
      <c r="I7988" s="6">
        <v>0</v>
      </c>
      <c r="J7988">
        <v>1</v>
      </c>
      <c r="K7988" t="str">
        <f>_xlfn.XLOOKUP(fCompras!F7988,dComprador!$A$2:$A$7,dComprador!$B$2:$B$7)</f>
        <v>Lira</v>
      </c>
      <c r="L7988" t="str">
        <f>_xlfn.XLOOKUP(J7988,dFornecedor!$A$2:$A$6,dFornecedor!$B$2:$B$6)</f>
        <v>NorthShore</v>
      </c>
      <c r="M7988" t="str">
        <f>_xlfn.XLOOKUP(G7988,dMateriaPrima!$A$2:$A$12,dMateriaPrima!$B$2:$B$12)</f>
        <v>Cimento</v>
      </c>
      <c r="N7988" s="2">
        <f>_xlfn.XLOOKUP(G7988,dMateriaPrima!$A$2:$A$12,dMateriaPrima!$C$2:$C$12)</f>
        <v>23</v>
      </c>
      <c r="O7988" s="3">
        <f t="shared" si="620"/>
        <v>1955</v>
      </c>
      <c r="P7988" s="4">
        <f t="shared" si="621"/>
        <v>0</v>
      </c>
      <c r="Q7988" s="3">
        <f t="shared" si="622"/>
        <v>1955</v>
      </c>
      <c r="R7988" t="str">
        <f t="shared" si="623"/>
        <v>No prazo</v>
      </c>
      <c r="S7988" s="5">
        <f t="shared" si="624"/>
        <v>0</v>
      </c>
    </row>
    <row r="7989" spans="1:19" x14ac:dyDescent="0.25">
      <c r="A7989">
        <v>7988</v>
      </c>
      <c r="B7989" s="1">
        <v>44382</v>
      </c>
      <c r="C7989" s="1">
        <v>44382</v>
      </c>
      <c r="D7989" s="1">
        <v>44389</v>
      </c>
      <c r="E7989" s="1">
        <v>44392</v>
      </c>
      <c r="F7989">
        <v>4</v>
      </c>
      <c r="G7989">
        <v>6</v>
      </c>
      <c r="H7989">
        <v>261</v>
      </c>
      <c r="I7989" s="6">
        <v>0</v>
      </c>
      <c r="J7989">
        <v>5</v>
      </c>
      <c r="K7989" t="str">
        <f>_xlfn.XLOOKUP(fCompras!F7989,dComprador!$A$2:$A$7,dComprador!$B$2:$B$7)</f>
        <v>Lira</v>
      </c>
      <c r="L7989" t="str">
        <f>_xlfn.XLOOKUP(J7989,dFornecedor!$A$2:$A$6,dFornecedor!$B$2:$B$6)</f>
        <v>Atlas</v>
      </c>
      <c r="M7989" t="str">
        <f>_xlfn.XLOOKUP(G7989,dMateriaPrima!$A$2:$A$12,dMateriaPrima!$B$2:$B$12)</f>
        <v>Fio Algodão</v>
      </c>
      <c r="N7989" s="2">
        <f>_xlfn.XLOOKUP(G7989,dMateriaPrima!$A$2:$A$12,dMateriaPrima!$C$2:$C$12)</f>
        <v>55.9</v>
      </c>
      <c r="O7989" s="3">
        <f t="shared" si="620"/>
        <v>14589.9</v>
      </c>
      <c r="P7989" s="4">
        <f t="shared" si="621"/>
        <v>0</v>
      </c>
      <c r="Q7989" s="3">
        <f t="shared" si="622"/>
        <v>14589.9</v>
      </c>
      <c r="R7989" t="str">
        <f t="shared" si="623"/>
        <v>Em atraso</v>
      </c>
      <c r="S7989" s="5">
        <f t="shared" si="624"/>
        <v>3</v>
      </c>
    </row>
    <row r="7990" spans="1:19" x14ac:dyDescent="0.25">
      <c r="A7990">
        <v>7989</v>
      </c>
      <c r="B7990" s="1">
        <v>44382</v>
      </c>
      <c r="C7990" s="1">
        <v>44384</v>
      </c>
      <c r="D7990" s="1">
        <v>44389</v>
      </c>
      <c r="E7990" s="1">
        <v>44390</v>
      </c>
      <c r="F7990">
        <v>4</v>
      </c>
      <c r="G7990">
        <v>6</v>
      </c>
      <c r="H7990">
        <v>272</v>
      </c>
      <c r="I7990" s="6">
        <v>0</v>
      </c>
      <c r="J7990">
        <v>4</v>
      </c>
      <c r="K7990" t="str">
        <f>_xlfn.XLOOKUP(fCompras!F7990,dComprador!$A$2:$A$7,dComprador!$B$2:$B$7)</f>
        <v>Lira</v>
      </c>
      <c r="L7990" t="str">
        <f>_xlfn.XLOOKUP(J7990,dFornecedor!$A$2:$A$6,dFornecedor!$B$2:$B$6)</f>
        <v>AlphaOmega</v>
      </c>
      <c r="M7990" t="str">
        <f>_xlfn.XLOOKUP(G7990,dMateriaPrima!$A$2:$A$12,dMateriaPrima!$B$2:$B$12)</f>
        <v>Fio Algodão</v>
      </c>
      <c r="N7990" s="2">
        <f>_xlfn.XLOOKUP(G7990,dMateriaPrima!$A$2:$A$12,dMateriaPrima!$C$2:$C$12)</f>
        <v>55.9</v>
      </c>
      <c r="O7990" s="3">
        <f t="shared" si="620"/>
        <v>15204.8</v>
      </c>
      <c r="P7990" s="4">
        <f t="shared" si="621"/>
        <v>0</v>
      </c>
      <c r="Q7990" s="3">
        <f t="shared" si="622"/>
        <v>15204.8</v>
      </c>
      <c r="R7990" t="str">
        <f t="shared" si="623"/>
        <v>Em atraso</v>
      </c>
      <c r="S7990" s="5">
        <f t="shared" si="624"/>
        <v>1</v>
      </c>
    </row>
    <row r="7991" spans="1:19" x14ac:dyDescent="0.25">
      <c r="A7991">
        <v>7990</v>
      </c>
      <c r="B7991" s="1">
        <v>44382</v>
      </c>
      <c r="C7991" s="1">
        <v>44391</v>
      </c>
      <c r="D7991" s="1">
        <v>44391</v>
      </c>
      <c r="E7991" s="1">
        <v>44392</v>
      </c>
      <c r="F7991">
        <v>4</v>
      </c>
      <c r="G7991">
        <v>5</v>
      </c>
      <c r="H7991">
        <v>361</v>
      </c>
      <c r="I7991" s="6">
        <v>0</v>
      </c>
      <c r="J7991">
        <v>3</v>
      </c>
      <c r="K7991" t="str">
        <f>_xlfn.XLOOKUP(fCompras!F7991,dComprador!$A$2:$A$7,dComprador!$B$2:$B$7)</f>
        <v>Lira</v>
      </c>
      <c r="L7991" t="str">
        <f>_xlfn.XLOOKUP(J7991,dFornecedor!$A$2:$A$6,dFornecedor!$B$2:$B$6)</f>
        <v>StepUp</v>
      </c>
      <c r="M7991" t="str">
        <f>_xlfn.XLOOKUP(G7991,dMateriaPrima!$A$2:$A$12,dMateriaPrima!$B$2:$B$12)</f>
        <v>Areia</v>
      </c>
      <c r="N7991" s="2">
        <f>_xlfn.XLOOKUP(G7991,dMateriaPrima!$A$2:$A$12,dMateriaPrima!$C$2:$C$12)</f>
        <v>3.59</v>
      </c>
      <c r="O7991" s="3">
        <f t="shared" si="620"/>
        <v>1295.99</v>
      </c>
      <c r="P7991" s="4">
        <f t="shared" si="621"/>
        <v>0</v>
      </c>
      <c r="Q7991" s="3">
        <f t="shared" si="622"/>
        <v>1295.99</v>
      </c>
      <c r="R7991" t="str">
        <f t="shared" si="623"/>
        <v>Em atraso</v>
      </c>
      <c r="S7991" s="5">
        <f t="shared" si="624"/>
        <v>1</v>
      </c>
    </row>
    <row r="7992" spans="1:19" x14ac:dyDescent="0.25">
      <c r="A7992">
        <v>7991</v>
      </c>
      <c r="B7992" s="1">
        <v>44382</v>
      </c>
      <c r="C7992" s="1">
        <v>44383</v>
      </c>
      <c r="D7992" s="1">
        <v>44394</v>
      </c>
      <c r="E7992" s="1">
        <v>44396</v>
      </c>
      <c r="F7992">
        <v>2</v>
      </c>
      <c r="G7992">
        <v>4</v>
      </c>
      <c r="H7992">
        <v>139</v>
      </c>
      <c r="I7992" s="6">
        <v>0</v>
      </c>
      <c r="J7992">
        <v>3</v>
      </c>
      <c r="K7992" t="str">
        <f>_xlfn.XLOOKUP(fCompras!F7992,dComprador!$A$2:$A$7,dComprador!$B$2:$B$7)</f>
        <v>João</v>
      </c>
      <c r="L7992" t="str">
        <f>_xlfn.XLOOKUP(J7992,dFornecedor!$A$2:$A$6,dFornecedor!$B$2:$B$6)</f>
        <v>StepUp</v>
      </c>
      <c r="M7992" t="str">
        <f>_xlfn.XLOOKUP(G7992,dMateriaPrima!$A$2:$A$12,dMateriaPrima!$B$2:$B$12)</f>
        <v>Madeira</v>
      </c>
      <c r="N7992" s="2">
        <f>_xlfn.XLOOKUP(G7992,dMateriaPrima!$A$2:$A$12,dMateriaPrima!$C$2:$C$12)</f>
        <v>168</v>
      </c>
      <c r="O7992" s="3">
        <f t="shared" si="620"/>
        <v>23352</v>
      </c>
      <c r="P7992" s="4">
        <f t="shared" si="621"/>
        <v>0</v>
      </c>
      <c r="Q7992" s="3">
        <f t="shared" si="622"/>
        <v>23352</v>
      </c>
      <c r="R7992" t="str">
        <f t="shared" si="623"/>
        <v>Em atraso</v>
      </c>
      <c r="S7992" s="5">
        <f t="shared" si="624"/>
        <v>2</v>
      </c>
    </row>
    <row r="7993" spans="1:19" x14ac:dyDescent="0.25">
      <c r="A7993">
        <v>7992</v>
      </c>
      <c r="B7993" s="1">
        <v>44382</v>
      </c>
      <c r="C7993" s="1">
        <v>44383</v>
      </c>
      <c r="D7993" s="1">
        <v>44399</v>
      </c>
      <c r="E7993" s="1">
        <v>44398</v>
      </c>
      <c r="F7993">
        <v>1</v>
      </c>
      <c r="G7993">
        <v>1</v>
      </c>
      <c r="H7993">
        <v>99</v>
      </c>
      <c r="I7993" s="6">
        <v>0</v>
      </c>
      <c r="J7993">
        <v>3</v>
      </c>
      <c r="K7993" t="str">
        <f>_xlfn.XLOOKUP(fCompras!F7993,dComprador!$A$2:$A$7,dComprador!$B$2:$B$7)</f>
        <v>Alon</v>
      </c>
      <c r="L7993" t="str">
        <f>_xlfn.XLOOKUP(J7993,dFornecedor!$A$2:$A$6,dFornecedor!$B$2:$B$6)</f>
        <v>StepUp</v>
      </c>
      <c r="M7993" t="str">
        <f>_xlfn.XLOOKUP(G7993,dMateriaPrima!$A$2:$A$12,dMateriaPrima!$B$2:$B$12)</f>
        <v>Tecido</v>
      </c>
      <c r="N7993" s="2">
        <f>_xlfn.XLOOKUP(G7993,dMateriaPrima!$A$2:$A$12,dMateriaPrima!$C$2:$C$12)</f>
        <v>18</v>
      </c>
      <c r="O7993" s="3">
        <f t="shared" si="620"/>
        <v>1782</v>
      </c>
      <c r="P7993" s="4">
        <f t="shared" si="621"/>
        <v>0</v>
      </c>
      <c r="Q7993" s="3">
        <f t="shared" si="622"/>
        <v>1782</v>
      </c>
      <c r="R7993" t="str">
        <f t="shared" si="623"/>
        <v>No prazo</v>
      </c>
      <c r="S7993" s="5">
        <f t="shared" si="624"/>
        <v>0</v>
      </c>
    </row>
    <row r="7994" spans="1:19" x14ac:dyDescent="0.25">
      <c r="A7994">
        <v>7993</v>
      </c>
      <c r="B7994" s="1">
        <v>44382</v>
      </c>
      <c r="C7994" s="1">
        <v>44395</v>
      </c>
      <c r="D7994" s="1">
        <v>44402</v>
      </c>
      <c r="E7994" s="1">
        <v>44403</v>
      </c>
      <c r="F7994">
        <v>1</v>
      </c>
      <c r="G7994">
        <v>5</v>
      </c>
      <c r="H7994">
        <v>29</v>
      </c>
      <c r="I7994" s="6">
        <v>0</v>
      </c>
      <c r="J7994">
        <v>1</v>
      </c>
      <c r="K7994" t="str">
        <f>_xlfn.XLOOKUP(fCompras!F7994,dComprador!$A$2:$A$7,dComprador!$B$2:$B$7)</f>
        <v>Alon</v>
      </c>
      <c r="L7994" t="str">
        <f>_xlfn.XLOOKUP(J7994,dFornecedor!$A$2:$A$6,dFornecedor!$B$2:$B$6)</f>
        <v>NorthShore</v>
      </c>
      <c r="M7994" t="str">
        <f>_xlfn.XLOOKUP(G7994,dMateriaPrima!$A$2:$A$12,dMateriaPrima!$B$2:$B$12)</f>
        <v>Areia</v>
      </c>
      <c r="N7994" s="2">
        <f>_xlfn.XLOOKUP(G7994,dMateriaPrima!$A$2:$A$12,dMateriaPrima!$C$2:$C$12)</f>
        <v>3.59</v>
      </c>
      <c r="O7994" s="3">
        <f t="shared" si="620"/>
        <v>104.11</v>
      </c>
      <c r="P7994" s="4">
        <f t="shared" si="621"/>
        <v>0</v>
      </c>
      <c r="Q7994" s="3">
        <f t="shared" si="622"/>
        <v>104.11</v>
      </c>
      <c r="R7994" t="str">
        <f t="shared" si="623"/>
        <v>Em atraso</v>
      </c>
      <c r="S7994" s="5">
        <f t="shared" si="624"/>
        <v>1</v>
      </c>
    </row>
    <row r="7995" spans="1:19" x14ac:dyDescent="0.25">
      <c r="A7995">
        <v>7994</v>
      </c>
      <c r="B7995" s="1">
        <v>44382</v>
      </c>
      <c r="C7995" s="1">
        <v>44382</v>
      </c>
      <c r="D7995" s="1">
        <v>44400</v>
      </c>
      <c r="E7995" s="1">
        <v>44400</v>
      </c>
      <c r="F7995">
        <v>1</v>
      </c>
      <c r="G7995">
        <v>5</v>
      </c>
      <c r="H7995">
        <v>60</v>
      </c>
      <c r="I7995" s="6">
        <v>0</v>
      </c>
      <c r="J7995">
        <v>4</v>
      </c>
      <c r="K7995" t="str">
        <f>_xlfn.XLOOKUP(fCompras!F7995,dComprador!$A$2:$A$7,dComprador!$B$2:$B$7)</f>
        <v>Alon</v>
      </c>
      <c r="L7995" t="str">
        <f>_xlfn.XLOOKUP(J7995,dFornecedor!$A$2:$A$6,dFornecedor!$B$2:$B$6)</f>
        <v>AlphaOmega</v>
      </c>
      <c r="M7995" t="str">
        <f>_xlfn.XLOOKUP(G7995,dMateriaPrima!$A$2:$A$12,dMateriaPrima!$B$2:$B$12)</f>
        <v>Areia</v>
      </c>
      <c r="N7995" s="2">
        <f>_xlfn.XLOOKUP(G7995,dMateriaPrima!$A$2:$A$12,dMateriaPrima!$C$2:$C$12)</f>
        <v>3.59</v>
      </c>
      <c r="O7995" s="3">
        <f t="shared" si="620"/>
        <v>215.39999999999998</v>
      </c>
      <c r="P7995" s="4">
        <f t="shared" si="621"/>
        <v>0</v>
      </c>
      <c r="Q7995" s="3">
        <f t="shared" si="622"/>
        <v>215.39999999999998</v>
      </c>
      <c r="R7995" t="str">
        <f t="shared" si="623"/>
        <v>No prazo</v>
      </c>
      <c r="S7995" s="5">
        <f t="shared" si="624"/>
        <v>0</v>
      </c>
    </row>
    <row r="7996" spans="1:19" x14ac:dyDescent="0.25">
      <c r="A7996">
        <v>7995</v>
      </c>
      <c r="B7996" s="1">
        <v>44382</v>
      </c>
      <c r="C7996" s="1">
        <v>44382</v>
      </c>
      <c r="D7996" s="1">
        <v>44402</v>
      </c>
      <c r="E7996" s="1">
        <v>44402</v>
      </c>
      <c r="F7996">
        <v>1</v>
      </c>
      <c r="G7996">
        <v>5</v>
      </c>
      <c r="H7996">
        <v>65</v>
      </c>
      <c r="I7996" s="6">
        <v>0</v>
      </c>
      <c r="J7996">
        <v>2</v>
      </c>
      <c r="K7996" t="str">
        <f>_xlfn.XLOOKUP(fCompras!F7996,dComprador!$A$2:$A$7,dComprador!$B$2:$B$7)</f>
        <v>Alon</v>
      </c>
      <c r="L7996" t="str">
        <f>_xlfn.XLOOKUP(J7996,dFornecedor!$A$2:$A$6,dFornecedor!$B$2:$B$6)</f>
        <v>Minerva</v>
      </c>
      <c r="M7996" t="str">
        <f>_xlfn.XLOOKUP(G7996,dMateriaPrima!$A$2:$A$12,dMateriaPrima!$B$2:$B$12)</f>
        <v>Areia</v>
      </c>
      <c r="N7996" s="2">
        <f>_xlfn.XLOOKUP(G7996,dMateriaPrima!$A$2:$A$12,dMateriaPrima!$C$2:$C$12)</f>
        <v>3.59</v>
      </c>
      <c r="O7996" s="3">
        <f t="shared" si="620"/>
        <v>233.35</v>
      </c>
      <c r="P7996" s="4">
        <f t="shared" si="621"/>
        <v>0</v>
      </c>
      <c r="Q7996" s="3">
        <f t="shared" si="622"/>
        <v>233.35</v>
      </c>
      <c r="R7996" t="str">
        <f t="shared" si="623"/>
        <v>No prazo</v>
      </c>
      <c r="S7996" s="5">
        <f t="shared" si="624"/>
        <v>0</v>
      </c>
    </row>
    <row r="7997" spans="1:19" x14ac:dyDescent="0.25">
      <c r="A7997">
        <v>7996</v>
      </c>
      <c r="B7997" s="1">
        <v>44382</v>
      </c>
      <c r="C7997" s="1">
        <v>44390</v>
      </c>
      <c r="D7997" s="1">
        <v>44412</v>
      </c>
      <c r="E7997" s="1">
        <v>44414</v>
      </c>
      <c r="F7997">
        <v>1</v>
      </c>
      <c r="G7997">
        <v>8</v>
      </c>
      <c r="H7997">
        <v>418</v>
      </c>
      <c r="I7997" s="6">
        <v>0</v>
      </c>
      <c r="J7997">
        <v>2</v>
      </c>
      <c r="K7997" t="str">
        <f>_xlfn.XLOOKUP(fCompras!F7997,dComprador!$A$2:$A$7,dComprador!$B$2:$B$7)</f>
        <v>Alon</v>
      </c>
      <c r="L7997" t="str">
        <f>_xlfn.XLOOKUP(J7997,dFornecedor!$A$2:$A$6,dFornecedor!$B$2:$B$6)</f>
        <v>Minerva</v>
      </c>
      <c r="M7997" t="str">
        <f>_xlfn.XLOOKUP(G7997,dMateriaPrima!$A$2:$A$12,dMateriaPrima!$B$2:$B$12)</f>
        <v>Cimento</v>
      </c>
      <c r="N7997" s="2">
        <f>_xlfn.XLOOKUP(G7997,dMateriaPrima!$A$2:$A$12,dMateriaPrima!$C$2:$C$12)</f>
        <v>23</v>
      </c>
      <c r="O7997" s="3">
        <f t="shared" si="620"/>
        <v>9614</v>
      </c>
      <c r="P7997" s="4">
        <f t="shared" si="621"/>
        <v>0</v>
      </c>
      <c r="Q7997" s="3">
        <f t="shared" si="622"/>
        <v>9614</v>
      </c>
      <c r="R7997" t="str">
        <f t="shared" si="623"/>
        <v>Em atraso</v>
      </c>
      <c r="S7997" s="5">
        <f t="shared" si="624"/>
        <v>2</v>
      </c>
    </row>
    <row r="7998" spans="1:19" x14ac:dyDescent="0.25">
      <c r="A7998">
        <v>7997</v>
      </c>
      <c r="B7998" s="1">
        <v>44382</v>
      </c>
      <c r="C7998" s="1">
        <v>44383</v>
      </c>
      <c r="D7998" s="1">
        <v>44405</v>
      </c>
      <c r="E7998" s="1">
        <v>44407</v>
      </c>
      <c r="F7998">
        <v>1</v>
      </c>
      <c r="G7998">
        <v>11</v>
      </c>
      <c r="H7998">
        <v>392</v>
      </c>
      <c r="I7998" s="6">
        <v>0</v>
      </c>
      <c r="J7998">
        <v>5</v>
      </c>
      <c r="K7998" t="str">
        <f>_xlfn.XLOOKUP(fCompras!F7998,dComprador!$A$2:$A$7,dComprador!$B$2:$B$7)</f>
        <v>Alon</v>
      </c>
      <c r="L7998" t="str">
        <f>_xlfn.XLOOKUP(J7998,dFornecedor!$A$2:$A$6,dFornecedor!$B$2:$B$6)</f>
        <v>Atlas</v>
      </c>
      <c r="M7998" t="str">
        <f>_xlfn.XLOOKUP(G7998,dMateriaPrima!$A$2:$A$12,dMateriaPrima!$B$2:$B$12)</f>
        <v>Papel</v>
      </c>
      <c r="N7998" s="2">
        <f>_xlfn.XLOOKUP(G7998,dMateriaPrima!$A$2:$A$12,dMateriaPrima!$C$2:$C$12)</f>
        <v>9</v>
      </c>
      <c r="O7998" s="3">
        <f t="shared" si="620"/>
        <v>3528</v>
      </c>
      <c r="P7998" s="4">
        <f t="shared" si="621"/>
        <v>0</v>
      </c>
      <c r="Q7998" s="3">
        <f t="shared" si="622"/>
        <v>3528</v>
      </c>
      <c r="R7998" t="str">
        <f t="shared" si="623"/>
        <v>Em atraso</v>
      </c>
      <c r="S7998" s="5">
        <f t="shared" si="624"/>
        <v>2</v>
      </c>
    </row>
    <row r="7999" spans="1:19" x14ac:dyDescent="0.25">
      <c r="A7999">
        <v>7998</v>
      </c>
      <c r="B7999" s="1">
        <v>44383</v>
      </c>
      <c r="C7999" s="1">
        <v>44389</v>
      </c>
      <c r="D7999" s="1">
        <v>44390</v>
      </c>
      <c r="E7999" s="1">
        <v>44392</v>
      </c>
      <c r="F7999">
        <v>4</v>
      </c>
      <c r="G7999">
        <v>5</v>
      </c>
      <c r="H7999">
        <v>134</v>
      </c>
      <c r="I7999" s="6">
        <v>0</v>
      </c>
      <c r="J7999">
        <v>2</v>
      </c>
      <c r="K7999" t="str">
        <f>_xlfn.XLOOKUP(fCompras!F7999,dComprador!$A$2:$A$7,dComprador!$B$2:$B$7)</f>
        <v>Lira</v>
      </c>
      <c r="L7999" t="str">
        <f>_xlfn.XLOOKUP(J7999,dFornecedor!$A$2:$A$6,dFornecedor!$B$2:$B$6)</f>
        <v>Minerva</v>
      </c>
      <c r="M7999" t="str">
        <f>_xlfn.XLOOKUP(G7999,dMateriaPrima!$A$2:$A$12,dMateriaPrima!$B$2:$B$12)</f>
        <v>Areia</v>
      </c>
      <c r="N7999" s="2">
        <f>_xlfn.XLOOKUP(G7999,dMateriaPrima!$A$2:$A$12,dMateriaPrima!$C$2:$C$12)</f>
        <v>3.59</v>
      </c>
      <c r="O7999" s="3">
        <f t="shared" si="620"/>
        <v>481.06</v>
      </c>
      <c r="P7999" s="4">
        <f t="shared" si="621"/>
        <v>0</v>
      </c>
      <c r="Q7999" s="3">
        <f t="shared" si="622"/>
        <v>481.06</v>
      </c>
      <c r="R7999" t="str">
        <f t="shared" si="623"/>
        <v>Em atraso</v>
      </c>
      <c r="S7999" s="5">
        <f t="shared" si="624"/>
        <v>2</v>
      </c>
    </row>
    <row r="8000" spans="1:19" x14ac:dyDescent="0.25">
      <c r="A8000">
        <v>7999</v>
      </c>
      <c r="B8000" s="1">
        <v>44383</v>
      </c>
      <c r="C8000" s="1">
        <v>44392</v>
      </c>
      <c r="D8000" s="1">
        <v>44395</v>
      </c>
      <c r="E8000" s="1">
        <v>44402</v>
      </c>
      <c r="F8000">
        <v>4</v>
      </c>
      <c r="G8000">
        <v>9</v>
      </c>
      <c r="H8000">
        <v>333</v>
      </c>
      <c r="I8000" s="6">
        <v>0</v>
      </c>
      <c r="J8000">
        <v>2</v>
      </c>
      <c r="K8000" t="str">
        <f>_xlfn.XLOOKUP(fCompras!F8000,dComprador!$A$2:$A$7,dComprador!$B$2:$B$7)</f>
        <v>Lira</v>
      </c>
      <c r="L8000" t="str">
        <f>_xlfn.XLOOKUP(J8000,dFornecedor!$A$2:$A$6,dFornecedor!$B$2:$B$6)</f>
        <v>Minerva</v>
      </c>
      <c r="M8000" t="str">
        <f>_xlfn.XLOOKUP(G8000,dMateriaPrima!$A$2:$A$12,dMateriaPrima!$B$2:$B$12)</f>
        <v>Couro</v>
      </c>
      <c r="N8000" s="2">
        <f>_xlfn.XLOOKUP(G8000,dMateriaPrima!$A$2:$A$12,dMateriaPrima!$C$2:$C$12)</f>
        <v>4.4000000000000004</v>
      </c>
      <c r="O8000" s="3">
        <f t="shared" si="620"/>
        <v>1465.2</v>
      </c>
      <c r="P8000" s="4">
        <f t="shared" si="621"/>
        <v>0</v>
      </c>
      <c r="Q8000" s="3">
        <f t="shared" si="622"/>
        <v>1465.2</v>
      </c>
      <c r="R8000" t="str">
        <f t="shared" si="623"/>
        <v>Em atraso</v>
      </c>
      <c r="S8000" s="5">
        <f t="shared" si="624"/>
        <v>7</v>
      </c>
    </row>
    <row r="8001" spans="1:19" x14ac:dyDescent="0.25">
      <c r="A8001">
        <v>8000</v>
      </c>
      <c r="B8001" s="1">
        <v>44383</v>
      </c>
      <c r="C8001" s="1">
        <v>44386</v>
      </c>
      <c r="D8001" s="1">
        <v>44414</v>
      </c>
      <c r="E8001" s="1">
        <v>44418</v>
      </c>
      <c r="F8001">
        <v>1</v>
      </c>
      <c r="G8001">
        <v>7</v>
      </c>
      <c r="H8001">
        <v>277</v>
      </c>
      <c r="I8001" s="6">
        <v>0</v>
      </c>
      <c r="J8001">
        <v>3</v>
      </c>
      <c r="K8001" t="str">
        <f>_xlfn.XLOOKUP(fCompras!F8001,dComprador!$A$2:$A$7,dComprador!$B$2:$B$7)</f>
        <v>Alon</v>
      </c>
      <c r="L8001" t="str">
        <f>_xlfn.XLOOKUP(J8001,dFornecedor!$A$2:$A$6,dFornecedor!$B$2:$B$6)</f>
        <v>StepUp</v>
      </c>
      <c r="M8001" t="str">
        <f>_xlfn.XLOOKUP(G8001,dMateriaPrima!$A$2:$A$12,dMateriaPrima!$B$2:$B$12)</f>
        <v>Poliéster</v>
      </c>
      <c r="N8001" s="2">
        <f>_xlfn.XLOOKUP(G8001,dMateriaPrima!$A$2:$A$12,dMateriaPrima!$C$2:$C$12)</f>
        <v>8</v>
      </c>
      <c r="O8001" s="3">
        <f t="shared" si="620"/>
        <v>2216</v>
      </c>
      <c r="P8001" s="4">
        <f t="shared" si="621"/>
        <v>0</v>
      </c>
      <c r="Q8001" s="3">
        <f t="shared" si="622"/>
        <v>2216</v>
      </c>
      <c r="R8001" t="str">
        <f t="shared" si="623"/>
        <v>Em atraso</v>
      </c>
      <c r="S8001" s="5">
        <f t="shared" si="624"/>
        <v>4</v>
      </c>
    </row>
    <row r="8002" spans="1:19" x14ac:dyDescent="0.25">
      <c r="A8002">
        <v>8001</v>
      </c>
      <c r="B8002" s="1">
        <v>44383</v>
      </c>
      <c r="C8002" s="1">
        <v>44384</v>
      </c>
      <c r="D8002" s="1">
        <v>44390</v>
      </c>
      <c r="E8002" s="1">
        <v>44393</v>
      </c>
      <c r="F8002">
        <v>4</v>
      </c>
      <c r="G8002">
        <v>8</v>
      </c>
      <c r="H8002">
        <v>66</v>
      </c>
      <c r="I8002" s="6">
        <v>0</v>
      </c>
      <c r="J8002">
        <v>4</v>
      </c>
      <c r="K8002" t="str">
        <f>_xlfn.XLOOKUP(fCompras!F8002,dComprador!$A$2:$A$7,dComprador!$B$2:$B$7)</f>
        <v>Lira</v>
      </c>
      <c r="L8002" t="str">
        <f>_xlfn.XLOOKUP(J8002,dFornecedor!$A$2:$A$6,dFornecedor!$B$2:$B$6)</f>
        <v>AlphaOmega</v>
      </c>
      <c r="M8002" t="str">
        <f>_xlfn.XLOOKUP(G8002,dMateriaPrima!$A$2:$A$12,dMateriaPrima!$B$2:$B$12)</f>
        <v>Cimento</v>
      </c>
      <c r="N8002" s="2">
        <f>_xlfn.XLOOKUP(G8002,dMateriaPrima!$A$2:$A$12,dMateriaPrima!$C$2:$C$12)</f>
        <v>23</v>
      </c>
      <c r="O8002" s="3">
        <f t="shared" si="620"/>
        <v>1518</v>
      </c>
      <c r="P8002" s="4">
        <f t="shared" si="621"/>
        <v>0</v>
      </c>
      <c r="Q8002" s="3">
        <f t="shared" si="622"/>
        <v>1518</v>
      </c>
      <c r="R8002" t="str">
        <f t="shared" si="623"/>
        <v>Em atraso</v>
      </c>
      <c r="S8002" s="5">
        <f t="shared" si="624"/>
        <v>3</v>
      </c>
    </row>
    <row r="8003" spans="1:19" x14ac:dyDescent="0.25">
      <c r="A8003">
        <v>8002</v>
      </c>
      <c r="B8003" s="1">
        <v>44383</v>
      </c>
      <c r="C8003" s="1">
        <v>44384</v>
      </c>
      <c r="D8003" s="1">
        <v>44389</v>
      </c>
      <c r="E8003" s="1">
        <v>44392</v>
      </c>
      <c r="F8003">
        <v>4</v>
      </c>
      <c r="G8003">
        <v>10</v>
      </c>
      <c r="H8003">
        <v>51</v>
      </c>
      <c r="I8003" s="6">
        <v>0</v>
      </c>
      <c r="J8003">
        <v>3</v>
      </c>
      <c r="K8003" t="str">
        <f>_xlfn.XLOOKUP(fCompras!F8003,dComprador!$A$2:$A$7,dComprador!$B$2:$B$7)</f>
        <v>Lira</v>
      </c>
      <c r="L8003" t="str">
        <f>_xlfn.XLOOKUP(J8003,dFornecedor!$A$2:$A$6,dFornecedor!$B$2:$B$6)</f>
        <v>StepUp</v>
      </c>
      <c r="M8003" t="str">
        <f>_xlfn.XLOOKUP(G8003,dMateriaPrima!$A$2:$A$12,dMateriaPrima!$B$2:$B$12)</f>
        <v>Pedra Britada</v>
      </c>
      <c r="N8003" s="2">
        <f>_xlfn.XLOOKUP(G8003,dMateriaPrima!$A$2:$A$12,dMateriaPrima!$C$2:$C$12)</f>
        <v>56</v>
      </c>
      <c r="O8003" s="3">
        <f t="shared" ref="O8003:O8066" si="625">PRODUCT(H8003,N8003)</f>
        <v>2856</v>
      </c>
      <c r="P8003" s="4">
        <f t="shared" ref="P8003:P8066" si="626">PRODUCT(O8003,I8003)</f>
        <v>0</v>
      </c>
      <c r="Q8003" s="3">
        <f t="shared" ref="Q8003:Q8066" si="627">O8003-P8003</f>
        <v>2856</v>
      </c>
      <c r="R8003" t="str">
        <f t="shared" ref="R8003:R8066" si="628">IF(E8003&lt;=D8003,"No prazo",IF(E8003&gt;D8003,"Em atraso"))</f>
        <v>Em atraso</v>
      </c>
      <c r="S8003" s="5">
        <f t="shared" ref="S8003:S8066" si="629">IF(E8003 &gt;D8003, E8003-D8003,0)</f>
        <v>3</v>
      </c>
    </row>
    <row r="8004" spans="1:19" x14ac:dyDescent="0.25">
      <c r="A8004">
        <v>8003</v>
      </c>
      <c r="B8004" s="1">
        <v>44383</v>
      </c>
      <c r="C8004" s="1">
        <v>44389</v>
      </c>
      <c r="D8004" s="1">
        <v>44394</v>
      </c>
      <c r="E8004" s="1">
        <v>44396</v>
      </c>
      <c r="F8004">
        <v>4</v>
      </c>
      <c r="G8004">
        <v>4</v>
      </c>
      <c r="H8004">
        <v>32</v>
      </c>
      <c r="I8004" s="6">
        <v>0</v>
      </c>
      <c r="J8004">
        <v>4</v>
      </c>
      <c r="K8004" t="str">
        <f>_xlfn.XLOOKUP(fCompras!F8004,dComprador!$A$2:$A$7,dComprador!$B$2:$B$7)</f>
        <v>Lira</v>
      </c>
      <c r="L8004" t="str">
        <f>_xlfn.XLOOKUP(J8004,dFornecedor!$A$2:$A$6,dFornecedor!$B$2:$B$6)</f>
        <v>AlphaOmega</v>
      </c>
      <c r="M8004" t="str">
        <f>_xlfn.XLOOKUP(G8004,dMateriaPrima!$A$2:$A$12,dMateriaPrima!$B$2:$B$12)</f>
        <v>Madeira</v>
      </c>
      <c r="N8004" s="2">
        <f>_xlfn.XLOOKUP(G8004,dMateriaPrima!$A$2:$A$12,dMateriaPrima!$C$2:$C$12)</f>
        <v>168</v>
      </c>
      <c r="O8004" s="3">
        <f t="shared" si="625"/>
        <v>5376</v>
      </c>
      <c r="P8004" s="4">
        <f t="shared" si="626"/>
        <v>0</v>
      </c>
      <c r="Q8004" s="3">
        <f t="shared" si="627"/>
        <v>5376</v>
      </c>
      <c r="R8004" t="str">
        <f t="shared" si="628"/>
        <v>Em atraso</v>
      </c>
      <c r="S8004" s="5">
        <f t="shared" si="629"/>
        <v>2</v>
      </c>
    </row>
    <row r="8005" spans="1:19" x14ac:dyDescent="0.25">
      <c r="A8005">
        <v>8004</v>
      </c>
      <c r="B8005" s="1">
        <v>44383</v>
      </c>
      <c r="C8005" s="1">
        <v>44390</v>
      </c>
      <c r="D8005" s="1">
        <v>44400</v>
      </c>
      <c r="E8005" s="1">
        <v>44403</v>
      </c>
      <c r="F8005">
        <v>1</v>
      </c>
      <c r="G8005">
        <v>8</v>
      </c>
      <c r="H8005">
        <v>247</v>
      </c>
      <c r="I8005" s="6">
        <v>0</v>
      </c>
      <c r="J8005">
        <v>2</v>
      </c>
      <c r="K8005" t="str">
        <f>_xlfn.XLOOKUP(fCompras!F8005,dComprador!$A$2:$A$7,dComprador!$B$2:$B$7)</f>
        <v>Alon</v>
      </c>
      <c r="L8005" t="str">
        <f>_xlfn.XLOOKUP(J8005,dFornecedor!$A$2:$A$6,dFornecedor!$B$2:$B$6)</f>
        <v>Minerva</v>
      </c>
      <c r="M8005" t="str">
        <f>_xlfn.XLOOKUP(G8005,dMateriaPrima!$A$2:$A$12,dMateriaPrima!$B$2:$B$12)</f>
        <v>Cimento</v>
      </c>
      <c r="N8005" s="2">
        <f>_xlfn.XLOOKUP(G8005,dMateriaPrima!$A$2:$A$12,dMateriaPrima!$C$2:$C$12)</f>
        <v>23</v>
      </c>
      <c r="O8005" s="3">
        <f t="shared" si="625"/>
        <v>5681</v>
      </c>
      <c r="P8005" s="4">
        <f t="shared" si="626"/>
        <v>0</v>
      </c>
      <c r="Q8005" s="3">
        <f t="shared" si="627"/>
        <v>5681</v>
      </c>
      <c r="R8005" t="str">
        <f t="shared" si="628"/>
        <v>Em atraso</v>
      </c>
      <c r="S8005" s="5">
        <f t="shared" si="629"/>
        <v>3</v>
      </c>
    </row>
    <row r="8006" spans="1:19" x14ac:dyDescent="0.25">
      <c r="A8006">
        <v>8005</v>
      </c>
      <c r="B8006" s="1">
        <v>44383</v>
      </c>
      <c r="C8006" s="1">
        <v>44388</v>
      </c>
      <c r="D8006" s="1">
        <v>44401</v>
      </c>
      <c r="E8006" s="1">
        <v>44403</v>
      </c>
      <c r="F8006">
        <v>1</v>
      </c>
      <c r="G8006">
        <v>5</v>
      </c>
      <c r="H8006">
        <v>25</v>
      </c>
      <c r="I8006" s="6">
        <v>0</v>
      </c>
      <c r="J8006">
        <v>5</v>
      </c>
      <c r="K8006" t="str">
        <f>_xlfn.XLOOKUP(fCompras!F8006,dComprador!$A$2:$A$7,dComprador!$B$2:$B$7)</f>
        <v>Alon</v>
      </c>
      <c r="L8006" t="str">
        <f>_xlfn.XLOOKUP(J8006,dFornecedor!$A$2:$A$6,dFornecedor!$B$2:$B$6)</f>
        <v>Atlas</v>
      </c>
      <c r="M8006" t="str">
        <f>_xlfn.XLOOKUP(G8006,dMateriaPrima!$A$2:$A$12,dMateriaPrima!$B$2:$B$12)</f>
        <v>Areia</v>
      </c>
      <c r="N8006" s="2">
        <f>_xlfn.XLOOKUP(G8006,dMateriaPrima!$A$2:$A$12,dMateriaPrima!$C$2:$C$12)</f>
        <v>3.59</v>
      </c>
      <c r="O8006" s="3">
        <f t="shared" si="625"/>
        <v>89.75</v>
      </c>
      <c r="P8006" s="4">
        <f t="shared" si="626"/>
        <v>0</v>
      </c>
      <c r="Q8006" s="3">
        <f t="shared" si="627"/>
        <v>89.75</v>
      </c>
      <c r="R8006" t="str">
        <f t="shared" si="628"/>
        <v>Em atraso</v>
      </c>
      <c r="S8006" s="5">
        <f t="shared" si="629"/>
        <v>2</v>
      </c>
    </row>
    <row r="8007" spans="1:19" x14ac:dyDescent="0.25">
      <c r="A8007">
        <v>8006</v>
      </c>
      <c r="B8007" s="1">
        <v>44383</v>
      </c>
      <c r="C8007" s="1">
        <v>44383</v>
      </c>
      <c r="D8007" s="1">
        <v>44400</v>
      </c>
      <c r="E8007" s="1">
        <v>44400</v>
      </c>
      <c r="F8007">
        <v>2</v>
      </c>
      <c r="G8007">
        <v>4</v>
      </c>
      <c r="H8007">
        <v>17</v>
      </c>
      <c r="I8007" s="6">
        <v>0</v>
      </c>
      <c r="J8007">
        <v>5</v>
      </c>
      <c r="K8007" t="str">
        <f>_xlfn.XLOOKUP(fCompras!F8007,dComprador!$A$2:$A$7,dComprador!$B$2:$B$7)</f>
        <v>João</v>
      </c>
      <c r="L8007" t="str">
        <f>_xlfn.XLOOKUP(J8007,dFornecedor!$A$2:$A$6,dFornecedor!$B$2:$B$6)</f>
        <v>Atlas</v>
      </c>
      <c r="M8007" t="str">
        <f>_xlfn.XLOOKUP(G8007,dMateriaPrima!$A$2:$A$12,dMateriaPrima!$B$2:$B$12)</f>
        <v>Madeira</v>
      </c>
      <c r="N8007" s="2">
        <f>_xlfn.XLOOKUP(G8007,dMateriaPrima!$A$2:$A$12,dMateriaPrima!$C$2:$C$12)</f>
        <v>168</v>
      </c>
      <c r="O8007" s="3">
        <f t="shared" si="625"/>
        <v>2856</v>
      </c>
      <c r="P8007" s="4">
        <f t="shared" si="626"/>
        <v>0</v>
      </c>
      <c r="Q8007" s="3">
        <f t="shared" si="627"/>
        <v>2856</v>
      </c>
      <c r="R8007" t="str">
        <f t="shared" si="628"/>
        <v>No prazo</v>
      </c>
      <c r="S8007" s="5">
        <f t="shared" si="629"/>
        <v>0</v>
      </c>
    </row>
    <row r="8008" spans="1:19" x14ac:dyDescent="0.25">
      <c r="A8008">
        <v>8007</v>
      </c>
      <c r="B8008" s="1">
        <v>44383</v>
      </c>
      <c r="C8008" s="1">
        <v>44391</v>
      </c>
      <c r="D8008" s="1">
        <v>44396</v>
      </c>
      <c r="E8008" s="1">
        <v>44397</v>
      </c>
      <c r="F8008">
        <v>2</v>
      </c>
      <c r="G8008">
        <v>11</v>
      </c>
      <c r="H8008">
        <v>168</v>
      </c>
      <c r="I8008" s="6">
        <v>0</v>
      </c>
      <c r="J8008">
        <v>2</v>
      </c>
      <c r="K8008" t="str">
        <f>_xlfn.XLOOKUP(fCompras!F8008,dComprador!$A$2:$A$7,dComprador!$B$2:$B$7)</f>
        <v>João</v>
      </c>
      <c r="L8008" t="str">
        <f>_xlfn.XLOOKUP(J8008,dFornecedor!$A$2:$A$6,dFornecedor!$B$2:$B$6)</f>
        <v>Minerva</v>
      </c>
      <c r="M8008" t="str">
        <f>_xlfn.XLOOKUP(G8008,dMateriaPrima!$A$2:$A$12,dMateriaPrima!$B$2:$B$12)</f>
        <v>Papel</v>
      </c>
      <c r="N8008" s="2">
        <f>_xlfn.XLOOKUP(G8008,dMateriaPrima!$A$2:$A$12,dMateriaPrima!$C$2:$C$12)</f>
        <v>9</v>
      </c>
      <c r="O8008" s="3">
        <f t="shared" si="625"/>
        <v>1512</v>
      </c>
      <c r="P8008" s="4">
        <f t="shared" si="626"/>
        <v>0</v>
      </c>
      <c r="Q8008" s="3">
        <f t="shared" si="627"/>
        <v>1512</v>
      </c>
      <c r="R8008" t="str">
        <f t="shared" si="628"/>
        <v>Em atraso</v>
      </c>
      <c r="S8008" s="5">
        <f t="shared" si="629"/>
        <v>1</v>
      </c>
    </row>
    <row r="8009" spans="1:19" x14ac:dyDescent="0.25">
      <c r="A8009">
        <v>8008</v>
      </c>
      <c r="B8009" s="1">
        <v>44383</v>
      </c>
      <c r="C8009" s="1">
        <v>44384</v>
      </c>
      <c r="D8009" s="1">
        <v>44396</v>
      </c>
      <c r="E8009" s="1">
        <v>44399</v>
      </c>
      <c r="F8009">
        <v>2</v>
      </c>
      <c r="G8009">
        <v>9</v>
      </c>
      <c r="H8009">
        <v>49</v>
      </c>
      <c r="I8009" s="6">
        <v>0</v>
      </c>
      <c r="J8009">
        <v>3</v>
      </c>
      <c r="K8009" t="str">
        <f>_xlfn.XLOOKUP(fCompras!F8009,dComprador!$A$2:$A$7,dComprador!$B$2:$B$7)</f>
        <v>João</v>
      </c>
      <c r="L8009" t="str">
        <f>_xlfn.XLOOKUP(J8009,dFornecedor!$A$2:$A$6,dFornecedor!$B$2:$B$6)</f>
        <v>StepUp</v>
      </c>
      <c r="M8009" t="str">
        <f>_xlfn.XLOOKUP(G8009,dMateriaPrima!$A$2:$A$12,dMateriaPrima!$B$2:$B$12)</f>
        <v>Couro</v>
      </c>
      <c r="N8009" s="2">
        <f>_xlfn.XLOOKUP(G8009,dMateriaPrima!$A$2:$A$12,dMateriaPrima!$C$2:$C$12)</f>
        <v>4.4000000000000004</v>
      </c>
      <c r="O8009" s="3">
        <f t="shared" si="625"/>
        <v>215.60000000000002</v>
      </c>
      <c r="P8009" s="4">
        <f t="shared" si="626"/>
        <v>0</v>
      </c>
      <c r="Q8009" s="3">
        <f t="shared" si="627"/>
        <v>215.60000000000002</v>
      </c>
      <c r="R8009" t="str">
        <f t="shared" si="628"/>
        <v>Em atraso</v>
      </c>
      <c r="S8009" s="5">
        <f t="shared" si="629"/>
        <v>3</v>
      </c>
    </row>
    <row r="8010" spans="1:19" x14ac:dyDescent="0.25">
      <c r="A8010">
        <v>8009</v>
      </c>
      <c r="B8010" s="1">
        <v>44383</v>
      </c>
      <c r="C8010" s="1">
        <v>44390</v>
      </c>
      <c r="D8010" s="1">
        <v>44414</v>
      </c>
      <c r="E8010" s="1">
        <v>44417</v>
      </c>
      <c r="F8010">
        <v>1</v>
      </c>
      <c r="G8010">
        <v>8</v>
      </c>
      <c r="H8010">
        <v>7</v>
      </c>
      <c r="I8010" s="6">
        <v>0</v>
      </c>
      <c r="J8010">
        <v>2</v>
      </c>
      <c r="K8010" t="str">
        <f>_xlfn.XLOOKUP(fCompras!F8010,dComprador!$A$2:$A$7,dComprador!$B$2:$B$7)</f>
        <v>Alon</v>
      </c>
      <c r="L8010" t="str">
        <f>_xlfn.XLOOKUP(J8010,dFornecedor!$A$2:$A$6,dFornecedor!$B$2:$B$6)</f>
        <v>Minerva</v>
      </c>
      <c r="M8010" t="str">
        <f>_xlfn.XLOOKUP(G8010,dMateriaPrima!$A$2:$A$12,dMateriaPrima!$B$2:$B$12)</f>
        <v>Cimento</v>
      </c>
      <c r="N8010" s="2">
        <f>_xlfn.XLOOKUP(G8010,dMateriaPrima!$A$2:$A$12,dMateriaPrima!$C$2:$C$12)</f>
        <v>23</v>
      </c>
      <c r="O8010" s="3">
        <f t="shared" si="625"/>
        <v>161</v>
      </c>
      <c r="P8010" s="4">
        <f t="shared" si="626"/>
        <v>0</v>
      </c>
      <c r="Q8010" s="3">
        <f t="shared" si="627"/>
        <v>161</v>
      </c>
      <c r="R8010" t="str">
        <f t="shared" si="628"/>
        <v>Em atraso</v>
      </c>
      <c r="S8010" s="5">
        <f t="shared" si="629"/>
        <v>3</v>
      </c>
    </row>
    <row r="8011" spans="1:19" x14ac:dyDescent="0.25">
      <c r="A8011">
        <v>8010</v>
      </c>
      <c r="B8011" s="1">
        <v>44383</v>
      </c>
      <c r="C8011" s="1">
        <v>44387</v>
      </c>
      <c r="D8011" s="1">
        <v>44407</v>
      </c>
      <c r="E8011" s="1">
        <v>44406</v>
      </c>
      <c r="F8011">
        <v>1</v>
      </c>
      <c r="G8011">
        <v>8</v>
      </c>
      <c r="H8011">
        <v>27</v>
      </c>
      <c r="I8011" s="6">
        <v>0</v>
      </c>
      <c r="J8011">
        <v>1</v>
      </c>
      <c r="K8011" t="str">
        <f>_xlfn.XLOOKUP(fCompras!F8011,dComprador!$A$2:$A$7,dComprador!$B$2:$B$7)</f>
        <v>Alon</v>
      </c>
      <c r="L8011" t="str">
        <f>_xlfn.XLOOKUP(J8011,dFornecedor!$A$2:$A$6,dFornecedor!$B$2:$B$6)</f>
        <v>NorthShore</v>
      </c>
      <c r="M8011" t="str">
        <f>_xlfn.XLOOKUP(G8011,dMateriaPrima!$A$2:$A$12,dMateriaPrima!$B$2:$B$12)</f>
        <v>Cimento</v>
      </c>
      <c r="N8011" s="2">
        <f>_xlfn.XLOOKUP(G8011,dMateriaPrima!$A$2:$A$12,dMateriaPrima!$C$2:$C$12)</f>
        <v>23</v>
      </c>
      <c r="O8011" s="3">
        <f t="shared" si="625"/>
        <v>621</v>
      </c>
      <c r="P8011" s="4">
        <f t="shared" si="626"/>
        <v>0</v>
      </c>
      <c r="Q8011" s="3">
        <f t="shared" si="627"/>
        <v>621</v>
      </c>
      <c r="R8011" t="str">
        <f t="shared" si="628"/>
        <v>No prazo</v>
      </c>
      <c r="S8011" s="5">
        <f t="shared" si="629"/>
        <v>0</v>
      </c>
    </row>
    <row r="8012" spans="1:19" x14ac:dyDescent="0.25">
      <c r="A8012">
        <v>8011</v>
      </c>
      <c r="B8012" s="1">
        <v>44384</v>
      </c>
      <c r="C8012" s="1">
        <v>44384</v>
      </c>
      <c r="D8012" s="1">
        <v>44391</v>
      </c>
      <c r="E8012" s="1">
        <v>44388</v>
      </c>
      <c r="F8012">
        <v>4</v>
      </c>
      <c r="G8012">
        <v>9</v>
      </c>
      <c r="H8012">
        <v>397</v>
      </c>
      <c r="I8012" s="6">
        <v>0</v>
      </c>
      <c r="J8012">
        <v>4</v>
      </c>
      <c r="K8012" t="str">
        <f>_xlfn.XLOOKUP(fCompras!F8012,dComprador!$A$2:$A$7,dComprador!$B$2:$B$7)</f>
        <v>Lira</v>
      </c>
      <c r="L8012" t="str">
        <f>_xlfn.XLOOKUP(J8012,dFornecedor!$A$2:$A$6,dFornecedor!$B$2:$B$6)</f>
        <v>AlphaOmega</v>
      </c>
      <c r="M8012" t="str">
        <f>_xlfn.XLOOKUP(G8012,dMateriaPrima!$A$2:$A$12,dMateriaPrima!$B$2:$B$12)</f>
        <v>Couro</v>
      </c>
      <c r="N8012" s="2">
        <f>_xlfn.XLOOKUP(G8012,dMateriaPrima!$A$2:$A$12,dMateriaPrima!$C$2:$C$12)</f>
        <v>4.4000000000000004</v>
      </c>
      <c r="O8012" s="3">
        <f t="shared" si="625"/>
        <v>1746.8000000000002</v>
      </c>
      <c r="P8012" s="4">
        <f t="shared" si="626"/>
        <v>0</v>
      </c>
      <c r="Q8012" s="3">
        <f t="shared" si="627"/>
        <v>1746.8000000000002</v>
      </c>
      <c r="R8012" t="str">
        <f t="shared" si="628"/>
        <v>No prazo</v>
      </c>
      <c r="S8012" s="5">
        <f t="shared" si="629"/>
        <v>0</v>
      </c>
    </row>
    <row r="8013" spans="1:19" x14ac:dyDescent="0.25">
      <c r="A8013">
        <v>8012</v>
      </c>
      <c r="B8013" s="1">
        <v>44384</v>
      </c>
      <c r="C8013" s="1">
        <v>44385</v>
      </c>
      <c r="D8013" s="1">
        <v>44412</v>
      </c>
      <c r="E8013" s="1">
        <v>44411</v>
      </c>
      <c r="F8013">
        <v>1</v>
      </c>
      <c r="G8013">
        <v>10</v>
      </c>
      <c r="H8013">
        <v>112</v>
      </c>
      <c r="I8013" s="6">
        <v>0</v>
      </c>
      <c r="J8013">
        <v>3</v>
      </c>
      <c r="K8013" t="str">
        <f>_xlfn.XLOOKUP(fCompras!F8013,dComprador!$A$2:$A$7,dComprador!$B$2:$B$7)</f>
        <v>Alon</v>
      </c>
      <c r="L8013" t="str">
        <f>_xlfn.XLOOKUP(J8013,dFornecedor!$A$2:$A$6,dFornecedor!$B$2:$B$6)</f>
        <v>StepUp</v>
      </c>
      <c r="M8013" t="str">
        <f>_xlfn.XLOOKUP(G8013,dMateriaPrima!$A$2:$A$12,dMateriaPrima!$B$2:$B$12)</f>
        <v>Pedra Britada</v>
      </c>
      <c r="N8013" s="2">
        <f>_xlfn.XLOOKUP(G8013,dMateriaPrima!$A$2:$A$12,dMateriaPrima!$C$2:$C$12)</f>
        <v>56</v>
      </c>
      <c r="O8013" s="3">
        <f t="shared" si="625"/>
        <v>6272</v>
      </c>
      <c r="P8013" s="4">
        <f t="shared" si="626"/>
        <v>0</v>
      </c>
      <c r="Q8013" s="3">
        <f t="shared" si="627"/>
        <v>6272</v>
      </c>
      <c r="R8013" t="str">
        <f t="shared" si="628"/>
        <v>No prazo</v>
      </c>
      <c r="S8013" s="5">
        <f t="shared" si="629"/>
        <v>0</v>
      </c>
    </row>
    <row r="8014" spans="1:19" x14ac:dyDescent="0.25">
      <c r="A8014">
        <v>8013</v>
      </c>
      <c r="B8014" s="1">
        <v>44384</v>
      </c>
      <c r="C8014" s="1">
        <v>44386</v>
      </c>
      <c r="D8014" s="1">
        <v>44416</v>
      </c>
      <c r="E8014" s="1">
        <v>44418</v>
      </c>
      <c r="F8014">
        <v>1</v>
      </c>
      <c r="G8014">
        <v>8</v>
      </c>
      <c r="H8014">
        <v>55</v>
      </c>
      <c r="I8014" s="6">
        <v>0</v>
      </c>
      <c r="J8014">
        <v>2</v>
      </c>
      <c r="K8014" t="str">
        <f>_xlfn.XLOOKUP(fCompras!F8014,dComprador!$A$2:$A$7,dComprador!$B$2:$B$7)</f>
        <v>Alon</v>
      </c>
      <c r="L8014" t="str">
        <f>_xlfn.XLOOKUP(J8014,dFornecedor!$A$2:$A$6,dFornecedor!$B$2:$B$6)</f>
        <v>Minerva</v>
      </c>
      <c r="M8014" t="str">
        <f>_xlfn.XLOOKUP(G8014,dMateriaPrima!$A$2:$A$12,dMateriaPrima!$B$2:$B$12)</f>
        <v>Cimento</v>
      </c>
      <c r="N8014" s="2">
        <f>_xlfn.XLOOKUP(G8014,dMateriaPrima!$A$2:$A$12,dMateriaPrima!$C$2:$C$12)</f>
        <v>23</v>
      </c>
      <c r="O8014" s="3">
        <f t="shared" si="625"/>
        <v>1265</v>
      </c>
      <c r="P8014" s="4">
        <f t="shared" si="626"/>
        <v>0</v>
      </c>
      <c r="Q8014" s="3">
        <f t="shared" si="627"/>
        <v>1265</v>
      </c>
      <c r="R8014" t="str">
        <f t="shared" si="628"/>
        <v>Em atraso</v>
      </c>
      <c r="S8014" s="5">
        <f t="shared" si="629"/>
        <v>2</v>
      </c>
    </row>
    <row r="8015" spans="1:19" x14ac:dyDescent="0.25">
      <c r="A8015">
        <v>8014</v>
      </c>
      <c r="B8015" s="1">
        <v>44384</v>
      </c>
      <c r="C8015" s="1">
        <v>44387</v>
      </c>
      <c r="D8015" s="1">
        <v>44395</v>
      </c>
      <c r="E8015" s="1">
        <v>44401</v>
      </c>
      <c r="F8015">
        <v>4</v>
      </c>
      <c r="G8015">
        <v>7</v>
      </c>
      <c r="H8015">
        <v>8</v>
      </c>
      <c r="I8015" s="6">
        <v>0</v>
      </c>
      <c r="J8015">
        <v>5</v>
      </c>
      <c r="K8015" t="str">
        <f>_xlfn.XLOOKUP(fCompras!F8015,dComprador!$A$2:$A$7,dComprador!$B$2:$B$7)</f>
        <v>Lira</v>
      </c>
      <c r="L8015" t="str">
        <f>_xlfn.XLOOKUP(J8015,dFornecedor!$A$2:$A$6,dFornecedor!$B$2:$B$6)</f>
        <v>Atlas</v>
      </c>
      <c r="M8015" t="str">
        <f>_xlfn.XLOOKUP(G8015,dMateriaPrima!$A$2:$A$12,dMateriaPrima!$B$2:$B$12)</f>
        <v>Poliéster</v>
      </c>
      <c r="N8015" s="2">
        <f>_xlfn.XLOOKUP(G8015,dMateriaPrima!$A$2:$A$12,dMateriaPrima!$C$2:$C$12)</f>
        <v>8</v>
      </c>
      <c r="O8015" s="3">
        <f t="shared" si="625"/>
        <v>64</v>
      </c>
      <c r="P8015" s="4">
        <f t="shared" si="626"/>
        <v>0</v>
      </c>
      <c r="Q8015" s="3">
        <f t="shared" si="627"/>
        <v>64</v>
      </c>
      <c r="R8015" t="str">
        <f t="shared" si="628"/>
        <v>Em atraso</v>
      </c>
      <c r="S8015" s="5">
        <f t="shared" si="629"/>
        <v>6</v>
      </c>
    </row>
    <row r="8016" spans="1:19" x14ac:dyDescent="0.25">
      <c r="A8016">
        <v>8015</v>
      </c>
      <c r="B8016" s="1">
        <v>44384</v>
      </c>
      <c r="C8016" s="1">
        <v>44387</v>
      </c>
      <c r="D8016" s="1">
        <v>44391</v>
      </c>
      <c r="E8016" s="1">
        <v>44395</v>
      </c>
      <c r="F8016">
        <v>4</v>
      </c>
      <c r="G8016">
        <v>5</v>
      </c>
      <c r="H8016">
        <v>595</v>
      </c>
      <c r="I8016" s="6">
        <v>0</v>
      </c>
      <c r="J8016">
        <v>4</v>
      </c>
      <c r="K8016" t="str">
        <f>_xlfn.XLOOKUP(fCompras!F8016,dComprador!$A$2:$A$7,dComprador!$B$2:$B$7)</f>
        <v>Lira</v>
      </c>
      <c r="L8016" t="str">
        <f>_xlfn.XLOOKUP(J8016,dFornecedor!$A$2:$A$6,dFornecedor!$B$2:$B$6)</f>
        <v>AlphaOmega</v>
      </c>
      <c r="M8016" t="str">
        <f>_xlfn.XLOOKUP(G8016,dMateriaPrima!$A$2:$A$12,dMateriaPrima!$B$2:$B$12)</f>
        <v>Areia</v>
      </c>
      <c r="N8016" s="2">
        <f>_xlfn.XLOOKUP(G8016,dMateriaPrima!$A$2:$A$12,dMateriaPrima!$C$2:$C$12)</f>
        <v>3.59</v>
      </c>
      <c r="O8016" s="3">
        <f t="shared" si="625"/>
        <v>2136.0499999999997</v>
      </c>
      <c r="P8016" s="4">
        <f t="shared" si="626"/>
        <v>0</v>
      </c>
      <c r="Q8016" s="3">
        <f t="shared" si="627"/>
        <v>2136.0499999999997</v>
      </c>
      <c r="R8016" t="str">
        <f t="shared" si="628"/>
        <v>Em atraso</v>
      </c>
      <c r="S8016" s="5">
        <f t="shared" si="629"/>
        <v>4</v>
      </c>
    </row>
    <row r="8017" spans="1:19" x14ac:dyDescent="0.25">
      <c r="A8017">
        <v>8016</v>
      </c>
      <c r="B8017" s="1">
        <v>44384</v>
      </c>
      <c r="C8017" s="1">
        <v>44385</v>
      </c>
      <c r="D8017" s="1">
        <v>44393</v>
      </c>
      <c r="E8017" s="1">
        <v>44393</v>
      </c>
      <c r="F8017">
        <v>4</v>
      </c>
      <c r="G8017">
        <v>2</v>
      </c>
      <c r="H8017">
        <v>234</v>
      </c>
      <c r="I8017" s="6">
        <v>0</v>
      </c>
      <c r="J8017">
        <v>3</v>
      </c>
      <c r="K8017" t="str">
        <f>_xlfn.XLOOKUP(fCompras!F8017,dComprador!$A$2:$A$7,dComprador!$B$2:$B$7)</f>
        <v>Lira</v>
      </c>
      <c r="L8017" t="str">
        <f>_xlfn.XLOOKUP(J8017,dFornecedor!$A$2:$A$6,dFornecedor!$B$2:$B$6)</f>
        <v>StepUp</v>
      </c>
      <c r="M8017" t="str">
        <f>_xlfn.XLOOKUP(G8017,dMateriaPrima!$A$2:$A$12,dMateriaPrima!$B$2:$B$12)</f>
        <v>Chapa Metal</v>
      </c>
      <c r="N8017" s="2">
        <f>_xlfn.XLOOKUP(G8017,dMateriaPrima!$A$2:$A$12,dMateriaPrima!$C$2:$C$12)</f>
        <v>299.89999999999998</v>
      </c>
      <c r="O8017" s="3">
        <f t="shared" si="625"/>
        <v>70176.599999999991</v>
      </c>
      <c r="P8017" s="4">
        <f t="shared" si="626"/>
        <v>0</v>
      </c>
      <c r="Q8017" s="3">
        <f t="shared" si="627"/>
        <v>70176.599999999991</v>
      </c>
      <c r="R8017" t="str">
        <f t="shared" si="628"/>
        <v>No prazo</v>
      </c>
      <c r="S8017" s="5">
        <f t="shared" si="629"/>
        <v>0</v>
      </c>
    </row>
    <row r="8018" spans="1:19" x14ac:dyDescent="0.25">
      <c r="A8018">
        <v>8017</v>
      </c>
      <c r="B8018" s="1">
        <v>44384</v>
      </c>
      <c r="C8018" s="1">
        <v>44392</v>
      </c>
      <c r="D8018" s="1">
        <v>44394</v>
      </c>
      <c r="E8018" s="1">
        <v>44397</v>
      </c>
      <c r="F8018">
        <v>4</v>
      </c>
      <c r="G8018">
        <v>7</v>
      </c>
      <c r="H8018">
        <v>148</v>
      </c>
      <c r="I8018" s="6">
        <v>0</v>
      </c>
      <c r="J8018">
        <v>2</v>
      </c>
      <c r="K8018" t="str">
        <f>_xlfn.XLOOKUP(fCompras!F8018,dComprador!$A$2:$A$7,dComprador!$B$2:$B$7)</f>
        <v>Lira</v>
      </c>
      <c r="L8018" t="str">
        <f>_xlfn.XLOOKUP(J8018,dFornecedor!$A$2:$A$6,dFornecedor!$B$2:$B$6)</f>
        <v>Minerva</v>
      </c>
      <c r="M8018" t="str">
        <f>_xlfn.XLOOKUP(G8018,dMateriaPrima!$A$2:$A$12,dMateriaPrima!$B$2:$B$12)</f>
        <v>Poliéster</v>
      </c>
      <c r="N8018" s="2">
        <f>_xlfn.XLOOKUP(G8018,dMateriaPrima!$A$2:$A$12,dMateriaPrima!$C$2:$C$12)</f>
        <v>8</v>
      </c>
      <c r="O8018" s="3">
        <f t="shared" si="625"/>
        <v>1184</v>
      </c>
      <c r="P8018" s="4">
        <f t="shared" si="626"/>
        <v>0</v>
      </c>
      <c r="Q8018" s="3">
        <f t="shared" si="627"/>
        <v>1184</v>
      </c>
      <c r="R8018" t="str">
        <f t="shared" si="628"/>
        <v>Em atraso</v>
      </c>
      <c r="S8018" s="5">
        <f t="shared" si="629"/>
        <v>3</v>
      </c>
    </row>
    <row r="8019" spans="1:19" x14ac:dyDescent="0.25">
      <c r="A8019">
        <v>8018</v>
      </c>
      <c r="B8019" s="1">
        <v>44384</v>
      </c>
      <c r="C8019" s="1">
        <v>44393</v>
      </c>
      <c r="D8019" s="1">
        <v>44400</v>
      </c>
      <c r="E8019" s="1">
        <v>44402</v>
      </c>
      <c r="F8019">
        <v>1</v>
      </c>
      <c r="G8019">
        <v>10</v>
      </c>
      <c r="H8019">
        <v>41</v>
      </c>
      <c r="I8019" s="6">
        <v>0</v>
      </c>
      <c r="J8019">
        <v>3</v>
      </c>
      <c r="K8019" t="str">
        <f>_xlfn.XLOOKUP(fCompras!F8019,dComprador!$A$2:$A$7,dComprador!$B$2:$B$7)</f>
        <v>Alon</v>
      </c>
      <c r="L8019" t="str">
        <f>_xlfn.XLOOKUP(J8019,dFornecedor!$A$2:$A$6,dFornecedor!$B$2:$B$6)</f>
        <v>StepUp</v>
      </c>
      <c r="M8019" t="str">
        <f>_xlfn.XLOOKUP(G8019,dMateriaPrima!$A$2:$A$12,dMateriaPrima!$B$2:$B$12)</f>
        <v>Pedra Britada</v>
      </c>
      <c r="N8019" s="2">
        <f>_xlfn.XLOOKUP(G8019,dMateriaPrima!$A$2:$A$12,dMateriaPrima!$C$2:$C$12)</f>
        <v>56</v>
      </c>
      <c r="O8019" s="3">
        <f t="shared" si="625"/>
        <v>2296</v>
      </c>
      <c r="P8019" s="4">
        <f t="shared" si="626"/>
        <v>0</v>
      </c>
      <c r="Q8019" s="3">
        <f t="shared" si="627"/>
        <v>2296</v>
      </c>
      <c r="R8019" t="str">
        <f t="shared" si="628"/>
        <v>Em atraso</v>
      </c>
      <c r="S8019" s="5">
        <f t="shared" si="629"/>
        <v>2</v>
      </c>
    </row>
    <row r="8020" spans="1:19" x14ac:dyDescent="0.25">
      <c r="A8020">
        <v>8019</v>
      </c>
      <c r="B8020" s="1">
        <v>44384</v>
      </c>
      <c r="C8020" s="1">
        <v>44390</v>
      </c>
      <c r="D8020" s="1">
        <v>44405</v>
      </c>
      <c r="E8020" s="1">
        <v>44408</v>
      </c>
      <c r="F8020">
        <v>1</v>
      </c>
      <c r="G8020">
        <v>7</v>
      </c>
      <c r="H8020">
        <v>340</v>
      </c>
      <c r="I8020" s="6">
        <v>0</v>
      </c>
      <c r="J8020">
        <v>3</v>
      </c>
      <c r="K8020" t="str">
        <f>_xlfn.XLOOKUP(fCompras!F8020,dComprador!$A$2:$A$7,dComprador!$B$2:$B$7)</f>
        <v>Alon</v>
      </c>
      <c r="L8020" t="str">
        <f>_xlfn.XLOOKUP(J8020,dFornecedor!$A$2:$A$6,dFornecedor!$B$2:$B$6)</f>
        <v>StepUp</v>
      </c>
      <c r="M8020" t="str">
        <f>_xlfn.XLOOKUP(G8020,dMateriaPrima!$A$2:$A$12,dMateriaPrima!$B$2:$B$12)</f>
        <v>Poliéster</v>
      </c>
      <c r="N8020" s="2">
        <f>_xlfn.XLOOKUP(G8020,dMateriaPrima!$A$2:$A$12,dMateriaPrima!$C$2:$C$12)</f>
        <v>8</v>
      </c>
      <c r="O8020" s="3">
        <f t="shared" si="625"/>
        <v>2720</v>
      </c>
      <c r="P8020" s="4">
        <f t="shared" si="626"/>
        <v>0</v>
      </c>
      <c r="Q8020" s="3">
        <f t="shared" si="627"/>
        <v>2720</v>
      </c>
      <c r="R8020" t="str">
        <f t="shared" si="628"/>
        <v>Em atraso</v>
      </c>
      <c r="S8020" s="5">
        <f t="shared" si="629"/>
        <v>3</v>
      </c>
    </row>
    <row r="8021" spans="1:19" x14ac:dyDescent="0.25">
      <c r="A8021">
        <v>8020</v>
      </c>
      <c r="B8021" s="1">
        <v>44384</v>
      </c>
      <c r="C8021" s="1">
        <v>44385</v>
      </c>
      <c r="D8021" s="1">
        <v>44395</v>
      </c>
      <c r="E8021" s="1">
        <v>44401</v>
      </c>
      <c r="F8021">
        <v>2</v>
      </c>
      <c r="G8021">
        <v>1</v>
      </c>
      <c r="H8021">
        <v>635</v>
      </c>
      <c r="I8021" s="6">
        <v>0</v>
      </c>
      <c r="J8021">
        <v>3</v>
      </c>
      <c r="K8021" t="str">
        <f>_xlfn.XLOOKUP(fCompras!F8021,dComprador!$A$2:$A$7,dComprador!$B$2:$B$7)</f>
        <v>João</v>
      </c>
      <c r="L8021" t="str">
        <f>_xlfn.XLOOKUP(J8021,dFornecedor!$A$2:$A$6,dFornecedor!$B$2:$B$6)</f>
        <v>StepUp</v>
      </c>
      <c r="M8021" t="str">
        <f>_xlfn.XLOOKUP(G8021,dMateriaPrima!$A$2:$A$12,dMateriaPrima!$B$2:$B$12)</f>
        <v>Tecido</v>
      </c>
      <c r="N8021" s="2">
        <f>_xlfn.XLOOKUP(G8021,dMateriaPrima!$A$2:$A$12,dMateriaPrima!$C$2:$C$12)</f>
        <v>18</v>
      </c>
      <c r="O8021" s="3">
        <f t="shared" si="625"/>
        <v>11430</v>
      </c>
      <c r="P8021" s="4">
        <f t="shared" si="626"/>
        <v>0</v>
      </c>
      <c r="Q8021" s="3">
        <f t="shared" si="627"/>
        <v>11430</v>
      </c>
      <c r="R8021" t="str">
        <f t="shared" si="628"/>
        <v>Em atraso</v>
      </c>
      <c r="S8021" s="5">
        <f t="shared" si="629"/>
        <v>6</v>
      </c>
    </row>
    <row r="8022" spans="1:19" x14ac:dyDescent="0.25">
      <c r="A8022">
        <v>8021</v>
      </c>
      <c r="B8022" s="1">
        <v>44384</v>
      </c>
      <c r="C8022" s="1">
        <v>44396</v>
      </c>
      <c r="D8022" s="1">
        <v>44402</v>
      </c>
      <c r="E8022" s="1">
        <v>44406</v>
      </c>
      <c r="F8022">
        <v>1</v>
      </c>
      <c r="G8022">
        <v>7</v>
      </c>
      <c r="H8022">
        <v>62</v>
      </c>
      <c r="I8022" s="6">
        <v>0</v>
      </c>
      <c r="J8022">
        <v>1</v>
      </c>
      <c r="K8022" t="str">
        <f>_xlfn.XLOOKUP(fCompras!F8022,dComprador!$A$2:$A$7,dComprador!$B$2:$B$7)</f>
        <v>Alon</v>
      </c>
      <c r="L8022" t="str">
        <f>_xlfn.XLOOKUP(J8022,dFornecedor!$A$2:$A$6,dFornecedor!$B$2:$B$6)</f>
        <v>NorthShore</v>
      </c>
      <c r="M8022" t="str">
        <f>_xlfn.XLOOKUP(G8022,dMateriaPrima!$A$2:$A$12,dMateriaPrima!$B$2:$B$12)</f>
        <v>Poliéster</v>
      </c>
      <c r="N8022" s="2">
        <f>_xlfn.XLOOKUP(G8022,dMateriaPrima!$A$2:$A$12,dMateriaPrima!$C$2:$C$12)</f>
        <v>8</v>
      </c>
      <c r="O8022" s="3">
        <f t="shared" si="625"/>
        <v>496</v>
      </c>
      <c r="P8022" s="4">
        <f t="shared" si="626"/>
        <v>0</v>
      </c>
      <c r="Q8022" s="3">
        <f t="shared" si="627"/>
        <v>496</v>
      </c>
      <c r="R8022" t="str">
        <f t="shared" si="628"/>
        <v>Em atraso</v>
      </c>
      <c r="S8022" s="5">
        <f t="shared" si="629"/>
        <v>4</v>
      </c>
    </row>
    <row r="8023" spans="1:19" x14ac:dyDescent="0.25">
      <c r="A8023">
        <v>8022</v>
      </c>
      <c r="B8023" s="1">
        <v>44384</v>
      </c>
      <c r="C8023" s="1">
        <v>44393</v>
      </c>
      <c r="D8023" s="1">
        <v>44408</v>
      </c>
      <c r="E8023" s="1">
        <v>44410</v>
      </c>
      <c r="F8023">
        <v>1</v>
      </c>
      <c r="G8023">
        <v>6</v>
      </c>
      <c r="H8023">
        <v>254</v>
      </c>
      <c r="I8023" s="6">
        <v>0</v>
      </c>
      <c r="J8023">
        <v>2</v>
      </c>
      <c r="K8023" t="str">
        <f>_xlfn.XLOOKUP(fCompras!F8023,dComprador!$A$2:$A$7,dComprador!$B$2:$B$7)</f>
        <v>Alon</v>
      </c>
      <c r="L8023" t="str">
        <f>_xlfn.XLOOKUP(J8023,dFornecedor!$A$2:$A$6,dFornecedor!$B$2:$B$6)</f>
        <v>Minerva</v>
      </c>
      <c r="M8023" t="str">
        <f>_xlfn.XLOOKUP(G8023,dMateriaPrima!$A$2:$A$12,dMateriaPrima!$B$2:$B$12)</f>
        <v>Fio Algodão</v>
      </c>
      <c r="N8023" s="2">
        <f>_xlfn.XLOOKUP(G8023,dMateriaPrima!$A$2:$A$12,dMateriaPrima!$C$2:$C$12)</f>
        <v>55.9</v>
      </c>
      <c r="O8023" s="3">
        <f t="shared" si="625"/>
        <v>14198.6</v>
      </c>
      <c r="P8023" s="4">
        <f t="shared" si="626"/>
        <v>0</v>
      </c>
      <c r="Q8023" s="3">
        <f t="shared" si="627"/>
        <v>14198.6</v>
      </c>
      <c r="R8023" t="str">
        <f t="shared" si="628"/>
        <v>Em atraso</v>
      </c>
      <c r="S8023" s="5">
        <f t="shared" si="629"/>
        <v>2</v>
      </c>
    </row>
    <row r="8024" spans="1:19" x14ac:dyDescent="0.25">
      <c r="A8024">
        <v>8023</v>
      </c>
      <c r="B8024" s="1">
        <v>44385</v>
      </c>
      <c r="C8024" s="1">
        <v>44391</v>
      </c>
      <c r="D8024" s="1">
        <v>44392</v>
      </c>
      <c r="E8024" s="1">
        <v>44393</v>
      </c>
      <c r="F8024">
        <v>4</v>
      </c>
      <c r="G8024">
        <v>5</v>
      </c>
      <c r="H8024">
        <v>397</v>
      </c>
      <c r="I8024" s="6">
        <v>0</v>
      </c>
      <c r="J8024">
        <v>3</v>
      </c>
      <c r="K8024" t="str">
        <f>_xlfn.XLOOKUP(fCompras!F8024,dComprador!$A$2:$A$7,dComprador!$B$2:$B$7)</f>
        <v>Lira</v>
      </c>
      <c r="L8024" t="str">
        <f>_xlfn.XLOOKUP(J8024,dFornecedor!$A$2:$A$6,dFornecedor!$B$2:$B$6)</f>
        <v>StepUp</v>
      </c>
      <c r="M8024" t="str">
        <f>_xlfn.XLOOKUP(G8024,dMateriaPrima!$A$2:$A$12,dMateriaPrima!$B$2:$B$12)</f>
        <v>Areia</v>
      </c>
      <c r="N8024" s="2">
        <f>_xlfn.XLOOKUP(G8024,dMateriaPrima!$A$2:$A$12,dMateriaPrima!$C$2:$C$12)</f>
        <v>3.59</v>
      </c>
      <c r="O8024" s="3">
        <f t="shared" si="625"/>
        <v>1425.23</v>
      </c>
      <c r="P8024" s="4">
        <f t="shared" si="626"/>
        <v>0</v>
      </c>
      <c r="Q8024" s="3">
        <f t="shared" si="627"/>
        <v>1425.23</v>
      </c>
      <c r="R8024" t="str">
        <f t="shared" si="628"/>
        <v>Em atraso</v>
      </c>
      <c r="S8024" s="5">
        <f t="shared" si="629"/>
        <v>1</v>
      </c>
    </row>
    <row r="8025" spans="1:19" x14ac:dyDescent="0.25">
      <c r="A8025">
        <v>8024</v>
      </c>
      <c r="B8025" s="1">
        <v>44385</v>
      </c>
      <c r="C8025" s="1">
        <v>44393</v>
      </c>
      <c r="D8025" s="1">
        <v>44394</v>
      </c>
      <c r="E8025" s="1">
        <v>44393</v>
      </c>
      <c r="F8025">
        <v>4</v>
      </c>
      <c r="G8025">
        <v>9</v>
      </c>
      <c r="H8025">
        <v>534</v>
      </c>
      <c r="I8025" s="6">
        <v>0</v>
      </c>
      <c r="J8025">
        <v>1</v>
      </c>
      <c r="K8025" t="str">
        <f>_xlfn.XLOOKUP(fCompras!F8025,dComprador!$A$2:$A$7,dComprador!$B$2:$B$7)</f>
        <v>Lira</v>
      </c>
      <c r="L8025" t="str">
        <f>_xlfn.XLOOKUP(J8025,dFornecedor!$A$2:$A$6,dFornecedor!$B$2:$B$6)</f>
        <v>NorthShore</v>
      </c>
      <c r="M8025" t="str">
        <f>_xlfn.XLOOKUP(G8025,dMateriaPrima!$A$2:$A$12,dMateriaPrima!$B$2:$B$12)</f>
        <v>Couro</v>
      </c>
      <c r="N8025" s="2">
        <f>_xlfn.XLOOKUP(G8025,dMateriaPrima!$A$2:$A$12,dMateriaPrima!$C$2:$C$12)</f>
        <v>4.4000000000000004</v>
      </c>
      <c r="O8025" s="3">
        <f t="shared" si="625"/>
        <v>2349.6000000000004</v>
      </c>
      <c r="P8025" s="4">
        <f t="shared" si="626"/>
        <v>0</v>
      </c>
      <c r="Q8025" s="3">
        <f t="shared" si="627"/>
        <v>2349.6000000000004</v>
      </c>
      <c r="R8025" t="str">
        <f t="shared" si="628"/>
        <v>No prazo</v>
      </c>
      <c r="S8025" s="5">
        <f t="shared" si="629"/>
        <v>0</v>
      </c>
    </row>
    <row r="8026" spans="1:19" x14ac:dyDescent="0.25">
      <c r="A8026">
        <v>8025</v>
      </c>
      <c r="B8026" s="1">
        <v>44385</v>
      </c>
      <c r="C8026" s="1">
        <v>44391</v>
      </c>
      <c r="D8026" s="1">
        <v>44393</v>
      </c>
      <c r="E8026" s="1">
        <v>44391</v>
      </c>
      <c r="F8026">
        <v>4</v>
      </c>
      <c r="G8026">
        <v>6</v>
      </c>
      <c r="H8026">
        <v>176</v>
      </c>
      <c r="I8026" s="6">
        <v>0</v>
      </c>
      <c r="J8026">
        <v>2</v>
      </c>
      <c r="K8026" t="str">
        <f>_xlfn.XLOOKUP(fCompras!F8026,dComprador!$A$2:$A$7,dComprador!$B$2:$B$7)</f>
        <v>Lira</v>
      </c>
      <c r="L8026" t="str">
        <f>_xlfn.XLOOKUP(J8026,dFornecedor!$A$2:$A$6,dFornecedor!$B$2:$B$6)</f>
        <v>Minerva</v>
      </c>
      <c r="M8026" t="str">
        <f>_xlfn.XLOOKUP(G8026,dMateriaPrima!$A$2:$A$12,dMateriaPrima!$B$2:$B$12)</f>
        <v>Fio Algodão</v>
      </c>
      <c r="N8026" s="2">
        <f>_xlfn.XLOOKUP(G8026,dMateriaPrima!$A$2:$A$12,dMateriaPrima!$C$2:$C$12)</f>
        <v>55.9</v>
      </c>
      <c r="O8026" s="3">
        <f t="shared" si="625"/>
        <v>9838.4</v>
      </c>
      <c r="P8026" s="4">
        <f t="shared" si="626"/>
        <v>0</v>
      </c>
      <c r="Q8026" s="3">
        <f t="shared" si="627"/>
        <v>9838.4</v>
      </c>
      <c r="R8026" t="str">
        <f t="shared" si="628"/>
        <v>No prazo</v>
      </c>
      <c r="S8026" s="5">
        <f t="shared" si="629"/>
        <v>0</v>
      </c>
    </row>
    <row r="8027" spans="1:19" x14ac:dyDescent="0.25">
      <c r="A8027">
        <v>8026</v>
      </c>
      <c r="B8027" s="1">
        <v>44385</v>
      </c>
      <c r="C8027" s="1">
        <v>44386</v>
      </c>
      <c r="D8027" s="1">
        <v>44394</v>
      </c>
      <c r="E8027" s="1">
        <v>44394</v>
      </c>
      <c r="F8027">
        <v>4</v>
      </c>
      <c r="G8027">
        <v>5</v>
      </c>
      <c r="H8027">
        <v>142</v>
      </c>
      <c r="I8027" s="6">
        <v>0</v>
      </c>
      <c r="J8027">
        <v>3</v>
      </c>
      <c r="K8027" t="str">
        <f>_xlfn.XLOOKUP(fCompras!F8027,dComprador!$A$2:$A$7,dComprador!$B$2:$B$7)</f>
        <v>Lira</v>
      </c>
      <c r="L8027" t="str">
        <f>_xlfn.XLOOKUP(J8027,dFornecedor!$A$2:$A$6,dFornecedor!$B$2:$B$6)</f>
        <v>StepUp</v>
      </c>
      <c r="M8027" t="str">
        <f>_xlfn.XLOOKUP(G8027,dMateriaPrima!$A$2:$A$12,dMateriaPrima!$B$2:$B$12)</f>
        <v>Areia</v>
      </c>
      <c r="N8027" s="2">
        <f>_xlfn.XLOOKUP(G8027,dMateriaPrima!$A$2:$A$12,dMateriaPrima!$C$2:$C$12)</f>
        <v>3.59</v>
      </c>
      <c r="O8027" s="3">
        <f t="shared" si="625"/>
        <v>509.78</v>
      </c>
      <c r="P8027" s="4">
        <f t="shared" si="626"/>
        <v>0</v>
      </c>
      <c r="Q8027" s="3">
        <f t="shared" si="627"/>
        <v>509.78</v>
      </c>
      <c r="R8027" t="str">
        <f t="shared" si="628"/>
        <v>No prazo</v>
      </c>
      <c r="S8027" s="5">
        <f t="shared" si="629"/>
        <v>0</v>
      </c>
    </row>
    <row r="8028" spans="1:19" x14ac:dyDescent="0.25">
      <c r="A8028">
        <v>8027</v>
      </c>
      <c r="B8028" s="1">
        <v>44385</v>
      </c>
      <c r="C8028" s="1">
        <v>44395</v>
      </c>
      <c r="D8028" s="1">
        <v>44395</v>
      </c>
      <c r="E8028" s="1">
        <v>44398</v>
      </c>
      <c r="F8028">
        <v>4</v>
      </c>
      <c r="G8028">
        <v>7</v>
      </c>
      <c r="H8028">
        <v>639</v>
      </c>
      <c r="I8028" s="6">
        <v>0</v>
      </c>
      <c r="J8028">
        <v>1</v>
      </c>
      <c r="K8028" t="str">
        <f>_xlfn.XLOOKUP(fCompras!F8028,dComprador!$A$2:$A$7,dComprador!$B$2:$B$7)</f>
        <v>Lira</v>
      </c>
      <c r="L8028" t="str">
        <f>_xlfn.XLOOKUP(J8028,dFornecedor!$A$2:$A$6,dFornecedor!$B$2:$B$6)</f>
        <v>NorthShore</v>
      </c>
      <c r="M8028" t="str">
        <f>_xlfn.XLOOKUP(G8028,dMateriaPrima!$A$2:$A$12,dMateriaPrima!$B$2:$B$12)</f>
        <v>Poliéster</v>
      </c>
      <c r="N8028" s="2">
        <f>_xlfn.XLOOKUP(G8028,dMateriaPrima!$A$2:$A$12,dMateriaPrima!$C$2:$C$12)</f>
        <v>8</v>
      </c>
      <c r="O8028" s="3">
        <f t="shared" si="625"/>
        <v>5112</v>
      </c>
      <c r="P8028" s="4">
        <f t="shared" si="626"/>
        <v>0</v>
      </c>
      <c r="Q8028" s="3">
        <f t="shared" si="627"/>
        <v>5112</v>
      </c>
      <c r="R8028" t="str">
        <f t="shared" si="628"/>
        <v>Em atraso</v>
      </c>
      <c r="S8028" s="5">
        <f t="shared" si="629"/>
        <v>3</v>
      </c>
    </row>
    <row r="8029" spans="1:19" x14ac:dyDescent="0.25">
      <c r="A8029">
        <v>8028</v>
      </c>
      <c r="B8029" s="1">
        <v>44385</v>
      </c>
      <c r="C8029" s="1">
        <v>44390</v>
      </c>
      <c r="D8029" s="1">
        <v>44401</v>
      </c>
      <c r="E8029" s="1">
        <v>44402</v>
      </c>
      <c r="F8029">
        <v>1</v>
      </c>
      <c r="G8029">
        <v>4</v>
      </c>
      <c r="H8029">
        <v>115</v>
      </c>
      <c r="I8029" s="6">
        <v>0</v>
      </c>
      <c r="J8029">
        <v>3</v>
      </c>
      <c r="K8029" t="str">
        <f>_xlfn.XLOOKUP(fCompras!F8029,dComprador!$A$2:$A$7,dComprador!$B$2:$B$7)</f>
        <v>Alon</v>
      </c>
      <c r="L8029" t="str">
        <f>_xlfn.XLOOKUP(J8029,dFornecedor!$A$2:$A$6,dFornecedor!$B$2:$B$6)</f>
        <v>StepUp</v>
      </c>
      <c r="M8029" t="str">
        <f>_xlfn.XLOOKUP(G8029,dMateriaPrima!$A$2:$A$12,dMateriaPrima!$B$2:$B$12)</f>
        <v>Madeira</v>
      </c>
      <c r="N8029" s="2">
        <f>_xlfn.XLOOKUP(G8029,dMateriaPrima!$A$2:$A$12,dMateriaPrima!$C$2:$C$12)</f>
        <v>168</v>
      </c>
      <c r="O8029" s="3">
        <f t="shared" si="625"/>
        <v>19320</v>
      </c>
      <c r="P8029" s="4">
        <f t="shared" si="626"/>
        <v>0</v>
      </c>
      <c r="Q8029" s="3">
        <f t="shared" si="627"/>
        <v>19320</v>
      </c>
      <c r="R8029" t="str">
        <f t="shared" si="628"/>
        <v>Em atraso</v>
      </c>
      <c r="S8029" s="5">
        <f t="shared" si="629"/>
        <v>1</v>
      </c>
    </row>
    <row r="8030" spans="1:19" x14ac:dyDescent="0.25">
      <c r="A8030">
        <v>8029</v>
      </c>
      <c r="B8030" s="1">
        <v>44385</v>
      </c>
      <c r="C8030" s="1">
        <v>44393</v>
      </c>
      <c r="D8030" s="1">
        <v>44418</v>
      </c>
      <c r="E8030" s="1">
        <v>44417</v>
      </c>
      <c r="F8030">
        <v>1</v>
      </c>
      <c r="G8030">
        <v>1</v>
      </c>
      <c r="H8030">
        <v>427</v>
      </c>
      <c r="I8030" s="6">
        <v>0</v>
      </c>
      <c r="J8030">
        <v>2</v>
      </c>
      <c r="K8030" t="str">
        <f>_xlfn.XLOOKUP(fCompras!F8030,dComprador!$A$2:$A$7,dComprador!$B$2:$B$7)</f>
        <v>Alon</v>
      </c>
      <c r="L8030" t="str">
        <f>_xlfn.XLOOKUP(J8030,dFornecedor!$A$2:$A$6,dFornecedor!$B$2:$B$6)</f>
        <v>Minerva</v>
      </c>
      <c r="M8030" t="str">
        <f>_xlfn.XLOOKUP(G8030,dMateriaPrima!$A$2:$A$12,dMateriaPrima!$B$2:$B$12)</f>
        <v>Tecido</v>
      </c>
      <c r="N8030" s="2">
        <f>_xlfn.XLOOKUP(G8030,dMateriaPrima!$A$2:$A$12,dMateriaPrima!$C$2:$C$12)</f>
        <v>18</v>
      </c>
      <c r="O8030" s="3">
        <f t="shared" si="625"/>
        <v>7686</v>
      </c>
      <c r="P8030" s="4">
        <f t="shared" si="626"/>
        <v>0</v>
      </c>
      <c r="Q8030" s="3">
        <f t="shared" si="627"/>
        <v>7686</v>
      </c>
      <c r="R8030" t="str">
        <f t="shared" si="628"/>
        <v>No prazo</v>
      </c>
      <c r="S8030" s="5">
        <f t="shared" si="629"/>
        <v>0</v>
      </c>
    </row>
    <row r="8031" spans="1:19" x14ac:dyDescent="0.25">
      <c r="A8031">
        <v>8030</v>
      </c>
      <c r="B8031" s="1">
        <v>44386</v>
      </c>
      <c r="C8031" s="1">
        <v>44387</v>
      </c>
      <c r="D8031" s="1">
        <v>44393</v>
      </c>
      <c r="E8031" s="1">
        <v>44394</v>
      </c>
      <c r="F8031">
        <v>4</v>
      </c>
      <c r="G8031">
        <v>6</v>
      </c>
      <c r="H8031">
        <v>308</v>
      </c>
      <c r="I8031" s="6">
        <v>0</v>
      </c>
      <c r="J8031">
        <v>3</v>
      </c>
      <c r="K8031" t="str">
        <f>_xlfn.XLOOKUP(fCompras!F8031,dComprador!$A$2:$A$7,dComprador!$B$2:$B$7)</f>
        <v>Lira</v>
      </c>
      <c r="L8031" t="str">
        <f>_xlfn.XLOOKUP(J8031,dFornecedor!$A$2:$A$6,dFornecedor!$B$2:$B$6)</f>
        <v>StepUp</v>
      </c>
      <c r="M8031" t="str">
        <f>_xlfn.XLOOKUP(G8031,dMateriaPrima!$A$2:$A$12,dMateriaPrima!$B$2:$B$12)</f>
        <v>Fio Algodão</v>
      </c>
      <c r="N8031" s="2">
        <f>_xlfn.XLOOKUP(G8031,dMateriaPrima!$A$2:$A$12,dMateriaPrima!$C$2:$C$12)</f>
        <v>55.9</v>
      </c>
      <c r="O8031" s="3">
        <f t="shared" si="625"/>
        <v>17217.2</v>
      </c>
      <c r="P8031" s="4">
        <f t="shared" si="626"/>
        <v>0</v>
      </c>
      <c r="Q8031" s="3">
        <f t="shared" si="627"/>
        <v>17217.2</v>
      </c>
      <c r="R8031" t="str">
        <f t="shared" si="628"/>
        <v>Em atraso</v>
      </c>
      <c r="S8031" s="5">
        <f t="shared" si="629"/>
        <v>1</v>
      </c>
    </row>
    <row r="8032" spans="1:19" x14ac:dyDescent="0.25">
      <c r="A8032">
        <v>8031</v>
      </c>
      <c r="B8032" s="1">
        <v>44386</v>
      </c>
      <c r="C8032" s="1">
        <v>44394</v>
      </c>
      <c r="D8032" s="1">
        <v>44396</v>
      </c>
      <c r="E8032" s="1">
        <v>44396</v>
      </c>
      <c r="F8032">
        <v>4</v>
      </c>
      <c r="G8032">
        <v>10</v>
      </c>
      <c r="H8032">
        <v>143</v>
      </c>
      <c r="I8032" s="6">
        <v>0</v>
      </c>
      <c r="J8032">
        <v>2</v>
      </c>
      <c r="K8032" t="str">
        <f>_xlfn.XLOOKUP(fCompras!F8032,dComprador!$A$2:$A$7,dComprador!$B$2:$B$7)</f>
        <v>Lira</v>
      </c>
      <c r="L8032" t="str">
        <f>_xlfn.XLOOKUP(J8032,dFornecedor!$A$2:$A$6,dFornecedor!$B$2:$B$6)</f>
        <v>Minerva</v>
      </c>
      <c r="M8032" t="str">
        <f>_xlfn.XLOOKUP(G8032,dMateriaPrima!$A$2:$A$12,dMateriaPrima!$B$2:$B$12)</f>
        <v>Pedra Britada</v>
      </c>
      <c r="N8032" s="2">
        <f>_xlfn.XLOOKUP(G8032,dMateriaPrima!$A$2:$A$12,dMateriaPrima!$C$2:$C$12)</f>
        <v>56</v>
      </c>
      <c r="O8032" s="3">
        <f t="shared" si="625"/>
        <v>8008</v>
      </c>
      <c r="P8032" s="4">
        <f t="shared" si="626"/>
        <v>0</v>
      </c>
      <c r="Q8032" s="3">
        <f t="shared" si="627"/>
        <v>8008</v>
      </c>
      <c r="R8032" t="str">
        <f t="shared" si="628"/>
        <v>No prazo</v>
      </c>
      <c r="S8032" s="5">
        <f t="shared" si="629"/>
        <v>0</v>
      </c>
    </row>
    <row r="8033" spans="1:19" x14ac:dyDescent="0.25">
      <c r="A8033">
        <v>8032</v>
      </c>
      <c r="B8033" s="1">
        <v>44386</v>
      </c>
      <c r="C8033" s="1">
        <v>44395</v>
      </c>
      <c r="D8033" s="1">
        <v>44398</v>
      </c>
      <c r="E8033" s="1">
        <v>44402</v>
      </c>
      <c r="F8033">
        <v>4</v>
      </c>
      <c r="G8033">
        <v>4</v>
      </c>
      <c r="H8033">
        <v>118</v>
      </c>
      <c r="I8033" s="6">
        <v>0</v>
      </c>
      <c r="J8033">
        <v>3</v>
      </c>
      <c r="K8033" t="str">
        <f>_xlfn.XLOOKUP(fCompras!F8033,dComprador!$A$2:$A$7,dComprador!$B$2:$B$7)</f>
        <v>Lira</v>
      </c>
      <c r="L8033" t="str">
        <f>_xlfn.XLOOKUP(J8033,dFornecedor!$A$2:$A$6,dFornecedor!$B$2:$B$6)</f>
        <v>StepUp</v>
      </c>
      <c r="M8033" t="str">
        <f>_xlfn.XLOOKUP(G8033,dMateriaPrima!$A$2:$A$12,dMateriaPrima!$B$2:$B$12)</f>
        <v>Madeira</v>
      </c>
      <c r="N8033" s="2">
        <f>_xlfn.XLOOKUP(G8033,dMateriaPrima!$A$2:$A$12,dMateriaPrima!$C$2:$C$12)</f>
        <v>168</v>
      </c>
      <c r="O8033" s="3">
        <f t="shared" si="625"/>
        <v>19824</v>
      </c>
      <c r="P8033" s="4">
        <f t="shared" si="626"/>
        <v>0</v>
      </c>
      <c r="Q8033" s="3">
        <f t="shared" si="627"/>
        <v>19824</v>
      </c>
      <c r="R8033" t="str">
        <f t="shared" si="628"/>
        <v>Em atraso</v>
      </c>
      <c r="S8033" s="5">
        <f t="shared" si="629"/>
        <v>4</v>
      </c>
    </row>
    <row r="8034" spans="1:19" x14ac:dyDescent="0.25">
      <c r="A8034">
        <v>8033</v>
      </c>
      <c r="B8034" s="1">
        <v>44386</v>
      </c>
      <c r="C8034" s="1">
        <v>44386</v>
      </c>
      <c r="D8034" s="1">
        <v>44395</v>
      </c>
      <c r="E8034" s="1">
        <v>44395</v>
      </c>
      <c r="F8034">
        <v>4</v>
      </c>
      <c r="G8034">
        <v>5</v>
      </c>
      <c r="H8034">
        <v>61</v>
      </c>
      <c r="I8034" s="6">
        <v>0</v>
      </c>
      <c r="J8034">
        <v>4</v>
      </c>
      <c r="K8034" t="str">
        <f>_xlfn.XLOOKUP(fCompras!F8034,dComprador!$A$2:$A$7,dComprador!$B$2:$B$7)</f>
        <v>Lira</v>
      </c>
      <c r="L8034" t="str">
        <f>_xlfn.XLOOKUP(J8034,dFornecedor!$A$2:$A$6,dFornecedor!$B$2:$B$6)</f>
        <v>AlphaOmega</v>
      </c>
      <c r="M8034" t="str">
        <f>_xlfn.XLOOKUP(G8034,dMateriaPrima!$A$2:$A$12,dMateriaPrima!$B$2:$B$12)</f>
        <v>Areia</v>
      </c>
      <c r="N8034" s="2">
        <f>_xlfn.XLOOKUP(G8034,dMateriaPrima!$A$2:$A$12,dMateriaPrima!$C$2:$C$12)</f>
        <v>3.59</v>
      </c>
      <c r="O8034" s="3">
        <f t="shared" si="625"/>
        <v>218.98999999999998</v>
      </c>
      <c r="P8034" s="4">
        <f t="shared" si="626"/>
        <v>0</v>
      </c>
      <c r="Q8034" s="3">
        <f t="shared" si="627"/>
        <v>218.98999999999998</v>
      </c>
      <c r="R8034" t="str">
        <f t="shared" si="628"/>
        <v>No prazo</v>
      </c>
      <c r="S8034" s="5">
        <f t="shared" si="629"/>
        <v>0</v>
      </c>
    </row>
    <row r="8035" spans="1:19" x14ac:dyDescent="0.25">
      <c r="A8035">
        <v>8034</v>
      </c>
      <c r="B8035" s="1">
        <v>44386</v>
      </c>
      <c r="C8035" s="1">
        <v>44388</v>
      </c>
      <c r="D8035" s="1">
        <v>44393</v>
      </c>
      <c r="E8035" s="1">
        <v>44396</v>
      </c>
      <c r="F8035">
        <v>4</v>
      </c>
      <c r="G8035">
        <v>10</v>
      </c>
      <c r="H8035">
        <v>194</v>
      </c>
      <c r="I8035" s="6">
        <v>0</v>
      </c>
      <c r="J8035">
        <v>4</v>
      </c>
      <c r="K8035" t="str">
        <f>_xlfn.XLOOKUP(fCompras!F8035,dComprador!$A$2:$A$7,dComprador!$B$2:$B$7)</f>
        <v>Lira</v>
      </c>
      <c r="L8035" t="str">
        <f>_xlfn.XLOOKUP(J8035,dFornecedor!$A$2:$A$6,dFornecedor!$B$2:$B$6)</f>
        <v>AlphaOmega</v>
      </c>
      <c r="M8035" t="str">
        <f>_xlfn.XLOOKUP(G8035,dMateriaPrima!$A$2:$A$12,dMateriaPrima!$B$2:$B$12)</f>
        <v>Pedra Britada</v>
      </c>
      <c r="N8035" s="2">
        <f>_xlfn.XLOOKUP(G8035,dMateriaPrima!$A$2:$A$12,dMateriaPrima!$C$2:$C$12)</f>
        <v>56</v>
      </c>
      <c r="O8035" s="3">
        <f t="shared" si="625"/>
        <v>10864</v>
      </c>
      <c r="P8035" s="4">
        <f t="shared" si="626"/>
        <v>0</v>
      </c>
      <c r="Q8035" s="3">
        <f t="shared" si="627"/>
        <v>10864</v>
      </c>
      <c r="R8035" t="str">
        <f t="shared" si="628"/>
        <v>Em atraso</v>
      </c>
      <c r="S8035" s="5">
        <f t="shared" si="629"/>
        <v>3</v>
      </c>
    </row>
    <row r="8036" spans="1:19" x14ac:dyDescent="0.25">
      <c r="A8036">
        <v>8035</v>
      </c>
      <c r="B8036" s="1">
        <v>44386</v>
      </c>
      <c r="C8036" s="1">
        <v>44395</v>
      </c>
      <c r="D8036" s="1">
        <v>44404</v>
      </c>
      <c r="E8036" s="1">
        <v>44407</v>
      </c>
      <c r="F8036">
        <v>1</v>
      </c>
      <c r="G8036">
        <v>5</v>
      </c>
      <c r="H8036">
        <v>56</v>
      </c>
      <c r="I8036" s="6">
        <v>0</v>
      </c>
      <c r="J8036">
        <v>3</v>
      </c>
      <c r="K8036" t="str">
        <f>_xlfn.XLOOKUP(fCompras!F8036,dComprador!$A$2:$A$7,dComprador!$B$2:$B$7)</f>
        <v>Alon</v>
      </c>
      <c r="L8036" t="str">
        <f>_xlfn.XLOOKUP(J8036,dFornecedor!$A$2:$A$6,dFornecedor!$B$2:$B$6)</f>
        <v>StepUp</v>
      </c>
      <c r="M8036" t="str">
        <f>_xlfn.XLOOKUP(G8036,dMateriaPrima!$A$2:$A$12,dMateriaPrima!$B$2:$B$12)</f>
        <v>Areia</v>
      </c>
      <c r="N8036" s="2">
        <f>_xlfn.XLOOKUP(G8036,dMateriaPrima!$A$2:$A$12,dMateriaPrima!$C$2:$C$12)</f>
        <v>3.59</v>
      </c>
      <c r="O8036" s="3">
        <f t="shared" si="625"/>
        <v>201.04</v>
      </c>
      <c r="P8036" s="4">
        <f t="shared" si="626"/>
        <v>0</v>
      </c>
      <c r="Q8036" s="3">
        <f t="shared" si="627"/>
        <v>201.04</v>
      </c>
      <c r="R8036" t="str">
        <f t="shared" si="628"/>
        <v>Em atraso</v>
      </c>
      <c r="S8036" s="5">
        <f t="shared" si="629"/>
        <v>3</v>
      </c>
    </row>
    <row r="8037" spans="1:19" x14ac:dyDescent="0.25">
      <c r="A8037">
        <v>8036</v>
      </c>
      <c r="B8037" s="1">
        <v>44386</v>
      </c>
      <c r="C8037" s="1">
        <v>44391</v>
      </c>
      <c r="D8037" s="1">
        <v>44403</v>
      </c>
      <c r="E8037" s="1">
        <v>44407</v>
      </c>
      <c r="F8037">
        <v>1</v>
      </c>
      <c r="G8037">
        <v>5</v>
      </c>
      <c r="H8037">
        <v>187</v>
      </c>
      <c r="I8037" s="6">
        <v>0</v>
      </c>
      <c r="J8037">
        <v>2</v>
      </c>
      <c r="K8037" t="str">
        <f>_xlfn.XLOOKUP(fCompras!F8037,dComprador!$A$2:$A$7,dComprador!$B$2:$B$7)</f>
        <v>Alon</v>
      </c>
      <c r="L8037" t="str">
        <f>_xlfn.XLOOKUP(J8037,dFornecedor!$A$2:$A$6,dFornecedor!$B$2:$B$6)</f>
        <v>Minerva</v>
      </c>
      <c r="M8037" t="str">
        <f>_xlfn.XLOOKUP(G8037,dMateriaPrima!$A$2:$A$12,dMateriaPrima!$B$2:$B$12)</f>
        <v>Areia</v>
      </c>
      <c r="N8037" s="2">
        <f>_xlfn.XLOOKUP(G8037,dMateriaPrima!$A$2:$A$12,dMateriaPrima!$C$2:$C$12)</f>
        <v>3.59</v>
      </c>
      <c r="O8037" s="3">
        <f t="shared" si="625"/>
        <v>671.32999999999993</v>
      </c>
      <c r="P8037" s="4">
        <f t="shared" si="626"/>
        <v>0</v>
      </c>
      <c r="Q8037" s="3">
        <f t="shared" si="627"/>
        <v>671.32999999999993</v>
      </c>
      <c r="R8037" t="str">
        <f t="shared" si="628"/>
        <v>Em atraso</v>
      </c>
      <c r="S8037" s="5">
        <f t="shared" si="629"/>
        <v>4</v>
      </c>
    </row>
    <row r="8038" spans="1:19" x14ac:dyDescent="0.25">
      <c r="A8038">
        <v>8037</v>
      </c>
      <c r="B8038" s="1">
        <v>44386</v>
      </c>
      <c r="C8038" s="1">
        <v>44386</v>
      </c>
      <c r="D8038" s="1">
        <v>44407</v>
      </c>
      <c r="E8038" s="1">
        <v>44406</v>
      </c>
      <c r="F8038">
        <v>1</v>
      </c>
      <c r="G8038">
        <v>8</v>
      </c>
      <c r="H8038">
        <v>397</v>
      </c>
      <c r="I8038" s="6">
        <v>0</v>
      </c>
      <c r="J8038">
        <v>2</v>
      </c>
      <c r="K8038" t="str">
        <f>_xlfn.XLOOKUP(fCompras!F8038,dComprador!$A$2:$A$7,dComprador!$B$2:$B$7)</f>
        <v>Alon</v>
      </c>
      <c r="L8038" t="str">
        <f>_xlfn.XLOOKUP(J8038,dFornecedor!$A$2:$A$6,dFornecedor!$B$2:$B$6)</f>
        <v>Minerva</v>
      </c>
      <c r="M8038" t="str">
        <f>_xlfn.XLOOKUP(G8038,dMateriaPrima!$A$2:$A$12,dMateriaPrima!$B$2:$B$12)</f>
        <v>Cimento</v>
      </c>
      <c r="N8038" s="2">
        <f>_xlfn.XLOOKUP(G8038,dMateriaPrima!$A$2:$A$12,dMateriaPrima!$C$2:$C$12)</f>
        <v>23</v>
      </c>
      <c r="O8038" s="3">
        <f t="shared" si="625"/>
        <v>9131</v>
      </c>
      <c r="P8038" s="4">
        <f t="shared" si="626"/>
        <v>0</v>
      </c>
      <c r="Q8038" s="3">
        <f t="shared" si="627"/>
        <v>9131</v>
      </c>
      <c r="R8038" t="str">
        <f t="shared" si="628"/>
        <v>No prazo</v>
      </c>
      <c r="S8038" s="5">
        <f t="shared" si="629"/>
        <v>0</v>
      </c>
    </row>
    <row r="8039" spans="1:19" x14ac:dyDescent="0.25">
      <c r="A8039">
        <v>8038</v>
      </c>
      <c r="B8039" s="1">
        <v>44386</v>
      </c>
      <c r="C8039" s="1">
        <v>44397</v>
      </c>
      <c r="D8039" s="1">
        <v>44414</v>
      </c>
      <c r="E8039" s="1">
        <v>44417</v>
      </c>
      <c r="F8039">
        <v>1</v>
      </c>
      <c r="G8039">
        <v>1</v>
      </c>
      <c r="H8039">
        <v>68</v>
      </c>
      <c r="I8039" s="6">
        <v>0</v>
      </c>
      <c r="J8039">
        <v>1</v>
      </c>
      <c r="K8039" t="str">
        <f>_xlfn.XLOOKUP(fCompras!F8039,dComprador!$A$2:$A$7,dComprador!$B$2:$B$7)</f>
        <v>Alon</v>
      </c>
      <c r="L8039" t="str">
        <f>_xlfn.XLOOKUP(J8039,dFornecedor!$A$2:$A$6,dFornecedor!$B$2:$B$6)</f>
        <v>NorthShore</v>
      </c>
      <c r="M8039" t="str">
        <f>_xlfn.XLOOKUP(G8039,dMateriaPrima!$A$2:$A$12,dMateriaPrima!$B$2:$B$12)</f>
        <v>Tecido</v>
      </c>
      <c r="N8039" s="2">
        <f>_xlfn.XLOOKUP(G8039,dMateriaPrima!$A$2:$A$12,dMateriaPrima!$C$2:$C$12)</f>
        <v>18</v>
      </c>
      <c r="O8039" s="3">
        <f t="shared" si="625"/>
        <v>1224</v>
      </c>
      <c r="P8039" s="4">
        <f t="shared" si="626"/>
        <v>0</v>
      </c>
      <c r="Q8039" s="3">
        <f t="shared" si="627"/>
        <v>1224</v>
      </c>
      <c r="R8039" t="str">
        <f t="shared" si="628"/>
        <v>Em atraso</v>
      </c>
      <c r="S8039" s="5">
        <f t="shared" si="629"/>
        <v>3</v>
      </c>
    </row>
    <row r="8040" spans="1:19" x14ac:dyDescent="0.25">
      <c r="A8040">
        <v>8039</v>
      </c>
      <c r="B8040" s="1">
        <v>44386</v>
      </c>
      <c r="C8040" s="1">
        <v>44387</v>
      </c>
      <c r="D8040" s="1">
        <v>44419</v>
      </c>
      <c r="E8040" s="1">
        <v>44423</v>
      </c>
      <c r="F8040">
        <v>1</v>
      </c>
      <c r="G8040">
        <v>9</v>
      </c>
      <c r="H8040">
        <v>8</v>
      </c>
      <c r="I8040" s="6">
        <v>0</v>
      </c>
      <c r="J8040">
        <v>3</v>
      </c>
      <c r="K8040" t="str">
        <f>_xlfn.XLOOKUP(fCompras!F8040,dComprador!$A$2:$A$7,dComprador!$B$2:$B$7)</f>
        <v>Alon</v>
      </c>
      <c r="L8040" t="str">
        <f>_xlfn.XLOOKUP(J8040,dFornecedor!$A$2:$A$6,dFornecedor!$B$2:$B$6)</f>
        <v>StepUp</v>
      </c>
      <c r="M8040" t="str">
        <f>_xlfn.XLOOKUP(G8040,dMateriaPrima!$A$2:$A$12,dMateriaPrima!$B$2:$B$12)</f>
        <v>Couro</v>
      </c>
      <c r="N8040" s="2">
        <f>_xlfn.XLOOKUP(G8040,dMateriaPrima!$A$2:$A$12,dMateriaPrima!$C$2:$C$12)</f>
        <v>4.4000000000000004</v>
      </c>
      <c r="O8040" s="3">
        <f t="shared" si="625"/>
        <v>35.200000000000003</v>
      </c>
      <c r="P8040" s="4">
        <f t="shared" si="626"/>
        <v>0</v>
      </c>
      <c r="Q8040" s="3">
        <f t="shared" si="627"/>
        <v>35.200000000000003</v>
      </c>
      <c r="R8040" t="str">
        <f t="shared" si="628"/>
        <v>Em atraso</v>
      </c>
      <c r="S8040" s="5">
        <f t="shared" si="629"/>
        <v>4</v>
      </c>
    </row>
    <row r="8041" spans="1:19" x14ac:dyDescent="0.25">
      <c r="A8041">
        <v>8040</v>
      </c>
      <c r="B8041" s="1">
        <v>44386</v>
      </c>
      <c r="C8041" s="1">
        <v>44386</v>
      </c>
      <c r="D8041" s="1">
        <v>44411</v>
      </c>
      <c r="E8041" s="1">
        <v>44414</v>
      </c>
      <c r="F8041">
        <v>1</v>
      </c>
      <c r="G8041">
        <v>7</v>
      </c>
      <c r="H8041">
        <v>146</v>
      </c>
      <c r="I8041" s="6">
        <v>0</v>
      </c>
      <c r="J8041">
        <v>4</v>
      </c>
      <c r="K8041" t="str">
        <f>_xlfn.XLOOKUP(fCompras!F8041,dComprador!$A$2:$A$7,dComprador!$B$2:$B$7)</f>
        <v>Alon</v>
      </c>
      <c r="L8041" t="str">
        <f>_xlfn.XLOOKUP(J8041,dFornecedor!$A$2:$A$6,dFornecedor!$B$2:$B$6)</f>
        <v>AlphaOmega</v>
      </c>
      <c r="M8041" t="str">
        <f>_xlfn.XLOOKUP(G8041,dMateriaPrima!$A$2:$A$12,dMateriaPrima!$B$2:$B$12)</f>
        <v>Poliéster</v>
      </c>
      <c r="N8041" s="2">
        <f>_xlfn.XLOOKUP(G8041,dMateriaPrima!$A$2:$A$12,dMateriaPrima!$C$2:$C$12)</f>
        <v>8</v>
      </c>
      <c r="O8041" s="3">
        <f t="shared" si="625"/>
        <v>1168</v>
      </c>
      <c r="P8041" s="4">
        <f t="shared" si="626"/>
        <v>0</v>
      </c>
      <c r="Q8041" s="3">
        <f t="shared" si="627"/>
        <v>1168</v>
      </c>
      <c r="R8041" t="str">
        <f t="shared" si="628"/>
        <v>Em atraso</v>
      </c>
      <c r="S8041" s="5">
        <f t="shared" si="629"/>
        <v>3</v>
      </c>
    </row>
    <row r="8042" spans="1:19" x14ac:dyDescent="0.25">
      <c r="A8042">
        <v>8041</v>
      </c>
      <c r="B8042" s="1">
        <v>44387</v>
      </c>
      <c r="C8042" s="1">
        <v>44387</v>
      </c>
      <c r="D8042" s="1">
        <v>44394</v>
      </c>
      <c r="E8042" s="1">
        <v>44394</v>
      </c>
      <c r="F8042">
        <v>4</v>
      </c>
      <c r="G8042">
        <v>6</v>
      </c>
      <c r="H8042">
        <v>156</v>
      </c>
      <c r="I8042" s="6">
        <v>0</v>
      </c>
      <c r="J8042">
        <v>2</v>
      </c>
      <c r="K8042" t="str">
        <f>_xlfn.XLOOKUP(fCompras!F8042,dComprador!$A$2:$A$7,dComprador!$B$2:$B$7)</f>
        <v>Lira</v>
      </c>
      <c r="L8042" t="str">
        <f>_xlfn.XLOOKUP(J8042,dFornecedor!$A$2:$A$6,dFornecedor!$B$2:$B$6)</f>
        <v>Minerva</v>
      </c>
      <c r="M8042" t="str">
        <f>_xlfn.XLOOKUP(G8042,dMateriaPrima!$A$2:$A$12,dMateriaPrima!$B$2:$B$12)</f>
        <v>Fio Algodão</v>
      </c>
      <c r="N8042" s="2">
        <f>_xlfn.XLOOKUP(G8042,dMateriaPrima!$A$2:$A$12,dMateriaPrima!$C$2:$C$12)</f>
        <v>55.9</v>
      </c>
      <c r="O8042" s="3">
        <f t="shared" si="625"/>
        <v>8720.4</v>
      </c>
      <c r="P8042" s="4">
        <f t="shared" si="626"/>
        <v>0</v>
      </c>
      <c r="Q8042" s="3">
        <f t="shared" si="627"/>
        <v>8720.4</v>
      </c>
      <c r="R8042" t="str">
        <f t="shared" si="628"/>
        <v>No prazo</v>
      </c>
      <c r="S8042" s="5">
        <f t="shared" si="629"/>
        <v>0</v>
      </c>
    </row>
    <row r="8043" spans="1:19" x14ac:dyDescent="0.25">
      <c r="A8043">
        <v>8042</v>
      </c>
      <c r="B8043" s="1">
        <v>44387</v>
      </c>
      <c r="C8043" s="1">
        <v>44389</v>
      </c>
      <c r="D8043" s="1">
        <v>44394</v>
      </c>
      <c r="E8043" s="1">
        <v>44393</v>
      </c>
      <c r="F8043">
        <v>4</v>
      </c>
      <c r="G8043">
        <v>7</v>
      </c>
      <c r="H8043">
        <v>29</v>
      </c>
      <c r="I8043" s="6">
        <v>0</v>
      </c>
      <c r="J8043">
        <v>3</v>
      </c>
      <c r="K8043" t="str">
        <f>_xlfn.XLOOKUP(fCompras!F8043,dComprador!$A$2:$A$7,dComprador!$B$2:$B$7)</f>
        <v>Lira</v>
      </c>
      <c r="L8043" t="str">
        <f>_xlfn.XLOOKUP(J8043,dFornecedor!$A$2:$A$6,dFornecedor!$B$2:$B$6)</f>
        <v>StepUp</v>
      </c>
      <c r="M8043" t="str">
        <f>_xlfn.XLOOKUP(G8043,dMateriaPrima!$A$2:$A$12,dMateriaPrima!$B$2:$B$12)</f>
        <v>Poliéster</v>
      </c>
      <c r="N8043" s="2">
        <f>_xlfn.XLOOKUP(G8043,dMateriaPrima!$A$2:$A$12,dMateriaPrima!$C$2:$C$12)</f>
        <v>8</v>
      </c>
      <c r="O8043" s="3">
        <f t="shared" si="625"/>
        <v>232</v>
      </c>
      <c r="P8043" s="4">
        <f t="shared" si="626"/>
        <v>0</v>
      </c>
      <c r="Q8043" s="3">
        <f t="shared" si="627"/>
        <v>232</v>
      </c>
      <c r="R8043" t="str">
        <f t="shared" si="628"/>
        <v>No prazo</v>
      </c>
      <c r="S8043" s="5">
        <f t="shared" si="629"/>
        <v>0</v>
      </c>
    </row>
    <row r="8044" spans="1:19" x14ac:dyDescent="0.25">
      <c r="A8044">
        <v>8043</v>
      </c>
      <c r="B8044" s="1">
        <v>44387</v>
      </c>
      <c r="C8044" s="1">
        <v>44387</v>
      </c>
      <c r="D8044" s="1">
        <v>44394</v>
      </c>
      <c r="E8044" s="1">
        <v>44396</v>
      </c>
      <c r="F8044">
        <v>4</v>
      </c>
      <c r="G8044">
        <v>8</v>
      </c>
      <c r="H8044">
        <v>226</v>
      </c>
      <c r="I8044" s="6">
        <v>0</v>
      </c>
      <c r="J8044">
        <v>2</v>
      </c>
      <c r="K8044" t="str">
        <f>_xlfn.XLOOKUP(fCompras!F8044,dComprador!$A$2:$A$7,dComprador!$B$2:$B$7)</f>
        <v>Lira</v>
      </c>
      <c r="L8044" t="str">
        <f>_xlfn.XLOOKUP(J8044,dFornecedor!$A$2:$A$6,dFornecedor!$B$2:$B$6)</f>
        <v>Minerva</v>
      </c>
      <c r="M8044" t="str">
        <f>_xlfn.XLOOKUP(G8044,dMateriaPrima!$A$2:$A$12,dMateriaPrima!$B$2:$B$12)</f>
        <v>Cimento</v>
      </c>
      <c r="N8044" s="2">
        <f>_xlfn.XLOOKUP(G8044,dMateriaPrima!$A$2:$A$12,dMateriaPrima!$C$2:$C$12)</f>
        <v>23</v>
      </c>
      <c r="O8044" s="3">
        <f t="shared" si="625"/>
        <v>5198</v>
      </c>
      <c r="P8044" s="4">
        <f t="shared" si="626"/>
        <v>0</v>
      </c>
      <c r="Q8044" s="3">
        <f t="shared" si="627"/>
        <v>5198</v>
      </c>
      <c r="R8044" t="str">
        <f t="shared" si="628"/>
        <v>Em atraso</v>
      </c>
      <c r="S8044" s="5">
        <f t="shared" si="629"/>
        <v>2</v>
      </c>
    </row>
    <row r="8045" spans="1:19" x14ac:dyDescent="0.25">
      <c r="A8045">
        <v>8044</v>
      </c>
      <c r="B8045" s="1">
        <v>44387</v>
      </c>
      <c r="C8045" s="1">
        <v>44387</v>
      </c>
      <c r="D8045" s="1">
        <v>44396</v>
      </c>
      <c r="E8045" s="1">
        <v>44394</v>
      </c>
      <c r="F8045">
        <v>4</v>
      </c>
      <c r="G8045">
        <v>8</v>
      </c>
      <c r="H8045">
        <v>79</v>
      </c>
      <c r="I8045" s="6">
        <v>0</v>
      </c>
      <c r="J8045">
        <v>2</v>
      </c>
      <c r="K8045" t="str">
        <f>_xlfn.XLOOKUP(fCompras!F8045,dComprador!$A$2:$A$7,dComprador!$B$2:$B$7)</f>
        <v>Lira</v>
      </c>
      <c r="L8045" t="str">
        <f>_xlfn.XLOOKUP(J8045,dFornecedor!$A$2:$A$6,dFornecedor!$B$2:$B$6)</f>
        <v>Minerva</v>
      </c>
      <c r="M8045" t="str">
        <f>_xlfn.XLOOKUP(G8045,dMateriaPrima!$A$2:$A$12,dMateriaPrima!$B$2:$B$12)</f>
        <v>Cimento</v>
      </c>
      <c r="N8045" s="2">
        <f>_xlfn.XLOOKUP(G8045,dMateriaPrima!$A$2:$A$12,dMateriaPrima!$C$2:$C$12)</f>
        <v>23</v>
      </c>
      <c r="O8045" s="3">
        <f t="shared" si="625"/>
        <v>1817</v>
      </c>
      <c r="P8045" s="4">
        <f t="shared" si="626"/>
        <v>0</v>
      </c>
      <c r="Q8045" s="3">
        <f t="shared" si="627"/>
        <v>1817</v>
      </c>
      <c r="R8045" t="str">
        <f t="shared" si="628"/>
        <v>No prazo</v>
      </c>
      <c r="S8045" s="5">
        <f t="shared" si="629"/>
        <v>0</v>
      </c>
    </row>
    <row r="8046" spans="1:19" x14ac:dyDescent="0.25">
      <c r="A8046">
        <v>8045</v>
      </c>
      <c r="B8046" s="1">
        <v>44387</v>
      </c>
      <c r="C8046" s="1">
        <v>44391</v>
      </c>
      <c r="D8046" s="1">
        <v>44393</v>
      </c>
      <c r="E8046" s="1">
        <v>44395</v>
      </c>
      <c r="F8046">
        <v>4</v>
      </c>
      <c r="G8046">
        <v>6</v>
      </c>
      <c r="H8046">
        <v>62</v>
      </c>
      <c r="I8046" s="6">
        <v>0</v>
      </c>
      <c r="J8046">
        <v>1</v>
      </c>
      <c r="K8046" t="str">
        <f>_xlfn.XLOOKUP(fCompras!F8046,dComprador!$A$2:$A$7,dComprador!$B$2:$B$7)</f>
        <v>Lira</v>
      </c>
      <c r="L8046" t="str">
        <f>_xlfn.XLOOKUP(J8046,dFornecedor!$A$2:$A$6,dFornecedor!$B$2:$B$6)</f>
        <v>NorthShore</v>
      </c>
      <c r="M8046" t="str">
        <f>_xlfn.XLOOKUP(G8046,dMateriaPrima!$A$2:$A$12,dMateriaPrima!$B$2:$B$12)</f>
        <v>Fio Algodão</v>
      </c>
      <c r="N8046" s="2">
        <f>_xlfn.XLOOKUP(G8046,dMateriaPrima!$A$2:$A$12,dMateriaPrima!$C$2:$C$12)</f>
        <v>55.9</v>
      </c>
      <c r="O8046" s="3">
        <f t="shared" si="625"/>
        <v>3465.7999999999997</v>
      </c>
      <c r="P8046" s="4">
        <f t="shared" si="626"/>
        <v>0</v>
      </c>
      <c r="Q8046" s="3">
        <f t="shared" si="627"/>
        <v>3465.7999999999997</v>
      </c>
      <c r="R8046" t="str">
        <f t="shared" si="628"/>
        <v>Em atraso</v>
      </c>
      <c r="S8046" s="5">
        <f t="shared" si="629"/>
        <v>2</v>
      </c>
    </row>
    <row r="8047" spans="1:19" x14ac:dyDescent="0.25">
      <c r="A8047">
        <v>8046</v>
      </c>
      <c r="B8047" s="1">
        <v>44387</v>
      </c>
      <c r="C8047" s="1">
        <v>44387</v>
      </c>
      <c r="D8047" s="1">
        <v>44396</v>
      </c>
      <c r="E8047" s="1">
        <v>44396</v>
      </c>
      <c r="F8047">
        <v>4</v>
      </c>
      <c r="G8047">
        <v>9</v>
      </c>
      <c r="H8047">
        <v>502</v>
      </c>
      <c r="I8047" s="6">
        <v>0</v>
      </c>
      <c r="J8047">
        <v>2</v>
      </c>
      <c r="K8047" t="str">
        <f>_xlfn.XLOOKUP(fCompras!F8047,dComprador!$A$2:$A$7,dComprador!$B$2:$B$7)</f>
        <v>Lira</v>
      </c>
      <c r="L8047" t="str">
        <f>_xlfn.XLOOKUP(J8047,dFornecedor!$A$2:$A$6,dFornecedor!$B$2:$B$6)</f>
        <v>Minerva</v>
      </c>
      <c r="M8047" t="str">
        <f>_xlfn.XLOOKUP(G8047,dMateriaPrima!$A$2:$A$12,dMateriaPrima!$B$2:$B$12)</f>
        <v>Couro</v>
      </c>
      <c r="N8047" s="2">
        <f>_xlfn.XLOOKUP(G8047,dMateriaPrima!$A$2:$A$12,dMateriaPrima!$C$2:$C$12)</f>
        <v>4.4000000000000004</v>
      </c>
      <c r="O8047" s="3">
        <f t="shared" si="625"/>
        <v>2208.8000000000002</v>
      </c>
      <c r="P8047" s="4">
        <f t="shared" si="626"/>
        <v>0</v>
      </c>
      <c r="Q8047" s="3">
        <f t="shared" si="627"/>
        <v>2208.8000000000002</v>
      </c>
      <c r="R8047" t="str">
        <f t="shared" si="628"/>
        <v>No prazo</v>
      </c>
      <c r="S8047" s="5">
        <f t="shared" si="629"/>
        <v>0</v>
      </c>
    </row>
    <row r="8048" spans="1:19" x14ac:dyDescent="0.25">
      <c r="A8048">
        <v>8047</v>
      </c>
      <c r="B8048" s="1">
        <v>44387</v>
      </c>
      <c r="C8048" s="1">
        <v>44387</v>
      </c>
      <c r="D8048" s="1">
        <v>44401</v>
      </c>
      <c r="E8048" s="1">
        <v>44402</v>
      </c>
      <c r="F8048">
        <v>2</v>
      </c>
      <c r="G8048">
        <v>6</v>
      </c>
      <c r="H8048">
        <v>135</v>
      </c>
      <c r="I8048" s="6">
        <v>0</v>
      </c>
      <c r="J8048">
        <v>5</v>
      </c>
      <c r="K8048" t="str">
        <f>_xlfn.XLOOKUP(fCompras!F8048,dComprador!$A$2:$A$7,dComprador!$B$2:$B$7)</f>
        <v>João</v>
      </c>
      <c r="L8048" t="str">
        <f>_xlfn.XLOOKUP(J8048,dFornecedor!$A$2:$A$6,dFornecedor!$B$2:$B$6)</f>
        <v>Atlas</v>
      </c>
      <c r="M8048" t="str">
        <f>_xlfn.XLOOKUP(G8048,dMateriaPrima!$A$2:$A$12,dMateriaPrima!$B$2:$B$12)</f>
        <v>Fio Algodão</v>
      </c>
      <c r="N8048" s="2">
        <f>_xlfn.XLOOKUP(G8048,dMateriaPrima!$A$2:$A$12,dMateriaPrima!$C$2:$C$12)</f>
        <v>55.9</v>
      </c>
      <c r="O8048" s="3">
        <f t="shared" si="625"/>
        <v>7546.5</v>
      </c>
      <c r="P8048" s="4">
        <f t="shared" si="626"/>
        <v>0</v>
      </c>
      <c r="Q8048" s="3">
        <f t="shared" si="627"/>
        <v>7546.5</v>
      </c>
      <c r="R8048" t="str">
        <f t="shared" si="628"/>
        <v>Em atraso</v>
      </c>
      <c r="S8048" s="5">
        <f t="shared" si="629"/>
        <v>1</v>
      </c>
    </row>
    <row r="8049" spans="1:19" x14ac:dyDescent="0.25">
      <c r="A8049">
        <v>8048</v>
      </c>
      <c r="B8049" s="1">
        <v>44387</v>
      </c>
      <c r="C8049" s="1">
        <v>44387</v>
      </c>
      <c r="D8049" s="1">
        <v>44406</v>
      </c>
      <c r="E8049" s="1">
        <v>44406</v>
      </c>
      <c r="F8049">
        <v>1</v>
      </c>
      <c r="G8049">
        <v>4</v>
      </c>
      <c r="H8049">
        <v>165</v>
      </c>
      <c r="I8049" s="6">
        <v>0.21</v>
      </c>
      <c r="J8049">
        <v>2</v>
      </c>
      <c r="K8049" t="str">
        <f>_xlfn.XLOOKUP(fCompras!F8049,dComprador!$A$2:$A$7,dComprador!$B$2:$B$7)</f>
        <v>Alon</v>
      </c>
      <c r="L8049" t="str">
        <f>_xlfn.XLOOKUP(J8049,dFornecedor!$A$2:$A$6,dFornecedor!$B$2:$B$6)</f>
        <v>Minerva</v>
      </c>
      <c r="M8049" t="str">
        <f>_xlfn.XLOOKUP(G8049,dMateriaPrima!$A$2:$A$12,dMateriaPrima!$B$2:$B$12)</f>
        <v>Madeira</v>
      </c>
      <c r="N8049" s="2">
        <f>_xlfn.XLOOKUP(G8049,dMateriaPrima!$A$2:$A$12,dMateriaPrima!$C$2:$C$12)</f>
        <v>168</v>
      </c>
      <c r="O8049" s="3">
        <f t="shared" si="625"/>
        <v>27720</v>
      </c>
      <c r="P8049" s="4">
        <f t="shared" si="626"/>
        <v>5821.2</v>
      </c>
      <c r="Q8049" s="3">
        <f t="shared" si="627"/>
        <v>21898.799999999999</v>
      </c>
      <c r="R8049" t="str">
        <f t="shared" si="628"/>
        <v>No prazo</v>
      </c>
      <c r="S8049" s="5">
        <f t="shared" si="629"/>
        <v>0</v>
      </c>
    </row>
    <row r="8050" spans="1:19" x14ac:dyDescent="0.25">
      <c r="A8050">
        <v>8049</v>
      </c>
      <c r="B8050" s="1">
        <v>44387</v>
      </c>
      <c r="C8050" s="1">
        <v>44391</v>
      </c>
      <c r="D8050" s="1">
        <v>44407</v>
      </c>
      <c r="E8050" s="1">
        <v>44410</v>
      </c>
      <c r="F8050">
        <v>1</v>
      </c>
      <c r="G8050">
        <v>1</v>
      </c>
      <c r="H8050">
        <v>209</v>
      </c>
      <c r="I8050" s="6">
        <v>0</v>
      </c>
      <c r="J8050">
        <v>5</v>
      </c>
      <c r="K8050" t="str">
        <f>_xlfn.XLOOKUP(fCompras!F8050,dComprador!$A$2:$A$7,dComprador!$B$2:$B$7)</f>
        <v>Alon</v>
      </c>
      <c r="L8050" t="str">
        <f>_xlfn.XLOOKUP(J8050,dFornecedor!$A$2:$A$6,dFornecedor!$B$2:$B$6)</f>
        <v>Atlas</v>
      </c>
      <c r="M8050" t="str">
        <f>_xlfn.XLOOKUP(G8050,dMateriaPrima!$A$2:$A$12,dMateriaPrima!$B$2:$B$12)</f>
        <v>Tecido</v>
      </c>
      <c r="N8050" s="2">
        <f>_xlfn.XLOOKUP(G8050,dMateriaPrima!$A$2:$A$12,dMateriaPrima!$C$2:$C$12)</f>
        <v>18</v>
      </c>
      <c r="O8050" s="3">
        <f t="shared" si="625"/>
        <v>3762</v>
      </c>
      <c r="P8050" s="4">
        <f t="shared" si="626"/>
        <v>0</v>
      </c>
      <c r="Q8050" s="3">
        <f t="shared" si="627"/>
        <v>3762</v>
      </c>
      <c r="R8050" t="str">
        <f t="shared" si="628"/>
        <v>Em atraso</v>
      </c>
      <c r="S8050" s="5">
        <f t="shared" si="629"/>
        <v>3</v>
      </c>
    </row>
    <row r="8051" spans="1:19" x14ac:dyDescent="0.25">
      <c r="A8051">
        <v>8050</v>
      </c>
      <c r="B8051" s="1">
        <v>44387</v>
      </c>
      <c r="C8051" s="1">
        <v>44389</v>
      </c>
      <c r="D8051" s="1">
        <v>44405</v>
      </c>
      <c r="E8051" s="1">
        <v>44410</v>
      </c>
      <c r="F8051">
        <v>1</v>
      </c>
      <c r="G8051">
        <v>6</v>
      </c>
      <c r="H8051">
        <v>8</v>
      </c>
      <c r="I8051" s="6">
        <v>0</v>
      </c>
      <c r="J8051">
        <v>2</v>
      </c>
      <c r="K8051" t="str">
        <f>_xlfn.XLOOKUP(fCompras!F8051,dComprador!$A$2:$A$7,dComprador!$B$2:$B$7)</f>
        <v>Alon</v>
      </c>
      <c r="L8051" t="str">
        <f>_xlfn.XLOOKUP(J8051,dFornecedor!$A$2:$A$6,dFornecedor!$B$2:$B$6)</f>
        <v>Minerva</v>
      </c>
      <c r="M8051" t="str">
        <f>_xlfn.XLOOKUP(G8051,dMateriaPrima!$A$2:$A$12,dMateriaPrima!$B$2:$B$12)</f>
        <v>Fio Algodão</v>
      </c>
      <c r="N8051" s="2">
        <f>_xlfn.XLOOKUP(G8051,dMateriaPrima!$A$2:$A$12,dMateriaPrima!$C$2:$C$12)</f>
        <v>55.9</v>
      </c>
      <c r="O8051" s="3">
        <f t="shared" si="625"/>
        <v>447.2</v>
      </c>
      <c r="P8051" s="4">
        <f t="shared" si="626"/>
        <v>0</v>
      </c>
      <c r="Q8051" s="3">
        <f t="shared" si="627"/>
        <v>447.2</v>
      </c>
      <c r="R8051" t="str">
        <f t="shared" si="628"/>
        <v>Em atraso</v>
      </c>
      <c r="S8051" s="5">
        <f t="shared" si="629"/>
        <v>5</v>
      </c>
    </row>
    <row r="8052" spans="1:19" x14ac:dyDescent="0.25">
      <c r="A8052">
        <v>8051</v>
      </c>
      <c r="B8052" s="1">
        <v>44387</v>
      </c>
      <c r="C8052" s="1">
        <v>44388</v>
      </c>
      <c r="D8052" s="1">
        <v>44401</v>
      </c>
      <c r="E8052" s="1">
        <v>44403</v>
      </c>
      <c r="F8052">
        <v>1</v>
      </c>
      <c r="G8052">
        <v>6</v>
      </c>
      <c r="H8052">
        <v>8</v>
      </c>
      <c r="I8052" s="6">
        <v>0</v>
      </c>
      <c r="J8052">
        <v>3</v>
      </c>
      <c r="K8052" t="str">
        <f>_xlfn.XLOOKUP(fCompras!F8052,dComprador!$A$2:$A$7,dComprador!$B$2:$B$7)</f>
        <v>Alon</v>
      </c>
      <c r="L8052" t="str">
        <f>_xlfn.XLOOKUP(J8052,dFornecedor!$A$2:$A$6,dFornecedor!$B$2:$B$6)</f>
        <v>StepUp</v>
      </c>
      <c r="M8052" t="str">
        <f>_xlfn.XLOOKUP(G8052,dMateriaPrima!$A$2:$A$12,dMateriaPrima!$B$2:$B$12)</f>
        <v>Fio Algodão</v>
      </c>
      <c r="N8052" s="2">
        <f>_xlfn.XLOOKUP(G8052,dMateriaPrima!$A$2:$A$12,dMateriaPrima!$C$2:$C$12)</f>
        <v>55.9</v>
      </c>
      <c r="O8052" s="3">
        <f t="shared" si="625"/>
        <v>447.2</v>
      </c>
      <c r="P8052" s="4">
        <f t="shared" si="626"/>
        <v>0</v>
      </c>
      <c r="Q8052" s="3">
        <f t="shared" si="627"/>
        <v>447.2</v>
      </c>
      <c r="R8052" t="str">
        <f t="shared" si="628"/>
        <v>Em atraso</v>
      </c>
      <c r="S8052" s="5">
        <f t="shared" si="629"/>
        <v>2</v>
      </c>
    </row>
    <row r="8053" spans="1:19" x14ac:dyDescent="0.25">
      <c r="A8053">
        <v>8052</v>
      </c>
      <c r="B8053" s="1">
        <v>44387</v>
      </c>
      <c r="C8053" s="1">
        <v>44387</v>
      </c>
      <c r="D8053" s="1">
        <v>44407</v>
      </c>
      <c r="E8053" s="1">
        <v>44408</v>
      </c>
      <c r="F8053">
        <v>1</v>
      </c>
      <c r="G8053">
        <v>8</v>
      </c>
      <c r="H8053">
        <v>116</v>
      </c>
      <c r="I8053" s="6">
        <v>0</v>
      </c>
      <c r="J8053">
        <v>2</v>
      </c>
      <c r="K8053" t="str">
        <f>_xlfn.XLOOKUP(fCompras!F8053,dComprador!$A$2:$A$7,dComprador!$B$2:$B$7)</f>
        <v>Alon</v>
      </c>
      <c r="L8053" t="str">
        <f>_xlfn.XLOOKUP(J8053,dFornecedor!$A$2:$A$6,dFornecedor!$B$2:$B$6)</f>
        <v>Minerva</v>
      </c>
      <c r="M8053" t="str">
        <f>_xlfn.XLOOKUP(G8053,dMateriaPrima!$A$2:$A$12,dMateriaPrima!$B$2:$B$12)</f>
        <v>Cimento</v>
      </c>
      <c r="N8053" s="2">
        <f>_xlfn.XLOOKUP(G8053,dMateriaPrima!$A$2:$A$12,dMateriaPrima!$C$2:$C$12)</f>
        <v>23</v>
      </c>
      <c r="O8053" s="3">
        <f t="shared" si="625"/>
        <v>2668</v>
      </c>
      <c r="P8053" s="4">
        <f t="shared" si="626"/>
        <v>0</v>
      </c>
      <c r="Q8053" s="3">
        <f t="shared" si="627"/>
        <v>2668</v>
      </c>
      <c r="R8053" t="str">
        <f t="shared" si="628"/>
        <v>Em atraso</v>
      </c>
      <c r="S8053" s="5">
        <f t="shared" si="629"/>
        <v>1</v>
      </c>
    </row>
    <row r="8054" spans="1:19" x14ac:dyDescent="0.25">
      <c r="A8054">
        <v>8053</v>
      </c>
      <c r="B8054" s="1">
        <v>44387</v>
      </c>
      <c r="C8054" s="1">
        <v>44395</v>
      </c>
      <c r="D8054" s="1">
        <v>44418</v>
      </c>
      <c r="E8054" s="1">
        <v>44421</v>
      </c>
      <c r="F8054">
        <v>1</v>
      </c>
      <c r="G8054">
        <v>2</v>
      </c>
      <c r="H8054">
        <v>253</v>
      </c>
      <c r="I8054" s="6">
        <v>0</v>
      </c>
      <c r="J8054">
        <v>2</v>
      </c>
      <c r="K8054" t="str">
        <f>_xlfn.XLOOKUP(fCompras!F8054,dComprador!$A$2:$A$7,dComprador!$B$2:$B$7)</f>
        <v>Alon</v>
      </c>
      <c r="L8054" t="str">
        <f>_xlfn.XLOOKUP(J8054,dFornecedor!$A$2:$A$6,dFornecedor!$B$2:$B$6)</f>
        <v>Minerva</v>
      </c>
      <c r="M8054" t="str">
        <f>_xlfn.XLOOKUP(G8054,dMateriaPrima!$A$2:$A$12,dMateriaPrima!$B$2:$B$12)</f>
        <v>Chapa Metal</v>
      </c>
      <c r="N8054" s="2">
        <f>_xlfn.XLOOKUP(G8054,dMateriaPrima!$A$2:$A$12,dMateriaPrima!$C$2:$C$12)</f>
        <v>299.89999999999998</v>
      </c>
      <c r="O8054" s="3">
        <f t="shared" si="625"/>
        <v>75874.7</v>
      </c>
      <c r="P8054" s="4">
        <f t="shared" si="626"/>
        <v>0</v>
      </c>
      <c r="Q8054" s="3">
        <f t="shared" si="627"/>
        <v>75874.7</v>
      </c>
      <c r="R8054" t="str">
        <f t="shared" si="628"/>
        <v>Em atraso</v>
      </c>
      <c r="S8054" s="5">
        <f t="shared" si="629"/>
        <v>3</v>
      </c>
    </row>
    <row r="8055" spans="1:19" x14ac:dyDescent="0.25">
      <c r="A8055">
        <v>8054</v>
      </c>
      <c r="B8055" s="1">
        <v>44387</v>
      </c>
      <c r="C8055" s="1">
        <v>44393</v>
      </c>
      <c r="D8055" s="1">
        <v>44408</v>
      </c>
      <c r="E8055" s="1">
        <v>44410</v>
      </c>
      <c r="F8055">
        <v>1</v>
      </c>
      <c r="G8055">
        <v>1</v>
      </c>
      <c r="H8055">
        <v>276</v>
      </c>
      <c r="I8055" s="6">
        <v>0</v>
      </c>
      <c r="J8055">
        <v>1</v>
      </c>
      <c r="K8055" t="str">
        <f>_xlfn.XLOOKUP(fCompras!F8055,dComprador!$A$2:$A$7,dComprador!$B$2:$B$7)</f>
        <v>Alon</v>
      </c>
      <c r="L8055" t="str">
        <f>_xlfn.XLOOKUP(J8055,dFornecedor!$A$2:$A$6,dFornecedor!$B$2:$B$6)</f>
        <v>NorthShore</v>
      </c>
      <c r="M8055" t="str">
        <f>_xlfn.XLOOKUP(G8055,dMateriaPrima!$A$2:$A$12,dMateriaPrima!$B$2:$B$12)</f>
        <v>Tecido</v>
      </c>
      <c r="N8055" s="2">
        <f>_xlfn.XLOOKUP(G8055,dMateriaPrima!$A$2:$A$12,dMateriaPrima!$C$2:$C$12)</f>
        <v>18</v>
      </c>
      <c r="O8055" s="3">
        <f t="shared" si="625"/>
        <v>4968</v>
      </c>
      <c r="P8055" s="4">
        <f t="shared" si="626"/>
        <v>0</v>
      </c>
      <c r="Q8055" s="3">
        <f t="shared" si="627"/>
        <v>4968</v>
      </c>
      <c r="R8055" t="str">
        <f t="shared" si="628"/>
        <v>Em atraso</v>
      </c>
      <c r="S8055" s="5">
        <f t="shared" si="629"/>
        <v>2</v>
      </c>
    </row>
    <row r="8056" spans="1:19" x14ac:dyDescent="0.25">
      <c r="A8056">
        <v>8055</v>
      </c>
      <c r="B8056" s="1">
        <v>44387</v>
      </c>
      <c r="C8056" s="1">
        <v>44396</v>
      </c>
      <c r="D8056" s="1">
        <v>44409</v>
      </c>
      <c r="E8056" s="1">
        <v>44412</v>
      </c>
      <c r="F8056">
        <v>1</v>
      </c>
      <c r="G8056">
        <v>7</v>
      </c>
      <c r="H8056">
        <v>325</v>
      </c>
      <c r="I8056" s="6">
        <v>0</v>
      </c>
      <c r="J8056">
        <v>2</v>
      </c>
      <c r="K8056" t="str">
        <f>_xlfn.XLOOKUP(fCompras!F8056,dComprador!$A$2:$A$7,dComprador!$B$2:$B$7)</f>
        <v>Alon</v>
      </c>
      <c r="L8056" t="str">
        <f>_xlfn.XLOOKUP(J8056,dFornecedor!$A$2:$A$6,dFornecedor!$B$2:$B$6)</f>
        <v>Minerva</v>
      </c>
      <c r="M8056" t="str">
        <f>_xlfn.XLOOKUP(G8056,dMateriaPrima!$A$2:$A$12,dMateriaPrima!$B$2:$B$12)</f>
        <v>Poliéster</v>
      </c>
      <c r="N8056" s="2">
        <f>_xlfn.XLOOKUP(G8056,dMateriaPrima!$A$2:$A$12,dMateriaPrima!$C$2:$C$12)</f>
        <v>8</v>
      </c>
      <c r="O8056" s="3">
        <f t="shared" si="625"/>
        <v>2600</v>
      </c>
      <c r="P8056" s="4">
        <f t="shared" si="626"/>
        <v>0</v>
      </c>
      <c r="Q8056" s="3">
        <f t="shared" si="627"/>
        <v>2600</v>
      </c>
      <c r="R8056" t="str">
        <f t="shared" si="628"/>
        <v>Em atraso</v>
      </c>
      <c r="S8056" s="5">
        <f t="shared" si="629"/>
        <v>3</v>
      </c>
    </row>
    <row r="8057" spans="1:19" x14ac:dyDescent="0.25">
      <c r="A8057">
        <v>8056</v>
      </c>
      <c r="B8057" s="1">
        <v>44388</v>
      </c>
      <c r="C8057" s="1">
        <v>44396</v>
      </c>
      <c r="D8057" s="1">
        <v>44398</v>
      </c>
      <c r="E8057" s="1">
        <v>44401</v>
      </c>
      <c r="F8057">
        <v>4</v>
      </c>
      <c r="G8057">
        <v>1</v>
      </c>
      <c r="H8057">
        <v>37</v>
      </c>
      <c r="I8057" s="6">
        <v>0</v>
      </c>
      <c r="J8057">
        <v>2</v>
      </c>
      <c r="K8057" t="str">
        <f>_xlfn.XLOOKUP(fCompras!F8057,dComprador!$A$2:$A$7,dComprador!$B$2:$B$7)</f>
        <v>Lira</v>
      </c>
      <c r="L8057" t="str">
        <f>_xlfn.XLOOKUP(J8057,dFornecedor!$A$2:$A$6,dFornecedor!$B$2:$B$6)</f>
        <v>Minerva</v>
      </c>
      <c r="M8057" t="str">
        <f>_xlfn.XLOOKUP(G8057,dMateriaPrima!$A$2:$A$12,dMateriaPrima!$B$2:$B$12)</f>
        <v>Tecido</v>
      </c>
      <c r="N8057" s="2">
        <f>_xlfn.XLOOKUP(G8057,dMateriaPrima!$A$2:$A$12,dMateriaPrima!$C$2:$C$12)</f>
        <v>18</v>
      </c>
      <c r="O8057" s="3">
        <f t="shared" si="625"/>
        <v>666</v>
      </c>
      <c r="P8057" s="4">
        <f t="shared" si="626"/>
        <v>0</v>
      </c>
      <c r="Q8057" s="3">
        <f t="shared" si="627"/>
        <v>666</v>
      </c>
      <c r="R8057" t="str">
        <f t="shared" si="628"/>
        <v>Em atraso</v>
      </c>
      <c r="S8057" s="5">
        <f t="shared" si="629"/>
        <v>3</v>
      </c>
    </row>
    <row r="8058" spans="1:19" x14ac:dyDescent="0.25">
      <c r="A8058">
        <v>8057</v>
      </c>
      <c r="B8058" s="1">
        <v>44388</v>
      </c>
      <c r="C8058" s="1">
        <v>44388</v>
      </c>
      <c r="D8058" s="1">
        <v>44394</v>
      </c>
      <c r="E8058" s="1">
        <v>44398</v>
      </c>
      <c r="F8058">
        <v>4</v>
      </c>
      <c r="G8058">
        <v>9</v>
      </c>
      <c r="H8058">
        <v>141</v>
      </c>
      <c r="I8058" s="6">
        <v>0</v>
      </c>
      <c r="J8058">
        <v>2</v>
      </c>
      <c r="K8058" t="str">
        <f>_xlfn.XLOOKUP(fCompras!F8058,dComprador!$A$2:$A$7,dComprador!$B$2:$B$7)</f>
        <v>Lira</v>
      </c>
      <c r="L8058" t="str">
        <f>_xlfn.XLOOKUP(J8058,dFornecedor!$A$2:$A$6,dFornecedor!$B$2:$B$6)</f>
        <v>Minerva</v>
      </c>
      <c r="M8058" t="str">
        <f>_xlfn.XLOOKUP(G8058,dMateriaPrima!$A$2:$A$12,dMateriaPrima!$B$2:$B$12)</f>
        <v>Couro</v>
      </c>
      <c r="N8058" s="2">
        <f>_xlfn.XLOOKUP(G8058,dMateriaPrima!$A$2:$A$12,dMateriaPrima!$C$2:$C$12)</f>
        <v>4.4000000000000004</v>
      </c>
      <c r="O8058" s="3">
        <f t="shared" si="625"/>
        <v>620.40000000000009</v>
      </c>
      <c r="P8058" s="4">
        <f t="shared" si="626"/>
        <v>0</v>
      </c>
      <c r="Q8058" s="3">
        <f t="shared" si="627"/>
        <v>620.40000000000009</v>
      </c>
      <c r="R8058" t="str">
        <f t="shared" si="628"/>
        <v>Em atraso</v>
      </c>
      <c r="S8058" s="5">
        <f t="shared" si="629"/>
        <v>4</v>
      </c>
    </row>
    <row r="8059" spans="1:19" x14ac:dyDescent="0.25">
      <c r="A8059">
        <v>8058</v>
      </c>
      <c r="B8059" s="1">
        <v>44388</v>
      </c>
      <c r="C8059" s="1">
        <v>44388</v>
      </c>
      <c r="D8059" s="1">
        <v>44407</v>
      </c>
      <c r="E8059" s="1">
        <v>44408</v>
      </c>
      <c r="F8059">
        <v>1</v>
      </c>
      <c r="G8059">
        <v>11</v>
      </c>
      <c r="H8059">
        <v>17</v>
      </c>
      <c r="I8059" s="6">
        <v>0</v>
      </c>
      <c r="J8059">
        <v>4</v>
      </c>
      <c r="K8059" t="str">
        <f>_xlfn.XLOOKUP(fCompras!F8059,dComprador!$A$2:$A$7,dComprador!$B$2:$B$7)</f>
        <v>Alon</v>
      </c>
      <c r="L8059" t="str">
        <f>_xlfn.XLOOKUP(J8059,dFornecedor!$A$2:$A$6,dFornecedor!$B$2:$B$6)</f>
        <v>AlphaOmega</v>
      </c>
      <c r="M8059" t="str">
        <f>_xlfn.XLOOKUP(G8059,dMateriaPrima!$A$2:$A$12,dMateriaPrima!$B$2:$B$12)</f>
        <v>Papel</v>
      </c>
      <c r="N8059" s="2">
        <f>_xlfn.XLOOKUP(G8059,dMateriaPrima!$A$2:$A$12,dMateriaPrima!$C$2:$C$12)</f>
        <v>9</v>
      </c>
      <c r="O8059" s="3">
        <f t="shared" si="625"/>
        <v>153</v>
      </c>
      <c r="P8059" s="4">
        <f t="shared" si="626"/>
        <v>0</v>
      </c>
      <c r="Q8059" s="3">
        <f t="shared" si="627"/>
        <v>153</v>
      </c>
      <c r="R8059" t="str">
        <f t="shared" si="628"/>
        <v>Em atraso</v>
      </c>
      <c r="S8059" s="5">
        <f t="shared" si="629"/>
        <v>1</v>
      </c>
    </row>
    <row r="8060" spans="1:19" x14ac:dyDescent="0.25">
      <c r="A8060">
        <v>8059</v>
      </c>
      <c r="B8060" s="1">
        <v>44388</v>
      </c>
      <c r="C8060" s="1">
        <v>44391</v>
      </c>
      <c r="D8060" s="1">
        <v>44405</v>
      </c>
      <c r="E8060" s="1">
        <v>44406</v>
      </c>
      <c r="F8060">
        <v>2</v>
      </c>
      <c r="G8060">
        <v>7</v>
      </c>
      <c r="H8060">
        <v>74</v>
      </c>
      <c r="I8060" s="6">
        <v>0</v>
      </c>
      <c r="J8060">
        <v>1</v>
      </c>
      <c r="K8060" t="str">
        <f>_xlfn.XLOOKUP(fCompras!F8060,dComprador!$A$2:$A$7,dComprador!$B$2:$B$7)</f>
        <v>João</v>
      </c>
      <c r="L8060" t="str">
        <f>_xlfn.XLOOKUP(J8060,dFornecedor!$A$2:$A$6,dFornecedor!$B$2:$B$6)</f>
        <v>NorthShore</v>
      </c>
      <c r="M8060" t="str">
        <f>_xlfn.XLOOKUP(G8060,dMateriaPrima!$A$2:$A$12,dMateriaPrima!$B$2:$B$12)</f>
        <v>Poliéster</v>
      </c>
      <c r="N8060" s="2">
        <f>_xlfn.XLOOKUP(G8060,dMateriaPrima!$A$2:$A$12,dMateriaPrima!$C$2:$C$12)</f>
        <v>8</v>
      </c>
      <c r="O8060" s="3">
        <f t="shared" si="625"/>
        <v>592</v>
      </c>
      <c r="P8060" s="4">
        <f t="shared" si="626"/>
        <v>0</v>
      </c>
      <c r="Q8060" s="3">
        <f t="shared" si="627"/>
        <v>592</v>
      </c>
      <c r="R8060" t="str">
        <f t="shared" si="628"/>
        <v>Em atraso</v>
      </c>
      <c r="S8060" s="5">
        <f t="shared" si="629"/>
        <v>1</v>
      </c>
    </row>
    <row r="8061" spans="1:19" x14ac:dyDescent="0.25">
      <c r="A8061">
        <v>8060</v>
      </c>
      <c r="B8061" s="1">
        <v>44388</v>
      </c>
      <c r="C8061" s="1">
        <v>44397</v>
      </c>
      <c r="D8061" s="1">
        <v>44404</v>
      </c>
      <c r="E8061" s="1">
        <v>44406</v>
      </c>
      <c r="F8061">
        <v>1</v>
      </c>
      <c r="G8061">
        <v>1</v>
      </c>
      <c r="H8061">
        <v>76</v>
      </c>
      <c r="I8061" s="6">
        <v>0</v>
      </c>
      <c r="J8061">
        <v>3</v>
      </c>
      <c r="K8061" t="str">
        <f>_xlfn.XLOOKUP(fCompras!F8061,dComprador!$A$2:$A$7,dComprador!$B$2:$B$7)</f>
        <v>Alon</v>
      </c>
      <c r="L8061" t="str">
        <f>_xlfn.XLOOKUP(J8061,dFornecedor!$A$2:$A$6,dFornecedor!$B$2:$B$6)</f>
        <v>StepUp</v>
      </c>
      <c r="M8061" t="str">
        <f>_xlfn.XLOOKUP(G8061,dMateriaPrima!$A$2:$A$12,dMateriaPrima!$B$2:$B$12)</f>
        <v>Tecido</v>
      </c>
      <c r="N8061" s="2">
        <f>_xlfn.XLOOKUP(G8061,dMateriaPrima!$A$2:$A$12,dMateriaPrima!$C$2:$C$12)</f>
        <v>18</v>
      </c>
      <c r="O8061" s="3">
        <f t="shared" si="625"/>
        <v>1368</v>
      </c>
      <c r="P8061" s="4">
        <f t="shared" si="626"/>
        <v>0</v>
      </c>
      <c r="Q8061" s="3">
        <f t="shared" si="627"/>
        <v>1368</v>
      </c>
      <c r="R8061" t="str">
        <f t="shared" si="628"/>
        <v>Em atraso</v>
      </c>
      <c r="S8061" s="5">
        <f t="shared" si="629"/>
        <v>2</v>
      </c>
    </row>
    <row r="8062" spans="1:19" x14ac:dyDescent="0.25">
      <c r="A8062">
        <v>8061</v>
      </c>
      <c r="B8062" s="1">
        <v>44388</v>
      </c>
      <c r="C8062" s="1">
        <v>44397</v>
      </c>
      <c r="D8062" s="1">
        <v>44419</v>
      </c>
      <c r="E8062" s="1">
        <v>44419</v>
      </c>
      <c r="F8062">
        <v>1</v>
      </c>
      <c r="G8062">
        <v>5</v>
      </c>
      <c r="H8062">
        <v>344</v>
      </c>
      <c r="I8062" s="6">
        <v>0</v>
      </c>
      <c r="J8062">
        <v>3</v>
      </c>
      <c r="K8062" t="str">
        <f>_xlfn.XLOOKUP(fCompras!F8062,dComprador!$A$2:$A$7,dComprador!$B$2:$B$7)</f>
        <v>Alon</v>
      </c>
      <c r="L8062" t="str">
        <f>_xlfn.XLOOKUP(J8062,dFornecedor!$A$2:$A$6,dFornecedor!$B$2:$B$6)</f>
        <v>StepUp</v>
      </c>
      <c r="M8062" t="str">
        <f>_xlfn.XLOOKUP(G8062,dMateriaPrima!$A$2:$A$12,dMateriaPrima!$B$2:$B$12)</f>
        <v>Areia</v>
      </c>
      <c r="N8062" s="2">
        <f>_xlfn.XLOOKUP(G8062,dMateriaPrima!$A$2:$A$12,dMateriaPrima!$C$2:$C$12)</f>
        <v>3.59</v>
      </c>
      <c r="O8062" s="3">
        <f t="shared" si="625"/>
        <v>1234.96</v>
      </c>
      <c r="P8062" s="4">
        <f t="shared" si="626"/>
        <v>0</v>
      </c>
      <c r="Q8062" s="3">
        <f t="shared" si="627"/>
        <v>1234.96</v>
      </c>
      <c r="R8062" t="str">
        <f t="shared" si="628"/>
        <v>No prazo</v>
      </c>
      <c r="S8062" s="5">
        <f t="shared" si="629"/>
        <v>0</v>
      </c>
    </row>
    <row r="8063" spans="1:19" x14ac:dyDescent="0.25">
      <c r="A8063">
        <v>8062</v>
      </c>
      <c r="B8063" s="1">
        <v>44388</v>
      </c>
      <c r="C8063" s="1">
        <v>44399</v>
      </c>
      <c r="D8063" s="1">
        <v>44420</v>
      </c>
      <c r="E8063" s="1">
        <v>44423</v>
      </c>
      <c r="F8063">
        <v>1</v>
      </c>
      <c r="G8063">
        <v>5</v>
      </c>
      <c r="H8063">
        <v>517</v>
      </c>
      <c r="I8063" s="6">
        <v>0</v>
      </c>
      <c r="J8063">
        <v>1</v>
      </c>
      <c r="K8063" t="str">
        <f>_xlfn.XLOOKUP(fCompras!F8063,dComprador!$A$2:$A$7,dComprador!$B$2:$B$7)</f>
        <v>Alon</v>
      </c>
      <c r="L8063" t="str">
        <f>_xlfn.XLOOKUP(J8063,dFornecedor!$A$2:$A$6,dFornecedor!$B$2:$B$6)</f>
        <v>NorthShore</v>
      </c>
      <c r="M8063" t="str">
        <f>_xlfn.XLOOKUP(G8063,dMateriaPrima!$A$2:$A$12,dMateriaPrima!$B$2:$B$12)</f>
        <v>Areia</v>
      </c>
      <c r="N8063" s="2">
        <f>_xlfn.XLOOKUP(G8063,dMateriaPrima!$A$2:$A$12,dMateriaPrima!$C$2:$C$12)</f>
        <v>3.59</v>
      </c>
      <c r="O8063" s="3">
        <f t="shared" si="625"/>
        <v>1856.03</v>
      </c>
      <c r="P8063" s="4">
        <f t="shared" si="626"/>
        <v>0</v>
      </c>
      <c r="Q8063" s="3">
        <f t="shared" si="627"/>
        <v>1856.03</v>
      </c>
      <c r="R8063" t="str">
        <f t="shared" si="628"/>
        <v>Em atraso</v>
      </c>
      <c r="S8063" s="5">
        <f t="shared" si="629"/>
        <v>3</v>
      </c>
    </row>
    <row r="8064" spans="1:19" x14ac:dyDescent="0.25">
      <c r="A8064">
        <v>8063</v>
      </c>
      <c r="B8064" s="1">
        <v>44388</v>
      </c>
      <c r="C8064" s="1">
        <v>44396</v>
      </c>
      <c r="D8064" s="1">
        <v>44420</v>
      </c>
      <c r="E8064" s="1">
        <v>44423</v>
      </c>
      <c r="F8064">
        <v>1</v>
      </c>
      <c r="G8064">
        <v>11</v>
      </c>
      <c r="H8064">
        <v>339</v>
      </c>
      <c r="I8064" s="6">
        <v>0</v>
      </c>
      <c r="J8064">
        <v>2</v>
      </c>
      <c r="K8064" t="str">
        <f>_xlfn.XLOOKUP(fCompras!F8064,dComprador!$A$2:$A$7,dComprador!$B$2:$B$7)</f>
        <v>Alon</v>
      </c>
      <c r="L8064" t="str">
        <f>_xlfn.XLOOKUP(J8064,dFornecedor!$A$2:$A$6,dFornecedor!$B$2:$B$6)</f>
        <v>Minerva</v>
      </c>
      <c r="M8064" t="str">
        <f>_xlfn.XLOOKUP(G8064,dMateriaPrima!$A$2:$A$12,dMateriaPrima!$B$2:$B$12)</f>
        <v>Papel</v>
      </c>
      <c r="N8064" s="2">
        <f>_xlfn.XLOOKUP(G8064,dMateriaPrima!$A$2:$A$12,dMateriaPrima!$C$2:$C$12)</f>
        <v>9</v>
      </c>
      <c r="O8064" s="3">
        <f t="shared" si="625"/>
        <v>3051</v>
      </c>
      <c r="P8064" s="4">
        <f t="shared" si="626"/>
        <v>0</v>
      </c>
      <c r="Q8064" s="3">
        <f t="shared" si="627"/>
        <v>3051</v>
      </c>
      <c r="R8064" t="str">
        <f t="shared" si="628"/>
        <v>Em atraso</v>
      </c>
      <c r="S8064" s="5">
        <f t="shared" si="629"/>
        <v>3</v>
      </c>
    </row>
    <row r="8065" spans="1:19" x14ac:dyDescent="0.25">
      <c r="A8065">
        <v>8064</v>
      </c>
      <c r="B8065" s="1">
        <v>44388</v>
      </c>
      <c r="C8065" s="1">
        <v>44395</v>
      </c>
      <c r="D8065" s="1">
        <v>44418</v>
      </c>
      <c r="E8065" s="1">
        <v>44417</v>
      </c>
      <c r="F8065">
        <v>1</v>
      </c>
      <c r="G8065">
        <v>7</v>
      </c>
      <c r="H8065">
        <v>26</v>
      </c>
      <c r="I8065" s="6">
        <v>0</v>
      </c>
      <c r="J8065">
        <v>5</v>
      </c>
      <c r="K8065" t="str">
        <f>_xlfn.XLOOKUP(fCompras!F8065,dComprador!$A$2:$A$7,dComprador!$B$2:$B$7)</f>
        <v>Alon</v>
      </c>
      <c r="L8065" t="str">
        <f>_xlfn.XLOOKUP(J8065,dFornecedor!$A$2:$A$6,dFornecedor!$B$2:$B$6)</f>
        <v>Atlas</v>
      </c>
      <c r="M8065" t="str">
        <f>_xlfn.XLOOKUP(G8065,dMateriaPrima!$A$2:$A$12,dMateriaPrima!$B$2:$B$12)</f>
        <v>Poliéster</v>
      </c>
      <c r="N8065" s="2">
        <f>_xlfn.XLOOKUP(G8065,dMateriaPrima!$A$2:$A$12,dMateriaPrima!$C$2:$C$12)</f>
        <v>8</v>
      </c>
      <c r="O8065" s="3">
        <f t="shared" si="625"/>
        <v>208</v>
      </c>
      <c r="P8065" s="4">
        <f t="shared" si="626"/>
        <v>0</v>
      </c>
      <c r="Q8065" s="3">
        <f t="shared" si="627"/>
        <v>208</v>
      </c>
      <c r="R8065" t="str">
        <f t="shared" si="628"/>
        <v>No prazo</v>
      </c>
      <c r="S8065" s="5">
        <f t="shared" si="629"/>
        <v>0</v>
      </c>
    </row>
    <row r="8066" spans="1:19" x14ac:dyDescent="0.25">
      <c r="A8066">
        <v>8065</v>
      </c>
      <c r="B8066" s="1">
        <v>44388</v>
      </c>
      <c r="C8066" s="1">
        <v>44397</v>
      </c>
      <c r="D8066" s="1">
        <v>44421</v>
      </c>
      <c r="E8066" s="1">
        <v>44420</v>
      </c>
      <c r="F8066">
        <v>1</v>
      </c>
      <c r="G8066">
        <v>7</v>
      </c>
      <c r="H8066">
        <v>235</v>
      </c>
      <c r="I8066" s="6">
        <v>0</v>
      </c>
      <c r="J8066">
        <v>2</v>
      </c>
      <c r="K8066" t="str">
        <f>_xlfn.XLOOKUP(fCompras!F8066,dComprador!$A$2:$A$7,dComprador!$B$2:$B$7)</f>
        <v>Alon</v>
      </c>
      <c r="L8066" t="str">
        <f>_xlfn.XLOOKUP(J8066,dFornecedor!$A$2:$A$6,dFornecedor!$B$2:$B$6)</f>
        <v>Minerva</v>
      </c>
      <c r="M8066" t="str">
        <f>_xlfn.XLOOKUP(G8066,dMateriaPrima!$A$2:$A$12,dMateriaPrima!$B$2:$B$12)</f>
        <v>Poliéster</v>
      </c>
      <c r="N8066" s="2">
        <f>_xlfn.XLOOKUP(G8066,dMateriaPrima!$A$2:$A$12,dMateriaPrima!$C$2:$C$12)</f>
        <v>8</v>
      </c>
      <c r="O8066" s="3">
        <f t="shared" si="625"/>
        <v>1880</v>
      </c>
      <c r="P8066" s="4">
        <f t="shared" si="626"/>
        <v>0</v>
      </c>
      <c r="Q8066" s="3">
        <f t="shared" si="627"/>
        <v>1880</v>
      </c>
      <c r="R8066" t="str">
        <f t="shared" si="628"/>
        <v>No prazo</v>
      </c>
      <c r="S8066" s="5">
        <f t="shared" si="629"/>
        <v>0</v>
      </c>
    </row>
    <row r="8067" spans="1:19" x14ac:dyDescent="0.25">
      <c r="A8067">
        <v>8066</v>
      </c>
      <c r="B8067" s="1">
        <v>44389</v>
      </c>
      <c r="C8067" s="1">
        <v>44391</v>
      </c>
      <c r="D8067" s="1">
        <v>44398</v>
      </c>
      <c r="E8067" s="1">
        <v>44400</v>
      </c>
      <c r="F8067">
        <v>4</v>
      </c>
      <c r="G8067">
        <v>11</v>
      </c>
      <c r="H8067">
        <v>67</v>
      </c>
      <c r="I8067" s="6">
        <v>0</v>
      </c>
      <c r="J8067">
        <v>4</v>
      </c>
      <c r="K8067" t="str">
        <f>_xlfn.XLOOKUP(fCompras!F8067,dComprador!$A$2:$A$7,dComprador!$B$2:$B$7)</f>
        <v>Lira</v>
      </c>
      <c r="L8067" t="str">
        <f>_xlfn.XLOOKUP(J8067,dFornecedor!$A$2:$A$6,dFornecedor!$B$2:$B$6)</f>
        <v>AlphaOmega</v>
      </c>
      <c r="M8067" t="str">
        <f>_xlfn.XLOOKUP(G8067,dMateriaPrima!$A$2:$A$12,dMateriaPrima!$B$2:$B$12)</f>
        <v>Papel</v>
      </c>
      <c r="N8067" s="2">
        <f>_xlfn.XLOOKUP(G8067,dMateriaPrima!$A$2:$A$12,dMateriaPrima!$C$2:$C$12)</f>
        <v>9</v>
      </c>
      <c r="O8067" s="3">
        <f t="shared" ref="O8067:O8130" si="630">PRODUCT(H8067,N8067)</f>
        <v>603</v>
      </c>
      <c r="P8067" s="4">
        <f t="shared" ref="P8067:P8130" si="631">PRODUCT(O8067,I8067)</f>
        <v>0</v>
      </c>
      <c r="Q8067" s="3">
        <f t="shared" ref="Q8067:Q8130" si="632">O8067-P8067</f>
        <v>603</v>
      </c>
      <c r="R8067" t="str">
        <f t="shared" ref="R8067:R8130" si="633">IF(E8067&lt;=D8067,"No prazo",IF(E8067&gt;D8067,"Em atraso"))</f>
        <v>Em atraso</v>
      </c>
      <c r="S8067" s="5">
        <f t="shared" ref="S8067:S8130" si="634">IF(E8067 &gt;D8067, E8067-D8067,0)</f>
        <v>2</v>
      </c>
    </row>
    <row r="8068" spans="1:19" x14ac:dyDescent="0.25">
      <c r="A8068">
        <v>8067</v>
      </c>
      <c r="B8068" s="1">
        <v>44389</v>
      </c>
      <c r="C8068" s="1">
        <v>44390</v>
      </c>
      <c r="D8068" s="1">
        <v>44396</v>
      </c>
      <c r="E8068" s="1">
        <v>44399</v>
      </c>
      <c r="F8068">
        <v>4</v>
      </c>
      <c r="G8068">
        <v>7</v>
      </c>
      <c r="H8068">
        <v>73</v>
      </c>
      <c r="I8068" s="6">
        <v>0</v>
      </c>
      <c r="J8068">
        <v>3</v>
      </c>
      <c r="K8068" t="str">
        <f>_xlfn.XLOOKUP(fCompras!F8068,dComprador!$A$2:$A$7,dComprador!$B$2:$B$7)</f>
        <v>Lira</v>
      </c>
      <c r="L8068" t="str">
        <f>_xlfn.XLOOKUP(J8068,dFornecedor!$A$2:$A$6,dFornecedor!$B$2:$B$6)</f>
        <v>StepUp</v>
      </c>
      <c r="M8068" t="str">
        <f>_xlfn.XLOOKUP(G8068,dMateriaPrima!$A$2:$A$12,dMateriaPrima!$B$2:$B$12)</f>
        <v>Poliéster</v>
      </c>
      <c r="N8068" s="2">
        <f>_xlfn.XLOOKUP(G8068,dMateriaPrima!$A$2:$A$12,dMateriaPrima!$C$2:$C$12)</f>
        <v>8</v>
      </c>
      <c r="O8068" s="3">
        <f t="shared" si="630"/>
        <v>584</v>
      </c>
      <c r="P8068" s="4">
        <f t="shared" si="631"/>
        <v>0</v>
      </c>
      <c r="Q8068" s="3">
        <f t="shared" si="632"/>
        <v>584</v>
      </c>
      <c r="R8068" t="str">
        <f t="shared" si="633"/>
        <v>Em atraso</v>
      </c>
      <c r="S8068" s="5">
        <f t="shared" si="634"/>
        <v>3</v>
      </c>
    </row>
    <row r="8069" spans="1:19" x14ac:dyDescent="0.25">
      <c r="A8069">
        <v>8068</v>
      </c>
      <c r="B8069" s="1">
        <v>44389</v>
      </c>
      <c r="C8069" s="1">
        <v>44391</v>
      </c>
      <c r="D8069" s="1">
        <v>44398</v>
      </c>
      <c r="E8069" s="1">
        <v>44395</v>
      </c>
      <c r="F8069">
        <v>4</v>
      </c>
      <c r="G8069">
        <v>1</v>
      </c>
      <c r="H8069">
        <v>215</v>
      </c>
      <c r="I8069" s="6">
        <v>0</v>
      </c>
      <c r="J8069">
        <v>2</v>
      </c>
      <c r="K8069" t="str">
        <f>_xlfn.XLOOKUP(fCompras!F8069,dComprador!$A$2:$A$7,dComprador!$B$2:$B$7)</f>
        <v>Lira</v>
      </c>
      <c r="L8069" t="str">
        <f>_xlfn.XLOOKUP(J8069,dFornecedor!$A$2:$A$6,dFornecedor!$B$2:$B$6)</f>
        <v>Minerva</v>
      </c>
      <c r="M8069" t="str">
        <f>_xlfn.XLOOKUP(G8069,dMateriaPrima!$A$2:$A$12,dMateriaPrima!$B$2:$B$12)</f>
        <v>Tecido</v>
      </c>
      <c r="N8069" s="2">
        <f>_xlfn.XLOOKUP(G8069,dMateriaPrima!$A$2:$A$12,dMateriaPrima!$C$2:$C$12)</f>
        <v>18</v>
      </c>
      <c r="O8069" s="3">
        <f t="shared" si="630"/>
        <v>3870</v>
      </c>
      <c r="P8069" s="4">
        <f t="shared" si="631"/>
        <v>0</v>
      </c>
      <c r="Q8069" s="3">
        <f t="shared" si="632"/>
        <v>3870</v>
      </c>
      <c r="R8069" t="str">
        <f t="shared" si="633"/>
        <v>No prazo</v>
      </c>
      <c r="S8069" s="5">
        <f t="shared" si="634"/>
        <v>0</v>
      </c>
    </row>
    <row r="8070" spans="1:19" x14ac:dyDescent="0.25">
      <c r="A8070">
        <v>8069</v>
      </c>
      <c r="B8070" s="1">
        <v>44389</v>
      </c>
      <c r="C8070" s="1">
        <v>44398</v>
      </c>
      <c r="D8070" s="1">
        <v>44399</v>
      </c>
      <c r="E8070" s="1">
        <v>44401</v>
      </c>
      <c r="F8070">
        <v>4</v>
      </c>
      <c r="G8070">
        <v>10</v>
      </c>
      <c r="H8070">
        <v>279</v>
      </c>
      <c r="I8070" s="6">
        <v>0</v>
      </c>
      <c r="J8070">
        <v>3</v>
      </c>
      <c r="K8070" t="str">
        <f>_xlfn.XLOOKUP(fCompras!F8070,dComprador!$A$2:$A$7,dComprador!$B$2:$B$7)</f>
        <v>Lira</v>
      </c>
      <c r="L8070" t="str">
        <f>_xlfn.XLOOKUP(J8070,dFornecedor!$A$2:$A$6,dFornecedor!$B$2:$B$6)</f>
        <v>StepUp</v>
      </c>
      <c r="M8070" t="str">
        <f>_xlfn.XLOOKUP(G8070,dMateriaPrima!$A$2:$A$12,dMateriaPrima!$B$2:$B$12)</f>
        <v>Pedra Britada</v>
      </c>
      <c r="N8070" s="2">
        <f>_xlfn.XLOOKUP(G8070,dMateriaPrima!$A$2:$A$12,dMateriaPrima!$C$2:$C$12)</f>
        <v>56</v>
      </c>
      <c r="O8070" s="3">
        <f t="shared" si="630"/>
        <v>15624</v>
      </c>
      <c r="P8070" s="4">
        <f t="shared" si="631"/>
        <v>0</v>
      </c>
      <c r="Q8070" s="3">
        <f t="shared" si="632"/>
        <v>15624</v>
      </c>
      <c r="R8070" t="str">
        <f t="shared" si="633"/>
        <v>Em atraso</v>
      </c>
      <c r="S8070" s="5">
        <f t="shared" si="634"/>
        <v>2</v>
      </c>
    </row>
    <row r="8071" spans="1:19" x14ac:dyDescent="0.25">
      <c r="A8071">
        <v>8070</v>
      </c>
      <c r="B8071" s="1">
        <v>44389</v>
      </c>
      <c r="C8071" s="1">
        <v>44398</v>
      </c>
      <c r="D8071" s="1">
        <v>44410</v>
      </c>
      <c r="E8071" s="1">
        <v>44412</v>
      </c>
      <c r="F8071">
        <v>1</v>
      </c>
      <c r="G8071">
        <v>11</v>
      </c>
      <c r="H8071">
        <v>377</v>
      </c>
      <c r="I8071" s="6">
        <v>0</v>
      </c>
      <c r="J8071">
        <v>2</v>
      </c>
      <c r="K8071" t="str">
        <f>_xlfn.XLOOKUP(fCompras!F8071,dComprador!$A$2:$A$7,dComprador!$B$2:$B$7)</f>
        <v>Alon</v>
      </c>
      <c r="L8071" t="str">
        <f>_xlfn.XLOOKUP(J8071,dFornecedor!$A$2:$A$6,dFornecedor!$B$2:$B$6)</f>
        <v>Minerva</v>
      </c>
      <c r="M8071" t="str">
        <f>_xlfn.XLOOKUP(G8071,dMateriaPrima!$A$2:$A$12,dMateriaPrima!$B$2:$B$12)</f>
        <v>Papel</v>
      </c>
      <c r="N8071" s="2">
        <f>_xlfn.XLOOKUP(G8071,dMateriaPrima!$A$2:$A$12,dMateriaPrima!$C$2:$C$12)</f>
        <v>9</v>
      </c>
      <c r="O8071" s="3">
        <f t="shared" si="630"/>
        <v>3393</v>
      </c>
      <c r="P8071" s="4">
        <f t="shared" si="631"/>
        <v>0</v>
      </c>
      <c r="Q8071" s="3">
        <f t="shared" si="632"/>
        <v>3393</v>
      </c>
      <c r="R8071" t="str">
        <f t="shared" si="633"/>
        <v>Em atraso</v>
      </c>
      <c r="S8071" s="5">
        <f t="shared" si="634"/>
        <v>2</v>
      </c>
    </row>
    <row r="8072" spans="1:19" x14ac:dyDescent="0.25">
      <c r="A8072">
        <v>8071</v>
      </c>
      <c r="B8072" s="1">
        <v>44389</v>
      </c>
      <c r="C8072" s="1">
        <v>44389</v>
      </c>
      <c r="D8072" s="1">
        <v>44409</v>
      </c>
      <c r="E8072" s="1">
        <v>44409</v>
      </c>
      <c r="F8072">
        <v>1</v>
      </c>
      <c r="G8072">
        <v>9</v>
      </c>
      <c r="H8072">
        <v>148</v>
      </c>
      <c r="I8072" s="6">
        <v>0</v>
      </c>
      <c r="J8072">
        <v>2</v>
      </c>
      <c r="K8072" t="str">
        <f>_xlfn.XLOOKUP(fCompras!F8072,dComprador!$A$2:$A$7,dComprador!$B$2:$B$7)</f>
        <v>Alon</v>
      </c>
      <c r="L8072" t="str">
        <f>_xlfn.XLOOKUP(J8072,dFornecedor!$A$2:$A$6,dFornecedor!$B$2:$B$6)</f>
        <v>Minerva</v>
      </c>
      <c r="M8072" t="str">
        <f>_xlfn.XLOOKUP(G8072,dMateriaPrima!$A$2:$A$12,dMateriaPrima!$B$2:$B$12)</f>
        <v>Couro</v>
      </c>
      <c r="N8072" s="2">
        <f>_xlfn.XLOOKUP(G8072,dMateriaPrima!$A$2:$A$12,dMateriaPrima!$C$2:$C$12)</f>
        <v>4.4000000000000004</v>
      </c>
      <c r="O8072" s="3">
        <f t="shared" si="630"/>
        <v>651.20000000000005</v>
      </c>
      <c r="P8072" s="4">
        <f t="shared" si="631"/>
        <v>0</v>
      </c>
      <c r="Q8072" s="3">
        <f t="shared" si="632"/>
        <v>651.20000000000005</v>
      </c>
      <c r="R8072" t="str">
        <f t="shared" si="633"/>
        <v>No prazo</v>
      </c>
      <c r="S8072" s="5">
        <f t="shared" si="634"/>
        <v>0</v>
      </c>
    </row>
    <row r="8073" spans="1:19" x14ac:dyDescent="0.25">
      <c r="A8073">
        <v>8072</v>
      </c>
      <c r="B8073" s="1">
        <v>44389</v>
      </c>
      <c r="C8073" s="1">
        <v>44396</v>
      </c>
      <c r="D8073" s="1">
        <v>44406</v>
      </c>
      <c r="E8073" s="1">
        <v>44411</v>
      </c>
      <c r="F8073">
        <v>1</v>
      </c>
      <c r="G8073">
        <v>8</v>
      </c>
      <c r="H8073">
        <v>183</v>
      </c>
      <c r="I8073" s="6">
        <v>0</v>
      </c>
      <c r="J8073">
        <v>5</v>
      </c>
      <c r="K8073" t="str">
        <f>_xlfn.XLOOKUP(fCompras!F8073,dComprador!$A$2:$A$7,dComprador!$B$2:$B$7)</f>
        <v>Alon</v>
      </c>
      <c r="L8073" t="str">
        <f>_xlfn.XLOOKUP(J8073,dFornecedor!$A$2:$A$6,dFornecedor!$B$2:$B$6)</f>
        <v>Atlas</v>
      </c>
      <c r="M8073" t="str">
        <f>_xlfn.XLOOKUP(G8073,dMateriaPrima!$A$2:$A$12,dMateriaPrima!$B$2:$B$12)</f>
        <v>Cimento</v>
      </c>
      <c r="N8073" s="2">
        <f>_xlfn.XLOOKUP(G8073,dMateriaPrima!$A$2:$A$12,dMateriaPrima!$C$2:$C$12)</f>
        <v>23</v>
      </c>
      <c r="O8073" s="3">
        <f t="shared" si="630"/>
        <v>4209</v>
      </c>
      <c r="P8073" s="4">
        <f t="shared" si="631"/>
        <v>0</v>
      </c>
      <c r="Q8073" s="3">
        <f t="shared" si="632"/>
        <v>4209</v>
      </c>
      <c r="R8073" t="str">
        <f t="shared" si="633"/>
        <v>Em atraso</v>
      </c>
      <c r="S8073" s="5">
        <f t="shared" si="634"/>
        <v>5</v>
      </c>
    </row>
    <row r="8074" spans="1:19" x14ac:dyDescent="0.25">
      <c r="A8074">
        <v>8073</v>
      </c>
      <c r="B8074" s="1">
        <v>44389</v>
      </c>
      <c r="C8074" s="1">
        <v>44392</v>
      </c>
      <c r="D8074" s="1">
        <v>44410</v>
      </c>
      <c r="E8074" s="1">
        <v>44409</v>
      </c>
      <c r="F8074">
        <v>1</v>
      </c>
      <c r="G8074">
        <v>7</v>
      </c>
      <c r="H8074">
        <v>65</v>
      </c>
      <c r="I8074" s="6">
        <v>0</v>
      </c>
      <c r="J8074">
        <v>5</v>
      </c>
      <c r="K8074" t="str">
        <f>_xlfn.XLOOKUP(fCompras!F8074,dComprador!$A$2:$A$7,dComprador!$B$2:$B$7)</f>
        <v>Alon</v>
      </c>
      <c r="L8074" t="str">
        <f>_xlfn.XLOOKUP(J8074,dFornecedor!$A$2:$A$6,dFornecedor!$B$2:$B$6)</f>
        <v>Atlas</v>
      </c>
      <c r="M8074" t="str">
        <f>_xlfn.XLOOKUP(G8074,dMateriaPrima!$A$2:$A$12,dMateriaPrima!$B$2:$B$12)</f>
        <v>Poliéster</v>
      </c>
      <c r="N8074" s="2">
        <f>_xlfn.XLOOKUP(G8074,dMateriaPrima!$A$2:$A$12,dMateriaPrima!$C$2:$C$12)</f>
        <v>8</v>
      </c>
      <c r="O8074" s="3">
        <f t="shared" si="630"/>
        <v>520</v>
      </c>
      <c r="P8074" s="4">
        <f t="shared" si="631"/>
        <v>0</v>
      </c>
      <c r="Q8074" s="3">
        <f t="shared" si="632"/>
        <v>520</v>
      </c>
      <c r="R8074" t="str">
        <f t="shared" si="633"/>
        <v>No prazo</v>
      </c>
      <c r="S8074" s="5">
        <f t="shared" si="634"/>
        <v>0</v>
      </c>
    </row>
    <row r="8075" spans="1:19" x14ac:dyDescent="0.25">
      <c r="A8075">
        <v>8074</v>
      </c>
      <c r="B8075" s="1">
        <v>44389</v>
      </c>
      <c r="C8075" s="1">
        <v>44391</v>
      </c>
      <c r="D8075" s="1">
        <v>44423</v>
      </c>
      <c r="E8075" s="1">
        <v>44422</v>
      </c>
      <c r="F8075">
        <v>1</v>
      </c>
      <c r="G8075">
        <v>11</v>
      </c>
      <c r="H8075">
        <v>200</v>
      </c>
      <c r="I8075" s="6">
        <v>0</v>
      </c>
      <c r="J8075">
        <v>4</v>
      </c>
      <c r="K8075" t="str">
        <f>_xlfn.XLOOKUP(fCompras!F8075,dComprador!$A$2:$A$7,dComprador!$B$2:$B$7)</f>
        <v>Alon</v>
      </c>
      <c r="L8075" t="str">
        <f>_xlfn.XLOOKUP(J8075,dFornecedor!$A$2:$A$6,dFornecedor!$B$2:$B$6)</f>
        <v>AlphaOmega</v>
      </c>
      <c r="M8075" t="str">
        <f>_xlfn.XLOOKUP(G8075,dMateriaPrima!$A$2:$A$12,dMateriaPrima!$B$2:$B$12)</f>
        <v>Papel</v>
      </c>
      <c r="N8075" s="2">
        <f>_xlfn.XLOOKUP(G8075,dMateriaPrima!$A$2:$A$12,dMateriaPrima!$C$2:$C$12)</f>
        <v>9</v>
      </c>
      <c r="O8075" s="3">
        <f t="shared" si="630"/>
        <v>1800</v>
      </c>
      <c r="P8075" s="4">
        <f t="shared" si="631"/>
        <v>0</v>
      </c>
      <c r="Q8075" s="3">
        <f t="shared" si="632"/>
        <v>1800</v>
      </c>
      <c r="R8075" t="str">
        <f t="shared" si="633"/>
        <v>No prazo</v>
      </c>
      <c r="S8075" s="5">
        <f t="shared" si="634"/>
        <v>0</v>
      </c>
    </row>
    <row r="8076" spans="1:19" x14ac:dyDescent="0.25">
      <c r="A8076">
        <v>8075</v>
      </c>
      <c r="B8076" s="1">
        <v>44389</v>
      </c>
      <c r="C8076" s="1">
        <v>44397</v>
      </c>
      <c r="D8076" s="1">
        <v>44412</v>
      </c>
      <c r="E8076" s="1">
        <v>44411</v>
      </c>
      <c r="F8076">
        <v>1</v>
      </c>
      <c r="G8076">
        <v>11</v>
      </c>
      <c r="H8076">
        <v>142</v>
      </c>
      <c r="I8076" s="6">
        <v>0</v>
      </c>
      <c r="J8076">
        <v>2</v>
      </c>
      <c r="K8076" t="str">
        <f>_xlfn.XLOOKUP(fCompras!F8076,dComprador!$A$2:$A$7,dComprador!$B$2:$B$7)</f>
        <v>Alon</v>
      </c>
      <c r="L8076" t="str">
        <f>_xlfn.XLOOKUP(J8076,dFornecedor!$A$2:$A$6,dFornecedor!$B$2:$B$6)</f>
        <v>Minerva</v>
      </c>
      <c r="M8076" t="str">
        <f>_xlfn.XLOOKUP(G8076,dMateriaPrima!$A$2:$A$12,dMateriaPrima!$B$2:$B$12)</f>
        <v>Papel</v>
      </c>
      <c r="N8076" s="2">
        <f>_xlfn.XLOOKUP(G8076,dMateriaPrima!$A$2:$A$12,dMateriaPrima!$C$2:$C$12)</f>
        <v>9</v>
      </c>
      <c r="O8076" s="3">
        <f t="shared" si="630"/>
        <v>1278</v>
      </c>
      <c r="P8076" s="4">
        <f t="shared" si="631"/>
        <v>0</v>
      </c>
      <c r="Q8076" s="3">
        <f t="shared" si="632"/>
        <v>1278</v>
      </c>
      <c r="R8076" t="str">
        <f t="shared" si="633"/>
        <v>No prazo</v>
      </c>
      <c r="S8076" s="5">
        <f t="shared" si="634"/>
        <v>0</v>
      </c>
    </row>
    <row r="8077" spans="1:19" x14ac:dyDescent="0.25">
      <c r="A8077">
        <v>8076</v>
      </c>
      <c r="B8077" s="1">
        <v>44389</v>
      </c>
      <c r="C8077" s="1">
        <v>44389</v>
      </c>
      <c r="D8077" s="1">
        <v>44411</v>
      </c>
      <c r="E8077" s="1">
        <v>44414</v>
      </c>
      <c r="F8077">
        <v>1</v>
      </c>
      <c r="G8077">
        <v>7</v>
      </c>
      <c r="H8077">
        <v>86</v>
      </c>
      <c r="I8077" s="6">
        <v>0</v>
      </c>
      <c r="J8077">
        <v>4</v>
      </c>
      <c r="K8077" t="str">
        <f>_xlfn.XLOOKUP(fCompras!F8077,dComprador!$A$2:$A$7,dComprador!$B$2:$B$7)</f>
        <v>Alon</v>
      </c>
      <c r="L8077" t="str">
        <f>_xlfn.XLOOKUP(J8077,dFornecedor!$A$2:$A$6,dFornecedor!$B$2:$B$6)</f>
        <v>AlphaOmega</v>
      </c>
      <c r="M8077" t="str">
        <f>_xlfn.XLOOKUP(G8077,dMateriaPrima!$A$2:$A$12,dMateriaPrima!$B$2:$B$12)</f>
        <v>Poliéster</v>
      </c>
      <c r="N8077" s="2">
        <f>_xlfn.XLOOKUP(G8077,dMateriaPrima!$A$2:$A$12,dMateriaPrima!$C$2:$C$12)</f>
        <v>8</v>
      </c>
      <c r="O8077" s="3">
        <f t="shared" si="630"/>
        <v>688</v>
      </c>
      <c r="P8077" s="4">
        <f t="shared" si="631"/>
        <v>0</v>
      </c>
      <c r="Q8077" s="3">
        <f t="shared" si="632"/>
        <v>688</v>
      </c>
      <c r="R8077" t="str">
        <f t="shared" si="633"/>
        <v>Em atraso</v>
      </c>
      <c r="S8077" s="5">
        <f t="shared" si="634"/>
        <v>3</v>
      </c>
    </row>
    <row r="8078" spans="1:19" x14ac:dyDescent="0.25">
      <c r="A8078">
        <v>8077</v>
      </c>
      <c r="B8078" s="1">
        <v>44390</v>
      </c>
      <c r="C8078" s="1">
        <v>44398</v>
      </c>
      <c r="D8078" s="1">
        <v>44401</v>
      </c>
      <c r="E8078" s="1">
        <v>44401</v>
      </c>
      <c r="F8078">
        <v>4</v>
      </c>
      <c r="G8078">
        <v>7</v>
      </c>
      <c r="H8078">
        <v>288</v>
      </c>
      <c r="I8078" s="6">
        <v>0</v>
      </c>
      <c r="J8078">
        <v>3</v>
      </c>
      <c r="K8078" t="str">
        <f>_xlfn.XLOOKUP(fCompras!F8078,dComprador!$A$2:$A$7,dComprador!$B$2:$B$7)</f>
        <v>Lira</v>
      </c>
      <c r="L8078" t="str">
        <f>_xlfn.XLOOKUP(J8078,dFornecedor!$A$2:$A$6,dFornecedor!$B$2:$B$6)</f>
        <v>StepUp</v>
      </c>
      <c r="M8078" t="str">
        <f>_xlfn.XLOOKUP(G8078,dMateriaPrima!$A$2:$A$12,dMateriaPrima!$B$2:$B$12)</f>
        <v>Poliéster</v>
      </c>
      <c r="N8078" s="2">
        <f>_xlfn.XLOOKUP(G8078,dMateriaPrima!$A$2:$A$12,dMateriaPrima!$C$2:$C$12)</f>
        <v>8</v>
      </c>
      <c r="O8078" s="3">
        <f t="shared" si="630"/>
        <v>2304</v>
      </c>
      <c r="P8078" s="4">
        <f t="shared" si="631"/>
        <v>0</v>
      </c>
      <c r="Q8078" s="3">
        <f t="shared" si="632"/>
        <v>2304</v>
      </c>
      <c r="R8078" t="str">
        <f t="shared" si="633"/>
        <v>No prazo</v>
      </c>
      <c r="S8078" s="5">
        <f t="shared" si="634"/>
        <v>0</v>
      </c>
    </row>
    <row r="8079" spans="1:19" x14ac:dyDescent="0.25">
      <c r="A8079">
        <v>8078</v>
      </c>
      <c r="B8079" s="1">
        <v>44390</v>
      </c>
      <c r="C8079" s="1">
        <v>44393</v>
      </c>
      <c r="D8079" s="1">
        <v>44397</v>
      </c>
      <c r="E8079" s="1">
        <v>44402</v>
      </c>
      <c r="F8079">
        <v>4</v>
      </c>
      <c r="G8079">
        <v>11</v>
      </c>
      <c r="H8079">
        <v>51</v>
      </c>
      <c r="I8079" s="6">
        <v>0</v>
      </c>
      <c r="J8079">
        <v>1</v>
      </c>
      <c r="K8079" t="str">
        <f>_xlfn.XLOOKUP(fCompras!F8079,dComprador!$A$2:$A$7,dComprador!$B$2:$B$7)</f>
        <v>Lira</v>
      </c>
      <c r="L8079" t="str">
        <f>_xlfn.XLOOKUP(J8079,dFornecedor!$A$2:$A$6,dFornecedor!$B$2:$B$6)</f>
        <v>NorthShore</v>
      </c>
      <c r="M8079" t="str">
        <f>_xlfn.XLOOKUP(G8079,dMateriaPrima!$A$2:$A$12,dMateriaPrima!$B$2:$B$12)</f>
        <v>Papel</v>
      </c>
      <c r="N8079" s="2">
        <f>_xlfn.XLOOKUP(G8079,dMateriaPrima!$A$2:$A$12,dMateriaPrima!$C$2:$C$12)</f>
        <v>9</v>
      </c>
      <c r="O8079" s="3">
        <f t="shared" si="630"/>
        <v>459</v>
      </c>
      <c r="P8079" s="4">
        <f t="shared" si="631"/>
        <v>0</v>
      </c>
      <c r="Q8079" s="3">
        <f t="shared" si="632"/>
        <v>459</v>
      </c>
      <c r="R8079" t="str">
        <f t="shared" si="633"/>
        <v>Em atraso</v>
      </c>
      <c r="S8079" s="5">
        <f t="shared" si="634"/>
        <v>5</v>
      </c>
    </row>
    <row r="8080" spans="1:19" x14ac:dyDescent="0.25">
      <c r="A8080">
        <v>8079</v>
      </c>
      <c r="B8080" s="1">
        <v>44390</v>
      </c>
      <c r="C8080" s="1">
        <v>44390</v>
      </c>
      <c r="D8080" s="1">
        <v>44397</v>
      </c>
      <c r="E8080" s="1">
        <v>44396</v>
      </c>
      <c r="F8080">
        <v>4</v>
      </c>
      <c r="G8080">
        <v>11</v>
      </c>
      <c r="H8080">
        <v>67</v>
      </c>
      <c r="I8080" s="6">
        <v>0</v>
      </c>
      <c r="J8080">
        <v>2</v>
      </c>
      <c r="K8080" t="str">
        <f>_xlfn.XLOOKUP(fCompras!F8080,dComprador!$A$2:$A$7,dComprador!$B$2:$B$7)</f>
        <v>Lira</v>
      </c>
      <c r="L8080" t="str">
        <f>_xlfn.XLOOKUP(J8080,dFornecedor!$A$2:$A$6,dFornecedor!$B$2:$B$6)</f>
        <v>Minerva</v>
      </c>
      <c r="M8080" t="str">
        <f>_xlfn.XLOOKUP(G8080,dMateriaPrima!$A$2:$A$12,dMateriaPrima!$B$2:$B$12)</f>
        <v>Papel</v>
      </c>
      <c r="N8080" s="2">
        <f>_xlfn.XLOOKUP(G8080,dMateriaPrima!$A$2:$A$12,dMateriaPrima!$C$2:$C$12)</f>
        <v>9</v>
      </c>
      <c r="O8080" s="3">
        <f t="shared" si="630"/>
        <v>603</v>
      </c>
      <c r="P8080" s="4">
        <f t="shared" si="631"/>
        <v>0</v>
      </c>
      <c r="Q8080" s="3">
        <f t="shared" si="632"/>
        <v>603</v>
      </c>
      <c r="R8080" t="str">
        <f t="shared" si="633"/>
        <v>No prazo</v>
      </c>
      <c r="S8080" s="5">
        <f t="shared" si="634"/>
        <v>0</v>
      </c>
    </row>
    <row r="8081" spans="1:19" x14ac:dyDescent="0.25">
      <c r="A8081">
        <v>8080</v>
      </c>
      <c r="B8081" s="1">
        <v>44390</v>
      </c>
      <c r="C8081" s="1">
        <v>44396</v>
      </c>
      <c r="D8081" s="1">
        <v>44421</v>
      </c>
      <c r="E8081" s="1">
        <v>44422</v>
      </c>
      <c r="F8081">
        <v>1</v>
      </c>
      <c r="G8081">
        <v>5</v>
      </c>
      <c r="H8081">
        <v>53</v>
      </c>
      <c r="I8081" s="6">
        <v>0</v>
      </c>
      <c r="J8081">
        <v>3</v>
      </c>
      <c r="K8081" t="str">
        <f>_xlfn.XLOOKUP(fCompras!F8081,dComprador!$A$2:$A$7,dComprador!$B$2:$B$7)</f>
        <v>Alon</v>
      </c>
      <c r="L8081" t="str">
        <f>_xlfn.XLOOKUP(J8081,dFornecedor!$A$2:$A$6,dFornecedor!$B$2:$B$6)</f>
        <v>StepUp</v>
      </c>
      <c r="M8081" t="str">
        <f>_xlfn.XLOOKUP(G8081,dMateriaPrima!$A$2:$A$12,dMateriaPrima!$B$2:$B$12)</f>
        <v>Areia</v>
      </c>
      <c r="N8081" s="2">
        <f>_xlfn.XLOOKUP(G8081,dMateriaPrima!$A$2:$A$12,dMateriaPrima!$C$2:$C$12)</f>
        <v>3.59</v>
      </c>
      <c r="O8081" s="3">
        <f t="shared" si="630"/>
        <v>190.26999999999998</v>
      </c>
      <c r="P8081" s="4">
        <f t="shared" si="631"/>
        <v>0</v>
      </c>
      <c r="Q8081" s="3">
        <f t="shared" si="632"/>
        <v>190.26999999999998</v>
      </c>
      <c r="R8081" t="str">
        <f t="shared" si="633"/>
        <v>Em atraso</v>
      </c>
      <c r="S8081" s="5">
        <f t="shared" si="634"/>
        <v>1</v>
      </c>
    </row>
    <row r="8082" spans="1:19" x14ac:dyDescent="0.25">
      <c r="A8082">
        <v>8081</v>
      </c>
      <c r="B8082" s="1">
        <v>44390</v>
      </c>
      <c r="C8082" s="1">
        <v>44399</v>
      </c>
      <c r="D8082" s="1">
        <v>44401</v>
      </c>
      <c r="E8082" s="1">
        <v>44405</v>
      </c>
      <c r="F8082">
        <v>4</v>
      </c>
      <c r="G8082">
        <v>10</v>
      </c>
      <c r="H8082">
        <v>113</v>
      </c>
      <c r="I8082" s="6">
        <v>0</v>
      </c>
      <c r="J8082">
        <v>1</v>
      </c>
      <c r="K8082" t="str">
        <f>_xlfn.XLOOKUP(fCompras!F8082,dComprador!$A$2:$A$7,dComprador!$B$2:$B$7)</f>
        <v>Lira</v>
      </c>
      <c r="L8082" t="str">
        <f>_xlfn.XLOOKUP(J8082,dFornecedor!$A$2:$A$6,dFornecedor!$B$2:$B$6)</f>
        <v>NorthShore</v>
      </c>
      <c r="M8082" t="str">
        <f>_xlfn.XLOOKUP(G8082,dMateriaPrima!$A$2:$A$12,dMateriaPrima!$B$2:$B$12)</f>
        <v>Pedra Britada</v>
      </c>
      <c r="N8082" s="2">
        <f>_xlfn.XLOOKUP(G8082,dMateriaPrima!$A$2:$A$12,dMateriaPrima!$C$2:$C$12)</f>
        <v>56</v>
      </c>
      <c r="O8082" s="3">
        <f t="shared" si="630"/>
        <v>6328</v>
      </c>
      <c r="P8082" s="4">
        <f t="shared" si="631"/>
        <v>0</v>
      </c>
      <c r="Q8082" s="3">
        <f t="shared" si="632"/>
        <v>6328</v>
      </c>
      <c r="R8082" t="str">
        <f t="shared" si="633"/>
        <v>Em atraso</v>
      </c>
      <c r="S8082" s="5">
        <f t="shared" si="634"/>
        <v>4</v>
      </c>
    </row>
    <row r="8083" spans="1:19" x14ac:dyDescent="0.25">
      <c r="A8083">
        <v>8082</v>
      </c>
      <c r="B8083" s="1">
        <v>44390</v>
      </c>
      <c r="C8083" s="1">
        <v>44394</v>
      </c>
      <c r="D8083" s="1">
        <v>44402</v>
      </c>
      <c r="E8083" s="1">
        <v>44403</v>
      </c>
      <c r="F8083">
        <v>4</v>
      </c>
      <c r="G8083">
        <v>1</v>
      </c>
      <c r="H8083">
        <v>79</v>
      </c>
      <c r="I8083" s="6">
        <v>0</v>
      </c>
      <c r="J8083">
        <v>5</v>
      </c>
      <c r="K8083" t="str">
        <f>_xlfn.XLOOKUP(fCompras!F8083,dComprador!$A$2:$A$7,dComprador!$B$2:$B$7)</f>
        <v>Lira</v>
      </c>
      <c r="L8083" t="str">
        <f>_xlfn.XLOOKUP(J8083,dFornecedor!$A$2:$A$6,dFornecedor!$B$2:$B$6)</f>
        <v>Atlas</v>
      </c>
      <c r="M8083" t="str">
        <f>_xlfn.XLOOKUP(G8083,dMateriaPrima!$A$2:$A$12,dMateriaPrima!$B$2:$B$12)</f>
        <v>Tecido</v>
      </c>
      <c r="N8083" s="2">
        <f>_xlfn.XLOOKUP(G8083,dMateriaPrima!$A$2:$A$12,dMateriaPrima!$C$2:$C$12)</f>
        <v>18</v>
      </c>
      <c r="O8083" s="3">
        <f t="shared" si="630"/>
        <v>1422</v>
      </c>
      <c r="P8083" s="4">
        <f t="shared" si="631"/>
        <v>0</v>
      </c>
      <c r="Q8083" s="3">
        <f t="shared" si="632"/>
        <v>1422</v>
      </c>
      <c r="R8083" t="str">
        <f t="shared" si="633"/>
        <v>Em atraso</v>
      </c>
      <c r="S8083" s="5">
        <f t="shared" si="634"/>
        <v>1</v>
      </c>
    </row>
    <row r="8084" spans="1:19" x14ac:dyDescent="0.25">
      <c r="A8084">
        <v>8083</v>
      </c>
      <c r="B8084" s="1">
        <v>44390</v>
      </c>
      <c r="C8084" s="1">
        <v>44391</v>
      </c>
      <c r="D8084" s="1">
        <v>44398</v>
      </c>
      <c r="E8084" s="1">
        <v>44398</v>
      </c>
      <c r="F8084">
        <v>4</v>
      </c>
      <c r="G8084">
        <v>6</v>
      </c>
      <c r="H8084">
        <v>7</v>
      </c>
      <c r="I8084" s="6">
        <v>0</v>
      </c>
      <c r="J8084">
        <v>3</v>
      </c>
      <c r="K8084" t="str">
        <f>_xlfn.XLOOKUP(fCompras!F8084,dComprador!$A$2:$A$7,dComprador!$B$2:$B$7)</f>
        <v>Lira</v>
      </c>
      <c r="L8084" t="str">
        <f>_xlfn.XLOOKUP(J8084,dFornecedor!$A$2:$A$6,dFornecedor!$B$2:$B$6)</f>
        <v>StepUp</v>
      </c>
      <c r="M8084" t="str">
        <f>_xlfn.XLOOKUP(G8084,dMateriaPrima!$A$2:$A$12,dMateriaPrima!$B$2:$B$12)</f>
        <v>Fio Algodão</v>
      </c>
      <c r="N8084" s="2">
        <f>_xlfn.XLOOKUP(G8084,dMateriaPrima!$A$2:$A$12,dMateriaPrima!$C$2:$C$12)</f>
        <v>55.9</v>
      </c>
      <c r="O8084" s="3">
        <f t="shared" si="630"/>
        <v>391.3</v>
      </c>
      <c r="P8084" s="4">
        <f t="shared" si="631"/>
        <v>0</v>
      </c>
      <c r="Q8084" s="3">
        <f t="shared" si="632"/>
        <v>391.3</v>
      </c>
      <c r="R8084" t="str">
        <f t="shared" si="633"/>
        <v>No prazo</v>
      </c>
      <c r="S8084" s="5">
        <f t="shared" si="634"/>
        <v>0</v>
      </c>
    </row>
    <row r="8085" spans="1:19" x14ac:dyDescent="0.25">
      <c r="A8085">
        <v>8084</v>
      </c>
      <c r="B8085" s="1">
        <v>44390</v>
      </c>
      <c r="C8085" s="1">
        <v>44391</v>
      </c>
      <c r="D8085" s="1">
        <v>44399</v>
      </c>
      <c r="E8085" s="1">
        <v>44399</v>
      </c>
      <c r="F8085">
        <v>4</v>
      </c>
      <c r="G8085">
        <v>1</v>
      </c>
      <c r="H8085">
        <v>25</v>
      </c>
      <c r="I8085" s="6">
        <v>0.4</v>
      </c>
      <c r="J8085">
        <v>3</v>
      </c>
      <c r="K8085" t="str">
        <f>_xlfn.XLOOKUP(fCompras!F8085,dComprador!$A$2:$A$7,dComprador!$B$2:$B$7)</f>
        <v>Lira</v>
      </c>
      <c r="L8085" t="str">
        <f>_xlfn.XLOOKUP(J8085,dFornecedor!$A$2:$A$6,dFornecedor!$B$2:$B$6)</f>
        <v>StepUp</v>
      </c>
      <c r="M8085" t="str">
        <f>_xlfn.XLOOKUP(G8085,dMateriaPrima!$A$2:$A$12,dMateriaPrima!$B$2:$B$12)</f>
        <v>Tecido</v>
      </c>
      <c r="N8085" s="2">
        <f>_xlfn.XLOOKUP(G8085,dMateriaPrima!$A$2:$A$12,dMateriaPrima!$C$2:$C$12)</f>
        <v>18</v>
      </c>
      <c r="O8085" s="3">
        <f t="shared" si="630"/>
        <v>450</v>
      </c>
      <c r="P8085" s="4">
        <f t="shared" si="631"/>
        <v>180</v>
      </c>
      <c r="Q8085" s="3">
        <f t="shared" si="632"/>
        <v>270</v>
      </c>
      <c r="R8085" t="str">
        <f t="shared" si="633"/>
        <v>No prazo</v>
      </c>
      <c r="S8085" s="5">
        <f t="shared" si="634"/>
        <v>0</v>
      </c>
    </row>
    <row r="8086" spans="1:19" x14ac:dyDescent="0.25">
      <c r="A8086">
        <v>8085</v>
      </c>
      <c r="B8086" s="1">
        <v>44390</v>
      </c>
      <c r="C8086" s="1">
        <v>44392</v>
      </c>
      <c r="D8086" s="1">
        <v>44411</v>
      </c>
      <c r="E8086" s="1">
        <v>44412</v>
      </c>
      <c r="F8086">
        <v>1</v>
      </c>
      <c r="G8086">
        <v>7</v>
      </c>
      <c r="H8086">
        <v>58</v>
      </c>
      <c r="I8086" s="6">
        <v>0</v>
      </c>
      <c r="J8086">
        <v>2</v>
      </c>
      <c r="K8086" t="str">
        <f>_xlfn.XLOOKUP(fCompras!F8086,dComprador!$A$2:$A$7,dComprador!$B$2:$B$7)</f>
        <v>Alon</v>
      </c>
      <c r="L8086" t="str">
        <f>_xlfn.XLOOKUP(J8086,dFornecedor!$A$2:$A$6,dFornecedor!$B$2:$B$6)</f>
        <v>Minerva</v>
      </c>
      <c r="M8086" t="str">
        <f>_xlfn.XLOOKUP(G8086,dMateriaPrima!$A$2:$A$12,dMateriaPrima!$B$2:$B$12)</f>
        <v>Poliéster</v>
      </c>
      <c r="N8086" s="2">
        <f>_xlfn.XLOOKUP(G8086,dMateriaPrima!$A$2:$A$12,dMateriaPrima!$C$2:$C$12)</f>
        <v>8</v>
      </c>
      <c r="O8086" s="3">
        <f t="shared" si="630"/>
        <v>464</v>
      </c>
      <c r="P8086" s="4">
        <f t="shared" si="631"/>
        <v>0</v>
      </c>
      <c r="Q8086" s="3">
        <f t="shared" si="632"/>
        <v>464</v>
      </c>
      <c r="R8086" t="str">
        <f t="shared" si="633"/>
        <v>Em atraso</v>
      </c>
      <c r="S8086" s="5">
        <f t="shared" si="634"/>
        <v>1</v>
      </c>
    </row>
    <row r="8087" spans="1:19" x14ac:dyDescent="0.25">
      <c r="A8087">
        <v>8086</v>
      </c>
      <c r="B8087" s="1">
        <v>44390</v>
      </c>
      <c r="C8087" s="1">
        <v>44390</v>
      </c>
      <c r="D8087" s="1">
        <v>44401</v>
      </c>
      <c r="E8087" s="1">
        <v>44402</v>
      </c>
      <c r="F8087">
        <v>1</v>
      </c>
      <c r="G8087">
        <v>6</v>
      </c>
      <c r="H8087">
        <v>304</v>
      </c>
      <c r="I8087" s="6">
        <v>0</v>
      </c>
      <c r="J8087">
        <v>2</v>
      </c>
      <c r="K8087" t="str">
        <f>_xlfn.XLOOKUP(fCompras!F8087,dComprador!$A$2:$A$7,dComprador!$B$2:$B$7)</f>
        <v>Alon</v>
      </c>
      <c r="L8087" t="str">
        <f>_xlfn.XLOOKUP(J8087,dFornecedor!$A$2:$A$6,dFornecedor!$B$2:$B$6)</f>
        <v>Minerva</v>
      </c>
      <c r="M8087" t="str">
        <f>_xlfn.XLOOKUP(G8087,dMateriaPrima!$A$2:$A$12,dMateriaPrima!$B$2:$B$12)</f>
        <v>Fio Algodão</v>
      </c>
      <c r="N8087" s="2">
        <f>_xlfn.XLOOKUP(G8087,dMateriaPrima!$A$2:$A$12,dMateriaPrima!$C$2:$C$12)</f>
        <v>55.9</v>
      </c>
      <c r="O8087" s="3">
        <f t="shared" si="630"/>
        <v>16993.599999999999</v>
      </c>
      <c r="P8087" s="4">
        <f t="shared" si="631"/>
        <v>0</v>
      </c>
      <c r="Q8087" s="3">
        <f t="shared" si="632"/>
        <v>16993.599999999999</v>
      </c>
      <c r="R8087" t="str">
        <f t="shared" si="633"/>
        <v>Em atraso</v>
      </c>
      <c r="S8087" s="5">
        <f t="shared" si="634"/>
        <v>1</v>
      </c>
    </row>
    <row r="8088" spans="1:19" x14ac:dyDescent="0.25">
      <c r="A8088">
        <v>8087</v>
      </c>
      <c r="B8088" s="1">
        <v>44390</v>
      </c>
      <c r="C8088" s="1">
        <v>44396</v>
      </c>
      <c r="D8088" s="1">
        <v>44421</v>
      </c>
      <c r="E8088" s="1">
        <v>44421</v>
      </c>
      <c r="F8088">
        <v>1</v>
      </c>
      <c r="G8088">
        <v>9</v>
      </c>
      <c r="H8088">
        <v>252</v>
      </c>
      <c r="I8088" s="6">
        <v>0</v>
      </c>
      <c r="J8088">
        <v>1</v>
      </c>
      <c r="K8088" t="str">
        <f>_xlfn.XLOOKUP(fCompras!F8088,dComprador!$A$2:$A$7,dComprador!$B$2:$B$7)</f>
        <v>Alon</v>
      </c>
      <c r="L8088" t="str">
        <f>_xlfn.XLOOKUP(J8088,dFornecedor!$A$2:$A$6,dFornecedor!$B$2:$B$6)</f>
        <v>NorthShore</v>
      </c>
      <c r="M8088" t="str">
        <f>_xlfn.XLOOKUP(G8088,dMateriaPrima!$A$2:$A$12,dMateriaPrima!$B$2:$B$12)</f>
        <v>Couro</v>
      </c>
      <c r="N8088" s="2">
        <f>_xlfn.XLOOKUP(G8088,dMateriaPrima!$A$2:$A$12,dMateriaPrima!$C$2:$C$12)</f>
        <v>4.4000000000000004</v>
      </c>
      <c r="O8088" s="3">
        <f t="shared" si="630"/>
        <v>1108.8000000000002</v>
      </c>
      <c r="P8088" s="4">
        <f t="shared" si="631"/>
        <v>0</v>
      </c>
      <c r="Q8088" s="3">
        <f t="shared" si="632"/>
        <v>1108.8000000000002</v>
      </c>
      <c r="R8088" t="str">
        <f t="shared" si="633"/>
        <v>No prazo</v>
      </c>
      <c r="S8088" s="5">
        <f t="shared" si="634"/>
        <v>0</v>
      </c>
    </row>
    <row r="8089" spans="1:19" x14ac:dyDescent="0.25">
      <c r="A8089">
        <v>8088</v>
      </c>
      <c r="B8089" s="1">
        <v>44390</v>
      </c>
      <c r="C8089" s="1">
        <v>44393</v>
      </c>
      <c r="D8089" s="1">
        <v>44422</v>
      </c>
      <c r="E8089" s="1">
        <v>44421</v>
      </c>
      <c r="F8089">
        <v>1</v>
      </c>
      <c r="G8089">
        <v>6</v>
      </c>
      <c r="H8089">
        <v>151</v>
      </c>
      <c r="I8089" s="6">
        <v>0</v>
      </c>
      <c r="J8089">
        <v>1</v>
      </c>
      <c r="K8089" t="str">
        <f>_xlfn.XLOOKUP(fCompras!F8089,dComprador!$A$2:$A$7,dComprador!$B$2:$B$7)</f>
        <v>Alon</v>
      </c>
      <c r="L8089" t="str">
        <f>_xlfn.XLOOKUP(J8089,dFornecedor!$A$2:$A$6,dFornecedor!$B$2:$B$6)</f>
        <v>NorthShore</v>
      </c>
      <c r="M8089" t="str">
        <f>_xlfn.XLOOKUP(G8089,dMateriaPrima!$A$2:$A$12,dMateriaPrima!$B$2:$B$12)</f>
        <v>Fio Algodão</v>
      </c>
      <c r="N8089" s="2">
        <f>_xlfn.XLOOKUP(G8089,dMateriaPrima!$A$2:$A$12,dMateriaPrima!$C$2:$C$12)</f>
        <v>55.9</v>
      </c>
      <c r="O8089" s="3">
        <f t="shared" si="630"/>
        <v>8440.9</v>
      </c>
      <c r="P8089" s="4">
        <f t="shared" si="631"/>
        <v>0</v>
      </c>
      <c r="Q8089" s="3">
        <f t="shared" si="632"/>
        <v>8440.9</v>
      </c>
      <c r="R8089" t="str">
        <f t="shared" si="633"/>
        <v>No prazo</v>
      </c>
      <c r="S8089" s="5">
        <f t="shared" si="634"/>
        <v>0</v>
      </c>
    </row>
    <row r="8090" spans="1:19" x14ac:dyDescent="0.25">
      <c r="A8090">
        <v>8089</v>
      </c>
      <c r="B8090" s="1">
        <v>44391</v>
      </c>
      <c r="C8090" s="1">
        <v>44398</v>
      </c>
      <c r="D8090" s="1">
        <v>44398</v>
      </c>
      <c r="E8090" s="1">
        <v>44404</v>
      </c>
      <c r="F8090">
        <v>4</v>
      </c>
      <c r="G8090">
        <v>6</v>
      </c>
      <c r="H8090">
        <v>65</v>
      </c>
      <c r="I8090" s="6">
        <v>0</v>
      </c>
      <c r="J8090">
        <v>3</v>
      </c>
      <c r="K8090" t="str">
        <f>_xlfn.XLOOKUP(fCompras!F8090,dComprador!$A$2:$A$7,dComprador!$B$2:$B$7)</f>
        <v>Lira</v>
      </c>
      <c r="L8090" t="str">
        <f>_xlfn.XLOOKUP(J8090,dFornecedor!$A$2:$A$6,dFornecedor!$B$2:$B$6)</f>
        <v>StepUp</v>
      </c>
      <c r="M8090" t="str">
        <f>_xlfn.XLOOKUP(G8090,dMateriaPrima!$A$2:$A$12,dMateriaPrima!$B$2:$B$12)</f>
        <v>Fio Algodão</v>
      </c>
      <c r="N8090" s="2">
        <f>_xlfn.XLOOKUP(G8090,dMateriaPrima!$A$2:$A$12,dMateriaPrima!$C$2:$C$12)</f>
        <v>55.9</v>
      </c>
      <c r="O8090" s="3">
        <f t="shared" si="630"/>
        <v>3633.5</v>
      </c>
      <c r="P8090" s="4">
        <f t="shared" si="631"/>
        <v>0</v>
      </c>
      <c r="Q8090" s="3">
        <f t="shared" si="632"/>
        <v>3633.5</v>
      </c>
      <c r="R8090" t="str">
        <f t="shared" si="633"/>
        <v>Em atraso</v>
      </c>
      <c r="S8090" s="5">
        <f t="shared" si="634"/>
        <v>6</v>
      </c>
    </row>
    <row r="8091" spans="1:19" x14ac:dyDescent="0.25">
      <c r="A8091">
        <v>8090</v>
      </c>
      <c r="B8091" s="1">
        <v>44391</v>
      </c>
      <c r="C8091" s="1">
        <v>44398</v>
      </c>
      <c r="D8091" s="1">
        <v>44412</v>
      </c>
      <c r="E8091" s="1">
        <v>44411</v>
      </c>
      <c r="F8091">
        <v>1</v>
      </c>
      <c r="G8091">
        <v>5</v>
      </c>
      <c r="H8091">
        <v>120</v>
      </c>
      <c r="I8091" s="6">
        <v>0</v>
      </c>
      <c r="J8091">
        <v>2</v>
      </c>
      <c r="K8091" t="str">
        <f>_xlfn.XLOOKUP(fCompras!F8091,dComprador!$A$2:$A$7,dComprador!$B$2:$B$7)</f>
        <v>Alon</v>
      </c>
      <c r="L8091" t="str">
        <f>_xlfn.XLOOKUP(J8091,dFornecedor!$A$2:$A$6,dFornecedor!$B$2:$B$6)</f>
        <v>Minerva</v>
      </c>
      <c r="M8091" t="str">
        <f>_xlfn.XLOOKUP(G8091,dMateriaPrima!$A$2:$A$12,dMateriaPrima!$B$2:$B$12)</f>
        <v>Areia</v>
      </c>
      <c r="N8091" s="2">
        <f>_xlfn.XLOOKUP(G8091,dMateriaPrima!$A$2:$A$12,dMateriaPrima!$C$2:$C$12)</f>
        <v>3.59</v>
      </c>
      <c r="O8091" s="3">
        <f t="shared" si="630"/>
        <v>430.79999999999995</v>
      </c>
      <c r="P8091" s="4">
        <f t="shared" si="631"/>
        <v>0</v>
      </c>
      <c r="Q8091" s="3">
        <f t="shared" si="632"/>
        <v>430.79999999999995</v>
      </c>
      <c r="R8091" t="str">
        <f t="shared" si="633"/>
        <v>No prazo</v>
      </c>
      <c r="S8091" s="5">
        <f t="shared" si="634"/>
        <v>0</v>
      </c>
    </row>
    <row r="8092" spans="1:19" x14ac:dyDescent="0.25">
      <c r="A8092">
        <v>8091</v>
      </c>
      <c r="B8092" s="1">
        <v>44391</v>
      </c>
      <c r="C8092" s="1">
        <v>44391</v>
      </c>
      <c r="D8092" s="1">
        <v>44421</v>
      </c>
      <c r="E8092" s="1">
        <v>44424</v>
      </c>
      <c r="F8092">
        <v>1</v>
      </c>
      <c r="G8092">
        <v>7</v>
      </c>
      <c r="H8092">
        <v>59</v>
      </c>
      <c r="I8092" s="6">
        <v>0</v>
      </c>
      <c r="J8092">
        <v>2</v>
      </c>
      <c r="K8092" t="str">
        <f>_xlfn.XLOOKUP(fCompras!F8092,dComprador!$A$2:$A$7,dComprador!$B$2:$B$7)</f>
        <v>Alon</v>
      </c>
      <c r="L8092" t="str">
        <f>_xlfn.XLOOKUP(J8092,dFornecedor!$A$2:$A$6,dFornecedor!$B$2:$B$6)</f>
        <v>Minerva</v>
      </c>
      <c r="M8092" t="str">
        <f>_xlfn.XLOOKUP(G8092,dMateriaPrima!$A$2:$A$12,dMateriaPrima!$B$2:$B$12)</f>
        <v>Poliéster</v>
      </c>
      <c r="N8092" s="2">
        <f>_xlfn.XLOOKUP(G8092,dMateriaPrima!$A$2:$A$12,dMateriaPrima!$C$2:$C$12)</f>
        <v>8</v>
      </c>
      <c r="O8092" s="3">
        <f t="shared" si="630"/>
        <v>472</v>
      </c>
      <c r="P8092" s="4">
        <f t="shared" si="631"/>
        <v>0</v>
      </c>
      <c r="Q8092" s="3">
        <f t="shared" si="632"/>
        <v>472</v>
      </c>
      <c r="R8092" t="str">
        <f t="shared" si="633"/>
        <v>Em atraso</v>
      </c>
      <c r="S8092" s="5">
        <f t="shared" si="634"/>
        <v>3</v>
      </c>
    </row>
    <row r="8093" spans="1:19" x14ac:dyDescent="0.25">
      <c r="A8093">
        <v>8092</v>
      </c>
      <c r="B8093" s="1">
        <v>44391</v>
      </c>
      <c r="C8093" s="1">
        <v>44400</v>
      </c>
      <c r="D8093" s="1">
        <v>44423</v>
      </c>
      <c r="E8093" s="1">
        <v>44424</v>
      </c>
      <c r="F8093">
        <v>1</v>
      </c>
      <c r="G8093">
        <v>9</v>
      </c>
      <c r="H8093">
        <v>556</v>
      </c>
      <c r="I8093" s="6">
        <v>0</v>
      </c>
      <c r="J8093">
        <v>3</v>
      </c>
      <c r="K8093" t="str">
        <f>_xlfn.XLOOKUP(fCompras!F8093,dComprador!$A$2:$A$7,dComprador!$B$2:$B$7)</f>
        <v>Alon</v>
      </c>
      <c r="L8093" t="str">
        <f>_xlfn.XLOOKUP(J8093,dFornecedor!$A$2:$A$6,dFornecedor!$B$2:$B$6)</f>
        <v>StepUp</v>
      </c>
      <c r="M8093" t="str">
        <f>_xlfn.XLOOKUP(G8093,dMateriaPrima!$A$2:$A$12,dMateriaPrima!$B$2:$B$12)</f>
        <v>Couro</v>
      </c>
      <c r="N8093" s="2">
        <f>_xlfn.XLOOKUP(G8093,dMateriaPrima!$A$2:$A$12,dMateriaPrima!$C$2:$C$12)</f>
        <v>4.4000000000000004</v>
      </c>
      <c r="O8093" s="3">
        <f t="shared" si="630"/>
        <v>2446.4</v>
      </c>
      <c r="P8093" s="4">
        <f t="shared" si="631"/>
        <v>0</v>
      </c>
      <c r="Q8093" s="3">
        <f t="shared" si="632"/>
        <v>2446.4</v>
      </c>
      <c r="R8093" t="str">
        <f t="shared" si="633"/>
        <v>Em atraso</v>
      </c>
      <c r="S8093" s="5">
        <f t="shared" si="634"/>
        <v>1</v>
      </c>
    </row>
    <row r="8094" spans="1:19" x14ac:dyDescent="0.25">
      <c r="A8094">
        <v>8093</v>
      </c>
      <c r="B8094" s="1">
        <v>44391</v>
      </c>
      <c r="C8094" s="1">
        <v>44402</v>
      </c>
      <c r="D8094" s="1">
        <v>44416</v>
      </c>
      <c r="E8094" s="1">
        <v>44418</v>
      </c>
      <c r="F8094">
        <v>1</v>
      </c>
      <c r="G8094">
        <v>6</v>
      </c>
      <c r="H8094">
        <v>257</v>
      </c>
      <c r="I8094" s="6">
        <v>0</v>
      </c>
      <c r="J8094">
        <v>1</v>
      </c>
      <c r="K8094" t="str">
        <f>_xlfn.XLOOKUP(fCompras!F8094,dComprador!$A$2:$A$7,dComprador!$B$2:$B$7)</f>
        <v>Alon</v>
      </c>
      <c r="L8094" t="str">
        <f>_xlfn.XLOOKUP(J8094,dFornecedor!$A$2:$A$6,dFornecedor!$B$2:$B$6)</f>
        <v>NorthShore</v>
      </c>
      <c r="M8094" t="str">
        <f>_xlfn.XLOOKUP(G8094,dMateriaPrima!$A$2:$A$12,dMateriaPrima!$B$2:$B$12)</f>
        <v>Fio Algodão</v>
      </c>
      <c r="N8094" s="2">
        <f>_xlfn.XLOOKUP(G8094,dMateriaPrima!$A$2:$A$12,dMateriaPrima!$C$2:$C$12)</f>
        <v>55.9</v>
      </c>
      <c r="O8094" s="3">
        <f t="shared" si="630"/>
        <v>14366.3</v>
      </c>
      <c r="P8094" s="4">
        <f t="shared" si="631"/>
        <v>0</v>
      </c>
      <c r="Q8094" s="3">
        <f t="shared" si="632"/>
        <v>14366.3</v>
      </c>
      <c r="R8094" t="str">
        <f t="shared" si="633"/>
        <v>Em atraso</v>
      </c>
      <c r="S8094" s="5">
        <f t="shared" si="634"/>
        <v>2</v>
      </c>
    </row>
    <row r="8095" spans="1:19" x14ac:dyDescent="0.25">
      <c r="A8095">
        <v>8094</v>
      </c>
      <c r="B8095" s="1">
        <v>44392</v>
      </c>
      <c r="C8095" s="1">
        <v>44398</v>
      </c>
      <c r="D8095" s="1">
        <v>44400</v>
      </c>
      <c r="E8095" s="1">
        <v>44402</v>
      </c>
      <c r="F8095">
        <v>4</v>
      </c>
      <c r="G8095">
        <v>7</v>
      </c>
      <c r="H8095">
        <v>105</v>
      </c>
      <c r="I8095" s="6">
        <v>0</v>
      </c>
      <c r="J8095">
        <v>2</v>
      </c>
      <c r="K8095" t="str">
        <f>_xlfn.XLOOKUP(fCompras!F8095,dComprador!$A$2:$A$7,dComprador!$B$2:$B$7)</f>
        <v>Lira</v>
      </c>
      <c r="L8095" t="str">
        <f>_xlfn.XLOOKUP(J8095,dFornecedor!$A$2:$A$6,dFornecedor!$B$2:$B$6)</f>
        <v>Minerva</v>
      </c>
      <c r="M8095" t="str">
        <f>_xlfn.XLOOKUP(G8095,dMateriaPrima!$A$2:$A$12,dMateriaPrima!$B$2:$B$12)</f>
        <v>Poliéster</v>
      </c>
      <c r="N8095" s="2">
        <f>_xlfn.XLOOKUP(G8095,dMateriaPrima!$A$2:$A$12,dMateriaPrima!$C$2:$C$12)</f>
        <v>8</v>
      </c>
      <c r="O8095" s="3">
        <f t="shared" si="630"/>
        <v>840</v>
      </c>
      <c r="P8095" s="4">
        <f t="shared" si="631"/>
        <v>0</v>
      </c>
      <c r="Q8095" s="3">
        <f t="shared" si="632"/>
        <v>840</v>
      </c>
      <c r="R8095" t="str">
        <f t="shared" si="633"/>
        <v>Em atraso</v>
      </c>
      <c r="S8095" s="5">
        <f t="shared" si="634"/>
        <v>2</v>
      </c>
    </row>
    <row r="8096" spans="1:19" x14ac:dyDescent="0.25">
      <c r="A8096">
        <v>8095</v>
      </c>
      <c r="B8096" s="1">
        <v>44392</v>
      </c>
      <c r="C8096" s="1">
        <v>44398</v>
      </c>
      <c r="D8096" s="1">
        <v>44402</v>
      </c>
      <c r="E8096" s="1">
        <v>44406</v>
      </c>
      <c r="F8096">
        <v>4</v>
      </c>
      <c r="G8096">
        <v>9</v>
      </c>
      <c r="H8096">
        <v>18</v>
      </c>
      <c r="I8096" s="6">
        <v>0</v>
      </c>
      <c r="J8096">
        <v>5</v>
      </c>
      <c r="K8096" t="str">
        <f>_xlfn.XLOOKUP(fCompras!F8096,dComprador!$A$2:$A$7,dComprador!$B$2:$B$7)</f>
        <v>Lira</v>
      </c>
      <c r="L8096" t="str">
        <f>_xlfn.XLOOKUP(J8096,dFornecedor!$A$2:$A$6,dFornecedor!$B$2:$B$6)</f>
        <v>Atlas</v>
      </c>
      <c r="M8096" t="str">
        <f>_xlfn.XLOOKUP(G8096,dMateriaPrima!$A$2:$A$12,dMateriaPrima!$B$2:$B$12)</f>
        <v>Couro</v>
      </c>
      <c r="N8096" s="2">
        <f>_xlfn.XLOOKUP(G8096,dMateriaPrima!$A$2:$A$12,dMateriaPrima!$C$2:$C$12)</f>
        <v>4.4000000000000004</v>
      </c>
      <c r="O8096" s="3">
        <f t="shared" si="630"/>
        <v>79.2</v>
      </c>
      <c r="P8096" s="4">
        <f t="shared" si="631"/>
        <v>0</v>
      </c>
      <c r="Q8096" s="3">
        <f t="shared" si="632"/>
        <v>79.2</v>
      </c>
      <c r="R8096" t="str">
        <f t="shared" si="633"/>
        <v>Em atraso</v>
      </c>
      <c r="S8096" s="5">
        <f t="shared" si="634"/>
        <v>4</v>
      </c>
    </row>
    <row r="8097" spans="1:19" x14ac:dyDescent="0.25">
      <c r="A8097">
        <v>8096</v>
      </c>
      <c r="B8097" s="1">
        <v>44392</v>
      </c>
      <c r="C8097" s="1">
        <v>44404</v>
      </c>
      <c r="D8097" s="1">
        <v>44404</v>
      </c>
      <c r="E8097" s="1">
        <v>44407</v>
      </c>
      <c r="F8097">
        <v>4</v>
      </c>
      <c r="G8097">
        <v>5</v>
      </c>
      <c r="H8097">
        <v>150</v>
      </c>
      <c r="I8097" s="6">
        <v>0</v>
      </c>
      <c r="J8097">
        <v>1</v>
      </c>
      <c r="K8097" t="str">
        <f>_xlfn.XLOOKUP(fCompras!F8097,dComprador!$A$2:$A$7,dComprador!$B$2:$B$7)</f>
        <v>Lira</v>
      </c>
      <c r="L8097" t="str">
        <f>_xlfn.XLOOKUP(J8097,dFornecedor!$A$2:$A$6,dFornecedor!$B$2:$B$6)</f>
        <v>NorthShore</v>
      </c>
      <c r="M8097" t="str">
        <f>_xlfn.XLOOKUP(G8097,dMateriaPrima!$A$2:$A$12,dMateriaPrima!$B$2:$B$12)</f>
        <v>Areia</v>
      </c>
      <c r="N8097" s="2">
        <f>_xlfn.XLOOKUP(G8097,dMateriaPrima!$A$2:$A$12,dMateriaPrima!$C$2:$C$12)</f>
        <v>3.59</v>
      </c>
      <c r="O8097" s="3">
        <f t="shared" si="630"/>
        <v>538.5</v>
      </c>
      <c r="P8097" s="4">
        <f t="shared" si="631"/>
        <v>0</v>
      </c>
      <c r="Q8097" s="3">
        <f t="shared" si="632"/>
        <v>538.5</v>
      </c>
      <c r="R8097" t="str">
        <f t="shared" si="633"/>
        <v>Em atraso</v>
      </c>
      <c r="S8097" s="5">
        <f t="shared" si="634"/>
        <v>3</v>
      </c>
    </row>
    <row r="8098" spans="1:19" x14ac:dyDescent="0.25">
      <c r="A8098">
        <v>8097</v>
      </c>
      <c r="B8098" s="1">
        <v>44392</v>
      </c>
      <c r="C8098" s="1">
        <v>44392</v>
      </c>
      <c r="D8098" s="1">
        <v>44398</v>
      </c>
      <c r="E8098" s="1">
        <v>44401</v>
      </c>
      <c r="F8098">
        <v>4</v>
      </c>
      <c r="G8098">
        <v>2</v>
      </c>
      <c r="H8098">
        <v>53</v>
      </c>
      <c r="I8098" s="6">
        <v>0</v>
      </c>
      <c r="J8098">
        <v>2</v>
      </c>
      <c r="K8098" t="str">
        <f>_xlfn.XLOOKUP(fCompras!F8098,dComprador!$A$2:$A$7,dComprador!$B$2:$B$7)</f>
        <v>Lira</v>
      </c>
      <c r="L8098" t="str">
        <f>_xlfn.XLOOKUP(J8098,dFornecedor!$A$2:$A$6,dFornecedor!$B$2:$B$6)</f>
        <v>Minerva</v>
      </c>
      <c r="M8098" t="str">
        <f>_xlfn.XLOOKUP(G8098,dMateriaPrima!$A$2:$A$12,dMateriaPrima!$B$2:$B$12)</f>
        <v>Chapa Metal</v>
      </c>
      <c r="N8098" s="2">
        <f>_xlfn.XLOOKUP(G8098,dMateriaPrima!$A$2:$A$12,dMateriaPrima!$C$2:$C$12)</f>
        <v>299.89999999999998</v>
      </c>
      <c r="O8098" s="3">
        <f t="shared" si="630"/>
        <v>15894.699999999999</v>
      </c>
      <c r="P8098" s="4">
        <f t="shared" si="631"/>
        <v>0</v>
      </c>
      <c r="Q8098" s="3">
        <f t="shared" si="632"/>
        <v>15894.699999999999</v>
      </c>
      <c r="R8098" t="str">
        <f t="shared" si="633"/>
        <v>Em atraso</v>
      </c>
      <c r="S8098" s="5">
        <f t="shared" si="634"/>
        <v>3</v>
      </c>
    </row>
    <row r="8099" spans="1:19" x14ac:dyDescent="0.25">
      <c r="A8099">
        <v>8098</v>
      </c>
      <c r="B8099" s="1">
        <v>44392</v>
      </c>
      <c r="C8099" s="1">
        <v>44392</v>
      </c>
      <c r="D8099" s="1">
        <v>44399</v>
      </c>
      <c r="E8099" s="1">
        <v>44403</v>
      </c>
      <c r="F8099">
        <v>4</v>
      </c>
      <c r="G8099">
        <v>10</v>
      </c>
      <c r="H8099">
        <v>253</v>
      </c>
      <c r="I8099" s="6">
        <v>0</v>
      </c>
      <c r="J8099">
        <v>4</v>
      </c>
      <c r="K8099" t="str">
        <f>_xlfn.XLOOKUP(fCompras!F8099,dComprador!$A$2:$A$7,dComprador!$B$2:$B$7)</f>
        <v>Lira</v>
      </c>
      <c r="L8099" t="str">
        <f>_xlfn.XLOOKUP(J8099,dFornecedor!$A$2:$A$6,dFornecedor!$B$2:$B$6)</f>
        <v>AlphaOmega</v>
      </c>
      <c r="M8099" t="str">
        <f>_xlfn.XLOOKUP(G8099,dMateriaPrima!$A$2:$A$12,dMateriaPrima!$B$2:$B$12)</f>
        <v>Pedra Britada</v>
      </c>
      <c r="N8099" s="2">
        <f>_xlfn.XLOOKUP(G8099,dMateriaPrima!$A$2:$A$12,dMateriaPrima!$C$2:$C$12)</f>
        <v>56</v>
      </c>
      <c r="O8099" s="3">
        <f t="shared" si="630"/>
        <v>14168</v>
      </c>
      <c r="P8099" s="4">
        <f t="shared" si="631"/>
        <v>0</v>
      </c>
      <c r="Q8099" s="3">
        <f t="shared" si="632"/>
        <v>14168</v>
      </c>
      <c r="R8099" t="str">
        <f t="shared" si="633"/>
        <v>Em atraso</v>
      </c>
      <c r="S8099" s="5">
        <f t="shared" si="634"/>
        <v>4</v>
      </c>
    </row>
    <row r="8100" spans="1:19" x14ac:dyDescent="0.25">
      <c r="A8100">
        <v>8099</v>
      </c>
      <c r="B8100" s="1">
        <v>44392</v>
      </c>
      <c r="C8100" s="1">
        <v>44394</v>
      </c>
      <c r="D8100" s="1">
        <v>44408</v>
      </c>
      <c r="E8100" s="1">
        <v>44409</v>
      </c>
      <c r="F8100">
        <v>1</v>
      </c>
      <c r="G8100">
        <v>1</v>
      </c>
      <c r="H8100">
        <v>51</v>
      </c>
      <c r="I8100" s="6">
        <v>0</v>
      </c>
      <c r="J8100">
        <v>2</v>
      </c>
      <c r="K8100" t="str">
        <f>_xlfn.XLOOKUP(fCompras!F8100,dComprador!$A$2:$A$7,dComprador!$B$2:$B$7)</f>
        <v>Alon</v>
      </c>
      <c r="L8100" t="str">
        <f>_xlfn.XLOOKUP(J8100,dFornecedor!$A$2:$A$6,dFornecedor!$B$2:$B$6)</f>
        <v>Minerva</v>
      </c>
      <c r="M8100" t="str">
        <f>_xlfn.XLOOKUP(G8100,dMateriaPrima!$A$2:$A$12,dMateriaPrima!$B$2:$B$12)</f>
        <v>Tecido</v>
      </c>
      <c r="N8100" s="2">
        <f>_xlfn.XLOOKUP(G8100,dMateriaPrima!$A$2:$A$12,dMateriaPrima!$C$2:$C$12)</f>
        <v>18</v>
      </c>
      <c r="O8100" s="3">
        <f t="shared" si="630"/>
        <v>918</v>
      </c>
      <c r="P8100" s="4">
        <f t="shared" si="631"/>
        <v>0</v>
      </c>
      <c r="Q8100" s="3">
        <f t="shared" si="632"/>
        <v>918</v>
      </c>
      <c r="R8100" t="str">
        <f t="shared" si="633"/>
        <v>Em atraso</v>
      </c>
      <c r="S8100" s="5">
        <f t="shared" si="634"/>
        <v>1</v>
      </c>
    </row>
    <row r="8101" spans="1:19" x14ac:dyDescent="0.25">
      <c r="A8101">
        <v>8100</v>
      </c>
      <c r="B8101" s="1">
        <v>44392</v>
      </c>
      <c r="C8101" s="1">
        <v>44405</v>
      </c>
      <c r="D8101" s="1">
        <v>44406</v>
      </c>
      <c r="E8101" s="1">
        <v>44408</v>
      </c>
      <c r="F8101">
        <v>2</v>
      </c>
      <c r="G8101">
        <v>11</v>
      </c>
      <c r="H8101">
        <v>42</v>
      </c>
      <c r="I8101" s="6">
        <v>0</v>
      </c>
      <c r="J8101">
        <v>1</v>
      </c>
      <c r="K8101" t="str">
        <f>_xlfn.XLOOKUP(fCompras!F8101,dComprador!$A$2:$A$7,dComprador!$B$2:$B$7)</f>
        <v>João</v>
      </c>
      <c r="L8101" t="str">
        <f>_xlfn.XLOOKUP(J8101,dFornecedor!$A$2:$A$6,dFornecedor!$B$2:$B$6)</f>
        <v>NorthShore</v>
      </c>
      <c r="M8101" t="str">
        <f>_xlfn.XLOOKUP(G8101,dMateriaPrima!$A$2:$A$12,dMateriaPrima!$B$2:$B$12)</f>
        <v>Papel</v>
      </c>
      <c r="N8101" s="2">
        <f>_xlfn.XLOOKUP(G8101,dMateriaPrima!$A$2:$A$12,dMateriaPrima!$C$2:$C$12)</f>
        <v>9</v>
      </c>
      <c r="O8101" s="3">
        <f t="shared" si="630"/>
        <v>378</v>
      </c>
      <c r="P8101" s="4">
        <f t="shared" si="631"/>
        <v>0</v>
      </c>
      <c r="Q8101" s="3">
        <f t="shared" si="632"/>
        <v>378</v>
      </c>
      <c r="R8101" t="str">
        <f t="shared" si="633"/>
        <v>Em atraso</v>
      </c>
      <c r="S8101" s="5">
        <f t="shared" si="634"/>
        <v>2</v>
      </c>
    </row>
    <row r="8102" spans="1:19" x14ac:dyDescent="0.25">
      <c r="A8102">
        <v>8101</v>
      </c>
      <c r="B8102" s="1">
        <v>44392</v>
      </c>
      <c r="C8102" s="1">
        <v>44396</v>
      </c>
      <c r="D8102" s="1">
        <v>44406</v>
      </c>
      <c r="E8102" s="1">
        <v>44408</v>
      </c>
      <c r="F8102">
        <v>2</v>
      </c>
      <c r="G8102">
        <v>5</v>
      </c>
      <c r="H8102">
        <v>74</v>
      </c>
      <c r="I8102" s="6">
        <v>0</v>
      </c>
      <c r="J8102">
        <v>1</v>
      </c>
      <c r="K8102" t="str">
        <f>_xlfn.XLOOKUP(fCompras!F8102,dComprador!$A$2:$A$7,dComprador!$B$2:$B$7)</f>
        <v>João</v>
      </c>
      <c r="L8102" t="str">
        <f>_xlfn.XLOOKUP(J8102,dFornecedor!$A$2:$A$6,dFornecedor!$B$2:$B$6)</f>
        <v>NorthShore</v>
      </c>
      <c r="M8102" t="str">
        <f>_xlfn.XLOOKUP(G8102,dMateriaPrima!$A$2:$A$12,dMateriaPrima!$B$2:$B$12)</f>
        <v>Areia</v>
      </c>
      <c r="N8102" s="2">
        <f>_xlfn.XLOOKUP(G8102,dMateriaPrima!$A$2:$A$12,dMateriaPrima!$C$2:$C$12)</f>
        <v>3.59</v>
      </c>
      <c r="O8102" s="3">
        <f t="shared" si="630"/>
        <v>265.65999999999997</v>
      </c>
      <c r="P8102" s="4">
        <f t="shared" si="631"/>
        <v>0</v>
      </c>
      <c r="Q8102" s="3">
        <f t="shared" si="632"/>
        <v>265.65999999999997</v>
      </c>
      <c r="R8102" t="str">
        <f t="shared" si="633"/>
        <v>Em atraso</v>
      </c>
      <c r="S8102" s="5">
        <f t="shared" si="634"/>
        <v>2</v>
      </c>
    </row>
    <row r="8103" spans="1:19" x14ac:dyDescent="0.25">
      <c r="A8103">
        <v>8102</v>
      </c>
      <c r="B8103" s="1">
        <v>44392</v>
      </c>
      <c r="C8103" s="1">
        <v>44401</v>
      </c>
      <c r="D8103" s="1">
        <v>44410</v>
      </c>
      <c r="E8103" s="1">
        <v>44412</v>
      </c>
      <c r="F8103">
        <v>1</v>
      </c>
      <c r="G8103">
        <v>9</v>
      </c>
      <c r="H8103">
        <v>366</v>
      </c>
      <c r="I8103" s="6">
        <v>0</v>
      </c>
      <c r="J8103">
        <v>2</v>
      </c>
      <c r="K8103" t="str">
        <f>_xlfn.XLOOKUP(fCompras!F8103,dComprador!$A$2:$A$7,dComprador!$B$2:$B$7)</f>
        <v>Alon</v>
      </c>
      <c r="L8103" t="str">
        <f>_xlfn.XLOOKUP(J8103,dFornecedor!$A$2:$A$6,dFornecedor!$B$2:$B$6)</f>
        <v>Minerva</v>
      </c>
      <c r="M8103" t="str">
        <f>_xlfn.XLOOKUP(G8103,dMateriaPrima!$A$2:$A$12,dMateriaPrima!$B$2:$B$12)</f>
        <v>Couro</v>
      </c>
      <c r="N8103" s="2">
        <f>_xlfn.XLOOKUP(G8103,dMateriaPrima!$A$2:$A$12,dMateriaPrima!$C$2:$C$12)</f>
        <v>4.4000000000000004</v>
      </c>
      <c r="O8103" s="3">
        <f t="shared" si="630"/>
        <v>1610.4</v>
      </c>
      <c r="P8103" s="4">
        <f t="shared" si="631"/>
        <v>0</v>
      </c>
      <c r="Q8103" s="3">
        <f t="shared" si="632"/>
        <v>1610.4</v>
      </c>
      <c r="R8103" t="str">
        <f t="shared" si="633"/>
        <v>Em atraso</v>
      </c>
      <c r="S8103" s="5">
        <f t="shared" si="634"/>
        <v>2</v>
      </c>
    </row>
    <row r="8104" spans="1:19" x14ac:dyDescent="0.25">
      <c r="A8104">
        <v>8103</v>
      </c>
      <c r="B8104" s="1">
        <v>44392</v>
      </c>
      <c r="C8104" s="1">
        <v>44395</v>
      </c>
      <c r="D8104" s="1">
        <v>44412</v>
      </c>
      <c r="E8104" s="1">
        <v>44413</v>
      </c>
      <c r="F8104">
        <v>1</v>
      </c>
      <c r="G8104">
        <v>8</v>
      </c>
      <c r="H8104">
        <v>394</v>
      </c>
      <c r="I8104" s="6">
        <v>0</v>
      </c>
      <c r="J8104">
        <v>3</v>
      </c>
      <c r="K8104" t="str">
        <f>_xlfn.XLOOKUP(fCompras!F8104,dComprador!$A$2:$A$7,dComprador!$B$2:$B$7)</f>
        <v>Alon</v>
      </c>
      <c r="L8104" t="str">
        <f>_xlfn.XLOOKUP(J8104,dFornecedor!$A$2:$A$6,dFornecedor!$B$2:$B$6)</f>
        <v>StepUp</v>
      </c>
      <c r="M8104" t="str">
        <f>_xlfn.XLOOKUP(G8104,dMateriaPrima!$A$2:$A$12,dMateriaPrima!$B$2:$B$12)</f>
        <v>Cimento</v>
      </c>
      <c r="N8104" s="2">
        <f>_xlfn.XLOOKUP(G8104,dMateriaPrima!$A$2:$A$12,dMateriaPrima!$C$2:$C$12)</f>
        <v>23</v>
      </c>
      <c r="O8104" s="3">
        <f t="shared" si="630"/>
        <v>9062</v>
      </c>
      <c r="P8104" s="4">
        <f t="shared" si="631"/>
        <v>0</v>
      </c>
      <c r="Q8104" s="3">
        <f t="shared" si="632"/>
        <v>9062</v>
      </c>
      <c r="R8104" t="str">
        <f t="shared" si="633"/>
        <v>Em atraso</v>
      </c>
      <c r="S8104" s="5">
        <f t="shared" si="634"/>
        <v>1</v>
      </c>
    </row>
    <row r="8105" spans="1:19" x14ac:dyDescent="0.25">
      <c r="A8105">
        <v>8104</v>
      </c>
      <c r="B8105" s="1">
        <v>44392</v>
      </c>
      <c r="C8105" s="1">
        <v>44392</v>
      </c>
      <c r="D8105" s="1">
        <v>44410</v>
      </c>
      <c r="E8105" s="1">
        <v>44415</v>
      </c>
      <c r="F8105">
        <v>1</v>
      </c>
      <c r="G8105">
        <v>5</v>
      </c>
      <c r="H8105">
        <v>10</v>
      </c>
      <c r="I8105" s="6">
        <v>0</v>
      </c>
      <c r="J8105">
        <v>2</v>
      </c>
      <c r="K8105" t="str">
        <f>_xlfn.XLOOKUP(fCompras!F8105,dComprador!$A$2:$A$7,dComprador!$B$2:$B$7)</f>
        <v>Alon</v>
      </c>
      <c r="L8105" t="str">
        <f>_xlfn.XLOOKUP(J8105,dFornecedor!$A$2:$A$6,dFornecedor!$B$2:$B$6)</f>
        <v>Minerva</v>
      </c>
      <c r="M8105" t="str">
        <f>_xlfn.XLOOKUP(G8105,dMateriaPrima!$A$2:$A$12,dMateriaPrima!$B$2:$B$12)</f>
        <v>Areia</v>
      </c>
      <c r="N8105" s="2">
        <f>_xlfn.XLOOKUP(G8105,dMateriaPrima!$A$2:$A$12,dMateriaPrima!$C$2:$C$12)</f>
        <v>3.59</v>
      </c>
      <c r="O8105" s="3">
        <f t="shared" si="630"/>
        <v>35.9</v>
      </c>
      <c r="P8105" s="4">
        <f t="shared" si="631"/>
        <v>0</v>
      </c>
      <c r="Q8105" s="3">
        <f t="shared" si="632"/>
        <v>35.9</v>
      </c>
      <c r="R8105" t="str">
        <f t="shared" si="633"/>
        <v>Em atraso</v>
      </c>
      <c r="S8105" s="5">
        <f t="shared" si="634"/>
        <v>5</v>
      </c>
    </row>
    <row r="8106" spans="1:19" x14ac:dyDescent="0.25">
      <c r="A8106">
        <v>8105</v>
      </c>
      <c r="B8106" s="1">
        <v>44392</v>
      </c>
      <c r="C8106" s="1">
        <v>44392</v>
      </c>
      <c r="D8106" s="1">
        <v>44423</v>
      </c>
      <c r="E8106" s="1">
        <v>44422</v>
      </c>
      <c r="F8106">
        <v>1</v>
      </c>
      <c r="G8106">
        <v>10</v>
      </c>
      <c r="H8106">
        <v>7</v>
      </c>
      <c r="I8106" s="6">
        <v>0</v>
      </c>
      <c r="J8106">
        <v>2</v>
      </c>
      <c r="K8106" t="str">
        <f>_xlfn.XLOOKUP(fCompras!F8106,dComprador!$A$2:$A$7,dComprador!$B$2:$B$7)</f>
        <v>Alon</v>
      </c>
      <c r="L8106" t="str">
        <f>_xlfn.XLOOKUP(J8106,dFornecedor!$A$2:$A$6,dFornecedor!$B$2:$B$6)</f>
        <v>Minerva</v>
      </c>
      <c r="M8106" t="str">
        <f>_xlfn.XLOOKUP(G8106,dMateriaPrima!$A$2:$A$12,dMateriaPrima!$B$2:$B$12)</f>
        <v>Pedra Britada</v>
      </c>
      <c r="N8106" s="2">
        <f>_xlfn.XLOOKUP(G8106,dMateriaPrima!$A$2:$A$12,dMateriaPrima!$C$2:$C$12)</f>
        <v>56</v>
      </c>
      <c r="O8106" s="3">
        <f t="shared" si="630"/>
        <v>392</v>
      </c>
      <c r="P8106" s="4">
        <f t="shared" si="631"/>
        <v>0</v>
      </c>
      <c r="Q8106" s="3">
        <f t="shared" si="632"/>
        <v>392</v>
      </c>
      <c r="R8106" t="str">
        <f t="shared" si="633"/>
        <v>No prazo</v>
      </c>
      <c r="S8106" s="5">
        <f t="shared" si="634"/>
        <v>0</v>
      </c>
    </row>
    <row r="8107" spans="1:19" x14ac:dyDescent="0.25">
      <c r="A8107">
        <v>8106</v>
      </c>
      <c r="B8107" s="1">
        <v>44392</v>
      </c>
      <c r="C8107" s="1">
        <v>44392</v>
      </c>
      <c r="D8107" s="1">
        <v>44414</v>
      </c>
      <c r="E8107" s="1">
        <v>44419</v>
      </c>
      <c r="F8107">
        <v>1</v>
      </c>
      <c r="G8107">
        <v>1</v>
      </c>
      <c r="H8107">
        <v>139</v>
      </c>
      <c r="I8107" s="6">
        <v>0</v>
      </c>
      <c r="J8107">
        <v>2</v>
      </c>
      <c r="K8107" t="str">
        <f>_xlfn.XLOOKUP(fCompras!F8107,dComprador!$A$2:$A$7,dComprador!$B$2:$B$7)</f>
        <v>Alon</v>
      </c>
      <c r="L8107" t="str">
        <f>_xlfn.XLOOKUP(J8107,dFornecedor!$A$2:$A$6,dFornecedor!$B$2:$B$6)</f>
        <v>Minerva</v>
      </c>
      <c r="M8107" t="str">
        <f>_xlfn.XLOOKUP(G8107,dMateriaPrima!$A$2:$A$12,dMateriaPrima!$B$2:$B$12)</f>
        <v>Tecido</v>
      </c>
      <c r="N8107" s="2">
        <f>_xlfn.XLOOKUP(G8107,dMateriaPrima!$A$2:$A$12,dMateriaPrima!$C$2:$C$12)</f>
        <v>18</v>
      </c>
      <c r="O8107" s="3">
        <f t="shared" si="630"/>
        <v>2502</v>
      </c>
      <c r="P8107" s="4">
        <f t="shared" si="631"/>
        <v>0</v>
      </c>
      <c r="Q8107" s="3">
        <f t="shared" si="632"/>
        <v>2502</v>
      </c>
      <c r="R8107" t="str">
        <f t="shared" si="633"/>
        <v>Em atraso</v>
      </c>
      <c r="S8107" s="5">
        <f t="shared" si="634"/>
        <v>5</v>
      </c>
    </row>
    <row r="8108" spans="1:19" x14ac:dyDescent="0.25">
      <c r="A8108">
        <v>8107</v>
      </c>
      <c r="B8108" s="1">
        <v>44393</v>
      </c>
      <c r="C8108" s="1">
        <v>44393</v>
      </c>
      <c r="D8108" s="1">
        <v>44403</v>
      </c>
      <c r="E8108" s="1">
        <v>44411</v>
      </c>
      <c r="F8108">
        <v>4</v>
      </c>
      <c r="G8108">
        <v>5</v>
      </c>
      <c r="H8108">
        <v>325</v>
      </c>
      <c r="I8108" s="6">
        <v>0</v>
      </c>
      <c r="J8108">
        <v>4</v>
      </c>
      <c r="K8108" t="str">
        <f>_xlfn.XLOOKUP(fCompras!F8108,dComprador!$A$2:$A$7,dComprador!$B$2:$B$7)</f>
        <v>Lira</v>
      </c>
      <c r="L8108" t="str">
        <f>_xlfn.XLOOKUP(J8108,dFornecedor!$A$2:$A$6,dFornecedor!$B$2:$B$6)</f>
        <v>AlphaOmega</v>
      </c>
      <c r="M8108" t="str">
        <f>_xlfn.XLOOKUP(G8108,dMateriaPrima!$A$2:$A$12,dMateriaPrima!$B$2:$B$12)</f>
        <v>Areia</v>
      </c>
      <c r="N8108" s="2">
        <f>_xlfn.XLOOKUP(G8108,dMateriaPrima!$A$2:$A$12,dMateriaPrima!$C$2:$C$12)</f>
        <v>3.59</v>
      </c>
      <c r="O8108" s="3">
        <f t="shared" si="630"/>
        <v>1166.75</v>
      </c>
      <c r="P8108" s="4">
        <f t="shared" si="631"/>
        <v>0</v>
      </c>
      <c r="Q8108" s="3">
        <f t="shared" si="632"/>
        <v>1166.75</v>
      </c>
      <c r="R8108" t="str">
        <f t="shared" si="633"/>
        <v>Em atraso</v>
      </c>
      <c r="S8108" s="5">
        <f t="shared" si="634"/>
        <v>8</v>
      </c>
    </row>
    <row r="8109" spans="1:19" x14ac:dyDescent="0.25">
      <c r="A8109">
        <v>8108</v>
      </c>
      <c r="B8109" s="1">
        <v>44393</v>
      </c>
      <c r="C8109" s="1">
        <v>44394</v>
      </c>
      <c r="D8109" s="1">
        <v>44399</v>
      </c>
      <c r="E8109" s="1">
        <v>44404</v>
      </c>
      <c r="F8109">
        <v>4</v>
      </c>
      <c r="G8109">
        <v>1</v>
      </c>
      <c r="H8109">
        <v>305</v>
      </c>
      <c r="I8109" s="6">
        <v>0</v>
      </c>
      <c r="J8109">
        <v>1</v>
      </c>
      <c r="K8109" t="str">
        <f>_xlfn.XLOOKUP(fCompras!F8109,dComprador!$A$2:$A$7,dComprador!$B$2:$B$7)</f>
        <v>Lira</v>
      </c>
      <c r="L8109" t="str">
        <f>_xlfn.XLOOKUP(J8109,dFornecedor!$A$2:$A$6,dFornecedor!$B$2:$B$6)</f>
        <v>NorthShore</v>
      </c>
      <c r="M8109" t="str">
        <f>_xlfn.XLOOKUP(G8109,dMateriaPrima!$A$2:$A$12,dMateriaPrima!$B$2:$B$12)</f>
        <v>Tecido</v>
      </c>
      <c r="N8109" s="2">
        <f>_xlfn.XLOOKUP(G8109,dMateriaPrima!$A$2:$A$12,dMateriaPrima!$C$2:$C$12)</f>
        <v>18</v>
      </c>
      <c r="O8109" s="3">
        <f t="shared" si="630"/>
        <v>5490</v>
      </c>
      <c r="P8109" s="4">
        <f t="shared" si="631"/>
        <v>0</v>
      </c>
      <c r="Q8109" s="3">
        <f t="shared" si="632"/>
        <v>5490</v>
      </c>
      <c r="R8109" t="str">
        <f t="shared" si="633"/>
        <v>Em atraso</v>
      </c>
      <c r="S8109" s="5">
        <f t="shared" si="634"/>
        <v>5</v>
      </c>
    </row>
    <row r="8110" spans="1:19" x14ac:dyDescent="0.25">
      <c r="A8110">
        <v>8109</v>
      </c>
      <c r="B8110" s="1">
        <v>44393</v>
      </c>
      <c r="C8110" s="1">
        <v>44393</v>
      </c>
      <c r="D8110" s="1">
        <v>44400</v>
      </c>
      <c r="E8110" s="1">
        <v>44402</v>
      </c>
      <c r="F8110">
        <v>4</v>
      </c>
      <c r="G8110">
        <v>11</v>
      </c>
      <c r="H8110">
        <v>400</v>
      </c>
      <c r="I8110" s="6">
        <v>0</v>
      </c>
      <c r="J8110">
        <v>2</v>
      </c>
      <c r="K8110" t="str">
        <f>_xlfn.XLOOKUP(fCompras!F8110,dComprador!$A$2:$A$7,dComprador!$B$2:$B$7)</f>
        <v>Lira</v>
      </c>
      <c r="L8110" t="str">
        <f>_xlfn.XLOOKUP(J8110,dFornecedor!$A$2:$A$6,dFornecedor!$B$2:$B$6)</f>
        <v>Minerva</v>
      </c>
      <c r="M8110" t="str">
        <f>_xlfn.XLOOKUP(G8110,dMateriaPrima!$A$2:$A$12,dMateriaPrima!$B$2:$B$12)</f>
        <v>Papel</v>
      </c>
      <c r="N8110" s="2">
        <f>_xlfn.XLOOKUP(G8110,dMateriaPrima!$A$2:$A$12,dMateriaPrima!$C$2:$C$12)</f>
        <v>9</v>
      </c>
      <c r="O8110" s="3">
        <f t="shared" si="630"/>
        <v>3600</v>
      </c>
      <c r="P8110" s="4">
        <f t="shared" si="631"/>
        <v>0</v>
      </c>
      <c r="Q8110" s="3">
        <f t="shared" si="632"/>
        <v>3600</v>
      </c>
      <c r="R8110" t="str">
        <f t="shared" si="633"/>
        <v>Em atraso</v>
      </c>
      <c r="S8110" s="5">
        <f t="shared" si="634"/>
        <v>2</v>
      </c>
    </row>
    <row r="8111" spans="1:19" x14ac:dyDescent="0.25">
      <c r="A8111">
        <v>8110</v>
      </c>
      <c r="B8111" s="1">
        <v>44393</v>
      </c>
      <c r="C8111" s="1">
        <v>44394</v>
      </c>
      <c r="D8111" s="1">
        <v>44414</v>
      </c>
      <c r="E8111" s="1">
        <v>44413</v>
      </c>
      <c r="F8111">
        <v>1</v>
      </c>
      <c r="G8111">
        <v>5</v>
      </c>
      <c r="H8111">
        <v>203</v>
      </c>
      <c r="I8111" s="6">
        <v>0</v>
      </c>
      <c r="J8111">
        <v>3</v>
      </c>
      <c r="K8111" t="str">
        <f>_xlfn.XLOOKUP(fCompras!F8111,dComprador!$A$2:$A$7,dComprador!$B$2:$B$7)</f>
        <v>Alon</v>
      </c>
      <c r="L8111" t="str">
        <f>_xlfn.XLOOKUP(J8111,dFornecedor!$A$2:$A$6,dFornecedor!$B$2:$B$6)</f>
        <v>StepUp</v>
      </c>
      <c r="M8111" t="str">
        <f>_xlfn.XLOOKUP(G8111,dMateriaPrima!$A$2:$A$12,dMateriaPrima!$B$2:$B$12)</f>
        <v>Areia</v>
      </c>
      <c r="N8111" s="2">
        <f>_xlfn.XLOOKUP(G8111,dMateriaPrima!$A$2:$A$12,dMateriaPrima!$C$2:$C$12)</f>
        <v>3.59</v>
      </c>
      <c r="O8111" s="3">
        <f t="shared" si="630"/>
        <v>728.77</v>
      </c>
      <c r="P8111" s="4">
        <f t="shared" si="631"/>
        <v>0</v>
      </c>
      <c r="Q8111" s="3">
        <f t="shared" si="632"/>
        <v>728.77</v>
      </c>
      <c r="R8111" t="str">
        <f t="shared" si="633"/>
        <v>No prazo</v>
      </c>
      <c r="S8111" s="5">
        <f t="shared" si="634"/>
        <v>0</v>
      </c>
    </row>
    <row r="8112" spans="1:19" x14ac:dyDescent="0.25">
      <c r="A8112">
        <v>8111</v>
      </c>
      <c r="B8112" s="1">
        <v>44393</v>
      </c>
      <c r="C8112" s="1">
        <v>44402</v>
      </c>
      <c r="D8112" s="1">
        <v>44414</v>
      </c>
      <c r="E8112" s="1">
        <v>44416</v>
      </c>
      <c r="F8112">
        <v>1</v>
      </c>
      <c r="G8112">
        <v>7</v>
      </c>
      <c r="H8112">
        <v>3</v>
      </c>
      <c r="I8112" s="6">
        <v>0</v>
      </c>
      <c r="J8112">
        <v>3</v>
      </c>
      <c r="K8112" t="str">
        <f>_xlfn.XLOOKUP(fCompras!F8112,dComprador!$A$2:$A$7,dComprador!$B$2:$B$7)</f>
        <v>Alon</v>
      </c>
      <c r="L8112" t="str">
        <f>_xlfn.XLOOKUP(J8112,dFornecedor!$A$2:$A$6,dFornecedor!$B$2:$B$6)</f>
        <v>StepUp</v>
      </c>
      <c r="M8112" t="str">
        <f>_xlfn.XLOOKUP(G8112,dMateriaPrima!$A$2:$A$12,dMateriaPrima!$B$2:$B$12)</f>
        <v>Poliéster</v>
      </c>
      <c r="N8112" s="2">
        <f>_xlfn.XLOOKUP(G8112,dMateriaPrima!$A$2:$A$12,dMateriaPrima!$C$2:$C$12)</f>
        <v>8</v>
      </c>
      <c r="O8112" s="3">
        <f t="shared" si="630"/>
        <v>24</v>
      </c>
      <c r="P8112" s="4">
        <f t="shared" si="631"/>
        <v>0</v>
      </c>
      <c r="Q8112" s="3">
        <f t="shared" si="632"/>
        <v>24</v>
      </c>
      <c r="R8112" t="str">
        <f t="shared" si="633"/>
        <v>Em atraso</v>
      </c>
      <c r="S8112" s="5">
        <f t="shared" si="634"/>
        <v>2</v>
      </c>
    </row>
    <row r="8113" spans="1:19" x14ac:dyDescent="0.25">
      <c r="A8113">
        <v>8112</v>
      </c>
      <c r="B8113" s="1">
        <v>44393</v>
      </c>
      <c r="C8113" s="1">
        <v>44402</v>
      </c>
      <c r="D8113" s="1">
        <v>44406</v>
      </c>
      <c r="E8113" s="1">
        <v>44406</v>
      </c>
      <c r="F8113">
        <v>2</v>
      </c>
      <c r="G8113">
        <v>9</v>
      </c>
      <c r="H8113">
        <v>359</v>
      </c>
      <c r="I8113" s="6">
        <v>0</v>
      </c>
      <c r="J8113">
        <v>2</v>
      </c>
      <c r="K8113" t="str">
        <f>_xlfn.XLOOKUP(fCompras!F8113,dComprador!$A$2:$A$7,dComprador!$B$2:$B$7)</f>
        <v>João</v>
      </c>
      <c r="L8113" t="str">
        <f>_xlfn.XLOOKUP(J8113,dFornecedor!$A$2:$A$6,dFornecedor!$B$2:$B$6)</f>
        <v>Minerva</v>
      </c>
      <c r="M8113" t="str">
        <f>_xlfn.XLOOKUP(G8113,dMateriaPrima!$A$2:$A$12,dMateriaPrima!$B$2:$B$12)</f>
        <v>Couro</v>
      </c>
      <c r="N8113" s="2">
        <f>_xlfn.XLOOKUP(G8113,dMateriaPrima!$A$2:$A$12,dMateriaPrima!$C$2:$C$12)</f>
        <v>4.4000000000000004</v>
      </c>
      <c r="O8113" s="3">
        <f t="shared" si="630"/>
        <v>1579.6000000000001</v>
      </c>
      <c r="P8113" s="4">
        <f t="shared" si="631"/>
        <v>0</v>
      </c>
      <c r="Q8113" s="3">
        <f t="shared" si="632"/>
        <v>1579.6000000000001</v>
      </c>
      <c r="R8113" t="str">
        <f t="shared" si="633"/>
        <v>No prazo</v>
      </c>
      <c r="S8113" s="5">
        <f t="shared" si="634"/>
        <v>0</v>
      </c>
    </row>
    <row r="8114" spans="1:19" x14ac:dyDescent="0.25">
      <c r="A8114">
        <v>8113</v>
      </c>
      <c r="B8114" s="1">
        <v>44393</v>
      </c>
      <c r="C8114" s="1">
        <v>44394</v>
      </c>
      <c r="D8114" s="1">
        <v>44409</v>
      </c>
      <c r="E8114" s="1">
        <v>44410</v>
      </c>
      <c r="F8114">
        <v>1</v>
      </c>
      <c r="G8114">
        <v>5</v>
      </c>
      <c r="H8114">
        <v>87</v>
      </c>
      <c r="I8114" s="6">
        <v>0</v>
      </c>
      <c r="J8114">
        <v>3</v>
      </c>
      <c r="K8114" t="str">
        <f>_xlfn.XLOOKUP(fCompras!F8114,dComprador!$A$2:$A$7,dComprador!$B$2:$B$7)</f>
        <v>Alon</v>
      </c>
      <c r="L8114" t="str">
        <f>_xlfn.XLOOKUP(J8114,dFornecedor!$A$2:$A$6,dFornecedor!$B$2:$B$6)</f>
        <v>StepUp</v>
      </c>
      <c r="M8114" t="str">
        <f>_xlfn.XLOOKUP(G8114,dMateriaPrima!$A$2:$A$12,dMateriaPrima!$B$2:$B$12)</f>
        <v>Areia</v>
      </c>
      <c r="N8114" s="2">
        <f>_xlfn.XLOOKUP(G8114,dMateriaPrima!$A$2:$A$12,dMateriaPrima!$C$2:$C$12)</f>
        <v>3.59</v>
      </c>
      <c r="O8114" s="3">
        <f t="shared" si="630"/>
        <v>312.33</v>
      </c>
      <c r="P8114" s="4">
        <f t="shared" si="631"/>
        <v>0</v>
      </c>
      <c r="Q8114" s="3">
        <f t="shared" si="632"/>
        <v>312.33</v>
      </c>
      <c r="R8114" t="str">
        <f t="shared" si="633"/>
        <v>Em atraso</v>
      </c>
      <c r="S8114" s="5">
        <f t="shared" si="634"/>
        <v>1</v>
      </c>
    </row>
    <row r="8115" spans="1:19" x14ac:dyDescent="0.25">
      <c r="A8115">
        <v>8114</v>
      </c>
      <c r="B8115" s="1">
        <v>44393</v>
      </c>
      <c r="C8115" s="1">
        <v>44393</v>
      </c>
      <c r="D8115" s="1">
        <v>44412</v>
      </c>
      <c r="E8115" s="1">
        <v>44413</v>
      </c>
      <c r="F8115">
        <v>1</v>
      </c>
      <c r="G8115">
        <v>9</v>
      </c>
      <c r="H8115">
        <v>135</v>
      </c>
      <c r="I8115" s="6">
        <v>0</v>
      </c>
      <c r="J8115">
        <v>2</v>
      </c>
      <c r="K8115" t="str">
        <f>_xlfn.XLOOKUP(fCompras!F8115,dComprador!$A$2:$A$7,dComprador!$B$2:$B$7)</f>
        <v>Alon</v>
      </c>
      <c r="L8115" t="str">
        <f>_xlfn.XLOOKUP(J8115,dFornecedor!$A$2:$A$6,dFornecedor!$B$2:$B$6)</f>
        <v>Minerva</v>
      </c>
      <c r="M8115" t="str">
        <f>_xlfn.XLOOKUP(G8115,dMateriaPrima!$A$2:$A$12,dMateriaPrima!$B$2:$B$12)</f>
        <v>Couro</v>
      </c>
      <c r="N8115" s="2">
        <f>_xlfn.XLOOKUP(G8115,dMateriaPrima!$A$2:$A$12,dMateriaPrima!$C$2:$C$12)</f>
        <v>4.4000000000000004</v>
      </c>
      <c r="O8115" s="3">
        <f t="shared" si="630"/>
        <v>594</v>
      </c>
      <c r="P8115" s="4">
        <f t="shared" si="631"/>
        <v>0</v>
      </c>
      <c r="Q8115" s="3">
        <f t="shared" si="632"/>
        <v>594</v>
      </c>
      <c r="R8115" t="str">
        <f t="shared" si="633"/>
        <v>Em atraso</v>
      </c>
      <c r="S8115" s="5">
        <f t="shared" si="634"/>
        <v>1</v>
      </c>
    </row>
    <row r="8116" spans="1:19" x14ac:dyDescent="0.25">
      <c r="A8116">
        <v>8115</v>
      </c>
      <c r="B8116" s="1">
        <v>44393</v>
      </c>
      <c r="C8116" s="1">
        <v>44393</v>
      </c>
      <c r="D8116" s="1">
        <v>44410</v>
      </c>
      <c r="E8116" s="1">
        <v>44414</v>
      </c>
      <c r="F8116">
        <v>1</v>
      </c>
      <c r="G8116">
        <v>11</v>
      </c>
      <c r="H8116">
        <v>99</v>
      </c>
      <c r="I8116" s="6">
        <v>0</v>
      </c>
      <c r="J8116">
        <v>2</v>
      </c>
      <c r="K8116" t="str">
        <f>_xlfn.XLOOKUP(fCompras!F8116,dComprador!$A$2:$A$7,dComprador!$B$2:$B$7)</f>
        <v>Alon</v>
      </c>
      <c r="L8116" t="str">
        <f>_xlfn.XLOOKUP(J8116,dFornecedor!$A$2:$A$6,dFornecedor!$B$2:$B$6)</f>
        <v>Minerva</v>
      </c>
      <c r="M8116" t="str">
        <f>_xlfn.XLOOKUP(G8116,dMateriaPrima!$A$2:$A$12,dMateriaPrima!$B$2:$B$12)</f>
        <v>Papel</v>
      </c>
      <c r="N8116" s="2">
        <f>_xlfn.XLOOKUP(G8116,dMateriaPrima!$A$2:$A$12,dMateriaPrima!$C$2:$C$12)</f>
        <v>9</v>
      </c>
      <c r="O8116" s="3">
        <f t="shared" si="630"/>
        <v>891</v>
      </c>
      <c r="P8116" s="4">
        <f t="shared" si="631"/>
        <v>0</v>
      </c>
      <c r="Q8116" s="3">
        <f t="shared" si="632"/>
        <v>891</v>
      </c>
      <c r="R8116" t="str">
        <f t="shared" si="633"/>
        <v>Em atraso</v>
      </c>
      <c r="S8116" s="5">
        <f t="shared" si="634"/>
        <v>4</v>
      </c>
    </row>
    <row r="8117" spans="1:19" x14ac:dyDescent="0.25">
      <c r="A8117">
        <v>8116</v>
      </c>
      <c r="B8117" s="1">
        <v>44393</v>
      </c>
      <c r="C8117" s="1">
        <v>44393</v>
      </c>
      <c r="D8117" s="1">
        <v>44426</v>
      </c>
      <c r="E8117" s="1">
        <v>44426</v>
      </c>
      <c r="F8117">
        <v>1</v>
      </c>
      <c r="G8117">
        <v>10</v>
      </c>
      <c r="H8117">
        <v>175</v>
      </c>
      <c r="I8117" s="6">
        <v>0</v>
      </c>
      <c r="J8117">
        <v>4</v>
      </c>
      <c r="K8117" t="str">
        <f>_xlfn.XLOOKUP(fCompras!F8117,dComprador!$A$2:$A$7,dComprador!$B$2:$B$7)</f>
        <v>Alon</v>
      </c>
      <c r="L8117" t="str">
        <f>_xlfn.XLOOKUP(J8117,dFornecedor!$A$2:$A$6,dFornecedor!$B$2:$B$6)</f>
        <v>AlphaOmega</v>
      </c>
      <c r="M8117" t="str">
        <f>_xlfn.XLOOKUP(G8117,dMateriaPrima!$A$2:$A$12,dMateriaPrima!$B$2:$B$12)</f>
        <v>Pedra Britada</v>
      </c>
      <c r="N8117" s="2">
        <f>_xlfn.XLOOKUP(G8117,dMateriaPrima!$A$2:$A$12,dMateriaPrima!$C$2:$C$12)</f>
        <v>56</v>
      </c>
      <c r="O8117" s="3">
        <f t="shared" si="630"/>
        <v>9800</v>
      </c>
      <c r="P8117" s="4">
        <f t="shared" si="631"/>
        <v>0</v>
      </c>
      <c r="Q8117" s="3">
        <f t="shared" si="632"/>
        <v>9800</v>
      </c>
      <c r="R8117" t="str">
        <f t="shared" si="633"/>
        <v>No prazo</v>
      </c>
      <c r="S8117" s="5">
        <f t="shared" si="634"/>
        <v>0</v>
      </c>
    </row>
    <row r="8118" spans="1:19" x14ac:dyDescent="0.25">
      <c r="A8118">
        <v>8117</v>
      </c>
      <c r="B8118" s="1">
        <v>44393</v>
      </c>
      <c r="C8118" s="1">
        <v>44395</v>
      </c>
      <c r="D8118" s="1">
        <v>44425</v>
      </c>
      <c r="E8118" s="1">
        <v>44428</v>
      </c>
      <c r="F8118">
        <v>1</v>
      </c>
      <c r="G8118">
        <v>10</v>
      </c>
      <c r="H8118">
        <v>127</v>
      </c>
      <c r="I8118" s="6">
        <v>0</v>
      </c>
      <c r="J8118">
        <v>2</v>
      </c>
      <c r="K8118" t="str">
        <f>_xlfn.XLOOKUP(fCompras!F8118,dComprador!$A$2:$A$7,dComprador!$B$2:$B$7)</f>
        <v>Alon</v>
      </c>
      <c r="L8118" t="str">
        <f>_xlfn.XLOOKUP(J8118,dFornecedor!$A$2:$A$6,dFornecedor!$B$2:$B$6)</f>
        <v>Minerva</v>
      </c>
      <c r="M8118" t="str">
        <f>_xlfn.XLOOKUP(G8118,dMateriaPrima!$A$2:$A$12,dMateriaPrima!$B$2:$B$12)</f>
        <v>Pedra Britada</v>
      </c>
      <c r="N8118" s="2">
        <f>_xlfn.XLOOKUP(G8118,dMateriaPrima!$A$2:$A$12,dMateriaPrima!$C$2:$C$12)</f>
        <v>56</v>
      </c>
      <c r="O8118" s="3">
        <f t="shared" si="630"/>
        <v>7112</v>
      </c>
      <c r="P8118" s="4">
        <f t="shared" si="631"/>
        <v>0</v>
      </c>
      <c r="Q8118" s="3">
        <f t="shared" si="632"/>
        <v>7112</v>
      </c>
      <c r="R8118" t="str">
        <f t="shared" si="633"/>
        <v>Em atraso</v>
      </c>
      <c r="S8118" s="5">
        <f t="shared" si="634"/>
        <v>3</v>
      </c>
    </row>
    <row r="8119" spans="1:19" x14ac:dyDescent="0.25">
      <c r="A8119">
        <v>8118</v>
      </c>
      <c r="B8119" s="1">
        <v>44393</v>
      </c>
      <c r="C8119" s="1">
        <v>44399</v>
      </c>
      <c r="D8119" s="1">
        <v>44411</v>
      </c>
      <c r="E8119" s="1">
        <v>44412</v>
      </c>
      <c r="F8119">
        <v>1</v>
      </c>
      <c r="G8119">
        <v>5</v>
      </c>
      <c r="H8119">
        <v>569</v>
      </c>
      <c r="I8119" s="6">
        <v>0</v>
      </c>
      <c r="J8119">
        <v>1</v>
      </c>
      <c r="K8119" t="str">
        <f>_xlfn.XLOOKUP(fCompras!F8119,dComprador!$A$2:$A$7,dComprador!$B$2:$B$7)</f>
        <v>Alon</v>
      </c>
      <c r="L8119" t="str">
        <f>_xlfn.XLOOKUP(J8119,dFornecedor!$A$2:$A$6,dFornecedor!$B$2:$B$6)</f>
        <v>NorthShore</v>
      </c>
      <c r="M8119" t="str">
        <f>_xlfn.XLOOKUP(G8119,dMateriaPrima!$A$2:$A$12,dMateriaPrima!$B$2:$B$12)</f>
        <v>Areia</v>
      </c>
      <c r="N8119" s="2">
        <f>_xlfn.XLOOKUP(G8119,dMateriaPrima!$A$2:$A$12,dMateriaPrima!$C$2:$C$12)</f>
        <v>3.59</v>
      </c>
      <c r="O8119" s="3">
        <f t="shared" si="630"/>
        <v>2042.7099999999998</v>
      </c>
      <c r="P8119" s="4">
        <f t="shared" si="631"/>
        <v>0</v>
      </c>
      <c r="Q8119" s="3">
        <f t="shared" si="632"/>
        <v>2042.7099999999998</v>
      </c>
      <c r="R8119" t="str">
        <f t="shared" si="633"/>
        <v>Em atraso</v>
      </c>
      <c r="S8119" s="5">
        <f t="shared" si="634"/>
        <v>1</v>
      </c>
    </row>
    <row r="8120" spans="1:19" x14ac:dyDescent="0.25">
      <c r="A8120">
        <v>8119</v>
      </c>
      <c r="B8120" s="1">
        <v>44394</v>
      </c>
      <c r="C8120" s="1">
        <v>44397</v>
      </c>
      <c r="D8120" s="1">
        <v>44401</v>
      </c>
      <c r="E8120" s="1">
        <v>44405</v>
      </c>
      <c r="F8120">
        <v>4</v>
      </c>
      <c r="G8120">
        <v>11</v>
      </c>
      <c r="H8120">
        <v>77</v>
      </c>
      <c r="I8120" s="6">
        <v>0</v>
      </c>
      <c r="J8120">
        <v>1</v>
      </c>
      <c r="K8120" t="str">
        <f>_xlfn.XLOOKUP(fCompras!F8120,dComprador!$A$2:$A$7,dComprador!$B$2:$B$7)</f>
        <v>Lira</v>
      </c>
      <c r="L8120" t="str">
        <f>_xlfn.XLOOKUP(J8120,dFornecedor!$A$2:$A$6,dFornecedor!$B$2:$B$6)</f>
        <v>NorthShore</v>
      </c>
      <c r="M8120" t="str">
        <f>_xlfn.XLOOKUP(G8120,dMateriaPrima!$A$2:$A$12,dMateriaPrima!$B$2:$B$12)</f>
        <v>Papel</v>
      </c>
      <c r="N8120" s="2">
        <f>_xlfn.XLOOKUP(G8120,dMateriaPrima!$A$2:$A$12,dMateriaPrima!$C$2:$C$12)</f>
        <v>9</v>
      </c>
      <c r="O8120" s="3">
        <f t="shared" si="630"/>
        <v>693</v>
      </c>
      <c r="P8120" s="4">
        <f t="shared" si="631"/>
        <v>0</v>
      </c>
      <c r="Q8120" s="3">
        <f t="shared" si="632"/>
        <v>693</v>
      </c>
      <c r="R8120" t="str">
        <f t="shared" si="633"/>
        <v>Em atraso</v>
      </c>
      <c r="S8120" s="5">
        <f t="shared" si="634"/>
        <v>4</v>
      </c>
    </row>
    <row r="8121" spans="1:19" x14ac:dyDescent="0.25">
      <c r="A8121">
        <v>8120</v>
      </c>
      <c r="B8121" s="1">
        <v>44394</v>
      </c>
      <c r="C8121" s="1">
        <v>44398</v>
      </c>
      <c r="D8121" s="1">
        <v>44402</v>
      </c>
      <c r="E8121" s="1">
        <v>44401</v>
      </c>
      <c r="F8121">
        <v>4</v>
      </c>
      <c r="G8121">
        <v>5</v>
      </c>
      <c r="H8121">
        <v>128</v>
      </c>
      <c r="I8121" s="6">
        <v>0</v>
      </c>
      <c r="J8121">
        <v>1</v>
      </c>
      <c r="K8121" t="str">
        <f>_xlfn.XLOOKUP(fCompras!F8121,dComprador!$A$2:$A$7,dComprador!$B$2:$B$7)</f>
        <v>Lira</v>
      </c>
      <c r="L8121" t="str">
        <f>_xlfn.XLOOKUP(J8121,dFornecedor!$A$2:$A$6,dFornecedor!$B$2:$B$6)</f>
        <v>NorthShore</v>
      </c>
      <c r="M8121" t="str">
        <f>_xlfn.XLOOKUP(G8121,dMateriaPrima!$A$2:$A$12,dMateriaPrima!$B$2:$B$12)</f>
        <v>Areia</v>
      </c>
      <c r="N8121" s="2">
        <f>_xlfn.XLOOKUP(G8121,dMateriaPrima!$A$2:$A$12,dMateriaPrima!$C$2:$C$12)</f>
        <v>3.59</v>
      </c>
      <c r="O8121" s="3">
        <f t="shared" si="630"/>
        <v>459.52</v>
      </c>
      <c r="P8121" s="4">
        <f t="shared" si="631"/>
        <v>0</v>
      </c>
      <c r="Q8121" s="3">
        <f t="shared" si="632"/>
        <v>459.52</v>
      </c>
      <c r="R8121" t="str">
        <f t="shared" si="633"/>
        <v>No prazo</v>
      </c>
      <c r="S8121" s="5">
        <f t="shared" si="634"/>
        <v>0</v>
      </c>
    </row>
    <row r="8122" spans="1:19" x14ac:dyDescent="0.25">
      <c r="A8122">
        <v>8121</v>
      </c>
      <c r="B8122" s="1">
        <v>44394</v>
      </c>
      <c r="C8122" s="1">
        <v>44394</v>
      </c>
      <c r="D8122" s="1">
        <v>44401</v>
      </c>
      <c r="E8122" s="1">
        <v>44402</v>
      </c>
      <c r="F8122">
        <v>4</v>
      </c>
      <c r="G8122">
        <v>11</v>
      </c>
      <c r="H8122">
        <v>5</v>
      </c>
      <c r="I8122" s="6">
        <v>0</v>
      </c>
      <c r="J8122">
        <v>5</v>
      </c>
      <c r="K8122" t="str">
        <f>_xlfn.XLOOKUP(fCompras!F8122,dComprador!$A$2:$A$7,dComprador!$B$2:$B$7)</f>
        <v>Lira</v>
      </c>
      <c r="L8122" t="str">
        <f>_xlfn.XLOOKUP(J8122,dFornecedor!$A$2:$A$6,dFornecedor!$B$2:$B$6)</f>
        <v>Atlas</v>
      </c>
      <c r="M8122" t="str">
        <f>_xlfn.XLOOKUP(G8122,dMateriaPrima!$A$2:$A$12,dMateriaPrima!$B$2:$B$12)</f>
        <v>Papel</v>
      </c>
      <c r="N8122" s="2">
        <f>_xlfn.XLOOKUP(G8122,dMateriaPrima!$A$2:$A$12,dMateriaPrima!$C$2:$C$12)</f>
        <v>9</v>
      </c>
      <c r="O8122" s="3">
        <f t="shared" si="630"/>
        <v>45</v>
      </c>
      <c r="P8122" s="4">
        <f t="shared" si="631"/>
        <v>0</v>
      </c>
      <c r="Q8122" s="3">
        <f t="shared" si="632"/>
        <v>45</v>
      </c>
      <c r="R8122" t="str">
        <f t="shared" si="633"/>
        <v>Em atraso</v>
      </c>
      <c r="S8122" s="5">
        <f t="shared" si="634"/>
        <v>1</v>
      </c>
    </row>
    <row r="8123" spans="1:19" x14ac:dyDescent="0.25">
      <c r="A8123">
        <v>8122</v>
      </c>
      <c r="B8123" s="1">
        <v>44394</v>
      </c>
      <c r="C8123" s="1">
        <v>44404</v>
      </c>
      <c r="D8123" s="1">
        <v>44407</v>
      </c>
      <c r="E8123" s="1">
        <v>44408</v>
      </c>
      <c r="F8123">
        <v>4</v>
      </c>
      <c r="G8123">
        <v>8</v>
      </c>
      <c r="H8123">
        <v>417</v>
      </c>
      <c r="I8123" s="6">
        <v>0</v>
      </c>
      <c r="J8123">
        <v>3</v>
      </c>
      <c r="K8123" t="str">
        <f>_xlfn.XLOOKUP(fCompras!F8123,dComprador!$A$2:$A$7,dComprador!$B$2:$B$7)</f>
        <v>Lira</v>
      </c>
      <c r="L8123" t="str">
        <f>_xlfn.XLOOKUP(J8123,dFornecedor!$A$2:$A$6,dFornecedor!$B$2:$B$6)</f>
        <v>StepUp</v>
      </c>
      <c r="M8123" t="str">
        <f>_xlfn.XLOOKUP(G8123,dMateriaPrima!$A$2:$A$12,dMateriaPrima!$B$2:$B$12)</f>
        <v>Cimento</v>
      </c>
      <c r="N8123" s="2">
        <f>_xlfn.XLOOKUP(G8123,dMateriaPrima!$A$2:$A$12,dMateriaPrima!$C$2:$C$12)</f>
        <v>23</v>
      </c>
      <c r="O8123" s="3">
        <f t="shared" si="630"/>
        <v>9591</v>
      </c>
      <c r="P8123" s="4">
        <f t="shared" si="631"/>
        <v>0</v>
      </c>
      <c r="Q8123" s="3">
        <f t="shared" si="632"/>
        <v>9591</v>
      </c>
      <c r="R8123" t="str">
        <f t="shared" si="633"/>
        <v>Em atraso</v>
      </c>
      <c r="S8123" s="5">
        <f t="shared" si="634"/>
        <v>1</v>
      </c>
    </row>
    <row r="8124" spans="1:19" x14ac:dyDescent="0.25">
      <c r="A8124">
        <v>8123</v>
      </c>
      <c r="B8124" s="1">
        <v>44394</v>
      </c>
      <c r="C8124" s="1">
        <v>44401</v>
      </c>
      <c r="D8124" s="1">
        <v>44414</v>
      </c>
      <c r="E8124" s="1">
        <v>44416</v>
      </c>
      <c r="F8124">
        <v>1</v>
      </c>
      <c r="G8124">
        <v>7</v>
      </c>
      <c r="H8124">
        <v>57</v>
      </c>
      <c r="I8124" s="6">
        <v>0</v>
      </c>
      <c r="J8124">
        <v>2</v>
      </c>
      <c r="K8124" t="str">
        <f>_xlfn.XLOOKUP(fCompras!F8124,dComprador!$A$2:$A$7,dComprador!$B$2:$B$7)</f>
        <v>Alon</v>
      </c>
      <c r="L8124" t="str">
        <f>_xlfn.XLOOKUP(J8124,dFornecedor!$A$2:$A$6,dFornecedor!$B$2:$B$6)</f>
        <v>Minerva</v>
      </c>
      <c r="M8124" t="str">
        <f>_xlfn.XLOOKUP(G8124,dMateriaPrima!$A$2:$A$12,dMateriaPrima!$B$2:$B$12)</f>
        <v>Poliéster</v>
      </c>
      <c r="N8124" s="2">
        <f>_xlfn.XLOOKUP(G8124,dMateriaPrima!$A$2:$A$12,dMateriaPrima!$C$2:$C$12)</f>
        <v>8</v>
      </c>
      <c r="O8124" s="3">
        <f t="shared" si="630"/>
        <v>456</v>
      </c>
      <c r="P8124" s="4">
        <f t="shared" si="631"/>
        <v>0</v>
      </c>
      <c r="Q8124" s="3">
        <f t="shared" si="632"/>
        <v>456</v>
      </c>
      <c r="R8124" t="str">
        <f t="shared" si="633"/>
        <v>Em atraso</v>
      </c>
      <c r="S8124" s="5">
        <f t="shared" si="634"/>
        <v>2</v>
      </c>
    </row>
    <row r="8125" spans="1:19" x14ac:dyDescent="0.25">
      <c r="A8125">
        <v>8124</v>
      </c>
      <c r="B8125" s="1">
        <v>44394</v>
      </c>
      <c r="C8125" s="1">
        <v>44403</v>
      </c>
      <c r="D8125" s="1">
        <v>44412</v>
      </c>
      <c r="E8125" s="1">
        <v>44415</v>
      </c>
      <c r="F8125">
        <v>1</v>
      </c>
      <c r="G8125">
        <v>7</v>
      </c>
      <c r="H8125">
        <v>292</v>
      </c>
      <c r="I8125" s="6">
        <v>0</v>
      </c>
      <c r="J8125">
        <v>1</v>
      </c>
      <c r="K8125" t="str">
        <f>_xlfn.XLOOKUP(fCompras!F8125,dComprador!$A$2:$A$7,dComprador!$B$2:$B$7)</f>
        <v>Alon</v>
      </c>
      <c r="L8125" t="str">
        <f>_xlfn.XLOOKUP(J8125,dFornecedor!$A$2:$A$6,dFornecedor!$B$2:$B$6)</f>
        <v>NorthShore</v>
      </c>
      <c r="M8125" t="str">
        <f>_xlfn.XLOOKUP(G8125,dMateriaPrima!$A$2:$A$12,dMateriaPrima!$B$2:$B$12)</f>
        <v>Poliéster</v>
      </c>
      <c r="N8125" s="2">
        <f>_xlfn.XLOOKUP(G8125,dMateriaPrima!$A$2:$A$12,dMateriaPrima!$C$2:$C$12)</f>
        <v>8</v>
      </c>
      <c r="O8125" s="3">
        <f t="shared" si="630"/>
        <v>2336</v>
      </c>
      <c r="P8125" s="4">
        <f t="shared" si="631"/>
        <v>0</v>
      </c>
      <c r="Q8125" s="3">
        <f t="shared" si="632"/>
        <v>2336</v>
      </c>
      <c r="R8125" t="str">
        <f t="shared" si="633"/>
        <v>Em atraso</v>
      </c>
      <c r="S8125" s="5">
        <f t="shared" si="634"/>
        <v>3</v>
      </c>
    </row>
    <row r="8126" spans="1:19" x14ac:dyDescent="0.25">
      <c r="A8126">
        <v>8125</v>
      </c>
      <c r="B8126" s="1">
        <v>44394</v>
      </c>
      <c r="C8126" s="1">
        <v>44398</v>
      </c>
      <c r="D8126" s="1">
        <v>44425</v>
      </c>
      <c r="E8126" s="1">
        <v>44430</v>
      </c>
      <c r="F8126">
        <v>1</v>
      </c>
      <c r="G8126">
        <v>9</v>
      </c>
      <c r="H8126">
        <v>602</v>
      </c>
      <c r="I8126" s="6">
        <v>0</v>
      </c>
      <c r="J8126">
        <v>2</v>
      </c>
      <c r="K8126" t="str">
        <f>_xlfn.XLOOKUP(fCompras!F8126,dComprador!$A$2:$A$7,dComprador!$B$2:$B$7)</f>
        <v>Alon</v>
      </c>
      <c r="L8126" t="str">
        <f>_xlfn.XLOOKUP(J8126,dFornecedor!$A$2:$A$6,dFornecedor!$B$2:$B$6)</f>
        <v>Minerva</v>
      </c>
      <c r="M8126" t="str">
        <f>_xlfn.XLOOKUP(G8126,dMateriaPrima!$A$2:$A$12,dMateriaPrima!$B$2:$B$12)</f>
        <v>Couro</v>
      </c>
      <c r="N8126" s="2">
        <f>_xlfn.XLOOKUP(G8126,dMateriaPrima!$A$2:$A$12,dMateriaPrima!$C$2:$C$12)</f>
        <v>4.4000000000000004</v>
      </c>
      <c r="O8126" s="3">
        <f t="shared" si="630"/>
        <v>2648.8</v>
      </c>
      <c r="P8126" s="4">
        <f t="shared" si="631"/>
        <v>0</v>
      </c>
      <c r="Q8126" s="3">
        <f t="shared" si="632"/>
        <v>2648.8</v>
      </c>
      <c r="R8126" t="str">
        <f t="shared" si="633"/>
        <v>Em atraso</v>
      </c>
      <c r="S8126" s="5">
        <f t="shared" si="634"/>
        <v>5</v>
      </c>
    </row>
    <row r="8127" spans="1:19" x14ac:dyDescent="0.25">
      <c r="A8127">
        <v>8126</v>
      </c>
      <c r="B8127" s="1">
        <v>44394</v>
      </c>
      <c r="C8127" s="1">
        <v>44402</v>
      </c>
      <c r="D8127" s="1">
        <v>44427</v>
      </c>
      <c r="E8127" s="1">
        <v>44428</v>
      </c>
      <c r="F8127">
        <v>1</v>
      </c>
      <c r="G8127">
        <v>11</v>
      </c>
      <c r="H8127">
        <v>209</v>
      </c>
      <c r="I8127" s="6">
        <v>0</v>
      </c>
      <c r="J8127">
        <v>1</v>
      </c>
      <c r="K8127" t="str">
        <f>_xlfn.XLOOKUP(fCompras!F8127,dComprador!$A$2:$A$7,dComprador!$B$2:$B$7)</f>
        <v>Alon</v>
      </c>
      <c r="L8127" t="str">
        <f>_xlfn.XLOOKUP(J8127,dFornecedor!$A$2:$A$6,dFornecedor!$B$2:$B$6)</f>
        <v>NorthShore</v>
      </c>
      <c r="M8127" t="str">
        <f>_xlfn.XLOOKUP(G8127,dMateriaPrima!$A$2:$A$12,dMateriaPrima!$B$2:$B$12)</f>
        <v>Papel</v>
      </c>
      <c r="N8127" s="2">
        <f>_xlfn.XLOOKUP(G8127,dMateriaPrima!$A$2:$A$12,dMateriaPrima!$C$2:$C$12)</f>
        <v>9</v>
      </c>
      <c r="O8127" s="3">
        <f t="shared" si="630"/>
        <v>1881</v>
      </c>
      <c r="P8127" s="4">
        <f t="shared" si="631"/>
        <v>0</v>
      </c>
      <c r="Q8127" s="3">
        <f t="shared" si="632"/>
        <v>1881</v>
      </c>
      <c r="R8127" t="str">
        <f t="shared" si="633"/>
        <v>Em atraso</v>
      </c>
      <c r="S8127" s="5">
        <f t="shared" si="634"/>
        <v>1</v>
      </c>
    </row>
    <row r="8128" spans="1:19" x14ac:dyDescent="0.25">
      <c r="A8128">
        <v>8127</v>
      </c>
      <c r="B8128" s="1">
        <v>44394</v>
      </c>
      <c r="C8128" s="1">
        <v>44394</v>
      </c>
      <c r="D8128" s="1">
        <v>44415</v>
      </c>
      <c r="E8128" s="1">
        <v>44417</v>
      </c>
      <c r="F8128">
        <v>1</v>
      </c>
      <c r="G8128">
        <v>9</v>
      </c>
      <c r="H8128">
        <v>34</v>
      </c>
      <c r="I8128" s="6">
        <v>0</v>
      </c>
      <c r="J8128">
        <v>2</v>
      </c>
      <c r="K8128" t="str">
        <f>_xlfn.XLOOKUP(fCompras!F8128,dComprador!$A$2:$A$7,dComprador!$B$2:$B$7)</f>
        <v>Alon</v>
      </c>
      <c r="L8128" t="str">
        <f>_xlfn.XLOOKUP(J8128,dFornecedor!$A$2:$A$6,dFornecedor!$B$2:$B$6)</f>
        <v>Minerva</v>
      </c>
      <c r="M8128" t="str">
        <f>_xlfn.XLOOKUP(G8128,dMateriaPrima!$A$2:$A$12,dMateriaPrima!$B$2:$B$12)</f>
        <v>Couro</v>
      </c>
      <c r="N8128" s="2">
        <f>_xlfn.XLOOKUP(G8128,dMateriaPrima!$A$2:$A$12,dMateriaPrima!$C$2:$C$12)</f>
        <v>4.4000000000000004</v>
      </c>
      <c r="O8128" s="3">
        <f t="shared" si="630"/>
        <v>149.60000000000002</v>
      </c>
      <c r="P8128" s="4">
        <f t="shared" si="631"/>
        <v>0</v>
      </c>
      <c r="Q8128" s="3">
        <f t="shared" si="632"/>
        <v>149.60000000000002</v>
      </c>
      <c r="R8128" t="str">
        <f t="shared" si="633"/>
        <v>Em atraso</v>
      </c>
      <c r="S8128" s="5">
        <f t="shared" si="634"/>
        <v>2</v>
      </c>
    </row>
    <row r="8129" spans="1:19" x14ac:dyDescent="0.25">
      <c r="A8129">
        <v>8128</v>
      </c>
      <c r="B8129" s="1">
        <v>44395</v>
      </c>
      <c r="C8129" s="1">
        <v>44401</v>
      </c>
      <c r="D8129" s="1">
        <v>44401</v>
      </c>
      <c r="E8129" s="1">
        <v>44403</v>
      </c>
      <c r="F8129">
        <v>4</v>
      </c>
      <c r="G8129">
        <v>1</v>
      </c>
      <c r="H8129">
        <v>200</v>
      </c>
      <c r="I8129" s="6">
        <v>0</v>
      </c>
      <c r="J8129">
        <v>3</v>
      </c>
      <c r="K8129" t="str">
        <f>_xlfn.XLOOKUP(fCompras!F8129,dComprador!$A$2:$A$7,dComprador!$B$2:$B$7)</f>
        <v>Lira</v>
      </c>
      <c r="L8129" t="str">
        <f>_xlfn.XLOOKUP(J8129,dFornecedor!$A$2:$A$6,dFornecedor!$B$2:$B$6)</f>
        <v>StepUp</v>
      </c>
      <c r="M8129" t="str">
        <f>_xlfn.XLOOKUP(G8129,dMateriaPrima!$A$2:$A$12,dMateriaPrima!$B$2:$B$12)</f>
        <v>Tecido</v>
      </c>
      <c r="N8129" s="2">
        <f>_xlfn.XLOOKUP(G8129,dMateriaPrima!$A$2:$A$12,dMateriaPrima!$C$2:$C$12)</f>
        <v>18</v>
      </c>
      <c r="O8129" s="3">
        <f t="shared" si="630"/>
        <v>3600</v>
      </c>
      <c r="P8129" s="4">
        <f t="shared" si="631"/>
        <v>0</v>
      </c>
      <c r="Q8129" s="3">
        <f t="shared" si="632"/>
        <v>3600</v>
      </c>
      <c r="R8129" t="str">
        <f t="shared" si="633"/>
        <v>Em atraso</v>
      </c>
      <c r="S8129" s="5">
        <f t="shared" si="634"/>
        <v>2</v>
      </c>
    </row>
    <row r="8130" spans="1:19" x14ac:dyDescent="0.25">
      <c r="A8130">
        <v>8129</v>
      </c>
      <c r="B8130" s="1">
        <v>44395</v>
      </c>
      <c r="C8130" s="1">
        <v>44395</v>
      </c>
      <c r="D8130" s="1">
        <v>44414</v>
      </c>
      <c r="E8130" s="1">
        <v>44416</v>
      </c>
      <c r="F8130">
        <v>1</v>
      </c>
      <c r="G8130">
        <v>11</v>
      </c>
      <c r="H8130">
        <v>263</v>
      </c>
      <c r="I8130" s="6">
        <v>0</v>
      </c>
      <c r="J8130">
        <v>4</v>
      </c>
      <c r="K8130" t="str">
        <f>_xlfn.XLOOKUP(fCompras!F8130,dComprador!$A$2:$A$7,dComprador!$B$2:$B$7)</f>
        <v>Alon</v>
      </c>
      <c r="L8130" t="str">
        <f>_xlfn.XLOOKUP(J8130,dFornecedor!$A$2:$A$6,dFornecedor!$B$2:$B$6)</f>
        <v>AlphaOmega</v>
      </c>
      <c r="M8130" t="str">
        <f>_xlfn.XLOOKUP(G8130,dMateriaPrima!$A$2:$A$12,dMateriaPrima!$B$2:$B$12)</f>
        <v>Papel</v>
      </c>
      <c r="N8130" s="2">
        <f>_xlfn.XLOOKUP(G8130,dMateriaPrima!$A$2:$A$12,dMateriaPrima!$C$2:$C$12)</f>
        <v>9</v>
      </c>
      <c r="O8130" s="3">
        <f t="shared" si="630"/>
        <v>2367</v>
      </c>
      <c r="P8130" s="4">
        <f t="shared" si="631"/>
        <v>0</v>
      </c>
      <c r="Q8130" s="3">
        <f t="shared" si="632"/>
        <v>2367</v>
      </c>
      <c r="R8130" t="str">
        <f t="shared" si="633"/>
        <v>Em atraso</v>
      </c>
      <c r="S8130" s="5">
        <f t="shared" si="634"/>
        <v>2</v>
      </c>
    </row>
    <row r="8131" spans="1:19" x14ac:dyDescent="0.25">
      <c r="A8131">
        <v>8130</v>
      </c>
      <c r="B8131" s="1">
        <v>44395</v>
      </c>
      <c r="C8131" s="1">
        <v>44395</v>
      </c>
      <c r="D8131" s="1">
        <v>44412</v>
      </c>
      <c r="E8131" s="1">
        <v>44414</v>
      </c>
      <c r="F8131">
        <v>1</v>
      </c>
      <c r="G8131">
        <v>5</v>
      </c>
      <c r="H8131">
        <v>196</v>
      </c>
      <c r="I8131" s="6">
        <v>0</v>
      </c>
      <c r="J8131">
        <v>5</v>
      </c>
      <c r="K8131" t="str">
        <f>_xlfn.XLOOKUP(fCompras!F8131,dComprador!$A$2:$A$7,dComprador!$B$2:$B$7)</f>
        <v>Alon</v>
      </c>
      <c r="L8131" t="str">
        <f>_xlfn.XLOOKUP(J8131,dFornecedor!$A$2:$A$6,dFornecedor!$B$2:$B$6)</f>
        <v>Atlas</v>
      </c>
      <c r="M8131" t="str">
        <f>_xlfn.XLOOKUP(G8131,dMateriaPrima!$A$2:$A$12,dMateriaPrima!$B$2:$B$12)</f>
        <v>Areia</v>
      </c>
      <c r="N8131" s="2">
        <f>_xlfn.XLOOKUP(G8131,dMateriaPrima!$A$2:$A$12,dMateriaPrima!$C$2:$C$12)</f>
        <v>3.59</v>
      </c>
      <c r="O8131" s="3">
        <f t="shared" ref="O8131:O8194" si="635">PRODUCT(H8131,N8131)</f>
        <v>703.64</v>
      </c>
      <c r="P8131" s="4">
        <f t="shared" ref="P8131:P8194" si="636">PRODUCT(O8131,I8131)</f>
        <v>0</v>
      </c>
      <c r="Q8131" s="3">
        <f t="shared" ref="Q8131:Q8194" si="637">O8131-P8131</f>
        <v>703.64</v>
      </c>
      <c r="R8131" t="str">
        <f t="shared" ref="R8131:R8194" si="638">IF(E8131&lt;=D8131,"No prazo",IF(E8131&gt;D8131,"Em atraso"))</f>
        <v>Em atraso</v>
      </c>
      <c r="S8131" s="5">
        <f t="shared" ref="S8131:S8194" si="639">IF(E8131 &gt;D8131, E8131-D8131,0)</f>
        <v>2</v>
      </c>
    </row>
    <row r="8132" spans="1:19" x14ac:dyDescent="0.25">
      <c r="A8132">
        <v>8131</v>
      </c>
      <c r="B8132" s="1">
        <v>44395</v>
      </c>
      <c r="C8132" s="1">
        <v>44403</v>
      </c>
      <c r="D8132" s="1">
        <v>44413</v>
      </c>
      <c r="E8132" s="1">
        <v>44414</v>
      </c>
      <c r="F8132">
        <v>1</v>
      </c>
      <c r="G8132">
        <v>9</v>
      </c>
      <c r="H8132">
        <v>149</v>
      </c>
      <c r="I8132" s="6">
        <v>0</v>
      </c>
      <c r="J8132">
        <v>2</v>
      </c>
      <c r="K8132" t="str">
        <f>_xlfn.XLOOKUP(fCompras!F8132,dComprador!$A$2:$A$7,dComprador!$B$2:$B$7)</f>
        <v>Alon</v>
      </c>
      <c r="L8132" t="str">
        <f>_xlfn.XLOOKUP(J8132,dFornecedor!$A$2:$A$6,dFornecedor!$B$2:$B$6)</f>
        <v>Minerva</v>
      </c>
      <c r="M8132" t="str">
        <f>_xlfn.XLOOKUP(G8132,dMateriaPrima!$A$2:$A$12,dMateriaPrima!$B$2:$B$12)</f>
        <v>Couro</v>
      </c>
      <c r="N8132" s="2">
        <f>_xlfn.XLOOKUP(G8132,dMateriaPrima!$A$2:$A$12,dMateriaPrima!$C$2:$C$12)</f>
        <v>4.4000000000000004</v>
      </c>
      <c r="O8132" s="3">
        <f t="shared" si="635"/>
        <v>655.6</v>
      </c>
      <c r="P8132" s="4">
        <f t="shared" si="636"/>
        <v>0</v>
      </c>
      <c r="Q8132" s="3">
        <f t="shared" si="637"/>
        <v>655.6</v>
      </c>
      <c r="R8132" t="str">
        <f t="shared" si="638"/>
        <v>Em atraso</v>
      </c>
      <c r="S8132" s="5">
        <f t="shared" si="639"/>
        <v>1</v>
      </c>
    </row>
    <row r="8133" spans="1:19" x14ac:dyDescent="0.25">
      <c r="A8133">
        <v>8132</v>
      </c>
      <c r="B8133" s="1">
        <v>44395</v>
      </c>
      <c r="C8133" s="1">
        <v>44399</v>
      </c>
      <c r="D8133" s="1">
        <v>44425</v>
      </c>
      <c r="E8133" s="1">
        <v>44428</v>
      </c>
      <c r="F8133">
        <v>1</v>
      </c>
      <c r="G8133">
        <v>7</v>
      </c>
      <c r="H8133">
        <v>1</v>
      </c>
      <c r="I8133" s="6">
        <v>0</v>
      </c>
      <c r="J8133">
        <v>4</v>
      </c>
      <c r="K8133" t="str">
        <f>_xlfn.XLOOKUP(fCompras!F8133,dComprador!$A$2:$A$7,dComprador!$B$2:$B$7)</f>
        <v>Alon</v>
      </c>
      <c r="L8133" t="str">
        <f>_xlfn.XLOOKUP(J8133,dFornecedor!$A$2:$A$6,dFornecedor!$B$2:$B$6)</f>
        <v>AlphaOmega</v>
      </c>
      <c r="M8133" t="str">
        <f>_xlfn.XLOOKUP(G8133,dMateriaPrima!$A$2:$A$12,dMateriaPrima!$B$2:$B$12)</f>
        <v>Poliéster</v>
      </c>
      <c r="N8133" s="2">
        <f>_xlfn.XLOOKUP(G8133,dMateriaPrima!$A$2:$A$12,dMateriaPrima!$C$2:$C$12)</f>
        <v>8</v>
      </c>
      <c r="O8133" s="3">
        <f t="shared" si="635"/>
        <v>8</v>
      </c>
      <c r="P8133" s="4">
        <f t="shared" si="636"/>
        <v>0</v>
      </c>
      <c r="Q8133" s="3">
        <f t="shared" si="637"/>
        <v>8</v>
      </c>
      <c r="R8133" t="str">
        <f t="shared" si="638"/>
        <v>Em atraso</v>
      </c>
      <c r="S8133" s="5">
        <f t="shared" si="639"/>
        <v>3</v>
      </c>
    </row>
    <row r="8134" spans="1:19" x14ac:dyDescent="0.25">
      <c r="A8134">
        <v>8133</v>
      </c>
      <c r="B8134" s="1">
        <v>44395</v>
      </c>
      <c r="C8134" s="1">
        <v>44404</v>
      </c>
      <c r="D8134" s="1">
        <v>44417</v>
      </c>
      <c r="E8134" s="1">
        <v>44421</v>
      </c>
      <c r="F8134">
        <v>1</v>
      </c>
      <c r="G8134">
        <v>6</v>
      </c>
      <c r="H8134">
        <v>320</v>
      </c>
      <c r="I8134" s="6">
        <v>0</v>
      </c>
      <c r="J8134">
        <v>3</v>
      </c>
      <c r="K8134" t="str">
        <f>_xlfn.XLOOKUP(fCompras!F8134,dComprador!$A$2:$A$7,dComprador!$B$2:$B$7)</f>
        <v>Alon</v>
      </c>
      <c r="L8134" t="str">
        <f>_xlfn.XLOOKUP(J8134,dFornecedor!$A$2:$A$6,dFornecedor!$B$2:$B$6)</f>
        <v>StepUp</v>
      </c>
      <c r="M8134" t="str">
        <f>_xlfn.XLOOKUP(G8134,dMateriaPrima!$A$2:$A$12,dMateriaPrima!$B$2:$B$12)</f>
        <v>Fio Algodão</v>
      </c>
      <c r="N8134" s="2">
        <f>_xlfn.XLOOKUP(G8134,dMateriaPrima!$A$2:$A$12,dMateriaPrima!$C$2:$C$12)</f>
        <v>55.9</v>
      </c>
      <c r="O8134" s="3">
        <f t="shared" si="635"/>
        <v>17888</v>
      </c>
      <c r="P8134" s="4">
        <f t="shared" si="636"/>
        <v>0</v>
      </c>
      <c r="Q8134" s="3">
        <f t="shared" si="637"/>
        <v>17888</v>
      </c>
      <c r="R8134" t="str">
        <f t="shared" si="638"/>
        <v>Em atraso</v>
      </c>
      <c r="S8134" s="5">
        <f t="shared" si="639"/>
        <v>4</v>
      </c>
    </row>
    <row r="8135" spans="1:19" x14ac:dyDescent="0.25">
      <c r="A8135">
        <v>8134</v>
      </c>
      <c r="B8135" s="1">
        <v>44396</v>
      </c>
      <c r="C8135" s="1">
        <v>44396</v>
      </c>
      <c r="D8135" s="1">
        <v>44403</v>
      </c>
      <c r="E8135" s="1">
        <v>44403</v>
      </c>
      <c r="F8135">
        <v>4</v>
      </c>
      <c r="G8135">
        <v>5</v>
      </c>
      <c r="H8135">
        <v>6</v>
      </c>
      <c r="I8135" s="6">
        <v>0</v>
      </c>
      <c r="J8135">
        <v>2</v>
      </c>
      <c r="K8135" t="str">
        <f>_xlfn.XLOOKUP(fCompras!F8135,dComprador!$A$2:$A$7,dComprador!$B$2:$B$7)</f>
        <v>Lira</v>
      </c>
      <c r="L8135" t="str">
        <f>_xlfn.XLOOKUP(J8135,dFornecedor!$A$2:$A$6,dFornecedor!$B$2:$B$6)</f>
        <v>Minerva</v>
      </c>
      <c r="M8135" t="str">
        <f>_xlfn.XLOOKUP(G8135,dMateriaPrima!$A$2:$A$12,dMateriaPrima!$B$2:$B$12)</f>
        <v>Areia</v>
      </c>
      <c r="N8135" s="2">
        <f>_xlfn.XLOOKUP(G8135,dMateriaPrima!$A$2:$A$12,dMateriaPrima!$C$2:$C$12)</f>
        <v>3.59</v>
      </c>
      <c r="O8135" s="3">
        <f t="shared" si="635"/>
        <v>21.54</v>
      </c>
      <c r="P8135" s="4">
        <f t="shared" si="636"/>
        <v>0</v>
      </c>
      <c r="Q8135" s="3">
        <f t="shared" si="637"/>
        <v>21.54</v>
      </c>
      <c r="R8135" t="str">
        <f t="shared" si="638"/>
        <v>No prazo</v>
      </c>
      <c r="S8135" s="5">
        <f t="shared" si="639"/>
        <v>0</v>
      </c>
    </row>
    <row r="8136" spans="1:19" x14ac:dyDescent="0.25">
      <c r="A8136">
        <v>8135</v>
      </c>
      <c r="B8136" s="1">
        <v>44396</v>
      </c>
      <c r="C8136" s="1">
        <v>44404</v>
      </c>
      <c r="D8136" s="1">
        <v>44408</v>
      </c>
      <c r="E8136" s="1">
        <v>44410</v>
      </c>
      <c r="F8136">
        <v>4</v>
      </c>
      <c r="G8136">
        <v>9</v>
      </c>
      <c r="H8136">
        <v>29</v>
      </c>
      <c r="I8136" s="6">
        <v>0</v>
      </c>
      <c r="J8136">
        <v>2</v>
      </c>
      <c r="K8136" t="str">
        <f>_xlfn.XLOOKUP(fCompras!F8136,dComprador!$A$2:$A$7,dComprador!$B$2:$B$7)</f>
        <v>Lira</v>
      </c>
      <c r="L8136" t="str">
        <f>_xlfn.XLOOKUP(J8136,dFornecedor!$A$2:$A$6,dFornecedor!$B$2:$B$6)</f>
        <v>Minerva</v>
      </c>
      <c r="M8136" t="str">
        <f>_xlfn.XLOOKUP(G8136,dMateriaPrima!$A$2:$A$12,dMateriaPrima!$B$2:$B$12)</f>
        <v>Couro</v>
      </c>
      <c r="N8136" s="2">
        <f>_xlfn.XLOOKUP(G8136,dMateriaPrima!$A$2:$A$12,dMateriaPrima!$C$2:$C$12)</f>
        <v>4.4000000000000004</v>
      </c>
      <c r="O8136" s="3">
        <f t="shared" si="635"/>
        <v>127.60000000000001</v>
      </c>
      <c r="P8136" s="4">
        <f t="shared" si="636"/>
        <v>0</v>
      </c>
      <c r="Q8136" s="3">
        <f t="shared" si="637"/>
        <v>127.60000000000001</v>
      </c>
      <c r="R8136" t="str">
        <f t="shared" si="638"/>
        <v>Em atraso</v>
      </c>
      <c r="S8136" s="5">
        <f t="shared" si="639"/>
        <v>2</v>
      </c>
    </row>
    <row r="8137" spans="1:19" x14ac:dyDescent="0.25">
      <c r="A8137">
        <v>8136</v>
      </c>
      <c r="B8137" s="1">
        <v>44396</v>
      </c>
      <c r="C8137" s="1">
        <v>44396</v>
      </c>
      <c r="D8137" s="1">
        <v>44406</v>
      </c>
      <c r="E8137" s="1">
        <v>44408</v>
      </c>
      <c r="F8137">
        <v>4</v>
      </c>
      <c r="G8137">
        <v>4</v>
      </c>
      <c r="H8137">
        <v>110</v>
      </c>
      <c r="I8137" s="6">
        <v>0</v>
      </c>
      <c r="J8137">
        <v>4</v>
      </c>
      <c r="K8137" t="str">
        <f>_xlfn.XLOOKUP(fCompras!F8137,dComprador!$A$2:$A$7,dComprador!$B$2:$B$7)</f>
        <v>Lira</v>
      </c>
      <c r="L8137" t="str">
        <f>_xlfn.XLOOKUP(J8137,dFornecedor!$A$2:$A$6,dFornecedor!$B$2:$B$6)</f>
        <v>AlphaOmega</v>
      </c>
      <c r="M8137" t="str">
        <f>_xlfn.XLOOKUP(G8137,dMateriaPrima!$A$2:$A$12,dMateriaPrima!$B$2:$B$12)</f>
        <v>Madeira</v>
      </c>
      <c r="N8137" s="2">
        <f>_xlfn.XLOOKUP(G8137,dMateriaPrima!$A$2:$A$12,dMateriaPrima!$C$2:$C$12)</f>
        <v>168</v>
      </c>
      <c r="O8137" s="3">
        <f t="shared" si="635"/>
        <v>18480</v>
      </c>
      <c r="P8137" s="4">
        <f t="shared" si="636"/>
        <v>0</v>
      </c>
      <c r="Q8137" s="3">
        <f t="shared" si="637"/>
        <v>18480</v>
      </c>
      <c r="R8137" t="str">
        <f t="shared" si="638"/>
        <v>Em atraso</v>
      </c>
      <c r="S8137" s="5">
        <f t="shared" si="639"/>
        <v>2</v>
      </c>
    </row>
    <row r="8138" spans="1:19" x14ac:dyDescent="0.25">
      <c r="A8138">
        <v>8137</v>
      </c>
      <c r="B8138" s="1">
        <v>44396</v>
      </c>
      <c r="C8138" s="1">
        <v>44404</v>
      </c>
      <c r="D8138" s="1">
        <v>44417</v>
      </c>
      <c r="E8138" s="1">
        <v>44418</v>
      </c>
      <c r="F8138">
        <v>1</v>
      </c>
      <c r="G8138">
        <v>10</v>
      </c>
      <c r="H8138">
        <v>266</v>
      </c>
      <c r="I8138" s="6">
        <v>0</v>
      </c>
      <c r="J8138">
        <v>1</v>
      </c>
      <c r="K8138" t="str">
        <f>_xlfn.XLOOKUP(fCompras!F8138,dComprador!$A$2:$A$7,dComprador!$B$2:$B$7)</f>
        <v>Alon</v>
      </c>
      <c r="L8138" t="str">
        <f>_xlfn.XLOOKUP(J8138,dFornecedor!$A$2:$A$6,dFornecedor!$B$2:$B$6)</f>
        <v>NorthShore</v>
      </c>
      <c r="M8138" t="str">
        <f>_xlfn.XLOOKUP(G8138,dMateriaPrima!$A$2:$A$12,dMateriaPrima!$B$2:$B$12)</f>
        <v>Pedra Britada</v>
      </c>
      <c r="N8138" s="2">
        <f>_xlfn.XLOOKUP(G8138,dMateriaPrima!$A$2:$A$12,dMateriaPrima!$C$2:$C$12)</f>
        <v>56</v>
      </c>
      <c r="O8138" s="3">
        <f t="shared" si="635"/>
        <v>14896</v>
      </c>
      <c r="P8138" s="4">
        <f t="shared" si="636"/>
        <v>0</v>
      </c>
      <c r="Q8138" s="3">
        <f t="shared" si="637"/>
        <v>14896</v>
      </c>
      <c r="R8138" t="str">
        <f t="shared" si="638"/>
        <v>Em atraso</v>
      </c>
      <c r="S8138" s="5">
        <f t="shared" si="639"/>
        <v>1</v>
      </c>
    </row>
    <row r="8139" spans="1:19" x14ac:dyDescent="0.25">
      <c r="A8139">
        <v>8138</v>
      </c>
      <c r="B8139" s="1">
        <v>44396</v>
      </c>
      <c r="C8139" s="1">
        <v>44407</v>
      </c>
      <c r="D8139" s="1">
        <v>44415</v>
      </c>
      <c r="E8139" s="1">
        <v>44420</v>
      </c>
      <c r="F8139">
        <v>1</v>
      </c>
      <c r="G8139">
        <v>11</v>
      </c>
      <c r="H8139">
        <v>171</v>
      </c>
      <c r="I8139" s="6">
        <v>0</v>
      </c>
      <c r="J8139">
        <v>1</v>
      </c>
      <c r="K8139" t="str">
        <f>_xlfn.XLOOKUP(fCompras!F8139,dComprador!$A$2:$A$7,dComprador!$B$2:$B$7)</f>
        <v>Alon</v>
      </c>
      <c r="L8139" t="str">
        <f>_xlfn.XLOOKUP(J8139,dFornecedor!$A$2:$A$6,dFornecedor!$B$2:$B$6)</f>
        <v>NorthShore</v>
      </c>
      <c r="M8139" t="str">
        <f>_xlfn.XLOOKUP(G8139,dMateriaPrima!$A$2:$A$12,dMateriaPrima!$B$2:$B$12)</f>
        <v>Papel</v>
      </c>
      <c r="N8139" s="2">
        <f>_xlfn.XLOOKUP(G8139,dMateriaPrima!$A$2:$A$12,dMateriaPrima!$C$2:$C$12)</f>
        <v>9</v>
      </c>
      <c r="O8139" s="3">
        <f t="shared" si="635"/>
        <v>1539</v>
      </c>
      <c r="P8139" s="4">
        <f t="shared" si="636"/>
        <v>0</v>
      </c>
      <c r="Q8139" s="3">
        <f t="shared" si="637"/>
        <v>1539</v>
      </c>
      <c r="R8139" t="str">
        <f t="shared" si="638"/>
        <v>Em atraso</v>
      </c>
      <c r="S8139" s="5">
        <f t="shared" si="639"/>
        <v>5</v>
      </c>
    </row>
    <row r="8140" spans="1:19" x14ac:dyDescent="0.25">
      <c r="A8140">
        <v>8139</v>
      </c>
      <c r="B8140" s="1">
        <v>44396</v>
      </c>
      <c r="C8140" s="1">
        <v>44396</v>
      </c>
      <c r="D8140" s="1">
        <v>44427</v>
      </c>
      <c r="E8140" s="1">
        <v>44430</v>
      </c>
      <c r="F8140">
        <v>1</v>
      </c>
      <c r="G8140">
        <v>9</v>
      </c>
      <c r="H8140">
        <v>423</v>
      </c>
      <c r="I8140" s="6">
        <v>0</v>
      </c>
      <c r="J8140">
        <v>4</v>
      </c>
      <c r="K8140" t="str">
        <f>_xlfn.XLOOKUP(fCompras!F8140,dComprador!$A$2:$A$7,dComprador!$B$2:$B$7)</f>
        <v>Alon</v>
      </c>
      <c r="L8140" t="str">
        <f>_xlfn.XLOOKUP(J8140,dFornecedor!$A$2:$A$6,dFornecedor!$B$2:$B$6)</f>
        <v>AlphaOmega</v>
      </c>
      <c r="M8140" t="str">
        <f>_xlfn.XLOOKUP(G8140,dMateriaPrima!$A$2:$A$12,dMateriaPrima!$B$2:$B$12)</f>
        <v>Couro</v>
      </c>
      <c r="N8140" s="2">
        <f>_xlfn.XLOOKUP(G8140,dMateriaPrima!$A$2:$A$12,dMateriaPrima!$C$2:$C$12)</f>
        <v>4.4000000000000004</v>
      </c>
      <c r="O8140" s="3">
        <f t="shared" si="635"/>
        <v>1861.2</v>
      </c>
      <c r="P8140" s="4">
        <f t="shared" si="636"/>
        <v>0</v>
      </c>
      <c r="Q8140" s="3">
        <f t="shared" si="637"/>
        <v>1861.2</v>
      </c>
      <c r="R8140" t="str">
        <f t="shared" si="638"/>
        <v>Em atraso</v>
      </c>
      <c r="S8140" s="5">
        <f t="shared" si="639"/>
        <v>3</v>
      </c>
    </row>
    <row r="8141" spans="1:19" x14ac:dyDescent="0.25">
      <c r="A8141">
        <v>8140</v>
      </c>
      <c r="B8141" s="1">
        <v>44396</v>
      </c>
      <c r="C8141" s="1">
        <v>44404</v>
      </c>
      <c r="D8141" s="1">
        <v>44418</v>
      </c>
      <c r="E8141" s="1">
        <v>44419</v>
      </c>
      <c r="F8141">
        <v>1</v>
      </c>
      <c r="G8141">
        <v>9</v>
      </c>
      <c r="H8141">
        <v>271</v>
      </c>
      <c r="I8141" s="6">
        <v>0</v>
      </c>
      <c r="J8141">
        <v>3</v>
      </c>
      <c r="K8141" t="str">
        <f>_xlfn.XLOOKUP(fCompras!F8141,dComprador!$A$2:$A$7,dComprador!$B$2:$B$7)</f>
        <v>Alon</v>
      </c>
      <c r="L8141" t="str">
        <f>_xlfn.XLOOKUP(J8141,dFornecedor!$A$2:$A$6,dFornecedor!$B$2:$B$6)</f>
        <v>StepUp</v>
      </c>
      <c r="M8141" t="str">
        <f>_xlfn.XLOOKUP(G8141,dMateriaPrima!$A$2:$A$12,dMateriaPrima!$B$2:$B$12)</f>
        <v>Couro</v>
      </c>
      <c r="N8141" s="2">
        <f>_xlfn.XLOOKUP(G8141,dMateriaPrima!$A$2:$A$12,dMateriaPrima!$C$2:$C$12)</f>
        <v>4.4000000000000004</v>
      </c>
      <c r="O8141" s="3">
        <f t="shared" si="635"/>
        <v>1192.4000000000001</v>
      </c>
      <c r="P8141" s="4">
        <f t="shared" si="636"/>
        <v>0</v>
      </c>
      <c r="Q8141" s="3">
        <f t="shared" si="637"/>
        <v>1192.4000000000001</v>
      </c>
      <c r="R8141" t="str">
        <f t="shared" si="638"/>
        <v>Em atraso</v>
      </c>
      <c r="S8141" s="5">
        <f t="shared" si="639"/>
        <v>1</v>
      </c>
    </row>
    <row r="8142" spans="1:19" x14ac:dyDescent="0.25">
      <c r="A8142">
        <v>8141</v>
      </c>
      <c r="B8142" s="1">
        <v>44397</v>
      </c>
      <c r="C8142" s="1">
        <v>44397</v>
      </c>
      <c r="D8142" s="1">
        <v>44404</v>
      </c>
      <c r="E8142" s="1">
        <v>44406</v>
      </c>
      <c r="F8142">
        <v>4</v>
      </c>
      <c r="G8142">
        <v>5</v>
      </c>
      <c r="H8142">
        <v>122</v>
      </c>
      <c r="I8142" s="6">
        <v>0</v>
      </c>
      <c r="J8142">
        <v>2</v>
      </c>
      <c r="K8142" t="str">
        <f>_xlfn.XLOOKUP(fCompras!F8142,dComprador!$A$2:$A$7,dComprador!$B$2:$B$7)</f>
        <v>Lira</v>
      </c>
      <c r="L8142" t="str">
        <f>_xlfn.XLOOKUP(J8142,dFornecedor!$A$2:$A$6,dFornecedor!$B$2:$B$6)</f>
        <v>Minerva</v>
      </c>
      <c r="M8142" t="str">
        <f>_xlfn.XLOOKUP(G8142,dMateriaPrima!$A$2:$A$12,dMateriaPrima!$B$2:$B$12)</f>
        <v>Areia</v>
      </c>
      <c r="N8142" s="2">
        <f>_xlfn.XLOOKUP(G8142,dMateriaPrima!$A$2:$A$12,dMateriaPrima!$C$2:$C$12)</f>
        <v>3.59</v>
      </c>
      <c r="O8142" s="3">
        <f t="shared" si="635"/>
        <v>437.97999999999996</v>
      </c>
      <c r="P8142" s="4">
        <f t="shared" si="636"/>
        <v>0</v>
      </c>
      <c r="Q8142" s="3">
        <f t="shared" si="637"/>
        <v>437.97999999999996</v>
      </c>
      <c r="R8142" t="str">
        <f t="shared" si="638"/>
        <v>Em atraso</v>
      </c>
      <c r="S8142" s="5">
        <f t="shared" si="639"/>
        <v>2</v>
      </c>
    </row>
    <row r="8143" spans="1:19" x14ac:dyDescent="0.25">
      <c r="A8143">
        <v>8142</v>
      </c>
      <c r="B8143" s="1">
        <v>44397</v>
      </c>
      <c r="C8143" s="1">
        <v>44399</v>
      </c>
      <c r="D8143" s="1">
        <v>44404</v>
      </c>
      <c r="E8143" s="1">
        <v>44405</v>
      </c>
      <c r="F8143">
        <v>4</v>
      </c>
      <c r="G8143">
        <v>7</v>
      </c>
      <c r="H8143">
        <v>92</v>
      </c>
      <c r="I8143" s="6">
        <v>0</v>
      </c>
      <c r="J8143">
        <v>3</v>
      </c>
      <c r="K8143" t="str">
        <f>_xlfn.XLOOKUP(fCompras!F8143,dComprador!$A$2:$A$7,dComprador!$B$2:$B$7)</f>
        <v>Lira</v>
      </c>
      <c r="L8143" t="str">
        <f>_xlfn.XLOOKUP(J8143,dFornecedor!$A$2:$A$6,dFornecedor!$B$2:$B$6)</f>
        <v>StepUp</v>
      </c>
      <c r="M8143" t="str">
        <f>_xlfn.XLOOKUP(G8143,dMateriaPrima!$A$2:$A$12,dMateriaPrima!$B$2:$B$12)</f>
        <v>Poliéster</v>
      </c>
      <c r="N8143" s="2">
        <f>_xlfn.XLOOKUP(G8143,dMateriaPrima!$A$2:$A$12,dMateriaPrima!$C$2:$C$12)</f>
        <v>8</v>
      </c>
      <c r="O8143" s="3">
        <f t="shared" si="635"/>
        <v>736</v>
      </c>
      <c r="P8143" s="4">
        <f t="shared" si="636"/>
        <v>0</v>
      </c>
      <c r="Q8143" s="3">
        <f t="shared" si="637"/>
        <v>736</v>
      </c>
      <c r="R8143" t="str">
        <f t="shared" si="638"/>
        <v>Em atraso</v>
      </c>
      <c r="S8143" s="5">
        <f t="shared" si="639"/>
        <v>1</v>
      </c>
    </row>
    <row r="8144" spans="1:19" x14ac:dyDescent="0.25">
      <c r="A8144">
        <v>8143</v>
      </c>
      <c r="B8144" s="1">
        <v>44397</v>
      </c>
      <c r="C8144" s="1">
        <v>44406</v>
      </c>
      <c r="D8144" s="1">
        <v>44410</v>
      </c>
      <c r="E8144" s="1">
        <v>44413</v>
      </c>
      <c r="F8144">
        <v>4</v>
      </c>
      <c r="G8144">
        <v>9</v>
      </c>
      <c r="H8144">
        <v>37</v>
      </c>
      <c r="I8144" s="6">
        <v>0</v>
      </c>
      <c r="J8144">
        <v>2</v>
      </c>
      <c r="K8144" t="str">
        <f>_xlfn.XLOOKUP(fCompras!F8144,dComprador!$A$2:$A$7,dComprador!$B$2:$B$7)</f>
        <v>Lira</v>
      </c>
      <c r="L8144" t="str">
        <f>_xlfn.XLOOKUP(J8144,dFornecedor!$A$2:$A$6,dFornecedor!$B$2:$B$6)</f>
        <v>Minerva</v>
      </c>
      <c r="M8144" t="str">
        <f>_xlfn.XLOOKUP(G8144,dMateriaPrima!$A$2:$A$12,dMateriaPrima!$B$2:$B$12)</f>
        <v>Couro</v>
      </c>
      <c r="N8144" s="2">
        <f>_xlfn.XLOOKUP(G8144,dMateriaPrima!$A$2:$A$12,dMateriaPrima!$C$2:$C$12)</f>
        <v>4.4000000000000004</v>
      </c>
      <c r="O8144" s="3">
        <f t="shared" si="635"/>
        <v>162.80000000000001</v>
      </c>
      <c r="P8144" s="4">
        <f t="shared" si="636"/>
        <v>0</v>
      </c>
      <c r="Q8144" s="3">
        <f t="shared" si="637"/>
        <v>162.80000000000001</v>
      </c>
      <c r="R8144" t="str">
        <f t="shared" si="638"/>
        <v>Em atraso</v>
      </c>
      <c r="S8144" s="5">
        <f t="shared" si="639"/>
        <v>3</v>
      </c>
    </row>
    <row r="8145" spans="1:19" x14ac:dyDescent="0.25">
      <c r="A8145">
        <v>8144</v>
      </c>
      <c r="B8145" s="1">
        <v>44397</v>
      </c>
      <c r="C8145" s="1">
        <v>44398</v>
      </c>
      <c r="D8145" s="1">
        <v>44402</v>
      </c>
      <c r="E8145" s="1">
        <v>44407</v>
      </c>
      <c r="F8145">
        <v>4</v>
      </c>
      <c r="G8145">
        <v>9</v>
      </c>
      <c r="H8145">
        <v>392</v>
      </c>
      <c r="I8145" s="6">
        <v>0</v>
      </c>
      <c r="J8145">
        <v>3</v>
      </c>
      <c r="K8145" t="str">
        <f>_xlfn.XLOOKUP(fCompras!F8145,dComprador!$A$2:$A$7,dComprador!$B$2:$B$7)</f>
        <v>Lira</v>
      </c>
      <c r="L8145" t="str">
        <f>_xlfn.XLOOKUP(J8145,dFornecedor!$A$2:$A$6,dFornecedor!$B$2:$B$6)</f>
        <v>StepUp</v>
      </c>
      <c r="M8145" t="str">
        <f>_xlfn.XLOOKUP(G8145,dMateriaPrima!$A$2:$A$12,dMateriaPrima!$B$2:$B$12)</f>
        <v>Couro</v>
      </c>
      <c r="N8145" s="2">
        <f>_xlfn.XLOOKUP(G8145,dMateriaPrima!$A$2:$A$12,dMateriaPrima!$C$2:$C$12)</f>
        <v>4.4000000000000004</v>
      </c>
      <c r="O8145" s="3">
        <f t="shared" si="635"/>
        <v>1724.8000000000002</v>
      </c>
      <c r="P8145" s="4">
        <f t="shared" si="636"/>
        <v>0</v>
      </c>
      <c r="Q8145" s="3">
        <f t="shared" si="637"/>
        <v>1724.8000000000002</v>
      </c>
      <c r="R8145" t="str">
        <f t="shared" si="638"/>
        <v>Em atraso</v>
      </c>
      <c r="S8145" s="5">
        <f t="shared" si="639"/>
        <v>5</v>
      </c>
    </row>
    <row r="8146" spans="1:19" x14ac:dyDescent="0.25">
      <c r="A8146">
        <v>8145</v>
      </c>
      <c r="B8146" s="1">
        <v>44397</v>
      </c>
      <c r="C8146" s="1">
        <v>44405</v>
      </c>
      <c r="D8146" s="1">
        <v>44409</v>
      </c>
      <c r="E8146" s="1">
        <v>44411</v>
      </c>
      <c r="F8146">
        <v>4</v>
      </c>
      <c r="G8146">
        <v>10</v>
      </c>
      <c r="H8146">
        <v>440</v>
      </c>
      <c r="I8146" s="6">
        <v>0</v>
      </c>
      <c r="J8146">
        <v>2</v>
      </c>
      <c r="K8146" t="str">
        <f>_xlfn.XLOOKUP(fCompras!F8146,dComprador!$A$2:$A$7,dComprador!$B$2:$B$7)</f>
        <v>Lira</v>
      </c>
      <c r="L8146" t="str">
        <f>_xlfn.XLOOKUP(J8146,dFornecedor!$A$2:$A$6,dFornecedor!$B$2:$B$6)</f>
        <v>Minerva</v>
      </c>
      <c r="M8146" t="str">
        <f>_xlfn.XLOOKUP(G8146,dMateriaPrima!$A$2:$A$12,dMateriaPrima!$B$2:$B$12)</f>
        <v>Pedra Britada</v>
      </c>
      <c r="N8146" s="2">
        <f>_xlfn.XLOOKUP(G8146,dMateriaPrima!$A$2:$A$12,dMateriaPrima!$C$2:$C$12)</f>
        <v>56</v>
      </c>
      <c r="O8146" s="3">
        <f t="shared" si="635"/>
        <v>24640</v>
      </c>
      <c r="P8146" s="4">
        <f t="shared" si="636"/>
        <v>0</v>
      </c>
      <c r="Q8146" s="3">
        <f t="shared" si="637"/>
        <v>24640</v>
      </c>
      <c r="R8146" t="str">
        <f t="shared" si="638"/>
        <v>Em atraso</v>
      </c>
      <c r="S8146" s="5">
        <f t="shared" si="639"/>
        <v>2</v>
      </c>
    </row>
    <row r="8147" spans="1:19" x14ac:dyDescent="0.25">
      <c r="A8147">
        <v>8146</v>
      </c>
      <c r="B8147" s="1">
        <v>44397</v>
      </c>
      <c r="C8147" s="1">
        <v>44404</v>
      </c>
      <c r="D8147" s="1">
        <v>44405</v>
      </c>
      <c r="E8147" s="1">
        <v>44405</v>
      </c>
      <c r="F8147">
        <v>4</v>
      </c>
      <c r="G8147">
        <v>9</v>
      </c>
      <c r="H8147">
        <v>125</v>
      </c>
      <c r="I8147" s="6">
        <v>0</v>
      </c>
      <c r="J8147">
        <v>3</v>
      </c>
      <c r="K8147" t="str">
        <f>_xlfn.XLOOKUP(fCompras!F8147,dComprador!$A$2:$A$7,dComprador!$B$2:$B$7)</f>
        <v>Lira</v>
      </c>
      <c r="L8147" t="str">
        <f>_xlfn.XLOOKUP(J8147,dFornecedor!$A$2:$A$6,dFornecedor!$B$2:$B$6)</f>
        <v>StepUp</v>
      </c>
      <c r="M8147" t="str">
        <f>_xlfn.XLOOKUP(G8147,dMateriaPrima!$A$2:$A$12,dMateriaPrima!$B$2:$B$12)</f>
        <v>Couro</v>
      </c>
      <c r="N8147" s="2">
        <f>_xlfn.XLOOKUP(G8147,dMateriaPrima!$A$2:$A$12,dMateriaPrima!$C$2:$C$12)</f>
        <v>4.4000000000000004</v>
      </c>
      <c r="O8147" s="3">
        <f t="shared" si="635"/>
        <v>550</v>
      </c>
      <c r="P8147" s="4">
        <f t="shared" si="636"/>
        <v>0</v>
      </c>
      <c r="Q8147" s="3">
        <f t="shared" si="637"/>
        <v>550</v>
      </c>
      <c r="R8147" t="str">
        <f t="shared" si="638"/>
        <v>No prazo</v>
      </c>
      <c r="S8147" s="5">
        <f t="shared" si="639"/>
        <v>0</v>
      </c>
    </row>
    <row r="8148" spans="1:19" x14ac:dyDescent="0.25">
      <c r="A8148">
        <v>8147</v>
      </c>
      <c r="B8148" s="1">
        <v>44397</v>
      </c>
      <c r="C8148" s="1">
        <v>44403</v>
      </c>
      <c r="D8148" s="1">
        <v>44404</v>
      </c>
      <c r="E8148" s="1">
        <v>44406</v>
      </c>
      <c r="F8148">
        <v>4</v>
      </c>
      <c r="G8148">
        <v>7</v>
      </c>
      <c r="H8148">
        <v>177</v>
      </c>
      <c r="I8148" s="6">
        <v>0</v>
      </c>
      <c r="J8148">
        <v>2</v>
      </c>
      <c r="K8148" t="str">
        <f>_xlfn.XLOOKUP(fCompras!F8148,dComprador!$A$2:$A$7,dComprador!$B$2:$B$7)</f>
        <v>Lira</v>
      </c>
      <c r="L8148" t="str">
        <f>_xlfn.XLOOKUP(J8148,dFornecedor!$A$2:$A$6,dFornecedor!$B$2:$B$6)</f>
        <v>Minerva</v>
      </c>
      <c r="M8148" t="str">
        <f>_xlfn.XLOOKUP(G8148,dMateriaPrima!$A$2:$A$12,dMateriaPrima!$B$2:$B$12)</f>
        <v>Poliéster</v>
      </c>
      <c r="N8148" s="2">
        <f>_xlfn.XLOOKUP(G8148,dMateriaPrima!$A$2:$A$12,dMateriaPrima!$C$2:$C$12)</f>
        <v>8</v>
      </c>
      <c r="O8148" s="3">
        <f t="shared" si="635"/>
        <v>1416</v>
      </c>
      <c r="P8148" s="4">
        <f t="shared" si="636"/>
        <v>0</v>
      </c>
      <c r="Q8148" s="3">
        <f t="shared" si="637"/>
        <v>1416</v>
      </c>
      <c r="R8148" t="str">
        <f t="shared" si="638"/>
        <v>Em atraso</v>
      </c>
      <c r="S8148" s="5">
        <f t="shared" si="639"/>
        <v>2</v>
      </c>
    </row>
    <row r="8149" spans="1:19" x14ac:dyDescent="0.25">
      <c r="A8149">
        <v>8148</v>
      </c>
      <c r="B8149" s="1">
        <v>44397</v>
      </c>
      <c r="C8149" s="1">
        <v>44397</v>
      </c>
      <c r="D8149" s="1">
        <v>44414</v>
      </c>
      <c r="E8149" s="1">
        <v>44413</v>
      </c>
      <c r="F8149">
        <v>1</v>
      </c>
      <c r="G8149">
        <v>11</v>
      </c>
      <c r="H8149">
        <v>315</v>
      </c>
      <c r="I8149" s="6">
        <v>0</v>
      </c>
      <c r="J8149">
        <v>2</v>
      </c>
      <c r="K8149" t="str">
        <f>_xlfn.XLOOKUP(fCompras!F8149,dComprador!$A$2:$A$7,dComprador!$B$2:$B$7)</f>
        <v>Alon</v>
      </c>
      <c r="L8149" t="str">
        <f>_xlfn.XLOOKUP(J8149,dFornecedor!$A$2:$A$6,dFornecedor!$B$2:$B$6)</f>
        <v>Minerva</v>
      </c>
      <c r="M8149" t="str">
        <f>_xlfn.XLOOKUP(G8149,dMateriaPrima!$A$2:$A$12,dMateriaPrima!$B$2:$B$12)</f>
        <v>Papel</v>
      </c>
      <c r="N8149" s="2">
        <f>_xlfn.XLOOKUP(G8149,dMateriaPrima!$A$2:$A$12,dMateriaPrima!$C$2:$C$12)</f>
        <v>9</v>
      </c>
      <c r="O8149" s="3">
        <f t="shared" si="635"/>
        <v>2835</v>
      </c>
      <c r="P8149" s="4">
        <f t="shared" si="636"/>
        <v>0</v>
      </c>
      <c r="Q8149" s="3">
        <f t="shared" si="637"/>
        <v>2835</v>
      </c>
      <c r="R8149" t="str">
        <f t="shared" si="638"/>
        <v>No prazo</v>
      </c>
      <c r="S8149" s="5">
        <f t="shared" si="639"/>
        <v>0</v>
      </c>
    </row>
    <row r="8150" spans="1:19" x14ac:dyDescent="0.25">
      <c r="A8150">
        <v>8149</v>
      </c>
      <c r="B8150" s="1">
        <v>44397</v>
      </c>
      <c r="C8150" s="1">
        <v>44398</v>
      </c>
      <c r="D8150" s="1">
        <v>44418</v>
      </c>
      <c r="E8150" s="1">
        <v>44423</v>
      </c>
      <c r="F8150">
        <v>1</v>
      </c>
      <c r="G8150">
        <v>11</v>
      </c>
      <c r="H8150">
        <v>76</v>
      </c>
      <c r="I8150" s="6">
        <v>0</v>
      </c>
      <c r="J8150">
        <v>3</v>
      </c>
      <c r="K8150" t="str">
        <f>_xlfn.XLOOKUP(fCompras!F8150,dComprador!$A$2:$A$7,dComprador!$B$2:$B$7)</f>
        <v>Alon</v>
      </c>
      <c r="L8150" t="str">
        <f>_xlfn.XLOOKUP(J8150,dFornecedor!$A$2:$A$6,dFornecedor!$B$2:$B$6)</f>
        <v>StepUp</v>
      </c>
      <c r="M8150" t="str">
        <f>_xlfn.XLOOKUP(G8150,dMateriaPrima!$A$2:$A$12,dMateriaPrima!$B$2:$B$12)</f>
        <v>Papel</v>
      </c>
      <c r="N8150" s="2">
        <f>_xlfn.XLOOKUP(G8150,dMateriaPrima!$A$2:$A$12,dMateriaPrima!$C$2:$C$12)</f>
        <v>9</v>
      </c>
      <c r="O8150" s="3">
        <f t="shared" si="635"/>
        <v>684</v>
      </c>
      <c r="P8150" s="4">
        <f t="shared" si="636"/>
        <v>0</v>
      </c>
      <c r="Q8150" s="3">
        <f t="shared" si="637"/>
        <v>684</v>
      </c>
      <c r="R8150" t="str">
        <f t="shared" si="638"/>
        <v>Em atraso</v>
      </c>
      <c r="S8150" s="5">
        <f t="shared" si="639"/>
        <v>5</v>
      </c>
    </row>
    <row r="8151" spans="1:19" x14ac:dyDescent="0.25">
      <c r="A8151">
        <v>8150</v>
      </c>
      <c r="B8151" s="1">
        <v>44398</v>
      </c>
      <c r="C8151" s="1">
        <v>44406</v>
      </c>
      <c r="D8151" s="1">
        <v>44410</v>
      </c>
      <c r="E8151" s="1">
        <v>44410</v>
      </c>
      <c r="F8151">
        <v>4</v>
      </c>
      <c r="G8151">
        <v>9</v>
      </c>
      <c r="H8151">
        <v>314</v>
      </c>
      <c r="I8151" s="6">
        <v>0</v>
      </c>
      <c r="J8151">
        <v>2</v>
      </c>
      <c r="K8151" t="str">
        <f>_xlfn.XLOOKUP(fCompras!F8151,dComprador!$A$2:$A$7,dComprador!$B$2:$B$7)</f>
        <v>Lira</v>
      </c>
      <c r="L8151" t="str">
        <f>_xlfn.XLOOKUP(J8151,dFornecedor!$A$2:$A$6,dFornecedor!$B$2:$B$6)</f>
        <v>Minerva</v>
      </c>
      <c r="M8151" t="str">
        <f>_xlfn.XLOOKUP(G8151,dMateriaPrima!$A$2:$A$12,dMateriaPrima!$B$2:$B$12)</f>
        <v>Couro</v>
      </c>
      <c r="N8151" s="2">
        <f>_xlfn.XLOOKUP(G8151,dMateriaPrima!$A$2:$A$12,dMateriaPrima!$C$2:$C$12)</f>
        <v>4.4000000000000004</v>
      </c>
      <c r="O8151" s="3">
        <f t="shared" si="635"/>
        <v>1381.6000000000001</v>
      </c>
      <c r="P8151" s="4">
        <f t="shared" si="636"/>
        <v>0</v>
      </c>
      <c r="Q8151" s="3">
        <f t="shared" si="637"/>
        <v>1381.6000000000001</v>
      </c>
      <c r="R8151" t="str">
        <f t="shared" si="638"/>
        <v>No prazo</v>
      </c>
      <c r="S8151" s="5">
        <f t="shared" si="639"/>
        <v>0</v>
      </c>
    </row>
    <row r="8152" spans="1:19" x14ac:dyDescent="0.25">
      <c r="A8152">
        <v>8151</v>
      </c>
      <c r="B8152" s="1">
        <v>44398</v>
      </c>
      <c r="C8152" s="1">
        <v>44405</v>
      </c>
      <c r="D8152" s="1">
        <v>44407</v>
      </c>
      <c r="E8152" s="1">
        <v>44413</v>
      </c>
      <c r="F8152">
        <v>4</v>
      </c>
      <c r="G8152">
        <v>9</v>
      </c>
      <c r="H8152">
        <v>286</v>
      </c>
      <c r="I8152" s="6">
        <v>0.12</v>
      </c>
      <c r="J8152">
        <v>2</v>
      </c>
      <c r="K8152" t="str">
        <f>_xlfn.XLOOKUP(fCompras!F8152,dComprador!$A$2:$A$7,dComprador!$B$2:$B$7)</f>
        <v>Lira</v>
      </c>
      <c r="L8152" t="str">
        <f>_xlfn.XLOOKUP(J8152,dFornecedor!$A$2:$A$6,dFornecedor!$B$2:$B$6)</f>
        <v>Minerva</v>
      </c>
      <c r="M8152" t="str">
        <f>_xlfn.XLOOKUP(G8152,dMateriaPrima!$A$2:$A$12,dMateriaPrima!$B$2:$B$12)</f>
        <v>Couro</v>
      </c>
      <c r="N8152" s="2">
        <f>_xlfn.XLOOKUP(G8152,dMateriaPrima!$A$2:$A$12,dMateriaPrima!$C$2:$C$12)</f>
        <v>4.4000000000000004</v>
      </c>
      <c r="O8152" s="3">
        <f t="shared" si="635"/>
        <v>1258.4000000000001</v>
      </c>
      <c r="P8152" s="4">
        <f t="shared" si="636"/>
        <v>151.00800000000001</v>
      </c>
      <c r="Q8152" s="3">
        <f t="shared" si="637"/>
        <v>1107.3920000000001</v>
      </c>
      <c r="R8152" t="str">
        <f t="shared" si="638"/>
        <v>Em atraso</v>
      </c>
      <c r="S8152" s="5">
        <f t="shared" si="639"/>
        <v>6</v>
      </c>
    </row>
    <row r="8153" spans="1:19" x14ac:dyDescent="0.25">
      <c r="A8153">
        <v>8152</v>
      </c>
      <c r="B8153" s="1">
        <v>44398</v>
      </c>
      <c r="C8153" s="1">
        <v>44399</v>
      </c>
      <c r="D8153" s="1">
        <v>44405</v>
      </c>
      <c r="E8153" s="1">
        <v>44401</v>
      </c>
      <c r="F8153">
        <v>4</v>
      </c>
      <c r="G8153">
        <v>11</v>
      </c>
      <c r="H8153">
        <v>62</v>
      </c>
      <c r="I8153" s="6">
        <v>0</v>
      </c>
      <c r="J8153">
        <v>3</v>
      </c>
      <c r="K8153" t="str">
        <f>_xlfn.XLOOKUP(fCompras!F8153,dComprador!$A$2:$A$7,dComprador!$B$2:$B$7)</f>
        <v>Lira</v>
      </c>
      <c r="L8153" t="str">
        <f>_xlfn.XLOOKUP(J8153,dFornecedor!$A$2:$A$6,dFornecedor!$B$2:$B$6)</f>
        <v>StepUp</v>
      </c>
      <c r="M8153" t="str">
        <f>_xlfn.XLOOKUP(G8153,dMateriaPrima!$A$2:$A$12,dMateriaPrima!$B$2:$B$12)</f>
        <v>Papel</v>
      </c>
      <c r="N8153" s="2">
        <f>_xlfn.XLOOKUP(G8153,dMateriaPrima!$A$2:$A$12,dMateriaPrima!$C$2:$C$12)</f>
        <v>9</v>
      </c>
      <c r="O8153" s="3">
        <f t="shared" si="635"/>
        <v>558</v>
      </c>
      <c r="P8153" s="4">
        <f t="shared" si="636"/>
        <v>0</v>
      </c>
      <c r="Q8153" s="3">
        <f t="shared" si="637"/>
        <v>558</v>
      </c>
      <c r="R8153" t="str">
        <f t="shared" si="638"/>
        <v>No prazo</v>
      </c>
      <c r="S8153" s="5">
        <f t="shared" si="639"/>
        <v>0</v>
      </c>
    </row>
    <row r="8154" spans="1:19" x14ac:dyDescent="0.25">
      <c r="A8154">
        <v>8153</v>
      </c>
      <c r="B8154" s="1">
        <v>44398</v>
      </c>
      <c r="C8154" s="1">
        <v>44398</v>
      </c>
      <c r="D8154" s="1">
        <v>44404</v>
      </c>
      <c r="E8154" s="1">
        <v>44405</v>
      </c>
      <c r="F8154">
        <v>4</v>
      </c>
      <c r="G8154">
        <v>10</v>
      </c>
      <c r="H8154">
        <v>361</v>
      </c>
      <c r="I8154" s="6">
        <v>0</v>
      </c>
      <c r="J8154">
        <v>2</v>
      </c>
      <c r="K8154" t="str">
        <f>_xlfn.XLOOKUP(fCompras!F8154,dComprador!$A$2:$A$7,dComprador!$B$2:$B$7)</f>
        <v>Lira</v>
      </c>
      <c r="L8154" t="str">
        <f>_xlfn.XLOOKUP(J8154,dFornecedor!$A$2:$A$6,dFornecedor!$B$2:$B$6)</f>
        <v>Minerva</v>
      </c>
      <c r="M8154" t="str">
        <f>_xlfn.XLOOKUP(G8154,dMateriaPrima!$A$2:$A$12,dMateriaPrima!$B$2:$B$12)</f>
        <v>Pedra Britada</v>
      </c>
      <c r="N8154" s="2">
        <f>_xlfn.XLOOKUP(G8154,dMateriaPrima!$A$2:$A$12,dMateriaPrima!$C$2:$C$12)</f>
        <v>56</v>
      </c>
      <c r="O8154" s="3">
        <f t="shared" si="635"/>
        <v>20216</v>
      </c>
      <c r="P8154" s="4">
        <f t="shared" si="636"/>
        <v>0</v>
      </c>
      <c r="Q8154" s="3">
        <f t="shared" si="637"/>
        <v>20216</v>
      </c>
      <c r="R8154" t="str">
        <f t="shared" si="638"/>
        <v>Em atraso</v>
      </c>
      <c r="S8154" s="5">
        <f t="shared" si="639"/>
        <v>1</v>
      </c>
    </row>
    <row r="8155" spans="1:19" x14ac:dyDescent="0.25">
      <c r="A8155">
        <v>8154</v>
      </c>
      <c r="B8155" s="1">
        <v>44398</v>
      </c>
      <c r="C8155" s="1">
        <v>44400</v>
      </c>
      <c r="D8155" s="1">
        <v>44405</v>
      </c>
      <c r="E8155" s="1">
        <v>44405</v>
      </c>
      <c r="F8155">
        <v>4</v>
      </c>
      <c r="G8155">
        <v>5</v>
      </c>
      <c r="H8155">
        <v>133</v>
      </c>
      <c r="I8155" s="6">
        <v>0</v>
      </c>
      <c r="J8155">
        <v>2</v>
      </c>
      <c r="K8155" t="str">
        <f>_xlfn.XLOOKUP(fCompras!F8155,dComprador!$A$2:$A$7,dComprador!$B$2:$B$7)</f>
        <v>Lira</v>
      </c>
      <c r="L8155" t="str">
        <f>_xlfn.XLOOKUP(J8155,dFornecedor!$A$2:$A$6,dFornecedor!$B$2:$B$6)</f>
        <v>Minerva</v>
      </c>
      <c r="M8155" t="str">
        <f>_xlfn.XLOOKUP(G8155,dMateriaPrima!$A$2:$A$12,dMateriaPrima!$B$2:$B$12)</f>
        <v>Areia</v>
      </c>
      <c r="N8155" s="2">
        <f>_xlfn.XLOOKUP(G8155,dMateriaPrima!$A$2:$A$12,dMateriaPrima!$C$2:$C$12)</f>
        <v>3.59</v>
      </c>
      <c r="O8155" s="3">
        <f t="shared" si="635"/>
        <v>477.46999999999997</v>
      </c>
      <c r="P8155" s="4">
        <f t="shared" si="636"/>
        <v>0</v>
      </c>
      <c r="Q8155" s="3">
        <f t="shared" si="637"/>
        <v>477.46999999999997</v>
      </c>
      <c r="R8155" t="str">
        <f t="shared" si="638"/>
        <v>No prazo</v>
      </c>
      <c r="S8155" s="5">
        <f t="shared" si="639"/>
        <v>0</v>
      </c>
    </row>
    <row r="8156" spans="1:19" x14ac:dyDescent="0.25">
      <c r="A8156">
        <v>8155</v>
      </c>
      <c r="B8156" s="1">
        <v>44398</v>
      </c>
      <c r="C8156" s="1">
        <v>44399</v>
      </c>
      <c r="D8156" s="1">
        <v>44406</v>
      </c>
      <c r="E8156" s="1">
        <v>44408</v>
      </c>
      <c r="F8156">
        <v>4</v>
      </c>
      <c r="G8156">
        <v>1</v>
      </c>
      <c r="H8156">
        <v>258</v>
      </c>
      <c r="I8156" s="6">
        <v>0</v>
      </c>
      <c r="J8156">
        <v>3</v>
      </c>
      <c r="K8156" t="str">
        <f>_xlfn.XLOOKUP(fCompras!F8156,dComprador!$A$2:$A$7,dComprador!$B$2:$B$7)</f>
        <v>Lira</v>
      </c>
      <c r="L8156" t="str">
        <f>_xlfn.XLOOKUP(J8156,dFornecedor!$A$2:$A$6,dFornecedor!$B$2:$B$6)</f>
        <v>StepUp</v>
      </c>
      <c r="M8156" t="str">
        <f>_xlfn.XLOOKUP(G8156,dMateriaPrima!$A$2:$A$12,dMateriaPrima!$B$2:$B$12)</f>
        <v>Tecido</v>
      </c>
      <c r="N8156" s="2">
        <f>_xlfn.XLOOKUP(G8156,dMateriaPrima!$A$2:$A$12,dMateriaPrima!$C$2:$C$12)</f>
        <v>18</v>
      </c>
      <c r="O8156" s="3">
        <f t="shared" si="635"/>
        <v>4644</v>
      </c>
      <c r="P8156" s="4">
        <f t="shared" si="636"/>
        <v>0</v>
      </c>
      <c r="Q8156" s="3">
        <f t="shared" si="637"/>
        <v>4644</v>
      </c>
      <c r="R8156" t="str">
        <f t="shared" si="638"/>
        <v>Em atraso</v>
      </c>
      <c r="S8156" s="5">
        <f t="shared" si="639"/>
        <v>2</v>
      </c>
    </row>
    <row r="8157" spans="1:19" x14ac:dyDescent="0.25">
      <c r="A8157">
        <v>8156</v>
      </c>
      <c r="B8157" s="1">
        <v>44398</v>
      </c>
      <c r="C8157" s="1">
        <v>44406</v>
      </c>
      <c r="D8157" s="1">
        <v>44409</v>
      </c>
      <c r="E8157" s="1">
        <v>44415</v>
      </c>
      <c r="F8157">
        <v>4</v>
      </c>
      <c r="G8157">
        <v>5</v>
      </c>
      <c r="H8157">
        <v>216</v>
      </c>
      <c r="I8157" s="6">
        <v>0</v>
      </c>
      <c r="J8157">
        <v>2</v>
      </c>
      <c r="K8157" t="str">
        <f>_xlfn.XLOOKUP(fCompras!F8157,dComprador!$A$2:$A$7,dComprador!$B$2:$B$7)</f>
        <v>Lira</v>
      </c>
      <c r="L8157" t="str">
        <f>_xlfn.XLOOKUP(J8157,dFornecedor!$A$2:$A$6,dFornecedor!$B$2:$B$6)</f>
        <v>Minerva</v>
      </c>
      <c r="M8157" t="str">
        <f>_xlfn.XLOOKUP(G8157,dMateriaPrima!$A$2:$A$12,dMateriaPrima!$B$2:$B$12)</f>
        <v>Areia</v>
      </c>
      <c r="N8157" s="2">
        <f>_xlfn.XLOOKUP(G8157,dMateriaPrima!$A$2:$A$12,dMateriaPrima!$C$2:$C$12)</f>
        <v>3.59</v>
      </c>
      <c r="O8157" s="3">
        <f t="shared" si="635"/>
        <v>775.43999999999994</v>
      </c>
      <c r="P8157" s="4">
        <f t="shared" si="636"/>
        <v>0</v>
      </c>
      <c r="Q8157" s="3">
        <f t="shared" si="637"/>
        <v>775.43999999999994</v>
      </c>
      <c r="R8157" t="str">
        <f t="shared" si="638"/>
        <v>Em atraso</v>
      </c>
      <c r="S8157" s="5">
        <f t="shared" si="639"/>
        <v>6</v>
      </c>
    </row>
    <row r="8158" spans="1:19" x14ac:dyDescent="0.25">
      <c r="A8158">
        <v>8157</v>
      </c>
      <c r="B8158" s="1">
        <v>44398</v>
      </c>
      <c r="C8158" s="1">
        <v>44409</v>
      </c>
      <c r="D8158" s="1">
        <v>44409</v>
      </c>
      <c r="E8158" s="1">
        <v>44417</v>
      </c>
      <c r="F8158">
        <v>4</v>
      </c>
      <c r="G8158">
        <v>11</v>
      </c>
      <c r="H8158">
        <v>149</v>
      </c>
      <c r="I8158" s="6">
        <v>0</v>
      </c>
      <c r="J8158">
        <v>1</v>
      </c>
      <c r="K8158" t="str">
        <f>_xlfn.XLOOKUP(fCompras!F8158,dComprador!$A$2:$A$7,dComprador!$B$2:$B$7)</f>
        <v>Lira</v>
      </c>
      <c r="L8158" t="str">
        <f>_xlfn.XLOOKUP(J8158,dFornecedor!$A$2:$A$6,dFornecedor!$B$2:$B$6)</f>
        <v>NorthShore</v>
      </c>
      <c r="M8158" t="str">
        <f>_xlfn.XLOOKUP(G8158,dMateriaPrima!$A$2:$A$12,dMateriaPrima!$B$2:$B$12)</f>
        <v>Papel</v>
      </c>
      <c r="N8158" s="2">
        <f>_xlfn.XLOOKUP(G8158,dMateriaPrima!$A$2:$A$12,dMateriaPrima!$C$2:$C$12)</f>
        <v>9</v>
      </c>
      <c r="O8158" s="3">
        <f t="shared" si="635"/>
        <v>1341</v>
      </c>
      <c r="P8158" s="4">
        <f t="shared" si="636"/>
        <v>0</v>
      </c>
      <c r="Q8158" s="3">
        <f t="shared" si="637"/>
        <v>1341</v>
      </c>
      <c r="R8158" t="str">
        <f t="shared" si="638"/>
        <v>Em atraso</v>
      </c>
      <c r="S8158" s="5">
        <f t="shared" si="639"/>
        <v>8</v>
      </c>
    </row>
    <row r="8159" spans="1:19" x14ac:dyDescent="0.25">
      <c r="A8159">
        <v>8158</v>
      </c>
      <c r="B8159" s="1">
        <v>44398</v>
      </c>
      <c r="C8159" s="1">
        <v>44400</v>
      </c>
      <c r="D8159" s="1">
        <v>44414</v>
      </c>
      <c r="E8159" s="1">
        <v>44417</v>
      </c>
      <c r="F8159">
        <v>1</v>
      </c>
      <c r="G8159">
        <v>11</v>
      </c>
      <c r="H8159">
        <v>34</v>
      </c>
      <c r="I8159" s="6">
        <v>0</v>
      </c>
      <c r="J8159">
        <v>1</v>
      </c>
      <c r="K8159" t="str">
        <f>_xlfn.XLOOKUP(fCompras!F8159,dComprador!$A$2:$A$7,dComprador!$B$2:$B$7)</f>
        <v>Alon</v>
      </c>
      <c r="L8159" t="str">
        <f>_xlfn.XLOOKUP(J8159,dFornecedor!$A$2:$A$6,dFornecedor!$B$2:$B$6)</f>
        <v>NorthShore</v>
      </c>
      <c r="M8159" t="str">
        <f>_xlfn.XLOOKUP(G8159,dMateriaPrima!$A$2:$A$12,dMateriaPrima!$B$2:$B$12)</f>
        <v>Papel</v>
      </c>
      <c r="N8159" s="2">
        <f>_xlfn.XLOOKUP(G8159,dMateriaPrima!$A$2:$A$12,dMateriaPrima!$C$2:$C$12)</f>
        <v>9</v>
      </c>
      <c r="O8159" s="3">
        <f t="shared" si="635"/>
        <v>306</v>
      </c>
      <c r="P8159" s="4">
        <f t="shared" si="636"/>
        <v>0</v>
      </c>
      <c r="Q8159" s="3">
        <f t="shared" si="637"/>
        <v>306</v>
      </c>
      <c r="R8159" t="str">
        <f t="shared" si="638"/>
        <v>Em atraso</v>
      </c>
      <c r="S8159" s="5">
        <f t="shared" si="639"/>
        <v>3</v>
      </c>
    </row>
    <row r="8160" spans="1:19" x14ac:dyDescent="0.25">
      <c r="A8160">
        <v>8159</v>
      </c>
      <c r="B8160" s="1">
        <v>44398</v>
      </c>
      <c r="C8160" s="1">
        <v>44405</v>
      </c>
      <c r="D8160" s="1">
        <v>44417</v>
      </c>
      <c r="E8160" s="1">
        <v>44419</v>
      </c>
      <c r="F8160">
        <v>1</v>
      </c>
      <c r="G8160">
        <v>10</v>
      </c>
      <c r="H8160">
        <v>224</v>
      </c>
      <c r="I8160" s="6">
        <v>0</v>
      </c>
      <c r="J8160">
        <v>5</v>
      </c>
      <c r="K8160" t="str">
        <f>_xlfn.XLOOKUP(fCompras!F8160,dComprador!$A$2:$A$7,dComprador!$B$2:$B$7)</f>
        <v>Alon</v>
      </c>
      <c r="L8160" t="str">
        <f>_xlfn.XLOOKUP(J8160,dFornecedor!$A$2:$A$6,dFornecedor!$B$2:$B$6)</f>
        <v>Atlas</v>
      </c>
      <c r="M8160" t="str">
        <f>_xlfn.XLOOKUP(G8160,dMateriaPrima!$A$2:$A$12,dMateriaPrima!$B$2:$B$12)</f>
        <v>Pedra Britada</v>
      </c>
      <c r="N8160" s="2">
        <f>_xlfn.XLOOKUP(G8160,dMateriaPrima!$A$2:$A$12,dMateriaPrima!$C$2:$C$12)</f>
        <v>56</v>
      </c>
      <c r="O8160" s="3">
        <f t="shared" si="635"/>
        <v>12544</v>
      </c>
      <c r="P8160" s="4">
        <f t="shared" si="636"/>
        <v>0</v>
      </c>
      <c r="Q8160" s="3">
        <f t="shared" si="637"/>
        <v>12544</v>
      </c>
      <c r="R8160" t="str">
        <f t="shared" si="638"/>
        <v>Em atraso</v>
      </c>
      <c r="S8160" s="5">
        <f t="shared" si="639"/>
        <v>2</v>
      </c>
    </row>
    <row r="8161" spans="1:19" x14ac:dyDescent="0.25">
      <c r="A8161">
        <v>8160</v>
      </c>
      <c r="B8161" s="1">
        <v>44398</v>
      </c>
      <c r="C8161" s="1">
        <v>44402</v>
      </c>
      <c r="D8161" s="1">
        <v>44427</v>
      </c>
      <c r="E8161" s="1">
        <v>44428</v>
      </c>
      <c r="F8161">
        <v>1</v>
      </c>
      <c r="G8161">
        <v>11</v>
      </c>
      <c r="H8161">
        <v>289</v>
      </c>
      <c r="I8161" s="6">
        <v>0</v>
      </c>
      <c r="J8161">
        <v>4</v>
      </c>
      <c r="K8161" t="str">
        <f>_xlfn.XLOOKUP(fCompras!F8161,dComprador!$A$2:$A$7,dComprador!$B$2:$B$7)</f>
        <v>Alon</v>
      </c>
      <c r="L8161" t="str">
        <f>_xlfn.XLOOKUP(J8161,dFornecedor!$A$2:$A$6,dFornecedor!$B$2:$B$6)</f>
        <v>AlphaOmega</v>
      </c>
      <c r="M8161" t="str">
        <f>_xlfn.XLOOKUP(G8161,dMateriaPrima!$A$2:$A$12,dMateriaPrima!$B$2:$B$12)</f>
        <v>Papel</v>
      </c>
      <c r="N8161" s="2">
        <f>_xlfn.XLOOKUP(G8161,dMateriaPrima!$A$2:$A$12,dMateriaPrima!$C$2:$C$12)</f>
        <v>9</v>
      </c>
      <c r="O8161" s="3">
        <f t="shared" si="635"/>
        <v>2601</v>
      </c>
      <c r="P8161" s="4">
        <f t="shared" si="636"/>
        <v>0</v>
      </c>
      <c r="Q8161" s="3">
        <f t="shared" si="637"/>
        <v>2601</v>
      </c>
      <c r="R8161" t="str">
        <f t="shared" si="638"/>
        <v>Em atraso</v>
      </c>
      <c r="S8161" s="5">
        <f t="shared" si="639"/>
        <v>1</v>
      </c>
    </row>
    <row r="8162" spans="1:19" x14ac:dyDescent="0.25">
      <c r="A8162">
        <v>8161</v>
      </c>
      <c r="B8162" s="1">
        <v>44398</v>
      </c>
      <c r="C8162" s="1">
        <v>44406</v>
      </c>
      <c r="D8162" s="1">
        <v>44426</v>
      </c>
      <c r="E8162" s="1">
        <v>44430</v>
      </c>
      <c r="F8162">
        <v>1</v>
      </c>
      <c r="G8162">
        <v>1</v>
      </c>
      <c r="H8162">
        <v>3</v>
      </c>
      <c r="I8162" s="6">
        <v>0</v>
      </c>
      <c r="J8162">
        <v>2</v>
      </c>
      <c r="K8162" t="str">
        <f>_xlfn.XLOOKUP(fCompras!F8162,dComprador!$A$2:$A$7,dComprador!$B$2:$B$7)</f>
        <v>Alon</v>
      </c>
      <c r="L8162" t="str">
        <f>_xlfn.XLOOKUP(J8162,dFornecedor!$A$2:$A$6,dFornecedor!$B$2:$B$6)</f>
        <v>Minerva</v>
      </c>
      <c r="M8162" t="str">
        <f>_xlfn.XLOOKUP(G8162,dMateriaPrima!$A$2:$A$12,dMateriaPrima!$B$2:$B$12)</f>
        <v>Tecido</v>
      </c>
      <c r="N8162" s="2">
        <f>_xlfn.XLOOKUP(G8162,dMateriaPrima!$A$2:$A$12,dMateriaPrima!$C$2:$C$12)</f>
        <v>18</v>
      </c>
      <c r="O8162" s="3">
        <f t="shared" si="635"/>
        <v>54</v>
      </c>
      <c r="P8162" s="4">
        <f t="shared" si="636"/>
        <v>0</v>
      </c>
      <c r="Q8162" s="3">
        <f t="shared" si="637"/>
        <v>54</v>
      </c>
      <c r="R8162" t="str">
        <f t="shared" si="638"/>
        <v>Em atraso</v>
      </c>
      <c r="S8162" s="5">
        <f t="shared" si="639"/>
        <v>4</v>
      </c>
    </row>
    <row r="8163" spans="1:19" x14ac:dyDescent="0.25">
      <c r="A8163">
        <v>8162</v>
      </c>
      <c r="B8163" s="1">
        <v>44399</v>
      </c>
      <c r="C8163" s="1">
        <v>44407</v>
      </c>
      <c r="D8163" s="1">
        <v>44410</v>
      </c>
      <c r="E8163" s="1">
        <v>44413</v>
      </c>
      <c r="F8163">
        <v>4</v>
      </c>
      <c r="G8163">
        <v>9</v>
      </c>
      <c r="H8163">
        <v>271</v>
      </c>
      <c r="I8163" s="6">
        <v>0</v>
      </c>
      <c r="J8163">
        <v>2</v>
      </c>
      <c r="K8163" t="str">
        <f>_xlfn.XLOOKUP(fCompras!F8163,dComprador!$A$2:$A$7,dComprador!$B$2:$B$7)</f>
        <v>Lira</v>
      </c>
      <c r="L8163" t="str">
        <f>_xlfn.XLOOKUP(J8163,dFornecedor!$A$2:$A$6,dFornecedor!$B$2:$B$6)</f>
        <v>Minerva</v>
      </c>
      <c r="M8163" t="str">
        <f>_xlfn.XLOOKUP(G8163,dMateriaPrima!$A$2:$A$12,dMateriaPrima!$B$2:$B$12)</f>
        <v>Couro</v>
      </c>
      <c r="N8163" s="2">
        <f>_xlfn.XLOOKUP(G8163,dMateriaPrima!$A$2:$A$12,dMateriaPrima!$C$2:$C$12)</f>
        <v>4.4000000000000004</v>
      </c>
      <c r="O8163" s="3">
        <f t="shared" si="635"/>
        <v>1192.4000000000001</v>
      </c>
      <c r="P8163" s="4">
        <f t="shared" si="636"/>
        <v>0</v>
      </c>
      <c r="Q8163" s="3">
        <f t="shared" si="637"/>
        <v>1192.4000000000001</v>
      </c>
      <c r="R8163" t="str">
        <f t="shared" si="638"/>
        <v>Em atraso</v>
      </c>
      <c r="S8163" s="5">
        <f t="shared" si="639"/>
        <v>3</v>
      </c>
    </row>
    <row r="8164" spans="1:19" x14ac:dyDescent="0.25">
      <c r="A8164">
        <v>8163</v>
      </c>
      <c r="B8164" s="1">
        <v>44399</v>
      </c>
      <c r="C8164" s="1">
        <v>44407</v>
      </c>
      <c r="D8164" s="1">
        <v>44409</v>
      </c>
      <c r="E8164" s="1">
        <v>44413</v>
      </c>
      <c r="F8164">
        <v>4</v>
      </c>
      <c r="G8164">
        <v>8</v>
      </c>
      <c r="H8164">
        <v>130</v>
      </c>
      <c r="I8164" s="6">
        <v>0.17</v>
      </c>
      <c r="J8164">
        <v>2</v>
      </c>
      <c r="K8164" t="str">
        <f>_xlfn.XLOOKUP(fCompras!F8164,dComprador!$A$2:$A$7,dComprador!$B$2:$B$7)</f>
        <v>Lira</v>
      </c>
      <c r="L8164" t="str">
        <f>_xlfn.XLOOKUP(J8164,dFornecedor!$A$2:$A$6,dFornecedor!$B$2:$B$6)</f>
        <v>Minerva</v>
      </c>
      <c r="M8164" t="str">
        <f>_xlfn.XLOOKUP(G8164,dMateriaPrima!$A$2:$A$12,dMateriaPrima!$B$2:$B$12)</f>
        <v>Cimento</v>
      </c>
      <c r="N8164" s="2">
        <f>_xlfn.XLOOKUP(G8164,dMateriaPrima!$A$2:$A$12,dMateriaPrima!$C$2:$C$12)</f>
        <v>23</v>
      </c>
      <c r="O8164" s="3">
        <f t="shared" si="635"/>
        <v>2990</v>
      </c>
      <c r="P8164" s="4">
        <f t="shared" si="636"/>
        <v>508.3</v>
      </c>
      <c r="Q8164" s="3">
        <f t="shared" si="637"/>
        <v>2481.6999999999998</v>
      </c>
      <c r="R8164" t="str">
        <f t="shared" si="638"/>
        <v>Em atraso</v>
      </c>
      <c r="S8164" s="5">
        <f t="shared" si="639"/>
        <v>4</v>
      </c>
    </row>
    <row r="8165" spans="1:19" x14ac:dyDescent="0.25">
      <c r="A8165">
        <v>8164</v>
      </c>
      <c r="B8165" s="1">
        <v>44399</v>
      </c>
      <c r="C8165" s="1">
        <v>44407</v>
      </c>
      <c r="D8165" s="1">
        <v>44429</v>
      </c>
      <c r="E8165" s="1">
        <v>44430</v>
      </c>
      <c r="F8165">
        <v>1</v>
      </c>
      <c r="G8165">
        <v>9</v>
      </c>
      <c r="H8165">
        <v>46</v>
      </c>
      <c r="I8165" s="6">
        <v>0</v>
      </c>
      <c r="J8165">
        <v>2</v>
      </c>
      <c r="K8165" t="str">
        <f>_xlfn.XLOOKUP(fCompras!F8165,dComprador!$A$2:$A$7,dComprador!$B$2:$B$7)</f>
        <v>Alon</v>
      </c>
      <c r="L8165" t="str">
        <f>_xlfn.XLOOKUP(J8165,dFornecedor!$A$2:$A$6,dFornecedor!$B$2:$B$6)</f>
        <v>Minerva</v>
      </c>
      <c r="M8165" t="str">
        <f>_xlfn.XLOOKUP(G8165,dMateriaPrima!$A$2:$A$12,dMateriaPrima!$B$2:$B$12)</f>
        <v>Couro</v>
      </c>
      <c r="N8165" s="2">
        <f>_xlfn.XLOOKUP(G8165,dMateriaPrima!$A$2:$A$12,dMateriaPrima!$C$2:$C$12)</f>
        <v>4.4000000000000004</v>
      </c>
      <c r="O8165" s="3">
        <f t="shared" si="635"/>
        <v>202.4</v>
      </c>
      <c r="P8165" s="4">
        <f t="shared" si="636"/>
        <v>0</v>
      </c>
      <c r="Q8165" s="3">
        <f t="shared" si="637"/>
        <v>202.4</v>
      </c>
      <c r="R8165" t="str">
        <f t="shared" si="638"/>
        <v>Em atraso</v>
      </c>
      <c r="S8165" s="5">
        <f t="shared" si="639"/>
        <v>1</v>
      </c>
    </row>
    <row r="8166" spans="1:19" x14ac:dyDescent="0.25">
      <c r="A8166">
        <v>8165</v>
      </c>
      <c r="B8166" s="1">
        <v>44399</v>
      </c>
      <c r="C8166" s="1">
        <v>44410</v>
      </c>
      <c r="D8166" s="1">
        <v>44416</v>
      </c>
      <c r="E8166" s="1">
        <v>44418</v>
      </c>
      <c r="F8166">
        <v>1</v>
      </c>
      <c r="G8166">
        <v>1</v>
      </c>
      <c r="H8166">
        <v>214</v>
      </c>
      <c r="I8166" s="6">
        <v>0</v>
      </c>
      <c r="J8166">
        <v>1</v>
      </c>
      <c r="K8166" t="str">
        <f>_xlfn.XLOOKUP(fCompras!F8166,dComprador!$A$2:$A$7,dComprador!$B$2:$B$7)</f>
        <v>Alon</v>
      </c>
      <c r="L8166" t="str">
        <f>_xlfn.XLOOKUP(J8166,dFornecedor!$A$2:$A$6,dFornecedor!$B$2:$B$6)</f>
        <v>NorthShore</v>
      </c>
      <c r="M8166" t="str">
        <f>_xlfn.XLOOKUP(G8166,dMateriaPrima!$A$2:$A$12,dMateriaPrima!$B$2:$B$12)</f>
        <v>Tecido</v>
      </c>
      <c r="N8166" s="2">
        <f>_xlfn.XLOOKUP(G8166,dMateriaPrima!$A$2:$A$12,dMateriaPrima!$C$2:$C$12)</f>
        <v>18</v>
      </c>
      <c r="O8166" s="3">
        <f t="shared" si="635"/>
        <v>3852</v>
      </c>
      <c r="P8166" s="4">
        <f t="shared" si="636"/>
        <v>0</v>
      </c>
      <c r="Q8166" s="3">
        <f t="shared" si="637"/>
        <v>3852</v>
      </c>
      <c r="R8166" t="str">
        <f t="shared" si="638"/>
        <v>Em atraso</v>
      </c>
      <c r="S8166" s="5">
        <f t="shared" si="639"/>
        <v>2</v>
      </c>
    </row>
    <row r="8167" spans="1:19" x14ac:dyDescent="0.25">
      <c r="A8167">
        <v>8166</v>
      </c>
      <c r="B8167" s="1">
        <v>44399</v>
      </c>
      <c r="C8167" s="1">
        <v>44399</v>
      </c>
      <c r="D8167" s="1">
        <v>44417</v>
      </c>
      <c r="E8167" s="1">
        <v>44421</v>
      </c>
      <c r="F8167">
        <v>1</v>
      </c>
      <c r="G8167">
        <v>7</v>
      </c>
      <c r="H8167">
        <v>248</v>
      </c>
      <c r="I8167" s="6">
        <v>0</v>
      </c>
      <c r="J8167">
        <v>5</v>
      </c>
      <c r="K8167" t="str">
        <f>_xlfn.XLOOKUP(fCompras!F8167,dComprador!$A$2:$A$7,dComprador!$B$2:$B$7)</f>
        <v>Alon</v>
      </c>
      <c r="L8167" t="str">
        <f>_xlfn.XLOOKUP(J8167,dFornecedor!$A$2:$A$6,dFornecedor!$B$2:$B$6)</f>
        <v>Atlas</v>
      </c>
      <c r="M8167" t="str">
        <f>_xlfn.XLOOKUP(G8167,dMateriaPrima!$A$2:$A$12,dMateriaPrima!$B$2:$B$12)</f>
        <v>Poliéster</v>
      </c>
      <c r="N8167" s="2">
        <f>_xlfn.XLOOKUP(G8167,dMateriaPrima!$A$2:$A$12,dMateriaPrima!$C$2:$C$12)</f>
        <v>8</v>
      </c>
      <c r="O8167" s="3">
        <f t="shared" si="635"/>
        <v>1984</v>
      </c>
      <c r="P8167" s="4">
        <f t="shared" si="636"/>
        <v>0</v>
      </c>
      <c r="Q8167" s="3">
        <f t="shared" si="637"/>
        <v>1984</v>
      </c>
      <c r="R8167" t="str">
        <f t="shared" si="638"/>
        <v>Em atraso</v>
      </c>
      <c r="S8167" s="5">
        <f t="shared" si="639"/>
        <v>4</v>
      </c>
    </row>
    <row r="8168" spans="1:19" x14ac:dyDescent="0.25">
      <c r="A8168">
        <v>8167</v>
      </c>
      <c r="B8168" s="1">
        <v>44399</v>
      </c>
      <c r="C8168" s="1">
        <v>44408</v>
      </c>
      <c r="D8168" s="1">
        <v>44415</v>
      </c>
      <c r="E8168" s="1">
        <v>44417</v>
      </c>
      <c r="F8168">
        <v>1</v>
      </c>
      <c r="G8168">
        <v>5</v>
      </c>
      <c r="H8168">
        <v>343</v>
      </c>
      <c r="I8168" s="6">
        <v>0</v>
      </c>
      <c r="J8168">
        <v>3</v>
      </c>
      <c r="K8168" t="str">
        <f>_xlfn.XLOOKUP(fCompras!F8168,dComprador!$A$2:$A$7,dComprador!$B$2:$B$7)</f>
        <v>Alon</v>
      </c>
      <c r="L8168" t="str">
        <f>_xlfn.XLOOKUP(J8168,dFornecedor!$A$2:$A$6,dFornecedor!$B$2:$B$6)</f>
        <v>StepUp</v>
      </c>
      <c r="M8168" t="str">
        <f>_xlfn.XLOOKUP(G8168,dMateriaPrima!$A$2:$A$12,dMateriaPrima!$B$2:$B$12)</f>
        <v>Areia</v>
      </c>
      <c r="N8168" s="2">
        <f>_xlfn.XLOOKUP(G8168,dMateriaPrima!$A$2:$A$12,dMateriaPrima!$C$2:$C$12)</f>
        <v>3.59</v>
      </c>
      <c r="O8168" s="3">
        <f t="shared" si="635"/>
        <v>1231.3699999999999</v>
      </c>
      <c r="P8168" s="4">
        <f t="shared" si="636"/>
        <v>0</v>
      </c>
      <c r="Q8168" s="3">
        <f t="shared" si="637"/>
        <v>1231.3699999999999</v>
      </c>
      <c r="R8168" t="str">
        <f t="shared" si="638"/>
        <v>Em atraso</v>
      </c>
      <c r="S8168" s="5">
        <f t="shared" si="639"/>
        <v>2</v>
      </c>
    </row>
    <row r="8169" spans="1:19" x14ac:dyDescent="0.25">
      <c r="A8169">
        <v>8168</v>
      </c>
      <c r="B8169" s="1">
        <v>44399</v>
      </c>
      <c r="C8169" s="1">
        <v>44408</v>
      </c>
      <c r="D8169" s="1">
        <v>44418</v>
      </c>
      <c r="E8169" s="1">
        <v>44422</v>
      </c>
      <c r="F8169">
        <v>1</v>
      </c>
      <c r="G8169">
        <v>9</v>
      </c>
      <c r="H8169">
        <v>428</v>
      </c>
      <c r="I8169" s="6">
        <v>0</v>
      </c>
      <c r="J8169">
        <v>2</v>
      </c>
      <c r="K8169" t="str">
        <f>_xlfn.XLOOKUP(fCompras!F8169,dComprador!$A$2:$A$7,dComprador!$B$2:$B$7)</f>
        <v>Alon</v>
      </c>
      <c r="L8169" t="str">
        <f>_xlfn.XLOOKUP(J8169,dFornecedor!$A$2:$A$6,dFornecedor!$B$2:$B$6)</f>
        <v>Minerva</v>
      </c>
      <c r="M8169" t="str">
        <f>_xlfn.XLOOKUP(G8169,dMateriaPrima!$A$2:$A$12,dMateriaPrima!$B$2:$B$12)</f>
        <v>Couro</v>
      </c>
      <c r="N8169" s="2">
        <f>_xlfn.XLOOKUP(G8169,dMateriaPrima!$A$2:$A$12,dMateriaPrima!$C$2:$C$12)</f>
        <v>4.4000000000000004</v>
      </c>
      <c r="O8169" s="3">
        <f t="shared" si="635"/>
        <v>1883.2</v>
      </c>
      <c r="P8169" s="4">
        <f t="shared" si="636"/>
        <v>0</v>
      </c>
      <c r="Q8169" s="3">
        <f t="shared" si="637"/>
        <v>1883.2</v>
      </c>
      <c r="R8169" t="str">
        <f t="shared" si="638"/>
        <v>Em atraso</v>
      </c>
      <c r="S8169" s="5">
        <f t="shared" si="639"/>
        <v>4</v>
      </c>
    </row>
    <row r="8170" spans="1:19" x14ac:dyDescent="0.25">
      <c r="A8170">
        <v>8169</v>
      </c>
      <c r="B8170" s="1">
        <v>44399</v>
      </c>
      <c r="C8170" s="1">
        <v>44408</v>
      </c>
      <c r="D8170" s="1">
        <v>44417</v>
      </c>
      <c r="E8170" s="1">
        <v>44422</v>
      </c>
      <c r="F8170">
        <v>1</v>
      </c>
      <c r="G8170">
        <v>5</v>
      </c>
      <c r="H8170">
        <v>437</v>
      </c>
      <c r="I8170" s="6">
        <v>0</v>
      </c>
      <c r="J8170">
        <v>3</v>
      </c>
      <c r="K8170" t="str">
        <f>_xlfn.XLOOKUP(fCompras!F8170,dComprador!$A$2:$A$7,dComprador!$B$2:$B$7)</f>
        <v>Alon</v>
      </c>
      <c r="L8170" t="str">
        <f>_xlfn.XLOOKUP(J8170,dFornecedor!$A$2:$A$6,dFornecedor!$B$2:$B$6)</f>
        <v>StepUp</v>
      </c>
      <c r="M8170" t="str">
        <f>_xlfn.XLOOKUP(G8170,dMateriaPrima!$A$2:$A$12,dMateriaPrima!$B$2:$B$12)</f>
        <v>Areia</v>
      </c>
      <c r="N8170" s="2">
        <f>_xlfn.XLOOKUP(G8170,dMateriaPrima!$A$2:$A$12,dMateriaPrima!$C$2:$C$12)</f>
        <v>3.59</v>
      </c>
      <c r="O8170" s="3">
        <f t="shared" si="635"/>
        <v>1568.83</v>
      </c>
      <c r="P8170" s="4">
        <f t="shared" si="636"/>
        <v>0</v>
      </c>
      <c r="Q8170" s="3">
        <f t="shared" si="637"/>
        <v>1568.83</v>
      </c>
      <c r="R8170" t="str">
        <f t="shared" si="638"/>
        <v>Em atraso</v>
      </c>
      <c r="S8170" s="5">
        <f t="shared" si="639"/>
        <v>5</v>
      </c>
    </row>
    <row r="8171" spans="1:19" x14ac:dyDescent="0.25">
      <c r="A8171">
        <v>8170</v>
      </c>
      <c r="B8171" s="1">
        <v>44399</v>
      </c>
      <c r="C8171" s="1">
        <v>44400</v>
      </c>
      <c r="D8171" s="1">
        <v>44427</v>
      </c>
      <c r="E8171" s="1">
        <v>44429</v>
      </c>
      <c r="F8171">
        <v>1</v>
      </c>
      <c r="G8171">
        <v>11</v>
      </c>
      <c r="H8171">
        <v>119</v>
      </c>
      <c r="I8171" s="6">
        <v>0</v>
      </c>
      <c r="J8171">
        <v>4</v>
      </c>
      <c r="K8171" t="str">
        <f>_xlfn.XLOOKUP(fCompras!F8171,dComprador!$A$2:$A$7,dComprador!$B$2:$B$7)</f>
        <v>Alon</v>
      </c>
      <c r="L8171" t="str">
        <f>_xlfn.XLOOKUP(J8171,dFornecedor!$A$2:$A$6,dFornecedor!$B$2:$B$6)</f>
        <v>AlphaOmega</v>
      </c>
      <c r="M8171" t="str">
        <f>_xlfn.XLOOKUP(G8171,dMateriaPrima!$A$2:$A$12,dMateriaPrima!$B$2:$B$12)</f>
        <v>Papel</v>
      </c>
      <c r="N8171" s="2">
        <f>_xlfn.XLOOKUP(G8171,dMateriaPrima!$A$2:$A$12,dMateriaPrima!$C$2:$C$12)</f>
        <v>9</v>
      </c>
      <c r="O8171" s="3">
        <f t="shared" si="635"/>
        <v>1071</v>
      </c>
      <c r="P8171" s="4">
        <f t="shared" si="636"/>
        <v>0</v>
      </c>
      <c r="Q8171" s="3">
        <f t="shared" si="637"/>
        <v>1071</v>
      </c>
      <c r="R8171" t="str">
        <f t="shared" si="638"/>
        <v>Em atraso</v>
      </c>
      <c r="S8171" s="5">
        <f t="shared" si="639"/>
        <v>2</v>
      </c>
    </row>
    <row r="8172" spans="1:19" x14ac:dyDescent="0.25">
      <c r="A8172">
        <v>8171</v>
      </c>
      <c r="B8172" s="1">
        <v>44399</v>
      </c>
      <c r="C8172" s="1">
        <v>44407</v>
      </c>
      <c r="D8172" s="1">
        <v>44429</v>
      </c>
      <c r="E8172" s="1">
        <v>44433</v>
      </c>
      <c r="F8172">
        <v>1</v>
      </c>
      <c r="G8172">
        <v>7</v>
      </c>
      <c r="H8172">
        <v>56</v>
      </c>
      <c r="I8172" s="6">
        <v>0</v>
      </c>
      <c r="J8172">
        <v>3</v>
      </c>
      <c r="K8172" t="str">
        <f>_xlfn.XLOOKUP(fCompras!F8172,dComprador!$A$2:$A$7,dComprador!$B$2:$B$7)</f>
        <v>Alon</v>
      </c>
      <c r="L8172" t="str">
        <f>_xlfn.XLOOKUP(J8172,dFornecedor!$A$2:$A$6,dFornecedor!$B$2:$B$6)</f>
        <v>StepUp</v>
      </c>
      <c r="M8172" t="str">
        <f>_xlfn.XLOOKUP(G8172,dMateriaPrima!$A$2:$A$12,dMateriaPrima!$B$2:$B$12)</f>
        <v>Poliéster</v>
      </c>
      <c r="N8172" s="2">
        <f>_xlfn.XLOOKUP(G8172,dMateriaPrima!$A$2:$A$12,dMateriaPrima!$C$2:$C$12)</f>
        <v>8</v>
      </c>
      <c r="O8172" s="3">
        <f t="shared" si="635"/>
        <v>448</v>
      </c>
      <c r="P8172" s="4">
        <f t="shared" si="636"/>
        <v>0</v>
      </c>
      <c r="Q8172" s="3">
        <f t="shared" si="637"/>
        <v>448</v>
      </c>
      <c r="R8172" t="str">
        <f t="shared" si="638"/>
        <v>Em atraso</v>
      </c>
      <c r="S8172" s="5">
        <f t="shared" si="639"/>
        <v>4</v>
      </c>
    </row>
    <row r="8173" spans="1:19" x14ac:dyDescent="0.25">
      <c r="A8173">
        <v>8172</v>
      </c>
      <c r="B8173" s="1">
        <v>44399</v>
      </c>
      <c r="C8173" s="1">
        <v>44400</v>
      </c>
      <c r="D8173" s="1">
        <v>44431</v>
      </c>
      <c r="E8173" s="1">
        <v>44433</v>
      </c>
      <c r="F8173">
        <v>1</v>
      </c>
      <c r="G8173">
        <v>9</v>
      </c>
      <c r="H8173">
        <v>145</v>
      </c>
      <c r="I8173" s="6">
        <v>0</v>
      </c>
      <c r="J8173">
        <v>3</v>
      </c>
      <c r="K8173" t="str">
        <f>_xlfn.XLOOKUP(fCompras!F8173,dComprador!$A$2:$A$7,dComprador!$B$2:$B$7)</f>
        <v>Alon</v>
      </c>
      <c r="L8173" t="str">
        <f>_xlfn.XLOOKUP(J8173,dFornecedor!$A$2:$A$6,dFornecedor!$B$2:$B$6)</f>
        <v>StepUp</v>
      </c>
      <c r="M8173" t="str">
        <f>_xlfn.XLOOKUP(G8173,dMateriaPrima!$A$2:$A$12,dMateriaPrima!$B$2:$B$12)</f>
        <v>Couro</v>
      </c>
      <c r="N8173" s="2">
        <f>_xlfn.XLOOKUP(G8173,dMateriaPrima!$A$2:$A$12,dMateriaPrima!$C$2:$C$12)</f>
        <v>4.4000000000000004</v>
      </c>
      <c r="O8173" s="3">
        <f t="shared" si="635"/>
        <v>638</v>
      </c>
      <c r="P8173" s="4">
        <f t="shared" si="636"/>
        <v>0</v>
      </c>
      <c r="Q8173" s="3">
        <f t="shared" si="637"/>
        <v>638</v>
      </c>
      <c r="R8173" t="str">
        <f t="shared" si="638"/>
        <v>Em atraso</v>
      </c>
      <c r="S8173" s="5">
        <f t="shared" si="639"/>
        <v>2</v>
      </c>
    </row>
    <row r="8174" spans="1:19" x14ac:dyDescent="0.25">
      <c r="A8174">
        <v>8173</v>
      </c>
      <c r="B8174" s="1">
        <v>44399</v>
      </c>
      <c r="C8174" s="1">
        <v>44399</v>
      </c>
      <c r="D8174" s="1">
        <v>44419</v>
      </c>
      <c r="E8174" s="1">
        <v>44419</v>
      </c>
      <c r="F8174">
        <v>1</v>
      </c>
      <c r="G8174">
        <v>7</v>
      </c>
      <c r="H8174">
        <v>221</v>
      </c>
      <c r="I8174" s="6">
        <v>0</v>
      </c>
      <c r="J8174">
        <v>2</v>
      </c>
      <c r="K8174" t="str">
        <f>_xlfn.XLOOKUP(fCompras!F8174,dComprador!$A$2:$A$7,dComprador!$B$2:$B$7)</f>
        <v>Alon</v>
      </c>
      <c r="L8174" t="str">
        <f>_xlfn.XLOOKUP(J8174,dFornecedor!$A$2:$A$6,dFornecedor!$B$2:$B$6)</f>
        <v>Minerva</v>
      </c>
      <c r="M8174" t="str">
        <f>_xlfn.XLOOKUP(G8174,dMateriaPrima!$A$2:$A$12,dMateriaPrima!$B$2:$B$12)</f>
        <v>Poliéster</v>
      </c>
      <c r="N8174" s="2">
        <f>_xlfn.XLOOKUP(G8174,dMateriaPrima!$A$2:$A$12,dMateriaPrima!$C$2:$C$12)</f>
        <v>8</v>
      </c>
      <c r="O8174" s="3">
        <f t="shared" si="635"/>
        <v>1768</v>
      </c>
      <c r="P8174" s="4">
        <f t="shared" si="636"/>
        <v>0</v>
      </c>
      <c r="Q8174" s="3">
        <f t="shared" si="637"/>
        <v>1768</v>
      </c>
      <c r="R8174" t="str">
        <f t="shared" si="638"/>
        <v>No prazo</v>
      </c>
      <c r="S8174" s="5">
        <f t="shared" si="639"/>
        <v>0</v>
      </c>
    </row>
    <row r="8175" spans="1:19" x14ac:dyDescent="0.25">
      <c r="A8175">
        <v>8174</v>
      </c>
      <c r="B8175" s="1">
        <v>44399</v>
      </c>
      <c r="C8175" s="1">
        <v>44400</v>
      </c>
      <c r="D8175" s="1">
        <v>44423</v>
      </c>
      <c r="E8175" s="1">
        <v>44425</v>
      </c>
      <c r="F8175">
        <v>1</v>
      </c>
      <c r="G8175">
        <v>11</v>
      </c>
      <c r="H8175">
        <v>29</v>
      </c>
      <c r="I8175" s="6">
        <v>0</v>
      </c>
      <c r="J8175">
        <v>3</v>
      </c>
      <c r="K8175" t="str">
        <f>_xlfn.XLOOKUP(fCompras!F8175,dComprador!$A$2:$A$7,dComprador!$B$2:$B$7)</f>
        <v>Alon</v>
      </c>
      <c r="L8175" t="str">
        <f>_xlfn.XLOOKUP(J8175,dFornecedor!$A$2:$A$6,dFornecedor!$B$2:$B$6)</f>
        <v>StepUp</v>
      </c>
      <c r="M8175" t="str">
        <f>_xlfn.XLOOKUP(G8175,dMateriaPrima!$A$2:$A$12,dMateriaPrima!$B$2:$B$12)</f>
        <v>Papel</v>
      </c>
      <c r="N8175" s="2">
        <f>_xlfn.XLOOKUP(G8175,dMateriaPrima!$A$2:$A$12,dMateriaPrima!$C$2:$C$12)</f>
        <v>9</v>
      </c>
      <c r="O8175" s="3">
        <f t="shared" si="635"/>
        <v>261</v>
      </c>
      <c r="P8175" s="4">
        <f t="shared" si="636"/>
        <v>0</v>
      </c>
      <c r="Q8175" s="3">
        <f t="shared" si="637"/>
        <v>261</v>
      </c>
      <c r="R8175" t="str">
        <f t="shared" si="638"/>
        <v>Em atraso</v>
      </c>
      <c r="S8175" s="5">
        <f t="shared" si="639"/>
        <v>2</v>
      </c>
    </row>
    <row r="8176" spans="1:19" x14ac:dyDescent="0.25">
      <c r="A8176">
        <v>8175</v>
      </c>
      <c r="B8176" s="1">
        <v>44400</v>
      </c>
      <c r="C8176" s="1">
        <v>44408</v>
      </c>
      <c r="D8176" s="1">
        <v>44411</v>
      </c>
      <c r="E8176" s="1">
        <v>44411</v>
      </c>
      <c r="F8176">
        <v>4</v>
      </c>
      <c r="G8176">
        <v>6</v>
      </c>
      <c r="H8176">
        <v>47</v>
      </c>
      <c r="I8176" s="6">
        <v>0</v>
      </c>
      <c r="J8176">
        <v>2</v>
      </c>
      <c r="K8176" t="str">
        <f>_xlfn.XLOOKUP(fCompras!F8176,dComprador!$A$2:$A$7,dComprador!$B$2:$B$7)</f>
        <v>Lira</v>
      </c>
      <c r="L8176" t="str">
        <f>_xlfn.XLOOKUP(J8176,dFornecedor!$A$2:$A$6,dFornecedor!$B$2:$B$6)</f>
        <v>Minerva</v>
      </c>
      <c r="M8176" t="str">
        <f>_xlfn.XLOOKUP(G8176,dMateriaPrima!$A$2:$A$12,dMateriaPrima!$B$2:$B$12)</f>
        <v>Fio Algodão</v>
      </c>
      <c r="N8176" s="2">
        <f>_xlfn.XLOOKUP(G8176,dMateriaPrima!$A$2:$A$12,dMateriaPrima!$C$2:$C$12)</f>
        <v>55.9</v>
      </c>
      <c r="O8176" s="3">
        <f t="shared" si="635"/>
        <v>2627.2999999999997</v>
      </c>
      <c r="P8176" s="4">
        <f t="shared" si="636"/>
        <v>0</v>
      </c>
      <c r="Q8176" s="3">
        <f t="shared" si="637"/>
        <v>2627.2999999999997</v>
      </c>
      <c r="R8176" t="str">
        <f t="shared" si="638"/>
        <v>No prazo</v>
      </c>
      <c r="S8176" s="5">
        <f t="shared" si="639"/>
        <v>0</v>
      </c>
    </row>
    <row r="8177" spans="1:19" x14ac:dyDescent="0.25">
      <c r="A8177">
        <v>8176</v>
      </c>
      <c r="B8177" s="1">
        <v>44400</v>
      </c>
      <c r="C8177" s="1">
        <v>44403</v>
      </c>
      <c r="D8177" s="1">
        <v>44407</v>
      </c>
      <c r="E8177" s="1">
        <v>44409</v>
      </c>
      <c r="F8177">
        <v>4</v>
      </c>
      <c r="G8177">
        <v>5</v>
      </c>
      <c r="H8177">
        <v>224</v>
      </c>
      <c r="I8177" s="6">
        <v>0</v>
      </c>
      <c r="J8177">
        <v>3</v>
      </c>
      <c r="K8177" t="str">
        <f>_xlfn.XLOOKUP(fCompras!F8177,dComprador!$A$2:$A$7,dComprador!$B$2:$B$7)</f>
        <v>Lira</v>
      </c>
      <c r="L8177" t="str">
        <f>_xlfn.XLOOKUP(J8177,dFornecedor!$A$2:$A$6,dFornecedor!$B$2:$B$6)</f>
        <v>StepUp</v>
      </c>
      <c r="M8177" t="str">
        <f>_xlfn.XLOOKUP(G8177,dMateriaPrima!$A$2:$A$12,dMateriaPrima!$B$2:$B$12)</f>
        <v>Areia</v>
      </c>
      <c r="N8177" s="2">
        <f>_xlfn.XLOOKUP(G8177,dMateriaPrima!$A$2:$A$12,dMateriaPrima!$C$2:$C$12)</f>
        <v>3.59</v>
      </c>
      <c r="O8177" s="3">
        <f t="shared" si="635"/>
        <v>804.16</v>
      </c>
      <c r="P8177" s="4">
        <f t="shared" si="636"/>
        <v>0</v>
      </c>
      <c r="Q8177" s="3">
        <f t="shared" si="637"/>
        <v>804.16</v>
      </c>
      <c r="R8177" t="str">
        <f t="shared" si="638"/>
        <v>Em atraso</v>
      </c>
      <c r="S8177" s="5">
        <f t="shared" si="639"/>
        <v>2</v>
      </c>
    </row>
    <row r="8178" spans="1:19" x14ac:dyDescent="0.25">
      <c r="A8178">
        <v>8177</v>
      </c>
      <c r="B8178" s="1">
        <v>44400</v>
      </c>
      <c r="C8178" s="1">
        <v>44407</v>
      </c>
      <c r="D8178" s="1">
        <v>44407</v>
      </c>
      <c r="E8178" s="1">
        <v>44409</v>
      </c>
      <c r="F8178">
        <v>4</v>
      </c>
      <c r="G8178">
        <v>8</v>
      </c>
      <c r="H8178">
        <v>504</v>
      </c>
      <c r="I8178" s="6">
        <v>0</v>
      </c>
      <c r="J8178">
        <v>1</v>
      </c>
      <c r="K8178" t="str">
        <f>_xlfn.XLOOKUP(fCompras!F8178,dComprador!$A$2:$A$7,dComprador!$B$2:$B$7)</f>
        <v>Lira</v>
      </c>
      <c r="L8178" t="str">
        <f>_xlfn.XLOOKUP(J8178,dFornecedor!$A$2:$A$6,dFornecedor!$B$2:$B$6)</f>
        <v>NorthShore</v>
      </c>
      <c r="M8178" t="str">
        <f>_xlfn.XLOOKUP(G8178,dMateriaPrima!$A$2:$A$12,dMateriaPrima!$B$2:$B$12)</f>
        <v>Cimento</v>
      </c>
      <c r="N8178" s="2">
        <f>_xlfn.XLOOKUP(G8178,dMateriaPrima!$A$2:$A$12,dMateriaPrima!$C$2:$C$12)</f>
        <v>23</v>
      </c>
      <c r="O8178" s="3">
        <f t="shared" si="635"/>
        <v>11592</v>
      </c>
      <c r="P8178" s="4">
        <f t="shared" si="636"/>
        <v>0</v>
      </c>
      <c r="Q8178" s="3">
        <f t="shared" si="637"/>
        <v>11592</v>
      </c>
      <c r="R8178" t="str">
        <f t="shared" si="638"/>
        <v>Em atraso</v>
      </c>
      <c r="S8178" s="5">
        <f t="shared" si="639"/>
        <v>2</v>
      </c>
    </row>
    <row r="8179" spans="1:19" x14ac:dyDescent="0.25">
      <c r="A8179">
        <v>8178</v>
      </c>
      <c r="B8179" s="1">
        <v>44400</v>
      </c>
      <c r="C8179" s="1">
        <v>44400</v>
      </c>
      <c r="D8179" s="1">
        <v>44407</v>
      </c>
      <c r="E8179" s="1">
        <v>44410</v>
      </c>
      <c r="F8179">
        <v>4</v>
      </c>
      <c r="G8179">
        <v>9</v>
      </c>
      <c r="H8179">
        <v>70</v>
      </c>
      <c r="I8179" s="6">
        <v>0</v>
      </c>
      <c r="J8179">
        <v>2</v>
      </c>
      <c r="K8179" t="str">
        <f>_xlfn.XLOOKUP(fCompras!F8179,dComprador!$A$2:$A$7,dComprador!$B$2:$B$7)</f>
        <v>Lira</v>
      </c>
      <c r="L8179" t="str">
        <f>_xlfn.XLOOKUP(J8179,dFornecedor!$A$2:$A$6,dFornecedor!$B$2:$B$6)</f>
        <v>Minerva</v>
      </c>
      <c r="M8179" t="str">
        <f>_xlfn.XLOOKUP(G8179,dMateriaPrima!$A$2:$A$12,dMateriaPrima!$B$2:$B$12)</f>
        <v>Couro</v>
      </c>
      <c r="N8179" s="2">
        <f>_xlfn.XLOOKUP(G8179,dMateriaPrima!$A$2:$A$12,dMateriaPrima!$C$2:$C$12)</f>
        <v>4.4000000000000004</v>
      </c>
      <c r="O8179" s="3">
        <f t="shared" si="635"/>
        <v>308</v>
      </c>
      <c r="P8179" s="4">
        <f t="shared" si="636"/>
        <v>0</v>
      </c>
      <c r="Q8179" s="3">
        <f t="shared" si="637"/>
        <v>308</v>
      </c>
      <c r="R8179" t="str">
        <f t="shared" si="638"/>
        <v>Em atraso</v>
      </c>
      <c r="S8179" s="5">
        <f t="shared" si="639"/>
        <v>3</v>
      </c>
    </row>
    <row r="8180" spans="1:19" x14ac:dyDescent="0.25">
      <c r="A8180">
        <v>8179</v>
      </c>
      <c r="B8180" s="1">
        <v>44400</v>
      </c>
      <c r="C8180" s="1">
        <v>44407</v>
      </c>
      <c r="D8180" s="1">
        <v>44410</v>
      </c>
      <c r="E8180" s="1">
        <v>44414</v>
      </c>
      <c r="F8180">
        <v>4</v>
      </c>
      <c r="G8180">
        <v>5</v>
      </c>
      <c r="H8180">
        <v>265</v>
      </c>
      <c r="I8180" s="6">
        <v>0</v>
      </c>
      <c r="J8180">
        <v>5</v>
      </c>
      <c r="K8180" t="str">
        <f>_xlfn.XLOOKUP(fCompras!F8180,dComprador!$A$2:$A$7,dComprador!$B$2:$B$7)</f>
        <v>Lira</v>
      </c>
      <c r="L8180" t="str">
        <f>_xlfn.XLOOKUP(J8180,dFornecedor!$A$2:$A$6,dFornecedor!$B$2:$B$6)</f>
        <v>Atlas</v>
      </c>
      <c r="M8180" t="str">
        <f>_xlfn.XLOOKUP(G8180,dMateriaPrima!$A$2:$A$12,dMateriaPrima!$B$2:$B$12)</f>
        <v>Areia</v>
      </c>
      <c r="N8180" s="2">
        <f>_xlfn.XLOOKUP(G8180,dMateriaPrima!$A$2:$A$12,dMateriaPrima!$C$2:$C$12)</f>
        <v>3.59</v>
      </c>
      <c r="O8180" s="3">
        <f t="shared" si="635"/>
        <v>951.34999999999991</v>
      </c>
      <c r="P8180" s="4">
        <f t="shared" si="636"/>
        <v>0</v>
      </c>
      <c r="Q8180" s="3">
        <f t="shared" si="637"/>
        <v>951.34999999999991</v>
      </c>
      <c r="R8180" t="str">
        <f t="shared" si="638"/>
        <v>Em atraso</v>
      </c>
      <c r="S8180" s="5">
        <f t="shared" si="639"/>
        <v>4</v>
      </c>
    </row>
    <row r="8181" spans="1:19" x14ac:dyDescent="0.25">
      <c r="A8181">
        <v>8180</v>
      </c>
      <c r="B8181" s="1">
        <v>44400</v>
      </c>
      <c r="C8181" s="1">
        <v>44409</v>
      </c>
      <c r="D8181" s="1">
        <v>44419</v>
      </c>
      <c r="E8181" s="1">
        <v>44424</v>
      </c>
      <c r="F8181">
        <v>1</v>
      </c>
      <c r="G8181">
        <v>7</v>
      </c>
      <c r="H8181">
        <v>25</v>
      </c>
      <c r="I8181" s="6">
        <v>0</v>
      </c>
      <c r="J8181">
        <v>1</v>
      </c>
      <c r="K8181" t="str">
        <f>_xlfn.XLOOKUP(fCompras!F8181,dComprador!$A$2:$A$7,dComprador!$B$2:$B$7)</f>
        <v>Alon</v>
      </c>
      <c r="L8181" t="str">
        <f>_xlfn.XLOOKUP(J8181,dFornecedor!$A$2:$A$6,dFornecedor!$B$2:$B$6)</f>
        <v>NorthShore</v>
      </c>
      <c r="M8181" t="str">
        <f>_xlfn.XLOOKUP(G8181,dMateriaPrima!$A$2:$A$12,dMateriaPrima!$B$2:$B$12)</f>
        <v>Poliéster</v>
      </c>
      <c r="N8181" s="2">
        <f>_xlfn.XLOOKUP(G8181,dMateriaPrima!$A$2:$A$12,dMateriaPrima!$C$2:$C$12)</f>
        <v>8</v>
      </c>
      <c r="O8181" s="3">
        <f t="shared" si="635"/>
        <v>200</v>
      </c>
      <c r="P8181" s="4">
        <f t="shared" si="636"/>
        <v>0</v>
      </c>
      <c r="Q8181" s="3">
        <f t="shared" si="637"/>
        <v>200</v>
      </c>
      <c r="R8181" t="str">
        <f t="shared" si="638"/>
        <v>Em atraso</v>
      </c>
      <c r="S8181" s="5">
        <f t="shared" si="639"/>
        <v>5</v>
      </c>
    </row>
    <row r="8182" spans="1:19" x14ac:dyDescent="0.25">
      <c r="A8182">
        <v>8181</v>
      </c>
      <c r="B8182" s="1">
        <v>44400</v>
      </c>
      <c r="C8182" s="1">
        <v>44401</v>
      </c>
      <c r="D8182" s="1">
        <v>44419</v>
      </c>
      <c r="E8182" s="1">
        <v>44421</v>
      </c>
      <c r="F8182">
        <v>1</v>
      </c>
      <c r="G8182">
        <v>10</v>
      </c>
      <c r="H8182">
        <v>404</v>
      </c>
      <c r="I8182" s="6">
        <v>0</v>
      </c>
      <c r="J8182">
        <v>3</v>
      </c>
      <c r="K8182" t="str">
        <f>_xlfn.XLOOKUP(fCompras!F8182,dComprador!$A$2:$A$7,dComprador!$B$2:$B$7)</f>
        <v>Alon</v>
      </c>
      <c r="L8182" t="str">
        <f>_xlfn.XLOOKUP(J8182,dFornecedor!$A$2:$A$6,dFornecedor!$B$2:$B$6)</f>
        <v>StepUp</v>
      </c>
      <c r="M8182" t="str">
        <f>_xlfn.XLOOKUP(G8182,dMateriaPrima!$A$2:$A$12,dMateriaPrima!$B$2:$B$12)</f>
        <v>Pedra Britada</v>
      </c>
      <c r="N8182" s="2">
        <f>_xlfn.XLOOKUP(G8182,dMateriaPrima!$A$2:$A$12,dMateriaPrima!$C$2:$C$12)</f>
        <v>56</v>
      </c>
      <c r="O8182" s="3">
        <f t="shared" si="635"/>
        <v>22624</v>
      </c>
      <c r="P8182" s="4">
        <f t="shared" si="636"/>
        <v>0</v>
      </c>
      <c r="Q8182" s="3">
        <f t="shared" si="637"/>
        <v>22624</v>
      </c>
      <c r="R8182" t="str">
        <f t="shared" si="638"/>
        <v>Em atraso</v>
      </c>
      <c r="S8182" s="5">
        <f t="shared" si="639"/>
        <v>2</v>
      </c>
    </row>
    <row r="8183" spans="1:19" x14ac:dyDescent="0.25">
      <c r="A8183">
        <v>8182</v>
      </c>
      <c r="B8183" s="1">
        <v>44400</v>
      </c>
      <c r="C8183" s="1">
        <v>44407</v>
      </c>
      <c r="D8183" s="1">
        <v>44420</v>
      </c>
      <c r="E8183" s="1">
        <v>44423</v>
      </c>
      <c r="F8183">
        <v>1</v>
      </c>
      <c r="G8183">
        <v>5</v>
      </c>
      <c r="H8183">
        <v>343</v>
      </c>
      <c r="I8183" s="6">
        <v>0</v>
      </c>
      <c r="J8183">
        <v>3</v>
      </c>
      <c r="K8183" t="str">
        <f>_xlfn.XLOOKUP(fCompras!F8183,dComprador!$A$2:$A$7,dComprador!$B$2:$B$7)</f>
        <v>Alon</v>
      </c>
      <c r="L8183" t="str">
        <f>_xlfn.XLOOKUP(J8183,dFornecedor!$A$2:$A$6,dFornecedor!$B$2:$B$6)</f>
        <v>StepUp</v>
      </c>
      <c r="M8183" t="str">
        <f>_xlfn.XLOOKUP(G8183,dMateriaPrima!$A$2:$A$12,dMateriaPrima!$B$2:$B$12)</f>
        <v>Areia</v>
      </c>
      <c r="N8183" s="2">
        <f>_xlfn.XLOOKUP(G8183,dMateriaPrima!$A$2:$A$12,dMateriaPrima!$C$2:$C$12)</f>
        <v>3.59</v>
      </c>
      <c r="O8183" s="3">
        <f t="shared" si="635"/>
        <v>1231.3699999999999</v>
      </c>
      <c r="P8183" s="4">
        <f t="shared" si="636"/>
        <v>0</v>
      </c>
      <c r="Q8183" s="3">
        <f t="shared" si="637"/>
        <v>1231.3699999999999</v>
      </c>
      <c r="R8183" t="str">
        <f t="shared" si="638"/>
        <v>Em atraso</v>
      </c>
      <c r="S8183" s="5">
        <f t="shared" si="639"/>
        <v>3</v>
      </c>
    </row>
    <row r="8184" spans="1:19" x14ac:dyDescent="0.25">
      <c r="A8184">
        <v>8183</v>
      </c>
      <c r="B8184" s="1">
        <v>44400</v>
      </c>
      <c r="C8184" s="1">
        <v>44400</v>
      </c>
      <c r="D8184" s="1">
        <v>44431</v>
      </c>
      <c r="E8184" s="1">
        <v>44432</v>
      </c>
      <c r="F8184">
        <v>1</v>
      </c>
      <c r="G8184">
        <v>1</v>
      </c>
      <c r="H8184">
        <v>406</v>
      </c>
      <c r="I8184" s="6">
        <v>0</v>
      </c>
      <c r="J8184">
        <v>4</v>
      </c>
      <c r="K8184" t="str">
        <f>_xlfn.XLOOKUP(fCompras!F8184,dComprador!$A$2:$A$7,dComprador!$B$2:$B$7)</f>
        <v>Alon</v>
      </c>
      <c r="L8184" t="str">
        <f>_xlfn.XLOOKUP(J8184,dFornecedor!$A$2:$A$6,dFornecedor!$B$2:$B$6)</f>
        <v>AlphaOmega</v>
      </c>
      <c r="M8184" t="str">
        <f>_xlfn.XLOOKUP(G8184,dMateriaPrima!$A$2:$A$12,dMateriaPrima!$B$2:$B$12)</f>
        <v>Tecido</v>
      </c>
      <c r="N8184" s="2">
        <f>_xlfn.XLOOKUP(G8184,dMateriaPrima!$A$2:$A$12,dMateriaPrima!$C$2:$C$12)</f>
        <v>18</v>
      </c>
      <c r="O8184" s="3">
        <f t="shared" si="635"/>
        <v>7308</v>
      </c>
      <c r="P8184" s="4">
        <f t="shared" si="636"/>
        <v>0</v>
      </c>
      <c r="Q8184" s="3">
        <f t="shared" si="637"/>
        <v>7308</v>
      </c>
      <c r="R8184" t="str">
        <f t="shared" si="638"/>
        <v>Em atraso</v>
      </c>
      <c r="S8184" s="5">
        <f t="shared" si="639"/>
        <v>1</v>
      </c>
    </row>
    <row r="8185" spans="1:19" x14ac:dyDescent="0.25">
      <c r="A8185">
        <v>8184</v>
      </c>
      <c r="B8185" s="1">
        <v>44400</v>
      </c>
      <c r="C8185" s="1">
        <v>44409</v>
      </c>
      <c r="D8185" s="1">
        <v>44432</v>
      </c>
      <c r="E8185" s="1">
        <v>44434</v>
      </c>
      <c r="F8185">
        <v>1</v>
      </c>
      <c r="G8185">
        <v>5</v>
      </c>
      <c r="H8185">
        <v>99</v>
      </c>
      <c r="I8185" s="6">
        <v>0</v>
      </c>
      <c r="J8185">
        <v>2</v>
      </c>
      <c r="K8185" t="str">
        <f>_xlfn.XLOOKUP(fCompras!F8185,dComprador!$A$2:$A$7,dComprador!$B$2:$B$7)</f>
        <v>Alon</v>
      </c>
      <c r="L8185" t="str">
        <f>_xlfn.XLOOKUP(J8185,dFornecedor!$A$2:$A$6,dFornecedor!$B$2:$B$6)</f>
        <v>Minerva</v>
      </c>
      <c r="M8185" t="str">
        <f>_xlfn.XLOOKUP(G8185,dMateriaPrima!$A$2:$A$12,dMateriaPrima!$B$2:$B$12)</f>
        <v>Areia</v>
      </c>
      <c r="N8185" s="2">
        <f>_xlfn.XLOOKUP(G8185,dMateriaPrima!$A$2:$A$12,dMateriaPrima!$C$2:$C$12)</f>
        <v>3.59</v>
      </c>
      <c r="O8185" s="3">
        <f t="shared" si="635"/>
        <v>355.40999999999997</v>
      </c>
      <c r="P8185" s="4">
        <f t="shared" si="636"/>
        <v>0</v>
      </c>
      <c r="Q8185" s="3">
        <f t="shared" si="637"/>
        <v>355.40999999999997</v>
      </c>
      <c r="R8185" t="str">
        <f t="shared" si="638"/>
        <v>Em atraso</v>
      </c>
      <c r="S8185" s="5">
        <f t="shared" si="639"/>
        <v>2</v>
      </c>
    </row>
    <row r="8186" spans="1:19" x14ac:dyDescent="0.25">
      <c r="A8186">
        <v>8185</v>
      </c>
      <c r="B8186" s="1">
        <v>44400</v>
      </c>
      <c r="C8186" s="1">
        <v>44404</v>
      </c>
      <c r="D8186" s="1">
        <v>44421</v>
      </c>
      <c r="E8186" s="1">
        <v>44423</v>
      </c>
      <c r="F8186">
        <v>1</v>
      </c>
      <c r="G8186">
        <v>8</v>
      </c>
      <c r="H8186">
        <v>263</v>
      </c>
      <c r="I8186" s="6">
        <v>0</v>
      </c>
      <c r="J8186">
        <v>4</v>
      </c>
      <c r="K8186" t="str">
        <f>_xlfn.XLOOKUP(fCompras!F8186,dComprador!$A$2:$A$7,dComprador!$B$2:$B$7)</f>
        <v>Alon</v>
      </c>
      <c r="L8186" t="str">
        <f>_xlfn.XLOOKUP(J8186,dFornecedor!$A$2:$A$6,dFornecedor!$B$2:$B$6)</f>
        <v>AlphaOmega</v>
      </c>
      <c r="M8186" t="str">
        <f>_xlfn.XLOOKUP(G8186,dMateriaPrima!$A$2:$A$12,dMateriaPrima!$B$2:$B$12)</f>
        <v>Cimento</v>
      </c>
      <c r="N8186" s="2">
        <f>_xlfn.XLOOKUP(G8186,dMateriaPrima!$A$2:$A$12,dMateriaPrima!$C$2:$C$12)</f>
        <v>23</v>
      </c>
      <c r="O8186" s="3">
        <f t="shared" si="635"/>
        <v>6049</v>
      </c>
      <c r="P8186" s="4">
        <f t="shared" si="636"/>
        <v>0</v>
      </c>
      <c r="Q8186" s="3">
        <f t="shared" si="637"/>
        <v>6049</v>
      </c>
      <c r="R8186" t="str">
        <f t="shared" si="638"/>
        <v>Em atraso</v>
      </c>
      <c r="S8186" s="5">
        <f t="shared" si="639"/>
        <v>2</v>
      </c>
    </row>
    <row r="8187" spans="1:19" x14ac:dyDescent="0.25">
      <c r="A8187">
        <v>8186</v>
      </c>
      <c r="B8187" s="1">
        <v>44401</v>
      </c>
      <c r="C8187" s="1">
        <v>44401</v>
      </c>
      <c r="D8187" s="1">
        <v>44407</v>
      </c>
      <c r="E8187" s="1">
        <v>44408</v>
      </c>
      <c r="F8187">
        <v>4</v>
      </c>
      <c r="G8187">
        <v>7</v>
      </c>
      <c r="H8187">
        <v>1</v>
      </c>
      <c r="I8187" s="6">
        <v>0</v>
      </c>
      <c r="J8187">
        <v>2</v>
      </c>
      <c r="K8187" t="str">
        <f>_xlfn.XLOOKUP(fCompras!F8187,dComprador!$A$2:$A$7,dComprador!$B$2:$B$7)</f>
        <v>Lira</v>
      </c>
      <c r="L8187" t="str">
        <f>_xlfn.XLOOKUP(J8187,dFornecedor!$A$2:$A$6,dFornecedor!$B$2:$B$6)</f>
        <v>Minerva</v>
      </c>
      <c r="M8187" t="str">
        <f>_xlfn.XLOOKUP(G8187,dMateriaPrima!$A$2:$A$12,dMateriaPrima!$B$2:$B$12)</f>
        <v>Poliéster</v>
      </c>
      <c r="N8187" s="2">
        <f>_xlfn.XLOOKUP(G8187,dMateriaPrima!$A$2:$A$12,dMateriaPrima!$C$2:$C$12)</f>
        <v>8</v>
      </c>
      <c r="O8187" s="3">
        <f t="shared" si="635"/>
        <v>8</v>
      </c>
      <c r="P8187" s="4">
        <f t="shared" si="636"/>
        <v>0</v>
      </c>
      <c r="Q8187" s="3">
        <f t="shared" si="637"/>
        <v>8</v>
      </c>
      <c r="R8187" t="str">
        <f t="shared" si="638"/>
        <v>Em atraso</v>
      </c>
      <c r="S8187" s="5">
        <f t="shared" si="639"/>
        <v>1</v>
      </c>
    </row>
    <row r="8188" spans="1:19" x14ac:dyDescent="0.25">
      <c r="A8188">
        <v>8187</v>
      </c>
      <c r="B8188" s="1">
        <v>44401</v>
      </c>
      <c r="C8188" s="1">
        <v>44401</v>
      </c>
      <c r="D8188" s="1">
        <v>44421</v>
      </c>
      <c r="E8188" s="1">
        <v>44423</v>
      </c>
      <c r="F8188">
        <v>1</v>
      </c>
      <c r="G8188">
        <v>7</v>
      </c>
      <c r="H8188">
        <v>113</v>
      </c>
      <c r="I8188" s="6">
        <v>0</v>
      </c>
      <c r="J8188">
        <v>2</v>
      </c>
      <c r="K8188" t="str">
        <f>_xlfn.XLOOKUP(fCompras!F8188,dComprador!$A$2:$A$7,dComprador!$B$2:$B$7)</f>
        <v>Alon</v>
      </c>
      <c r="L8188" t="str">
        <f>_xlfn.XLOOKUP(J8188,dFornecedor!$A$2:$A$6,dFornecedor!$B$2:$B$6)</f>
        <v>Minerva</v>
      </c>
      <c r="M8188" t="str">
        <f>_xlfn.XLOOKUP(G8188,dMateriaPrima!$A$2:$A$12,dMateriaPrima!$B$2:$B$12)</f>
        <v>Poliéster</v>
      </c>
      <c r="N8188" s="2">
        <f>_xlfn.XLOOKUP(G8188,dMateriaPrima!$A$2:$A$12,dMateriaPrima!$C$2:$C$12)</f>
        <v>8</v>
      </c>
      <c r="O8188" s="3">
        <f t="shared" si="635"/>
        <v>904</v>
      </c>
      <c r="P8188" s="4">
        <f t="shared" si="636"/>
        <v>0</v>
      </c>
      <c r="Q8188" s="3">
        <f t="shared" si="637"/>
        <v>904</v>
      </c>
      <c r="R8188" t="str">
        <f t="shared" si="638"/>
        <v>Em atraso</v>
      </c>
      <c r="S8188" s="5">
        <f t="shared" si="639"/>
        <v>2</v>
      </c>
    </row>
    <row r="8189" spans="1:19" x14ac:dyDescent="0.25">
      <c r="A8189">
        <v>8188</v>
      </c>
      <c r="B8189" s="1">
        <v>44401</v>
      </c>
      <c r="C8189" s="1">
        <v>44401</v>
      </c>
      <c r="D8189" s="1">
        <v>44417</v>
      </c>
      <c r="E8189" s="1">
        <v>44418</v>
      </c>
      <c r="F8189">
        <v>2</v>
      </c>
      <c r="G8189">
        <v>1</v>
      </c>
      <c r="H8189">
        <v>146</v>
      </c>
      <c r="I8189" s="6">
        <v>0</v>
      </c>
      <c r="J8189">
        <v>4</v>
      </c>
      <c r="K8189" t="str">
        <f>_xlfn.XLOOKUP(fCompras!F8189,dComprador!$A$2:$A$7,dComprador!$B$2:$B$7)</f>
        <v>João</v>
      </c>
      <c r="L8189" t="str">
        <f>_xlfn.XLOOKUP(J8189,dFornecedor!$A$2:$A$6,dFornecedor!$B$2:$B$6)</f>
        <v>AlphaOmega</v>
      </c>
      <c r="M8189" t="str">
        <f>_xlfn.XLOOKUP(G8189,dMateriaPrima!$A$2:$A$12,dMateriaPrima!$B$2:$B$12)</f>
        <v>Tecido</v>
      </c>
      <c r="N8189" s="2">
        <f>_xlfn.XLOOKUP(G8189,dMateriaPrima!$A$2:$A$12,dMateriaPrima!$C$2:$C$12)</f>
        <v>18</v>
      </c>
      <c r="O8189" s="3">
        <f t="shared" si="635"/>
        <v>2628</v>
      </c>
      <c r="P8189" s="4">
        <f t="shared" si="636"/>
        <v>0</v>
      </c>
      <c r="Q8189" s="3">
        <f t="shared" si="637"/>
        <v>2628</v>
      </c>
      <c r="R8189" t="str">
        <f t="shared" si="638"/>
        <v>Em atraso</v>
      </c>
      <c r="S8189" s="5">
        <f t="shared" si="639"/>
        <v>1</v>
      </c>
    </row>
    <row r="8190" spans="1:19" x14ac:dyDescent="0.25">
      <c r="A8190">
        <v>8189</v>
      </c>
      <c r="B8190" s="1">
        <v>44401</v>
      </c>
      <c r="C8190" s="1">
        <v>44409</v>
      </c>
      <c r="D8190" s="1">
        <v>44419</v>
      </c>
      <c r="E8190" s="1">
        <v>44424</v>
      </c>
      <c r="F8190">
        <v>1</v>
      </c>
      <c r="G8190">
        <v>7</v>
      </c>
      <c r="H8190">
        <v>186</v>
      </c>
      <c r="I8190" s="6">
        <v>0</v>
      </c>
      <c r="J8190">
        <v>2</v>
      </c>
      <c r="K8190" t="str">
        <f>_xlfn.XLOOKUP(fCompras!F8190,dComprador!$A$2:$A$7,dComprador!$B$2:$B$7)</f>
        <v>Alon</v>
      </c>
      <c r="L8190" t="str">
        <f>_xlfn.XLOOKUP(J8190,dFornecedor!$A$2:$A$6,dFornecedor!$B$2:$B$6)</f>
        <v>Minerva</v>
      </c>
      <c r="M8190" t="str">
        <f>_xlfn.XLOOKUP(G8190,dMateriaPrima!$A$2:$A$12,dMateriaPrima!$B$2:$B$12)</f>
        <v>Poliéster</v>
      </c>
      <c r="N8190" s="2">
        <f>_xlfn.XLOOKUP(G8190,dMateriaPrima!$A$2:$A$12,dMateriaPrima!$C$2:$C$12)</f>
        <v>8</v>
      </c>
      <c r="O8190" s="3">
        <f t="shared" si="635"/>
        <v>1488</v>
      </c>
      <c r="P8190" s="4">
        <f t="shared" si="636"/>
        <v>0</v>
      </c>
      <c r="Q8190" s="3">
        <f t="shared" si="637"/>
        <v>1488</v>
      </c>
      <c r="R8190" t="str">
        <f t="shared" si="638"/>
        <v>Em atraso</v>
      </c>
      <c r="S8190" s="5">
        <f t="shared" si="639"/>
        <v>5</v>
      </c>
    </row>
    <row r="8191" spans="1:19" x14ac:dyDescent="0.25">
      <c r="A8191">
        <v>8190</v>
      </c>
      <c r="B8191" s="1">
        <v>44401</v>
      </c>
      <c r="C8191" s="1">
        <v>44401</v>
      </c>
      <c r="D8191" s="1">
        <v>44420</v>
      </c>
      <c r="E8191" s="1">
        <v>44423</v>
      </c>
      <c r="F8191">
        <v>1</v>
      </c>
      <c r="G8191">
        <v>5</v>
      </c>
      <c r="H8191">
        <v>5</v>
      </c>
      <c r="I8191" s="6">
        <v>0.26</v>
      </c>
      <c r="J8191">
        <v>2</v>
      </c>
      <c r="K8191" t="str">
        <f>_xlfn.XLOOKUP(fCompras!F8191,dComprador!$A$2:$A$7,dComprador!$B$2:$B$7)</f>
        <v>Alon</v>
      </c>
      <c r="L8191" t="str">
        <f>_xlfn.XLOOKUP(J8191,dFornecedor!$A$2:$A$6,dFornecedor!$B$2:$B$6)</f>
        <v>Minerva</v>
      </c>
      <c r="M8191" t="str">
        <f>_xlfn.XLOOKUP(G8191,dMateriaPrima!$A$2:$A$12,dMateriaPrima!$B$2:$B$12)</f>
        <v>Areia</v>
      </c>
      <c r="N8191" s="2">
        <f>_xlfn.XLOOKUP(G8191,dMateriaPrima!$A$2:$A$12,dMateriaPrima!$C$2:$C$12)</f>
        <v>3.59</v>
      </c>
      <c r="O8191" s="3">
        <f t="shared" si="635"/>
        <v>17.95</v>
      </c>
      <c r="P8191" s="4">
        <f t="shared" si="636"/>
        <v>4.6669999999999998</v>
      </c>
      <c r="Q8191" s="3">
        <f t="shared" si="637"/>
        <v>13.282999999999999</v>
      </c>
      <c r="R8191" t="str">
        <f t="shared" si="638"/>
        <v>Em atraso</v>
      </c>
      <c r="S8191" s="5">
        <f t="shared" si="639"/>
        <v>3</v>
      </c>
    </row>
    <row r="8192" spans="1:19" x14ac:dyDescent="0.25">
      <c r="A8192">
        <v>8191</v>
      </c>
      <c r="B8192" s="1">
        <v>44401</v>
      </c>
      <c r="C8192" s="1">
        <v>44409</v>
      </c>
      <c r="D8192" s="1">
        <v>44432</v>
      </c>
      <c r="E8192" s="1">
        <v>44435</v>
      </c>
      <c r="F8192">
        <v>1</v>
      </c>
      <c r="G8192">
        <v>7</v>
      </c>
      <c r="H8192">
        <v>238</v>
      </c>
      <c r="I8192" s="6">
        <v>0</v>
      </c>
      <c r="J8192">
        <v>2</v>
      </c>
      <c r="K8192" t="str">
        <f>_xlfn.XLOOKUP(fCompras!F8192,dComprador!$A$2:$A$7,dComprador!$B$2:$B$7)</f>
        <v>Alon</v>
      </c>
      <c r="L8192" t="str">
        <f>_xlfn.XLOOKUP(J8192,dFornecedor!$A$2:$A$6,dFornecedor!$B$2:$B$6)</f>
        <v>Minerva</v>
      </c>
      <c r="M8192" t="str">
        <f>_xlfn.XLOOKUP(G8192,dMateriaPrima!$A$2:$A$12,dMateriaPrima!$B$2:$B$12)</f>
        <v>Poliéster</v>
      </c>
      <c r="N8192" s="2">
        <f>_xlfn.XLOOKUP(G8192,dMateriaPrima!$A$2:$A$12,dMateriaPrima!$C$2:$C$12)</f>
        <v>8</v>
      </c>
      <c r="O8192" s="3">
        <f t="shared" si="635"/>
        <v>1904</v>
      </c>
      <c r="P8192" s="4">
        <f t="shared" si="636"/>
        <v>0</v>
      </c>
      <c r="Q8192" s="3">
        <f t="shared" si="637"/>
        <v>1904</v>
      </c>
      <c r="R8192" t="str">
        <f t="shared" si="638"/>
        <v>Em atraso</v>
      </c>
      <c r="S8192" s="5">
        <f t="shared" si="639"/>
        <v>3</v>
      </c>
    </row>
    <row r="8193" spans="1:19" x14ac:dyDescent="0.25">
      <c r="A8193">
        <v>8192</v>
      </c>
      <c r="B8193" s="1">
        <v>44401</v>
      </c>
      <c r="C8193" s="1">
        <v>44413</v>
      </c>
      <c r="D8193" s="1">
        <v>44424</v>
      </c>
      <c r="E8193" s="1">
        <v>44426</v>
      </c>
      <c r="F8193">
        <v>1</v>
      </c>
      <c r="G8193">
        <v>8</v>
      </c>
      <c r="H8193">
        <v>67</v>
      </c>
      <c r="I8193" s="6">
        <v>0</v>
      </c>
      <c r="J8193">
        <v>1</v>
      </c>
      <c r="K8193" t="str">
        <f>_xlfn.XLOOKUP(fCompras!F8193,dComprador!$A$2:$A$7,dComprador!$B$2:$B$7)</f>
        <v>Alon</v>
      </c>
      <c r="L8193" t="str">
        <f>_xlfn.XLOOKUP(J8193,dFornecedor!$A$2:$A$6,dFornecedor!$B$2:$B$6)</f>
        <v>NorthShore</v>
      </c>
      <c r="M8193" t="str">
        <f>_xlfn.XLOOKUP(G8193,dMateriaPrima!$A$2:$A$12,dMateriaPrima!$B$2:$B$12)</f>
        <v>Cimento</v>
      </c>
      <c r="N8193" s="2">
        <f>_xlfn.XLOOKUP(G8193,dMateriaPrima!$A$2:$A$12,dMateriaPrima!$C$2:$C$12)</f>
        <v>23</v>
      </c>
      <c r="O8193" s="3">
        <f t="shared" si="635"/>
        <v>1541</v>
      </c>
      <c r="P8193" s="4">
        <f t="shared" si="636"/>
        <v>0</v>
      </c>
      <c r="Q8193" s="3">
        <f t="shared" si="637"/>
        <v>1541</v>
      </c>
      <c r="R8193" t="str">
        <f t="shared" si="638"/>
        <v>Em atraso</v>
      </c>
      <c r="S8193" s="5">
        <f t="shared" si="639"/>
        <v>2</v>
      </c>
    </row>
    <row r="8194" spans="1:19" x14ac:dyDescent="0.25">
      <c r="A8194">
        <v>8193</v>
      </c>
      <c r="B8194" s="1">
        <v>44402</v>
      </c>
      <c r="C8194" s="1">
        <v>44403</v>
      </c>
      <c r="D8194" s="1">
        <v>44410</v>
      </c>
      <c r="E8194" s="1">
        <v>44410</v>
      </c>
      <c r="F8194">
        <v>4</v>
      </c>
      <c r="G8194">
        <v>9</v>
      </c>
      <c r="H8194">
        <v>110</v>
      </c>
      <c r="I8194" s="6">
        <v>0</v>
      </c>
      <c r="J8194">
        <v>2</v>
      </c>
      <c r="K8194" t="str">
        <f>_xlfn.XLOOKUP(fCompras!F8194,dComprador!$A$2:$A$7,dComprador!$B$2:$B$7)</f>
        <v>Lira</v>
      </c>
      <c r="L8194" t="str">
        <f>_xlfn.XLOOKUP(J8194,dFornecedor!$A$2:$A$6,dFornecedor!$B$2:$B$6)</f>
        <v>Minerva</v>
      </c>
      <c r="M8194" t="str">
        <f>_xlfn.XLOOKUP(G8194,dMateriaPrima!$A$2:$A$12,dMateriaPrima!$B$2:$B$12)</f>
        <v>Couro</v>
      </c>
      <c r="N8194" s="2">
        <f>_xlfn.XLOOKUP(G8194,dMateriaPrima!$A$2:$A$12,dMateriaPrima!$C$2:$C$12)</f>
        <v>4.4000000000000004</v>
      </c>
      <c r="O8194" s="3">
        <f t="shared" si="635"/>
        <v>484.00000000000006</v>
      </c>
      <c r="P8194" s="4">
        <f t="shared" si="636"/>
        <v>0</v>
      </c>
      <c r="Q8194" s="3">
        <f t="shared" si="637"/>
        <v>484.00000000000006</v>
      </c>
      <c r="R8194" t="str">
        <f t="shared" si="638"/>
        <v>No prazo</v>
      </c>
      <c r="S8194" s="5">
        <f t="shared" si="639"/>
        <v>0</v>
      </c>
    </row>
    <row r="8195" spans="1:19" x14ac:dyDescent="0.25">
      <c r="A8195">
        <v>8194</v>
      </c>
      <c r="B8195" s="1">
        <v>44402</v>
      </c>
      <c r="C8195" s="1">
        <v>44404</v>
      </c>
      <c r="D8195" s="1">
        <v>44408</v>
      </c>
      <c r="E8195" s="1">
        <v>44412</v>
      </c>
      <c r="F8195">
        <v>4</v>
      </c>
      <c r="G8195">
        <v>7</v>
      </c>
      <c r="H8195">
        <v>62</v>
      </c>
      <c r="I8195" s="6">
        <v>0</v>
      </c>
      <c r="J8195">
        <v>2</v>
      </c>
      <c r="K8195" t="str">
        <f>_xlfn.XLOOKUP(fCompras!F8195,dComprador!$A$2:$A$7,dComprador!$B$2:$B$7)</f>
        <v>Lira</v>
      </c>
      <c r="L8195" t="str">
        <f>_xlfn.XLOOKUP(J8195,dFornecedor!$A$2:$A$6,dFornecedor!$B$2:$B$6)</f>
        <v>Minerva</v>
      </c>
      <c r="M8195" t="str">
        <f>_xlfn.XLOOKUP(G8195,dMateriaPrima!$A$2:$A$12,dMateriaPrima!$B$2:$B$12)</f>
        <v>Poliéster</v>
      </c>
      <c r="N8195" s="2">
        <f>_xlfn.XLOOKUP(G8195,dMateriaPrima!$A$2:$A$12,dMateriaPrima!$C$2:$C$12)</f>
        <v>8</v>
      </c>
      <c r="O8195" s="3">
        <f t="shared" ref="O8195:O8258" si="640">PRODUCT(H8195,N8195)</f>
        <v>496</v>
      </c>
      <c r="P8195" s="4">
        <f t="shared" ref="P8195:P8258" si="641">PRODUCT(O8195,I8195)</f>
        <v>0</v>
      </c>
      <c r="Q8195" s="3">
        <f t="shared" ref="Q8195:Q8258" si="642">O8195-P8195</f>
        <v>496</v>
      </c>
      <c r="R8195" t="str">
        <f t="shared" ref="R8195:R8258" si="643">IF(E8195&lt;=D8195,"No prazo",IF(E8195&gt;D8195,"Em atraso"))</f>
        <v>Em atraso</v>
      </c>
      <c r="S8195" s="5">
        <f t="shared" ref="S8195:S8258" si="644">IF(E8195 &gt;D8195, E8195-D8195,0)</f>
        <v>4</v>
      </c>
    </row>
    <row r="8196" spans="1:19" x14ac:dyDescent="0.25">
      <c r="A8196">
        <v>8195</v>
      </c>
      <c r="B8196" s="1">
        <v>44402</v>
      </c>
      <c r="C8196" s="1">
        <v>44403</v>
      </c>
      <c r="D8196" s="1">
        <v>44408</v>
      </c>
      <c r="E8196" s="1">
        <v>44409</v>
      </c>
      <c r="F8196">
        <v>4</v>
      </c>
      <c r="G8196">
        <v>9</v>
      </c>
      <c r="H8196">
        <v>136</v>
      </c>
      <c r="I8196" s="6">
        <v>0</v>
      </c>
      <c r="J8196">
        <v>4</v>
      </c>
      <c r="K8196" t="str">
        <f>_xlfn.XLOOKUP(fCompras!F8196,dComprador!$A$2:$A$7,dComprador!$B$2:$B$7)</f>
        <v>Lira</v>
      </c>
      <c r="L8196" t="str">
        <f>_xlfn.XLOOKUP(J8196,dFornecedor!$A$2:$A$6,dFornecedor!$B$2:$B$6)</f>
        <v>AlphaOmega</v>
      </c>
      <c r="M8196" t="str">
        <f>_xlfn.XLOOKUP(G8196,dMateriaPrima!$A$2:$A$12,dMateriaPrima!$B$2:$B$12)</f>
        <v>Couro</v>
      </c>
      <c r="N8196" s="2">
        <f>_xlfn.XLOOKUP(G8196,dMateriaPrima!$A$2:$A$12,dMateriaPrima!$C$2:$C$12)</f>
        <v>4.4000000000000004</v>
      </c>
      <c r="O8196" s="3">
        <f t="shared" si="640"/>
        <v>598.40000000000009</v>
      </c>
      <c r="P8196" s="4">
        <f t="shared" si="641"/>
        <v>0</v>
      </c>
      <c r="Q8196" s="3">
        <f t="shared" si="642"/>
        <v>598.40000000000009</v>
      </c>
      <c r="R8196" t="str">
        <f t="shared" si="643"/>
        <v>Em atraso</v>
      </c>
      <c r="S8196" s="5">
        <f t="shared" si="644"/>
        <v>1</v>
      </c>
    </row>
    <row r="8197" spans="1:19" x14ac:dyDescent="0.25">
      <c r="A8197">
        <v>8196</v>
      </c>
      <c r="B8197" s="1">
        <v>44402</v>
      </c>
      <c r="C8197" s="1">
        <v>44411</v>
      </c>
      <c r="D8197" s="1">
        <v>44413</v>
      </c>
      <c r="E8197" s="1">
        <v>44420</v>
      </c>
      <c r="F8197">
        <v>4</v>
      </c>
      <c r="G8197">
        <v>9</v>
      </c>
      <c r="H8197">
        <v>57</v>
      </c>
      <c r="I8197" s="6">
        <v>0</v>
      </c>
      <c r="J8197">
        <v>2</v>
      </c>
      <c r="K8197" t="str">
        <f>_xlfn.XLOOKUP(fCompras!F8197,dComprador!$A$2:$A$7,dComprador!$B$2:$B$7)</f>
        <v>Lira</v>
      </c>
      <c r="L8197" t="str">
        <f>_xlfn.XLOOKUP(J8197,dFornecedor!$A$2:$A$6,dFornecedor!$B$2:$B$6)</f>
        <v>Minerva</v>
      </c>
      <c r="M8197" t="str">
        <f>_xlfn.XLOOKUP(G8197,dMateriaPrima!$A$2:$A$12,dMateriaPrima!$B$2:$B$12)</f>
        <v>Couro</v>
      </c>
      <c r="N8197" s="2">
        <f>_xlfn.XLOOKUP(G8197,dMateriaPrima!$A$2:$A$12,dMateriaPrima!$C$2:$C$12)</f>
        <v>4.4000000000000004</v>
      </c>
      <c r="O8197" s="3">
        <f t="shared" si="640"/>
        <v>250.8</v>
      </c>
      <c r="P8197" s="4">
        <f t="shared" si="641"/>
        <v>0</v>
      </c>
      <c r="Q8197" s="3">
        <f t="shared" si="642"/>
        <v>250.8</v>
      </c>
      <c r="R8197" t="str">
        <f t="shared" si="643"/>
        <v>Em atraso</v>
      </c>
      <c r="S8197" s="5">
        <f t="shared" si="644"/>
        <v>7</v>
      </c>
    </row>
    <row r="8198" spans="1:19" x14ac:dyDescent="0.25">
      <c r="A8198">
        <v>8197</v>
      </c>
      <c r="B8198" s="1">
        <v>44402</v>
      </c>
      <c r="C8198" s="1">
        <v>44411</v>
      </c>
      <c r="D8198" s="1">
        <v>44424</v>
      </c>
      <c r="E8198" s="1">
        <v>44423</v>
      </c>
      <c r="F8198">
        <v>1</v>
      </c>
      <c r="G8198">
        <v>1</v>
      </c>
      <c r="H8198">
        <v>503</v>
      </c>
      <c r="I8198" s="6">
        <v>0</v>
      </c>
      <c r="J8198">
        <v>2</v>
      </c>
      <c r="K8198" t="str">
        <f>_xlfn.XLOOKUP(fCompras!F8198,dComprador!$A$2:$A$7,dComprador!$B$2:$B$7)</f>
        <v>Alon</v>
      </c>
      <c r="L8198" t="str">
        <f>_xlfn.XLOOKUP(J8198,dFornecedor!$A$2:$A$6,dFornecedor!$B$2:$B$6)</f>
        <v>Minerva</v>
      </c>
      <c r="M8198" t="str">
        <f>_xlfn.XLOOKUP(G8198,dMateriaPrima!$A$2:$A$12,dMateriaPrima!$B$2:$B$12)</f>
        <v>Tecido</v>
      </c>
      <c r="N8198" s="2">
        <f>_xlfn.XLOOKUP(G8198,dMateriaPrima!$A$2:$A$12,dMateriaPrima!$C$2:$C$12)</f>
        <v>18</v>
      </c>
      <c r="O8198" s="3">
        <f t="shared" si="640"/>
        <v>9054</v>
      </c>
      <c r="P8198" s="4">
        <f t="shared" si="641"/>
        <v>0</v>
      </c>
      <c r="Q8198" s="3">
        <f t="shared" si="642"/>
        <v>9054</v>
      </c>
      <c r="R8198" t="str">
        <f t="shared" si="643"/>
        <v>No prazo</v>
      </c>
      <c r="S8198" s="5">
        <f t="shared" si="644"/>
        <v>0</v>
      </c>
    </row>
    <row r="8199" spans="1:19" x14ac:dyDescent="0.25">
      <c r="A8199">
        <v>8198</v>
      </c>
      <c r="B8199" s="1">
        <v>44402</v>
      </c>
      <c r="C8199" s="1">
        <v>44411</v>
      </c>
      <c r="D8199" s="1">
        <v>44422</v>
      </c>
      <c r="E8199" s="1">
        <v>44423</v>
      </c>
      <c r="F8199">
        <v>1</v>
      </c>
      <c r="G8199">
        <v>9</v>
      </c>
      <c r="H8199">
        <v>147</v>
      </c>
      <c r="I8199" s="6">
        <v>0</v>
      </c>
      <c r="J8199">
        <v>3</v>
      </c>
      <c r="K8199" t="str">
        <f>_xlfn.XLOOKUP(fCompras!F8199,dComprador!$A$2:$A$7,dComprador!$B$2:$B$7)</f>
        <v>Alon</v>
      </c>
      <c r="L8199" t="str">
        <f>_xlfn.XLOOKUP(J8199,dFornecedor!$A$2:$A$6,dFornecedor!$B$2:$B$6)</f>
        <v>StepUp</v>
      </c>
      <c r="M8199" t="str">
        <f>_xlfn.XLOOKUP(G8199,dMateriaPrima!$A$2:$A$12,dMateriaPrima!$B$2:$B$12)</f>
        <v>Couro</v>
      </c>
      <c r="N8199" s="2">
        <f>_xlfn.XLOOKUP(G8199,dMateriaPrima!$A$2:$A$12,dMateriaPrima!$C$2:$C$12)</f>
        <v>4.4000000000000004</v>
      </c>
      <c r="O8199" s="3">
        <f t="shared" si="640"/>
        <v>646.80000000000007</v>
      </c>
      <c r="P8199" s="4">
        <f t="shared" si="641"/>
        <v>0</v>
      </c>
      <c r="Q8199" s="3">
        <f t="shared" si="642"/>
        <v>646.80000000000007</v>
      </c>
      <c r="R8199" t="str">
        <f t="shared" si="643"/>
        <v>Em atraso</v>
      </c>
      <c r="S8199" s="5">
        <f t="shared" si="644"/>
        <v>1</v>
      </c>
    </row>
    <row r="8200" spans="1:19" x14ac:dyDescent="0.25">
      <c r="A8200">
        <v>8199</v>
      </c>
      <c r="B8200" s="1">
        <v>44402</v>
      </c>
      <c r="C8200" s="1">
        <v>44409</v>
      </c>
      <c r="D8200" s="1">
        <v>44417</v>
      </c>
      <c r="E8200" s="1">
        <v>44419</v>
      </c>
      <c r="F8200">
        <v>1</v>
      </c>
      <c r="G8200">
        <v>7</v>
      </c>
      <c r="H8200">
        <v>152</v>
      </c>
      <c r="I8200" s="6">
        <v>0</v>
      </c>
      <c r="J8200">
        <v>1</v>
      </c>
      <c r="K8200" t="str">
        <f>_xlfn.XLOOKUP(fCompras!F8200,dComprador!$A$2:$A$7,dComprador!$B$2:$B$7)</f>
        <v>Alon</v>
      </c>
      <c r="L8200" t="str">
        <f>_xlfn.XLOOKUP(J8200,dFornecedor!$A$2:$A$6,dFornecedor!$B$2:$B$6)</f>
        <v>NorthShore</v>
      </c>
      <c r="M8200" t="str">
        <f>_xlfn.XLOOKUP(G8200,dMateriaPrima!$A$2:$A$12,dMateriaPrima!$B$2:$B$12)</f>
        <v>Poliéster</v>
      </c>
      <c r="N8200" s="2">
        <f>_xlfn.XLOOKUP(G8200,dMateriaPrima!$A$2:$A$12,dMateriaPrima!$C$2:$C$12)</f>
        <v>8</v>
      </c>
      <c r="O8200" s="3">
        <f t="shared" si="640"/>
        <v>1216</v>
      </c>
      <c r="P8200" s="4">
        <f t="shared" si="641"/>
        <v>0</v>
      </c>
      <c r="Q8200" s="3">
        <f t="shared" si="642"/>
        <v>1216</v>
      </c>
      <c r="R8200" t="str">
        <f t="shared" si="643"/>
        <v>Em atraso</v>
      </c>
      <c r="S8200" s="5">
        <f t="shared" si="644"/>
        <v>2</v>
      </c>
    </row>
    <row r="8201" spans="1:19" x14ac:dyDescent="0.25">
      <c r="A8201">
        <v>8200</v>
      </c>
      <c r="B8201" s="1">
        <v>44402</v>
      </c>
      <c r="C8201" s="1">
        <v>44406</v>
      </c>
      <c r="D8201" s="1">
        <v>44421</v>
      </c>
      <c r="E8201" s="1">
        <v>44423</v>
      </c>
      <c r="F8201">
        <v>1</v>
      </c>
      <c r="G8201">
        <v>5</v>
      </c>
      <c r="H8201">
        <v>225</v>
      </c>
      <c r="I8201" s="6">
        <v>0</v>
      </c>
      <c r="J8201">
        <v>5</v>
      </c>
      <c r="K8201" t="str">
        <f>_xlfn.XLOOKUP(fCompras!F8201,dComprador!$A$2:$A$7,dComprador!$B$2:$B$7)</f>
        <v>Alon</v>
      </c>
      <c r="L8201" t="str">
        <f>_xlfn.XLOOKUP(J8201,dFornecedor!$A$2:$A$6,dFornecedor!$B$2:$B$6)</f>
        <v>Atlas</v>
      </c>
      <c r="M8201" t="str">
        <f>_xlfn.XLOOKUP(G8201,dMateriaPrima!$A$2:$A$12,dMateriaPrima!$B$2:$B$12)</f>
        <v>Areia</v>
      </c>
      <c r="N8201" s="2">
        <f>_xlfn.XLOOKUP(G8201,dMateriaPrima!$A$2:$A$12,dMateriaPrima!$C$2:$C$12)</f>
        <v>3.59</v>
      </c>
      <c r="O8201" s="3">
        <f t="shared" si="640"/>
        <v>807.75</v>
      </c>
      <c r="P8201" s="4">
        <f t="shared" si="641"/>
        <v>0</v>
      </c>
      <c r="Q8201" s="3">
        <f t="shared" si="642"/>
        <v>807.75</v>
      </c>
      <c r="R8201" t="str">
        <f t="shared" si="643"/>
        <v>Em atraso</v>
      </c>
      <c r="S8201" s="5">
        <f t="shared" si="644"/>
        <v>2</v>
      </c>
    </row>
    <row r="8202" spans="1:19" x14ac:dyDescent="0.25">
      <c r="A8202">
        <v>8201</v>
      </c>
      <c r="B8202" s="1">
        <v>44402</v>
      </c>
      <c r="C8202" s="1">
        <v>44403</v>
      </c>
      <c r="D8202" s="1">
        <v>44434</v>
      </c>
      <c r="E8202" s="1">
        <v>44437</v>
      </c>
      <c r="F8202">
        <v>1</v>
      </c>
      <c r="G8202">
        <v>6</v>
      </c>
      <c r="H8202">
        <v>214</v>
      </c>
      <c r="I8202" s="6">
        <v>0</v>
      </c>
      <c r="J8202">
        <v>3</v>
      </c>
      <c r="K8202" t="str">
        <f>_xlfn.XLOOKUP(fCompras!F8202,dComprador!$A$2:$A$7,dComprador!$B$2:$B$7)</f>
        <v>Alon</v>
      </c>
      <c r="L8202" t="str">
        <f>_xlfn.XLOOKUP(J8202,dFornecedor!$A$2:$A$6,dFornecedor!$B$2:$B$6)</f>
        <v>StepUp</v>
      </c>
      <c r="M8202" t="str">
        <f>_xlfn.XLOOKUP(G8202,dMateriaPrima!$A$2:$A$12,dMateriaPrima!$B$2:$B$12)</f>
        <v>Fio Algodão</v>
      </c>
      <c r="N8202" s="2">
        <f>_xlfn.XLOOKUP(G8202,dMateriaPrima!$A$2:$A$12,dMateriaPrima!$C$2:$C$12)</f>
        <v>55.9</v>
      </c>
      <c r="O8202" s="3">
        <f t="shared" si="640"/>
        <v>11962.6</v>
      </c>
      <c r="P8202" s="4">
        <f t="shared" si="641"/>
        <v>0</v>
      </c>
      <c r="Q8202" s="3">
        <f t="shared" si="642"/>
        <v>11962.6</v>
      </c>
      <c r="R8202" t="str">
        <f t="shared" si="643"/>
        <v>Em atraso</v>
      </c>
      <c r="S8202" s="5">
        <f t="shared" si="644"/>
        <v>3</v>
      </c>
    </row>
    <row r="8203" spans="1:19" x14ac:dyDescent="0.25">
      <c r="A8203">
        <v>8202</v>
      </c>
      <c r="B8203" s="1">
        <v>44402</v>
      </c>
      <c r="C8203" s="1">
        <v>44402</v>
      </c>
      <c r="D8203" s="1">
        <v>44435</v>
      </c>
      <c r="E8203" s="1">
        <v>44436</v>
      </c>
      <c r="F8203">
        <v>1</v>
      </c>
      <c r="G8203">
        <v>6</v>
      </c>
      <c r="H8203">
        <v>212</v>
      </c>
      <c r="I8203" s="6">
        <v>0</v>
      </c>
      <c r="J8203">
        <v>5</v>
      </c>
      <c r="K8203" t="str">
        <f>_xlfn.XLOOKUP(fCompras!F8203,dComprador!$A$2:$A$7,dComprador!$B$2:$B$7)</f>
        <v>Alon</v>
      </c>
      <c r="L8203" t="str">
        <f>_xlfn.XLOOKUP(J8203,dFornecedor!$A$2:$A$6,dFornecedor!$B$2:$B$6)</f>
        <v>Atlas</v>
      </c>
      <c r="M8203" t="str">
        <f>_xlfn.XLOOKUP(G8203,dMateriaPrima!$A$2:$A$12,dMateriaPrima!$B$2:$B$12)</f>
        <v>Fio Algodão</v>
      </c>
      <c r="N8203" s="2">
        <f>_xlfn.XLOOKUP(G8203,dMateriaPrima!$A$2:$A$12,dMateriaPrima!$C$2:$C$12)</f>
        <v>55.9</v>
      </c>
      <c r="O8203" s="3">
        <f t="shared" si="640"/>
        <v>11850.8</v>
      </c>
      <c r="P8203" s="4">
        <f t="shared" si="641"/>
        <v>0</v>
      </c>
      <c r="Q8203" s="3">
        <f t="shared" si="642"/>
        <v>11850.8</v>
      </c>
      <c r="R8203" t="str">
        <f t="shared" si="643"/>
        <v>Em atraso</v>
      </c>
      <c r="S8203" s="5">
        <f t="shared" si="644"/>
        <v>1</v>
      </c>
    </row>
    <row r="8204" spans="1:19" x14ac:dyDescent="0.25">
      <c r="A8204">
        <v>8203</v>
      </c>
      <c r="B8204" s="1">
        <v>44402</v>
      </c>
      <c r="C8204" s="1">
        <v>44403</v>
      </c>
      <c r="D8204" s="1">
        <v>44423</v>
      </c>
      <c r="E8204" s="1">
        <v>44425</v>
      </c>
      <c r="F8204">
        <v>1</v>
      </c>
      <c r="G8204">
        <v>11</v>
      </c>
      <c r="H8204">
        <v>24</v>
      </c>
      <c r="I8204" s="6">
        <v>0</v>
      </c>
      <c r="J8204">
        <v>3</v>
      </c>
      <c r="K8204" t="str">
        <f>_xlfn.XLOOKUP(fCompras!F8204,dComprador!$A$2:$A$7,dComprador!$B$2:$B$7)</f>
        <v>Alon</v>
      </c>
      <c r="L8204" t="str">
        <f>_xlfn.XLOOKUP(J8204,dFornecedor!$A$2:$A$6,dFornecedor!$B$2:$B$6)</f>
        <v>StepUp</v>
      </c>
      <c r="M8204" t="str">
        <f>_xlfn.XLOOKUP(G8204,dMateriaPrima!$A$2:$A$12,dMateriaPrima!$B$2:$B$12)</f>
        <v>Papel</v>
      </c>
      <c r="N8204" s="2">
        <f>_xlfn.XLOOKUP(G8204,dMateriaPrima!$A$2:$A$12,dMateriaPrima!$C$2:$C$12)</f>
        <v>9</v>
      </c>
      <c r="O8204" s="3">
        <f t="shared" si="640"/>
        <v>216</v>
      </c>
      <c r="P8204" s="4">
        <f t="shared" si="641"/>
        <v>0</v>
      </c>
      <c r="Q8204" s="3">
        <f t="shared" si="642"/>
        <v>216</v>
      </c>
      <c r="R8204" t="str">
        <f t="shared" si="643"/>
        <v>Em atraso</v>
      </c>
      <c r="S8204" s="5">
        <f t="shared" si="644"/>
        <v>2</v>
      </c>
    </row>
    <row r="8205" spans="1:19" x14ac:dyDescent="0.25">
      <c r="A8205">
        <v>8204</v>
      </c>
      <c r="B8205" s="1">
        <v>44403</v>
      </c>
      <c r="C8205" s="1">
        <v>44411</v>
      </c>
      <c r="D8205" s="1">
        <v>44413</v>
      </c>
      <c r="E8205" s="1">
        <v>44414</v>
      </c>
      <c r="F8205">
        <v>4</v>
      </c>
      <c r="G8205">
        <v>1</v>
      </c>
      <c r="H8205">
        <v>21</v>
      </c>
      <c r="I8205" s="6">
        <v>0</v>
      </c>
      <c r="J8205">
        <v>2</v>
      </c>
      <c r="K8205" t="str">
        <f>_xlfn.XLOOKUP(fCompras!F8205,dComprador!$A$2:$A$7,dComprador!$B$2:$B$7)</f>
        <v>Lira</v>
      </c>
      <c r="L8205" t="str">
        <f>_xlfn.XLOOKUP(J8205,dFornecedor!$A$2:$A$6,dFornecedor!$B$2:$B$6)</f>
        <v>Minerva</v>
      </c>
      <c r="M8205" t="str">
        <f>_xlfn.XLOOKUP(G8205,dMateriaPrima!$A$2:$A$12,dMateriaPrima!$B$2:$B$12)</f>
        <v>Tecido</v>
      </c>
      <c r="N8205" s="2">
        <f>_xlfn.XLOOKUP(G8205,dMateriaPrima!$A$2:$A$12,dMateriaPrima!$C$2:$C$12)</f>
        <v>18</v>
      </c>
      <c r="O8205" s="3">
        <f t="shared" si="640"/>
        <v>378</v>
      </c>
      <c r="P8205" s="4">
        <f t="shared" si="641"/>
        <v>0</v>
      </c>
      <c r="Q8205" s="3">
        <f t="shared" si="642"/>
        <v>378</v>
      </c>
      <c r="R8205" t="str">
        <f t="shared" si="643"/>
        <v>Em atraso</v>
      </c>
      <c r="S8205" s="5">
        <f t="shared" si="644"/>
        <v>1</v>
      </c>
    </row>
    <row r="8206" spans="1:19" x14ac:dyDescent="0.25">
      <c r="A8206">
        <v>8205</v>
      </c>
      <c r="B8206" s="1">
        <v>44403</v>
      </c>
      <c r="C8206" s="1">
        <v>44404</v>
      </c>
      <c r="D8206" s="1">
        <v>44410</v>
      </c>
      <c r="E8206" s="1">
        <v>44412</v>
      </c>
      <c r="F8206">
        <v>4</v>
      </c>
      <c r="G8206">
        <v>9</v>
      </c>
      <c r="H8206">
        <v>55</v>
      </c>
      <c r="I8206" s="6">
        <v>0</v>
      </c>
      <c r="J8206">
        <v>3</v>
      </c>
      <c r="K8206" t="str">
        <f>_xlfn.XLOOKUP(fCompras!F8206,dComprador!$A$2:$A$7,dComprador!$B$2:$B$7)</f>
        <v>Lira</v>
      </c>
      <c r="L8206" t="str">
        <f>_xlfn.XLOOKUP(J8206,dFornecedor!$A$2:$A$6,dFornecedor!$B$2:$B$6)</f>
        <v>StepUp</v>
      </c>
      <c r="M8206" t="str">
        <f>_xlfn.XLOOKUP(G8206,dMateriaPrima!$A$2:$A$12,dMateriaPrima!$B$2:$B$12)</f>
        <v>Couro</v>
      </c>
      <c r="N8206" s="2">
        <f>_xlfn.XLOOKUP(G8206,dMateriaPrima!$A$2:$A$12,dMateriaPrima!$C$2:$C$12)</f>
        <v>4.4000000000000004</v>
      </c>
      <c r="O8206" s="3">
        <f t="shared" si="640"/>
        <v>242.00000000000003</v>
      </c>
      <c r="P8206" s="4">
        <f t="shared" si="641"/>
        <v>0</v>
      </c>
      <c r="Q8206" s="3">
        <f t="shared" si="642"/>
        <v>242.00000000000003</v>
      </c>
      <c r="R8206" t="str">
        <f t="shared" si="643"/>
        <v>Em atraso</v>
      </c>
      <c r="S8206" s="5">
        <f t="shared" si="644"/>
        <v>2</v>
      </c>
    </row>
    <row r="8207" spans="1:19" x14ac:dyDescent="0.25">
      <c r="A8207">
        <v>8206</v>
      </c>
      <c r="B8207" s="1">
        <v>44403</v>
      </c>
      <c r="C8207" s="1">
        <v>44403</v>
      </c>
      <c r="D8207" s="1">
        <v>44409</v>
      </c>
      <c r="E8207" s="1">
        <v>44409</v>
      </c>
      <c r="F8207">
        <v>4</v>
      </c>
      <c r="G8207">
        <v>10</v>
      </c>
      <c r="H8207">
        <v>253</v>
      </c>
      <c r="I8207" s="6">
        <v>0</v>
      </c>
      <c r="J8207">
        <v>2</v>
      </c>
      <c r="K8207" t="str">
        <f>_xlfn.XLOOKUP(fCompras!F8207,dComprador!$A$2:$A$7,dComprador!$B$2:$B$7)</f>
        <v>Lira</v>
      </c>
      <c r="L8207" t="str">
        <f>_xlfn.XLOOKUP(J8207,dFornecedor!$A$2:$A$6,dFornecedor!$B$2:$B$6)</f>
        <v>Minerva</v>
      </c>
      <c r="M8207" t="str">
        <f>_xlfn.XLOOKUP(G8207,dMateriaPrima!$A$2:$A$12,dMateriaPrima!$B$2:$B$12)</f>
        <v>Pedra Britada</v>
      </c>
      <c r="N8207" s="2">
        <f>_xlfn.XLOOKUP(G8207,dMateriaPrima!$A$2:$A$12,dMateriaPrima!$C$2:$C$12)</f>
        <v>56</v>
      </c>
      <c r="O8207" s="3">
        <f t="shared" si="640"/>
        <v>14168</v>
      </c>
      <c r="P8207" s="4">
        <f t="shared" si="641"/>
        <v>0</v>
      </c>
      <c r="Q8207" s="3">
        <f t="shared" si="642"/>
        <v>14168</v>
      </c>
      <c r="R8207" t="str">
        <f t="shared" si="643"/>
        <v>No prazo</v>
      </c>
      <c r="S8207" s="5">
        <f t="shared" si="644"/>
        <v>0</v>
      </c>
    </row>
    <row r="8208" spans="1:19" x14ac:dyDescent="0.25">
      <c r="A8208">
        <v>8207</v>
      </c>
      <c r="B8208" s="1">
        <v>44403</v>
      </c>
      <c r="C8208" s="1">
        <v>44412</v>
      </c>
      <c r="D8208" s="1">
        <v>44416</v>
      </c>
      <c r="E8208" s="1">
        <v>44417</v>
      </c>
      <c r="F8208">
        <v>4</v>
      </c>
      <c r="G8208">
        <v>9</v>
      </c>
      <c r="H8208">
        <v>240</v>
      </c>
      <c r="I8208" s="6">
        <v>0</v>
      </c>
      <c r="J8208">
        <v>2</v>
      </c>
      <c r="K8208" t="str">
        <f>_xlfn.XLOOKUP(fCompras!F8208,dComprador!$A$2:$A$7,dComprador!$B$2:$B$7)</f>
        <v>Lira</v>
      </c>
      <c r="L8208" t="str">
        <f>_xlfn.XLOOKUP(J8208,dFornecedor!$A$2:$A$6,dFornecedor!$B$2:$B$6)</f>
        <v>Minerva</v>
      </c>
      <c r="M8208" t="str">
        <f>_xlfn.XLOOKUP(G8208,dMateriaPrima!$A$2:$A$12,dMateriaPrima!$B$2:$B$12)</f>
        <v>Couro</v>
      </c>
      <c r="N8208" s="2">
        <f>_xlfn.XLOOKUP(G8208,dMateriaPrima!$A$2:$A$12,dMateriaPrima!$C$2:$C$12)</f>
        <v>4.4000000000000004</v>
      </c>
      <c r="O8208" s="3">
        <f t="shared" si="640"/>
        <v>1056</v>
      </c>
      <c r="P8208" s="4">
        <f t="shared" si="641"/>
        <v>0</v>
      </c>
      <c r="Q8208" s="3">
        <f t="shared" si="642"/>
        <v>1056</v>
      </c>
      <c r="R8208" t="str">
        <f t="shared" si="643"/>
        <v>Em atraso</v>
      </c>
      <c r="S8208" s="5">
        <f t="shared" si="644"/>
        <v>1</v>
      </c>
    </row>
    <row r="8209" spans="1:19" x14ac:dyDescent="0.25">
      <c r="A8209">
        <v>8208</v>
      </c>
      <c r="B8209" s="1">
        <v>44403</v>
      </c>
      <c r="C8209" s="1">
        <v>44409</v>
      </c>
      <c r="D8209" s="1">
        <v>44411</v>
      </c>
      <c r="E8209" s="1">
        <v>44415</v>
      </c>
      <c r="F8209">
        <v>4</v>
      </c>
      <c r="G8209">
        <v>9</v>
      </c>
      <c r="H8209">
        <v>271</v>
      </c>
      <c r="I8209" s="6">
        <v>0</v>
      </c>
      <c r="J8209">
        <v>2</v>
      </c>
      <c r="K8209" t="str">
        <f>_xlfn.XLOOKUP(fCompras!F8209,dComprador!$A$2:$A$7,dComprador!$B$2:$B$7)</f>
        <v>Lira</v>
      </c>
      <c r="L8209" t="str">
        <f>_xlfn.XLOOKUP(J8209,dFornecedor!$A$2:$A$6,dFornecedor!$B$2:$B$6)</f>
        <v>Minerva</v>
      </c>
      <c r="M8209" t="str">
        <f>_xlfn.XLOOKUP(G8209,dMateriaPrima!$A$2:$A$12,dMateriaPrima!$B$2:$B$12)</f>
        <v>Couro</v>
      </c>
      <c r="N8209" s="2">
        <f>_xlfn.XLOOKUP(G8209,dMateriaPrima!$A$2:$A$12,dMateriaPrima!$C$2:$C$12)</f>
        <v>4.4000000000000004</v>
      </c>
      <c r="O8209" s="3">
        <f t="shared" si="640"/>
        <v>1192.4000000000001</v>
      </c>
      <c r="P8209" s="4">
        <f t="shared" si="641"/>
        <v>0</v>
      </c>
      <c r="Q8209" s="3">
        <f t="shared" si="642"/>
        <v>1192.4000000000001</v>
      </c>
      <c r="R8209" t="str">
        <f t="shared" si="643"/>
        <v>Em atraso</v>
      </c>
      <c r="S8209" s="5">
        <f t="shared" si="644"/>
        <v>4</v>
      </c>
    </row>
    <row r="8210" spans="1:19" x14ac:dyDescent="0.25">
      <c r="A8210">
        <v>8209</v>
      </c>
      <c r="B8210" s="1">
        <v>44403</v>
      </c>
      <c r="C8210" s="1">
        <v>44404</v>
      </c>
      <c r="D8210" s="1">
        <v>44410</v>
      </c>
      <c r="E8210" s="1">
        <v>44414</v>
      </c>
      <c r="F8210">
        <v>4</v>
      </c>
      <c r="G8210">
        <v>8</v>
      </c>
      <c r="H8210">
        <v>304</v>
      </c>
      <c r="I8210" s="6">
        <v>0</v>
      </c>
      <c r="J8210">
        <v>3</v>
      </c>
      <c r="K8210" t="str">
        <f>_xlfn.XLOOKUP(fCompras!F8210,dComprador!$A$2:$A$7,dComprador!$B$2:$B$7)</f>
        <v>Lira</v>
      </c>
      <c r="L8210" t="str">
        <f>_xlfn.XLOOKUP(J8210,dFornecedor!$A$2:$A$6,dFornecedor!$B$2:$B$6)</f>
        <v>StepUp</v>
      </c>
      <c r="M8210" t="str">
        <f>_xlfn.XLOOKUP(G8210,dMateriaPrima!$A$2:$A$12,dMateriaPrima!$B$2:$B$12)</f>
        <v>Cimento</v>
      </c>
      <c r="N8210" s="2">
        <f>_xlfn.XLOOKUP(G8210,dMateriaPrima!$A$2:$A$12,dMateriaPrima!$C$2:$C$12)</f>
        <v>23</v>
      </c>
      <c r="O8210" s="3">
        <f t="shared" si="640"/>
        <v>6992</v>
      </c>
      <c r="P8210" s="4">
        <f t="shared" si="641"/>
        <v>0</v>
      </c>
      <c r="Q8210" s="3">
        <f t="shared" si="642"/>
        <v>6992</v>
      </c>
      <c r="R8210" t="str">
        <f t="shared" si="643"/>
        <v>Em atraso</v>
      </c>
      <c r="S8210" s="5">
        <f t="shared" si="644"/>
        <v>4</v>
      </c>
    </row>
    <row r="8211" spans="1:19" x14ac:dyDescent="0.25">
      <c r="A8211">
        <v>8210</v>
      </c>
      <c r="B8211" s="1">
        <v>44403</v>
      </c>
      <c r="C8211" s="1">
        <v>44408</v>
      </c>
      <c r="D8211" s="1">
        <v>44408</v>
      </c>
      <c r="E8211" s="1">
        <v>44412</v>
      </c>
      <c r="F8211">
        <v>4</v>
      </c>
      <c r="G8211">
        <v>3</v>
      </c>
      <c r="H8211">
        <v>47</v>
      </c>
      <c r="I8211" s="6">
        <v>0</v>
      </c>
      <c r="J8211">
        <v>1</v>
      </c>
      <c r="K8211" t="str">
        <f>_xlfn.XLOOKUP(fCompras!F8211,dComprador!$A$2:$A$7,dComprador!$B$2:$B$7)</f>
        <v>Lira</v>
      </c>
      <c r="L8211" t="str">
        <f>_xlfn.XLOOKUP(J8211,dFornecedor!$A$2:$A$6,dFornecedor!$B$2:$B$6)</f>
        <v>NorthShore</v>
      </c>
      <c r="M8211" t="str">
        <f>_xlfn.XLOOKUP(G8211,dMateriaPrima!$A$2:$A$12,dMateriaPrima!$B$2:$B$12)</f>
        <v>Barra Metal</v>
      </c>
      <c r="N8211" s="2">
        <f>_xlfn.XLOOKUP(G8211,dMateriaPrima!$A$2:$A$12,dMateriaPrima!$C$2:$C$12)</f>
        <v>565</v>
      </c>
      <c r="O8211" s="3">
        <f t="shared" si="640"/>
        <v>26555</v>
      </c>
      <c r="P8211" s="4">
        <f t="shared" si="641"/>
        <v>0</v>
      </c>
      <c r="Q8211" s="3">
        <f t="shared" si="642"/>
        <v>26555</v>
      </c>
      <c r="R8211" t="str">
        <f t="shared" si="643"/>
        <v>Em atraso</v>
      </c>
      <c r="S8211" s="5">
        <f t="shared" si="644"/>
        <v>4</v>
      </c>
    </row>
    <row r="8212" spans="1:19" x14ac:dyDescent="0.25">
      <c r="A8212">
        <v>8211</v>
      </c>
      <c r="B8212" s="1">
        <v>44403</v>
      </c>
      <c r="C8212" s="1">
        <v>44405</v>
      </c>
      <c r="D8212" s="1">
        <v>44409</v>
      </c>
      <c r="E8212" s="1">
        <v>44412</v>
      </c>
      <c r="F8212">
        <v>4</v>
      </c>
      <c r="G8212">
        <v>1</v>
      </c>
      <c r="H8212">
        <v>107</v>
      </c>
      <c r="I8212" s="6">
        <v>0</v>
      </c>
      <c r="J8212">
        <v>2</v>
      </c>
      <c r="K8212" t="str">
        <f>_xlfn.XLOOKUP(fCompras!F8212,dComprador!$A$2:$A$7,dComprador!$B$2:$B$7)</f>
        <v>Lira</v>
      </c>
      <c r="L8212" t="str">
        <f>_xlfn.XLOOKUP(J8212,dFornecedor!$A$2:$A$6,dFornecedor!$B$2:$B$6)</f>
        <v>Minerva</v>
      </c>
      <c r="M8212" t="str">
        <f>_xlfn.XLOOKUP(G8212,dMateriaPrima!$A$2:$A$12,dMateriaPrima!$B$2:$B$12)</f>
        <v>Tecido</v>
      </c>
      <c r="N8212" s="2">
        <f>_xlfn.XLOOKUP(G8212,dMateriaPrima!$A$2:$A$12,dMateriaPrima!$C$2:$C$12)</f>
        <v>18</v>
      </c>
      <c r="O8212" s="3">
        <f t="shared" si="640"/>
        <v>1926</v>
      </c>
      <c r="P8212" s="4">
        <f t="shared" si="641"/>
        <v>0</v>
      </c>
      <c r="Q8212" s="3">
        <f t="shared" si="642"/>
        <v>1926</v>
      </c>
      <c r="R8212" t="str">
        <f t="shared" si="643"/>
        <v>Em atraso</v>
      </c>
      <c r="S8212" s="5">
        <f t="shared" si="644"/>
        <v>3</v>
      </c>
    </row>
    <row r="8213" spans="1:19" x14ac:dyDescent="0.25">
      <c r="A8213">
        <v>8212</v>
      </c>
      <c r="B8213" s="1">
        <v>44403</v>
      </c>
      <c r="C8213" s="1">
        <v>44408</v>
      </c>
      <c r="D8213" s="1">
        <v>44424</v>
      </c>
      <c r="E8213" s="1">
        <v>44423</v>
      </c>
      <c r="F8213">
        <v>1</v>
      </c>
      <c r="G8213">
        <v>9</v>
      </c>
      <c r="H8213">
        <v>252</v>
      </c>
      <c r="I8213" s="6">
        <v>0</v>
      </c>
      <c r="J8213">
        <v>1</v>
      </c>
      <c r="K8213" t="str">
        <f>_xlfn.XLOOKUP(fCompras!F8213,dComprador!$A$2:$A$7,dComprador!$B$2:$B$7)</f>
        <v>Alon</v>
      </c>
      <c r="L8213" t="str">
        <f>_xlfn.XLOOKUP(J8213,dFornecedor!$A$2:$A$6,dFornecedor!$B$2:$B$6)</f>
        <v>NorthShore</v>
      </c>
      <c r="M8213" t="str">
        <f>_xlfn.XLOOKUP(G8213,dMateriaPrima!$A$2:$A$12,dMateriaPrima!$B$2:$B$12)</f>
        <v>Couro</v>
      </c>
      <c r="N8213" s="2">
        <f>_xlfn.XLOOKUP(G8213,dMateriaPrima!$A$2:$A$12,dMateriaPrima!$C$2:$C$12)</f>
        <v>4.4000000000000004</v>
      </c>
      <c r="O8213" s="3">
        <f t="shared" si="640"/>
        <v>1108.8000000000002</v>
      </c>
      <c r="P8213" s="4">
        <f t="shared" si="641"/>
        <v>0</v>
      </c>
      <c r="Q8213" s="3">
        <f t="shared" si="642"/>
        <v>1108.8000000000002</v>
      </c>
      <c r="R8213" t="str">
        <f t="shared" si="643"/>
        <v>No prazo</v>
      </c>
      <c r="S8213" s="5">
        <f t="shared" si="644"/>
        <v>0</v>
      </c>
    </row>
    <row r="8214" spans="1:19" x14ac:dyDescent="0.25">
      <c r="A8214">
        <v>8213</v>
      </c>
      <c r="B8214" s="1">
        <v>44403</v>
      </c>
      <c r="C8214" s="1">
        <v>44410</v>
      </c>
      <c r="D8214" s="1">
        <v>44422</v>
      </c>
      <c r="E8214" s="1">
        <v>44423</v>
      </c>
      <c r="F8214">
        <v>1</v>
      </c>
      <c r="G8214">
        <v>1</v>
      </c>
      <c r="H8214">
        <v>42</v>
      </c>
      <c r="I8214" s="6">
        <v>0</v>
      </c>
      <c r="J8214">
        <v>2</v>
      </c>
      <c r="K8214" t="str">
        <f>_xlfn.XLOOKUP(fCompras!F8214,dComprador!$A$2:$A$7,dComprador!$B$2:$B$7)</f>
        <v>Alon</v>
      </c>
      <c r="L8214" t="str">
        <f>_xlfn.XLOOKUP(J8214,dFornecedor!$A$2:$A$6,dFornecedor!$B$2:$B$6)</f>
        <v>Minerva</v>
      </c>
      <c r="M8214" t="str">
        <f>_xlfn.XLOOKUP(G8214,dMateriaPrima!$A$2:$A$12,dMateriaPrima!$B$2:$B$12)</f>
        <v>Tecido</v>
      </c>
      <c r="N8214" s="2">
        <f>_xlfn.XLOOKUP(G8214,dMateriaPrima!$A$2:$A$12,dMateriaPrima!$C$2:$C$12)</f>
        <v>18</v>
      </c>
      <c r="O8214" s="3">
        <f t="shared" si="640"/>
        <v>756</v>
      </c>
      <c r="P8214" s="4">
        <f t="shared" si="641"/>
        <v>0</v>
      </c>
      <c r="Q8214" s="3">
        <f t="shared" si="642"/>
        <v>756</v>
      </c>
      <c r="R8214" t="str">
        <f t="shared" si="643"/>
        <v>Em atraso</v>
      </c>
      <c r="S8214" s="5">
        <f t="shared" si="644"/>
        <v>1</v>
      </c>
    </row>
    <row r="8215" spans="1:19" x14ac:dyDescent="0.25">
      <c r="A8215">
        <v>8214</v>
      </c>
      <c r="B8215" s="1">
        <v>44403</v>
      </c>
      <c r="C8215" s="1">
        <v>44408</v>
      </c>
      <c r="D8215" s="1">
        <v>44423</v>
      </c>
      <c r="E8215" s="1">
        <v>44425</v>
      </c>
      <c r="F8215">
        <v>1</v>
      </c>
      <c r="G8215">
        <v>8</v>
      </c>
      <c r="H8215">
        <v>82</v>
      </c>
      <c r="I8215" s="6">
        <v>0</v>
      </c>
      <c r="J8215">
        <v>1</v>
      </c>
      <c r="K8215" t="str">
        <f>_xlfn.XLOOKUP(fCompras!F8215,dComprador!$A$2:$A$7,dComprador!$B$2:$B$7)</f>
        <v>Alon</v>
      </c>
      <c r="L8215" t="str">
        <f>_xlfn.XLOOKUP(J8215,dFornecedor!$A$2:$A$6,dFornecedor!$B$2:$B$6)</f>
        <v>NorthShore</v>
      </c>
      <c r="M8215" t="str">
        <f>_xlfn.XLOOKUP(G8215,dMateriaPrima!$A$2:$A$12,dMateriaPrima!$B$2:$B$12)</f>
        <v>Cimento</v>
      </c>
      <c r="N8215" s="2">
        <f>_xlfn.XLOOKUP(G8215,dMateriaPrima!$A$2:$A$12,dMateriaPrima!$C$2:$C$12)</f>
        <v>23</v>
      </c>
      <c r="O8215" s="3">
        <f t="shared" si="640"/>
        <v>1886</v>
      </c>
      <c r="P8215" s="4">
        <f t="shared" si="641"/>
        <v>0</v>
      </c>
      <c r="Q8215" s="3">
        <f t="shared" si="642"/>
        <v>1886</v>
      </c>
      <c r="R8215" t="str">
        <f t="shared" si="643"/>
        <v>Em atraso</v>
      </c>
      <c r="S8215" s="5">
        <f t="shared" si="644"/>
        <v>2</v>
      </c>
    </row>
    <row r="8216" spans="1:19" x14ac:dyDescent="0.25">
      <c r="A8216">
        <v>8215</v>
      </c>
      <c r="B8216" s="1">
        <v>44403</v>
      </c>
      <c r="C8216" s="1">
        <v>44408</v>
      </c>
      <c r="D8216" s="1">
        <v>44435</v>
      </c>
      <c r="E8216" s="1">
        <v>44436</v>
      </c>
      <c r="F8216">
        <v>1</v>
      </c>
      <c r="G8216">
        <v>9</v>
      </c>
      <c r="H8216">
        <v>347</v>
      </c>
      <c r="I8216" s="6">
        <v>0</v>
      </c>
      <c r="J8216">
        <v>1</v>
      </c>
      <c r="K8216" t="str">
        <f>_xlfn.XLOOKUP(fCompras!F8216,dComprador!$A$2:$A$7,dComprador!$B$2:$B$7)</f>
        <v>Alon</v>
      </c>
      <c r="L8216" t="str">
        <f>_xlfn.XLOOKUP(J8216,dFornecedor!$A$2:$A$6,dFornecedor!$B$2:$B$6)</f>
        <v>NorthShore</v>
      </c>
      <c r="M8216" t="str">
        <f>_xlfn.XLOOKUP(G8216,dMateriaPrima!$A$2:$A$12,dMateriaPrima!$B$2:$B$12)</f>
        <v>Couro</v>
      </c>
      <c r="N8216" s="2">
        <f>_xlfn.XLOOKUP(G8216,dMateriaPrima!$A$2:$A$12,dMateriaPrima!$C$2:$C$12)</f>
        <v>4.4000000000000004</v>
      </c>
      <c r="O8216" s="3">
        <f t="shared" si="640"/>
        <v>1526.8000000000002</v>
      </c>
      <c r="P8216" s="4">
        <f t="shared" si="641"/>
        <v>0</v>
      </c>
      <c r="Q8216" s="3">
        <f t="shared" si="642"/>
        <v>1526.8000000000002</v>
      </c>
      <c r="R8216" t="str">
        <f t="shared" si="643"/>
        <v>Em atraso</v>
      </c>
      <c r="S8216" s="5">
        <f t="shared" si="644"/>
        <v>1</v>
      </c>
    </row>
    <row r="8217" spans="1:19" x14ac:dyDescent="0.25">
      <c r="A8217">
        <v>8216</v>
      </c>
      <c r="B8217" s="1">
        <v>44404</v>
      </c>
      <c r="C8217" s="1">
        <v>44410</v>
      </c>
      <c r="D8217" s="1">
        <v>44411</v>
      </c>
      <c r="E8217" s="1">
        <v>44416</v>
      </c>
      <c r="F8217">
        <v>4</v>
      </c>
      <c r="G8217">
        <v>7</v>
      </c>
      <c r="H8217">
        <v>330</v>
      </c>
      <c r="I8217" s="6">
        <v>0</v>
      </c>
      <c r="J8217">
        <v>2</v>
      </c>
      <c r="K8217" t="str">
        <f>_xlfn.XLOOKUP(fCompras!F8217,dComprador!$A$2:$A$7,dComprador!$B$2:$B$7)</f>
        <v>Lira</v>
      </c>
      <c r="L8217" t="str">
        <f>_xlfn.XLOOKUP(J8217,dFornecedor!$A$2:$A$6,dFornecedor!$B$2:$B$6)</f>
        <v>Minerva</v>
      </c>
      <c r="M8217" t="str">
        <f>_xlfn.XLOOKUP(G8217,dMateriaPrima!$A$2:$A$12,dMateriaPrima!$B$2:$B$12)</f>
        <v>Poliéster</v>
      </c>
      <c r="N8217" s="2">
        <f>_xlfn.XLOOKUP(G8217,dMateriaPrima!$A$2:$A$12,dMateriaPrima!$C$2:$C$12)</f>
        <v>8</v>
      </c>
      <c r="O8217" s="3">
        <f t="shared" si="640"/>
        <v>2640</v>
      </c>
      <c r="P8217" s="4">
        <f t="shared" si="641"/>
        <v>0</v>
      </c>
      <c r="Q8217" s="3">
        <f t="shared" si="642"/>
        <v>2640</v>
      </c>
      <c r="R8217" t="str">
        <f t="shared" si="643"/>
        <v>Em atraso</v>
      </c>
      <c r="S8217" s="5">
        <f t="shared" si="644"/>
        <v>5</v>
      </c>
    </row>
    <row r="8218" spans="1:19" x14ac:dyDescent="0.25">
      <c r="A8218">
        <v>8217</v>
      </c>
      <c r="B8218" s="1">
        <v>44404</v>
      </c>
      <c r="C8218" s="1">
        <v>44410</v>
      </c>
      <c r="D8218" s="1">
        <v>44411</v>
      </c>
      <c r="E8218" s="1">
        <v>44412</v>
      </c>
      <c r="F8218">
        <v>4</v>
      </c>
      <c r="G8218">
        <v>8</v>
      </c>
      <c r="H8218">
        <v>247</v>
      </c>
      <c r="I8218" s="6">
        <v>0</v>
      </c>
      <c r="J8218">
        <v>3</v>
      </c>
      <c r="K8218" t="str">
        <f>_xlfn.XLOOKUP(fCompras!F8218,dComprador!$A$2:$A$7,dComprador!$B$2:$B$7)</f>
        <v>Lira</v>
      </c>
      <c r="L8218" t="str">
        <f>_xlfn.XLOOKUP(J8218,dFornecedor!$A$2:$A$6,dFornecedor!$B$2:$B$6)</f>
        <v>StepUp</v>
      </c>
      <c r="M8218" t="str">
        <f>_xlfn.XLOOKUP(G8218,dMateriaPrima!$A$2:$A$12,dMateriaPrima!$B$2:$B$12)</f>
        <v>Cimento</v>
      </c>
      <c r="N8218" s="2">
        <f>_xlfn.XLOOKUP(G8218,dMateriaPrima!$A$2:$A$12,dMateriaPrima!$C$2:$C$12)</f>
        <v>23</v>
      </c>
      <c r="O8218" s="3">
        <f t="shared" si="640"/>
        <v>5681</v>
      </c>
      <c r="P8218" s="4">
        <f t="shared" si="641"/>
        <v>0</v>
      </c>
      <c r="Q8218" s="3">
        <f t="shared" si="642"/>
        <v>5681</v>
      </c>
      <c r="R8218" t="str">
        <f t="shared" si="643"/>
        <v>Em atraso</v>
      </c>
      <c r="S8218" s="5">
        <f t="shared" si="644"/>
        <v>1</v>
      </c>
    </row>
    <row r="8219" spans="1:19" x14ac:dyDescent="0.25">
      <c r="A8219">
        <v>8218</v>
      </c>
      <c r="B8219" s="1">
        <v>44404</v>
      </c>
      <c r="C8219" s="1">
        <v>44414</v>
      </c>
      <c r="D8219" s="1">
        <v>44416</v>
      </c>
      <c r="E8219" s="1">
        <v>44418</v>
      </c>
      <c r="F8219">
        <v>4</v>
      </c>
      <c r="G8219">
        <v>7</v>
      </c>
      <c r="H8219">
        <v>11</v>
      </c>
      <c r="I8219" s="6">
        <v>0</v>
      </c>
      <c r="J8219">
        <v>3</v>
      </c>
      <c r="K8219" t="str">
        <f>_xlfn.XLOOKUP(fCompras!F8219,dComprador!$A$2:$A$7,dComprador!$B$2:$B$7)</f>
        <v>Lira</v>
      </c>
      <c r="L8219" t="str">
        <f>_xlfn.XLOOKUP(J8219,dFornecedor!$A$2:$A$6,dFornecedor!$B$2:$B$6)</f>
        <v>StepUp</v>
      </c>
      <c r="M8219" t="str">
        <f>_xlfn.XLOOKUP(G8219,dMateriaPrima!$A$2:$A$12,dMateriaPrima!$B$2:$B$12)</f>
        <v>Poliéster</v>
      </c>
      <c r="N8219" s="2">
        <f>_xlfn.XLOOKUP(G8219,dMateriaPrima!$A$2:$A$12,dMateriaPrima!$C$2:$C$12)</f>
        <v>8</v>
      </c>
      <c r="O8219" s="3">
        <f t="shared" si="640"/>
        <v>88</v>
      </c>
      <c r="P8219" s="4">
        <f t="shared" si="641"/>
        <v>0</v>
      </c>
      <c r="Q8219" s="3">
        <f t="shared" si="642"/>
        <v>88</v>
      </c>
      <c r="R8219" t="str">
        <f t="shared" si="643"/>
        <v>Em atraso</v>
      </c>
      <c r="S8219" s="5">
        <f t="shared" si="644"/>
        <v>2</v>
      </c>
    </row>
    <row r="8220" spans="1:19" x14ac:dyDescent="0.25">
      <c r="A8220">
        <v>8219</v>
      </c>
      <c r="B8220" s="1">
        <v>44404</v>
      </c>
      <c r="C8220" s="1">
        <v>44404</v>
      </c>
      <c r="D8220" s="1">
        <v>44409</v>
      </c>
      <c r="E8220" s="1">
        <v>44412</v>
      </c>
      <c r="F8220">
        <v>4</v>
      </c>
      <c r="G8220">
        <v>9</v>
      </c>
      <c r="H8220">
        <v>195</v>
      </c>
      <c r="I8220" s="6">
        <v>0</v>
      </c>
      <c r="J8220">
        <v>2</v>
      </c>
      <c r="K8220" t="str">
        <f>_xlfn.XLOOKUP(fCompras!F8220,dComprador!$A$2:$A$7,dComprador!$B$2:$B$7)</f>
        <v>Lira</v>
      </c>
      <c r="L8220" t="str">
        <f>_xlfn.XLOOKUP(J8220,dFornecedor!$A$2:$A$6,dFornecedor!$B$2:$B$6)</f>
        <v>Minerva</v>
      </c>
      <c r="M8220" t="str">
        <f>_xlfn.XLOOKUP(G8220,dMateriaPrima!$A$2:$A$12,dMateriaPrima!$B$2:$B$12)</f>
        <v>Couro</v>
      </c>
      <c r="N8220" s="2">
        <f>_xlfn.XLOOKUP(G8220,dMateriaPrima!$A$2:$A$12,dMateriaPrima!$C$2:$C$12)</f>
        <v>4.4000000000000004</v>
      </c>
      <c r="O8220" s="3">
        <f t="shared" si="640"/>
        <v>858.00000000000011</v>
      </c>
      <c r="P8220" s="4">
        <f t="shared" si="641"/>
        <v>0</v>
      </c>
      <c r="Q8220" s="3">
        <f t="shared" si="642"/>
        <v>858.00000000000011</v>
      </c>
      <c r="R8220" t="str">
        <f t="shared" si="643"/>
        <v>Em atraso</v>
      </c>
      <c r="S8220" s="5">
        <f t="shared" si="644"/>
        <v>3</v>
      </c>
    </row>
    <row r="8221" spans="1:19" x14ac:dyDescent="0.25">
      <c r="A8221">
        <v>8220</v>
      </c>
      <c r="B8221" s="1">
        <v>44404</v>
      </c>
      <c r="C8221" s="1">
        <v>44413</v>
      </c>
      <c r="D8221" s="1">
        <v>44417</v>
      </c>
      <c r="E8221" s="1">
        <v>44419</v>
      </c>
      <c r="F8221">
        <v>4</v>
      </c>
      <c r="G8221">
        <v>7</v>
      </c>
      <c r="H8221">
        <v>24</v>
      </c>
      <c r="I8221" s="6">
        <v>0.22</v>
      </c>
      <c r="J8221">
        <v>2</v>
      </c>
      <c r="K8221" t="str">
        <f>_xlfn.XLOOKUP(fCompras!F8221,dComprador!$A$2:$A$7,dComprador!$B$2:$B$7)</f>
        <v>Lira</v>
      </c>
      <c r="L8221" t="str">
        <f>_xlfn.XLOOKUP(J8221,dFornecedor!$A$2:$A$6,dFornecedor!$B$2:$B$6)</f>
        <v>Minerva</v>
      </c>
      <c r="M8221" t="str">
        <f>_xlfn.XLOOKUP(G8221,dMateriaPrima!$A$2:$A$12,dMateriaPrima!$B$2:$B$12)</f>
        <v>Poliéster</v>
      </c>
      <c r="N8221" s="2">
        <f>_xlfn.XLOOKUP(G8221,dMateriaPrima!$A$2:$A$12,dMateriaPrima!$C$2:$C$12)</f>
        <v>8</v>
      </c>
      <c r="O8221" s="3">
        <f t="shared" si="640"/>
        <v>192</v>
      </c>
      <c r="P8221" s="4">
        <f t="shared" si="641"/>
        <v>42.24</v>
      </c>
      <c r="Q8221" s="3">
        <f t="shared" si="642"/>
        <v>149.76</v>
      </c>
      <c r="R8221" t="str">
        <f t="shared" si="643"/>
        <v>Em atraso</v>
      </c>
      <c r="S8221" s="5">
        <f t="shared" si="644"/>
        <v>2</v>
      </c>
    </row>
    <row r="8222" spans="1:19" x14ac:dyDescent="0.25">
      <c r="A8222">
        <v>8221</v>
      </c>
      <c r="B8222" s="1">
        <v>44404</v>
      </c>
      <c r="C8222" s="1">
        <v>44413</v>
      </c>
      <c r="D8222" s="1">
        <v>44424</v>
      </c>
      <c r="E8222" s="1">
        <v>44425</v>
      </c>
      <c r="F8222">
        <v>1</v>
      </c>
      <c r="G8222">
        <v>6</v>
      </c>
      <c r="H8222">
        <v>99</v>
      </c>
      <c r="I8222" s="6">
        <v>0.28999999999999998</v>
      </c>
      <c r="J8222">
        <v>2</v>
      </c>
      <c r="K8222" t="str">
        <f>_xlfn.XLOOKUP(fCompras!F8222,dComprador!$A$2:$A$7,dComprador!$B$2:$B$7)</f>
        <v>Alon</v>
      </c>
      <c r="L8222" t="str">
        <f>_xlfn.XLOOKUP(J8222,dFornecedor!$A$2:$A$6,dFornecedor!$B$2:$B$6)</f>
        <v>Minerva</v>
      </c>
      <c r="M8222" t="str">
        <f>_xlfn.XLOOKUP(G8222,dMateriaPrima!$A$2:$A$12,dMateriaPrima!$B$2:$B$12)</f>
        <v>Fio Algodão</v>
      </c>
      <c r="N8222" s="2">
        <f>_xlfn.XLOOKUP(G8222,dMateriaPrima!$A$2:$A$12,dMateriaPrima!$C$2:$C$12)</f>
        <v>55.9</v>
      </c>
      <c r="O8222" s="3">
        <f t="shared" si="640"/>
        <v>5534.0999999999995</v>
      </c>
      <c r="P8222" s="4">
        <f t="shared" si="641"/>
        <v>1604.8889999999997</v>
      </c>
      <c r="Q8222" s="3">
        <f t="shared" si="642"/>
        <v>3929.2109999999998</v>
      </c>
      <c r="R8222" t="str">
        <f t="shared" si="643"/>
        <v>Em atraso</v>
      </c>
      <c r="S8222" s="5">
        <f t="shared" si="644"/>
        <v>1</v>
      </c>
    </row>
    <row r="8223" spans="1:19" x14ac:dyDescent="0.25">
      <c r="A8223">
        <v>8222</v>
      </c>
      <c r="B8223" s="1">
        <v>44404</v>
      </c>
      <c r="C8223" s="1">
        <v>44412</v>
      </c>
      <c r="D8223" s="1">
        <v>44420</v>
      </c>
      <c r="E8223" s="1">
        <v>44422</v>
      </c>
      <c r="F8223">
        <v>2</v>
      </c>
      <c r="G8223">
        <v>1</v>
      </c>
      <c r="H8223">
        <v>263</v>
      </c>
      <c r="I8223" s="6">
        <v>0</v>
      </c>
      <c r="J8223">
        <v>3</v>
      </c>
      <c r="K8223" t="str">
        <f>_xlfn.XLOOKUP(fCompras!F8223,dComprador!$A$2:$A$7,dComprador!$B$2:$B$7)</f>
        <v>João</v>
      </c>
      <c r="L8223" t="str">
        <f>_xlfn.XLOOKUP(J8223,dFornecedor!$A$2:$A$6,dFornecedor!$B$2:$B$6)</f>
        <v>StepUp</v>
      </c>
      <c r="M8223" t="str">
        <f>_xlfn.XLOOKUP(G8223,dMateriaPrima!$A$2:$A$12,dMateriaPrima!$B$2:$B$12)</f>
        <v>Tecido</v>
      </c>
      <c r="N8223" s="2">
        <f>_xlfn.XLOOKUP(G8223,dMateriaPrima!$A$2:$A$12,dMateriaPrima!$C$2:$C$12)</f>
        <v>18</v>
      </c>
      <c r="O8223" s="3">
        <f t="shared" si="640"/>
        <v>4734</v>
      </c>
      <c r="P8223" s="4">
        <f t="shared" si="641"/>
        <v>0</v>
      </c>
      <c r="Q8223" s="3">
        <f t="shared" si="642"/>
        <v>4734</v>
      </c>
      <c r="R8223" t="str">
        <f t="shared" si="643"/>
        <v>Em atraso</v>
      </c>
      <c r="S8223" s="5">
        <f t="shared" si="644"/>
        <v>2</v>
      </c>
    </row>
    <row r="8224" spans="1:19" x14ac:dyDescent="0.25">
      <c r="A8224">
        <v>8223</v>
      </c>
      <c r="B8224" s="1">
        <v>44404</v>
      </c>
      <c r="C8224" s="1">
        <v>44405</v>
      </c>
      <c r="D8224" s="1">
        <v>44418</v>
      </c>
      <c r="E8224" s="1">
        <v>44420</v>
      </c>
      <c r="F8224">
        <v>1</v>
      </c>
      <c r="G8224">
        <v>11</v>
      </c>
      <c r="H8224">
        <v>333</v>
      </c>
      <c r="I8224" s="6">
        <v>0</v>
      </c>
      <c r="J8224">
        <v>3</v>
      </c>
      <c r="K8224" t="str">
        <f>_xlfn.XLOOKUP(fCompras!F8224,dComprador!$A$2:$A$7,dComprador!$B$2:$B$7)</f>
        <v>Alon</v>
      </c>
      <c r="L8224" t="str">
        <f>_xlfn.XLOOKUP(J8224,dFornecedor!$A$2:$A$6,dFornecedor!$B$2:$B$6)</f>
        <v>StepUp</v>
      </c>
      <c r="M8224" t="str">
        <f>_xlfn.XLOOKUP(G8224,dMateriaPrima!$A$2:$A$12,dMateriaPrima!$B$2:$B$12)</f>
        <v>Papel</v>
      </c>
      <c r="N8224" s="2">
        <f>_xlfn.XLOOKUP(G8224,dMateriaPrima!$A$2:$A$12,dMateriaPrima!$C$2:$C$12)</f>
        <v>9</v>
      </c>
      <c r="O8224" s="3">
        <f t="shared" si="640"/>
        <v>2997</v>
      </c>
      <c r="P8224" s="4">
        <f t="shared" si="641"/>
        <v>0</v>
      </c>
      <c r="Q8224" s="3">
        <f t="shared" si="642"/>
        <v>2997</v>
      </c>
      <c r="R8224" t="str">
        <f t="shared" si="643"/>
        <v>Em atraso</v>
      </c>
      <c r="S8224" s="5">
        <f t="shared" si="644"/>
        <v>2</v>
      </c>
    </row>
    <row r="8225" spans="1:19" x14ac:dyDescent="0.25">
      <c r="A8225">
        <v>8224</v>
      </c>
      <c r="B8225" s="1">
        <v>44404</v>
      </c>
      <c r="C8225" s="1">
        <v>44413</v>
      </c>
      <c r="D8225" s="1">
        <v>44419</v>
      </c>
      <c r="E8225" s="1">
        <v>44424</v>
      </c>
      <c r="F8225">
        <v>1</v>
      </c>
      <c r="G8225">
        <v>6</v>
      </c>
      <c r="H8225">
        <v>13</v>
      </c>
      <c r="I8225" s="6">
        <v>0</v>
      </c>
      <c r="J8225">
        <v>3</v>
      </c>
      <c r="K8225" t="str">
        <f>_xlfn.XLOOKUP(fCompras!F8225,dComprador!$A$2:$A$7,dComprador!$B$2:$B$7)</f>
        <v>Alon</v>
      </c>
      <c r="L8225" t="str">
        <f>_xlfn.XLOOKUP(J8225,dFornecedor!$A$2:$A$6,dFornecedor!$B$2:$B$6)</f>
        <v>StepUp</v>
      </c>
      <c r="M8225" t="str">
        <f>_xlfn.XLOOKUP(G8225,dMateriaPrima!$A$2:$A$12,dMateriaPrima!$B$2:$B$12)</f>
        <v>Fio Algodão</v>
      </c>
      <c r="N8225" s="2">
        <f>_xlfn.XLOOKUP(G8225,dMateriaPrima!$A$2:$A$12,dMateriaPrima!$C$2:$C$12)</f>
        <v>55.9</v>
      </c>
      <c r="O8225" s="3">
        <f t="shared" si="640"/>
        <v>726.69999999999993</v>
      </c>
      <c r="P8225" s="4">
        <f t="shared" si="641"/>
        <v>0</v>
      </c>
      <c r="Q8225" s="3">
        <f t="shared" si="642"/>
        <v>726.69999999999993</v>
      </c>
      <c r="R8225" t="str">
        <f t="shared" si="643"/>
        <v>Em atraso</v>
      </c>
      <c r="S8225" s="5">
        <f t="shared" si="644"/>
        <v>5</v>
      </c>
    </row>
    <row r="8226" spans="1:19" x14ac:dyDescent="0.25">
      <c r="A8226">
        <v>8225</v>
      </c>
      <c r="B8226" s="1">
        <v>44404</v>
      </c>
      <c r="C8226" s="1">
        <v>44404</v>
      </c>
      <c r="D8226" s="1">
        <v>44422</v>
      </c>
      <c r="E8226" s="1">
        <v>44420</v>
      </c>
      <c r="F8226">
        <v>1</v>
      </c>
      <c r="G8226">
        <v>11</v>
      </c>
      <c r="H8226">
        <v>61</v>
      </c>
      <c r="I8226" s="6">
        <v>0</v>
      </c>
      <c r="J8226">
        <v>2</v>
      </c>
      <c r="K8226" t="str">
        <f>_xlfn.XLOOKUP(fCompras!F8226,dComprador!$A$2:$A$7,dComprador!$B$2:$B$7)</f>
        <v>Alon</v>
      </c>
      <c r="L8226" t="str">
        <f>_xlfn.XLOOKUP(J8226,dFornecedor!$A$2:$A$6,dFornecedor!$B$2:$B$6)</f>
        <v>Minerva</v>
      </c>
      <c r="M8226" t="str">
        <f>_xlfn.XLOOKUP(G8226,dMateriaPrima!$A$2:$A$12,dMateriaPrima!$B$2:$B$12)</f>
        <v>Papel</v>
      </c>
      <c r="N8226" s="2">
        <f>_xlfn.XLOOKUP(G8226,dMateriaPrima!$A$2:$A$12,dMateriaPrima!$C$2:$C$12)</f>
        <v>9</v>
      </c>
      <c r="O8226" s="3">
        <f t="shared" si="640"/>
        <v>549</v>
      </c>
      <c r="P8226" s="4">
        <f t="shared" si="641"/>
        <v>0</v>
      </c>
      <c r="Q8226" s="3">
        <f t="shared" si="642"/>
        <v>549</v>
      </c>
      <c r="R8226" t="str">
        <f t="shared" si="643"/>
        <v>No prazo</v>
      </c>
      <c r="S8226" s="5">
        <f t="shared" si="644"/>
        <v>0</v>
      </c>
    </row>
    <row r="8227" spans="1:19" x14ac:dyDescent="0.25">
      <c r="A8227">
        <v>8226</v>
      </c>
      <c r="B8227" s="1">
        <v>44404</v>
      </c>
      <c r="C8227" s="1">
        <v>44404</v>
      </c>
      <c r="D8227" s="1">
        <v>44435</v>
      </c>
      <c r="E8227" s="1">
        <v>44437</v>
      </c>
      <c r="F8227">
        <v>1</v>
      </c>
      <c r="G8227">
        <v>6</v>
      </c>
      <c r="H8227">
        <v>177</v>
      </c>
      <c r="I8227" s="6">
        <v>0</v>
      </c>
      <c r="J8227">
        <v>2</v>
      </c>
      <c r="K8227" t="str">
        <f>_xlfn.XLOOKUP(fCompras!F8227,dComprador!$A$2:$A$7,dComprador!$B$2:$B$7)</f>
        <v>Alon</v>
      </c>
      <c r="L8227" t="str">
        <f>_xlfn.XLOOKUP(J8227,dFornecedor!$A$2:$A$6,dFornecedor!$B$2:$B$6)</f>
        <v>Minerva</v>
      </c>
      <c r="M8227" t="str">
        <f>_xlfn.XLOOKUP(G8227,dMateriaPrima!$A$2:$A$12,dMateriaPrima!$B$2:$B$12)</f>
        <v>Fio Algodão</v>
      </c>
      <c r="N8227" s="2">
        <f>_xlfn.XLOOKUP(G8227,dMateriaPrima!$A$2:$A$12,dMateriaPrima!$C$2:$C$12)</f>
        <v>55.9</v>
      </c>
      <c r="O8227" s="3">
        <f t="shared" si="640"/>
        <v>9894.2999999999993</v>
      </c>
      <c r="P8227" s="4">
        <f t="shared" si="641"/>
        <v>0</v>
      </c>
      <c r="Q8227" s="3">
        <f t="shared" si="642"/>
        <v>9894.2999999999993</v>
      </c>
      <c r="R8227" t="str">
        <f t="shared" si="643"/>
        <v>Em atraso</v>
      </c>
      <c r="S8227" s="5">
        <f t="shared" si="644"/>
        <v>2</v>
      </c>
    </row>
    <row r="8228" spans="1:19" x14ac:dyDescent="0.25">
      <c r="A8228">
        <v>8227</v>
      </c>
      <c r="B8228" s="1">
        <v>44404</v>
      </c>
      <c r="C8228" s="1">
        <v>44409</v>
      </c>
      <c r="D8228" s="1">
        <v>44426</v>
      </c>
      <c r="E8228" s="1">
        <v>44425</v>
      </c>
      <c r="F8228">
        <v>1</v>
      </c>
      <c r="G8228">
        <v>6</v>
      </c>
      <c r="H8228">
        <v>51</v>
      </c>
      <c r="I8228" s="6">
        <v>0</v>
      </c>
      <c r="J8228">
        <v>2</v>
      </c>
      <c r="K8228" t="str">
        <f>_xlfn.XLOOKUP(fCompras!F8228,dComprador!$A$2:$A$7,dComprador!$B$2:$B$7)</f>
        <v>Alon</v>
      </c>
      <c r="L8228" t="str">
        <f>_xlfn.XLOOKUP(J8228,dFornecedor!$A$2:$A$6,dFornecedor!$B$2:$B$6)</f>
        <v>Minerva</v>
      </c>
      <c r="M8228" t="str">
        <f>_xlfn.XLOOKUP(G8228,dMateriaPrima!$A$2:$A$12,dMateriaPrima!$B$2:$B$12)</f>
        <v>Fio Algodão</v>
      </c>
      <c r="N8228" s="2">
        <f>_xlfn.XLOOKUP(G8228,dMateriaPrima!$A$2:$A$12,dMateriaPrima!$C$2:$C$12)</f>
        <v>55.9</v>
      </c>
      <c r="O8228" s="3">
        <f t="shared" si="640"/>
        <v>2850.9</v>
      </c>
      <c r="P8228" s="4">
        <f t="shared" si="641"/>
        <v>0</v>
      </c>
      <c r="Q8228" s="3">
        <f t="shared" si="642"/>
        <v>2850.9</v>
      </c>
      <c r="R8228" t="str">
        <f t="shared" si="643"/>
        <v>No prazo</v>
      </c>
      <c r="S8228" s="5">
        <f t="shared" si="644"/>
        <v>0</v>
      </c>
    </row>
    <row r="8229" spans="1:19" x14ac:dyDescent="0.25">
      <c r="A8229">
        <v>8228</v>
      </c>
      <c r="B8229" s="1">
        <v>44405</v>
      </c>
      <c r="C8229" s="1">
        <v>44416</v>
      </c>
      <c r="D8229" s="1">
        <v>44416</v>
      </c>
      <c r="E8229" s="1">
        <v>44419</v>
      </c>
      <c r="F8229">
        <v>4</v>
      </c>
      <c r="G8229">
        <v>6</v>
      </c>
      <c r="H8229">
        <v>20</v>
      </c>
      <c r="I8229" s="6">
        <v>0</v>
      </c>
      <c r="J8229">
        <v>1</v>
      </c>
      <c r="K8229" t="str">
        <f>_xlfn.XLOOKUP(fCompras!F8229,dComprador!$A$2:$A$7,dComprador!$B$2:$B$7)</f>
        <v>Lira</v>
      </c>
      <c r="L8229" t="str">
        <f>_xlfn.XLOOKUP(J8229,dFornecedor!$A$2:$A$6,dFornecedor!$B$2:$B$6)</f>
        <v>NorthShore</v>
      </c>
      <c r="M8229" t="str">
        <f>_xlfn.XLOOKUP(G8229,dMateriaPrima!$A$2:$A$12,dMateriaPrima!$B$2:$B$12)</f>
        <v>Fio Algodão</v>
      </c>
      <c r="N8229" s="2">
        <f>_xlfn.XLOOKUP(G8229,dMateriaPrima!$A$2:$A$12,dMateriaPrima!$C$2:$C$12)</f>
        <v>55.9</v>
      </c>
      <c r="O8229" s="3">
        <f t="shared" si="640"/>
        <v>1118</v>
      </c>
      <c r="P8229" s="4">
        <f t="shared" si="641"/>
        <v>0</v>
      </c>
      <c r="Q8229" s="3">
        <f t="shared" si="642"/>
        <v>1118</v>
      </c>
      <c r="R8229" t="str">
        <f t="shared" si="643"/>
        <v>Em atraso</v>
      </c>
      <c r="S8229" s="5">
        <f t="shared" si="644"/>
        <v>3</v>
      </c>
    </row>
    <row r="8230" spans="1:19" x14ac:dyDescent="0.25">
      <c r="A8230">
        <v>8229</v>
      </c>
      <c r="B8230" s="1">
        <v>44405</v>
      </c>
      <c r="C8230" s="1">
        <v>44406</v>
      </c>
      <c r="D8230" s="1">
        <v>44413</v>
      </c>
      <c r="E8230" s="1">
        <v>44413</v>
      </c>
      <c r="F8230">
        <v>4</v>
      </c>
      <c r="G8230">
        <v>4</v>
      </c>
      <c r="H8230">
        <v>17</v>
      </c>
      <c r="I8230" s="6">
        <v>0</v>
      </c>
      <c r="J8230">
        <v>4</v>
      </c>
      <c r="K8230" t="str">
        <f>_xlfn.XLOOKUP(fCompras!F8230,dComprador!$A$2:$A$7,dComprador!$B$2:$B$7)</f>
        <v>Lira</v>
      </c>
      <c r="L8230" t="str">
        <f>_xlfn.XLOOKUP(J8230,dFornecedor!$A$2:$A$6,dFornecedor!$B$2:$B$6)</f>
        <v>AlphaOmega</v>
      </c>
      <c r="M8230" t="str">
        <f>_xlfn.XLOOKUP(G8230,dMateriaPrima!$A$2:$A$12,dMateriaPrima!$B$2:$B$12)</f>
        <v>Madeira</v>
      </c>
      <c r="N8230" s="2">
        <f>_xlfn.XLOOKUP(G8230,dMateriaPrima!$A$2:$A$12,dMateriaPrima!$C$2:$C$12)</f>
        <v>168</v>
      </c>
      <c r="O8230" s="3">
        <f t="shared" si="640"/>
        <v>2856</v>
      </c>
      <c r="P8230" s="4">
        <f t="shared" si="641"/>
        <v>0</v>
      </c>
      <c r="Q8230" s="3">
        <f t="shared" si="642"/>
        <v>2856</v>
      </c>
      <c r="R8230" t="str">
        <f t="shared" si="643"/>
        <v>No prazo</v>
      </c>
      <c r="S8230" s="5">
        <f t="shared" si="644"/>
        <v>0</v>
      </c>
    </row>
    <row r="8231" spans="1:19" x14ac:dyDescent="0.25">
      <c r="A8231">
        <v>8230</v>
      </c>
      <c r="B8231" s="1">
        <v>44405</v>
      </c>
      <c r="C8231" s="1">
        <v>44414</v>
      </c>
      <c r="D8231" s="1">
        <v>44415</v>
      </c>
      <c r="E8231" s="1">
        <v>44416</v>
      </c>
      <c r="F8231">
        <v>3</v>
      </c>
      <c r="G8231">
        <v>2</v>
      </c>
      <c r="H8231">
        <v>85</v>
      </c>
      <c r="I8231" s="6">
        <v>0</v>
      </c>
      <c r="J8231">
        <v>3</v>
      </c>
      <c r="K8231" t="str">
        <f>_xlfn.XLOOKUP(fCompras!F8231,dComprador!$A$2:$A$7,dComprador!$B$2:$B$7)</f>
        <v>Diego</v>
      </c>
      <c r="L8231" t="str">
        <f>_xlfn.XLOOKUP(J8231,dFornecedor!$A$2:$A$6,dFornecedor!$B$2:$B$6)</f>
        <v>StepUp</v>
      </c>
      <c r="M8231" t="str">
        <f>_xlfn.XLOOKUP(G8231,dMateriaPrima!$A$2:$A$12,dMateriaPrima!$B$2:$B$12)</f>
        <v>Chapa Metal</v>
      </c>
      <c r="N8231" s="2">
        <f>_xlfn.XLOOKUP(G8231,dMateriaPrima!$A$2:$A$12,dMateriaPrima!$C$2:$C$12)</f>
        <v>299.89999999999998</v>
      </c>
      <c r="O8231" s="3">
        <f t="shared" si="640"/>
        <v>25491.499999999996</v>
      </c>
      <c r="P8231" s="4">
        <f t="shared" si="641"/>
        <v>0</v>
      </c>
      <c r="Q8231" s="3">
        <f t="shared" si="642"/>
        <v>25491.499999999996</v>
      </c>
      <c r="R8231" t="str">
        <f t="shared" si="643"/>
        <v>Em atraso</v>
      </c>
      <c r="S8231" s="5">
        <f t="shared" si="644"/>
        <v>1</v>
      </c>
    </row>
    <row r="8232" spans="1:19" x14ac:dyDescent="0.25">
      <c r="A8232">
        <v>8231</v>
      </c>
      <c r="B8232" s="1">
        <v>44405</v>
      </c>
      <c r="C8232" s="1">
        <v>44414</v>
      </c>
      <c r="D8232" s="1">
        <v>44425</v>
      </c>
      <c r="E8232" s="1">
        <v>44426</v>
      </c>
      <c r="F8232">
        <v>1</v>
      </c>
      <c r="G8232">
        <v>8</v>
      </c>
      <c r="H8232">
        <v>284</v>
      </c>
      <c r="I8232" s="6">
        <v>0</v>
      </c>
      <c r="J8232">
        <v>3</v>
      </c>
      <c r="K8232" t="str">
        <f>_xlfn.XLOOKUP(fCompras!F8232,dComprador!$A$2:$A$7,dComprador!$B$2:$B$7)</f>
        <v>Alon</v>
      </c>
      <c r="L8232" t="str">
        <f>_xlfn.XLOOKUP(J8232,dFornecedor!$A$2:$A$6,dFornecedor!$B$2:$B$6)</f>
        <v>StepUp</v>
      </c>
      <c r="M8232" t="str">
        <f>_xlfn.XLOOKUP(G8232,dMateriaPrima!$A$2:$A$12,dMateriaPrima!$B$2:$B$12)</f>
        <v>Cimento</v>
      </c>
      <c r="N8232" s="2">
        <f>_xlfn.XLOOKUP(G8232,dMateriaPrima!$A$2:$A$12,dMateriaPrima!$C$2:$C$12)</f>
        <v>23</v>
      </c>
      <c r="O8232" s="3">
        <f t="shared" si="640"/>
        <v>6532</v>
      </c>
      <c r="P8232" s="4">
        <f t="shared" si="641"/>
        <v>0</v>
      </c>
      <c r="Q8232" s="3">
        <f t="shared" si="642"/>
        <v>6532</v>
      </c>
      <c r="R8232" t="str">
        <f t="shared" si="643"/>
        <v>Em atraso</v>
      </c>
      <c r="S8232" s="5">
        <f t="shared" si="644"/>
        <v>1</v>
      </c>
    </row>
    <row r="8233" spans="1:19" x14ac:dyDescent="0.25">
      <c r="A8233">
        <v>8232</v>
      </c>
      <c r="B8233" s="1">
        <v>44405</v>
      </c>
      <c r="C8233" s="1">
        <v>44405</v>
      </c>
      <c r="D8233" s="1">
        <v>44436</v>
      </c>
      <c r="E8233" s="1">
        <v>44438</v>
      </c>
      <c r="F8233">
        <v>1</v>
      </c>
      <c r="G8233">
        <v>5</v>
      </c>
      <c r="H8233">
        <v>363</v>
      </c>
      <c r="I8233" s="6">
        <v>0</v>
      </c>
      <c r="J8233">
        <v>2</v>
      </c>
      <c r="K8233" t="str">
        <f>_xlfn.XLOOKUP(fCompras!F8233,dComprador!$A$2:$A$7,dComprador!$B$2:$B$7)</f>
        <v>Alon</v>
      </c>
      <c r="L8233" t="str">
        <f>_xlfn.XLOOKUP(J8233,dFornecedor!$A$2:$A$6,dFornecedor!$B$2:$B$6)</f>
        <v>Minerva</v>
      </c>
      <c r="M8233" t="str">
        <f>_xlfn.XLOOKUP(G8233,dMateriaPrima!$A$2:$A$12,dMateriaPrima!$B$2:$B$12)</f>
        <v>Areia</v>
      </c>
      <c r="N8233" s="2">
        <f>_xlfn.XLOOKUP(G8233,dMateriaPrima!$A$2:$A$12,dMateriaPrima!$C$2:$C$12)</f>
        <v>3.59</v>
      </c>
      <c r="O8233" s="3">
        <f t="shared" si="640"/>
        <v>1303.1699999999998</v>
      </c>
      <c r="P8233" s="4">
        <f t="shared" si="641"/>
        <v>0</v>
      </c>
      <c r="Q8233" s="3">
        <f t="shared" si="642"/>
        <v>1303.1699999999998</v>
      </c>
      <c r="R8233" t="str">
        <f t="shared" si="643"/>
        <v>Em atraso</v>
      </c>
      <c r="S8233" s="5">
        <f t="shared" si="644"/>
        <v>2</v>
      </c>
    </row>
    <row r="8234" spans="1:19" x14ac:dyDescent="0.25">
      <c r="A8234">
        <v>8233</v>
      </c>
      <c r="B8234" s="1">
        <v>44405</v>
      </c>
      <c r="C8234" s="1">
        <v>44405</v>
      </c>
      <c r="D8234" s="1">
        <v>44426</v>
      </c>
      <c r="E8234" s="1">
        <v>44429</v>
      </c>
      <c r="F8234">
        <v>1</v>
      </c>
      <c r="G8234">
        <v>9</v>
      </c>
      <c r="H8234">
        <v>265</v>
      </c>
      <c r="I8234" s="6">
        <v>0</v>
      </c>
      <c r="J8234">
        <v>4</v>
      </c>
      <c r="K8234" t="str">
        <f>_xlfn.XLOOKUP(fCompras!F8234,dComprador!$A$2:$A$7,dComprador!$B$2:$B$7)</f>
        <v>Alon</v>
      </c>
      <c r="L8234" t="str">
        <f>_xlfn.XLOOKUP(J8234,dFornecedor!$A$2:$A$6,dFornecedor!$B$2:$B$6)</f>
        <v>AlphaOmega</v>
      </c>
      <c r="M8234" t="str">
        <f>_xlfn.XLOOKUP(G8234,dMateriaPrima!$A$2:$A$12,dMateriaPrima!$B$2:$B$12)</f>
        <v>Couro</v>
      </c>
      <c r="N8234" s="2">
        <f>_xlfn.XLOOKUP(G8234,dMateriaPrima!$A$2:$A$12,dMateriaPrima!$C$2:$C$12)</f>
        <v>4.4000000000000004</v>
      </c>
      <c r="O8234" s="3">
        <f t="shared" si="640"/>
        <v>1166</v>
      </c>
      <c r="P8234" s="4">
        <f t="shared" si="641"/>
        <v>0</v>
      </c>
      <c r="Q8234" s="3">
        <f t="shared" si="642"/>
        <v>1166</v>
      </c>
      <c r="R8234" t="str">
        <f t="shared" si="643"/>
        <v>Em atraso</v>
      </c>
      <c r="S8234" s="5">
        <f t="shared" si="644"/>
        <v>3</v>
      </c>
    </row>
    <row r="8235" spans="1:19" x14ac:dyDescent="0.25">
      <c r="A8235">
        <v>8234</v>
      </c>
      <c r="B8235" s="1">
        <v>44405</v>
      </c>
      <c r="C8235" s="1">
        <v>44412</v>
      </c>
      <c r="D8235" s="1">
        <v>44428</v>
      </c>
      <c r="E8235" s="1">
        <v>44429</v>
      </c>
      <c r="F8235">
        <v>1</v>
      </c>
      <c r="G8235">
        <v>5</v>
      </c>
      <c r="H8235">
        <v>388</v>
      </c>
      <c r="I8235" s="6">
        <v>0</v>
      </c>
      <c r="J8235">
        <v>3</v>
      </c>
      <c r="K8235" t="str">
        <f>_xlfn.XLOOKUP(fCompras!F8235,dComprador!$A$2:$A$7,dComprador!$B$2:$B$7)</f>
        <v>Alon</v>
      </c>
      <c r="L8235" t="str">
        <f>_xlfn.XLOOKUP(J8235,dFornecedor!$A$2:$A$6,dFornecedor!$B$2:$B$6)</f>
        <v>StepUp</v>
      </c>
      <c r="M8235" t="str">
        <f>_xlfn.XLOOKUP(G8235,dMateriaPrima!$A$2:$A$12,dMateriaPrima!$B$2:$B$12)</f>
        <v>Areia</v>
      </c>
      <c r="N8235" s="2">
        <f>_xlfn.XLOOKUP(G8235,dMateriaPrima!$A$2:$A$12,dMateriaPrima!$C$2:$C$12)</f>
        <v>3.59</v>
      </c>
      <c r="O8235" s="3">
        <f t="shared" si="640"/>
        <v>1392.9199999999998</v>
      </c>
      <c r="P8235" s="4">
        <f t="shared" si="641"/>
        <v>0</v>
      </c>
      <c r="Q8235" s="3">
        <f t="shared" si="642"/>
        <v>1392.9199999999998</v>
      </c>
      <c r="R8235" t="str">
        <f t="shared" si="643"/>
        <v>Em atraso</v>
      </c>
      <c r="S8235" s="5">
        <f t="shared" si="644"/>
        <v>1</v>
      </c>
    </row>
    <row r="8236" spans="1:19" x14ac:dyDescent="0.25">
      <c r="A8236">
        <v>8235</v>
      </c>
      <c r="B8236" s="1">
        <v>44405</v>
      </c>
      <c r="C8236" s="1">
        <v>44405</v>
      </c>
      <c r="D8236" s="1">
        <v>44429</v>
      </c>
      <c r="E8236" s="1">
        <v>44432</v>
      </c>
      <c r="F8236">
        <v>1</v>
      </c>
      <c r="G8236">
        <v>7</v>
      </c>
      <c r="H8236">
        <v>7</v>
      </c>
      <c r="I8236" s="6">
        <v>0</v>
      </c>
      <c r="J8236">
        <v>4</v>
      </c>
      <c r="K8236" t="str">
        <f>_xlfn.XLOOKUP(fCompras!F8236,dComprador!$A$2:$A$7,dComprador!$B$2:$B$7)</f>
        <v>Alon</v>
      </c>
      <c r="L8236" t="str">
        <f>_xlfn.XLOOKUP(J8236,dFornecedor!$A$2:$A$6,dFornecedor!$B$2:$B$6)</f>
        <v>AlphaOmega</v>
      </c>
      <c r="M8236" t="str">
        <f>_xlfn.XLOOKUP(G8236,dMateriaPrima!$A$2:$A$12,dMateriaPrima!$B$2:$B$12)</f>
        <v>Poliéster</v>
      </c>
      <c r="N8236" s="2">
        <f>_xlfn.XLOOKUP(G8236,dMateriaPrima!$A$2:$A$12,dMateriaPrima!$C$2:$C$12)</f>
        <v>8</v>
      </c>
      <c r="O8236" s="3">
        <f t="shared" si="640"/>
        <v>56</v>
      </c>
      <c r="P8236" s="4">
        <f t="shared" si="641"/>
        <v>0</v>
      </c>
      <c r="Q8236" s="3">
        <f t="shared" si="642"/>
        <v>56</v>
      </c>
      <c r="R8236" t="str">
        <f t="shared" si="643"/>
        <v>Em atraso</v>
      </c>
      <c r="S8236" s="5">
        <f t="shared" si="644"/>
        <v>3</v>
      </c>
    </row>
    <row r="8237" spans="1:19" x14ac:dyDescent="0.25">
      <c r="A8237">
        <v>8236</v>
      </c>
      <c r="B8237" s="1">
        <v>44406</v>
      </c>
      <c r="C8237" s="1">
        <v>44415</v>
      </c>
      <c r="D8237" s="1">
        <v>44418</v>
      </c>
      <c r="E8237" s="1">
        <v>44416</v>
      </c>
      <c r="F8237">
        <v>4</v>
      </c>
      <c r="G8237">
        <v>6</v>
      </c>
      <c r="H8237">
        <v>107</v>
      </c>
      <c r="I8237" s="6">
        <v>0</v>
      </c>
      <c r="J8237">
        <v>3</v>
      </c>
      <c r="K8237" t="str">
        <f>_xlfn.XLOOKUP(fCompras!F8237,dComprador!$A$2:$A$7,dComprador!$B$2:$B$7)</f>
        <v>Lira</v>
      </c>
      <c r="L8237" t="str">
        <f>_xlfn.XLOOKUP(J8237,dFornecedor!$A$2:$A$6,dFornecedor!$B$2:$B$6)</f>
        <v>StepUp</v>
      </c>
      <c r="M8237" t="str">
        <f>_xlfn.XLOOKUP(G8237,dMateriaPrima!$A$2:$A$12,dMateriaPrima!$B$2:$B$12)</f>
        <v>Fio Algodão</v>
      </c>
      <c r="N8237" s="2">
        <f>_xlfn.XLOOKUP(G8237,dMateriaPrima!$A$2:$A$12,dMateriaPrima!$C$2:$C$12)</f>
        <v>55.9</v>
      </c>
      <c r="O8237" s="3">
        <f t="shared" si="640"/>
        <v>5981.3</v>
      </c>
      <c r="P8237" s="4">
        <f t="shared" si="641"/>
        <v>0</v>
      </c>
      <c r="Q8237" s="3">
        <f t="shared" si="642"/>
        <v>5981.3</v>
      </c>
      <c r="R8237" t="str">
        <f t="shared" si="643"/>
        <v>No prazo</v>
      </c>
      <c r="S8237" s="5">
        <f t="shared" si="644"/>
        <v>0</v>
      </c>
    </row>
    <row r="8238" spans="1:19" x14ac:dyDescent="0.25">
      <c r="A8238">
        <v>8237</v>
      </c>
      <c r="B8238" s="1">
        <v>44406</v>
      </c>
      <c r="C8238" s="1">
        <v>44415</v>
      </c>
      <c r="D8238" s="1">
        <v>44418</v>
      </c>
      <c r="E8238" s="1">
        <v>44419</v>
      </c>
      <c r="F8238">
        <v>4</v>
      </c>
      <c r="G8238">
        <v>11</v>
      </c>
      <c r="H8238">
        <v>30</v>
      </c>
      <c r="I8238" s="6">
        <v>0</v>
      </c>
      <c r="J8238">
        <v>2</v>
      </c>
      <c r="K8238" t="str">
        <f>_xlfn.XLOOKUP(fCompras!F8238,dComprador!$A$2:$A$7,dComprador!$B$2:$B$7)</f>
        <v>Lira</v>
      </c>
      <c r="L8238" t="str">
        <f>_xlfn.XLOOKUP(J8238,dFornecedor!$A$2:$A$6,dFornecedor!$B$2:$B$6)</f>
        <v>Minerva</v>
      </c>
      <c r="M8238" t="str">
        <f>_xlfn.XLOOKUP(G8238,dMateriaPrima!$A$2:$A$12,dMateriaPrima!$B$2:$B$12)</f>
        <v>Papel</v>
      </c>
      <c r="N8238" s="2">
        <f>_xlfn.XLOOKUP(G8238,dMateriaPrima!$A$2:$A$12,dMateriaPrima!$C$2:$C$12)</f>
        <v>9</v>
      </c>
      <c r="O8238" s="3">
        <f t="shared" si="640"/>
        <v>270</v>
      </c>
      <c r="P8238" s="4">
        <f t="shared" si="641"/>
        <v>0</v>
      </c>
      <c r="Q8238" s="3">
        <f t="shared" si="642"/>
        <v>270</v>
      </c>
      <c r="R8238" t="str">
        <f t="shared" si="643"/>
        <v>Em atraso</v>
      </c>
      <c r="S8238" s="5">
        <f t="shared" si="644"/>
        <v>1</v>
      </c>
    </row>
    <row r="8239" spans="1:19" x14ac:dyDescent="0.25">
      <c r="A8239">
        <v>8238</v>
      </c>
      <c r="B8239" s="1">
        <v>44406</v>
      </c>
      <c r="C8239" s="1">
        <v>44410</v>
      </c>
      <c r="D8239" s="1">
        <v>44417</v>
      </c>
      <c r="E8239" s="1">
        <v>44417</v>
      </c>
      <c r="F8239">
        <v>4</v>
      </c>
      <c r="G8239">
        <v>11</v>
      </c>
      <c r="H8239">
        <v>309</v>
      </c>
      <c r="I8239" s="6">
        <v>0</v>
      </c>
      <c r="J8239">
        <v>4</v>
      </c>
      <c r="K8239" t="str">
        <f>_xlfn.XLOOKUP(fCompras!F8239,dComprador!$A$2:$A$7,dComprador!$B$2:$B$7)</f>
        <v>Lira</v>
      </c>
      <c r="L8239" t="str">
        <f>_xlfn.XLOOKUP(J8239,dFornecedor!$A$2:$A$6,dFornecedor!$B$2:$B$6)</f>
        <v>AlphaOmega</v>
      </c>
      <c r="M8239" t="str">
        <f>_xlfn.XLOOKUP(G8239,dMateriaPrima!$A$2:$A$12,dMateriaPrima!$B$2:$B$12)</f>
        <v>Papel</v>
      </c>
      <c r="N8239" s="2">
        <f>_xlfn.XLOOKUP(G8239,dMateriaPrima!$A$2:$A$12,dMateriaPrima!$C$2:$C$12)</f>
        <v>9</v>
      </c>
      <c r="O8239" s="3">
        <f t="shared" si="640"/>
        <v>2781</v>
      </c>
      <c r="P8239" s="4">
        <f t="shared" si="641"/>
        <v>0</v>
      </c>
      <c r="Q8239" s="3">
        <f t="shared" si="642"/>
        <v>2781</v>
      </c>
      <c r="R8239" t="str">
        <f t="shared" si="643"/>
        <v>No prazo</v>
      </c>
      <c r="S8239" s="5">
        <f t="shared" si="644"/>
        <v>0</v>
      </c>
    </row>
    <row r="8240" spans="1:19" x14ac:dyDescent="0.25">
      <c r="A8240">
        <v>8239</v>
      </c>
      <c r="B8240" s="1">
        <v>44406</v>
      </c>
      <c r="C8240" s="1">
        <v>44414</v>
      </c>
      <c r="D8240" s="1">
        <v>44418</v>
      </c>
      <c r="E8240" s="1">
        <v>44418</v>
      </c>
      <c r="F8240">
        <v>4</v>
      </c>
      <c r="G8240">
        <v>5</v>
      </c>
      <c r="H8240">
        <v>122</v>
      </c>
      <c r="I8240" s="6">
        <v>0</v>
      </c>
      <c r="J8240">
        <v>2</v>
      </c>
      <c r="K8240" t="str">
        <f>_xlfn.XLOOKUP(fCompras!F8240,dComprador!$A$2:$A$7,dComprador!$B$2:$B$7)</f>
        <v>Lira</v>
      </c>
      <c r="L8240" t="str">
        <f>_xlfn.XLOOKUP(J8240,dFornecedor!$A$2:$A$6,dFornecedor!$B$2:$B$6)</f>
        <v>Minerva</v>
      </c>
      <c r="M8240" t="str">
        <f>_xlfn.XLOOKUP(G8240,dMateriaPrima!$A$2:$A$12,dMateriaPrima!$B$2:$B$12)</f>
        <v>Areia</v>
      </c>
      <c r="N8240" s="2">
        <f>_xlfn.XLOOKUP(G8240,dMateriaPrima!$A$2:$A$12,dMateriaPrima!$C$2:$C$12)</f>
        <v>3.59</v>
      </c>
      <c r="O8240" s="3">
        <f t="shared" si="640"/>
        <v>437.97999999999996</v>
      </c>
      <c r="P8240" s="4">
        <f t="shared" si="641"/>
        <v>0</v>
      </c>
      <c r="Q8240" s="3">
        <f t="shared" si="642"/>
        <v>437.97999999999996</v>
      </c>
      <c r="R8240" t="str">
        <f t="shared" si="643"/>
        <v>No prazo</v>
      </c>
      <c r="S8240" s="5">
        <f t="shared" si="644"/>
        <v>0</v>
      </c>
    </row>
    <row r="8241" spans="1:19" x14ac:dyDescent="0.25">
      <c r="A8241">
        <v>8240</v>
      </c>
      <c r="B8241" s="1">
        <v>44406</v>
      </c>
      <c r="C8241" s="1">
        <v>44415</v>
      </c>
      <c r="D8241" s="1">
        <v>44419</v>
      </c>
      <c r="E8241" s="1">
        <v>44422</v>
      </c>
      <c r="F8241">
        <v>4</v>
      </c>
      <c r="G8241">
        <v>11</v>
      </c>
      <c r="H8241">
        <v>401</v>
      </c>
      <c r="I8241" s="6">
        <v>0</v>
      </c>
      <c r="J8241">
        <v>2</v>
      </c>
      <c r="K8241" t="str">
        <f>_xlfn.XLOOKUP(fCompras!F8241,dComprador!$A$2:$A$7,dComprador!$B$2:$B$7)</f>
        <v>Lira</v>
      </c>
      <c r="L8241" t="str">
        <f>_xlfn.XLOOKUP(J8241,dFornecedor!$A$2:$A$6,dFornecedor!$B$2:$B$6)</f>
        <v>Minerva</v>
      </c>
      <c r="M8241" t="str">
        <f>_xlfn.XLOOKUP(G8241,dMateriaPrima!$A$2:$A$12,dMateriaPrima!$B$2:$B$12)</f>
        <v>Papel</v>
      </c>
      <c r="N8241" s="2">
        <f>_xlfn.XLOOKUP(G8241,dMateriaPrima!$A$2:$A$12,dMateriaPrima!$C$2:$C$12)</f>
        <v>9</v>
      </c>
      <c r="O8241" s="3">
        <f t="shared" si="640"/>
        <v>3609</v>
      </c>
      <c r="P8241" s="4">
        <f t="shared" si="641"/>
        <v>0</v>
      </c>
      <c r="Q8241" s="3">
        <f t="shared" si="642"/>
        <v>3609</v>
      </c>
      <c r="R8241" t="str">
        <f t="shared" si="643"/>
        <v>Em atraso</v>
      </c>
      <c r="S8241" s="5">
        <f t="shared" si="644"/>
        <v>3</v>
      </c>
    </row>
    <row r="8242" spans="1:19" x14ac:dyDescent="0.25">
      <c r="A8242">
        <v>8241</v>
      </c>
      <c r="B8242" s="1">
        <v>44406</v>
      </c>
      <c r="C8242" s="1">
        <v>44415</v>
      </c>
      <c r="D8242" s="1">
        <v>44416</v>
      </c>
      <c r="E8242" s="1">
        <v>44420</v>
      </c>
      <c r="F8242">
        <v>4</v>
      </c>
      <c r="G8242">
        <v>1</v>
      </c>
      <c r="H8242">
        <v>78</v>
      </c>
      <c r="I8242" s="6">
        <v>0</v>
      </c>
      <c r="J8242">
        <v>3</v>
      </c>
      <c r="K8242" t="str">
        <f>_xlfn.XLOOKUP(fCompras!F8242,dComprador!$A$2:$A$7,dComprador!$B$2:$B$7)</f>
        <v>Lira</v>
      </c>
      <c r="L8242" t="str">
        <f>_xlfn.XLOOKUP(J8242,dFornecedor!$A$2:$A$6,dFornecedor!$B$2:$B$6)</f>
        <v>StepUp</v>
      </c>
      <c r="M8242" t="str">
        <f>_xlfn.XLOOKUP(G8242,dMateriaPrima!$A$2:$A$12,dMateriaPrima!$B$2:$B$12)</f>
        <v>Tecido</v>
      </c>
      <c r="N8242" s="2">
        <f>_xlfn.XLOOKUP(G8242,dMateriaPrima!$A$2:$A$12,dMateriaPrima!$C$2:$C$12)</f>
        <v>18</v>
      </c>
      <c r="O8242" s="3">
        <f t="shared" si="640"/>
        <v>1404</v>
      </c>
      <c r="P8242" s="4">
        <f t="shared" si="641"/>
        <v>0</v>
      </c>
      <c r="Q8242" s="3">
        <f t="shared" si="642"/>
        <v>1404</v>
      </c>
      <c r="R8242" t="str">
        <f t="shared" si="643"/>
        <v>Em atraso</v>
      </c>
      <c r="S8242" s="5">
        <f t="shared" si="644"/>
        <v>4</v>
      </c>
    </row>
    <row r="8243" spans="1:19" x14ac:dyDescent="0.25">
      <c r="A8243">
        <v>8242</v>
      </c>
      <c r="B8243" s="1">
        <v>44406</v>
      </c>
      <c r="C8243" s="1">
        <v>44409</v>
      </c>
      <c r="D8243" s="1">
        <v>44425</v>
      </c>
      <c r="E8243" s="1">
        <v>44425</v>
      </c>
      <c r="F8243">
        <v>1</v>
      </c>
      <c r="G8243">
        <v>8</v>
      </c>
      <c r="H8243">
        <v>105</v>
      </c>
      <c r="I8243" s="6">
        <v>0</v>
      </c>
      <c r="J8243">
        <v>1</v>
      </c>
      <c r="K8243" t="str">
        <f>_xlfn.XLOOKUP(fCompras!F8243,dComprador!$A$2:$A$7,dComprador!$B$2:$B$7)</f>
        <v>Alon</v>
      </c>
      <c r="L8243" t="str">
        <f>_xlfn.XLOOKUP(J8243,dFornecedor!$A$2:$A$6,dFornecedor!$B$2:$B$6)</f>
        <v>NorthShore</v>
      </c>
      <c r="M8243" t="str">
        <f>_xlfn.XLOOKUP(G8243,dMateriaPrima!$A$2:$A$12,dMateriaPrima!$B$2:$B$12)</f>
        <v>Cimento</v>
      </c>
      <c r="N8243" s="2">
        <f>_xlfn.XLOOKUP(G8243,dMateriaPrima!$A$2:$A$12,dMateriaPrima!$C$2:$C$12)</f>
        <v>23</v>
      </c>
      <c r="O8243" s="3">
        <f t="shared" si="640"/>
        <v>2415</v>
      </c>
      <c r="P8243" s="4">
        <f t="shared" si="641"/>
        <v>0</v>
      </c>
      <c r="Q8243" s="3">
        <f t="shared" si="642"/>
        <v>2415</v>
      </c>
      <c r="R8243" t="str">
        <f t="shared" si="643"/>
        <v>No prazo</v>
      </c>
      <c r="S8243" s="5">
        <f t="shared" si="644"/>
        <v>0</v>
      </c>
    </row>
    <row r="8244" spans="1:19" x14ac:dyDescent="0.25">
      <c r="A8244">
        <v>8243</v>
      </c>
      <c r="B8244" s="1">
        <v>44406</v>
      </c>
      <c r="C8244" s="1">
        <v>44410</v>
      </c>
      <c r="D8244" s="1">
        <v>44422</v>
      </c>
      <c r="E8244" s="1">
        <v>44423</v>
      </c>
      <c r="F8244">
        <v>2</v>
      </c>
      <c r="G8244">
        <v>6</v>
      </c>
      <c r="H8244">
        <v>16</v>
      </c>
      <c r="I8244" s="6">
        <v>0</v>
      </c>
      <c r="J8244">
        <v>1</v>
      </c>
      <c r="K8244" t="str">
        <f>_xlfn.XLOOKUP(fCompras!F8244,dComprador!$A$2:$A$7,dComprador!$B$2:$B$7)</f>
        <v>João</v>
      </c>
      <c r="L8244" t="str">
        <f>_xlfn.XLOOKUP(J8244,dFornecedor!$A$2:$A$6,dFornecedor!$B$2:$B$6)</f>
        <v>NorthShore</v>
      </c>
      <c r="M8244" t="str">
        <f>_xlfn.XLOOKUP(G8244,dMateriaPrima!$A$2:$A$12,dMateriaPrima!$B$2:$B$12)</f>
        <v>Fio Algodão</v>
      </c>
      <c r="N8244" s="2">
        <f>_xlfn.XLOOKUP(G8244,dMateriaPrima!$A$2:$A$12,dMateriaPrima!$C$2:$C$12)</f>
        <v>55.9</v>
      </c>
      <c r="O8244" s="3">
        <f t="shared" si="640"/>
        <v>894.4</v>
      </c>
      <c r="P8244" s="4">
        <f t="shared" si="641"/>
        <v>0</v>
      </c>
      <c r="Q8244" s="3">
        <f t="shared" si="642"/>
        <v>894.4</v>
      </c>
      <c r="R8244" t="str">
        <f t="shared" si="643"/>
        <v>Em atraso</v>
      </c>
      <c r="S8244" s="5">
        <f t="shared" si="644"/>
        <v>1</v>
      </c>
    </row>
    <row r="8245" spans="1:19" x14ac:dyDescent="0.25">
      <c r="A8245">
        <v>8244</v>
      </c>
      <c r="B8245" s="1">
        <v>44406</v>
      </c>
      <c r="C8245" s="1">
        <v>44416</v>
      </c>
      <c r="D8245" s="1">
        <v>44424</v>
      </c>
      <c r="E8245" s="1">
        <v>44426</v>
      </c>
      <c r="F8245">
        <v>1</v>
      </c>
      <c r="G8245">
        <v>5</v>
      </c>
      <c r="H8245">
        <v>264</v>
      </c>
      <c r="I8245" s="6">
        <v>0</v>
      </c>
      <c r="J8245">
        <v>1</v>
      </c>
      <c r="K8245" t="str">
        <f>_xlfn.XLOOKUP(fCompras!F8245,dComprador!$A$2:$A$7,dComprador!$B$2:$B$7)</f>
        <v>Alon</v>
      </c>
      <c r="L8245" t="str">
        <f>_xlfn.XLOOKUP(J8245,dFornecedor!$A$2:$A$6,dFornecedor!$B$2:$B$6)</f>
        <v>NorthShore</v>
      </c>
      <c r="M8245" t="str">
        <f>_xlfn.XLOOKUP(G8245,dMateriaPrima!$A$2:$A$12,dMateriaPrima!$B$2:$B$12)</f>
        <v>Areia</v>
      </c>
      <c r="N8245" s="2">
        <f>_xlfn.XLOOKUP(G8245,dMateriaPrima!$A$2:$A$12,dMateriaPrima!$C$2:$C$12)</f>
        <v>3.59</v>
      </c>
      <c r="O8245" s="3">
        <f t="shared" si="640"/>
        <v>947.76</v>
      </c>
      <c r="P8245" s="4">
        <f t="shared" si="641"/>
        <v>0</v>
      </c>
      <c r="Q8245" s="3">
        <f t="shared" si="642"/>
        <v>947.76</v>
      </c>
      <c r="R8245" t="str">
        <f t="shared" si="643"/>
        <v>Em atraso</v>
      </c>
      <c r="S8245" s="5">
        <f t="shared" si="644"/>
        <v>2</v>
      </c>
    </row>
    <row r="8246" spans="1:19" x14ac:dyDescent="0.25">
      <c r="A8246">
        <v>8245</v>
      </c>
      <c r="B8246" s="1">
        <v>44406</v>
      </c>
      <c r="C8246" s="1">
        <v>44413</v>
      </c>
      <c r="D8246" s="1">
        <v>44434</v>
      </c>
      <c r="E8246" s="1">
        <v>44436</v>
      </c>
      <c r="F8246">
        <v>1</v>
      </c>
      <c r="G8246">
        <v>11</v>
      </c>
      <c r="H8246">
        <v>623</v>
      </c>
      <c r="I8246" s="6">
        <v>0</v>
      </c>
      <c r="J8246">
        <v>5</v>
      </c>
      <c r="K8246" t="str">
        <f>_xlfn.XLOOKUP(fCompras!F8246,dComprador!$A$2:$A$7,dComprador!$B$2:$B$7)</f>
        <v>Alon</v>
      </c>
      <c r="L8246" t="str">
        <f>_xlfn.XLOOKUP(J8246,dFornecedor!$A$2:$A$6,dFornecedor!$B$2:$B$6)</f>
        <v>Atlas</v>
      </c>
      <c r="M8246" t="str">
        <f>_xlfn.XLOOKUP(G8246,dMateriaPrima!$A$2:$A$12,dMateriaPrima!$B$2:$B$12)</f>
        <v>Papel</v>
      </c>
      <c r="N8246" s="2">
        <f>_xlfn.XLOOKUP(G8246,dMateriaPrima!$A$2:$A$12,dMateriaPrima!$C$2:$C$12)</f>
        <v>9</v>
      </c>
      <c r="O8246" s="3">
        <f t="shared" si="640"/>
        <v>5607</v>
      </c>
      <c r="P8246" s="4">
        <f t="shared" si="641"/>
        <v>0</v>
      </c>
      <c r="Q8246" s="3">
        <f t="shared" si="642"/>
        <v>5607</v>
      </c>
      <c r="R8246" t="str">
        <f t="shared" si="643"/>
        <v>Em atraso</v>
      </c>
      <c r="S8246" s="5">
        <f t="shared" si="644"/>
        <v>2</v>
      </c>
    </row>
    <row r="8247" spans="1:19" x14ac:dyDescent="0.25">
      <c r="A8247">
        <v>8246</v>
      </c>
      <c r="B8247" s="1">
        <v>44406</v>
      </c>
      <c r="C8247" s="1">
        <v>44410</v>
      </c>
      <c r="D8247" s="1">
        <v>44435</v>
      </c>
      <c r="E8247" s="1">
        <v>44441</v>
      </c>
      <c r="F8247">
        <v>1</v>
      </c>
      <c r="G8247">
        <v>11</v>
      </c>
      <c r="H8247">
        <v>161</v>
      </c>
      <c r="I8247" s="6">
        <v>0</v>
      </c>
      <c r="J8247">
        <v>4</v>
      </c>
      <c r="K8247" t="str">
        <f>_xlfn.XLOOKUP(fCompras!F8247,dComprador!$A$2:$A$7,dComprador!$B$2:$B$7)</f>
        <v>Alon</v>
      </c>
      <c r="L8247" t="str">
        <f>_xlfn.XLOOKUP(J8247,dFornecedor!$A$2:$A$6,dFornecedor!$B$2:$B$6)</f>
        <v>AlphaOmega</v>
      </c>
      <c r="M8247" t="str">
        <f>_xlfn.XLOOKUP(G8247,dMateriaPrima!$A$2:$A$12,dMateriaPrima!$B$2:$B$12)</f>
        <v>Papel</v>
      </c>
      <c r="N8247" s="2">
        <f>_xlfn.XLOOKUP(G8247,dMateriaPrima!$A$2:$A$12,dMateriaPrima!$C$2:$C$12)</f>
        <v>9</v>
      </c>
      <c r="O8247" s="3">
        <f t="shared" si="640"/>
        <v>1449</v>
      </c>
      <c r="P8247" s="4">
        <f t="shared" si="641"/>
        <v>0</v>
      </c>
      <c r="Q8247" s="3">
        <f t="shared" si="642"/>
        <v>1449</v>
      </c>
      <c r="R8247" t="str">
        <f t="shared" si="643"/>
        <v>Em atraso</v>
      </c>
      <c r="S8247" s="5">
        <f t="shared" si="644"/>
        <v>6</v>
      </c>
    </row>
    <row r="8248" spans="1:19" x14ac:dyDescent="0.25">
      <c r="A8248">
        <v>8247</v>
      </c>
      <c r="B8248" s="1">
        <v>44406</v>
      </c>
      <c r="C8248" s="1">
        <v>44414</v>
      </c>
      <c r="D8248" s="1">
        <v>44438</v>
      </c>
      <c r="E8248" s="1">
        <v>44440</v>
      </c>
      <c r="F8248">
        <v>1</v>
      </c>
      <c r="G8248">
        <v>8</v>
      </c>
      <c r="H8248">
        <v>104</v>
      </c>
      <c r="I8248" s="6">
        <v>0</v>
      </c>
      <c r="J8248">
        <v>2</v>
      </c>
      <c r="K8248" t="str">
        <f>_xlfn.XLOOKUP(fCompras!F8248,dComprador!$A$2:$A$7,dComprador!$B$2:$B$7)</f>
        <v>Alon</v>
      </c>
      <c r="L8248" t="str">
        <f>_xlfn.XLOOKUP(J8248,dFornecedor!$A$2:$A$6,dFornecedor!$B$2:$B$6)</f>
        <v>Minerva</v>
      </c>
      <c r="M8248" t="str">
        <f>_xlfn.XLOOKUP(G8248,dMateriaPrima!$A$2:$A$12,dMateriaPrima!$B$2:$B$12)</f>
        <v>Cimento</v>
      </c>
      <c r="N8248" s="2">
        <f>_xlfn.XLOOKUP(G8248,dMateriaPrima!$A$2:$A$12,dMateriaPrima!$C$2:$C$12)</f>
        <v>23</v>
      </c>
      <c r="O8248" s="3">
        <f t="shared" si="640"/>
        <v>2392</v>
      </c>
      <c r="P8248" s="4">
        <f t="shared" si="641"/>
        <v>0</v>
      </c>
      <c r="Q8248" s="3">
        <f t="shared" si="642"/>
        <v>2392</v>
      </c>
      <c r="R8248" t="str">
        <f t="shared" si="643"/>
        <v>Em atraso</v>
      </c>
      <c r="S8248" s="5">
        <f t="shared" si="644"/>
        <v>2</v>
      </c>
    </row>
    <row r="8249" spans="1:19" x14ac:dyDescent="0.25">
      <c r="A8249">
        <v>8248</v>
      </c>
      <c r="B8249" s="1">
        <v>44407</v>
      </c>
      <c r="C8249" s="1">
        <v>44412</v>
      </c>
      <c r="D8249" s="1">
        <v>44428</v>
      </c>
      <c r="E8249" s="1">
        <v>44429</v>
      </c>
      <c r="F8249">
        <v>1</v>
      </c>
      <c r="G8249">
        <v>9</v>
      </c>
      <c r="H8249">
        <v>84</v>
      </c>
      <c r="I8249" s="6">
        <v>0</v>
      </c>
      <c r="J8249">
        <v>1</v>
      </c>
      <c r="K8249" t="str">
        <f>_xlfn.XLOOKUP(fCompras!F8249,dComprador!$A$2:$A$7,dComprador!$B$2:$B$7)</f>
        <v>Alon</v>
      </c>
      <c r="L8249" t="str">
        <f>_xlfn.XLOOKUP(J8249,dFornecedor!$A$2:$A$6,dFornecedor!$B$2:$B$6)</f>
        <v>NorthShore</v>
      </c>
      <c r="M8249" t="str">
        <f>_xlfn.XLOOKUP(G8249,dMateriaPrima!$A$2:$A$12,dMateriaPrima!$B$2:$B$12)</f>
        <v>Couro</v>
      </c>
      <c r="N8249" s="2">
        <f>_xlfn.XLOOKUP(G8249,dMateriaPrima!$A$2:$A$12,dMateriaPrima!$C$2:$C$12)</f>
        <v>4.4000000000000004</v>
      </c>
      <c r="O8249" s="3">
        <f t="shared" si="640"/>
        <v>369.6</v>
      </c>
      <c r="P8249" s="4">
        <f t="shared" si="641"/>
        <v>0</v>
      </c>
      <c r="Q8249" s="3">
        <f t="shared" si="642"/>
        <v>369.6</v>
      </c>
      <c r="R8249" t="str">
        <f t="shared" si="643"/>
        <v>Em atraso</v>
      </c>
      <c r="S8249" s="5">
        <f t="shared" si="644"/>
        <v>1</v>
      </c>
    </row>
    <row r="8250" spans="1:19" x14ac:dyDescent="0.25">
      <c r="A8250">
        <v>8249</v>
      </c>
      <c r="B8250" s="1">
        <v>44407</v>
      </c>
      <c r="C8250" s="1">
        <v>44407</v>
      </c>
      <c r="D8250" s="1">
        <v>44437</v>
      </c>
      <c r="E8250" s="1">
        <v>44440</v>
      </c>
      <c r="F8250">
        <v>1</v>
      </c>
      <c r="G8250">
        <v>7</v>
      </c>
      <c r="H8250">
        <v>430</v>
      </c>
      <c r="I8250" s="6">
        <v>0</v>
      </c>
      <c r="J8250">
        <v>5</v>
      </c>
      <c r="K8250" t="str">
        <f>_xlfn.XLOOKUP(fCompras!F8250,dComprador!$A$2:$A$7,dComprador!$B$2:$B$7)</f>
        <v>Alon</v>
      </c>
      <c r="L8250" t="str">
        <f>_xlfn.XLOOKUP(J8250,dFornecedor!$A$2:$A$6,dFornecedor!$B$2:$B$6)</f>
        <v>Atlas</v>
      </c>
      <c r="M8250" t="str">
        <f>_xlfn.XLOOKUP(G8250,dMateriaPrima!$A$2:$A$12,dMateriaPrima!$B$2:$B$12)</f>
        <v>Poliéster</v>
      </c>
      <c r="N8250" s="2">
        <f>_xlfn.XLOOKUP(G8250,dMateriaPrima!$A$2:$A$12,dMateriaPrima!$C$2:$C$12)</f>
        <v>8</v>
      </c>
      <c r="O8250" s="3">
        <f t="shared" si="640"/>
        <v>3440</v>
      </c>
      <c r="P8250" s="4">
        <f t="shared" si="641"/>
        <v>0</v>
      </c>
      <c r="Q8250" s="3">
        <f t="shared" si="642"/>
        <v>3440</v>
      </c>
      <c r="R8250" t="str">
        <f t="shared" si="643"/>
        <v>Em atraso</v>
      </c>
      <c r="S8250" s="5">
        <f t="shared" si="644"/>
        <v>3</v>
      </c>
    </row>
    <row r="8251" spans="1:19" x14ac:dyDescent="0.25">
      <c r="A8251">
        <v>8250</v>
      </c>
      <c r="B8251" s="1">
        <v>44407</v>
      </c>
      <c r="C8251" s="1">
        <v>44408</v>
      </c>
      <c r="D8251" s="1">
        <v>44438</v>
      </c>
      <c r="E8251" s="1">
        <v>44439</v>
      </c>
      <c r="F8251">
        <v>1</v>
      </c>
      <c r="G8251">
        <v>7</v>
      </c>
      <c r="H8251">
        <v>58</v>
      </c>
      <c r="I8251" s="6">
        <v>0</v>
      </c>
      <c r="J8251">
        <v>5</v>
      </c>
      <c r="K8251" t="str">
        <f>_xlfn.XLOOKUP(fCompras!F8251,dComprador!$A$2:$A$7,dComprador!$B$2:$B$7)</f>
        <v>Alon</v>
      </c>
      <c r="L8251" t="str">
        <f>_xlfn.XLOOKUP(J8251,dFornecedor!$A$2:$A$6,dFornecedor!$B$2:$B$6)</f>
        <v>Atlas</v>
      </c>
      <c r="M8251" t="str">
        <f>_xlfn.XLOOKUP(G8251,dMateriaPrima!$A$2:$A$12,dMateriaPrima!$B$2:$B$12)</f>
        <v>Poliéster</v>
      </c>
      <c r="N8251" s="2">
        <f>_xlfn.XLOOKUP(G8251,dMateriaPrima!$A$2:$A$12,dMateriaPrima!$C$2:$C$12)</f>
        <v>8</v>
      </c>
      <c r="O8251" s="3">
        <f t="shared" si="640"/>
        <v>464</v>
      </c>
      <c r="P8251" s="4">
        <f t="shared" si="641"/>
        <v>0</v>
      </c>
      <c r="Q8251" s="3">
        <f t="shared" si="642"/>
        <v>464</v>
      </c>
      <c r="R8251" t="str">
        <f t="shared" si="643"/>
        <v>Em atraso</v>
      </c>
      <c r="S8251" s="5">
        <f t="shared" si="644"/>
        <v>1</v>
      </c>
    </row>
    <row r="8252" spans="1:19" x14ac:dyDescent="0.25">
      <c r="A8252">
        <v>8251</v>
      </c>
      <c r="B8252" s="1">
        <v>44407</v>
      </c>
      <c r="C8252" s="1">
        <v>44409</v>
      </c>
      <c r="D8252" s="1">
        <v>44439</v>
      </c>
      <c r="E8252" s="1">
        <v>44439</v>
      </c>
      <c r="F8252">
        <v>1</v>
      </c>
      <c r="G8252">
        <v>9</v>
      </c>
      <c r="H8252">
        <v>44</v>
      </c>
      <c r="I8252" s="6">
        <v>0</v>
      </c>
      <c r="J8252">
        <v>4</v>
      </c>
      <c r="K8252" t="str">
        <f>_xlfn.XLOOKUP(fCompras!F8252,dComprador!$A$2:$A$7,dComprador!$B$2:$B$7)</f>
        <v>Alon</v>
      </c>
      <c r="L8252" t="str">
        <f>_xlfn.XLOOKUP(J8252,dFornecedor!$A$2:$A$6,dFornecedor!$B$2:$B$6)</f>
        <v>AlphaOmega</v>
      </c>
      <c r="M8252" t="str">
        <f>_xlfn.XLOOKUP(G8252,dMateriaPrima!$A$2:$A$12,dMateriaPrima!$B$2:$B$12)</f>
        <v>Couro</v>
      </c>
      <c r="N8252" s="2">
        <f>_xlfn.XLOOKUP(G8252,dMateriaPrima!$A$2:$A$12,dMateriaPrima!$C$2:$C$12)</f>
        <v>4.4000000000000004</v>
      </c>
      <c r="O8252" s="3">
        <f t="shared" si="640"/>
        <v>193.60000000000002</v>
      </c>
      <c r="P8252" s="4">
        <f t="shared" si="641"/>
        <v>0</v>
      </c>
      <c r="Q8252" s="3">
        <f t="shared" si="642"/>
        <v>193.60000000000002</v>
      </c>
      <c r="R8252" t="str">
        <f t="shared" si="643"/>
        <v>No prazo</v>
      </c>
      <c r="S8252" s="5">
        <f t="shared" si="644"/>
        <v>0</v>
      </c>
    </row>
    <row r="8253" spans="1:19" x14ac:dyDescent="0.25">
      <c r="A8253">
        <v>8252</v>
      </c>
      <c r="B8253" s="1">
        <v>44408</v>
      </c>
      <c r="C8253" s="1">
        <v>44416</v>
      </c>
      <c r="D8253" s="1">
        <v>44419</v>
      </c>
      <c r="E8253" s="1">
        <v>44424</v>
      </c>
      <c r="F8253">
        <v>4</v>
      </c>
      <c r="G8253">
        <v>11</v>
      </c>
      <c r="H8253">
        <v>399</v>
      </c>
      <c r="I8253" s="6">
        <v>0</v>
      </c>
      <c r="J8253">
        <v>2</v>
      </c>
      <c r="K8253" t="str">
        <f>_xlfn.XLOOKUP(fCompras!F8253,dComprador!$A$2:$A$7,dComprador!$B$2:$B$7)</f>
        <v>Lira</v>
      </c>
      <c r="L8253" t="str">
        <f>_xlfn.XLOOKUP(J8253,dFornecedor!$A$2:$A$6,dFornecedor!$B$2:$B$6)</f>
        <v>Minerva</v>
      </c>
      <c r="M8253" t="str">
        <f>_xlfn.XLOOKUP(G8253,dMateriaPrima!$A$2:$A$12,dMateriaPrima!$B$2:$B$12)</f>
        <v>Papel</v>
      </c>
      <c r="N8253" s="2">
        <f>_xlfn.XLOOKUP(G8253,dMateriaPrima!$A$2:$A$12,dMateriaPrima!$C$2:$C$12)</f>
        <v>9</v>
      </c>
      <c r="O8253" s="3">
        <f t="shared" si="640"/>
        <v>3591</v>
      </c>
      <c r="P8253" s="4">
        <f t="shared" si="641"/>
        <v>0</v>
      </c>
      <c r="Q8253" s="3">
        <f t="shared" si="642"/>
        <v>3591</v>
      </c>
      <c r="R8253" t="str">
        <f t="shared" si="643"/>
        <v>Em atraso</v>
      </c>
      <c r="S8253" s="5">
        <f t="shared" si="644"/>
        <v>5</v>
      </c>
    </row>
    <row r="8254" spans="1:19" x14ac:dyDescent="0.25">
      <c r="A8254">
        <v>8253</v>
      </c>
      <c r="B8254" s="1">
        <v>44408</v>
      </c>
      <c r="C8254" s="1">
        <v>44408</v>
      </c>
      <c r="D8254" s="1">
        <v>44415</v>
      </c>
      <c r="E8254" s="1">
        <v>44417</v>
      </c>
      <c r="F8254">
        <v>4</v>
      </c>
      <c r="G8254">
        <v>5</v>
      </c>
      <c r="H8254">
        <v>97</v>
      </c>
      <c r="I8254" s="6">
        <v>0</v>
      </c>
      <c r="J8254">
        <v>2</v>
      </c>
      <c r="K8254" t="str">
        <f>_xlfn.XLOOKUP(fCompras!F8254,dComprador!$A$2:$A$7,dComprador!$B$2:$B$7)</f>
        <v>Lira</v>
      </c>
      <c r="L8254" t="str">
        <f>_xlfn.XLOOKUP(J8254,dFornecedor!$A$2:$A$6,dFornecedor!$B$2:$B$6)</f>
        <v>Minerva</v>
      </c>
      <c r="M8254" t="str">
        <f>_xlfn.XLOOKUP(G8254,dMateriaPrima!$A$2:$A$12,dMateriaPrima!$B$2:$B$12)</f>
        <v>Areia</v>
      </c>
      <c r="N8254" s="2">
        <f>_xlfn.XLOOKUP(G8254,dMateriaPrima!$A$2:$A$12,dMateriaPrima!$C$2:$C$12)</f>
        <v>3.59</v>
      </c>
      <c r="O8254" s="3">
        <f t="shared" si="640"/>
        <v>348.22999999999996</v>
      </c>
      <c r="P8254" s="4">
        <f t="shared" si="641"/>
        <v>0</v>
      </c>
      <c r="Q8254" s="3">
        <f t="shared" si="642"/>
        <v>348.22999999999996</v>
      </c>
      <c r="R8254" t="str">
        <f t="shared" si="643"/>
        <v>Em atraso</v>
      </c>
      <c r="S8254" s="5">
        <f t="shared" si="644"/>
        <v>2</v>
      </c>
    </row>
    <row r="8255" spans="1:19" x14ac:dyDescent="0.25">
      <c r="A8255">
        <v>8254</v>
      </c>
      <c r="B8255" s="1">
        <v>44408</v>
      </c>
      <c r="C8255" s="1">
        <v>44410</v>
      </c>
      <c r="D8255" s="1">
        <v>44420</v>
      </c>
      <c r="E8255" s="1">
        <v>44423</v>
      </c>
      <c r="F8255">
        <v>4</v>
      </c>
      <c r="G8255">
        <v>5</v>
      </c>
      <c r="H8255">
        <v>211</v>
      </c>
      <c r="I8255" s="6">
        <v>0</v>
      </c>
      <c r="J8255">
        <v>4</v>
      </c>
      <c r="K8255" t="str">
        <f>_xlfn.XLOOKUP(fCompras!F8255,dComprador!$A$2:$A$7,dComprador!$B$2:$B$7)</f>
        <v>Lira</v>
      </c>
      <c r="L8255" t="str">
        <f>_xlfn.XLOOKUP(J8255,dFornecedor!$A$2:$A$6,dFornecedor!$B$2:$B$6)</f>
        <v>AlphaOmega</v>
      </c>
      <c r="M8255" t="str">
        <f>_xlfn.XLOOKUP(G8255,dMateriaPrima!$A$2:$A$12,dMateriaPrima!$B$2:$B$12)</f>
        <v>Areia</v>
      </c>
      <c r="N8255" s="2">
        <f>_xlfn.XLOOKUP(G8255,dMateriaPrima!$A$2:$A$12,dMateriaPrima!$C$2:$C$12)</f>
        <v>3.59</v>
      </c>
      <c r="O8255" s="3">
        <f t="shared" si="640"/>
        <v>757.49</v>
      </c>
      <c r="P8255" s="4">
        <f t="shared" si="641"/>
        <v>0</v>
      </c>
      <c r="Q8255" s="3">
        <f t="shared" si="642"/>
        <v>757.49</v>
      </c>
      <c r="R8255" t="str">
        <f t="shared" si="643"/>
        <v>Em atraso</v>
      </c>
      <c r="S8255" s="5">
        <f t="shared" si="644"/>
        <v>3</v>
      </c>
    </row>
    <row r="8256" spans="1:19" x14ac:dyDescent="0.25">
      <c r="A8256">
        <v>8255</v>
      </c>
      <c r="B8256" s="1">
        <v>44408</v>
      </c>
      <c r="C8256" s="1">
        <v>44409</v>
      </c>
      <c r="D8256" s="1">
        <v>44430</v>
      </c>
      <c r="E8256" s="1">
        <v>44431</v>
      </c>
      <c r="F8256">
        <v>1</v>
      </c>
      <c r="G8256">
        <v>11</v>
      </c>
      <c r="H8256">
        <v>365</v>
      </c>
      <c r="I8256" s="6">
        <v>0</v>
      </c>
      <c r="J8256">
        <v>4</v>
      </c>
      <c r="K8256" t="str">
        <f>_xlfn.XLOOKUP(fCompras!F8256,dComprador!$A$2:$A$7,dComprador!$B$2:$B$7)</f>
        <v>Alon</v>
      </c>
      <c r="L8256" t="str">
        <f>_xlfn.XLOOKUP(J8256,dFornecedor!$A$2:$A$6,dFornecedor!$B$2:$B$6)</f>
        <v>AlphaOmega</v>
      </c>
      <c r="M8256" t="str">
        <f>_xlfn.XLOOKUP(G8256,dMateriaPrima!$A$2:$A$12,dMateriaPrima!$B$2:$B$12)</f>
        <v>Papel</v>
      </c>
      <c r="N8256" s="2">
        <f>_xlfn.XLOOKUP(G8256,dMateriaPrima!$A$2:$A$12,dMateriaPrima!$C$2:$C$12)</f>
        <v>9</v>
      </c>
      <c r="O8256" s="3">
        <f t="shared" si="640"/>
        <v>3285</v>
      </c>
      <c r="P8256" s="4">
        <f t="shared" si="641"/>
        <v>0</v>
      </c>
      <c r="Q8256" s="3">
        <f t="shared" si="642"/>
        <v>3285</v>
      </c>
      <c r="R8256" t="str">
        <f t="shared" si="643"/>
        <v>Em atraso</v>
      </c>
      <c r="S8256" s="5">
        <f t="shared" si="644"/>
        <v>1</v>
      </c>
    </row>
    <row r="8257" spans="1:19" x14ac:dyDescent="0.25">
      <c r="A8257">
        <v>8256</v>
      </c>
      <c r="B8257" s="1">
        <v>44408</v>
      </c>
      <c r="C8257" s="1">
        <v>44418</v>
      </c>
      <c r="D8257" s="1">
        <v>44426</v>
      </c>
      <c r="E8257" s="1">
        <v>44427</v>
      </c>
      <c r="F8257">
        <v>2</v>
      </c>
      <c r="G8257">
        <v>6</v>
      </c>
      <c r="H8257">
        <v>539</v>
      </c>
      <c r="I8257" s="6">
        <v>0</v>
      </c>
      <c r="J8257">
        <v>3</v>
      </c>
      <c r="K8257" t="str">
        <f>_xlfn.XLOOKUP(fCompras!F8257,dComprador!$A$2:$A$7,dComprador!$B$2:$B$7)</f>
        <v>João</v>
      </c>
      <c r="L8257" t="str">
        <f>_xlfn.XLOOKUP(J8257,dFornecedor!$A$2:$A$6,dFornecedor!$B$2:$B$6)</f>
        <v>StepUp</v>
      </c>
      <c r="M8257" t="str">
        <f>_xlfn.XLOOKUP(G8257,dMateriaPrima!$A$2:$A$12,dMateriaPrima!$B$2:$B$12)</f>
        <v>Fio Algodão</v>
      </c>
      <c r="N8257" s="2">
        <f>_xlfn.XLOOKUP(G8257,dMateriaPrima!$A$2:$A$12,dMateriaPrima!$C$2:$C$12)</f>
        <v>55.9</v>
      </c>
      <c r="O8257" s="3">
        <f t="shared" si="640"/>
        <v>30130.1</v>
      </c>
      <c r="P8257" s="4">
        <f t="shared" si="641"/>
        <v>0</v>
      </c>
      <c r="Q8257" s="3">
        <f t="shared" si="642"/>
        <v>30130.1</v>
      </c>
      <c r="R8257" t="str">
        <f t="shared" si="643"/>
        <v>Em atraso</v>
      </c>
      <c r="S8257" s="5">
        <f t="shared" si="644"/>
        <v>1</v>
      </c>
    </row>
    <row r="8258" spans="1:19" x14ac:dyDescent="0.25">
      <c r="A8258">
        <v>8257</v>
      </c>
      <c r="B8258" s="1">
        <v>44408</v>
      </c>
      <c r="C8258" s="1">
        <v>44416</v>
      </c>
      <c r="D8258" s="1">
        <v>44430</v>
      </c>
      <c r="E8258" s="1">
        <v>44430</v>
      </c>
      <c r="F8258">
        <v>1</v>
      </c>
      <c r="G8258">
        <v>4</v>
      </c>
      <c r="H8258">
        <v>267</v>
      </c>
      <c r="I8258" s="6">
        <v>0</v>
      </c>
      <c r="J8258">
        <v>2</v>
      </c>
      <c r="K8258" t="str">
        <f>_xlfn.XLOOKUP(fCompras!F8258,dComprador!$A$2:$A$7,dComprador!$B$2:$B$7)</f>
        <v>Alon</v>
      </c>
      <c r="L8258" t="str">
        <f>_xlfn.XLOOKUP(J8258,dFornecedor!$A$2:$A$6,dFornecedor!$B$2:$B$6)</f>
        <v>Minerva</v>
      </c>
      <c r="M8258" t="str">
        <f>_xlfn.XLOOKUP(G8258,dMateriaPrima!$A$2:$A$12,dMateriaPrima!$B$2:$B$12)</f>
        <v>Madeira</v>
      </c>
      <c r="N8258" s="2">
        <f>_xlfn.XLOOKUP(G8258,dMateriaPrima!$A$2:$A$12,dMateriaPrima!$C$2:$C$12)</f>
        <v>168</v>
      </c>
      <c r="O8258" s="3">
        <f t="shared" si="640"/>
        <v>44856</v>
      </c>
      <c r="P8258" s="4">
        <f t="shared" si="641"/>
        <v>0</v>
      </c>
      <c r="Q8258" s="3">
        <f t="shared" si="642"/>
        <v>44856</v>
      </c>
      <c r="R8258" t="str">
        <f t="shared" si="643"/>
        <v>No prazo</v>
      </c>
      <c r="S8258" s="5">
        <f t="shared" si="644"/>
        <v>0</v>
      </c>
    </row>
    <row r="8259" spans="1:19" x14ac:dyDescent="0.25">
      <c r="A8259">
        <v>8258</v>
      </c>
      <c r="B8259" s="1">
        <v>44408</v>
      </c>
      <c r="C8259" s="1">
        <v>44417</v>
      </c>
      <c r="D8259" s="1">
        <v>44442</v>
      </c>
      <c r="E8259" s="1">
        <v>44442</v>
      </c>
      <c r="F8259">
        <v>1</v>
      </c>
      <c r="G8259">
        <v>5</v>
      </c>
      <c r="H8259">
        <v>2</v>
      </c>
      <c r="I8259" s="6">
        <v>0</v>
      </c>
      <c r="J8259">
        <v>3</v>
      </c>
      <c r="K8259" t="str">
        <f>_xlfn.XLOOKUP(fCompras!F8259,dComprador!$A$2:$A$7,dComprador!$B$2:$B$7)</f>
        <v>Alon</v>
      </c>
      <c r="L8259" t="str">
        <f>_xlfn.XLOOKUP(J8259,dFornecedor!$A$2:$A$6,dFornecedor!$B$2:$B$6)</f>
        <v>StepUp</v>
      </c>
      <c r="M8259" t="str">
        <f>_xlfn.XLOOKUP(G8259,dMateriaPrima!$A$2:$A$12,dMateriaPrima!$B$2:$B$12)</f>
        <v>Areia</v>
      </c>
      <c r="N8259" s="2">
        <f>_xlfn.XLOOKUP(G8259,dMateriaPrima!$A$2:$A$12,dMateriaPrima!$C$2:$C$12)</f>
        <v>3.59</v>
      </c>
      <c r="O8259" s="3">
        <f t="shared" ref="O8259:O8322" si="645">PRODUCT(H8259,N8259)</f>
        <v>7.18</v>
      </c>
      <c r="P8259" s="4">
        <f t="shared" ref="P8259:P8322" si="646">PRODUCT(O8259,I8259)</f>
        <v>0</v>
      </c>
      <c r="Q8259" s="3">
        <f t="shared" ref="Q8259:Q8322" si="647">O8259-P8259</f>
        <v>7.18</v>
      </c>
      <c r="R8259" t="str">
        <f t="shared" ref="R8259:R8322" si="648">IF(E8259&lt;=D8259,"No prazo",IF(E8259&gt;D8259,"Em atraso"))</f>
        <v>No prazo</v>
      </c>
      <c r="S8259" s="5">
        <f t="shared" ref="S8259:S8322" si="649">IF(E8259 &gt;D8259, E8259-D8259,0)</f>
        <v>0</v>
      </c>
    </row>
    <row r="8260" spans="1:19" x14ac:dyDescent="0.25">
      <c r="A8260">
        <v>8259</v>
      </c>
      <c r="B8260" s="1">
        <v>44408</v>
      </c>
      <c r="C8260" s="1">
        <v>44408</v>
      </c>
      <c r="D8260" s="1">
        <v>44429</v>
      </c>
      <c r="E8260" s="1">
        <v>44432</v>
      </c>
      <c r="F8260">
        <v>1</v>
      </c>
      <c r="G8260">
        <v>9</v>
      </c>
      <c r="H8260">
        <v>78</v>
      </c>
      <c r="I8260" s="6">
        <v>0</v>
      </c>
      <c r="J8260">
        <v>2</v>
      </c>
      <c r="K8260" t="str">
        <f>_xlfn.XLOOKUP(fCompras!F8260,dComprador!$A$2:$A$7,dComprador!$B$2:$B$7)</f>
        <v>Alon</v>
      </c>
      <c r="L8260" t="str">
        <f>_xlfn.XLOOKUP(J8260,dFornecedor!$A$2:$A$6,dFornecedor!$B$2:$B$6)</f>
        <v>Minerva</v>
      </c>
      <c r="M8260" t="str">
        <f>_xlfn.XLOOKUP(G8260,dMateriaPrima!$A$2:$A$12,dMateriaPrima!$B$2:$B$12)</f>
        <v>Couro</v>
      </c>
      <c r="N8260" s="2">
        <f>_xlfn.XLOOKUP(G8260,dMateriaPrima!$A$2:$A$12,dMateriaPrima!$C$2:$C$12)</f>
        <v>4.4000000000000004</v>
      </c>
      <c r="O8260" s="3">
        <f t="shared" si="645"/>
        <v>343.20000000000005</v>
      </c>
      <c r="P8260" s="4">
        <f t="shared" si="646"/>
        <v>0</v>
      </c>
      <c r="Q8260" s="3">
        <f t="shared" si="647"/>
        <v>343.20000000000005</v>
      </c>
      <c r="R8260" t="str">
        <f t="shared" si="648"/>
        <v>Em atraso</v>
      </c>
      <c r="S8260" s="5">
        <f t="shared" si="649"/>
        <v>3</v>
      </c>
    </row>
    <row r="8261" spans="1:19" x14ac:dyDescent="0.25">
      <c r="A8261">
        <v>8260</v>
      </c>
      <c r="B8261" s="1">
        <v>44408</v>
      </c>
      <c r="C8261" s="1">
        <v>44415</v>
      </c>
      <c r="D8261" s="1">
        <v>44431</v>
      </c>
      <c r="E8261" s="1">
        <v>44429</v>
      </c>
      <c r="F8261">
        <v>1</v>
      </c>
      <c r="G8261">
        <v>6</v>
      </c>
      <c r="H8261">
        <v>441</v>
      </c>
      <c r="I8261" s="6">
        <v>0</v>
      </c>
      <c r="J8261">
        <v>2</v>
      </c>
      <c r="K8261" t="str">
        <f>_xlfn.XLOOKUP(fCompras!F8261,dComprador!$A$2:$A$7,dComprador!$B$2:$B$7)</f>
        <v>Alon</v>
      </c>
      <c r="L8261" t="str">
        <f>_xlfn.XLOOKUP(J8261,dFornecedor!$A$2:$A$6,dFornecedor!$B$2:$B$6)</f>
        <v>Minerva</v>
      </c>
      <c r="M8261" t="str">
        <f>_xlfn.XLOOKUP(G8261,dMateriaPrima!$A$2:$A$12,dMateriaPrima!$B$2:$B$12)</f>
        <v>Fio Algodão</v>
      </c>
      <c r="N8261" s="2">
        <f>_xlfn.XLOOKUP(G8261,dMateriaPrima!$A$2:$A$12,dMateriaPrima!$C$2:$C$12)</f>
        <v>55.9</v>
      </c>
      <c r="O8261" s="3">
        <f t="shared" si="645"/>
        <v>24651.899999999998</v>
      </c>
      <c r="P8261" s="4">
        <f t="shared" si="646"/>
        <v>0</v>
      </c>
      <c r="Q8261" s="3">
        <f t="shared" si="647"/>
        <v>24651.899999999998</v>
      </c>
      <c r="R8261" t="str">
        <f t="shared" si="648"/>
        <v>No prazo</v>
      </c>
      <c r="S8261" s="5">
        <f t="shared" si="649"/>
        <v>0</v>
      </c>
    </row>
    <row r="8262" spans="1:19" x14ac:dyDescent="0.25">
      <c r="A8262">
        <v>8261</v>
      </c>
      <c r="B8262" s="1">
        <v>44409</v>
      </c>
      <c r="C8262" s="1">
        <v>44410</v>
      </c>
      <c r="D8262" s="1">
        <v>44416</v>
      </c>
      <c r="E8262" s="1">
        <v>44420</v>
      </c>
      <c r="F8262">
        <v>4</v>
      </c>
      <c r="G8262">
        <v>7</v>
      </c>
      <c r="H8262">
        <v>81</v>
      </c>
      <c r="I8262" s="6">
        <v>0</v>
      </c>
      <c r="J8262">
        <v>3</v>
      </c>
      <c r="K8262" t="str">
        <f>_xlfn.XLOOKUP(fCompras!F8262,dComprador!$A$2:$A$7,dComprador!$B$2:$B$7)</f>
        <v>Lira</v>
      </c>
      <c r="L8262" t="str">
        <f>_xlfn.XLOOKUP(J8262,dFornecedor!$A$2:$A$6,dFornecedor!$B$2:$B$6)</f>
        <v>StepUp</v>
      </c>
      <c r="M8262" t="str">
        <f>_xlfn.XLOOKUP(G8262,dMateriaPrima!$A$2:$A$12,dMateriaPrima!$B$2:$B$12)</f>
        <v>Poliéster</v>
      </c>
      <c r="N8262" s="2">
        <f>_xlfn.XLOOKUP(G8262,dMateriaPrima!$A$2:$A$12,dMateriaPrima!$C$2:$C$12)</f>
        <v>8</v>
      </c>
      <c r="O8262" s="3">
        <f t="shared" si="645"/>
        <v>648</v>
      </c>
      <c r="P8262" s="4">
        <f t="shared" si="646"/>
        <v>0</v>
      </c>
      <c r="Q8262" s="3">
        <f t="shared" si="647"/>
        <v>648</v>
      </c>
      <c r="R8262" t="str">
        <f t="shared" si="648"/>
        <v>Em atraso</v>
      </c>
      <c r="S8262" s="5">
        <f t="shared" si="649"/>
        <v>4</v>
      </c>
    </row>
    <row r="8263" spans="1:19" x14ac:dyDescent="0.25">
      <c r="A8263">
        <v>8262</v>
      </c>
      <c r="B8263" s="1">
        <v>44409</v>
      </c>
      <c r="C8263" s="1">
        <v>44415</v>
      </c>
      <c r="D8263" s="1">
        <v>44416</v>
      </c>
      <c r="E8263" s="1">
        <v>44416</v>
      </c>
      <c r="F8263">
        <v>4</v>
      </c>
      <c r="G8263">
        <v>8</v>
      </c>
      <c r="H8263">
        <v>536</v>
      </c>
      <c r="I8263" s="6">
        <v>0</v>
      </c>
      <c r="J8263">
        <v>1</v>
      </c>
      <c r="K8263" t="str">
        <f>_xlfn.XLOOKUP(fCompras!F8263,dComprador!$A$2:$A$7,dComprador!$B$2:$B$7)</f>
        <v>Lira</v>
      </c>
      <c r="L8263" t="str">
        <f>_xlfn.XLOOKUP(J8263,dFornecedor!$A$2:$A$6,dFornecedor!$B$2:$B$6)</f>
        <v>NorthShore</v>
      </c>
      <c r="M8263" t="str">
        <f>_xlfn.XLOOKUP(G8263,dMateriaPrima!$A$2:$A$12,dMateriaPrima!$B$2:$B$12)</f>
        <v>Cimento</v>
      </c>
      <c r="N8263" s="2">
        <f>_xlfn.XLOOKUP(G8263,dMateriaPrima!$A$2:$A$12,dMateriaPrima!$C$2:$C$12)</f>
        <v>23</v>
      </c>
      <c r="O8263" s="3">
        <f t="shared" si="645"/>
        <v>12328</v>
      </c>
      <c r="P8263" s="4">
        <f t="shared" si="646"/>
        <v>0</v>
      </c>
      <c r="Q8263" s="3">
        <f t="shared" si="647"/>
        <v>12328</v>
      </c>
      <c r="R8263" t="str">
        <f t="shared" si="648"/>
        <v>No prazo</v>
      </c>
      <c r="S8263" s="5">
        <f t="shared" si="649"/>
        <v>0</v>
      </c>
    </row>
    <row r="8264" spans="1:19" x14ac:dyDescent="0.25">
      <c r="A8264">
        <v>8263</v>
      </c>
      <c r="B8264" s="1">
        <v>44409</v>
      </c>
      <c r="C8264" s="1">
        <v>44413</v>
      </c>
      <c r="D8264" s="1">
        <v>44416</v>
      </c>
      <c r="E8264" s="1">
        <v>44418</v>
      </c>
      <c r="F8264">
        <v>4</v>
      </c>
      <c r="G8264">
        <v>9</v>
      </c>
      <c r="H8264">
        <v>67</v>
      </c>
      <c r="I8264" s="6">
        <v>0</v>
      </c>
      <c r="J8264">
        <v>2</v>
      </c>
      <c r="K8264" t="str">
        <f>_xlfn.XLOOKUP(fCompras!F8264,dComprador!$A$2:$A$7,dComprador!$B$2:$B$7)</f>
        <v>Lira</v>
      </c>
      <c r="L8264" t="str">
        <f>_xlfn.XLOOKUP(J8264,dFornecedor!$A$2:$A$6,dFornecedor!$B$2:$B$6)</f>
        <v>Minerva</v>
      </c>
      <c r="M8264" t="str">
        <f>_xlfn.XLOOKUP(G8264,dMateriaPrima!$A$2:$A$12,dMateriaPrima!$B$2:$B$12)</f>
        <v>Couro</v>
      </c>
      <c r="N8264" s="2">
        <f>_xlfn.XLOOKUP(G8264,dMateriaPrima!$A$2:$A$12,dMateriaPrima!$C$2:$C$12)</f>
        <v>4.4000000000000004</v>
      </c>
      <c r="O8264" s="3">
        <f t="shared" si="645"/>
        <v>294.8</v>
      </c>
      <c r="P8264" s="4">
        <f t="shared" si="646"/>
        <v>0</v>
      </c>
      <c r="Q8264" s="3">
        <f t="shared" si="647"/>
        <v>294.8</v>
      </c>
      <c r="R8264" t="str">
        <f t="shared" si="648"/>
        <v>Em atraso</v>
      </c>
      <c r="S8264" s="5">
        <f t="shared" si="649"/>
        <v>2</v>
      </c>
    </row>
    <row r="8265" spans="1:19" x14ac:dyDescent="0.25">
      <c r="A8265">
        <v>8264</v>
      </c>
      <c r="B8265" s="1">
        <v>44409</v>
      </c>
      <c r="C8265" s="1">
        <v>44411</v>
      </c>
      <c r="D8265" s="1">
        <v>44415</v>
      </c>
      <c r="E8265" s="1">
        <v>44418</v>
      </c>
      <c r="F8265">
        <v>4</v>
      </c>
      <c r="G8265">
        <v>11</v>
      </c>
      <c r="H8265">
        <v>78</v>
      </c>
      <c r="I8265" s="6">
        <v>0</v>
      </c>
      <c r="J8265">
        <v>4</v>
      </c>
      <c r="K8265" t="str">
        <f>_xlfn.XLOOKUP(fCompras!F8265,dComprador!$A$2:$A$7,dComprador!$B$2:$B$7)</f>
        <v>Lira</v>
      </c>
      <c r="L8265" t="str">
        <f>_xlfn.XLOOKUP(J8265,dFornecedor!$A$2:$A$6,dFornecedor!$B$2:$B$6)</f>
        <v>AlphaOmega</v>
      </c>
      <c r="M8265" t="str">
        <f>_xlfn.XLOOKUP(G8265,dMateriaPrima!$A$2:$A$12,dMateriaPrima!$B$2:$B$12)</f>
        <v>Papel</v>
      </c>
      <c r="N8265" s="2">
        <f>_xlfn.XLOOKUP(G8265,dMateriaPrima!$A$2:$A$12,dMateriaPrima!$C$2:$C$12)</f>
        <v>9</v>
      </c>
      <c r="O8265" s="3">
        <f t="shared" si="645"/>
        <v>702</v>
      </c>
      <c r="P8265" s="4">
        <f t="shared" si="646"/>
        <v>0</v>
      </c>
      <c r="Q8265" s="3">
        <f t="shared" si="647"/>
        <v>702</v>
      </c>
      <c r="R8265" t="str">
        <f t="shared" si="648"/>
        <v>Em atraso</v>
      </c>
      <c r="S8265" s="5">
        <f t="shared" si="649"/>
        <v>3</v>
      </c>
    </row>
    <row r="8266" spans="1:19" x14ac:dyDescent="0.25">
      <c r="A8266">
        <v>8265</v>
      </c>
      <c r="B8266" s="1">
        <v>44409</v>
      </c>
      <c r="C8266" s="1">
        <v>44417</v>
      </c>
      <c r="D8266" s="1">
        <v>44418</v>
      </c>
      <c r="E8266" s="1">
        <v>44423</v>
      </c>
      <c r="F8266">
        <v>4</v>
      </c>
      <c r="G8266">
        <v>1</v>
      </c>
      <c r="H8266">
        <v>129</v>
      </c>
      <c r="I8266" s="6">
        <v>0</v>
      </c>
      <c r="J8266">
        <v>3</v>
      </c>
      <c r="K8266" t="str">
        <f>_xlfn.XLOOKUP(fCompras!F8266,dComprador!$A$2:$A$7,dComprador!$B$2:$B$7)</f>
        <v>Lira</v>
      </c>
      <c r="L8266" t="str">
        <f>_xlfn.XLOOKUP(J8266,dFornecedor!$A$2:$A$6,dFornecedor!$B$2:$B$6)</f>
        <v>StepUp</v>
      </c>
      <c r="M8266" t="str">
        <f>_xlfn.XLOOKUP(G8266,dMateriaPrima!$A$2:$A$12,dMateriaPrima!$B$2:$B$12)</f>
        <v>Tecido</v>
      </c>
      <c r="N8266" s="2">
        <f>_xlfn.XLOOKUP(G8266,dMateriaPrima!$A$2:$A$12,dMateriaPrima!$C$2:$C$12)</f>
        <v>18</v>
      </c>
      <c r="O8266" s="3">
        <f t="shared" si="645"/>
        <v>2322</v>
      </c>
      <c r="P8266" s="4">
        <f t="shared" si="646"/>
        <v>0</v>
      </c>
      <c r="Q8266" s="3">
        <f t="shared" si="647"/>
        <v>2322</v>
      </c>
      <c r="R8266" t="str">
        <f t="shared" si="648"/>
        <v>Em atraso</v>
      </c>
      <c r="S8266" s="5">
        <f t="shared" si="649"/>
        <v>5</v>
      </c>
    </row>
    <row r="8267" spans="1:19" x14ac:dyDescent="0.25">
      <c r="A8267">
        <v>8266</v>
      </c>
      <c r="B8267" s="1">
        <v>44409</v>
      </c>
      <c r="C8267" s="1">
        <v>44410</v>
      </c>
      <c r="D8267" s="1">
        <v>44416</v>
      </c>
      <c r="E8267" s="1">
        <v>44418</v>
      </c>
      <c r="F8267">
        <v>4</v>
      </c>
      <c r="G8267">
        <v>10</v>
      </c>
      <c r="H8267">
        <v>232</v>
      </c>
      <c r="I8267" s="6">
        <v>0</v>
      </c>
      <c r="J8267">
        <v>3</v>
      </c>
      <c r="K8267" t="str">
        <f>_xlfn.XLOOKUP(fCompras!F8267,dComprador!$A$2:$A$7,dComprador!$B$2:$B$7)</f>
        <v>Lira</v>
      </c>
      <c r="L8267" t="str">
        <f>_xlfn.XLOOKUP(J8267,dFornecedor!$A$2:$A$6,dFornecedor!$B$2:$B$6)</f>
        <v>StepUp</v>
      </c>
      <c r="M8267" t="str">
        <f>_xlfn.XLOOKUP(G8267,dMateriaPrima!$A$2:$A$12,dMateriaPrima!$B$2:$B$12)</f>
        <v>Pedra Britada</v>
      </c>
      <c r="N8267" s="2">
        <f>_xlfn.XLOOKUP(G8267,dMateriaPrima!$A$2:$A$12,dMateriaPrima!$C$2:$C$12)</f>
        <v>56</v>
      </c>
      <c r="O8267" s="3">
        <f t="shared" si="645"/>
        <v>12992</v>
      </c>
      <c r="P8267" s="4">
        <f t="shared" si="646"/>
        <v>0</v>
      </c>
      <c r="Q8267" s="3">
        <f t="shared" si="647"/>
        <v>12992</v>
      </c>
      <c r="R8267" t="str">
        <f t="shared" si="648"/>
        <v>Em atraso</v>
      </c>
      <c r="S8267" s="5">
        <f t="shared" si="649"/>
        <v>2</v>
      </c>
    </row>
    <row r="8268" spans="1:19" x14ac:dyDescent="0.25">
      <c r="A8268">
        <v>8267</v>
      </c>
      <c r="B8268" s="1">
        <v>44409</v>
      </c>
      <c r="C8268" s="1">
        <v>44412</v>
      </c>
      <c r="D8268" s="1">
        <v>44426</v>
      </c>
      <c r="E8268" s="1">
        <v>44429</v>
      </c>
      <c r="F8268">
        <v>1</v>
      </c>
      <c r="G8268">
        <v>11</v>
      </c>
      <c r="H8268">
        <v>409</v>
      </c>
      <c r="I8268" s="6">
        <v>0</v>
      </c>
      <c r="J8268">
        <v>1</v>
      </c>
      <c r="K8268" t="str">
        <f>_xlfn.XLOOKUP(fCompras!F8268,dComprador!$A$2:$A$7,dComprador!$B$2:$B$7)</f>
        <v>Alon</v>
      </c>
      <c r="L8268" t="str">
        <f>_xlfn.XLOOKUP(J8268,dFornecedor!$A$2:$A$6,dFornecedor!$B$2:$B$6)</f>
        <v>NorthShore</v>
      </c>
      <c r="M8268" t="str">
        <f>_xlfn.XLOOKUP(G8268,dMateriaPrima!$A$2:$A$12,dMateriaPrima!$B$2:$B$12)</f>
        <v>Papel</v>
      </c>
      <c r="N8268" s="2">
        <f>_xlfn.XLOOKUP(G8268,dMateriaPrima!$A$2:$A$12,dMateriaPrima!$C$2:$C$12)</f>
        <v>9</v>
      </c>
      <c r="O8268" s="3">
        <f t="shared" si="645"/>
        <v>3681</v>
      </c>
      <c r="P8268" s="4">
        <f t="shared" si="646"/>
        <v>0</v>
      </c>
      <c r="Q8268" s="3">
        <f t="shared" si="647"/>
        <v>3681</v>
      </c>
      <c r="R8268" t="str">
        <f t="shared" si="648"/>
        <v>Em atraso</v>
      </c>
      <c r="S8268" s="5">
        <f t="shared" si="649"/>
        <v>3</v>
      </c>
    </row>
    <row r="8269" spans="1:19" x14ac:dyDescent="0.25">
      <c r="A8269">
        <v>8268</v>
      </c>
      <c r="B8269" s="1">
        <v>44409</v>
      </c>
      <c r="C8269" s="1">
        <v>44417</v>
      </c>
      <c r="D8269" s="1">
        <v>44427</v>
      </c>
      <c r="E8269" s="1">
        <v>44430</v>
      </c>
      <c r="F8269">
        <v>1</v>
      </c>
      <c r="G8269">
        <v>8</v>
      </c>
      <c r="H8269">
        <v>430</v>
      </c>
      <c r="I8269" s="6">
        <v>0</v>
      </c>
      <c r="J8269">
        <v>2</v>
      </c>
      <c r="K8269" t="str">
        <f>_xlfn.XLOOKUP(fCompras!F8269,dComprador!$A$2:$A$7,dComprador!$B$2:$B$7)</f>
        <v>Alon</v>
      </c>
      <c r="L8269" t="str">
        <f>_xlfn.XLOOKUP(J8269,dFornecedor!$A$2:$A$6,dFornecedor!$B$2:$B$6)</f>
        <v>Minerva</v>
      </c>
      <c r="M8269" t="str">
        <f>_xlfn.XLOOKUP(G8269,dMateriaPrima!$A$2:$A$12,dMateriaPrima!$B$2:$B$12)</f>
        <v>Cimento</v>
      </c>
      <c r="N8269" s="2">
        <f>_xlfn.XLOOKUP(G8269,dMateriaPrima!$A$2:$A$12,dMateriaPrima!$C$2:$C$12)</f>
        <v>23</v>
      </c>
      <c r="O8269" s="3">
        <f t="shared" si="645"/>
        <v>9890</v>
      </c>
      <c r="P8269" s="4">
        <f t="shared" si="646"/>
        <v>0</v>
      </c>
      <c r="Q8269" s="3">
        <f t="shared" si="647"/>
        <v>9890</v>
      </c>
      <c r="R8269" t="str">
        <f t="shared" si="648"/>
        <v>Em atraso</v>
      </c>
      <c r="S8269" s="5">
        <f t="shared" si="649"/>
        <v>3</v>
      </c>
    </row>
    <row r="8270" spans="1:19" x14ac:dyDescent="0.25">
      <c r="A8270">
        <v>8269</v>
      </c>
      <c r="B8270" s="1">
        <v>44409</v>
      </c>
      <c r="C8270" s="1">
        <v>44417</v>
      </c>
      <c r="D8270" s="1">
        <v>44428</v>
      </c>
      <c r="E8270" s="1">
        <v>44427</v>
      </c>
      <c r="F8270">
        <v>1</v>
      </c>
      <c r="G8270">
        <v>1</v>
      </c>
      <c r="H8270">
        <v>138</v>
      </c>
      <c r="I8270" s="6">
        <v>0</v>
      </c>
      <c r="J8270">
        <v>2</v>
      </c>
      <c r="K8270" t="str">
        <f>_xlfn.XLOOKUP(fCompras!F8270,dComprador!$A$2:$A$7,dComprador!$B$2:$B$7)</f>
        <v>Alon</v>
      </c>
      <c r="L8270" t="str">
        <f>_xlfn.XLOOKUP(J8270,dFornecedor!$A$2:$A$6,dFornecedor!$B$2:$B$6)</f>
        <v>Minerva</v>
      </c>
      <c r="M8270" t="str">
        <f>_xlfn.XLOOKUP(G8270,dMateriaPrima!$A$2:$A$12,dMateriaPrima!$B$2:$B$12)</f>
        <v>Tecido</v>
      </c>
      <c r="N8270" s="2">
        <f>_xlfn.XLOOKUP(G8270,dMateriaPrima!$A$2:$A$12,dMateriaPrima!$C$2:$C$12)</f>
        <v>18</v>
      </c>
      <c r="O8270" s="3">
        <f t="shared" si="645"/>
        <v>2484</v>
      </c>
      <c r="P8270" s="4">
        <f t="shared" si="646"/>
        <v>0</v>
      </c>
      <c r="Q8270" s="3">
        <f t="shared" si="647"/>
        <v>2484</v>
      </c>
      <c r="R8270" t="str">
        <f t="shared" si="648"/>
        <v>No prazo</v>
      </c>
      <c r="S8270" s="5">
        <f t="shared" si="649"/>
        <v>0</v>
      </c>
    </row>
    <row r="8271" spans="1:19" x14ac:dyDescent="0.25">
      <c r="A8271">
        <v>8270</v>
      </c>
      <c r="B8271" s="1">
        <v>44409</v>
      </c>
      <c r="C8271" s="1">
        <v>44410</v>
      </c>
      <c r="D8271" s="1">
        <v>44427</v>
      </c>
      <c r="E8271" s="1">
        <v>44431</v>
      </c>
      <c r="F8271">
        <v>1</v>
      </c>
      <c r="G8271">
        <v>9</v>
      </c>
      <c r="H8271">
        <v>21</v>
      </c>
      <c r="I8271" s="6">
        <v>0</v>
      </c>
      <c r="J8271">
        <v>3</v>
      </c>
      <c r="K8271" t="str">
        <f>_xlfn.XLOOKUP(fCompras!F8271,dComprador!$A$2:$A$7,dComprador!$B$2:$B$7)</f>
        <v>Alon</v>
      </c>
      <c r="L8271" t="str">
        <f>_xlfn.XLOOKUP(J8271,dFornecedor!$A$2:$A$6,dFornecedor!$B$2:$B$6)</f>
        <v>StepUp</v>
      </c>
      <c r="M8271" t="str">
        <f>_xlfn.XLOOKUP(G8271,dMateriaPrima!$A$2:$A$12,dMateriaPrima!$B$2:$B$12)</f>
        <v>Couro</v>
      </c>
      <c r="N8271" s="2">
        <f>_xlfn.XLOOKUP(G8271,dMateriaPrima!$A$2:$A$12,dMateriaPrima!$C$2:$C$12)</f>
        <v>4.4000000000000004</v>
      </c>
      <c r="O8271" s="3">
        <f t="shared" si="645"/>
        <v>92.4</v>
      </c>
      <c r="P8271" s="4">
        <f t="shared" si="646"/>
        <v>0</v>
      </c>
      <c r="Q8271" s="3">
        <f t="shared" si="647"/>
        <v>92.4</v>
      </c>
      <c r="R8271" t="str">
        <f t="shared" si="648"/>
        <v>Em atraso</v>
      </c>
      <c r="S8271" s="5">
        <f t="shared" si="649"/>
        <v>4</v>
      </c>
    </row>
    <row r="8272" spans="1:19" x14ac:dyDescent="0.25">
      <c r="A8272">
        <v>8271</v>
      </c>
      <c r="B8272" s="1">
        <v>44409</v>
      </c>
      <c r="C8272" s="1">
        <v>44409</v>
      </c>
      <c r="D8272" s="1">
        <v>44436</v>
      </c>
      <c r="E8272" s="1">
        <v>44435</v>
      </c>
      <c r="F8272">
        <v>1</v>
      </c>
      <c r="G8272">
        <v>7</v>
      </c>
      <c r="H8272">
        <v>17</v>
      </c>
      <c r="I8272" s="6">
        <v>0</v>
      </c>
      <c r="J8272">
        <v>2</v>
      </c>
      <c r="K8272" t="str">
        <f>_xlfn.XLOOKUP(fCompras!F8272,dComprador!$A$2:$A$7,dComprador!$B$2:$B$7)</f>
        <v>Alon</v>
      </c>
      <c r="L8272" t="str">
        <f>_xlfn.XLOOKUP(J8272,dFornecedor!$A$2:$A$6,dFornecedor!$B$2:$B$6)</f>
        <v>Minerva</v>
      </c>
      <c r="M8272" t="str">
        <f>_xlfn.XLOOKUP(G8272,dMateriaPrima!$A$2:$A$12,dMateriaPrima!$B$2:$B$12)</f>
        <v>Poliéster</v>
      </c>
      <c r="N8272" s="2">
        <f>_xlfn.XLOOKUP(G8272,dMateriaPrima!$A$2:$A$12,dMateriaPrima!$C$2:$C$12)</f>
        <v>8</v>
      </c>
      <c r="O8272" s="3">
        <f t="shared" si="645"/>
        <v>136</v>
      </c>
      <c r="P8272" s="4">
        <f t="shared" si="646"/>
        <v>0</v>
      </c>
      <c r="Q8272" s="3">
        <f t="shared" si="647"/>
        <v>136</v>
      </c>
      <c r="R8272" t="str">
        <f t="shared" si="648"/>
        <v>No prazo</v>
      </c>
      <c r="S8272" s="5">
        <f t="shared" si="649"/>
        <v>0</v>
      </c>
    </row>
    <row r="8273" spans="1:19" x14ac:dyDescent="0.25">
      <c r="A8273">
        <v>8272</v>
      </c>
      <c r="B8273" s="1">
        <v>44409</v>
      </c>
      <c r="C8273" s="1">
        <v>44409</v>
      </c>
      <c r="D8273" s="1">
        <v>44440</v>
      </c>
      <c r="E8273" s="1">
        <v>44444</v>
      </c>
      <c r="F8273">
        <v>1</v>
      </c>
      <c r="G8273">
        <v>9</v>
      </c>
      <c r="H8273">
        <v>81</v>
      </c>
      <c r="I8273" s="6">
        <v>0</v>
      </c>
      <c r="J8273">
        <v>2</v>
      </c>
      <c r="K8273" t="str">
        <f>_xlfn.XLOOKUP(fCompras!F8273,dComprador!$A$2:$A$7,dComprador!$B$2:$B$7)</f>
        <v>Alon</v>
      </c>
      <c r="L8273" t="str">
        <f>_xlfn.XLOOKUP(J8273,dFornecedor!$A$2:$A$6,dFornecedor!$B$2:$B$6)</f>
        <v>Minerva</v>
      </c>
      <c r="M8273" t="str">
        <f>_xlfn.XLOOKUP(G8273,dMateriaPrima!$A$2:$A$12,dMateriaPrima!$B$2:$B$12)</f>
        <v>Couro</v>
      </c>
      <c r="N8273" s="2">
        <f>_xlfn.XLOOKUP(G8273,dMateriaPrima!$A$2:$A$12,dMateriaPrima!$C$2:$C$12)</f>
        <v>4.4000000000000004</v>
      </c>
      <c r="O8273" s="3">
        <f t="shared" si="645"/>
        <v>356.40000000000003</v>
      </c>
      <c r="P8273" s="4">
        <f t="shared" si="646"/>
        <v>0</v>
      </c>
      <c r="Q8273" s="3">
        <f t="shared" si="647"/>
        <v>356.40000000000003</v>
      </c>
      <c r="R8273" t="str">
        <f t="shared" si="648"/>
        <v>Em atraso</v>
      </c>
      <c r="S8273" s="5">
        <f t="shared" si="649"/>
        <v>4</v>
      </c>
    </row>
    <row r="8274" spans="1:19" x14ac:dyDescent="0.25">
      <c r="A8274">
        <v>8273</v>
      </c>
      <c r="B8274" s="1">
        <v>44409</v>
      </c>
      <c r="C8274" s="1">
        <v>44415</v>
      </c>
      <c r="D8274" s="1">
        <v>44430</v>
      </c>
      <c r="E8274" s="1">
        <v>44431</v>
      </c>
      <c r="F8274">
        <v>1</v>
      </c>
      <c r="G8274">
        <v>9</v>
      </c>
      <c r="H8274">
        <v>149</v>
      </c>
      <c r="I8274" s="6">
        <v>0</v>
      </c>
      <c r="J8274">
        <v>1</v>
      </c>
      <c r="K8274" t="str">
        <f>_xlfn.XLOOKUP(fCompras!F8274,dComprador!$A$2:$A$7,dComprador!$B$2:$B$7)</f>
        <v>Alon</v>
      </c>
      <c r="L8274" t="str">
        <f>_xlfn.XLOOKUP(J8274,dFornecedor!$A$2:$A$6,dFornecedor!$B$2:$B$6)</f>
        <v>NorthShore</v>
      </c>
      <c r="M8274" t="str">
        <f>_xlfn.XLOOKUP(G8274,dMateriaPrima!$A$2:$A$12,dMateriaPrima!$B$2:$B$12)</f>
        <v>Couro</v>
      </c>
      <c r="N8274" s="2">
        <f>_xlfn.XLOOKUP(G8274,dMateriaPrima!$A$2:$A$12,dMateriaPrima!$C$2:$C$12)</f>
        <v>4.4000000000000004</v>
      </c>
      <c r="O8274" s="3">
        <f t="shared" si="645"/>
        <v>655.6</v>
      </c>
      <c r="P8274" s="4">
        <f t="shared" si="646"/>
        <v>0</v>
      </c>
      <c r="Q8274" s="3">
        <f t="shared" si="647"/>
        <v>655.6</v>
      </c>
      <c r="R8274" t="str">
        <f t="shared" si="648"/>
        <v>Em atraso</v>
      </c>
      <c r="S8274" s="5">
        <f t="shared" si="649"/>
        <v>1</v>
      </c>
    </row>
    <row r="8275" spans="1:19" x14ac:dyDescent="0.25">
      <c r="A8275">
        <v>8274</v>
      </c>
      <c r="B8275" s="1">
        <v>44409</v>
      </c>
      <c r="C8275" s="1">
        <v>44410</v>
      </c>
      <c r="D8275" s="1">
        <v>44431</v>
      </c>
      <c r="E8275" s="1">
        <v>44432</v>
      </c>
      <c r="F8275">
        <v>1</v>
      </c>
      <c r="G8275">
        <v>7</v>
      </c>
      <c r="H8275">
        <v>419</v>
      </c>
      <c r="I8275" s="6">
        <v>0</v>
      </c>
      <c r="J8275">
        <v>3</v>
      </c>
      <c r="K8275" t="str">
        <f>_xlfn.XLOOKUP(fCompras!F8275,dComprador!$A$2:$A$7,dComprador!$B$2:$B$7)</f>
        <v>Alon</v>
      </c>
      <c r="L8275" t="str">
        <f>_xlfn.XLOOKUP(J8275,dFornecedor!$A$2:$A$6,dFornecedor!$B$2:$B$6)</f>
        <v>StepUp</v>
      </c>
      <c r="M8275" t="str">
        <f>_xlfn.XLOOKUP(G8275,dMateriaPrima!$A$2:$A$12,dMateriaPrima!$B$2:$B$12)</f>
        <v>Poliéster</v>
      </c>
      <c r="N8275" s="2">
        <f>_xlfn.XLOOKUP(G8275,dMateriaPrima!$A$2:$A$12,dMateriaPrima!$C$2:$C$12)</f>
        <v>8</v>
      </c>
      <c r="O8275" s="3">
        <f t="shared" si="645"/>
        <v>3352</v>
      </c>
      <c r="P8275" s="4">
        <f t="shared" si="646"/>
        <v>0</v>
      </c>
      <c r="Q8275" s="3">
        <f t="shared" si="647"/>
        <v>3352</v>
      </c>
      <c r="R8275" t="str">
        <f t="shared" si="648"/>
        <v>Em atraso</v>
      </c>
      <c r="S8275" s="5">
        <f t="shared" si="649"/>
        <v>1</v>
      </c>
    </row>
    <row r="8276" spans="1:19" x14ac:dyDescent="0.25">
      <c r="A8276">
        <v>8275</v>
      </c>
      <c r="B8276" s="1">
        <v>44410</v>
      </c>
      <c r="C8276" s="1">
        <v>44418</v>
      </c>
      <c r="D8276" s="1">
        <v>44421</v>
      </c>
      <c r="E8276" s="1">
        <v>44426</v>
      </c>
      <c r="F8276">
        <v>4</v>
      </c>
      <c r="G8276">
        <v>5</v>
      </c>
      <c r="H8276">
        <v>118</v>
      </c>
      <c r="I8276" s="6">
        <v>0</v>
      </c>
      <c r="J8276">
        <v>2</v>
      </c>
      <c r="K8276" t="str">
        <f>_xlfn.XLOOKUP(fCompras!F8276,dComprador!$A$2:$A$7,dComprador!$B$2:$B$7)</f>
        <v>Lira</v>
      </c>
      <c r="L8276" t="str">
        <f>_xlfn.XLOOKUP(J8276,dFornecedor!$A$2:$A$6,dFornecedor!$B$2:$B$6)</f>
        <v>Minerva</v>
      </c>
      <c r="M8276" t="str">
        <f>_xlfn.XLOOKUP(G8276,dMateriaPrima!$A$2:$A$12,dMateriaPrima!$B$2:$B$12)</f>
        <v>Areia</v>
      </c>
      <c r="N8276" s="2">
        <f>_xlfn.XLOOKUP(G8276,dMateriaPrima!$A$2:$A$12,dMateriaPrima!$C$2:$C$12)</f>
        <v>3.59</v>
      </c>
      <c r="O8276" s="3">
        <f t="shared" si="645"/>
        <v>423.62</v>
      </c>
      <c r="P8276" s="4">
        <f t="shared" si="646"/>
        <v>0</v>
      </c>
      <c r="Q8276" s="3">
        <f t="shared" si="647"/>
        <v>423.62</v>
      </c>
      <c r="R8276" t="str">
        <f t="shared" si="648"/>
        <v>Em atraso</v>
      </c>
      <c r="S8276" s="5">
        <f t="shared" si="649"/>
        <v>5</v>
      </c>
    </row>
    <row r="8277" spans="1:19" x14ac:dyDescent="0.25">
      <c r="A8277">
        <v>8276</v>
      </c>
      <c r="B8277" s="1">
        <v>44410</v>
      </c>
      <c r="C8277" s="1">
        <v>44413</v>
      </c>
      <c r="D8277" s="1">
        <v>44417</v>
      </c>
      <c r="E8277" s="1">
        <v>44414</v>
      </c>
      <c r="F8277">
        <v>4</v>
      </c>
      <c r="G8277">
        <v>3</v>
      </c>
      <c r="H8277">
        <v>57</v>
      </c>
      <c r="I8277" s="6">
        <v>0</v>
      </c>
      <c r="J8277">
        <v>1</v>
      </c>
      <c r="K8277" t="str">
        <f>_xlfn.XLOOKUP(fCompras!F8277,dComprador!$A$2:$A$7,dComprador!$B$2:$B$7)</f>
        <v>Lira</v>
      </c>
      <c r="L8277" t="str">
        <f>_xlfn.XLOOKUP(J8277,dFornecedor!$A$2:$A$6,dFornecedor!$B$2:$B$6)</f>
        <v>NorthShore</v>
      </c>
      <c r="M8277" t="str">
        <f>_xlfn.XLOOKUP(G8277,dMateriaPrima!$A$2:$A$12,dMateriaPrima!$B$2:$B$12)</f>
        <v>Barra Metal</v>
      </c>
      <c r="N8277" s="2">
        <f>_xlfn.XLOOKUP(G8277,dMateriaPrima!$A$2:$A$12,dMateriaPrima!$C$2:$C$12)</f>
        <v>565</v>
      </c>
      <c r="O8277" s="3">
        <f t="shared" si="645"/>
        <v>32205</v>
      </c>
      <c r="P8277" s="4">
        <f t="shared" si="646"/>
        <v>0</v>
      </c>
      <c r="Q8277" s="3">
        <f t="shared" si="647"/>
        <v>32205</v>
      </c>
      <c r="R8277" t="str">
        <f t="shared" si="648"/>
        <v>No prazo</v>
      </c>
      <c r="S8277" s="5">
        <f t="shared" si="649"/>
        <v>0</v>
      </c>
    </row>
    <row r="8278" spans="1:19" x14ac:dyDescent="0.25">
      <c r="A8278">
        <v>8277</v>
      </c>
      <c r="B8278" s="1">
        <v>44410</v>
      </c>
      <c r="C8278" s="1">
        <v>44410</v>
      </c>
      <c r="D8278" s="1">
        <v>44439</v>
      </c>
      <c r="E8278" s="1">
        <v>44442</v>
      </c>
      <c r="F8278">
        <v>1</v>
      </c>
      <c r="G8278">
        <v>1</v>
      </c>
      <c r="H8278">
        <v>45</v>
      </c>
      <c r="I8278" s="6">
        <v>0</v>
      </c>
      <c r="J8278">
        <v>4</v>
      </c>
      <c r="K8278" t="str">
        <f>_xlfn.XLOOKUP(fCompras!F8278,dComprador!$A$2:$A$7,dComprador!$B$2:$B$7)</f>
        <v>Alon</v>
      </c>
      <c r="L8278" t="str">
        <f>_xlfn.XLOOKUP(J8278,dFornecedor!$A$2:$A$6,dFornecedor!$B$2:$B$6)</f>
        <v>AlphaOmega</v>
      </c>
      <c r="M8278" t="str">
        <f>_xlfn.XLOOKUP(G8278,dMateriaPrima!$A$2:$A$12,dMateriaPrima!$B$2:$B$12)</f>
        <v>Tecido</v>
      </c>
      <c r="N8278" s="2">
        <f>_xlfn.XLOOKUP(G8278,dMateriaPrima!$A$2:$A$12,dMateriaPrima!$C$2:$C$12)</f>
        <v>18</v>
      </c>
      <c r="O8278" s="3">
        <f t="shared" si="645"/>
        <v>810</v>
      </c>
      <c r="P8278" s="4">
        <f t="shared" si="646"/>
        <v>0</v>
      </c>
      <c r="Q8278" s="3">
        <f t="shared" si="647"/>
        <v>810</v>
      </c>
      <c r="R8278" t="str">
        <f t="shared" si="648"/>
        <v>Em atraso</v>
      </c>
      <c r="S8278" s="5">
        <f t="shared" si="649"/>
        <v>3</v>
      </c>
    </row>
    <row r="8279" spans="1:19" x14ac:dyDescent="0.25">
      <c r="A8279">
        <v>8278</v>
      </c>
      <c r="B8279" s="1">
        <v>44410</v>
      </c>
      <c r="C8279" s="1">
        <v>44417</v>
      </c>
      <c r="D8279" s="1">
        <v>44419</v>
      </c>
      <c r="E8279" s="1">
        <v>44422</v>
      </c>
      <c r="F8279">
        <v>4</v>
      </c>
      <c r="G8279">
        <v>4</v>
      </c>
      <c r="H8279">
        <v>17</v>
      </c>
      <c r="I8279" s="6">
        <v>0</v>
      </c>
      <c r="J8279">
        <v>2</v>
      </c>
      <c r="K8279" t="str">
        <f>_xlfn.XLOOKUP(fCompras!F8279,dComprador!$A$2:$A$7,dComprador!$B$2:$B$7)</f>
        <v>Lira</v>
      </c>
      <c r="L8279" t="str">
        <f>_xlfn.XLOOKUP(J8279,dFornecedor!$A$2:$A$6,dFornecedor!$B$2:$B$6)</f>
        <v>Minerva</v>
      </c>
      <c r="M8279" t="str">
        <f>_xlfn.XLOOKUP(G8279,dMateriaPrima!$A$2:$A$12,dMateriaPrima!$B$2:$B$12)</f>
        <v>Madeira</v>
      </c>
      <c r="N8279" s="2">
        <f>_xlfn.XLOOKUP(G8279,dMateriaPrima!$A$2:$A$12,dMateriaPrima!$C$2:$C$12)</f>
        <v>168</v>
      </c>
      <c r="O8279" s="3">
        <f t="shared" si="645"/>
        <v>2856</v>
      </c>
      <c r="P8279" s="4">
        <f t="shared" si="646"/>
        <v>0</v>
      </c>
      <c r="Q8279" s="3">
        <f t="shared" si="647"/>
        <v>2856</v>
      </c>
      <c r="R8279" t="str">
        <f t="shared" si="648"/>
        <v>Em atraso</v>
      </c>
      <c r="S8279" s="5">
        <f t="shared" si="649"/>
        <v>3</v>
      </c>
    </row>
    <row r="8280" spans="1:19" x14ac:dyDescent="0.25">
      <c r="A8280">
        <v>8279</v>
      </c>
      <c r="B8280" s="1">
        <v>44410</v>
      </c>
      <c r="C8280" s="1">
        <v>44410</v>
      </c>
      <c r="D8280" s="1">
        <v>44419</v>
      </c>
      <c r="E8280" s="1">
        <v>44418</v>
      </c>
      <c r="F8280">
        <v>4</v>
      </c>
      <c r="G8280">
        <v>1</v>
      </c>
      <c r="H8280">
        <v>519</v>
      </c>
      <c r="I8280" s="6">
        <v>0</v>
      </c>
      <c r="J8280">
        <v>5</v>
      </c>
      <c r="K8280" t="str">
        <f>_xlfn.XLOOKUP(fCompras!F8280,dComprador!$A$2:$A$7,dComprador!$B$2:$B$7)</f>
        <v>Lira</v>
      </c>
      <c r="L8280" t="str">
        <f>_xlfn.XLOOKUP(J8280,dFornecedor!$A$2:$A$6,dFornecedor!$B$2:$B$6)</f>
        <v>Atlas</v>
      </c>
      <c r="M8280" t="str">
        <f>_xlfn.XLOOKUP(G8280,dMateriaPrima!$A$2:$A$12,dMateriaPrima!$B$2:$B$12)</f>
        <v>Tecido</v>
      </c>
      <c r="N8280" s="2">
        <f>_xlfn.XLOOKUP(G8280,dMateriaPrima!$A$2:$A$12,dMateriaPrima!$C$2:$C$12)</f>
        <v>18</v>
      </c>
      <c r="O8280" s="3">
        <f t="shared" si="645"/>
        <v>9342</v>
      </c>
      <c r="P8280" s="4">
        <f t="shared" si="646"/>
        <v>0</v>
      </c>
      <c r="Q8280" s="3">
        <f t="shared" si="647"/>
        <v>9342</v>
      </c>
      <c r="R8280" t="str">
        <f t="shared" si="648"/>
        <v>No prazo</v>
      </c>
      <c r="S8280" s="5">
        <f t="shared" si="649"/>
        <v>0</v>
      </c>
    </row>
    <row r="8281" spans="1:19" x14ac:dyDescent="0.25">
      <c r="A8281">
        <v>8280</v>
      </c>
      <c r="B8281" s="1">
        <v>44410</v>
      </c>
      <c r="C8281" s="1">
        <v>44417</v>
      </c>
      <c r="D8281" s="1">
        <v>44425</v>
      </c>
      <c r="E8281" s="1">
        <v>44429</v>
      </c>
      <c r="F8281">
        <v>1</v>
      </c>
      <c r="G8281">
        <v>9</v>
      </c>
      <c r="H8281">
        <v>340</v>
      </c>
      <c r="I8281" s="6">
        <v>0</v>
      </c>
      <c r="J8281">
        <v>5</v>
      </c>
      <c r="K8281" t="str">
        <f>_xlfn.XLOOKUP(fCompras!F8281,dComprador!$A$2:$A$7,dComprador!$B$2:$B$7)</f>
        <v>Alon</v>
      </c>
      <c r="L8281" t="str">
        <f>_xlfn.XLOOKUP(J8281,dFornecedor!$A$2:$A$6,dFornecedor!$B$2:$B$6)</f>
        <v>Atlas</v>
      </c>
      <c r="M8281" t="str">
        <f>_xlfn.XLOOKUP(G8281,dMateriaPrima!$A$2:$A$12,dMateriaPrima!$B$2:$B$12)</f>
        <v>Couro</v>
      </c>
      <c r="N8281" s="2">
        <f>_xlfn.XLOOKUP(G8281,dMateriaPrima!$A$2:$A$12,dMateriaPrima!$C$2:$C$12)</f>
        <v>4.4000000000000004</v>
      </c>
      <c r="O8281" s="3">
        <f t="shared" si="645"/>
        <v>1496.0000000000002</v>
      </c>
      <c r="P8281" s="4">
        <f t="shared" si="646"/>
        <v>0</v>
      </c>
      <c r="Q8281" s="3">
        <f t="shared" si="647"/>
        <v>1496.0000000000002</v>
      </c>
      <c r="R8281" t="str">
        <f t="shared" si="648"/>
        <v>Em atraso</v>
      </c>
      <c r="S8281" s="5">
        <f t="shared" si="649"/>
        <v>4</v>
      </c>
    </row>
    <row r="8282" spans="1:19" x14ac:dyDescent="0.25">
      <c r="A8282">
        <v>8281</v>
      </c>
      <c r="B8282" s="1">
        <v>44410</v>
      </c>
      <c r="C8282" s="1">
        <v>44410</v>
      </c>
      <c r="D8282" s="1">
        <v>44423</v>
      </c>
      <c r="E8282" s="1">
        <v>44425</v>
      </c>
      <c r="F8282">
        <v>1</v>
      </c>
      <c r="G8282">
        <v>8</v>
      </c>
      <c r="H8282">
        <v>57</v>
      </c>
      <c r="I8282" s="6">
        <v>0</v>
      </c>
      <c r="J8282">
        <v>2</v>
      </c>
      <c r="K8282" t="str">
        <f>_xlfn.XLOOKUP(fCompras!F8282,dComprador!$A$2:$A$7,dComprador!$B$2:$B$7)</f>
        <v>Alon</v>
      </c>
      <c r="L8282" t="str">
        <f>_xlfn.XLOOKUP(J8282,dFornecedor!$A$2:$A$6,dFornecedor!$B$2:$B$6)</f>
        <v>Minerva</v>
      </c>
      <c r="M8282" t="str">
        <f>_xlfn.XLOOKUP(G8282,dMateriaPrima!$A$2:$A$12,dMateriaPrima!$B$2:$B$12)</f>
        <v>Cimento</v>
      </c>
      <c r="N8282" s="2">
        <f>_xlfn.XLOOKUP(G8282,dMateriaPrima!$A$2:$A$12,dMateriaPrima!$C$2:$C$12)</f>
        <v>23</v>
      </c>
      <c r="O8282" s="3">
        <f t="shared" si="645"/>
        <v>1311</v>
      </c>
      <c r="P8282" s="4">
        <f t="shared" si="646"/>
        <v>0</v>
      </c>
      <c r="Q8282" s="3">
        <f t="shared" si="647"/>
        <v>1311</v>
      </c>
      <c r="R8282" t="str">
        <f t="shared" si="648"/>
        <v>Em atraso</v>
      </c>
      <c r="S8282" s="5">
        <f t="shared" si="649"/>
        <v>2</v>
      </c>
    </row>
    <row r="8283" spans="1:19" x14ac:dyDescent="0.25">
      <c r="A8283">
        <v>8282</v>
      </c>
      <c r="B8283" s="1">
        <v>44410</v>
      </c>
      <c r="C8283" s="1">
        <v>44415</v>
      </c>
      <c r="D8283" s="1">
        <v>44428</v>
      </c>
      <c r="E8283" s="1">
        <v>44432</v>
      </c>
      <c r="F8283">
        <v>1</v>
      </c>
      <c r="G8283">
        <v>5</v>
      </c>
      <c r="H8283">
        <v>287</v>
      </c>
      <c r="I8283" s="6">
        <v>0</v>
      </c>
      <c r="J8283">
        <v>2</v>
      </c>
      <c r="K8283" t="str">
        <f>_xlfn.XLOOKUP(fCompras!F8283,dComprador!$A$2:$A$7,dComprador!$B$2:$B$7)</f>
        <v>Alon</v>
      </c>
      <c r="L8283" t="str">
        <f>_xlfn.XLOOKUP(J8283,dFornecedor!$A$2:$A$6,dFornecedor!$B$2:$B$6)</f>
        <v>Minerva</v>
      </c>
      <c r="M8283" t="str">
        <f>_xlfn.XLOOKUP(G8283,dMateriaPrima!$A$2:$A$12,dMateriaPrima!$B$2:$B$12)</f>
        <v>Areia</v>
      </c>
      <c r="N8283" s="2">
        <f>_xlfn.XLOOKUP(G8283,dMateriaPrima!$A$2:$A$12,dMateriaPrima!$C$2:$C$12)</f>
        <v>3.59</v>
      </c>
      <c r="O8283" s="3">
        <f t="shared" si="645"/>
        <v>1030.33</v>
      </c>
      <c r="P8283" s="4">
        <f t="shared" si="646"/>
        <v>0</v>
      </c>
      <c r="Q8283" s="3">
        <f t="shared" si="647"/>
        <v>1030.33</v>
      </c>
      <c r="R8283" t="str">
        <f t="shared" si="648"/>
        <v>Em atraso</v>
      </c>
      <c r="S8283" s="5">
        <f t="shared" si="649"/>
        <v>4</v>
      </c>
    </row>
    <row r="8284" spans="1:19" x14ac:dyDescent="0.25">
      <c r="A8284">
        <v>8283</v>
      </c>
      <c r="B8284" s="1">
        <v>44410</v>
      </c>
      <c r="C8284" s="1">
        <v>44420</v>
      </c>
      <c r="D8284" s="1">
        <v>44423</v>
      </c>
      <c r="E8284" s="1">
        <v>44428</v>
      </c>
      <c r="F8284">
        <v>2</v>
      </c>
      <c r="G8284">
        <v>5</v>
      </c>
      <c r="H8284">
        <v>229</v>
      </c>
      <c r="I8284" s="6">
        <v>0</v>
      </c>
      <c r="J8284">
        <v>3</v>
      </c>
      <c r="K8284" t="str">
        <f>_xlfn.XLOOKUP(fCompras!F8284,dComprador!$A$2:$A$7,dComprador!$B$2:$B$7)</f>
        <v>João</v>
      </c>
      <c r="L8284" t="str">
        <f>_xlfn.XLOOKUP(J8284,dFornecedor!$A$2:$A$6,dFornecedor!$B$2:$B$6)</f>
        <v>StepUp</v>
      </c>
      <c r="M8284" t="str">
        <f>_xlfn.XLOOKUP(G8284,dMateriaPrima!$A$2:$A$12,dMateriaPrima!$B$2:$B$12)</f>
        <v>Areia</v>
      </c>
      <c r="N8284" s="2">
        <f>_xlfn.XLOOKUP(G8284,dMateriaPrima!$A$2:$A$12,dMateriaPrima!$C$2:$C$12)</f>
        <v>3.59</v>
      </c>
      <c r="O8284" s="3">
        <f t="shared" si="645"/>
        <v>822.11</v>
      </c>
      <c r="P8284" s="4">
        <f t="shared" si="646"/>
        <v>0</v>
      </c>
      <c r="Q8284" s="3">
        <f t="shared" si="647"/>
        <v>822.11</v>
      </c>
      <c r="R8284" t="str">
        <f t="shared" si="648"/>
        <v>Em atraso</v>
      </c>
      <c r="S8284" s="5">
        <f t="shared" si="649"/>
        <v>5</v>
      </c>
    </row>
    <row r="8285" spans="1:19" x14ac:dyDescent="0.25">
      <c r="A8285">
        <v>8284</v>
      </c>
      <c r="B8285" s="1">
        <v>44410</v>
      </c>
      <c r="C8285" s="1">
        <v>44410</v>
      </c>
      <c r="D8285" s="1">
        <v>44425</v>
      </c>
      <c r="E8285" s="1">
        <v>44427</v>
      </c>
      <c r="F8285">
        <v>1</v>
      </c>
      <c r="G8285">
        <v>11</v>
      </c>
      <c r="H8285">
        <v>458</v>
      </c>
      <c r="I8285" s="6">
        <v>0</v>
      </c>
      <c r="J8285">
        <v>2</v>
      </c>
      <c r="K8285" t="str">
        <f>_xlfn.XLOOKUP(fCompras!F8285,dComprador!$A$2:$A$7,dComprador!$B$2:$B$7)</f>
        <v>Alon</v>
      </c>
      <c r="L8285" t="str">
        <f>_xlfn.XLOOKUP(J8285,dFornecedor!$A$2:$A$6,dFornecedor!$B$2:$B$6)</f>
        <v>Minerva</v>
      </c>
      <c r="M8285" t="str">
        <f>_xlfn.XLOOKUP(G8285,dMateriaPrima!$A$2:$A$12,dMateriaPrima!$B$2:$B$12)</f>
        <v>Papel</v>
      </c>
      <c r="N8285" s="2">
        <f>_xlfn.XLOOKUP(G8285,dMateriaPrima!$A$2:$A$12,dMateriaPrima!$C$2:$C$12)</f>
        <v>9</v>
      </c>
      <c r="O8285" s="3">
        <f t="shared" si="645"/>
        <v>4122</v>
      </c>
      <c r="P8285" s="4">
        <f t="shared" si="646"/>
        <v>0</v>
      </c>
      <c r="Q8285" s="3">
        <f t="shared" si="647"/>
        <v>4122</v>
      </c>
      <c r="R8285" t="str">
        <f t="shared" si="648"/>
        <v>Em atraso</v>
      </c>
      <c r="S8285" s="5">
        <f t="shared" si="649"/>
        <v>2</v>
      </c>
    </row>
    <row r="8286" spans="1:19" x14ac:dyDescent="0.25">
      <c r="A8286">
        <v>8285</v>
      </c>
      <c r="B8286" s="1">
        <v>44410</v>
      </c>
      <c r="C8286" s="1">
        <v>44414</v>
      </c>
      <c r="D8286" s="1">
        <v>44441</v>
      </c>
      <c r="E8286" s="1">
        <v>44443</v>
      </c>
      <c r="F8286">
        <v>1</v>
      </c>
      <c r="G8286">
        <v>7</v>
      </c>
      <c r="H8286">
        <v>86</v>
      </c>
      <c r="I8286" s="6">
        <v>0</v>
      </c>
      <c r="J8286">
        <v>4</v>
      </c>
      <c r="K8286" t="str">
        <f>_xlfn.XLOOKUP(fCompras!F8286,dComprador!$A$2:$A$7,dComprador!$B$2:$B$7)</f>
        <v>Alon</v>
      </c>
      <c r="L8286" t="str">
        <f>_xlfn.XLOOKUP(J8286,dFornecedor!$A$2:$A$6,dFornecedor!$B$2:$B$6)</f>
        <v>AlphaOmega</v>
      </c>
      <c r="M8286" t="str">
        <f>_xlfn.XLOOKUP(G8286,dMateriaPrima!$A$2:$A$12,dMateriaPrima!$B$2:$B$12)</f>
        <v>Poliéster</v>
      </c>
      <c r="N8286" s="2">
        <f>_xlfn.XLOOKUP(G8286,dMateriaPrima!$A$2:$A$12,dMateriaPrima!$C$2:$C$12)</f>
        <v>8</v>
      </c>
      <c r="O8286" s="3">
        <f t="shared" si="645"/>
        <v>688</v>
      </c>
      <c r="P8286" s="4">
        <f t="shared" si="646"/>
        <v>0</v>
      </c>
      <c r="Q8286" s="3">
        <f t="shared" si="647"/>
        <v>688</v>
      </c>
      <c r="R8286" t="str">
        <f t="shared" si="648"/>
        <v>Em atraso</v>
      </c>
      <c r="S8286" s="5">
        <f t="shared" si="649"/>
        <v>2</v>
      </c>
    </row>
    <row r="8287" spans="1:19" x14ac:dyDescent="0.25">
      <c r="A8287">
        <v>8286</v>
      </c>
      <c r="B8287" s="1">
        <v>44410</v>
      </c>
      <c r="C8287" s="1">
        <v>44411</v>
      </c>
      <c r="D8287" s="1">
        <v>44432</v>
      </c>
      <c r="E8287" s="1">
        <v>44434</v>
      </c>
      <c r="F8287">
        <v>1</v>
      </c>
      <c r="G8287">
        <v>1</v>
      </c>
      <c r="H8287">
        <v>244</v>
      </c>
      <c r="I8287" s="6">
        <v>0</v>
      </c>
      <c r="J8287">
        <v>4</v>
      </c>
      <c r="K8287" t="str">
        <f>_xlfn.XLOOKUP(fCompras!F8287,dComprador!$A$2:$A$7,dComprador!$B$2:$B$7)</f>
        <v>Alon</v>
      </c>
      <c r="L8287" t="str">
        <f>_xlfn.XLOOKUP(J8287,dFornecedor!$A$2:$A$6,dFornecedor!$B$2:$B$6)</f>
        <v>AlphaOmega</v>
      </c>
      <c r="M8287" t="str">
        <f>_xlfn.XLOOKUP(G8287,dMateriaPrima!$A$2:$A$12,dMateriaPrima!$B$2:$B$12)</f>
        <v>Tecido</v>
      </c>
      <c r="N8287" s="2">
        <f>_xlfn.XLOOKUP(G8287,dMateriaPrima!$A$2:$A$12,dMateriaPrima!$C$2:$C$12)</f>
        <v>18</v>
      </c>
      <c r="O8287" s="3">
        <f t="shared" si="645"/>
        <v>4392</v>
      </c>
      <c r="P8287" s="4">
        <f t="shared" si="646"/>
        <v>0</v>
      </c>
      <c r="Q8287" s="3">
        <f t="shared" si="647"/>
        <v>4392</v>
      </c>
      <c r="R8287" t="str">
        <f t="shared" si="648"/>
        <v>Em atraso</v>
      </c>
      <c r="S8287" s="5">
        <f t="shared" si="649"/>
        <v>2</v>
      </c>
    </row>
    <row r="8288" spans="1:19" x14ac:dyDescent="0.25">
      <c r="A8288">
        <v>8287</v>
      </c>
      <c r="B8288" s="1">
        <v>44411</v>
      </c>
      <c r="C8288" s="1">
        <v>44420</v>
      </c>
      <c r="D8288" s="1">
        <v>44421</v>
      </c>
      <c r="E8288" s="1">
        <v>44427</v>
      </c>
      <c r="F8288">
        <v>4</v>
      </c>
      <c r="G8288">
        <v>11</v>
      </c>
      <c r="H8288">
        <v>7</v>
      </c>
      <c r="I8288" s="6">
        <v>0</v>
      </c>
      <c r="J8288">
        <v>3</v>
      </c>
      <c r="K8288" t="str">
        <f>_xlfn.XLOOKUP(fCompras!F8288,dComprador!$A$2:$A$7,dComprador!$B$2:$B$7)</f>
        <v>Lira</v>
      </c>
      <c r="L8288" t="str">
        <f>_xlfn.XLOOKUP(J8288,dFornecedor!$A$2:$A$6,dFornecedor!$B$2:$B$6)</f>
        <v>StepUp</v>
      </c>
      <c r="M8288" t="str">
        <f>_xlfn.XLOOKUP(G8288,dMateriaPrima!$A$2:$A$12,dMateriaPrima!$B$2:$B$12)</f>
        <v>Papel</v>
      </c>
      <c r="N8288" s="2">
        <f>_xlfn.XLOOKUP(G8288,dMateriaPrima!$A$2:$A$12,dMateriaPrima!$C$2:$C$12)</f>
        <v>9</v>
      </c>
      <c r="O8288" s="3">
        <f t="shared" si="645"/>
        <v>63</v>
      </c>
      <c r="P8288" s="4">
        <f t="shared" si="646"/>
        <v>0</v>
      </c>
      <c r="Q8288" s="3">
        <f t="shared" si="647"/>
        <v>63</v>
      </c>
      <c r="R8288" t="str">
        <f t="shared" si="648"/>
        <v>Em atraso</v>
      </c>
      <c r="S8288" s="5">
        <f t="shared" si="649"/>
        <v>6</v>
      </c>
    </row>
    <row r="8289" spans="1:19" x14ac:dyDescent="0.25">
      <c r="A8289">
        <v>8288</v>
      </c>
      <c r="B8289" s="1">
        <v>44411</v>
      </c>
      <c r="C8289" s="1">
        <v>44415</v>
      </c>
      <c r="D8289" s="1">
        <v>44418</v>
      </c>
      <c r="E8289" s="1">
        <v>44419</v>
      </c>
      <c r="F8289">
        <v>4</v>
      </c>
      <c r="G8289">
        <v>8</v>
      </c>
      <c r="H8289">
        <v>85</v>
      </c>
      <c r="I8289" s="6">
        <v>0</v>
      </c>
      <c r="J8289">
        <v>1</v>
      </c>
      <c r="K8289" t="str">
        <f>_xlfn.XLOOKUP(fCompras!F8289,dComprador!$A$2:$A$7,dComprador!$B$2:$B$7)</f>
        <v>Lira</v>
      </c>
      <c r="L8289" t="str">
        <f>_xlfn.XLOOKUP(J8289,dFornecedor!$A$2:$A$6,dFornecedor!$B$2:$B$6)</f>
        <v>NorthShore</v>
      </c>
      <c r="M8289" t="str">
        <f>_xlfn.XLOOKUP(G8289,dMateriaPrima!$A$2:$A$12,dMateriaPrima!$B$2:$B$12)</f>
        <v>Cimento</v>
      </c>
      <c r="N8289" s="2">
        <f>_xlfn.XLOOKUP(G8289,dMateriaPrima!$A$2:$A$12,dMateriaPrima!$C$2:$C$12)</f>
        <v>23</v>
      </c>
      <c r="O8289" s="3">
        <f t="shared" si="645"/>
        <v>1955</v>
      </c>
      <c r="P8289" s="4">
        <f t="shared" si="646"/>
        <v>0</v>
      </c>
      <c r="Q8289" s="3">
        <f t="shared" si="647"/>
        <v>1955</v>
      </c>
      <c r="R8289" t="str">
        <f t="shared" si="648"/>
        <v>Em atraso</v>
      </c>
      <c r="S8289" s="5">
        <f t="shared" si="649"/>
        <v>1</v>
      </c>
    </row>
    <row r="8290" spans="1:19" x14ac:dyDescent="0.25">
      <c r="A8290">
        <v>8289</v>
      </c>
      <c r="B8290" s="1">
        <v>44411</v>
      </c>
      <c r="C8290" s="1">
        <v>44411</v>
      </c>
      <c r="D8290" s="1">
        <v>44420</v>
      </c>
      <c r="E8290" s="1">
        <v>44420</v>
      </c>
      <c r="F8290">
        <v>4</v>
      </c>
      <c r="G8290">
        <v>1</v>
      </c>
      <c r="H8290">
        <v>7</v>
      </c>
      <c r="I8290" s="6">
        <v>0</v>
      </c>
      <c r="J8290">
        <v>4</v>
      </c>
      <c r="K8290" t="str">
        <f>_xlfn.XLOOKUP(fCompras!F8290,dComprador!$A$2:$A$7,dComprador!$B$2:$B$7)</f>
        <v>Lira</v>
      </c>
      <c r="L8290" t="str">
        <f>_xlfn.XLOOKUP(J8290,dFornecedor!$A$2:$A$6,dFornecedor!$B$2:$B$6)</f>
        <v>AlphaOmega</v>
      </c>
      <c r="M8290" t="str">
        <f>_xlfn.XLOOKUP(G8290,dMateriaPrima!$A$2:$A$12,dMateriaPrima!$B$2:$B$12)</f>
        <v>Tecido</v>
      </c>
      <c r="N8290" s="2">
        <f>_xlfn.XLOOKUP(G8290,dMateriaPrima!$A$2:$A$12,dMateriaPrima!$C$2:$C$12)</f>
        <v>18</v>
      </c>
      <c r="O8290" s="3">
        <f t="shared" si="645"/>
        <v>126</v>
      </c>
      <c r="P8290" s="4">
        <f t="shared" si="646"/>
        <v>0</v>
      </c>
      <c r="Q8290" s="3">
        <f t="shared" si="647"/>
        <v>126</v>
      </c>
      <c r="R8290" t="str">
        <f t="shared" si="648"/>
        <v>No prazo</v>
      </c>
      <c r="S8290" s="5">
        <f t="shared" si="649"/>
        <v>0</v>
      </c>
    </row>
    <row r="8291" spans="1:19" x14ac:dyDescent="0.25">
      <c r="A8291">
        <v>8290</v>
      </c>
      <c r="B8291" s="1">
        <v>44411</v>
      </c>
      <c r="C8291" s="1">
        <v>44412</v>
      </c>
      <c r="D8291" s="1">
        <v>44419</v>
      </c>
      <c r="E8291" s="1">
        <v>44420</v>
      </c>
      <c r="F8291">
        <v>4</v>
      </c>
      <c r="G8291">
        <v>9</v>
      </c>
      <c r="H8291">
        <v>172</v>
      </c>
      <c r="I8291" s="6">
        <v>0</v>
      </c>
      <c r="J8291">
        <v>3</v>
      </c>
      <c r="K8291" t="str">
        <f>_xlfn.XLOOKUP(fCompras!F8291,dComprador!$A$2:$A$7,dComprador!$B$2:$B$7)</f>
        <v>Lira</v>
      </c>
      <c r="L8291" t="str">
        <f>_xlfn.XLOOKUP(J8291,dFornecedor!$A$2:$A$6,dFornecedor!$B$2:$B$6)</f>
        <v>StepUp</v>
      </c>
      <c r="M8291" t="str">
        <f>_xlfn.XLOOKUP(G8291,dMateriaPrima!$A$2:$A$12,dMateriaPrima!$B$2:$B$12)</f>
        <v>Couro</v>
      </c>
      <c r="N8291" s="2">
        <f>_xlfn.XLOOKUP(G8291,dMateriaPrima!$A$2:$A$12,dMateriaPrima!$C$2:$C$12)</f>
        <v>4.4000000000000004</v>
      </c>
      <c r="O8291" s="3">
        <f t="shared" si="645"/>
        <v>756.80000000000007</v>
      </c>
      <c r="P8291" s="4">
        <f t="shared" si="646"/>
        <v>0</v>
      </c>
      <c r="Q8291" s="3">
        <f t="shared" si="647"/>
        <v>756.80000000000007</v>
      </c>
      <c r="R8291" t="str">
        <f t="shared" si="648"/>
        <v>Em atraso</v>
      </c>
      <c r="S8291" s="5">
        <f t="shared" si="649"/>
        <v>1</v>
      </c>
    </row>
    <row r="8292" spans="1:19" x14ac:dyDescent="0.25">
      <c r="A8292">
        <v>8291</v>
      </c>
      <c r="B8292" s="1">
        <v>44411</v>
      </c>
      <c r="C8292" s="1">
        <v>44411</v>
      </c>
      <c r="D8292" s="1">
        <v>44417</v>
      </c>
      <c r="E8292" s="1">
        <v>44420</v>
      </c>
      <c r="F8292">
        <v>4</v>
      </c>
      <c r="G8292">
        <v>9</v>
      </c>
      <c r="H8292">
        <v>50</v>
      </c>
      <c r="I8292" s="6">
        <v>0</v>
      </c>
      <c r="J8292">
        <v>2</v>
      </c>
      <c r="K8292" t="str">
        <f>_xlfn.XLOOKUP(fCompras!F8292,dComprador!$A$2:$A$7,dComprador!$B$2:$B$7)</f>
        <v>Lira</v>
      </c>
      <c r="L8292" t="str">
        <f>_xlfn.XLOOKUP(J8292,dFornecedor!$A$2:$A$6,dFornecedor!$B$2:$B$6)</f>
        <v>Minerva</v>
      </c>
      <c r="M8292" t="str">
        <f>_xlfn.XLOOKUP(G8292,dMateriaPrima!$A$2:$A$12,dMateriaPrima!$B$2:$B$12)</f>
        <v>Couro</v>
      </c>
      <c r="N8292" s="2">
        <f>_xlfn.XLOOKUP(G8292,dMateriaPrima!$A$2:$A$12,dMateriaPrima!$C$2:$C$12)</f>
        <v>4.4000000000000004</v>
      </c>
      <c r="O8292" s="3">
        <f t="shared" si="645"/>
        <v>220.00000000000003</v>
      </c>
      <c r="P8292" s="4">
        <f t="shared" si="646"/>
        <v>0</v>
      </c>
      <c r="Q8292" s="3">
        <f t="shared" si="647"/>
        <v>220.00000000000003</v>
      </c>
      <c r="R8292" t="str">
        <f t="shared" si="648"/>
        <v>Em atraso</v>
      </c>
      <c r="S8292" s="5">
        <f t="shared" si="649"/>
        <v>3</v>
      </c>
    </row>
    <row r="8293" spans="1:19" x14ac:dyDescent="0.25">
      <c r="A8293">
        <v>8292</v>
      </c>
      <c r="B8293" s="1">
        <v>44411</v>
      </c>
      <c r="C8293" s="1">
        <v>44419</v>
      </c>
      <c r="D8293" s="1">
        <v>44429</v>
      </c>
      <c r="E8293" s="1">
        <v>44434</v>
      </c>
      <c r="F8293">
        <v>1</v>
      </c>
      <c r="G8293">
        <v>5</v>
      </c>
      <c r="H8293">
        <v>89</v>
      </c>
      <c r="I8293" s="6">
        <v>0</v>
      </c>
      <c r="J8293">
        <v>2</v>
      </c>
      <c r="K8293" t="str">
        <f>_xlfn.XLOOKUP(fCompras!F8293,dComprador!$A$2:$A$7,dComprador!$B$2:$B$7)</f>
        <v>Alon</v>
      </c>
      <c r="L8293" t="str">
        <f>_xlfn.XLOOKUP(J8293,dFornecedor!$A$2:$A$6,dFornecedor!$B$2:$B$6)</f>
        <v>Minerva</v>
      </c>
      <c r="M8293" t="str">
        <f>_xlfn.XLOOKUP(G8293,dMateriaPrima!$A$2:$A$12,dMateriaPrima!$B$2:$B$12)</f>
        <v>Areia</v>
      </c>
      <c r="N8293" s="2">
        <f>_xlfn.XLOOKUP(G8293,dMateriaPrima!$A$2:$A$12,dMateriaPrima!$C$2:$C$12)</f>
        <v>3.59</v>
      </c>
      <c r="O8293" s="3">
        <f t="shared" si="645"/>
        <v>319.51</v>
      </c>
      <c r="P8293" s="4">
        <f t="shared" si="646"/>
        <v>0</v>
      </c>
      <c r="Q8293" s="3">
        <f t="shared" si="647"/>
        <v>319.51</v>
      </c>
      <c r="R8293" t="str">
        <f t="shared" si="648"/>
        <v>Em atraso</v>
      </c>
      <c r="S8293" s="5">
        <f t="shared" si="649"/>
        <v>5</v>
      </c>
    </row>
    <row r="8294" spans="1:19" x14ac:dyDescent="0.25">
      <c r="A8294">
        <v>8293</v>
      </c>
      <c r="B8294" s="1">
        <v>44411</v>
      </c>
      <c r="C8294" s="1">
        <v>44411</v>
      </c>
      <c r="D8294" s="1">
        <v>44428</v>
      </c>
      <c r="E8294" s="1">
        <v>44430</v>
      </c>
      <c r="F8294">
        <v>1</v>
      </c>
      <c r="G8294">
        <v>9</v>
      </c>
      <c r="H8294">
        <v>126</v>
      </c>
      <c r="I8294" s="6">
        <v>0</v>
      </c>
      <c r="J8294">
        <v>2</v>
      </c>
      <c r="K8294" t="str">
        <f>_xlfn.XLOOKUP(fCompras!F8294,dComprador!$A$2:$A$7,dComprador!$B$2:$B$7)</f>
        <v>Alon</v>
      </c>
      <c r="L8294" t="str">
        <f>_xlfn.XLOOKUP(J8294,dFornecedor!$A$2:$A$6,dFornecedor!$B$2:$B$6)</f>
        <v>Minerva</v>
      </c>
      <c r="M8294" t="str">
        <f>_xlfn.XLOOKUP(G8294,dMateriaPrima!$A$2:$A$12,dMateriaPrima!$B$2:$B$12)</f>
        <v>Couro</v>
      </c>
      <c r="N8294" s="2">
        <f>_xlfn.XLOOKUP(G8294,dMateriaPrima!$A$2:$A$12,dMateriaPrima!$C$2:$C$12)</f>
        <v>4.4000000000000004</v>
      </c>
      <c r="O8294" s="3">
        <f t="shared" si="645"/>
        <v>554.40000000000009</v>
      </c>
      <c r="P8294" s="4">
        <f t="shared" si="646"/>
        <v>0</v>
      </c>
      <c r="Q8294" s="3">
        <f t="shared" si="647"/>
        <v>554.40000000000009</v>
      </c>
      <c r="R8294" t="str">
        <f t="shared" si="648"/>
        <v>Em atraso</v>
      </c>
      <c r="S8294" s="5">
        <f t="shared" si="649"/>
        <v>2</v>
      </c>
    </row>
    <row r="8295" spans="1:19" x14ac:dyDescent="0.25">
      <c r="A8295">
        <v>8294</v>
      </c>
      <c r="B8295" s="1">
        <v>44411</v>
      </c>
      <c r="C8295" s="1">
        <v>44418</v>
      </c>
      <c r="D8295" s="1">
        <v>44429</v>
      </c>
      <c r="E8295" s="1">
        <v>44430</v>
      </c>
      <c r="F8295">
        <v>1</v>
      </c>
      <c r="G8295">
        <v>9</v>
      </c>
      <c r="H8295">
        <v>259</v>
      </c>
      <c r="I8295" s="6">
        <v>0</v>
      </c>
      <c r="J8295">
        <v>1</v>
      </c>
      <c r="K8295" t="str">
        <f>_xlfn.XLOOKUP(fCompras!F8295,dComprador!$A$2:$A$7,dComprador!$B$2:$B$7)</f>
        <v>Alon</v>
      </c>
      <c r="L8295" t="str">
        <f>_xlfn.XLOOKUP(J8295,dFornecedor!$A$2:$A$6,dFornecedor!$B$2:$B$6)</f>
        <v>NorthShore</v>
      </c>
      <c r="M8295" t="str">
        <f>_xlfn.XLOOKUP(G8295,dMateriaPrima!$A$2:$A$12,dMateriaPrima!$B$2:$B$12)</f>
        <v>Couro</v>
      </c>
      <c r="N8295" s="2">
        <f>_xlfn.XLOOKUP(G8295,dMateriaPrima!$A$2:$A$12,dMateriaPrima!$C$2:$C$12)</f>
        <v>4.4000000000000004</v>
      </c>
      <c r="O8295" s="3">
        <f t="shared" si="645"/>
        <v>1139.6000000000001</v>
      </c>
      <c r="P8295" s="4">
        <f t="shared" si="646"/>
        <v>0</v>
      </c>
      <c r="Q8295" s="3">
        <f t="shared" si="647"/>
        <v>1139.6000000000001</v>
      </c>
      <c r="R8295" t="str">
        <f t="shared" si="648"/>
        <v>Em atraso</v>
      </c>
      <c r="S8295" s="5">
        <f t="shared" si="649"/>
        <v>1</v>
      </c>
    </row>
    <row r="8296" spans="1:19" x14ac:dyDescent="0.25">
      <c r="A8296">
        <v>8295</v>
      </c>
      <c r="B8296" s="1">
        <v>44411</v>
      </c>
      <c r="C8296" s="1">
        <v>44417</v>
      </c>
      <c r="D8296" s="1">
        <v>44429</v>
      </c>
      <c r="E8296" s="1">
        <v>44431</v>
      </c>
      <c r="F8296">
        <v>1</v>
      </c>
      <c r="G8296">
        <v>7</v>
      </c>
      <c r="H8296">
        <v>27</v>
      </c>
      <c r="I8296" s="6">
        <v>0</v>
      </c>
      <c r="J8296">
        <v>3</v>
      </c>
      <c r="K8296" t="str">
        <f>_xlfn.XLOOKUP(fCompras!F8296,dComprador!$A$2:$A$7,dComprador!$B$2:$B$7)</f>
        <v>Alon</v>
      </c>
      <c r="L8296" t="str">
        <f>_xlfn.XLOOKUP(J8296,dFornecedor!$A$2:$A$6,dFornecedor!$B$2:$B$6)</f>
        <v>StepUp</v>
      </c>
      <c r="M8296" t="str">
        <f>_xlfn.XLOOKUP(G8296,dMateriaPrima!$A$2:$A$12,dMateriaPrima!$B$2:$B$12)</f>
        <v>Poliéster</v>
      </c>
      <c r="N8296" s="2">
        <f>_xlfn.XLOOKUP(G8296,dMateriaPrima!$A$2:$A$12,dMateriaPrima!$C$2:$C$12)</f>
        <v>8</v>
      </c>
      <c r="O8296" s="3">
        <f t="shared" si="645"/>
        <v>216</v>
      </c>
      <c r="P8296" s="4">
        <f t="shared" si="646"/>
        <v>0</v>
      </c>
      <c r="Q8296" s="3">
        <f t="shared" si="647"/>
        <v>216</v>
      </c>
      <c r="R8296" t="str">
        <f t="shared" si="648"/>
        <v>Em atraso</v>
      </c>
      <c r="S8296" s="5">
        <f t="shared" si="649"/>
        <v>2</v>
      </c>
    </row>
    <row r="8297" spans="1:19" x14ac:dyDescent="0.25">
      <c r="A8297">
        <v>8296</v>
      </c>
      <c r="B8297" s="1">
        <v>44411</v>
      </c>
      <c r="C8297" s="1">
        <v>44411</v>
      </c>
      <c r="D8297" s="1">
        <v>44443</v>
      </c>
      <c r="E8297" s="1">
        <v>44445</v>
      </c>
      <c r="F8297">
        <v>1</v>
      </c>
      <c r="G8297">
        <v>9</v>
      </c>
      <c r="H8297">
        <v>303</v>
      </c>
      <c r="I8297" s="6">
        <v>0</v>
      </c>
      <c r="J8297">
        <v>2</v>
      </c>
      <c r="K8297" t="str">
        <f>_xlfn.XLOOKUP(fCompras!F8297,dComprador!$A$2:$A$7,dComprador!$B$2:$B$7)</f>
        <v>Alon</v>
      </c>
      <c r="L8297" t="str">
        <f>_xlfn.XLOOKUP(J8297,dFornecedor!$A$2:$A$6,dFornecedor!$B$2:$B$6)</f>
        <v>Minerva</v>
      </c>
      <c r="M8297" t="str">
        <f>_xlfn.XLOOKUP(G8297,dMateriaPrima!$A$2:$A$12,dMateriaPrima!$B$2:$B$12)</f>
        <v>Couro</v>
      </c>
      <c r="N8297" s="2">
        <f>_xlfn.XLOOKUP(G8297,dMateriaPrima!$A$2:$A$12,dMateriaPrima!$C$2:$C$12)</f>
        <v>4.4000000000000004</v>
      </c>
      <c r="O8297" s="3">
        <f t="shared" si="645"/>
        <v>1333.2</v>
      </c>
      <c r="P8297" s="4">
        <f t="shared" si="646"/>
        <v>0</v>
      </c>
      <c r="Q8297" s="3">
        <f t="shared" si="647"/>
        <v>1333.2</v>
      </c>
      <c r="R8297" t="str">
        <f t="shared" si="648"/>
        <v>Em atraso</v>
      </c>
      <c r="S8297" s="5">
        <f t="shared" si="649"/>
        <v>2</v>
      </c>
    </row>
    <row r="8298" spans="1:19" x14ac:dyDescent="0.25">
      <c r="A8298">
        <v>8297</v>
      </c>
      <c r="B8298" s="1">
        <v>44411</v>
      </c>
      <c r="C8298" s="1">
        <v>44419</v>
      </c>
      <c r="D8298" s="1">
        <v>44442</v>
      </c>
      <c r="E8298" s="1">
        <v>44442</v>
      </c>
      <c r="F8298">
        <v>1</v>
      </c>
      <c r="G8298">
        <v>9</v>
      </c>
      <c r="H8298">
        <v>117</v>
      </c>
      <c r="I8298" s="6">
        <v>0</v>
      </c>
      <c r="J8298">
        <v>2</v>
      </c>
      <c r="K8298" t="str">
        <f>_xlfn.XLOOKUP(fCompras!F8298,dComprador!$A$2:$A$7,dComprador!$B$2:$B$7)</f>
        <v>Alon</v>
      </c>
      <c r="L8298" t="str">
        <f>_xlfn.XLOOKUP(J8298,dFornecedor!$A$2:$A$6,dFornecedor!$B$2:$B$6)</f>
        <v>Minerva</v>
      </c>
      <c r="M8298" t="str">
        <f>_xlfn.XLOOKUP(G8298,dMateriaPrima!$A$2:$A$12,dMateriaPrima!$B$2:$B$12)</f>
        <v>Couro</v>
      </c>
      <c r="N8298" s="2">
        <f>_xlfn.XLOOKUP(G8298,dMateriaPrima!$A$2:$A$12,dMateriaPrima!$C$2:$C$12)</f>
        <v>4.4000000000000004</v>
      </c>
      <c r="O8298" s="3">
        <f t="shared" si="645"/>
        <v>514.80000000000007</v>
      </c>
      <c r="P8298" s="4">
        <f t="shared" si="646"/>
        <v>0</v>
      </c>
      <c r="Q8298" s="3">
        <f t="shared" si="647"/>
        <v>514.80000000000007</v>
      </c>
      <c r="R8298" t="str">
        <f t="shared" si="648"/>
        <v>No prazo</v>
      </c>
      <c r="S8298" s="5">
        <f t="shared" si="649"/>
        <v>0</v>
      </c>
    </row>
    <row r="8299" spans="1:19" x14ac:dyDescent="0.25">
      <c r="A8299">
        <v>8298</v>
      </c>
      <c r="B8299" s="1">
        <v>44412</v>
      </c>
      <c r="C8299" s="1">
        <v>44421</v>
      </c>
      <c r="D8299" s="1">
        <v>44423</v>
      </c>
      <c r="E8299" s="1">
        <v>44428</v>
      </c>
      <c r="F8299">
        <v>4</v>
      </c>
      <c r="G8299">
        <v>11</v>
      </c>
      <c r="H8299">
        <v>47</v>
      </c>
      <c r="I8299" s="6">
        <v>0</v>
      </c>
      <c r="J8299">
        <v>2</v>
      </c>
      <c r="K8299" t="str">
        <f>_xlfn.XLOOKUP(fCompras!F8299,dComprador!$A$2:$A$7,dComprador!$B$2:$B$7)</f>
        <v>Lira</v>
      </c>
      <c r="L8299" t="str">
        <f>_xlfn.XLOOKUP(J8299,dFornecedor!$A$2:$A$6,dFornecedor!$B$2:$B$6)</f>
        <v>Minerva</v>
      </c>
      <c r="M8299" t="str">
        <f>_xlfn.XLOOKUP(G8299,dMateriaPrima!$A$2:$A$12,dMateriaPrima!$B$2:$B$12)</f>
        <v>Papel</v>
      </c>
      <c r="N8299" s="2">
        <f>_xlfn.XLOOKUP(G8299,dMateriaPrima!$A$2:$A$12,dMateriaPrima!$C$2:$C$12)</f>
        <v>9</v>
      </c>
      <c r="O8299" s="3">
        <f t="shared" si="645"/>
        <v>423</v>
      </c>
      <c r="P8299" s="4">
        <f t="shared" si="646"/>
        <v>0</v>
      </c>
      <c r="Q8299" s="3">
        <f t="shared" si="647"/>
        <v>423</v>
      </c>
      <c r="R8299" t="str">
        <f t="shared" si="648"/>
        <v>Em atraso</v>
      </c>
      <c r="S8299" s="5">
        <f t="shared" si="649"/>
        <v>5</v>
      </c>
    </row>
    <row r="8300" spans="1:19" x14ac:dyDescent="0.25">
      <c r="A8300">
        <v>8299</v>
      </c>
      <c r="B8300" s="1">
        <v>44412</v>
      </c>
      <c r="C8300" s="1">
        <v>44412</v>
      </c>
      <c r="D8300" s="1">
        <v>44417</v>
      </c>
      <c r="E8300" s="1">
        <v>44424</v>
      </c>
      <c r="F8300">
        <v>4</v>
      </c>
      <c r="G8300">
        <v>5</v>
      </c>
      <c r="H8300">
        <v>46</v>
      </c>
      <c r="I8300" s="6">
        <v>0</v>
      </c>
      <c r="J8300">
        <v>4</v>
      </c>
      <c r="K8300" t="str">
        <f>_xlfn.XLOOKUP(fCompras!F8300,dComprador!$A$2:$A$7,dComprador!$B$2:$B$7)</f>
        <v>Lira</v>
      </c>
      <c r="L8300" t="str">
        <f>_xlfn.XLOOKUP(J8300,dFornecedor!$A$2:$A$6,dFornecedor!$B$2:$B$6)</f>
        <v>AlphaOmega</v>
      </c>
      <c r="M8300" t="str">
        <f>_xlfn.XLOOKUP(G8300,dMateriaPrima!$A$2:$A$12,dMateriaPrima!$B$2:$B$12)</f>
        <v>Areia</v>
      </c>
      <c r="N8300" s="2">
        <f>_xlfn.XLOOKUP(G8300,dMateriaPrima!$A$2:$A$12,dMateriaPrima!$C$2:$C$12)</f>
        <v>3.59</v>
      </c>
      <c r="O8300" s="3">
        <f t="shared" si="645"/>
        <v>165.14</v>
      </c>
      <c r="P8300" s="4">
        <f t="shared" si="646"/>
        <v>0</v>
      </c>
      <c r="Q8300" s="3">
        <f t="shared" si="647"/>
        <v>165.14</v>
      </c>
      <c r="R8300" t="str">
        <f t="shared" si="648"/>
        <v>Em atraso</v>
      </c>
      <c r="S8300" s="5">
        <f t="shared" si="649"/>
        <v>7</v>
      </c>
    </row>
    <row r="8301" spans="1:19" x14ac:dyDescent="0.25">
      <c r="A8301">
        <v>8300</v>
      </c>
      <c r="B8301" s="1">
        <v>44412</v>
      </c>
      <c r="C8301" s="1">
        <v>44419</v>
      </c>
      <c r="D8301" s="1">
        <v>44419</v>
      </c>
      <c r="E8301" s="1">
        <v>44423</v>
      </c>
      <c r="F8301">
        <v>4</v>
      </c>
      <c r="G8301">
        <v>8</v>
      </c>
      <c r="H8301">
        <v>138</v>
      </c>
      <c r="I8301" s="6">
        <v>0</v>
      </c>
      <c r="J8301">
        <v>1</v>
      </c>
      <c r="K8301" t="str">
        <f>_xlfn.XLOOKUP(fCompras!F8301,dComprador!$A$2:$A$7,dComprador!$B$2:$B$7)</f>
        <v>Lira</v>
      </c>
      <c r="L8301" t="str">
        <f>_xlfn.XLOOKUP(J8301,dFornecedor!$A$2:$A$6,dFornecedor!$B$2:$B$6)</f>
        <v>NorthShore</v>
      </c>
      <c r="M8301" t="str">
        <f>_xlfn.XLOOKUP(G8301,dMateriaPrima!$A$2:$A$12,dMateriaPrima!$B$2:$B$12)</f>
        <v>Cimento</v>
      </c>
      <c r="N8301" s="2">
        <f>_xlfn.XLOOKUP(G8301,dMateriaPrima!$A$2:$A$12,dMateriaPrima!$C$2:$C$12)</f>
        <v>23</v>
      </c>
      <c r="O8301" s="3">
        <f t="shared" si="645"/>
        <v>3174</v>
      </c>
      <c r="P8301" s="4">
        <f t="shared" si="646"/>
        <v>0</v>
      </c>
      <c r="Q8301" s="3">
        <f t="shared" si="647"/>
        <v>3174</v>
      </c>
      <c r="R8301" t="str">
        <f t="shared" si="648"/>
        <v>Em atraso</v>
      </c>
      <c r="S8301" s="5">
        <f t="shared" si="649"/>
        <v>4</v>
      </c>
    </row>
    <row r="8302" spans="1:19" x14ac:dyDescent="0.25">
      <c r="A8302">
        <v>8301</v>
      </c>
      <c r="B8302" s="1">
        <v>44412</v>
      </c>
      <c r="C8302" s="1">
        <v>44418</v>
      </c>
      <c r="D8302" s="1">
        <v>44422</v>
      </c>
      <c r="E8302" s="1">
        <v>44421</v>
      </c>
      <c r="F8302">
        <v>4</v>
      </c>
      <c r="G8302">
        <v>5</v>
      </c>
      <c r="H8302">
        <v>84</v>
      </c>
      <c r="I8302" s="6">
        <v>0</v>
      </c>
      <c r="J8302">
        <v>2</v>
      </c>
      <c r="K8302" t="str">
        <f>_xlfn.XLOOKUP(fCompras!F8302,dComprador!$A$2:$A$7,dComprador!$B$2:$B$7)</f>
        <v>Lira</v>
      </c>
      <c r="L8302" t="str">
        <f>_xlfn.XLOOKUP(J8302,dFornecedor!$A$2:$A$6,dFornecedor!$B$2:$B$6)</f>
        <v>Minerva</v>
      </c>
      <c r="M8302" t="str">
        <f>_xlfn.XLOOKUP(G8302,dMateriaPrima!$A$2:$A$12,dMateriaPrima!$B$2:$B$12)</f>
        <v>Areia</v>
      </c>
      <c r="N8302" s="2">
        <f>_xlfn.XLOOKUP(G8302,dMateriaPrima!$A$2:$A$12,dMateriaPrima!$C$2:$C$12)</f>
        <v>3.59</v>
      </c>
      <c r="O8302" s="3">
        <f t="shared" si="645"/>
        <v>301.56</v>
      </c>
      <c r="P8302" s="4">
        <f t="shared" si="646"/>
        <v>0</v>
      </c>
      <c r="Q8302" s="3">
        <f t="shared" si="647"/>
        <v>301.56</v>
      </c>
      <c r="R8302" t="str">
        <f t="shared" si="648"/>
        <v>No prazo</v>
      </c>
      <c r="S8302" s="5">
        <f t="shared" si="649"/>
        <v>0</v>
      </c>
    </row>
    <row r="8303" spans="1:19" x14ac:dyDescent="0.25">
      <c r="A8303">
        <v>8302</v>
      </c>
      <c r="B8303" s="1">
        <v>44412</v>
      </c>
      <c r="C8303" s="1">
        <v>44415</v>
      </c>
      <c r="D8303" s="1">
        <v>44420</v>
      </c>
      <c r="E8303" s="1">
        <v>44420</v>
      </c>
      <c r="F8303">
        <v>4</v>
      </c>
      <c r="G8303">
        <v>10</v>
      </c>
      <c r="H8303">
        <v>53</v>
      </c>
      <c r="I8303" s="6">
        <v>0</v>
      </c>
      <c r="J8303">
        <v>4</v>
      </c>
      <c r="K8303" t="str">
        <f>_xlfn.XLOOKUP(fCompras!F8303,dComprador!$A$2:$A$7,dComprador!$B$2:$B$7)</f>
        <v>Lira</v>
      </c>
      <c r="L8303" t="str">
        <f>_xlfn.XLOOKUP(J8303,dFornecedor!$A$2:$A$6,dFornecedor!$B$2:$B$6)</f>
        <v>AlphaOmega</v>
      </c>
      <c r="M8303" t="str">
        <f>_xlfn.XLOOKUP(G8303,dMateriaPrima!$A$2:$A$12,dMateriaPrima!$B$2:$B$12)</f>
        <v>Pedra Britada</v>
      </c>
      <c r="N8303" s="2">
        <f>_xlfn.XLOOKUP(G8303,dMateriaPrima!$A$2:$A$12,dMateriaPrima!$C$2:$C$12)</f>
        <v>56</v>
      </c>
      <c r="O8303" s="3">
        <f t="shared" si="645"/>
        <v>2968</v>
      </c>
      <c r="P8303" s="4">
        <f t="shared" si="646"/>
        <v>0</v>
      </c>
      <c r="Q8303" s="3">
        <f t="shared" si="647"/>
        <v>2968</v>
      </c>
      <c r="R8303" t="str">
        <f t="shared" si="648"/>
        <v>No prazo</v>
      </c>
      <c r="S8303" s="5">
        <f t="shared" si="649"/>
        <v>0</v>
      </c>
    </row>
    <row r="8304" spans="1:19" x14ac:dyDescent="0.25">
      <c r="A8304">
        <v>8303</v>
      </c>
      <c r="B8304" s="1">
        <v>44412</v>
      </c>
      <c r="C8304" s="1">
        <v>44412</v>
      </c>
      <c r="D8304" s="1">
        <v>44419</v>
      </c>
      <c r="E8304" s="1">
        <v>44422</v>
      </c>
      <c r="F8304">
        <v>4</v>
      </c>
      <c r="G8304">
        <v>2</v>
      </c>
      <c r="H8304">
        <v>192</v>
      </c>
      <c r="I8304" s="6">
        <v>0</v>
      </c>
      <c r="J8304">
        <v>2</v>
      </c>
      <c r="K8304" t="str">
        <f>_xlfn.XLOOKUP(fCompras!F8304,dComprador!$A$2:$A$7,dComprador!$B$2:$B$7)</f>
        <v>Lira</v>
      </c>
      <c r="L8304" t="str">
        <f>_xlfn.XLOOKUP(J8304,dFornecedor!$A$2:$A$6,dFornecedor!$B$2:$B$6)</f>
        <v>Minerva</v>
      </c>
      <c r="M8304" t="str">
        <f>_xlfn.XLOOKUP(G8304,dMateriaPrima!$A$2:$A$12,dMateriaPrima!$B$2:$B$12)</f>
        <v>Chapa Metal</v>
      </c>
      <c r="N8304" s="2">
        <f>_xlfn.XLOOKUP(G8304,dMateriaPrima!$A$2:$A$12,dMateriaPrima!$C$2:$C$12)</f>
        <v>299.89999999999998</v>
      </c>
      <c r="O8304" s="3">
        <f t="shared" si="645"/>
        <v>57580.799999999996</v>
      </c>
      <c r="P8304" s="4">
        <f t="shared" si="646"/>
        <v>0</v>
      </c>
      <c r="Q8304" s="3">
        <f t="shared" si="647"/>
        <v>57580.799999999996</v>
      </c>
      <c r="R8304" t="str">
        <f t="shared" si="648"/>
        <v>Em atraso</v>
      </c>
      <c r="S8304" s="5">
        <f t="shared" si="649"/>
        <v>3</v>
      </c>
    </row>
    <row r="8305" spans="1:19" x14ac:dyDescent="0.25">
      <c r="A8305">
        <v>8304</v>
      </c>
      <c r="B8305" s="1">
        <v>44412</v>
      </c>
      <c r="C8305" s="1">
        <v>44412</v>
      </c>
      <c r="D8305" s="1">
        <v>44443</v>
      </c>
      <c r="E8305" s="1">
        <v>44444</v>
      </c>
      <c r="F8305">
        <v>1</v>
      </c>
      <c r="G8305">
        <v>5</v>
      </c>
      <c r="H8305">
        <v>45</v>
      </c>
      <c r="I8305" s="6">
        <v>0</v>
      </c>
      <c r="J8305">
        <v>4</v>
      </c>
      <c r="K8305" t="str">
        <f>_xlfn.XLOOKUP(fCompras!F8305,dComprador!$A$2:$A$7,dComprador!$B$2:$B$7)</f>
        <v>Alon</v>
      </c>
      <c r="L8305" t="str">
        <f>_xlfn.XLOOKUP(J8305,dFornecedor!$A$2:$A$6,dFornecedor!$B$2:$B$6)</f>
        <v>AlphaOmega</v>
      </c>
      <c r="M8305" t="str">
        <f>_xlfn.XLOOKUP(G8305,dMateriaPrima!$A$2:$A$12,dMateriaPrima!$B$2:$B$12)</f>
        <v>Areia</v>
      </c>
      <c r="N8305" s="2">
        <f>_xlfn.XLOOKUP(G8305,dMateriaPrima!$A$2:$A$12,dMateriaPrima!$C$2:$C$12)</f>
        <v>3.59</v>
      </c>
      <c r="O8305" s="3">
        <f t="shared" si="645"/>
        <v>161.54999999999998</v>
      </c>
      <c r="P8305" s="4">
        <f t="shared" si="646"/>
        <v>0</v>
      </c>
      <c r="Q8305" s="3">
        <f t="shared" si="647"/>
        <v>161.54999999999998</v>
      </c>
      <c r="R8305" t="str">
        <f t="shared" si="648"/>
        <v>Em atraso</v>
      </c>
      <c r="S8305" s="5">
        <f t="shared" si="649"/>
        <v>1</v>
      </c>
    </row>
    <row r="8306" spans="1:19" x14ac:dyDescent="0.25">
      <c r="A8306">
        <v>8305</v>
      </c>
      <c r="B8306" s="1">
        <v>44412</v>
      </c>
      <c r="C8306" s="1">
        <v>44422</v>
      </c>
      <c r="D8306" s="1">
        <v>44435</v>
      </c>
      <c r="E8306" s="1">
        <v>44437</v>
      </c>
      <c r="F8306">
        <v>1</v>
      </c>
      <c r="G8306">
        <v>8</v>
      </c>
      <c r="H8306">
        <v>89</v>
      </c>
      <c r="I8306" s="6">
        <v>0</v>
      </c>
      <c r="J8306">
        <v>1</v>
      </c>
      <c r="K8306" t="str">
        <f>_xlfn.XLOOKUP(fCompras!F8306,dComprador!$A$2:$A$7,dComprador!$B$2:$B$7)</f>
        <v>Alon</v>
      </c>
      <c r="L8306" t="str">
        <f>_xlfn.XLOOKUP(J8306,dFornecedor!$A$2:$A$6,dFornecedor!$B$2:$B$6)</f>
        <v>NorthShore</v>
      </c>
      <c r="M8306" t="str">
        <f>_xlfn.XLOOKUP(G8306,dMateriaPrima!$A$2:$A$12,dMateriaPrima!$B$2:$B$12)</f>
        <v>Cimento</v>
      </c>
      <c r="N8306" s="2">
        <f>_xlfn.XLOOKUP(G8306,dMateriaPrima!$A$2:$A$12,dMateriaPrima!$C$2:$C$12)</f>
        <v>23</v>
      </c>
      <c r="O8306" s="3">
        <f t="shared" si="645"/>
        <v>2047</v>
      </c>
      <c r="P8306" s="4">
        <f t="shared" si="646"/>
        <v>0</v>
      </c>
      <c r="Q8306" s="3">
        <f t="shared" si="647"/>
        <v>2047</v>
      </c>
      <c r="R8306" t="str">
        <f t="shared" si="648"/>
        <v>Em atraso</v>
      </c>
      <c r="S8306" s="5">
        <f t="shared" si="649"/>
        <v>2</v>
      </c>
    </row>
    <row r="8307" spans="1:19" x14ac:dyDescent="0.25">
      <c r="A8307">
        <v>8306</v>
      </c>
      <c r="B8307" s="1">
        <v>44412</v>
      </c>
      <c r="C8307" s="1">
        <v>44412</v>
      </c>
      <c r="D8307" s="1">
        <v>44434</v>
      </c>
      <c r="E8307" s="1">
        <v>44435</v>
      </c>
      <c r="F8307">
        <v>1</v>
      </c>
      <c r="G8307">
        <v>7</v>
      </c>
      <c r="H8307">
        <v>131</v>
      </c>
      <c r="I8307" s="6">
        <v>0.12</v>
      </c>
      <c r="J8307">
        <v>2</v>
      </c>
      <c r="K8307" t="str">
        <f>_xlfn.XLOOKUP(fCompras!F8307,dComprador!$A$2:$A$7,dComprador!$B$2:$B$7)</f>
        <v>Alon</v>
      </c>
      <c r="L8307" t="str">
        <f>_xlfn.XLOOKUP(J8307,dFornecedor!$A$2:$A$6,dFornecedor!$B$2:$B$6)</f>
        <v>Minerva</v>
      </c>
      <c r="M8307" t="str">
        <f>_xlfn.XLOOKUP(G8307,dMateriaPrima!$A$2:$A$12,dMateriaPrima!$B$2:$B$12)</f>
        <v>Poliéster</v>
      </c>
      <c r="N8307" s="2">
        <f>_xlfn.XLOOKUP(G8307,dMateriaPrima!$A$2:$A$12,dMateriaPrima!$C$2:$C$12)</f>
        <v>8</v>
      </c>
      <c r="O8307" s="3">
        <f t="shared" si="645"/>
        <v>1048</v>
      </c>
      <c r="P8307" s="4">
        <f t="shared" si="646"/>
        <v>125.75999999999999</v>
      </c>
      <c r="Q8307" s="3">
        <f t="shared" si="647"/>
        <v>922.24</v>
      </c>
      <c r="R8307" t="str">
        <f t="shared" si="648"/>
        <v>Em atraso</v>
      </c>
      <c r="S8307" s="5">
        <f t="shared" si="649"/>
        <v>1</v>
      </c>
    </row>
    <row r="8308" spans="1:19" x14ac:dyDescent="0.25">
      <c r="A8308">
        <v>8307</v>
      </c>
      <c r="B8308" s="1">
        <v>44413</v>
      </c>
      <c r="C8308" s="1">
        <v>44424</v>
      </c>
      <c r="D8308" s="1">
        <v>44425</v>
      </c>
      <c r="E8308" s="1">
        <v>44429</v>
      </c>
      <c r="F8308">
        <v>4</v>
      </c>
      <c r="G8308">
        <v>9</v>
      </c>
      <c r="H8308">
        <v>75</v>
      </c>
      <c r="I8308" s="6">
        <v>0</v>
      </c>
      <c r="J8308">
        <v>1</v>
      </c>
      <c r="K8308" t="str">
        <f>_xlfn.XLOOKUP(fCompras!F8308,dComprador!$A$2:$A$7,dComprador!$B$2:$B$7)</f>
        <v>Lira</v>
      </c>
      <c r="L8308" t="str">
        <f>_xlfn.XLOOKUP(J8308,dFornecedor!$A$2:$A$6,dFornecedor!$B$2:$B$6)</f>
        <v>NorthShore</v>
      </c>
      <c r="M8308" t="str">
        <f>_xlfn.XLOOKUP(G8308,dMateriaPrima!$A$2:$A$12,dMateriaPrima!$B$2:$B$12)</f>
        <v>Couro</v>
      </c>
      <c r="N8308" s="2">
        <f>_xlfn.XLOOKUP(G8308,dMateriaPrima!$A$2:$A$12,dMateriaPrima!$C$2:$C$12)</f>
        <v>4.4000000000000004</v>
      </c>
      <c r="O8308" s="3">
        <f t="shared" si="645"/>
        <v>330</v>
      </c>
      <c r="P8308" s="4">
        <f t="shared" si="646"/>
        <v>0</v>
      </c>
      <c r="Q8308" s="3">
        <f t="shared" si="647"/>
        <v>330</v>
      </c>
      <c r="R8308" t="str">
        <f t="shared" si="648"/>
        <v>Em atraso</v>
      </c>
      <c r="S8308" s="5">
        <f t="shared" si="649"/>
        <v>4</v>
      </c>
    </row>
    <row r="8309" spans="1:19" x14ac:dyDescent="0.25">
      <c r="A8309">
        <v>8308</v>
      </c>
      <c r="B8309" s="1">
        <v>44413</v>
      </c>
      <c r="C8309" s="1">
        <v>44420</v>
      </c>
      <c r="D8309" s="1">
        <v>44423</v>
      </c>
      <c r="E8309" s="1">
        <v>44421</v>
      </c>
      <c r="F8309">
        <v>4</v>
      </c>
      <c r="G8309">
        <v>9</v>
      </c>
      <c r="H8309">
        <v>192</v>
      </c>
      <c r="I8309" s="6">
        <v>0</v>
      </c>
      <c r="J8309">
        <v>2</v>
      </c>
      <c r="K8309" t="str">
        <f>_xlfn.XLOOKUP(fCompras!F8309,dComprador!$A$2:$A$7,dComprador!$B$2:$B$7)</f>
        <v>Lira</v>
      </c>
      <c r="L8309" t="str">
        <f>_xlfn.XLOOKUP(J8309,dFornecedor!$A$2:$A$6,dFornecedor!$B$2:$B$6)</f>
        <v>Minerva</v>
      </c>
      <c r="M8309" t="str">
        <f>_xlfn.XLOOKUP(G8309,dMateriaPrima!$A$2:$A$12,dMateriaPrima!$B$2:$B$12)</f>
        <v>Couro</v>
      </c>
      <c r="N8309" s="2">
        <f>_xlfn.XLOOKUP(G8309,dMateriaPrima!$A$2:$A$12,dMateriaPrima!$C$2:$C$12)</f>
        <v>4.4000000000000004</v>
      </c>
      <c r="O8309" s="3">
        <f t="shared" si="645"/>
        <v>844.80000000000007</v>
      </c>
      <c r="P8309" s="4">
        <f t="shared" si="646"/>
        <v>0</v>
      </c>
      <c r="Q8309" s="3">
        <f t="shared" si="647"/>
        <v>844.80000000000007</v>
      </c>
      <c r="R8309" t="str">
        <f t="shared" si="648"/>
        <v>No prazo</v>
      </c>
      <c r="S8309" s="5">
        <f t="shared" si="649"/>
        <v>0</v>
      </c>
    </row>
    <row r="8310" spans="1:19" x14ac:dyDescent="0.25">
      <c r="A8310">
        <v>8309</v>
      </c>
      <c r="B8310" s="1">
        <v>44413</v>
      </c>
      <c r="C8310" s="1">
        <v>44413</v>
      </c>
      <c r="D8310" s="1">
        <v>44420</v>
      </c>
      <c r="E8310" s="1">
        <v>44422</v>
      </c>
      <c r="F8310">
        <v>4</v>
      </c>
      <c r="G8310">
        <v>5</v>
      </c>
      <c r="H8310">
        <v>214</v>
      </c>
      <c r="I8310" s="6">
        <v>0</v>
      </c>
      <c r="J8310">
        <v>2</v>
      </c>
      <c r="K8310" t="str">
        <f>_xlfn.XLOOKUP(fCompras!F8310,dComprador!$A$2:$A$7,dComprador!$B$2:$B$7)</f>
        <v>Lira</v>
      </c>
      <c r="L8310" t="str">
        <f>_xlfn.XLOOKUP(J8310,dFornecedor!$A$2:$A$6,dFornecedor!$B$2:$B$6)</f>
        <v>Minerva</v>
      </c>
      <c r="M8310" t="str">
        <f>_xlfn.XLOOKUP(G8310,dMateriaPrima!$A$2:$A$12,dMateriaPrima!$B$2:$B$12)</f>
        <v>Areia</v>
      </c>
      <c r="N8310" s="2">
        <f>_xlfn.XLOOKUP(G8310,dMateriaPrima!$A$2:$A$12,dMateriaPrima!$C$2:$C$12)</f>
        <v>3.59</v>
      </c>
      <c r="O8310" s="3">
        <f t="shared" si="645"/>
        <v>768.26</v>
      </c>
      <c r="P8310" s="4">
        <f t="shared" si="646"/>
        <v>0</v>
      </c>
      <c r="Q8310" s="3">
        <f t="shared" si="647"/>
        <v>768.26</v>
      </c>
      <c r="R8310" t="str">
        <f t="shared" si="648"/>
        <v>Em atraso</v>
      </c>
      <c r="S8310" s="5">
        <f t="shared" si="649"/>
        <v>2</v>
      </c>
    </row>
    <row r="8311" spans="1:19" x14ac:dyDescent="0.25">
      <c r="A8311">
        <v>8310</v>
      </c>
      <c r="B8311" s="1">
        <v>44413</v>
      </c>
      <c r="C8311" s="1">
        <v>44414</v>
      </c>
      <c r="D8311" s="1">
        <v>44418</v>
      </c>
      <c r="E8311" s="1">
        <v>44422</v>
      </c>
      <c r="F8311">
        <v>4</v>
      </c>
      <c r="G8311">
        <v>6</v>
      </c>
      <c r="H8311">
        <v>465</v>
      </c>
      <c r="I8311" s="6">
        <v>0</v>
      </c>
      <c r="J8311">
        <v>4</v>
      </c>
      <c r="K8311" t="str">
        <f>_xlfn.XLOOKUP(fCompras!F8311,dComprador!$A$2:$A$7,dComprador!$B$2:$B$7)</f>
        <v>Lira</v>
      </c>
      <c r="L8311" t="str">
        <f>_xlfn.XLOOKUP(J8311,dFornecedor!$A$2:$A$6,dFornecedor!$B$2:$B$6)</f>
        <v>AlphaOmega</v>
      </c>
      <c r="M8311" t="str">
        <f>_xlfn.XLOOKUP(G8311,dMateriaPrima!$A$2:$A$12,dMateriaPrima!$B$2:$B$12)</f>
        <v>Fio Algodão</v>
      </c>
      <c r="N8311" s="2">
        <f>_xlfn.XLOOKUP(G8311,dMateriaPrima!$A$2:$A$12,dMateriaPrima!$C$2:$C$12)</f>
        <v>55.9</v>
      </c>
      <c r="O8311" s="3">
        <f t="shared" si="645"/>
        <v>25993.5</v>
      </c>
      <c r="P8311" s="4">
        <f t="shared" si="646"/>
        <v>0</v>
      </c>
      <c r="Q8311" s="3">
        <f t="shared" si="647"/>
        <v>25993.5</v>
      </c>
      <c r="R8311" t="str">
        <f t="shared" si="648"/>
        <v>Em atraso</v>
      </c>
      <c r="S8311" s="5">
        <f t="shared" si="649"/>
        <v>4</v>
      </c>
    </row>
    <row r="8312" spans="1:19" x14ac:dyDescent="0.25">
      <c r="A8312">
        <v>8311</v>
      </c>
      <c r="B8312" s="1">
        <v>44413</v>
      </c>
      <c r="C8312" s="1">
        <v>44420</v>
      </c>
      <c r="D8312" s="1">
        <v>44422</v>
      </c>
      <c r="E8312" s="1">
        <v>44425</v>
      </c>
      <c r="F8312">
        <v>4</v>
      </c>
      <c r="G8312">
        <v>9</v>
      </c>
      <c r="H8312">
        <v>98</v>
      </c>
      <c r="I8312" s="6">
        <v>0</v>
      </c>
      <c r="J8312">
        <v>2</v>
      </c>
      <c r="K8312" t="str">
        <f>_xlfn.XLOOKUP(fCompras!F8312,dComprador!$A$2:$A$7,dComprador!$B$2:$B$7)</f>
        <v>Lira</v>
      </c>
      <c r="L8312" t="str">
        <f>_xlfn.XLOOKUP(J8312,dFornecedor!$A$2:$A$6,dFornecedor!$B$2:$B$6)</f>
        <v>Minerva</v>
      </c>
      <c r="M8312" t="str">
        <f>_xlfn.XLOOKUP(G8312,dMateriaPrima!$A$2:$A$12,dMateriaPrima!$B$2:$B$12)</f>
        <v>Couro</v>
      </c>
      <c r="N8312" s="2">
        <f>_xlfn.XLOOKUP(G8312,dMateriaPrima!$A$2:$A$12,dMateriaPrima!$C$2:$C$12)</f>
        <v>4.4000000000000004</v>
      </c>
      <c r="O8312" s="3">
        <f t="shared" si="645"/>
        <v>431.20000000000005</v>
      </c>
      <c r="P8312" s="4">
        <f t="shared" si="646"/>
        <v>0</v>
      </c>
      <c r="Q8312" s="3">
        <f t="shared" si="647"/>
        <v>431.20000000000005</v>
      </c>
      <c r="R8312" t="str">
        <f t="shared" si="648"/>
        <v>Em atraso</v>
      </c>
      <c r="S8312" s="5">
        <f t="shared" si="649"/>
        <v>3</v>
      </c>
    </row>
    <row r="8313" spans="1:19" x14ac:dyDescent="0.25">
      <c r="A8313">
        <v>8312</v>
      </c>
      <c r="B8313" s="1">
        <v>44413</v>
      </c>
      <c r="C8313" s="1">
        <v>44420</v>
      </c>
      <c r="D8313" s="1">
        <v>44431</v>
      </c>
      <c r="E8313" s="1">
        <v>44432</v>
      </c>
      <c r="F8313">
        <v>1</v>
      </c>
      <c r="G8313">
        <v>9</v>
      </c>
      <c r="H8313">
        <v>181</v>
      </c>
      <c r="I8313" s="6">
        <v>0</v>
      </c>
      <c r="J8313">
        <v>2</v>
      </c>
      <c r="K8313" t="str">
        <f>_xlfn.XLOOKUP(fCompras!F8313,dComprador!$A$2:$A$7,dComprador!$B$2:$B$7)</f>
        <v>Alon</v>
      </c>
      <c r="L8313" t="str">
        <f>_xlfn.XLOOKUP(J8313,dFornecedor!$A$2:$A$6,dFornecedor!$B$2:$B$6)</f>
        <v>Minerva</v>
      </c>
      <c r="M8313" t="str">
        <f>_xlfn.XLOOKUP(G8313,dMateriaPrima!$A$2:$A$12,dMateriaPrima!$B$2:$B$12)</f>
        <v>Couro</v>
      </c>
      <c r="N8313" s="2">
        <f>_xlfn.XLOOKUP(G8313,dMateriaPrima!$A$2:$A$12,dMateriaPrima!$C$2:$C$12)</f>
        <v>4.4000000000000004</v>
      </c>
      <c r="O8313" s="3">
        <f t="shared" si="645"/>
        <v>796.40000000000009</v>
      </c>
      <c r="P8313" s="4">
        <f t="shared" si="646"/>
        <v>0</v>
      </c>
      <c r="Q8313" s="3">
        <f t="shared" si="647"/>
        <v>796.40000000000009</v>
      </c>
      <c r="R8313" t="str">
        <f t="shared" si="648"/>
        <v>Em atraso</v>
      </c>
      <c r="S8313" s="5">
        <f t="shared" si="649"/>
        <v>1</v>
      </c>
    </row>
    <row r="8314" spans="1:19" x14ac:dyDescent="0.25">
      <c r="A8314">
        <v>8313</v>
      </c>
      <c r="B8314" s="1">
        <v>44413</v>
      </c>
      <c r="C8314" s="1">
        <v>44422</v>
      </c>
      <c r="D8314" s="1">
        <v>44427</v>
      </c>
      <c r="E8314" s="1">
        <v>44427</v>
      </c>
      <c r="F8314">
        <v>2</v>
      </c>
      <c r="G8314">
        <v>7</v>
      </c>
      <c r="H8314">
        <v>539</v>
      </c>
      <c r="I8314" s="6">
        <v>0</v>
      </c>
      <c r="J8314">
        <v>1</v>
      </c>
      <c r="K8314" t="str">
        <f>_xlfn.XLOOKUP(fCompras!F8314,dComprador!$A$2:$A$7,dComprador!$B$2:$B$7)</f>
        <v>João</v>
      </c>
      <c r="L8314" t="str">
        <f>_xlfn.XLOOKUP(J8314,dFornecedor!$A$2:$A$6,dFornecedor!$B$2:$B$6)</f>
        <v>NorthShore</v>
      </c>
      <c r="M8314" t="str">
        <f>_xlfn.XLOOKUP(G8314,dMateriaPrima!$A$2:$A$12,dMateriaPrima!$B$2:$B$12)</f>
        <v>Poliéster</v>
      </c>
      <c r="N8314" s="2">
        <f>_xlfn.XLOOKUP(G8314,dMateriaPrima!$A$2:$A$12,dMateriaPrima!$C$2:$C$12)</f>
        <v>8</v>
      </c>
      <c r="O8314" s="3">
        <f t="shared" si="645"/>
        <v>4312</v>
      </c>
      <c r="P8314" s="4">
        <f t="shared" si="646"/>
        <v>0</v>
      </c>
      <c r="Q8314" s="3">
        <f t="shared" si="647"/>
        <v>4312</v>
      </c>
      <c r="R8314" t="str">
        <f t="shared" si="648"/>
        <v>No prazo</v>
      </c>
      <c r="S8314" s="5">
        <f t="shared" si="649"/>
        <v>0</v>
      </c>
    </row>
    <row r="8315" spans="1:19" x14ac:dyDescent="0.25">
      <c r="A8315">
        <v>8314</v>
      </c>
      <c r="B8315" s="1">
        <v>44413</v>
      </c>
      <c r="C8315" s="1">
        <v>44421</v>
      </c>
      <c r="D8315" s="1">
        <v>44427</v>
      </c>
      <c r="E8315" s="1">
        <v>44429</v>
      </c>
      <c r="F8315">
        <v>1</v>
      </c>
      <c r="G8315">
        <v>11</v>
      </c>
      <c r="H8315">
        <v>637</v>
      </c>
      <c r="I8315" s="6">
        <v>0</v>
      </c>
      <c r="J8315">
        <v>2</v>
      </c>
      <c r="K8315" t="str">
        <f>_xlfn.XLOOKUP(fCompras!F8315,dComprador!$A$2:$A$7,dComprador!$B$2:$B$7)</f>
        <v>Alon</v>
      </c>
      <c r="L8315" t="str">
        <f>_xlfn.XLOOKUP(J8315,dFornecedor!$A$2:$A$6,dFornecedor!$B$2:$B$6)</f>
        <v>Minerva</v>
      </c>
      <c r="M8315" t="str">
        <f>_xlfn.XLOOKUP(G8315,dMateriaPrima!$A$2:$A$12,dMateriaPrima!$B$2:$B$12)</f>
        <v>Papel</v>
      </c>
      <c r="N8315" s="2">
        <f>_xlfn.XLOOKUP(G8315,dMateriaPrima!$A$2:$A$12,dMateriaPrima!$C$2:$C$12)</f>
        <v>9</v>
      </c>
      <c r="O8315" s="3">
        <f t="shared" si="645"/>
        <v>5733</v>
      </c>
      <c r="P8315" s="4">
        <f t="shared" si="646"/>
        <v>0</v>
      </c>
      <c r="Q8315" s="3">
        <f t="shared" si="647"/>
        <v>5733</v>
      </c>
      <c r="R8315" t="str">
        <f t="shared" si="648"/>
        <v>Em atraso</v>
      </c>
      <c r="S8315" s="5">
        <f t="shared" si="649"/>
        <v>2</v>
      </c>
    </row>
    <row r="8316" spans="1:19" x14ac:dyDescent="0.25">
      <c r="A8316">
        <v>8315</v>
      </c>
      <c r="B8316" s="1">
        <v>44413</v>
      </c>
      <c r="C8316" s="1">
        <v>44413</v>
      </c>
      <c r="D8316" s="1">
        <v>44440</v>
      </c>
      <c r="E8316" s="1">
        <v>44442</v>
      </c>
      <c r="F8316">
        <v>1</v>
      </c>
      <c r="G8316">
        <v>11</v>
      </c>
      <c r="H8316">
        <v>80</v>
      </c>
      <c r="I8316" s="6">
        <v>0</v>
      </c>
      <c r="J8316">
        <v>2</v>
      </c>
      <c r="K8316" t="str">
        <f>_xlfn.XLOOKUP(fCompras!F8316,dComprador!$A$2:$A$7,dComprador!$B$2:$B$7)</f>
        <v>Alon</v>
      </c>
      <c r="L8316" t="str">
        <f>_xlfn.XLOOKUP(J8316,dFornecedor!$A$2:$A$6,dFornecedor!$B$2:$B$6)</f>
        <v>Minerva</v>
      </c>
      <c r="M8316" t="str">
        <f>_xlfn.XLOOKUP(G8316,dMateriaPrima!$A$2:$A$12,dMateriaPrima!$B$2:$B$12)</f>
        <v>Papel</v>
      </c>
      <c r="N8316" s="2">
        <f>_xlfn.XLOOKUP(G8316,dMateriaPrima!$A$2:$A$12,dMateriaPrima!$C$2:$C$12)</f>
        <v>9</v>
      </c>
      <c r="O8316" s="3">
        <f t="shared" si="645"/>
        <v>720</v>
      </c>
      <c r="P8316" s="4">
        <f t="shared" si="646"/>
        <v>0</v>
      </c>
      <c r="Q8316" s="3">
        <f t="shared" si="647"/>
        <v>720</v>
      </c>
      <c r="R8316" t="str">
        <f t="shared" si="648"/>
        <v>Em atraso</v>
      </c>
      <c r="S8316" s="5">
        <f t="shared" si="649"/>
        <v>2</v>
      </c>
    </row>
    <row r="8317" spans="1:19" x14ac:dyDescent="0.25">
      <c r="A8317">
        <v>8316</v>
      </c>
      <c r="B8317" s="1">
        <v>44414</v>
      </c>
      <c r="C8317" s="1">
        <v>44414</v>
      </c>
      <c r="D8317" s="1">
        <v>44421</v>
      </c>
      <c r="E8317" s="1">
        <v>44425</v>
      </c>
      <c r="F8317">
        <v>4</v>
      </c>
      <c r="G8317">
        <v>6</v>
      </c>
      <c r="H8317">
        <v>48</v>
      </c>
      <c r="I8317" s="6">
        <v>0</v>
      </c>
      <c r="J8317">
        <v>4</v>
      </c>
      <c r="K8317" t="str">
        <f>_xlfn.XLOOKUP(fCompras!F8317,dComprador!$A$2:$A$7,dComprador!$B$2:$B$7)</f>
        <v>Lira</v>
      </c>
      <c r="L8317" t="str">
        <f>_xlfn.XLOOKUP(J8317,dFornecedor!$A$2:$A$6,dFornecedor!$B$2:$B$6)</f>
        <v>AlphaOmega</v>
      </c>
      <c r="M8317" t="str">
        <f>_xlfn.XLOOKUP(G8317,dMateriaPrima!$A$2:$A$12,dMateriaPrima!$B$2:$B$12)</f>
        <v>Fio Algodão</v>
      </c>
      <c r="N8317" s="2">
        <f>_xlfn.XLOOKUP(G8317,dMateriaPrima!$A$2:$A$12,dMateriaPrima!$C$2:$C$12)</f>
        <v>55.9</v>
      </c>
      <c r="O8317" s="3">
        <f t="shared" si="645"/>
        <v>2683.2</v>
      </c>
      <c r="P8317" s="4">
        <f t="shared" si="646"/>
        <v>0</v>
      </c>
      <c r="Q8317" s="3">
        <f t="shared" si="647"/>
        <v>2683.2</v>
      </c>
      <c r="R8317" t="str">
        <f t="shared" si="648"/>
        <v>Em atraso</v>
      </c>
      <c r="S8317" s="5">
        <f t="shared" si="649"/>
        <v>4</v>
      </c>
    </row>
    <row r="8318" spans="1:19" x14ac:dyDescent="0.25">
      <c r="A8318">
        <v>8317</v>
      </c>
      <c r="B8318" s="1">
        <v>44414</v>
      </c>
      <c r="C8318" s="1">
        <v>44423</v>
      </c>
      <c r="D8318" s="1">
        <v>44427</v>
      </c>
      <c r="E8318" s="1">
        <v>44427</v>
      </c>
      <c r="F8318">
        <v>4</v>
      </c>
      <c r="G8318">
        <v>7</v>
      </c>
      <c r="H8318">
        <v>9</v>
      </c>
      <c r="I8318" s="6">
        <v>0</v>
      </c>
      <c r="J8318">
        <v>2</v>
      </c>
      <c r="K8318" t="str">
        <f>_xlfn.XLOOKUP(fCompras!F8318,dComprador!$A$2:$A$7,dComprador!$B$2:$B$7)</f>
        <v>Lira</v>
      </c>
      <c r="L8318" t="str">
        <f>_xlfn.XLOOKUP(J8318,dFornecedor!$A$2:$A$6,dFornecedor!$B$2:$B$6)</f>
        <v>Minerva</v>
      </c>
      <c r="M8318" t="str">
        <f>_xlfn.XLOOKUP(G8318,dMateriaPrima!$A$2:$A$12,dMateriaPrima!$B$2:$B$12)</f>
        <v>Poliéster</v>
      </c>
      <c r="N8318" s="2">
        <f>_xlfn.XLOOKUP(G8318,dMateriaPrima!$A$2:$A$12,dMateriaPrima!$C$2:$C$12)</f>
        <v>8</v>
      </c>
      <c r="O8318" s="3">
        <f t="shared" si="645"/>
        <v>72</v>
      </c>
      <c r="P8318" s="4">
        <f t="shared" si="646"/>
        <v>0</v>
      </c>
      <c r="Q8318" s="3">
        <f t="shared" si="647"/>
        <v>72</v>
      </c>
      <c r="R8318" t="str">
        <f t="shared" si="648"/>
        <v>No prazo</v>
      </c>
      <c r="S8318" s="5">
        <f t="shared" si="649"/>
        <v>0</v>
      </c>
    </row>
    <row r="8319" spans="1:19" x14ac:dyDescent="0.25">
      <c r="A8319">
        <v>8318</v>
      </c>
      <c r="B8319" s="1">
        <v>44414</v>
      </c>
      <c r="C8319" s="1">
        <v>44422</v>
      </c>
      <c r="D8319" s="1">
        <v>44425</v>
      </c>
      <c r="E8319" s="1">
        <v>44429</v>
      </c>
      <c r="F8319">
        <v>4</v>
      </c>
      <c r="G8319">
        <v>7</v>
      </c>
      <c r="H8319">
        <v>93</v>
      </c>
      <c r="I8319" s="6">
        <v>0</v>
      </c>
      <c r="J8319">
        <v>5</v>
      </c>
      <c r="K8319" t="str">
        <f>_xlfn.XLOOKUP(fCompras!F8319,dComprador!$A$2:$A$7,dComprador!$B$2:$B$7)</f>
        <v>Lira</v>
      </c>
      <c r="L8319" t="str">
        <f>_xlfn.XLOOKUP(J8319,dFornecedor!$A$2:$A$6,dFornecedor!$B$2:$B$6)</f>
        <v>Atlas</v>
      </c>
      <c r="M8319" t="str">
        <f>_xlfn.XLOOKUP(G8319,dMateriaPrima!$A$2:$A$12,dMateriaPrima!$B$2:$B$12)</f>
        <v>Poliéster</v>
      </c>
      <c r="N8319" s="2">
        <f>_xlfn.XLOOKUP(G8319,dMateriaPrima!$A$2:$A$12,dMateriaPrima!$C$2:$C$12)</f>
        <v>8</v>
      </c>
      <c r="O8319" s="3">
        <f t="shared" si="645"/>
        <v>744</v>
      </c>
      <c r="P8319" s="4">
        <f t="shared" si="646"/>
        <v>0</v>
      </c>
      <c r="Q8319" s="3">
        <f t="shared" si="647"/>
        <v>744</v>
      </c>
      <c r="R8319" t="str">
        <f t="shared" si="648"/>
        <v>Em atraso</v>
      </c>
      <c r="S8319" s="5">
        <f t="shared" si="649"/>
        <v>4</v>
      </c>
    </row>
    <row r="8320" spans="1:19" x14ac:dyDescent="0.25">
      <c r="A8320">
        <v>8319</v>
      </c>
      <c r="B8320" s="1">
        <v>44414</v>
      </c>
      <c r="C8320" s="1">
        <v>44417</v>
      </c>
      <c r="D8320" s="1">
        <v>44436</v>
      </c>
      <c r="E8320" s="1">
        <v>44435</v>
      </c>
      <c r="F8320">
        <v>1</v>
      </c>
      <c r="G8320">
        <v>9</v>
      </c>
      <c r="H8320">
        <v>41</v>
      </c>
      <c r="I8320" s="6">
        <v>0</v>
      </c>
      <c r="J8320">
        <v>2</v>
      </c>
      <c r="K8320" t="str">
        <f>_xlfn.XLOOKUP(fCompras!F8320,dComprador!$A$2:$A$7,dComprador!$B$2:$B$7)</f>
        <v>Alon</v>
      </c>
      <c r="L8320" t="str">
        <f>_xlfn.XLOOKUP(J8320,dFornecedor!$A$2:$A$6,dFornecedor!$B$2:$B$6)</f>
        <v>Minerva</v>
      </c>
      <c r="M8320" t="str">
        <f>_xlfn.XLOOKUP(G8320,dMateriaPrima!$A$2:$A$12,dMateriaPrima!$B$2:$B$12)</f>
        <v>Couro</v>
      </c>
      <c r="N8320" s="2">
        <f>_xlfn.XLOOKUP(G8320,dMateriaPrima!$A$2:$A$12,dMateriaPrima!$C$2:$C$12)</f>
        <v>4.4000000000000004</v>
      </c>
      <c r="O8320" s="3">
        <f t="shared" si="645"/>
        <v>180.4</v>
      </c>
      <c r="P8320" s="4">
        <f t="shared" si="646"/>
        <v>0</v>
      </c>
      <c r="Q8320" s="3">
        <f t="shared" si="647"/>
        <v>180.4</v>
      </c>
      <c r="R8320" t="str">
        <f t="shared" si="648"/>
        <v>No prazo</v>
      </c>
      <c r="S8320" s="5">
        <f t="shared" si="649"/>
        <v>0</v>
      </c>
    </row>
    <row r="8321" spans="1:19" x14ac:dyDescent="0.25">
      <c r="A8321">
        <v>8320</v>
      </c>
      <c r="B8321" s="1">
        <v>44414</v>
      </c>
      <c r="C8321" s="1">
        <v>44415</v>
      </c>
      <c r="D8321" s="1">
        <v>44443</v>
      </c>
      <c r="E8321" s="1">
        <v>44446</v>
      </c>
      <c r="F8321">
        <v>1</v>
      </c>
      <c r="G8321">
        <v>1</v>
      </c>
      <c r="H8321">
        <v>195</v>
      </c>
      <c r="I8321" s="6">
        <v>0</v>
      </c>
      <c r="J8321">
        <v>3</v>
      </c>
      <c r="K8321" t="str">
        <f>_xlfn.XLOOKUP(fCompras!F8321,dComprador!$A$2:$A$7,dComprador!$B$2:$B$7)</f>
        <v>Alon</v>
      </c>
      <c r="L8321" t="str">
        <f>_xlfn.XLOOKUP(J8321,dFornecedor!$A$2:$A$6,dFornecedor!$B$2:$B$6)</f>
        <v>StepUp</v>
      </c>
      <c r="M8321" t="str">
        <f>_xlfn.XLOOKUP(G8321,dMateriaPrima!$A$2:$A$12,dMateriaPrima!$B$2:$B$12)</f>
        <v>Tecido</v>
      </c>
      <c r="N8321" s="2">
        <f>_xlfn.XLOOKUP(G8321,dMateriaPrima!$A$2:$A$12,dMateriaPrima!$C$2:$C$12)</f>
        <v>18</v>
      </c>
      <c r="O8321" s="3">
        <f t="shared" si="645"/>
        <v>3510</v>
      </c>
      <c r="P8321" s="4">
        <f t="shared" si="646"/>
        <v>0</v>
      </c>
      <c r="Q8321" s="3">
        <f t="shared" si="647"/>
        <v>3510</v>
      </c>
      <c r="R8321" t="str">
        <f t="shared" si="648"/>
        <v>Em atraso</v>
      </c>
      <c r="S8321" s="5">
        <f t="shared" si="649"/>
        <v>3</v>
      </c>
    </row>
    <row r="8322" spans="1:19" x14ac:dyDescent="0.25">
      <c r="A8322">
        <v>8321</v>
      </c>
      <c r="B8322" s="1">
        <v>44414</v>
      </c>
      <c r="C8322" s="1">
        <v>44422</v>
      </c>
      <c r="D8322" s="1">
        <v>44447</v>
      </c>
      <c r="E8322" s="1">
        <v>44447</v>
      </c>
      <c r="F8322">
        <v>1</v>
      </c>
      <c r="G8322">
        <v>9</v>
      </c>
      <c r="H8322">
        <v>588</v>
      </c>
      <c r="I8322" s="6">
        <v>0</v>
      </c>
      <c r="J8322">
        <v>3</v>
      </c>
      <c r="K8322" t="str">
        <f>_xlfn.XLOOKUP(fCompras!F8322,dComprador!$A$2:$A$7,dComprador!$B$2:$B$7)</f>
        <v>Alon</v>
      </c>
      <c r="L8322" t="str">
        <f>_xlfn.XLOOKUP(J8322,dFornecedor!$A$2:$A$6,dFornecedor!$B$2:$B$6)</f>
        <v>StepUp</v>
      </c>
      <c r="M8322" t="str">
        <f>_xlfn.XLOOKUP(G8322,dMateriaPrima!$A$2:$A$12,dMateriaPrima!$B$2:$B$12)</f>
        <v>Couro</v>
      </c>
      <c r="N8322" s="2">
        <f>_xlfn.XLOOKUP(G8322,dMateriaPrima!$A$2:$A$12,dMateriaPrima!$C$2:$C$12)</f>
        <v>4.4000000000000004</v>
      </c>
      <c r="O8322" s="3">
        <f t="shared" si="645"/>
        <v>2587.2000000000003</v>
      </c>
      <c r="P8322" s="4">
        <f t="shared" si="646"/>
        <v>0</v>
      </c>
      <c r="Q8322" s="3">
        <f t="shared" si="647"/>
        <v>2587.2000000000003</v>
      </c>
      <c r="R8322" t="str">
        <f t="shared" si="648"/>
        <v>No prazo</v>
      </c>
      <c r="S8322" s="5">
        <f t="shared" si="649"/>
        <v>0</v>
      </c>
    </row>
    <row r="8323" spans="1:19" x14ac:dyDescent="0.25">
      <c r="A8323">
        <v>8322</v>
      </c>
      <c r="B8323" s="1">
        <v>44414</v>
      </c>
      <c r="C8323" s="1">
        <v>44423</v>
      </c>
      <c r="D8323" s="1">
        <v>44444</v>
      </c>
      <c r="E8323" s="1">
        <v>44447</v>
      </c>
      <c r="F8323">
        <v>1</v>
      </c>
      <c r="G8323">
        <v>8</v>
      </c>
      <c r="H8323">
        <v>19</v>
      </c>
      <c r="I8323" s="6">
        <v>0</v>
      </c>
      <c r="J8323">
        <v>2</v>
      </c>
      <c r="K8323" t="str">
        <f>_xlfn.XLOOKUP(fCompras!F8323,dComprador!$A$2:$A$7,dComprador!$B$2:$B$7)</f>
        <v>Alon</v>
      </c>
      <c r="L8323" t="str">
        <f>_xlfn.XLOOKUP(J8323,dFornecedor!$A$2:$A$6,dFornecedor!$B$2:$B$6)</f>
        <v>Minerva</v>
      </c>
      <c r="M8323" t="str">
        <f>_xlfn.XLOOKUP(G8323,dMateriaPrima!$A$2:$A$12,dMateriaPrima!$B$2:$B$12)</f>
        <v>Cimento</v>
      </c>
      <c r="N8323" s="2">
        <f>_xlfn.XLOOKUP(G8323,dMateriaPrima!$A$2:$A$12,dMateriaPrima!$C$2:$C$12)</f>
        <v>23</v>
      </c>
      <c r="O8323" s="3">
        <f t="shared" ref="O8323:O8386" si="650">PRODUCT(H8323,N8323)</f>
        <v>437</v>
      </c>
      <c r="P8323" s="4">
        <f t="shared" ref="P8323:P8386" si="651">PRODUCT(O8323,I8323)</f>
        <v>0</v>
      </c>
      <c r="Q8323" s="3">
        <f t="shared" ref="Q8323:Q8386" si="652">O8323-P8323</f>
        <v>437</v>
      </c>
      <c r="R8323" t="str">
        <f t="shared" ref="R8323:R8386" si="653">IF(E8323&lt;=D8323,"No prazo",IF(E8323&gt;D8323,"Em atraso"))</f>
        <v>Em atraso</v>
      </c>
      <c r="S8323" s="5">
        <f t="shared" ref="S8323:S8386" si="654">IF(E8323 &gt;D8323, E8323-D8323,0)</f>
        <v>3</v>
      </c>
    </row>
    <row r="8324" spans="1:19" x14ac:dyDescent="0.25">
      <c r="A8324">
        <v>8323</v>
      </c>
      <c r="B8324" s="1">
        <v>44414</v>
      </c>
      <c r="C8324" s="1">
        <v>44414</v>
      </c>
      <c r="D8324" s="1">
        <v>44446</v>
      </c>
      <c r="E8324" s="1">
        <v>44447</v>
      </c>
      <c r="F8324">
        <v>1</v>
      </c>
      <c r="G8324">
        <v>9</v>
      </c>
      <c r="H8324">
        <v>41</v>
      </c>
      <c r="I8324" s="6">
        <v>0</v>
      </c>
      <c r="J8324">
        <v>5</v>
      </c>
      <c r="K8324" t="str">
        <f>_xlfn.XLOOKUP(fCompras!F8324,dComprador!$A$2:$A$7,dComprador!$B$2:$B$7)</f>
        <v>Alon</v>
      </c>
      <c r="L8324" t="str">
        <f>_xlfn.XLOOKUP(J8324,dFornecedor!$A$2:$A$6,dFornecedor!$B$2:$B$6)</f>
        <v>Atlas</v>
      </c>
      <c r="M8324" t="str">
        <f>_xlfn.XLOOKUP(G8324,dMateriaPrima!$A$2:$A$12,dMateriaPrima!$B$2:$B$12)</f>
        <v>Couro</v>
      </c>
      <c r="N8324" s="2">
        <f>_xlfn.XLOOKUP(G8324,dMateriaPrima!$A$2:$A$12,dMateriaPrima!$C$2:$C$12)</f>
        <v>4.4000000000000004</v>
      </c>
      <c r="O8324" s="3">
        <f t="shared" si="650"/>
        <v>180.4</v>
      </c>
      <c r="P8324" s="4">
        <f t="shared" si="651"/>
        <v>0</v>
      </c>
      <c r="Q8324" s="3">
        <f t="shared" si="652"/>
        <v>180.4</v>
      </c>
      <c r="R8324" t="str">
        <f t="shared" si="653"/>
        <v>Em atraso</v>
      </c>
      <c r="S8324" s="5">
        <f t="shared" si="654"/>
        <v>1</v>
      </c>
    </row>
    <row r="8325" spans="1:19" x14ac:dyDescent="0.25">
      <c r="A8325">
        <v>8324</v>
      </c>
      <c r="B8325" s="1">
        <v>44414</v>
      </c>
      <c r="C8325" s="1">
        <v>44420</v>
      </c>
      <c r="D8325" s="1">
        <v>44448</v>
      </c>
      <c r="E8325" s="1">
        <v>44448</v>
      </c>
      <c r="F8325">
        <v>1</v>
      </c>
      <c r="G8325">
        <v>2</v>
      </c>
      <c r="H8325">
        <v>91</v>
      </c>
      <c r="I8325" s="6">
        <v>0</v>
      </c>
      <c r="J8325">
        <v>3</v>
      </c>
      <c r="K8325" t="str">
        <f>_xlfn.XLOOKUP(fCompras!F8325,dComprador!$A$2:$A$7,dComprador!$B$2:$B$7)</f>
        <v>Alon</v>
      </c>
      <c r="L8325" t="str">
        <f>_xlfn.XLOOKUP(J8325,dFornecedor!$A$2:$A$6,dFornecedor!$B$2:$B$6)</f>
        <v>StepUp</v>
      </c>
      <c r="M8325" t="str">
        <f>_xlfn.XLOOKUP(G8325,dMateriaPrima!$A$2:$A$12,dMateriaPrima!$B$2:$B$12)</f>
        <v>Chapa Metal</v>
      </c>
      <c r="N8325" s="2">
        <f>_xlfn.XLOOKUP(G8325,dMateriaPrima!$A$2:$A$12,dMateriaPrima!$C$2:$C$12)</f>
        <v>299.89999999999998</v>
      </c>
      <c r="O8325" s="3">
        <f t="shared" si="650"/>
        <v>27290.899999999998</v>
      </c>
      <c r="P8325" s="4">
        <f t="shared" si="651"/>
        <v>0</v>
      </c>
      <c r="Q8325" s="3">
        <f t="shared" si="652"/>
        <v>27290.899999999998</v>
      </c>
      <c r="R8325" t="str">
        <f t="shared" si="653"/>
        <v>No prazo</v>
      </c>
      <c r="S8325" s="5">
        <f t="shared" si="654"/>
        <v>0</v>
      </c>
    </row>
    <row r="8326" spans="1:19" x14ac:dyDescent="0.25">
      <c r="A8326">
        <v>8325</v>
      </c>
      <c r="B8326" s="1">
        <v>44414</v>
      </c>
      <c r="C8326" s="1">
        <v>44427</v>
      </c>
      <c r="D8326" s="1">
        <v>44436</v>
      </c>
      <c r="E8326" s="1">
        <v>44438</v>
      </c>
      <c r="F8326">
        <v>1</v>
      </c>
      <c r="G8326">
        <v>5</v>
      </c>
      <c r="H8326">
        <v>315</v>
      </c>
      <c r="I8326" s="6">
        <v>0</v>
      </c>
      <c r="J8326">
        <v>1</v>
      </c>
      <c r="K8326" t="str">
        <f>_xlfn.XLOOKUP(fCompras!F8326,dComprador!$A$2:$A$7,dComprador!$B$2:$B$7)</f>
        <v>Alon</v>
      </c>
      <c r="L8326" t="str">
        <f>_xlfn.XLOOKUP(J8326,dFornecedor!$A$2:$A$6,dFornecedor!$B$2:$B$6)</f>
        <v>NorthShore</v>
      </c>
      <c r="M8326" t="str">
        <f>_xlfn.XLOOKUP(G8326,dMateriaPrima!$A$2:$A$12,dMateriaPrima!$B$2:$B$12)</f>
        <v>Areia</v>
      </c>
      <c r="N8326" s="2">
        <f>_xlfn.XLOOKUP(G8326,dMateriaPrima!$A$2:$A$12,dMateriaPrima!$C$2:$C$12)</f>
        <v>3.59</v>
      </c>
      <c r="O8326" s="3">
        <f t="shared" si="650"/>
        <v>1130.8499999999999</v>
      </c>
      <c r="P8326" s="4">
        <f t="shared" si="651"/>
        <v>0</v>
      </c>
      <c r="Q8326" s="3">
        <f t="shared" si="652"/>
        <v>1130.8499999999999</v>
      </c>
      <c r="R8326" t="str">
        <f t="shared" si="653"/>
        <v>Em atraso</v>
      </c>
      <c r="S8326" s="5">
        <f t="shared" si="654"/>
        <v>2</v>
      </c>
    </row>
    <row r="8327" spans="1:19" x14ac:dyDescent="0.25">
      <c r="A8327">
        <v>8326</v>
      </c>
      <c r="B8327" s="1">
        <v>44414</v>
      </c>
      <c r="C8327" s="1">
        <v>44415</v>
      </c>
      <c r="D8327" s="1">
        <v>44439</v>
      </c>
      <c r="E8327" s="1">
        <v>44439</v>
      </c>
      <c r="F8327">
        <v>1</v>
      </c>
      <c r="G8327">
        <v>5</v>
      </c>
      <c r="H8327">
        <v>237</v>
      </c>
      <c r="I8327" s="6">
        <v>0.21</v>
      </c>
      <c r="J8327">
        <v>3</v>
      </c>
      <c r="K8327" t="str">
        <f>_xlfn.XLOOKUP(fCompras!F8327,dComprador!$A$2:$A$7,dComprador!$B$2:$B$7)</f>
        <v>Alon</v>
      </c>
      <c r="L8327" t="str">
        <f>_xlfn.XLOOKUP(J8327,dFornecedor!$A$2:$A$6,dFornecedor!$B$2:$B$6)</f>
        <v>StepUp</v>
      </c>
      <c r="M8327" t="str">
        <f>_xlfn.XLOOKUP(G8327,dMateriaPrima!$A$2:$A$12,dMateriaPrima!$B$2:$B$12)</f>
        <v>Areia</v>
      </c>
      <c r="N8327" s="2">
        <f>_xlfn.XLOOKUP(G8327,dMateriaPrima!$A$2:$A$12,dMateriaPrima!$C$2:$C$12)</f>
        <v>3.59</v>
      </c>
      <c r="O8327" s="3">
        <f t="shared" si="650"/>
        <v>850.82999999999993</v>
      </c>
      <c r="P8327" s="4">
        <f t="shared" si="651"/>
        <v>178.67429999999999</v>
      </c>
      <c r="Q8327" s="3">
        <f t="shared" si="652"/>
        <v>672.15569999999991</v>
      </c>
      <c r="R8327" t="str">
        <f t="shared" si="653"/>
        <v>No prazo</v>
      </c>
      <c r="S8327" s="5">
        <f t="shared" si="654"/>
        <v>0</v>
      </c>
    </row>
    <row r="8328" spans="1:19" x14ac:dyDescent="0.25">
      <c r="A8328">
        <v>8327</v>
      </c>
      <c r="B8328" s="1">
        <v>44415</v>
      </c>
      <c r="C8328" s="1">
        <v>44425</v>
      </c>
      <c r="D8328" s="1">
        <v>44425</v>
      </c>
      <c r="E8328" s="1">
        <v>44432</v>
      </c>
      <c r="F8328">
        <v>4</v>
      </c>
      <c r="G8328">
        <v>7</v>
      </c>
      <c r="H8328">
        <v>91</v>
      </c>
      <c r="I8328" s="6">
        <v>0.25</v>
      </c>
      <c r="J8328">
        <v>1</v>
      </c>
      <c r="K8328" t="str">
        <f>_xlfn.XLOOKUP(fCompras!F8328,dComprador!$A$2:$A$7,dComprador!$B$2:$B$7)</f>
        <v>Lira</v>
      </c>
      <c r="L8328" t="str">
        <f>_xlfn.XLOOKUP(J8328,dFornecedor!$A$2:$A$6,dFornecedor!$B$2:$B$6)</f>
        <v>NorthShore</v>
      </c>
      <c r="M8328" t="str">
        <f>_xlfn.XLOOKUP(G8328,dMateriaPrima!$A$2:$A$12,dMateriaPrima!$B$2:$B$12)</f>
        <v>Poliéster</v>
      </c>
      <c r="N8328" s="2">
        <f>_xlfn.XLOOKUP(G8328,dMateriaPrima!$A$2:$A$12,dMateriaPrima!$C$2:$C$12)</f>
        <v>8</v>
      </c>
      <c r="O8328" s="3">
        <f t="shared" si="650"/>
        <v>728</v>
      </c>
      <c r="P8328" s="4">
        <f t="shared" si="651"/>
        <v>182</v>
      </c>
      <c r="Q8328" s="3">
        <f t="shared" si="652"/>
        <v>546</v>
      </c>
      <c r="R8328" t="str">
        <f t="shared" si="653"/>
        <v>Em atraso</v>
      </c>
      <c r="S8328" s="5">
        <f t="shared" si="654"/>
        <v>7</v>
      </c>
    </row>
    <row r="8329" spans="1:19" x14ac:dyDescent="0.25">
      <c r="A8329">
        <v>8328</v>
      </c>
      <c r="B8329" s="1">
        <v>44415</v>
      </c>
      <c r="C8329" s="1">
        <v>44417</v>
      </c>
      <c r="D8329" s="1">
        <v>44423</v>
      </c>
      <c r="E8329" s="1">
        <v>44425</v>
      </c>
      <c r="F8329">
        <v>4</v>
      </c>
      <c r="G8329">
        <v>8</v>
      </c>
      <c r="H8329">
        <v>84</v>
      </c>
      <c r="I8329" s="6">
        <v>0</v>
      </c>
      <c r="J8329">
        <v>1</v>
      </c>
      <c r="K8329" t="str">
        <f>_xlfn.XLOOKUP(fCompras!F8329,dComprador!$A$2:$A$7,dComprador!$B$2:$B$7)</f>
        <v>Lira</v>
      </c>
      <c r="L8329" t="str">
        <f>_xlfn.XLOOKUP(J8329,dFornecedor!$A$2:$A$6,dFornecedor!$B$2:$B$6)</f>
        <v>NorthShore</v>
      </c>
      <c r="M8329" t="str">
        <f>_xlfn.XLOOKUP(G8329,dMateriaPrima!$A$2:$A$12,dMateriaPrima!$B$2:$B$12)</f>
        <v>Cimento</v>
      </c>
      <c r="N8329" s="2">
        <f>_xlfn.XLOOKUP(G8329,dMateriaPrima!$A$2:$A$12,dMateriaPrima!$C$2:$C$12)</f>
        <v>23</v>
      </c>
      <c r="O8329" s="3">
        <f t="shared" si="650"/>
        <v>1932</v>
      </c>
      <c r="P8329" s="4">
        <f t="shared" si="651"/>
        <v>0</v>
      </c>
      <c r="Q8329" s="3">
        <f t="shared" si="652"/>
        <v>1932</v>
      </c>
      <c r="R8329" t="str">
        <f t="shared" si="653"/>
        <v>Em atraso</v>
      </c>
      <c r="S8329" s="5">
        <f t="shared" si="654"/>
        <v>2</v>
      </c>
    </row>
    <row r="8330" spans="1:19" x14ac:dyDescent="0.25">
      <c r="A8330">
        <v>8329</v>
      </c>
      <c r="B8330" s="1">
        <v>44415</v>
      </c>
      <c r="C8330" s="1">
        <v>44418</v>
      </c>
      <c r="D8330" s="1">
        <v>44424</v>
      </c>
      <c r="E8330" s="1">
        <v>44423</v>
      </c>
      <c r="F8330">
        <v>4</v>
      </c>
      <c r="G8330">
        <v>11</v>
      </c>
      <c r="H8330">
        <v>211</v>
      </c>
      <c r="I8330" s="6">
        <v>0</v>
      </c>
      <c r="J8330">
        <v>3</v>
      </c>
      <c r="K8330" t="str">
        <f>_xlfn.XLOOKUP(fCompras!F8330,dComprador!$A$2:$A$7,dComprador!$B$2:$B$7)</f>
        <v>Lira</v>
      </c>
      <c r="L8330" t="str">
        <f>_xlfn.XLOOKUP(J8330,dFornecedor!$A$2:$A$6,dFornecedor!$B$2:$B$6)</f>
        <v>StepUp</v>
      </c>
      <c r="M8330" t="str">
        <f>_xlfn.XLOOKUP(G8330,dMateriaPrima!$A$2:$A$12,dMateriaPrima!$B$2:$B$12)</f>
        <v>Papel</v>
      </c>
      <c r="N8330" s="2">
        <f>_xlfn.XLOOKUP(G8330,dMateriaPrima!$A$2:$A$12,dMateriaPrima!$C$2:$C$12)</f>
        <v>9</v>
      </c>
      <c r="O8330" s="3">
        <f t="shared" si="650"/>
        <v>1899</v>
      </c>
      <c r="P8330" s="4">
        <f t="shared" si="651"/>
        <v>0</v>
      </c>
      <c r="Q8330" s="3">
        <f t="shared" si="652"/>
        <v>1899</v>
      </c>
      <c r="R8330" t="str">
        <f t="shared" si="653"/>
        <v>No prazo</v>
      </c>
      <c r="S8330" s="5">
        <f t="shared" si="654"/>
        <v>0</v>
      </c>
    </row>
    <row r="8331" spans="1:19" x14ac:dyDescent="0.25">
      <c r="A8331">
        <v>8330</v>
      </c>
      <c r="B8331" s="1">
        <v>44415</v>
      </c>
      <c r="C8331" s="1">
        <v>44424</v>
      </c>
      <c r="D8331" s="1">
        <v>44424</v>
      </c>
      <c r="E8331" s="1">
        <v>44429</v>
      </c>
      <c r="F8331">
        <v>4</v>
      </c>
      <c r="G8331">
        <v>2</v>
      </c>
      <c r="H8331">
        <v>12</v>
      </c>
      <c r="I8331" s="6">
        <v>0</v>
      </c>
      <c r="J8331">
        <v>1</v>
      </c>
      <c r="K8331" t="str">
        <f>_xlfn.XLOOKUP(fCompras!F8331,dComprador!$A$2:$A$7,dComprador!$B$2:$B$7)</f>
        <v>Lira</v>
      </c>
      <c r="L8331" t="str">
        <f>_xlfn.XLOOKUP(J8331,dFornecedor!$A$2:$A$6,dFornecedor!$B$2:$B$6)</f>
        <v>NorthShore</v>
      </c>
      <c r="M8331" t="str">
        <f>_xlfn.XLOOKUP(G8331,dMateriaPrima!$A$2:$A$12,dMateriaPrima!$B$2:$B$12)</f>
        <v>Chapa Metal</v>
      </c>
      <c r="N8331" s="2">
        <f>_xlfn.XLOOKUP(G8331,dMateriaPrima!$A$2:$A$12,dMateriaPrima!$C$2:$C$12)</f>
        <v>299.89999999999998</v>
      </c>
      <c r="O8331" s="3">
        <f t="shared" si="650"/>
        <v>3598.7999999999997</v>
      </c>
      <c r="P8331" s="4">
        <f t="shared" si="651"/>
        <v>0</v>
      </c>
      <c r="Q8331" s="3">
        <f t="shared" si="652"/>
        <v>3598.7999999999997</v>
      </c>
      <c r="R8331" t="str">
        <f t="shared" si="653"/>
        <v>Em atraso</v>
      </c>
      <c r="S8331" s="5">
        <f t="shared" si="654"/>
        <v>5</v>
      </c>
    </row>
    <row r="8332" spans="1:19" x14ac:dyDescent="0.25">
      <c r="A8332">
        <v>8331</v>
      </c>
      <c r="B8332" s="1">
        <v>44415</v>
      </c>
      <c r="C8332" s="1">
        <v>44416</v>
      </c>
      <c r="D8332" s="1">
        <v>44434</v>
      </c>
      <c r="E8332" s="1">
        <v>44435</v>
      </c>
      <c r="F8332">
        <v>1</v>
      </c>
      <c r="G8332">
        <v>8</v>
      </c>
      <c r="H8332">
        <v>32</v>
      </c>
      <c r="I8332" s="6">
        <v>0</v>
      </c>
      <c r="J8332">
        <v>4</v>
      </c>
      <c r="K8332" t="str">
        <f>_xlfn.XLOOKUP(fCompras!F8332,dComprador!$A$2:$A$7,dComprador!$B$2:$B$7)</f>
        <v>Alon</v>
      </c>
      <c r="L8332" t="str">
        <f>_xlfn.XLOOKUP(J8332,dFornecedor!$A$2:$A$6,dFornecedor!$B$2:$B$6)</f>
        <v>AlphaOmega</v>
      </c>
      <c r="M8332" t="str">
        <f>_xlfn.XLOOKUP(G8332,dMateriaPrima!$A$2:$A$12,dMateriaPrima!$B$2:$B$12)</f>
        <v>Cimento</v>
      </c>
      <c r="N8332" s="2">
        <f>_xlfn.XLOOKUP(G8332,dMateriaPrima!$A$2:$A$12,dMateriaPrima!$C$2:$C$12)</f>
        <v>23</v>
      </c>
      <c r="O8332" s="3">
        <f t="shared" si="650"/>
        <v>736</v>
      </c>
      <c r="P8332" s="4">
        <f t="shared" si="651"/>
        <v>0</v>
      </c>
      <c r="Q8332" s="3">
        <f t="shared" si="652"/>
        <v>736</v>
      </c>
      <c r="R8332" t="str">
        <f t="shared" si="653"/>
        <v>Em atraso</v>
      </c>
      <c r="S8332" s="5">
        <f t="shared" si="654"/>
        <v>1</v>
      </c>
    </row>
    <row r="8333" spans="1:19" x14ac:dyDescent="0.25">
      <c r="A8333">
        <v>8332</v>
      </c>
      <c r="B8333" s="1">
        <v>44415</v>
      </c>
      <c r="C8333" s="1">
        <v>44422</v>
      </c>
      <c r="D8333" s="1">
        <v>44435</v>
      </c>
      <c r="E8333" s="1">
        <v>44436</v>
      </c>
      <c r="F8333">
        <v>1</v>
      </c>
      <c r="G8333">
        <v>10</v>
      </c>
      <c r="H8333">
        <v>224</v>
      </c>
      <c r="I8333" s="6">
        <v>0</v>
      </c>
      <c r="J8333">
        <v>5</v>
      </c>
      <c r="K8333" t="str">
        <f>_xlfn.XLOOKUP(fCompras!F8333,dComprador!$A$2:$A$7,dComprador!$B$2:$B$7)</f>
        <v>Alon</v>
      </c>
      <c r="L8333" t="str">
        <f>_xlfn.XLOOKUP(J8333,dFornecedor!$A$2:$A$6,dFornecedor!$B$2:$B$6)</f>
        <v>Atlas</v>
      </c>
      <c r="M8333" t="str">
        <f>_xlfn.XLOOKUP(G8333,dMateriaPrima!$A$2:$A$12,dMateriaPrima!$B$2:$B$12)</f>
        <v>Pedra Britada</v>
      </c>
      <c r="N8333" s="2">
        <f>_xlfn.XLOOKUP(G8333,dMateriaPrima!$A$2:$A$12,dMateriaPrima!$C$2:$C$12)</f>
        <v>56</v>
      </c>
      <c r="O8333" s="3">
        <f t="shared" si="650"/>
        <v>12544</v>
      </c>
      <c r="P8333" s="4">
        <f t="shared" si="651"/>
        <v>0</v>
      </c>
      <c r="Q8333" s="3">
        <f t="shared" si="652"/>
        <v>12544</v>
      </c>
      <c r="R8333" t="str">
        <f t="shared" si="653"/>
        <v>Em atraso</v>
      </c>
      <c r="S8333" s="5">
        <f t="shared" si="654"/>
        <v>1</v>
      </c>
    </row>
    <row r="8334" spans="1:19" x14ac:dyDescent="0.25">
      <c r="A8334">
        <v>8333</v>
      </c>
      <c r="B8334" s="1">
        <v>44415</v>
      </c>
      <c r="C8334" s="1">
        <v>44416</v>
      </c>
      <c r="D8334" s="1">
        <v>44434</v>
      </c>
      <c r="E8334" s="1">
        <v>44434</v>
      </c>
      <c r="F8334">
        <v>1</v>
      </c>
      <c r="G8334">
        <v>9</v>
      </c>
      <c r="H8334">
        <v>90</v>
      </c>
      <c r="I8334" s="6">
        <v>0</v>
      </c>
      <c r="J8334">
        <v>3</v>
      </c>
      <c r="K8334" t="str">
        <f>_xlfn.XLOOKUP(fCompras!F8334,dComprador!$A$2:$A$7,dComprador!$B$2:$B$7)</f>
        <v>Alon</v>
      </c>
      <c r="L8334" t="str">
        <f>_xlfn.XLOOKUP(J8334,dFornecedor!$A$2:$A$6,dFornecedor!$B$2:$B$6)</f>
        <v>StepUp</v>
      </c>
      <c r="M8334" t="str">
        <f>_xlfn.XLOOKUP(G8334,dMateriaPrima!$A$2:$A$12,dMateriaPrima!$B$2:$B$12)</f>
        <v>Couro</v>
      </c>
      <c r="N8334" s="2">
        <f>_xlfn.XLOOKUP(G8334,dMateriaPrima!$A$2:$A$12,dMateriaPrima!$C$2:$C$12)</f>
        <v>4.4000000000000004</v>
      </c>
      <c r="O8334" s="3">
        <f t="shared" si="650"/>
        <v>396.00000000000006</v>
      </c>
      <c r="P8334" s="4">
        <f t="shared" si="651"/>
        <v>0</v>
      </c>
      <c r="Q8334" s="3">
        <f t="shared" si="652"/>
        <v>396.00000000000006</v>
      </c>
      <c r="R8334" t="str">
        <f t="shared" si="653"/>
        <v>No prazo</v>
      </c>
      <c r="S8334" s="5">
        <f t="shared" si="654"/>
        <v>0</v>
      </c>
    </row>
    <row r="8335" spans="1:19" x14ac:dyDescent="0.25">
      <c r="A8335">
        <v>8334</v>
      </c>
      <c r="B8335" s="1">
        <v>44415</v>
      </c>
      <c r="C8335" s="1">
        <v>44424</v>
      </c>
      <c r="D8335" s="1">
        <v>44435</v>
      </c>
      <c r="E8335" s="1">
        <v>44436</v>
      </c>
      <c r="F8335">
        <v>1</v>
      </c>
      <c r="G8335">
        <v>5</v>
      </c>
      <c r="H8335">
        <v>87</v>
      </c>
      <c r="I8335" s="6">
        <v>0</v>
      </c>
      <c r="J8335">
        <v>3</v>
      </c>
      <c r="K8335" t="str">
        <f>_xlfn.XLOOKUP(fCompras!F8335,dComprador!$A$2:$A$7,dComprador!$B$2:$B$7)</f>
        <v>Alon</v>
      </c>
      <c r="L8335" t="str">
        <f>_xlfn.XLOOKUP(J8335,dFornecedor!$A$2:$A$6,dFornecedor!$B$2:$B$6)</f>
        <v>StepUp</v>
      </c>
      <c r="M8335" t="str">
        <f>_xlfn.XLOOKUP(G8335,dMateriaPrima!$A$2:$A$12,dMateriaPrima!$B$2:$B$12)</f>
        <v>Areia</v>
      </c>
      <c r="N8335" s="2">
        <f>_xlfn.XLOOKUP(G8335,dMateriaPrima!$A$2:$A$12,dMateriaPrima!$C$2:$C$12)</f>
        <v>3.59</v>
      </c>
      <c r="O8335" s="3">
        <f t="shared" si="650"/>
        <v>312.33</v>
      </c>
      <c r="P8335" s="4">
        <f t="shared" si="651"/>
        <v>0</v>
      </c>
      <c r="Q8335" s="3">
        <f t="shared" si="652"/>
        <v>312.33</v>
      </c>
      <c r="R8335" t="str">
        <f t="shared" si="653"/>
        <v>Em atraso</v>
      </c>
      <c r="S8335" s="5">
        <f t="shared" si="654"/>
        <v>1</v>
      </c>
    </row>
    <row r="8336" spans="1:19" x14ac:dyDescent="0.25">
      <c r="A8336">
        <v>8335</v>
      </c>
      <c r="B8336" s="1">
        <v>44415</v>
      </c>
      <c r="C8336" s="1">
        <v>44417</v>
      </c>
      <c r="D8336" s="1">
        <v>44447</v>
      </c>
      <c r="E8336" s="1">
        <v>44451</v>
      </c>
      <c r="F8336">
        <v>1</v>
      </c>
      <c r="G8336">
        <v>7</v>
      </c>
      <c r="H8336">
        <v>437</v>
      </c>
      <c r="I8336" s="6">
        <v>0</v>
      </c>
      <c r="J8336">
        <v>2</v>
      </c>
      <c r="K8336" t="str">
        <f>_xlfn.XLOOKUP(fCompras!F8336,dComprador!$A$2:$A$7,dComprador!$B$2:$B$7)</f>
        <v>Alon</v>
      </c>
      <c r="L8336" t="str">
        <f>_xlfn.XLOOKUP(J8336,dFornecedor!$A$2:$A$6,dFornecedor!$B$2:$B$6)</f>
        <v>Minerva</v>
      </c>
      <c r="M8336" t="str">
        <f>_xlfn.XLOOKUP(G8336,dMateriaPrima!$A$2:$A$12,dMateriaPrima!$B$2:$B$12)</f>
        <v>Poliéster</v>
      </c>
      <c r="N8336" s="2">
        <f>_xlfn.XLOOKUP(G8336,dMateriaPrima!$A$2:$A$12,dMateriaPrima!$C$2:$C$12)</f>
        <v>8</v>
      </c>
      <c r="O8336" s="3">
        <f t="shared" si="650"/>
        <v>3496</v>
      </c>
      <c r="P8336" s="4">
        <f t="shared" si="651"/>
        <v>0</v>
      </c>
      <c r="Q8336" s="3">
        <f t="shared" si="652"/>
        <v>3496</v>
      </c>
      <c r="R8336" t="str">
        <f t="shared" si="653"/>
        <v>Em atraso</v>
      </c>
      <c r="S8336" s="5">
        <f t="shared" si="654"/>
        <v>4</v>
      </c>
    </row>
    <row r="8337" spans="1:19" x14ac:dyDescent="0.25">
      <c r="A8337">
        <v>8336</v>
      </c>
      <c r="B8337" s="1">
        <v>44415</v>
      </c>
      <c r="C8337" s="1">
        <v>44418</v>
      </c>
      <c r="D8337" s="1">
        <v>44448</v>
      </c>
      <c r="E8337" s="1">
        <v>44449</v>
      </c>
      <c r="F8337">
        <v>1</v>
      </c>
      <c r="G8337">
        <v>9</v>
      </c>
      <c r="H8337">
        <v>105</v>
      </c>
      <c r="I8337" s="6">
        <v>0</v>
      </c>
      <c r="J8337">
        <v>1</v>
      </c>
      <c r="K8337" t="str">
        <f>_xlfn.XLOOKUP(fCompras!F8337,dComprador!$A$2:$A$7,dComprador!$B$2:$B$7)</f>
        <v>Alon</v>
      </c>
      <c r="L8337" t="str">
        <f>_xlfn.XLOOKUP(J8337,dFornecedor!$A$2:$A$6,dFornecedor!$B$2:$B$6)</f>
        <v>NorthShore</v>
      </c>
      <c r="M8337" t="str">
        <f>_xlfn.XLOOKUP(G8337,dMateriaPrima!$A$2:$A$12,dMateriaPrima!$B$2:$B$12)</f>
        <v>Couro</v>
      </c>
      <c r="N8337" s="2">
        <f>_xlfn.XLOOKUP(G8337,dMateriaPrima!$A$2:$A$12,dMateriaPrima!$C$2:$C$12)</f>
        <v>4.4000000000000004</v>
      </c>
      <c r="O8337" s="3">
        <f t="shared" si="650"/>
        <v>462.00000000000006</v>
      </c>
      <c r="P8337" s="4">
        <f t="shared" si="651"/>
        <v>0</v>
      </c>
      <c r="Q8337" s="3">
        <f t="shared" si="652"/>
        <v>462.00000000000006</v>
      </c>
      <c r="R8337" t="str">
        <f t="shared" si="653"/>
        <v>Em atraso</v>
      </c>
      <c r="S8337" s="5">
        <f t="shared" si="654"/>
        <v>1</v>
      </c>
    </row>
    <row r="8338" spans="1:19" x14ac:dyDescent="0.25">
      <c r="A8338">
        <v>8337</v>
      </c>
      <c r="B8338" s="1">
        <v>44416</v>
      </c>
      <c r="C8338" s="1">
        <v>44424</v>
      </c>
      <c r="D8338" s="1">
        <v>44426</v>
      </c>
      <c r="E8338" s="1">
        <v>44432</v>
      </c>
      <c r="F8338">
        <v>4</v>
      </c>
      <c r="G8338">
        <v>6</v>
      </c>
      <c r="H8338">
        <v>525</v>
      </c>
      <c r="I8338" s="6">
        <v>0</v>
      </c>
      <c r="J8338">
        <v>2</v>
      </c>
      <c r="K8338" t="str">
        <f>_xlfn.XLOOKUP(fCompras!F8338,dComprador!$A$2:$A$7,dComprador!$B$2:$B$7)</f>
        <v>Lira</v>
      </c>
      <c r="L8338" t="str">
        <f>_xlfn.XLOOKUP(J8338,dFornecedor!$A$2:$A$6,dFornecedor!$B$2:$B$6)</f>
        <v>Minerva</v>
      </c>
      <c r="M8338" t="str">
        <f>_xlfn.XLOOKUP(G8338,dMateriaPrima!$A$2:$A$12,dMateriaPrima!$B$2:$B$12)</f>
        <v>Fio Algodão</v>
      </c>
      <c r="N8338" s="2">
        <f>_xlfn.XLOOKUP(G8338,dMateriaPrima!$A$2:$A$12,dMateriaPrima!$C$2:$C$12)</f>
        <v>55.9</v>
      </c>
      <c r="O8338" s="3">
        <f t="shared" si="650"/>
        <v>29347.5</v>
      </c>
      <c r="P8338" s="4">
        <f t="shared" si="651"/>
        <v>0</v>
      </c>
      <c r="Q8338" s="3">
        <f t="shared" si="652"/>
        <v>29347.5</v>
      </c>
      <c r="R8338" t="str">
        <f t="shared" si="653"/>
        <v>Em atraso</v>
      </c>
      <c r="S8338" s="5">
        <f t="shared" si="654"/>
        <v>6</v>
      </c>
    </row>
    <row r="8339" spans="1:19" x14ac:dyDescent="0.25">
      <c r="A8339">
        <v>8338</v>
      </c>
      <c r="B8339" s="1">
        <v>44416</v>
      </c>
      <c r="C8339" s="1">
        <v>44420</v>
      </c>
      <c r="D8339" s="1">
        <v>44424</v>
      </c>
      <c r="E8339" s="1">
        <v>44426</v>
      </c>
      <c r="F8339">
        <v>4</v>
      </c>
      <c r="G8339">
        <v>7</v>
      </c>
      <c r="H8339">
        <v>77</v>
      </c>
      <c r="I8339" s="6">
        <v>0</v>
      </c>
      <c r="J8339">
        <v>1</v>
      </c>
      <c r="K8339" t="str">
        <f>_xlfn.XLOOKUP(fCompras!F8339,dComprador!$A$2:$A$7,dComprador!$B$2:$B$7)</f>
        <v>Lira</v>
      </c>
      <c r="L8339" t="str">
        <f>_xlfn.XLOOKUP(J8339,dFornecedor!$A$2:$A$6,dFornecedor!$B$2:$B$6)</f>
        <v>NorthShore</v>
      </c>
      <c r="M8339" t="str">
        <f>_xlfn.XLOOKUP(G8339,dMateriaPrima!$A$2:$A$12,dMateriaPrima!$B$2:$B$12)</f>
        <v>Poliéster</v>
      </c>
      <c r="N8339" s="2">
        <f>_xlfn.XLOOKUP(G8339,dMateriaPrima!$A$2:$A$12,dMateriaPrima!$C$2:$C$12)</f>
        <v>8</v>
      </c>
      <c r="O8339" s="3">
        <f t="shared" si="650"/>
        <v>616</v>
      </c>
      <c r="P8339" s="4">
        <f t="shared" si="651"/>
        <v>0</v>
      </c>
      <c r="Q8339" s="3">
        <f t="shared" si="652"/>
        <v>616</v>
      </c>
      <c r="R8339" t="str">
        <f t="shared" si="653"/>
        <v>Em atraso</v>
      </c>
      <c r="S8339" s="5">
        <f t="shared" si="654"/>
        <v>2</v>
      </c>
    </row>
    <row r="8340" spans="1:19" x14ac:dyDescent="0.25">
      <c r="A8340">
        <v>8339</v>
      </c>
      <c r="B8340" s="1">
        <v>44416</v>
      </c>
      <c r="C8340" s="1">
        <v>44424</v>
      </c>
      <c r="D8340" s="1">
        <v>44428</v>
      </c>
      <c r="E8340" s="1">
        <v>44433</v>
      </c>
      <c r="F8340">
        <v>4</v>
      </c>
      <c r="G8340">
        <v>7</v>
      </c>
      <c r="H8340">
        <v>279</v>
      </c>
      <c r="I8340" s="6">
        <v>0.28999999999999998</v>
      </c>
      <c r="J8340">
        <v>2</v>
      </c>
      <c r="K8340" t="str">
        <f>_xlfn.XLOOKUP(fCompras!F8340,dComprador!$A$2:$A$7,dComprador!$B$2:$B$7)</f>
        <v>Lira</v>
      </c>
      <c r="L8340" t="str">
        <f>_xlfn.XLOOKUP(J8340,dFornecedor!$A$2:$A$6,dFornecedor!$B$2:$B$6)</f>
        <v>Minerva</v>
      </c>
      <c r="M8340" t="str">
        <f>_xlfn.XLOOKUP(G8340,dMateriaPrima!$A$2:$A$12,dMateriaPrima!$B$2:$B$12)</f>
        <v>Poliéster</v>
      </c>
      <c r="N8340" s="2">
        <f>_xlfn.XLOOKUP(G8340,dMateriaPrima!$A$2:$A$12,dMateriaPrima!$C$2:$C$12)</f>
        <v>8</v>
      </c>
      <c r="O8340" s="3">
        <f t="shared" si="650"/>
        <v>2232</v>
      </c>
      <c r="P8340" s="4">
        <f t="shared" si="651"/>
        <v>647.28</v>
      </c>
      <c r="Q8340" s="3">
        <f t="shared" si="652"/>
        <v>1584.72</v>
      </c>
      <c r="R8340" t="str">
        <f t="shared" si="653"/>
        <v>Em atraso</v>
      </c>
      <c r="S8340" s="5">
        <f t="shared" si="654"/>
        <v>5</v>
      </c>
    </row>
    <row r="8341" spans="1:19" x14ac:dyDescent="0.25">
      <c r="A8341">
        <v>8340</v>
      </c>
      <c r="B8341" s="1">
        <v>44416</v>
      </c>
      <c r="C8341" s="1">
        <v>44421</v>
      </c>
      <c r="D8341" s="1">
        <v>44421</v>
      </c>
      <c r="E8341" s="1">
        <v>44423</v>
      </c>
      <c r="F8341">
        <v>4</v>
      </c>
      <c r="G8341">
        <v>4</v>
      </c>
      <c r="H8341">
        <v>42</v>
      </c>
      <c r="I8341" s="6">
        <v>0</v>
      </c>
      <c r="J8341">
        <v>3</v>
      </c>
      <c r="K8341" t="str">
        <f>_xlfn.XLOOKUP(fCompras!F8341,dComprador!$A$2:$A$7,dComprador!$B$2:$B$7)</f>
        <v>Lira</v>
      </c>
      <c r="L8341" t="str">
        <f>_xlfn.XLOOKUP(J8341,dFornecedor!$A$2:$A$6,dFornecedor!$B$2:$B$6)</f>
        <v>StepUp</v>
      </c>
      <c r="M8341" t="str">
        <f>_xlfn.XLOOKUP(G8341,dMateriaPrima!$A$2:$A$12,dMateriaPrima!$B$2:$B$12)</f>
        <v>Madeira</v>
      </c>
      <c r="N8341" s="2">
        <f>_xlfn.XLOOKUP(G8341,dMateriaPrima!$A$2:$A$12,dMateriaPrima!$C$2:$C$12)</f>
        <v>168</v>
      </c>
      <c r="O8341" s="3">
        <f t="shared" si="650"/>
        <v>7056</v>
      </c>
      <c r="P8341" s="4">
        <f t="shared" si="651"/>
        <v>0</v>
      </c>
      <c r="Q8341" s="3">
        <f t="shared" si="652"/>
        <v>7056</v>
      </c>
      <c r="R8341" t="str">
        <f t="shared" si="653"/>
        <v>Em atraso</v>
      </c>
      <c r="S8341" s="5">
        <f t="shared" si="654"/>
        <v>2</v>
      </c>
    </row>
    <row r="8342" spans="1:19" x14ac:dyDescent="0.25">
      <c r="A8342">
        <v>8341</v>
      </c>
      <c r="B8342" s="1">
        <v>44416</v>
      </c>
      <c r="C8342" s="1">
        <v>44426</v>
      </c>
      <c r="D8342" s="1">
        <v>44427</v>
      </c>
      <c r="E8342" s="1">
        <v>44434</v>
      </c>
      <c r="F8342">
        <v>4</v>
      </c>
      <c r="G8342">
        <v>9</v>
      </c>
      <c r="H8342">
        <v>300</v>
      </c>
      <c r="I8342" s="6">
        <v>0</v>
      </c>
      <c r="J8342">
        <v>3</v>
      </c>
      <c r="K8342" t="str">
        <f>_xlfn.XLOOKUP(fCompras!F8342,dComprador!$A$2:$A$7,dComprador!$B$2:$B$7)</f>
        <v>Lira</v>
      </c>
      <c r="L8342" t="str">
        <f>_xlfn.XLOOKUP(J8342,dFornecedor!$A$2:$A$6,dFornecedor!$B$2:$B$6)</f>
        <v>StepUp</v>
      </c>
      <c r="M8342" t="str">
        <f>_xlfn.XLOOKUP(G8342,dMateriaPrima!$A$2:$A$12,dMateriaPrima!$B$2:$B$12)</f>
        <v>Couro</v>
      </c>
      <c r="N8342" s="2">
        <f>_xlfn.XLOOKUP(G8342,dMateriaPrima!$A$2:$A$12,dMateriaPrima!$C$2:$C$12)</f>
        <v>4.4000000000000004</v>
      </c>
      <c r="O8342" s="3">
        <f t="shared" si="650"/>
        <v>1320</v>
      </c>
      <c r="P8342" s="4">
        <f t="shared" si="651"/>
        <v>0</v>
      </c>
      <c r="Q8342" s="3">
        <f t="shared" si="652"/>
        <v>1320</v>
      </c>
      <c r="R8342" t="str">
        <f t="shared" si="653"/>
        <v>Em atraso</v>
      </c>
      <c r="S8342" s="5">
        <f t="shared" si="654"/>
        <v>7</v>
      </c>
    </row>
    <row r="8343" spans="1:19" x14ac:dyDescent="0.25">
      <c r="A8343">
        <v>8342</v>
      </c>
      <c r="B8343" s="1">
        <v>44416</v>
      </c>
      <c r="C8343" s="1">
        <v>44419</v>
      </c>
      <c r="D8343" s="1">
        <v>44430</v>
      </c>
      <c r="E8343" s="1">
        <v>44434</v>
      </c>
      <c r="F8343">
        <v>1</v>
      </c>
      <c r="G8343">
        <v>4</v>
      </c>
      <c r="H8343">
        <v>337</v>
      </c>
      <c r="I8343" s="6">
        <v>0</v>
      </c>
      <c r="J8343">
        <v>4</v>
      </c>
      <c r="K8343" t="str">
        <f>_xlfn.XLOOKUP(fCompras!F8343,dComprador!$A$2:$A$7,dComprador!$B$2:$B$7)</f>
        <v>Alon</v>
      </c>
      <c r="L8343" t="str">
        <f>_xlfn.XLOOKUP(J8343,dFornecedor!$A$2:$A$6,dFornecedor!$B$2:$B$6)</f>
        <v>AlphaOmega</v>
      </c>
      <c r="M8343" t="str">
        <f>_xlfn.XLOOKUP(G8343,dMateriaPrima!$A$2:$A$12,dMateriaPrima!$B$2:$B$12)</f>
        <v>Madeira</v>
      </c>
      <c r="N8343" s="2">
        <f>_xlfn.XLOOKUP(G8343,dMateriaPrima!$A$2:$A$12,dMateriaPrima!$C$2:$C$12)</f>
        <v>168</v>
      </c>
      <c r="O8343" s="3">
        <f t="shared" si="650"/>
        <v>56616</v>
      </c>
      <c r="P8343" s="4">
        <f t="shared" si="651"/>
        <v>0</v>
      </c>
      <c r="Q8343" s="3">
        <f t="shared" si="652"/>
        <v>56616</v>
      </c>
      <c r="R8343" t="str">
        <f t="shared" si="653"/>
        <v>Em atraso</v>
      </c>
      <c r="S8343" s="5">
        <f t="shared" si="654"/>
        <v>4</v>
      </c>
    </row>
    <row r="8344" spans="1:19" x14ac:dyDescent="0.25">
      <c r="A8344">
        <v>8343</v>
      </c>
      <c r="B8344" s="1">
        <v>44416</v>
      </c>
      <c r="C8344" s="1">
        <v>44425</v>
      </c>
      <c r="D8344" s="1">
        <v>44431</v>
      </c>
      <c r="E8344" s="1">
        <v>44433</v>
      </c>
      <c r="F8344">
        <v>1</v>
      </c>
      <c r="G8344">
        <v>11</v>
      </c>
      <c r="H8344">
        <v>154</v>
      </c>
      <c r="I8344" s="6">
        <v>0.39</v>
      </c>
      <c r="J8344">
        <v>1</v>
      </c>
      <c r="K8344" t="str">
        <f>_xlfn.XLOOKUP(fCompras!F8344,dComprador!$A$2:$A$7,dComprador!$B$2:$B$7)</f>
        <v>Alon</v>
      </c>
      <c r="L8344" t="str">
        <f>_xlfn.XLOOKUP(J8344,dFornecedor!$A$2:$A$6,dFornecedor!$B$2:$B$6)</f>
        <v>NorthShore</v>
      </c>
      <c r="M8344" t="str">
        <f>_xlfn.XLOOKUP(G8344,dMateriaPrima!$A$2:$A$12,dMateriaPrima!$B$2:$B$12)</f>
        <v>Papel</v>
      </c>
      <c r="N8344" s="2">
        <f>_xlfn.XLOOKUP(G8344,dMateriaPrima!$A$2:$A$12,dMateriaPrima!$C$2:$C$12)</f>
        <v>9</v>
      </c>
      <c r="O8344" s="3">
        <f t="shared" si="650"/>
        <v>1386</v>
      </c>
      <c r="P8344" s="4">
        <f t="shared" si="651"/>
        <v>540.54</v>
      </c>
      <c r="Q8344" s="3">
        <f t="shared" si="652"/>
        <v>845.46</v>
      </c>
      <c r="R8344" t="str">
        <f t="shared" si="653"/>
        <v>Em atraso</v>
      </c>
      <c r="S8344" s="5">
        <f t="shared" si="654"/>
        <v>2</v>
      </c>
    </row>
    <row r="8345" spans="1:19" x14ac:dyDescent="0.25">
      <c r="A8345">
        <v>8344</v>
      </c>
      <c r="B8345" s="1">
        <v>44416</v>
      </c>
      <c r="C8345" s="1">
        <v>44430</v>
      </c>
      <c r="D8345" s="1">
        <v>44450</v>
      </c>
      <c r="E8345" s="1">
        <v>44450</v>
      </c>
      <c r="F8345">
        <v>1</v>
      </c>
      <c r="G8345">
        <v>2</v>
      </c>
      <c r="H8345">
        <v>14</v>
      </c>
      <c r="I8345" s="6">
        <v>0</v>
      </c>
      <c r="J8345">
        <v>1</v>
      </c>
      <c r="K8345" t="str">
        <f>_xlfn.XLOOKUP(fCompras!F8345,dComprador!$A$2:$A$7,dComprador!$B$2:$B$7)</f>
        <v>Alon</v>
      </c>
      <c r="L8345" t="str">
        <f>_xlfn.XLOOKUP(J8345,dFornecedor!$A$2:$A$6,dFornecedor!$B$2:$B$6)</f>
        <v>NorthShore</v>
      </c>
      <c r="M8345" t="str">
        <f>_xlfn.XLOOKUP(G8345,dMateriaPrima!$A$2:$A$12,dMateriaPrima!$B$2:$B$12)</f>
        <v>Chapa Metal</v>
      </c>
      <c r="N8345" s="2">
        <f>_xlfn.XLOOKUP(G8345,dMateriaPrima!$A$2:$A$12,dMateriaPrima!$C$2:$C$12)</f>
        <v>299.89999999999998</v>
      </c>
      <c r="O8345" s="3">
        <f t="shared" si="650"/>
        <v>4198.5999999999995</v>
      </c>
      <c r="P8345" s="4">
        <f t="shared" si="651"/>
        <v>0</v>
      </c>
      <c r="Q8345" s="3">
        <f t="shared" si="652"/>
        <v>4198.5999999999995</v>
      </c>
      <c r="R8345" t="str">
        <f t="shared" si="653"/>
        <v>No prazo</v>
      </c>
      <c r="S8345" s="5">
        <f t="shared" si="654"/>
        <v>0</v>
      </c>
    </row>
    <row r="8346" spans="1:19" x14ac:dyDescent="0.25">
      <c r="A8346">
        <v>8345</v>
      </c>
      <c r="B8346" s="1">
        <v>44416</v>
      </c>
      <c r="C8346" s="1">
        <v>44416</v>
      </c>
      <c r="D8346" s="1">
        <v>44437</v>
      </c>
      <c r="E8346" s="1">
        <v>44443</v>
      </c>
      <c r="F8346">
        <v>1</v>
      </c>
      <c r="G8346">
        <v>7</v>
      </c>
      <c r="H8346">
        <v>436</v>
      </c>
      <c r="I8346" s="6">
        <v>0</v>
      </c>
      <c r="J8346">
        <v>4</v>
      </c>
      <c r="K8346" t="str">
        <f>_xlfn.XLOOKUP(fCompras!F8346,dComprador!$A$2:$A$7,dComprador!$B$2:$B$7)</f>
        <v>Alon</v>
      </c>
      <c r="L8346" t="str">
        <f>_xlfn.XLOOKUP(J8346,dFornecedor!$A$2:$A$6,dFornecedor!$B$2:$B$6)</f>
        <v>AlphaOmega</v>
      </c>
      <c r="M8346" t="str">
        <f>_xlfn.XLOOKUP(G8346,dMateriaPrima!$A$2:$A$12,dMateriaPrima!$B$2:$B$12)</f>
        <v>Poliéster</v>
      </c>
      <c r="N8346" s="2">
        <f>_xlfn.XLOOKUP(G8346,dMateriaPrima!$A$2:$A$12,dMateriaPrima!$C$2:$C$12)</f>
        <v>8</v>
      </c>
      <c r="O8346" s="3">
        <f t="shared" si="650"/>
        <v>3488</v>
      </c>
      <c r="P8346" s="4">
        <f t="shared" si="651"/>
        <v>0</v>
      </c>
      <c r="Q8346" s="3">
        <f t="shared" si="652"/>
        <v>3488</v>
      </c>
      <c r="R8346" t="str">
        <f t="shared" si="653"/>
        <v>Em atraso</v>
      </c>
      <c r="S8346" s="5">
        <f t="shared" si="654"/>
        <v>6</v>
      </c>
    </row>
    <row r="8347" spans="1:19" x14ac:dyDescent="0.25">
      <c r="A8347">
        <v>8346</v>
      </c>
      <c r="B8347" s="1">
        <v>44417</v>
      </c>
      <c r="C8347" s="1">
        <v>44424</v>
      </c>
      <c r="D8347" s="1">
        <v>44426</v>
      </c>
      <c r="E8347" s="1">
        <v>44425</v>
      </c>
      <c r="F8347">
        <v>4</v>
      </c>
      <c r="G8347">
        <v>10</v>
      </c>
      <c r="H8347">
        <v>144</v>
      </c>
      <c r="I8347" s="6">
        <v>0</v>
      </c>
      <c r="J8347">
        <v>1</v>
      </c>
      <c r="K8347" t="str">
        <f>_xlfn.XLOOKUP(fCompras!F8347,dComprador!$A$2:$A$7,dComprador!$B$2:$B$7)</f>
        <v>Lira</v>
      </c>
      <c r="L8347" t="str">
        <f>_xlfn.XLOOKUP(J8347,dFornecedor!$A$2:$A$6,dFornecedor!$B$2:$B$6)</f>
        <v>NorthShore</v>
      </c>
      <c r="M8347" t="str">
        <f>_xlfn.XLOOKUP(G8347,dMateriaPrima!$A$2:$A$12,dMateriaPrima!$B$2:$B$12)</f>
        <v>Pedra Britada</v>
      </c>
      <c r="N8347" s="2">
        <f>_xlfn.XLOOKUP(G8347,dMateriaPrima!$A$2:$A$12,dMateriaPrima!$C$2:$C$12)</f>
        <v>56</v>
      </c>
      <c r="O8347" s="3">
        <f t="shared" si="650"/>
        <v>8064</v>
      </c>
      <c r="P8347" s="4">
        <f t="shared" si="651"/>
        <v>0</v>
      </c>
      <c r="Q8347" s="3">
        <f t="shared" si="652"/>
        <v>8064</v>
      </c>
      <c r="R8347" t="str">
        <f t="shared" si="653"/>
        <v>No prazo</v>
      </c>
      <c r="S8347" s="5">
        <f t="shared" si="654"/>
        <v>0</v>
      </c>
    </row>
    <row r="8348" spans="1:19" x14ac:dyDescent="0.25">
      <c r="A8348">
        <v>8347</v>
      </c>
      <c r="B8348" s="1">
        <v>44417</v>
      </c>
      <c r="C8348" s="1">
        <v>44421</v>
      </c>
      <c r="D8348" s="1">
        <v>44438</v>
      </c>
      <c r="E8348" s="1">
        <v>44439</v>
      </c>
      <c r="F8348">
        <v>1</v>
      </c>
      <c r="G8348">
        <v>9</v>
      </c>
      <c r="H8348">
        <v>468</v>
      </c>
      <c r="I8348" s="6">
        <v>0</v>
      </c>
      <c r="J8348">
        <v>2</v>
      </c>
      <c r="K8348" t="str">
        <f>_xlfn.XLOOKUP(fCompras!F8348,dComprador!$A$2:$A$7,dComprador!$B$2:$B$7)</f>
        <v>Alon</v>
      </c>
      <c r="L8348" t="str">
        <f>_xlfn.XLOOKUP(J8348,dFornecedor!$A$2:$A$6,dFornecedor!$B$2:$B$6)</f>
        <v>Minerva</v>
      </c>
      <c r="M8348" t="str">
        <f>_xlfn.XLOOKUP(G8348,dMateriaPrima!$A$2:$A$12,dMateriaPrima!$B$2:$B$12)</f>
        <v>Couro</v>
      </c>
      <c r="N8348" s="2">
        <f>_xlfn.XLOOKUP(G8348,dMateriaPrima!$A$2:$A$12,dMateriaPrima!$C$2:$C$12)</f>
        <v>4.4000000000000004</v>
      </c>
      <c r="O8348" s="3">
        <f t="shared" si="650"/>
        <v>2059.2000000000003</v>
      </c>
      <c r="P8348" s="4">
        <f t="shared" si="651"/>
        <v>0</v>
      </c>
      <c r="Q8348" s="3">
        <f t="shared" si="652"/>
        <v>2059.2000000000003</v>
      </c>
      <c r="R8348" t="str">
        <f t="shared" si="653"/>
        <v>Em atraso</v>
      </c>
      <c r="S8348" s="5">
        <f t="shared" si="654"/>
        <v>1</v>
      </c>
    </row>
    <row r="8349" spans="1:19" x14ac:dyDescent="0.25">
      <c r="A8349">
        <v>8348</v>
      </c>
      <c r="B8349" s="1">
        <v>44417</v>
      </c>
      <c r="C8349" s="1">
        <v>44422</v>
      </c>
      <c r="D8349" s="1">
        <v>44430</v>
      </c>
      <c r="E8349" s="1">
        <v>44433</v>
      </c>
      <c r="F8349">
        <v>2</v>
      </c>
      <c r="G8349">
        <v>3</v>
      </c>
      <c r="H8349">
        <v>124</v>
      </c>
      <c r="I8349" s="6">
        <v>0</v>
      </c>
      <c r="J8349">
        <v>2</v>
      </c>
      <c r="K8349" t="str">
        <f>_xlfn.XLOOKUP(fCompras!F8349,dComprador!$A$2:$A$7,dComprador!$B$2:$B$7)</f>
        <v>João</v>
      </c>
      <c r="L8349" t="str">
        <f>_xlfn.XLOOKUP(J8349,dFornecedor!$A$2:$A$6,dFornecedor!$B$2:$B$6)</f>
        <v>Minerva</v>
      </c>
      <c r="M8349" t="str">
        <f>_xlfn.XLOOKUP(G8349,dMateriaPrima!$A$2:$A$12,dMateriaPrima!$B$2:$B$12)</f>
        <v>Barra Metal</v>
      </c>
      <c r="N8349" s="2">
        <f>_xlfn.XLOOKUP(G8349,dMateriaPrima!$A$2:$A$12,dMateriaPrima!$C$2:$C$12)</f>
        <v>565</v>
      </c>
      <c r="O8349" s="3">
        <f t="shared" si="650"/>
        <v>70060</v>
      </c>
      <c r="P8349" s="4">
        <f t="shared" si="651"/>
        <v>0</v>
      </c>
      <c r="Q8349" s="3">
        <f t="shared" si="652"/>
        <v>70060</v>
      </c>
      <c r="R8349" t="str">
        <f t="shared" si="653"/>
        <v>Em atraso</v>
      </c>
      <c r="S8349" s="5">
        <f t="shared" si="654"/>
        <v>3</v>
      </c>
    </row>
    <row r="8350" spans="1:19" x14ac:dyDescent="0.25">
      <c r="A8350">
        <v>8349</v>
      </c>
      <c r="B8350" s="1">
        <v>44417</v>
      </c>
      <c r="C8350" s="1">
        <v>44418</v>
      </c>
      <c r="D8350" s="1">
        <v>44434</v>
      </c>
      <c r="E8350" s="1">
        <v>44434</v>
      </c>
      <c r="F8350">
        <v>1</v>
      </c>
      <c r="G8350">
        <v>1</v>
      </c>
      <c r="H8350">
        <v>63</v>
      </c>
      <c r="I8350" s="6">
        <v>0</v>
      </c>
      <c r="J8350">
        <v>3</v>
      </c>
      <c r="K8350" t="str">
        <f>_xlfn.XLOOKUP(fCompras!F8350,dComprador!$A$2:$A$7,dComprador!$B$2:$B$7)</f>
        <v>Alon</v>
      </c>
      <c r="L8350" t="str">
        <f>_xlfn.XLOOKUP(J8350,dFornecedor!$A$2:$A$6,dFornecedor!$B$2:$B$6)</f>
        <v>StepUp</v>
      </c>
      <c r="M8350" t="str">
        <f>_xlfn.XLOOKUP(G8350,dMateriaPrima!$A$2:$A$12,dMateriaPrima!$B$2:$B$12)</f>
        <v>Tecido</v>
      </c>
      <c r="N8350" s="2">
        <f>_xlfn.XLOOKUP(G8350,dMateriaPrima!$A$2:$A$12,dMateriaPrima!$C$2:$C$12)</f>
        <v>18</v>
      </c>
      <c r="O8350" s="3">
        <f t="shared" si="650"/>
        <v>1134</v>
      </c>
      <c r="P8350" s="4">
        <f t="shared" si="651"/>
        <v>0</v>
      </c>
      <c r="Q8350" s="3">
        <f t="shared" si="652"/>
        <v>1134</v>
      </c>
      <c r="R8350" t="str">
        <f t="shared" si="653"/>
        <v>No prazo</v>
      </c>
      <c r="S8350" s="5">
        <f t="shared" si="654"/>
        <v>0</v>
      </c>
    </row>
    <row r="8351" spans="1:19" x14ac:dyDescent="0.25">
      <c r="A8351">
        <v>8350</v>
      </c>
      <c r="B8351" s="1">
        <v>44417</v>
      </c>
      <c r="C8351" s="1">
        <v>44418</v>
      </c>
      <c r="D8351" s="1">
        <v>44436</v>
      </c>
      <c r="E8351" s="1">
        <v>44437</v>
      </c>
      <c r="F8351">
        <v>1</v>
      </c>
      <c r="G8351">
        <v>11</v>
      </c>
      <c r="H8351">
        <v>48</v>
      </c>
      <c r="I8351" s="6">
        <v>0</v>
      </c>
      <c r="J8351">
        <v>4</v>
      </c>
      <c r="K8351" t="str">
        <f>_xlfn.XLOOKUP(fCompras!F8351,dComprador!$A$2:$A$7,dComprador!$B$2:$B$7)</f>
        <v>Alon</v>
      </c>
      <c r="L8351" t="str">
        <f>_xlfn.XLOOKUP(J8351,dFornecedor!$A$2:$A$6,dFornecedor!$B$2:$B$6)</f>
        <v>AlphaOmega</v>
      </c>
      <c r="M8351" t="str">
        <f>_xlfn.XLOOKUP(G8351,dMateriaPrima!$A$2:$A$12,dMateriaPrima!$B$2:$B$12)</f>
        <v>Papel</v>
      </c>
      <c r="N8351" s="2">
        <f>_xlfn.XLOOKUP(G8351,dMateriaPrima!$A$2:$A$12,dMateriaPrima!$C$2:$C$12)</f>
        <v>9</v>
      </c>
      <c r="O8351" s="3">
        <f t="shared" si="650"/>
        <v>432</v>
      </c>
      <c r="P8351" s="4">
        <f t="shared" si="651"/>
        <v>0</v>
      </c>
      <c r="Q8351" s="3">
        <f t="shared" si="652"/>
        <v>432</v>
      </c>
      <c r="R8351" t="str">
        <f t="shared" si="653"/>
        <v>Em atraso</v>
      </c>
      <c r="S8351" s="5">
        <f t="shared" si="654"/>
        <v>1</v>
      </c>
    </row>
    <row r="8352" spans="1:19" x14ac:dyDescent="0.25">
      <c r="A8352">
        <v>8351</v>
      </c>
      <c r="B8352" s="1">
        <v>44417</v>
      </c>
      <c r="C8352" s="1">
        <v>44420</v>
      </c>
      <c r="D8352" s="1">
        <v>44433</v>
      </c>
      <c r="E8352" s="1">
        <v>44436</v>
      </c>
      <c r="F8352">
        <v>1</v>
      </c>
      <c r="G8352">
        <v>11</v>
      </c>
      <c r="H8352">
        <v>247</v>
      </c>
      <c r="I8352" s="6">
        <v>0</v>
      </c>
      <c r="J8352">
        <v>4</v>
      </c>
      <c r="K8352" t="str">
        <f>_xlfn.XLOOKUP(fCompras!F8352,dComprador!$A$2:$A$7,dComprador!$B$2:$B$7)</f>
        <v>Alon</v>
      </c>
      <c r="L8352" t="str">
        <f>_xlfn.XLOOKUP(J8352,dFornecedor!$A$2:$A$6,dFornecedor!$B$2:$B$6)</f>
        <v>AlphaOmega</v>
      </c>
      <c r="M8352" t="str">
        <f>_xlfn.XLOOKUP(G8352,dMateriaPrima!$A$2:$A$12,dMateriaPrima!$B$2:$B$12)</f>
        <v>Papel</v>
      </c>
      <c r="N8352" s="2">
        <f>_xlfn.XLOOKUP(G8352,dMateriaPrima!$A$2:$A$12,dMateriaPrima!$C$2:$C$12)</f>
        <v>9</v>
      </c>
      <c r="O8352" s="3">
        <f t="shared" si="650"/>
        <v>2223</v>
      </c>
      <c r="P8352" s="4">
        <f t="shared" si="651"/>
        <v>0</v>
      </c>
      <c r="Q8352" s="3">
        <f t="shared" si="652"/>
        <v>2223</v>
      </c>
      <c r="R8352" t="str">
        <f t="shared" si="653"/>
        <v>Em atraso</v>
      </c>
      <c r="S8352" s="5">
        <f t="shared" si="654"/>
        <v>3</v>
      </c>
    </row>
    <row r="8353" spans="1:19" x14ac:dyDescent="0.25">
      <c r="A8353">
        <v>8352</v>
      </c>
      <c r="B8353" s="1">
        <v>44417</v>
      </c>
      <c r="C8353" s="1">
        <v>44421</v>
      </c>
      <c r="D8353" s="1">
        <v>44440</v>
      </c>
      <c r="E8353" s="1">
        <v>44439</v>
      </c>
      <c r="F8353">
        <v>1</v>
      </c>
      <c r="G8353">
        <v>6</v>
      </c>
      <c r="H8353">
        <v>477</v>
      </c>
      <c r="I8353" s="6">
        <v>0</v>
      </c>
      <c r="J8353">
        <v>4</v>
      </c>
      <c r="K8353" t="str">
        <f>_xlfn.XLOOKUP(fCompras!F8353,dComprador!$A$2:$A$7,dComprador!$B$2:$B$7)</f>
        <v>Alon</v>
      </c>
      <c r="L8353" t="str">
        <f>_xlfn.XLOOKUP(J8353,dFornecedor!$A$2:$A$6,dFornecedor!$B$2:$B$6)</f>
        <v>AlphaOmega</v>
      </c>
      <c r="M8353" t="str">
        <f>_xlfn.XLOOKUP(G8353,dMateriaPrima!$A$2:$A$12,dMateriaPrima!$B$2:$B$12)</f>
        <v>Fio Algodão</v>
      </c>
      <c r="N8353" s="2">
        <f>_xlfn.XLOOKUP(G8353,dMateriaPrima!$A$2:$A$12,dMateriaPrima!$C$2:$C$12)</f>
        <v>55.9</v>
      </c>
      <c r="O8353" s="3">
        <f t="shared" si="650"/>
        <v>26664.3</v>
      </c>
      <c r="P8353" s="4">
        <f t="shared" si="651"/>
        <v>0</v>
      </c>
      <c r="Q8353" s="3">
        <f t="shared" si="652"/>
        <v>26664.3</v>
      </c>
      <c r="R8353" t="str">
        <f t="shared" si="653"/>
        <v>No prazo</v>
      </c>
      <c r="S8353" s="5">
        <f t="shared" si="654"/>
        <v>0</v>
      </c>
    </row>
    <row r="8354" spans="1:19" x14ac:dyDescent="0.25">
      <c r="A8354">
        <v>8353</v>
      </c>
      <c r="B8354" s="1">
        <v>44418</v>
      </c>
      <c r="C8354" s="1">
        <v>44429</v>
      </c>
      <c r="D8354" s="1">
        <v>44429</v>
      </c>
      <c r="E8354" s="1">
        <v>44436</v>
      </c>
      <c r="F8354">
        <v>4</v>
      </c>
      <c r="G8354">
        <v>3</v>
      </c>
      <c r="H8354">
        <v>147</v>
      </c>
      <c r="I8354" s="6">
        <v>0</v>
      </c>
      <c r="J8354">
        <v>1</v>
      </c>
      <c r="K8354" t="str">
        <f>_xlfn.XLOOKUP(fCompras!F8354,dComprador!$A$2:$A$7,dComprador!$B$2:$B$7)</f>
        <v>Lira</v>
      </c>
      <c r="L8354" t="str">
        <f>_xlfn.XLOOKUP(J8354,dFornecedor!$A$2:$A$6,dFornecedor!$B$2:$B$6)</f>
        <v>NorthShore</v>
      </c>
      <c r="M8354" t="str">
        <f>_xlfn.XLOOKUP(G8354,dMateriaPrima!$A$2:$A$12,dMateriaPrima!$B$2:$B$12)</f>
        <v>Barra Metal</v>
      </c>
      <c r="N8354" s="2">
        <f>_xlfn.XLOOKUP(G8354,dMateriaPrima!$A$2:$A$12,dMateriaPrima!$C$2:$C$12)</f>
        <v>565</v>
      </c>
      <c r="O8354" s="3">
        <f t="shared" si="650"/>
        <v>83055</v>
      </c>
      <c r="P8354" s="4">
        <f t="shared" si="651"/>
        <v>0</v>
      </c>
      <c r="Q8354" s="3">
        <f t="shared" si="652"/>
        <v>83055</v>
      </c>
      <c r="R8354" t="str">
        <f t="shared" si="653"/>
        <v>Em atraso</v>
      </c>
      <c r="S8354" s="5">
        <f t="shared" si="654"/>
        <v>7</v>
      </c>
    </row>
    <row r="8355" spans="1:19" x14ac:dyDescent="0.25">
      <c r="A8355">
        <v>8354</v>
      </c>
      <c r="B8355" s="1">
        <v>44418</v>
      </c>
      <c r="C8355" s="1">
        <v>44426</v>
      </c>
      <c r="D8355" s="1">
        <v>44429</v>
      </c>
      <c r="E8355" s="1">
        <v>44428</v>
      </c>
      <c r="F8355">
        <v>4</v>
      </c>
      <c r="G8355">
        <v>4</v>
      </c>
      <c r="H8355">
        <v>84</v>
      </c>
      <c r="I8355" s="6">
        <v>0</v>
      </c>
      <c r="J8355">
        <v>2</v>
      </c>
      <c r="K8355" t="str">
        <f>_xlfn.XLOOKUP(fCompras!F8355,dComprador!$A$2:$A$7,dComprador!$B$2:$B$7)</f>
        <v>Lira</v>
      </c>
      <c r="L8355" t="str">
        <f>_xlfn.XLOOKUP(J8355,dFornecedor!$A$2:$A$6,dFornecedor!$B$2:$B$6)</f>
        <v>Minerva</v>
      </c>
      <c r="M8355" t="str">
        <f>_xlfn.XLOOKUP(G8355,dMateriaPrima!$A$2:$A$12,dMateriaPrima!$B$2:$B$12)</f>
        <v>Madeira</v>
      </c>
      <c r="N8355" s="2">
        <f>_xlfn.XLOOKUP(G8355,dMateriaPrima!$A$2:$A$12,dMateriaPrima!$C$2:$C$12)</f>
        <v>168</v>
      </c>
      <c r="O8355" s="3">
        <f t="shared" si="650"/>
        <v>14112</v>
      </c>
      <c r="P8355" s="4">
        <f t="shared" si="651"/>
        <v>0</v>
      </c>
      <c r="Q8355" s="3">
        <f t="shared" si="652"/>
        <v>14112</v>
      </c>
      <c r="R8355" t="str">
        <f t="shared" si="653"/>
        <v>No prazo</v>
      </c>
      <c r="S8355" s="5">
        <f t="shared" si="654"/>
        <v>0</v>
      </c>
    </row>
    <row r="8356" spans="1:19" x14ac:dyDescent="0.25">
      <c r="A8356">
        <v>8355</v>
      </c>
      <c r="B8356" s="1">
        <v>44418</v>
      </c>
      <c r="C8356" s="1">
        <v>44422</v>
      </c>
      <c r="D8356" s="1">
        <v>44447</v>
      </c>
      <c r="E8356" s="1">
        <v>44448</v>
      </c>
      <c r="F8356">
        <v>1</v>
      </c>
      <c r="G8356">
        <v>11</v>
      </c>
      <c r="H8356">
        <v>432</v>
      </c>
      <c r="I8356" s="6">
        <v>0.14000000000000001</v>
      </c>
      <c r="J8356">
        <v>1</v>
      </c>
      <c r="K8356" t="str">
        <f>_xlfn.XLOOKUP(fCompras!F8356,dComprador!$A$2:$A$7,dComprador!$B$2:$B$7)</f>
        <v>Alon</v>
      </c>
      <c r="L8356" t="str">
        <f>_xlfn.XLOOKUP(J8356,dFornecedor!$A$2:$A$6,dFornecedor!$B$2:$B$6)</f>
        <v>NorthShore</v>
      </c>
      <c r="M8356" t="str">
        <f>_xlfn.XLOOKUP(G8356,dMateriaPrima!$A$2:$A$12,dMateriaPrima!$B$2:$B$12)</f>
        <v>Papel</v>
      </c>
      <c r="N8356" s="2">
        <f>_xlfn.XLOOKUP(G8356,dMateriaPrima!$A$2:$A$12,dMateriaPrima!$C$2:$C$12)</f>
        <v>9</v>
      </c>
      <c r="O8356" s="3">
        <f t="shared" si="650"/>
        <v>3888</v>
      </c>
      <c r="P8356" s="4">
        <f t="shared" si="651"/>
        <v>544.32000000000005</v>
      </c>
      <c r="Q8356" s="3">
        <f t="shared" si="652"/>
        <v>3343.68</v>
      </c>
      <c r="R8356" t="str">
        <f t="shared" si="653"/>
        <v>Em atraso</v>
      </c>
      <c r="S8356" s="5">
        <f t="shared" si="654"/>
        <v>1</v>
      </c>
    </row>
    <row r="8357" spans="1:19" x14ac:dyDescent="0.25">
      <c r="A8357">
        <v>8356</v>
      </c>
      <c r="B8357" s="1">
        <v>44418</v>
      </c>
      <c r="C8357" s="1">
        <v>44423</v>
      </c>
      <c r="D8357" s="1">
        <v>44450</v>
      </c>
      <c r="E8357" s="1">
        <v>44454</v>
      </c>
      <c r="F8357">
        <v>1</v>
      </c>
      <c r="G8357">
        <v>5</v>
      </c>
      <c r="H8357">
        <v>44</v>
      </c>
      <c r="I8357" s="6">
        <v>0</v>
      </c>
      <c r="J8357">
        <v>3</v>
      </c>
      <c r="K8357" t="str">
        <f>_xlfn.XLOOKUP(fCompras!F8357,dComprador!$A$2:$A$7,dComprador!$B$2:$B$7)</f>
        <v>Alon</v>
      </c>
      <c r="L8357" t="str">
        <f>_xlfn.XLOOKUP(J8357,dFornecedor!$A$2:$A$6,dFornecedor!$B$2:$B$6)</f>
        <v>StepUp</v>
      </c>
      <c r="M8357" t="str">
        <f>_xlfn.XLOOKUP(G8357,dMateriaPrima!$A$2:$A$12,dMateriaPrima!$B$2:$B$12)</f>
        <v>Areia</v>
      </c>
      <c r="N8357" s="2">
        <f>_xlfn.XLOOKUP(G8357,dMateriaPrima!$A$2:$A$12,dMateriaPrima!$C$2:$C$12)</f>
        <v>3.59</v>
      </c>
      <c r="O8357" s="3">
        <f t="shared" si="650"/>
        <v>157.95999999999998</v>
      </c>
      <c r="P8357" s="4">
        <f t="shared" si="651"/>
        <v>0</v>
      </c>
      <c r="Q8357" s="3">
        <f t="shared" si="652"/>
        <v>157.95999999999998</v>
      </c>
      <c r="R8357" t="str">
        <f t="shared" si="653"/>
        <v>Em atraso</v>
      </c>
      <c r="S8357" s="5">
        <f t="shared" si="654"/>
        <v>4</v>
      </c>
    </row>
    <row r="8358" spans="1:19" x14ac:dyDescent="0.25">
      <c r="A8358">
        <v>8357</v>
      </c>
      <c r="B8358" s="1">
        <v>44418</v>
      </c>
      <c r="C8358" s="1">
        <v>44426</v>
      </c>
      <c r="D8358" s="1">
        <v>44428</v>
      </c>
      <c r="E8358" s="1">
        <v>44433</v>
      </c>
      <c r="F8358">
        <v>4</v>
      </c>
      <c r="G8358">
        <v>9</v>
      </c>
      <c r="H8358">
        <v>388</v>
      </c>
      <c r="I8358" s="6">
        <v>0</v>
      </c>
      <c r="J8358">
        <v>2</v>
      </c>
      <c r="K8358" t="str">
        <f>_xlfn.XLOOKUP(fCompras!F8358,dComprador!$A$2:$A$7,dComprador!$B$2:$B$7)</f>
        <v>Lira</v>
      </c>
      <c r="L8358" t="str">
        <f>_xlfn.XLOOKUP(J8358,dFornecedor!$A$2:$A$6,dFornecedor!$B$2:$B$6)</f>
        <v>Minerva</v>
      </c>
      <c r="M8358" t="str">
        <f>_xlfn.XLOOKUP(G8358,dMateriaPrima!$A$2:$A$12,dMateriaPrima!$B$2:$B$12)</f>
        <v>Couro</v>
      </c>
      <c r="N8358" s="2">
        <f>_xlfn.XLOOKUP(G8358,dMateriaPrima!$A$2:$A$12,dMateriaPrima!$C$2:$C$12)</f>
        <v>4.4000000000000004</v>
      </c>
      <c r="O8358" s="3">
        <f t="shared" si="650"/>
        <v>1707.2</v>
      </c>
      <c r="P8358" s="4">
        <f t="shared" si="651"/>
        <v>0</v>
      </c>
      <c r="Q8358" s="3">
        <f t="shared" si="652"/>
        <v>1707.2</v>
      </c>
      <c r="R8358" t="str">
        <f t="shared" si="653"/>
        <v>Em atraso</v>
      </c>
      <c r="S8358" s="5">
        <f t="shared" si="654"/>
        <v>5</v>
      </c>
    </row>
    <row r="8359" spans="1:19" x14ac:dyDescent="0.25">
      <c r="A8359">
        <v>8358</v>
      </c>
      <c r="B8359" s="1">
        <v>44418</v>
      </c>
      <c r="C8359" s="1">
        <v>44422</v>
      </c>
      <c r="D8359" s="1">
        <v>44424</v>
      </c>
      <c r="E8359" s="1">
        <v>44428</v>
      </c>
      <c r="F8359">
        <v>4</v>
      </c>
      <c r="G8359">
        <v>9</v>
      </c>
      <c r="H8359">
        <v>311</v>
      </c>
      <c r="I8359" s="6">
        <v>0</v>
      </c>
      <c r="J8359">
        <v>2</v>
      </c>
      <c r="K8359" t="str">
        <f>_xlfn.XLOOKUP(fCompras!F8359,dComprador!$A$2:$A$7,dComprador!$B$2:$B$7)</f>
        <v>Lira</v>
      </c>
      <c r="L8359" t="str">
        <f>_xlfn.XLOOKUP(J8359,dFornecedor!$A$2:$A$6,dFornecedor!$B$2:$B$6)</f>
        <v>Minerva</v>
      </c>
      <c r="M8359" t="str">
        <f>_xlfn.XLOOKUP(G8359,dMateriaPrima!$A$2:$A$12,dMateriaPrima!$B$2:$B$12)</f>
        <v>Couro</v>
      </c>
      <c r="N8359" s="2">
        <f>_xlfn.XLOOKUP(G8359,dMateriaPrima!$A$2:$A$12,dMateriaPrima!$C$2:$C$12)</f>
        <v>4.4000000000000004</v>
      </c>
      <c r="O8359" s="3">
        <f t="shared" si="650"/>
        <v>1368.4</v>
      </c>
      <c r="P8359" s="4">
        <f t="shared" si="651"/>
        <v>0</v>
      </c>
      <c r="Q8359" s="3">
        <f t="shared" si="652"/>
        <v>1368.4</v>
      </c>
      <c r="R8359" t="str">
        <f t="shared" si="653"/>
        <v>Em atraso</v>
      </c>
      <c r="S8359" s="5">
        <f t="shared" si="654"/>
        <v>4</v>
      </c>
    </row>
    <row r="8360" spans="1:19" x14ac:dyDescent="0.25">
      <c r="A8360">
        <v>8359</v>
      </c>
      <c r="B8360" s="1">
        <v>44418</v>
      </c>
      <c r="C8360" s="1">
        <v>44419</v>
      </c>
      <c r="D8360" s="1">
        <v>44433</v>
      </c>
      <c r="E8360" s="1">
        <v>44434</v>
      </c>
      <c r="F8360">
        <v>1</v>
      </c>
      <c r="G8360">
        <v>5</v>
      </c>
      <c r="H8360">
        <v>136</v>
      </c>
      <c r="I8360" s="6">
        <v>0</v>
      </c>
      <c r="J8360">
        <v>1</v>
      </c>
      <c r="K8360" t="str">
        <f>_xlfn.XLOOKUP(fCompras!F8360,dComprador!$A$2:$A$7,dComprador!$B$2:$B$7)</f>
        <v>Alon</v>
      </c>
      <c r="L8360" t="str">
        <f>_xlfn.XLOOKUP(J8360,dFornecedor!$A$2:$A$6,dFornecedor!$B$2:$B$6)</f>
        <v>NorthShore</v>
      </c>
      <c r="M8360" t="str">
        <f>_xlfn.XLOOKUP(G8360,dMateriaPrima!$A$2:$A$12,dMateriaPrima!$B$2:$B$12)</f>
        <v>Areia</v>
      </c>
      <c r="N8360" s="2">
        <f>_xlfn.XLOOKUP(G8360,dMateriaPrima!$A$2:$A$12,dMateriaPrima!$C$2:$C$12)</f>
        <v>3.59</v>
      </c>
      <c r="O8360" s="3">
        <f t="shared" si="650"/>
        <v>488.24</v>
      </c>
      <c r="P8360" s="4">
        <f t="shared" si="651"/>
        <v>0</v>
      </c>
      <c r="Q8360" s="3">
        <f t="shared" si="652"/>
        <v>488.24</v>
      </c>
      <c r="R8360" t="str">
        <f t="shared" si="653"/>
        <v>Em atraso</v>
      </c>
      <c r="S8360" s="5">
        <f t="shared" si="654"/>
        <v>1</v>
      </c>
    </row>
    <row r="8361" spans="1:19" x14ac:dyDescent="0.25">
      <c r="A8361">
        <v>8360</v>
      </c>
      <c r="B8361" s="1">
        <v>44418</v>
      </c>
      <c r="C8361" s="1">
        <v>44420</v>
      </c>
      <c r="D8361" s="1">
        <v>44436</v>
      </c>
      <c r="E8361" s="1">
        <v>44436</v>
      </c>
      <c r="F8361">
        <v>1</v>
      </c>
      <c r="G8361">
        <v>4</v>
      </c>
      <c r="H8361">
        <v>177</v>
      </c>
      <c r="I8361" s="6">
        <v>0</v>
      </c>
      <c r="J8361">
        <v>4</v>
      </c>
      <c r="K8361" t="str">
        <f>_xlfn.XLOOKUP(fCompras!F8361,dComprador!$A$2:$A$7,dComprador!$B$2:$B$7)</f>
        <v>Alon</v>
      </c>
      <c r="L8361" t="str">
        <f>_xlfn.XLOOKUP(J8361,dFornecedor!$A$2:$A$6,dFornecedor!$B$2:$B$6)</f>
        <v>AlphaOmega</v>
      </c>
      <c r="M8361" t="str">
        <f>_xlfn.XLOOKUP(G8361,dMateriaPrima!$A$2:$A$12,dMateriaPrima!$B$2:$B$12)</f>
        <v>Madeira</v>
      </c>
      <c r="N8361" s="2">
        <f>_xlfn.XLOOKUP(G8361,dMateriaPrima!$A$2:$A$12,dMateriaPrima!$C$2:$C$12)</f>
        <v>168</v>
      </c>
      <c r="O8361" s="3">
        <f t="shared" si="650"/>
        <v>29736</v>
      </c>
      <c r="P8361" s="4">
        <f t="shared" si="651"/>
        <v>0</v>
      </c>
      <c r="Q8361" s="3">
        <f t="shared" si="652"/>
        <v>29736</v>
      </c>
      <c r="R8361" t="str">
        <f t="shared" si="653"/>
        <v>No prazo</v>
      </c>
      <c r="S8361" s="5">
        <f t="shared" si="654"/>
        <v>0</v>
      </c>
    </row>
    <row r="8362" spans="1:19" x14ac:dyDescent="0.25">
      <c r="A8362">
        <v>8361</v>
      </c>
      <c r="B8362" s="1">
        <v>44418</v>
      </c>
      <c r="C8362" s="1">
        <v>44427</v>
      </c>
      <c r="D8362" s="1">
        <v>44439</v>
      </c>
      <c r="E8362" s="1">
        <v>44438</v>
      </c>
      <c r="F8362">
        <v>1</v>
      </c>
      <c r="G8362">
        <v>1</v>
      </c>
      <c r="H8362">
        <v>115</v>
      </c>
      <c r="I8362" s="6">
        <v>0</v>
      </c>
      <c r="J8362">
        <v>1</v>
      </c>
      <c r="K8362" t="str">
        <f>_xlfn.XLOOKUP(fCompras!F8362,dComprador!$A$2:$A$7,dComprador!$B$2:$B$7)</f>
        <v>Alon</v>
      </c>
      <c r="L8362" t="str">
        <f>_xlfn.XLOOKUP(J8362,dFornecedor!$A$2:$A$6,dFornecedor!$B$2:$B$6)</f>
        <v>NorthShore</v>
      </c>
      <c r="M8362" t="str">
        <f>_xlfn.XLOOKUP(G8362,dMateriaPrima!$A$2:$A$12,dMateriaPrima!$B$2:$B$12)</f>
        <v>Tecido</v>
      </c>
      <c r="N8362" s="2">
        <f>_xlfn.XLOOKUP(G8362,dMateriaPrima!$A$2:$A$12,dMateriaPrima!$C$2:$C$12)</f>
        <v>18</v>
      </c>
      <c r="O8362" s="3">
        <f t="shared" si="650"/>
        <v>2070</v>
      </c>
      <c r="P8362" s="4">
        <f t="shared" si="651"/>
        <v>0</v>
      </c>
      <c r="Q8362" s="3">
        <f t="shared" si="652"/>
        <v>2070</v>
      </c>
      <c r="R8362" t="str">
        <f t="shared" si="653"/>
        <v>No prazo</v>
      </c>
      <c r="S8362" s="5">
        <f t="shared" si="654"/>
        <v>0</v>
      </c>
    </row>
    <row r="8363" spans="1:19" x14ac:dyDescent="0.25">
      <c r="A8363">
        <v>8362</v>
      </c>
      <c r="B8363" s="1">
        <v>44418</v>
      </c>
      <c r="C8363" s="1">
        <v>44418</v>
      </c>
      <c r="D8363" s="1">
        <v>44436</v>
      </c>
      <c r="E8363" s="1">
        <v>44439</v>
      </c>
      <c r="F8363">
        <v>1</v>
      </c>
      <c r="G8363">
        <v>8</v>
      </c>
      <c r="H8363">
        <v>586</v>
      </c>
      <c r="I8363" s="6">
        <v>0</v>
      </c>
      <c r="J8363">
        <v>2</v>
      </c>
      <c r="K8363" t="str">
        <f>_xlfn.XLOOKUP(fCompras!F8363,dComprador!$A$2:$A$7,dComprador!$B$2:$B$7)</f>
        <v>Alon</v>
      </c>
      <c r="L8363" t="str">
        <f>_xlfn.XLOOKUP(J8363,dFornecedor!$A$2:$A$6,dFornecedor!$B$2:$B$6)</f>
        <v>Minerva</v>
      </c>
      <c r="M8363" t="str">
        <f>_xlfn.XLOOKUP(G8363,dMateriaPrima!$A$2:$A$12,dMateriaPrima!$B$2:$B$12)</f>
        <v>Cimento</v>
      </c>
      <c r="N8363" s="2">
        <f>_xlfn.XLOOKUP(G8363,dMateriaPrima!$A$2:$A$12,dMateriaPrima!$C$2:$C$12)</f>
        <v>23</v>
      </c>
      <c r="O8363" s="3">
        <f t="shared" si="650"/>
        <v>13478</v>
      </c>
      <c r="P8363" s="4">
        <f t="shared" si="651"/>
        <v>0</v>
      </c>
      <c r="Q8363" s="3">
        <f t="shared" si="652"/>
        <v>13478</v>
      </c>
      <c r="R8363" t="str">
        <f t="shared" si="653"/>
        <v>Em atraso</v>
      </c>
      <c r="S8363" s="5">
        <f t="shared" si="654"/>
        <v>3</v>
      </c>
    </row>
    <row r="8364" spans="1:19" x14ac:dyDescent="0.25">
      <c r="A8364">
        <v>8363</v>
      </c>
      <c r="B8364" s="1">
        <v>44418</v>
      </c>
      <c r="C8364" s="1">
        <v>44418</v>
      </c>
      <c r="D8364" s="1">
        <v>44439</v>
      </c>
      <c r="E8364" s="1">
        <v>44440</v>
      </c>
      <c r="F8364">
        <v>1</v>
      </c>
      <c r="G8364">
        <v>5</v>
      </c>
      <c r="H8364">
        <v>12</v>
      </c>
      <c r="I8364" s="6">
        <v>0</v>
      </c>
      <c r="J8364">
        <v>5</v>
      </c>
      <c r="K8364" t="str">
        <f>_xlfn.XLOOKUP(fCompras!F8364,dComprador!$A$2:$A$7,dComprador!$B$2:$B$7)</f>
        <v>Alon</v>
      </c>
      <c r="L8364" t="str">
        <f>_xlfn.XLOOKUP(J8364,dFornecedor!$A$2:$A$6,dFornecedor!$B$2:$B$6)</f>
        <v>Atlas</v>
      </c>
      <c r="M8364" t="str">
        <f>_xlfn.XLOOKUP(G8364,dMateriaPrima!$A$2:$A$12,dMateriaPrima!$B$2:$B$12)</f>
        <v>Areia</v>
      </c>
      <c r="N8364" s="2">
        <f>_xlfn.XLOOKUP(G8364,dMateriaPrima!$A$2:$A$12,dMateriaPrima!$C$2:$C$12)</f>
        <v>3.59</v>
      </c>
      <c r="O8364" s="3">
        <f t="shared" si="650"/>
        <v>43.08</v>
      </c>
      <c r="P8364" s="4">
        <f t="shared" si="651"/>
        <v>0</v>
      </c>
      <c r="Q8364" s="3">
        <f t="shared" si="652"/>
        <v>43.08</v>
      </c>
      <c r="R8364" t="str">
        <f t="shared" si="653"/>
        <v>Em atraso</v>
      </c>
      <c r="S8364" s="5">
        <f t="shared" si="654"/>
        <v>1</v>
      </c>
    </row>
    <row r="8365" spans="1:19" x14ac:dyDescent="0.25">
      <c r="A8365">
        <v>8364</v>
      </c>
      <c r="B8365" s="1">
        <v>44418</v>
      </c>
      <c r="C8365" s="1">
        <v>44419</v>
      </c>
      <c r="D8365" s="1">
        <v>44448</v>
      </c>
      <c r="E8365" s="1">
        <v>44453</v>
      </c>
      <c r="F8365">
        <v>1</v>
      </c>
      <c r="G8365">
        <v>7</v>
      </c>
      <c r="H8365">
        <v>123</v>
      </c>
      <c r="I8365" s="6">
        <v>0</v>
      </c>
      <c r="J8365">
        <v>3</v>
      </c>
      <c r="K8365" t="str">
        <f>_xlfn.XLOOKUP(fCompras!F8365,dComprador!$A$2:$A$7,dComprador!$B$2:$B$7)</f>
        <v>Alon</v>
      </c>
      <c r="L8365" t="str">
        <f>_xlfn.XLOOKUP(J8365,dFornecedor!$A$2:$A$6,dFornecedor!$B$2:$B$6)</f>
        <v>StepUp</v>
      </c>
      <c r="M8365" t="str">
        <f>_xlfn.XLOOKUP(G8365,dMateriaPrima!$A$2:$A$12,dMateriaPrima!$B$2:$B$12)</f>
        <v>Poliéster</v>
      </c>
      <c r="N8365" s="2">
        <f>_xlfn.XLOOKUP(G8365,dMateriaPrima!$A$2:$A$12,dMateriaPrima!$C$2:$C$12)</f>
        <v>8</v>
      </c>
      <c r="O8365" s="3">
        <f t="shared" si="650"/>
        <v>984</v>
      </c>
      <c r="P8365" s="4">
        <f t="shared" si="651"/>
        <v>0</v>
      </c>
      <c r="Q8365" s="3">
        <f t="shared" si="652"/>
        <v>984</v>
      </c>
      <c r="R8365" t="str">
        <f t="shared" si="653"/>
        <v>Em atraso</v>
      </c>
      <c r="S8365" s="5">
        <f t="shared" si="654"/>
        <v>5</v>
      </c>
    </row>
    <row r="8366" spans="1:19" x14ac:dyDescent="0.25">
      <c r="A8366">
        <v>8365</v>
      </c>
      <c r="B8366" s="1">
        <v>44419</v>
      </c>
      <c r="C8366" s="1">
        <v>44428</v>
      </c>
      <c r="D8366" s="1">
        <v>44429</v>
      </c>
      <c r="E8366" s="1">
        <v>44430</v>
      </c>
      <c r="F8366">
        <v>4</v>
      </c>
      <c r="G8366">
        <v>11</v>
      </c>
      <c r="H8366">
        <v>111</v>
      </c>
      <c r="I8366" s="6">
        <v>0</v>
      </c>
      <c r="J8366">
        <v>3</v>
      </c>
      <c r="K8366" t="str">
        <f>_xlfn.XLOOKUP(fCompras!F8366,dComprador!$A$2:$A$7,dComprador!$B$2:$B$7)</f>
        <v>Lira</v>
      </c>
      <c r="L8366" t="str">
        <f>_xlfn.XLOOKUP(J8366,dFornecedor!$A$2:$A$6,dFornecedor!$B$2:$B$6)</f>
        <v>StepUp</v>
      </c>
      <c r="M8366" t="str">
        <f>_xlfn.XLOOKUP(G8366,dMateriaPrima!$A$2:$A$12,dMateriaPrima!$B$2:$B$12)</f>
        <v>Papel</v>
      </c>
      <c r="N8366" s="2">
        <f>_xlfn.XLOOKUP(G8366,dMateriaPrima!$A$2:$A$12,dMateriaPrima!$C$2:$C$12)</f>
        <v>9</v>
      </c>
      <c r="O8366" s="3">
        <f t="shared" si="650"/>
        <v>999</v>
      </c>
      <c r="P8366" s="4">
        <f t="shared" si="651"/>
        <v>0</v>
      </c>
      <c r="Q8366" s="3">
        <f t="shared" si="652"/>
        <v>999</v>
      </c>
      <c r="R8366" t="str">
        <f t="shared" si="653"/>
        <v>Em atraso</v>
      </c>
      <c r="S8366" s="5">
        <f t="shared" si="654"/>
        <v>1</v>
      </c>
    </row>
    <row r="8367" spans="1:19" x14ac:dyDescent="0.25">
      <c r="A8367">
        <v>8366</v>
      </c>
      <c r="B8367" s="1">
        <v>44419</v>
      </c>
      <c r="C8367" s="1">
        <v>44421</v>
      </c>
      <c r="D8367" s="1">
        <v>44424</v>
      </c>
      <c r="E8367" s="1">
        <v>44428</v>
      </c>
      <c r="F8367">
        <v>4</v>
      </c>
      <c r="G8367">
        <v>5</v>
      </c>
      <c r="H8367">
        <v>436</v>
      </c>
      <c r="I8367" s="6">
        <v>0</v>
      </c>
      <c r="J8367">
        <v>2</v>
      </c>
      <c r="K8367" t="str">
        <f>_xlfn.XLOOKUP(fCompras!F8367,dComprador!$A$2:$A$7,dComprador!$B$2:$B$7)</f>
        <v>Lira</v>
      </c>
      <c r="L8367" t="str">
        <f>_xlfn.XLOOKUP(J8367,dFornecedor!$A$2:$A$6,dFornecedor!$B$2:$B$6)</f>
        <v>Minerva</v>
      </c>
      <c r="M8367" t="str">
        <f>_xlfn.XLOOKUP(G8367,dMateriaPrima!$A$2:$A$12,dMateriaPrima!$B$2:$B$12)</f>
        <v>Areia</v>
      </c>
      <c r="N8367" s="2">
        <f>_xlfn.XLOOKUP(G8367,dMateriaPrima!$A$2:$A$12,dMateriaPrima!$C$2:$C$12)</f>
        <v>3.59</v>
      </c>
      <c r="O8367" s="3">
        <f t="shared" si="650"/>
        <v>1565.24</v>
      </c>
      <c r="P8367" s="4">
        <f t="shared" si="651"/>
        <v>0</v>
      </c>
      <c r="Q8367" s="3">
        <f t="shared" si="652"/>
        <v>1565.24</v>
      </c>
      <c r="R8367" t="str">
        <f t="shared" si="653"/>
        <v>Em atraso</v>
      </c>
      <c r="S8367" s="5">
        <f t="shared" si="654"/>
        <v>4</v>
      </c>
    </row>
    <row r="8368" spans="1:19" x14ac:dyDescent="0.25">
      <c r="A8368">
        <v>8367</v>
      </c>
      <c r="B8368" s="1">
        <v>44419</v>
      </c>
      <c r="C8368" s="1">
        <v>44427</v>
      </c>
      <c r="D8368" s="1">
        <v>44437</v>
      </c>
      <c r="E8368" s="1">
        <v>44437</v>
      </c>
      <c r="F8368">
        <v>2</v>
      </c>
      <c r="G8368">
        <v>7</v>
      </c>
      <c r="H8368">
        <v>190</v>
      </c>
      <c r="I8368" s="6">
        <v>0</v>
      </c>
      <c r="J8368">
        <v>2</v>
      </c>
      <c r="K8368" t="str">
        <f>_xlfn.XLOOKUP(fCompras!F8368,dComprador!$A$2:$A$7,dComprador!$B$2:$B$7)</f>
        <v>João</v>
      </c>
      <c r="L8368" t="str">
        <f>_xlfn.XLOOKUP(J8368,dFornecedor!$A$2:$A$6,dFornecedor!$B$2:$B$6)</f>
        <v>Minerva</v>
      </c>
      <c r="M8368" t="str">
        <f>_xlfn.XLOOKUP(G8368,dMateriaPrima!$A$2:$A$12,dMateriaPrima!$B$2:$B$12)</f>
        <v>Poliéster</v>
      </c>
      <c r="N8368" s="2">
        <f>_xlfn.XLOOKUP(G8368,dMateriaPrima!$A$2:$A$12,dMateriaPrima!$C$2:$C$12)</f>
        <v>8</v>
      </c>
      <c r="O8368" s="3">
        <f t="shared" si="650"/>
        <v>1520</v>
      </c>
      <c r="P8368" s="4">
        <f t="shared" si="651"/>
        <v>0</v>
      </c>
      <c r="Q8368" s="3">
        <f t="shared" si="652"/>
        <v>1520</v>
      </c>
      <c r="R8368" t="str">
        <f t="shared" si="653"/>
        <v>No prazo</v>
      </c>
      <c r="S8368" s="5">
        <f t="shared" si="654"/>
        <v>0</v>
      </c>
    </row>
    <row r="8369" spans="1:19" x14ac:dyDescent="0.25">
      <c r="A8369">
        <v>8368</v>
      </c>
      <c r="B8369" s="1">
        <v>44419</v>
      </c>
      <c r="C8369" s="1">
        <v>44419</v>
      </c>
      <c r="D8369" s="1">
        <v>44443</v>
      </c>
      <c r="E8369" s="1">
        <v>44447</v>
      </c>
      <c r="F8369">
        <v>1</v>
      </c>
      <c r="G8369">
        <v>6</v>
      </c>
      <c r="H8369">
        <v>83</v>
      </c>
      <c r="I8369" s="6">
        <v>0</v>
      </c>
      <c r="J8369">
        <v>4</v>
      </c>
      <c r="K8369" t="str">
        <f>_xlfn.XLOOKUP(fCompras!F8369,dComprador!$A$2:$A$7,dComprador!$B$2:$B$7)</f>
        <v>Alon</v>
      </c>
      <c r="L8369" t="str">
        <f>_xlfn.XLOOKUP(J8369,dFornecedor!$A$2:$A$6,dFornecedor!$B$2:$B$6)</f>
        <v>AlphaOmega</v>
      </c>
      <c r="M8369" t="str">
        <f>_xlfn.XLOOKUP(G8369,dMateriaPrima!$A$2:$A$12,dMateriaPrima!$B$2:$B$12)</f>
        <v>Fio Algodão</v>
      </c>
      <c r="N8369" s="2">
        <f>_xlfn.XLOOKUP(G8369,dMateriaPrima!$A$2:$A$12,dMateriaPrima!$C$2:$C$12)</f>
        <v>55.9</v>
      </c>
      <c r="O8369" s="3">
        <f t="shared" si="650"/>
        <v>4639.7</v>
      </c>
      <c r="P8369" s="4">
        <f t="shared" si="651"/>
        <v>0</v>
      </c>
      <c r="Q8369" s="3">
        <f t="shared" si="652"/>
        <v>4639.7</v>
      </c>
      <c r="R8369" t="str">
        <f t="shared" si="653"/>
        <v>Em atraso</v>
      </c>
      <c r="S8369" s="5">
        <f t="shared" si="654"/>
        <v>4</v>
      </c>
    </row>
    <row r="8370" spans="1:19" x14ac:dyDescent="0.25">
      <c r="A8370">
        <v>8369</v>
      </c>
      <c r="B8370" s="1">
        <v>44419</v>
      </c>
      <c r="C8370" s="1">
        <v>44419</v>
      </c>
      <c r="D8370" s="1">
        <v>44449</v>
      </c>
      <c r="E8370" s="1">
        <v>44451</v>
      </c>
      <c r="F8370">
        <v>1</v>
      </c>
      <c r="G8370">
        <v>4</v>
      </c>
      <c r="H8370">
        <v>258</v>
      </c>
      <c r="I8370" s="6">
        <v>0</v>
      </c>
      <c r="J8370">
        <v>2</v>
      </c>
      <c r="K8370" t="str">
        <f>_xlfn.XLOOKUP(fCompras!F8370,dComprador!$A$2:$A$7,dComprador!$B$2:$B$7)</f>
        <v>Alon</v>
      </c>
      <c r="L8370" t="str">
        <f>_xlfn.XLOOKUP(J8370,dFornecedor!$A$2:$A$6,dFornecedor!$B$2:$B$6)</f>
        <v>Minerva</v>
      </c>
      <c r="M8370" t="str">
        <f>_xlfn.XLOOKUP(G8370,dMateriaPrima!$A$2:$A$12,dMateriaPrima!$B$2:$B$12)</f>
        <v>Madeira</v>
      </c>
      <c r="N8370" s="2">
        <f>_xlfn.XLOOKUP(G8370,dMateriaPrima!$A$2:$A$12,dMateriaPrima!$C$2:$C$12)</f>
        <v>168</v>
      </c>
      <c r="O8370" s="3">
        <f t="shared" si="650"/>
        <v>43344</v>
      </c>
      <c r="P8370" s="4">
        <f t="shared" si="651"/>
        <v>0</v>
      </c>
      <c r="Q8370" s="3">
        <f t="shared" si="652"/>
        <v>43344</v>
      </c>
      <c r="R8370" t="str">
        <f t="shared" si="653"/>
        <v>Em atraso</v>
      </c>
      <c r="S8370" s="5">
        <f t="shared" si="654"/>
        <v>2</v>
      </c>
    </row>
    <row r="8371" spans="1:19" x14ac:dyDescent="0.25">
      <c r="A8371">
        <v>8370</v>
      </c>
      <c r="B8371" s="1">
        <v>44419</v>
      </c>
      <c r="C8371" s="1">
        <v>44427</v>
      </c>
      <c r="D8371" s="1">
        <v>44441</v>
      </c>
      <c r="E8371" s="1">
        <v>44441</v>
      </c>
      <c r="F8371">
        <v>1</v>
      </c>
      <c r="G8371">
        <v>2</v>
      </c>
      <c r="H8371">
        <v>223</v>
      </c>
      <c r="I8371" s="6">
        <v>0</v>
      </c>
      <c r="J8371">
        <v>5</v>
      </c>
      <c r="K8371" t="str">
        <f>_xlfn.XLOOKUP(fCompras!F8371,dComprador!$A$2:$A$7,dComprador!$B$2:$B$7)</f>
        <v>Alon</v>
      </c>
      <c r="L8371" t="str">
        <f>_xlfn.XLOOKUP(J8371,dFornecedor!$A$2:$A$6,dFornecedor!$B$2:$B$6)</f>
        <v>Atlas</v>
      </c>
      <c r="M8371" t="str">
        <f>_xlfn.XLOOKUP(G8371,dMateriaPrima!$A$2:$A$12,dMateriaPrima!$B$2:$B$12)</f>
        <v>Chapa Metal</v>
      </c>
      <c r="N8371" s="2">
        <f>_xlfn.XLOOKUP(G8371,dMateriaPrima!$A$2:$A$12,dMateriaPrima!$C$2:$C$12)</f>
        <v>299.89999999999998</v>
      </c>
      <c r="O8371" s="3">
        <f t="shared" si="650"/>
        <v>66877.7</v>
      </c>
      <c r="P8371" s="4">
        <f t="shared" si="651"/>
        <v>0</v>
      </c>
      <c r="Q8371" s="3">
        <f t="shared" si="652"/>
        <v>66877.7</v>
      </c>
      <c r="R8371" t="str">
        <f t="shared" si="653"/>
        <v>No prazo</v>
      </c>
      <c r="S8371" s="5">
        <f t="shared" si="654"/>
        <v>0</v>
      </c>
    </row>
    <row r="8372" spans="1:19" x14ac:dyDescent="0.25">
      <c r="A8372">
        <v>8371</v>
      </c>
      <c r="B8372" s="1">
        <v>44419</v>
      </c>
      <c r="C8372" s="1">
        <v>44433</v>
      </c>
      <c r="D8372" s="1">
        <v>44441</v>
      </c>
      <c r="E8372" s="1">
        <v>44444</v>
      </c>
      <c r="F8372">
        <v>1</v>
      </c>
      <c r="G8372">
        <v>9</v>
      </c>
      <c r="H8372">
        <v>301</v>
      </c>
      <c r="I8372" s="6">
        <v>0</v>
      </c>
      <c r="J8372">
        <v>1</v>
      </c>
      <c r="K8372" t="str">
        <f>_xlfn.XLOOKUP(fCompras!F8372,dComprador!$A$2:$A$7,dComprador!$B$2:$B$7)</f>
        <v>Alon</v>
      </c>
      <c r="L8372" t="str">
        <f>_xlfn.XLOOKUP(J8372,dFornecedor!$A$2:$A$6,dFornecedor!$B$2:$B$6)</f>
        <v>NorthShore</v>
      </c>
      <c r="M8372" t="str">
        <f>_xlfn.XLOOKUP(G8372,dMateriaPrima!$A$2:$A$12,dMateriaPrima!$B$2:$B$12)</f>
        <v>Couro</v>
      </c>
      <c r="N8372" s="2">
        <f>_xlfn.XLOOKUP(G8372,dMateriaPrima!$A$2:$A$12,dMateriaPrima!$C$2:$C$12)</f>
        <v>4.4000000000000004</v>
      </c>
      <c r="O8372" s="3">
        <f t="shared" si="650"/>
        <v>1324.4</v>
      </c>
      <c r="P8372" s="4">
        <f t="shared" si="651"/>
        <v>0</v>
      </c>
      <c r="Q8372" s="3">
        <f t="shared" si="652"/>
        <v>1324.4</v>
      </c>
      <c r="R8372" t="str">
        <f t="shared" si="653"/>
        <v>Em atraso</v>
      </c>
      <c r="S8372" s="5">
        <f t="shared" si="654"/>
        <v>3</v>
      </c>
    </row>
    <row r="8373" spans="1:19" x14ac:dyDescent="0.25">
      <c r="A8373">
        <v>8372</v>
      </c>
      <c r="B8373" s="1">
        <v>44419</v>
      </c>
      <c r="C8373" s="1">
        <v>44419</v>
      </c>
      <c r="D8373" s="1">
        <v>44442</v>
      </c>
      <c r="E8373" s="1">
        <v>44444</v>
      </c>
      <c r="F8373">
        <v>1</v>
      </c>
      <c r="G8373">
        <v>5</v>
      </c>
      <c r="H8373">
        <v>102</v>
      </c>
      <c r="I8373" s="6">
        <v>0</v>
      </c>
      <c r="J8373">
        <v>4</v>
      </c>
      <c r="K8373" t="str">
        <f>_xlfn.XLOOKUP(fCompras!F8373,dComprador!$A$2:$A$7,dComprador!$B$2:$B$7)</f>
        <v>Alon</v>
      </c>
      <c r="L8373" t="str">
        <f>_xlfn.XLOOKUP(J8373,dFornecedor!$A$2:$A$6,dFornecedor!$B$2:$B$6)</f>
        <v>AlphaOmega</v>
      </c>
      <c r="M8373" t="str">
        <f>_xlfn.XLOOKUP(G8373,dMateriaPrima!$A$2:$A$12,dMateriaPrima!$B$2:$B$12)</f>
        <v>Areia</v>
      </c>
      <c r="N8373" s="2">
        <f>_xlfn.XLOOKUP(G8373,dMateriaPrima!$A$2:$A$12,dMateriaPrima!$C$2:$C$12)</f>
        <v>3.59</v>
      </c>
      <c r="O8373" s="3">
        <f t="shared" si="650"/>
        <v>366.18</v>
      </c>
      <c r="P8373" s="4">
        <f t="shared" si="651"/>
        <v>0</v>
      </c>
      <c r="Q8373" s="3">
        <f t="shared" si="652"/>
        <v>366.18</v>
      </c>
      <c r="R8373" t="str">
        <f t="shared" si="653"/>
        <v>Em atraso</v>
      </c>
      <c r="S8373" s="5">
        <f t="shared" si="654"/>
        <v>2</v>
      </c>
    </row>
    <row r="8374" spans="1:19" x14ac:dyDescent="0.25">
      <c r="A8374">
        <v>8373</v>
      </c>
      <c r="B8374" s="1">
        <v>44420</v>
      </c>
      <c r="C8374" s="1">
        <v>44427</v>
      </c>
      <c r="D8374" s="1">
        <v>44428</v>
      </c>
      <c r="E8374" s="1">
        <v>44430</v>
      </c>
      <c r="F8374">
        <v>4</v>
      </c>
      <c r="G8374">
        <v>7</v>
      </c>
      <c r="H8374">
        <v>145</v>
      </c>
      <c r="I8374" s="6">
        <v>0</v>
      </c>
      <c r="J8374">
        <v>3</v>
      </c>
      <c r="K8374" t="str">
        <f>_xlfn.XLOOKUP(fCompras!F8374,dComprador!$A$2:$A$7,dComprador!$B$2:$B$7)</f>
        <v>Lira</v>
      </c>
      <c r="L8374" t="str">
        <f>_xlfn.XLOOKUP(J8374,dFornecedor!$A$2:$A$6,dFornecedor!$B$2:$B$6)</f>
        <v>StepUp</v>
      </c>
      <c r="M8374" t="str">
        <f>_xlfn.XLOOKUP(G8374,dMateriaPrima!$A$2:$A$12,dMateriaPrima!$B$2:$B$12)</f>
        <v>Poliéster</v>
      </c>
      <c r="N8374" s="2">
        <f>_xlfn.XLOOKUP(G8374,dMateriaPrima!$A$2:$A$12,dMateriaPrima!$C$2:$C$12)</f>
        <v>8</v>
      </c>
      <c r="O8374" s="3">
        <f t="shared" si="650"/>
        <v>1160</v>
      </c>
      <c r="P8374" s="4">
        <f t="shared" si="651"/>
        <v>0</v>
      </c>
      <c r="Q8374" s="3">
        <f t="shared" si="652"/>
        <v>1160</v>
      </c>
      <c r="R8374" t="str">
        <f t="shared" si="653"/>
        <v>Em atraso</v>
      </c>
      <c r="S8374" s="5">
        <f t="shared" si="654"/>
        <v>2</v>
      </c>
    </row>
    <row r="8375" spans="1:19" x14ac:dyDescent="0.25">
      <c r="A8375">
        <v>8374</v>
      </c>
      <c r="B8375" s="1">
        <v>44420</v>
      </c>
      <c r="C8375" s="1">
        <v>44423</v>
      </c>
      <c r="D8375" s="1">
        <v>44428</v>
      </c>
      <c r="E8375" s="1">
        <v>44427</v>
      </c>
      <c r="F8375">
        <v>4</v>
      </c>
      <c r="G8375">
        <v>7</v>
      </c>
      <c r="H8375">
        <v>153</v>
      </c>
      <c r="I8375" s="6">
        <v>0</v>
      </c>
      <c r="J8375">
        <v>3</v>
      </c>
      <c r="K8375" t="str">
        <f>_xlfn.XLOOKUP(fCompras!F8375,dComprador!$A$2:$A$7,dComprador!$B$2:$B$7)</f>
        <v>Lira</v>
      </c>
      <c r="L8375" t="str">
        <f>_xlfn.XLOOKUP(J8375,dFornecedor!$A$2:$A$6,dFornecedor!$B$2:$B$6)</f>
        <v>StepUp</v>
      </c>
      <c r="M8375" t="str">
        <f>_xlfn.XLOOKUP(G8375,dMateriaPrima!$A$2:$A$12,dMateriaPrima!$B$2:$B$12)</f>
        <v>Poliéster</v>
      </c>
      <c r="N8375" s="2">
        <f>_xlfn.XLOOKUP(G8375,dMateriaPrima!$A$2:$A$12,dMateriaPrima!$C$2:$C$12)</f>
        <v>8</v>
      </c>
      <c r="O8375" s="3">
        <f t="shared" si="650"/>
        <v>1224</v>
      </c>
      <c r="P8375" s="4">
        <f t="shared" si="651"/>
        <v>0</v>
      </c>
      <c r="Q8375" s="3">
        <f t="shared" si="652"/>
        <v>1224</v>
      </c>
      <c r="R8375" t="str">
        <f t="shared" si="653"/>
        <v>No prazo</v>
      </c>
      <c r="S8375" s="5">
        <f t="shared" si="654"/>
        <v>0</v>
      </c>
    </row>
    <row r="8376" spans="1:19" x14ac:dyDescent="0.25">
      <c r="A8376">
        <v>8375</v>
      </c>
      <c r="B8376" s="1">
        <v>44420</v>
      </c>
      <c r="C8376" s="1">
        <v>44428</v>
      </c>
      <c r="D8376" s="1">
        <v>44437</v>
      </c>
      <c r="E8376" s="1">
        <v>44441</v>
      </c>
      <c r="F8376">
        <v>1</v>
      </c>
      <c r="G8376">
        <v>1</v>
      </c>
      <c r="H8376">
        <v>112</v>
      </c>
      <c r="I8376" s="6">
        <v>0</v>
      </c>
      <c r="J8376">
        <v>2</v>
      </c>
      <c r="K8376" t="str">
        <f>_xlfn.XLOOKUP(fCompras!F8376,dComprador!$A$2:$A$7,dComprador!$B$2:$B$7)</f>
        <v>Alon</v>
      </c>
      <c r="L8376" t="str">
        <f>_xlfn.XLOOKUP(J8376,dFornecedor!$A$2:$A$6,dFornecedor!$B$2:$B$6)</f>
        <v>Minerva</v>
      </c>
      <c r="M8376" t="str">
        <f>_xlfn.XLOOKUP(G8376,dMateriaPrima!$A$2:$A$12,dMateriaPrima!$B$2:$B$12)</f>
        <v>Tecido</v>
      </c>
      <c r="N8376" s="2">
        <f>_xlfn.XLOOKUP(G8376,dMateriaPrima!$A$2:$A$12,dMateriaPrima!$C$2:$C$12)</f>
        <v>18</v>
      </c>
      <c r="O8376" s="3">
        <f t="shared" si="650"/>
        <v>2016</v>
      </c>
      <c r="P8376" s="4">
        <f t="shared" si="651"/>
        <v>0</v>
      </c>
      <c r="Q8376" s="3">
        <f t="shared" si="652"/>
        <v>2016</v>
      </c>
      <c r="R8376" t="str">
        <f t="shared" si="653"/>
        <v>Em atraso</v>
      </c>
      <c r="S8376" s="5">
        <f t="shared" si="654"/>
        <v>4</v>
      </c>
    </row>
    <row r="8377" spans="1:19" x14ac:dyDescent="0.25">
      <c r="A8377">
        <v>8376</v>
      </c>
      <c r="B8377" s="1">
        <v>44420</v>
      </c>
      <c r="C8377" s="1">
        <v>44427</v>
      </c>
      <c r="D8377" s="1">
        <v>44433</v>
      </c>
      <c r="E8377" s="1">
        <v>44435</v>
      </c>
      <c r="F8377">
        <v>3</v>
      </c>
      <c r="G8377">
        <v>11</v>
      </c>
      <c r="H8377">
        <v>24</v>
      </c>
      <c r="I8377" s="6">
        <v>0</v>
      </c>
      <c r="J8377">
        <v>3</v>
      </c>
      <c r="K8377" t="str">
        <f>_xlfn.XLOOKUP(fCompras!F8377,dComprador!$A$2:$A$7,dComprador!$B$2:$B$7)</f>
        <v>Diego</v>
      </c>
      <c r="L8377" t="str">
        <f>_xlfn.XLOOKUP(J8377,dFornecedor!$A$2:$A$6,dFornecedor!$B$2:$B$6)</f>
        <v>StepUp</v>
      </c>
      <c r="M8377" t="str">
        <f>_xlfn.XLOOKUP(G8377,dMateriaPrima!$A$2:$A$12,dMateriaPrima!$B$2:$B$12)</f>
        <v>Papel</v>
      </c>
      <c r="N8377" s="2">
        <f>_xlfn.XLOOKUP(G8377,dMateriaPrima!$A$2:$A$12,dMateriaPrima!$C$2:$C$12)</f>
        <v>9</v>
      </c>
      <c r="O8377" s="3">
        <f t="shared" si="650"/>
        <v>216</v>
      </c>
      <c r="P8377" s="4">
        <f t="shared" si="651"/>
        <v>0</v>
      </c>
      <c r="Q8377" s="3">
        <f t="shared" si="652"/>
        <v>216</v>
      </c>
      <c r="R8377" t="str">
        <f t="shared" si="653"/>
        <v>Em atraso</v>
      </c>
      <c r="S8377" s="5">
        <f t="shared" si="654"/>
        <v>2</v>
      </c>
    </row>
    <row r="8378" spans="1:19" x14ac:dyDescent="0.25">
      <c r="A8378">
        <v>8377</v>
      </c>
      <c r="B8378" s="1">
        <v>44420</v>
      </c>
      <c r="C8378" s="1">
        <v>44423</v>
      </c>
      <c r="D8378" s="1">
        <v>44432</v>
      </c>
      <c r="E8378" s="1">
        <v>44434</v>
      </c>
      <c r="F8378">
        <v>2</v>
      </c>
      <c r="G8378">
        <v>10</v>
      </c>
      <c r="H8378">
        <v>88</v>
      </c>
      <c r="I8378" s="6">
        <v>0</v>
      </c>
      <c r="J8378">
        <v>1</v>
      </c>
      <c r="K8378" t="str">
        <f>_xlfn.XLOOKUP(fCompras!F8378,dComprador!$A$2:$A$7,dComprador!$B$2:$B$7)</f>
        <v>João</v>
      </c>
      <c r="L8378" t="str">
        <f>_xlfn.XLOOKUP(J8378,dFornecedor!$A$2:$A$6,dFornecedor!$B$2:$B$6)</f>
        <v>NorthShore</v>
      </c>
      <c r="M8378" t="str">
        <f>_xlfn.XLOOKUP(G8378,dMateriaPrima!$A$2:$A$12,dMateriaPrima!$B$2:$B$12)</f>
        <v>Pedra Britada</v>
      </c>
      <c r="N8378" s="2">
        <f>_xlfn.XLOOKUP(G8378,dMateriaPrima!$A$2:$A$12,dMateriaPrima!$C$2:$C$12)</f>
        <v>56</v>
      </c>
      <c r="O8378" s="3">
        <f t="shared" si="650"/>
        <v>4928</v>
      </c>
      <c r="P8378" s="4">
        <f t="shared" si="651"/>
        <v>0</v>
      </c>
      <c r="Q8378" s="3">
        <f t="shared" si="652"/>
        <v>4928</v>
      </c>
      <c r="R8378" t="str">
        <f t="shared" si="653"/>
        <v>Em atraso</v>
      </c>
      <c r="S8378" s="5">
        <f t="shared" si="654"/>
        <v>2</v>
      </c>
    </row>
    <row r="8379" spans="1:19" x14ac:dyDescent="0.25">
      <c r="A8379">
        <v>8378</v>
      </c>
      <c r="B8379" s="1">
        <v>44420</v>
      </c>
      <c r="C8379" s="1">
        <v>44425</v>
      </c>
      <c r="D8379" s="1">
        <v>44439</v>
      </c>
      <c r="E8379" s="1">
        <v>44440</v>
      </c>
      <c r="F8379">
        <v>1</v>
      </c>
      <c r="G8379">
        <v>6</v>
      </c>
      <c r="H8379">
        <v>448</v>
      </c>
      <c r="I8379" s="6">
        <v>0</v>
      </c>
      <c r="J8379">
        <v>1</v>
      </c>
      <c r="K8379" t="str">
        <f>_xlfn.XLOOKUP(fCompras!F8379,dComprador!$A$2:$A$7,dComprador!$B$2:$B$7)</f>
        <v>Alon</v>
      </c>
      <c r="L8379" t="str">
        <f>_xlfn.XLOOKUP(J8379,dFornecedor!$A$2:$A$6,dFornecedor!$B$2:$B$6)</f>
        <v>NorthShore</v>
      </c>
      <c r="M8379" t="str">
        <f>_xlfn.XLOOKUP(G8379,dMateriaPrima!$A$2:$A$12,dMateriaPrima!$B$2:$B$12)</f>
        <v>Fio Algodão</v>
      </c>
      <c r="N8379" s="2">
        <f>_xlfn.XLOOKUP(G8379,dMateriaPrima!$A$2:$A$12,dMateriaPrima!$C$2:$C$12)</f>
        <v>55.9</v>
      </c>
      <c r="O8379" s="3">
        <f t="shared" si="650"/>
        <v>25043.200000000001</v>
      </c>
      <c r="P8379" s="4">
        <f t="shared" si="651"/>
        <v>0</v>
      </c>
      <c r="Q8379" s="3">
        <f t="shared" si="652"/>
        <v>25043.200000000001</v>
      </c>
      <c r="R8379" t="str">
        <f t="shared" si="653"/>
        <v>Em atraso</v>
      </c>
      <c r="S8379" s="5">
        <f t="shared" si="654"/>
        <v>1</v>
      </c>
    </row>
    <row r="8380" spans="1:19" x14ac:dyDescent="0.25">
      <c r="A8380">
        <v>8379</v>
      </c>
      <c r="B8380" s="1">
        <v>44420</v>
      </c>
      <c r="C8380" s="1">
        <v>44420</v>
      </c>
      <c r="D8380" s="1">
        <v>44451</v>
      </c>
      <c r="E8380" s="1">
        <v>44455</v>
      </c>
      <c r="F8380">
        <v>1</v>
      </c>
      <c r="G8380">
        <v>11</v>
      </c>
      <c r="H8380">
        <v>35</v>
      </c>
      <c r="I8380" s="6">
        <v>0</v>
      </c>
      <c r="J8380">
        <v>4</v>
      </c>
      <c r="K8380" t="str">
        <f>_xlfn.XLOOKUP(fCompras!F8380,dComprador!$A$2:$A$7,dComprador!$B$2:$B$7)</f>
        <v>Alon</v>
      </c>
      <c r="L8380" t="str">
        <f>_xlfn.XLOOKUP(J8380,dFornecedor!$A$2:$A$6,dFornecedor!$B$2:$B$6)</f>
        <v>AlphaOmega</v>
      </c>
      <c r="M8380" t="str">
        <f>_xlfn.XLOOKUP(G8380,dMateriaPrima!$A$2:$A$12,dMateriaPrima!$B$2:$B$12)</f>
        <v>Papel</v>
      </c>
      <c r="N8380" s="2">
        <f>_xlfn.XLOOKUP(G8380,dMateriaPrima!$A$2:$A$12,dMateriaPrima!$C$2:$C$12)</f>
        <v>9</v>
      </c>
      <c r="O8380" s="3">
        <f t="shared" si="650"/>
        <v>315</v>
      </c>
      <c r="P8380" s="4">
        <f t="shared" si="651"/>
        <v>0</v>
      </c>
      <c r="Q8380" s="3">
        <f t="shared" si="652"/>
        <v>315</v>
      </c>
      <c r="R8380" t="str">
        <f t="shared" si="653"/>
        <v>Em atraso</v>
      </c>
      <c r="S8380" s="5">
        <f t="shared" si="654"/>
        <v>4</v>
      </c>
    </row>
    <row r="8381" spans="1:19" x14ac:dyDescent="0.25">
      <c r="A8381">
        <v>8380</v>
      </c>
      <c r="B8381" s="1">
        <v>44420</v>
      </c>
      <c r="C8381" s="1">
        <v>44420</v>
      </c>
      <c r="D8381" s="1">
        <v>44452</v>
      </c>
      <c r="E8381" s="1">
        <v>44454</v>
      </c>
      <c r="F8381">
        <v>1</v>
      </c>
      <c r="G8381">
        <v>9</v>
      </c>
      <c r="H8381">
        <v>3</v>
      </c>
      <c r="I8381" s="6">
        <v>0</v>
      </c>
      <c r="J8381">
        <v>2</v>
      </c>
      <c r="K8381" t="str">
        <f>_xlfn.XLOOKUP(fCompras!F8381,dComprador!$A$2:$A$7,dComprador!$B$2:$B$7)</f>
        <v>Alon</v>
      </c>
      <c r="L8381" t="str">
        <f>_xlfn.XLOOKUP(J8381,dFornecedor!$A$2:$A$6,dFornecedor!$B$2:$B$6)</f>
        <v>Minerva</v>
      </c>
      <c r="M8381" t="str">
        <f>_xlfn.XLOOKUP(G8381,dMateriaPrima!$A$2:$A$12,dMateriaPrima!$B$2:$B$12)</f>
        <v>Couro</v>
      </c>
      <c r="N8381" s="2">
        <f>_xlfn.XLOOKUP(G8381,dMateriaPrima!$A$2:$A$12,dMateriaPrima!$C$2:$C$12)</f>
        <v>4.4000000000000004</v>
      </c>
      <c r="O8381" s="3">
        <f t="shared" si="650"/>
        <v>13.200000000000001</v>
      </c>
      <c r="P8381" s="4">
        <f t="shared" si="651"/>
        <v>0</v>
      </c>
      <c r="Q8381" s="3">
        <f t="shared" si="652"/>
        <v>13.200000000000001</v>
      </c>
      <c r="R8381" t="str">
        <f t="shared" si="653"/>
        <v>Em atraso</v>
      </c>
      <c r="S8381" s="5">
        <f t="shared" si="654"/>
        <v>2</v>
      </c>
    </row>
    <row r="8382" spans="1:19" x14ac:dyDescent="0.25">
      <c r="A8382">
        <v>8381</v>
      </c>
      <c r="B8382" s="1">
        <v>44420</v>
      </c>
      <c r="C8382" s="1">
        <v>44427</v>
      </c>
      <c r="D8382" s="1">
        <v>44449</v>
      </c>
      <c r="E8382" s="1">
        <v>44450</v>
      </c>
      <c r="F8382">
        <v>1</v>
      </c>
      <c r="G8382">
        <v>5</v>
      </c>
      <c r="H8382">
        <v>44</v>
      </c>
      <c r="I8382" s="6">
        <v>0</v>
      </c>
      <c r="J8382">
        <v>1</v>
      </c>
      <c r="K8382" t="str">
        <f>_xlfn.XLOOKUP(fCompras!F8382,dComprador!$A$2:$A$7,dComprador!$B$2:$B$7)</f>
        <v>Alon</v>
      </c>
      <c r="L8382" t="str">
        <f>_xlfn.XLOOKUP(J8382,dFornecedor!$A$2:$A$6,dFornecedor!$B$2:$B$6)</f>
        <v>NorthShore</v>
      </c>
      <c r="M8382" t="str">
        <f>_xlfn.XLOOKUP(G8382,dMateriaPrima!$A$2:$A$12,dMateriaPrima!$B$2:$B$12)</f>
        <v>Areia</v>
      </c>
      <c r="N8382" s="2">
        <f>_xlfn.XLOOKUP(G8382,dMateriaPrima!$A$2:$A$12,dMateriaPrima!$C$2:$C$12)</f>
        <v>3.59</v>
      </c>
      <c r="O8382" s="3">
        <f t="shared" si="650"/>
        <v>157.95999999999998</v>
      </c>
      <c r="P8382" s="4">
        <f t="shared" si="651"/>
        <v>0</v>
      </c>
      <c r="Q8382" s="3">
        <f t="shared" si="652"/>
        <v>157.95999999999998</v>
      </c>
      <c r="R8382" t="str">
        <f t="shared" si="653"/>
        <v>Em atraso</v>
      </c>
      <c r="S8382" s="5">
        <f t="shared" si="654"/>
        <v>1</v>
      </c>
    </row>
    <row r="8383" spans="1:19" x14ac:dyDescent="0.25">
      <c r="A8383">
        <v>8382</v>
      </c>
      <c r="B8383" s="1">
        <v>44421</v>
      </c>
      <c r="C8383" s="1">
        <v>44430</v>
      </c>
      <c r="D8383" s="1">
        <v>44432</v>
      </c>
      <c r="E8383" s="1">
        <v>44435</v>
      </c>
      <c r="F8383">
        <v>4</v>
      </c>
      <c r="G8383">
        <v>8</v>
      </c>
      <c r="H8383">
        <v>411</v>
      </c>
      <c r="I8383" s="6">
        <v>0</v>
      </c>
      <c r="J8383">
        <v>2</v>
      </c>
      <c r="K8383" t="str">
        <f>_xlfn.XLOOKUP(fCompras!F8383,dComprador!$A$2:$A$7,dComprador!$B$2:$B$7)</f>
        <v>Lira</v>
      </c>
      <c r="L8383" t="str">
        <f>_xlfn.XLOOKUP(J8383,dFornecedor!$A$2:$A$6,dFornecedor!$B$2:$B$6)</f>
        <v>Minerva</v>
      </c>
      <c r="M8383" t="str">
        <f>_xlfn.XLOOKUP(G8383,dMateriaPrima!$A$2:$A$12,dMateriaPrima!$B$2:$B$12)</f>
        <v>Cimento</v>
      </c>
      <c r="N8383" s="2">
        <f>_xlfn.XLOOKUP(G8383,dMateriaPrima!$A$2:$A$12,dMateriaPrima!$C$2:$C$12)</f>
        <v>23</v>
      </c>
      <c r="O8383" s="3">
        <f t="shared" si="650"/>
        <v>9453</v>
      </c>
      <c r="P8383" s="4">
        <f t="shared" si="651"/>
        <v>0</v>
      </c>
      <c r="Q8383" s="3">
        <f t="shared" si="652"/>
        <v>9453</v>
      </c>
      <c r="R8383" t="str">
        <f t="shared" si="653"/>
        <v>Em atraso</v>
      </c>
      <c r="S8383" s="5">
        <f t="shared" si="654"/>
        <v>3</v>
      </c>
    </row>
    <row r="8384" spans="1:19" x14ac:dyDescent="0.25">
      <c r="A8384">
        <v>8383</v>
      </c>
      <c r="B8384" s="1">
        <v>44421</v>
      </c>
      <c r="C8384" s="1">
        <v>44424</v>
      </c>
      <c r="D8384" s="1">
        <v>44427</v>
      </c>
      <c r="E8384" s="1">
        <v>44430</v>
      </c>
      <c r="F8384">
        <v>4</v>
      </c>
      <c r="G8384">
        <v>5</v>
      </c>
      <c r="H8384">
        <v>484</v>
      </c>
      <c r="I8384" s="6">
        <v>0</v>
      </c>
      <c r="J8384">
        <v>2</v>
      </c>
      <c r="K8384" t="str">
        <f>_xlfn.XLOOKUP(fCompras!F8384,dComprador!$A$2:$A$7,dComprador!$B$2:$B$7)</f>
        <v>Lira</v>
      </c>
      <c r="L8384" t="str">
        <f>_xlfn.XLOOKUP(J8384,dFornecedor!$A$2:$A$6,dFornecedor!$B$2:$B$6)</f>
        <v>Minerva</v>
      </c>
      <c r="M8384" t="str">
        <f>_xlfn.XLOOKUP(G8384,dMateriaPrima!$A$2:$A$12,dMateriaPrima!$B$2:$B$12)</f>
        <v>Areia</v>
      </c>
      <c r="N8384" s="2">
        <f>_xlfn.XLOOKUP(G8384,dMateriaPrima!$A$2:$A$12,dMateriaPrima!$C$2:$C$12)</f>
        <v>3.59</v>
      </c>
      <c r="O8384" s="3">
        <f t="shared" si="650"/>
        <v>1737.56</v>
      </c>
      <c r="P8384" s="4">
        <f t="shared" si="651"/>
        <v>0</v>
      </c>
      <c r="Q8384" s="3">
        <f t="shared" si="652"/>
        <v>1737.56</v>
      </c>
      <c r="R8384" t="str">
        <f t="shared" si="653"/>
        <v>Em atraso</v>
      </c>
      <c r="S8384" s="5">
        <f t="shared" si="654"/>
        <v>3</v>
      </c>
    </row>
    <row r="8385" spans="1:19" x14ac:dyDescent="0.25">
      <c r="A8385">
        <v>8384</v>
      </c>
      <c r="B8385" s="1">
        <v>44421</v>
      </c>
      <c r="C8385" s="1">
        <v>44422</v>
      </c>
      <c r="D8385" s="1">
        <v>44430</v>
      </c>
      <c r="E8385" s="1">
        <v>44430</v>
      </c>
      <c r="F8385">
        <v>4</v>
      </c>
      <c r="G8385">
        <v>6</v>
      </c>
      <c r="H8385">
        <v>303</v>
      </c>
      <c r="I8385" s="6">
        <v>0</v>
      </c>
      <c r="J8385">
        <v>2</v>
      </c>
      <c r="K8385" t="str">
        <f>_xlfn.XLOOKUP(fCompras!F8385,dComprador!$A$2:$A$7,dComprador!$B$2:$B$7)</f>
        <v>Lira</v>
      </c>
      <c r="L8385" t="str">
        <f>_xlfn.XLOOKUP(J8385,dFornecedor!$A$2:$A$6,dFornecedor!$B$2:$B$6)</f>
        <v>Minerva</v>
      </c>
      <c r="M8385" t="str">
        <f>_xlfn.XLOOKUP(G8385,dMateriaPrima!$A$2:$A$12,dMateriaPrima!$B$2:$B$12)</f>
        <v>Fio Algodão</v>
      </c>
      <c r="N8385" s="2">
        <f>_xlfn.XLOOKUP(G8385,dMateriaPrima!$A$2:$A$12,dMateriaPrima!$C$2:$C$12)</f>
        <v>55.9</v>
      </c>
      <c r="O8385" s="3">
        <f t="shared" si="650"/>
        <v>16937.7</v>
      </c>
      <c r="P8385" s="4">
        <f t="shared" si="651"/>
        <v>0</v>
      </c>
      <c r="Q8385" s="3">
        <f t="shared" si="652"/>
        <v>16937.7</v>
      </c>
      <c r="R8385" t="str">
        <f t="shared" si="653"/>
        <v>No prazo</v>
      </c>
      <c r="S8385" s="5">
        <f t="shared" si="654"/>
        <v>0</v>
      </c>
    </row>
    <row r="8386" spans="1:19" x14ac:dyDescent="0.25">
      <c r="A8386">
        <v>8385</v>
      </c>
      <c r="B8386" s="1">
        <v>44421</v>
      </c>
      <c r="C8386" s="1">
        <v>44421</v>
      </c>
      <c r="D8386" s="1">
        <v>44430</v>
      </c>
      <c r="E8386" s="1">
        <v>44430</v>
      </c>
      <c r="F8386">
        <v>4</v>
      </c>
      <c r="G8386">
        <v>8</v>
      </c>
      <c r="H8386">
        <v>54</v>
      </c>
      <c r="I8386" s="6">
        <v>0</v>
      </c>
      <c r="J8386">
        <v>5</v>
      </c>
      <c r="K8386" t="str">
        <f>_xlfn.XLOOKUP(fCompras!F8386,dComprador!$A$2:$A$7,dComprador!$B$2:$B$7)</f>
        <v>Lira</v>
      </c>
      <c r="L8386" t="str">
        <f>_xlfn.XLOOKUP(J8386,dFornecedor!$A$2:$A$6,dFornecedor!$B$2:$B$6)</f>
        <v>Atlas</v>
      </c>
      <c r="M8386" t="str">
        <f>_xlfn.XLOOKUP(G8386,dMateriaPrima!$A$2:$A$12,dMateriaPrima!$B$2:$B$12)</f>
        <v>Cimento</v>
      </c>
      <c r="N8386" s="2">
        <f>_xlfn.XLOOKUP(G8386,dMateriaPrima!$A$2:$A$12,dMateriaPrima!$C$2:$C$12)</f>
        <v>23</v>
      </c>
      <c r="O8386" s="3">
        <f t="shared" si="650"/>
        <v>1242</v>
      </c>
      <c r="P8386" s="4">
        <f t="shared" si="651"/>
        <v>0</v>
      </c>
      <c r="Q8386" s="3">
        <f t="shared" si="652"/>
        <v>1242</v>
      </c>
      <c r="R8386" t="str">
        <f t="shared" si="653"/>
        <v>No prazo</v>
      </c>
      <c r="S8386" s="5">
        <f t="shared" si="654"/>
        <v>0</v>
      </c>
    </row>
    <row r="8387" spans="1:19" x14ac:dyDescent="0.25">
      <c r="A8387">
        <v>8386</v>
      </c>
      <c r="B8387" s="1">
        <v>44421</v>
      </c>
      <c r="C8387" s="1">
        <v>44421</v>
      </c>
      <c r="D8387" s="1">
        <v>44428</v>
      </c>
      <c r="E8387" s="1">
        <v>44428</v>
      </c>
      <c r="F8387">
        <v>4</v>
      </c>
      <c r="G8387">
        <v>4</v>
      </c>
      <c r="H8387">
        <v>23</v>
      </c>
      <c r="I8387" s="6">
        <v>0</v>
      </c>
      <c r="J8387">
        <v>2</v>
      </c>
      <c r="K8387" t="str">
        <f>_xlfn.XLOOKUP(fCompras!F8387,dComprador!$A$2:$A$7,dComprador!$B$2:$B$7)</f>
        <v>Lira</v>
      </c>
      <c r="L8387" t="str">
        <f>_xlfn.XLOOKUP(J8387,dFornecedor!$A$2:$A$6,dFornecedor!$B$2:$B$6)</f>
        <v>Minerva</v>
      </c>
      <c r="M8387" t="str">
        <f>_xlfn.XLOOKUP(G8387,dMateriaPrima!$A$2:$A$12,dMateriaPrima!$B$2:$B$12)</f>
        <v>Madeira</v>
      </c>
      <c r="N8387" s="2">
        <f>_xlfn.XLOOKUP(G8387,dMateriaPrima!$A$2:$A$12,dMateriaPrima!$C$2:$C$12)</f>
        <v>168</v>
      </c>
      <c r="O8387" s="3">
        <f t="shared" ref="O8387:O8450" si="655">PRODUCT(H8387,N8387)</f>
        <v>3864</v>
      </c>
      <c r="P8387" s="4">
        <f t="shared" ref="P8387:P8450" si="656">PRODUCT(O8387,I8387)</f>
        <v>0</v>
      </c>
      <c r="Q8387" s="3">
        <f t="shared" ref="Q8387:Q8450" si="657">O8387-P8387</f>
        <v>3864</v>
      </c>
      <c r="R8387" t="str">
        <f t="shared" ref="R8387:R8450" si="658">IF(E8387&lt;=D8387,"No prazo",IF(E8387&gt;D8387,"Em atraso"))</f>
        <v>No prazo</v>
      </c>
      <c r="S8387" s="5">
        <f t="shared" ref="S8387:S8450" si="659">IF(E8387 &gt;D8387, E8387-D8387,0)</f>
        <v>0</v>
      </c>
    </row>
    <row r="8388" spans="1:19" x14ac:dyDescent="0.25">
      <c r="A8388">
        <v>8387</v>
      </c>
      <c r="B8388" s="1">
        <v>44421</v>
      </c>
      <c r="C8388" s="1">
        <v>44423</v>
      </c>
      <c r="D8388" s="1">
        <v>44441</v>
      </c>
      <c r="E8388" s="1">
        <v>44441</v>
      </c>
      <c r="F8388">
        <v>1</v>
      </c>
      <c r="G8388">
        <v>10</v>
      </c>
      <c r="H8388">
        <v>134</v>
      </c>
      <c r="I8388" s="6">
        <v>0</v>
      </c>
      <c r="J8388">
        <v>5</v>
      </c>
      <c r="K8388" t="str">
        <f>_xlfn.XLOOKUP(fCompras!F8388,dComprador!$A$2:$A$7,dComprador!$B$2:$B$7)</f>
        <v>Alon</v>
      </c>
      <c r="L8388" t="str">
        <f>_xlfn.XLOOKUP(J8388,dFornecedor!$A$2:$A$6,dFornecedor!$B$2:$B$6)</f>
        <v>Atlas</v>
      </c>
      <c r="M8388" t="str">
        <f>_xlfn.XLOOKUP(G8388,dMateriaPrima!$A$2:$A$12,dMateriaPrima!$B$2:$B$12)</f>
        <v>Pedra Britada</v>
      </c>
      <c r="N8388" s="2">
        <f>_xlfn.XLOOKUP(G8388,dMateriaPrima!$A$2:$A$12,dMateriaPrima!$C$2:$C$12)</f>
        <v>56</v>
      </c>
      <c r="O8388" s="3">
        <f t="shared" si="655"/>
        <v>7504</v>
      </c>
      <c r="P8388" s="4">
        <f t="shared" si="656"/>
        <v>0</v>
      </c>
      <c r="Q8388" s="3">
        <f t="shared" si="657"/>
        <v>7504</v>
      </c>
      <c r="R8388" t="str">
        <f t="shared" si="658"/>
        <v>No prazo</v>
      </c>
      <c r="S8388" s="5">
        <f t="shared" si="659"/>
        <v>0</v>
      </c>
    </row>
    <row r="8389" spans="1:19" x14ac:dyDescent="0.25">
      <c r="A8389">
        <v>8388</v>
      </c>
      <c r="B8389" s="1">
        <v>44421</v>
      </c>
      <c r="C8389" s="1">
        <v>44427</v>
      </c>
      <c r="D8389" s="1">
        <v>44442</v>
      </c>
      <c r="E8389" s="1">
        <v>44443</v>
      </c>
      <c r="F8389">
        <v>1</v>
      </c>
      <c r="G8389">
        <v>1</v>
      </c>
      <c r="H8389">
        <v>89</v>
      </c>
      <c r="I8389" s="6">
        <v>0.16</v>
      </c>
      <c r="J8389">
        <v>1</v>
      </c>
      <c r="K8389" t="str">
        <f>_xlfn.XLOOKUP(fCompras!F8389,dComprador!$A$2:$A$7,dComprador!$B$2:$B$7)</f>
        <v>Alon</v>
      </c>
      <c r="L8389" t="str">
        <f>_xlfn.XLOOKUP(J8389,dFornecedor!$A$2:$A$6,dFornecedor!$B$2:$B$6)</f>
        <v>NorthShore</v>
      </c>
      <c r="M8389" t="str">
        <f>_xlfn.XLOOKUP(G8389,dMateriaPrima!$A$2:$A$12,dMateriaPrima!$B$2:$B$12)</f>
        <v>Tecido</v>
      </c>
      <c r="N8389" s="2">
        <f>_xlfn.XLOOKUP(G8389,dMateriaPrima!$A$2:$A$12,dMateriaPrima!$C$2:$C$12)</f>
        <v>18</v>
      </c>
      <c r="O8389" s="3">
        <f t="shared" si="655"/>
        <v>1602</v>
      </c>
      <c r="P8389" s="4">
        <f t="shared" si="656"/>
        <v>256.32</v>
      </c>
      <c r="Q8389" s="3">
        <f t="shared" si="657"/>
        <v>1345.68</v>
      </c>
      <c r="R8389" t="str">
        <f t="shared" si="658"/>
        <v>Em atraso</v>
      </c>
      <c r="S8389" s="5">
        <f t="shared" si="659"/>
        <v>1</v>
      </c>
    </row>
    <row r="8390" spans="1:19" x14ac:dyDescent="0.25">
      <c r="A8390">
        <v>8389</v>
      </c>
      <c r="B8390" s="1">
        <v>44421</v>
      </c>
      <c r="C8390" s="1">
        <v>44428</v>
      </c>
      <c r="D8390" s="1">
        <v>44434</v>
      </c>
      <c r="E8390" s="1">
        <v>44436</v>
      </c>
      <c r="F8390">
        <v>2</v>
      </c>
      <c r="G8390">
        <v>3</v>
      </c>
      <c r="H8390">
        <v>624</v>
      </c>
      <c r="I8390" s="6">
        <v>0</v>
      </c>
      <c r="J8390">
        <v>2</v>
      </c>
      <c r="K8390" t="str">
        <f>_xlfn.XLOOKUP(fCompras!F8390,dComprador!$A$2:$A$7,dComprador!$B$2:$B$7)</f>
        <v>João</v>
      </c>
      <c r="L8390" t="str">
        <f>_xlfn.XLOOKUP(J8390,dFornecedor!$A$2:$A$6,dFornecedor!$B$2:$B$6)</f>
        <v>Minerva</v>
      </c>
      <c r="M8390" t="str">
        <f>_xlfn.XLOOKUP(G8390,dMateriaPrima!$A$2:$A$12,dMateriaPrima!$B$2:$B$12)</f>
        <v>Barra Metal</v>
      </c>
      <c r="N8390" s="2">
        <f>_xlfn.XLOOKUP(G8390,dMateriaPrima!$A$2:$A$12,dMateriaPrima!$C$2:$C$12)</f>
        <v>565</v>
      </c>
      <c r="O8390" s="3">
        <f t="shared" si="655"/>
        <v>352560</v>
      </c>
      <c r="P8390" s="4">
        <f t="shared" si="656"/>
        <v>0</v>
      </c>
      <c r="Q8390" s="3">
        <f t="shared" si="657"/>
        <v>352560</v>
      </c>
      <c r="R8390" t="str">
        <f t="shared" si="658"/>
        <v>Em atraso</v>
      </c>
      <c r="S8390" s="5">
        <f t="shared" si="659"/>
        <v>2</v>
      </c>
    </row>
    <row r="8391" spans="1:19" x14ac:dyDescent="0.25">
      <c r="A8391">
        <v>8390</v>
      </c>
      <c r="B8391" s="1">
        <v>44421</v>
      </c>
      <c r="C8391" s="1">
        <v>44422</v>
      </c>
      <c r="D8391" s="1">
        <v>44438</v>
      </c>
      <c r="E8391" s="1">
        <v>44438</v>
      </c>
      <c r="F8391">
        <v>1</v>
      </c>
      <c r="G8391">
        <v>7</v>
      </c>
      <c r="H8391">
        <v>122</v>
      </c>
      <c r="I8391" s="6">
        <v>0</v>
      </c>
      <c r="J8391">
        <v>4</v>
      </c>
      <c r="K8391" t="str">
        <f>_xlfn.XLOOKUP(fCompras!F8391,dComprador!$A$2:$A$7,dComprador!$B$2:$B$7)</f>
        <v>Alon</v>
      </c>
      <c r="L8391" t="str">
        <f>_xlfn.XLOOKUP(J8391,dFornecedor!$A$2:$A$6,dFornecedor!$B$2:$B$6)</f>
        <v>AlphaOmega</v>
      </c>
      <c r="M8391" t="str">
        <f>_xlfn.XLOOKUP(G8391,dMateriaPrima!$A$2:$A$12,dMateriaPrima!$B$2:$B$12)</f>
        <v>Poliéster</v>
      </c>
      <c r="N8391" s="2">
        <f>_xlfn.XLOOKUP(G8391,dMateriaPrima!$A$2:$A$12,dMateriaPrima!$C$2:$C$12)</f>
        <v>8</v>
      </c>
      <c r="O8391" s="3">
        <f t="shared" si="655"/>
        <v>976</v>
      </c>
      <c r="P8391" s="4">
        <f t="shared" si="656"/>
        <v>0</v>
      </c>
      <c r="Q8391" s="3">
        <f t="shared" si="657"/>
        <v>976</v>
      </c>
      <c r="R8391" t="str">
        <f t="shared" si="658"/>
        <v>No prazo</v>
      </c>
      <c r="S8391" s="5">
        <f t="shared" si="659"/>
        <v>0</v>
      </c>
    </row>
    <row r="8392" spans="1:19" x14ac:dyDescent="0.25">
      <c r="A8392">
        <v>8391</v>
      </c>
      <c r="B8392" s="1">
        <v>44421</v>
      </c>
      <c r="C8392" s="1">
        <v>44434</v>
      </c>
      <c r="D8392" s="1">
        <v>44442</v>
      </c>
      <c r="E8392" s="1">
        <v>44441</v>
      </c>
      <c r="F8392">
        <v>1</v>
      </c>
      <c r="G8392">
        <v>10</v>
      </c>
      <c r="H8392">
        <v>24</v>
      </c>
      <c r="I8392" s="6">
        <v>0</v>
      </c>
      <c r="J8392">
        <v>1</v>
      </c>
      <c r="K8392" t="str">
        <f>_xlfn.XLOOKUP(fCompras!F8392,dComprador!$A$2:$A$7,dComprador!$B$2:$B$7)</f>
        <v>Alon</v>
      </c>
      <c r="L8392" t="str">
        <f>_xlfn.XLOOKUP(J8392,dFornecedor!$A$2:$A$6,dFornecedor!$B$2:$B$6)</f>
        <v>NorthShore</v>
      </c>
      <c r="M8392" t="str">
        <f>_xlfn.XLOOKUP(G8392,dMateriaPrima!$A$2:$A$12,dMateriaPrima!$B$2:$B$12)</f>
        <v>Pedra Britada</v>
      </c>
      <c r="N8392" s="2">
        <f>_xlfn.XLOOKUP(G8392,dMateriaPrima!$A$2:$A$12,dMateriaPrima!$C$2:$C$12)</f>
        <v>56</v>
      </c>
      <c r="O8392" s="3">
        <f t="shared" si="655"/>
        <v>1344</v>
      </c>
      <c r="P8392" s="4">
        <f t="shared" si="656"/>
        <v>0</v>
      </c>
      <c r="Q8392" s="3">
        <f t="shared" si="657"/>
        <v>1344</v>
      </c>
      <c r="R8392" t="str">
        <f t="shared" si="658"/>
        <v>No prazo</v>
      </c>
      <c r="S8392" s="5">
        <f t="shared" si="659"/>
        <v>0</v>
      </c>
    </row>
    <row r="8393" spans="1:19" x14ac:dyDescent="0.25">
      <c r="A8393">
        <v>8392</v>
      </c>
      <c r="B8393" s="1">
        <v>44421</v>
      </c>
      <c r="C8393" s="1">
        <v>44430</v>
      </c>
      <c r="D8393" s="1">
        <v>44439</v>
      </c>
      <c r="E8393" s="1">
        <v>44441</v>
      </c>
      <c r="F8393">
        <v>1</v>
      </c>
      <c r="G8393">
        <v>9</v>
      </c>
      <c r="H8393">
        <v>23</v>
      </c>
      <c r="I8393" s="6">
        <v>0</v>
      </c>
      <c r="J8393">
        <v>2</v>
      </c>
      <c r="K8393" t="str">
        <f>_xlfn.XLOOKUP(fCompras!F8393,dComprador!$A$2:$A$7,dComprador!$B$2:$B$7)</f>
        <v>Alon</v>
      </c>
      <c r="L8393" t="str">
        <f>_xlfn.XLOOKUP(J8393,dFornecedor!$A$2:$A$6,dFornecedor!$B$2:$B$6)</f>
        <v>Minerva</v>
      </c>
      <c r="M8393" t="str">
        <f>_xlfn.XLOOKUP(G8393,dMateriaPrima!$A$2:$A$12,dMateriaPrima!$B$2:$B$12)</f>
        <v>Couro</v>
      </c>
      <c r="N8393" s="2">
        <f>_xlfn.XLOOKUP(G8393,dMateriaPrima!$A$2:$A$12,dMateriaPrima!$C$2:$C$12)</f>
        <v>4.4000000000000004</v>
      </c>
      <c r="O8393" s="3">
        <f t="shared" si="655"/>
        <v>101.2</v>
      </c>
      <c r="P8393" s="4">
        <f t="shared" si="656"/>
        <v>0</v>
      </c>
      <c r="Q8393" s="3">
        <f t="shared" si="657"/>
        <v>101.2</v>
      </c>
      <c r="R8393" t="str">
        <f t="shared" si="658"/>
        <v>Em atraso</v>
      </c>
      <c r="S8393" s="5">
        <f t="shared" si="659"/>
        <v>2</v>
      </c>
    </row>
    <row r="8394" spans="1:19" x14ac:dyDescent="0.25">
      <c r="A8394">
        <v>8393</v>
      </c>
      <c r="B8394" s="1">
        <v>44421</v>
      </c>
      <c r="C8394" s="1">
        <v>44422</v>
      </c>
      <c r="D8394" s="1">
        <v>44452</v>
      </c>
      <c r="E8394" s="1">
        <v>44454</v>
      </c>
      <c r="F8394">
        <v>1</v>
      </c>
      <c r="G8394">
        <v>9</v>
      </c>
      <c r="H8394">
        <v>56</v>
      </c>
      <c r="I8394" s="6">
        <v>0</v>
      </c>
      <c r="J8394">
        <v>3</v>
      </c>
      <c r="K8394" t="str">
        <f>_xlfn.XLOOKUP(fCompras!F8394,dComprador!$A$2:$A$7,dComprador!$B$2:$B$7)</f>
        <v>Alon</v>
      </c>
      <c r="L8394" t="str">
        <f>_xlfn.XLOOKUP(J8394,dFornecedor!$A$2:$A$6,dFornecedor!$B$2:$B$6)</f>
        <v>StepUp</v>
      </c>
      <c r="M8394" t="str">
        <f>_xlfn.XLOOKUP(G8394,dMateriaPrima!$A$2:$A$12,dMateriaPrima!$B$2:$B$12)</f>
        <v>Couro</v>
      </c>
      <c r="N8394" s="2">
        <f>_xlfn.XLOOKUP(G8394,dMateriaPrima!$A$2:$A$12,dMateriaPrima!$C$2:$C$12)</f>
        <v>4.4000000000000004</v>
      </c>
      <c r="O8394" s="3">
        <f t="shared" si="655"/>
        <v>246.40000000000003</v>
      </c>
      <c r="P8394" s="4">
        <f t="shared" si="656"/>
        <v>0</v>
      </c>
      <c r="Q8394" s="3">
        <f t="shared" si="657"/>
        <v>246.40000000000003</v>
      </c>
      <c r="R8394" t="str">
        <f t="shared" si="658"/>
        <v>Em atraso</v>
      </c>
      <c r="S8394" s="5">
        <f t="shared" si="659"/>
        <v>2</v>
      </c>
    </row>
    <row r="8395" spans="1:19" x14ac:dyDescent="0.25">
      <c r="A8395">
        <v>8394</v>
      </c>
      <c r="B8395" s="1">
        <v>44421</v>
      </c>
      <c r="C8395" s="1">
        <v>44421</v>
      </c>
      <c r="D8395" s="1">
        <v>44444</v>
      </c>
      <c r="E8395" s="1">
        <v>44448</v>
      </c>
      <c r="F8395">
        <v>1</v>
      </c>
      <c r="G8395">
        <v>7</v>
      </c>
      <c r="H8395">
        <v>292</v>
      </c>
      <c r="I8395" s="6">
        <v>0</v>
      </c>
      <c r="J8395">
        <v>2</v>
      </c>
      <c r="K8395" t="str">
        <f>_xlfn.XLOOKUP(fCompras!F8395,dComprador!$A$2:$A$7,dComprador!$B$2:$B$7)</f>
        <v>Alon</v>
      </c>
      <c r="L8395" t="str">
        <f>_xlfn.XLOOKUP(J8395,dFornecedor!$A$2:$A$6,dFornecedor!$B$2:$B$6)</f>
        <v>Minerva</v>
      </c>
      <c r="M8395" t="str">
        <f>_xlfn.XLOOKUP(G8395,dMateriaPrima!$A$2:$A$12,dMateriaPrima!$B$2:$B$12)</f>
        <v>Poliéster</v>
      </c>
      <c r="N8395" s="2">
        <f>_xlfn.XLOOKUP(G8395,dMateriaPrima!$A$2:$A$12,dMateriaPrima!$C$2:$C$12)</f>
        <v>8</v>
      </c>
      <c r="O8395" s="3">
        <f t="shared" si="655"/>
        <v>2336</v>
      </c>
      <c r="P8395" s="4">
        <f t="shared" si="656"/>
        <v>0</v>
      </c>
      <c r="Q8395" s="3">
        <f t="shared" si="657"/>
        <v>2336</v>
      </c>
      <c r="R8395" t="str">
        <f t="shared" si="658"/>
        <v>Em atraso</v>
      </c>
      <c r="S8395" s="5">
        <f t="shared" si="659"/>
        <v>4</v>
      </c>
    </row>
    <row r="8396" spans="1:19" x14ac:dyDescent="0.25">
      <c r="A8396">
        <v>8395</v>
      </c>
      <c r="B8396" s="1">
        <v>44421</v>
      </c>
      <c r="C8396" s="1">
        <v>44421</v>
      </c>
      <c r="D8396" s="1">
        <v>44445</v>
      </c>
      <c r="E8396" s="1">
        <v>44443</v>
      </c>
      <c r="F8396">
        <v>1</v>
      </c>
      <c r="G8396">
        <v>11</v>
      </c>
      <c r="H8396">
        <v>93</v>
      </c>
      <c r="I8396" s="6">
        <v>0</v>
      </c>
      <c r="J8396">
        <v>2</v>
      </c>
      <c r="K8396" t="str">
        <f>_xlfn.XLOOKUP(fCompras!F8396,dComprador!$A$2:$A$7,dComprador!$B$2:$B$7)</f>
        <v>Alon</v>
      </c>
      <c r="L8396" t="str">
        <f>_xlfn.XLOOKUP(J8396,dFornecedor!$A$2:$A$6,dFornecedor!$B$2:$B$6)</f>
        <v>Minerva</v>
      </c>
      <c r="M8396" t="str">
        <f>_xlfn.XLOOKUP(G8396,dMateriaPrima!$A$2:$A$12,dMateriaPrima!$B$2:$B$12)</f>
        <v>Papel</v>
      </c>
      <c r="N8396" s="2">
        <f>_xlfn.XLOOKUP(G8396,dMateriaPrima!$A$2:$A$12,dMateriaPrima!$C$2:$C$12)</f>
        <v>9</v>
      </c>
      <c r="O8396" s="3">
        <f t="shared" si="655"/>
        <v>837</v>
      </c>
      <c r="P8396" s="4">
        <f t="shared" si="656"/>
        <v>0</v>
      </c>
      <c r="Q8396" s="3">
        <f t="shared" si="657"/>
        <v>837</v>
      </c>
      <c r="R8396" t="str">
        <f t="shared" si="658"/>
        <v>No prazo</v>
      </c>
      <c r="S8396" s="5">
        <f t="shared" si="659"/>
        <v>0</v>
      </c>
    </row>
    <row r="8397" spans="1:19" x14ac:dyDescent="0.25">
      <c r="A8397">
        <v>8396</v>
      </c>
      <c r="B8397" s="1">
        <v>44422</v>
      </c>
      <c r="C8397" s="1">
        <v>44425</v>
      </c>
      <c r="D8397" s="1">
        <v>44428</v>
      </c>
      <c r="E8397" s="1">
        <v>44430</v>
      </c>
      <c r="F8397">
        <v>4</v>
      </c>
      <c r="G8397">
        <v>10</v>
      </c>
      <c r="H8397">
        <v>58</v>
      </c>
      <c r="I8397" s="6">
        <v>0</v>
      </c>
      <c r="J8397">
        <v>1</v>
      </c>
      <c r="K8397" t="str">
        <f>_xlfn.XLOOKUP(fCompras!F8397,dComprador!$A$2:$A$7,dComprador!$B$2:$B$7)</f>
        <v>Lira</v>
      </c>
      <c r="L8397" t="str">
        <f>_xlfn.XLOOKUP(J8397,dFornecedor!$A$2:$A$6,dFornecedor!$B$2:$B$6)</f>
        <v>NorthShore</v>
      </c>
      <c r="M8397" t="str">
        <f>_xlfn.XLOOKUP(G8397,dMateriaPrima!$A$2:$A$12,dMateriaPrima!$B$2:$B$12)</f>
        <v>Pedra Britada</v>
      </c>
      <c r="N8397" s="2">
        <f>_xlfn.XLOOKUP(G8397,dMateriaPrima!$A$2:$A$12,dMateriaPrima!$C$2:$C$12)</f>
        <v>56</v>
      </c>
      <c r="O8397" s="3">
        <f t="shared" si="655"/>
        <v>3248</v>
      </c>
      <c r="P8397" s="4">
        <f t="shared" si="656"/>
        <v>0</v>
      </c>
      <c r="Q8397" s="3">
        <f t="shared" si="657"/>
        <v>3248</v>
      </c>
      <c r="R8397" t="str">
        <f t="shared" si="658"/>
        <v>Em atraso</v>
      </c>
      <c r="S8397" s="5">
        <f t="shared" si="659"/>
        <v>2</v>
      </c>
    </row>
    <row r="8398" spans="1:19" x14ac:dyDescent="0.25">
      <c r="A8398">
        <v>8397</v>
      </c>
      <c r="B8398" s="1">
        <v>44422</v>
      </c>
      <c r="C8398" s="1">
        <v>44429</v>
      </c>
      <c r="D8398" s="1">
        <v>44440</v>
      </c>
      <c r="E8398" s="1">
        <v>44442</v>
      </c>
      <c r="F8398">
        <v>1</v>
      </c>
      <c r="G8398">
        <v>4</v>
      </c>
      <c r="H8398">
        <v>311</v>
      </c>
      <c r="I8398" s="6">
        <v>0</v>
      </c>
      <c r="J8398">
        <v>3</v>
      </c>
      <c r="K8398" t="str">
        <f>_xlfn.XLOOKUP(fCompras!F8398,dComprador!$A$2:$A$7,dComprador!$B$2:$B$7)</f>
        <v>Alon</v>
      </c>
      <c r="L8398" t="str">
        <f>_xlfn.XLOOKUP(J8398,dFornecedor!$A$2:$A$6,dFornecedor!$B$2:$B$6)</f>
        <v>StepUp</v>
      </c>
      <c r="M8398" t="str">
        <f>_xlfn.XLOOKUP(G8398,dMateriaPrima!$A$2:$A$12,dMateriaPrima!$B$2:$B$12)</f>
        <v>Madeira</v>
      </c>
      <c r="N8398" s="2">
        <f>_xlfn.XLOOKUP(G8398,dMateriaPrima!$A$2:$A$12,dMateriaPrima!$C$2:$C$12)</f>
        <v>168</v>
      </c>
      <c r="O8398" s="3">
        <f t="shared" si="655"/>
        <v>52248</v>
      </c>
      <c r="P8398" s="4">
        <f t="shared" si="656"/>
        <v>0</v>
      </c>
      <c r="Q8398" s="3">
        <f t="shared" si="657"/>
        <v>52248</v>
      </c>
      <c r="R8398" t="str">
        <f t="shared" si="658"/>
        <v>Em atraso</v>
      </c>
      <c r="S8398" s="5">
        <f t="shared" si="659"/>
        <v>2</v>
      </c>
    </row>
    <row r="8399" spans="1:19" x14ac:dyDescent="0.25">
      <c r="A8399">
        <v>8398</v>
      </c>
      <c r="B8399" s="1">
        <v>44422</v>
      </c>
      <c r="C8399" s="1">
        <v>44422</v>
      </c>
      <c r="D8399" s="1">
        <v>44451</v>
      </c>
      <c r="E8399" s="1">
        <v>44454</v>
      </c>
      <c r="F8399">
        <v>1</v>
      </c>
      <c r="G8399">
        <v>5</v>
      </c>
      <c r="H8399">
        <v>24</v>
      </c>
      <c r="I8399" s="6">
        <v>0</v>
      </c>
      <c r="J8399">
        <v>2</v>
      </c>
      <c r="K8399" t="str">
        <f>_xlfn.XLOOKUP(fCompras!F8399,dComprador!$A$2:$A$7,dComprador!$B$2:$B$7)</f>
        <v>Alon</v>
      </c>
      <c r="L8399" t="str">
        <f>_xlfn.XLOOKUP(J8399,dFornecedor!$A$2:$A$6,dFornecedor!$B$2:$B$6)</f>
        <v>Minerva</v>
      </c>
      <c r="M8399" t="str">
        <f>_xlfn.XLOOKUP(G8399,dMateriaPrima!$A$2:$A$12,dMateriaPrima!$B$2:$B$12)</f>
        <v>Areia</v>
      </c>
      <c r="N8399" s="2">
        <f>_xlfn.XLOOKUP(G8399,dMateriaPrima!$A$2:$A$12,dMateriaPrima!$C$2:$C$12)</f>
        <v>3.59</v>
      </c>
      <c r="O8399" s="3">
        <f t="shared" si="655"/>
        <v>86.16</v>
      </c>
      <c r="P8399" s="4">
        <f t="shared" si="656"/>
        <v>0</v>
      </c>
      <c r="Q8399" s="3">
        <f t="shared" si="657"/>
        <v>86.16</v>
      </c>
      <c r="R8399" t="str">
        <f t="shared" si="658"/>
        <v>Em atraso</v>
      </c>
      <c r="S8399" s="5">
        <f t="shared" si="659"/>
        <v>3</v>
      </c>
    </row>
    <row r="8400" spans="1:19" x14ac:dyDescent="0.25">
      <c r="A8400">
        <v>8399</v>
      </c>
      <c r="B8400" s="1">
        <v>44422</v>
      </c>
      <c r="C8400" s="1">
        <v>44422</v>
      </c>
      <c r="D8400" s="1">
        <v>44455</v>
      </c>
      <c r="E8400" s="1">
        <v>44456</v>
      </c>
      <c r="F8400">
        <v>1</v>
      </c>
      <c r="G8400">
        <v>9</v>
      </c>
      <c r="H8400">
        <v>303</v>
      </c>
      <c r="I8400" s="6">
        <v>0</v>
      </c>
      <c r="J8400">
        <v>2</v>
      </c>
      <c r="K8400" t="str">
        <f>_xlfn.XLOOKUP(fCompras!F8400,dComprador!$A$2:$A$7,dComprador!$B$2:$B$7)</f>
        <v>Alon</v>
      </c>
      <c r="L8400" t="str">
        <f>_xlfn.XLOOKUP(J8400,dFornecedor!$A$2:$A$6,dFornecedor!$B$2:$B$6)</f>
        <v>Minerva</v>
      </c>
      <c r="M8400" t="str">
        <f>_xlfn.XLOOKUP(G8400,dMateriaPrima!$A$2:$A$12,dMateriaPrima!$B$2:$B$12)</f>
        <v>Couro</v>
      </c>
      <c r="N8400" s="2">
        <f>_xlfn.XLOOKUP(G8400,dMateriaPrima!$A$2:$A$12,dMateriaPrima!$C$2:$C$12)</f>
        <v>4.4000000000000004</v>
      </c>
      <c r="O8400" s="3">
        <f t="shared" si="655"/>
        <v>1333.2</v>
      </c>
      <c r="P8400" s="4">
        <f t="shared" si="656"/>
        <v>0</v>
      </c>
      <c r="Q8400" s="3">
        <f t="shared" si="657"/>
        <v>1333.2</v>
      </c>
      <c r="R8400" t="str">
        <f t="shared" si="658"/>
        <v>Em atraso</v>
      </c>
      <c r="S8400" s="5">
        <f t="shared" si="659"/>
        <v>1</v>
      </c>
    </row>
    <row r="8401" spans="1:19" x14ac:dyDescent="0.25">
      <c r="A8401">
        <v>8400</v>
      </c>
      <c r="B8401" s="1">
        <v>44423</v>
      </c>
      <c r="C8401" s="1">
        <v>44426</v>
      </c>
      <c r="D8401" s="1">
        <v>44434</v>
      </c>
      <c r="E8401" s="1">
        <v>44435</v>
      </c>
      <c r="F8401">
        <v>4</v>
      </c>
      <c r="G8401">
        <v>11</v>
      </c>
      <c r="H8401">
        <v>185</v>
      </c>
      <c r="I8401" s="6">
        <v>0</v>
      </c>
      <c r="J8401">
        <v>5</v>
      </c>
      <c r="K8401" t="str">
        <f>_xlfn.XLOOKUP(fCompras!F8401,dComprador!$A$2:$A$7,dComprador!$B$2:$B$7)</f>
        <v>Lira</v>
      </c>
      <c r="L8401" t="str">
        <f>_xlfn.XLOOKUP(J8401,dFornecedor!$A$2:$A$6,dFornecedor!$B$2:$B$6)</f>
        <v>Atlas</v>
      </c>
      <c r="M8401" t="str">
        <f>_xlfn.XLOOKUP(G8401,dMateriaPrima!$A$2:$A$12,dMateriaPrima!$B$2:$B$12)</f>
        <v>Papel</v>
      </c>
      <c r="N8401" s="2">
        <f>_xlfn.XLOOKUP(G8401,dMateriaPrima!$A$2:$A$12,dMateriaPrima!$C$2:$C$12)</f>
        <v>9</v>
      </c>
      <c r="O8401" s="3">
        <f t="shared" si="655"/>
        <v>1665</v>
      </c>
      <c r="P8401" s="4">
        <f t="shared" si="656"/>
        <v>0</v>
      </c>
      <c r="Q8401" s="3">
        <f t="shared" si="657"/>
        <v>1665</v>
      </c>
      <c r="R8401" t="str">
        <f t="shared" si="658"/>
        <v>Em atraso</v>
      </c>
      <c r="S8401" s="5">
        <f t="shared" si="659"/>
        <v>1</v>
      </c>
    </row>
    <row r="8402" spans="1:19" x14ac:dyDescent="0.25">
      <c r="A8402">
        <v>8401</v>
      </c>
      <c r="B8402" s="1">
        <v>44423</v>
      </c>
      <c r="C8402" s="1">
        <v>44425</v>
      </c>
      <c r="D8402" s="1">
        <v>44430</v>
      </c>
      <c r="E8402" s="1">
        <v>44435</v>
      </c>
      <c r="F8402">
        <v>4</v>
      </c>
      <c r="G8402">
        <v>7</v>
      </c>
      <c r="H8402">
        <v>373</v>
      </c>
      <c r="I8402" s="6">
        <v>0</v>
      </c>
      <c r="J8402">
        <v>2</v>
      </c>
      <c r="K8402" t="str">
        <f>_xlfn.XLOOKUP(fCompras!F8402,dComprador!$A$2:$A$7,dComprador!$B$2:$B$7)</f>
        <v>Lira</v>
      </c>
      <c r="L8402" t="str">
        <f>_xlfn.XLOOKUP(J8402,dFornecedor!$A$2:$A$6,dFornecedor!$B$2:$B$6)</f>
        <v>Minerva</v>
      </c>
      <c r="M8402" t="str">
        <f>_xlfn.XLOOKUP(G8402,dMateriaPrima!$A$2:$A$12,dMateriaPrima!$B$2:$B$12)</f>
        <v>Poliéster</v>
      </c>
      <c r="N8402" s="2">
        <f>_xlfn.XLOOKUP(G8402,dMateriaPrima!$A$2:$A$12,dMateriaPrima!$C$2:$C$12)</f>
        <v>8</v>
      </c>
      <c r="O8402" s="3">
        <f t="shared" si="655"/>
        <v>2984</v>
      </c>
      <c r="P8402" s="4">
        <f t="shared" si="656"/>
        <v>0</v>
      </c>
      <c r="Q8402" s="3">
        <f t="shared" si="657"/>
        <v>2984</v>
      </c>
      <c r="R8402" t="str">
        <f t="shared" si="658"/>
        <v>Em atraso</v>
      </c>
      <c r="S8402" s="5">
        <f t="shared" si="659"/>
        <v>5</v>
      </c>
    </row>
    <row r="8403" spans="1:19" x14ac:dyDescent="0.25">
      <c r="A8403">
        <v>8402</v>
      </c>
      <c r="B8403" s="1">
        <v>44423</v>
      </c>
      <c r="C8403" s="1">
        <v>44423</v>
      </c>
      <c r="D8403" s="1">
        <v>44431</v>
      </c>
      <c r="E8403" s="1">
        <v>44431</v>
      </c>
      <c r="F8403">
        <v>4</v>
      </c>
      <c r="G8403">
        <v>9</v>
      </c>
      <c r="H8403">
        <v>312</v>
      </c>
      <c r="I8403" s="6">
        <v>0</v>
      </c>
      <c r="J8403">
        <v>5</v>
      </c>
      <c r="K8403" t="str">
        <f>_xlfn.XLOOKUP(fCompras!F8403,dComprador!$A$2:$A$7,dComprador!$B$2:$B$7)</f>
        <v>Lira</v>
      </c>
      <c r="L8403" t="str">
        <f>_xlfn.XLOOKUP(J8403,dFornecedor!$A$2:$A$6,dFornecedor!$B$2:$B$6)</f>
        <v>Atlas</v>
      </c>
      <c r="M8403" t="str">
        <f>_xlfn.XLOOKUP(G8403,dMateriaPrima!$A$2:$A$12,dMateriaPrima!$B$2:$B$12)</f>
        <v>Couro</v>
      </c>
      <c r="N8403" s="2">
        <f>_xlfn.XLOOKUP(G8403,dMateriaPrima!$A$2:$A$12,dMateriaPrima!$C$2:$C$12)</f>
        <v>4.4000000000000004</v>
      </c>
      <c r="O8403" s="3">
        <f t="shared" si="655"/>
        <v>1372.8000000000002</v>
      </c>
      <c r="P8403" s="4">
        <f t="shared" si="656"/>
        <v>0</v>
      </c>
      <c r="Q8403" s="3">
        <f t="shared" si="657"/>
        <v>1372.8000000000002</v>
      </c>
      <c r="R8403" t="str">
        <f t="shared" si="658"/>
        <v>No prazo</v>
      </c>
      <c r="S8403" s="5">
        <f t="shared" si="659"/>
        <v>0</v>
      </c>
    </row>
    <row r="8404" spans="1:19" x14ac:dyDescent="0.25">
      <c r="A8404">
        <v>8403</v>
      </c>
      <c r="B8404" s="1">
        <v>44423</v>
      </c>
      <c r="C8404" s="1">
        <v>44431</v>
      </c>
      <c r="D8404" s="1">
        <v>44435</v>
      </c>
      <c r="E8404" s="1">
        <v>44437</v>
      </c>
      <c r="F8404">
        <v>4</v>
      </c>
      <c r="G8404">
        <v>1</v>
      </c>
      <c r="H8404">
        <v>425</v>
      </c>
      <c r="I8404" s="6">
        <v>0</v>
      </c>
      <c r="J8404">
        <v>2</v>
      </c>
      <c r="K8404" t="str">
        <f>_xlfn.XLOOKUP(fCompras!F8404,dComprador!$A$2:$A$7,dComprador!$B$2:$B$7)</f>
        <v>Lira</v>
      </c>
      <c r="L8404" t="str">
        <f>_xlfn.XLOOKUP(J8404,dFornecedor!$A$2:$A$6,dFornecedor!$B$2:$B$6)</f>
        <v>Minerva</v>
      </c>
      <c r="M8404" t="str">
        <f>_xlfn.XLOOKUP(G8404,dMateriaPrima!$A$2:$A$12,dMateriaPrima!$B$2:$B$12)</f>
        <v>Tecido</v>
      </c>
      <c r="N8404" s="2">
        <f>_xlfn.XLOOKUP(G8404,dMateriaPrima!$A$2:$A$12,dMateriaPrima!$C$2:$C$12)</f>
        <v>18</v>
      </c>
      <c r="O8404" s="3">
        <f t="shared" si="655"/>
        <v>7650</v>
      </c>
      <c r="P8404" s="4">
        <f t="shared" si="656"/>
        <v>0</v>
      </c>
      <c r="Q8404" s="3">
        <f t="shared" si="657"/>
        <v>7650</v>
      </c>
      <c r="R8404" t="str">
        <f t="shared" si="658"/>
        <v>Em atraso</v>
      </c>
      <c r="S8404" s="5">
        <f t="shared" si="659"/>
        <v>2</v>
      </c>
    </row>
    <row r="8405" spans="1:19" x14ac:dyDescent="0.25">
      <c r="A8405">
        <v>8404</v>
      </c>
      <c r="B8405" s="1">
        <v>44423</v>
      </c>
      <c r="C8405" s="1">
        <v>44432</v>
      </c>
      <c r="D8405" s="1">
        <v>44433</v>
      </c>
      <c r="E8405" s="1">
        <v>44436</v>
      </c>
      <c r="F8405">
        <v>4</v>
      </c>
      <c r="G8405">
        <v>1</v>
      </c>
      <c r="H8405">
        <v>21</v>
      </c>
      <c r="I8405" s="6">
        <v>0</v>
      </c>
      <c r="J8405">
        <v>3</v>
      </c>
      <c r="K8405" t="str">
        <f>_xlfn.XLOOKUP(fCompras!F8405,dComprador!$A$2:$A$7,dComprador!$B$2:$B$7)</f>
        <v>Lira</v>
      </c>
      <c r="L8405" t="str">
        <f>_xlfn.XLOOKUP(J8405,dFornecedor!$A$2:$A$6,dFornecedor!$B$2:$B$6)</f>
        <v>StepUp</v>
      </c>
      <c r="M8405" t="str">
        <f>_xlfn.XLOOKUP(G8405,dMateriaPrima!$A$2:$A$12,dMateriaPrima!$B$2:$B$12)</f>
        <v>Tecido</v>
      </c>
      <c r="N8405" s="2">
        <f>_xlfn.XLOOKUP(G8405,dMateriaPrima!$A$2:$A$12,dMateriaPrima!$C$2:$C$12)</f>
        <v>18</v>
      </c>
      <c r="O8405" s="3">
        <f t="shared" si="655"/>
        <v>378</v>
      </c>
      <c r="P8405" s="4">
        <f t="shared" si="656"/>
        <v>0</v>
      </c>
      <c r="Q8405" s="3">
        <f t="shared" si="657"/>
        <v>378</v>
      </c>
      <c r="R8405" t="str">
        <f t="shared" si="658"/>
        <v>Em atraso</v>
      </c>
      <c r="S8405" s="5">
        <f t="shared" si="659"/>
        <v>3</v>
      </c>
    </row>
    <row r="8406" spans="1:19" x14ac:dyDescent="0.25">
      <c r="A8406">
        <v>8405</v>
      </c>
      <c r="B8406" s="1">
        <v>44423</v>
      </c>
      <c r="C8406" s="1">
        <v>44423</v>
      </c>
      <c r="D8406" s="1">
        <v>44429</v>
      </c>
      <c r="E8406" s="1">
        <v>44433</v>
      </c>
      <c r="F8406">
        <v>4</v>
      </c>
      <c r="G8406">
        <v>8</v>
      </c>
      <c r="H8406">
        <v>2</v>
      </c>
      <c r="I8406" s="6">
        <v>0</v>
      </c>
      <c r="J8406">
        <v>2</v>
      </c>
      <c r="K8406" t="str">
        <f>_xlfn.XLOOKUP(fCompras!F8406,dComprador!$A$2:$A$7,dComprador!$B$2:$B$7)</f>
        <v>Lira</v>
      </c>
      <c r="L8406" t="str">
        <f>_xlfn.XLOOKUP(J8406,dFornecedor!$A$2:$A$6,dFornecedor!$B$2:$B$6)</f>
        <v>Minerva</v>
      </c>
      <c r="M8406" t="str">
        <f>_xlfn.XLOOKUP(G8406,dMateriaPrima!$A$2:$A$12,dMateriaPrima!$B$2:$B$12)</f>
        <v>Cimento</v>
      </c>
      <c r="N8406" s="2">
        <f>_xlfn.XLOOKUP(G8406,dMateriaPrima!$A$2:$A$12,dMateriaPrima!$C$2:$C$12)</f>
        <v>23</v>
      </c>
      <c r="O8406" s="3">
        <f t="shared" si="655"/>
        <v>46</v>
      </c>
      <c r="P8406" s="4">
        <f t="shared" si="656"/>
        <v>0</v>
      </c>
      <c r="Q8406" s="3">
        <f t="shared" si="657"/>
        <v>46</v>
      </c>
      <c r="R8406" t="str">
        <f t="shared" si="658"/>
        <v>Em atraso</v>
      </c>
      <c r="S8406" s="5">
        <f t="shared" si="659"/>
        <v>4</v>
      </c>
    </row>
    <row r="8407" spans="1:19" x14ac:dyDescent="0.25">
      <c r="A8407">
        <v>8406</v>
      </c>
      <c r="B8407" s="1">
        <v>44423</v>
      </c>
      <c r="C8407" s="1">
        <v>44431</v>
      </c>
      <c r="D8407" s="1">
        <v>44435</v>
      </c>
      <c r="E8407" s="1">
        <v>44437</v>
      </c>
      <c r="F8407">
        <v>4</v>
      </c>
      <c r="G8407">
        <v>7</v>
      </c>
      <c r="H8407">
        <v>138</v>
      </c>
      <c r="I8407" s="6">
        <v>0</v>
      </c>
      <c r="J8407">
        <v>2</v>
      </c>
      <c r="K8407" t="str">
        <f>_xlfn.XLOOKUP(fCompras!F8407,dComprador!$A$2:$A$7,dComprador!$B$2:$B$7)</f>
        <v>Lira</v>
      </c>
      <c r="L8407" t="str">
        <f>_xlfn.XLOOKUP(J8407,dFornecedor!$A$2:$A$6,dFornecedor!$B$2:$B$6)</f>
        <v>Minerva</v>
      </c>
      <c r="M8407" t="str">
        <f>_xlfn.XLOOKUP(G8407,dMateriaPrima!$A$2:$A$12,dMateriaPrima!$B$2:$B$12)</f>
        <v>Poliéster</v>
      </c>
      <c r="N8407" s="2">
        <f>_xlfn.XLOOKUP(G8407,dMateriaPrima!$A$2:$A$12,dMateriaPrima!$C$2:$C$12)</f>
        <v>8</v>
      </c>
      <c r="O8407" s="3">
        <f t="shared" si="655"/>
        <v>1104</v>
      </c>
      <c r="P8407" s="4">
        <f t="shared" si="656"/>
        <v>0</v>
      </c>
      <c r="Q8407" s="3">
        <f t="shared" si="657"/>
        <v>1104</v>
      </c>
      <c r="R8407" t="str">
        <f t="shared" si="658"/>
        <v>Em atraso</v>
      </c>
      <c r="S8407" s="5">
        <f t="shared" si="659"/>
        <v>2</v>
      </c>
    </row>
    <row r="8408" spans="1:19" x14ac:dyDescent="0.25">
      <c r="A8408">
        <v>8407</v>
      </c>
      <c r="B8408" s="1">
        <v>44423</v>
      </c>
      <c r="C8408" s="1">
        <v>44431</v>
      </c>
      <c r="D8408" s="1">
        <v>44452</v>
      </c>
      <c r="E8408" s="1">
        <v>44455</v>
      </c>
      <c r="F8408">
        <v>1</v>
      </c>
      <c r="G8408">
        <v>1</v>
      </c>
      <c r="H8408">
        <v>602</v>
      </c>
      <c r="I8408" s="6">
        <v>0</v>
      </c>
      <c r="J8408">
        <v>2</v>
      </c>
      <c r="K8408" t="str">
        <f>_xlfn.XLOOKUP(fCompras!F8408,dComprador!$A$2:$A$7,dComprador!$B$2:$B$7)</f>
        <v>Alon</v>
      </c>
      <c r="L8408" t="str">
        <f>_xlfn.XLOOKUP(J8408,dFornecedor!$A$2:$A$6,dFornecedor!$B$2:$B$6)</f>
        <v>Minerva</v>
      </c>
      <c r="M8408" t="str">
        <f>_xlfn.XLOOKUP(G8408,dMateriaPrima!$A$2:$A$12,dMateriaPrima!$B$2:$B$12)</f>
        <v>Tecido</v>
      </c>
      <c r="N8408" s="2">
        <f>_xlfn.XLOOKUP(G8408,dMateriaPrima!$A$2:$A$12,dMateriaPrima!$C$2:$C$12)</f>
        <v>18</v>
      </c>
      <c r="O8408" s="3">
        <f t="shared" si="655"/>
        <v>10836</v>
      </c>
      <c r="P8408" s="4">
        <f t="shared" si="656"/>
        <v>0</v>
      </c>
      <c r="Q8408" s="3">
        <f t="shared" si="657"/>
        <v>10836</v>
      </c>
      <c r="R8408" t="str">
        <f t="shared" si="658"/>
        <v>Em atraso</v>
      </c>
      <c r="S8408" s="5">
        <f t="shared" si="659"/>
        <v>3</v>
      </c>
    </row>
    <row r="8409" spans="1:19" x14ac:dyDescent="0.25">
      <c r="A8409">
        <v>8408</v>
      </c>
      <c r="B8409" s="1">
        <v>44423</v>
      </c>
      <c r="C8409" s="1">
        <v>44431</v>
      </c>
      <c r="D8409" s="1">
        <v>44443</v>
      </c>
      <c r="E8409" s="1">
        <v>44446</v>
      </c>
      <c r="F8409">
        <v>1</v>
      </c>
      <c r="G8409">
        <v>9</v>
      </c>
      <c r="H8409">
        <v>267</v>
      </c>
      <c r="I8409" s="6">
        <v>0</v>
      </c>
      <c r="J8409">
        <v>2</v>
      </c>
      <c r="K8409" t="str">
        <f>_xlfn.XLOOKUP(fCompras!F8409,dComprador!$A$2:$A$7,dComprador!$B$2:$B$7)</f>
        <v>Alon</v>
      </c>
      <c r="L8409" t="str">
        <f>_xlfn.XLOOKUP(J8409,dFornecedor!$A$2:$A$6,dFornecedor!$B$2:$B$6)</f>
        <v>Minerva</v>
      </c>
      <c r="M8409" t="str">
        <f>_xlfn.XLOOKUP(G8409,dMateriaPrima!$A$2:$A$12,dMateriaPrima!$B$2:$B$12)</f>
        <v>Couro</v>
      </c>
      <c r="N8409" s="2">
        <f>_xlfn.XLOOKUP(G8409,dMateriaPrima!$A$2:$A$12,dMateriaPrima!$C$2:$C$12)</f>
        <v>4.4000000000000004</v>
      </c>
      <c r="O8409" s="3">
        <f t="shared" si="655"/>
        <v>1174.8000000000002</v>
      </c>
      <c r="P8409" s="4">
        <f t="shared" si="656"/>
        <v>0</v>
      </c>
      <c r="Q8409" s="3">
        <f t="shared" si="657"/>
        <v>1174.8000000000002</v>
      </c>
      <c r="R8409" t="str">
        <f t="shared" si="658"/>
        <v>Em atraso</v>
      </c>
      <c r="S8409" s="5">
        <f t="shared" si="659"/>
        <v>3</v>
      </c>
    </row>
    <row r="8410" spans="1:19" x14ac:dyDescent="0.25">
      <c r="A8410">
        <v>8409</v>
      </c>
      <c r="B8410" s="1">
        <v>44423</v>
      </c>
      <c r="C8410" s="1">
        <v>44431</v>
      </c>
      <c r="D8410" s="1">
        <v>44446</v>
      </c>
      <c r="E8410" s="1">
        <v>44449</v>
      </c>
      <c r="F8410">
        <v>1</v>
      </c>
      <c r="G8410">
        <v>5</v>
      </c>
      <c r="H8410">
        <v>51</v>
      </c>
      <c r="I8410" s="6">
        <v>0</v>
      </c>
      <c r="J8410">
        <v>2</v>
      </c>
      <c r="K8410" t="str">
        <f>_xlfn.XLOOKUP(fCompras!F8410,dComprador!$A$2:$A$7,dComprador!$B$2:$B$7)</f>
        <v>Alon</v>
      </c>
      <c r="L8410" t="str">
        <f>_xlfn.XLOOKUP(J8410,dFornecedor!$A$2:$A$6,dFornecedor!$B$2:$B$6)</f>
        <v>Minerva</v>
      </c>
      <c r="M8410" t="str">
        <f>_xlfn.XLOOKUP(G8410,dMateriaPrima!$A$2:$A$12,dMateriaPrima!$B$2:$B$12)</f>
        <v>Areia</v>
      </c>
      <c r="N8410" s="2">
        <f>_xlfn.XLOOKUP(G8410,dMateriaPrima!$A$2:$A$12,dMateriaPrima!$C$2:$C$12)</f>
        <v>3.59</v>
      </c>
      <c r="O8410" s="3">
        <f t="shared" si="655"/>
        <v>183.09</v>
      </c>
      <c r="P8410" s="4">
        <f t="shared" si="656"/>
        <v>0</v>
      </c>
      <c r="Q8410" s="3">
        <f t="shared" si="657"/>
        <v>183.09</v>
      </c>
      <c r="R8410" t="str">
        <f t="shared" si="658"/>
        <v>Em atraso</v>
      </c>
      <c r="S8410" s="5">
        <f t="shared" si="659"/>
        <v>3</v>
      </c>
    </row>
    <row r="8411" spans="1:19" x14ac:dyDescent="0.25">
      <c r="A8411">
        <v>8410</v>
      </c>
      <c r="B8411" s="1">
        <v>44424</v>
      </c>
      <c r="C8411" s="1">
        <v>44429</v>
      </c>
      <c r="D8411" s="1">
        <v>44454</v>
      </c>
      <c r="E8411" s="1">
        <v>44458</v>
      </c>
      <c r="F8411">
        <v>1</v>
      </c>
      <c r="G8411">
        <v>7</v>
      </c>
      <c r="H8411">
        <v>539</v>
      </c>
      <c r="I8411" s="6">
        <v>0</v>
      </c>
      <c r="J8411">
        <v>3</v>
      </c>
      <c r="K8411" t="str">
        <f>_xlfn.XLOOKUP(fCompras!F8411,dComprador!$A$2:$A$7,dComprador!$B$2:$B$7)</f>
        <v>Alon</v>
      </c>
      <c r="L8411" t="str">
        <f>_xlfn.XLOOKUP(J8411,dFornecedor!$A$2:$A$6,dFornecedor!$B$2:$B$6)</f>
        <v>StepUp</v>
      </c>
      <c r="M8411" t="str">
        <f>_xlfn.XLOOKUP(G8411,dMateriaPrima!$A$2:$A$12,dMateriaPrima!$B$2:$B$12)</f>
        <v>Poliéster</v>
      </c>
      <c r="N8411" s="2">
        <f>_xlfn.XLOOKUP(G8411,dMateriaPrima!$A$2:$A$12,dMateriaPrima!$C$2:$C$12)</f>
        <v>8</v>
      </c>
      <c r="O8411" s="3">
        <f t="shared" si="655"/>
        <v>4312</v>
      </c>
      <c r="P8411" s="4">
        <f t="shared" si="656"/>
        <v>0</v>
      </c>
      <c r="Q8411" s="3">
        <f t="shared" si="657"/>
        <v>4312</v>
      </c>
      <c r="R8411" t="str">
        <f t="shared" si="658"/>
        <v>Em atraso</v>
      </c>
      <c r="S8411" s="5">
        <f t="shared" si="659"/>
        <v>4</v>
      </c>
    </row>
    <row r="8412" spans="1:19" x14ac:dyDescent="0.25">
      <c r="A8412">
        <v>8411</v>
      </c>
      <c r="B8412" s="1">
        <v>44424</v>
      </c>
      <c r="C8412" s="1">
        <v>44433</v>
      </c>
      <c r="D8412" s="1">
        <v>44435</v>
      </c>
      <c r="E8412" s="1">
        <v>44440</v>
      </c>
      <c r="F8412">
        <v>4</v>
      </c>
      <c r="G8412">
        <v>9</v>
      </c>
      <c r="H8412">
        <v>31</v>
      </c>
      <c r="I8412" s="6">
        <v>0</v>
      </c>
      <c r="J8412">
        <v>3</v>
      </c>
      <c r="K8412" t="str">
        <f>_xlfn.XLOOKUP(fCompras!F8412,dComprador!$A$2:$A$7,dComprador!$B$2:$B$7)</f>
        <v>Lira</v>
      </c>
      <c r="L8412" t="str">
        <f>_xlfn.XLOOKUP(J8412,dFornecedor!$A$2:$A$6,dFornecedor!$B$2:$B$6)</f>
        <v>StepUp</v>
      </c>
      <c r="M8412" t="str">
        <f>_xlfn.XLOOKUP(G8412,dMateriaPrima!$A$2:$A$12,dMateriaPrima!$B$2:$B$12)</f>
        <v>Couro</v>
      </c>
      <c r="N8412" s="2">
        <f>_xlfn.XLOOKUP(G8412,dMateriaPrima!$A$2:$A$12,dMateriaPrima!$C$2:$C$12)</f>
        <v>4.4000000000000004</v>
      </c>
      <c r="O8412" s="3">
        <f t="shared" si="655"/>
        <v>136.4</v>
      </c>
      <c r="P8412" s="4">
        <f t="shared" si="656"/>
        <v>0</v>
      </c>
      <c r="Q8412" s="3">
        <f t="shared" si="657"/>
        <v>136.4</v>
      </c>
      <c r="R8412" t="str">
        <f t="shared" si="658"/>
        <v>Em atraso</v>
      </c>
      <c r="S8412" s="5">
        <f t="shared" si="659"/>
        <v>5</v>
      </c>
    </row>
    <row r="8413" spans="1:19" x14ac:dyDescent="0.25">
      <c r="A8413">
        <v>8412</v>
      </c>
      <c r="B8413" s="1">
        <v>44424</v>
      </c>
      <c r="C8413" s="1">
        <v>44424</v>
      </c>
      <c r="D8413" s="1">
        <v>44432</v>
      </c>
      <c r="E8413" s="1">
        <v>44433</v>
      </c>
      <c r="F8413">
        <v>4</v>
      </c>
      <c r="G8413">
        <v>9</v>
      </c>
      <c r="H8413">
        <v>140</v>
      </c>
      <c r="I8413" s="6">
        <v>0</v>
      </c>
      <c r="J8413">
        <v>2</v>
      </c>
      <c r="K8413" t="str">
        <f>_xlfn.XLOOKUP(fCompras!F8413,dComprador!$A$2:$A$7,dComprador!$B$2:$B$7)</f>
        <v>Lira</v>
      </c>
      <c r="L8413" t="str">
        <f>_xlfn.XLOOKUP(J8413,dFornecedor!$A$2:$A$6,dFornecedor!$B$2:$B$6)</f>
        <v>Minerva</v>
      </c>
      <c r="M8413" t="str">
        <f>_xlfn.XLOOKUP(G8413,dMateriaPrima!$A$2:$A$12,dMateriaPrima!$B$2:$B$12)</f>
        <v>Couro</v>
      </c>
      <c r="N8413" s="2">
        <f>_xlfn.XLOOKUP(G8413,dMateriaPrima!$A$2:$A$12,dMateriaPrima!$C$2:$C$12)</f>
        <v>4.4000000000000004</v>
      </c>
      <c r="O8413" s="3">
        <f t="shared" si="655"/>
        <v>616</v>
      </c>
      <c r="P8413" s="4">
        <f t="shared" si="656"/>
        <v>0</v>
      </c>
      <c r="Q8413" s="3">
        <f t="shared" si="657"/>
        <v>616</v>
      </c>
      <c r="R8413" t="str">
        <f t="shared" si="658"/>
        <v>Em atraso</v>
      </c>
      <c r="S8413" s="5">
        <f t="shared" si="659"/>
        <v>1</v>
      </c>
    </row>
    <row r="8414" spans="1:19" x14ac:dyDescent="0.25">
      <c r="A8414">
        <v>8413</v>
      </c>
      <c r="B8414" s="1">
        <v>44424</v>
      </c>
      <c r="C8414" s="1">
        <v>44427</v>
      </c>
      <c r="D8414" s="1">
        <v>44436</v>
      </c>
      <c r="E8414" s="1">
        <v>44441</v>
      </c>
      <c r="F8414">
        <v>3</v>
      </c>
      <c r="G8414">
        <v>11</v>
      </c>
      <c r="H8414">
        <v>351</v>
      </c>
      <c r="I8414" s="6">
        <v>0</v>
      </c>
      <c r="J8414">
        <v>4</v>
      </c>
      <c r="K8414" t="str">
        <f>_xlfn.XLOOKUP(fCompras!F8414,dComprador!$A$2:$A$7,dComprador!$B$2:$B$7)</f>
        <v>Diego</v>
      </c>
      <c r="L8414" t="str">
        <f>_xlfn.XLOOKUP(J8414,dFornecedor!$A$2:$A$6,dFornecedor!$B$2:$B$6)</f>
        <v>AlphaOmega</v>
      </c>
      <c r="M8414" t="str">
        <f>_xlfn.XLOOKUP(G8414,dMateriaPrima!$A$2:$A$12,dMateriaPrima!$B$2:$B$12)</f>
        <v>Papel</v>
      </c>
      <c r="N8414" s="2">
        <f>_xlfn.XLOOKUP(G8414,dMateriaPrima!$A$2:$A$12,dMateriaPrima!$C$2:$C$12)</f>
        <v>9</v>
      </c>
      <c r="O8414" s="3">
        <f t="shared" si="655"/>
        <v>3159</v>
      </c>
      <c r="P8414" s="4">
        <f t="shared" si="656"/>
        <v>0</v>
      </c>
      <c r="Q8414" s="3">
        <f t="shared" si="657"/>
        <v>3159</v>
      </c>
      <c r="R8414" t="str">
        <f t="shared" si="658"/>
        <v>Em atraso</v>
      </c>
      <c r="S8414" s="5">
        <f t="shared" si="659"/>
        <v>5</v>
      </c>
    </row>
    <row r="8415" spans="1:19" x14ac:dyDescent="0.25">
      <c r="A8415">
        <v>8414</v>
      </c>
      <c r="B8415" s="1">
        <v>44424</v>
      </c>
      <c r="C8415" s="1">
        <v>44429</v>
      </c>
      <c r="D8415" s="1">
        <v>44440</v>
      </c>
      <c r="E8415" s="1">
        <v>44442</v>
      </c>
      <c r="F8415">
        <v>3</v>
      </c>
      <c r="G8415">
        <v>9</v>
      </c>
      <c r="H8415">
        <v>291</v>
      </c>
      <c r="I8415" s="6">
        <v>0</v>
      </c>
      <c r="J8415">
        <v>2</v>
      </c>
      <c r="K8415" t="str">
        <f>_xlfn.XLOOKUP(fCompras!F8415,dComprador!$A$2:$A$7,dComprador!$B$2:$B$7)</f>
        <v>Diego</v>
      </c>
      <c r="L8415" t="str">
        <f>_xlfn.XLOOKUP(J8415,dFornecedor!$A$2:$A$6,dFornecedor!$B$2:$B$6)</f>
        <v>Minerva</v>
      </c>
      <c r="M8415" t="str">
        <f>_xlfn.XLOOKUP(G8415,dMateriaPrima!$A$2:$A$12,dMateriaPrima!$B$2:$B$12)</f>
        <v>Couro</v>
      </c>
      <c r="N8415" s="2">
        <f>_xlfn.XLOOKUP(G8415,dMateriaPrima!$A$2:$A$12,dMateriaPrima!$C$2:$C$12)</f>
        <v>4.4000000000000004</v>
      </c>
      <c r="O8415" s="3">
        <f t="shared" si="655"/>
        <v>1280.4000000000001</v>
      </c>
      <c r="P8415" s="4">
        <f t="shared" si="656"/>
        <v>0</v>
      </c>
      <c r="Q8415" s="3">
        <f t="shared" si="657"/>
        <v>1280.4000000000001</v>
      </c>
      <c r="R8415" t="str">
        <f t="shared" si="658"/>
        <v>Em atraso</v>
      </c>
      <c r="S8415" s="5">
        <f t="shared" si="659"/>
        <v>2</v>
      </c>
    </row>
    <row r="8416" spans="1:19" x14ac:dyDescent="0.25">
      <c r="A8416">
        <v>8415</v>
      </c>
      <c r="B8416" s="1">
        <v>44424</v>
      </c>
      <c r="C8416" s="1">
        <v>44432</v>
      </c>
      <c r="D8416" s="1">
        <v>44436</v>
      </c>
      <c r="E8416" s="1">
        <v>44441</v>
      </c>
      <c r="F8416">
        <v>2</v>
      </c>
      <c r="G8416">
        <v>5</v>
      </c>
      <c r="H8416">
        <v>388</v>
      </c>
      <c r="I8416" s="6">
        <v>0</v>
      </c>
      <c r="J8416">
        <v>2</v>
      </c>
      <c r="K8416" t="str">
        <f>_xlfn.XLOOKUP(fCompras!F8416,dComprador!$A$2:$A$7,dComprador!$B$2:$B$7)</f>
        <v>João</v>
      </c>
      <c r="L8416" t="str">
        <f>_xlfn.XLOOKUP(J8416,dFornecedor!$A$2:$A$6,dFornecedor!$B$2:$B$6)</f>
        <v>Minerva</v>
      </c>
      <c r="M8416" t="str">
        <f>_xlfn.XLOOKUP(G8416,dMateriaPrima!$A$2:$A$12,dMateriaPrima!$B$2:$B$12)</f>
        <v>Areia</v>
      </c>
      <c r="N8416" s="2">
        <f>_xlfn.XLOOKUP(G8416,dMateriaPrima!$A$2:$A$12,dMateriaPrima!$C$2:$C$12)</f>
        <v>3.59</v>
      </c>
      <c r="O8416" s="3">
        <f t="shared" si="655"/>
        <v>1392.9199999999998</v>
      </c>
      <c r="P8416" s="4">
        <f t="shared" si="656"/>
        <v>0</v>
      </c>
      <c r="Q8416" s="3">
        <f t="shared" si="657"/>
        <v>1392.9199999999998</v>
      </c>
      <c r="R8416" t="str">
        <f t="shared" si="658"/>
        <v>Em atraso</v>
      </c>
      <c r="S8416" s="5">
        <f t="shared" si="659"/>
        <v>5</v>
      </c>
    </row>
    <row r="8417" spans="1:19" x14ac:dyDescent="0.25">
      <c r="A8417">
        <v>8416</v>
      </c>
      <c r="B8417" s="1">
        <v>44424</v>
      </c>
      <c r="C8417" s="1">
        <v>44425</v>
      </c>
      <c r="D8417" s="1">
        <v>44449</v>
      </c>
      <c r="E8417" s="1">
        <v>44449</v>
      </c>
      <c r="F8417">
        <v>1</v>
      </c>
      <c r="G8417">
        <v>9</v>
      </c>
      <c r="H8417">
        <v>218</v>
      </c>
      <c r="I8417" s="6">
        <v>0</v>
      </c>
      <c r="J8417">
        <v>3</v>
      </c>
      <c r="K8417" t="str">
        <f>_xlfn.XLOOKUP(fCompras!F8417,dComprador!$A$2:$A$7,dComprador!$B$2:$B$7)</f>
        <v>Alon</v>
      </c>
      <c r="L8417" t="str">
        <f>_xlfn.XLOOKUP(J8417,dFornecedor!$A$2:$A$6,dFornecedor!$B$2:$B$6)</f>
        <v>StepUp</v>
      </c>
      <c r="M8417" t="str">
        <f>_xlfn.XLOOKUP(G8417,dMateriaPrima!$A$2:$A$12,dMateriaPrima!$B$2:$B$12)</f>
        <v>Couro</v>
      </c>
      <c r="N8417" s="2">
        <f>_xlfn.XLOOKUP(G8417,dMateriaPrima!$A$2:$A$12,dMateriaPrima!$C$2:$C$12)</f>
        <v>4.4000000000000004</v>
      </c>
      <c r="O8417" s="3">
        <f t="shared" si="655"/>
        <v>959.2</v>
      </c>
      <c r="P8417" s="4">
        <f t="shared" si="656"/>
        <v>0</v>
      </c>
      <c r="Q8417" s="3">
        <f t="shared" si="657"/>
        <v>959.2</v>
      </c>
      <c r="R8417" t="str">
        <f t="shared" si="658"/>
        <v>No prazo</v>
      </c>
      <c r="S8417" s="5">
        <f t="shared" si="659"/>
        <v>0</v>
      </c>
    </row>
    <row r="8418" spans="1:19" x14ac:dyDescent="0.25">
      <c r="A8418">
        <v>8417</v>
      </c>
      <c r="B8418" s="1">
        <v>44425</v>
      </c>
      <c r="C8418" s="1">
        <v>44426</v>
      </c>
      <c r="D8418" s="1">
        <v>44432</v>
      </c>
      <c r="E8418" s="1">
        <v>44435</v>
      </c>
      <c r="F8418">
        <v>4</v>
      </c>
      <c r="G8418">
        <v>9</v>
      </c>
      <c r="H8418">
        <v>3</v>
      </c>
      <c r="I8418" s="6">
        <v>0</v>
      </c>
      <c r="J8418">
        <v>3</v>
      </c>
      <c r="K8418" t="str">
        <f>_xlfn.XLOOKUP(fCompras!F8418,dComprador!$A$2:$A$7,dComprador!$B$2:$B$7)</f>
        <v>Lira</v>
      </c>
      <c r="L8418" t="str">
        <f>_xlfn.XLOOKUP(J8418,dFornecedor!$A$2:$A$6,dFornecedor!$B$2:$B$6)</f>
        <v>StepUp</v>
      </c>
      <c r="M8418" t="str">
        <f>_xlfn.XLOOKUP(G8418,dMateriaPrima!$A$2:$A$12,dMateriaPrima!$B$2:$B$12)</f>
        <v>Couro</v>
      </c>
      <c r="N8418" s="2">
        <f>_xlfn.XLOOKUP(G8418,dMateriaPrima!$A$2:$A$12,dMateriaPrima!$C$2:$C$12)</f>
        <v>4.4000000000000004</v>
      </c>
      <c r="O8418" s="3">
        <f t="shared" si="655"/>
        <v>13.200000000000001</v>
      </c>
      <c r="P8418" s="4">
        <f t="shared" si="656"/>
        <v>0</v>
      </c>
      <c r="Q8418" s="3">
        <f t="shared" si="657"/>
        <v>13.200000000000001</v>
      </c>
      <c r="R8418" t="str">
        <f t="shared" si="658"/>
        <v>Em atraso</v>
      </c>
      <c r="S8418" s="5">
        <f t="shared" si="659"/>
        <v>3</v>
      </c>
    </row>
    <row r="8419" spans="1:19" x14ac:dyDescent="0.25">
      <c r="A8419">
        <v>8418</v>
      </c>
      <c r="B8419" s="1">
        <v>44425</v>
      </c>
      <c r="C8419" s="1">
        <v>44425</v>
      </c>
      <c r="D8419" s="1">
        <v>44431</v>
      </c>
      <c r="E8419" s="1">
        <v>44432</v>
      </c>
      <c r="F8419">
        <v>4</v>
      </c>
      <c r="G8419">
        <v>11</v>
      </c>
      <c r="H8419">
        <v>31</v>
      </c>
      <c r="I8419" s="6">
        <v>0</v>
      </c>
      <c r="J8419">
        <v>2</v>
      </c>
      <c r="K8419" t="str">
        <f>_xlfn.XLOOKUP(fCompras!F8419,dComprador!$A$2:$A$7,dComprador!$B$2:$B$7)</f>
        <v>Lira</v>
      </c>
      <c r="L8419" t="str">
        <f>_xlfn.XLOOKUP(J8419,dFornecedor!$A$2:$A$6,dFornecedor!$B$2:$B$6)</f>
        <v>Minerva</v>
      </c>
      <c r="M8419" t="str">
        <f>_xlfn.XLOOKUP(G8419,dMateriaPrima!$A$2:$A$12,dMateriaPrima!$B$2:$B$12)</f>
        <v>Papel</v>
      </c>
      <c r="N8419" s="2">
        <f>_xlfn.XLOOKUP(G8419,dMateriaPrima!$A$2:$A$12,dMateriaPrima!$C$2:$C$12)</f>
        <v>9</v>
      </c>
      <c r="O8419" s="3">
        <f t="shared" si="655"/>
        <v>279</v>
      </c>
      <c r="P8419" s="4">
        <f t="shared" si="656"/>
        <v>0</v>
      </c>
      <c r="Q8419" s="3">
        <f t="shared" si="657"/>
        <v>279</v>
      </c>
      <c r="R8419" t="str">
        <f t="shared" si="658"/>
        <v>Em atraso</v>
      </c>
      <c r="S8419" s="5">
        <f t="shared" si="659"/>
        <v>1</v>
      </c>
    </row>
    <row r="8420" spans="1:19" x14ac:dyDescent="0.25">
      <c r="A8420">
        <v>8419</v>
      </c>
      <c r="B8420" s="1">
        <v>44425</v>
      </c>
      <c r="C8420" s="1">
        <v>44432</v>
      </c>
      <c r="D8420" s="1">
        <v>44435</v>
      </c>
      <c r="E8420" s="1">
        <v>44439</v>
      </c>
      <c r="F8420">
        <v>4</v>
      </c>
      <c r="G8420">
        <v>1</v>
      </c>
      <c r="H8420">
        <v>86</v>
      </c>
      <c r="I8420" s="6">
        <v>0</v>
      </c>
      <c r="J8420">
        <v>2</v>
      </c>
      <c r="K8420" t="str">
        <f>_xlfn.XLOOKUP(fCompras!F8420,dComprador!$A$2:$A$7,dComprador!$B$2:$B$7)</f>
        <v>Lira</v>
      </c>
      <c r="L8420" t="str">
        <f>_xlfn.XLOOKUP(J8420,dFornecedor!$A$2:$A$6,dFornecedor!$B$2:$B$6)</f>
        <v>Minerva</v>
      </c>
      <c r="M8420" t="str">
        <f>_xlfn.XLOOKUP(G8420,dMateriaPrima!$A$2:$A$12,dMateriaPrima!$B$2:$B$12)</f>
        <v>Tecido</v>
      </c>
      <c r="N8420" s="2">
        <f>_xlfn.XLOOKUP(G8420,dMateriaPrima!$A$2:$A$12,dMateriaPrima!$C$2:$C$12)</f>
        <v>18</v>
      </c>
      <c r="O8420" s="3">
        <f t="shared" si="655"/>
        <v>1548</v>
      </c>
      <c r="P8420" s="4">
        <f t="shared" si="656"/>
        <v>0</v>
      </c>
      <c r="Q8420" s="3">
        <f t="shared" si="657"/>
        <v>1548</v>
      </c>
      <c r="R8420" t="str">
        <f t="shared" si="658"/>
        <v>Em atraso</v>
      </c>
      <c r="S8420" s="5">
        <f t="shared" si="659"/>
        <v>4</v>
      </c>
    </row>
    <row r="8421" spans="1:19" x14ac:dyDescent="0.25">
      <c r="A8421">
        <v>8420</v>
      </c>
      <c r="B8421" s="1">
        <v>44425</v>
      </c>
      <c r="C8421" s="1">
        <v>44434</v>
      </c>
      <c r="D8421" s="1">
        <v>44436</v>
      </c>
      <c r="E8421" s="1">
        <v>44442</v>
      </c>
      <c r="F8421">
        <v>4</v>
      </c>
      <c r="G8421">
        <v>11</v>
      </c>
      <c r="H8421">
        <v>326</v>
      </c>
      <c r="I8421" s="6">
        <v>0</v>
      </c>
      <c r="J8421">
        <v>2</v>
      </c>
      <c r="K8421" t="str">
        <f>_xlfn.XLOOKUP(fCompras!F8421,dComprador!$A$2:$A$7,dComprador!$B$2:$B$7)</f>
        <v>Lira</v>
      </c>
      <c r="L8421" t="str">
        <f>_xlfn.XLOOKUP(J8421,dFornecedor!$A$2:$A$6,dFornecedor!$B$2:$B$6)</f>
        <v>Minerva</v>
      </c>
      <c r="M8421" t="str">
        <f>_xlfn.XLOOKUP(G8421,dMateriaPrima!$A$2:$A$12,dMateriaPrima!$B$2:$B$12)</f>
        <v>Papel</v>
      </c>
      <c r="N8421" s="2">
        <f>_xlfn.XLOOKUP(G8421,dMateriaPrima!$A$2:$A$12,dMateriaPrima!$C$2:$C$12)</f>
        <v>9</v>
      </c>
      <c r="O8421" s="3">
        <f t="shared" si="655"/>
        <v>2934</v>
      </c>
      <c r="P8421" s="4">
        <f t="shared" si="656"/>
        <v>0</v>
      </c>
      <c r="Q8421" s="3">
        <f t="shared" si="657"/>
        <v>2934</v>
      </c>
      <c r="R8421" t="str">
        <f t="shared" si="658"/>
        <v>Em atraso</v>
      </c>
      <c r="S8421" s="5">
        <f t="shared" si="659"/>
        <v>6</v>
      </c>
    </row>
    <row r="8422" spans="1:19" x14ac:dyDescent="0.25">
      <c r="A8422">
        <v>8421</v>
      </c>
      <c r="B8422" s="1">
        <v>44425</v>
      </c>
      <c r="C8422" s="1">
        <v>44433</v>
      </c>
      <c r="D8422" s="1">
        <v>44436</v>
      </c>
      <c r="E8422" s="1">
        <v>44439</v>
      </c>
      <c r="F8422">
        <v>4</v>
      </c>
      <c r="G8422">
        <v>8</v>
      </c>
      <c r="H8422">
        <v>16</v>
      </c>
      <c r="I8422" s="6">
        <v>0</v>
      </c>
      <c r="J8422">
        <v>5</v>
      </c>
      <c r="K8422" t="str">
        <f>_xlfn.XLOOKUP(fCompras!F8422,dComprador!$A$2:$A$7,dComprador!$B$2:$B$7)</f>
        <v>Lira</v>
      </c>
      <c r="L8422" t="str">
        <f>_xlfn.XLOOKUP(J8422,dFornecedor!$A$2:$A$6,dFornecedor!$B$2:$B$6)</f>
        <v>Atlas</v>
      </c>
      <c r="M8422" t="str">
        <f>_xlfn.XLOOKUP(G8422,dMateriaPrima!$A$2:$A$12,dMateriaPrima!$B$2:$B$12)</f>
        <v>Cimento</v>
      </c>
      <c r="N8422" s="2">
        <f>_xlfn.XLOOKUP(G8422,dMateriaPrima!$A$2:$A$12,dMateriaPrima!$C$2:$C$12)</f>
        <v>23</v>
      </c>
      <c r="O8422" s="3">
        <f t="shared" si="655"/>
        <v>368</v>
      </c>
      <c r="P8422" s="4">
        <f t="shared" si="656"/>
        <v>0</v>
      </c>
      <c r="Q8422" s="3">
        <f t="shared" si="657"/>
        <v>368</v>
      </c>
      <c r="R8422" t="str">
        <f t="shared" si="658"/>
        <v>Em atraso</v>
      </c>
      <c r="S8422" s="5">
        <f t="shared" si="659"/>
        <v>3</v>
      </c>
    </row>
    <row r="8423" spans="1:19" x14ac:dyDescent="0.25">
      <c r="A8423">
        <v>8422</v>
      </c>
      <c r="B8423" s="1">
        <v>44425</v>
      </c>
      <c r="C8423" s="1">
        <v>44426</v>
      </c>
      <c r="D8423" s="1">
        <v>44431</v>
      </c>
      <c r="E8423" s="1">
        <v>44434</v>
      </c>
      <c r="F8423">
        <v>4</v>
      </c>
      <c r="G8423">
        <v>1</v>
      </c>
      <c r="H8423">
        <v>514</v>
      </c>
      <c r="I8423" s="6">
        <v>0</v>
      </c>
      <c r="J8423">
        <v>3</v>
      </c>
      <c r="K8423" t="str">
        <f>_xlfn.XLOOKUP(fCompras!F8423,dComprador!$A$2:$A$7,dComprador!$B$2:$B$7)</f>
        <v>Lira</v>
      </c>
      <c r="L8423" t="str">
        <f>_xlfn.XLOOKUP(J8423,dFornecedor!$A$2:$A$6,dFornecedor!$B$2:$B$6)</f>
        <v>StepUp</v>
      </c>
      <c r="M8423" t="str">
        <f>_xlfn.XLOOKUP(G8423,dMateriaPrima!$A$2:$A$12,dMateriaPrima!$B$2:$B$12)</f>
        <v>Tecido</v>
      </c>
      <c r="N8423" s="2">
        <f>_xlfn.XLOOKUP(G8423,dMateriaPrima!$A$2:$A$12,dMateriaPrima!$C$2:$C$12)</f>
        <v>18</v>
      </c>
      <c r="O8423" s="3">
        <f t="shared" si="655"/>
        <v>9252</v>
      </c>
      <c r="P8423" s="4">
        <f t="shared" si="656"/>
        <v>0</v>
      </c>
      <c r="Q8423" s="3">
        <f t="shared" si="657"/>
        <v>9252</v>
      </c>
      <c r="R8423" t="str">
        <f t="shared" si="658"/>
        <v>Em atraso</v>
      </c>
      <c r="S8423" s="5">
        <f t="shared" si="659"/>
        <v>3</v>
      </c>
    </row>
    <row r="8424" spans="1:19" x14ac:dyDescent="0.25">
      <c r="A8424">
        <v>8423</v>
      </c>
      <c r="B8424" s="1">
        <v>44425</v>
      </c>
      <c r="C8424" s="1">
        <v>44426</v>
      </c>
      <c r="D8424" s="1">
        <v>44430</v>
      </c>
      <c r="E8424" s="1">
        <v>44433</v>
      </c>
      <c r="F8424">
        <v>4</v>
      </c>
      <c r="G8424">
        <v>11</v>
      </c>
      <c r="H8424">
        <v>143</v>
      </c>
      <c r="I8424" s="6">
        <v>0</v>
      </c>
      <c r="J8424">
        <v>3</v>
      </c>
      <c r="K8424" t="str">
        <f>_xlfn.XLOOKUP(fCompras!F8424,dComprador!$A$2:$A$7,dComprador!$B$2:$B$7)</f>
        <v>Lira</v>
      </c>
      <c r="L8424" t="str">
        <f>_xlfn.XLOOKUP(J8424,dFornecedor!$A$2:$A$6,dFornecedor!$B$2:$B$6)</f>
        <v>StepUp</v>
      </c>
      <c r="M8424" t="str">
        <f>_xlfn.XLOOKUP(G8424,dMateriaPrima!$A$2:$A$12,dMateriaPrima!$B$2:$B$12)</f>
        <v>Papel</v>
      </c>
      <c r="N8424" s="2">
        <f>_xlfn.XLOOKUP(G8424,dMateriaPrima!$A$2:$A$12,dMateriaPrima!$C$2:$C$12)</f>
        <v>9</v>
      </c>
      <c r="O8424" s="3">
        <f t="shared" si="655"/>
        <v>1287</v>
      </c>
      <c r="P8424" s="4">
        <f t="shared" si="656"/>
        <v>0</v>
      </c>
      <c r="Q8424" s="3">
        <f t="shared" si="657"/>
        <v>1287</v>
      </c>
      <c r="R8424" t="str">
        <f t="shared" si="658"/>
        <v>Em atraso</v>
      </c>
      <c r="S8424" s="5">
        <f t="shared" si="659"/>
        <v>3</v>
      </c>
    </row>
    <row r="8425" spans="1:19" x14ac:dyDescent="0.25">
      <c r="A8425">
        <v>8424</v>
      </c>
      <c r="B8425" s="1">
        <v>44425</v>
      </c>
      <c r="C8425" s="1">
        <v>44427</v>
      </c>
      <c r="D8425" s="1">
        <v>44444</v>
      </c>
      <c r="E8425" s="1">
        <v>44447</v>
      </c>
      <c r="F8425">
        <v>1</v>
      </c>
      <c r="G8425">
        <v>2</v>
      </c>
      <c r="H8425">
        <v>269</v>
      </c>
      <c r="I8425" s="6">
        <v>0</v>
      </c>
      <c r="J8425">
        <v>2</v>
      </c>
      <c r="K8425" t="str">
        <f>_xlfn.XLOOKUP(fCompras!F8425,dComprador!$A$2:$A$7,dComprador!$B$2:$B$7)</f>
        <v>Alon</v>
      </c>
      <c r="L8425" t="str">
        <f>_xlfn.XLOOKUP(J8425,dFornecedor!$A$2:$A$6,dFornecedor!$B$2:$B$6)</f>
        <v>Minerva</v>
      </c>
      <c r="M8425" t="str">
        <f>_xlfn.XLOOKUP(G8425,dMateriaPrima!$A$2:$A$12,dMateriaPrima!$B$2:$B$12)</f>
        <v>Chapa Metal</v>
      </c>
      <c r="N8425" s="2">
        <f>_xlfn.XLOOKUP(G8425,dMateriaPrima!$A$2:$A$12,dMateriaPrima!$C$2:$C$12)</f>
        <v>299.89999999999998</v>
      </c>
      <c r="O8425" s="3">
        <f t="shared" si="655"/>
        <v>80673.099999999991</v>
      </c>
      <c r="P8425" s="4">
        <f t="shared" si="656"/>
        <v>0</v>
      </c>
      <c r="Q8425" s="3">
        <f t="shared" si="657"/>
        <v>80673.099999999991</v>
      </c>
      <c r="R8425" t="str">
        <f t="shared" si="658"/>
        <v>Em atraso</v>
      </c>
      <c r="S8425" s="5">
        <f t="shared" si="659"/>
        <v>3</v>
      </c>
    </row>
    <row r="8426" spans="1:19" x14ac:dyDescent="0.25">
      <c r="A8426">
        <v>8425</v>
      </c>
      <c r="B8426" s="1">
        <v>44425</v>
      </c>
      <c r="C8426" s="1">
        <v>44433</v>
      </c>
      <c r="D8426" s="1">
        <v>44443</v>
      </c>
      <c r="E8426" s="1">
        <v>44447</v>
      </c>
      <c r="F8426">
        <v>1</v>
      </c>
      <c r="G8426">
        <v>5</v>
      </c>
      <c r="H8426">
        <v>259</v>
      </c>
      <c r="I8426" s="6">
        <v>0</v>
      </c>
      <c r="J8426">
        <v>2</v>
      </c>
      <c r="K8426" t="str">
        <f>_xlfn.XLOOKUP(fCompras!F8426,dComprador!$A$2:$A$7,dComprador!$B$2:$B$7)</f>
        <v>Alon</v>
      </c>
      <c r="L8426" t="str">
        <f>_xlfn.XLOOKUP(J8426,dFornecedor!$A$2:$A$6,dFornecedor!$B$2:$B$6)</f>
        <v>Minerva</v>
      </c>
      <c r="M8426" t="str">
        <f>_xlfn.XLOOKUP(G8426,dMateriaPrima!$A$2:$A$12,dMateriaPrima!$B$2:$B$12)</f>
        <v>Areia</v>
      </c>
      <c r="N8426" s="2">
        <f>_xlfn.XLOOKUP(G8426,dMateriaPrima!$A$2:$A$12,dMateriaPrima!$C$2:$C$12)</f>
        <v>3.59</v>
      </c>
      <c r="O8426" s="3">
        <f t="shared" si="655"/>
        <v>929.81</v>
      </c>
      <c r="P8426" s="4">
        <f t="shared" si="656"/>
        <v>0</v>
      </c>
      <c r="Q8426" s="3">
        <f t="shared" si="657"/>
        <v>929.81</v>
      </c>
      <c r="R8426" t="str">
        <f t="shared" si="658"/>
        <v>Em atraso</v>
      </c>
      <c r="S8426" s="5">
        <f t="shared" si="659"/>
        <v>4</v>
      </c>
    </row>
    <row r="8427" spans="1:19" x14ac:dyDescent="0.25">
      <c r="A8427">
        <v>8426</v>
      </c>
      <c r="B8427" s="1">
        <v>44425</v>
      </c>
      <c r="C8427" s="1">
        <v>44425</v>
      </c>
      <c r="D8427" s="1">
        <v>44446</v>
      </c>
      <c r="E8427" s="1">
        <v>44445</v>
      </c>
      <c r="F8427">
        <v>1</v>
      </c>
      <c r="G8427">
        <v>8</v>
      </c>
      <c r="H8427">
        <v>4</v>
      </c>
      <c r="I8427" s="6">
        <v>0.28999999999999998</v>
      </c>
      <c r="J8427">
        <v>5</v>
      </c>
      <c r="K8427" t="str">
        <f>_xlfn.XLOOKUP(fCompras!F8427,dComprador!$A$2:$A$7,dComprador!$B$2:$B$7)</f>
        <v>Alon</v>
      </c>
      <c r="L8427" t="str">
        <f>_xlfn.XLOOKUP(J8427,dFornecedor!$A$2:$A$6,dFornecedor!$B$2:$B$6)</f>
        <v>Atlas</v>
      </c>
      <c r="M8427" t="str">
        <f>_xlfn.XLOOKUP(G8427,dMateriaPrima!$A$2:$A$12,dMateriaPrima!$B$2:$B$12)</f>
        <v>Cimento</v>
      </c>
      <c r="N8427" s="2">
        <f>_xlfn.XLOOKUP(G8427,dMateriaPrima!$A$2:$A$12,dMateriaPrima!$C$2:$C$12)</f>
        <v>23</v>
      </c>
      <c r="O8427" s="3">
        <f t="shared" si="655"/>
        <v>92</v>
      </c>
      <c r="P8427" s="4">
        <f t="shared" si="656"/>
        <v>26.68</v>
      </c>
      <c r="Q8427" s="3">
        <f t="shared" si="657"/>
        <v>65.319999999999993</v>
      </c>
      <c r="R8427" t="str">
        <f t="shared" si="658"/>
        <v>No prazo</v>
      </c>
      <c r="S8427" s="5">
        <f t="shared" si="659"/>
        <v>0</v>
      </c>
    </row>
    <row r="8428" spans="1:19" x14ac:dyDescent="0.25">
      <c r="A8428">
        <v>8427</v>
      </c>
      <c r="B8428" s="1">
        <v>44425</v>
      </c>
      <c r="C8428" s="1">
        <v>44427</v>
      </c>
      <c r="D8428" s="1">
        <v>44445</v>
      </c>
      <c r="E8428" s="1">
        <v>44450</v>
      </c>
      <c r="F8428">
        <v>1</v>
      </c>
      <c r="G8428">
        <v>9</v>
      </c>
      <c r="H8428">
        <v>78</v>
      </c>
      <c r="I8428" s="6">
        <v>0</v>
      </c>
      <c r="J8428">
        <v>2</v>
      </c>
      <c r="K8428" t="str">
        <f>_xlfn.XLOOKUP(fCompras!F8428,dComprador!$A$2:$A$7,dComprador!$B$2:$B$7)</f>
        <v>Alon</v>
      </c>
      <c r="L8428" t="str">
        <f>_xlfn.XLOOKUP(J8428,dFornecedor!$A$2:$A$6,dFornecedor!$B$2:$B$6)</f>
        <v>Minerva</v>
      </c>
      <c r="M8428" t="str">
        <f>_xlfn.XLOOKUP(G8428,dMateriaPrima!$A$2:$A$12,dMateriaPrima!$B$2:$B$12)</f>
        <v>Couro</v>
      </c>
      <c r="N8428" s="2">
        <f>_xlfn.XLOOKUP(G8428,dMateriaPrima!$A$2:$A$12,dMateriaPrima!$C$2:$C$12)</f>
        <v>4.4000000000000004</v>
      </c>
      <c r="O8428" s="3">
        <f t="shared" si="655"/>
        <v>343.20000000000005</v>
      </c>
      <c r="P8428" s="4">
        <f t="shared" si="656"/>
        <v>0</v>
      </c>
      <c r="Q8428" s="3">
        <f t="shared" si="657"/>
        <v>343.20000000000005</v>
      </c>
      <c r="R8428" t="str">
        <f t="shared" si="658"/>
        <v>Em atraso</v>
      </c>
      <c r="S8428" s="5">
        <f t="shared" si="659"/>
        <v>5</v>
      </c>
    </row>
    <row r="8429" spans="1:19" x14ac:dyDescent="0.25">
      <c r="A8429">
        <v>8428</v>
      </c>
      <c r="B8429" s="1">
        <v>44425</v>
      </c>
      <c r="C8429" s="1">
        <v>44433</v>
      </c>
      <c r="D8429" s="1">
        <v>44455</v>
      </c>
      <c r="E8429" s="1">
        <v>44458</v>
      </c>
      <c r="F8429">
        <v>1</v>
      </c>
      <c r="G8429">
        <v>8</v>
      </c>
      <c r="H8429">
        <v>232</v>
      </c>
      <c r="I8429" s="6">
        <v>0</v>
      </c>
      <c r="J8429">
        <v>2</v>
      </c>
      <c r="K8429" t="str">
        <f>_xlfn.XLOOKUP(fCompras!F8429,dComprador!$A$2:$A$7,dComprador!$B$2:$B$7)</f>
        <v>Alon</v>
      </c>
      <c r="L8429" t="str">
        <f>_xlfn.XLOOKUP(J8429,dFornecedor!$A$2:$A$6,dFornecedor!$B$2:$B$6)</f>
        <v>Minerva</v>
      </c>
      <c r="M8429" t="str">
        <f>_xlfn.XLOOKUP(G8429,dMateriaPrima!$A$2:$A$12,dMateriaPrima!$B$2:$B$12)</f>
        <v>Cimento</v>
      </c>
      <c r="N8429" s="2">
        <f>_xlfn.XLOOKUP(G8429,dMateriaPrima!$A$2:$A$12,dMateriaPrima!$C$2:$C$12)</f>
        <v>23</v>
      </c>
      <c r="O8429" s="3">
        <f t="shared" si="655"/>
        <v>5336</v>
      </c>
      <c r="P8429" s="4">
        <f t="shared" si="656"/>
        <v>0</v>
      </c>
      <c r="Q8429" s="3">
        <f t="shared" si="657"/>
        <v>5336</v>
      </c>
      <c r="R8429" t="str">
        <f t="shared" si="658"/>
        <v>Em atraso</v>
      </c>
      <c r="S8429" s="5">
        <f t="shared" si="659"/>
        <v>3</v>
      </c>
    </row>
    <row r="8430" spans="1:19" x14ac:dyDescent="0.25">
      <c r="A8430">
        <v>8429</v>
      </c>
      <c r="B8430" s="1">
        <v>44425</v>
      </c>
      <c r="C8430" s="1">
        <v>44430</v>
      </c>
      <c r="D8430" s="1">
        <v>44456</v>
      </c>
      <c r="E8430" s="1">
        <v>44459</v>
      </c>
      <c r="F8430">
        <v>1</v>
      </c>
      <c r="G8430">
        <v>10</v>
      </c>
      <c r="H8430">
        <v>14</v>
      </c>
      <c r="I8430" s="6">
        <v>0</v>
      </c>
      <c r="J8430">
        <v>1</v>
      </c>
      <c r="K8430" t="str">
        <f>_xlfn.XLOOKUP(fCompras!F8430,dComprador!$A$2:$A$7,dComprador!$B$2:$B$7)</f>
        <v>Alon</v>
      </c>
      <c r="L8430" t="str">
        <f>_xlfn.XLOOKUP(J8430,dFornecedor!$A$2:$A$6,dFornecedor!$B$2:$B$6)</f>
        <v>NorthShore</v>
      </c>
      <c r="M8430" t="str">
        <f>_xlfn.XLOOKUP(G8430,dMateriaPrima!$A$2:$A$12,dMateriaPrima!$B$2:$B$12)</f>
        <v>Pedra Britada</v>
      </c>
      <c r="N8430" s="2">
        <f>_xlfn.XLOOKUP(G8430,dMateriaPrima!$A$2:$A$12,dMateriaPrima!$C$2:$C$12)</f>
        <v>56</v>
      </c>
      <c r="O8430" s="3">
        <f t="shared" si="655"/>
        <v>784</v>
      </c>
      <c r="P8430" s="4">
        <f t="shared" si="656"/>
        <v>0</v>
      </c>
      <c r="Q8430" s="3">
        <f t="shared" si="657"/>
        <v>784</v>
      </c>
      <c r="R8430" t="str">
        <f t="shared" si="658"/>
        <v>Em atraso</v>
      </c>
      <c r="S8430" s="5">
        <f t="shared" si="659"/>
        <v>3</v>
      </c>
    </row>
    <row r="8431" spans="1:19" x14ac:dyDescent="0.25">
      <c r="A8431">
        <v>8430</v>
      </c>
      <c r="B8431" s="1">
        <v>44426</v>
      </c>
      <c r="C8431" s="1">
        <v>44426</v>
      </c>
      <c r="D8431" s="1">
        <v>44433</v>
      </c>
      <c r="E8431" s="1">
        <v>44435</v>
      </c>
      <c r="F8431">
        <v>4</v>
      </c>
      <c r="G8431">
        <v>2</v>
      </c>
      <c r="H8431">
        <v>45</v>
      </c>
      <c r="I8431" s="6">
        <v>0</v>
      </c>
      <c r="J8431">
        <v>2</v>
      </c>
      <c r="K8431" t="str">
        <f>_xlfn.XLOOKUP(fCompras!F8431,dComprador!$A$2:$A$7,dComprador!$B$2:$B$7)</f>
        <v>Lira</v>
      </c>
      <c r="L8431" t="str">
        <f>_xlfn.XLOOKUP(J8431,dFornecedor!$A$2:$A$6,dFornecedor!$B$2:$B$6)</f>
        <v>Minerva</v>
      </c>
      <c r="M8431" t="str">
        <f>_xlfn.XLOOKUP(G8431,dMateriaPrima!$A$2:$A$12,dMateriaPrima!$B$2:$B$12)</f>
        <v>Chapa Metal</v>
      </c>
      <c r="N8431" s="2">
        <f>_xlfn.XLOOKUP(G8431,dMateriaPrima!$A$2:$A$12,dMateriaPrima!$C$2:$C$12)</f>
        <v>299.89999999999998</v>
      </c>
      <c r="O8431" s="3">
        <f t="shared" si="655"/>
        <v>13495.499999999998</v>
      </c>
      <c r="P8431" s="4">
        <f t="shared" si="656"/>
        <v>0</v>
      </c>
      <c r="Q8431" s="3">
        <f t="shared" si="657"/>
        <v>13495.499999999998</v>
      </c>
      <c r="R8431" t="str">
        <f t="shared" si="658"/>
        <v>Em atraso</v>
      </c>
      <c r="S8431" s="5">
        <f t="shared" si="659"/>
        <v>2</v>
      </c>
    </row>
    <row r="8432" spans="1:19" x14ac:dyDescent="0.25">
      <c r="A8432">
        <v>8431</v>
      </c>
      <c r="B8432" s="1">
        <v>44426</v>
      </c>
      <c r="C8432" s="1">
        <v>44426</v>
      </c>
      <c r="D8432" s="1">
        <v>44432</v>
      </c>
      <c r="E8432" s="1">
        <v>44434</v>
      </c>
      <c r="F8432">
        <v>4</v>
      </c>
      <c r="G8432">
        <v>9</v>
      </c>
      <c r="H8432">
        <v>216</v>
      </c>
      <c r="I8432" s="6">
        <v>0</v>
      </c>
      <c r="J8432">
        <v>2</v>
      </c>
      <c r="K8432" t="str">
        <f>_xlfn.XLOOKUP(fCompras!F8432,dComprador!$A$2:$A$7,dComprador!$B$2:$B$7)</f>
        <v>Lira</v>
      </c>
      <c r="L8432" t="str">
        <f>_xlfn.XLOOKUP(J8432,dFornecedor!$A$2:$A$6,dFornecedor!$B$2:$B$6)</f>
        <v>Minerva</v>
      </c>
      <c r="M8432" t="str">
        <f>_xlfn.XLOOKUP(G8432,dMateriaPrima!$A$2:$A$12,dMateriaPrima!$B$2:$B$12)</f>
        <v>Couro</v>
      </c>
      <c r="N8432" s="2">
        <f>_xlfn.XLOOKUP(G8432,dMateriaPrima!$A$2:$A$12,dMateriaPrima!$C$2:$C$12)</f>
        <v>4.4000000000000004</v>
      </c>
      <c r="O8432" s="3">
        <f t="shared" si="655"/>
        <v>950.40000000000009</v>
      </c>
      <c r="P8432" s="4">
        <f t="shared" si="656"/>
        <v>0</v>
      </c>
      <c r="Q8432" s="3">
        <f t="shared" si="657"/>
        <v>950.40000000000009</v>
      </c>
      <c r="R8432" t="str">
        <f t="shared" si="658"/>
        <v>Em atraso</v>
      </c>
      <c r="S8432" s="5">
        <f t="shared" si="659"/>
        <v>2</v>
      </c>
    </row>
    <row r="8433" spans="1:19" x14ac:dyDescent="0.25">
      <c r="A8433">
        <v>8432</v>
      </c>
      <c r="B8433" s="1">
        <v>44426</v>
      </c>
      <c r="C8433" s="1">
        <v>44436</v>
      </c>
      <c r="D8433" s="1">
        <v>44439</v>
      </c>
      <c r="E8433" s="1">
        <v>44443</v>
      </c>
      <c r="F8433">
        <v>4</v>
      </c>
      <c r="G8433">
        <v>7</v>
      </c>
      <c r="H8433">
        <v>355</v>
      </c>
      <c r="I8433" s="6">
        <v>0</v>
      </c>
      <c r="J8433">
        <v>3</v>
      </c>
      <c r="K8433" t="str">
        <f>_xlfn.XLOOKUP(fCompras!F8433,dComprador!$A$2:$A$7,dComprador!$B$2:$B$7)</f>
        <v>Lira</v>
      </c>
      <c r="L8433" t="str">
        <f>_xlfn.XLOOKUP(J8433,dFornecedor!$A$2:$A$6,dFornecedor!$B$2:$B$6)</f>
        <v>StepUp</v>
      </c>
      <c r="M8433" t="str">
        <f>_xlfn.XLOOKUP(G8433,dMateriaPrima!$A$2:$A$12,dMateriaPrima!$B$2:$B$12)</f>
        <v>Poliéster</v>
      </c>
      <c r="N8433" s="2">
        <f>_xlfn.XLOOKUP(G8433,dMateriaPrima!$A$2:$A$12,dMateriaPrima!$C$2:$C$12)</f>
        <v>8</v>
      </c>
      <c r="O8433" s="3">
        <f t="shared" si="655"/>
        <v>2840</v>
      </c>
      <c r="P8433" s="4">
        <f t="shared" si="656"/>
        <v>0</v>
      </c>
      <c r="Q8433" s="3">
        <f t="shared" si="657"/>
        <v>2840</v>
      </c>
      <c r="R8433" t="str">
        <f t="shared" si="658"/>
        <v>Em atraso</v>
      </c>
      <c r="S8433" s="5">
        <f t="shared" si="659"/>
        <v>4</v>
      </c>
    </row>
    <row r="8434" spans="1:19" x14ac:dyDescent="0.25">
      <c r="A8434">
        <v>8433</v>
      </c>
      <c r="B8434" s="1">
        <v>44426</v>
      </c>
      <c r="C8434" s="1">
        <v>44427</v>
      </c>
      <c r="D8434" s="1">
        <v>44442</v>
      </c>
      <c r="E8434" s="1">
        <v>44445</v>
      </c>
      <c r="F8434">
        <v>1</v>
      </c>
      <c r="G8434">
        <v>5</v>
      </c>
      <c r="H8434">
        <v>42</v>
      </c>
      <c r="I8434" s="6">
        <v>0</v>
      </c>
      <c r="J8434">
        <v>2</v>
      </c>
      <c r="K8434" t="str">
        <f>_xlfn.XLOOKUP(fCompras!F8434,dComprador!$A$2:$A$7,dComprador!$B$2:$B$7)</f>
        <v>Alon</v>
      </c>
      <c r="L8434" t="str">
        <f>_xlfn.XLOOKUP(J8434,dFornecedor!$A$2:$A$6,dFornecedor!$B$2:$B$6)</f>
        <v>Minerva</v>
      </c>
      <c r="M8434" t="str">
        <f>_xlfn.XLOOKUP(G8434,dMateriaPrima!$A$2:$A$12,dMateriaPrima!$B$2:$B$12)</f>
        <v>Areia</v>
      </c>
      <c r="N8434" s="2">
        <f>_xlfn.XLOOKUP(G8434,dMateriaPrima!$A$2:$A$12,dMateriaPrima!$C$2:$C$12)</f>
        <v>3.59</v>
      </c>
      <c r="O8434" s="3">
        <f t="shared" si="655"/>
        <v>150.78</v>
      </c>
      <c r="P8434" s="4">
        <f t="shared" si="656"/>
        <v>0</v>
      </c>
      <c r="Q8434" s="3">
        <f t="shared" si="657"/>
        <v>150.78</v>
      </c>
      <c r="R8434" t="str">
        <f t="shared" si="658"/>
        <v>Em atraso</v>
      </c>
      <c r="S8434" s="5">
        <f t="shared" si="659"/>
        <v>3</v>
      </c>
    </row>
    <row r="8435" spans="1:19" x14ac:dyDescent="0.25">
      <c r="A8435">
        <v>8434</v>
      </c>
      <c r="B8435" s="1">
        <v>44426</v>
      </c>
      <c r="C8435" s="1">
        <v>44435</v>
      </c>
      <c r="D8435" s="1">
        <v>44447</v>
      </c>
      <c r="E8435" s="1">
        <v>44448</v>
      </c>
      <c r="F8435">
        <v>1</v>
      </c>
      <c r="G8435">
        <v>7</v>
      </c>
      <c r="H8435">
        <v>65</v>
      </c>
      <c r="I8435" s="6">
        <v>0</v>
      </c>
      <c r="J8435">
        <v>2</v>
      </c>
      <c r="K8435" t="str">
        <f>_xlfn.XLOOKUP(fCompras!F8435,dComprador!$A$2:$A$7,dComprador!$B$2:$B$7)</f>
        <v>Alon</v>
      </c>
      <c r="L8435" t="str">
        <f>_xlfn.XLOOKUP(J8435,dFornecedor!$A$2:$A$6,dFornecedor!$B$2:$B$6)</f>
        <v>Minerva</v>
      </c>
      <c r="M8435" t="str">
        <f>_xlfn.XLOOKUP(G8435,dMateriaPrima!$A$2:$A$12,dMateriaPrima!$B$2:$B$12)</f>
        <v>Poliéster</v>
      </c>
      <c r="N8435" s="2">
        <f>_xlfn.XLOOKUP(G8435,dMateriaPrima!$A$2:$A$12,dMateriaPrima!$C$2:$C$12)</f>
        <v>8</v>
      </c>
      <c r="O8435" s="3">
        <f t="shared" si="655"/>
        <v>520</v>
      </c>
      <c r="P8435" s="4">
        <f t="shared" si="656"/>
        <v>0</v>
      </c>
      <c r="Q8435" s="3">
        <f t="shared" si="657"/>
        <v>520</v>
      </c>
      <c r="R8435" t="str">
        <f t="shared" si="658"/>
        <v>Em atraso</v>
      </c>
      <c r="S8435" s="5">
        <f t="shared" si="659"/>
        <v>1</v>
      </c>
    </row>
    <row r="8436" spans="1:19" x14ac:dyDescent="0.25">
      <c r="A8436">
        <v>8435</v>
      </c>
      <c r="B8436" s="1">
        <v>44426</v>
      </c>
      <c r="C8436" s="1">
        <v>44428</v>
      </c>
      <c r="D8436" s="1">
        <v>44444</v>
      </c>
      <c r="E8436" s="1">
        <v>44446</v>
      </c>
      <c r="F8436">
        <v>1</v>
      </c>
      <c r="G8436">
        <v>11</v>
      </c>
      <c r="H8436">
        <v>2</v>
      </c>
      <c r="I8436" s="6">
        <v>0</v>
      </c>
      <c r="J8436">
        <v>2</v>
      </c>
      <c r="K8436" t="str">
        <f>_xlfn.XLOOKUP(fCompras!F8436,dComprador!$A$2:$A$7,dComprador!$B$2:$B$7)</f>
        <v>Alon</v>
      </c>
      <c r="L8436" t="str">
        <f>_xlfn.XLOOKUP(J8436,dFornecedor!$A$2:$A$6,dFornecedor!$B$2:$B$6)</f>
        <v>Minerva</v>
      </c>
      <c r="M8436" t="str">
        <f>_xlfn.XLOOKUP(G8436,dMateriaPrima!$A$2:$A$12,dMateriaPrima!$B$2:$B$12)</f>
        <v>Papel</v>
      </c>
      <c r="N8436" s="2">
        <f>_xlfn.XLOOKUP(G8436,dMateriaPrima!$A$2:$A$12,dMateriaPrima!$C$2:$C$12)</f>
        <v>9</v>
      </c>
      <c r="O8436" s="3">
        <f t="shared" si="655"/>
        <v>18</v>
      </c>
      <c r="P8436" s="4">
        <f t="shared" si="656"/>
        <v>0</v>
      </c>
      <c r="Q8436" s="3">
        <f t="shared" si="657"/>
        <v>18</v>
      </c>
      <c r="R8436" t="str">
        <f t="shared" si="658"/>
        <v>Em atraso</v>
      </c>
      <c r="S8436" s="5">
        <f t="shared" si="659"/>
        <v>2</v>
      </c>
    </row>
    <row r="8437" spans="1:19" x14ac:dyDescent="0.25">
      <c r="A8437">
        <v>8436</v>
      </c>
      <c r="B8437" s="1">
        <v>44426</v>
      </c>
      <c r="C8437" s="1">
        <v>44433</v>
      </c>
      <c r="D8437" s="1">
        <v>44445</v>
      </c>
      <c r="E8437" s="1">
        <v>44449</v>
      </c>
      <c r="F8437">
        <v>1</v>
      </c>
      <c r="G8437">
        <v>7</v>
      </c>
      <c r="H8437">
        <v>58</v>
      </c>
      <c r="I8437" s="6">
        <v>0</v>
      </c>
      <c r="J8437">
        <v>2</v>
      </c>
      <c r="K8437" t="str">
        <f>_xlfn.XLOOKUP(fCompras!F8437,dComprador!$A$2:$A$7,dComprador!$B$2:$B$7)</f>
        <v>Alon</v>
      </c>
      <c r="L8437" t="str">
        <f>_xlfn.XLOOKUP(J8437,dFornecedor!$A$2:$A$6,dFornecedor!$B$2:$B$6)</f>
        <v>Minerva</v>
      </c>
      <c r="M8437" t="str">
        <f>_xlfn.XLOOKUP(G8437,dMateriaPrima!$A$2:$A$12,dMateriaPrima!$B$2:$B$12)</f>
        <v>Poliéster</v>
      </c>
      <c r="N8437" s="2">
        <f>_xlfn.XLOOKUP(G8437,dMateriaPrima!$A$2:$A$12,dMateriaPrima!$C$2:$C$12)</f>
        <v>8</v>
      </c>
      <c r="O8437" s="3">
        <f t="shared" si="655"/>
        <v>464</v>
      </c>
      <c r="P8437" s="4">
        <f t="shared" si="656"/>
        <v>0</v>
      </c>
      <c r="Q8437" s="3">
        <f t="shared" si="657"/>
        <v>464</v>
      </c>
      <c r="R8437" t="str">
        <f t="shared" si="658"/>
        <v>Em atraso</v>
      </c>
      <c r="S8437" s="5">
        <f t="shared" si="659"/>
        <v>4</v>
      </c>
    </row>
    <row r="8438" spans="1:19" x14ac:dyDescent="0.25">
      <c r="A8438">
        <v>8437</v>
      </c>
      <c r="B8438" s="1">
        <v>44426</v>
      </c>
      <c r="C8438" s="1">
        <v>44426</v>
      </c>
      <c r="D8438" s="1">
        <v>44458</v>
      </c>
      <c r="E8438" s="1">
        <v>44459</v>
      </c>
      <c r="F8438">
        <v>1</v>
      </c>
      <c r="G8438">
        <v>11</v>
      </c>
      <c r="H8438">
        <v>9</v>
      </c>
      <c r="I8438" s="6">
        <v>0</v>
      </c>
      <c r="J8438">
        <v>2</v>
      </c>
      <c r="K8438" t="str">
        <f>_xlfn.XLOOKUP(fCompras!F8438,dComprador!$A$2:$A$7,dComprador!$B$2:$B$7)</f>
        <v>Alon</v>
      </c>
      <c r="L8438" t="str">
        <f>_xlfn.XLOOKUP(J8438,dFornecedor!$A$2:$A$6,dFornecedor!$B$2:$B$6)</f>
        <v>Minerva</v>
      </c>
      <c r="M8438" t="str">
        <f>_xlfn.XLOOKUP(G8438,dMateriaPrima!$A$2:$A$12,dMateriaPrima!$B$2:$B$12)</f>
        <v>Papel</v>
      </c>
      <c r="N8438" s="2">
        <f>_xlfn.XLOOKUP(G8438,dMateriaPrima!$A$2:$A$12,dMateriaPrima!$C$2:$C$12)</f>
        <v>9</v>
      </c>
      <c r="O8438" s="3">
        <f t="shared" si="655"/>
        <v>81</v>
      </c>
      <c r="P8438" s="4">
        <f t="shared" si="656"/>
        <v>0</v>
      </c>
      <c r="Q8438" s="3">
        <f t="shared" si="657"/>
        <v>81</v>
      </c>
      <c r="R8438" t="str">
        <f t="shared" si="658"/>
        <v>Em atraso</v>
      </c>
      <c r="S8438" s="5">
        <f t="shared" si="659"/>
        <v>1</v>
      </c>
    </row>
    <row r="8439" spans="1:19" x14ac:dyDescent="0.25">
      <c r="A8439">
        <v>8438</v>
      </c>
      <c r="B8439" s="1">
        <v>44426</v>
      </c>
      <c r="C8439" s="1">
        <v>44426</v>
      </c>
      <c r="D8439" s="1">
        <v>44450</v>
      </c>
      <c r="E8439" s="1">
        <v>44451</v>
      </c>
      <c r="F8439">
        <v>1</v>
      </c>
      <c r="G8439">
        <v>1</v>
      </c>
      <c r="H8439">
        <v>175</v>
      </c>
      <c r="I8439" s="6">
        <v>0</v>
      </c>
      <c r="J8439">
        <v>2</v>
      </c>
      <c r="K8439" t="str">
        <f>_xlfn.XLOOKUP(fCompras!F8439,dComprador!$A$2:$A$7,dComprador!$B$2:$B$7)</f>
        <v>Alon</v>
      </c>
      <c r="L8439" t="str">
        <f>_xlfn.XLOOKUP(J8439,dFornecedor!$A$2:$A$6,dFornecedor!$B$2:$B$6)</f>
        <v>Minerva</v>
      </c>
      <c r="M8439" t="str">
        <f>_xlfn.XLOOKUP(G8439,dMateriaPrima!$A$2:$A$12,dMateriaPrima!$B$2:$B$12)</f>
        <v>Tecido</v>
      </c>
      <c r="N8439" s="2">
        <f>_xlfn.XLOOKUP(G8439,dMateriaPrima!$A$2:$A$12,dMateriaPrima!$C$2:$C$12)</f>
        <v>18</v>
      </c>
      <c r="O8439" s="3">
        <f t="shared" si="655"/>
        <v>3150</v>
      </c>
      <c r="P8439" s="4">
        <f t="shared" si="656"/>
        <v>0</v>
      </c>
      <c r="Q8439" s="3">
        <f t="shared" si="657"/>
        <v>3150</v>
      </c>
      <c r="R8439" t="str">
        <f t="shared" si="658"/>
        <v>Em atraso</v>
      </c>
      <c r="S8439" s="5">
        <f t="shared" si="659"/>
        <v>1</v>
      </c>
    </row>
    <row r="8440" spans="1:19" x14ac:dyDescent="0.25">
      <c r="A8440">
        <v>8439</v>
      </c>
      <c r="B8440" s="1">
        <v>44426</v>
      </c>
      <c r="C8440" s="1">
        <v>44430</v>
      </c>
      <c r="D8440" s="1">
        <v>44448</v>
      </c>
      <c r="E8440" s="1">
        <v>44450</v>
      </c>
      <c r="F8440">
        <v>1</v>
      </c>
      <c r="G8440">
        <v>5</v>
      </c>
      <c r="H8440">
        <v>14</v>
      </c>
      <c r="I8440" s="6">
        <v>0</v>
      </c>
      <c r="J8440">
        <v>1</v>
      </c>
      <c r="K8440" t="str">
        <f>_xlfn.XLOOKUP(fCompras!F8440,dComprador!$A$2:$A$7,dComprador!$B$2:$B$7)</f>
        <v>Alon</v>
      </c>
      <c r="L8440" t="str">
        <f>_xlfn.XLOOKUP(J8440,dFornecedor!$A$2:$A$6,dFornecedor!$B$2:$B$6)</f>
        <v>NorthShore</v>
      </c>
      <c r="M8440" t="str">
        <f>_xlfn.XLOOKUP(G8440,dMateriaPrima!$A$2:$A$12,dMateriaPrima!$B$2:$B$12)</f>
        <v>Areia</v>
      </c>
      <c r="N8440" s="2">
        <f>_xlfn.XLOOKUP(G8440,dMateriaPrima!$A$2:$A$12,dMateriaPrima!$C$2:$C$12)</f>
        <v>3.59</v>
      </c>
      <c r="O8440" s="3">
        <f t="shared" si="655"/>
        <v>50.26</v>
      </c>
      <c r="P8440" s="4">
        <f t="shared" si="656"/>
        <v>0</v>
      </c>
      <c r="Q8440" s="3">
        <f t="shared" si="657"/>
        <v>50.26</v>
      </c>
      <c r="R8440" t="str">
        <f t="shared" si="658"/>
        <v>Em atraso</v>
      </c>
      <c r="S8440" s="5">
        <f t="shared" si="659"/>
        <v>2</v>
      </c>
    </row>
    <row r="8441" spans="1:19" x14ac:dyDescent="0.25">
      <c r="A8441">
        <v>8440</v>
      </c>
      <c r="B8441" s="1">
        <v>44427</v>
      </c>
      <c r="C8441" s="1">
        <v>44436</v>
      </c>
      <c r="D8441" s="1">
        <v>44440</v>
      </c>
      <c r="E8441" s="1">
        <v>44445</v>
      </c>
      <c r="F8441">
        <v>4</v>
      </c>
      <c r="G8441">
        <v>9</v>
      </c>
      <c r="H8441">
        <v>64</v>
      </c>
      <c r="I8441" s="6">
        <v>0</v>
      </c>
      <c r="J8441">
        <v>2</v>
      </c>
      <c r="K8441" t="str">
        <f>_xlfn.XLOOKUP(fCompras!F8441,dComprador!$A$2:$A$7,dComprador!$B$2:$B$7)</f>
        <v>Lira</v>
      </c>
      <c r="L8441" t="str">
        <f>_xlfn.XLOOKUP(J8441,dFornecedor!$A$2:$A$6,dFornecedor!$B$2:$B$6)</f>
        <v>Minerva</v>
      </c>
      <c r="M8441" t="str">
        <f>_xlfn.XLOOKUP(G8441,dMateriaPrima!$A$2:$A$12,dMateriaPrima!$B$2:$B$12)</f>
        <v>Couro</v>
      </c>
      <c r="N8441" s="2">
        <f>_xlfn.XLOOKUP(G8441,dMateriaPrima!$A$2:$A$12,dMateriaPrima!$C$2:$C$12)</f>
        <v>4.4000000000000004</v>
      </c>
      <c r="O8441" s="3">
        <f t="shared" si="655"/>
        <v>281.60000000000002</v>
      </c>
      <c r="P8441" s="4">
        <f t="shared" si="656"/>
        <v>0</v>
      </c>
      <c r="Q8441" s="3">
        <f t="shared" si="657"/>
        <v>281.60000000000002</v>
      </c>
      <c r="R8441" t="str">
        <f t="shared" si="658"/>
        <v>Em atraso</v>
      </c>
      <c r="S8441" s="5">
        <f t="shared" si="659"/>
        <v>5</v>
      </c>
    </row>
    <row r="8442" spans="1:19" x14ac:dyDescent="0.25">
      <c r="A8442">
        <v>8441</v>
      </c>
      <c r="B8442" s="1">
        <v>44427</v>
      </c>
      <c r="C8442" s="1">
        <v>44435</v>
      </c>
      <c r="D8442" s="1">
        <v>44438</v>
      </c>
      <c r="E8442" s="1">
        <v>44439</v>
      </c>
      <c r="F8442">
        <v>4</v>
      </c>
      <c r="G8442">
        <v>5</v>
      </c>
      <c r="H8442">
        <v>88</v>
      </c>
      <c r="I8442" s="6">
        <v>0</v>
      </c>
      <c r="J8442">
        <v>2</v>
      </c>
      <c r="K8442" t="str">
        <f>_xlfn.XLOOKUP(fCompras!F8442,dComprador!$A$2:$A$7,dComprador!$B$2:$B$7)</f>
        <v>Lira</v>
      </c>
      <c r="L8442" t="str">
        <f>_xlfn.XLOOKUP(J8442,dFornecedor!$A$2:$A$6,dFornecedor!$B$2:$B$6)</f>
        <v>Minerva</v>
      </c>
      <c r="M8442" t="str">
        <f>_xlfn.XLOOKUP(G8442,dMateriaPrima!$A$2:$A$12,dMateriaPrima!$B$2:$B$12)</f>
        <v>Areia</v>
      </c>
      <c r="N8442" s="2">
        <f>_xlfn.XLOOKUP(G8442,dMateriaPrima!$A$2:$A$12,dMateriaPrima!$C$2:$C$12)</f>
        <v>3.59</v>
      </c>
      <c r="O8442" s="3">
        <f t="shared" si="655"/>
        <v>315.91999999999996</v>
      </c>
      <c r="P8442" s="4">
        <f t="shared" si="656"/>
        <v>0</v>
      </c>
      <c r="Q8442" s="3">
        <f t="shared" si="657"/>
        <v>315.91999999999996</v>
      </c>
      <c r="R8442" t="str">
        <f t="shared" si="658"/>
        <v>Em atraso</v>
      </c>
      <c r="S8442" s="5">
        <f t="shared" si="659"/>
        <v>1</v>
      </c>
    </row>
    <row r="8443" spans="1:19" x14ac:dyDescent="0.25">
      <c r="A8443">
        <v>8442</v>
      </c>
      <c r="B8443" s="1">
        <v>44427</v>
      </c>
      <c r="C8443" s="1">
        <v>44431</v>
      </c>
      <c r="D8443" s="1">
        <v>44432</v>
      </c>
      <c r="E8443" s="1">
        <v>44435</v>
      </c>
      <c r="F8443">
        <v>4</v>
      </c>
      <c r="G8443">
        <v>9</v>
      </c>
      <c r="H8443">
        <v>398</v>
      </c>
      <c r="I8443" s="6">
        <v>0</v>
      </c>
      <c r="J8443">
        <v>2</v>
      </c>
      <c r="K8443" t="str">
        <f>_xlfn.XLOOKUP(fCompras!F8443,dComprador!$A$2:$A$7,dComprador!$B$2:$B$7)</f>
        <v>Lira</v>
      </c>
      <c r="L8443" t="str">
        <f>_xlfn.XLOOKUP(J8443,dFornecedor!$A$2:$A$6,dFornecedor!$B$2:$B$6)</f>
        <v>Minerva</v>
      </c>
      <c r="M8443" t="str">
        <f>_xlfn.XLOOKUP(G8443,dMateriaPrima!$A$2:$A$12,dMateriaPrima!$B$2:$B$12)</f>
        <v>Couro</v>
      </c>
      <c r="N8443" s="2">
        <f>_xlfn.XLOOKUP(G8443,dMateriaPrima!$A$2:$A$12,dMateriaPrima!$C$2:$C$12)</f>
        <v>4.4000000000000004</v>
      </c>
      <c r="O8443" s="3">
        <f t="shared" si="655"/>
        <v>1751.2</v>
      </c>
      <c r="P8443" s="4">
        <f t="shared" si="656"/>
        <v>0</v>
      </c>
      <c r="Q8443" s="3">
        <f t="shared" si="657"/>
        <v>1751.2</v>
      </c>
      <c r="R8443" t="str">
        <f t="shared" si="658"/>
        <v>Em atraso</v>
      </c>
      <c r="S8443" s="5">
        <f t="shared" si="659"/>
        <v>3</v>
      </c>
    </row>
    <row r="8444" spans="1:19" x14ac:dyDescent="0.25">
      <c r="A8444">
        <v>8443</v>
      </c>
      <c r="B8444" s="1">
        <v>44427</v>
      </c>
      <c r="C8444" s="1">
        <v>44427</v>
      </c>
      <c r="D8444" s="1">
        <v>44447</v>
      </c>
      <c r="E8444" s="1">
        <v>44448</v>
      </c>
      <c r="F8444">
        <v>1</v>
      </c>
      <c r="G8444">
        <v>7</v>
      </c>
      <c r="H8444">
        <v>39</v>
      </c>
      <c r="I8444" s="6">
        <v>0</v>
      </c>
      <c r="J8444">
        <v>2</v>
      </c>
      <c r="K8444" t="str">
        <f>_xlfn.XLOOKUP(fCompras!F8444,dComprador!$A$2:$A$7,dComprador!$B$2:$B$7)</f>
        <v>Alon</v>
      </c>
      <c r="L8444" t="str">
        <f>_xlfn.XLOOKUP(J8444,dFornecedor!$A$2:$A$6,dFornecedor!$B$2:$B$6)</f>
        <v>Minerva</v>
      </c>
      <c r="M8444" t="str">
        <f>_xlfn.XLOOKUP(G8444,dMateriaPrima!$A$2:$A$12,dMateriaPrima!$B$2:$B$12)</f>
        <v>Poliéster</v>
      </c>
      <c r="N8444" s="2">
        <f>_xlfn.XLOOKUP(G8444,dMateriaPrima!$A$2:$A$12,dMateriaPrima!$C$2:$C$12)</f>
        <v>8</v>
      </c>
      <c r="O8444" s="3">
        <f t="shared" si="655"/>
        <v>312</v>
      </c>
      <c r="P8444" s="4">
        <f t="shared" si="656"/>
        <v>0</v>
      </c>
      <c r="Q8444" s="3">
        <f t="shared" si="657"/>
        <v>312</v>
      </c>
      <c r="R8444" t="str">
        <f t="shared" si="658"/>
        <v>Em atraso</v>
      </c>
      <c r="S8444" s="5">
        <f t="shared" si="659"/>
        <v>1</v>
      </c>
    </row>
    <row r="8445" spans="1:19" x14ac:dyDescent="0.25">
      <c r="A8445">
        <v>8444</v>
      </c>
      <c r="B8445" s="1">
        <v>44427</v>
      </c>
      <c r="C8445" s="1">
        <v>44431</v>
      </c>
      <c r="D8445" s="1">
        <v>44446</v>
      </c>
      <c r="E8445" s="1">
        <v>44446</v>
      </c>
      <c r="F8445">
        <v>1</v>
      </c>
      <c r="G8445">
        <v>1</v>
      </c>
      <c r="H8445">
        <v>21</v>
      </c>
      <c r="I8445" s="6">
        <v>0</v>
      </c>
      <c r="J8445">
        <v>4</v>
      </c>
      <c r="K8445" t="str">
        <f>_xlfn.XLOOKUP(fCompras!F8445,dComprador!$A$2:$A$7,dComprador!$B$2:$B$7)</f>
        <v>Alon</v>
      </c>
      <c r="L8445" t="str">
        <f>_xlfn.XLOOKUP(J8445,dFornecedor!$A$2:$A$6,dFornecedor!$B$2:$B$6)</f>
        <v>AlphaOmega</v>
      </c>
      <c r="M8445" t="str">
        <f>_xlfn.XLOOKUP(G8445,dMateriaPrima!$A$2:$A$12,dMateriaPrima!$B$2:$B$12)</f>
        <v>Tecido</v>
      </c>
      <c r="N8445" s="2">
        <f>_xlfn.XLOOKUP(G8445,dMateriaPrima!$A$2:$A$12,dMateriaPrima!$C$2:$C$12)</f>
        <v>18</v>
      </c>
      <c r="O8445" s="3">
        <f t="shared" si="655"/>
        <v>378</v>
      </c>
      <c r="P8445" s="4">
        <f t="shared" si="656"/>
        <v>0</v>
      </c>
      <c r="Q8445" s="3">
        <f t="shared" si="657"/>
        <v>378</v>
      </c>
      <c r="R8445" t="str">
        <f t="shared" si="658"/>
        <v>No prazo</v>
      </c>
      <c r="S8445" s="5">
        <f t="shared" si="659"/>
        <v>0</v>
      </c>
    </row>
    <row r="8446" spans="1:19" x14ac:dyDescent="0.25">
      <c r="A8446">
        <v>8445</v>
      </c>
      <c r="B8446" s="1">
        <v>44427</v>
      </c>
      <c r="C8446" s="1">
        <v>44438</v>
      </c>
      <c r="D8446" s="1">
        <v>44440</v>
      </c>
      <c r="E8446" s="1">
        <v>44442</v>
      </c>
      <c r="F8446">
        <v>2</v>
      </c>
      <c r="G8446">
        <v>1</v>
      </c>
      <c r="H8446">
        <v>137</v>
      </c>
      <c r="I8446" s="6">
        <v>0.28999999999999998</v>
      </c>
      <c r="J8446">
        <v>1</v>
      </c>
      <c r="K8446" t="str">
        <f>_xlfn.XLOOKUP(fCompras!F8446,dComprador!$A$2:$A$7,dComprador!$B$2:$B$7)</f>
        <v>João</v>
      </c>
      <c r="L8446" t="str">
        <f>_xlfn.XLOOKUP(J8446,dFornecedor!$A$2:$A$6,dFornecedor!$B$2:$B$6)</f>
        <v>NorthShore</v>
      </c>
      <c r="M8446" t="str">
        <f>_xlfn.XLOOKUP(G8446,dMateriaPrima!$A$2:$A$12,dMateriaPrima!$B$2:$B$12)</f>
        <v>Tecido</v>
      </c>
      <c r="N8446" s="2">
        <f>_xlfn.XLOOKUP(G8446,dMateriaPrima!$A$2:$A$12,dMateriaPrima!$C$2:$C$12)</f>
        <v>18</v>
      </c>
      <c r="O8446" s="3">
        <f t="shared" si="655"/>
        <v>2466</v>
      </c>
      <c r="P8446" s="4">
        <f t="shared" si="656"/>
        <v>715.14</v>
      </c>
      <c r="Q8446" s="3">
        <f t="shared" si="657"/>
        <v>1750.8600000000001</v>
      </c>
      <c r="R8446" t="str">
        <f t="shared" si="658"/>
        <v>Em atraso</v>
      </c>
      <c r="S8446" s="5">
        <f t="shared" si="659"/>
        <v>2</v>
      </c>
    </row>
    <row r="8447" spans="1:19" x14ac:dyDescent="0.25">
      <c r="A8447">
        <v>8446</v>
      </c>
      <c r="B8447" s="1">
        <v>44427</v>
      </c>
      <c r="C8447" s="1">
        <v>44427</v>
      </c>
      <c r="D8447" s="1">
        <v>44442</v>
      </c>
      <c r="E8447" s="1">
        <v>44444</v>
      </c>
      <c r="F8447">
        <v>1</v>
      </c>
      <c r="G8447">
        <v>1</v>
      </c>
      <c r="H8447">
        <v>492</v>
      </c>
      <c r="I8447" s="6">
        <v>0</v>
      </c>
      <c r="J8447">
        <v>5</v>
      </c>
      <c r="K8447" t="str">
        <f>_xlfn.XLOOKUP(fCompras!F8447,dComprador!$A$2:$A$7,dComprador!$B$2:$B$7)</f>
        <v>Alon</v>
      </c>
      <c r="L8447" t="str">
        <f>_xlfn.XLOOKUP(J8447,dFornecedor!$A$2:$A$6,dFornecedor!$B$2:$B$6)</f>
        <v>Atlas</v>
      </c>
      <c r="M8447" t="str">
        <f>_xlfn.XLOOKUP(G8447,dMateriaPrima!$A$2:$A$12,dMateriaPrima!$B$2:$B$12)</f>
        <v>Tecido</v>
      </c>
      <c r="N8447" s="2">
        <f>_xlfn.XLOOKUP(G8447,dMateriaPrima!$A$2:$A$12,dMateriaPrima!$C$2:$C$12)</f>
        <v>18</v>
      </c>
      <c r="O8447" s="3">
        <f t="shared" si="655"/>
        <v>8856</v>
      </c>
      <c r="P8447" s="4">
        <f t="shared" si="656"/>
        <v>0</v>
      </c>
      <c r="Q8447" s="3">
        <f t="shared" si="657"/>
        <v>8856</v>
      </c>
      <c r="R8447" t="str">
        <f t="shared" si="658"/>
        <v>Em atraso</v>
      </c>
      <c r="S8447" s="5">
        <f t="shared" si="659"/>
        <v>2</v>
      </c>
    </row>
    <row r="8448" spans="1:19" x14ac:dyDescent="0.25">
      <c r="A8448">
        <v>8447</v>
      </c>
      <c r="B8448" s="1">
        <v>44427</v>
      </c>
      <c r="C8448" s="1">
        <v>44435</v>
      </c>
      <c r="D8448" s="1">
        <v>44456</v>
      </c>
      <c r="E8448" s="1">
        <v>44456</v>
      </c>
      <c r="F8448">
        <v>1</v>
      </c>
      <c r="G8448">
        <v>5</v>
      </c>
      <c r="H8448">
        <v>27</v>
      </c>
      <c r="I8448" s="6">
        <v>0</v>
      </c>
      <c r="J8448">
        <v>2</v>
      </c>
      <c r="K8448" t="str">
        <f>_xlfn.XLOOKUP(fCompras!F8448,dComprador!$A$2:$A$7,dComprador!$B$2:$B$7)</f>
        <v>Alon</v>
      </c>
      <c r="L8448" t="str">
        <f>_xlfn.XLOOKUP(J8448,dFornecedor!$A$2:$A$6,dFornecedor!$B$2:$B$6)</f>
        <v>Minerva</v>
      </c>
      <c r="M8448" t="str">
        <f>_xlfn.XLOOKUP(G8448,dMateriaPrima!$A$2:$A$12,dMateriaPrima!$B$2:$B$12)</f>
        <v>Areia</v>
      </c>
      <c r="N8448" s="2">
        <f>_xlfn.XLOOKUP(G8448,dMateriaPrima!$A$2:$A$12,dMateriaPrima!$C$2:$C$12)</f>
        <v>3.59</v>
      </c>
      <c r="O8448" s="3">
        <f t="shared" si="655"/>
        <v>96.929999999999993</v>
      </c>
      <c r="P8448" s="4">
        <f t="shared" si="656"/>
        <v>0</v>
      </c>
      <c r="Q8448" s="3">
        <f t="shared" si="657"/>
        <v>96.929999999999993</v>
      </c>
      <c r="R8448" t="str">
        <f t="shared" si="658"/>
        <v>No prazo</v>
      </c>
      <c r="S8448" s="5">
        <f t="shared" si="659"/>
        <v>0</v>
      </c>
    </row>
    <row r="8449" spans="1:19" x14ac:dyDescent="0.25">
      <c r="A8449">
        <v>8448</v>
      </c>
      <c r="B8449" s="1">
        <v>44427</v>
      </c>
      <c r="C8449" s="1">
        <v>44427</v>
      </c>
      <c r="D8449" s="1">
        <v>44458</v>
      </c>
      <c r="E8449" s="1">
        <v>44460</v>
      </c>
      <c r="F8449">
        <v>1</v>
      </c>
      <c r="G8449">
        <v>8</v>
      </c>
      <c r="H8449">
        <v>74</v>
      </c>
      <c r="I8449" s="6">
        <v>0</v>
      </c>
      <c r="J8449">
        <v>2</v>
      </c>
      <c r="K8449" t="str">
        <f>_xlfn.XLOOKUP(fCompras!F8449,dComprador!$A$2:$A$7,dComprador!$B$2:$B$7)</f>
        <v>Alon</v>
      </c>
      <c r="L8449" t="str">
        <f>_xlfn.XLOOKUP(J8449,dFornecedor!$A$2:$A$6,dFornecedor!$B$2:$B$6)</f>
        <v>Minerva</v>
      </c>
      <c r="M8449" t="str">
        <f>_xlfn.XLOOKUP(G8449,dMateriaPrima!$A$2:$A$12,dMateriaPrima!$B$2:$B$12)</f>
        <v>Cimento</v>
      </c>
      <c r="N8449" s="2">
        <f>_xlfn.XLOOKUP(G8449,dMateriaPrima!$A$2:$A$12,dMateriaPrima!$C$2:$C$12)</f>
        <v>23</v>
      </c>
      <c r="O8449" s="3">
        <f t="shared" si="655"/>
        <v>1702</v>
      </c>
      <c r="P8449" s="4">
        <f t="shared" si="656"/>
        <v>0</v>
      </c>
      <c r="Q8449" s="3">
        <f t="shared" si="657"/>
        <v>1702</v>
      </c>
      <c r="R8449" t="str">
        <f t="shared" si="658"/>
        <v>Em atraso</v>
      </c>
      <c r="S8449" s="5">
        <f t="shared" si="659"/>
        <v>2</v>
      </c>
    </row>
    <row r="8450" spans="1:19" x14ac:dyDescent="0.25">
      <c r="A8450">
        <v>8449</v>
      </c>
      <c r="B8450" s="1">
        <v>44427</v>
      </c>
      <c r="C8450" s="1">
        <v>44427</v>
      </c>
      <c r="D8450" s="1">
        <v>44451</v>
      </c>
      <c r="E8450" s="1">
        <v>44451</v>
      </c>
      <c r="F8450">
        <v>1</v>
      </c>
      <c r="G8450">
        <v>1</v>
      </c>
      <c r="H8450">
        <v>161</v>
      </c>
      <c r="I8450" s="6">
        <v>0</v>
      </c>
      <c r="J8450">
        <v>5</v>
      </c>
      <c r="K8450" t="str">
        <f>_xlfn.XLOOKUP(fCompras!F8450,dComprador!$A$2:$A$7,dComprador!$B$2:$B$7)</f>
        <v>Alon</v>
      </c>
      <c r="L8450" t="str">
        <f>_xlfn.XLOOKUP(J8450,dFornecedor!$A$2:$A$6,dFornecedor!$B$2:$B$6)</f>
        <v>Atlas</v>
      </c>
      <c r="M8450" t="str">
        <f>_xlfn.XLOOKUP(G8450,dMateriaPrima!$A$2:$A$12,dMateriaPrima!$B$2:$B$12)</f>
        <v>Tecido</v>
      </c>
      <c r="N8450" s="2">
        <f>_xlfn.XLOOKUP(G8450,dMateriaPrima!$A$2:$A$12,dMateriaPrima!$C$2:$C$12)</f>
        <v>18</v>
      </c>
      <c r="O8450" s="3">
        <f t="shared" si="655"/>
        <v>2898</v>
      </c>
      <c r="P8450" s="4">
        <f t="shared" si="656"/>
        <v>0</v>
      </c>
      <c r="Q8450" s="3">
        <f t="shared" si="657"/>
        <v>2898</v>
      </c>
      <c r="R8450" t="str">
        <f t="shared" si="658"/>
        <v>No prazo</v>
      </c>
      <c r="S8450" s="5">
        <f t="shared" si="659"/>
        <v>0</v>
      </c>
    </row>
    <row r="8451" spans="1:19" x14ac:dyDescent="0.25">
      <c r="A8451">
        <v>8450</v>
      </c>
      <c r="B8451" s="1">
        <v>44428</v>
      </c>
      <c r="C8451" s="1">
        <v>44432</v>
      </c>
      <c r="D8451" s="1">
        <v>44435</v>
      </c>
      <c r="E8451" s="1">
        <v>44433</v>
      </c>
      <c r="F8451">
        <v>4</v>
      </c>
      <c r="G8451">
        <v>7</v>
      </c>
      <c r="H8451">
        <v>95</v>
      </c>
      <c r="I8451" s="6">
        <v>0</v>
      </c>
      <c r="J8451">
        <v>1</v>
      </c>
      <c r="K8451" t="str">
        <f>_xlfn.XLOOKUP(fCompras!F8451,dComprador!$A$2:$A$7,dComprador!$B$2:$B$7)</f>
        <v>Lira</v>
      </c>
      <c r="L8451" t="str">
        <f>_xlfn.XLOOKUP(J8451,dFornecedor!$A$2:$A$6,dFornecedor!$B$2:$B$6)</f>
        <v>NorthShore</v>
      </c>
      <c r="M8451" t="str">
        <f>_xlfn.XLOOKUP(G8451,dMateriaPrima!$A$2:$A$12,dMateriaPrima!$B$2:$B$12)</f>
        <v>Poliéster</v>
      </c>
      <c r="N8451" s="2">
        <f>_xlfn.XLOOKUP(G8451,dMateriaPrima!$A$2:$A$12,dMateriaPrima!$C$2:$C$12)</f>
        <v>8</v>
      </c>
      <c r="O8451" s="3">
        <f t="shared" ref="O8451:O8514" si="660">PRODUCT(H8451,N8451)</f>
        <v>760</v>
      </c>
      <c r="P8451" s="4">
        <f t="shared" ref="P8451:P8514" si="661">PRODUCT(O8451,I8451)</f>
        <v>0</v>
      </c>
      <c r="Q8451" s="3">
        <f t="shared" ref="Q8451:Q8514" si="662">O8451-P8451</f>
        <v>760</v>
      </c>
      <c r="R8451" t="str">
        <f t="shared" ref="R8451:R8514" si="663">IF(E8451&lt;=D8451,"No prazo",IF(E8451&gt;D8451,"Em atraso"))</f>
        <v>No prazo</v>
      </c>
      <c r="S8451" s="5">
        <f t="shared" ref="S8451:S8514" si="664">IF(E8451 &gt;D8451, E8451-D8451,0)</f>
        <v>0</v>
      </c>
    </row>
    <row r="8452" spans="1:19" x14ac:dyDescent="0.25">
      <c r="A8452">
        <v>8451</v>
      </c>
      <c r="B8452" s="1">
        <v>44428</v>
      </c>
      <c r="C8452" s="1">
        <v>44436</v>
      </c>
      <c r="D8452" s="1">
        <v>44439</v>
      </c>
      <c r="E8452" s="1">
        <v>44443</v>
      </c>
      <c r="F8452">
        <v>4</v>
      </c>
      <c r="G8452">
        <v>10</v>
      </c>
      <c r="H8452">
        <v>546</v>
      </c>
      <c r="I8452" s="6">
        <v>0</v>
      </c>
      <c r="J8452">
        <v>2</v>
      </c>
      <c r="K8452" t="str">
        <f>_xlfn.XLOOKUP(fCompras!F8452,dComprador!$A$2:$A$7,dComprador!$B$2:$B$7)</f>
        <v>Lira</v>
      </c>
      <c r="L8452" t="str">
        <f>_xlfn.XLOOKUP(J8452,dFornecedor!$A$2:$A$6,dFornecedor!$B$2:$B$6)</f>
        <v>Minerva</v>
      </c>
      <c r="M8452" t="str">
        <f>_xlfn.XLOOKUP(G8452,dMateriaPrima!$A$2:$A$12,dMateriaPrima!$B$2:$B$12)</f>
        <v>Pedra Britada</v>
      </c>
      <c r="N8452" s="2">
        <f>_xlfn.XLOOKUP(G8452,dMateriaPrima!$A$2:$A$12,dMateriaPrima!$C$2:$C$12)</f>
        <v>56</v>
      </c>
      <c r="O8452" s="3">
        <f t="shared" si="660"/>
        <v>30576</v>
      </c>
      <c r="P8452" s="4">
        <f t="shared" si="661"/>
        <v>0</v>
      </c>
      <c r="Q8452" s="3">
        <f t="shared" si="662"/>
        <v>30576</v>
      </c>
      <c r="R8452" t="str">
        <f t="shared" si="663"/>
        <v>Em atraso</v>
      </c>
      <c r="S8452" s="5">
        <f t="shared" si="664"/>
        <v>4</v>
      </c>
    </row>
    <row r="8453" spans="1:19" x14ac:dyDescent="0.25">
      <c r="A8453">
        <v>8452</v>
      </c>
      <c r="B8453" s="1">
        <v>44428</v>
      </c>
      <c r="C8453" s="1">
        <v>44428</v>
      </c>
      <c r="D8453" s="1">
        <v>44435</v>
      </c>
      <c r="E8453" s="1">
        <v>44435</v>
      </c>
      <c r="F8453">
        <v>4</v>
      </c>
      <c r="G8453">
        <v>9</v>
      </c>
      <c r="H8453">
        <v>164</v>
      </c>
      <c r="I8453" s="6">
        <v>0</v>
      </c>
      <c r="J8453">
        <v>5</v>
      </c>
      <c r="K8453" t="str">
        <f>_xlfn.XLOOKUP(fCompras!F8453,dComprador!$A$2:$A$7,dComprador!$B$2:$B$7)</f>
        <v>Lira</v>
      </c>
      <c r="L8453" t="str">
        <f>_xlfn.XLOOKUP(J8453,dFornecedor!$A$2:$A$6,dFornecedor!$B$2:$B$6)</f>
        <v>Atlas</v>
      </c>
      <c r="M8453" t="str">
        <f>_xlfn.XLOOKUP(G8453,dMateriaPrima!$A$2:$A$12,dMateriaPrima!$B$2:$B$12)</f>
        <v>Couro</v>
      </c>
      <c r="N8453" s="2">
        <f>_xlfn.XLOOKUP(G8453,dMateriaPrima!$A$2:$A$12,dMateriaPrima!$C$2:$C$12)</f>
        <v>4.4000000000000004</v>
      </c>
      <c r="O8453" s="3">
        <f t="shared" si="660"/>
        <v>721.6</v>
      </c>
      <c r="P8453" s="4">
        <f t="shared" si="661"/>
        <v>0</v>
      </c>
      <c r="Q8453" s="3">
        <f t="shared" si="662"/>
        <v>721.6</v>
      </c>
      <c r="R8453" t="str">
        <f t="shared" si="663"/>
        <v>No prazo</v>
      </c>
      <c r="S8453" s="5">
        <f t="shared" si="664"/>
        <v>0</v>
      </c>
    </row>
    <row r="8454" spans="1:19" x14ac:dyDescent="0.25">
      <c r="A8454">
        <v>8453</v>
      </c>
      <c r="B8454" s="1">
        <v>44428</v>
      </c>
      <c r="C8454" s="1">
        <v>44439</v>
      </c>
      <c r="D8454" s="1">
        <v>44439</v>
      </c>
      <c r="E8454" s="1">
        <v>44441</v>
      </c>
      <c r="F8454">
        <v>4</v>
      </c>
      <c r="G8454">
        <v>9</v>
      </c>
      <c r="H8454">
        <v>372</v>
      </c>
      <c r="I8454" s="6">
        <v>0</v>
      </c>
      <c r="J8454">
        <v>1</v>
      </c>
      <c r="K8454" t="str">
        <f>_xlfn.XLOOKUP(fCompras!F8454,dComprador!$A$2:$A$7,dComprador!$B$2:$B$7)</f>
        <v>Lira</v>
      </c>
      <c r="L8454" t="str">
        <f>_xlfn.XLOOKUP(J8454,dFornecedor!$A$2:$A$6,dFornecedor!$B$2:$B$6)</f>
        <v>NorthShore</v>
      </c>
      <c r="M8454" t="str">
        <f>_xlfn.XLOOKUP(G8454,dMateriaPrima!$A$2:$A$12,dMateriaPrima!$B$2:$B$12)</f>
        <v>Couro</v>
      </c>
      <c r="N8454" s="2">
        <f>_xlfn.XLOOKUP(G8454,dMateriaPrima!$A$2:$A$12,dMateriaPrima!$C$2:$C$12)</f>
        <v>4.4000000000000004</v>
      </c>
      <c r="O8454" s="3">
        <f t="shared" si="660"/>
        <v>1636.8000000000002</v>
      </c>
      <c r="P8454" s="4">
        <f t="shared" si="661"/>
        <v>0</v>
      </c>
      <c r="Q8454" s="3">
        <f t="shared" si="662"/>
        <v>1636.8000000000002</v>
      </c>
      <c r="R8454" t="str">
        <f t="shared" si="663"/>
        <v>Em atraso</v>
      </c>
      <c r="S8454" s="5">
        <f t="shared" si="664"/>
        <v>2</v>
      </c>
    </row>
    <row r="8455" spans="1:19" x14ac:dyDescent="0.25">
      <c r="A8455">
        <v>8454</v>
      </c>
      <c r="B8455" s="1">
        <v>44428</v>
      </c>
      <c r="C8455" s="1">
        <v>44428</v>
      </c>
      <c r="D8455" s="1">
        <v>44434</v>
      </c>
      <c r="E8455" s="1">
        <v>44437</v>
      </c>
      <c r="F8455">
        <v>4</v>
      </c>
      <c r="G8455">
        <v>8</v>
      </c>
      <c r="H8455">
        <v>194</v>
      </c>
      <c r="I8455" s="6">
        <v>0</v>
      </c>
      <c r="J8455">
        <v>4</v>
      </c>
      <c r="K8455" t="str">
        <f>_xlfn.XLOOKUP(fCompras!F8455,dComprador!$A$2:$A$7,dComprador!$B$2:$B$7)</f>
        <v>Lira</v>
      </c>
      <c r="L8455" t="str">
        <f>_xlfn.XLOOKUP(J8455,dFornecedor!$A$2:$A$6,dFornecedor!$B$2:$B$6)</f>
        <v>AlphaOmega</v>
      </c>
      <c r="M8455" t="str">
        <f>_xlfn.XLOOKUP(G8455,dMateriaPrima!$A$2:$A$12,dMateriaPrima!$B$2:$B$12)</f>
        <v>Cimento</v>
      </c>
      <c r="N8455" s="2">
        <f>_xlfn.XLOOKUP(G8455,dMateriaPrima!$A$2:$A$12,dMateriaPrima!$C$2:$C$12)</f>
        <v>23</v>
      </c>
      <c r="O8455" s="3">
        <f t="shared" si="660"/>
        <v>4462</v>
      </c>
      <c r="P8455" s="4">
        <f t="shared" si="661"/>
        <v>0</v>
      </c>
      <c r="Q8455" s="3">
        <f t="shared" si="662"/>
        <v>4462</v>
      </c>
      <c r="R8455" t="str">
        <f t="shared" si="663"/>
        <v>Em atraso</v>
      </c>
      <c r="S8455" s="5">
        <f t="shared" si="664"/>
        <v>3</v>
      </c>
    </row>
    <row r="8456" spans="1:19" x14ac:dyDescent="0.25">
      <c r="A8456">
        <v>8455</v>
      </c>
      <c r="B8456" s="1">
        <v>44428</v>
      </c>
      <c r="C8456" s="1">
        <v>44437</v>
      </c>
      <c r="D8456" s="1">
        <v>44439</v>
      </c>
      <c r="E8456" s="1">
        <v>44444</v>
      </c>
      <c r="F8456">
        <v>4</v>
      </c>
      <c r="G8456">
        <v>9</v>
      </c>
      <c r="H8456">
        <v>118</v>
      </c>
      <c r="I8456" s="6">
        <v>0</v>
      </c>
      <c r="J8456">
        <v>2</v>
      </c>
      <c r="K8456" t="str">
        <f>_xlfn.XLOOKUP(fCompras!F8456,dComprador!$A$2:$A$7,dComprador!$B$2:$B$7)</f>
        <v>Lira</v>
      </c>
      <c r="L8456" t="str">
        <f>_xlfn.XLOOKUP(J8456,dFornecedor!$A$2:$A$6,dFornecedor!$B$2:$B$6)</f>
        <v>Minerva</v>
      </c>
      <c r="M8456" t="str">
        <f>_xlfn.XLOOKUP(G8456,dMateriaPrima!$A$2:$A$12,dMateriaPrima!$B$2:$B$12)</f>
        <v>Couro</v>
      </c>
      <c r="N8456" s="2">
        <f>_xlfn.XLOOKUP(G8456,dMateriaPrima!$A$2:$A$12,dMateriaPrima!$C$2:$C$12)</f>
        <v>4.4000000000000004</v>
      </c>
      <c r="O8456" s="3">
        <f t="shared" si="660"/>
        <v>519.20000000000005</v>
      </c>
      <c r="P8456" s="4">
        <f t="shared" si="661"/>
        <v>0</v>
      </c>
      <c r="Q8456" s="3">
        <f t="shared" si="662"/>
        <v>519.20000000000005</v>
      </c>
      <c r="R8456" t="str">
        <f t="shared" si="663"/>
        <v>Em atraso</v>
      </c>
      <c r="S8456" s="5">
        <f t="shared" si="664"/>
        <v>5</v>
      </c>
    </row>
    <row r="8457" spans="1:19" x14ac:dyDescent="0.25">
      <c r="A8457">
        <v>8456</v>
      </c>
      <c r="B8457" s="1">
        <v>44428</v>
      </c>
      <c r="C8457" s="1">
        <v>44428</v>
      </c>
      <c r="D8457" s="1">
        <v>44441</v>
      </c>
      <c r="E8457" s="1">
        <v>44444</v>
      </c>
      <c r="F8457">
        <v>4</v>
      </c>
      <c r="G8457">
        <v>2</v>
      </c>
      <c r="H8457">
        <v>144</v>
      </c>
      <c r="I8457" s="6">
        <v>0</v>
      </c>
      <c r="J8457">
        <v>4</v>
      </c>
      <c r="K8457" t="str">
        <f>_xlfn.XLOOKUP(fCompras!F8457,dComprador!$A$2:$A$7,dComprador!$B$2:$B$7)</f>
        <v>Lira</v>
      </c>
      <c r="L8457" t="str">
        <f>_xlfn.XLOOKUP(J8457,dFornecedor!$A$2:$A$6,dFornecedor!$B$2:$B$6)</f>
        <v>AlphaOmega</v>
      </c>
      <c r="M8457" t="str">
        <f>_xlfn.XLOOKUP(G8457,dMateriaPrima!$A$2:$A$12,dMateriaPrima!$B$2:$B$12)</f>
        <v>Chapa Metal</v>
      </c>
      <c r="N8457" s="2">
        <f>_xlfn.XLOOKUP(G8457,dMateriaPrima!$A$2:$A$12,dMateriaPrima!$C$2:$C$12)</f>
        <v>299.89999999999998</v>
      </c>
      <c r="O8457" s="3">
        <f t="shared" si="660"/>
        <v>43185.599999999999</v>
      </c>
      <c r="P8457" s="4">
        <f t="shared" si="661"/>
        <v>0</v>
      </c>
      <c r="Q8457" s="3">
        <f t="shared" si="662"/>
        <v>43185.599999999999</v>
      </c>
      <c r="R8457" t="str">
        <f t="shared" si="663"/>
        <v>Em atraso</v>
      </c>
      <c r="S8457" s="5">
        <f t="shared" si="664"/>
        <v>3</v>
      </c>
    </row>
    <row r="8458" spans="1:19" x14ac:dyDescent="0.25">
      <c r="A8458">
        <v>8457</v>
      </c>
      <c r="B8458" s="1">
        <v>44428</v>
      </c>
      <c r="C8458" s="1">
        <v>44436</v>
      </c>
      <c r="D8458" s="1">
        <v>44442</v>
      </c>
      <c r="E8458" s="1">
        <v>44446</v>
      </c>
      <c r="F8458">
        <v>1</v>
      </c>
      <c r="G8458">
        <v>7</v>
      </c>
      <c r="H8458">
        <v>439</v>
      </c>
      <c r="I8458" s="6">
        <v>0</v>
      </c>
      <c r="J8458">
        <v>2</v>
      </c>
      <c r="K8458" t="str">
        <f>_xlfn.XLOOKUP(fCompras!F8458,dComprador!$A$2:$A$7,dComprador!$B$2:$B$7)</f>
        <v>Alon</v>
      </c>
      <c r="L8458" t="str">
        <f>_xlfn.XLOOKUP(J8458,dFornecedor!$A$2:$A$6,dFornecedor!$B$2:$B$6)</f>
        <v>Minerva</v>
      </c>
      <c r="M8458" t="str">
        <f>_xlfn.XLOOKUP(G8458,dMateriaPrima!$A$2:$A$12,dMateriaPrima!$B$2:$B$12)</f>
        <v>Poliéster</v>
      </c>
      <c r="N8458" s="2">
        <f>_xlfn.XLOOKUP(G8458,dMateriaPrima!$A$2:$A$12,dMateriaPrima!$C$2:$C$12)</f>
        <v>8</v>
      </c>
      <c r="O8458" s="3">
        <f t="shared" si="660"/>
        <v>3512</v>
      </c>
      <c r="P8458" s="4">
        <f t="shared" si="661"/>
        <v>0</v>
      </c>
      <c r="Q8458" s="3">
        <f t="shared" si="662"/>
        <v>3512</v>
      </c>
      <c r="R8458" t="str">
        <f t="shared" si="663"/>
        <v>Em atraso</v>
      </c>
      <c r="S8458" s="5">
        <f t="shared" si="664"/>
        <v>4</v>
      </c>
    </row>
    <row r="8459" spans="1:19" x14ac:dyDescent="0.25">
      <c r="A8459">
        <v>8458</v>
      </c>
      <c r="B8459" s="1">
        <v>44428</v>
      </c>
      <c r="C8459" s="1">
        <v>44440</v>
      </c>
      <c r="D8459" s="1">
        <v>44446</v>
      </c>
      <c r="E8459" s="1">
        <v>44448</v>
      </c>
      <c r="F8459">
        <v>1</v>
      </c>
      <c r="G8459">
        <v>5</v>
      </c>
      <c r="H8459">
        <v>23</v>
      </c>
      <c r="I8459" s="6">
        <v>0</v>
      </c>
      <c r="J8459">
        <v>1</v>
      </c>
      <c r="K8459" t="str">
        <f>_xlfn.XLOOKUP(fCompras!F8459,dComprador!$A$2:$A$7,dComprador!$B$2:$B$7)</f>
        <v>Alon</v>
      </c>
      <c r="L8459" t="str">
        <f>_xlfn.XLOOKUP(J8459,dFornecedor!$A$2:$A$6,dFornecedor!$B$2:$B$6)</f>
        <v>NorthShore</v>
      </c>
      <c r="M8459" t="str">
        <f>_xlfn.XLOOKUP(G8459,dMateriaPrima!$A$2:$A$12,dMateriaPrima!$B$2:$B$12)</f>
        <v>Areia</v>
      </c>
      <c r="N8459" s="2">
        <f>_xlfn.XLOOKUP(G8459,dMateriaPrima!$A$2:$A$12,dMateriaPrima!$C$2:$C$12)</f>
        <v>3.59</v>
      </c>
      <c r="O8459" s="3">
        <f t="shared" si="660"/>
        <v>82.57</v>
      </c>
      <c r="P8459" s="4">
        <f t="shared" si="661"/>
        <v>0</v>
      </c>
      <c r="Q8459" s="3">
        <f t="shared" si="662"/>
        <v>82.57</v>
      </c>
      <c r="R8459" t="str">
        <f t="shared" si="663"/>
        <v>Em atraso</v>
      </c>
      <c r="S8459" s="5">
        <f t="shared" si="664"/>
        <v>2</v>
      </c>
    </row>
    <row r="8460" spans="1:19" x14ac:dyDescent="0.25">
      <c r="A8460">
        <v>8459</v>
      </c>
      <c r="B8460" s="1">
        <v>44428</v>
      </c>
      <c r="C8460" s="1">
        <v>44428</v>
      </c>
      <c r="D8460" s="1">
        <v>44441</v>
      </c>
      <c r="E8460" s="1">
        <v>44441</v>
      </c>
      <c r="F8460">
        <v>2</v>
      </c>
      <c r="G8460">
        <v>1</v>
      </c>
      <c r="H8460">
        <v>534</v>
      </c>
      <c r="I8460" s="6">
        <v>0</v>
      </c>
      <c r="J8460">
        <v>4</v>
      </c>
      <c r="K8460" t="str">
        <f>_xlfn.XLOOKUP(fCompras!F8460,dComprador!$A$2:$A$7,dComprador!$B$2:$B$7)</f>
        <v>João</v>
      </c>
      <c r="L8460" t="str">
        <f>_xlfn.XLOOKUP(J8460,dFornecedor!$A$2:$A$6,dFornecedor!$B$2:$B$6)</f>
        <v>AlphaOmega</v>
      </c>
      <c r="M8460" t="str">
        <f>_xlfn.XLOOKUP(G8460,dMateriaPrima!$A$2:$A$12,dMateriaPrima!$B$2:$B$12)</f>
        <v>Tecido</v>
      </c>
      <c r="N8460" s="2">
        <f>_xlfn.XLOOKUP(G8460,dMateriaPrima!$A$2:$A$12,dMateriaPrima!$C$2:$C$12)</f>
        <v>18</v>
      </c>
      <c r="O8460" s="3">
        <f t="shared" si="660"/>
        <v>9612</v>
      </c>
      <c r="P8460" s="4">
        <f t="shared" si="661"/>
        <v>0</v>
      </c>
      <c r="Q8460" s="3">
        <f t="shared" si="662"/>
        <v>9612</v>
      </c>
      <c r="R8460" t="str">
        <f t="shared" si="663"/>
        <v>No prazo</v>
      </c>
      <c r="S8460" s="5">
        <f t="shared" si="664"/>
        <v>0</v>
      </c>
    </row>
    <row r="8461" spans="1:19" x14ac:dyDescent="0.25">
      <c r="A8461">
        <v>8460</v>
      </c>
      <c r="B8461" s="1">
        <v>44429</v>
      </c>
      <c r="C8461" s="1">
        <v>44437</v>
      </c>
      <c r="D8461" s="1">
        <v>44439</v>
      </c>
      <c r="E8461" s="1">
        <v>44446</v>
      </c>
      <c r="F8461">
        <v>4</v>
      </c>
      <c r="G8461">
        <v>1</v>
      </c>
      <c r="H8461">
        <v>321</v>
      </c>
      <c r="I8461" s="6">
        <v>0</v>
      </c>
      <c r="J8461">
        <v>2</v>
      </c>
      <c r="K8461" t="str">
        <f>_xlfn.XLOOKUP(fCompras!F8461,dComprador!$A$2:$A$7,dComprador!$B$2:$B$7)</f>
        <v>Lira</v>
      </c>
      <c r="L8461" t="str">
        <f>_xlfn.XLOOKUP(J8461,dFornecedor!$A$2:$A$6,dFornecedor!$B$2:$B$6)</f>
        <v>Minerva</v>
      </c>
      <c r="M8461" t="str">
        <f>_xlfn.XLOOKUP(G8461,dMateriaPrima!$A$2:$A$12,dMateriaPrima!$B$2:$B$12)</f>
        <v>Tecido</v>
      </c>
      <c r="N8461" s="2">
        <f>_xlfn.XLOOKUP(G8461,dMateriaPrima!$A$2:$A$12,dMateriaPrima!$C$2:$C$12)</f>
        <v>18</v>
      </c>
      <c r="O8461" s="3">
        <f t="shared" si="660"/>
        <v>5778</v>
      </c>
      <c r="P8461" s="4">
        <f t="shared" si="661"/>
        <v>0</v>
      </c>
      <c r="Q8461" s="3">
        <f t="shared" si="662"/>
        <v>5778</v>
      </c>
      <c r="R8461" t="str">
        <f t="shared" si="663"/>
        <v>Em atraso</v>
      </c>
      <c r="S8461" s="5">
        <f t="shared" si="664"/>
        <v>7</v>
      </c>
    </row>
    <row r="8462" spans="1:19" x14ac:dyDescent="0.25">
      <c r="A8462">
        <v>8461</v>
      </c>
      <c r="B8462" s="1">
        <v>44429</v>
      </c>
      <c r="C8462" s="1">
        <v>44441</v>
      </c>
      <c r="D8462" s="1">
        <v>44441</v>
      </c>
      <c r="E8462" s="1">
        <v>44443</v>
      </c>
      <c r="F8462">
        <v>4</v>
      </c>
      <c r="G8462">
        <v>2</v>
      </c>
      <c r="H8462">
        <v>496</v>
      </c>
      <c r="I8462" s="6">
        <v>0</v>
      </c>
      <c r="J8462">
        <v>1</v>
      </c>
      <c r="K8462" t="str">
        <f>_xlfn.XLOOKUP(fCompras!F8462,dComprador!$A$2:$A$7,dComprador!$B$2:$B$7)</f>
        <v>Lira</v>
      </c>
      <c r="L8462" t="str">
        <f>_xlfn.XLOOKUP(J8462,dFornecedor!$A$2:$A$6,dFornecedor!$B$2:$B$6)</f>
        <v>NorthShore</v>
      </c>
      <c r="M8462" t="str">
        <f>_xlfn.XLOOKUP(G8462,dMateriaPrima!$A$2:$A$12,dMateriaPrima!$B$2:$B$12)</f>
        <v>Chapa Metal</v>
      </c>
      <c r="N8462" s="2">
        <f>_xlfn.XLOOKUP(G8462,dMateriaPrima!$A$2:$A$12,dMateriaPrima!$C$2:$C$12)</f>
        <v>299.89999999999998</v>
      </c>
      <c r="O8462" s="3">
        <f t="shared" si="660"/>
        <v>148750.39999999999</v>
      </c>
      <c r="P8462" s="4">
        <f t="shared" si="661"/>
        <v>0</v>
      </c>
      <c r="Q8462" s="3">
        <f t="shared" si="662"/>
        <v>148750.39999999999</v>
      </c>
      <c r="R8462" t="str">
        <f t="shared" si="663"/>
        <v>Em atraso</v>
      </c>
      <c r="S8462" s="5">
        <f t="shared" si="664"/>
        <v>2</v>
      </c>
    </row>
    <row r="8463" spans="1:19" x14ac:dyDescent="0.25">
      <c r="A8463">
        <v>8462</v>
      </c>
      <c r="B8463" s="1">
        <v>44429</v>
      </c>
      <c r="C8463" s="1">
        <v>44434</v>
      </c>
      <c r="D8463" s="1">
        <v>44436</v>
      </c>
      <c r="E8463" s="1">
        <v>44434</v>
      </c>
      <c r="F8463">
        <v>4</v>
      </c>
      <c r="G8463">
        <v>10</v>
      </c>
      <c r="H8463">
        <v>135</v>
      </c>
      <c r="I8463" s="6">
        <v>0</v>
      </c>
      <c r="J8463">
        <v>1</v>
      </c>
      <c r="K8463" t="str">
        <f>_xlfn.XLOOKUP(fCompras!F8463,dComprador!$A$2:$A$7,dComprador!$B$2:$B$7)</f>
        <v>Lira</v>
      </c>
      <c r="L8463" t="str">
        <f>_xlfn.XLOOKUP(J8463,dFornecedor!$A$2:$A$6,dFornecedor!$B$2:$B$6)</f>
        <v>NorthShore</v>
      </c>
      <c r="M8463" t="str">
        <f>_xlfn.XLOOKUP(G8463,dMateriaPrima!$A$2:$A$12,dMateriaPrima!$B$2:$B$12)</f>
        <v>Pedra Britada</v>
      </c>
      <c r="N8463" s="2">
        <f>_xlfn.XLOOKUP(G8463,dMateriaPrima!$A$2:$A$12,dMateriaPrima!$C$2:$C$12)</f>
        <v>56</v>
      </c>
      <c r="O8463" s="3">
        <f t="shared" si="660"/>
        <v>7560</v>
      </c>
      <c r="P8463" s="4">
        <f t="shared" si="661"/>
        <v>0</v>
      </c>
      <c r="Q8463" s="3">
        <f t="shared" si="662"/>
        <v>7560</v>
      </c>
      <c r="R8463" t="str">
        <f t="shared" si="663"/>
        <v>No prazo</v>
      </c>
      <c r="S8463" s="5">
        <f t="shared" si="664"/>
        <v>0</v>
      </c>
    </row>
    <row r="8464" spans="1:19" x14ac:dyDescent="0.25">
      <c r="A8464">
        <v>8463</v>
      </c>
      <c r="B8464" s="1">
        <v>44429</v>
      </c>
      <c r="C8464" s="1">
        <v>44437</v>
      </c>
      <c r="D8464" s="1">
        <v>44438</v>
      </c>
      <c r="E8464" s="1">
        <v>44440</v>
      </c>
      <c r="F8464">
        <v>4</v>
      </c>
      <c r="G8464">
        <v>5</v>
      </c>
      <c r="H8464">
        <v>54</v>
      </c>
      <c r="I8464" s="6">
        <v>0</v>
      </c>
      <c r="J8464">
        <v>2</v>
      </c>
      <c r="K8464" t="str">
        <f>_xlfn.XLOOKUP(fCompras!F8464,dComprador!$A$2:$A$7,dComprador!$B$2:$B$7)</f>
        <v>Lira</v>
      </c>
      <c r="L8464" t="str">
        <f>_xlfn.XLOOKUP(J8464,dFornecedor!$A$2:$A$6,dFornecedor!$B$2:$B$6)</f>
        <v>Minerva</v>
      </c>
      <c r="M8464" t="str">
        <f>_xlfn.XLOOKUP(G8464,dMateriaPrima!$A$2:$A$12,dMateriaPrima!$B$2:$B$12)</f>
        <v>Areia</v>
      </c>
      <c r="N8464" s="2">
        <f>_xlfn.XLOOKUP(G8464,dMateriaPrima!$A$2:$A$12,dMateriaPrima!$C$2:$C$12)</f>
        <v>3.59</v>
      </c>
      <c r="O8464" s="3">
        <f t="shared" si="660"/>
        <v>193.85999999999999</v>
      </c>
      <c r="P8464" s="4">
        <f t="shared" si="661"/>
        <v>0</v>
      </c>
      <c r="Q8464" s="3">
        <f t="shared" si="662"/>
        <v>193.85999999999999</v>
      </c>
      <c r="R8464" t="str">
        <f t="shared" si="663"/>
        <v>Em atraso</v>
      </c>
      <c r="S8464" s="5">
        <f t="shared" si="664"/>
        <v>2</v>
      </c>
    </row>
    <row r="8465" spans="1:19" x14ac:dyDescent="0.25">
      <c r="A8465">
        <v>8464</v>
      </c>
      <c r="B8465" s="1">
        <v>44429</v>
      </c>
      <c r="C8465" s="1">
        <v>44433</v>
      </c>
      <c r="D8465" s="1">
        <v>44448</v>
      </c>
      <c r="E8465" s="1">
        <v>44449</v>
      </c>
      <c r="F8465">
        <v>1</v>
      </c>
      <c r="G8465">
        <v>9</v>
      </c>
      <c r="H8465">
        <v>17</v>
      </c>
      <c r="I8465" s="6">
        <v>0</v>
      </c>
      <c r="J8465">
        <v>2</v>
      </c>
      <c r="K8465" t="str">
        <f>_xlfn.XLOOKUP(fCompras!F8465,dComprador!$A$2:$A$7,dComprador!$B$2:$B$7)</f>
        <v>Alon</v>
      </c>
      <c r="L8465" t="str">
        <f>_xlfn.XLOOKUP(J8465,dFornecedor!$A$2:$A$6,dFornecedor!$B$2:$B$6)</f>
        <v>Minerva</v>
      </c>
      <c r="M8465" t="str">
        <f>_xlfn.XLOOKUP(G8465,dMateriaPrima!$A$2:$A$12,dMateriaPrima!$B$2:$B$12)</f>
        <v>Couro</v>
      </c>
      <c r="N8465" s="2">
        <f>_xlfn.XLOOKUP(G8465,dMateriaPrima!$A$2:$A$12,dMateriaPrima!$C$2:$C$12)</f>
        <v>4.4000000000000004</v>
      </c>
      <c r="O8465" s="3">
        <f t="shared" si="660"/>
        <v>74.800000000000011</v>
      </c>
      <c r="P8465" s="4">
        <f t="shared" si="661"/>
        <v>0</v>
      </c>
      <c r="Q8465" s="3">
        <f t="shared" si="662"/>
        <v>74.800000000000011</v>
      </c>
      <c r="R8465" t="str">
        <f t="shared" si="663"/>
        <v>Em atraso</v>
      </c>
      <c r="S8465" s="5">
        <f t="shared" si="664"/>
        <v>1</v>
      </c>
    </row>
    <row r="8466" spans="1:19" x14ac:dyDescent="0.25">
      <c r="A8466">
        <v>8465</v>
      </c>
      <c r="B8466" s="1">
        <v>44429</v>
      </c>
      <c r="C8466" s="1">
        <v>44432</v>
      </c>
      <c r="D8466" s="1">
        <v>44450</v>
      </c>
      <c r="E8466" s="1">
        <v>44454</v>
      </c>
      <c r="F8466">
        <v>1</v>
      </c>
      <c r="G8466">
        <v>7</v>
      </c>
      <c r="H8466">
        <v>284</v>
      </c>
      <c r="I8466" s="6">
        <v>0</v>
      </c>
      <c r="J8466">
        <v>1</v>
      </c>
      <c r="K8466" t="str">
        <f>_xlfn.XLOOKUP(fCompras!F8466,dComprador!$A$2:$A$7,dComprador!$B$2:$B$7)</f>
        <v>Alon</v>
      </c>
      <c r="L8466" t="str">
        <f>_xlfn.XLOOKUP(J8466,dFornecedor!$A$2:$A$6,dFornecedor!$B$2:$B$6)</f>
        <v>NorthShore</v>
      </c>
      <c r="M8466" t="str">
        <f>_xlfn.XLOOKUP(G8466,dMateriaPrima!$A$2:$A$12,dMateriaPrima!$B$2:$B$12)</f>
        <v>Poliéster</v>
      </c>
      <c r="N8466" s="2">
        <f>_xlfn.XLOOKUP(G8466,dMateriaPrima!$A$2:$A$12,dMateriaPrima!$C$2:$C$12)</f>
        <v>8</v>
      </c>
      <c r="O8466" s="3">
        <f t="shared" si="660"/>
        <v>2272</v>
      </c>
      <c r="P8466" s="4">
        <f t="shared" si="661"/>
        <v>0</v>
      </c>
      <c r="Q8466" s="3">
        <f t="shared" si="662"/>
        <v>2272</v>
      </c>
      <c r="R8466" t="str">
        <f t="shared" si="663"/>
        <v>Em atraso</v>
      </c>
      <c r="S8466" s="5">
        <f t="shared" si="664"/>
        <v>4</v>
      </c>
    </row>
    <row r="8467" spans="1:19" x14ac:dyDescent="0.25">
      <c r="A8467">
        <v>8466</v>
      </c>
      <c r="B8467" s="1">
        <v>44429</v>
      </c>
      <c r="C8467" s="1">
        <v>44432</v>
      </c>
      <c r="D8467" s="1">
        <v>44444</v>
      </c>
      <c r="E8467" s="1">
        <v>44444</v>
      </c>
      <c r="F8467">
        <v>1</v>
      </c>
      <c r="G8467">
        <v>5</v>
      </c>
      <c r="H8467">
        <v>440</v>
      </c>
      <c r="I8467" s="6">
        <v>0</v>
      </c>
      <c r="J8467">
        <v>4</v>
      </c>
      <c r="K8467" t="str">
        <f>_xlfn.XLOOKUP(fCompras!F8467,dComprador!$A$2:$A$7,dComprador!$B$2:$B$7)</f>
        <v>Alon</v>
      </c>
      <c r="L8467" t="str">
        <f>_xlfn.XLOOKUP(J8467,dFornecedor!$A$2:$A$6,dFornecedor!$B$2:$B$6)</f>
        <v>AlphaOmega</v>
      </c>
      <c r="M8467" t="str">
        <f>_xlfn.XLOOKUP(G8467,dMateriaPrima!$A$2:$A$12,dMateriaPrima!$B$2:$B$12)</f>
        <v>Areia</v>
      </c>
      <c r="N8467" s="2">
        <f>_xlfn.XLOOKUP(G8467,dMateriaPrima!$A$2:$A$12,dMateriaPrima!$C$2:$C$12)</f>
        <v>3.59</v>
      </c>
      <c r="O8467" s="3">
        <f t="shared" si="660"/>
        <v>1579.6</v>
      </c>
      <c r="P8467" s="4">
        <f t="shared" si="661"/>
        <v>0</v>
      </c>
      <c r="Q8467" s="3">
        <f t="shared" si="662"/>
        <v>1579.6</v>
      </c>
      <c r="R8467" t="str">
        <f t="shared" si="663"/>
        <v>No prazo</v>
      </c>
      <c r="S8467" s="5">
        <f t="shared" si="664"/>
        <v>0</v>
      </c>
    </row>
    <row r="8468" spans="1:19" x14ac:dyDescent="0.25">
      <c r="A8468">
        <v>8467</v>
      </c>
      <c r="B8468" s="1">
        <v>44429</v>
      </c>
      <c r="C8468" s="1">
        <v>44439</v>
      </c>
      <c r="D8468" s="1">
        <v>44448</v>
      </c>
      <c r="E8468" s="1">
        <v>44449</v>
      </c>
      <c r="F8468">
        <v>1</v>
      </c>
      <c r="G8468">
        <v>9</v>
      </c>
      <c r="H8468">
        <v>376</v>
      </c>
      <c r="I8468" s="6">
        <v>0</v>
      </c>
      <c r="J8468">
        <v>3</v>
      </c>
      <c r="K8468" t="str">
        <f>_xlfn.XLOOKUP(fCompras!F8468,dComprador!$A$2:$A$7,dComprador!$B$2:$B$7)</f>
        <v>Alon</v>
      </c>
      <c r="L8468" t="str">
        <f>_xlfn.XLOOKUP(J8468,dFornecedor!$A$2:$A$6,dFornecedor!$B$2:$B$6)</f>
        <v>StepUp</v>
      </c>
      <c r="M8468" t="str">
        <f>_xlfn.XLOOKUP(G8468,dMateriaPrima!$A$2:$A$12,dMateriaPrima!$B$2:$B$12)</f>
        <v>Couro</v>
      </c>
      <c r="N8468" s="2">
        <f>_xlfn.XLOOKUP(G8468,dMateriaPrima!$A$2:$A$12,dMateriaPrima!$C$2:$C$12)</f>
        <v>4.4000000000000004</v>
      </c>
      <c r="O8468" s="3">
        <f t="shared" si="660"/>
        <v>1654.4</v>
      </c>
      <c r="P8468" s="4">
        <f t="shared" si="661"/>
        <v>0</v>
      </c>
      <c r="Q8468" s="3">
        <f t="shared" si="662"/>
        <v>1654.4</v>
      </c>
      <c r="R8468" t="str">
        <f t="shared" si="663"/>
        <v>Em atraso</v>
      </c>
      <c r="S8468" s="5">
        <f t="shared" si="664"/>
        <v>1</v>
      </c>
    </row>
    <row r="8469" spans="1:19" x14ac:dyDescent="0.25">
      <c r="A8469">
        <v>8468</v>
      </c>
      <c r="B8469" s="1">
        <v>44429</v>
      </c>
      <c r="C8469" s="1">
        <v>44434</v>
      </c>
      <c r="D8469" s="1">
        <v>44449</v>
      </c>
      <c r="E8469" s="1">
        <v>44450</v>
      </c>
      <c r="F8469">
        <v>1</v>
      </c>
      <c r="G8469">
        <v>11</v>
      </c>
      <c r="H8469">
        <v>325</v>
      </c>
      <c r="I8469" s="6">
        <v>0</v>
      </c>
      <c r="J8469">
        <v>4</v>
      </c>
      <c r="K8469" t="str">
        <f>_xlfn.XLOOKUP(fCompras!F8469,dComprador!$A$2:$A$7,dComprador!$B$2:$B$7)</f>
        <v>Alon</v>
      </c>
      <c r="L8469" t="str">
        <f>_xlfn.XLOOKUP(J8469,dFornecedor!$A$2:$A$6,dFornecedor!$B$2:$B$6)</f>
        <v>AlphaOmega</v>
      </c>
      <c r="M8469" t="str">
        <f>_xlfn.XLOOKUP(G8469,dMateriaPrima!$A$2:$A$12,dMateriaPrima!$B$2:$B$12)</f>
        <v>Papel</v>
      </c>
      <c r="N8469" s="2">
        <f>_xlfn.XLOOKUP(G8469,dMateriaPrima!$A$2:$A$12,dMateriaPrima!$C$2:$C$12)</f>
        <v>9</v>
      </c>
      <c r="O8469" s="3">
        <f t="shared" si="660"/>
        <v>2925</v>
      </c>
      <c r="P8469" s="4">
        <f t="shared" si="661"/>
        <v>0</v>
      </c>
      <c r="Q8469" s="3">
        <f t="shared" si="662"/>
        <v>2925</v>
      </c>
      <c r="R8469" t="str">
        <f t="shared" si="663"/>
        <v>Em atraso</v>
      </c>
      <c r="S8469" s="5">
        <f t="shared" si="664"/>
        <v>1</v>
      </c>
    </row>
    <row r="8470" spans="1:19" x14ac:dyDescent="0.25">
      <c r="A8470">
        <v>8469</v>
      </c>
      <c r="B8470" s="1">
        <v>44429</v>
      </c>
      <c r="C8470" s="1">
        <v>44437</v>
      </c>
      <c r="D8470" s="1">
        <v>44442</v>
      </c>
      <c r="E8470" s="1">
        <v>44444</v>
      </c>
      <c r="F8470">
        <v>2</v>
      </c>
      <c r="G8470">
        <v>2</v>
      </c>
      <c r="H8470">
        <v>141</v>
      </c>
      <c r="I8470" s="6">
        <v>0</v>
      </c>
      <c r="J8470">
        <v>3</v>
      </c>
      <c r="K8470" t="str">
        <f>_xlfn.XLOOKUP(fCompras!F8470,dComprador!$A$2:$A$7,dComprador!$B$2:$B$7)</f>
        <v>João</v>
      </c>
      <c r="L8470" t="str">
        <f>_xlfn.XLOOKUP(J8470,dFornecedor!$A$2:$A$6,dFornecedor!$B$2:$B$6)</f>
        <v>StepUp</v>
      </c>
      <c r="M8470" t="str">
        <f>_xlfn.XLOOKUP(G8470,dMateriaPrima!$A$2:$A$12,dMateriaPrima!$B$2:$B$12)</f>
        <v>Chapa Metal</v>
      </c>
      <c r="N8470" s="2">
        <f>_xlfn.XLOOKUP(G8470,dMateriaPrima!$A$2:$A$12,dMateriaPrima!$C$2:$C$12)</f>
        <v>299.89999999999998</v>
      </c>
      <c r="O8470" s="3">
        <f t="shared" si="660"/>
        <v>42285.899999999994</v>
      </c>
      <c r="P8470" s="4">
        <f t="shared" si="661"/>
        <v>0</v>
      </c>
      <c r="Q8470" s="3">
        <f t="shared" si="662"/>
        <v>42285.899999999994</v>
      </c>
      <c r="R8470" t="str">
        <f t="shared" si="663"/>
        <v>Em atraso</v>
      </c>
      <c r="S8470" s="5">
        <f t="shared" si="664"/>
        <v>2</v>
      </c>
    </row>
    <row r="8471" spans="1:19" x14ac:dyDescent="0.25">
      <c r="A8471">
        <v>8470</v>
      </c>
      <c r="B8471" s="1">
        <v>44429</v>
      </c>
      <c r="C8471" s="1">
        <v>44436</v>
      </c>
      <c r="D8471" s="1">
        <v>44442</v>
      </c>
      <c r="E8471" s="1">
        <v>44444</v>
      </c>
      <c r="F8471">
        <v>1</v>
      </c>
      <c r="G8471">
        <v>9</v>
      </c>
      <c r="H8471">
        <v>41</v>
      </c>
      <c r="I8471" s="6">
        <v>0.14000000000000001</v>
      </c>
      <c r="J8471">
        <v>2</v>
      </c>
      <c r="K8471" t="str">
        <f>_xlfn.XLOOKUP(fCompras!F8471,dComprador!$A$2:$A$7,dComprador!$B$2:$B$7)</f>
        <v>Alon</v>
      </c>
      <c r="L8471" t="str">
        <f>_xlfn.XLOOKUP(J8471,dFornecedor!$A$2:$A$6,dFornecedor!$B$2:$B$6)</f>
        <v>Minerva</v>
      </c>
      <c r="M8471" t="str">
        <f>_xlfn.XLOOKUP(G8471,dMateriaPrima!$A$2:$A$12,dMateriaPrima!$B$2:$B$12)</f>
        <v>Couro</v>
      </c>
      <c r="N8471" s="2">
        <f>_xlfn.XLOOKUP(G8471,dMateriaPrima!$A$2:$A$12,dMateriaPrima!$C$2:$C$12)</f>
        <v>4.4000000000000004</v>
      </c>
      <c r="O8471" s="3">
        <f t="shared" si="660"/>
        <v>180.4</v>
      </c>
      <c r="P8471" s="4">
        <f t="shared" si="661"/>
        <v>25.256000000000004</v>
      </c>
      <c r="Q8471" s="3">
        <f t="shared" si="662"/>
        <v>155.14400000000001</v>
      </c>
      <c r="R8471" t="str">
        <f t="shared" si="663"/>
        <v>Em atraso</v>
      </c>
      <c r="S8471" s="5">
        <f t="shared" si="664"/>
        <v>2</v>
      </c>
    </row>
    <row r="8472" spans="1:19" x14ac:dyDescent="0.25">
      <c r="A8472">
        <v>8471</v>
      </c>
      <c r="B8472" s="1">
        <v>44429</v>
      </c>
      <c r="C8472" s="1">
        <v>44432</v>
      </c>
      <c r="D8472" s="1">
        <v>44449</v>
      </c>
      <c r="E8472" s="1">
        <v>44454</v>
      </c>
      <c r="F8472">
        <v>1</v>
      </c>
      <c r="G8472">
        <v>5</v>
      </c>
      <c r="H8472">
        <v>19</v>
      </c>
      <c r="I8472" s="6">
        <v>0</v>
      </c>
      <c r="J8472">
        <v>1</v>
      </c>
      <c r="K8472" t="str">
        <f>_xlfn.XLOOKUP(fCompras!F8472,dComprador!$A$2:$A$7,dComprador!$B$2:$B$7)</f>
        <v>Alon</v>
      </c>
      <c r="L8472" t="str">
        <f>_xlfn.XLOOKUP(J8472,dFornecedor!$A$2:$A$6,dFornecedor!$B$2:$B$6)</f>
        <v>NorthShore</v>
      </c>
      <c r="M8472" t="str">
        <f>_xlfn.XLOOKUP(G8472,dMateriaPrima!$A$2:$A$12,dMateriaPrima!$B$2:$B$12)</f>
        <v>Areia</v>
      </c>
      <c r="N8472" s="2">
        <f>_xlfn.XLOOKUP(G8472,dMateriaPrima!$A$2:$A$12,dMateriaPrima!$C$2:$C$12)</f>
        <v>3.59</v>
      </c>
      <c r="O8472" s="3">
        <f t="shared" si="660"/>
        <v>68.209999999999994</v>
      </c>
      <c r="P8472" s="4">
        <f t="shared" si="661"/>
        <v>0</v>
      </c>
      <c r="Q8472" s="3">
        <f t="shared" si="662"/>
        <v>68.209999999999994</v>
      </c>
      <c r="R8472" t="str">
        <f t="shared" si="663"/>
        <v>Em atraso</v>
      </c>
      <c r="S8472" s="5">
        <f t="shared" si="664"/>
        <v>5</v>
      </c>
    </row>
    <row r="8473" spans="1:19" x14ac:dyDescent="0.25">
      <c r="A8473">
        <v>8472</v>
      </c>
      <c r="B8473" s="1">
        <v>44429</v>
      </c>
      <c r="C8473" s="1">
        <v>44430</v>
      </c>
      <c r="D8473" s="1">
        <v>44454</v>
      </c>
      <c r="E8473" s="1">
        <v>44457</v>
      </c>
      <c r="F8473">
        <v>1</v>
      </c>
      <c r="G8473">
        <v>11</v>
      </c>
      <c r="H8473">
        <v>131</v>
      </c>
      <c r="I8473" s="6">
        <v>0</v>
      </c>
      <c r="J8473">
        <v>3</v>
      </c>
      <c r="K8473" t="str">
        <f>_xlfn.XLOOKUP(fCompras!F8473,dComprador!$A$2:$A$7,dComprador!$B$2:$B$7)</f>
        <v>Alon</v>
      </c>
      <c r="L8473" t="str">
        <f>_xlfn.XLOOKUP(J8473,dFornecedor!$A$2:$A$6,dFornecedor!$B$2:$B$6)</f>
        <v>StepUp</v>
      </c>
      <c r="M8473" t="str">
        <f>_xlfn.XLOOKUP(G8473,dMateriaPrima!$A$2:$A$12,dMateriaPrima!$B$2:$B$12)</f>
        <v>Papel</v>
      </c>
      <c r="N8473" s="2">
        <f>_xlfn.XLOOKUP(G8473,dMateriaPrima!$A$2:$A$12,dMateriaPrima!$C$2:$C$12)</f>
        <v>9</v>
      </c>
      <c r="O8473" s="3">
        <f t="shared" si="660"/>
        <v>1179</v>
      </c>
      <c r="P8473" s="4">
        <f t="shared" si="661"/>
        <v>0</v>
      </c>
      <c r="Q8473" s="3">
        <f t="shared" si="662"/>
        <v>1179</v>
      </c>
      <c r="R8473" t="str">
        <f t="shared" si="663"/>
        <v>Em atraso</v>
      </c>
      <c r="S8473" s="5">
        <f t="shared" si="664"/>
        <v>3</v>
      </c>
    </row>
    <row r="8474" spans="1:19" x14ac:dyDescent="0.25">
      <c r="A8474">
        <v>8473</v>
      </c>
      <c r="B8474" s="1">
        <v>44429</v>
      </c>
      <c r="C8474" s="1">
        <v>44432</v>
      </c>
      <c r="D8474" s="1">
        <v>44457</v>
      </c>
      <c r="E8474" s="1">
        <v>44457</v>
      </c>
      <c r="F8474">
        <v>1</v>
      </c>
      <c r="G8474">
        <v>7</v>
      </c>
      <c r="H8474">
        <v>26</v>
      </c>
      <c r="I8474" s="6">
        <v>0</v>
      </c>
      <c r="J8474">
        <v>4</v>
      </c>
      <c r="K8474" t="str">
        <f>_xlfn.XLOOKUP(fCompras!F8474,dComprador!$A$2:$A$7,dComprador!$B$2:$B$7)</f>
        <v>Alon</v>
      </c>
      <c r="L8474" t="str">
        <f>_xlfn.XLOOKUP(J8474,dFornecedor!$A$2:$A$6,dFornecedor!$B$2:$B$6)</f>
        <v>AlphaOmega</v>
      </c>
      <c r="M8474" t="str">
        <f>_xlfn.XLOOKUP(G8474,dMateriaPrima!$A$2:$A$12,dMateriaPrima!$B$2:$B$12)</f>
        <v>Poliéster</v>
      </c>
      <c r="N8474" s="2">
        <f>_xlfn.XLOOKUP(G8474,dMateriaPrima!$A$2:$A$12,dMateriaPrima!$C$2:$C$12)</f>
        <v>8</v>
      </c>
      <c r="O8474" s="3">
        <f t="shared" si="660"/>
        <v>208</v>
      </c>
      <c r="P8474" s="4">
        <f t="shared" si="661"/>
        <v>0</v>
      </c>
      <c r="Q8474" s="3">
        <f t="shared" si="662"/>
        <v>208</v>
      </c>
      <c r="R8474" t="str">
        <f t="shared" si="663"/>
        <v>No prazo</v>
      </c>
      <c r="S8474" s="5">
        <f t="shared" si="664"/>
        <v>0</v>
      </c>
    </row>
    <row r="8475" spans="1:19" x14ac:dyDescent="0.25">
      <c r="A8475">
        <v>8474</v>
      </c>
      <c r="B8475" s="1">
        <v>44429</v>
      </c>
      <c r="C8475" s="1">
        <v>44434</v>
      </c>
      <c r="D8475" s="1">
        <v>44456</v>
      </c>
      <c r="E8475" s="1">
        <v>44457</v>
      </c>
      <c r="F8475">
        <v>1</v>
      </c>
      <c r="G8475">
        <v>5</v>
      </c>
      <c r="H8475">
        <v>377</v>
      </c>
      <c r="I8475" s="6">
        <v>0.12</v>
      </c>
      <c r="J8475">
        <v>1</v>
      </c>
      <c r="K8475" t="str">
        <f>_xlfn.XLOOKUP(fCompras!F8475,dComprador!$A$2:$A$7,dComprador!$B$2:$B$7)</f>
        <v>Alon</v>
      </c>
      <c r="L8475" t="str">
        <f>_xlfn.XLOOKUP(J8475,dFornecedor!$A$2:$A$6,dFornecedor!$B$2:$B$6)</f>
        <v>NorthShore</v>
      </c>
      <c r="M8475" t="str">
        <f>_xlfn.XLOOKUP(G8475,dMateriaPrima!$A$2:$A$12,dMateriaPrima!$B$2:$B$12)</f>
        <v>Areia</v>
      </c>
      <c r="N8475" s="2">
        <f>_xlfn.XLOOKUP(G8475,dMateriaPrima!$A$2:$A$12,dMateriaPrima!$C$2:$C$12)</f>
        <v>3.59</v>
      </c>
      <c r="O8475" s="3">
        <f t="shared" si="660"/>
        <v>1353.4299999999998</v>
      </c>
      <c r="P8475" s="4">
        <f t="shared" si="661"/>
        <v>162.41159999999996</v>
      </c>
      <c r="Q8475" s="3">
        <f t="shared" si="662"/>
        <v>1191.0183999999999</v>
      </c>
      <c r="R8475" t="str">
        <f t="shared" si="663"/>
        <v>Em atraso</v>
      </c>
      <c r="S8475" s="5">
        <f t="shared" si="664"/>
        <v>1</v>
      </c>
    </row>
    <row r="8476" spans="1:19" x14ac:dyDescent="0.25">
      <c r="A8476">
        <v>8475</v>
      </c>
      <c r="B8476" s="1">
        <v>44429</v>
      </c>
      <c r="C8476" s="1">
        <v>44432</v>
      </c>
      <c r="D8476" s="1">
        <v>44460</v>
      </c>
      <c r="E8476" s="1">
        <v>44461</v>
      </c>
      <c r="F8476">
        <v>1</v>
      </c>
      <c r="G8476">
        <v>11</v>
      </c>
      <c r="H8476">
        <v>231</v>
      </c>
      <c r="I8476" s="6">
        <v>0</v>
      </c>
      <c r="J8476">
        <v>3</v>
      </c>
      <c r="K8476" t="str">
        <f>_xlfn.XLOOKUP(fCompras!F8476,dComprador!$A$2:$A$7,dComprador!$B$2:$B$7)</f>
        <v>Alon</v>
      </c>
      <c r="L8476" t="str">
        <f>_xlfn.XLOOKUP(J8476,dFornecedor!$A$2:$A$6,dFornecedor!$B$2:$B$6)</f>
        <v>StepUp</v>
      </c>
      <c r="M8476" t="str">
        <f>_xlfn.XLOOKUP(G8476,dMateriaPrima!$A$2:$A$12,dMateriaPrima!$B$2:$B$12)</f>
        <v>Papel</v>
      </c>
      <c r="N8476" s="2">
        <f>_xlfn.XLOOKUP(G8476,dMateriaPrima!$A$2:$A$12,dMateriaPrima!$C$2:$C$12)</f>
        <v>9</v>
      </c>
      <c r="O8476" s="3">
        <f t="shared" si="660"/>
        <v>2079</v>
      </c>
      <c r="P8476" s="4">
        <f t="shared" si="661"/>
        <v>0</v>
      </c>
      <c r="Q8476" s="3">
        <f t="shared" si="662"/>
        <v>2079</v>
      </c>
      <c r="R8476" t="str">
        <f t="shared" si="663"/>
        <v>Em atraso</v>
      </c>
      <c r="S8476" s="5">
        <f t="shared" si="664"/>
        <v>1</v>
      </c>
    </row>
    <row r="8477" spans="1:19" x14ac:dyDescent="0.25">
      <c r="A8477">
        <v>8476</v>
      </c>
      <c r="B8477" s="1">
        <v>44429</v>
      </c>
      <c r="C8477" s="1">
        <v>44439</v>
      </c>
      <c r="D8477" s="1">
        <v>44460</v>
      </c>
      <c r="E8477" s="1">
        <v>44463</v>
      </c>
      <c r="F8477">
        <v>1</v>
      </c>
      <c r="G8477">
        <v>5</v>
      </c>
      <c r="H8477">
        <v>61</v>
      </c>
      <c r="I8477" s="6">
        <v>0</v>
      </c>
      <c r="J8477">
        <v>3</v>
      </c>
      <c r="K8477" t="str">
        <f>_xlfn.XLOOKUP(fCompras!F8477,dComprador!$A$2:$A$7,dComprador!$B$2:$B$7)</f>
        <v>Alon</v>
      </c>
      <c r="L8477" t="str">
        <f>_xlfn.XLOOKUP(J8477,dFornecedor!$A$2:$A$6,dFornecedor!$B$2:$B$6)</f>
        <v>StepUp</v>
      </c>
      <c r="M8477" t="str">
        <f>_xlfn.XLOOKUP(G8477,dMateriaPrima!$A$2:$A$12,dMateriaPrima!$B$2:$B$12)</f>
        <v>Areia</v>
      </c>
      <c r="N8477" s="2">
        <f>_xlfn.XLOOKUP(G8477,dMateriaPrima!$A$2:$A$12,dMateriaPrima!$C$2:$C$12)</f>
        <v>3.59</v>
      </c>
      <c r="O8477" s="3">
        <f t="shared" si="660"/>
        <v>218.98999999999998</v>
      </c>
      <c r="P8477" s="4">
        <f t="shared" si="661"/>
        <v>0</v>
      </c>
      <c r="Q8477" s="3">
        <f t="shared" si="662"/>
        <v>218.98999999999998</v>
      </c>
      <c r="R8477" t="str">
        <f t="shared" si="663"/>
        <v>Em atraso</v>
      </c>
      <c r="S8477" s="5">
        <f t="shared" si="664"/>
        <v>3</v>
      </c>
    </row>
    <row r="8478" spans="1:19" x14ac:dyDescent="0.25">
      <c r="A8478">
        <v>8477</v>
      </c>
      <c r="B8478" s="1">
        <v>44429</v>
      </c>
      <c r="C8478" s="1">
        <v>44438</v>
      </c>
      <c r="D8478" s="1">
        <v>44451</v>
      </c>
      <c r="E8478" s="1">
        <v>44454</v>
      </c>
      <c r="F8478">
        <v>1</v>
      </c>
      <c r="G8478">
        <v>8</v>
      </c>
      <c r="H8478">
        <v>247</v>
      </c>
      <c r="I8478" s="6">
        <v>0.2</v>
      </c>
      <c r="J8478">
        <v>2</v>
      </c>
      <c r="K8478" t="str">
        <f>_xlfn.XLOOKUP(fCompras!F8478,dComprador!$A$2:$A$7,dComprador!$B$2:$B$7)</f>
        <v>Alon</v>
      </c>
      <c r="L8478" t="str">
        <f>_xlfn.XLOOKUP(J8478,dFornecedor!$A$2:$A$6,dFornecedor!$B$2:$B$6)</f>
        <v>Minerva</v>
      </c>
      <c r="M8478" t="str">
        <f>_xlfn.XLOOKUP(G8478,dMateriaPrima!$A$2:$A$12,dMateriaPrima!$B$2:$B$12)</f>
        <v>Cimento</v>
      </c>
      <c r="N8478" s="2">
        <f>_xlfn.XLOOKUP(G8478,dMateriaPrima!$A$2:$A$12,dMateriaPrima!$C$2:$C$12)</f>
        <v>23</v>
      </c>
      <c r="O8478" s="3">
        <f t="shared" si="660"/>
        <v>5681</v>
      </c>
      <c r="P8478" s="4">
        <f t="shared" si="661"/>
        <v>1136.2</v>
      </c>
      <c r="Q8478" s="3">
        <f t="shared" si="662"/>
        <v>4544.8</v>
      </c>
      <c r="R8478" t="str">
        <f t="shared" si="663"/>
        <v>Em atraso</v>
      </c>
      <c r="S8478" s="5">
        <f t="shared" si="664"/>
        <v>3</v>
      </c>
    </row>
    <row r="8479" spans="1:19" x14ac:dyDescent="0.25">
      <c r="A8479">
        <v>8478</v>
      </c>
      <c r="B8479" s="1">
        <v>44429</v>
      </c>
      <c r="C8479" s="1">
        <v>44438</v>
      </c>
      <c r="D8479" s="1">
        <v>44452</v>
      </c>
      <c r="E8479" s="1">
        <v>44455</v>
      </c>
      <c r="F8479">
        <v>1</v>
      </c>
      <c r="G8479">
        <v>7</v>
      </c>
      <c r="H8479">
        <v>30</v>
      </c>
      <c r="I8479" s="6">
        <v>0</v>
      </c>
      <c r="J8479">
        <v>3</v>
      </c>
      <c r="K8479" t="str">
        <f>_xlfn.XLOOKUP(fCompras!F8479,dComprador!$A$2:$A$7,dComprador!$B$2:$B$7)</f>
        <v>Alon</v>
      </c>
      <c r="L8479" t="str">
        <f>_xlfn.XLOOKUP(J8479,dFornecedor!$A$2:$A$6,dFornecedor!$B$2:$B$6)</f>
        <v>StepUp</v>
      </c>
      <c r="M8479" t="str">
        <f>_xlfn.XLOOKUP(G8479,dMateriaPrima!$A$2:$A$12,dMateriaPrima!$B$2:$B$12)</f>
        <v>Poliéster</v>
      </c>
      <c r="N8479" s="2">
        <f>_xlfn.XLOOKUP(G8479,dMateriaPrima!$A$2:$A$12,dMateriaPrima!$C$2:$C$12)</f>
        <v>8</v>
      </c>
      <c r="O8479" s="3">
        <f t="shared" si="660"/>
        <v>240</v>
      </c>
      <c r="P8479" s="4">
        <f t="shared" si="661"/>
        <v>0</v>
      </c>
      <c r="Q8479" s="3">
        <f t="shared" si="662"/>
        <v>240</v>
      </c>
      <c r="R8479" t="str">
        <f t="shared" si="663"/>
        <v>Em atraso</v>
      </c>
      <c r="S8479" s="5">
        <f t="shared" si="664"/>
        <v>3</v>
      </c>
    </row>
    <row r="8480" spans="1:19" x14ac:dyDescent="0.25">
      <c r="A8480">
        <v>8479</v>
      </c>
      <c r="B8480" s="1">
        <v>44430</v>
      </c>
      <c r="C8480" s="1">
        <v>44438</v>
      </c>
      <c r="D8480" s="1">
        <v>44441</v>
      </c>
      <c r="E8480" s="1">
        <v>44445</v>
      </c>
      <c r="F8480">
        <v>4</v>
      </c>
      <c r="G8480">
        <v>8</v>
      </c>
      <c r="H8480">
        <v>36</v>
      </c>
      <c r="I8480" s="6">
        <v>0</v>
      </c>
      <c r="J8480">
        <v>2</v>
      </c>
      <c r="K8480" t="str">
        <f>_xlfn.XLOOKUP(fCompras!F8480,dComprador!$A$2:$A$7,dComprador!$B$2:$B$7)</f>
        <v>Lira</v>
      </c>
      <c r="L8480" t="str">
        <f>_xlfn.XLOOKUP(J8480,dFornecedor!$A$2:$A$6,dFornecedor!$B$2:$B$6)</f>
        <v>Minerva</v>
      </c>
      <c r="M8480" t="str">
        <f>_xlfn.XLOOKUP(G8480,dMateriaPrima!$A$2:$A$12,dMateriaPrima!$B$2:$B$12)</f>
        <v>Cimento</v>
      </c>
      <c r="N8480" s="2">
        <f>_xlfn.XLOOKUP(G8480,dMateriaPrima!$A$2:$A$12,dMateriaPrima!$C$2:$C$12)</f>
        <v>23</v>
      </c>
      <c r="O8480" s="3">
        <f t="shared" si="660"/>
        <v>828</v>
      </c>
      <c r="P8480" s="4">
        <f t="shared" si="661"/>
        <v>0</v>
      </c>
      <c r="Q8480" s="3">
        <f t="shared" si="662"/>
        <v>828</v>
      </c>
      <c r="R8480" t="str">
        <f t="shared" si="663"/>
        <v>Em atraso</v>
      </c>
      <c r="S8480" s="5">
        <f t="shared" si="664"/>
        <v>4</v>
      </c>
    </row>
    <row r="8481" spans="1:19" x14ac:dyDescent="0.25">
      <c r="A8481">
        <v>8480</v>
      </c>
      <c r="B8481" s="1">
        <v>44430</v>
      </c>
      <c r="C8481" s="1">
        <v>44439</v>
      </c>
      <c r="D8481" s="1">
        <v>44441</v>
      </c>
      <c r="E8481" s="1">
        <v>44441</v>
      </c>
      <c r="F8481">
        <v>4</v>
      </c>
      <c r="G8481">
        <v>9</v>
      </c>
      <c r="H8481">
        <v>72</v>
      </c>
      <c r="I8481" s="6">
        <v>0</v>
      </c>
      <c r="J8481">
        <v>3</v>
      </c>
      <c r="K8481" t="str">
        <f>_xlfn.XLOOKUP(fCompras!F8481,dComprador!$A$2:$A$7,dComprador!$B$2:$B$7)</f>
        <v>Lira</v>
      </c>
      <c r="L8481" t="str">
        <f>_xlfn.XLOOKUP(J8481,dFornecedor!$A$2:$A$6,dFornecedor!$B$2:$B$6)</f>
        <v>StepUp</v>
      </c>
      <c r="M8481" t="str">
        <f>_xlfn.XLOOKUP(G8481,dMateriaPrima!$A$2:$A$12,dMateriaPrima!$B$2:$B$12)</f>
        <v>Couro</v>
      </c>
      <c r="N8481" s="2">
        <f>_xlfn.XLOOKUP(G8481,dMateriaPrima!$A$2:$A$12,dMateriaPrima!$C$2:$C$12)</f>
        <v>4.4000000000000004</v>
      </c>
      <c r="O8481" s="3">
        <f t="shared" si="660"/>
        <v>316.8</v>
      </c>
      <c r="P8481" s="4">
        <f t="shared" si="661"/>
        <v>0</v>
      </c>
      <c r="Q8481" s="3">
        <f t="shared" si="662"/>
        <v>316.8</v>
      </c>
      <c r="R8481" t="str">
        <f t="shared" si="663"/>
        <v>No prazo</v>
      </c>
      <c r="S8481" s="5">
        <f t="shared" si="664"/>
        <v>0</v>
      </c>
    </row>
    <row r="8482" spans="1:19" x14ac:dyDescent="0.25">
      <c r="A8482">
        <v>8481</v>
      </c>
      <c r="B8482" s="1">
        <v>44430</v>
      </c>
      <c r="C8482" s="1">
        <v>44432</v>
      </c>
      <c r="D8482" s="1">
        <v>44436</v>
      </c>
      <c r="E8482" s="1">
        <v>44440</v>
      </c>
      <c r="F8482">
        <v>4</v>
      </c>
      <c r="G8482">
        <v>2</v>
      </c>
      <c r="H8482">
        <v>410</v>
      </c>
      <c r="I8482" s="6">
        <v>0</v>
      </c>
      <c r="J8482">
        <v>1</v>
      </c>
      <c r="K8482" t="str">
        <f>_xlfn.XLOOKUP(fCompras!F8482,dComprador!$A$2:$A$7,dComprador!$B$2:$B$7)</f>
        <v>Lira</v>
      </c>
      <c r="L8482" t="str">
        <f>_xlfn.XLOOKUP(J8482,dFornecedor!$A$2:$A$6,dFornecedor!$B$2:$B$6)</f>
        <v>NorthShore</v>
      </c>
      <c r="M8482" t="str">
        <f>_xlfn.XLOOKUP(G8482,dMateriaPrima!$A$2:$A$12,dMateriaPrima!$B$2:$B$12)</f>
        <v>Chapa Metal</v>
      </c>
      <c r="N8482" s="2">
        <f>_xlfn.XLOOKUP(G8482,dMateriaPrima!$A$2:$A$12,dMateriaPrima!$C$2:$C$12)</f>
        <v>299.89999999999998</v>
      </c>
      <c r="O8482" s="3">
        <f t="shared" si="660"/>
        <v>122958.99999999999</v>
      </c>
      <c r="P8482" s="4">
        <f t="shared" si="661"/>
        <v>0</v>
      </c>
      <c r="Q8482" s="3">
        <f t="shared" si="662"/>
        <v>122958.99999999999</v>
      </c>
      <c r="R8482" t="str">
        <f t="shared" si="663"/>
        <v>Em atraso</v>
      </c>
      <c r="S8482" s="5">
        <f t="shared" si="664"/>
        <v>4</v>
      </c>
    </row>
    <row r="8483" spans="1:19" x14ac:dyDescent="0.25">
      <c r="A8483">
        <v>8482</v>
      </c>
      <c r="B8483" s="1">
        <v>44430</v>
      </c>
      <c r="C8483" s="1">
        <v>44437</v>
      </c>
      <c r="D8483" s="1">
        <v>44438</v>
      </c>
      <c r="E8483" s="1">
        <v>44444</v>
      </c>
      <c r="F8483">
        <v>4</v>
      </c>
      <c r="G8483">
        <v>11</v>
      </c>
      <c r="H8483">
        <v>21</v>
      </c>
      <c r="I8483" s="6">
        <v>0</v>
      </c>
      <c r="J8483">
        <v>2</v>
      </c>
      <c r="K8483" t="str">
        <f>_xlfn.XLOOKUP(fCompras!F8483,dComprador!$A$2:$A$7,dComprador!$B$2:$B$7)</f>
        <v>Lira</v>
      </c>
      <c r="L8483" t="str">
        <f>_xlfn.XLOOKUP(J8483,dFornecedor!$A$2:$A$6,dFornecedor!$B$2:$B$6)</f>
        <v>Minerva</v>
      </c>
      <c r="M8483" t="str">
        <f>_xlfn.XLOOKUP(G8483,dMateriaPrima!$A$2:$A$12,dMateriaPrima!$B$2:$B$12)</f>
        <v>Papel</v>
      </c>
      <c r="N8483" s="2">
        <f>_xlfn.XLOOKUP(G8483,dMateriaPrima!$A$2:$A$12,dMateriaPrima!$C$2:$C$12)</f>
        <v>9</v>
      </c>
      <c r="O8483" s="3">
        <f t="shared" si="660"/>
        <v>189</v>
      </c>
      <c r="P8483" s="4">
        <f t="shared" si="661"/>
        <v>0</v>
      </c>
      <c r="Q8483" s="3">
        <f t="shared" si="662"/>
        <v>189</v>
      </c>
      <c r="R8483" t="str">
        <f t="shared" si="663"/>
        <v>Em atraso</v>
      </c>
      <c r="S8483" s="5">
        <f t="shared" si="664"/>
        <v>6</v>
      </c>
    </row>
    <row r="8484" spans="1:19" x14ac:dyDescent="0.25">
      <c r="A8484">
        <v>8483</v>
      </c>
      <c r="B8484" s="1">
        <v>44430</v>
      </c>
      <c r="C8484" s="1">
        <v>44434</v>
      </c>
      <c r="D8484" s="1">
        <v>44437</v>
      </c>
      <c r="E8484" s="1">
        <v>44437</v>
      </c>
      <c r="F8484">
        <v>4</v>
      </c>
      <c r="G8484">
        <v>6</v>
      </c>
      <c r="H8484">
        <v>307</v>
      </c>
      <c r="I8484" s="6">
        <v>0</v>
      </c>
      <c r="J8484">
        <v>2</v>
      </c>
      <c r="K8484" t="str">
        <f>_xlfn.XLOOKUP(fCompras!F8484,dComprador!$A$2:$A$7,dComprador!$B$2:$B$7)</f>
        <v>Lira</v>
      </c>
      <c r="L8484" t="str">
        <f>_xlfn.XLOOKUP(J8484,dFornecedor!$A$2:$A$6,dFornecedor!$B$2:$B$6)</f>
        <v>Minerva</v>
      </c>
      <c r="M8484" t="str">
        <f>_xlfn.XLOOKUP(G8484,dMateriaPrima!$A$2:$A$12,dMateriaPrima!$B$2:$B$12)</f>
        <v>Fio Algodão</v>
      </c>
      <c r="N8484" s="2">
        <f>_xlfn.XLOOKUP(G8484,dMateriaPrima!$A$2:$A$12,dMateriaPrima!$C$2:$C$12)</f>
        <v>55.9</v>
      </c>
      <c r="O8484" s="3">
        <f t="shared" si="660"/>
        <v>17161.3</v>
      </c>
      <c r="P8484" s="4">
        <f t="shared" si="661"/>
        <v>0</v>
      </c>
      <c r="Q8484" s="3">
        <f t="shared" si="662"/>
        <v>17161.3</v>
      </c>
      <c r="R8484" t="str">
        <f t="shared" si="663"/>
        <v>No prazo</v>
      </c>
      <c r="S8484" s="5">
        <f t="shared" si="664"/>
        <v>0</v>
      </c>
    </row>
    <row r="8485" spans="1:19" x14ac:dyDescent="0.25">
      <c r="A8485">
        <v>8484</v>
      </c>
      <c r="B8485" s="1">
        <v>44430</v>
      </c>
      <c r="C8485" s="1">
        <v>44433</v>
      </c>
      <c r="D8485" s="1">
        <v>44451</v>
      </c>
      <c r="E8485" s="1">
        <v>44452</v>
      </c>
      <c r="F8485">
        <v>1</v>
      </c>
      <c r="G8485">
        <v>6</v>
      </c>
      <c r="H8485">
        <v>91</v>
      </c>
      <c r="I8485" s="6">
        <v>0</v>
      </c>
      <c r="J8485">
        <v>1</v>
      </c>
      <c r="K8485" t="str">
        <f>_xlfn.XLOOKUP(fCompras!F8485,dComprador!$A$2:$A$7,dComprador!$B$2:$B$7)</f>
        <v>Alon</v>
      </c>
      <c r="L8485" t="str">
        <f>_xlfn.XLOOKUP(J8485,dFornecedor!$A$2:$A$6,dFornecedor!$B$2:$B$6)</f>
        <v>NorthShore</v>
      </c>
      <c r="M8485" t="str">
        <f>_xlfn.XLOOKUP(G8485,dMateriaPrima!$A$2:$A$12,dMateriaPrima!$B$2:$B$12)</f>
        <v>Fio Algodão</v>
      </c>
      <c r="N8485" s="2">
        <f>_xlfn.XLOOKUP(G8485,dMateriaPrima!$A$2:$A$12,dMateriaPrima!$C$2:$C$12)</f>
        <v>55.9</v>
      </c>
      <c r="O8485" s="3">
        <f t="shared" si="660"/>
        <v>5086.8999999999996</v>
      </c>
      <c r="P8485" s="4">
        <f t="shared" si="661"/>
        <v>0</v>
      </c>
      <c r="Q8485" s="3">
        <f t="shared" si="662"/>
        <v>5086.8999999999996</v>
      </c>
      <c r="R8485" t="str">
        <f t="shared" si="663"/>
        <v>Em atraso</v>
      </c>
      <c r="S8485" s="5">
        <f t="shared" si="664"/>
        <v>1</v>
      </c>
    </row>
    <row r="8486" spans="1:19" x14ac:dyDescent="0.25">
      <c r="A8486">
        <v>8485</v>
      </c>
      <c r="B8486" s="1">
        <v>44430</v>
      </c>
      <c r="C8486" s="1">
        <v>44432</v>
      </c>
      <c r="D8486" s="1">
        <v>44452</v>
      </c>
      <c r="E8486" s="1">
        <v>44450</v>
      </c>
      <c r="F8486">
        <v>1</v>
      </c>
      <c r="G8486">
        <v>10</v>
      </c>
      <c r="H8486">
        <v>66</v>
      </c>
      <c r="I8486" s="6">
        <v>0</v>
      </c>
      <c r="J8486">
        <v>3</v>
      </c>
      <c r="K8486" t="str">
        <f>_xlfn.XLOOKUP(fCompras!F8486,dComprador!$A$2:$A$7,dComprador!$B$2:$B$7)</f>
        <v>Alon</v>
      </c>
      <c r="L8486" t="str">
        <f>_xlfn.XLOOKUP(J8486,dFornecedor!$A$2:$A$6,dFornecedor!$B$2:$B$6)</f>
        <v>StepUp</v>
      </c>
      <c r="M8486" t="str">
        <f>_xlfn.XLOOKUP(G8486,dMateriaPrima!$A$2:$A$12,dMateriaPrima!$B$2:$B$12)</f>
        <v>Pedra Britada</v>
      </c>
      <c r="N8486" s="2">
        <f>_xlfn.XLOOKUP(G8486,dMateriaPrima!$A$2:$A$12,dMateriaPrima!$C$2:$C$12)</f>
        <v>56</v>
      </c>
      <c r="O8486" s="3">
        <f t="shared" si="660"/>
        <v>3696</v>
      </c>
      <c r="P8486" s="4">
        <f t="shared" si="661"/>
        <v>0</v>
      </c>
      <c r="Q8486" s="3">
        <f t="shared" si="662"/>
        <v>3696</v>
      </c>
      <c r="R8486" t="str">
        <f t="shared" si="663"/>
        <v>No prazo</v>
      </c>
      <c r="S8486" s="5">
        <f t="shared" si="664"/>
        <v>0</v>
      </c>
    </row>
    <row r="8487" spans="1:19" x14ac:dyDescent="0.25">
      <c r="A8487">
        <v>8486</v>
      </c>
      <c r="B8487" s="1">
        <v>44430</v>
      </c>
      <c r="C8487" s="1">
        <v>44431</v>
      </c>
      <c r="D8487" s="1">
        <v>44449</v>
      </c>
      <c r="E8487" s="1">
        <v>44452</v>
      </c>
      <c r="F8487">
        <v>1</v>
      </c>
      <c r="G8487">
        <v>9</v>
      </c>
      <c r="H8487">
        <v>426</v>
      </c>
      <c r="I8487" s="6">
        <v>0</v>
      </c>
      <c r="J8487">
        <v>3</v>
      </c>
      <c r="K8487" t="str">
        <f>_xlfn.XLOOKUP(fCompras!F8487,dComprador!$A$2:$A$7,dComprador!$B$2:$B$7)</f>
        <v>Alon</v>
      </c>
      <c r="L8487" t="str">
        <f>_xlfn.XLOOKUP(J8487,dFornecedor!$A$2:$A$6,dFornecedor!$B$2:$B$6)</f>
        <v>StepUp</v>
      </c>
      <c r="M8487" t="str">
        <f>_xlfn.XLOOKUP(G8487,dMateriaPrima!$A$2:$A$12,dMateriaPrima!$B$2:$B$12)</f>
        <v>Couro</v>
      </c>
      <c r="N8487" s="2">
        <f>_xlfn.XLOOKUP(G8487,dMateriaPrima!$A$2:$A$12,dMateriaPrima!$C$2:$C$12)</f>
        <v>4.4000000000000004</v>
      </c>
      <c r="O8487" s="3">
        <f t="shared" si="660"/>
        <v>1874.4</v>
      </c>
      <c r="P8487" s="4">
        <f t="shared" si="661"/>
        <v>0</v>
      </c>
      <c r="Q8487" s="3">
        <f t="shared" si="662"/>
        <v>1874.4</v>
      </c>
      <c r="R8487" t="str">
        <f t="shared" si="663"/>
        <v>Em atraso</v>
      </c>
      <c r="S8487" s="5">
        <f t="shared" si="664"/>
        <v>3</v>
      </c>
    </row>
    <row r="8488" spans="1:19" x14ac:dyDescent="0.25">
      <c r="A8488">
        <v>8487</v>
      </c>
      <c r="B8488" s="1">
        <v>44430</v>
      </c>
      <c r="C8488" s="1">
        <v>44434</v>
      </c>
      <c r="D8488" s="1">
        <v>44462</v>
      </c>
      <c r="E8488" s="1">
        <v>44462</v>
      </c>
      <c r="F8488">
        <v>1</v>
      </c>
      <c r="G8488">
        <v>4</v>
      </c>
      <c r="H8488">
        <v>76</v>
      </c>
      <c r="I8488" s="6">
        <v>0</v>
      </c>
      <c r="J8488">
        <v>1</v>
      </c>
      <c r="K8488" t="str">
        <f>_xlfn.XLOOKUP(fCompras!F8488,dComprador!$A$2:$A$7,dComprador!$B$2:$B$7)</f>
        <v>Alon</v>
      </c>
      <c r="L8488" t="str">
        <f>_xlfn.XLOOKUP(J8488,dFornecedor!$A$2:$A$6,dFornecedor!$B$2:$B$6)</f>
        <v>NorthShore</v>
      </c>
      <c r="M8488" t="str">
        <f>_xlfn.XLOOKUP(G8488,dMateriaPrima!$A$2:$A$12,dMateriaPrima!$B$2:$B$12)</f>
        <v>Madeira</v>
      </c>
      <c r="N8488" s="2">
        <f>_xlfn.XLOOKUP(G8488,dMateriaPrima!$A$2:$A$12,dMateriaPrima!$C$2:$C$12)</f>
        <v>168</v>
      </c>
      <c r="O8488" s="3">
        <f t="shared" si="660"/>
        <v>12768</v>
      </c>
      <c r="P8488" s="4">
        <f t="shared" si="661"/>
        <v>0</v>
      </c>
      <c r="Q8488" s="3">
        <f t="shared" si="662"/>
        <v>12768</v>
      </c>
      <c r="R8488" t="str">
        <f t="shared" si="663"/>
        <v>No prazo</v>
      </c>
      <c r="S8488" s="5">
        <f t="shared" si="664"/>
        <v>0</v>
      </c>
    </row>
    <row r="8489" spans="1:19" x14ac:dyDescent="0.25">
      <c r="A8489">
        <v>8488</v>
      </c>
      <c r="B8489" s="1">
        <v>44431</v>
      </c>
      <c r="C8489" s="1">
        <v>44440</v>
      </c>
      <c r="D8489" s="1">
        <v>44444</v>
      </c>
      <c r="E8489" s="1">
        <v>44445</v>
      </c>
      <c r="F8489">
        <v>4</v>
      </c>
      <c r="G8489">
        <v>7</v>
      </c>
      <c r="H8489">
        <v>3</v>
      </c>
      <c r="I8489" s="6">
        <v>0</v>
      </c>
      <c r="J8489">
        <v>2</v>
      </c>
      <c r="K8489" t="str">
        <f>_xlfn.XLOOKUP(fCompras!F8489,dComprador!$A$2:$A$7,dComprador!$B$2:$B$7)</f>
        <v>Lira</v>
      </c>
      <c r="L8489" t="str">
        <f>_xlfn.XLOOKUP(J8489,dFornecedor!$A$2:$A$6,dFornecedor!$B$2:$B$6)</f>
        <v>Minerva</v>
      </c>
      <c r="M8489" t="str">
        <f>_xlfn.XLOOKUP(G8489,dMateriaPrima!$A$2:$A$12,dMateriaPrima!$B$2:$B$12)</f>
        <v>Poliéster</v>
      </c>
      <c r="N8489" s="2">
        <f>_xlfn.XLOOKUP(G8489,dMateriaPrima!$A$2:$A$12,dMateriaPrima!$C$2:$C$12)</f>
        <v>8</v>
      </c>
      <c r="O8489" s="3">
        <f t="shared" si="660"/>
        <v>24</v>
      </c>
      <c r="P8489" s="4">
        <f t="shared" si="661"/>
        <v>0</v>
      </c>
      <c r="Q8489" s="3">
        <f t="shared" si="662"/>
        <v>24</v>
      </c>
      <c r="R8489" t="str">
        <f t="shared" si="663"/>
        <v>Em atraso</v>
      </c>
      <c r="S8489" s="5">
        <f t="shared" si="664"/>
        <v>1</v>
      </c>
    </row>
    <row r="8490" spans="1:19" x14ac:dyDescent="0.25">
      <c r="A8490">
        <v>8489</v>
      </c>
      <c r="B8490" s="1">
        <v>44431</v>
      </c>
      <c r="C8490" s="1">
        <v>44439</v>
      </c>
      <c r="D8490" s="1">
        <v>44443</v>
      </c>
      <c r="E8490" s="1">
        <v>44444</v>
      </c>
      <c r="F8490">
        <v>4</v>
      </c>
      <c r="G8490">
        <v>2</v>
      </c>
      <c r="H8490">
        <v>156</v>
      </c>
      <c r="I8490" s="6">
        <v>0</v>
      </c>
      <c r="J8490">
        <v>2</v>
      </c>
      <c r="K8490" t="str">
        <f>_xlfn.XLOOKUP(fCompras!F8490,dComprador!$A$2:$A$7,dComprador!$B$2:$B$7)</f>
        <v>Lira</v>
      </c>
      <c r="L8490" t="str">
        <f>_xlfn.XLOOKUP(J8490,dFornecedor!$A$2:$A$6,dFornecedor!$B$2:$B$6)</f>
        <v>Minerva</v>
      </c>
      <c r="M8490" t="str">
        <f>_xlfn.XLOOKUP(G8490,dMateriaPrima!$A$2:$A$12,dMateriaPrima!$B$2:$B$12)</f>
        <v>Chapa Metal</v>
      </c>
      <c r="N8490" s="2">
        <f>_xlfn.XLOOKUP(G8490,dMateriaPrima!$A$2:$A$12,dMateriaPrima!$C$2:$C$12)</f>
        <v>299.89999999999998</v>
      </c>
      <c r="O8490" s="3">
        <f t="shared" si="660"/>
        <v>46784.399999999994</v>
      </c>
      <c r="P8490" s="4">
        <f t="shared" si="661"/>
        <v>0</v>
      </c>
      <c r="Q8490" s="3">
        <f t="shared" si="662"/>
        <v>46784.399999999994</v>
      </c>
      <c r="R8490" t="str">
        <f t="shared" si="663"/>
        <v>Em atraso</v>
      </c>
      <c r="S8490" s="5">
        <f t="shared" si="664"/>
        <v>1</v>
      </c>
    </row>
    <row r="8491" spans="1:19" x14ac:dyDescent="0.25">
      <c r="A8491">
        <v>8490</v>
      </c>
      <c r="B8491" s="1">
        <v>44431</v>
      </c>
      <c r="C8491" s="1">
        <v>44438</v>
      </c>
      <c r="D8491" s="1">
        <v>44442</v>
      </c>
      <c r="E8491" s="1">
        <v>44447</v>
      </c>
      <c r="F8491">
        <v>4</v>
      </c>
      <c r="G8491">
        <v>1</v>
      </c>
      <c r="H8491">
        <v>46</v>
      </c>
      <c r="I8491" s="6">
        <v>0</v>
      </c>
      <c r="J8491">
        <v>2</v>
      </c>
      <c r="K8491" t="str">
        <f>_xlfn.XLOOKUP(fCompras!F8491,dComprador!$A$2:$A$7,dComprador!$B$2:$B$7)</f>
        <v>Lira</v>
      </c>
      <c r="L8491" t="str">
        <f>_xlfn.XLOOKUP(J8491,dFornecedor!$A$2:$A$6,dFornecedor!$B$2:$B$6)</f>
        <v>Minerva</v>
      </c>
      <c r="M8491" t="str">
        <f>_xlfn.XLOOKUP(G8491,dMateriaPrima!$A$2:$A$12,dMateriaPrima!$B$2:$B$12)</f>
        <v>Tecido</v>
      </c>
      <c r="N8491" s="2">
        <f>_xlfn.XLOOKUP(G8491,dMateriaPrima!$A$2:$A$12,dMateriaPrima!$C$2:$C$12)</f>
        <v>18</v>
      </c>
      <c r="O8491" s="3">
        <f t="shared" si="660"/>
        <v>828</v>
      </c>
      <c r="P8491" s="4">
        <f t="shared" si="661"/>
        <v>0</v>
      </c>
      <c r="Q8491" s="3">
        <f t="shared" si="662"/>
        <v>828</v>
      </c>
      <c r="R8491" t="str">
        <f t="shared" si="663"/>
        <v>Em atraso</v>
      </c>
      <c r="S8491" s="5">
        <f t="shared" si="664"/>
        <v>5</v>
      </c>
    </row>
    <row r="8492" spans="1:19" x14ac:dyDescent="0.25">
      <c r="A8492">
        <v>8491</v>
      </c>
      <c r="B8492" s="1">
        <v>44431</v>
      </c>
      <c r="C8492" s="1">
        <v>44432</v>
      </c>
      <c r="D8492" s="1">
        <v>44439</v>
      </c>
      <c r="E8492" s="1">
        <v>44440</v>
      </c>
      <c r="F8492">
        <v>4</v>
      </c>
      <c r="G8492">
        <v>4</v>
      </c>
      <c r="H8492">
        <v>4</v>
      </c>
      <c r="I8492" s="6">
        <v>0.35</v>
      </c>
      <c r="J8492">
        <v>5</v>
      </c>
      <c r="K8492" t="str">
        <f>_xlfn.XLOOKUP(fCompras!F8492,dComprador!$A$2:$A$7,dComprador!$B$2:$B$7)</f>
        <v>Lira</v>
      </c>
      <c r="L8492" t="str">
        <f>_xlfn.XLOOKUP(J8492,dFornecedor!$A$2:$A$6,dFornecedor!$B$2:$B$6)</f>
        <v>Atlas</v>
      </c>
      <c r="M8492" t="str">
        <f>_xlfn.XLOOKUP(G8492,dMateriaPrima!$A$2:$A$12,dMateriaPrima!$B$2:$B$12)</f>
        <v>Madeira</v>
      </c>
      <c r="N8492" s="2">
        <f>_xlfn.XLOOKUP(G8492,dMateriaPrima!$A$2:$A$12,dMateriaPrima!$C$2:$C$12)</f>
        <v>168</v>
      </c>
      <c r="O8492" s="3">
        <f t="shared" si="660"/>
        <v>672</v>
      </c>
      <c r="P8492" s="4">
        <f t="shared" si="661"/>
        <v>235.2</v>
      </c>
      <c r="Q8492" s="3">
        <f t="shared" si="662"/>
        <v>436.8</v>
      </c>
      <c r="R8492" t="str">
        <f t="shared" si="663"/>
        <v>Em atraso</v>
      </c>
      <c r="S8492" s="5">
        <f t="shared" si="664"/>
        <v>1</v>
      </c>
    </row>
    <row r="8493" spans="1:19" x14ac:dyDescent="0.25">
      <c r="A8493">
        <v>8492</v>
      </c>
      <c r="B8493" s="1">
        <v>44431</v>
      </c>
      <c r="C8493" s="1">
        <v>44431</v>
      </c>
      <c r="D8493" s="1">
        <v>44447</v>
      </c>
      <c r="E8493" s="1">
        <v>44449</v>
      </c>
      <c r="F8493">
        <v>1</v>
      </c>
      <c r="G8493">
        <v>10</v>
      </c>
      <c r="H8493">
        <v>39</v>
      </c>
      <c r="I8493" s="6">
        <v>0</v>
      </c>
      <c r="J8493">
        <v>2</v>
      </c>
      <c r="K8493" t="str">
        <f>_xlfn.XLOOKUP(fCompras!F8493,dComprador!$A$2:$A$7,dComprador!$B$2:$B$7)</f>
        <v>Alon</v>
      </c>
      <c r="L8493" t="str">
        <f>_xlfn.XLOOKUP(J8493,dFornecedor!$A$2:$A$6,dFornecedor!$B$2:$B$6)</f>
        <v>Minerva</v>
      </c>
      <c r="M8493" t="str">
        <f>_xlfn.XLOOKUP(G8493,dMateriaPrima!$A$2:$A$12,dMateriaPrima!$B$2:$B$12)</f>
        <v>Pedra Britada</v>
      </c>
      <c r="N8493" s="2">
        <f>_xlfn.XLOOKUP(G8493,dMateriaPrima!$A$2:$A$12,dMateriaPrima!$C$2:$C$12)</f>
        <v>56</v>
      </c>
      <c r="O8493" s="3">
        <f t="shared" si="660"/>
        <v>2184</v>
      </c>
      <c r="P8493" s="4">
        <f t="shared" si="661"/>
        <v>0</v>
      </c>
      <c r="Q8493" s="3">
        <f t="shared" si="662"/>
        <v>2184</v>
      </c>
      <c r="R8493" t="str">
        <f t="shared" si="663"/>
        <v>Em atraso</v>
      </c>
      <c r="S8493" s="5">
        <f t="shared" si="664"/>
        <v>2</v>
      </c>
    </row>
    <row r="8494" spans="1:19" x14ac:dyDescent="0.25">
      <c r="A8494">
        <v>8493</v>
      </c>
      <c r="B8494" s="1">
        <v>44431</v>
      </c>
      <c r="C8494" s="1">
        <v>44431</v>
      </c>
      <c r="D8494" s="1">
        <v>44459</v>
      </c>
      <c r="E8494" s="1">
        <v>44460</v>
      </c>
      <c r="F8494">
        <v>1</v>
      </c>
      <c r="G8494">
        <v>11</v>
      </c>
      <c r="H8494">
        <v>644</v>
      </c>
      <c r="I8494" s="6">
        <v>0</v>
      </c>
      <c r="J8494">
        <v>2</v>
      </c>
      <c r="K8494" t="str">
        <f>_xlfn.XLOOKUP(fCompras!F8494,dComprador!$A$2:$A$7,dComprador!$B$2:$B$7)</f>
        <v>Alon</v>
      </c>
      <c r="L8494" t="str">
        <f>_xlfn.XLOOKUP(J8494,dFornecedor!$A$2:$A$6,dFornecedor!$B$2:$B$6)</f>
        <v>Minerva</v>
      </c>
      <c r="M8494" t="str">
        <f>_xlfn.XLOOKUP(G8494,dMateriaPrima!$A$2:$A$12,dMateriaPrima!$B$2:$B$12)</f>
        <v>Papel</v>
      </c>
      <c r="N8494" s="2">
        <f>_xlfn.XLOOKUP(G8494,dMateriaPrima!$A$2:$A$12,dMateriaPrima!$C$2:$C$12)</f>
        <v>9</v>
      </c>
      <c r="O8494" s="3">
        <f t="shared" si="660"/>
        <v>5796</v>
      </c>
      <c r="P8494" s="4">
        <f t="shared" si="661"/>
        <v>0</v>
      </c>
      <c r="Q8494" s="3">
        <f t="shared" si="662"/>
        <v>5796</v>
      </c>
      <c r="R8494" t="str">
        <f t="shared" si="663"/>
        <v>Em atraso</v>
      </c>
      <c r="S8494" s="5">
        <f t="shared" si="664"/>
        <v>1</v>
      </c>
    </row>
    <row r="8495" spans="1:19" x14ac:dyDescent="0.25">
      <c r="A8495">
        <v>8494</v>
      </c>
      <c r="B8495" s="1">
        <v>44431</v>
      </c>
      <c r="C8495" s="1">
        <v>44431</v>
      </c>
      <c r="D8495" s="1">
        <v>44461</v>
      </c>
      <c r="E8495" s="1">
        <v>44463</v>
      </c>
      <c r="F8495">
        <v>1</v>
      </c>
      <c r="G8495">
        <v>7</v>
      </c>
      <c r="H8495">
        <v>9</v>
      </c>
      <c r="I8495" s="6">
        <v>0</v>
      </c>
      <c r="J8495">
        <v>2</v>
      </c>
      <c r="K8495" t="str">
        <f>_xlfn.XLOOKUP(fCompras!F8495,dComprador!$A$2:$A$7,dComprador!$B$2:$B$7)</f>
        <v>Alon</v>
      </c>
      <c r="L8495" t="str">
        <f>_xlfn.XLOOKUP(J8495,dFornecedor!$A$2:$A$6,dFornecedor!$B$2:$B$6)</f>
        <v>Minerva</v>
      </c>
      <c r="M8495" t="str">
        <f>_xlfn.XLOOKUP(G8495,dMateriaPrima!$A$2:$A$12,dMateriaPrima!$B$2:$B$12)</f>
        <v>Poliéster</v>
      </c>
      <c r="N8495" s="2">
        <f>_xlfn.XLOOKUP(G8495,dMateriaPrima!$A$2:$A$12,dMateriaPrima!$C$2:$C$12)</f>
        <v>8</v>
      </c>
      <c r="O8495" s="3">
        <f t="shared" si="660"/>
        <v>72</v>
      </c>
      <c r="P8495" s="4">
        <f t="shared" si="661"/>
        <v>0</v>
      </c>
      <c r="Q8495" s="3">
        <f t="shared" si="662"/>
        <v>72</v>
      </c>
      <c r="R8495" t="str">
        <f t="shared" si="663"/>
        <v>Em atraso</v>
      </c>
      <c r="S8495" s="5">
        <f t="shared" si="664"/>
        <v>2</v>
      </c>
    </row>
    <row r="8496" spans="1:19" x14ac:dyDescent="0.25">
      <c r="A8496">
        <v>8495</v>
      </c>
      <c r="B8496" s="1">
        <v>44431</v>
      </c>
      <c r="C8496" s="1">
        <v>44433</v>
      </c>
      <c r="D8496" s="1">
        <v>44459</v>
      </c>
      <c r="E8496" s="1">
        <v>44460</v>
      </c>
      <c r="F8496">
        <v>1</v>
      </c>
      <c r="G8496">
        <v>9</v>
      </c>
      <c r="H8496">
        <v>455</v>
      </c>
      <c r="I8496" s="6">
        <v>0</v>
      </c>
      <c r="J8496">
        <v>2</v>
      </c>
      <c r="K8496" t="str">
        <f>_xlfn.XLOOKUP(fCompras!F8496,dComprador!$A$2:$A$7,dComprador!$B$2:$B$7)</f>
        <v>Alon</v>
      </c>
      <c r="L8496" t="str">
        <f>_xlfn.XLOOKUP(J8496,dFornecedor!$A$2:$A$6,dFornecedor!$B$2:$B$6)</f>
        <v>Minerva</v>
      </c>
      <c r="M8496" t="str">
        <f>_xlfn.XLOOKUP(G8496,dMateriaPrima!$A$2:$A$12,dMateriaPrima!$B$2:$B$12)</f>
        <v>Couro</v>
      </c>
      <c r="N8496" s="2">
        <f>_xlfn.XLOOKUP(G8496,dMateriaPrima!$A$2:$A$12,dMateriaPrima!$C$2:$C$12)</f>
        <v>4.4000000000000004</v>
      </c>
      <c r="O8496" s="3">
        <f t="shared" si="660"/>
        <v>2002.0000000000002</v>
      </c>
      <c r="P8496" s="4">
        <f t="shared" si="661"/>
        <v>0</v>
      </c>
      <c r="Q8496" s="3">
        <f t="shared" si="662"/>
        <v>2002.0000000000002</v>
      </c>
      <c r="R8496" t="str">
        <f t="shared" si="663"/>
        <v>Em atraso</v>
      </c>
      <c r="S8496" s="5">
        <f t="shared" si="664"/>
        <v>1</v>
      </c>
    </row>
    <row r="8497" spans="1:19" x14ac:dyDescent="0.25">
      <c r="A8497">
        <v>8496</v>
      </c>
      <c r="B8497" s="1">
        <v>44431</v>
      </c>
      <c r="C8497" s="1">
        <v>44440</v>
      </c>
      <c r="D8497" s="1">
        <v>44453</v>
      </c>
      <c r="E8497" s="1">
        <v>44456</v>
      </c>
      <c r="F8497">
        <v>1</v>
      </c>
      <c r="G8497">
        <v>4</v>
      </c>
      <c r="H8497">
        <v>15</v>
      </c>
      <c r="I8497" s="6">
        <v>0</v>
      </c>
      <c r="J8497">
        <v>3</v>
      </c>
      <c r="K8497" t="str">
        <f>_xlfn.XLOOKUP(fCompras!F8497,dComprador!$A$2:$A$7,dComprador!$B$2:$B$7)</f>
        <v>Alon</v>
      </c>
      <c r="L8497" t="str">
        <f>_xlfn.XLOOKUP(J8497,dFornecedor!$A$2:$A$6,dFornecedor!$B$2:$B$6)</f>
        <v>StepUp</v>
      </c>
      <c r="M8497" t="str">
        <f>_xlfn.XLOOKUP(G8497,dMateriaPrima!$A$2:$A$12,dMateriaPrima!$B$2:$B$12)</f>
        <v>Madeira</v>
      </c>
      <c r="N8497" s="2">
        <f>_xlfn.XLOOKUP(G8497,dMateriaPrima!$A$2:$A$12,dMateriaPrima!$C$2:$C$12)</f>
        <v>168</v>
      </c>
      <c r="O8497" s="3">
        <f t="shared" si="660"/>
        <v>2520</v>
      </c>
      <c r="P8497" s="4">
        <f t="shared" si="661"/>
        <v>0</v>
      </c>
      <c r="Q8497" s="3">
        <f t="shared" si="662"/>
        <v>2520</v>
      </c>
      <c r="R8497" t="str">
        <f t="shared" si="663"/>
        <v>Em atraso</v>
      </c>
      <c r="S8497" s="5">
        <f t="shared" si="664"/>
        <v>3</v>
      </c>
    </row>
    <row r="8498" spans="1:19" x14ac:dyDescent="0.25">
      <c r="A8498">
        <v>8497</v>
      </c>
      <c r="B8498" s="1">
        <v>44432</v>
      </c>
      <c r="C8498" s="1">
        <v>44432</v>
      </c>
      <c r="D8498" s="1">
        <v>44444</v>
      </c>
      <c r="E8498" s="1">
        <v>44445</v>
      </c>
      <c r="F8498">
        <v>4</v>
      </c>
      <c r="G8498">
        <v>1</v>
      </c>
      <c r="H8498">
        <v>76</v>
      </c>
      <c r="I8498" s="6">
        <v>0</v>
      </c>
      <c r="J8498">
        <v>4</v>
      </c>
      <c r="K8498" t="str">
        <f>_xlfn.XLOOKUP(fCompras!F8498,dComprador!$A$2:$A$7,dComprador!$B$2:$B$7)</f>
        <v>Lira</v>
      </c>
      <c r="L8498" t="str">
        <f>_xlfn.XLOOKUP(J8498,dFornecedor!$A$2:$A$6,dFornecedor!$B$2:$B$6)</f>
        <v>AlphaOmega</v>
      </c>
      <c r="M8498" t="str">
        <f>_xlfn.XLOOKUP(G8498,dMateriaPrima!$A$2:$A$12,dMateriaPrima!$B$2:$B$12)</f>
        <v>Tecido</v>
      </c>
      <c r="N8498" s="2">
        <f>_xlfn.XLOOKUP(G8498,dMateriaPrima!$A$2:$A$12,dMateriaPrima!$C$2:$C$12)</f>
        <v>18</v>
      </c>
      <c r="O8498" s="3">
        <f t="shared" si="660"/>
        <v>1368</v>
      </c>
      <c r="P8498" s="4">
        <f t="shared" si="661"/>
        <v>0</v>
      </c>
      <c r="Q8498" s="3">
        <f t="shared" si="662"/>
        <v>1368</v>
      </c>
      <c r="R8498" t="str">
        <f t="shared" si="663"/>
        <v>Em atraso</v>
      </c>
      <c r="S8498" s="5">
        <f t="shared" si="664"/>
        <v>1</v>
      </c>
    </row>
    <row r="8499" spans="1:19" x14ac:dyDescent="0.25">
      <c r="A8499">
        <v>8498</v>
      </c>
      <c r="B8499" s="1">
        <v>44432</v>
      </c>
      <c r="C8499" s="1">
        <v>44439</v>
      </c>
      <c r="D8499" s="1">
        <v>44440</v>
      </c>
      <c r="E8499" s="1">
        <v>44440</v>
      </c>
      <c r="F8499">
        <v>4</v>
      </c>
      <c r="G8499">
        <v>5</v>
      </c>
      <c r="H8499">
        <v>7</v>
      </c>
      <c r="I8499" s="6">
        <v>0</v>
      </c>
      <c r="J8499">
        <v>1</v>
      </c>
      <c r="K8499" t="str">
        <f>_xlfn.XLOOKUP(fCompras!F8499,dComprador!$A$2:$A$7,dComprador!$B$2:$B$7)</f>
        <v>Lira</v>
      </c>
      <c r="L8499" t="str">
        <f>_xlfn.XLOOKUP(J8499,dFornecedor!$A$2:$A$6,dFornecedor!$B$2:$B$6)</f>
        <v>NorthShore</v>
      </c>
      <c r="M8499" t="str">
        <f>_xlfn.XLOOKUP(G8499,dMateriaPrima!$A$2:$A$12,dMateriaPrima!$B$2:$B$12)</f>
        <v>Areia</v>
      </c>
      <c r="N8499" s="2">
        <f>_xlfn.XLOOKUP(G8499,dMateriaPrima!$A$2:$A$12,dMateriaPrima!$C$2:$C$12)</f>
        <v>3.59</v>
      </c>
      <c r="O8499" s="3">
        <f t="shared" si="660"/>
        <v>25.13</v>
      </c>
      <c r="P8499" s="4">
        <f t="shared" si="661"/>
        <v>0</v>
      </c>
      <c r="Q8499" s="3">
        <f t="shared" si="662"/>
        <v>25.13</v>
      </c>
      <c r="R8499" t="str">
        <f t="shared" si="663"/>
        <v>No prazo</v>
      </c>
      <c r="S8499" s="5">
        <f t="shared" si="664"/>
        <v>0</v>
      </c>
    </row>
    <row r="8500" spans="1:19" x14ac:dyDescent="0.25">
      <c r="A8500">
        <v>8499</v>
      </c>
      <c r="B8500" s="1">
        <v>44432</v>
      </c>
      <c r="C8500" s="1">
        <v>44441</v>
      </c>
      <c r="D8500" s="1">
        <v>44443</v>
      </c>
      <c r="E8500" s="1">
        <v>44444</v>
      </c>
      <c r="F8500">
        <v>4</v>
      </c>
      <c r="G8500">
        <v>1</v>
      </c>
      <c r="H8500">
        <v>78</v>
      </c>
      <c r="I8500" s="6">
        <v>0</v>
      </c>
      <c r="J8500">
        <v>3</v>
      </c>
      <c r="K8500" t="str">
        <f>_xlfn.XLOOKUP(fCompras!F8500,dComprador!$A$2:$A$7,dComprador!$B$2:$B$7)</f>
        <v>Lira</v>
      </c>
      <c r="L8500" t="str">
        <f>_xlfn.XLOOKUP(J8500,dFornecedor!$A$2:$A$6,dFornecedor!$B$2:$B$6)</f>
        <v>StepUp</v>
      </c>
      <c r="M8500" t="str">
        <f>_xlfn.XLOOKUP(G8500,dMateriaPrima!$A$2:$A$12,dMateriaPrima!$B$2:$B$12)</f>
        <v>Tecido</v>
      </c>
      <c r="N8500" s="2">
        <f>_xlfn.XLOOKUP(G8500,dMateriaPrima!$A$2:$A$12,dMateriaPrima!$C$2:$C$12)</f>
        <v>18</v>
      </c>
      <c r="O8500" s="3">
        <f t="shared" si="660"/>
        <v>1404</v>
      </c>
      <c r="P8500" s="4">
        <f t="shared" si="661"/>
        <v>0</v>
      </c>
      <c r="Q8500" s="3">
        <f t="shared" si="662"/>
        <v>1404</v>
      </c>
      <c r="R8500" t="str">
        <f t="shared" si="663"/>
        <v>Em atraso</v>
      </c>
      <c r="S8500" s="5">
        <f t="shared" si="664"/>
        <v>1</v>
      </c>
    </row>
    <row r="8501" spans="1:19" x14ac:dyDescent="0.25">
      <c r="A8501">
        <v>8500</v>
      </c>
      <c r="B8501" s="1">
        <v>44432</v>
      </c>
      <c r="C8501" s="1">
        <v>44439</v>
      </c>
      <c r="D8501" s="1">
        <v>44441</v>
      </c>
      <c r="E8501" s="1">
        <v>44448</v>
      </c>
      <c r="F8501">
        <v>4</v>
      </c>
      <c r="G8501">
        <v>3</v>
      </c>
      <c r="H8501">
        <v>257</v>
      </c>
      <c r="I8501" s="6">
        <v>0</v>
      </c>
      <c r="J8501">
        <v>2</v>
      </c>
      <c r="K8501" t="str">
        <f>_xlfn.XLOOKUP(fCompras!F8501,dComprador!$A$2:$A$7,dComprador!$B$2:$B$7)</f>
        <v>Lira</v>
      </c>
      <c r="L8501" t="str">
        <f>_xlfn.XLOOKUP(J8501,dFornecedor!$A$2:$A$6,dFornecedor!$B$2:$B$6)</f>
        <v>Minerva</v>
      </c>
      <c r="M8501" t="str">
        <f>_xlfn.XLOOKUP(G8501,dMateriaPrima!$A$2:$A$12,dMateriaPrima!$B$2:$B$12)</f>
        <v>Barra Metal</v>
      </c>
      <c r="N8501" s="2">
        <f>_xlfn.XLOOKUP(G8501,dMateriaPrima!$A$2:$A$12,dMateriaPrima!$C$2:$C$12)</f>
        <v>565</v>
      </c>
      <c r="O8501" s="3">
        <f t="shared" si="660"/>
        <v>145205</v>
      </c>
      <c r="P8501" s="4">
        <f t="shared" si="661"/>
        <v>0</v>
      </c>
      <c r="Q8501" s="3">
        <f t="shared" si="662"/>
        <v>145205</v>
      </c>
      <c r="R8501" t="str">
        <f t="shared" si="663"/>
        <v>Em atraso</v>
      </c>
      <c r="S8501" s="5">
        <f t="shared" si="664"/>
        <v>7</v>
      </c>
    </row>
    <row r="8502" spans="1:19" x14ac:dyDescent="0.25">
      <c r="A8502">
        <v>8501</v>
      </c>
      <c r="B8502" s="1">
        <v>44432</v>
      </c>
      <c r="C8502" s="1">
        <v>44432</v>
      </c>
      <c r="D8502" s="1">
        <v>44439</v>
      </c>
      <c r="E8502" s="1">
        <v>44440</v>
      </c>
      <c r="F8502">
        <v>4</v>
      </c>
      <c r="G8502">
        <v>7</v>
      </c>
      <c r="H8502">
        <v>143</v>
      </c>
      <c r="I8502" s="6">
        <v>0</v>
      </c>
      <c r="J8502">
        <v>2</v>
      </c>
      <c r="K8502" t="str">
        <f>_xlfn.XLOOKUP(fCompras!F8502,dComprador!$A$2:$A$7,dComprador!$B$2:$B$7)</f>
        <v>Lira</v>
      </c>
      <c r="L8502" t="str">
        <f>_xlfn.XLOOKUP(J8502,dFornecedor!$A$2:$A$6,dFornecedor!$B$2:$B$6)</f>
        <v>Minerva</v>
      </c>
      <c r="M8502" t="str">
        <f>_xlfn.XLOOKUP(G8502,dMateriaPrima!$A$2:$A$12,dMateriaPrima!$B$2:$B$12)</f>
        <v>Poliéster</v>
      </c>
      <c r="N8502" s="2">
        <f>_xlfn.XLOOKUP(G8502,dMateriaPrima!$A$2:$A$12,dMateriaPrima!$C$2:$C$12)</f>
        <v>8</v>
      </c>
      <c r="O8502" s="3">
        <f t="shared" si="660"/>
        <v>1144</v>
      </c>
      <c r="P8502" s="4">
        <f t="shared" si="661"/>
        <v>0</v>
      </c>
      <c r="Q8502" s="3">
        <f t="shared" si="662"/>
        <v>1144</v>
      </c>
      <c r="R8502" t="str">
        <f t="shared" si="663"/>
        <v>Em atraso</v>
      </c>
      <c r="S8502" s="5">
        <f t="shared" si="664"/>
        <v>1</v>
      </c>
    </row>
    <row r="8503" spans="1:19" x14ac:dyDescent="0.25">
      <c r="A8503">
        <v>8502</v>
      </c>
      <c r="B8503" s="1">
        <v>44432</v>
      </c>
      <c r="C8503" s="1">
        <v>44435</v>
      </c>
      <c r="D8503" s="1">
        <v>44447</v>
      </c>
      <c r="E8503" s="1">
        <v>44450</v>
      </c>
      <c r="F8503">
        <v>1</v>
      </c>
      <c r="G8503">
        <v>9</v>
      </c>
      <c r="H8503">
        <v>44</v>
      </c>
      <c r="I8503" s="6">
        <v>0</v>
      </c>
      <c r="J8503">
        <v>5</v>
      </c>
      <c r="K8503" t="str">
        <f>_xlfn.XLOOKUP(fCompras!F8503,dComprador!$A$2:$A$7,dComprador!$B$2:$B$7)</f>
        <v>Alon</v>
      </c>
      <c r="L8503" t="str">
        <f>_xlfn.XLOOKUP(J8503,dFornecedor!$A$2:$A$6,dFornecedor!$B$2:$B$6)</f>
        <v>Atlas</v>
      </c>
      <c r="M8503" t="str">
        <f>_xlfn.XLOOKUP(G8503,dMateriaPrima!$A$2:$A$12,dMateriaPrima!$B$2:$B$12)</f>
        <v>Couro</v>
      </c>
      <c r="N8503" s="2">
        <f>_xlfn.XLOOKUP(G8503,dMateriaPrima!$A$2:$A$12,dMateriaPrima!$C$2:$C$12)</f>
        <v>4.4000000000000004</v>
      </c>
      <c r="O8503" s="3">
        <f t="shared" si="660"/>
        <v>193.60000000000002</v>
      </c>
      <c r="P8503" s="4">
        <f t="shared" si="661"/>
        <v>0</v>
      </c>
      <c r="Q8503" s="3">
        <f t="shared" si="662"/>
        <v>193.60000000000002</v>
      </c>
      <c r="R8503" t="str">
        <f t="shared" si="663"/>
        <v>Em atraso</v>
      </c>
      <c r="S8503" s="5">
        <f t="shared" si="664"/>
        <v>3</v>
      </c>
    </row>
    <row r="8504" spans="1:19" x14ac:dyDescent="0.25">
      <c r="A8504">
        <v>8503</v>
      </c>
      <c r="B8504" s="1">
        <v>44432</v>
      </c>
      <c r="C8504" s="1">
        <v>44433</v>
      </c>
      <c r="D8504" s="1">
        <v>44462</v>
      </c>
      <c r="E8504" s="1">
        <v>44466</v>
      </c>
      <c r="F8504">
        <v>1</v>
      </c>
      <c r="G8504">
        <v>9</v>
      </c>
      <c r="H8504">
        <v>37</v>
      </c>
      <c r="I8504" s="6">
        <v>0</v>
      </c>
      <c r="J8504">
        <v>3</v>
      </c>
      <c r="K8504" t="str">
        <f>_xlfn.XLOOKUP(fCompras!F8504,dComprador!$A$2:$A$7,dComprador!$B$2:$B$7)</f>
        <v>Alon</v>
      </c>
      <c r="L8504" t="str">
        <f>_xlfn.XLOOKUP(J8504,dFornecedor!$A$2:$A$6,dFornecedor!$B$2:$B$6)</f>
        <v>StepUp</v>
      </c>
      <c r="M8504" t="str">
        <f>_xlfn.XLOOKUP(G8504,dMateriaPrima!$A$2:$A$12,dMateriaPrima!$B$2:$B$12)</f>
        <v>Couro</v>
      </c>
      <c r="N8504" s="2">
        <f>_xlfn.XLOOKUP(G8504,dMateriaPrima!$A$2:$A$12,dMateriaPrima!$C$2:$C$12)</f>
        <v>4.4000000000000004</v>
      </c>
      <c r="O8504" s="3">
        <f t="shared" si="660"/>
        <v>162.80000000000001</v>
      </c>
      <c r="P8504" s="4">
        <f t="shared" si="661"/>
        <v>0</v>
      </c>
      <c r="Q8504" s="3">
        <f t="shared" si="662"/>
        <v>162.80000000000001</v>
      </c>
      <c r="R8504" t="str">
        <f t="shared" si="663"/>
        <v>Em atraso</v>
      </c>
      <c r="S8504" s="5">
        <f t="shared" si="664"/>
        <v>4</v>
      </c>
    </row>
    <row r="8505" spans="1:19" x14ac:dyDescent="0.25">
      <c r="A8505">
        <v>8504</v>
      </c>
      <c r="B8505" s="1">
        <v>44433</v>
      </c>
      <c r="C8505" s="1">
        <v>44441</v>
      </c>
      <c r="D8505" s="1">
        <v>44442</v>
      </c>
      <c r="E8505" s="1">
        <v>44446</v>
      </c>
      <c r="F8505">
        <v>4</v>
      </c>
      <c r="G8505">
        <v>6</v>
      </c>
      <c r="H8505">
        <v>533</v>
      </c>
      <c r="I8505" s="6">
        <v>0</v>
      </c>
      <c r="J8505">
        <v>2</v>
      </c>
      <c r="K8505" t="str">
        <f>_xlfn.XLOOKUP(fCompras!F8505,dComprador!$A$2:$A$7,dComprador!$B$2:$B$7)</f>
        <v>Lira</v>
      </c>
      <c r="L8505" t="str">
        <f>_xlfn.XLOOKUP(J8505,dFornecedor!$A$2:$A$6,dFornecedor!$B$2:$B$6)</f>
        <v>Minerva</v>
      </c>
      <c r="M8505" t="str">
        <f>_xlfn.XLOOKUP(G8505,dMateriaPrima!$A$2:$A$12,dMateriaPrima!$B$2:$B$12)</f>
        <v>Fio Algodão</v>
      </c>
      <c r="N8505" s="2">
        <f>_xlfn.XLOOKUP(G8505,dMateriaPrima!$A$2:$A$12,dMateriaPrima!$C$2:$C$12)</f>
        <v>55.9</v>
      </c>
      <c r="O8505" s="3">
        <f t="shared" si="660"/>
        <v>29794.7</v>
      </c>
      <c r="P8505" s="4">
        <f t="shared" si="661"/>
        <v>0</v>
      </c>
      <c r="Q8505" s="3">
        <f t="shared" si="662"/>
        <v>29794.7</v>
      </c>
      <c r="R8505" t="str">
        <f t="shared" si="663"/>
        <v>Em atraso</v>
      </c>
      <c r="S8505" s="5">
        <f t="shared" si="664"/>
        <v>4</v>
      </c>
    </row>
    <row r="8506" spans="1:19" x14ac:dyDescent="0.25">
      <c r="A8506">
        <v>8505</v>
      </c>
      <c r="B8506" s="1">
        <v>44433</v>
      </c>
      <c r="C8506" s="1">
        <v>44433</v>
      </c>
      <c r="D8506" s="1">
        <v>44448</v>
      </c>
      <c r="E8506" s="1">
        <v>44451</v>
      </c>
      <c r="F8506">
        <v>3</v>
      </c>
      <c r="G8506">
        <v>8</v>
      </c>
      <c r="H8506">
        <v>82</v>
      </c>
      <c r="I8506" s="6">
        <v>0</v>
      </c>
      <c r="J8506">
        <v>4</v>
      </c>
      <c r="K8506" t="str">
        <f>_xlfn.XLOOKUP(fCompras!F8506,dComprador!$A$2:$A$7,dComprador!$B$2:$B$7)</f>
        <v>Diego</v>
      </c>
      <c r="L8506" t="str">
        <f>_xlfn.XLOOKUP(J8506,dFornecedor!$A$2:$A$6,dFornecedor!$B$2:$B$6)</f>
        <v>AlphaOmega</v>
      </c>
      <c r="M8506" t="str">
        <f>_xlfn.XLOOKUP(G8506,dMateriaPrima!$A$2:$A$12,dMateriaPrima!$B$2:$B$12)</f>
        <v>Cimento</v>
      </c>
      <c r="N8506" s="2">
        <f>_xlfn.XLOOKUP(G8506,dMateriaPrima!$A$2:$A$12,dMateriaPrima!$C$2:$C$12)</f>
        <v>23</v>
      </c>
      <c r="O8506" s="3">
        <f t="shared" si="660"/>
        <v>1886</v>
      </c>
      <c r="P8506" s="4">
        <f t="shared" si="661"/>
        <v>0</v>
      </c>
      <c r="Q8506" s="3">
        <f t="shared" si="662"/>
        <v>1886</v>
      </c>
      <c r="R8506" t="str">
        <f t="shared" si="663"/>
        <v>Em atraso</v>
      </c>
      <c r="S8506" s="5">
        <f t="shared" si="664"/>
        <v>3</v>
      </c>
    </row>
    <row r="8507" spans="1:19" x14ac:dyDescent="0.25">
      <c r="A8507">
        <v>8506</v>
      </c>
      <c r="B8507" s="1">
        <v>44433</v>
      </c>
      <c r="C8507" s="1">
        <v>44433</v>
      </c>
      <c r="D8507" s="1">
        <v>44446</v>
      </c>
      <c r="E8507" s="1">
        <v>44453</v>
      </c>
      <c r="F8507">
        <v>1</v>
      </c>
      <c r="G8507">
        <v>1</v>
      </c>
      <c r="H8507">
        <v>229</v>
      </c>
      <c r="I8507" s="6">
        <v>0</v>
      </c>
      <c r="J8507">
        <v>2</v>
      </c>
      <c r="K8507" t="str">
        <f>_xlfn.XLOOKUP(fCompras!F8507,dComprador!$A$2:$A$7,dComprador!$B$2:$B$7)</f>
        <v>Alon</v>
      </c>
      <c r="L8507" t="str">
        <f>_xlfn.XLOOKUP(J8507,dFornecedor!$A$2:$A$6,dFornecedor!$B$2:$B$6)</f>
        <v>Minerva</v>
      </c>
      <c r="M8507" t="str">
        <f>_xlfn.XLOOKUP(G8507,dMateriaPrima!$A$2:$A$12,dMateriaPrima!$B$2:$B$12)</f>
        <v>Tecido</v>
      </c>
      <c r="N8507" s="2">
        <f>_xlfn.XLOOKUP(G8507,dMateriaPrima!$A$2:$A$12,dMateriaPrima!$C$2:$C$12)</f>
        <v>18</v>
      </c>
      <c r="O8507" s="3">
        <f t="shared" si="660"/>
        <v>4122</v>
      </c>
      <c r="P8507" s="4">
        <f t="shared" si="661"/>
        <v>0</v>
      </c>
      <c r="Q8507" s="3">
        <f t="shared" si="662"/>
        <v>4122</v>
      </c>
      <c r="R8507" t="str">
        <f t="shared" si="663"/>
        <v>Em atraso</v>
      </c>
      <c r="S8507" s="5">
        <f t="shared" si="664"/>
        <v>7</v>
      </c>
    </row>
    <row r="8508" spans="1:19" x14ac:dyDescent="0.25">
      <c r="A8508">
        <v>8507</v>
      </c>
      <c r="B8508" s="1">
        <v>44433</v>
      </c>
      <c r="C8508" s="1">
        <v>44438</v>
      </c>
      <c r="D8508" s="1">
        <v>44449</v>
      </c>
      <c r="E8508" s="1">
        <v>44452</v>
      </c>
      <c r="F8508">
        <v>1</v>
      </c>
      <c r="G8508">
        <v>9</v>
      </c>
      <c r="H8508">
        <v>168</v>
      </c>
      <c r="I8508" s="6">
        <v>0</v>
      </c>
      <c r="J8508">
        <v>5</v>
      </c>
      <c r="K8508" t="str">
        <f>_xlfn.XLOOKUP(fCompras!F8508,dComprador!$A$2:$A$7,dComprador!$B$2:$B$7)</f>
        <v>Alon</v>
      </c>
      <c r="L8508" t="str">
        <f>_xlfn.XLOOKUP(J8508,dFornecedor!$A$2:$A$6,dFornecedor!$B$2:$B$6)</f>
        <v>Atlas</v>
      </c>
      <c r="M8508" t="str">
        <f>_xlfn.XLOOKUP(G8508,dMateriaPrima!$A$2:$A$12,dMateriaPrima!$B$2:$B$12)</f>
        <v>Couro</v>
      </c>
      <c r="N8508" s="2">
        <f>_xlfn.XLOOKUP(G8508,dMateriaPrima!$A$2:$A$12,dMateriaPrima!$C$2:$C$12)</f>
        <v>4.4000000000000004</v>
      </c>
      <c r="O8508" s="3">
        <f t="shared" si="660"/>
        <v>739.2</v>
      </c>
      <c r="P8508" s="4">
        <f t="shared" si="661"/>
        <v>0</v>
      </c>
      <c r="Q8508" s="3">
        <f t="shared" si="662"/>
        <v>739.2</v>
      </c>
      <c r="R8508" t="str">
        <f t="shared" si="663"/>
        <v>Em atraso</v>
      </c>
      <c r="S8508" s="5">
        <f t="shared" si="664"/>
        <v>3</v>
      </c>
    </row>
    <row r="8509" spans="1:19" x14ac:dyDescent="0.25">
      <c r="A8509">
        <v>8508</v>
      </c>
      <c r="B8509" s="1">
        <v>44433</v>
      </c>
      <c r="C8509" s="1">
        <v>44440</v>
      </c>
      <c r="D8509" s="1">
        <v>44463</v>
      </c>
      <c r="E8509" s="1">
        <v>44463</v>
      </c>
      <c r="F8509">
        <v>1</v>
      </c>
      <c r="G8509">
        <v>2</v>
      </c>
      <c r="H8509">
        <v>333</v>
      </c>
      <c r="I8509" s="6">
        <v>0</v>
      </c>
      <c r="J8509">
        <v>2</v>
      </c>
      <c r="K8509" t="str">
        <f>_xlfn.XLOOKUP(fCompras!F8509,dComprador!$A$2:$A$7,dComprador!$B$2:$B$7)</f>
        <v>Alon</v>
      </c>
      <c r="L8509" t="str">
        <f>_xlfn.XLOOKUP(J8509,dFornecedor!$A$2:$A$6,dFornecedor!$B$2:$B$6)</f>
        <v>Minerva</v>
      </c>
      <c r="M8509" t="str">
        <f>_xlfn.XLOOKUP(G8509,dMateriaPrima!$A$2:$A$12,dMateriaPrima!$B$2:$B$12)</f>
        <v>Chapa Metal</v>
      </c>
      <c r="N8509" s="2">
        <f>_xlfn.XLOOKUP(G8509,dMateriaPrima!$A$2:$A$12,dMateriaPrima!$C$2:$C$12)</f>
        <v>299.89999999999998</v>
      </c>
      <c r="O8509" s="3">
        <f t="shared" si="660"/>
        <v>99866.7</v>
      </c>
      <c r="P8509" s="4">
        <f t="shared" si="661"/>
        <v>0</v>
      </c>
      <c r="Q8509" s="3">
        <f t="shared" si="662"/>
        <v>99866.7</v>
      </c>
      <c r="R8509" t="str">
        <f t="shared" si="663"/>
        <v>No prazo</v>
      </c>
      <c r="S8509" s="5">
        <f t="shared" si="664"/>
        <v>0</v>
      </c>
    </row>
    <row r="8510" spans="1:19" x14ac:dyDescent="0.25">
      <c r="A8510">
        <v>8509</v>
      </c>
      <c r="B8510" s="1">
        <v>44433</v>
      </c>
      <c r="C8510" s="1">
        <v>44440</v>
      </c>
      <c r="D8510" s="1">
        <v>44467</v>
      </c>
      <c r="E8510" s="1">
        <v>44467</v>
      </c>
      <c r="F8510">
        <v>1</v>
      </c>
      <c r="G8510">
        <v>5</v>
      </c>
      <c r="H8510">
        <v>47</v>
      </c>
      <c r="I8510" s="6">
        <v>0</v>
      </c>
      <c r="J8510">
        <v>3</v>
      </c>
      <c r="K8510" t="str">
        <f>_xlfn.XLOOKUP(fCompras!F8510,dComprador!$A$2:$A$7,dComprador!$B$2:$B$7)</f>
        <v>Alon</v>
      </c>
      <c r="L8510" t="str">
        <f>_xlfn.XLOOKUP(J8510,dFornecedor!$A$2:$A$6,dFornecedor!$B$2:$B$6)</f>
        <v>StepUp</v>
      </c>
      <c r="M8510" t="str">
        <f>_xlfn.XLOOKUP(G8510,dMateriaPrima!$A$2:$A$12,dMateriaPrima!$B$2:$B$12)</f>
        <v>Areia</v>
      </c>
      <c r="N8510" s="2">
        <f>_xlfn.XLOOKUP(G8510,dMateriaPrima!$A$2:$A$12,dMateriaPrima!$C$2:$C$12)</f>
        <v>3.59</v>
      </c>
      <c r="O8510" s="3">
        <f t="shared" si="660"/>
        <v>168.73</v>
      </c>
      <c r="P8510" s="4">
        <f t="shared" si="661"/>
        <v>0</v>
      </c>
      <c r="Q8510" s="3">
        <f t="shared" si="662"/>
        <v>168.73</v>
      </c>
      <c r="R8510" t="str">
        <f t="shared" si="663"/>
        <v>No prazo</v>
      </c>
      <c r="S8510" s="5">
        <f t="shared" si="664"/>
        <v>0</v>
      </c>
    </row>
    <row r="8511" spans="1:19" x14ac:dyDescent="0.25">
      <c r="A8511">
        <v>8510</v>
      </c>
      <c r="B8511" s="1">
        <v>44433</v>
      </c>
      <c r="C8511" s="1">
        <v>44442</v>
      </c>
      <c r="D8511" s="1">
        <v>44463</v>
      </c>
      <c r="E8511" s="1">
        <v>44464</v>
      </c>
      <c r="F8511">
        <v>1</v>
      </c>
      <c r="G8511">
        <v>5</v>
      </c>
      <c r="H8511">
        <v>190</v>
      </c>
      <c r="I8511" s="6">
        <v>0.31</v>
      </c>
      <c r="J8511">
        <v>3</v>
      </c>
      <c r="K8511" t="str">
        <f>_xlfn.XLOOKUP(fCompras!F8511,dComprador!$A$2:$A$7,dComprador!$B$2:$B$7)</f>
        <v>Alon</v>
      </c>
      <c r="L8511" t="str">
        <f>_xlfn.XLOOKUP(J8511,dFornecedor!$A$2:$A$6,dFornecedor!$B$2:$B$6)</f>
        <v>StepUp</v>
      </c>
      <c r="M8511" t="str">
        <f>_xlfn.XLOOKUP(G8511,dMateriaPrima!$A$2:$A$12,dMateriaPrima!$B$2:$B$12)</f>
        <v>Areia</v>
      </c>
      <c r="N8511" s="2">
        <f>_xlfn.XLOOKUP(G8511,dMateriaPrima!$A$2:$A$12,dMateriaPrima!$C$2:$C$12)</f>
        <v>3.59</v>
      </c>
      <c r="O8511" s="3">
        <f t="shared" si="660"/>
        <v>682.1</v>
      </c>
      <c r="P8511" s="4">
        <f t="shared" si="661"/>
        <v>211.45099999999999</v>
      </c>
      <c r="Q8511" s="3">
        <f t="shared" si="662"/>
        <v>470.649</v>
      </c>
      <c r="R8511" t="str">
        <f t="shared" si="663"/>
        <v>Em atraso</v>
      </c>
      <c r="S8511" s="5">
        <f t="shared" si="664"/>
        <v>1</v>
      </c>
    </row>
    <row r="8512" spans="1:19" x14ac:dyDescent="0.25">
      <c r="A8512">
        <v>8511</v>
      </c>
      <c r="B8512" s="1">
        <v>44433</v>
      </c>
      <c r="C8512" s="1">
        <v>44433</v>
      </c>
      <c r="D8512" s="1">
        <v>44455</v>
      </c>
      <c r="E8512" s="1">
        <v>44456</v>
      </c>
      <c r="F8512">
        <v>1</v>
      </c>
      <c r="G8512">
        <v>9</v>
      </c>
      <c r="H8512">
        <v>46</v>
      </c>
      <c r="I8512" s="6">
        <v>0</v>
      </c>
      <c r="J8512">
        <v>2</v>
      </c>
      <c r="K8512" t="str">
        <f>_xlfn.XLOOKUP(fCompras!F8512,dComprador!$A$2:$A$7,dComprador!$B$2:$B$7)</f>
        <v>Alon</v>
      </c>
      <c r="L8512" t="str">
        <f>_xlfn.XLOOKUP(J8512,dFornecedor!$A$2:$A$6,dFornecedor!$B$2:$B$6)</f>
        <v>Minerva</v>
      </c>
      <c r="M8512" t="str">
        <f>_xlfn.XLOOKUP(G8512,dMateriaPrima!$A$2:$A$12,dMateriaPrima!$B$2:$B$12)</f>
        <v>Couro</v>
      </c>
      <c r="N8512" s="2">
        <f>_xlfn.XLOOKUP(G8512,dMateriaPrima!$A$2:$A$12,dMateriaPrima!$C$2:$C$12)</f>
        <v>4.4000000000000004</v>
      </c>
      <c r="O8512" s="3">
        <f t="shared" si="660"/>
        <v>202.4</v>
      </c>
      <c r="P8512" s="4">
        <f t="shared" si="661"/>
        <v>0</v>
      </c>
      <c r="Q8512" s="3">
        <f t="shared" si="662"/>
        <v>202.4</v>
      </c>
      <c r="R8512" t="str">
        <f t="shared" si="663"/>
        <v>Em atraso</v>
      </c>
      <c r="S8512" s="5">
        <f t="shared" si="664"/>
        <v>1</v>
      </c>
    </row>
    <row r="8513" spans="1:19" x14ac:dyDescent="0.25">
      <c r="A8513">
        <v>8512</v>
      </c>
      <c r="B8513" s="1">
        <v>44433</v>
      </c>
      <c r="C8513" s="1">
        <v>44435</v>
      </c>
      <c r="D8513" s="1">
        <v>44456</v>
      </c>
      <c r="E8513" s="1">
        <v>44457</v>
      </c>
      <c r="F8513">
        <v>1</v>
      </c>
      <c r="G8513">
        <v>7</v>
      </c>
      <c r="H8513">
        <v>279</v>
      </c>
      <c r="I8513" s="6">
        <v>0</v>
      </c>
      <c r="J8513">
        <v>4</v>
      </c>
      <c r="K8513" t="str">
        <f>_xlfn.XLOOKUP(fCompras!F8513,dComprador!$A$2:$A$7,dComprador!$B$2:$B$7)</f>
        <v>Alon</v>
      </c>
      <c r="L8513" t="str">
        <f>_xlfn.XLOOKUP(J8513,dFornecedor!$A$2:$A$6,dFornecedor!$B$2:$B$6)</f>
        <v>AlphaOmega</v>
      </c>
      <c r="M8513" t="str">
        <f>_xlfn.XLOOKUP(G8513,dMateriaPrima!$A$2:$A$12,dMateriaPrima!$B$2:$B$12)</f>
        <v>Poliéster</v>
      </c>
      <c r="N8513" s="2">
        <f>_xlfn.XLOOKUP(G8513,dMateriaPrima!$A$2:$A$12,dMateriaPrima!$C$2:$C$12)</f>
        <v>8</v>
      </c>
      <c r="O8513" s="3">
        <f t="shared" si="660"/>
        <v>2232</v>
      </c>
      <c r="P8513" s="4">
        <f t="shared" si="661"/>
        <v>0</v>
      </c>
      <c r="Q8513" s="3">
        <f t="shared" si="662"/>
        <v>2232</v>
      </c>
      <c r="R8513" t="str">
        <f t="shared" si="663"/>
        <v>Em atraso</v>
      </c>
      <c r="S8513" s="5">
        <f t="shared" si="664"/>
        <v>1</v>
      </c>
    </row>
    <row r="8514" spans="1:19" x14ac:dyDescent="0.25">
      <c r="A8514">
        <v>8513</v>
      </c>
      <c r="B8514" s="1">
        <v>44434</v>
      </c>
      <c r="C8514" s="1">
        <v>44441</v>
      </c>
      <c r="D8514" s="1">
        <v>44445</v>
      </c>
      <c r="E8514" s="1">
        <v>44447</v>
      </c>
      <c r="F8514">
        <v>4</v>
      </c>
      <c r="G8514">
        <v>11</v>
      </c>
      <c r="H8514">
        <v>258</v>
      </c>
      <c r="I8514" s="6">
        <v>0</v>
      </c>
      <c r="J8514">
        <v>2</v>
      </c>
      <c r="K8514" t="str">
        <f>_xlfn.XLOOKUP(fCompras!F8514,dComprador!$A$2:$A$7,dComprador!$B$2:$B$7)</f>
        <v>Lira</v>
      </c>
      <c r="L8514" t="str">
        <f>_xlfn.XLOOKUP(J8514,dFornecedor!$A$2:$A$6,dFornecedor!$B$2:$B$6)</f>
        <v>Minerva</v>
      </c>
      <c r="M8514" t="str">
        <f>_xlfn.XLOOKUP(G8514,dMateriaPrima!$A$2:$A$12,dMateriaPrima!$B$2:$B$12)</f>
        <v>Papel</v>
      </c>
      <c r="N8514" s="2">
        <f>_xlfn.XLOOKUP(G8514,dMateriaPrima!$A$2:$A$12,dMateriaPrima!$C$2:$C$12)</f>
        <v>9</v>
      </c>
      <c r="O8514" s="3">
        <f t="shared" si="660"/>
        <v>2322</v>
      </c>
      <c r="P8514" s="4">
        <f t="shared" si="661"/>
        <v>0</v>
      </c>
      <c r="Q8514" s="3">
        <f t="shared" si="662"/>
        <v>2322</v>
      </c>
      <c r="R8514" t="str">
        <f t="shared" si="663"/>
        <v>Em atraso</v>
      </c>
      <c r="S8514" s="5">
        <f t="shared" si="664"/>
        <v>2</v>
      </c>
    </row>
    <row r="8515" spans="1:19" x14ac:dyDescent="0.25">
      <c r="A8515">
        <v>8514</v>
      </c>
      <c r="B8515" s="1">
        <v>44434</v>
      </c>
      <c r="C8515" s="1">
        <v>44435</v>
      </c>
      <c r="D8515" s="1">
        <v>44441</v>
      </c>
      <c r="E8515" s="1">
        <v>44441</v>
      </c>
      <c r="F8515">
        <v>4</v>
      </c>
      <c r="G8515">
        <v>8</v>
      </c>
      <c r="H8515">
        <v>407</v>
      </c>
      <c r="I8515" s="6">
        <v>0</v>
      </c>
      <c r="J8515">
        <v>3</v>
      </c>
      <c r="K8515" t="str">
        <f>_xlfn.XLOOKUP(fCompras!F8515,dComprador!$A$2:$A$7,dComprador!$B$2:$B$7)</f>
        <v>Lira</v>
      </c>
      <c r="L8515" t="str">
        <f>_xlfn.XLOOKUP(J8515,dFornecedor!$A$2:$A$6,dFornecedor!$B$2:$B$6)</f>
        <v>StepUp</v>
      </c>
      <c r="M8515" t="str">
        <f>_xlfn.XLOOKUP(G8515,dMateriaPrima!$A$2:$A$12,dMateriaPrima!$B$2:$B$12)</f>
        <v>Cimento</v>
      </c>
      <c r="N8515" s="2">
        <f>_xlfn.XLOOKUP(G8515,dMateriaPrima!$A$2:$A$12,dMateriaPrima!$C$2:$C$12)</f>
        <v>23</v>
      </c>
      <c r="O8515" s="3">
        <f t="shared" ref="O8515:O8578" si="665">PRODUCT(H8515,N8515)</f>
        <v>9361</v>
      </c>
      <c r="P8515" s="4">
        <f t="shared" ref="P8515:P8578" si="666">PRODUCT(O8515,I8515)</f>
        <v>0</v>
      </c>
      <c r="Q8515" s="3">
        <f t="shared" ref="Q8515:Q8578" si="667">O8515-P8515</f>
        <v>9361</v>
      </c>
      <c r="R8515" t="str">
        <f t="shared" ref="R8515:R8578" si="668">IF(E8515&lt;=D8515,"No prazo",IF(E8515&gt;D8515,"Em atraso"))</f>
        <v>No prazo</v>
      </c>
      <c r="S8515" s="5">
        <f t="shared" ref="S8515:S8578" si="669">IF(E8515 &gt;D8515, E8515-D8515,0)</f>
        <v>0</v>
      </c>
    </row>
    <row r="8516" spans="1:19" x14ac:dyDescent="0.25">
      <c r="A8516">
        <v>8515</v>
      </c>
      <c r="B8516" s="1">
        <v>44434</v>
      </c>
      <c r="C8516" s="1">
        <v>44442</v>
      </c>
      <c r="D8516" s="1">
        <v>44443</v>
      </c>
      <c r="E8516" s="1">
        <v>44449</v>
      </c>
      <c r="F8516">
        <v>4</v>
      </c>
      <c r="G8516">
        <v>7</v>
      </c>
      <c r="H8516">
        <v>328</v>
      </c>
      <c r="I8516" s="6">
        <v>0</v>
      </c>
      <c r="J8516">
        <v>3</v>
      </c>
      <c r="K8516" t="str">
        <f>_xlfn.XLOOKUP(fCompras!F8516,dComprador!$A$2:$A$7,dComprador!$B$2:$B$7)</f>
        <v>Lira</v>
      </c>
      <c r="L8516" t="str">
        <f>_xlfn.XLOOKUP(J8516,dFornecedor!$A$2:$A$6,dFornecedor!$B$2:$B$6)</f>
        <v>StepUp</v>
      </c>
      <c r="M8516" t="str">
        <f>_xlfn.XLOOKUP(G8516,dMateriaPrima!$A$2:$A$12,dMateriaPrima!$B$2:$B$12)</f>
        <v>Poliéster</v>
      </c>
      <c r="N8516" s="2">
        <f>_xlfn.XLOOKUP(G8516,dMateriaPrima!$A$2:$A$12,dMateriaPrima!$C$2:$C$12)</f>
        <v>8</v>
      </c>
      <c r="O8516" s="3">
        <f t="shared" si="665"/>
        <v>2624</v>
      </c>
      <c r="P8516" s="4">
        <f t="shared" si="666"/>
        <v>0</v>
      </c>
      <c r="Q8516" s="3">
        <f t="shared" si="667"/>
        <v>2624</v>
      </c>
      <c r="R8516" t="str">
        <f t="shared" si="668"/>
        <v>Em atraso</v>
      </c>
      <c r="S8516" s="5">
        <f t="shared" si="669"/>
        <v>6</v>
      </c>
    </row>
    <row r="8517" spans="1:19" x14ac:dyDescent="0.25">
      <c r="A8517">
        <v>8516</v>
      </c>
      <c r="B8517" s="1">
        <v>44434</v>
      </c>
      <c r="C8517" s="1">
        <v>44443</v>
      </c>
      <c r="D8517" s="1">
        <v>44443</v>
      </c>
      <c r="E8517" s="1">
        <v>44451</v>
      </c>
      <c r="F8517">
        <v>4</v>
      </c>
      <c r="G8517">
        <v>9</v>
      </c>
      <c r="H8517">
        <v>446</v>
      </c>
      <c r="I8517" s="6">
        <v>0</v>
      </c>
      <c r="J8517">
        <v>3</v>
      </c>
      <c r="K8517" t="str">
        <f>_xlfn.XLOOKUP(fCompras!F8517,dComprador!$A$2:$A$7,dComprador!$B$2:$B$7)</f>
        <v>Lira</v>
      </c>
      <c r="L8517" t="str">
        <f>_xlfn.XLOOKUP(J8517,dFornecedor!$A$2:$A$6,dFornecedor!$B$2:$B$6)</f>
        <v>StepUp</v>
      </c>
      <c r="M8517" t="str">
        <f>_xlfn.XLOOKUP(G8517,dMateriaPrima!$A$2:$A$12,dMateriaPrima!$B$2:$B$12)</f>
        <v>Couro</v>
      </c>
      <c r="N8517" s="2">
        <f>_xlfn.XLOOKUP(G8517,dMateriaPrima!$A$2:$A$12,dMateriaPrima!$C$2:$C$12)</f>
        <v>4.4000000000000004</v>
      </c>
      <c r="O8517" s="3">
        <f t="shared" si="665"/>
        <v>1962.4</v>
      </c>
      <c r="P8517" s="4">
        <f t="shared" si="666"/>
        <v>0</v>
      </c>
      <c r="Q8517" s="3">
        <f t="shared" si="667"/>
        <v>1962.4</v>
      </c>
      <c r="R8517" t="str">
        <f t="shared" si="668"/>
        <v>Em atraso</v>
      </c>
      <c r="S8517" s="5">
        <f t="shared" si="669"/>
        <v>8</v>
      </c>
    </row>
    <row r="8518" spans="1:19" x14ac:dyDescent="0.25">
      <c r="A8518">
        <v>8517</v>
      </c>
      <c r="B8518" s="1">
        <v>44434</v>
      </c>
      <c r="C8518" s="1">
        <v>44439</v>
      </c>
      <c r="D8518" s="1">
        <v>44445</v>
      </c>
      <c r="E8518" s="1">
        <v>44450</v>
      </c>
      <c r="F8518">
        <v>4</v>
      </c>
      <c r="G8518">
        <v>4</v>
      </c>
      <c r="H8518">
        <v>578</v>
      </c>
      <c r="I8518" s="6">
        <v>0</v>
      </c>
      <c r="J8518">
        <v>5</v>
      </c>
      <c r="K8518" t="str">
        <f>_xlfn.XLOOKUP(fCompras!F8518,dComprador!$A$2:$A$7,dComprador!$B$2:$B$7)</f>
        <v>Lira</v>
      </c>
      <c r="L8518" t="str">
        <f>_xlfn.XLOOKUP(J8518,dFornecedor!$A$2:$A$6,dFornecedor!$B$2:$B$6)</f>
        <v>Atlas</v>
      </c>
      <c r="M8518" t="str">
        <f>_xlfn.XLOOKUP(G8518,dMateriaPrima!$A$2:$A$12,dMateriaPrima!$B$2:$B$12)</f>
        <v>Madeira</v>
      </c>
      <c r="N8518" s="2">
        <f>_xlfn.XLOOKUP(G8518,dMateriaPrima!$A$2:$A$12,dMateriaPrima!$C$2:$C$12)</f>
        <v>168</v>
      </c>
      <c r="O8518" s="3">
        <f t="shared" si="665"/>
        <v>97104</v>
      </c>
      <c r="P8518" s="4">
        <f t="shared" si="666"/>
        <v>0</v>
      </c>
      <c r="Q8518" s="3">
        <f t="shared" si="667"/>
        <v>97104</v>
      </c>
      <c r="R8518" t="str">
        <f t="shared" si="668"/>
        <v>Em atraso</v>
      </c>
      <c r="S8518" s="5">
        <f t="shared" si="669"/>
        <v>5</v>
      </c>
    </row>
    <row r="8519" spans="1:19" x14ac:dyDescent="0.25">
      <c r="A8519">
        <v>8518</v>
      </c>
      <c r="B8519" s="1">
        <v>44434</v>
      </c>
      <c r="C8519" s="1">
        <v>44437</v>
      </c>
      <c r="D8519" s="1">
        <v>44440</v>
      </c>
      <c r="E8519" s="1">
        <v>44442</v>
      </c>
      <c r="F8519">
        <v>4</v>
      </c>
      <c r="G8519">
        <v>1</v>
      </c>
      <c r="H8519">
        <v>10</v>
      </c>
      <c r="I8519" s="6">
        <v>0</v>
      </c>
      <c r="J8519">
        <v>1</v>
      </c>
      <c r="K8519" t="str">
        <f>_xlfn.XLOOKUP(fCompras!F8519,dComprador!$A$2:$A$7,dComprador!$B$2:$B$7)</f>
        <v>Lira</v>
      </c>
      <c r="L8519" t="str">
        <f>_xlfn.XLOOKUP(J8519,dFornecedor!$A$2:$A$6,dFornecedor!$B$2:$B$6)</f>
        <v>NorthShore</v>
      </c>
      <c r="M8519" t="str">
        <f>_xlfn.XLOOKUP(G8519,dMateriaPrima!$A$2:$A$12,dMateriaPrima!$B$2:$B$12)</f>
        <v>Tecido</v>
      </c>
      <c r="N8519" s="2">
        <f>_xlfn.XLOOKUP(G8519,dMateriaPrima!$A$2:$A$12,dMateriaPrima!$C$2:$C$12)</f>
        <v>18</v>
      </c>
      <c r="O8519" s="3">
        <f t="shared" si="665"/>
        <v>180</v>
      </c>
      <c r="P8519" s="4">
        <f t="shared" si="666"/>
        <v>0</v>
      </c>
      <c r="Q8519" s="3">
        <f t="shared" si="667"/>
        <v>180</v>
      </c>
      <c r="R8519" t="str">
        <f t="shared" si="668"/>
        <v>Em atraso</v>
      </c>
      <c r="S8519" s="5">
        <f t="shared" si="669"/>
        <v>2</v>
      </c>
    </row>
    <row r="8520" spans="1:19" x14ac:dyDescent="0.25">
      <c r="A8520">
        <v>8519</v>
      </c>
      <c r="B8520" s="1">
        <v>44434</v>
      </c>
      <c r="C8520" s="1">
        <v>44442</v>
      </c>
      <c r="D8520" s="1">
        <v>44456</v>
      </c>
      <c r="E8520" s="1">
        <v>44455</v>
      </c>
      <c r="F8520">
        <v>1</v>
      </c>
      <c r="G8520">
        <v>9</v>
      </c>
      <c r="H8520">
        <v>408</v>
      </c>
      <c r="I8520" s="6">
        <v>0</v>
      </c>
      <c r="J8520">
        <v>2</v>
      </c>
      <c r="K8520" t="str">
        <f>_xlfn.XLOOKUP(fCompras!F8520,dComprador!$A$2:$A$7,dComprador!$B$2:$B$7)</f>
        <v>Alon</v>
      </c>
      <c r="L8520" t="str">
        <f>_xlfn.XLOOKUP(J8520,dFornecedor!$A$2:$A$6,dFornecedor!$B$2:$B$6)</f>
        <v>Minerva</v>
      </c>
      <c r="M8520" t="str">
        <f>_xlfn.XLOOKUP(G8520,dMateriaPrima!$A$2:$A$12,dMateriaPrima!$B$2:$B$12)</f>
        <v>Couro</v>
      </c>
      <c r="N8520" s="2">
        <f>_xlfn.XLOOKUP(G8520,dMateriaPrima!$A$2:$A$12,dMateriaPrima!$C$2:$C$12)</f>
        <v>4.4000000000000004</v>
      </c>
      <c r="O8520" s="3">
        <f t="shared" si="665"/>
        <v>1795.2</v>
      </c>
      <c r="P8520" s="4">
        <f t="shared" si="666"/>
        <v>0</v>
      </c>
      <c r="Q8520" s="3">
        <f t="shared" si="667"/>
        <v>1795.2</v>
      </c>
      <c r="R8520" t="str">
        <f t="shared" si="668"/>
        <v>No prazo</v>
      </c>
      <c r="S8520" s="5">
        <f t="shared" si="669"/>
        <v>0</v>
      </c>
    </row>
    <row r="8521" spans="1:19" x14ac:dyDescent="0.25">
      <c r="A8521">
        <v>8520</v>
      </c>
      <c r="B8521" s="1">
        <v>44434</v>
      </c>
      <c r="C8521" s="1">
        <v>44437</v>
      </c>
      <c r="D8521" s="1">
        <v>44451</v>
      </c>
      <c r="E8521" s="1">
        <v>44457</v>
      </c>
      <c r="F8521">
        <v>1</v>
      </c>
      <c r="G8521">
        <v>1</v>
      </c>
      <c r="H8521">
        <v>108</v>
      </c>
      <c r="I8521" s="6">
        <v>0</v>
      </c>
      <c r="J8521">
        <v>4</v>
      </c>
      <c r="K8521" t="str">
        <f>_xlfn.XLOOKUP(fCompras!F8521,dComprador!$A$2:$A$7,dComprador!$B$2:$B$7)</f>
        <v>Alon</v>
      </c>
      <c r="L8521" t="str">
        <f>_xlfn.XLOOKUP(J8521,dFornecedor!$A$2:$A$6,dFornecedor!$B$2:$B$6)</f>
        <v>AlphaOmega</v>
      </c>
      <c r="M8521" t="str">
        <f>_xlfn.XLOOKUP(G8521,dMateriaPrima!$A$2:$A$12,dMateriaPrima!$B$2:$B$12)</f>
        <v>Tecido</v>
      </c>
      <c r="N8521" s="2">
        <f>_xlfn.XLOOKUP(G8521,dMateriaPrima!$A$2:$A$12,dMateriaPrima!$C$2:$C$12)</f>
        <v>18</v>
      </c>
      <c r="O8521" s="3">
        <f t="shared" si="665"/>
        <v>1944</v>
      </c>
      <c r="P8521" s="4">
        <f t="shared" si="666"/>
        <v>0</v>
      </c>
      <c r="Q8521" s="3">
        <f t="shared" si="667"/>
        <v>1944</v>
      </c>
      <c r="R8521" t="str">
        <f t="shared" si="668"/>
        <v>Em atraso</v>
      </c>
      <c r="S8521" s="5">
        <f t="shared" si="669"/>
        <v>6</v>
      </c>
    </row>
    <row r="8522" spans="1:19" x14ac:dyDescent="0.25">
      <c r="A8522">
        <v>8521</v>
      </c>
      <c r="B8522" s="1">
        <v>44434</v>
      </c>
      <c r="C8522" s="1">
        <v>44434</v>
      </c>
      <c r="D8522" s="1">
        <v>44465</v>
      </c>
      <c r="E8522" s="1">
        <v>44468</v>
      </c>
      <c r="F8522">
        <v>1</v>
      </c>
      <c r="G8522">
        <v>11</v>
      </c>
      <c r="H8522">
        <v>45</v>
      </c>
      <c r="I8522" s="6">
        <v>0</v>
      </c>
      <c r="J8522">
        <v>2</v>
      </c>
      <c r="K8522" t="str">
        <f>_xlfn.XLOOKUP(fCompras!F8522,dComprador!$A$2:$A$7,dComprador!$B$2:$B$7)</f>
        <v>Alon</v>
      </c>
      <c r="L8522" t="str">
        <f>_xlfn.XLOOKUP(J8522,dFornecedor!$A$2:$A$6,dFornecedor!$B$2:$B$6)</f>
        <v>Minerva</v>
      </c>
      <c r="M8522" t="str">
        <f>_xlfn.XLOOKUP(G8522,dMateriaPrima!$A$2:$A$12,dMateriaPrima!$B$2:$B$12)</f>
        <v>Papel</v>
      </c>
      <c r="N8522" s="2">
        <f>_xlfn.XLOOKUP(G8522,dMateriaPrima!$A$2:$A$12,dMateriaPrima!$C$2:$C$12)</f>
        <v>9</v>
      </c>
      <c r="O8522" s="3">
        <f t="shared" si="665"/>
        <v>405</v>
      </c>
      <c r="P8522" s="4">
        <f t="shared" si="666"/>
        <v>0</v>
      </c>
      <c r="Q8522" s="3">
        <f t="shared" si="667"/>
        <v>405</v>
      </c>
      <c r="R8522" t="str">
        <f t="shared" si="668"/>
        <v>Em atraso</v>
      </c>
      <c r="S8522" s="5">
        <f t="shared" si="669"/>
        <v>3</v>
      </c>
    </row>
    <row r="8523" spans="1:19" x14ac:dyDescent="0.25">
      <c r="A8523">
        <v>8522</v>
      </c>
      <c r="B8523" s="1">
        <v>44435</v>
      </c>
      <c r="C8523" s="1">
        <v>44436</v>
      </c>
      <c r="D8523" s="1">
        <v>44442</v>
      </c>
      <c r="E8523" s="1">
        <v>44442</v>
      </c>
      <c r="F8523">
        <v>4</v>
      </c>
      <c r="G8523">
        <v>9</v>
      </c>
      <c r="H8523">
        <v>26</v>
      </c>
      <c r="I8523" s="6">
        <v>0</v>
      </c>
      <c r="J8523">
        <v>3</v>
      </c>
      <c r="K8523" t="str">
        <f>_xlfn.XLOOKUP(fCompras!F8523,dComprador!$A$2:$A$7,dComprador!$B$2:$B$7)</f>
        <v>Lira</v>
      </c>
      <c r="L8523" t="str">
        <f>_xlfn.XLOOKUP(J8523,dFornecedor!$A$2:$A$6,dFornecedor!$B$2:$B$6)</f>
        <v>StepUp</v>
      </c>
      <c r="M8523" t="str">
        <f>_xlfn.XLOOKUP(G8523,dMateriaPrima!$A$2:$A$12,dMateriaPrima!$B$2:$B$12)</f>
        <v>Couro</v>
      </c>
      <c r="N8523" s="2">
        <f>_xlfn.XLOOKUP(G8523,dMateriaPrima!$A$2:$A$12,dMateriaPrima!$C$2:$C$12)</f>
        <v>4.4000000000000004</v>
      </c>
      <c r="O8523" s="3">
        <f t="shared" si="665"/>
        <v>114.4</v>
      </c>
      <c r="P8523" s="4">
        <f t="shared" si="666"/>
        <v>0</v>
      </c>
      <c r="Q8523" s="3">
        <f t="shared" si="667"/>
        <v>114.4</v>
      </c>
      <c r="R8523" t="str">
        <f t="shared" si="668"/>
        <v>No prazo</v>
      </c>
      <c r="S8523" s="5">
        <f t="shared" si="669"/>
        <v>0</v>
      </c>
    </row>
    <row r="8524" spans="1:19" x14ac:dyDescent="0.25">
      <c r="A8524">
        <v>8523</v>
      </c>
      <c r="B8524" s="1">
        <v>44435</v>
      </c>
      <c r="C8524" s="1">
        <v>44442</v>
      </c>
      <c r="D8524" s="1">
        <v>44446</v>
      </c>
      <c r="E8524" s="1">
        <v>44448</v>
      </c>
      <c r="F8524">
        <v>4</v>
      </c>
      <c r="G8524">
        <v>2</v>
      </c>
      <c r="H8524">
        <v>43</v>
      </c>
      <c r="I8524" s="6">
        <v>0</v>
      </c>
      <c r="J8524">
        <v>5</v>
      </c>
      <c r="K8524" t="str">
        <f>_xlfn.XLOOKUP(fCompras!F8524,dComprador!$A$2:$A$7,dComprador!$B$2:$B$7)</f>
        <v>Lira</v>
      </c>
      <c r="L8524" t="str">
        <f>_xlfn.XLOOKUP(J8524,dFornecedor!$A$2:$A$6,dFornecedor!$B$2:$B$6)</f>
        <v>Atlas</v>
      </c>
      <c r="M8524" t="str">
        <f>_xlfn.XLOOKUP(G8524,dMateriaPrima!$A$2:$A$12,dMateriaPrima!$B$2:$B$12)</f>
        <v>Chapa Metal</v>
      </c>
      <c r="N8524" s="2">
        <f>_xlfn.XLOOKUP(G8524,dMateriaPrima!$A$2:$A$12,dMateriaPrima!$C$2:$C$12)</f>
        <v>299.89999999999998</v>
      </c>
      <c r="O8524" s="3">
        <f t="shared" si="665"/>
        <v>12895.699999999999</v>
      </c>
      <c r="P8524" s="4">
        <f t="shared" si="666"/>
        <v>0</v>
      </c>
      <c r="Q8524" s="3">
        <f t="shared" si="667"/>
        <v>12895.699999999999</v>
      </c>
      <c r="R8524" t="str">
        <f t="shared" si="668"/>
        <v>Em atraso</v>
      </c>
      <c r="S8524" s="5">
        <f t="shared" si="669"/>
        <v>2</v>
      </c>
    </row>
    <row r="8525" spans="1:19" x14ac:dyDescent="0.25">
      <c r="A8525">
        <v>8524</v>
      </c>
      <c r="B8525" s="1">
        <v>44435</v>
      </c>
      <c r="C8525" s="1">
        <v>44436</v>
      </c>
      <c r="D8525" s="1">
        <v>44444</v>
      </c>
      <c r="E8525" s="1">
        <v>44442</v>
      </c>
      <c r="F8525">
        <v>4</v>
      </c>
      <c r="G8525">
        <v>5</v>
      </c>
      <c r="H8525">
        <v>244</v>
      </c>
      <c r="I8525" s="6">
        <v>0</v>
      </c>
      <c r="J8525">
        <v>3</v>
      </c>
      <c r="K8525" t="str">
        <f>_xlfn.XLOOKUP(fCompras!F8525,dComprador!$A$2:$A$7,dComprador!$B$2:$B$7)</f>
        <v>Lira</v>
      </c>
      <c r="L8525" t="str">
        <f>_xlfn.XLOOKUP(J8525,dFornecedor!$A$2:$A$6,dFornecedor!$B$2:$B$6)</f>
        <v>StepUp</v>
      </c>
      <c r="M8525" t="str">
        <f>_xlfn.XLOOKUP(G8525,dMateriaPrima!$A$2:$A$12,dMateriaPrima!$B$2:$B$12)</f>
        <v>Areia</v>
      </c>
      <c r="N8525" s="2">
        <f>_xlfn.XLOOKUP(G8525,dMateriaPrima!$A$2:$A$12,dMateriaPrima!$C$2:$C$12)</f>
        <v>3.59</v>
      </c>
      <c r="O8525" s="3">
        <f t="shared" si="665"/>
        <v>875.95999999999992</v>
      </c>
      <c r="P8525" s="4">
        <f t="shared" si="666"/>
        <v>0</v>
      </c>
      <c r="Q8525" s="3">
        <f t="shared" si="667"/>
        <v>875.95999999999992</v>
      </c>
      <c r="R8525" t="str">
        <f t="shared" si="668"/>
        <v>No prazo</v>
      </c>
      <c r="S8525" s="5">
        <f t="shared" si="669"/>
        <v>0</v>
      </c>
    </row>
    <row r="8526" spans="1:19" x14ac:dyDescent="0.25">
      <c r="A8526">
        <v>8525</v>
      </c>
      <c r="B8526" s="1">
        <v>44435</v>
      </c>
      <c r="C8526" s="1">
        <v>44439</v>
      </c>
      <c r="D8526" s="1">
        <v>44441</v>
      </c>
      <c r="E8526" s="1">
        <v>44444</v>
      </c>
      <c r="F8526">
        <v>4</v>
      </c>
      <c r="G8526">
        <v>9</v>
      </c>
      <c r="H8526">
        <v>335</v>
      </c>
      <c r="I8526" s="6">
        <v>0</v>
      </c>
      <c r="J8526">
        <v>3</v>
      </c>
      <c r="K8526" t="str">
        <f>_xlfn.XLOOKUP(fCompras!F8526,dComprador!$A$2:$A$7,dComprador!$B$2:$B$7)</f>
        <v>Lira</v>
      </c>
      <c r="L8526" t="str">
        <f>_xlfn.XLOOKUP(J8526,dFornecedor!$A$2:$A$6,dFornecedor!$B$2:$B$6)</f>
        <v>StepUp</v>
      </c>
      <c r="M8526" t="str">
        <f>_xlfn.XLOOKUP(G8526,dMateriaPrima!$A$2:$A$12,dMateriaPrima!$B$2:$B$12)</f>
        <v>Couro</v>
      </c>
      <c r="N8526" s="2">
        <f>_xlfn.XLOOKUP(G8526,dMateriaPrima!$A$2:$A$12,dMateriaPrima!$C$2:$C$12)</f>
        <v>4.4000000000000004</v>
      </c>
      <c r="O8526" s="3">
        <f t="shared" si="665"/>
        <v>1474.0000000000002</v>
      </c>
      <c r="P8526" s="4">
        <f t="shared" si="666"/>
        <v>0</v>
      </c>
      <c r="Q8526" s="3">
        <f t="shared" si="667"/>
        <v>1474.0000000000002</v>
      </c>
      <c r="R8526" t="str">
        <f t="shared" si="668"/>
        <v>Em atraso</v>
      </c>
      <c r="S8526" s="5">
        <f t="shared" si="669"/>
        <v>3</v>
      </c>
    </row>
    <row r="8527" spans="1:19" x14ac:dyDescent="0.25">
      <c r="A8527">
        <v>8526</v>
      </c>
      <c r="B8527" s="1">
        <v>44435</v>
      </c>
      <c r="C8527" s="1">
        <v>44443</v>
      </c>
      <c r="D8527" s="1">
        <v>44450</v>
      </c>
      <c r="E8527" s="1">
        <v>44451</v>
      </c>
      <c r="F8527">
        <v>1</v>
      </c>
      <c r="G8527">
        <v>10</v>
      </c>
      <c r="H8527">
        <v>172</v>
      </c>
      <c r="I8527" s="6">
        <v>0.12</v>
      </c>
      <c r="J8527">
        <v>2</v>
      </c>
      <c r="K8527" t="str">
        <f>_xlfn.XLOOKUP(fCompras!F8527,dComprador!$A$2:$A$7,dComprador!$B$2:$B$7)</f>
        <v>Alon</v>
      </c>
      <c r="L8527" t="str">
        <f>_xlfn.XLOOKUP(J8527,dFornecedor!$A$2:$A$6,dFornecedor!$B$2:$B$6)</f>
        <v>Minerva</v>
      </c>
      <c r="M8527" t="str">
        <f>_xlfn.XLOOKUP(G8527,dMateriaPrima!$A$2:$A$12,dMateriaPrima!$B$2:$B$12)</f>
        <v>Pedra Britada</v>
      </c>
      <c r="N8527" s="2">
        <f>_xlfn.XLOOKUP(G8527,dMateriaPrima!$A$2:$A$12,dMateriaPrima!$C$2:$C$12)</f>
        <v>56</v>
      </c>
      <c r="O8527" s="3">
        <f t="shared" si="665"/>
        <v>9632</v>
      </c>
      <c r="P8527" s="4">
        <f t="shared" si="666"/>
        <v>1155.8399999999999</v>
      </c>
      <c r="Q8527" s="3">
        <f t="shared" si="667"/>
        <v>8476.16</v>
      </c>
      <c r="R8527" t="str">
        <f t="shared" si="668"/>
        <v>Em atraso</v>
      </c>
      <c r="S8527" s="5">
        <f t="shared" si="669"/>
        <v>1</v>
      </c>
    </row>
    <row r="8528" spans="1:19" x14ac:dyDescent="0.25">
      <c r="A8528">
        <v>8527</v>
      </c>
      <c r="B8528" s="1">
        <v>44435</v>
      </c>
      <c r="C8528" s="1">
        <v>44438</v>
      </c>
      <c r="D8528" s="1">
        <v>44455</v>
      </c>
      <c r="E8528" s="1">
        <v>44456</v>
      </c>
      <c r="F8528">
        <v>1</v>
      </c>
      <c r="G8528">
        <v>9</v>
      </c>
      <c r="H8528">
        <v>248</v>
      </c>
      <c r="I8528" s="6">
        <v>0</v>
      </c>
      <c r="J8528">
        <v>4</v>
      </c>
      <c r="K8528" t="str">
        <f>_xlfn.XLOOKUP(fCompras!F8528,dComprador!$A$2:$A$7,dComprador!$B$2:$B$7)</f>
        <v>Alon</v>
      </c>
      <c r="L8528" t="str">
        <f>_xlfn.XLOOKUP(J8528,dFornecedor!$A$2:$A$6,dFornecedor!$B$2:$B$6)</f>
        <v>AlphaOmega</v>
      </c>
      <c r="M8528" t="str">
        <f>_xlfn.XLOOKUP(G8528,dMateriaPrima!$A$2:$A$12,dMateriaPrima!$B$2:$B$12)</f>
        <v>Couro</v>
      </c>
      <c r="N8528" s="2">
        <f>_xlfn.XLOOKUP(G8528,dMateriaPrima!$A$2:$A$12,dMateriaPrima!$C$2:$C$12)</f>
        <v>4.4000000000000004</v>
      </c>
      <c r="O8528" s="3">
        <f t="shared" si="665"/>
        <v>1091.2</v>
      </c>
      <c r="P8528" s="4">
        <f t="shared" si="666"/>
        <v>0</v>
      </c>
      <c r="Q8528" s="3">
        <f t="shared" si="667"/>
        <v>1091.2</v>
      </c>
      <c r="R8528" t="str">
        <f t="shared" si="668"/>
        <v>Em atraso</v>
      </c>
      <c r="S8528" s="5">
        <f t="shared" si="669"/>
        <v>1</v>
      </c>
    </row>
    <row r="8529" spans="1:19" x14ac:dyDescent="0.25">
      <c r="A8529">
        <v>8528</v>
      </c>
      <c r="B8529" s="1">
        <v>44435</v>
      </c>
      <c r="C8529" s="1">
        <v>44435</v>
      </c>
      <c r="D8529" s="1">
        <v>44452</v>
      </c>
      <c r="E8529" s="1">
        <v>44454</v>
      </c>
      <c r="F8529">
        <v>1</v>
      </c>
      <c r="G8529">
        <v>1</v>
      </c>
      <c r="H8529">
        <v>55</v>
      </c>
      <c r="I8529" s="6">
        <v>0</v>
      </c>
      <c r="J8529">
        <v>2</v>
      </c>
      <c r="K8529" t="str">
        <f>_xlfn.XLOOKUP(fCompras!F8529,dComprador!$A$2:$A$7,dComprador!$B$2:$B$7)</f>
        <v>Alon</v>
      </c>
      <c r="L8529" t="str">
        <f>_xlfn.XLOOKUP(J8529,dFornecedor!$A$2:$A$6,dFornecedor!$B$2:$B$6)</f>
        <v>Minerva</v>
      </c>
      <c r="M8529" t="str">
        <f>_xlfn.XLOOKUP(G8529,dMateriaPrima!$A$2:$A$12,dMateriaPrima!$B$2:$B$12)</f>
        <v>Tecido</v>
      </c>
      <c r="N8529" s="2">
        <f>_xlfn.XLOOKUP(G8529,dMateriaPrima!$A$2:$A$12,dMateriaPrima!$C$2:$C$12)</f>
        <v>18</v>
      </c>
      <c r="O8529" s="3">
        <f t="shared" si="665"/>
        <v>990</v>
      </c>
      <c r="P8529" s="4">
        <f t="shared" si="666"/>
        <v>0</v>
      </c>
      <c r="Q8529" s="3">
        <f t="shared" si="667"/>
        <v>990</v>
      </c>
      <c r="R8529" t="str">
        <f t="shared" si="668"/>
        <v>Em atraso</v>
      </c>
      <c r="S8529" s="5">
        <f t="shared" si="669"/>
        <v>2</v>
      </c>
    </row>
    <row r="8530" spans="1:19" x14ac:dyDescent="0.25">
      <c r="A8530">
        <v>8529</v>
      </c>
      <c r="B8530" s="1">
        <v>44435</v>
      </c>
      <c r="C8530" s="1">
        <v>44435</v>
      </c>
      <c r="D8530" s="1">
        <v>44454</v>
      </c>
      <c r="E8530" s="1">
        <v>44455</v>
      </c>
      <c r="F8530">
        <v>1</v>
      </c>
      <c r="G8530">
        <v>11</v>
      </c>
      <c r="H8530">
        <v>332</v>
      </c>
      <c r="I8530" s="6">
        <v>0</v>
      </c>
      <c r="J8530">
        <v>2</v>
      </c>
      <c r="K8530" t="str">
        <f>_xlfn.XLOOKUP(fCompras!F8530,dComprador!$A$2:$A$7,dComprador!$B$2:$B$7)</f>
        <v>Alon</v>
      </c>
      <c r="L8530" t="str">
        <f>_xlfn.XLOOKUP(J8530,dFornecedor!$A$2:$A$6,dFornecedor!$B$2:$B$6)</f>
        <v>Minerva</v>
      </c>
      <c r="M8530" t="str">
        <f>_xlfn.XLOOKUP(G8530,dMateriaPrima!$A$2:$A$12,dMateriaPrima!$B$2:$B$12)</f>
        <v>Papel</v>
      </c>
      <c r="N8530" s="2">
        <f>_xlfn.XLOOKUP(G8530,dMateriaPrima!$A$2:$A$12,dMateriaPrima!$C$2:$C$12)</f>
        <v>9</v>
      </c>
      <c r="O8530" s="3">
        <f t="shared" si="665"/>
        <v>2988</v>
      </c>
      <c r="P8530" s="4">
        <f t="shared" si="666"/>
        <v>0</v>
      </c>
      <c r="Q8530" s="3">
        <f t="shared" si="667"/>
        <v>2988</v>
      </c>
      <c r="R8530" t="str">
        <f t="shared" si="668"/>
        <v>Em atraso</v>
      </c>
      <c r="S8530" s="5">
        <f t="shared" si="669"/>
        <v>1</v>
      </c>
    </row>
    <row r="8531" spans="1:19" x14ac:dyDescent="0.25">
      <c r="A8531">
        <v>8530</v>
      </c>
      <c r="B8531" s="1">
        <v>44435</v>
      </c>
      <c r="C8531" s="1">
        <v>44435</v>
      </c>
      <c r="D8531" s="1">
        <v>44467</v>
      </c>
      <c r="E8531" s="1">
        <v>44467</v>
      </c>
      <c r="F8531">
        <v>1</v>
      </c>
      <c r="G8531">
        <v>7</v>
      </c>
      <c r="H8531">
        <v>106</v>
      </c>
      <c r="I8531" s="6">
        <v>0</v>
      </c>
      <c r="J8531">
        <v>2</v>
      </c>
      <c r="K8531" t="str">
        <f>_xlfn.XLOOKUP(fCompras!F8531,dComprador!$A$2:$A$7,dComprador!$B$2:$B$7)</f>
        <v>Alon</v>
      </c>
      <c r="L8531" t="str">
        <f>_xlfn.XLOOKUP(J8531,dFornecedor!$A$2:$A$6,dFornecedor!$B$2:$B$6)</f>
        <v>Minerva</v>
      </c>
      <c r="M8531" t="str">
        <f>_xlfn.XLOOKUP(G8531,dMateriaPrima!$A$2:$A$12,dMateriaPrima!$B$2:$B$12)</f>
        <v>Poliéster</v>
      </c>
      <c r="N8531" s="2">
        <f>_xlfn.XLOOKUP(G8531,dMateriaPrima!$A$2:$A$12,dMateriaPrima!$C$2:$C$12)</f>
        <v>8</v>
      </c>
      <c r="O8531" s="3">
        <f t="shared" si="665"/>
        <v>848</v>
      </c>
      <c r="P8531" s="4">
        <f t="shared" si="666"/>
        <v>0</v>
      </c>
      <c r="Q8531" s="3">
        <f t="shared" si="667"/>
        <v>848</v>
      </c>
      <c r="R8531" t="str">
        <f t="shared" si="668"/>
        <v>No prazo</v>
      </c>
      <c r="S8531" s="5">
        <f t="shared" si="669"/>
        <v>0</v>
      </c>
    </row>
    <row r="8532" spans="1:19" x14ac:dyDescent="0.25">
      <c r="A8532">
        <v>8531</v>
      </c>
      <c r="B8532" s="1">
        <v>44435</v>
      </c>
      <c r="C8532" s="1">
        <v>44438</v>
      </c>
      <c r="D8532" s="1">
        <v>44465</v>
      </c>
      <c r="E8532" s="1">
        <v>44469</v>
      </c>
      <c r="F8532">
        <v>1</v>
      </c>
      <c r="G8532">
        <v>3</v>
      </c>
      <c r="H8532">
        <v>23</v>
      </c>
      <c r="I8532" s="6">
        <v>0</v>
      </c>
      <c r="J8532">
        <v>1</v>
      </c>
      <c r="K8532" t="str">
        <f>_xlfn.XLOOKUP(fCompras!F8532,dComprador!$A$2:$A$7,dComprador!$B$2:$B$7)</f>
        <v>Alon</v>
      </c>
      <c r="L8532" t="str">
        <f>_xlfn.XLOOKUP(J8532,dFornecedor!$A$2:$A$6,dFornecedor!$B$2:$B$6)</f>
        <v>NorthShore</v>
      </c>
      <c r="M8532" t="str">
        <f>_xlfn.XLOOKUP(G8532,dMateriaPrima!$A$2:$A$12,dMateriaPrima!$B$2:$B$12)</f>
        <v>Barra Metal</v>
      </c>
      <c r="N8532" s="2">
        <f>_xlfn.XLOOKUP(G8532,dMateriaPrima!$A$2:$A$12,dMateriaPrima!$C$2:$C$12)</f>
        <v>565</v>
      </c>
      <c r="O8532" s="3">
        <f t="shared" si="665"/>
        <v>12995</v>
      </c>
      <c r="P8532" s="4">
        <f t="shared" si="666"/>
        <v>0</v>
      </c>
      <c r="Q8532" s="3">
        <f t="shared" si="667"/>
        <v>12995</v>
      </c>
      <c r="R8532" t="str">
        <f t="shared" si="668"/>
        <v>Em atraso</v>
      </c>
      <c r="S8532" s="5">
        <f t="shared" si="669"/>
        <v>4</v>
      </c>
    </row>
    <row r="8533" spans="1:19" x14ac:dyDescent="0.25">
      <c r="A8533">
        <v>8532</v>
      </c>
      <c r="B8533" s="1">
        <v>44435</v>
      </c>
      <c r="C8533" s="1">
        <v>44436</v>
      </c>
      <c r="D8533" s="1">
        <v>44466</v>
      </c>
      <c r="E8533" s="1">
        <v>44467</v>
      </c>
      <c r="F8533">
        <v>1</v>
      </c>
      <c r="G8533">
        <v>5</v>
      </c>
      <c r="H8533">
        <v>259</v>
      </c>
      <c r="I8533" s="6">
        <v>0</v>
      </c>
      <c r="J8533">
        <v>3</v>
      </c>
      <c r="K8533" t="str">
        <f>_xlfn.XLOOKUP(fCompras!F8533,dComprador!$A$2:$A$7,dComprador!$B$2:$B$7)</f>
        <v>Alon</v>
      </c>
      <c r="L8533" t="str">
        <f>_xlfn.XLOOKUP(J8533,dFornecedor!$A$2:$A$6,dFornecedor!$B$2:$B$6)</f>
        <v>StepUp</v>
      </c>
      <c r="M8533" t="str">
        <f>_xlfn.XLOOKUP(G8533,dMateriaPrima!$A$2:$A$12,dMateriaPrima!$B$2:$B$12)</f>
        <v>Areia</v>
      </c>
      <c r="N8533" s="2">
        <f>_xlfn.XLOOKUP(G8533,dMateriaPrima!$A$2:$A$12,dMateriaPrima!$C$2:$C$12)</f>
        <v>3.59</v>
      </c>
      <c r="O8533" s="3">
        <f t="shared" si="665"/>
        <v>929.81</v>
      </c>
      <c r="P8533" s="4">
        <f t="shared" si="666"/>
        <v>0</v>
      </c>
      <c r="Q8533" s="3">
        <f t="shared" si="667"/>
        <v>929.81</v>
      </c>
      <c r="R8533" t="str">
        <f t="shared" si="668"/>
        <v>Em atraso</v>
      </c>
      <c r="S8533" s="5">
        <f t="shared" si="669"/>
        <v>1</v>
      </c>
    </row>
    <row r="8534" spans="1:19" x14ac:dyDescent="0.25">
      <c r="A8534">
        <v>8533</v>
      </c>
      <c r="B8534" s="1">
        <v>44435</v>
      </c>
      <c r="C8534" s="1">
        <v>44435</v>
      </c>
      <c r="D8534" s="1">
        <v>44467</v>
      </c>
      <c r="E8534" s="1">
        <v>44469</v>
      </c>
      <c r="F8534">
        <v>1</v>
      </c>
      <c r="G8534">
        <v>9</v>
      </c>
      <c r="H8534">
        <v>99</v>
      </c>
      <c r="I8534" s="6">
        <v>0</v>
      </c>
      <c r="J8534">
        <v>2</v>
      </c>
      <c r="K8534" t="str">
        <f>_xlfn.XLOOKUP(fCompras!F8534,dComprador!$A$2:$A$7,dComprador!$B$2:$B$7)</f>
        <v>Alon</v>
      </c>
      <c r="L8534" t="str">
        <f>_xlfn.XLOOKUP(J8534,dFornecedor!$A$2:$A$6,dFornecedor!$B$2:$B$6)</f>
        <v>Minerva</v>
      </c>
      <c r="M8534" t="str">
        <f>_xlfn.XLOOKUP(G8534,dMateriaPrima!$A$2:$A$12,dMateriaPrima!$B$2:$B$12)</f>
        <v>Couro</v>
      </c>
      <c r="N8534" s="2">
        <f>_xlfn.XLOOKUP(G8534,dMateriaPrima!$A$2:$A$12,dMateriaPrima!$C$2:$C$12)</f>
        <v>4.4000000000000004</v>
      </c>
      <c r="O8534" s="3">
        <f t="shared" si="665"/>
        <v>435.6</v>
      </c>
      <c r="P8534" s="4">
        <f t="shared" si="666"/>
        <v>0</v>
      </c>
      <c r="Q8534" s="3">
        <f t="shared" si="667"/>
        <v>435.6</v>
      </c>
      <c r="R8534" t="str">
        <f t="shared" si="668"/>
        <v>Em atraso</v>
      </c>
      <c r="S8534" s="5">
        <f t="shared" si="669"/>
        <v>2</v>
      </c>
    </row>
    <row r="8535" spans="1:19" x14ac:dyDescent="0.25">
      <c r="A8535">
        <v>8534</v>
      </c>
      <c r="B8535" s="1">
        <v>44435</v>
      </c>
      <c r="C8535" s="1">
        <v>44435</v>
      </c>
      <c r="D8535" s="1">
        <v>44457</v>
      </c>
      <c r="E8535" s="1">
        <v>44458</v>
      </c>
      <c r="F8535">
        <v>1</v>
      </c>
      <c r="G8535">
        <v>5</v>
      </c>
      <c r="H8535">
        <v>209</v>
      </c>
      <c r="I8535" s="6">
        <v>0</v>
      </c>
      <c r="J8535">
        <v>2</v>
      </c>
      <c r="K8535" t="str">
        <f>_xlfn.XLOOKUP(fCompras!F8535,dComprador!$A$2:$A$7,dComprador!$B$2:$B$7)</f>
        <v>Alon</v>
      </c>
      <c r="L8535" t="str">
        <f>_xlfn.XLOOKUP(J8535,dFornecedor!$A$2:$A$6,dFornecedor!$B$2:$B$6)</f>
        <v>Minerva</v>
      </c>
      <c r="M8535" t="str">
        <f>_xlfn.XLOOKUP(G8535,dMateriaPrima!$A$2:$A$12,dMateriaPrima!$B$2:$B$12)</f>
        <v>Areia</v>
      </c>
      <c r="N8535" s="2">
        <f>_xlfn.XLOOKUP(G8535,dMateriaPrima!$A$2:$A$12,dMateriaPrima!$C$2:$C$12)</f>
        <v>3.59</v>
      </c>
      <c r="O8535" s="3">
        <f t="shared" si="665"/>
        <v>750.31</v>
      </c>
      <c r="P8535" s="4">
        <f t="shared" si="666"/>
        <v>0</v>
      </c>
      <c r="Q8535" s="3">
        <f t="shared" si="667"/>
        <v>750.31</v>
      </c>
      <c r="R8535" t="str">
        <f t="shared" si="668"/>
        <v>Em atraso</v>
      </c>
      <c r="S8535" s="5">
        <f t="shared" si="669"/>
        <v>1</v>
      </c>
    </row>
    <row r="8536" spans="1:19" x14ac:dyDescent="0.25">
      <c r="A8536">
        <v>8535</v>
      </c>
      <c r="B8536" s="1">
        <v>44435</v>
      </c>
      <c r="C8536" s="1">
        <v>44436</v>
      </c>
      <c r="D8536" s="1">
        <v>44457</v>
      </c>
      <c r="E8536" s="1">
        <v>44460</v>
      </c>
      <c r="F8536">
        <v>1</v>
      </c>
      <c r="G8536">
        <v>8</v>
      </c>
      <c r="H8536">
        <v>170</v>
      </c>
      <c r="I8536" s="6">
        <v>0</v>
      </c>
      <c r="J8536">
        <v>4</v>
      </c>
      <c r="K8536" t="str">
        <f>_xlfn.XLOOKUP(fCompras!F8536,dComprador!$A$2:$A$7,dComprador!$B$2:$B$7)</f>
        <v>Alon</v>
      </c>
      <c r="L8536" t="str">
        <f>_xlfn.XLOOKUP(J8536,dFornecedor!$A$2:$A$6,dFornecedor!$B$2:$B$6)</f>
        <v>AlphaOmega</v>
      </c>
      <c r="M8536" t="str">
        <f>_xlfn.XLOOKUP(G8536,dMateriaPrima!$A$2:$A$12,dMateriaPrima!$B$2:$B$12)</f>
        <v>Cimento</v>
      </c>
      <c r="N8536" s="2">
        <f>_xlfn.XLOOKUP(G8536,dMateriaPrima!$A$2:$A$12,dMateriaPrima!$C$2:$C$12)</f>
        <v>23</v>
      </c>
      <c r="O8536" s="3">
        <f t="shared" si="665"/>
        <v>3910</v>
      </c>
      <c r="P8536" s="4">
        <f t="shared" si="666"/>
        <v>0</v>
      </c>
      <c r="Q8536" s="3">
        <f t="shared" si="667"/>
        <v>3910</v>
      </c>
      <c r="R8536" t="str">
        <f t="shared" si="668"/>
        <v>Em atraso</v>
      </c>
      <c r="S8536" s="5">
        <f t="shared" si="669"/>
        <v>3</v>
      </c>
    </row>
    <row r="8537" spans="1:19" x14ac:dyDescent="0.25">
      <c r="A8537">
        <v>8536</v>
      </c>
      <c r="B8537" s="1">
        <v>44436</v>
      </c>
      <c r="C8537" s="1">
        <v>44436</v>
      </c>
      <c r="D8537" s="1">
        <v>44443</v>
      </c>
      <c r="E8537" s="1">
        <v>44441</v>
      </c>
      <c r="F8537">
        <v>4</v>
      </c>
      <c r="G8537">
        <v>4</v>
      </c>
      <c r="H8537">
        <v>280</v>
      </c>
      <c r="I8537" s="6">
        <v>0</v>
      </c>
      <c r="J8537">
        <v>5</v>
      </c>
      <c r="K8537" t="str">
        <f>_xlfn.XLOOKUP(fCompras!F8537,dComprador!$A$2:$A$7,dComprador!$B$2:$B$7)</f>
        <v>Lira</v>
      </c>
      <c r="L8537" t="str">
        <f>_xlfn.XLOOKUP(J8537,dFornecedor!$A$2:$A$6,dFornecedor!$B$2:$B$6)</f>
        <v>Atlas</v>
      </c>
      <c r="M8537" t="str">
        <f>_xlfn.XLOOKUP(G8537,dMateriaPrima!$A$2:$A$12,dMateriaPrima!$B$2:$B$12)</f>
        <v>Madeira</v>
      </c>
      <c r="N8537" s="2">
        <f>_xlfn.XLOOKUP(G8537,dMateriaPrima!$A$2:$A$12,dMateriaPrima!$C$2:$C$12)</f>
        <v>168</v>
      </c>
      <c r="O8537" s="3">
        <f t="shared" si="665"/>
        <v>47040</v>
      </c>
      <c r="P8537" s="4">
        <f t="shared" si="666"/>
        <v>0</v>
      </c>
      <c r="Q8537" s="3">
        <f t="shared" si="667"/>
        <v>47040</v>
      </c>
      <c r="R8537" t="str">
        <f t="shared" si="668"/>
        <v>No prazo</v>
      </c>
      <c r="S8537" s="5">
        <f t="shared" si="669"/>
        <v>0</v>
      </c>
    </row>
    <row r="8538" spans="1:19" x14ac:dyDescent="0.25">
      <c r="A8538">
        <v>8537</v>
      </c>
      <c r="B8538" s="1">
        <v>44436</v>
      </c>
      <c r="C8538" s="1">
        <v>44437</v>
      </c>
      <c r="D8538" s="1">
        <v>44442</v>
      </c>
      <c r="E8538" s="1">
        <v>44448</v>
      </c>
      <c r="F8538">
        <v>4</v>
      </c>
      <c r="G8538">
        <v>11</v>
      </c>
      <c r="H8538">
        <v>33</v>
      </c>
      <c r="I8538" s="6">
        <v>0</v>
      </c>
      <c r="J8538">
        <v>3</v>
      </c>
      <c r="K8538" t="str">
        <f>_xlfn.XLOOKUP(fCompras!F8538,dComprador!$A$2:$A$7,dComprador!$B$2:$B$7)</f>
        <v>Lira</v>
      </c>
      <c r="L8538" t="str">
        <f>_xlfn.XLOOKUP(J8538,dFornecedor!$A$2:$A$6,dFornecedor!$B$2:$B$6)</f>
        <v>StepUp</v>
      </c>
      <c r="M8538" t="str">
        <f>_xlfn.XLOOKUP(G8538,dMateriaPrima!$A$2:$A$12,dMateriaPrima!$B$2:$B$12)</f>
        <v>Papel</v>
      </c>
      <c r="N8538" s="2">
        <f>_xlfn.XLOOKUP(G8538,dMateriaPrima!$A$2:$A$12,dMateriaPrima!$C$2:$C$12)</f>
        <v>9</v>
      </c>
      <c r="O8538" s="3">
        <f t="shared" si="665"/>
        <v>297</v>
      </c>
      <c r="P8538" s="4">
        <f t="shared" si="666"/>
        <v>0</v>
      </c>
      <c r="Q8538" s="3">
        <f t="shared" si="667"/>
        <v>297</v>
      </c>
      <c r="R8538" t="str">
        <f t="shared" si="668"/>
        <v>Em atraso</v>
      </c>
      <c r="S8538" s="5">
        <f t="shared" si="669"/>
        <v>6</v>
      </c>
    </row>
    <row r="8539" spans="1:19" x14ac:dyDescent="0.25">
      <c r="A8539">
        <v>8538</v>
      </c>
      <c r="B8539" s="1">
        <v>44436</v>
      </c>
      <c r="C8539" s="1">
        <v>44436</v>
      </c>
      <c r="D8539" s="1">
        <v>44454</v>
      </c>
      <c r="E8539" s="1">
        <v>44457</v>
      </c>
      <c r="F8539">
        <v>1</v>
      </c>
      <c r="G8539">
        <v>7</v>
      </c>
      <c r="H8539">
        <v>209</v>
      </c>
      <c r="I8539" s="6">
        <v>0</v>
      </c>
      <c r="J8539">
        <v>2</v>
      </c>
      <c r="K8539" t="str">
        <f>_xlfn.XLOOKUP(fCompras!F8539,dComprador!$A$2:$A$7,dComprador!$B$2:$B$7)</f>
        <v>Alon</v>
      </c>
      <c r="L8539" t="str">
        <f>_xlfn.XLOOKUP(J8539,dFornecedor!$A$2:$A$6,dFornecedor!$B$2:$B$6)</f>
        <v>Minerva</v>
      </c>
      <c r="M8539" t="str">
        <f>_xlfn.XLOOKUP(G8539,dMateriaPrima!$A$2:$A$12,dMateriaPrima!$B$2:$B$12)</f>
        <v>Poliéster</v>
      </c>
      <c r="N8539" s="2">
        <f>_xlfn.XLOOKUP(G8539,dMateriaPrima!$A$2:$A$12,dMateriaPrima!$C$2:$C$12)</f>
        <v>8</v>
      </c>
      <c r="O8539" s="3">
        <f t="shared" si="665"/>
        <v>1672</v>
      </c>
      <c r="P8539" s="4">
        <f t="shared" si="666"/>
        <v>0</v>
      </c>
      <c r="Q8539" s="3">
        <f t="shared" si="667"/>
        <v>1672</v>
      </c>
      <c r="R8539" t="str">
        <f t="shared" si="668"/>
        <v>Em atraso</v>
      </c>
      <c r="S8539" s="5">
        <f t="shared" si="669"/>
        <v>3</v>
      </c>
    </row>
    <row r="8540" spans="1:19" x14ac:dyDescent="0.25">
      <c r="A8540">
        <v>8539</v>
      </c>
      <c r="B8540" s="1">
        <v>44436</v>
      </c>
      <c r="C8540" s="1">
        <v>44442</v>
      </c>
      <c r="D8540" s="1">
        <v>44452</v>
      </c>
      <c r="E8540" s="1">
        <v>44454</v>
      </c>
      <c r="F8540">
        <v>2</v>
      </c>
      <c r="G8540">
        <v>11</v>
      </c>
      <c r="H8540">
        <v>31</v>
      </c>
      <c r="I8540" s="6">
        <v>0</v>
      </c>
      <c r="J8540">
        <v>5</v>
      </c>
      <c r="K8540" t="str">
        <f>_xlfn.XLOOKUP(fCompras!F8540,dComprador!$A$2:$A$7,dComprador!$B$2:$B$7)</f>
        <v>João</v>
      </c>
      <c r="L8540" t="str">
        <f>_xlfn.XLOOKUP(J8540,dFornecedor!$A$2:$A$6,dFornecedor!$B$2:$B$6)</f>
        <v>Atlas</v>
      </c>
      <c r="M8540" t="str">
        <f>_xlfn.XLOOKUP(G8540,dMateriaPrima!$A$2:$A$12,dMateriaPrima!$B$2:$B$12)</f>
        <v>Papel</v>
      </c>
      <c r="N8540" s="2">
        <f>_xlfn.XLOOKUP(G8540,dMateriaPrima!$A$2:$A$12,dMateriaPrima!$C$2:$C$12)</f>
        <v>9</v>
      </c>
      <c r="O8540" s="3">
        <f t="shared" si="665"/>
        <v>279</v>
      </c>
      <c r="P8540" s="4">
        <f t="shared" si="666"/>
        <v>0</v>
      </c>
      <c r="Q8540" s="3">
        <f t="shared" si="667"/>
        <v>279</v>
      </c>
      <c r="R8540" t="str">
        <f t="shared" si="668"/>
        <v>Em atraso</v>
      </c>
      <c r="S8540" s="5">
        <f t="shared" si="669"/>
        <v>2</v>
      </c>
    </row>
    <row r="8541" spans="1:19" x14ac:dyDescent="0.25">
      <c r="A8541">
        <v>8540</v>
      </c>
      <c r="B8541" s="1">
        <v>44436</v>
      </c>
      <c r="C8541" s="1">
        <v>44443</v>
      </c>
      <c r="D8541" s="1">
        <v>44458</v>
      </c>
      <c r="E8541" s="1">
        <v>44458</v>
      </c>
      <c r="F8541">
        <v>1</v>
      </c>
      <c r="G8541">
        <v>6</v>
      </c>
      <c r="H8541">
        <v>551</v>
      </c>
      <c r="I8541" s="6">
        <v>0</v>
      </c>
      <c r="J8541">
        <v>1</v>
      </c>
      <c r="K8541" t="str">
        <f>_xlfn.XLOOKUP(fCompras!F8541,dComprador!$A$2:$A$7,dComprador!$B$2:$B$7)</f>
        <v>Alon</v>
      </c>
      <c r="L8541" t="str">
        <f>_xlfn.XLOOKUP(J8541,dFornecedor!$A$2:$A$6,dFornecedor!$B$2:$B$6)</f>
        <v>NorthShore</v>
      </c>
      <c r="M8541" t="str">
        <f>_xlfn.XLOOKUP(G8541,dMateriaPrima!$A$2:$A$12,dMateriaPrima!$B$2:$B$12)</f>
        <v>Fio Algodão</v>
      </c>
      <c r="N8541" s="2">
        <f>_xlfn.XLOOKUP(G8541,dMateriaPrima!$A$2:$A$12,dMateriaPrima!$C$2:$C$12)</f>
        <v>55.9</v>
      </c>
      <c r="O8541" s="3">
        <f t="shared" si="665"/>
        <v>30800.899999999998</v>
      </c>
      <c r="P8541" s="4">
        <f t="shared" si="666"/>
        <v>0</v>
      </c>
      <c r="Q8541" s="3">
        <f t="shared" si="667"/>
        <v>30800.899999999998</v>
      </c>
      <c r="R8541" t="str">
        <f t="shared" si="668"/>
        <v>No prazo</v>
      </c>
      <c r="S8541" s="5">
        <f t="shared" si="669"/>
        <v>0</v>
      </c>
    </row>
    <row r="8542" spans="1:19" x14ac:dyDescent="0.25">
      <c r="A8542">
        <v>8541</v>
      </c>
      <c r="B8542" s="1">
        <v>44436</v>
      </c>
      <c r="C8542" s="1">
        <v>44444</v>
      </c>
      <c r="D8542" s="1">
        <v>44457</v>
      </c>
      <c r="E8542" s="1">
        <v>44456</v>
      </c>
      <c r="F8542">
        <v>1</v>
      </c>
      <c r="G8542">
        <v>6</v>
      </c>
      <c r="H8542">
        <v>72</v>
      </c>
      <c r="I8542" s="6">
        <v>0</v>
      </c>
      <c r="J8542">
        <v>5</v>
      </c>
      <c r="K8542" t="str">
        <f>_xlfn.XLOOKUP(fCompras!F8542,dComprador!$A$2:$A$7,dComprador!$B$2:$B$7)</f>
        <v>Alon</v>
      </c>
      <c r="L8542" t="str">
        <f>_xlfn.XLOOKUP(J8542,dFornecedor!$A$2:$A$6,dFornecedor!$B$2:$B$6)</f>
        <v>Atlas</v>
      </c>
      <c r="M8542" t="str">
        <f>_xlfn.XLOOKUP(G8542,dMateriaPrima!$A$2:$A$12,dMateriaPrima!$B$2:$B$12)</f>
        <v>Fio Algodão</v>
      </c>
      <c r="N8542" s="2">
        <f>_xlfn.XLOOKUP(G8542,dMateriaPrima!$A$2:$A$12,dMateriaPrima!$C$2:$C$12)</f>
        <v>55.9</v>
      </c>
      <c r="O8542" s="3">
        <f t="shared" si="665"/>
        <v>4024.7999999999997</v>
      </c>
      <c r="P8542" s="4">
        <f t="shared" si="666"/>
        <v>0</v>
      </c>
      <c r="Q8542" s="3">
        <f t="shared" si="667"/>
        <v>4024.7999999999997</v>
      </c>
      <c r="R8542" t="str">
        <f t="shared" si="668"/>
        <v>No prazo</v>
      </c>
      <c r="S8542" s="5">
        <f t="shared" si="669"/>
        <v>0</v>
      </c>
    </row>
    <row r="8543" spans="1:19" x14ac:dyDescent="0.25">
      <c r="A8543">
        <v>8542</v>
      </c>
      <c r="B8543" s="1">
        <v>44436</v>
      </c>
      <c r="C8543" s="1">
        <v>44436</v>
      </c>
      <c r="D8543" s="1">
        <v>44456</v>
      </c>
      <c r="E8543" s="1">
        <v>44456</v>
      </c>
      <c r="F8543">
        <v>1</v>
      </c>
      <c r="G8543">
        <v>11</v>
      </c>
      <c r="H8543">
        <v>246</v>
      </c>
      <c r="I8543" s="6">
        <v>0</v>
      </c>
      <c r="J8543">
        <v>4</v>
      </c>
      <c r="K8543" t="str">
        <f>_xlfn.XLOOKUP(fCompras!F8543,dComprador!$A$2:$A$7,dComprador!$B$2:$B$7)</f>
        <v>Alon</v>
      </c>
      <c r="L8543" t="str">
        <f>_xlfn.XLOOKUP(J8543,dFornecedor!$A$2:$A$6,dFornecedor!$B$2:$B$6)</f>
        <v>AlphaOmega</v>
      </c>
      <c r="M8543" t="str">
        <f>_xlfn.XLOOKUP(G8543,dMateriaPrima!$A$2:$A$12,dMateriaPrima!$B$2:$B$12)</f>
        <v>Papel</v>
      </c>
      <c r="N8543" s="2">
        <f>_xlfn.XLOOKUP(G8543,dMateriaPrima!$A$2:$A$12,dMateriaPrima!$C$2:$C$12)</f>
        <v>9</v>
      </c>
      <c r="O8543" s="3">
        <f t="shared" si="665"/>
        <v>2214</v>
      </c>
      <c r="P8543" s="4">
        <f t="shared" si="666"/>
        <v>0</v>
      </c>
      <c r="Q8543" s="3">
        <f t="shared" si="667"/>
        <v>2214</v>
      </c>
      <c r="R8543" t="str">
        <f t="shared" si="668"/>
        <v>No prazo</v>
      </c>
      <c r="S8543" s="5">
        <f t="shared" si="669"/>
        <v>0</v>
      </c>
    </row>
    <row r="8544" spans="1:19" x14ac:dyDescent="0.25">
      <c r="A8544">
        <v>8543</v>
      </c>
      <c r="B8544" s="1">
        <v>44437</v>
      </c>
      <c r="C8544" s="1">
        <v>44446</v>
      </c>
      <c r="D8544" s="1">
        <v>44447</v>
      </c>
      <c r="E8544" s="1">
        <v>44453</v>
      </c>
      <c r="F8544">
        <v>4</v>
      </c>
      <c r="G8544">
        <v>5</v>
      </c>
      <c r="H8544">
        <v>15</v>
      </c>
      <c r="I8544" s="6">
        <v>0</v>
      </c>
      <c r="J8544">
        <v>3</v>
      </c>
      <c r="K8544" t="str">
        <f>_xlfn.XLOOKUP(fCompras!F8544,dComprador!$A$2:$A$7,dComprador!$B$2:$B$7)</f>
        <v>Lira</v>
      </c>
      <c r="L8544" t="str">
        <f>_xlfn.XLOOKUP(J8544,dFornecedor!$A$2:$A$6,dFornecedor!$B$2:$B$6)</f>
        <v>StepUp</v>
      </c>
      <c r="M8544" t="str">
        <f>_xlfn.XLOOKUP(G8544,dMateriaPrima!$A$2:$A$12,dMateriaPrima!$B$2:$B$12)</f>
        <v>Areia</v>
      </c>
      <c r="N8544" s="2">
        <f>_xlfn.XLOOKUP(G8544,dMateriaPrima!$A$2:$A$12,dMateriaPrima!$C$2:$C$12)</f>
        <v>3.59</v>
      </c>
      <c r="O8544" s="3">
        <f t="shared" si="665"/>
        <v>53.849999999999994</v>
      </c>
      <c r="P8544" s="4">
        <f t="shared" si="666"/>
        <v>0</v>
      </c>
      <c r="Q8544" s="3">
        <f t="shared" si="667"/>
        <v>53.849999999999994</v>
      </c>
      <c r="R8544" t="str">
        <f t="shared" si="668"/>
        <v>Em atraso</v>
      </c>
      <c r="S8544" s="5">
        <f t="shared" si="669"/>
        <v>6</v>
      </c>
    </row>
    <row r="8545" spans="1:19" x14ac:dyDescent="0.25">
      <c r="A8545">
        <v>8544</v>
      </c>
      <c r="B8545" s="1">
        <v>44437</v>
      </c>
      <c r="C8545" s="1">
        <v>44437</v>
      </c>
      <c r="D8545" s="1">
        <v>44444</v>
      </c>
      <c r="E8545" s="1">
        <v>44444</v>
      </c>
      <c r="F8545">
        <v>4</v>
      </c>
      <c r="G8545">
        <v>8</v>
      </c>
      <c r="H8545">
        <v>135</v>
      </c>
      <c r="I8545" s="6">
        <v>0</v>
      </c>
      <c r="J8545">
        <v>4</v>
      </c>
      <c r="K8545" t="str">
        <f>_xlfn.XLOOKUP(fCompras!F8545,dComprador!$A$2:$A$7,dComprador!$B$2:$B$7)</f>
        <v>Lira</v>
      </c>
      <c r="L8545" t="str">
        <f>_xlfn.XLOOKUP(J8545,dFornecedor!$A$2:$A$6,dFornecedor!$B$2:$B$6)</f>
        <v>AlphaOmega</v>
      </c>
      <c r="M8545" t="str">
        <f>_xlfn.XLOOKUP(G8545,dMateriaPrima!$A$2:$A$12,dMateriaPrima!$B$2:$B$12)</f>
        <v>Cimento</v>
      </c>
      <c r="N8545" s="2">
        <f>_xlfn.XLOOKUP(G8545,dMateriaPrima!$A$2:$A$12,dMateriaPrima!$C$2:$C$12)</f>
        <v>23</v>
      </c>
      <c r="O8545" s="3">
        <f t="shared" si="665"/>
        <v>3105</v>
      </c>
      <c r="P8545" s="4">
        <f t="shared" si="666"/>
        <v>0</v>
      </c>
      <c r="Q8545" s="3">
        <f t="shared" si="667"/>
        <v>3105</v>
      </c>
      <c r="R8545" t="str">
        <f t="shared" si="668"/>
        <v>No prazo</v>
      </c>
      <c r="S8545" s="5">
        <f t="shared" si="669"/>
        <v>0</v>
      </c>
    </row>
    <row r="8546" spans="1:19" x14ac:dyDescent="0.25">
      <c r="A8546">
        <v>8545</v>
      </c>
      <c r="B8546" s="1">
        <v>44437</v>
      </c>
      <c r="C8546" s="1">
        <v>44438</v>
      </c>
      <c r="D8546" s="1">
        <v>44442</v>
      </c>
      <c r="E8546" s="1">
        <v>44445</v>
      </c>
      <c r="F8546">
        <v>4</v>
      </c>
      <c r="G8546">
        <v>1</v>
      </c>
      <c r="H8546">
        <v>188</v>
      </c>
      <c r="I8546" s="6">
        <v>0</v>
      </c>
      <c r="J8546">
        <v>3</v>
      </c>
      <c r="K8546" t="str">
        <f>_xlfn.XLOOKUP(fCompras!F8546,dComprador!$A$2:$A$7,dComprador!$B$2:$B$7)</f>
        <v>Lira</v>
      </c>
      <c r="L8546" t="str">
        <f>_xlfn.XLOOKUP(J8546,dFornecedor!$A$2:$A$6,dFornecedor!$B$2:$B$6)</f>
        <v>StepUp</v>
      </c>
      <c r="M8546" t="str">
        <f>_xlfn.XLOOKUP(G8546,dMateriaPrima!$A$2:$A$12,dMateriaPrima!$B$2:$B$12)</f>
        <v>Tecido</v>
      </c>
      <c r="N8546" s="2">
        <f>_xlfn.XLOOKUP(G8546,dMateriaPrima!$A$2:$A$12,dMateriaPrima!$C$2:$C$12)</f>
        <v>18</v>
      </c>
      <c r="O8546" s="3">
        <f t="shared" si="665"/>
        <v>3384</v>
      </c>
      <c r="P8546" s="4">
        <f t="shared" si="666"/>
        <v>0</v>
      </c>
      <c r="Q8546" s="3">
        <f t="shared" si="667"/>
        <v>3384</v>
      </c>
      <c r="R8546" t="str">
        <f t="shared" si="668"/>
        <v>Em atraso</v>
      </c>
      <c r="S8546" s="5">
        <f t="shared" si="669"/>
        <v>3</v>
      </c>
    </row>
    <row r="8547" spans="1:19" x14ac:dyDescent="0.25">
      <c r="A8547">
        <v>8546</v>
      </c>
      <c r="B8547" s="1">
        <v>44437</v>
      </c>
      <c r="C8547" s="1">
        <v>44437</v>
      </c>
      <c r="D8547" s="1">
        <v>44444</v>
      </c>
      <c r="E8547" s="1">
        <v>44444</v>
      </c>
      <c r="F8547">
        <v>4</v>
      </c>
      <c r="G8547">
        <v>8</v>
      </c>
      <c r="H8547">
        <v>357</v>
      </c>
      <c r="I8547" s="6">
        <v>0</v>
      </c>
      <c r="J8547">
        <v>2</v>
      </c>
      <c r="K8547" t="str">
        <f>_xlfn.XLOOKUP(fCompras!F8547,dComprador!$A$2:$A$7,dComprador!$B$2:$B$7)</f>
        <v>Lira</v>
      </c>
      <c r="L8547" t="str">
        <f>_xlfn.XLOOKUP(J8547,dFornecedor!$A$2:$A$6,dFornecedor!$B$2:$B$6)</f>
        <v>Minerva</v>
      </c>
      <c r="M8547" t="str">
        <f>_xlfn.XLOOKUP(G8547,dMateriaPrima!$A$2:$A$12,dMateriaPrima!$B$2:$B$12)</f>
        <v>Cimento</v>
      </c>
      <c r="N8547" s="2">
        <f>_xlfn.XLOOKUP(G8547,dMateriaPrima!$A$2:$A$12,dMateriaPrima!$C$2:$C$12)</f>
        <v>23</v>
      </c>
      <c r="O8547" s="3">
        <f t="shared" si="665"/>
        <v>8211</v>
      </c>
      <c r="P8547" s="4">
        <f t="shared" si="666"/>
        <v>0</v>
      </c>
      <c r="Q8547" s="3">
        <f t="shared" si="667"/>
        <v>8211</v>
      </c>
      <c r="R8547" t="str">
        <f t="shared" si="668"/>
        <v>No prazo</v>
      </c>
      <c r="S8547" s="5">
        <f t="shared" si="669"/>
        <v>0</v>
      </c>
    </row>
    <row r="8548" spans="1:19" x14ac:dyDescent="0.25">
      <c r="A8548">
        <v>8547</v>
      </c>
      <c r="B8548" s="1">
        <v>44437</v>
      </c>
      <c r="C8548" s="1">
        <v>44437</v>
      </c>
      <c r="D8548" s="1">
        <v>44443</v>
      </c>
      <c r="E8548" s="1">
        <v>44444</v>
      </c>
      <c r="F8548">
        <v>4</v>
      </c>
      <c r="G8548">
        <v>5</v>
      </c>
      <c r="H8548">
        <v>120</v>
      </c>
      <c r="I8548" s="6">
        <v>0</v>
      </c>
      <c r="J8548">
        <v>4</v>
      </c>
      <c r="K8548" t="str">
        <f>_xlfn.XLOOKUP(fCompras!F8548,dComprador!$A$2:$A$7,dComprador!$B$2:$B$7)</f>
        <v>Lira</v>
      </c>
      <c r="L8548" t="str">
        <f>_xlfn.XLOOKUP(J8548,dFornecedor!$A$2:$A$6,dFornecedor!$B$2:$B$6)</f>
        <v>AlphaOmega</v>
      </c>
      <c r="M8548" t="str">
        <f>_xlfn.XLOOKUP(G8548,dMateriaPrima!$A$2:$A$12,dMateriaPrima!$B$2:$B$12)</f>
        <v>Areia</v>
      </c>
      <c r="N8548" s="2">
        <f>_xlfn.XLOOKUP(G8548,dMateriaPrima!$A$2:$A$12,dMateriaPrima!$C$2:$C$12)</f>
        <v>3.59</v>
      </c>
      <c r="O8548" s="3">
        <f t="shared" si="665"/>
        <v>430.79999999999995</v>
      </c>
      <c r="P8548" s="4">
        <f t="shared" si="666"/>
        <v>0</v>
      </c>
      <c r="Q8548" s="3">
        <f t="shared" si="667"/>
        <v>430.79999999999995</v>
      </c>
      <c r="R8548" t="str">
        <f t="shared" si="668"/>
        <v>Em atraso</v>
      </c>
      <c r="S8548" s="5">
        <f t="shared" si="669"/>
        <v>1</v>
      </c>
    </row>
    <row r="8549" spans="1:19" x14ac:dyDescent="0.25">
      <c r="A8549">
        <v>8548</v>
      </c>
      <c r="B8549" s="1">
        <v>44437</v>
      </c>
      <c r="C8549" s="1">
        <v>44437</v>
      </c>
      <c r="D8549" s="1">
        <v>44454</v>
      </c>
      <c r="E8549" s="1">
        <v>44456</v>
      </c>
      <c r="F8549">
        <v>1</v>
      </c>
      <c r="G8549">
        <v>5</v>
      </c>
      <c r="H8549">
        <v>4</v>
      </c>
      <c r="I8549" s="6">
        <v>0</v>
      </c>
      <c r="J8549">
        <v>2</v>
      </c>
      <c r="K8549" t="str">
        <f>_xlfn.XLOOKUP(fCompras!F8549,dComprador!$A$2:$A$7,dComprador!$B$2:$B$7)</f>
        <v>Alon</v>
      </c>
      <c r="L8549" t="str">
        <f>_xlfn.XLOOKUP(J8549,dFornecedor!$A$2:$A$6,dFornecedor!$B$2:$B$6)</f>
        <v>Minerva</v>
      </c>
      <c r="M8549" t="str">
        <f>_xlfn.XLOOKUP(G8549,dMateriaPrima!$A$2:$A$12,dMateriaPrima!$B$2:$B$12)</f>
        <v>Areia</v>
      </c>
      <c r="N8549" s="2">
        <f>_xlfn.XLOOKUP(G8549,dMateriaPrima!$A$2:$A$12,dMateriaPrima!$C$2:$C$12)</f>
        <v>3.59</v>
      </c>
      <c r="O8549" s="3">
        <f t="shared" si="665"/>
        <v>14.36</v>
      </c>
      <c r="P8549" s="4">
        <f t="shared" si="666"/>
        <v>0</v>
      </c>
      <c r="Q8549" s="3">
        <f t="shared" si="667"/>
        <v>14.36</v>
      </c>
      <c r="R8549" t="str">
        <f t="shared" si="668"/>
        <v>Em atraso</v>
      </c>
      <c r="S8549" s="5">
        <f t="shared" si="669"/>
        <v>2</v>
      </c>
    </row>
    <row r="8550" spans="1:19" x14ac:dyDescent="0.25">
      <c r="A8550">
        <v>8549</v>
      </c>
      <c r="B8550" s="1">
        <v>44437</v>
      </c>
      <c r="C8550" s="1">
        <v>44439</v>
      </c>
      <c r="D8550" s="1">
        <v>44457</v>
      </c>
      <c r="E8550" s="1">
        <v>44459</v>
      </c>
      <c r="F8550">
        <v>1</v>
      </c>
      <c r="G8550">
        <v>7</v>
      </c>
      <c r="H8550">
        <v>75</v>
      </c>
      <c r="I8550" s="6">
        <v>0</v>
      </c>
      <c r="J8550">
        <v>4</v>
      </c>
      <c r="K8550" t="str">
        <f>_xlfn.XLOOKUP(fCompras!F8550,dComprador!$A$2:$A$7,dComprador!$B$2:$B$7)</f>
        <v>Alon</v>
      </c>
      <c r="L8550" t="str">
        <f>_xlfn.XLOOKUP(J8550,dFornecedor!$A$2:$A$6,dFornecedor!$B$2:$B$6)</f>
        <v>AlphaOmega</v>
      </c>
      <c r="M8550" t="str">
        <f>_xlfn.XLOOKUP(G8550,dMateriaPrima!$A$2:$A$12,dMateriaPrima!$B$2:$B$12)</f>
        <v>Poliéster</v>
      </c>
      <c r="N8550" s="2">
        <f>_xlfn.XLOOKUP(G8550,dMateriaPrima!$A$2:$A$12,dMateriaPrima!$C$2:$C$12)</f>
        <v>8</v>
      </c>
      <c r="O8550" s="3">
        <f t="shared" si="665"/>
        <v>600</v>
      </c>
      <c r="P8550" s="4">
        <f t="shared" si="666"/>
        <v>0</v>
      </c>
      <c r="Q8550" s="3">
        <f t="shared" si="667"/>
        <v>600</v>
      </c>
      <c r="R8550" t="str">
        <f t="shared" si="668"/>
        <v>Em atraso</v>
      </c>
      <c r="S8550" s="5">
        <f t="shared" si="669"/>
        <v>2</v>
      </c>
    </row>
    <row r="8551" spans="1:19" x14ac:dyDescent="0.25">
      <c r="A8551">
        <v>8550</v>
      </c>
      <c r="B8551" s="1">
        <v>44437</v>
      </c>
      <c r="C8551" s="1">
        <v>44444</v>
      </c>
      <c r="D8551" s="1">
        <v>44465</v>
      </c>
      <c r="E8551" s="1">
        <v>44466</v>
      </c>
      <c r="F8551">
        <v>1</v>
      </c>
      <c r="G8551">
        <v>11</v>
      </c>
      <c r="H8551">
        <v>4</v>
      </c>
      <c r="I8551" s="6">
        <v>0</v>
      </c>
      <c r="J8551">
        <v>2</v>
      </c>
      <c r="K8551" t="str">
        <f>_xlfn.XLOOKUP(fCompras!F8551,dComprador!$A$2:$A$7,dComprador!$B$2:$B$7)</f>
        <v>Alon</v>
      </c>
      <c r="L8551" t="str">
        <f>_xlfn.XLOOKUP(J8551,dFornecedor!$A$2:$A$6,dFornecedor!$B$2:$B$6)</f>
        <v>Minerva</v>
      </c>
      <c r="M8551" t="str">
        <f>_xlfn.XLOOKUP(G8551,dMateriaPrima!$A$2:$A$12,dMateriaPrima!$B$2:$B$12)</f>
        <v>Papel</v>
      </c>
      <c r="N8551" s="2">
        <f>_xlfn.XLOOKUP(G8551,dMateriaPrima!$A$2:$A$12,dMateriaPrima!$C$2:$C$12)</f>
        <v>9</v>
      </c>
      <c r="O8551" s="3">
        <f t="shared" si="665"/>
        <v>36</v>
      </c>
      <c r="P8551" s="4">
        <f t="shared" si="666"/>
        <v>0</v>
      </c>
      <c r="Q8551" s="3">
        <f t="shared" si="667"/>
        <v>36</v>
      </c>
      <c r="R8551" t="str">
        <f t="shared" si="668"/>
        <v>Em atraso</v>
      </c>
      <c r="S8551" s="5">
        <f t="shared" si="669"/>
        <v>1</v>
      </c>
    </row>
    <row r="8552" spans="1:19" x14ac:dyDescent="0.25">
      <c r="A8552">
        <v>8551</v>
      </c>
      <c r="B8552" s="1">
        <v>44437</v>
      </c>
      <c r="C8552" s="1">
        <v>44441</v>
      </c>
      <c r="D8552" s="1">
        <v>44467</v>
      </c>
      <c r="E8552" s="1">
        <v>44471</v>
      </c>
      <c r="F8552">
        <v>1</v>
      </c>
      <c r="G8552">
        <v>11</v>
      </c>
      <c r="H8552">
        <v>190</v>
      </c>
      <c r="I8552" s="6">
        <v>0</v>
      </c>
      <c r="J8552">
        <v>4</v>
      </c>
      <c r="K8552" t="str">
        <f>_xlfn.XLOOKUP(fCompras!F8552,dComprador!$A$2:$A$7,dComprador!$B$2:$B$7)</f>
        <v>Alon</v>
      </c>
      <c r="L8552" t="str">
        <f>_xlfn.XLOOKUP(J8552,dFornecedor!$A$2:$A$6,dFornecedor!$B$2:$B$6)</f>
        <v>AlphaOmega</v>
      </c>
      <c r="M8552" t="str">
        <f>_xlfn.XLOOKUP(G8552,dMateriaPrima!$A$2:$A$12,dMateriaPrima!$B$2:$B$12)</f>
        <v>Papel</v>
      </c>
      <c r="N8552" s="2">
        <f>_xlfn.XLOOKUP(G8552,dMateriaPrima!$A$2:$A$12,dMateriaPrima!$C$2:$C$12)</f>
        <v>9</v>
      </c>
      <c r="O8552" s="3">
        <f t="shared" si="665"/>
        <v>1710</v>
      </c>
      <c r="P8552" s="4">
        <f t="shared" si="666"/>
        <v>0</v>
      </c>
      <c r="Q8552" s="3">
        <f t="shared" si="667"/>
        <v>1710</v>
      </c>
      <c r="R8552" t="str">
        <f t="shared" si="668"/>
        <v>Em atraso</v>
      </c>
      <c r="S8552" s="5">
        <f t="shared" si="669"/>
        <v>4</v>
      </c>
    </row>
    <row r="8553" spans="1:19" x14ac:dyDescent="0.25">
      <c r="A8553">
        <v>8552</v>
      </c>
      <c r="B8553" s="1">
        <v>44437</v>
      </c>
      <c r="C8553" s="1">
        <v>44438</v>
      </c>
      <c r="D8553" s="1">
        <v>44470</v>
      </c>
      <c r="E8553" s="1">
        <v>44471</v>
      </c>
      <c r="F8553">
        <v>1</v>
      </c>
      <c r="G8553">
        <v>2</v>
      </c>
      <c r="H8553">
        <v>109</v>
      </c>
      <c r="I8553" s="6">
        <v>0</v>
      </c>
      <c r="J8553">
        <v>3</v>
      </c>
      <c r="K8553" t="str">
        <f>_xlfn.XLOOKUP(fCompras!F8553,dComprador!$A$2:$A$7,dComprador!$B$2:$B$7)</f>
        <v>Alon</v>
      </c>
      <c r="L8553" t="str">
        <f>_xlfn.XLOOKUP(J8553,dFornecedor!$A$2:$A$6,dFornecedor!$B$2:$B$6)</f>
        <v>StepUp</v>
      </c>
      <c r="M8553" t="str">
        <f>_xlfn.XLOOKUP(G8553,dMateriaPrima!$A$2:$A$12,dMateriaPrima!$B$2:$B$12)</f>
        <v>Chapa Metal</v>
      </c>
      <c r="N8553" s="2">
        <f>_xlfn.XLOOKUP(G8553,dMateriaPrima!$A$2:$A$12,dMateriaPrima!$C$2:$C$12)</f>
        <v>299.89999999999998</v>
      </c>
      <c r="O8553" s="3">
        <f t="shared" si="665"/>
        <v>32689.1</v>
      </c>
      <c r="P8553" s="4">
        <f t="shared" si="666"/>
        <v>0</v>
      </c>
      <c r="Q8553" s="3">
        <f t="shared" si="667"/>
        <v>32689.1</v>
      </c>
      <c r="R8553" t="str">
        <f t="shared" si="668"/>
        <v>Em atraso</v>
      </c>
      <c r="S8553" s="5">
        <f t="shared" si="669"/>
        <v>1</v>
      </c>
    </row>
    <row r="8554" spans="1:19" x14ac:dyDescent="0.25">
      <c r="A8554">
        <v>8553</v>
      </c>
      <c r="B8554" s="1">
        <v>44437</v>
      </c>
      <c r="C8554" s="1">
        <v>44447</v>
      </c>
      <c r="D8554" s="1">
        <v>44469</v>
      </c>
      <c r="E8554" s="1">
        <v>44471</v>
      </c>
      <c r="F8554">
        <v>1</v>
      </c>
      <c r="G8554">
        <v>10</v>
      </c>
      <c r="H8554">
        <v>40</v>
      </c>
      <c r="I8554" s="6">
        <v>0</v>
      </c>
      <c r="J8554">
        <v>1</v>
      </c>
      <c r="K8554" t="str">
        <f>_xlfn.XLOOKUP(fCompras!F8554,dComprador!$A$2:$A$7,dComprador!$B$2:$B$7)</f>
        <v>Alon</v>
      </c>
      <c r="L8554" t="str">
        <f>_xlfn.XLOOKUP(J8554,dFornecedor!$A$2:$A$6,dFornecedor!$B$2:$B$6)</f>
        <v>NorthShore</v>
      </c>
      <c r="M8554" t="str">
        <f>_xlfn.XLOOKUP(G8554,dMateriaPrima!$A$2:$A$12,dMateriaPrima!$B$2:$B$12)</f>
        <v>Pedra Britada</v>
      </c>
      <c r="N8554" s="2">
        <f>_xlfn.XLOOKUP(G8554,dMateriaPrima!$A$2:$A$12,dMateriaPrima!$C$2:$C$12)</f>
        <v>56</v>
      </c>
      <c r="O8554" s="3">
        <f t="shared" si="665"/>
        <v>2240</v>
      </c>
      <c r="P8554" s="4">
        <f t="shared" si="666"/>
        <v>0</v>
      </c>
      <c r="Q8554" s="3">
        <f t="shared" si="667"/>
        <v>2240</v>
      </c>
      <c r="R8554" t="str">
        <f t="shared" si="668"/>
        <v>Em atraso</v>
      </c>
      <c r="S8554" s="5">
        <f t="shared" si="669"/>
        <v>2</v>
      </c>
    </row>
    <row r="8555" spans="1:19" x14ac:dyDescent="0.25">
      <c r="A8555">
        <v>8554</v>
      </c>
      <c r="B8555" s="1">
        <v>44437</v>
      </c>
      <c r="C8555" s="1">
        <v>44446</v>
      </c>
      <c r="D8555" s="1">
        <v>44460</v>
      </c>
      <c r="E8555" s="1">
        <v>44462</v>
      </c>
      <c r="F8555">
        <v>1</v>
      </c>
      <c r="G8555">
        <v>8</v>
      </c>
      <c r="H8555">
        <v>78</v>
      </c>
      <c r="I8555" s="6">
        <v>0</v>
      </c>
      <c r="J8555">
        <v>2</v>
      </c>
      <c r="K8555" t="str">
        <f>_xlfn.XLOOKUP(fCompras!F8555,dComprador!$A$2:$A$7,dComprador!$B$2:$B$7)</f>
        <v>Alon</v>
      </c>
      <c r="L8555" t="str">
        <f>_xlfn.XLOOKUP(J8555,dFornecedor!$A$2:$A$6,dFornecedor!$B$2:$B$6)</f>
        <v>Minerva</v>
      </c>
      <c r="M8555" t="str">
        <f>_xlfn.XLOOKUP(G8555,dMateriaPrima!$A$2:$A$12,dMateriaPrima!$B$2:$B$12)</f>
        <v>Cimento</v>
      </c>
      <c r="N8555" s="2">
        <f>_xlfn.XLOOKUP(G8555,dMateriaPrima!$A$2:$A$12,dMateriaPrima!$C$2:$C$12)</f>
        <v>23</v>
      </c>
      <c r="O8555" s="3">
        <f t="shared" si="665"/>
        <v>1794</v>
      </c>
      <c r="P8555" s="4">
        <f t="shared" si="666"/>
        <v>0</v>
      </c>
      <c r="Q8555" s="3">
        <f t="shared" si="667"/>
        <v>1794</v>
      </c>
      <c r="R8555" t="str">
        <f t="shared" si="668"/>
        <v>Em atraso</v>
      </c>
      <c r="S8555" s="5">
        <f t="shared" si="669"/>
        <v>2</v>
      </c>
    </row>
    <row r="8556" spans="1:19" x14ac:dyDescent="0.25">
      <c r="A8556">
        <v>8555</v>
      </c>
      <c r="B8556" s="1">
        <v>44437</v>
      </c>
      <c r="C8556" s="1">
        <v>44437</v>
      </c>
      <c r="D8556" s="1">
        <v>44459</v>
      </c>
      <c r="E8556" s="1">
        <v>44463</v>
      </c>
      <c r="F8556">
        <v>1</v>
      </c>
      <c r="G8556">
        <v>9</v>
      </c>
      <c r="H8556">
        <v>418</v>
      </c>
      <c r="I8556" s="6">
        <v>0</v>
      </c>
      <c r="J8556">
        <v>2</v>
      </c>
      <c r="K8556" t="str">
        <f>_xlfn.XLOOKUP(fCompras!F8556,dComprador!$A$2:$A$7,dComprador!$B$2:$B$7)</f>
        <v>Alon</v>
      </c>
      <c r="L8556" t="str">
        <f>_xlfn.XLOOKUP(J8556,dFornecedor!$A$2:$A$6,dFornecedor!$B$2:$B$6)</f>
        <v>Minerva</v>
      </c>
      <c r="M8556" t="str">
        <f>_xlfn.XLOOKUP(G8556,dMateriaPrima!$A$2:$A$12,dMateriaPrima!$B$2:$B$12)</f>
        <v>Couro</v>
      </c>
      <c r="N8556" s="2">
        <f>_xlfn.XLOOKUP(G8556,dMateriaPrima!$A$2:$A$12,dMateriaPrima!$C$2:$C$12)</f>
        <v>4.4000000000000004</v>
      </c>
      <c r="O8556" s="3">
        <f t="shared" si="665"/>
        <v>1839.2</v>
      </c>
      <c r="P8556" s="4">
        <f t="shared" si="666"/>
        <v>0</v>
      </c>
      <c r="Q8556" s="3">
        <f t="shared" si="667"/>
        <v>1839.2</v>
      </c>
      <c r="R8556" t="str">
        <f t="shared" si="668"/>
        <v>Em atraso</v>
      </c>
      <c r="S8556" s="5">
        <f t="shared" si="669"/>
        <v>4</v>
      </c>
    </row>
    <row r="8557" spans="1:19" x14ac:dyDescent="0.25">
      <c r="A8557">
        <v>8556</v>
      </c>
      <c r="B8557" s="1">
        <v>44438</v>
      </c>
      <c r="C8557" s="1">
        <v>44438</v>
      </c>
      <c r="D8557" s="1">
        <v>44446</v>
      </c>
      <c r="E8557" s="1">
        <v>44447</v>
      </c>
      <c r="F8557">
        <v>4</v>
      </c>
      <c r="G8557">
        <v>5</v>
      </c>
      <c r="H8557">
        <v>445</v>
      </c>
      <c r="I8557" s="6">
        <v>0</v>
      </c>
      <c r="J8557">
        <v>2</v>
      </c>
      <c r="K8557" t="str">
        <f>_xlfn.XLOOKUP(fCompras!F8557,dComprador!$A$2:$A$7,dComprador!$B$2:$B$7)</f>
        <v>Lira</v>
      </c>
      <c r="L8557" t="str">
        <f>_xlfn.XLOOKUP(J8557,dFornecedor!$A$2:$A$6,dFornecedor!$B$2:$B$6)</f>
        <v>Minerva</v>
      </c>
      <c r="M8557" t="str">
        <f>_xlfn.XLOOKUP(G8557,dMateriaPrima!$A$2:$A$12,dMateriaPrima!$B$2:$B$12)</f>
        <v>Areia</v>
      </c>
      <c r="N8557" s="2">
        <f>_xlfn.XLOOKUP(G8557,dMateriaPrima!$A$2:$A$12,dMateriaPrima!$C$2:$C$12)</f>
        <v>3.59</v>
      </c>
      <c r="O8557" s="3">
        <f t="shared" si="665"/>
        <v>1597.55</v>
      </c>
      <c r="P8557" s="4">
        <f t="shared" si="666"/>
        <v>0</v>
      </c>
      <c r="Q8557" s="3">
        <f t="shared" si="667"/>
        <v>1597.55</v>
      </c>
      <c r="R8557" t="str">
        <f t="shared" si="668"/>
        <v>Em atraso</v>
      </c>
      <c r="S8557" s="5">
        <f t="shared" si="669"/>
        <v>1</v>
      </c>
    </row>
    <row r="8558" spans="1:19" x14ac:dyDescent="0.25">
      <c r="A8558">
        <v>8557</v>
      </c>
      <c r="B8558" s="1">
        <v>44438</v>
      </c>
      <c r="C8558" s="1">
        <v>44443</v>
      </c>
      <c r="D8558" s="1">
        <v>44444</v>
      </c>
      <c r="E8558" s="1">
        <v>44445</v>
      </c>
      <c r="F8558">
        <v>4</v>
      </c>
      <c r="G8558">
        <v>7</v>
      </c>
      <c r="H8558">
        <v>454</v>
      </c>
      <c r="I8558" s="6">
        <v>0</v>
      </c>
      <c r="J8558">
        <v>1</v>
      </c>
      <c r="K8558" t="str">
        <f>_xlfn.XLOOKUP(fCompras!F8558,dComprador!$A$2:$A$7,dComprador!$B$2:$B$7)</f>
        <v>Lira</v>
      </c>
      <c r="L8558" t="str">
        <f>_xlfn.XLOOKUP(J8558,dFornecedor!$A$2:$A$6,dFornecedor!$B$2:$B$6)</f>
        <v>NorthShore</v>
      </c>
      <c r="M8558" t="str">
        <f>_xlfn.XLOOKUP(G8558,dMateriaPrima!$A$2:$A$12,dMateriaPrima!$B$2:$B$12)</f>
        <v>Poliéster</v>
      </c>
      <c r="N8558" s="2">
        <f>_xlfn.XLOOKUP(G8558,dMateriaPrima!$A$2:$A$12,dMateriaPrima!$C$2:$C$12)</f>
        <v>8</v>
      </c>
      <c r="O8558" s="3">
        <f t="shared" si="665"/>
        <v>3632</v>
      </c>
      <c r="P8558" s="4">
        <f t="shared" si="666"/>
        <v>0</v>
      </c>
      <c r="Q8558" s="3">
        <f t="shared" si="667"/>
        <v>3632</v>
      </c>
      <c r="R8558" t="str">
        <f t="shared" si="668"/>
        <v>Em atraso</v>
      </c>
      <c r="S8558" s="5">
        <f t="shared" si="669"/>
        <v>1</v>
      </c>
    </row>
    <row r="8559" spans="1:19" x14ac:dyDescent="0.25">
      <c r="A8559">
        <v>8558</v>
      </c>
      <c r="B8559" s="1">
        <v>44438</v>
      </c>
      <c r="C8559" s="1">
        <v>44438</v>
      </c>
      <c r="D8559" s="1">
        <v>44454</v>
      </c>
      <c r="E8559" s="1">
        <v>44460</v>
      </c>
      <c r="F8559">
        <v>1</v>
      </c>
      <c r="G8559">
        <v>7</v>
      </c>
      <c r="H8559">
        <v>338</v>
      </c>
      <c r="I8559" s="6">
        <v>0</v>
      </c>
      <c r="J8559">
        <v>2</v>
      </c>
      <c r="K8559" t="str">
        <f>_xlfn.XLOOKUP(fCompras!F8559,dComprador!$A$2:$A$7,dComprador!$B$2:$B$7)</f>
        <v>Alon</v>
      </c>
      <c r="L8559" t="str">
        <f>_xlfn.XLOOKUP(J8559,dFornecedor!$A$2:$A$6,dFornecedor!$B$2:$B$6)</f>
        <v>Minerva</v>
      </c>
      <c r="M8559" t="str">
        <f>_xlfn.XLOOKUP(G8559,dMateriaPrima!$A$2:$A$12,dMateriaPrima!$B$2:$B$12)</f>
        <v>Poliéster</v>
      </c>
      <c r="N8559" s="2">
        <f>_xlfn.XLOOKUP(G8559,dMateriaPrima!$A$2:$A$12,dMateriaPrima!$C$2:$C$12)</f>
        <v>8</v>
      </c>
      <c r="O8559" s="3">
        <f t="shared" si="665"/>
        <v>2704</v>
      </c>
      <c r="P8559" s="4">
        <f t="shared" si="666"/>
        <v>0</v>
      </c>
      <c r="Q8559" s="3">
        <f t="shared" si="667"/>
        <v>2704</v>
      </c>
      <c r="R8559" t="str">
        <f t="shared" si="668"/>
        <v>Em atraso</v>
      </c>
      <c r="S8559" s="5">
        <f t="shared" si="669"/>
        <v>6</v>
      </c>
    </row>
    <row r="8560" spans="1:19" x14ac:dyDescent="0.25">
      <c r="A8560">
        <v>8559</v>
      </c>
      <c r="B8560" s="1">
        <v>44438</v>
      </c>
      <c r="C8560" s="1">
        <v>44447</v>
      </c>
      <c r="D8560" s="1">
        <v>44455</v>
      </c>
      <c r="E8560" s="1">
        <v>44459</v>
      </c>
      <c r="F8560">
        <v>1</v>
      </c>
      <c r="G8560">
        <v>11</v>
      </c>
      <c r="H8560">
        <v>175</v>
      </c>
      <c r="I8560" s="6">
        <v>0</v>
      </c>
      <c r="J8560">
        <v>2</v>
      </c>
      <c r="K8560" t="str">
        <f>_xlfn.XLOOKUP(fCompras!F8560,dComprador!$A$2:$A$7,dComprador!$B$2:$B$7)</f>
        <v>Alon</v>
      </c>
      <c r="L8560" t="str">
        <f>_xlfn.XLOOKUP(J8560,dFornecedor!$A$2:$A$6,dFornecedor!$B$2:$B$6)</f>
        <v>Minerva</v>
      </c>
      <c r="M8560" t="str">
        <f>_xlfn.XLOOKUP(G8560,dMateriaPrima!$A$2:$A$12,dMateriaPrima!$B$2:$B$12)</f>
        <v>Papel</v>
      </c>
      <c r="N8560" s="2">
        <f>_xlfn.XLOOKUP(G8560,dMateriaPrima!$A$2:$A$12,dMateriaPrima!$C$2:$C$12)</f>
        <v>9</v>
      </c>
      <c r="O8560" s="3">
        <f t="shared" si="665"/>
        <v>1575</v>
      </c>
      <c r="P8560" s="4">
        <f t="shared" si="666"/>
        <v>0</v>
      </c>
      <c r="Q8560" s="3">
        <f t="shared" si="667"/>
        <v>1575</v>
      </c>
      <c r="R8560" t="str">
        <f t="shared" si="668"/>
        <v>Em atraso</v>
      </c>
      <c r="S8560" s="5">
        <f t="shared" si="669"/>
        <v>4</v>
      </c>
    </row>
    <row r="8561" spans="1:19" x14ac:dyDescent="0.25">
      <c r="A8561">
        <v>8560</v>
      </c>
      <c r="B8561" s="1">
        <v>44438</v>
      </c>
      <c r="C8561" s="1">
        <v>44447</v>
      </c>
      <c r="D8561" s="1">
        <v>44457</v>
      </c>
      <c r="E8561" s="1">
        <v>44460</v>
      </c>
      <c r="F8561">
        <v>1</v>
      </c>
      <c r="G8561">
        <v>9</v>
      </c>
      <c r="H8561">
        <v>40</v>
      </c>
      <c r="I8561" s="6">
        <v>0</v>
      </c>
      <c r="J8561">
        <v>2</v>
      </c>
      <c r="K8561" t="str">
        <f>_xlfn.XLOOKUP(fCompras!F8561,dComprador!$A$2:$A$7,dComprador!$B$2:$B$7)</f>
        <v>Alon</v>
      </c>
      <c r="L8561" t="str">
        <f>_xlfn.XLOOKUP(J8561,dFornecedor!$A$2:$A$6,dFornecedor!$B$2:$B$6)</f>
        <v>Minerva</v>
      </c>
      <c r="M8561" t="str">
        <f>_xlfn.XLOOKUP(G8561,dMateriaPrima!$A$2:$A$12,dMateriaPrima!$B$2:$B$12)</f>
        <v>Couro</v>
      </c>
      <c r="N8561" s="2">
        <f>_xlfn.XLOOKUP(G8561,dMateriaPrima!$A$2:$A$12,dMateriaPrima!$C$2:$C$12)</f>
        <v>4.4000000000000004</v>
      </c>
      <c r="O8561" s="3">
        <f t="shared" si="665"/>
        <v>176</v>
      </c>
      <c r="P8561" s="4">
        <f t="shared" si="666"/>
        <v>0</v>
      </c>
      <c r="Q8561" s="3">
        <f t="shared" si="667"/>
        <v>176</v>
      </c>
      <c r="R8561" t="str">
        <f t="shared" si="668"/>
        <v>Em atraso</v>
      </c>
      <c r="S8561" s="5">
        <f t="shared" si="669"/>
        <v>3</v>
      </c>
    </row>
    <row r="8562" spans="1:19" x14ac:dyDescent="0.25">
      <c r="A8562">
        <v>8561</v>
      </c>
      <c r="B8562" s="1">
        <v>44438</v>
      </c>
      <c r="C8562" s="1">
        <v>44447</v>
      </c>
      <c r="D8562" s="1">
        <v>44451</v>
      </c>
      <c r="E8562" s="1">
        <v>44455</v>
      </c>
      <c r="F8562">
        <v>3</v>
      </c>
      <c r="G8562">
        <v>7</v>
      </c>
      <c r="H8562">
        <v>458</v>
      </c>
      <c r="I8562" s="6">
        <v>0</v>
      </c>
      <c r="J8562">
        <v>3</v>
      </c>
      <c r="K8562" t="str">
        <f>_xlfn.XLOOKUP(fCompras!F8562,dComprador!$A$2:$A$7,dComprador!$B$2:$B$7)</f>
        <v>Diego</v>
      </c>
      <c r="L8562" t="str">
        <f>_xlfn.XLOOKUP(J8562,dFornecedor!$A$2:$A$6,dFornecedor!$B$2:$B$6)</f>
        <v>StepUp</v>
      </c>
      <c r="M8562" t="str">
        <f>_xlfn.XLOOKUP(G8562,dMateriaPrima!$A$2:$A$12,dMateriaPrima!$B$2:$B$12)</f>
        <v>Poliéster</v>
      </c>
      <c r="N8562" s="2">
        <f>_xlfn.XLOOKUP(G8562,dMateriaPrima!$A$2:$A$12,dMateriaPrima!$C$2:$C$12)</f>
        <v>8</v>
      </c>
      <c r="O8562" s="3">
        <f t="shared" si="665"/>
        <v>3664</v>
      </c>
      <c r="P8562" s="4">
        <f t="shared" si="666"/>
        <v>0</v>
      </c>
      <c r="Q8562" s="3">
        <f t="shared" si="667"/>
        <v>3664</v>
      </c>
      <c r="R8562" t="str">
        <f t="shared" si="668"/>
        <v>Em atraso</v>
      </c>
      <c r="S8562" s="5">
        <f t="shared" si="669"/>
        <v>4</v>
      </c>
    </row>
    <row r="8563" spans="1:19" x14ac:dyDescent="0.25">
      <c r="A8563">
        <v>8562</v>
      </c>
      <c r="B8563" s="1">
        <v>44438</v>
      </c>
      <c r="C8563" s="1">
        <v>44439</v>
      </c>
      <c r="D8563" s="1">
        <v>44454</v>
      </c>
      <c r="E8563" s="1">
        <v>44458</v>
      </c>
      <c r="F8563">
        <v>1</v>
      </c>
      <c r="G8563">
        <v>11</v>
      </c>
      <c r="H8563">
        <v>113</v>
      </c>
      <c r="I8563" s="6">
        <v>0</v>
      </c>
      <c r="J8563">
        <v>3</v>
      </c>
      <c r="K8563" t="str">
        <f>_xlfn.XLOOKUP(fCompras!F8563,dComprador!$A$2:$A$7,dComprador!$B$2:$B$7)</f>
        <v>Alon</v>
      </c>
      <c r="L8563" t="str">
        <f>_xlfn.XLOOKUP(J8563,dFornecedor!$A$2:$A$6,dFornecedor!$B$2:$B$6)</f>
        <v>StepUp</v>
      </c>
      <c r="M8563" t="str">
        <f>_xlfn.XLOOKUP(G8563,dMateriaPrima!$A$2:$A$12,dMateriaPrima!$B$2:$B$12)</f>
        <v>Papel</v>
      </c>
      <c r="N8563" s="2">
        <f>_xlfn.XLOOKUP(G8563,dMateriaPrima!$A$2:$A$12,dMateriaPrima!$C$2:$C$12)</f>
        <v>9</v>
      </c>
      <c r="O8563" s="3">
        <f t="shared" si="665"/>
        <v>1017</v>
      </c>
      <c r="P8563" s="4">
        <f t="shared" si="666"/>
        <v>0</v>
      </c>
      <c r="Q8563" s="3">
        <f t="shared" si="667"/>
        <v>1017</v>
      </c>
      <c r="R8563" t="str">
        <f t="shared" si="668"/>
        <v>Em atraso</v>
      </c>
      <c r="S8563" s="5">
        <f t="shared" si="669"/>
        <v>4</v>
      </c>
    </row>
    <row r="8564" spans="1:19" x14ac:dyDescent="0.25">
      <c r="A8564">
        <v>8563</v>
      </c>
      <c r="B8564" s="1">
        <v>44438</v>
      </c>
      <c r="C8564" s="1">
        <v>44446</v>
      </c>
      <c r="D8564" s="1">
        <v>44469</v>
      </c>
      <c r="E8564" s="1">
        <v>44471</v>
      </c>
      <c r="F8564">
        <v>1</v>
      </c>
      <c r="G8564">
        <v>5</v>
      </c>
      <c r="H8564">
        <v>25</v>
      </c>
      <c r="I8564" s="6">
        <v>0</v>
      </c>
      <c r="J8564">
        <v>2</v>
      </c>
      <c r="K8564" t="str">
        <f>_xlfn.XLOOKUP(fCompras!F8564,dComprador!$A$2:$A$7,dComprador!$B$2:$B$7)</f>
        <v>Alon</v>
      </c>
      <c r="L8564" t="str">
        <f>_xlfn.XLOOKUP(J8564,dFornecedor!$A$2:$A$6,dFornecedor!$B$2:$B$6)</f>
        <v>Minerva</v>
      </c>
      <c r="M8564" t="str">
        <f>_xlfn.XLOOKUP(G8564,dMateriaPrima!$A$2:$A$12,dMateriaPrima!$B$2:$B$12)</f>
        <v>Areia</v>
      </c>
      <c r="N8564" s="2">
        <f>_xlfn.XLOOKUP(G8564,dMateriaPrima!$A$2:$A$12,dMateriaPrima!$C$2:$C$12)</f>
        <v>3.59</v>
      </c>
      <c r="O8564" s="3">
        <f t="shared" si="665"/>
        <v>89.75</v>
      </c>
      <c r="P8564" s="4">
        <f t="shared" si="666"/>
        <v>0</v>
      </c>
      <c r="Q8564" s="3">
        <f t="shared" si="667"/>
        <v>89.75</v>
      </c>
      <c r="R8564" t="str">
        <f t="shared" si="668"/>
        <v>Em atraso</v>
      </c>
      <c r="S8564" s="5">
        <f t="shared" si="669"/>
        <v>2</v>
      </c>
    </row>
    <row r="8565" spans="1:19" x14ac:dyDescent="0.25">
      <c r="A8565">
        <v>8564</v>
      </c>
      <c r="B8565" s="1">
        <v>44438</v>
      </c>
      <c r="C8565" s="1">
        <v>44439</v>
      </c>
      <c r="D8565" s="1">
        <v>44462</v>
      </c>
      <c r="E8565" s="1">
        <v>44464</v>
      </c>
      <c r="F8565">
        <v>1</v>
      </c>
      <c r="G8565">
        <v>11</v>
      </c>
      <c r="H8565">
        <v>83</v>
      </c>
      <c r="I8565" s="6">
        <v>0</v>
      </c>
      <c r="J8565">
        <v>3</v>
      </c>
      <c r="K8565" t="str">
        <f>_xlfn.XLOOKUP(fCompras!F8565,dComprador!$A$2:$A$7,dComprador!$B$2:$B$7)</f>
        <v>Alon</v>
      </c>
      <c r="L8565" t="str">
        <f>_xlfn.XLOOKUP(J8565,dFornecedor!$A$2:$A$6,dFornecedor!$B$2:$B$6)</f>
        <v>StepUp</v>
      </c>
      <c r="M8565" t="str">
        <f>_xlfn.XLOOKUP(G8565,dMateriaPrima!$A$2:$A$12,dMateriaPrima!$B$2:$B$12)</f>
        <v>Papel</v>
      </c>
      <c r="N8565" s="2">
        <f>_xlfn.XLOOKUP(G8565,dMateriaPrima!$A$2:$A$12,dMateriaPrima!$C$2:$C$12)</f>
        <v>9</v>
      </c>
      <c r="O8565" s="3">
        <f t="shared" si="665"/>
        <v>747</v>
      </c>
      <c r="P8565" s="4">
        <f t="shared" si="666"/>
        <v>0</v>
      </c>
      <c r="Q8565" s="3">
        <f t="shared" si="667"/>
        <v>747</v>
      </c>
      <c r="R8565" t="str">
        <f t="shared" si="668"/>
        <v>Em atraso</v>
      </c>
      <c r="S8565" s="5">
        <f t="shared" si="669"/>
        <v>2</v>
      </c>
    </row>
    <row r="8566" spans="1:19" x14ac:dyDescent="0.25">
      <c r="A8566">
        <v>8565</v>
      </c>
      <c r="B8566" s="1">
        <v>44439</v>
      </c>
      <c r="C8566" s="1">
        <v>44439</v>
      </c>
      <c r="D8566" s="1">
        <v>44446</v>
      </c>
      <c r="E8566" s="1">
        <v>44444</v>
      </c>
      <c r="F8566">
        <v>4</v>
      </c>
      <c r="G8566">
        <v>7</v>
      </c>
      <c r="H8566">
        <v>234</v>
      </c>
      <c r="I8566" s="6">
        <v>0</v>
      </c>
      <c r="J8566">
        <v>2</v>
      </c>
      <c r="K8566" t="str">
        <f>_xlfn.XLOOKUP(fCompras!F8566,dComprador!$A$2:$A$7,dComprador!$B$2:$B$7)</f>
        <v>Lira</v>
      </c>
      <c r="L8566" t="str">
        <f>_xlfn.XLOOKUP(J8566,dFornecedor!$A$2:$A$6,dFornecedor!$B$2:$B$6)</f>
        <v>Minerva</v>
      </c>
      <c r="M8566" t="str">
        <f>_xlfn.XLOOKUP(G8566,dMateriaPrima!$A$2:$A$12,dMateriaPrima!$B$2:$B$12)</f>
        <v>Poliéster</v>
      </c>
      <c r="N8566" s="2">
        <f>_xlfn.XLOOKUP(G8566,dMateriaPrima!$A$2:$A$12,dMateriaPrima!$C$2:$C$12)</f>
        <v>8</v>
      </c>
      <c r="O8566" s="3">
        <f t="shared" si="665"/>
        <v>1872</v>
      </c>
      <c r="P8566" s="4">
        <f t="shared" si="666"/>
        <v>0</v>
      </c>
      <c r="Q8566" s="3">
        <f t="shared" si="667"/>
        <v>1872</v>
      </c>
      <c r="R8566" t="str">
        <f t="shared" si="668"/>
        <v>No prazo</v>
      </c>
      <c r="S8566" s="5">
        <f t="shared" si="669"/>
        <v>0</v>
      </c>
    </row>
    <row r="8567" spans="1:19" x14ac:dyDescent="0.25">
      <c r="A8567">
        <v>8566</v>
      </c>
      <c r="B8567" s="1">
        <v>44439</v>
      </c>
      <c r="C8567" s="1">
        <v>44439</v>
      </c>
      <c r="D8567" s="1">
        <v>44449</v>
      </c>
      <c r="E8567" s="1">
        <v>44450</v>
      </c>
      <c r="F8567">
        <v>4</v>
      </c>
      <c r="G8567">
        <v>1</v>
      </c>
      <c r="H8567">
        <v>142</v>
      </c>
      <c r="I8567" s="6">
        <v>0</v>
      </c>
      <c r="J8567">
        <v>4</v>
      </c>
      <c r="K8567" t="str">
        <f>_xlfn.XLOOKUP(fCompras!F8567,dComprador!$A$2:$A$7,dComprador!$B$2:$B$7)</f>
        <v>Lira</v>
      </c>
      <c r="L8567" t="str">
        <f>_xlfn.XLOOKUP(J8567,dFornecedor!$A$2:$A$6,dFornecedor!$B$2:$B$6)</f>
        <v>AlphaOmega</v>
      </c>
      <c r="M8567" t="str">
        <f>_xlfn.XLOOKUP(G8567,dMateriaPrima!$A$2:$A$12,dMateriaPrima!$B$2:$B$12)</f>
        <v>Tecido</v>
      </c>
      <c r="N8567" s="2">
        <f>_xlfn.XLOOKUP(G8567,dMateriaPrima!$A$2:$A$12,dMateriaPrima!$C$2:$C$12)</f>
        <v>18</v>
      </c>
      <c r="O8567" s="3">
        <f t="shared" si="665"/>
        <v>2556</v>
      </c>
      <c r="P8567" s="4">
        <f t="shared" si="666"/>
        <v>0</v>
      </c>
      <c r="Q8567" s="3">
        <f t="shared" si="667"/>
        <v>2556</v>
      </c>
      <c r="R8567" t="str">
        <f t="shared" si="668"/>
        <v>Em atraso</v>
      </c>
      <c r="S8567" s="5">
        <f t="shared" si="669"/>
        <v>1</v>
      </c>
    </row>
    <row r="8568" spans="1:19" x14ac:dyDescent="0.25">
      <c r="A8568">
        <v>8567</v>
      </c>
      <c r="B8568" s="1">
        <v>44439</v>
      </c>
      <c r="C8568" s="1">
        <v>44447</v>
      </c>
      <c r="D8568" s="1">
        <v>44450</v>
      </c>
      <c r="E8568" s="1">
        <v>44451</v>
      </c>
      <c r="F8568">
        <v>4</v>
      </c>
      <c r="G8568">
        <v>5</v>
      </c>
      <c r="H8568">
        <v>19</v>
      </c>
      <c r="I8568" s="6">
        <v>0</v>
      </c>
      <c r="J8568">
        <v>2</v>
      </c>
      <c r="K8568" t="str">
        <f>_xlfn.XLOOKUP(fCompras!F8568,dComprador!$A$2:$A$7,dComprador!$B$2:$B$7)</f>
        <v>Lira</v>
      </c>
      <c r="L8568" t="str">
        <f>_xlfn.XLOOKUP(J8568,dFornecedor!$A$2:$A$6,dFornecedor!$B$2:$B$6)</f>
        <v>Minerva</v>
      </c>
      <c r="M8568" t="str">
        <f>_xlfn.XLOOKUP(G8568,dMateriaPrima!$A$2:$A$12,dMateriaPrima!$B$2:$B$12)</f>
        <v>Areia</v>
      </c>
      <c r="N8568" s="2">
        <f>_xlfn.XLOOKUP(G8568,dMateriaPrima!$A$2:$A$12,dMateriaPrima!$C$2:$C$12)</f>
        <v>3.59</v>
      </c>
      <c r="O8568" s="3">
        <f t="shared" si="665"/>
        <v>68.209999999999994</v>
      </c>
      <c r="P8568" s="4">
        <f t="shared" si="666"/>
        <v>0</v>
      </c>
      <c r="Q8568" s="3">
        <f t="shared" si="667"/>
        <v>68.209999999999994</v>
      </c>
      <c r="R8568" t="str">
        <f t="shared" si="668"/>
        <v>Em atraso</v>
      </c>
      <c r="S8568" s="5">
        <f t="shared" si="669"/>
        <v>1</v>
      </c>
    </row>
    <row r="8569" spans="1:19" x14ac:dyDescent="0.25">
      <c r="A8569">
        <v>8568</v>
      </c>
      <c r="B8569" s="1">
        <v>44439</v>
      </c>
      <c r="C8569" s="1">
        <v>44442</v>
      </c>
      <c r="D8569" s="1">
        <v>44446</v>
      </c>
      <c r="E8569" s="1">
        <v>44449</v>
      </c>
      <c r="F8569">
        <v>4</v>
      </c>
      <c r="G8569">
        <v>6</v>
      </c>
      <c r="H8569">
        <v>328</v>
      </c>
      <c r="I8569" s="6">
        <v>0</v>
      </c>
      <c r="J8569">
        <v>1</v>
      </c>
      <c r="K8569" t="str">
        <f>_xlfn.XLOOKUP(fCompras!F8569,dComprador!$A$2:$A$7,dComprador!$B$2:$B$7)</f>
        <v>Lira</v>
      </c>
      <c r="L8569" t="str">
        <f>_xlfn.XLOOKUP(J8569,dFornecedor!$A$2:$A$6,dFornecedor!$B$2:$B$6)</f>
        <v>NorthShore</v>
      </c>
      <c r="M8569" t="str">
        <f>_xlfn.XLOOKUP(G8569,dMateriaPrima!$A$2:$A$12,dMateriaPrima!$B$2:$B$12)</f>
        <v>Fio Algodão</v>
      </c>
      <c r="N8569" s="2">
        <f>_xlfn.XLOOKUP(G8569,dMateriaPrima!$A$2:$A$12,dMateriaPrima!$C$2:$C$12)</f>
        <v>55.9</v>
      </c>
      <c r="O8569" s="3">
        <f t="shared" si="665"/>
        <v>18335.2</v>
      </c>
      <c r="P8569" s="4">
        <f t="shared" si="666"/>
        <v>0</v>
      </c>
      <c r="Q8569" s="3">
        <f t="shared" si="667"/>
        <v>18335.2</v>
      </c>
      <c r="R8569" t="str">
        <f t="shared" si="668"/>
        <v>Em atraso</v>
      </c>
      <c r="S8569" s="5">
        <f t="shared" si="669"/>
        <v>3</v>
      </c>
    </row>
    <row r="8570" spans="1:19" x14ac:dyDescent="0.25">
      <c r="A8570">
        <v>8569</v>
      </c>
      <c r="B8570" s="1">
        <v>44439</v>
      </c>
      <c r="C8570" s="1">
        <v>44447</v>
      </c>
      <c r="D8570" s="1">
        <v>44450</v>
      </c>
      <c r="E8570" s="1">
        <v>44451</v>
      </c>
      <c r="F8570">
        <v>4</v>
      </c>
      <c r="G8570">
        <v>6</v>
      </c>
      <c r="H8570">
        <v>65</v>
      </c>
      <c r="I8570" s="6">
        <v>0</v>
      </c>
      <c r="J8570">
        <v>2</v>
      </c>
      <c r="K8570" t="str">
        <f>_xlfn.XLOOKUP(fCompras!F8570,dComprador!$A$2:$A$7,dComprador!$B$2:$B$7)</f>
        <v>Lira</v>
      </c>
      <c r="L8570" t="str">
        <f>_xlfn.XLOOKUP(J8570,dFornecedor!$A$2:$A$6,dFornecedor!$B$2:$B$6)</f>
        <v>Minerva</v>
      </c>
      <c r="M8570" t="str">
        <f>_xlfn.XLOOKUP(G8570,dMateriaPrima!$A$2:$A$12,dMateriaPrima!$B$2:$B$12)</f>
        <v>Fio Algodão</v>
      </c>
      <c r="N8570" s="2">
        <f>_xlfn.XLOOKUP(G8570,dMateriaPrima!$A$2:$A$12,dMateriaPrima!$C$2:$C$12)</f>
        <v>55.9</v>
      </c>
      <c r="O8570" s="3">
        <f t="shared" si="665"/>
        <v>3633.5</v>
      </c>
      <c r="P8570" s="4">
        <f t="shared" si="666"/>
        <v>0</v>
      </c>
      <c r="Q8570" s="3">
        <f t="shared" si="667"/>
        <v>3633.5</v>
      </c>
      <c r="R8570" t="str">
        <f t="shared" si="668"/>
        <v>Em atraso</v>
      </c>
      <c r="S8570" s="5">
        <f t="shared" si="669"/>
        <v>1</v>
      </c>
    </row>
    <row r="8571" spans="1:19" x14ac:dyDescent="0.25">
      <c r="A8571">
        <v>8570</v>
      </c>
      <c r="B8571" s="1">
        <v>44439</v>
      </c>
      <c r="C8571" s="1">
        <v>44441</v>
      </c>
      <c r="D8571" s="1">
        <v>44458</v>
      </c>
      <c r="E8571" s="1">
        <v>44461</v>
      </c>
      <c r="F8571">
        <v>1</v>
      </c>
      <c r="G8571">
        <v>7</v>
      </c>
      <c r="H8571">
        <v>414</v>
      </c>
      <c r="I8571" s="6">
        <v>0</v>
      </c>
      <c r="J8571">
        <v>2</v>
      </c>
      <c r="K8571" t="str">
        <f>_xlfn.XLOOKUP(fCompras!F8571,dComprador!$A$2:$A$7,dComprador!$B$2:$B$7)</f>
        <v>Alon</v>
      </c>
      <c r="L8571" t="str">
        <f>_xlfn.XLOOKUP(J8571,dFornecedor!$A$2:$A$6,dFornecedor!$B$2:$B$6)</f>
        <v>Minerva</v>
      </c>
      <c r="M8571" t="str">
        <f>_xlfn.XLOOKUP(G8571,dMateriaPrima!$A$2:$A$12,dMateriaPrima!$B$2:$B$12)</f>
        <v>Poliéster</v>
      </c>
      <c r="N8571" s="2">
        <f>_xlfn.XLOOKUP(G8571,dMateriaPrima!$A$2:$A$12,dMateriaPrima!$C$2:$C$12)</f>
        <v>8</v>
      </c>
      <c r="O8571" s="3">
        <f t="shared" si="665"/>
        <v>3312</v>
      </c>
      <c r="P8571" s="4">
        <f t="shared" si="666"/>
        <v>0</v>
      </c>
      <c r="Q8571" s="3">
        <f t="shared" si="667"/>
        <v>3312</v>
      </c>
      <c r="R8571" t="str">
        <f t="shared" si="668"/>
        <v>Em atraso</v>
      </c>
      <c r="S8571" s="5">
        <f t="shared" si="669"/>
        <v>3</v>
      </c>
    </row>
    <row r="8572" spans="1:19" x14ac:dyDescent="0.25">
      <c r="A8572">
        <v>8571</v>
      </c>
      <c r="B8572" s="1">
        <v>44439</v>
      </c>
      <c r="C8572" s="1">
        <v>44441</v>
      </c>
      <c r="D8572" s="1">
        <v>44453</v>
      </c>
      <c r="E8572" s="1">
        <v>44456</v>
      </c>
      <c r="F8572">
        <v>2</v>
      </c>
      <c r="G8572">
        <v>7</v>
      </c>
      <c r="H8572">
        <v>314</v>
      </c>
      <c r="I8572" s="6">
        <v>0</v>
      </c>
      <c r="J8572">
        <v>4</v>
      </c>
      <c r="K8572" t="str">
        <f>_xlfn.XLOOKUP(fCompras!F8572,dComprador!$A$2:$A$7,dComprador!$B$2:$B$7)</f>
        <v>João</v>
      </c>
      <c r="L8572" t="str">
        <f>_xlfn.XLOOKUP(J8572,dFornecedor!$A$2:$A$6,dFornecedor!$B$2:$B$6)</f>
        <v>AlphaOmega</v>
      </c>
      <c r="M8572" t="str">
        <f>_xlfn.XLOOKUP(G8572,dMateriaPrima!$A$2:$A$12,dMateriaPrima!$B$2:$B$12)</f>
        <v>Poliéster</v>
      </c>
      <c r="N8572" s="2">
        <f>_xlfn.XLOOKUP(G8572,dMateriaPrima!$A$2:$A$12,dMateriaPrima!$C$2:$C$12)</f>
        <v>8</v>
      </c>
      <c r="O8572" s="3">
        <f t="shared" si="665"/>
        <v>2512</v>
      </c>
      <c r="P8572" s="4">
        <f t="shared" si="666"/>
        <v>0</v>
      </c>
      <c r="Q8572" s="3">
        <f t="shared" si="667"/>
        <v>2512</v>
      </c>
      <c r="R8572" t="str">
        <f t="shared" si="668"/>
        <v>Em atraso</v>
      </c>
      <c r="S8572" s="5">
        <f t="shared" si="669"/>
        <v>3</v>
      </c>
    </row>
    <row r="8573" spans="1:19" x14ac:dyDescent="0.25">
      <c r="A8573">
        <v>8572</v>
      </c>
      <c r="B8573" s="1">
        <v>44439</v>
      </c>
      <c r="C8573" s="1">
        <v>44446</v>
      </c>
      <c r="D8573" s="1">
        <v>44450</v>
      </c>
      <c r="E8573" s="1">
        <v>44452</v>
      </c>
      <c r="F8573">
        <v>2</v>
      </c>
      <c r="G8573">
        <v>10</v>
      </c>
      <c r="H8573">
        <v>27</v>
      </c>
      <c r="I8573" s="6">
        <v>0</v>
      </c>
      <c r="J8573">
        <v>3</v>
      </c>
      <c r="K8573" t="str">
        <f>_xlfn.XLOOKUP(fCompras!F8573,dComprador!$A$2:$A$7,dComprador!$B$2:$B$7)</f>
        <v>João</v>
      </c>
      <c r="L8573" t="str">
        <f>_xlfn.XLOOKUP(J8573,dFornecedor!$A$2:$A$6,dFornecedor!$B$2:$B$6)</f>
        <v>StepUp</v>
      </c>
      <c r="M8573" t="str">
        <f>_xlfn.XLOOKUP(G8573,dMateriaPrima!$A$2:$A$12,dMateriaPrima!$B$2:$B$12)</f>
        <v>Pedra Britada</v>
      </c>
      <c r="N8573" s="2">
        <f>_xlfn.XLOOKUP(G8573,dMateriaPrima!$A$2:$A$12,dMateriaPrima!$C$2:$C$12)</f>
        <v>56</v>
      </c>
      <c r="O8573" s="3">
        <f t="shared" si="665"/>
        <v>1512</v>
      </c>
      <c r="P8573" s="4">
        <f t="shared" si="666"/>
        <v>0</v>
      </c>
      <c r="Q8573" s="3">
        <f t="shared" si="667"/>
        <v>1512</v>
      </c>
      <c r="R8573" t="str">
        <f t="shared" si="668"/>
        <v>Em atraso</v>
      </c>
      <c r="S8573" s="5">
        <f t="shared" si="669"/>
        <v>2</v>
      </c>
    </row>
    <row r="8574" spans="1:19" x14ac:dyDescent="0.25">
      <c r="A8574">
        <v>8573</v>
      </c>
      <c r="B8574" s="1">
        <v>44439</v>
      </c>
      <c r="C8574" s="1">
        <v>44441</v>
      </c>
      <c r="D8574" s="1">
        <v>44456</v>
      </c>
      <c r="E8574" s="1">
        <v>44458</v>
      </c>
      <c r="F8574">
        <v>1</v>
      </c>
      <c r="G8574">
        <v>8</v>
      </c>
      <c r="H8574">
        <v>10</v>
      </c>
      <c r="I8574" s="6">
        <v>0</v>
      </c>
      <c r="J8574">
        <v>4</v>
      </c>
      <c r="K8574" t="str">
        <f>_xlfn.XLOOKUP(fCompras!F8574,dComprador!$A$2:$A$7,dComprador!$B$2:$B$7)</f>
        <v>Alon</v>
      </c>
      <c r="L8574" t="str">
        <f>_xlfn.XLOOKUP(J8574,dFornecedor!$A$2:$A$6,dFornecedor!$B$2:$B$6)</f>
        <v>AlphaOmega</v>
      </c>
      <c r="M8574" t="str">
        <f>_xlfn.XLOOKUP(G8574,dMateriaPrima!$A$2:$A$12,dMateriaPrima!$B$2:$B$12)</f>
        <v>Cimento</v>
      </c>
      <c r="N8574" s="2">
        <f>_xlfn.XLOOKUP(G8574,dMateriaPrima!$A$2:$A$12,dMateriaPrima!$C$2:$C$12)</f>
        <v>23</v>
      </c>
      <c r="O8574" s="3">
        <f t="shared" si="665"/>
        <v>230</v>
      </c>
      <c r="P8574" s="4">
        <f t="shared" si="666"/>
        <v>0</v>
      </c>
      <c r="Q8574" s="3">
        <f t="shared" si="667"/>
        <v>230</v>
      </c>
      <c r="R8574" t="str">
        <f t="shared" si="668"/>
        <v>Em atraso</v>
      </c>
      <c r="S8574" s="5">
        <f t="shared" si="669"/>
        <v>2</v>
      </c>
    </row>
    <row r="8575" spans="1:19" x14ac:dyDescent="0.25">
      <c r="A8575">
        <v>8574</v>
      </c>
      <c r="B8575" s="1">
        <v>44439</v>
      </c>
      <c r="C8575" s="1">
        <v>44446</v>
      </c>
      <c r="D8575" s="1">
        <v>44458</v>
      </c>
      <c r="E8575" s="1">
        <v>44463</v>
      </c>
      <c r="F8575">
        <v>1</v>
      </c>
      <c r="G8575">
        <v>7</v>
      </c>
      <c r="H8575">
        <v>523</v>
      </c>
      <c r="I8575" s="6">
        <v>0</v>
      </c>
      <c r="J8575">
        <v>3</v>
      </c>
      <c r="K8575" t="str">
        <f>_xlfn.XLOOKUP(fCompras!F8575,dComprador!$A$2:$A$7,dComprador!$B$2:$B$7)</f>
        <v>Alon</v>
      </c>
      <c r="L8575" t="str">
        <f>_xlfn.XLOOKUP(J8575,dFornecedor!$A$2:$A$6,dFornecedor!$B$2:$B$6)</f>
        <v>StepUp</v>
      </c>
      <c r="M8575" t="str">
        <f>_xlfn.XLOOKUP(G8575,dMateriaPrima!$A$2:$A$12,dMateriaPrima!$B$2:$B$12)</f>
        <v>Poliéster</v>
      </c>
      <c r="N8575" s="2">
        <f>_xlfn.XLOOKUP(G8575,dMateriaPrima!$A$2:$A$12,dMateriaPrima!$C$2:$C$12)</f>
        <v>8</v>
      </c>
      <c r="O8575" s="3">
        <f t="shared" si="665"/>
        <v>4184</v>
      </c>
      <c r="P8575" s="4">
        <f t="shared" si="666"/>
        <v>0</v>
      </c>
      <c r="Q8575" s="3">
        <f t="shared" si="667"/>
        <v>4184</v>
      </c>
      <c r="R8575" t="str">
        <f t="shared" si="668"/>
        <v>Em atraso</v>
      </c>
      <c r="S8575" s="5">
        <f t="shared" si="669"/>
        <v>5</v>
      </c>
    </row>
    <row r="8576" spans="1:19" x14ac:dyDescent="0.25">
      <c r="A8576">
        <v>8575</v>
      </c>
      <c r="B8576" s="1">
        <v>44439</v>
      </c>
      <c r="C8576" s="1">
        <v>44439</v>
      </c>
      <c r="D8576" s="1">
        <v>44471</v>
      </c>
      <c r="E8576" s="1">
        <v>44473</v>
      </c>
      <c r="F8576">
        <v>1</v>
      </c>
      <c r="G8576">
        <v>9</v>
      </c>
      <c r="H8576">
        <v>451</v>
      </c>
      <c r="I8576" s="6">
        <v>0</v>
      </c>
      <c r="J8576">
        <v>2</v>
      </c>
      <c r="K8576" t="str">
        <f>_xlfn.XLOOKUP(fCompras!F8576,dComprador!$A$2:$A$7,dComprador!$B$2:$B$7)</f>
        <v>Alon</v>
      </c>
      <c r="L8576" t="str">
        <f>_xlfn.XLOOKUP(J8576,dFornecedor!$A$2:$A$6,dFornecedor!$B$2:$B$6)</f>
        <v>Minerva</v>
      </c>
      <c r="M8576" t="str">
        <f>_xlfn.XLOOKUP(G8576,dMateriaPrima!$A$2:$A$12,dMateriaPrima!$B$2:$B$12)</f>
        <v>Couro</v>
      </c>
      <c r="N8576" s="2">
        <f>_xlfn.XLOOKUP(G8576,dMateriaPrima!$A$2:$A$12,dMateriaPrima!$C$2:$C$12)</f>
        <v>4.4000000000000004</v>
      </c>
      <c r="O8576" s="3">
        <f t="shared" si="665"/>
        <v>1984.4</v>
      </c>
      <c r="P8576" s="4">
        <f t="shared" si="666"/>
        <v>0</v>
      </c>
      <c r="Q8576" s="3">
        <f t="shared" si="667"/>
        <v>1984.4</v>
      </c>
      <c r="R8576" t="str">
        <f t="shared" si="668"/>
        <v>Em atraso</v>
      </c>
      <c r="S8576" s="5">
        <f t="shared" si="669"/>
        <v>2</v>
      </c>
    </row>
    <row r="8577" spans="1:19" x14ac:dyDescent="0.25">
      <c r="A8577">
        <v>8576</v>
      </c>
      <c r="B8577" s="1">
        <v>44439</v>
      </c>
      <c r="C8577" s="1">
        <v>44449</v>
      </c>
      <c r="D8577" s="1">
        <v>44463</v>
      </c>
      <c r="E8577" s="1">
        <v>44465</v>
      </c>
      <c r="F8577">
        <v>1</v>
      </c>
      <c r="G8577">
        <v>5</v>
      </c>
      <c r="H8577">
        <v>220</v>
      </c>
      <c r="I8577" s="6">
        <v>0</v>
      </c>
      <c r="J8577">
        <v>3</v>
      </c>
      <c r="K8577" t="str">
        <f>_xlfn.XLOOKUP(fCompras!F8577,dComprador!$A$2:$A$7,dComprador!$B$2:$B$7)</f>
        <v>Alon</v>
      </c>
      <c r="L8577" t="str">
        <f>_xlfn.XLOOKUP(J8577,dFornecedor!$A$2:$A$6,dFornecedor!$B$2:$B$6)</f>
        <v>StepUp</v>
      </c>
      <c r="M8577" t="str">
        <f>_xlfn.XLOOKUP(G8577,dMateriaPrima!$A$2:$A$12,dMateriaPrima!$B$2:$B$12)</f>
        <v>Areia</v>
      </c>
      <c r="N8577" s="2">
        <f>_xlfn.XLOOKUP(G8577,dMateriaPrima!$A$2:$A$12,dMateriaPrima!$C$2:$C$12)</f>
        <v>3.59</v>
      </c>
      <c r="O8577" s="3">
        <f t="shared" si="665"/>
        <v>789.8</v>
      </c>
      <c r="P8577" s="4">
        <f t="shared" si="666"/>
        <v>0</v>
      </c>
      <c r="Q8577" s="3">
        <f t="shared" si="667"/>
        <v>789.8</v>
      </c>
      <c r="R8577" t="str">
        <f t="shared" si="668"/>
        <v>Em atraso</v>
      </c>
      <c r="S8577" s="5">
        <f t="shared" si="669"/>
        <v>2</v>
      </c>
    </row>
    <row r="8578" spans="1:19" x14ac:dyDescent="0.25">
      <c r="A8578">
        <v>8577</v>
      </c>
      <c r="B8578" s="1">
        <v>44440</v>
      </c>
      <c r="C8578" s="1">
        <v>44449</v>
      </c>
      <c r="D8578" s="1">
        <v>44451</v>
      </c>
      <c r="E8578" s="1">
        <v>44451</v>
      </c>
      <c r="F8578">
        <v>4</v>
      </c>
      <c r="G8578">
        <v>11</v>
      </c>
      <c r="H8578">
        <v>35</v>
      </c>
      <c r="I8578" s="6">
        <v>0</v>
      </c>
      <c r="J8578">
        <v>1</v>
      </c>
      <c r="K8578" t="str">
        <f>_xlfn.XLOOKUP(fCompras!F8578,dComprador!$A$2:$A$7,dComprador!$B$2:$B$7)</f>
        <v>Lira</v>
      </c>
      <c r="L8578" t="str">
        <f>_xlfn.XLOOKUP(J8578,dFornecedor!$A$2:$A$6,dFornecedor!$B$2:$B$6)</f>
        <v>NorthShore</v>
      </c>
      <c r="M8578" t="str">
        <f>_xlfn.XLOOKUP(G8578,dMateriaPrima!$A$2:$A$12,dMateriaPrima!$B$2:$B$12)</f>
        <v>Papel</v>
      </c>
      <c r="N8578" s="2">
        <f>_xlfn.XLOOKUP(G8578,dMateriaPrima!$A$2:$A$12,dMateriaPrima!$C$2:$C$12)</f>
        <v>9</v>
      </c>
      <c r="O8578" s="3">
        <f t="shared" si="665"/>
        <v>315</v>
      </c>
      <c r="P8578" s="4">
        <f t="shared" si="666"/>
        <v>0</v>
      </c>
      <c r="Q8578" s="3">
        <f t="shared" si="667"/>
        <v>315</v>
      </c>
      <c r="R8578" t="str">
        <f t="shared" si="668"/>
        <v>No prazo</v>
      </c>
      <c r="S8578" s="5">
        <f t="shared" si="669"/>
        <v>0</v>
      </c>
    </row>
    <row r="8579" spans="1:19" x14ac:dyDescent="0.25">
      <c r="A8579">
        <v>8578</v>
      </c>
      <c r="B8579" s="1">
        <v>44440</v>
      </c>
      <c r="C8579" s="1">
        <v>44447</v>
      </c>
      <c r="D8579" s="1">
        <v>44449</v>
      </c>
      <c r="E8579" s="1">
        <v>44455</v>
      </c>
      <c r="F8579">
        <v>4</v>
      </c>
      <c r="G8579">
        <v>5</v>
      </c>
      <c r="H8579">
        <v>434</v>
      </c>
      <c r="I8579" s="6">
        <v>0</v>
      </c>
      <c r="J8579">
        <v>2</v>
      </c>
      <c r="K8579" t="str">
        <f>_xlfn.XLOOKUP(fCompras!F8579,dComprador!$A$2:$A$7,dComprador!$B$2:$B$7)</f>
        <v>Lira</v>
      </c>
      <c r="L8579" t="str">
        <f>_xlfn.XLOOKUP(J8579,dFornecedor!$A$2:$A$6,dFornecedor!$B$2:$B$6)</f>
        <v>Minerva</v>
      </c>
      <c r="M8579" t="str">
        <f>_xlfn.XLOOKUP(G8579,dMateriaPrima!$A$2:$A$12,dMateriaPrima!$B$2:$B$12)</f>
        <v>Areia</v>
      </c>
      <c r="N8579" s="2">
        <f>_xlfn.XLOOKUP(G8579,dMateriaPrima!$A$2:$A$12,dMateriaPrima!$C$2:$C$12)</f>
        <v>3.59</v>
      </c>
      <c r="O8579" s="3">
        <f t="shared" ref="O8579:O8642" si="670">PRODUCT(H8579,N8579)</f>
        <v>1558.06</v>
      </c>
      <c r="P8579" s="4">
        <f t="shared" ref="P8579:P8642" si="671">PRODUCT(O8579,I8579)</f>
        <v>0</v>
      </c>
      <c r="Q8579" s="3">
        <f t="shared" ref="Q8579:Q8642" si="672">O8579-P8579</f>
        <v>1558.06</v>
      </c>
      <c r="R8579" t="str">
        <f t="shared" ref="R8579:R8642" si="673">IF(E8579&lt;=D8579,"No prazo",IF(E8579&gt;D8579,"Em atraso"))</f>
        <v>Em atraso</v>
      </c>
      <c r="S8579" s="5">
        <f t="shared" ref="S8579:S8642" si="674">IF(E8579 &gt;D8579, E8579-D8579,0)</f>
        <v>6</v>
      </c>
    </row>
    <row r="8580" spans="1:19" x14ac:dyDescent="0.25">
      <c r="A8580">
        <v>8579</v>
      </c>
      <c r="B8580" s="1">
        <v>44440</v>
      </c>
      <c r="C8580" s="1">
        <v>44452</v>
      </c>
      <c r="D8580" s="1">
        <v>44452</v>
      </c>
      <c r="E8580" s="1">
        <v>44453</v>
      </c>
      <c r="F8580">
        <v>4</v>
      </c>
      <c r="G8580">
        <v>6</v>
      </c>
      <c r="H8580">
        <v>258</v>
      </c>
      <c r="I8580" s="6">
        <v>0</v>
      </c>
      <c r="J8580">
        <v>1</v>
      </c>
      <c r="K8580" t="str">
        <f>_xlfn.XLOOKUP(fCompras!F8580,dComprador!$A$2:$A$7,dComprador!$B$2:$B$7)</f>
        <v>Lira</v>
      </c>
      <c r="L8580" t="str">
        <f>_xlfn.XLOOKUP(J8580,dFornecedor!$A$2:$A$6,dFornecedor!$B$2:$B$6)</f>
        <v>NorthShore</v>
      </c>
      <c r="M8580" t="str">
        <f>_xlfn.XLOOKUP(G8580,dMateriaPrima!$A$2:$A$12,dMateriaPrima!$B$2:$B$12)</f>
        <v>Fio Algodão</v>
      </c>
      <c r="N8580" s="2">
        <f>_xlfn.XLOOKUP(G8580,dMateriaPrima!$A$2:$A$12,dMateriaPrima!$C$2:$C$12)</f>
        <v>55.9</v>
      </c>
      <c r="O8580" s="3">
        <f t="shared" si="670"/>
        <v>14422.199999999999</v>
      </c>
      <c r="P8580" s="4">
        <f t="shared" si="671"/>
        <v>0</v>
      </c>
      <c r="Q8580" s="3">
        <f t="shared" si="672"/>
        <v>14422.199999999999</v>
      </c>
      <c r="R8580" t="str">
        <f t="shared" si="673"/>
        <v>Em atraso</v>
      </c>
      <c r="S8580" s="5">
        <f t="shared" si="674"/>
        <v>1</v>
      </c>
    </row>
    <row r="8581" spans="1:19" x14ac:dyDescent="0.25">
      <c r="A8581">
        <v>8580</v>
      </c>
      <c r="B8581" s="1">
        <v>44440</v>
      </c>
      <c r="C8581" s="1">
        <v>44448</v>
      </c>
      <c r="D8581" s="1">
        <v>44450</v>
      </c>
      <c r="E8581" s="1">
        <v>44454</v>
      </c>
      <c r="F8581">
        <v>4</v>
      </c>
      <c r="G8581">
        <v>4</v>
      </c>
      <c r="H8581">
        <v>158</v>
      </c>
      <c r="I8581" s="6">
        <v>0</v>
      </c>
      <c r="J8581">
        <v>2</v>
      </c>
      <c r="K8581" t="str">
        <f>_xlfn.XLOOKUP(fCompras!F8581,dComprador!$A$2:$A$7,dComprador!$B$2:$B$7)</f>
        <v>Lira</v>
      </c>
      <c r="L8581" t="str">
        <f>_xlfn.XLOOKUP(J8581,dFornecedor!$A$2:$A$6,dFornecedor!$B$2:$B$6)</f>
        <v>Minerva</v>
      </c>
      <c r="M8581" t="str">
        <f>_xlfn.XLOOKUP(G8581,dMateriaPrima!$A$2:$A$12,dMateriaPrima!$B$2:$B$12)</f>
        <v>Madeira</v>
      </c>
      <c r="N8581" s="2">
        <f>_xlfn.XLOOKUP(G8581,dMateriaPrima!$A$2:$A$12,dMateriaPrima!$C$2:$C$12)</f>
        <v>168</v>
      </c>
      <c r="O8581" s="3">
        <f t="shared" si="670"/>
        <v>26544</v>
      </c>
      <c r="P8581" s="4">
        <f t="shared" si="671"/>
        <v>0</v>
      </c>
      <c r="Q8581" s="3">
        <f t="shared" si="672"/>
        <v>26544</v>
      </c>
      <c r="R8581" t="str">
        <f t="shared" si="673"/>
        <v>Em atraso</v>
      </c>
      <c r="S8581" s="5">
        <f t="shared" si="674"/>
        <v>4</v>
      </c>
    </row>
    <row r="8582" spans="1:19" x14ac:dyDescent="0.25">
      <c r="A8582">
        <v>8581</v>
      </c>
      <c r="B8582" s="1">
        <v>44440</v>
      </c>
      <c r="C8582" s="1">
        <v>44448</v>
      </c>
      <c r="D8582" s="1">
        <v>44459</v>
      </c>
      <c r="E8582" s="1">
        <v>44460</v>
      </c>
      <c r="F8582">
        <v>1</v>
      </c>
      <c r="G8582">
        <v>11</v>
      </c>
      <c r="H8582">
        <v>167</v>
      </c>
      <c r="I8582" s="6">
        <v>0</v>
      </c>
      <c r="J8582">
        <v>3</v>
      </c>
      <c r="K8582" t="str">
        <f>_xlfn.XLOOKUP(fCompras!F8582,dComprador!$A$2:$A$7,dComprador!$B$2:$B$7)</f>
        <v>Alon</v>
      </c>
      <c r="L8582" t="str">
        <f>_xlfn.XLOOKUP(J8582,dFornecedor!$A$2:$A$6,dFornecedor!$B$2:$B$6)</f>
        <v>StepUp</v>
      </c>
      <c r="M8582" t="str">
        <f>_xlfn.XLOOKUP(G8582,dMateriaPrima!$A$2:$A$12,dMateriaPrima!$B$2:$B$12)</f>
        <v>Papel</v>
      </c>
      <c r="N8582" s="2">
        <f>_xlfn.XLOOKUP(G8582,dMateriaPrima!$A$2:$A$12,dMateriaPrima!$C$2:$C$12)</f>
        <v>9</v>
      </c>
      <c r="O8582" s="3">
        <f t="shared" si="670"/>
        <v>1503</v>
      </c>
      <c r="P8582" s="4">
        <f t="shared" si="671"/>
        <v>0</v>
      </c>
      <c r="Q8582" s="3">
        <f t="shared" si="672"/>
        <v>1503</v>
      </c>
      <c r="R8582" t="str">
        <f t="shared" si="673"/>
        <v>Em atraso</v>
      </c>
      <c r="S8582" s="5">
        <f t="shared" si="674"/>
        <v>1</v>
      </c>
    </row>
    <row r="8583" spans="1:19" x14ac:dyDescent="0.25">
      <c r="A8583">
        <v>8582</v>
      </c>
      <c r="B8583" s="1">
        <v>44440</v>
      </c>
      <c r="C8583" s="1">
        <v>44440</v>
      </c>
      <c r="D8583" s="1">
        <v>44473</v>
      </c>
      <c r="E8583" s="1">
        <v>44474</v>
      </c>
      <c r="F8583">
        <v>1</v>
      </c>
      <c r="G8583">
        <v>5</v>
      </c>
      <c r="H8583">
        <v>378</v>
      </c>
      <c r="I8583" s="6">
        <v>0</v>
      </c>
      <c r="J8583">
        <v>4</v>
      </c>
      <c r="K8583" t="str">
        <f>_xlfn.XLOOKUP(fCompras!F8583,dComprador!$A$2:$A$7,dComprador!$B$2:$B$7)</f>
        <v>Alon</v>
      </c>
      <c r="L8583" t="str">
        <f>_xlfn.XLOOKUP(J8583,dFornecedor!$A$2:$A$6,dFornecedor!$B$2:$B$6)</f>
        <v>AlphaOmega</v>
      </c>
      <c r="M8583" t="str">
        <f>_xlfn.XLOOKUP(G8583,dMateriaPrima!$A$2:$A$12,dMateriaPrima!$B$2:$B$12)</f>
        <v>Areia</v>
      </c>
      <c r="N8583" s="2">
        <f>_xlfn.XLOOKUP(G8583,dMateriaPrima!$A$2:$A$12,dMateriaPrima!$C$2:$C$12)</f>
        <v>3.59</v>
      </c>
      <c r="O8583" s="3">
        <f t="shared" si="670"/>
        <v>1357.02</v>
      </c>
      <c r="P8583" s="4">
        <f t="shared" si="671"/>
        <v>0</v>
      </c>
      <c r="Q8583" s="3">
        <f t="shared" si="672"/>
        <v>1357.02</v>
      </c>
      <c r="R8583" t="str">
        <f t="shared" si="673"/>
        <v>Em atraso</v>
      </c>
      <c r="S8583" s="5">
        <f t="shared" si="674"/>
        <v>1</v>
      </c>
    </row>
    <row r="8584" spans="1:19" x14ac:dyDescent="0.25">
      <c r="A8584">
        <v>8583</v>
      </c>
      <c r="B8584" s="1">
        <v>44440</v>
      </c>
      <c r="C8584" s="1">
        <v>44443</v>
      </c>
      <c r="D8584" s="1">
        <v>44463</v>
      </c>
      <c r="E8584" s="1">
        <v>44467</v>
      </c>
      <c r="F8584">
        <v>1</v>
      </c>
      <c r="G8584">
        <v>8</v>
      </c>
      <c r="H8584">
        <v>59</v>
      </c>
      <c r="I8584" s="6">
        <v>0</v>
      </c>
      <c r="J8584">
        <v>3</v>
      </c>
      <c r="K8584" t="str">
        <f>_xlfn.XLOOKUP(fCompras!F8584,dComprador!$A$2:$A$7,dComprador!$B$2:$B$7)</f>
        <v>Alon</v>
      </c>
      <c r="L8584" t="str">
        <f>_xlfn.XLOOKUP(J8584,dFornecedor!$A$2:$A$6,dFornecedor!$B$2:$B$6)</f>
        <v>StepUp</v>
      </c>
      <c r="M8584" t="str">
        <f>_xlfn.XLOOKUP(G8584,dMateriaPrima!$A$2:$A$12,dMateriaPrima!$B$2:$B$12)</f>
        <v>Cimento</v>
      </c>
      <c r="N8584" s="2">
        <f>_xlfn.XLOOKUP(G8584,dMateriaPrima!$A$2:$A$12,dMateriaPrima!$C$2:$C$12)</f>
        <v>23</v>
      </c>
      <c r="O8584" s="3">
        <f t="shared" si="670"/>
        <v>1357</v>
      </c>
      <c r="P8584" s="4">
        <f t="shared" si="671"/>
        <v>0</v>
      </c>
      <c r="Q8584" s="3">
        <f t="shared" si="672"/>
        <v>1357</v>
      </c>
      <c r="R8584" t="str">
        <f t="shared" si="673"/>
        <v>Em atraso</v>
      </c>
      <c r="S8584" s="5">
        <f t="shared" si="674"/>
        <v>4</v>
      </c>
    </row>
    <row r="8585" spans="1:19" x14ac:dyDescent="0.25">
      <c r="A8585">
        <v>8584</v>
      </c>
      <c r="B8585" s="1">
        <v>44441</v>
      </c>
      <c r="C8585" s="1">
        <v>44445</v>
      </c>
      <c r="D8585" s="1">
        <v>44448</v>
      </c>
      <c r="E8585" s="1">
        <v>44449</v>
      </c>
      <c r="F8585">
        <v>4</v>
      </c>
      <c r="G8585">
        <v>10</v>
      </c>
      <c r="H8585">
        <v>117</v>
      </c>
      <c r="I8585" s="6">
        <v>0</v>
      </c>
      <c r="J8585">
        <v>1</v>
      </c>
      <c r="K8585" t="str">
        <f>_xlfn.XLOOKUP(fCompras!F8585,dComprador!$A$2:$A$7,dComprador!$B$2:$B$7)</f>
        <v>Lira</v>
      </c>
      <c r="L8585" t="str">
        <f>_xlfn.XLOOKUP(J8585,dFornecedor!$A$2:$A$6,dFornecedor!$B$2:$B$6)</f>
        <v>NorthShore</v>
      </c>
      <c r="M8585" t="str">
        <f>_xlfn.XLOOKUP(G8585,dMateriaPrima!$A$2:$A$12,dMateriaPrima!$B$2:$B$12)</f>
        <v>Pedra Britada</v>
      </c>
      <c r="N8585" s="2">
        <f>_xlfn.XLOOKUP(G8585,dMateriaPrima!$A$2:$A$12,dMateriaPrima!$C$2:$C$12)</f>
        <v>56</v>
      </c>
      <c r="O8585" s="3">
        <f t="shared" si="670"/>
        <v>6552</v>
      </c>
      <c r="P8585" s="4">
        <f t="shared" si="671"/>
        <v>0</v>
      </c>
      <c r="Q8585" s="3">
        <f t="shared" si="672"/>
        <v>6552</v>
      </c>
      <c r="R8585" t="str">
        <f t="shared" si="673"/>
        <v>Em atraso</v>
      </c>
      <c r="S8585" s="5">
        <f t="shared" si="674"/>
        <v>1</v>
      </c>
    </row>
    <row r="8586" spans="1:19" x14ac:dyDescent="0.25">
      <c r="A8586">
        <v>8585</v>
      </c>
      <c r="B8586" s="1">
        <v>44441</v>
      </c>
      <c r="C8586" s="1">
        <v>44442</v>
      </c>
      <c r="D8586" s="1">
        <v>44448</v>
      </c>
      <c r="E8586" s="1">
        <v>44446</v>
      </c>
      <c r="F8586">
        <v>4</v>
      </c>
      <c r="G8586">
        <v>7</v>
      </c>
      <c r="H8586">
        <v>103</v>
      </c>
      <c r="I8586" s="6">
        <v>0</v>
      </c>
      <c r="J8586">
        <v>3</v>
      </c>
      <c r="K8586" t="str">
        <f>_xlfn.XLOOKUP(fCompras!F8586,dComprador!$A$2:$A$7,dComprador!$B$2:$B$7)</f>
        <v>Lira</v>
      </c>
      <c r="L8586" t="str">
        <f>_xlfn.XLOOKUP(J8586,dFornecedor!$A$2:$A$6,dFornecedor!$B$2:$B$6)</f>
        <v>StepUp</v>
      </c>
      <c r="M8586" t="str">
        <f>_xlfn.XLOOKUP(G8586,dMateriaPrima!$A$2:$A$12,dMateriaPrima!$B$2:$B$12)</f>
        <v>Poliéster</v>
      </c>
      <c r="N8586" s="2">
        <f>_xlfn.XLOOKUP(G8586,dMateriaPrima!$A$2:$A$12,dMateriaPrima!$C$2:$C$12)</f>
        <v>8</v>
      </c>
      <c r="O8586" s="3">
        <f t="shared" si="670"/>
        <v>824</v>
      </c>
      <c r="P8586" s="4">
        <f t="shared" si="671"/>
        <v>0</v>
      </c>
      <c r="Q8586" s="3">
        <f t="shared" si="672"/>
        <v>824</v>
      </c>
      <c r="R8586" t="str">
        <f t="shared" si="673"/>
        <v>No prazo</v>
      </c>
      <c r="S8586" s="5">
        <f t="shared" si="674"/>
        <v>0</v>
      </c>
    </row>
    <row r="8587" spans="1:19" x14ac:dyDescent="0.25">
      <c r="A8587">
        <v>8586</v>
      </c>
      <c r="B8587" s="1">
        <v>44441</v>
      </c>
      <c r="C8587" s="1">
        <v>44441</v>
      </c>
      <c r="D8587" s="1">
        <v>44472</v>
      </c>
      <c r="E8587" s="1">
        <v>44474</v>
      </c>
      <c r="F8587">
        <v>1</v>
      </c>
      <c r="G8587">
        <v>7</v>
      </c>
      <c r="H8587">
        <v>22</v>
      </c>
      <c r="I8587" s="6">
        <v>0</v>
      </c>
      <c r="J8587">
        <v>2</v>
      </c>
      <c r="K8587" t="str">
        <f>_xlfn.XLOOKUP(fCompras!F8587,dComprador!$A$2:$A$7,dComprador!$B$2:$B$7)</f>
        <v>Alon</v>
      </c>
      <c r="L8587" t="str">
        <f>_xlfn.XLOOKUP(J8587,dFornecedor!$A$2:$A$6,dFornecedor!$B$2:$B$6)</f>
        <v>Minerva</v>
      </c>
      <c r="M8587" t="str">
        <f>_xlfn.XLOOKUP(G8587,dMateriaPrima!$A$2:$A$12,dMateriaPrima!$B$2:$B$12)</f>
        <v>Poliéster</v>
      </c>
      <c r="N8587" s="2">
        <f>_xlfn.XLOOKUP(G8587,dMateriaPrima!$A$2:$A$12,dMateriaPrima!$C$2:$C$12)</f>
        <v>8</v>
      </c>
      <c r="O8587" s="3">
        <f t="shared" si="670"/>
        <v>176</v>
      </c>
      <c r="P8587" s="4">
        <f t="shared" si="671"/>
        <v>0</v>
      </c>
      <c r="Q8587" s="3">
        <f t="shared" si="672"/>
        <v>176</v>
      </c>
      <c r="R8587" t="str">
        <f t="shared" si="673"/>
        <v>Em atraso</v>
      </c>
      <c r="S8587" s="5">
        <f t="shared" si="674"/>
        <v>2</v>
      </c>
    </row>
    <row r="8588" spans="1:19" x14ac:dyDescent="0.25">
      <c r="A8588">
        <v>8587</v>
      </c>
      <c r="B8588" s="1">
        <v>44441</v>
      </c>
      <c r="C8588" s="1">
        <v>44449</v>
      </c>
      <c r="D8588" s="1">
        <v>44474</v>
      </c>
      <c r="E8588" s="1">
        <v>44475</v>
      </c>
      <c r="F8588">
        <v>1</v>
      </c>
      <c r="G8588">
        <v>5</v>
      </c>
      <c r="H8588">
        <v>151</v>
      </c>
      <c r="I8588" s="6">
        <v>0</v>
      </c>
      <c r="J8588">
        <v>2</v>
      </c>
      <c r="K8588" t="str">
        <f>_xlfn.XLOOKUP(fCompras!F8588,dComprador!$A$2:$A$7,dComprador!$B$2:$B$7)</f>
        <v>Alon</v>
      </c>
      <c r="L8588" t="str">
        <f>_xlfn.XLOOKUP(J8588,dFornecedor!$A$2:$A$6,dFornecedor!$B$2:$B$6)</f>
        <v>Minerva</v>
      </c>
      <c r="M8588" t="str">
        <f>_xlfn.XLOOKUP(G8588,dMateriaPrima!$A$2:$A$12,dMateriaPrima!$B$2:$B$12)</f>
        <v>Areia</v>
      </c>
      <c r="N8588" s="2">
        <f>_xlfn.XLOOKUP(G8588,dMateriaPrima!$A$2:$A$12,dMateriaPrima!$C$2:$C$12)</f>
        <v>3.59</v>
      </c>
      <c r="O8588" s="3">
        <f t="shared" si="670"/>
        <v>542.09</v>
      </c>
      <c r="P8588" s="4">
        <f t="shared" si="671"/>
        <v>0</v>
      </c>
      <c r="Q8588" s="3">
        <f t="shared" si="672"/>
        <v>542.09</v>
      </c>
      <c r="R8588" t="str">
        <f t="shared" si="673"/>
        <v>Em atraso</v>
      </c>
      <c r="S8588" s="5">
        <f t="shared" si="674"/>
        <v>1</v>
      </c>
    </row>
    <row r="8589" spans="1:19" x14ac:dyDescent="0.25">
      <c r="A8589">
        <v>8588</v>
      </c>
      <c r="B8589" s="1">
        <v>44441</v>
      </c>
      <c r="C8589" s="1">
        <v>44442</v>
      </c>
      <c r="D8589" s="1">
        <v>44451</v>
      </c>
      <c r="E8589" s="1">
        <v>44451</v>
      </c>
      <c r="F8589">
        <v>4</v>
      </c>
      <c r="G8589">
        <v>8</v>
      </c>
      <c r="H8589">
        <v>127</v>
      </c>
      <c r="I8589" s="6">
        <v>0</v>
      </c>
      <c r="J8589">
        <v>4</v>
      </c>
      <c r="K8589" t="str">
        <f>_xlfn.XLOOKUP(fCompras!F8589,dComprador!$A$2:$A$7,dComprador!$B$2:$B$7)</f>
        <v>Lira</v>
      </c>
      <c r="L8589" t="str">
        <f>_xlfn.XLOOKUP(J8589,dFornecedor!$A$2:$A$6,dFornecedor!$B$2:$B$6)</f>
        <v>AlphaOmega</v>
      </c>
      <c r="M8589" t="str">
        <f>_xlfn.XLOOKUP(G8589,dMateriaPrima!$A$2:$A$12,dMateriaPrima!$B$2:$B$12)</f>
        <v>Cimento</v>
      </c>
      <c r="N8589" s="2">
        <f>_xlfn.XLOOKUP(G8589,dMateriaPrima!$A$2:$A$12,dMateriaPrima!$C$2:$C$12)</f>
        <v>23</v>
      </c>
      <c r="O8589" s="3">
        <f t="shared" si="670"/>
        <v>2921</v>
      </c>
      <c r="P8589" s="4">
        <f t="shared" si="671"/>
        <v>0</v>
      </c>
      <c r="Q8589" s="3">
        <f t="shared" si="672"/>
        <v>2921</v>
      </c>
      <c r="R8589" t="str">
        <f t="shared" si="673"/>
        <v>No prazo</v>
      </c>
      <c r="S8589" s="5">
        <f t="shared" si="674"/>
        <v>0</v>
      </c>
    </row>
    <row r="8590" spans="1:19" x14ac:dyDescent="0.25">
      <c r="A8590">
        <v>8589</v>
      </c>
      <c r="B8590" s="1">
        <v>44441</v>
      </c>
      <c r="C8590" s="1">
        <v>44442</v>
      </c>
      <c r="D8590" s="1">
        <v>44447</v>
      </c>
      <c r="E8590" s="1">
        <v>44447</v>
      </c>
      <c r="F8590">
        <v>4</v>
      </c>
      <c r="G8590">
        <v>9</v>
      </c>
      <c r="H8590">
        <v>262</v>
      </c>
      <c r="I8590" s="6">
        <v>0</v>
      </c>
      <c r="J8590">
        <v>3</v>
      </c>
      <c r="K8590" t="str">
        <f>_xlfn.XLOOKUP(fCompras!F8590,dComprador!$A$2:$A$7,dComprador!$B$2:$B$7)</f>
        <v>Lira</v>
      </c>
      <c r="L8590" t="str">
        <f>_xlfn.XLOOKUP(J8590,dFornecedor!$A$2:$A$6,dFornecedor!$B$2:$B$6)</f>
        <v>StepUp</v>
      </c>
      <c r="M8590" t="str">
        <f>_xlfn.XLOOKUP(G8590,dMateriaPrima!$A$2:$A$12,dMateriaPrima!$B$2:$B$12)</f>
        <v>Couro</v>
      </c>
      <c r="N8590" s="2">
        <f>_xlfn.XLOOKUP(G8590,dMateriaPrima!$A$2:$A$12,dMateriaPrima!$C$2:$C$12)</f>
        <v>4.4000000000000004</v>
      </c>
      <c r="O8590" s="3">
        <f t="shared" si="670"/>
        <v>1152.8000000000002</v>
      </c>
      <c r="P8590" s="4">
        <f t="shared" si="671"/>
        <v>0</v>
      </c>
      <c r="Q8590" s="3">
        <f t="shared" si="672"/>
        <v>1152.8000000000002</v>
      </c>
      <c r="R8590" t="str">
        <f t="shared" si="673"/>
        <v>No prazo</v>
      </c>
      <c r="S8590" s="5">
        <f t="shared" si="674"/>
        <v>0</v>
      </c>
    </row>
    <row r="8591" spans="1:19" x14ac:dyDescent="0.25">
      <c r="A8591">
        <v>8590</v>
      </c>
      <c r="B8591" s="1">
        <v>44441</v>
      </c>
      <c r="C8591" s="1">
        <v>44444</v>
      </c>
      <c r="D8591" s="1">
        <v>44462</v>
      </c>
      <c r="E8591" s="1">
        <v>44462</v>
      </c>
      <c r="F8591">
        <v>1</v>
      </c>
      <c r="G8591">
        <v>9</v>
      </c>
      <c r="H8591">
        <v>2</v>
      </c>
      <c r="I8591" s="6">
        <v>0</v>
      </c>
      <c r="J8591">
        <v>4</v>
      </c>
      <c r="K8591" t="str">
        <f>_xlfn.XLOOKUP(fCompras!F8591,dComprador!$A$2:$A$7,dComprador!$B$2:$B$7)</f>
        <v>Alon</v>
      </c>
      <c r="L8591" t="str">
        <f>_xlfn.XLOOKUP(J8591,dFornecedor!$A$2:$A$6,dFornecedor!$B$2:$B$6)</f>
        <v>AlphaOmega</v>
      </c>
      <c r="M8591" t="str">
        <f>_xlfn.XLOOKUP(G8591,dMateriaPrima!$A$2:$A$12,dMateriaPrima!$B$2:$B$12)</f>
        <v>Couro</v>
      </c>
      <c r="N8591" s="2">
        <f>_xlfn.XLOOKUP(G8591,dMateriaPrima!$A$2:$A$12,dMateriaPrima!$C$2:$C$12)</f>
        <v>4.4000000000000004</v>
      </c>
      <c r="O8591" s="3">
        <f t="shared" si="670"/>
        <v>8.8000000000000007</v>
      </c>
      <c r="P8591" s="4">
        <f t="shared" si="671"/>
        <v>0</v>
      </c>
      <c r="Q8591" s="3">
        <f t="shared" si="672"/>
        <v>8.8000000000000007</v>
      </c>
      <c r="R8591" t="str">
        <f t="shared" si="673"/>
        <v>No prazo</v>
      </c>
      <c r="S8591" s="5">
        <f t="shared" si="674"/>
        <v>0</v>
      </c>
    </row>
    <row r="8592" spans="1:19" x14ac:dyDescent="0.25">
      <c r="A8592">
        <v>8591</v>
      </c>
      <c r="B8592" s="1">
        <v>44441</v>
      </c>
      <c r="C8592" s="1">
        <v>44441</v>
      </c>
      <c r="D8592" s="1">
        <v>44468</v>
      </c>
      <c r="E8592" s="1">
        <v>44471</v>
      </c>
      <c r="F8592">
        <v>1</v>
      </c>
      <c r="G8592">
        <v>8</v>
      </c>
      <c r="H8592">
        <v>6</v>
      </c>
      <c r="I8592" s="6">
        <v>0</v>
      </c>
      <c r="J8592">
        <v>2</v>
      </c>
      <c r="K8592" t="str">
        <f>_xlfn.XLOOKUP(fCompras!F8592,dComprador!$A$2:$A$7,dComprador!$B$2:$B$7)</f>
        <v>Alon</v>
      </c>
      <c r="L8592" t="str">
        <f>_xlfn.XLOOKUP(J8592,dFornecedor!$A$2:$A$6,dFornecedor!$B$2:$B$6)</f>
        <v>Minerva</v>
      </c>
      <c r="M8592" t="str">
        <f>_xlfn.XLOOKUP(G8592,dMateriaPrima!$A$2:$A$12,dMateriaPrima!$B$2:$B$12)</f>
        <v>Cimento</v>
      </c>
      <c r="N8592" s="2">
        <f>_xlfn.XLOOKUP(G8592,dMateriaPrima!$A$2:$A$12,dMateriaPrima!$C$2:$C$12)</f>
        <v>23</v>
      </c>
      <c r="O8592" s="3">
        <f t="shared" si="670"/>
        <v>138</v>
      </c>
      <c r="P8592" s="4">
        <f t="shared" si="671"/>
        <v>0</v>
      </c>
      <c r="Q8592" s="3">
        <f t="shared" si="672"/>
        <v>138</v>
      </c>
      <c r="R8592" t="str">
        <f t="shared" si="673"/>
        <v>Em atraso</v>
      </c>
      <c r="S8592" s="5">
        <f t="shared" si="674"/>
        <v>3</v>
      </c>
    </row>
    <row r="8593" spans="1:19" x14ac:dyDescent="0.25">
      <c r="A8593">
        <v>8592</v>
      </c>
      <c r="B8593" s="1">
        <v>44441</v>
      </c>
      <c r="C8593" s="1">
        <v>44442</v>
      </c>
      <c r="D8593" s="1">
        <v>44464</v>
      </c>
      <c r="E8593" s="1">
        <v>44466</v>
      </c>
      <c r="F8593">
        <v>1</v>
      </c>
      <c r="G8593">
        <v>8</v>
      </c>
      <c r="H8593">
        <v>243</v>
      </c>
      <c r="I8593" s="6">
        <v>0</v>
      </c>
      <c r="J8593">
        <v>3</v>
      </c>
      <c r="K8593" t="str">
        <f>_xlfn.XLOOKUP(fCompras!F8593,dComprador!$A$2:$A$7,dComprador!$B$2:$B$7)</f>
        <v>Alon</v>
      </c>
      <c r="L8593" t="str">
        <f>_xlfn.XLOOKUP(J8593,dFornecedor!$A$2:$A$6,dFornecedor!$B$2:$B$6)</f>
        <v>StepUp</v>
      </c>
      <c r="M8593" t="str">
        <f>_xlfn.XLOOKUP(G8593,dMateriaPrima!$A$2:$A$12,dMateriaPrima!$B$2:$B$12)</f>
        <v>Cimento</v>
      </c>
      <c r="N8593" s="2">
        <f>_xlfn.XLOOKUP(G8593,dMateriaPrima!$A$2:$A$12,dMateriaPrima!$C$2:$C$12)</f>
        <v>23</v>
      </c>
      <c r="O8593" s="3">
        <f t="shared" si="670"/>
        <v>5589</v>
      </c>
      <c r="P8593" s="4">
        <f t="shared" si="671"/>
        <v>0</v>
      </c>
      <c r="Q8593" s="3">
        <f t="shared" si="672"/>
        <v>5589</v>
      </c>
      <c r="R8593" t="str">
        <f t="shared" si="673"/>
        <v>Em atraso</v>
      </c>
      <c r="S8593" s="5">
        <f t="shared" si="674"/>
        <v>2</v>
      </c>
    </row>
    <row r="8594" spans="1:19" x14ac:dyDescent="0.25">
      <c r="A8594">
        <v>8593</v>
      </c>
      <c r="B8594" s="1">
        <v>44442</v>
      </c>
      <c r="C8594" s="1">
        <v>44443</v>
      </c>
      <c r="D8594" s="1">
        <v>44451</v>
      </c>
      <c r="E8594" s="1">
        <v>44452</v>
      </c>
      <c r="F8594">
        <v>4</v>
      </c>
      <c r="G8594">
        <v>5</v>
      </c>
      <c r="H8594">
        <v>184</v>
      </c>
      <c r="I8594" s="6">
        <v>0</v>
      </c>
      <c r="J8594">
        <v>3</v>
      </c>
      <c r="K8594" t="str">
        <f>_xlfn.XLOOKUP(fCompras!F8594,dComprador!$A$2:$A$7,dComprador!$B$2:$B$7)</f>
        <v>Lira</v>
      </c>
      <c r="L8594" t="str">
        <f>_xlfn.XLOOKUP(J8594,dFornecedor!$A$2:$A$6,dFornecedor!$B$2:$B$6)</f>
        <v>StepUp</v>
      </c>
      <c r="M8594" t="str">
        <f>_xlfn.XLOOKUP(G8594,dMateriaPrima!$A$2:$A$12,dMateriaPrima!$B$2:$B$12)</f>
        <v>Areia</v>
      </c>
      <c r="N8594" s="2">
        <f>_xlfn.XLOOKUP(G8594,dMateriaPrima!$A$2:$A$12,dMateriaPrima!$C$2:$C$12)</f>
        <v>3.59</v>
      </c>
      <c r="O8594" s="3">
        <f t="shared" si="670"/>
        <v>660.56</v>
      </c>
      <c r="P8594" s="4">
        <f t="shared" si="671"/>
        <v>0</v>
      </c>
      <c r="Q8594" s="3">
        <f t="shared" si="672"/>
        <v>660.56</v>
      </c>
      <c r="R8594" t="str">
        <f t="shared" si="673"/>
        <v>Em atraso</v>
      </c>
      <c r="S8594" s="5">
        <f t="shared" si="674"/>
        <v>1</v>
      </c>
    </row>
    <row r="8595" spans="1:19" x14ac:dyDescent="0.25">
      <c r="A8595">
        <v>8594</v>
      </c>
      <c r="B8595" s="1">
        <v>44442</v>
      </c>
      <c r="C8595" s="1">
        <v>44443</v>
      </c>
      <c r="D8595" s="1">
        <v>44450</v>
      </c>
      <c r="E8595" s="1">
        <v>44452</v>
      </c>
      <c r="F8595">
        <v>4</v>
      </c>
      <c r="G8595">
        <v>11</v>
      </c>
      <c r="H8595">
        <v>86</v>
      </c>
      <c r="I8595" s="6">
        <v>0</v>
      </c>
      <c r="J8595">
        <v>3</v>
      </c>
      <c r="K8595" t="str">
        <f>_xlfn.XLOOKUP(fCompras!F8595,dComprador!$A$2:$A$7,dComprador!$B$2:$B$7)</f>
        <v>Lira</v>
      </c>
      <c r="L8595" t="str">
        <f>_xlfn.XLOOKUP(J8595,dFornecedor!$A$2:$A$6,dFornecedor!$B$2:$B$6)</f>
        <v>StepUp</v>
      </c>
      <c r="M8595" t="str">
        <f>_xlfn.XLOOKUP(G8595,dMateriaPrima!$A$2:$A$12,dMateriaPrima!$B$2:$B$12)</f>
        <v>Papel</v>
      </c>
      <c r="N8595" s="2">
        <f>_xlfn.XLOOKUP(G8595,dMateriaPrima!$A$2:$A$12,dMateriaPrima!$C$2:$C$12)</f>
        <v>9</v>
      </c>
      <c r="O8595" s="3">
        <f t="shared" si="670"/>
        <v>774</v>
      </c>
      <c r="P8595" s="4">
        <f t="shared" si="671"/>
        <v>0</v>
      </c>
      <c r="Q8595" s="3">
        <f t="shared" si="672"/>
        <v>774</v>
      </c>
      <c r="R8595" t="str">
        <f t="shared" si="673"/>
        <v>Em atraso</v>
      </c>
      <c r="S8595" s="5">
        <f t="shared" si="674"/>
        <v>2</v>
      </c>
    </row>
    <row r="8596" spans="1:19" x14ac:dyDescent="0.25">
      <c r="A8596">
        <v>8595</v>
      </c>
      <c r="B8596" s="1">
        <v>44442</v>
      </c>
      <c r="C8596" s="1">
        <v>44442</v>
      </c>
      <c r="D8596" s="1">
        <v>44447</v>
      </c>
      <c r="E8596" s="1">
        <v>44452</v>
      </c>
      <c r="F8596">
        <v>4</v>
      </c>
      <c r="G8596">
        <v>8</v>
      </c>
      <c r="H8596">
        <v>233</v>
      </c>
      <c r="I8596" s="6">
        <v>0</v>
      </c>
      <c r="J8596">
        <v>2</v>
      </c>
      <c r="K8596" t="str">
        <f>_xlfn.XLOOKUP(fCompras!F8596,dComprador!$A$2:$A$7,dComprador!$B$2:$B$7)</f>
        <v>Lira</v>
      </c>
      <c r="L8596" t="str">
        <f>_xlfn.XLOOKUP(J8596,dFornecedor!$A$2:$A$6,dFornecedor!$B$2:$B$6)</f>
        <v>Minerva</v>
      </c>
      <c r="M8596" t="str">
        <f>_xlfn.XLOOKUP(G8596,dMateriaPrima!$A$2:$A$12,dMateriaPrima!$B$2:$B$12)</f>
        <v>Cimento</v>
      </c>
      <c r="N8596" s="2">
        <f>_xlfn.XLOOKUP(G8596,dMateriaPrima!$A$2:$A$12,dMateriaPrima!$C$2:$C$12)</f>
        <v>23</v>
      </c>
      <c r="O8596" s="3">
        <f t="shared" si="670"/>
        <v>5359</v>
      </c>
      <c r="P8596" s="4">
        <f t="shared" si="671"/>
        <v>0</v>
      </c>
      <c r="Q8596" s="3">
        <f t="shared" si="672"/>
        <v>5359</v>
      </c>
      <c r="R8596" t="str">
        <f t="shared" si="673"/>
        <v>Em atraso</v>
      </c>
      <c r="S8596" s="5">
        <f t="shared" si="674"/>
        <v>5</v>
      </c>
    </row>
    <row r="8597" spans="1:19" x14ac:dyDescent="0.25">
      <c r="A8597">
        <v>8596</v>
      </c>
      <c r="B8597" s="1">
        <v>44442</v>
      </c>
      <c r="C8597" s="1">
        <v>44451</v>
      </c>
      <c r="D8597" s="1">
        <v>44453</v>
      </c>
      <c r="E8597" s="1">
        <v>44459</v>
      </c>
      <c r="F8597">
        <v>4</v>
      </c>
      <c r="G8597">
        <v>11</v>
      </c>
      <c r="H8597">
        <v>204</v>
      </c>
      <c r="I8597" s="6">
        <v>0</v>
      </c>
      <c r="J8597">
        <v>3</v>
      </c>
      <c r="K8597" t="str">
        <f>_xlfn.XLOOKUP(fCompras!F8597,dComprador!$A$2:$A$7,dComprador!$B$2:$B$7)</f>
        <v>Lira</v>
      </c>
      <c r="L8597" t="str">
        <f>_xlfn.XLOOKUP(J8597,dFornecedor!$A$2:$A$6,dFornecedor!$B$2:$B$6)</f>
        <v>StepUp</v>
      </c>
      <c r="M8597" t="str">
        <f>_xlfn.XLOOKUP(G8597,dMateriaPrima!$A$2:$A$12,dMateriaPrima!$B$2:$B$12)</f>
        <v>Papel</v>
      </c>
      <c r="N8597" s="2">
        <f>_xlfn.XLOOKUP(G8597,dMateriaPrima!$A$2:$A$12,dMateriaPrima!$C$2:$C$12)</f>
        <v>9</v>
      </c>
      <c r="O8597" s="3">
        <f t="shared" si="670"/>
        <v>1836</v>
      </c>
      <c r="P8597" s="4">
        <f t="shared" si="671"/>
        <v>0</v>
      </c>
      <c r="Q8597" s="3">
        <f t="shared" si="672"/>
        <v>1836</v>
      </c>
      <c r="R8597" t="str">
        <f t="shared" si="673"/>
        <v>Em atraso</v>
      </c>
      <c r="S8597" s="5">
        <f t="shared" si="674"/>
        <v>6</v>
      </c>
    </row>
    <row r="8598" spans="1:19" x14ac:dyDescent="0.25">
      <c r="A8598">
        <v>8597</v>
      </c>
      <c r="B8598" s="1">
        <v>44442</v>
      </c>
      <c r="C8598" s="1">
        <v>44445</v>
      </c>
      <c r="D8598" s="1">
        <v>44449</v>
      </c>
      <c r="E8598" s="1">
        <v>44451</v>
      </c>
      <c r="F8598">
        <v>4</v>
      </c>
      <c r="G8598">
        <v>11</v>
      </c>
      <c r="H8598">
        <v>151</v>
      </c>
      <c r="I8598" s="6">
        <v>0</v>
      </c>
      <c r="J8598">
        <v>3</v>
      </c>
      <c r="K8598" t="str">
        <f>_xlfn.XLOOKUP(fCompras!F8598,dComprador!$A$2:$A$7,dComprador!$B$2:$B$7)</f>
        <v>Lira</v>
      </c>
      <c r="L8598" t="str">
        <f>_xlfn.XLOOKUP(J8598,dFornecedor!$A$2:$A$6,dFornecedor!$B$2:$B$6)</f>
        <v>StepUp</v>
      </c>
      <c r="M8598" t="str">
        <f>_xlfn.XLOOKUP(G8598,dMateriaPrima!$A$2:$A$12,dMateriaPrima!$B$2:$B$12)</f>
        <v>Papel</v>
      </c>
      <c r="N8598" s="2">
        <f>_xlfn.XLOOKUP(G8598,dMateriaPrima!$A$2:$A$12,dMateriaPrima!$C$2:$C$12)</f>
        <v>9</v>
      </c>
      <c r="O8598" s="3">
        <f t="shared" si="670"/>
        <v>1359</v>
      </c>
      <c r="P8598" s="4">
        <f t="shared" si="671"/>
        <v>0</v>
      </c>
      <c r="Q8598" s="3">
        <f t="shared" si="672"/>
        <v>1359</v>
      </c>
      <c r="R8598" t="str">
        <f t="shared" si="673"/>
        <v>Em atraso</v>
      </c>
      <c r="S8598" s="5">
        <f t="shared" si="674"/>
        <v>2</v>
      </c>
    </row>
    <row r="8599" spans="1:19" x14ac:dyDescent="0.25">
      <c r="A8599">
        <v>8598</v>
      </c>
      <c r="B8599" s="1">
        <v>44442</v>
      </c>
      <c r="C8599" s="1">
        <v>44442</v>
      </c>
      <c r="D8599" s="1">
        <v>44460</v>
      </c>
      <c r="E8599" s="1">
        <v>44461</v>
      </c>
      <c r="F8599">
        <v>1</v>
      </c>
      <c r="G8599">
        <v>10</v>
      </c>
      <c r="H8599">
        <v>175</v>
      </c>
      <c r="I8599" s="6">
        <v>0</v>
      </c>
      <c r="J8599">
        <v>2</v>
      </c>
      <c r="K8599" t="str">
        <f>_xlfn.XLOOKUP(fCompras!F8599,dComprador!$A$2:$A$7,dComprador!$B$2:$B$7)</f>
        <v>Alon</v>
      </c>
      <c r="L8599" t="str">
        <f>_xlfn.XLOOKUP(J8599,dFornecedor!$A$2:$A$6,dFornecedor!$B$2:$B$6)</f>
        <v>Minerva</v>
      </c>
      <c r="M8599" t="str">
        <f>_xlfn.XLOOKUP(G8599,dMateriaPrima!$A$2:$A$12,dMateriaPrima!$B$2:$B$12)</f>
        <v>Pedra Britada</v>
      </c>
      <c r="N8599" s="2">
        <f>_xlfn.XLOOKUP(G8599,dMateriaPrima!$A$2:$A$12,dMateriaPrima!$C$2:$C$12)</f>
        <v>56</v>
      </c>
      <c r="O8599" s="3">
        <f t="shared" si="670"/>
        <v>9800</v>
      </c>
      <c r="P8599" s="4">
        <f t="shared" si="671"/>
        <v>0</v>
      </c>
      <c r="Q8599" s="3">
        <f t="shared" si="672"/>
        <v>9800</v>
      </c>
      <c r="R8599" t="str">
        <f t="shared" si="673"/>
        <v>Em atraso</v>
      </c>
      <c r="S8599" s="5">
        <f t="shared" si="674"/>
        <v>1</v>
      </c>
    </row>
    <row r="8600" spans="1:19" x14ac:dyDescent="0.25">
      <c r="A8600">
        <v>8599</v>
      </c>
      <c r="B8600" s="1">
        <v>44442</v>
      </c>
      <c r="C8600" s="1">
        <v>44449</v>
      </c>
      <c r="D8600" s="1">
        <v>44463</v>
      </c>
      <c r="E8600" s="1">
        <v>44465</v>
      </c>
      <c r="F8600">
        <v>1</v>
      </c>
      <c r="G8600">
        <v>8</v>
      </c>
      <c r="H8600">
        <v>45</v>
      </c>
      <c r="I8600" s="6">
        <v>0</v>
      </c>
      <c r="J8600">
        <v>3</v>
      </c>
      <c r="K8600" t="str">
        <f>_xlfn.XLOOKUP(fCompras!F8600,dComprador!$A$2:$A$7,dComprador!$B$2:$B$7)</f>
        <v>Alon</v>
      </c>
      <c r="L8600" t="str">
        <f>_xlfn.XLOOKUP(J8600,dFornecedor!$A$2:$A$6,dFornecedor!$B$2:$B$6)</f>
        <v>StepUp</v>
      </c>
      <c r="M8600" t="str">
        <f>_xlfn.XLOOKUP(G8600,dMateriaPrima!$A$2:$A$12,dMateriaPrima!$B$2:$B$12)</f>
        <v>Cimento</v>
      </c>
      <c r="N8600" s="2">
        <f>_xlfn.XLOOKUP(G8600,dMateriaPrima!$A$2:$A$12,dMateriaPrima!$C$2:$C$12)</f>
        <v>23</v>
      </c>
      <c r="O8600" s="3">
        <f t="shared" si="670"/>
        <v>1035</v>
      </c>
      <c r="P8600" s="4">
        <f t="shared" si="671"/>
        <v>0</v>
      </c>
      <c r="Q8600" s="3">
        <f t="shared" si="672"/>
        <v>1035</v>
      </c>
      <c r="R8600" t="str">
        <f t="shared" si="673"/>
        <v>Em atraso</v>
      </c>
      <c r="S8600" s="5">
        <f t="shared" si="674"/>
        <v>2</v>
      </c>
    </row>
    <row r="8601" spans="1:19" x14ac:dyDescent="0.25">
      <c r="A8601">
        <v>8600</v>
      </c>
      <c r="B8601" s="1">
        <v>44442</v>
      </c>
      <c r="C8601" s="1">
        <v>44452</v>
      </c>
      <c r="D8601" s="1">
        <v>44460</v>
      </c>
      <c r="E8601" s="1">
        <v>44465</v>
      </c>
      <c r="F8601">
        <v>1</v>
      </c>
      <c r="G8601">
        <v>5</v>
      </c>
      <c r="H8601">
        <v>252</v>
      </c>
      <c r="I8601" s="6">
        <v>0</v>
      </c>
      <c r="J8601">
        <v>3</v>
      </c>
      <c r="K8601" t="str">
        <f>_xlfn.XLOOKUP(fCompras!F8601,dComprador!$A$2:$A$7,dComprador!$B$2:$B$7)</f>
        <v>Alon</v>
      </c>
      <c r="L8601" t="str">
        <f>_xlfn.XLOOKUP(J8601,dFornecedor!$A$2:$A$6,dFornecedor!$B$2:$B$6)</f>
        <v>StepUp</v>
      </c>
      <c r="M8601" t="str">
        <f>_xlfn.XLOOKUP(G8601,dMateriaPrima!$A$2:$A$12,dMateriaPrima!$B$2:$B$12)</f>
        <v>Areia</v>
      </c>
      <c r="N8601" s="2">
        <f>_xlfn.XLOOKUP(G8601,dMateriaPrima!$A$2:$A$12,dMateriaPrima!$C$2:$C$12)</f>
        <v>3.59</v>
      </c>
      <c r="O8601" s="3">
        <f t="shared" si="670"/>
        <v>904.68</v>
      </c>
      <c r="P8601" s="4">
        <f t="shared" si="671"/>
        <v>0</v>
      </c>
      <c r="Q8601" s="3">
        <f t="shared" si="672"/>
        <v>904.68</v>
      </c>
      <c r="R8601" t="str">
        <f t="shared" si="673"/>
        <v>Em atraso</v>
      </c>
      <c r="S8601" s="5">
        <f t="shared" si="674"/>
        <v>5</v>
      </c>
    </row>
    <row r="8602" spans="1:19" x14ac:dyDescent="0.25">
      <c r="A8602">
        <v>8601</v>
      </c>
      <c r="B8602" s="1">
        <v>44442</v>
      </c>
      <c r="C8602" s="1">
        <v>44442</v>
      </c>
      <c r="D8602" s="1">
        <v>44461</v>
      </c>
      <c r="E8602" s="1">
        <v>44466</v>
      </c>
      <c r="F8602">
        <v>1</v>
      </c>
      <c r="G8602">
        <v>2</v>
      </c>
      <c r="H8602">
        <v>642</v>
      </c>
      <c r="I8602" s="6">
        <v>0</v>
      </c>
      <c r="J8602">
        <v>2</v>
      </c>
      <c r="K8602" t="str">
        <f>_xlfn.XLOOKUP(fCompras!F8602,dComprador!$A$2:$A$7,dComprador!$B$2:$B$7)</f>
        <v>Alon</v>
      </c>
      <c r="L8602" t="str">
        <f>_xlfn.XLOOKUP(J8602,dFornecedor!$A$2:$A$6,dFornecedor!$B$2:$B$6)</f>
        <v>Minerva</v>
      </c>
      <c r="M8602" t="str">
        <f>_xlfn.XLOOKUP(G8602,dMateriaPrima!$A$2:$A$12,dMateriaPrima!$B$2:$B$12)</f>
        <v>Chapa Metal</v>
      </c>
      <c r="N8602" s="2">
        <f>_xlfn.XLOOKUP(G8602,dMateriaPrima!$A$2:$A$12,dMateriaPrima!$C$2:$C$12)</f>
        <v>299.89999999999998</v>
      </c>
      <c r="O8602" s="3">
        <f t="shared" si="670"/>
        <v>192535.8</v>
      </c>
      <c r="P8602" s="4">
        <f t="shared" si="671"/>
        <v>0</v>
      </c>
      <c r="Q8602" s="3">
        <f t="shared" si="672"/>
        <v>192535.8</v>
      </c>
      <c r="R8602" t="str">
        <f t="shared" si="673"/>
        <v>Em atraso</v>
      </c>
      <c r="S8602" s="5">
        <f t="shared" si="674"/>
        <v>5</v>
      </c>
    </row>
    <row r="8603" spans="1:19" x14ac:dyDescent="0.25">
      <c r="A8603">
        <v>8602</v>
      </c>
      <c r="B8603" s="1">
        <v>44442</v>
      </c>
      <c r="C8603" s="1">
        <v>44449</v>
      </c>
      <c r="D8603" s="1">
        <v>44474</v>
      </c>
      <c r="E8603" s="1">
        <v>44475</v>
      </c>
      <c r="F8603">
        <v>1</v>
      </c>
      <c r="G8603">
        <v>9</v>
      </c>
      <c r="H8603">
        <v>94</v>
      </c>
      <c r="I8603" s="6">
        <v>0</v>
      </c>
      <c r="J8603">
        <v>2</v>
      </c>
      <c r="K8603" t="str">
        <f>_xlfn.XLOOKUP(fCompras!F8603,dComprador!$A$2:$A$7,dComprador!$B$2:$B$7)</f>
        <v>Alon</v>
      </c>
      <c r="L8603" t="str">
        <f>_xlfn.XLOOKUP(J8603,dFornecedor!$A$2:$A$6,dFornecedor!$B$2:$B$6)</f>
        <v>Minerva</v>
      </c>
      <c r="M8603" t="str">
        <f>_xlfn.XLOOKUP(G8603,dMateriaPrima!$A$2:$A$12,dMateriaPrima!$B$2:$B$12)</f>
        <v>Couro</v>
      </c>
      <c r="N8603" s="2">
        <f>_xlfn.XLOOKUP(G8603,dMateriaPrima!$A$2:$A$12,dMateriaPrima!$C$2:$C$12)</f>
        <v>4.4000000000000004</v>
      </c>
      <c r="O8603" s="3">
        <f t="shared" si="670"/>
        <v>413.6</v>
      </c>
      <c r="P8603" s="4">
        <f t="shared" si="671"/>
        <v>0</v>
      </c>
      <c r="Q8603" s="3">
        <f t="shared" si="672"/>
        <v>413.6</v>
      </c>
      <c r="R8603" t="str">
        <f t="shared" si="673"/>
        <v>Em atraso</v>
      </c>
      <c r="S8603" s="5">
        <f t="shared" si="674"/>
        <v>1</v>
      </c>
    </row>
    <row r="8604" spans="1:19" x14ac:dyDescent="0.25">
      <c r="A8604">
        <v>8603</v>
      </c>
      <c r="B8604" s="1">
        <v>44442</v>
      </c>
      <c r="C8604" s="1">
        <v>44447</v>
      </c>
      <c r="D8604" s="1">
        <v>44464</v>
      </c>
      <c r="E8604" s="1">
        <v>44466</v>
      </c>
      <c r="F8604">
        <v>1</v>
      </c>
      <c r="G8604">
        <v>1</v>
      </c>
      <c r="H8604">
        <v>75</v>
      </c>
      <c r="I8604" s="6">
        <v>0</v>
      </c>
      <c r="J8604">
        <v>1</v>
      </c>
      <c r="K8604" t="str">
        <f>_xlfn.XLOOKUP(fCompras!F8604,dComprador!$A$2:$A$7,dComprador!$B$2:$B$7)</f>
        <v>Alon</v>
      </c>
      <c r="L8604" t="str">
        <f>_xlfn.XLOOKUP(J8604,dFornecedor!$A$2:$A$6,dFornecedor!$B$2:$B$6)</f>
        <v>NorthShore</v>
      </c>
      <c r="M8604" t="str">
        <f>_xlfn.XLOOKUP(G8604,dMateriaPrima!$A$2:$A$12,dMateriaPrima!$B$2:$B$12)</f>
        <v>Tecido</v>
      </c>
      <c r="N8604" s="2">
        <f>_xlfn.XLOOKUP(G8604,dMateriaPrima!$A$2:$A$12,dMateriaPrima!$C$2:$C$12)</f>
        <v>18</v>
      </c>
      <c r="O8604" s="3">
        <f t="shared" si="670"/>
        <v>1350</v>
      </c>
      <c r="P8604" s="4">
        <f t="shared" si="671"/>
        <v>0</v>
      </c>
      <c r="Q8604" s="3">
        <f t="shared" si="672"/>
        <v>1350</v>
      </c>
      <c r="R8604" t="str">
        <f t="shared" si="673"/>
        <v>Em atraso</v>
      </c>
      <c r="S8604" s="5">
        <f t="shared" si="674"/>
        <v>2</v>
      </c>
    </row>
    <row r="8605" spans="1:19" x14ac:dyDescent="0.25">
      <c r="A8605">
        <v>8604</v>
      </c>
      <c r="B8605" s="1">
        <v>44443</v>
      </c>
      <c r="C8605" s="1">
        <v>44451</v>
      </c>
      <c r="D8605" s="1">
        <v>44455</v>
      </c>
      <c r="E8605" s="1">
        <v>44456</v>
      </c>
      <c r="F8605">
        <v>4</v>
      </c>
      <c r="G8605">
        <v>5</v>
      </c>
      <c r="H8605">
        <v>3</v>
      </c>
      <c r="I8605" s="6">
        <v>0</v>
      </c>
      <c r="J8605">
        <v>2</v>
      </c>
      <c r="K8605" t="str">
        <f>_xlfn.XLOOKUP(fCompras!F8605,dComprador!$A$2:$A$7,dComprador!$B$2:$B$7)</f>
        <v>Lira</v>
      </c>
      <c r="L8605" t="str">
        <f>_xlfn.XLOOKUP(J8605,dFornecedor!$A$2:$A$6,dFornecedor!$B$2:$B$6)</f>
        <v>Minerva</v>
      </c>
      <c r="M8605" t="str">
        <f>_xlfn.XLOOKUP(G8605,dMateriaPrima!$A$2:$A$12,dMateriaPrima!$B$2:$B$12)</f>
        <v>Areia</v>
      </c>
      <c r="N8605" s="2">
        <f>_xlfn.XLOOKUP(G8605,dMateriaPrima!$A$2:$A$12,dMateriaPrima!$C$2:$C$12)</f>
        <v>3.59</v>
      </c>
      <c r="O8605" s="3">
        <f t="shared" si="670"/>
        <v>10.77</v>
      </c>
      <c r="P8605" s="4">
        <f t="shared" si="671"/>
        <v>0</v>
      </c>
      <c r="Q8605" s="3">
        <f t="shared" si="672"/>
        <v>10.77</v>
      </c>
      <c r="R8605" t="str">
        <f t="shared" si="673"/>
        <v>Em atraso</v>
      </c>
      <c r="S8605" s="5">
        <f t="shared" si="674"/>
        <v>1</v>
      </c>
    </row>
    <row r="8606" spans="1:19" x14ac:dyDescent="0.25">
      <c r="A8606">
        <v>8605</v>
      </c>
      <c r="B8606" s="1">
        <v>44443</v>
      </c>
      <c r="C8606" s="1">
        <v>44455</v>
      </c>
      <c r="D8606" s="1">
        <v>44455</v>
      </c>
      <c r="E8606" s="1">
        <v>44461</v>
      </c>
      <c r="F8606">
        <v>4</v>
      </c>
      <c r="G8606">
        <v>9</v>
      </c>
      <c r="H8606">
        <v>193</v>
      </c>
      <c r="I8606" s="6">
        <v>0</v>
      </c>
      <c r="J8606">
        <v>1</v>
      </c>
      <c r="K8606" t="str">
        <f>_xlfn.XLOOKUP(fCompras!F8606,dComprador!$A$2:$A$7,dComprador!$B$2:$B$7)</f>
        <v>Lira</v>
      </c>
      <c r="L8606" t="str">
        <f>_xlfn.XLOOKUP(J8606,dFornecedor!$A$2:$A$6,dFornecedor!$B$2:$B$6)</f>
        <v>NorthShore</v>
      </c>
      <c r="M8606" t="str">
        <f>_xlfn.XLOOKUP(G8606,dMateriaPrima!$A$2:$A$12,dMateriaPrima!$B$2:$B$12)</f>
        <v>Couro</v>
      </c>
      <c r="N8606" s="2">
        <f>_xlfn.XLOOKUP(G8606,dMateriaPrima!$A$2:$A$12,dMateriaPrima!$C$2:$C$12)</f>
        <v>4.4000000000000004</v>
      </c>
      <c r="O8606" s="3">
        <f t="shared" si="670"/>
        <v>849.2</v>
      </c>
      <c r="P8606" s="4">
        <f t="shared" si="671"/>
        <v>0</v>
      </c>
      <c r="Q8606" s="3">
        <f t="shared" si="672"/>
        <v>849.2</v>
      </c>
      <c r="R8606" t="str">
        <f t="shared" si="673"/>
        <v>Em atraso</v>
      </c>
      <c r="S8606" s="5">
        <f t="shared" si="674"/>
        <v>6</v>
      </c>
    </row>
    <row r="8607" spans="1:19" x14ac:dyDescent="0.25">
      <c r="A8607">
        <v>8606</v>
      </c>
      <c r="B8607" s="1">
        <v>44443</v>
      </c>
      <c r="C8607" s="1">
        <v>44449</v>
      </c>
      <c r="D8607" s="1">
        <v>44452</v>
      </c>
      <c r="E8607" s="1">
        <v>44453</v>
      </c>
      <c r="F8607">
        <v>4</v>
      </c>
      <c r="G8607">
        <v>9</v>
      </c>
      <c r="H8607">
        <v>56</v>
      </c>
      <c r="I8607" s="6">
        <v>0</v>
      </c>
      <c r="J8607">
        <v>2</v>
      </c>
      <c r="K8607" t="str">
        <f>_xlfn.XLOOKUP(fCompras!F8607,dComprador!$A$2:$A$7,dComprador!$B$2:$B$7)</f>
        <v>Lira</v>
      </c>
      <c r="L8607" t="str">
        <f>_xlfn.XLOOKUP(J8607,dFornecedor!$A$2:$A$6,dFornecedor!$B$2:$B$6)</f>
        <v>Minerva</v>
      </c>
      <c r="M8607" t="str">
        <f>_xlfn.XLOOKUP(G8607,dMateriaPrima!$A$2:$A$12,dMateriaPrima!$B$2:$B$12)</f>
        <v>Couro</v>
      </c>
      <c r="N8607" s="2">
        <f>_xlfn.XLOOKUP(G8607,dMateriaPrima!$A$2:$A$12,dMateriaPrima!$C$2:$C$12)</f>
        <v>4.4000000000000004</v>
      </c>
      <c r="O8607" s="3">
        <f t="shared" si="670"/>
        <v>246.40000000000003</v>
      </c>
      <c r="P8607" s="4">
        <f t="shared" si="671"/>
        <v>0</v>
      </c>
      <c r="Q8607" s="3">
        <f t="shared" si="672"/>
        <v>246.40000000000003</v>
      </c>
      <c r="R8607" t="str">
        <f t="shared" si="673"/>
        <v>Em atraso</v>
      </c>
      <c r="S8607" s="5">
        <f t="shared" si="674"/>
        <v>1</v>
      </c>
    </row>
    <row r="8608" spans="1:19" x14ac:dyDescent="0.25">
      <c r="A8608">
        <v>8607</v>
      </c>
      <c r="B8608" s="1">
        <v>44443</v>
      </c>
      <c r="C8608" s="1">
        <v>44444</v>
      </c>
      <c r="D8608" s="1">
        <v>44451</v>
      </c>
      <c r="E8608" s="1">
        <v>44453</v>
      </c>
      <c r="F8608">
        <v>4</v>
      </c>
      <c r="G8608">
        <v>5</v>
      </c>
      <c r="H8608">
        <v>252</v>
      </c>
      <c r="I8608" s="6">
        <v>0</v>
      </c>
      <c r="J8608">
        <v>3</v>
      </c>
      <c r="K8608" t="str">
        <f>_xlfn.XLOOKUP(fCompras!F8608,dComprador!$A$2:$A$7,dComprador!$B$2:$B$7)</f>
        <v>Lira</v>
      </c>
      <c r="L8608" t="str">
        <f>_xlfn.XLOOKUP(J8608,dFornecedor!$A$2:$A$6,dFornecedor!$B$2:$B$6)</f>
        <v>StepUp</v>
      </c>
      <c r="M8608" t="str">
        <f>_xlfn.XLOOKUP(G8608,dMateriaPrima!$A$2:$A$12,dMateriaPrima!$B$2:$B$12)</f>
        <v>Areia</v>
      </c>
      <c r="N8608" s="2">
        <f>_xlfn.XLOOKUP(G8608,dMateriaPrima!$A$2:$A$12,dMateriaPrima!$C$2:$C$12)</f>
        <v>3.59</v>
      </c>
      <c r="O8608" s="3">
        <f t="shared" si="670"/>
        <v>904.68</v>
      </c>
      <c r="P8608" s="4">
        <f t="shared" si="671"/>
        <v>0</v>
      </c>
      <c r="Q8608" s="3">
        <f t="shared" si="672"/>
        <v>904.68</v>
      </c>
      <c r="R8608" t="str">
        <f t="shared" si="673"/>
        <v>Em atraso</v>
      </c>
      <c r="S8608" s="5">
        <f t="shared" si="674"/>
        <v>2</v>
      </c>
    </row>
    <row r="8609" spans="1:19" x14ac:dyDescent="0.25">
      <c r="A8609">
        <v>8608</v>
      </c>
      <c r="B8609" s="1">
        <v>44443</v>
      </c>
      <c r="C8609" s="1">
        <v>44443</v>
      </c>
      <c r="D8609" s="1">
        <v>44450</v>
      </c>
      <c r="E8609" s="1">
        <v>44455</v>
      </c>
      <c r="F8609">
        <v>4</v>
      </c>
      <c r="G8609">
        <v>11</v>
      </c>
      <c r="H8609">
        <v>215</v>
      </c>
      <c r="I8609" s="6">
        <v>0</v>
      </c>
      <c r="J8609">
        <v>2</v>
      </c>
      <c r="K8609" t="str">
        <f>_xlfn.XLOOKUP(fCompras!F8609,dComprador!$A$2:$A$7,dComprador!$B$2:$B$7)</f>
        <v>Lira</v>
      </c>
      <c r="L8609" t="str">
        <f>_xlfn.XLOOKUP(J8609,dFornecedor!$A$2:$A$6,dFornecedor!$B$2:$B$6)</f>
        <v>Minerva</v>
      </c>
      <c r="M8609" t="str">
        <f>_xlfn.XLOOKUP(G8609,dMateriaPrima!$A$2:$A$12,dMateriaPrima!$B$2:$B$12)</f>
        <v>Papel</v>
      </c>
      <c r="N8609" s="2">
        <f>_xlfn.XLOOKUP(G8609,dMateriaPrima!$A$2:$A$12,dMateriaPrima!$C$2:$C$12)</f>
        <v>9</v>
      </c>
      <c r="O8609" s="3">
        <f t="shared" si="670"/>
        <v>1935</v>
      </c>
      <c r="P8609" s="4">
        <f t="shared" si="671"/>
        <v>0</v>
      </c>
      <c r="Q8609" s="3">
        <f t="shared" si="672"/>
        <v>1935</v>
      </c>
      <c r="R8609" t="str">
        <f t="shared" si="673"/>
        <v>Em atraso</v>
      </c>
      <c r="S8609" s="5">
        <f t="shared" si="674"/>
        <v>5</v>
      </c>
    </row>
    <row r="8610" spans="1:19" x14ac:dyDescent="0.25">
      <c r="A8610">
        <v>8609</v>
      </c>
      <c r="B8610" s="1">
        <v>44444</v>
      </c>
      <c r="C8610" s="1">
        <v>44451</v>
      </c>
      <c r="D8610" s="1">
        <v>44451</v>
      </c>
      <c r="E8610" s="1">
        <v>44456</v>
      </c>
      <c r="F8610">
        <v>4</v>
      </c>
      <c r="G8610">
        <v>6</v>
      </c>
      <c r="H8610">
        <v>143</v>
      </c>
      <c r="I8610" s="6">
        <v>0</v>
      </c>
      <c r="J8610">
        <v>1</v>
      </c>
      <c r="K8610" t="str">
        <f>_xlfn.XLOOKUP(fCompras!F8610,dComprador!$A$2:$A$7,dComprador!$B$2:$B$7)</f>
        <v>Lira</v>
      </c>
      <c r="L8610" t="str">
        <f>_xlfn.XLOOKUP(J8610,dFornecedor!$A$2:$A$6,dFornecedor!$B$2:$B$6)</f>
        <v>NorthShore</v>
      </c>
      <c r="M8610" t="str">
        <f>_xlfn.XLOOKUP(G8610,dMateriaPrima!$A$2:$A$12,dMateriaPrima!$B$2:$B$12)</f>
        <v>Fio Algodão</v>
      </c>
      <c r="N8610" s="2">
        <f>_xlfn.XLOOKUP(G8610,dMateriaPrima!$A$2:$A$12,dMateriaPrima!$C$2:$C$12)</f>
        <v>55.9</v>
      </c>
      <c r="O8610" s="3">
        <f t="shared" si="670"/>
        <v>7993.7</v>
      </c>
      <c r="P8610" s="4">
        <f t="shared" si="671"/>
        <v>0</v>
      </c>
      <c r="Q8610" s="3">
        <f t="shared" si="672"/>
        <v>7993.7</v>
      </c>
      <c r="R8610" t="str">
        <f t="shared" si="673"/>
        <v>Em atraso</v>
      </c>
      <c r="S8610" s="5">
        <f t="shared" si="674"/>
        <v>5</v>
      </c>
    </row>
    <row r="8611" spans="1:19" x14ac:dyDescent="0.25">
      <c r="A8611">
        <v>8610</v>
      </c>
      <c r="B8611" s="1">
        <v>44444</v>
      </c>
      <c r="C8611" s="1">
        <v>44451</v>
      </c>
      <c r="D8611" s="1">
        <v>44454</v>
      </c>
      <c r="E8611" s="1">
        <v>44456</v>
      </c>
      <c r="F8611">
        <v>4</v>
      </c>
      <c r="G8611">
        <v>5</v>
      </c>
      <c r="H8611">
        <v>95</v>
      </c>
      <c r="I8611" s="6">
        <v>0</v>
      </c>
      <c r="J8611">
        <v>2</v>
      </c>
      <c r="K8611" t="str">
        <f>_xlfn.XLOOKUP(fCompras!F8611,dComprador!$A$2:$A$7,dComprador!$B$2:$B$7)</f>
        <v>Lira</v>
      </c>
      <c r="L8611" t="str">
        <f>_xlfn.XLOOKUP(J8611,dFornecedor!$A$2:$A$6,dFornecedor!$B$2:$B$6)</f>
        <v>Minerva</v>
      </c>
      <c r="M8611" t="str">
        <f>_xlfn.XLOOKUP(G8611,dMateriaPrima!$A$2:$A$12,dMateriaPrima!$B$2:$B$12)</f>
        <v>Areia</v>
      </c>
      <c r="N8611" s="2">
        <f>_xlfn.XLOOKUP(G8611,dMateriaPrima!$A$2:$A$12,dMateriaPrima!$C$2:$C$12)</f>
        <v>3.59</v>
      </c>
      <c r="O8611" s="3">
        <f t="shared" si="670"/>
        <v>341.05</v>
      </c>
      <c r="P8611" s="4">
        <f t="shared" si="671"/>
        <v>0</v>
      </c>
      <c r="Q8611" s="3">
        <f t="shared" si="672"/>
        <v>341.05</v>
      </c>
      <c r="R8611" t="str">
        <f t="shared" si="673"/>
        <v>Em atraso</v>
      </c>
      <c r="S8611" s="5">
        <f t="shared" si="674"/>
        <v>2</v>
      </c>
    </row>
    <row r="8612" spans="1:19" x14ac:dyDescent="0.25">
      <c r="A8612">
        <v>8611</v>
      </c>
      <c r="B8612" s="1">
        <v>44444</v>
      </c>
      <c r="C8612" s="1">
        <v>44453</v>
      </c>
      <c r="D8612" s="1">
        <v>44456</v>
      </c>
      <c r="E8612" s="1">
        <v>44458</v>
      </c>
      <c r="F8612">
        <v>4</v>
      </c>
      <c r="G8612">
        <v>4</v>
      </c>
      <c r="H8612">
        <v>49</v>
      </c>
      <c r="I8612" s="6">
        <v>0</v>
      </c>
      <c r="J8612">
        <v>3</v>
      </c>
      <c r="K8612" t="str">
        <f>_xlfn.XLOOKUP(fCompras!F8612,dComprador!$A$2:$A$7,dComprador!$B$2:$B$7)</f>
        <v>Lira</v>
      </c>
      <c r="L8612" t="str">
        <f>_xlfn.XLOOKUP(J8612,dFornecedor!$A$2:$A$6,dFornecedor!$B$2:$B$6)</f>
        <v>StepUp</v>
      </c>
      <c r="M8612" t="str">
        <f>_xlfn.XLOOKUP(G8612,dMateriaPrima!$A$2:$A$12,dMateriaPrima!$B$2:$B$12)</f>
        <v>Madeira</v>
      </c>
      <c r="N8612" s="2">
        <f>_xlfn.XLOOKUP(G8612,dMateriaPrima!$A$2:$A$12,dMateriaPrima!$C$2:$C$12)</f>
        <v>168</v>
      </c>
      <c r="O8612" s="3">
        <f t="shared" si="670"/>
        <v>8232</v>
      </c>
      <c r="P8612" s="4">
        <f t="shared" si="671"/>
        <v>0</v>
      </c>
      <c r="Q8612" s="3">
        <f t="shared" si="672"/>
        <v>8232</v>
      </c>
      <c r="R8612" t="str">
        <f t="shared" si="673"/>
        <v>Em atraso</v>
      </c>
      <c r="S8612" s="5">
        <f t="shared" si="674"/>
        <v>2</v>
      </c>
    </row>
    <row r="8613" spans="1:19" x14ac:dyDescent="0.25">
      <c r="A8613">
        <v>8612</v>
      </c>
      <c r="B8613" s="1">
        <v>44444</v>
      </c>
      <c r="C8613" s="1">
        <v>44446</v>
      </c>
      <c r="D8613" s="1">
        <v>44450</v>
      </c>
      <c r="E8613" s="1">
        <v>44454</v>
      </c>
      <c r="F8613">
        <v>4</v>
      </c>
      <c r="G8613">
        <v>2</v>
      </c>
      <c r="H8613">
        <v>282</v>
      </c>
      <c r="I8613" s="6">
        <v>0</v>
      </c>
      <c r="J8613">
        <v>2</v>
      </c>
      <c r="K8613" t="str">
        <f>_xlfn.XLOOKUP(fCompras!F8613,dComprador!$A$2:$A$7,dComprador!$B$2:$B$7)</f>
        <v>Lira</v>
      </c>
      <c r="L8613" t="str">
        <f>_xlfn.XLOOKUP(J8613,dFornecedor!$A$2:$A$6,dFornecedor!$B$2:$B$6)</f>
        <v>Minerva</v>
      </c>
      <c r="M8613" t="str">
        <f>_xlfn.XLOOKUP(G8613,dMateriaPrima!$A$2:$A$12,dMateriaPrima!$B$2:$B$12)</f>
        <v>Chapa Metal</v>
      </c>
      <c r="N8613" s="2">
        <f>_xlfn.XLOOKUP(G8613,dMateriaPrima!$A$2:$A$12,dMateriaPrima!$C$2:$C$12)</f>
        <v>299.89999999999998</v>
      </c>
      <c r="O8613" s="3">
        <f t="shared" si="670"/>
        <v>84571.799999999988</v>
      </c>
      <c r="P8613" s="4">
        <f t="shared" si="671"/>
        <v>0</v>
      </c>
      <c r="Q8613" s="3">
        <f t="shared" si="672"/>
        <v>84571.799999999988</v>
      </c>
      <c r="R8613" t="str">
        <f t="shared" si="673"/>
        <v>Em atraso</v>
      </c>
      <c r="S8613" s="5">
        <f t="shared" si="674"/>
        <v>4</v>
      </c>
    </row>
    <row r="8614" spans="1:19" x14ac:dyDescent="0.25">
      <c r="A8614">
        <v>8613</v>
      </c>
      <c r="B8614" s="1">
        <v>44444</v>
      </c>
      <c r="C8614" s="1">
        <v>44444</v>
      </c>
      <c r="D8614" s="1">
        <v>44453</v>
      </c>
      <c r="E8614" s="1">
        <v>44453</v>
      </c>
      <c r="F8614">
        <v>4</v>
      </c>
      <c r="G8614">
        <v>5</v>
      </c>
      <c r="H8614">
        <v>10</v>
      </c>
      <c r="I8614" s="6">
        <v>0</v>
      </c>
      <c r="J8614">
        <v>2</v>
      </c>
      <c r="K8614" t="str">
        <f>_xlfn.XLOOKUP(fCompras!F8614,dComprador!$A$2:$A$7,dComprador!$B$2:$B$7)</f>
        <v>Lira</v>
      </c>
      <c r="L8614" t="str">
        <f>_xlfn.XLOOKUP(J8614,dFornecedor!$A$2:$A$6,dFornecedor!$B$2:$B$6)</f>
        <v>Minerva</v>
      </c>
      <c r="M8614" t="str">
        <f>_xlfn.XLOOKUP(G8614,dMateriaPrima!$A$2:$A$12,dMateriaPrima!$B$2:$B$12)</f>
        <v>Areia</v>
      </c>
      <c r="N8614" s="2">
        <f>_xlfn.XLOOKUP(G8614,dMateriaPrima!$A$2:$A$12,dMateriaPrima!$C$2:$C$12)</f>
        <v>3.59</v>
      </c>
      <c r="O8614" s="3">
        <f t="shared" si="670"/>
        <v>35.9</v>
      </c>
      <c r="P8614" s="4">
        <f t="shared" si="671"/>
        <v>0</v>
      </c>
      <c r="Q8614" s="3">
        <f t="shared" si="672"/>
        <v>35.9</v>
      </c>
      <c r="R8614" t="str">
        <f t="shared" si="673"/>
        <v>No prazo</v>
      </c>
      <c r="S8614" s="5">
        <f t="shared" si="674"/>
        <v>0</v>
      </c>
    </row>
    <row r="8615" spans="1:19" x14ac:dyDescent="0.25">
      <c r="A8615">
        <v>8614</v>
      </c>
      <c r="B8615" s="1">
        <v>44444</v>
      </c>
      <c r="C8615" s="1">
        <v>44455</v>
      </c>
      <c r="D8615" s="1">
        <v>44461</v>
      </c>
      <c r="E8615" s="1">
        <v>44461</v>
      </c>
      <c r="F8615">
        <v>1</v>
      </c>
      <c r="G8615">
        <v>8</v>
      </c>
      <c r="H8615">
        <v>18</v>
      </c>
      <c r="I8615" s="6">
        <v>0</v>
      </c>
      <c r="J8615">
        <v>1</v>
      </c>
      <c r="K8615" t="str">
        <f>_xlfn.XLOOKUP(fCompras!F8615,dComprador!$A$2:$A$7,dComprador!$B$2:$B$7)</f>
        <v>Alon</v>
      </c>
      <c r="L8615" t="str">
        <f>_xlfn.XLOOKUP(J8615,dFornecedor!$A$2:$A$6,dFornecedor!$B$2:$B$6)</f>
        <v>NorthShore</v>
      </c>
      <c r="M8615" t="str">
        <f>_xlfn.XLOOKUP(G8615,dMateriaPrima!$A$2:$A$12,dMateriaPrima!$B$2:$B$12)</f>
        <v>Cimento</v>
      </c>
      <c r="N8615" s="2">
        <f>_xlfn.XLOOKUP(G8615,dMateriaPrima!$A$2:$A$12,dMateriaPrima!$C$2:$C$12)</f>
        <v>23</v>
      </c>
      <c r="O8615" s="3">
        <f t="shared" si="670"/>
        <v>414</v>
      </c>
      <c r="P8615" s="4">
        <f t="shared" si="671"/>
        <v>0</v>
      </c>
      <c r="Q8615" s="3">
        <f t="shared" si="672"/>
        <v>414</v>
      </c>
      <c r="R8615" t="str">
        <f t="shared" si="673"/>
        <v>No prazo</v>
      </c>
      <c r="S8615" s="5">
        <f t="shared" si="674"/>
        <v>0</v>
      </c>
    </row>
    <row r="8616" spans="1:19" x14ac:dyDescent="0.25">
      <c r="A8616">
        <v>8615</v>
      </c>
      <c r="B8616" s="1">
        <v>44444</v>
      </c>
      <c r="C8616" s="1">
        <v>44447</v>
      </c>
      <c r="D8616" s="1">
        <v>44458</v>
      </c>
      <c r="E8616" s="1">
        <v>44459</v>
      </c>
      <c r="F8616">
        <v>1</v>
      </c>
      <c r="G8616">
        <v>7</v>
      </c>
      <c r="H8616">
        <v>74</v>
      </c>
      <c r="I8616" s="6">
        <v>0</v>
      </c>
      <c r="J8616">
        <v>2</v>
      </c>
      <c r="K8616" t="str">
        <f>_xlfn.XLOOKUP(fCompras!F8616,dComprador!$A$2:$A$7,dComprador!$B$2:$B$7)</f>
        <v>Alon</v>
      </c>
      <c r="L8616" t="str">
        <f>_xlfn.XLOOKUP(J8616,dFornecedor!$A$2:$A$6,dFornecedor!$B$2:$B$6)</f>
        <v>Minerva</v>
      </c>
      <c r="M8616" t="str">
        <f>_xlfn.XLOOKUP(G8616,dMateriaPrima!$A$2:$A$12,dMateriaPrima!$B$2:$B$12)</f>
        <v>Poliéster</v>
      </c>
      <c r="N8616" s="2">
        <f>_xlfn.XLOOKUP(G8616,dMateriaPrima!$A$2:$A$12,dMateriaPrima!$C$2:$C$12)</f>
        <v>8</v>
      </c>
      <c r="O8616" s="3">
        <f t="shared" si="670"/>
        <v>592</v>
      </c>
      <c r="P8616" s="4">
        <f t="shared" si="671"/>
        <v>0</v>
      </c>
      <c r="Q8616" s="3">
        <f t="shared" si="672"/>
        <v>592</v>
      </c>
      <c r="R8616" t="str">
        <f t="shared" si="673"/>
        <v>Em atraso</v>
      </c>
      <c r="S8616" s="5">
        <f t="shared" si="674"/>
        <v>1</v>
      </c>
    </row>
    <row r="8617" spans="1:19" x14ac:dyDescent="0.25">
      <c r="A8617">
        <v>8616</v>
      </c>
      <c r="B8617" s="1">
        <v>44444</v>
      </c>
      <c r="C8617" s="1">
        <v>44453</v>
      </c>
      <c r="D8617" s="1">
        <v>44463</v>
      </c>
      <c r="E8617" s="1">
        <v>44467</v>
      </c>
      <c r="F8617">
        <v>1</v>
      </c>
      <c r="G8617">
        <v>8</v>
      </c>
      <c r="H8617">
        <v>250</v>
      </c>
      <c r="I8617" s="6">
        <v>0</v>
      </c>
      <c r="J8617">
        <v>3</v>
      </c>
      <c r="K8617" t="str">
        <f>_xlfn.XLOOKUP(fCompras!F8617,dComprador!$A$2:$A$7,dComprador!$B$2:$B$7)</f>
        <v>Alon</v>
      </c>
      <c r="L8617" t="str">
        <f>_xlfn.XLOOKUP(J8617,dFornecedor!$A$2:$A$6,dFornecedor!$B$2:$B$6)</f>
        <v>StepUp</v>
      </c>
      <c r="M8617" t="str">
        <f>_xlfn.XLOOKUP(G8617,dMateriaPrima!$A$2:$A$12,dMateriaPrima!$B$2:$B$12)</f>
        <v>Cimento</v>
      </c>
      <c r="N8617" s="2">
        <f>_xlfn.XLOOKUP(G8617,dMateriaPrima!$A$2:$A$12,dMateriaPrima!$C$2:$C$12)</f>
        <v>23</v>
      </c>
      <c r="O8617" s="3">
        <f t="shared" si="670"/>
        <v>5750</v>
      </c>
      <c r="P8617" s="4">
        <f t="shared" si="671"/>
        <v>0</v>
      </c>
      <c r="Q8617" s="3">
        <f t="shared" si="672"/>
        <v>5750</v>
      </c>
      <c r="R8617" t="str">
        <f t="shared" si="673"/>
        <v>Em atraso</v>
      </c>
      <c r="S8617" s="5">
        <f t="shared" si="674"/>
        <v>4</v>
      </c>
    </row>
    <row r="8618" spans="1:19" x14ac:dyDescent="0.25">
      <c r="A8618">
        <v>8617</v>
      </c>
      <c r="B8618" s="1">
        <v>44444</v>
      </c>
      <c r="C8618" s="1">
        <v>44445</v>
      </c>
      <c r="D8618" s="1">
        <v>44475</v>
      </c>
      <c r="E8618" s="1">
        <v>44478</v>
      </c>
      <c r="F8618">
        <v>1</v>
      </c>
      <c r="G8618">
        <v>7</v>
      </c>
      <c r="H8618">
        <v>90</v>
      </c>
      <c r="I8618" s="6">
        <v>0</v>
      </c>
      <c r="J8618">
        <v>3</v>
      </c>
      <c r="K8618" t="str">
        <f>_xlfn.XLOOKUP(fCompras!F8618,dComprador!$A$2:$A$7,dComprador!$B$2:$B$7)</f>
        <v>Alon</v>
      </c>
      <c r="L8618" t="str">
        <f>_xlfn.XLOOKUP(J8618,dFornecedor!$A$2:$A$6,dFornecedor!$B$2:$B$6)</f>
        <v>StepUp</v>
      </c>
      <c r="M8618" t="str">
        <f>_xlfn.XLOOKUP(G8618,dMateriaPrima!$A$2:$A$12,dMateriaPrima!$B$2:$B$12)</f>
        <v>Poliéster</v>
      </c>
      <c r="N8618" s="2">
        <f>_xlfn.XLOOKUP(G8618,dMateriaPrima!$A$2:$A$12,dMateriaPrima!$C$2:$C$12)</f>
        <v>8</v>
      </c>
      <c r="O8618" s="3">
        <f t="shared" si="670"/>
        <v>720</v>
      </c>
      <c r="P8618" s="4">
        <f t="shared" si="671"/>
        <v>0</v>
      </c>
      <c r="Q8618" s="3">
        <f t="shared" si="672"/>
        <v>720</v>
      </c>
      <c r="R8618" t="str">
        <f t="shared" si="673"/>
        <v>Em atraso</v>
      </c>
      <c r="S8618" s="5">
        <f t="shared" si="674"/>
        <v>3</v>
      </c>
    </row>
    <row r="8619" spans="1:19" x14ac:dyDescent="0.25">
      <c r="A8619">
        <v>8618</v>
      </c>
      <c r="B8619" s="1">
        <v>44444</v>
      </c>
      <c r="C8619" s="1">
        <v>44444</v>
      </c>
      <c r="D8619" s="1">
        <v>44475</v>
      </c>
      <c r="E8619" s="1">
        <v>44476</v>
      </c>
      <c r="F8619">
        <v>1</v>
      </c>
      <c r="G8619">
        <v>7</v>
      </c>
      <c r="H8619">
        <v>343</v>
      </c>
      <c r="I8619" s="6">
        <v>0</v>
      </c>
      <c r="J8619">
        <v>2</v>
      </c>
      <c r="K8619" t="str">
        <f>_xlfn.XLOOKUP(fCompras!F8619,dComprador!$A$2:$A$7,dComprador!$B$2:$B$7)</f>
        <v>Alon</v>
      </c>
      <c r="L8619" t="str">
        <f>_xlfn.XLOOKUP(J8619,dFornecedor!$A$2:$A$6,dFornecedor!$B$2:$B$6)</f>
        <v>Minerva</v>
      </c>
      <c r="M8619" t="str">
        <f>_xlfn.XLOOKUP(G8619,dMateriaPrima!$A$2:$A$12,dMateriaPrima!$B$2:$B$12)</f>
        <v>Poliéster</v>
      </c>
      <c r="N8619" s="2">
        <f>_xlfn.XLOOKUP(G8619,dMateriaPrima!$A$2:$A$12,dMateriaPrima!$C$2:$C$12)</f>
        <v>8</v>
      </c>
      <c r="O8619" s="3">
        <f t="shared" si="670"/>
        <v>2744</v>
      </c>
      <c r="P8619" s="4">
        <f t="shared" si="671"/>
        <v>0</v>
      </c>
      <c r="Q8619" s="3">
        <f t="shared" si="672"/>
        <v>2744</v>
      </c>
      <c r="R8619" t="str">
        <f t="shared" si="673"/>
        <v>Em atraso</v>
      </c>
      <c r="S8619" s="5">
        <f t="shared" si="674"/>
        <v>1</v>
      </c>
    </row>
    <row r="8620" spans="1:19" x14ac:dyDescent="0.25">
      <c r="A8620">
        <v>8619</v>
      </c>
      <c r="B8620" s="1">
        <v>44444</v>
      </c>
      <c r="C8620" s="1">
        <v>44447</v>
      </c>
      <c r="D8620" s="1">
        <v>44475</v>
      </c>
      <c r="E8620" s="1">
        <v>44476</v>
      </c>
      <c r="F8620">
        <v>1</v>
      </c>
      <c r="G8620">
        <v>2</v>
      </c>
      <c r="H8620">
        <v>18</v>
      </c>
      <c r="I8620" s="6">
        <v>0</v>
      </c>
      <c r="J8620">
        <v>1</v>
      </c>
      <c r="K8620" t="str">
        <f>_xlfn.XLOOKUP(fCompras!F8620,dComprador!$A$2:$A$7,dComprador!$B$2:$B$7)</f>
        <v>Alon</v>
      </c>
      <c r="L8620" t="str">
        <f>_xlfn.XLOOKUP(J8620,dFornecedor!$A$2:$A$6,dFornecedor!$B$2:$B$6)</f>
        <v>NorthShore</v>
      </c>
      <c r="M8620" t="str">
        <f>_xlfn.XLOOKUP(G8620,dMateriaPrima!$A$2:$A$12,dMateriaPrima!$B$2:$B$12)</f>
        <v>Chapa Metal</v>
      </c>
      <c r="N8620" s="2">
        <f>_xlfn.XLOOKUP(G8620,dMateriaPrima!$A$2:$A$12,dMateriaPrima!$C$2:$C$12)</f>
        <v>299.89999999999998</v>
      </c>
      <c r="O8620" s="3">
        <f t="shared" si="670"/>
        <v>5398.2</v>
      </c>
      <c r="P8620" s="4">
        <f t="shared" si="671"/>
        <v>0</v>
      </c>
      <c r="Q8620" s="3">
        <f t="shared" si="672"/>
        <v>5398.2</v>
      </c>
      <c r="R8620" t="str">
        <f t="shared" si="673"/>
        <v>Em atraso</v>
      </c>
      <c r="S8620" s="5">
        <f t="shared" si="674"/>
        <v>1</v>
      </c>
    </row>
    <row r="8621" spans="1:19" x14ac:dyDescent="0.25">
      <c r="A8621">
        <v>8620</v>
      </c>
      <c r="B8621" s="1">
        <v>44444</v>
      </c>
      <c r="C8621" s="1">
        <v>44452</v>
      </c>
      <c r="D8621" s="1">
        <v>44468</v>
      </c>
      <c r="E8621" s="1">
        <v>44468</v>
      </c>
      <c r="F8621">
        <v>1</v>
      </c>
      <c r="G8621">
        <v>10</v>
      </c>
      <c r="H8621">
        <v>132</v>
      </c>
      <c r="I8621" s="6">
        <v>0</v>
      </c>
      <c r="J8621">
        <v>2</v>
      </c>
      <c r="K8621" t="str">
        <f>_xlfn.XLOOKUP(fCompras!F8621,dComprador!$A$2:$A$7,dComprador!$B$2:$B$7)</f>
        <v>Alon</v>
      </c>
      <c r="L8621" t="str">
        <f>_xlfn.XLOOKUP(J8621,dFornecedor!$A$2:$A$6,dFornecedor!$B$2:$B$6)</f>
        <v>Minerva</v>
      </c>
      <c r="M8621" t="str">
        <f>_xlfn.XLOOKUP(G8621,dMateriaPrima!$A$2:$A$12,dMateriaPrima!$B$2:$B$12)</f>
        <v>Pedra Britada</v>
      </c>
      <c r="N8621" s="2">
        <f>_xlfn.XLOOKUP(G8621,dMateriaPrima!$A$2:$A$12,dMateriaPrima!$C$2:$C$12)</f>
        <v>56</v>
      </c>
      <c r="O8621" s="3">
        <f t="shared" si="670"/>
        <v>7392</v>
      </c>
      <c r="P8621" s="4">
        <f t="shared" si="671"/>
        <v>0</v>
      </c>
      <c r="Q8621" s="3">
        <f t="shared" si="672"/>
        <v>7392</v>
      </c>
      <c r="R8621" t="str">
        <f t="shared" si="673"/>
        <v>No prazo</v>
      </c>
      <c r="S8621" s="5">
        <f t="shared" si="674"/>
        <v>0</v>
      </c>
    </row>
    <row r="8622" spans="1:19" x14ac:dyDescent="0.25">
      <c r="A8622">
        <v>8621</v>
      </c>
      <c r="B8622" s="1">
        <v>44445</v>
      </c>
      <c r="C8622" s="1">
        <v>44455</v>
      </c>
      <c r="D8622" s="1">
        <v>44458</v>
      </c>
      <c r="E8622" s="1">
        <v>44462</v>
      </c>
      <c r="F8622">
        <v>4</v>
      </c>
      <c r="G8622">
        <v>8</v>
      </c>
      <c r="H8622">
        <v>54</v>
      </c>
      <c r="I8622" s="6">
        <v>0</v>
      </c>
      <c r="J8622">
        <v>3</v>
      </c>
      <c r="K8622" t="str">
        <f>_xlfn.XLOOKUP(fCompras!F8622,dComprador!$A$2:$A$7,dComprador!$B$2:$B$7)</f>
        <v>Lira</v>
      </c>
      <c r="L8622" t="str">
        <f>_xlfn.XLOOKUP(J8622,dFornecedor!$A$2:$A$6,dFornecedor!$B$2:$B$6)</f>
        <v>StepUp</v>
      </c>
      <c r="M8622" t="str">
        <f>_xlfn.XLOOKUP(G8622,dMateriaPrima!$A$2:$A$12,dMateriaPrima!$B$2:$B$12)</f>
        <v>Cimento</v>
      </c>
      <c r="N8622" s="2">
        <f>_xlfn.XLOOKUP(G8622,dMateriaPrima!$A$2:$A$12,dMateriaPrima!$C$2:$C$12)</f>
        <v>23</v>
      </c>
      <c r="O8622" s="3">
        <f t="shared" si="670"/>
        <v>1242</v>
      </c>
      <c r="P8622" s="4">
        <f t="shared" si="671"/>
        <v>0</v>
      </c>
      <c r="Q8622" s="3">
        <f t="shared" si="672"/>
        <v>1242</v>
      </c>
      <c r="R8622" t="str">
        <f t="shared" si="673"/>
        <v>Em atraso</v>
      </c>
      <c r="S8622" s="5">
        <f t="shared" si="674"/>
        <v>4</v>
      </c>
    </row>
    <row r="8623" spans="1:19" x14ac:dyDescent="0.25">
      <c r="A8623">
        <v>8622</v>
      </c>
      <c r="B8623" s="1">
        <v>44445</v>
      </c>
      <c r="C8623" s="1">
        <v>44445</v>
      </c>
      <c r="D8623" s="1">
        <v>44454</v>
      </c>
      <c r="E8623" s="1">
        <v>44453</v>
      </c>
      <c r="F8623">
        <v>4</v>
      </c>
      <c r="G8623">
        <v>9</v>
      </c>
      <c r="H8623">
        <v>94</v>
      </c>
      <c r="I8623" s="6">
        <v>0</v>
      </c>
      <c r="J8623">
        <v>2</v>
      </c>
      <c r="K8623" t="str">
        <f>_xlfn.XLOOKUP(fCompras!F8623,dComprador!$A$2:$A$7,dComprador!$B$2:$B$7)</f>
        <v>Lira</v>
      </c>
      <c r="L8623" t="str">
        <f>_xlfn.XLOOKUP(J8623,dFornecedor!$A$2:$A$6,dFornecedor!$B$2:$B$6)</f>
        <v>Minerva</v>
      </c>
      <c r="M8623" t="str">
        <f>_xlfn.XLOOKUP(G8623,dMateriaPrima!$A$2:$A$12,dMateriaPrima!$B$2:$B$12)</f>
        <v>Couro</v>
      </c>
      <c r="N8623" s="2">
        <f>_xlfn.XLOOKUP(G8623,dMateriaPrima!$A$2:$A$12,dMateriaPrima!$C$2:$C$12)</f>
        <v>4.4000000000000004</v>
      </c>
      <c r="O8623" s="3">
        <f t="shared" si="670"/>
        <v>413.6</v>
      </c>
      <c r="P8623" s="4">
        <f t="shared" si="671"/>
        <v>0</v>
      </c>
      <c r="Q8623" s="3">
        <f t="shared" si="672"/>
        <v>413.6</v>
      </c>
      <c r="R8623" t="str">
        <f t="shared" si="673"/>
        <v>No prazo</v>
      </c>
      <c r="S8623" s="5">
        <f t="shared" si="674"/>
        <v>0</v>
      </c>
    </row>
    <row r="8624" spans="1:19" x14ac:dyDescent="0.25">
      <c r="A8624">
        <v>8623</v>
      </c>
      <c r="B8624" s="1">
        <v>44445</v>
      </c>
      <c r="C8624" s="1">
        <v>44445</v>
      </c>
      <c r="D8624" s="1">
        <v>44451</v>
      </c>
      <c r="E8624" s="1">
        <v>44452</v>
      </c>
      <c r="F8624">
        <v>4</v>
      </c>
      <c r="G8624">
        <v>7</v>
      </c>
      <c r="H8624">
        <v>202</v>
      </c>
      <c r="I8624" s="6">
        <v>0</v>
      </c>
      <c r="J8624">
        <v>5</v>
      </c>
      <c r="K8624" t="str">
        <f>_xlfn.XLOOKUP(fCompras!F8624,dComprador!$A$2:$A$7,dComprador!$B$2:$B$7)</f>
        <v>Lira</v>
      </c>
      <c r="L8624" t="str">
        <f>_xlfn.XLOOKUP(J8624,dFornecedor!$A$2:$A$6,dFornecedor!$B$2:$B$6)</f>
        <v>Atlas</v>
      </c>
      <c r="M8624" t="str">
        <f>_xlfn.XLOOKUP(G8624,dMateriaPrima!$A$2:$A$12,dMateriaPrima!$B$2:$B$12)</f>
        <v>Poliéster</v>
      </c>
      <c r="N8624" s="2">
        <f>_xlfn.XLOOKUP(G8624,dMateriaPrima!$A$2:$A$12,dMateriaPrima!$C$2:$C$12)</f>
        <v>8</v>
      </c>
      <c r="O8624" s="3">
        <f t="shared" si="670"/>
        <v>1616</v>
      </c>
      <c r="P8624" s="4">
        <f t="shared" si="671"/>
        <v>0</v>
      </c>
      <c r="Q8624" s="3">
        <f t="shared" si="672"/>
        <v>1616</v>
      </c>
      <c r="R8624" t="str">
        <f t="shared" si="673"/>
        <v>Em atraso</v>
      </c>
      <c r="S8624" s="5">
        <f t="shared" si="674"/>
        <v>1</v>
      </c>
    </row>
    <row r="8625" spans="1:19" x14ac:dyDescent="0.25">
      <c r="A8625">
        <v>8624</v>
      </c>
      <c r="B8625" s="1">
        <v>44445</v>
      </c>
      <c r="C8625" s="1">
        <v>44449</v>
      </c>
      <c r="D8625" s="1">
        <v>44465</v>
      </c>
      <c r="E8625" s="1">
        <v>44466</v>
      </c>
      <c r="F8625">
        <v>1</v>
      </c>
      <c r="G8625">
        <v>2</v>
      </c>
      <c r="H8625">
        <v>18</v>
      </c>
      <c r="I8625" s="6">
        <v>0</v>
      </c>
      <c r="J8625">
        <v>5</v>
      </c>
      <c r="K8625" t="str">
        <f>_xlfn.XLOOKUP(fCompras!F8625,dComprador!$A$2:$A$7,dComprador!$B$2:$B$7)</f>
        <v>Alon</v>
      </c>
      <c r="L8625" t="str">
        <f>_xlfn.XLOOKUP(J8625,dFornecedor!$A$2:$A$6,dFornecedor!$B$2:$B$6)</f>
        <v>Atlas</v>
      </c>
      <c r="M8625" t="str">
        <f>_xlfn.XLOOKUP(G8625,dMateriaPrima!$A$2:$A$12,dMateriaPrima!$B$2:$B$12)</f>
        <v>Chapa Metal</v>
      </c>
      <c r="N8625" s="2">
        <f>_xlfn.XLOOKUP(G8625,dMateriaPrima!$A$2:$A$12,dMateriaPrima!$C$2:$C$12)</f>
        <v>299.89999999999998</v>
      </c>
      <c r="O8625" s="3">
        <f t="shared" si="670"/>
        <v>5398.2</v>
      </c>
      <c r="P8625" s="4">
        <f t="shared" si="671"/>
        <v>0</v>
      </c>
      <c r="Q8625" s="3">
        <f t="shared" si="672"/>
        <v>5398.2</v>
      </c>
      <c r="R8625" t="str">
        <f t="shared" si="673"/>
        <v>Em atraso</v>
      </c>
      <c r="S8625" s="5">
        <f t="shared" si="674"/>
        <v>1</v>
      </c>
    </row>
    <row r="8626" spans="1:19" x14ac:dyDescent="0.25">
      <c r="A8626">
        <v>8625</v>
      </c>
      <c r="B8626" s="1">
        <v>44445</v>
      </c>
      <c r="C8626" s="1">
        <v>44445</v>
      </c>
      <c r="D8626" s="1">
        <v>44459</v>
      </c>
      <c r="E8626" s="1">
        <v>44459</v>
      </c>
      <c r="F8626">
        <v>2</v>
      </c>
      <c r="G8626">
        <v>6</v>
      </c>
      <c r="H8626">
        <v>232</v>
      </c>
      <c r="I8626" s="6">
        <v>0</v>
      </c>
      <c r="J8626">
        <v>2</v>
      </c>
      <c r="K8626" t="str">
        <f>_xlfn.XLOOKUP(fCompras!F8626,dComprador!$A$2:$A$7,dComprador!$B$2:$B$7)</f>
        <v>João</v>
      </c>
      <c r="L8626" t="str">
        <f>_xlfn.XLOOKUP(J8626,dFornecedor!$A$2:$A$6,dFornecedor!$B$2:$B$6)</f>
        <v>Minerva</v>
      </c>
      <c r="M8626" t="str">
        <f>_xlfn.XLOOKUP(G8626,dMateriaPrima!$A$2:$A$12,dMateriaPrima!$B$2:$B$12)</f>
        <v>Fio Algodão</v>
      </c>
      <c r="N8626" s="2">
        <f>_xlfn.XLOOKUP(G8626,dMateriaPrima!$A$2:$A$12,dMateriaPrima!$C$2:$C$12)</f>
        <v>55.9</v>
      </c>
      <c r="O8626" s="3">
        <f t="shared" si="670"/>
        <v>12968.8</v>
      </c>
      <c r="P8626" s="4">
        <f t="shared" si="671"/>
        <v>0</v>
      </c>
      <c r="Q8626" s="3">
        <f t="shared" si="672"/>
        <v>12968.8</v>
      </c>
      <c r="R8626" t="str">
        <f t="shared" si="673"/>
        <v>No prazo</v>
      </c>
      <c r="S8626" s="5">
        <f t="shared" si="674"/>
        <v>0</v>
      </c>
    </row>
    <row r="8627" spans="1:19" x14ac:dyDescent="0.25">
      <c r="A8627">
        <v>8626</v>
      </c>
      <c r="B8627" s="1">
        <v>44445</v>
      </c>
      <c r="C8627" s="1">
        <v>44454</v>
      </c>
      <c r="D8627" s="1">
        <v>44458</v>
      </c>
      <c r="E8627" s="1">
        <v>44460</v>
      </c>
      <c r="F8627">
        <v>3</v>
      </c>
      <c r="G8627">
        <v>7</v>
      </c>
      <c r="H8627">
        <v>24</v>
      </c>
      <c r="I8627" s="6">
        <v>0</v>
      </c>
      <c r="J8627">
        <v>1</v>
      </c>
      <c r="K8627" t="str">
        <f>_xlfn.XLOOKUP(fCompras!F8627,dComprador!$A$2:$A$7,dComprador!$B$2:$B$7)</f>
        <v>Diego</v>
      </c>
      <c r="L8627" t="str">
        <f>_xlfn.XLOOKUP(J8627,dFornecedor!$A$2:$A$6,dFornecedor!$B$2:$B$6)</f>
        <v>NorthShore</v>
      </c>
      <c r="M8627" t="str">
        <f>_xlfn.XLOOKUP(G8627,dMateriaPrima!$A$2:$A$12,dMateriaPrima!$B$2:$B$12)</f>
        <v>Poliéster</v>
      </c>
      <c r="N8627" s="2">
        <f>_xlfn.XLOOKUP(G8627,dMateriaPrima!$A$2:$A$12,dMateriaPrima!$C$2:$C$12)</f>
        <v>8</v>
      </c>
      <c r="O8627" s="3">
        <f t="shared" si="670"/>
        <v>192</v>
      </c>
      <c r="P8627" s="4">
        <f t="shared" si="671"/>
        <v>0</v>
      </c>
      <c r="Q8627" s="3">
        <f t="shared" si="672"/>
        <v>192</v>
      </c>
      <c r="R8627" t="str">
        <f t="shared" si="673"/>
        <v>Em atraso</v>
      </c>
      <c r="S8627" s="5">
        <f t="shared" si="674"/>
        <v>2</v>
      </c>
    </row>
    <row r="8628" spans="1:19" x14ac:dyDescent="0.25">
      <c r="A8628">
        <v>8627</v>
      </c>
      <c r="B8628" s="1">
        <v>44445</v>
      </c>
      <c r="C8628" s="1">
        <v>44446</v>
      </c>
      <c r="D8628" s="1">
        <v>44461</v>
      </c>
      <c r="E8628" s="1">
        <v>44464</v>
      </c>
      <c r="F8628">
        <v>2</v>
      </c>
      <c r="G8628">
        <v>7</v>
      </c>
      <c r="H8628">
        <v>315</v>
      </c>
      <c r="I8628" s="6">
        <v>0</v>
      </c>
      <c r="J8628">
        <v>3</v>
      </c>
      <c r="K8628" t="str">
        <f>_xlfn.XLOOKUP(fCompras!F8628,dComprador!$A$2:$A$7,dComprador!$B$2:$B$7)</f>
        <v>João</v>
      </c>
      <c r="L8628" t="str">
        <f>_xlfn.XLOOKUP(J8628,dFornecedor!$A$2:$A$6,dFornecedor!$B$2:$B$6)</f>
        <v>StepUp</v>
      </c>
      <c r="M8628" t="str">
        <f>_xlfn.XLOOKUP(G8628,dMateriaPrima!$A$2:$A$12,dMateriaPrima!$B$2:$B$12)</f>
        <v>Poliéster</v>
      </c>
      <c r="N8628" s="2">
        <f>_xlfn.XLOOKUP(G8628,dMateriaPrima!$A$2:$A$12,dMateriaPrima!$C$2:$C$12)</f>
        <v>8</v>
      </c>
      <c r="O8628" s="3">
        <f t="shared" si="670"/>
        <v>2520</v>
      </c>
      <c r="P8628" s="4">
        <f t="shared" si="671"/>
        <v>0</v>
      </c>
      <c r="Q8628" s="3">
        <f t="shared" si="672"/>
        <v>2520</v>
      </c>
      <c r="R8628" t="str">
        <f t="shared" si="673"/>
        <v>Em atraso</v>
      </c>
      <c r="S8628" s="5">
        <f t="shared" si="674"/>
        <v>3</v>
      </c>
    </row>
    <row r="8629" spans="1:19" x14ac:dyDescent="0.25">
      <c r="A8629">
        <v>8628</v>
      </c>
      <c r="B8629" s="1">
        <v>44445</v>
      </c>
      <c r="C8629" s="1">
        <v>44445</v>
      </c>
      <c r="D8629" s="1">
        <v>44474</v>
      </c>
      <c r="E8629" s="1">
        <v>44478</v>
      </c>
      <c r="F8629">
        <v>1</v>
      </c>
      <c r="G8629">
        <v>10</v>
      </c>
      <c r="H8629">
        <v>171</v>
      </c>
      <c r="I8629" s="6">
        <v>0</v>
      </c>
      <c r="J8629">
        <v>5</v>
      </c>
      <c r="K8629" t="str">
        <f>_xlfn.XLOOKUP(fCompras!F8629,dComprador!$A$2:$A$7,dComprador!$B$2:$B$7)</f>
        <v>Alon</v>
      </c>
      <c r="L8629" t="str">
        <f>_xlfn.XLOOKUP(J8629,dFornecedor!$A$2:$A$6,dFornecedor!$B$2:$B$6)</f>
        <v>Atlas</v>
      </c>
      <c r="M8629" t="str">
        <f>_xlfn.XLOOKUP(G8629,dMateriaPrima!$A$2:$A$12,dMateriaPrima!$B$2:$B$12)</f>
        <v>Pedra Britada</v>
      </c>
      <c r="N8629" s="2">
        <f>_xlfn.XLOOKUP(G8629,dMateriaPrima!$A$2:$A$12,dMateriaPrima!$C$2:$C$12)</f>
        <v>56</v>
      </c>
      <c r="O8629" s="3">
        <f t="shared" si="670"/>
        <v>9576</v>
      </c>
      <c r="P8629" s="4">
        <f t="shared" si="671"/>
        <v>0</v>
      </c>
      <c r="Q8629" s="3">
        <f t="shared" si="672"/>
        <v>9576</v>
      </c>
      <c r="R8629" t="str">
        <f t="shared" si="673"/>
        <v>Em atraso</v>
      </c>
      <c r="S8629" s="5">
        <f t="shared" si="674"/>
        <v>4</v>
      </c>
    </row>
    <row r="8630" spans="1:19" x14ac:dyDescent="0.25">
      <c r="A8630">
        <v>8629</v>
      </c>
      <c r="B8630" s="1">
        <v>44445</v>
      </c>
      <c r="C8630" s="1">
        <v>44450</v>
      </c>
      <c r="D8630" s="1">
        <v>44474</v>
      </c>
      <c r="E8630" s="1">
        <v>44478</v>
      </c>
      <c r="F8630">
        <v>1</v>
      </c>
      <c r="G8630">
        <v>5</v>
      </c>
      <c r="H8630">
        <v>33</v>
      </c>
      <c r="I8630" s="6">
        <v>0</v>
      </c>
      <c r="J8630">
        <v>1</v>
      </c>
      <c r="K8630" t="str">
        <f>_xlfn.XLOOKUP(fCompras!F8630,dComprador!$A$2:$A$7,dComprador!$B$2:$B$7)</f>
        <v>Alon</v>
      </c>
      <c r="L8630" t="str">
        <f>_xlfn.XLOOKUP(J8630,dFornecedor!$A$2:$A$6,dFornecedor!$B$2:$B$6)</f>
        <v>NorthShore</v>
      </c>
      <c r="M8630" t="str">
        <f>_xlfn.XLOOKUP(G8630,dMateriaPrima!$A$2:$A$12,dMateriaPrima!$B$2:$B$12)</f>
        <v>Areia</v>
      </c>
      <c r="N8630" s="2">
        <f>_xlfn.XLOOKUP(G8630,dMateriaPrima!$A$2:$A$12,dMateriaPrima!$C$2:$C$12)</f>
        <v>3.59</v>
      </c>
      <c r="O8630" s="3">
        <f t="shared" si="670"/>
        <v>118.47</v>
      </c>
      <c r="P8630" s="4">
        <f t="shared" si="671"/>
        <v>0</v>
      </c>
      <c r="Q8630" s="3">
        <f t="shared" si="672"/>
        <v>118.47</v>
      </c>
      <c r="R8630" t="str">
        <f t="shared" si="673"/>
        <v>Em atraso</v>
      </c>
      <c r="S8630" s="5">
        <f t="shared" si="674"/>
        <v>4</v>
      </c>
    </row>
    <row r="8631" spans="1:19" x14ac:dyDescent="0.25">
      <c r="A8631">
        <v>8630</v>
      </c>
      <c r="B8631" s="1">
        <v>44445</v>
      </c>
      <c r="C8631" s="1">
        <v>44451</v>
      </c>
      <c r="D8631" s="1">
        <v>44478</v>
      </c>
      <c r="E8631" s="1">
        <v>44478</v>
      </c>
      <c r="F8631">
        <v>1</v>
      </c>
      <c r="G8631">
        <v>1</v>
      </c>
      <c r="H8631">
        <v>569</v>
      </c>
      <c r="I8631" s="6">
        <v>0</v>
      </c>
      <c r="J8631">
        <v>3</v>
      </c>
      <c r="K8631" t="str">
        <f>_xlfn.XLOOKUP(fCompras!F8631,dComprador!$A$2:$A$7,dComprador!$B$2:$B$7)</f>
        <v>Alon</v>
      </c>
      <c r="L8631" t="str">
        <f>_xlfn.XLOOKUP(J8631,dFornecedor!$A$2:$A$6,dFornecedor!$B$2:$B$6)</f>
        <v>StepUp</v>
      </c>
      <c r="M8631" t="str">
        <f>_xlfn.XLOOKUP(G8631,dMateriaPrima!$A$2:$A$12,dMateriaPrima!$B$2:$B$12)</f>
        <v>Tecido</v>
      </c>
      <c r="N8631" s="2">
        <f>_xlfn.XLOOKUP(G8631,dMateriaPrima!$A$2:$A$12,dMateriaPrima!$C$2:$C$12)</f>
        <v>18</v>
      </c>
      <c r="O8631" s="3">
        <f t="shared" si="670"/>
        <v>10242</v>
      </c>
      <c r="P8631" s="4">
        <f t="shared" si="671"/>
        <v>0</v>
      </c>
      <c r="Q8631" s="3">
        <f t="shared" si="672"/>
        <v>10242</v>
      </c>
      <c r="R8631" t="str">
        <f t="shared" si="673"/>
        <v>No prazo</v>
      </c>
      <c r="S8631" s="5">
        <f t="shared" si="674"/>
        <v>0</v>
      </c>
    </row>
    <row r="8632" spans="1:19" x14ac:dyDescent="0.25">
      <c r="A8632">
        <v>8631</v>
      </c>
      <c r="B8632" s="1">
        <v>44445</v>
      </c>
      <c r="C8632" s="1">
        <v>44445</v>
      </c>
      <c r="D8632" s="1">
        <v>44469</v>
      </c>
      <c r="E8632" s="1">
        <v>44470</v>
      </c>
      <c r="F8632">
        <v>1</v>
      </c>
      <c r="G8632">
        <v>9</v>
      </c>
      <c r="H8632">
        <v>10</v>
      </c>
      <c r="I8632" s="6">
        <v>0</v>
      </c>
      <c r="J8632">
        <v>2</v>
      </c>
      <c r="K8632" t="str">
        <f>_xlfn.XLOOKUP(fCompras!F8632,dComprador!$A$2:$A$7,dComprador!$B$2:$B$7)</f>
        <v>Alon</v>
      </c>
      <c r="L8632" t="str">
        <f>_xlfn.XLOOKUP(J8632,dFornecedor!$A$2:$A$6,dFornecedor!$B$2:$B$6)</f>
        <v>Minerva</v>
      </c>
      <c r="M8632" t="str">
        <f>_xlfn.XLOOKUP(G8632,dMateriaPrima!$A$2:$A$12,dMateriaPrima!$B$2:$B$12)</f>
        <v>Couro</v>
      </c>
      <c r="N8632" s="2">
        <f>_xlfn.XLOOKUP(G8632,dMateriaPrima!$A$2:$A$12,dMateriaPrima!$C$2:$C$12)</f>
        <v>4.4000000000000004</v>
      </c>
      <c r="O8632" s="3">
        <f t="shared" si="670"/>
        <v>44</v>
      </c>
      <c r="P8632" s="4">
        <f t="shared" si="671"/>
        <v>0</v>
      </c>
      <c r="Q8632" s="3">
        <f t="shared" si="672"/>
        <v>44</v>
      </c>
      <c r="R8632" t="str">
        <f t="shared" si="673"/>
        <v>Em atraso</v>
      </c>
      <c r="S8632" s="5">
        <f t="shared" si="674"/>
        <v>1</v>
      </c>
    </row>
    <row r="8633" spans="1:19" x14ac:dyDescent="0.25">
      <c r="A8633">
        <v>8632</v>
      </c>
      <c r="B8633" s="1">
        <v>44446</v>
      </c>
      <c r="C8633" s="1">
        <v>44446</v>
      </c>
      <c r="D8633" s="1">
        <v>44457</v>
      </c>
      <c r="E8633" s="1">
        <v>44461</v>
      </c>
      <c r="F8633">
        <v>4</v>
      </c>
      <c r="G8633">
        <v>10</v>
      </c>
      <c r="H8633">
        <v>8</v>
      </c>
      <c r="I8633" s="6">
        <v>0</v>
      </c>
      <c r="J8633">
        <v>4</v>
      </c>
      <c r="K8633" t="str">
        <f>_xlfn.XLOOKUP(fCompras!F8633,dComprador!$A$2:$A$7,dComprador!$B$2:$B$7)</f>
        <v>Lira</v>
      </c>
      <c r="L8633" t="str">
        <f>_xlfn.XLOOKUP(J8633,dFornecedor!$A$2:$A$6,dFornecedor!$B$2:$B$6)</f>
        <v>AlphaOmega</v>
      </c>
      <c r="M8633" t="str">
        <f>_xlfn.XLOOKUP(G8633,dMateriaPrima!$A$2:$A$12,dMateriaPrima!$B$2:$B$12)</f>
        <v>Pedra Britada</v>
      </c>
      <c r="N8633" s="2">
        <f>_xlfn.XLOOKUP(G8633,dMateriaPrima!$A$2:$A$12,dMateriaPrima!$C$2:$C$12)</f>
        <v>56</v>
      </c>
      <c r="O8633" s="3">
        <f t="shared" si="670"/>
        <v>448</v>
      </c>
      <c r="P8633" s="4">
        <f t="shared" si="671"/>
        <v>0</v>
      </c>
      <c r="Q8633" s="3">
        <f t="shared" si="672"/>
        <v>448</v>
      </c>
      <c r="R8633" t="str">
        <f t="shared" si="673"/>
        <v>Em atraso</v>
      </c>
      <c r="S8633" s="5">
        <f t="shared" si="674"/>
        <v>4</v>
      </c>
    </row>
    <row r="8634" spans="1:19" x14ac:dyDescent="0.25">
      <c r="A8634">
        <v>8633</v>
      </c>
      <c r="B8634" s="1">
        <v>44446</v>
      </c>
      <c r="C8634" s="1">
        <v>44446</v>
      </c>
      <c r="D8634" s="1">
        <v>44453</v>
      </c>
      <c r="E8634" s="1">
        <v>44453</v>
      </c>
      <c r="F8634">
        <v>4</v>
      </c>
      <c r="G8634">
        <v>1</v>
      </c>
      <c r="H8634">
        <v>45</v>
      </c>
      <c r="I8634" s="6">
        <v>0</v>
      </c>
      <c r="J8634">
        <v>2</v>
      </c>
      <c r="K8634" t="str">
        <f>_xlfn.XLOOKUP(fCompras!F8634,dComprador!$A$2:$A$7,dComprador!$B$2:$B$7)</f>
        <v>Lira</v>
      </c>
      <c r="L8634" t="str">
        <f>_xlfn.XLOOKUP(J8634,dFornecedor!$A$2:$A$6,dFornecedor!$B$2:$B$6)</f>
        <v>Minerva</v>
      </c>
      <c r="M8634" t="str">
        <f>_xlfn.XLOOKUP(G8634,dMateriaPrima!$A$2:$A$12,dMateriaPrima!$B$2:$B$12)</f>
        <v>Tecido</v>
      </c>
      <c r="N8634" s="2">
        <f>_xlfn.XLOOKUP(G8634,dMateriaPrima!$A$2:$A$12,dMateriaPrima!$C$2:$C$12)</f>
        <v>18</v>
      </c>
      <c r="O8634" s="3">
        <f t="shared" si="670"/>
        <v>810</v>
      </c>
      <c r="P8634" s="4">
        <f t="shared" si="671"/>
        <v>0</v>
      </c>
      <c r="Q8634" s="3">
        <f t="shared" si="672"/>
        <v>810</v>
      </c>
      <c r="R8634" t="str">
        <f t="shared" si="673"/>
        <v>No prazo</v>
      </c>
      <c r="S8634" s="5">
        <f t="shared" si="674"/>
        <v>0</v>
      </c>
    </row>
    <row r="8635" spans="1:19" x14ac:dyDescent="0.25">
      <c r="A8635">
        <v>8634</v>
      </c>
      <c r="B8635" s="1">
        <v>44446</v>
      </c>
      <c r="C8635" s="1">
        <v>44448</v>
      </c>
      <c r="D8635" s="1">
        <v>44466</v>
      </c>
      <c r="E8635" s="1">
        <v>44465</v>
      </c>
      <c r="F8635">
        <v>1</v>
      </c>
      <c r="G8635">
        <v>7</v>
      </c>
      <c r="H8635">
        <v>75</v>
      </c>
      <c r="I8635" s="6">
        <v>0</v>
      </c>
      <c r="J8635">
        <v>2</v>
      </c>
      <c r="K8635" t="str">
        <f>_xlfn.XLOOKUP(fCompras!F8635,dComprador!$A$2:$A$7,dComprador!$B$2:$B$7)</f>
        <v>Alon</v>
      </c>
      <c r="L8635" t="str">
        <f>_xlfn.XLOOKUP(J8635,dFornecedor!$A$2:$A$6,dFornecedor!$B$2:$B$6)</f>
        <v>Minerva</v>
      </c>
      <c r="M8635" t="str">
        <f>_xlfn.XLOOKUP(G8635,dMateriaPrima!$A$2:$A$12,dMateriaPrima!$B$2:$B$12)</f>
        <v>Poliéster</v>
      </c>
      <c r="N8635" s="2">
        <f>_xlfn.XLOOKUP(G8635,dMateriaPrima!$A$2:$A$12,dMateriaPrima!$C$2:$C$12)</f>
        <v>8</v>
      </c>
      <c r="O8635" s="3">
        <f t="shared" si="670"/>
        <v>600</v>
      </c>
      <c r="P8635" s="4">
        <f t="shared" si="671"/>
        <v>0</v>
      </c>
      <c r="Q8635" s="3">
        <f t="shared" si="672"/>
        <v>600</v>
      </c>
      <c r="R8635" t="str">
        <f t="shared" si="673"/>
        <v>No prazo</v>
      </c>
      <c r="S8635" s="5">
        <f t="shared" si="674"/>
        <v>0</v>
      </c>
    </row>
    <row r="8636" spans="1:19" x14ac:dyDescent="0.25">
      <c r="A8636">
        <v>8635</v>
      </c>
      <c r="B8636" s="1">
        <v>44446</v>
      </c>
      <c r="C8636" s="1">
        <v>44456</v>
      </c>
      <c r="D8636" s="1">
        <v>44461</v>
      </c>
      <c r="E8636" s="1">
        <v>44464</v>
      </c>
      <c r="F8636">
        <v>2</v>
      </c>
      <c r="G8636">
        <v>7</v>
      </c>
      <c r="H8636">
        <v>529</v>
      </c>
      <c r="I8636" s="6">
        <v>0</v>
      </c>
      <c r="J8636">
        <v>1</v>
      </c>
      <c r="K8636" t="str">
        <f>_xlfn.XLOOKUP(fCompras!F8636,dComprador!$A$2:$A$7,dComprador!$B$2:$B$7)</f>
        <v>João</v>
      </c>
      <c r="L8636" t="str">
        <f>_xlfn.XLOOKUP(J8636,dFornecedor!$A$2:$A$6,dFornecedor!$B$2:$B$6)</f>
        <v>NorthShore</v>
      </c>
      <c r="M8636" t="str">
        <f>_xlfn.XLOOKUP(G8636,dMateriaPrima!$A$2:$A$12,dMateriaPrima!$B$2:$B$12)</f>
        <v>Poliéster</v>
      </c>
      <c r="N8636" s="2">
        <f>_xlfn.XLOOKUP(G8636,dMateriaPrima!$A$2:$A$12,dMateriaPrima!$C$2:$C$12)</f>
        <v>8</v>
      </c>
      <c r="O8636" s="3">
        <f t="shared" si="670"/>
        <v>4232</v>
      </c>
      <c r="P8636" s="4">
        <f t="shared" si="671"/>
        <v>0</v>
      </c>
      <c r="Q8636" s="3">
        <f t="shared" si="672"/>
        <v>4232</v>
      </c>
      <c r="R8636" t="str">
        <f t="shared" si="673"/>
        <v>Em atraso</v>
      </c>
      <c r="S8636" s="5">
        <f t="shared" si="674"/>
        <v>3</v>
      </c>
    </row>
    <row r="8637" spans="1:19" x14ac:dyDescent="0.25">
      <c r="A8637">
        <v>8636</v>
      </c>
      <c r="B8637" s="1">
        <v>44446</v>
      </c>
      <c r="C8637" s="1">
        <v>44454</v>
      </c>
      <c r="D8637" s="1">
        <v>44464</v>
      </c>
      <c r="E8637" s="1">
        <v>44467</v>
      </c>
      <c r="F8637">
        <v>1</v>
      </c>
      <c r="G8637">
        <v>7</v>
      </c>
      <c r="H8637">
        <v>380</v>
      </c>
      <c r="I8637" s="6">
        <v>0</v>
      </c>
      <c r="J8637">
        <v>2</v>
      </c>
      <c r="K8637" t="str">
        <f>_xlfn.XLOOKUP(fCompras!F8637,dComprador!$A$2:$A$7,dComprador!$B$2:$B$7)</f>
        <v>Alon</v>
      </c>
      <c r="L8637" t="str">
        <f>_xlfn.XLOOKUP(J8637,dFornecedor!$A$2:$A$6,dFornecedor!$B$2:$B$6)</f>
        <v>Minerva</v>
      </c>
      <c r="M8637" t="str">
        <f>_xlfn.XLOOKUP(G8637,dMateriaPrima!$A$2:$A$12,dMateriaPrima!$B$2:$B$12)</f>
        <v>Poliéster</v>
      </c>
      <c r="N8637" s="2">
        <f>_xlfn.XLOOKUP(G8637,dMateriaPrima!$A$2:$A$12,dMateriaPrima!$C$2:$C$12)</f>
        <v>8</v>
      </c>
      <c r="O8637" s="3">
        <f t="shared" si="670"/>
        <v>3040</v>
      </c>
      <c r="P8637" s="4">
        <f t="shared" si="671"/>
        <v>0</v>
      </c>
      <c r="Q8637" s="3">
        <f t="shared" si="672"/>
        <v>3040</v>
      </c>
      <c r="R8637" t="str">
        <f t="shared" si="673"/>
        <v>Em atraso</v>
      </c>
      <c r="S8637" s="5">
        <f t="shared" si="674"/>
        <v>3</v>
      </c>
    </row>
    <row r="8638" spans="1:19" x14ac:dyDescent="0.25">
      <c r="A8638">
        <v>8637</v>
      </c>
      <c r="B8638" s="1">
        <v>44446</v>
      </c>
      <c r="C8638" s="1">
        <v>44449</v>
      </c>
      <c r="D8638" s="1">
        <v>44476</v>
      </c>
      <c r="E8638" s="1">
        <v>44478</v>
      </c>
      <c r="F8638">
        <v>1</v>
      </c>
      <c r="G8638">
        <v>11</v>
      </c>
      <c r="H8638">
        <v>95</v>
      </c>
      <c r="I8638" s="6">
        <v>0</v>
      </c>
      <c r="J8638">
        <v>2</v>
      </c>
      <c r="K8638" t="str">
        <f>_xlfn.XLOOKUP(fCompras!F8638,dComprador!$A$2:$A$7,dComprador!$B$2:$B$7)</f>
        <v>Alon</v>
      </c>
      <c r="L8638" t="str">
        <f>_xlfn.XLOOKUP(J8638,dFornecedor!$A$2:$A$6,dFornecedor!$B$2:$B$6)</f>
        <v>Minerva</v>
      </c>
      <c r="M8638" t="str">
        <f>_xlfn.XLOOKUP(G8638,dMateriaPrima!$A$2:$A$12,dMateriaPrima!$B$2:$B$12)</f>
        <v>Papel</v>
      </c>
      <c r="N8638" s="2">
        <f>_xlfn.XLOOKUP(G8638,dMateriaPrima!$A$2:$A$12,dMateriaPrima!$C$2:$C$12)</f>
        <v>9</v>
      </c>
      <c r="O8638" s="3">
        <f t="shared" si="670"/>
        <v>855</v>
      </c>
      <c r="P8638" s="4">
        <f t="shared" si="671"/>
        <v>0</v>
      </c>
      <c r="Q8638" s="3">
        <f t="shared" si="672"/>
        <v>855</v>
      </c>
      <c r="R8638" t="str">
        <f t="shared" si="673"/>
        <v>Em atraso</v>
      </c>
      <c r="S8638" s="5">
        <f t="shared" si="674"/>
        <v>2</v>
      </c>
    </row>
    <row r="8639" spans="1:19" x14ac:dyDescent="0.25">
      <c r="A8639">
        <v>8638</v>
      </c>
      <c r="B8639" s="1">
        <v>44446</v>
      </c>
      <c r="C8639" s="1">
        <v>44453</v>
      </c>
      <c r="D8639" s="1">
        <v>44477</v>
      </c>
      <c r="E8639" s="1">
        <v>44477</v>
      </c>
      <c r="F8639">
        <v>1</v>
      </c>
      <c r="G8639">
        <v>7</v>
      </c>
      <c r="H8639">
        <v>181</v>
      </c>
      <c r="I8639" s="6">
        <v>0</v>
      </c>
      <c r="J8639">
        <v>2</v>
      </c>
      <c r="K8639" t="str">
        <f>_xlfn.XLOOKUP(fCompras!F8639,dComprador!$A$2:$A$7,dComprador!$B$2:$B$7)</f>
        <v>Alon</v>
      </c>
      <c r="L8639" t="str">
        <f>_xlfn.XLOOKUP(J8639,dFornecedor!$A$2:$A$6,dFornecedor!$B$2:$B$6)</f>
        <v>Minerva</v>
      </c>
      <c r="M8639" t="str">
        <f>_xlfn.XLOOKUP(G8639,dMateriaPrima!$A$2:$A$12,dMateriaPrima!$B$2:$B$12)</f>
        <v>Poliéster</v>
      </c>
      <c r="N8639" s="2">
        <f>_xlfn.XLOOKUP(G8639,dMateriaPrima!$A$2:$A$12,dMateriaPrima!$C$2:$C$12)</f>
        <v>8</v>
      </c>
      <c r="O8639" s="3">
        <f t="shared" si="670"/>
        <v>1448</v>
      </c>
      <c r="P8639" s="4">
        <f t="shared" si="671"/>
        <v>0</v>
      </c>
      <c r="Q8639" s="3">
        <f t="shared" si="672"/>
        <v>1448</v>
      </c>
      <c r="R8639" t="str">
        <f t="shared" si="673"/>
        <v>No prazo</v>
      </c>
      <c r="S8639" s="5">
        <f t="shared" si="674"/>
        <v>0</v>
      </c>
    </row>
    <row r="8640" spans="1:19" x14ac:dyDescent="0.25">
      <c r="A8640">
        <v>8639</v>
      </c>
      <c r="B8640" s="1">
        <v>44446</v>
      </c>
      <c r="C8640" s="1">
        <v>44447</v>
      </c>
      <c r="D8640" s="1">
        <v>44468</v>
      </c>
      <c r="E8640" s="1">
        <v>44471</v>
      </c>
      <c r="F8640">
        <v>1</v>
      </c>
      <c r="G8640">
        <v>11</v>
      </c>
      <c r="H8640">
        <v>122</v>
      </c>
      <c r="I8640" s="6">
        <v>0</v>
      </c>
      <c r="J8640">
        <v>3</v>
      </c>
      <c r="K8640" t="str">
        <f>_xlfn.XLOOKUP(fCompras!F8640,dComprador!$A$2:$A$7,dComprador!$B$2:$B$7)</f>
        <v>Alon</v>
      </c>
      <c r="L8640" t="str">
        <f>_xlfn.XLOOKUP(J8640,dFornecedor!$A$2:$A$6,dFornecedor!$B$2:$B$6)</f>
        <v>StepUp</v>
      </c>
      <c r="M8640" t="str">
        <f>_xlfn.XLOOKUP(G8640,dMateriaPrima!$A$2:$A$12,dMateriaPrima!$B$2:$B$12)</f>
        <v>Papel</v>
      </c>
      <c r="N8640" s="2">
        <f>_xlfn.XLOOKUP(G8640,dMateriaPrima!$A$2:$A$12,dMateriaPrima!$C$2:$C$12)</f>
        <v>9</v>
      </c>
      <c r="O8640" s="3">
        <f t="shared" si="670"/>
        <v>1098</v>
      </c>
      <c r="P8640" s="4">
        <f t="shared" si="671"/>
        <v>0</v>
      </c>
      <c r="Q8640" s="3">
        <f t="shared" si="672"/>
        <v>1098</v>
      </c>
      <c r="R8640" t="str">
        <f t="shared" si="673"/>
        <v>Em atraso</v>
      </c>
      <c r="S8640" s="5">
        <f t="shared" si="674"/>
        <v>3</v>
      </c>
    </row>
    <row r="8641" spans="1:19" x14ac:dyDescent="0.25">
      <c r="A8641">
        <v>8640</v>
      </c>
      <c r="B8641" s="1">
        <v>44447</v>
      </c>
      <c r="C8641" s="1">
        <v>44449</v>
      </c>
      <c r="D8641" s="1">
        <v>44454</v>
      </c>
      <c r="E8641" s="1">
        <v>44451</v>
      </c>
      <c r="F8641">
        <v>4</v>
      </c>
      <c r="G8641">
        <v>11</v>
      </c>
      <c r="H8641">
        <v>87</v>
      </c>
      <c r="I8641" s="6">
        <v>0</v>
      </c>
      <c r="J8641">
        <v>1</v>
      </c>
      <c r="K8641" t="str">
        <f>_xlfn.XLOOKUP(fCompras!F8641,dComprador!$A$2:$A$7,dComprador!$B$2:$B$7)</f>
        <v>Lira</v>
      </c>
      <c r="L8641" t="str">
        <f>_xlfn.XLOOKUP(J8641,dFornecedor!$A$2:$A$6,dFornecedor!$B$2:$B$6)</f>
        <v>NorthShore</v>
      </c>
      <c r="M8641" t="str">
        <f>_xlfn.XLOOKUP(G8641,dMateriaPrima!$A$2:$A$12,dMateriaPrima!$B$2:$B$12)</f>
        <v>Papel</v>
      </c>
      <c r="N8641" s="2">
        <f>_xlfn.XLOOKUP(G8641,dMateriaPrima!$A$2:$A$12,dMateriaPrima!$C$2:$C$12)</f>
        <v>9</v>
      </c>
      <c r="O8641" s="3">
        <f t="shared" si="670"/>
        <v>783</v>
      </c>
      <c r="P8641" s="4">
        <f t="shared" si="671"/>
        <v>0</v>
      </c>
      <c r="Q8641" s="3">
        <f t="shared" si="672"/>
        <v>783</v>
      </c>
      <c r="R8641" t="str">
        <f t="shared" si="673"/>
        <v>No prazo</v>
      </c>
      <c r="S8641" s="5">
        <f t="shared" si="674"/>
        <v>0</v>
      </c>
    </row>
    <row r="8642" spans="1:19" x14ac:dyDescent="0.25">
      <c r="A8642">
        <v>8641</v>
      </c>
      <c r="B8642" s="1">
        <v>44447</v>
      </c>
      <c r="C8642" s="1">
        <v>44447</v>
      </c>
      <c r="D8642" s="1">
        <v>44454</v>
      </c>
      <c r="E8642" s="1">
        <v>44453</v>
      </c>
      <c r="F8642">
        <v>4</v>
      </c>
      <c r="G8642">
        <v>6</v>
      </c>
      <c r="H8642">
        <v>229</v>
      </c>
      <c r="I8642" s="6">
        <v>0</v>
      </c>
      <c r="J8642">
        <v>5</v>
      </c>
      <c r="K8642" t="str">
        <f>_xlfn.XLOOKUP(fCompras!F8642,dComprador!$A$2:$A$7,dComprador!$B$2:$B$7)</f>
        <v>Lira</v>
      </c>
      <c r="L8642" t="str">
        <f>_xlfn.XLOOKUP(J8642,dFornecedor!$A$2:$A$6,dFornecedor!$B$2:$B$6)</f>
        <v>Atlas</v>
      </c>
      <c r="M8642" t="str">
        <f>_xlfn.XLOOKUP(G8642,dMateriaPrima!$A$2:$A$12,dMateriaPrima!$B$2:$B$12)</f>
        <v>Fio Algodão</v>
      </c>
      <c r="N8642" s="2">
        <f>_xlfn.XLOOKUP(G8642,dMateriaPrima!$A$2:$A$12,dMateriaPrima!$C$2:$C$12)</f>
        <v>55.9</v>
      </c>
      <c r="O8642" s="3">
        <f t="shared" si="670"/>
        <v>12801.1</v>
      </c>
      <c r="P8642" s="4">
        <f t="shared" si="671"/>
        <v>0</v>
      </c>
      <c r="Q8642" s="3">
        <f t="shared" si="672"/>
        <v>12801.1</v>
      </c>
      <c r="R8642" t="str">
        <f t="shared" si="673"/>
        <v>No prazo</v>
      </c>
      <c r="S8642" s="5">
        <f t="shared" si="674"/>
        <v>0</v>
      </c>
    </row>
    <row r="8643" spans="1:19" x14ac:dyDescent="0.25">
      <c r="A8643">
        <v>8642</v>
      </c>
      <c r="B8643" s="1">
        <v>44447</v>
      </c>
      <c r="C8643" s="1">
        <v>44450</v>
      </c>
      <c r="D8643" s="1">
        <v>44475</v>
      </c>
      <c r="E8643" s="1">
        <v>44475</v>
      </c>
      <c r="F8643">
        <v>1</v>
      </c>
      <c r="G8643">
        <v>4</v>
      </c>
      <c r="H8643">
        <v>4</v>
      </c>
      <c r="I8643" s="6">
        <v>0</v>
      </c>
      <c r="J8643">
        <v>1</v>
      </c>
      <c r="K8643" t="str">
        <f>_xlfn.XLOOKUP(fCompras!F8643,dComprador!$A$2:$A$7,dComprador!$B$2:$B$7)</f>
        <v>Alon</v>
      </c>
      <c r="L8643" t="str">
        <f>_xlfn.XLOOKUP(J8643,dFornecedor!$A$2:$A$6,dFornecedor!$B$2:$B$6)</f>
        <v>NorthShore</v>
      </c>
      <c r="M8643" t="str">
        <f>_xlfn.XLOOKUP(G8643,dMateriaPrima!$A$2:$A$12,dMateriaPrima!$B$2:$B$12)</f>
        <v>Madeira</v>
      </c>
      <c r="N8643" s="2">
        <f>_xlfn.XLOOKUP(G8643,dMateriaPrima!$A$2:$A$12,dMateriaPrima!$C$2:$C$12)</f>
        <v>168</v>
      </c>
      <c r="O8643" s="3">
        <f t="shared" ref="O8643:O8706" si="675">PRODUCT(H8643,N8643)</f>
        <v>672</v>
      </c>
      <c r="P8643" s="4">
        <f t="shared" ref="P8643:P8706" si="676">PRODUCT(O8643,I8643)</f>
        <v>0</v>
      </c>
      <c r="Q8643" s="3">
        <f t="shared" ref="Q8643:Q8706" si="677">O8643-P8643</f>
        <v>672</v>
      </c>
      <c r="R8643" t="str">
        <f t="shared" ref="R8643:R8706" si="678">IF(E8643&lt;=D8643,"No prazo",IF(E8643&gt;D8643,"Em atraso"))</f>
        <v>No prazo</v>
      </c>
      <c r="S8643" s="5">
        <f t="shared" ref="S8643:S8706" si="679">IF(E8643 &gt;D8643, E8643-D8643,0)</f>
        <v>0</v>
      </c>
    </row>
    <row r="8644" spans="1:19" x14ac:dyDescent="0.25">
      <c r="A8644">
        <v>8643</v>
      </c>
      <c r="B8644" s="1">
        <v>44447</v>
      </c>
      <c r="C8644" s="1">
        <v>44453</v>
      </c>
      <c r="D8644" s="1">
        <v>44479</v>
      </c>
      <c r="E8644" s="1">
        <v>44484</v>
      </c>
      <c r="F8644">
        <v>1</v>
      </c>
      <c r="G8644">
        <v>1</v>
      </c>
      <c r="H8644">
        <v>281</v>
      </c>
      <c r="I8644" s="6">
        <v>0</v>
      </c>
      <c r="J8644">
        <v>3</v>
      </c>
      <c r="K8644" t="str">
        <f>_xlfn.XLOOKUP(fCompras!F8644,dComprador!$A$2:$A$7,dComprador!$B$2:$B$7)</f>
        <v>Alon</v>
      </c>
      <c r="L8644" t="str">
        <f>_xlfn.XLOOKUP(J8644,dFornecedor!$A$2:$A$6,dFornecedor!$B$2:$B$6)</f>
        <v>StepUp</v>
      </c>
      <c r="M8644" t="str">
        <f>_xlfn.XLOOKUP(G8644,dMateriaPrima!$A$2:$A$12,dMateriaPrima!$B$2:$B$12)</f>
        <v>Tecido</v>
      </c>
      <c r="N8644" s="2">
        <f>_xlfn.XLOOKUP(G8644,dMateriaPrima!$A$2:$A$12,dMateriaPrima!$C$2:$C$12)</f>
        <v>18</v>
      </c>
      <c r="O8644" s="3">
        <f t="shared" si="675"/>
        <v>5058</v>
      </c>
      <c r="P8644" s="4">
        <f t="shared" si="676"/>
        <v>0</v>
      </c>
      <c r="Q8644" s="3">
        <f t="shared" si="677"/>
        <v>5058</v>
      </c>
      <c r="R8644" t="str">
        <f t="shared" si="678"/>
        <v>Em atraso</v>
      </c>
      <c r="S8644" s="5">
        <f t="shared" si="679"/>
        <v>5</v>
      </c>
    </row>
    <row r="8645" spans="1:19" x14ac:dyDescent="0.25">
      <c r="A8645">
        <v>8644</v>
      </c>
      <c r="B8645" s="1">
        <v>44447</v>
      </c>
      <c r="C8645" s="1">
        <v>44458</v>
      </c>
      <c r="D8645" s="1">
        <v>44458</v>
      </c>
      <c r="E8645" s="1">
        <v>44462</v>
      </c>
      <c r="F8645">
        <v>4</v>
      </c>
      <c r="G8645">
        <v>11</v>
      </c>
      <c r="H8645">
        <v>329</v>
      </c>
      <c r="I8645" s="6">
        <v>0</v>
      </c>
      <c r="J8645">
        <v>1</v>
      </c>
      <c r="K8645" t="str">
        <f>_xlfn.XLOOKUP(fCompras!F8645,dComprador!$A$2:$A$7,dComprador!$B$2:$B$7)</f>
        <v>Lira</v>
      </c>
      <c r="L8645" t="str">
        <f>_xlfn.XLOOKUP(J8645,dFornecedor!$A$2:$A$6,dFornecedor!$B$2:$B$6)</f>
        <v>NorthShore</v>
      </c>
      <c r="M8645" t="str">
        <f>_xlfn.XLOOKUP(G8645,dMateriaPrima!$A$2:$A$12,dMateriaPrima!$B$2:$B$12)</f>
        <v>Papel</v>
      </c>
      <c r="N8645" s="2">
        <f>_xlfn.XLOOKUP(G8645,dMateriaPrima!$A$2:$A$12,dMateriaPrima!$C$2:$C$12)</f>
        <v>9</v>
      </c>
      <c r="O8645" s="3">
        <f t="shared" si="675"/>
        <v>2961</v>
      </c>
      <c r="P8645" s="4">
        <f t="shared" si="676"/>
        <v>0</v>
      </c>
      <c r="Q8645" s="3">
        <f t="shared" si="677"/>
        <v>2961</v>
      </c>
      <c r="R8645" t="str">
        <f t="shared" si="678"/>
        <v>Em atraso</v>
      </c>
      <c r="S8645" s="5">
        <f t="shared" si="679"/>
        <v>4</v>
      </c>
    </row>
    <row r="8646" spans="1:19" x14ac:dyDescent="0.25">
      <c r="A8646">
        <v>8645</v>
      </c>
      <c r="B8646" s="1">
        <v>44447</v>
      </c>
      <c r="C8646" s="1">
        <v>44456</v>
      </c>
      <c r="D8646" s="1">
        <v>44466</v>
      </c>
      <c r="E8646" s="1">
        <v>44469</v>
      </c>
      <c r="F8646">
        <v>1</v>
      </c>
      <c r="G8646">
        <v>6</v>
      </c>
      <c r="H8646">
        <v>183</v>
      </c>
      <c r="I8646" s="6">
        <v>0</v>
      </c>
      <c r="J8646">
        <v>3</v>
      </c>
      <c r="K8646" t="str">
        <f>_xlfn.XLOOKUP(fCompras!F8646,dComprador!$A$2:$A$7,dComprador!$B$2:$B$7)</f>
        <v>Alon</v>
      </c>
      <c r="L8646" t="str">
        <f>_xlfn.XLOOKUP(J8646,dFornecedor!$A$2:$A$6,dFornecedor!$B$2:$B$6)</f>
        <v>StepUp</v>
      </c>
      <c r="M8646" t="str">
        <f>_xlfn.XLOOKUP(G8646,dMateriaPrima!$A$2:$A$12,dMateriaPrima!$B$2:$B$12)</f>
        <v>Fio Algodão</v>
      </c>
      <c r="N8646" s="2">
        <f>_xlfn.XLOOKUP(G8646,dMateriaPrima!$A$2:$A$12,dMateriaPrima!$C$2:$C$12)</f>
        <v>55.9</v>
      </c>
      <c r="O8646" s="3">
        <f t="shared" si="675"/>
        <v>10229.699999999999</v>
      </c>
      <c r="P8646" s="4">
        <f t="shared" si="676"/>
        <v>0</v>
      </c>
      <c r="Q8646" s="3">
        <f t="shared" si="677"/>
        <v>10229.699999999999</v>
      </c>
      <c r="R8646" t="str">
        <f t="shared" si="678"/>
        <v>Em atraso</v>
      </c>
      <c r="S8646" s="5">
        <f t="shared" si="679"/>
        <v>3</v>
      </c>
    </row>
    <row r="8647" spans="1:19" x14ac:dyDescent="0.25">
      <c r="A8647">
        <v>8646</v>
      </c>
      <c r="B8647" s="1">
        <v>44447</v>
      </c>
      <c r="C8647" s="1">
        <v>44447</v>
      </c>
      <c r="D8647" s="1">
        <v>44464</v>
      </c>
      <c r="E8647" s="1">
        <v>44468</v>
      </c>
      <c r="F8647">
        <v>1</v>
      </c>
      <c r="G8647">
        <v>9</v>
      </c>
      <c r="H8647">
        <v>38</v>
      </c>
      <c r="I8647" s="6">
        <v>0</v>
      </c>
      <c r="J8647">
        <v>2</v>
      </c>
      <c r="K8647" t="str">
        <f>_xlfn.XLOOKUP(fCompras!F8647,dComprador!$A$2:$A$7,dComprador!$B$2:$B$7)</f>
        <v>Alon</v>
      </c>
      <c r="L8647" t="str">
        <f>_xlfn.XLOOKUP(J8647,dFornecedor!$A$2:$A$6,dFornecedor!$B$2:$B$6)</f>
        <v>Minerva</v>
      </c>
      <c r="M8647" t="str">
        <f>_xlfn.XLOOKUP(G8647,dMateriaPrima!$A$2:$A$12,dMateriaPrima!$B$2:$B$12)</f>
        <v>Couro</v>
      </c>
      <c r="N8647" s="2">
        <f>_xlfn.XLOOKUP(G8647,dMateriaPrima!$A$2:$A$12,dMateriaPrima!$C$2:$C$12)</f>
        <v>4.4000000000000004</v>
      </c>
      <c r="O8647" s="3">
        <f t="shared" si="675"/>
        <v>167.20000000000002</v>
      </c>
      <c r="P8647" s="4">
        <f t="shared" si="676"/>
        <v>0</v>
      </c>
      <c r="Q8647" s="3">
        <f t="shared" si="677"/>
        <v>167.20000000000002</v>
      </c>
      <c r="R8647" t="str">
        <f t="shared" si="678"/>
        <v>Em atraso</v>
      </c>
      <c r="S8647" s="5">
        <f t="shared" si="679"/>
        <v>4</v>
      </c>
    </row>
    <row r="8648" spans="1:19" x14ac:dyDescent="0.25">
      <c r="A8648">
        <v>8647</v>
      </c>
      <c r="B8648" s="1">
        <v>44447</v>
      </c>
      <c r="C8648" s="1">
        <v>44455</v>
      </c>
      <c r="D8648" s="1">
        <v>44465</v>
      </c>
      <c r="E8648" s="1">
        <v>44467</v>
      </c>
      <c r="F8648">
        <v>1</v>
      </c>
      <c r="G8648">
        <v>11</v>
      </c>
      <c r="H8648">
        <v>152</v>
      </c>
      <c r="I8648" s="6">
        <v>0</v>
      </c>
      <c r="J8648">
        <v>2</v>
      </c>
      <c r="K8648" t="str">
        <f>_xlfn.XLOOKUP(fCompras!F8648,dComprador!$A$2:$A$7,dComprador!$B$2:$B$7)</f>
        <v>Alon</v>
      </c>
      <c r="L8648" t="str">
        <f>_xlfn.XLOOKUP(J8648,dFornecedor!$A$2:$A$6,dFornecedor!$B$2:$B$6)</f>
        <v>Minerva</v>
      </c>
      <c r="M8648" t="str">
        <f>_xlfn.XLOOKUP(G8648,dMateriaPrima!$A$2:$A$12,dMateriaPrima!$B$2:$B$12)</f>
        <v>Papel</v>
      </c>
      <c r="N8648" s="2">
        <f>_xlfn.XLOOKUP(G8648,dMateriaPrima!$A$2:$A$12,dMateriaPrima!$C$2:$C$12)</f>
        <v>9</v>
      </c>
      <c r="O8648" s="3">
        <f t="shared" si="675"/>
        <v>1368</v>
      </c>
      <c r="P8648" s="4">
        <f t="shared" si="676"/>
        <v>0</v>
      </c>
      <c r="Q8648" s="3">
        <f t="shared" si="677"/>
        <v>1368</v>
      </c>
      <c r="R8648" t="str">
        <f t="shared" si="678"/>
        <v>Em atraso</v>
      </c>
      <c r="S8648" s="5">
        <f t="shared" si="679"/>
        <v>2</v>
      </c>
    </row>
    <row r="8649" spans="1:19" x14ac:dyDescent="0.25">
      <c r="A8649">
        <v>8648</v>
      </c>
      <c r="B8649" s="1">
        <v>44447</v>
      </c>
      <c r="C8649" s="1">
        <v>44447</v>
      </c>
      <c r="D8649" s="1">
        <v>44466</v>
      </c>
      <c r="E8649" s="1">
        <v>44467</v>
      </c>
      <c r="F8649">
        <v>1</v>
      </c>
      <c r="G8649">
        <v>11</v>
      </c>
      <c r="H8649">
        <v>261</v>
      </c>
      <c r="I8649" s="6">
        <v>0</v>
      </c>
      <c r="J8649">
        <v>5</v>
      </c>
      <c r="K8649" t="str">
        <f>_xlfn.XLOOKUP(fCompras!F8649,dComprador!$A$2:$A$7,dComprador!$B$2:$B$7)</f>
        <v>Alon</v>
      </c>
      <c r="L8649" t="str">
        <f>_xlfn.XLOOKUP(J8649,dFornecedor!$A$2:$A$6,dFornecedor!$B$2:$B$6)</f>
        <v>Atlas</v>
      </c>
      <c r="M8649" t="str">
        <f>_xlfn.XLOOKUP(G8649,dMateriaPrima!$A$2:$A$12,dMateriaPrima!$B$2:$B$12)</f>
        <v>Papel</v>
      </c>
      <c r="N8649" s="2">
        <f>_xlfn.XLOOKUP(G8649,dMateriaPrima!$A$2:$A$12,dMateriaPrima!$C$2:$C$12)</f>
        <v>9</v>
      </c>
      <c r="O8649" s="3">
        <f t="shared" si="675"/>
        <v>2349</v>
      </c>
      <c r="P8649" s="4">
        <f t="shared" si="676"/>
        <v>0</v>
      </c>
      <c r="Q8649" s="3">
        <f t="shared" si="677"/>
        <v>2349</v>
      </c>
      <c r="R8649" t="str">
        <f t="shared" si="678"/>
        <v>Em atraso</v>
      </c>
      <c r="S8649" s="5">
        <f t="shared" si="679"/>
        <v>1</v>
      </c>
    </row>
    <row r="8650" spans="1:19" x14ac:dyDescent="0.25">
      <c r="A8650">
        <v>8649</v>
      </c>
      <c r="B8650" s="1">
        <v>44447</v>
      </c>
      <c r="C8650" s="1">
        <v>44456</v>
      </c>
      <c r="D8650" s="1">
        <v>44469</v>
      </c>
      <c r="E8650" s="1">
        <v>44471</v>
      </c>
      <c r="F8650">
        <v>1</v>
      </c>
      <c r="G8650">
        <v>11</v>
      </c>
      <c r="H8650">
        <v>574</v>
      </c>
      <c r="I8650" s="6">
        <v>0</v>
      </c>
      <c r="J8650">
        <v>2</v>
      </c>
      <c r="K8650" t="str">
        <f>_xlfn.XLOOKUP(fCompras!F8650,dComprador!$A$2:$A$7,dComprador!$B$2:$B$7)</f>
        <v>Alon</v>
      </c>
      <c r="L8650" t="str">
        <f>_xlfn.XLOOKUP(J8650,dFornecedor!$A$2:$A$6,dFornecedor!$B$2:$B$6)</f>
        <v>Minerva</v>
      </c>
      <c r="M8650" t="str">
        <f>_xlfn.XLOOKUP(G8650,dMateriaPrima!$A$2:$A$12,dMateriaPrima!$B$2:$B$12)</f>
        <v>Papel</v>
      </c>
      <c r="N8650" s="2">
        <f>_xlfn.XLOOKUP(G8650,dMateriaPrima!$A$2:$A$12,dMateriaPrima!$C$2:$C$12)</f>
        <v>9</v>
      </c>
      <c r="O8650" s="3">
        <f t="shared" si="675"/>
        <v>5166</v>
      </c>
      <c r="P8650" s="4">
        <f t="shared" si="676"/>
        <v>0</v>
      </c>
      <c r="Q8650" s="3">
        <f t="shared" si="677"/>
        <v>5166</v>
      </c>
      <c r="R8650" t="str">
        <f t="shared" si="678"/>
        <v>Em atraso</v>
      </c>
      <c r="S8650" s="5">
        <f t="shared" si="679"/>
        <v>2</v>
      </c>
    </row>
    <row r="8651" spans="1:19" x14ac:dyDescent="0.25">
      <c r="A8651">
        <v>8650</v>
      </c>
      <c r="B8651" s="1">
        <v>44448</v>
      </c>
      <c r="C8651" s="1">
        <v>44456</v>
      </c>
      <c r="D8651" s="1">
        <v>44461</v>
      </c>
      <c r="E8651" s="1">
        <v>44462</v>
      </c>
      <c r="F8651">
        <v>4</v>
      </c>
      <c r="G8651">
        <v>6</v>
      </c>
      <c r="H8651">
        <v>246</v>
      </c>
      <c r="I8651" s="6">
        <v>0</v>
      </c>
      <c r="J8651">
        <v>5</v>
      </c>
      <c r="K8651" t="str">
        <f>_xlfn.XLOOKUP(fCompras!F8651,dComprador!$A$2:$A$7,dComprador!$B$2:$B$7)</f>
        <v>Lira</v>
      </c>
      <c r="L8651" t="str">
        <f>_xlfn.XLOOKUP(J8651,dFornecedor!$A$2:$A$6,dFornecedor!$B$2:$B$6)</f>
        <v>Atlas</v>
      </c>
      <c r="M8651" t="str">
        <f>_xlfn.XLOOKUP(G8651,dMateriaPrima!$A$2:$A$12,dMateriaPrima!$B$2:$B$12)</f>
        <v>Fio Algodão</v>
      </c>
      <c r="N8651" s="2">
        <f>_xlfn.XLOOKUP(G8651,dMateriaPrima!$A$2:$A$12,dMateriaPrima!$C$2:$C$12)</f>
        <v>55.9</v>
      </c>
      <c r="O8651" s="3">
        <f t="shared" si="675"/>
        <v>13751.4</v>
      </c>
      <c r="P8651" s="4">
        <f t="shared" si="676"/>
        <v>0</v>
      </c>
      <c r="Q8651" s="3">
        <f t="shared" si="677"/>
        <v>13751.4</v>
      </c>
      <c r="R8651" t="str">
        <f t="shared" si="678"/>
        <v>Em atraso</v>
      </c>
      <c r="S8651" s="5">
        <f t="shared" si="679"/>
        <v>1</v>
      </c>
    </row>
    <row r="8652" spans="1:19" x14ac:dyDescent="0.25">
      <c r="A8652">
        <v>8651</v>
      </c>
      <c r="B8652" s="1">
        <v>44448</v>
      </c>
      <c r="C8652" s="1">
        <v>44455</v>
      </c>
      <c r="D8652" s="1">
        <v>44459</v>
      </c>
      <c r="E8652" s="1">
        <v>44459</v>
      </c>
      <c r="F8652">
        <v>4</v>
      </c>
      <c r="G8652">
        <v>5</v>
      </c>
      <c r="H8652">
        <v>231</v>
      </c>
      <c r="I8652" s="6">
        <v>0</v>
      </c>
      <c r="J8652">
        <v>2</v>
      </c>
      <c r="K8652" t="str">
        <f>_xlfn.XLOOKUP(fCompras!F8652,dComprador!$A$2:$A$7,dComprador!$B$2:$B$7)</f>
        <v>Lira</v>
      </c>
      <c r="L8652" t="str">
        <f>_xlfn.XLOOKUP(J8652,dFornecedor!$A$2:$A$6,dFornecedor!$B$2:$B$6)</f>
        <v>Minerva</v>
      </c>
      <c r="M8652" t="str">
        <f>_xlfn.XLOOKUP(G8652,dMateriaPrima!$A$2:$A$12,dMateriaPrima!$B$2:$B$12)</f>
        <v>Areia</v>
      </c>
      <c r="N8652" s="2">
        <f>_xlfn.XLOOKUP(G8652,dMateriaPrima!$A$2:$A$12,dMateriaPrima!$C$2:$C$12)</f>
        <v>3.59</v>
      </c>
      <c r="O8652" s="3">
        <f t="shared" si="675"/>
        <v>829.29</v>
      </c>
      <c r="P8652" s="4">
        <f t="shared" si="676"/>
        <v>0</v>
      </c>
      <c r="Q8652" s="3">
        <f t="shared" si="677"/>
        <v>829.29</v>
      </c>
      <c r="R8652" t="str">
        <f t="shared" si="678"/>
        <v>No prazo</v>
      </c>
      <c r="S8652" s="5">
        <f t="shared" si="679"/>
        <v>0</v>
      </c>
    </row>
    <row r="8653" spans="1:19" x14ac:dyDescent="0.25">
      <c r="A8653">
        <v>8652</v>
      </c>
      <c r="B8653" s="1">
        <v>44448</v>
      </c>
      <c r="C8653" s="1">
        <v>44451</v>
      </c>
      <c r="D8653" s="1">
        <v>44469</v>
      </c>
      <c r="E8653" s="1">
        <v>44466</v>
      </c>
      <c r="F8653">
        <v>1</v>
      </c>
      <c r="G8653">
        <v>4</v>
      </c>
      <c r="H8653">
        <v>175</v>
      </c>
      <c r="I8653" s="6">
        <v>0</v>
      </c>
      <c r="J8653">
        <v>3</v>
      </c>
      <c r="K8653" t="str">
        <f>_xlfn.XLOOKUP(fCompras!F8653,dComprador!$A$2:$A$7,dComprador!$B$2:$B$7)</f>
        <v>Alon</v>
      </c>
      <c r="L8653" t="str">
        <f>_xlfn.XLOOKUP(J8653,dFornecedor!$A$2:$A$6,dFornecedor!$B$2:$B$6)</f>
        <v>StepUp</v>
      </c>
      <c r="M8653" t="str">
        <f>_xlfn.XLOOKUP(G8653,dMateriaPrima!$A$2:$A$12,dMateriaPrima!$B$2:$B$12)</f>
        <v>Madeira</v>
      </c>
      <c r="N8653" s="2">
        <f>_xlfn.XLOOKUP(G8653,dMateriaPrima!$A$2:$A$12,dMateriaPrima!$C$2:$C$12)</f>
        <v>168</v>
      </c>
      <c r="O8653" s="3">
        <f t="shared" si="675"/>
        <v>29400</v>
      </c>
      <c r="P8653" s="4">
        <f t="shared" si="676"/>
        <v>0</v>
      </c>
      <c r="Q8653" s="3">
        <f t="shared" si="677"/>
        <v>29400</v>
      </c>
      <c r="R8653" t="str">
        <f t="shared" si="678"/>
        <v>No prazo</v>
      </c>
      <c r="S8653" s="5">
        <f t="shared" si="679"/>
        <v>0</v>
      </c>
    </row>
    <row r="8654" spans="1:19" x14ac:dyDescent="0.25">
      <c r="A8654">
        <v>8653</v>
      </c>
      <c r="B8654" s="1">
        <v>44448</v>
      </c>
      <c r="C8654" s="1">
        <v>44458</v>
      </c>
      <c r="D8654" s="1">
        <v>44460</v>
      </c>
      <c r="E8654" s="1">
        <v>44464</v>
      </c>
      <c r="F8654">
        <v>2</v>
      </c>
      <c r="G8654">
        <v>11</v>
      </c>
      <c r="H8654">
        <v>170</v>
      </c>
      <c r="I8654" s="6">
        <v>0</v>
      </c>
      <c r="J8654">
        <v>3</v>
      </c>
      <c r="K8654" t="str">
        <f>_xlfn.XLOOKUP(fCompras!F8654,dComprador!$A$2:$A$7,dComprador!$B$2:$B$7)</f>
        <v>João</v>
      </c>
      <c r="L8654" t="str">
        <f>_xlfn.XLOOKUP(J8654,dFornecedor!$A$2:$A$6,dFornecedor!$B$2:$B$6)</f>
        <v>StepUp</v>
      </c>
      <c r="M8654" t="str">
        <f>_xlfn.XLOOKUP(G8654,dMateriaPrima!$A$2:$A$12,dMateriaPrima!$B$2:$B$12)</f>
        <v>Papel</v>
      </c>
      <c r="N8654" s="2">
        <f>_xlfn.XLOOKUP(G8654,dMateriaPrima!$A$2:$A$12,dMateriaPrima!$C$2:$C$12)</f>
        <v>9</v>
      </c>
      <c r="O8654" s="3">
        <f t="shared" si="675"/>
        <v>1530</v>
      </c>
      <c r="P8654" s="4">
        <f t="shared" si="676"/>
        <v>0</v>
      </c>
      <c r="Q8654" s="3">
        <f t="shared" si="677"/>
        <v>1530</v>
      </c>
      <c r="R8654" t="str">
        <f t="shared" si="678"/>
        <v>Em atraso</v>
      </c>
      <c r="S8654" s="5">
        <f t="shared" si="679"/>
        <v>4</v>
      </c>
    </row>
    <row r="8655" spans="1:19" x14ac:dyDescent="0.25">
      <c r="A8655">
        <v>8654</v>
      </c>
      <c r="B8655" s="1">
        <v>44448</v>
      </c>
      <c r="C8655" s="1">
        <v>44455</v>
      </c>
      <c r="D8655" s="1">
        <v>44469</v>
      </c>
      <c r="E8655" s="1">
        <v>44469</v>
      </c>
      <c r="F8655">
        <v>1</v>
      </c>
      <c r="G8655">
        <v>9</v>
      </c>
      <c r="H8655">
        <v>20</v>
      </c>
      <c r="I8655" s="6">
        <v>0</v>
      </c>
      <c r="J8655">
        <v>2</v>
      </c>
      <c r="K8655" t="str">
        <f>_xlfn.XLOOKUP(fCompras!F8655,dComprador!$A$2:$A$7,dComprador!$B$2:$B$7)</f>
        <v>Alon</v>
      </c>
      <c r="L8655" t="str">
        <f>_xlfn.XLOOKUP(J8655,dFornecedor!$A$2:$A$6,dFornecedor!$B$2:$B$6)</f>
        <v>Minerva</v>
      </c>
      <c r="M8655" t="str">
        <f>_xlfn.XLOOKUP(G8655,dMateriaPrima!$A$2:$A$12,dMateriaPrima!$B$2:$B$12)</f>
        <v>Couro</v>
      </c>
      <c r="N8655" s="2">
        <f>_xlfn.XLOOKUP(G8655,dMateriaPrima!$A$2:$A$12,dMateriaPrima!$C$2:$C$12)</f>
        <v>4.4000000000000004</v>
      </c>
      <c r="O8655" s="3">
        <f t="shared" si="675"/>
        <v>88</v>
      </c>
      <c r="P8655" s="4">
        <f t="shared" si="676"/>
        <v>0</v>
      </c>
      <c r="Q8655" s="3">
        <f t="shared" si="677"/>
        <v>88</v>
      </c>
      <c r="R8655" t="str">
        <f t="shared" si="678"/>
        <v>No prazo</v>
      </c>
      <c r="S8655" s="5">
        <f t="shared" si="679"/>
        <v>0</v>
      </c>
    </row>
    <row r="8656" spans="1:19" x14ac:dyDescent="0.25">
      <c r="A8656">
        <v>8655</v>
      </c>
      <c r="B8656" s="1">
        <v>44448</v>
      </c>
      <c r="C8656" s="1">
        <v>44456</v>
      </c>
      <c r="D8656" s="1">
        <v>44478</v>
      </c>
      <c r="E8656" s="1">
        <v>44479</v>
      </c>
      <c r="F8656">
        <v>1</v>
      </c>
      <c r="G8656">
        <v>1</v>
      </c>
      <c r="H8656">
        <v>7</v>
      </c>
      <c r="I8656" s="6">
        <v>0</v>
      </c>
      <c r="J8656">
        <v>2</v>
      </c>
      <c r="K8656" t="str">
        <f>_xlfn.XLOOKUP(fCompras!F8656,dComprador!$A$2:$A$7,dComprador!$B$2:$B$7)</f>
        <v>Alon</v>
      </c>
      <c r="L8656" t="str">
        <f>_xlfn.XLOOKUP(J8656,dFornecedor!$A$2:$A$6,dFornecedor!$B$2:$B$6)</f>
        <v>Minerva</v>
      </c>
      <c r="M8656" t="str">
        <f>_xlfn.XLOOKUP(G8656,dMateriaPrima!$A$2:$A$12,dMateriaPrima!$B$2:$B$12)</f>
        <v>Tecido</v>
      </c>
      <c r="N8656" s="2">
        <f>_xlfn.XLOOKUP(G8656,dMateriaPrima!$A$2:$A$12,dMateriaPrima!$C$2:$C$12)</f>
        <v>18</v>
      </c>
      <c r="O8656" s="3">
        <f t="shared" si="675"/>
        <v>126</v>
      </c>
      <c r="P8656" s="4">
        <f t="shared" si="676"/>
        <v>0</v>
      </c>
      <c r="Q8656" s="3">
        <f t="shared" si="677"/>
        <v>126</v>
      </c>
      <c r="R8656" t="str">
        <f t="shared" si="678"/>
        <v>Em atraso</v>
      </c>
      <c r="S8656" s="5">
        <f t="shared" si="679"/>
        <v>1</v>
      </c>
    </row>
    <row r="8657" spans="1:19" x14ac:dyDescent="0.25">
      <c r="A8657">
        <v>8656</v>
      </c>
      <c r="B8657" s="1">
        <v>44448</v>
      </c>
      <c r="C8657" s="1">
        <v>44461</v>
      </c>
      <c r="D8657" s="1">
        <v>44479</v>
      </c>
      <c r="E8657" s="1">
        <v>44482</v>
      </c>
      <c r="F8657">
        <v>1</v>
      </c>
      <c r="G8657">
        <v>9</v>
      </c>
      <c r="H8657">
        <v>336</v>
      </c>
      <c r="I8657" s="6">
        <v>0</v>
      </c>
      <c r="J8657">
        <v>1</v>
      </c>
      <c r="K8657" t="str">
        <f>_xlfn.XLOOKUP(fCompras!F8657,dComprador!$A$2:$A$7,dComprador!$B$2:$B$7)</f>
        <v>Alon</v>
      </c>
      <c r="L8657" t="str">
        <f>_xlfn.XLOOKUP(J8657,dFornecedor!$A$2:$A$6,dFornecedor!$B$2:$B$6)</f>
        <v>NorthShore</v>
      </c>
      <c r="M8657" t="str">
        <f>_xlfn.XLOOKUP(G8657,dMateriaPrima!$A$2:$A$12,dMateriaPrima!$B$2:$B$12)</f>
        <v>Couro</v>
      </c>
      <c r="N8657" s="2">
        <f>_xlfn.XLOOKUP(G8657,dMateriaPrima!$A$2:$A$12,dMateriaPrima!$C$2:$C$12)</f>
        <v>4.4000000000000004</v>
      </c>
      <c r="O8657" s="3">
        <f t="shared" si="675"/>
        <v>1478.4</v>
      </c>
      <c r="P8657" s="4">
        <f t="shared" si="676"/>
        <v>0</v>
      </c>
      <c r="Q8657" s="3">
        <f t="shared" si="677"/>
        <v>1478.4</v>
      </c>
      <c r="R8657" t="str">
        <f t="shared" si="678"/>
        <v>Em atraso</v>
      </c>
      <c r="S8657" s="5">
        <f t="shared" si="679"/>
        <v>3</v>
      </c>
    </row>
    <row r="8658" spans="1:19" x14ac:dyDescent="0.25">
      <c r="A8658">
        <v>8657</v>
      </c>
      <c r="B8658" s="1">
        <v>44448</v>
      </c>
      <c r="C8658" s="1">
        <v>44453</v>
      </c>
      <c r="D8658" s="1">
        <v>44469</v>
      </c>
      <c r="E8658" s="1">
        <v>44471</v>
      </c>
      <c r="F8658">
        <v>1</v>
      </c>
      <c r="G8658">
        <v>9</v>
      </c>
      <c r="H8658">
        <v>166</v>
      </c>
      <c r="I8658" s="6">
        <v>0</v>
      </c>
      <c r="J8658">
        <v>1</v>
      </c>
      <c r="K8658" t="str">
        <f>_xlfn.XLOOKUP(fCompras!F8658,dComprador!$A$2:$A$7,dComprador!$B$2:$B$7)</f>
        <v>Alon</v>
      </c>
      <c r="L8658" t="str">
        <f>_xlfn.XLOOKUP(J8658,dFornecedor!$A$2:$A$6,dFornecedor!$B$2:$B$6)</f>
        <v>NorthShore</v>
      </c>
      <c r="M8658" t="str">
        <f>_xlfn.XLOOKUP(G8658,dMateriaPrima!$A$2:$A$12,dMateriaPrima!$B$2:$B$12)</f>
        <v>Couro</v>
      </c>
      <c r="N8658" s="2">
        <f>_xlfn.XLOOKUP(G8658,dMateriaPrima!$A$2:$A$12,dMateriaPrima!$C$2:$C$12)</f>
        <v>4.4000000000000004</v>
      </c>
      <c r="O8658" s="3">
        <f t="shared" si="675"/>
        <v>730.40000000000009</v>
      </c>
      <c r="P8658" s="4">
        <f t="shared" si="676"/>
        <v>0</v>
      </c>
      <c r="Q8658" s="3">
        <f t="shared" si="677"/>
        <v>730.40000000000009</v>
      </c>
      <c r="R8658" t="str">
        <f t="shared" si="678"/>
        <v>Em atraso</v>
      </c>
      <c r="S8658" s="5">
        <f t="shared" si="679"/>
        <v>2</v>
      </c>
    </row>
    <row r="8659" spans="1:19" x14ac:dyDescent="0.25">
      <c r="A8659">
        <v>8658</v>
      </c>
      <c r="B8659" s="1">
        <v>44449</v>
      </c>
      <c r="C8659" s="1">
        <v>44449</v>
      </c>
      <c r="D8659" s="1">
        <v>44456</v>
      </c>
      <c r="E8659" s="1">
        <v>44458</v>
      </c>
      <c r="F8659">
        <v>4</v>
      </c>
      <c r="G8659">
        <v>7</v>
      </c>
      <c r="H8659">
        <v>80</v>
      </c>
      <c r="I8659" s="6">
        <v>0</v>
      </c>
      <c r="J8659">
        <v>2</v>
      </c>
      <c r="K8659" t="str">
        <f>_xlfn.XLOOKUP(fCompras!F8659,dComprador!$A$2:$A$7,dComprador!$B$2:$B$7)</f>
        <v>Lira</v>
      </c>
      <c r="L8659" t="str">
        <f>_xlfn.XLOOKUP(J8659,dFornecedor!$A$2:$A$6,dFornecedor!$B$2:$B$6)</f>
        <v>Minerva</v>
      </c>
      <c r="M8659" t="str">
        <f>_xlfn.XLOOKUP(G8659,dMateriaPrima!$A$2:$A$12,dMateriaPrima!$B$2:$B$12)</f>
        <v>Poliéster</v>
      </c>
      <c r="N8659" s="2">
        <f>_xlfn.XLOOKUP(G8659,dMateriaPrima!$A$2:$A$12,dMateriaPrima!$C$2:$C$12)</f>
        <v>8</v>
      </c>
      <c r="O8659" s="3">
        <f t="shared" si="675"/>
        <v>640</v>
      </c>
      <c r="P8659" s="4">
        <f t="shared" si="676"/>
        <v>0</v>
      </c>
      <c r="Q8659" s="3">
        <f t="shared" si="677"/>
        <v>640</v>
      </c>
      <c r="R8659" t="str">
        <f t="shared" si="678"/>
        <v>Em atraso</v>
      </c>
      <c r="S8659" s="5">
        <f t="shared" si="679"/>
        <v>2</v>
      </c>
    </row>
    <row r="8660" spans="1:19" x14ac:dyDescent="0.25">
      <c r="A8660">
        <v>8659</v>
      </c>
      <c r="B8660" s="1">
        <v>44449</v>
      </c>
      <c r="C8660" s="1">
        <v>44450</v>
      </c>
      <c r="D8660" s="1">
        <v>44456</v>
      </c>
      <c r="E8660" s="1">
        <v>44457</v>
      </c>
      <c r="F8660">
        <v>4</v>
      </c>
      <c r="G8660">
        <v>7</v>
      </c>
      <c r="H8660">
        <v>1</v>
      </c>
      <c r="I8660" s="6">
        <v>0</v>
      </c>
      <c r="J8660">
        <v>3</v>
      </c>
      <c r="K8660" t="str">
        <f>_xlfn.XLOOKUP(fCompras!F8660,dComprador!$A$2:$A$7,dComprador!$B$2:$B$7)</f>
        <v>Lira</v>
      </c>
      <c r="L8660" t="str">
        <f>_xlfn.XLOOKUP(J8660,dFornecedor!$A$2:$A$6,dFornecedor!$B$2:$B$6)</f>
        <v>StepUp</v>
      </c>
      <c r="M8660" t="str">
        <f>_xlfn.XLOOKUP(G8660,dMateriaPrima!$A$2:$A$12,dMateriaPrima!$B$2:$B$12)</f>
        <v>Poliéster</v>
      </c>
      <c r="N8660" s="2">
        <f>_xlfn.XLOOKUP(G8660,dMateriaPrima!$A$2:$A$12,dMateriaPrima!$C$2:$C$12)</f>
        <v>8</v>
      </c>
      <c r="O8660" s="3">
        <f t="shared" si="675"/>
        <v>8</v>
      </c>
      <c r="P8660" s="4">
        <f t="shared" si="676"/>
        <v>0</v>
      </c>
      <c r="Q8660" s="3">
        <f t="shared" si="677"/>
        <v>8</v>
      </c>
      <c r="R8660" t="str">
        <f t="shared" si="678"/>
        <v>Em atraso</v>
      </c>
      <c r="S8660" s="5">
        <f t="shared" si="679"/>
        <v>1</v>
      </c>
    </row>
    <row r="8661" spans="1:19" x14ac:dyDescent="0.25">
      <c r="A8661">
        <v>8660</v>
      </c>
      <c r="B8661" s="1">
        <v>44449</v>
      </c>
      <c r="C8661" s="1">
        <v>44452</v>
      </c>
      <c r="D8661" s="1">
        <v>44483</v>
      </c>
      <c r="E8661" s="1">
        <v>44484</v>
      </c>
      <c r="F8661">
        <v>1</v>
      </c>
      <c r="G8661">
        <v>7</v>
      </c>
      <c r="H8661">
        <v>131</v>
      </c>
      <c r="I8661" s="6">
        <v>0</v>
      </c>
      <c r="J8661">
        <v>4</v>
      </c>
      <c r="K8661" t="str">
        <f>_xlfn.XLOOKUP(fCompras!F8661,dComprador!$A$2:$A$7,dComprador!$B$2:$B$7)</f>
        <v>Alon</v>
      </c>
      <c r="L8661" t="str">
        <f>_xlfn.XLOOKUP(J8661,dFornecedor!$A$2:$A$6,dFornecedor!$B$2:$B$6)</f>
        <v>AlphaOmega</v>
      </c>
      <c r="M8661" t="str">
        <f>_xlfn.XLOOKUP(G8661,dMateriaPrima!$A$2:$A$12,dMateriaPrima!$B$2:$B$12)</f>
        <v>Poliéster</v>
      </c>
      <c r="N8661" s="2">
        <f>_xlfn.XLOOKUP(G8661,dMateriaPrima!$A$2:$A$12,dMateriaPrima!$C$2:$C$12)</f>
        <v>8</v>
      </c>
      <c r="O8661" s="3">
        <f t="shared" si="675"/>
        <v>1048</v>
      </c>
      <c r="P8661" s="4">
        <f t="shared" si="676"/>
        <v>0</v>
      </c>
      <c r="Q8661" s="3">
        <f t="shared" si="677"/>
        <v>1048</v>
      </c>
      <c r="R8661" t="str">
        <f t="shared" si="678"/>
        <v>Em atraso</v>
      </c>
      <c r="S8661" s="5">
        <f t="shared" si="679"/>
        <v>1</v>
      </c>
    </row>
    <row r="8662" spans="1:19" x14ac:dyDescent="0.25">
      <c r="A8662">
        <v>8661</v>
      </c>
      <c r="B8662" s="1">
        <v>44449</v>
      </c>
      <c r="C8662" s="1">
        <v>44456</v>
      </c>
      <c r="D8662" s="1">
        <v>44460</v>
      </c>
      <c r="E8662" s="1">
        <v>44459</v>
      </c>
      <c r="F8662">
        <v>4</v>
      </c>
      <c r="G8662">
        <v>1</v>
      </c>
      <c r="H8662">
        <v>427</v>
      </c>
      <c r="I8662" s="6">
        <v>0</v>
      </c>
      <c r="J8662">
        <v>2</v>
      </c>
      <c r="K8662" t="str">
        <f>_xlfn.XLOOKUP(fCompras!F8662,dComprador!$A$2:$A$7,dComprador!$B$2:$B$7)</f>
        <v>Lira</v>
      </c>
      <c r="L8662" t="str">
        <f>_xlfn.XLOOKUP(J8662,dFornecedor!$A$2:$A$6,dFornecedor!$B$2:$B$6)</f>
        <v>Minerva</v>
      </c>
      <c r="M8662" t="str">
        <f>_xlfn.XLOOKUP(G8662,dMateriaPrima!$A$2:$A$12,dMateriaPrima!$B$2:$B$12)</f>
        <v>Tecido</v>
      </c>
      <c r="N8662" s="2">
        <f>_xlfn.XLOOKUP(G8662,dMateriaPrima!$A$2:$A$12,dMateriaPrima!$C$2:$C$12)</f>
        <v>18</v>
      </c>
      <c r="O8662" s="3">
        <f t="shared" si="675"/>
        <v>7686</v>
      </c>
      <c r="P8662" s="4">
        <f t="shared" si="676"/>
        <v>0</v>
      </c>
      <c r="Q8662" s="3">
        <f t="shared" si="677"/>
        <v>7686</v>
      </c>
      <c r="R8662" t="str">
        <f t="shared" si="678"/>
        <v>No prazo</v>
      </c>
      <c r="S8662" s="5">
        <f t="shared" si="679"/>
        <v>0</v>
      </c>
    </row>
    <row r="8663" spans="1:19" x14ac:dyDescent="0.25">
      <c r="A8663">
        <v>8662</v>
      </c>
      <c r="B8663" s="1">
        <v>44449</v>
      </c>
      <c r="C8663" s="1">
        <v>44449</v>
      </c>
      <c r="D8663" s="1">
        <v>44455</v>
      </c>
      <c r="E8663" s="1">
        <v>44459</v>
      </c>
      <c r="F8663">
        <v>4</v>
      </c>
      <c r="G8663">
        <v>8</v>
      </c>
      <c r="H8663">
        <v>344</v>
      </c>
      <c r="I8663" s="6">
        <v>0</v>
      </c>
      <c r="J8663">
        <v>2</v>
      </c>
      <c r="K8663" t="str">
        <f>_xlfn.XLOOKUP(fCompras!F8663,dComprador!$A$2:$A$7,dComprador!$B$2:$B$7)</f>
        <v>Lira</v>
      </c>
      <c r="L8663" t="str">
        <f>_xlfn.XLOOKUP(J8663,dFornecedor!$A$2:$A$6,dFornecedor!$B$2:$B$6)</f>
        <v>Minerva</v>
      </c>
      <c r="M8663" t="str">
        <f>_xlfn.XLOOKUP(G8663,dMateriaPrima!$A$2:$A$12,dMateriaPrima!$B$2:$B$12)</f>
        <v>Cimento</v>
      </c>
      <c r="N8663" s="2">
        <f>_xlfn.XLOOKUP(G8663,dMateriaPrima!$A$2:$A$12,dMateriaPrima!$C$2:$C$12)</f>
        <v>23</v>
      </c>
      <c r="O8663" s="3">
        <f t="shared" si="675"/>
        <v>7912</v>
      </c>
      <c r="P8663" s="4">
        <f t="shared" si="676"/>
        <v>0</v>
      </c>
      <c r="Q8663" s="3">
        <f t="shared" si="677"/>
        <v>7912</v>
      </c>
      <c r="R8663" t="str">
        <f t="shared" si="678"/>
        <v>Em atraso</v>
      </c>
      <c r="S8663" s="5">
        <f t="shared" si="679"/>
        <v>4</v>
      </c>
    </row>
    <row r="8664" spans="1:19" x14ac:dyDescent="0.25">
      <c r="A8664">
        <v>8663</v>
      </c>
      <c r="B8664" s="1">
        <v>44449</v>
      </c>
      <c r="C8664" s="1">
        <v>44452</v>
      </c>
      <c r="D8664" s="1">
        <v>44455</v>
      </c>
      <c r="E8664" s="1">
        <v>44457</v>
      </c>
      <c r="F8664">
        <v>4</v>
      </c>
      <c r="G8664">
        <v>9</v>
      </c>
      <c r="H8664">
        <v>294</v>
      </c>
      <c r="I8664" s="6">
        <v>0</v>
      </c>
      <c r="J8664">
        <v>2</v>
      </c>
      <c r="K8664" t="str">
        <f>_xlfn.XLOOKUP(fCompras!F8664,dComprador!$A$2:$A$7,dComprador!$B$2:$B$7)</f>
        <v>Lira</v>
      </c>
      <c r="L8664" t="str">
        <f>_xlfn.XLOOKUP(J8664,dFornecedor!$A$2:$A$6,dFornecedor!$B$2:$B$6)</f>
        <v>Minerva</v>
      </c>
      <c r="M8664" t="str">
        <f>_xlfn.XLOOKUP(G8664,dMateriaPrima!$A$2:$A$12,dMateriaPrima!$B$2:$B$12)</f>
        <v>Couro</v>
      </c>
      <c r="N8664" s="2">
        <f>_xlfn.XLOOKUP(G8664,dMateriaPrima!$A$2:$A$12,dMateriaPrima!$C$2:$C$12)</f>
        <v>4.4000000000000004</v>
      </c>
      <c r="O8664" s="3">
        <f t="shared" si="675"/>
        <v>1293.6000000000001</v>
      </c>
      <c r="P8664" s="4">
        <f t="shared" si="676"/>
        <v>0</v>
      </c>
      <c r="Q8664" s="3">
        <f t="shared" si="677"/>
        <v>1293.6000000000001</v>
      </c>
      <c r="R8664" t="str">
        <f t="shared" si="678"/>
        <v>Em atraso</v>
      </c>
      <c r="S8664" s="5">
        <f t="shared" si="679"/>
        <v>2</v>
      </c>
    </row>
    <row r="8665" spans="1:19" x14ac:dyDescent="0.25">
      <c r="A8665">
        <v>8664</v>
      </c>
      <c r="B8665" s="1">
        <v>44449</v>
      </c>
      <c r="C8665" s="1">
        <v>44456</v>
      </c>
      <c r="D8665" s="1">
        <v>44458</v>
      </c>
      <c r="E8665" s="1">
        <v>44465</v>
      </c>
      <c r="F8665">
        <v>4</v>
      </c>
      <c r="G8665">
        <v>11</v>
      </c>
      <c r="H8665">
        <v>260</v>
      </c>
      <c r="I8665" s="6">
        <v>0</v>
      </c>
      <c r="J8665">
        <v>2</v>
      </c>
      <c r="K8665" t="str">
        <f>_xlfn.XLOOKUP(fCompras!F8665,dComprador!$A$2:$A$7,dComprador!$B$2:$B$7)</f>
        <v>Lira</v>
      </c>
      <c r="L8665" t="str">
        <f>_xlfn.XLOOKUP(J8665,dFornecedor!$A$2:$A$6,dFornecedor!$B$2:$B$6)</f>
        <v>Minerva</v>
      </c>
      <c r="M8665" t="str">
        <f>_xlfn.XLOOKUP(G8665,dMateriaPrima!$A$2:$A$12,dMateriaPrima!$B$2:$B$12)</f>
        <v>Papel</v>
      </c>
      <c r="N8665" s="2">
        <f>_xlfn.XLOOKUP(G8665,dMateriaPrima!$A$2:$A$12,dMateriaPrima!$C$2:$C$12)</f>
        <v>9</v>
      </c>
      <c r="O8665" s="3">
        <f t="shared" si="675"/>
        <v>2340</v>
      </c>
      <c r="P8665" s="4">
        <f t="shared" si="676"/>
        <v>0</v>
      </c>
      <c r="Q8665" s="3">
        <f t="shared" si="677"/>
        <v>2340</v>
      </c>
      <c r="R8665" t="str">
        <f t="shared" si="678"/>
        <v>Em atraso</v>
      </c>
      <c r="S8665" s="5">
        <f t="shared" si="679"/>
        <v>7</v>
      </c>
    </row>
    <row r="8666" spans="1:19" x14ac:dyDescent="0.25">
      <c r="A8666">
        <v>8665</v>
      </c>
      <c r="B8666" s="1">
        <v>44449</v>
      </c>
      <c r="C8666" s="1">
        <v>44453</v>
      </c>
      <c r="D8666" s="1">
        <v>44466</v>
      </c>
      <c r="E8666" s="1">
        <v>44470</v>
      </c>
      <c r="F8666">
        <v>1</v>
      </c>
      <c r="G8666">
        <v>7</v>
      </c>
      <c r="H8666">
        <v>524</v>
      </c>
      <c r="I8666" s="6">
        <v>0</v>
      </c>
      <c r="J8666">
        <v>1</v>
      </c>
      <c r="K8666" t="str">
        <f>_xlfn.XLOOKUP(fCompras!F8666,dComprador!$A$2:$A$7,dComprador!$B$2:$B$7)</f>
        <v>Alon</v>
      </c>
      <c r="L8666" t="str">
        <f>_xlfn.XLOOKUP(J8666,dFornecedor!$A$2:$A$6,dFornecedor!$B$2:$B$6)</f>
        <v>NorthShore</v>
      </c>
      <c r="M8666" t="str">
        <f>_xlfn.XLOOKUP(G8666,dMateriaPrima!$A$2:$A$12,dMateriaPrima!$B$2:$B$12)</f>
        <v>Poliéster</v>
      </c>
      <c r="N8666" s="2">
        <f>_xlfn.XLOOKUP(G8666,dMateriaPrima!$A$2:$A$12,dMateriaPrima!$C$2:$C$12)</f>
        <v>8</v>
      </c>
      <c r="O8666" s="3">
        <f t="shared" si="675"/>
        <v>4192</v>
      </c>
      <c r="P8666" s="4">
        <f t="shared" si="676"/>
        <v>0</v>
      </c>
      <c r="Q8666" s="3">
        <f t="shared" si="677"/>
        <v>4192</v>
      </c>
      <c r="R8666" t="str">
        <f t="shared" si="678"/>
        <v>Em atraso</v>
      </c>
      <c r="S8666" s="5">
        <f t="shared" si="679"/>
        <v>4</v>
      </c>
    </row>
    <row r="8667" spans="1:19" x14ac:dyDescent="0.25">
      <c r="A8667">
        <v>8666</v>
      </c>
      <c r="B8667" s="1">
        <v>44449</v>
      </c>
      <c r="C8667" s="1">
        <v>44458</v>
      </c>
      <c r="D8667" s="1">
        <v>44461</v>
      </c>
      <c r="E8667" s="1">
        <v>44464</v>
      </c>
      <c r="F8667">
        <v>2</v>
      </c>
      <c r="G8667">
        <v>7</v>
      </c>
      <c r="H8667">
        <v>326</v>
      </c>
      <c r="I8667" s="6">
        <v>0</v>
      </c>
      <c r="J8667">
        <v>3</v>
      </c>
      <c r="K8667" t="str">
        <f>_xlfn.XLOOKUP(fCompras!F8667,dComprador!$A$2:$A$7,dComprador!$B$2:$B$7)</f>
        <v>João</v>
      </c>
      <c r="L8667" t="str">
        <f>_xlfn.XLOOKUP(J8667,dFornecedor!$A$2:$A$6,dFornecedor!$B$2:$B$6)</f>
        <v>StepUp</v>
      </c>
      <c r="M8667" t="str">
        <f>_xlfn.XLOOKUP(G8667,dMateriaPrima!$A$2:$A$12,dMateriaPrima!$B$2:$B$12)</f>
        <v>Poliéster</v>
      </c>
      <c r="N8667" s="2">
        <f>_xlfn.XLOOKUP(G8667,dMateriaPrima!$A$2:$A$12,dMateriaPrima!$C$2:$C$12)</f>
        <v>8</v>
      </c>
      <c r="O8667" s="3">
        <f t="shared" si="675"/>
        <v>2608</v>
      </c>
      <c r="P8667" s="4">
        <f t="shared" si="676"/>
        <v>0</v>
      </c>
      <c r="Q8667" s="3">
        <f t="shared" si="677"/>
        <v>2608</v>
      </c>
      <c r="R8667" t="str">
        <f t="shared" si="678"/>
        <v>Em atraso</v>
      </c>
      <c r="S8667" s="5">
        <f t="shared" si="679"/>
        <v>3</v>
      </c>
    </row>
    <row r="8668" spans="1:19" x14ac:dyDescent="0.25">
      <c r="A8668">
        <v>8667</v>
      </c>
      <c r="B8668" s="1">
        <v>44449</v>
      </c>
      <c r="C8668" s="1">
        <v>44451</v>
      </c>
      <c r="D8668" s="1">
        <v>44462</v>
      </c>
      <c r="E8668" s="1">
        <v>44463</v>
      </c>
      <c r="F8668">
        <v>2</v>
      </c>
      <c r="G8668">
        <v>7</v>
      </c>
      <c r="H8668">
        <v>66</v>
      </c>
      <c r="I8668" s="6">
        <v>0</v>
      </c>
      <c r="J8668">
        <v>2</v>
      </c>
      <c r="K8668" t="str">
        <f>_xlfn.XLOOKUP(fCompras!F8668,dComprador!$A$2:$A$7,dComprador!$B$2:$B$7)</f>
        <v>João</v>
      </c>
      <c r="L8668" t="str">
        <f>_xlfn.XLOOKUP(J8668,dFornecedor!$A$2:$A$6,dFornecedor!$B$2:$B$6)</f>
        <v>Minerva</v>
      </c>
      <c r="M8668" t="str">
        <f>_xlfn.XLOOKUP(G8668,dMateriaPrima!$A$2:$A$12,dMateriaPrima!$B$2:$B$12)</f>
        <v>Poliéster</v>
      </c>
      <c r="N8668" s="2">
        <f>_xlfn.XLOOKUP(G8668,dMateriaPrima!$A$2:$A$12,dMateriaPrima!$C$2:$C$12)</f>
        <v>8</v>
      </c>
      <c r="O8668" s="3">
        <f t="shared" si="675"/>
        <v>528</v>
      </c>
      <c r="P8668" s="4">
        <f t="shared" si="676"/>
        <v>0</v>
      </c>
      <c r="Q8668" s="3">
        <f t="shared" si="677"/>
        <v>528</v>
      </c>
      <c r="R8668" t="str">
        <f t="shared" si="678"/>
        <v>Em atraso</v>
      </c>
      <c r="S8668" s="5">
        <f t="shared" si="679"/>
        <v>1</v>
      </c>
    </row>
    <row r="8669" spans="1:19" x14ac:dyDescent="0.25">
      <c r="A8669">
        <v>8668</v>
      </c>
      <c r="B8669" s="1">
        <v>44449</v>
      </c>
      <c r="C8669" s="1">
        <v>44452</v>
      </c>
      <c r="D8669" s="1">
        <v>44467</v>
      </c>
      <c r="E8669" s="1">
        <v>44468</v>
      </c>
      <c r="F8669">
        <v>1</v>
      </c>
      <c r="G8669">
        <v>11</v>
      </c>
      <c r="H8669">
        <v>116</v>
      </c>
      <c r="I8669" s="6">
        <v>0</v>
      </c>
      <c r="J8669">
        <v>1</v>
      </c>
      <c r="K8669" t="str">
        <f>_xlfn.XLOOKUP(fCompras!F8669,dComprador!$A$2:$A$7,dComprador!$B$2:$B$7)</f>
        <v>Alon</v>
      </c>
      <c r="L8669" t="str">
        <f>_xlfn.XLOOKUP(J8669,dFornecedor!$A$2:$A$6,dFornecedor!$B$2:$B$6)</f>
        <v>NorthShore</v>
      </c>
      <c r="M8669" t="str">
        <f>_xlfn.XLOOKUP(G8669,dMateriaPrima!$A$2:$A$12,dMateriaPrima!$B$2:$B$12)</f>
        <v>Papel</v>
      </c>
      <c r="N8669" s="2">
        <f>_xlfn.XLOOKUP(G8669,dMateriaPrima!$A$2:$A$12,dMateriaPrima!$C$2:$C$12)</f>
        <v>9</v>
      </c>
      <c r="O8669" s="3">
        <f t="shared" si="675"/>
        <v>1044</v>
      </c>
      <c r="P8669" s="4">
        <f t="shared" si="676"/>
        <v>0</v>
      </c>
      <c r="Q8669" s="3">
        <f t="shared" si="677"/>
        <v>1044</v>
      </c>
      <c r="R8669" t="str">
        <f t="shared" si="678"/>
        <v>Em atraso</v>
      </c>
      <c r="S8669" s="5">
        <f t="shared" si="679"/>
        <v>1</v>
      </c>
    </row>
    <row r="8670" spans="1:19" x14ac:dyDescent="0.25">
      <c r="A8670">
        <v>8669</v>
      </c>
      <c r="B8670" s="1">
        <v>44449</v>
      </c>
      <c r="C8670" s="1">
        <v>44453</v>
      </c>
      <c r="D8670" s="1">
        <v>44466</v>
      </c>
      <c r="E8670" s="1">
        <v>44468</v>
      </c>
      <c r="F8670">
        <v>1</v>
      </c>
      <c r="G8670">
        <v>10</v>
      </c>
      <c r="H8670">
        <v>91</v>
      </c>
      <c r="I8670" s="6">
        <v>0</v>
      </c>
      <c r="J8670">
        <v>2</v>
      </c>
      <c r="K8670" t="str">
        <f>_xlfn.XLOOKUP(fCompras!F8670,dComprador!$A$2:$A$7,dComprador!$B$2:$B$7)</f>
        <v>Alon</v>
      </c>
      <c r="L8670" t="str">
        <f>_xlfn.XLOOKUP(J8670,dFornecedor!$A$2:$A$6,dFornecedor!$B$2:$B$6)</f>
        <v>Minerva</v>
      </c>
      <c r="M8670" t="str">
        <f>_xlfn.XLOOKUP(G8670,dMateriaPrima!$A$2:$A$12,dMateriaPrima!$B$2:$B$12)</f>
        <v>Pedra Britada</v>
      </c>
      <c r="N8670" s="2">
        <f>_xlfn.XLOOKUP(G8670,dMateriaPrima!$A$2:$A$12,dMateriaPrima!$C$2:$C$12)</f>
        <v>56</v>
      </c>
      <c r="O8670" s="3">
        <f t="shared" si="675"/>
        <v>5096</v>
      </c>
      <c r="P8670" s="4">
        <f t="shared" si="676"/>
        <v>0</v>
      </c>
      <c r="Q8670" s="3">
        <f t="shared" si="677"/>
        <v>5096</v>
      </c>
      <c r="R8670" t="str">
        <f t="shared" si="678"/>
        <v>Em atraso</v>
      </c>
      <c r="S8670" s="5">
        <f t="shared" si="679"/>
        <v>2</v>
      </c>
    </row>
    <row r="8671" spans="1:19" x14ac:dyDescent="0.25">
      <c r="A8671">
        <v>8670</v>
      </c>
      <c r="B8671" s="1">
        <v>44449</v>
      </c>
      <c r="C8671" s="1">
        <v>44457</v>
      </c>
      <c r="D8671" s="1">
        <v>44469</v>
      </c>
      <c r="E8671" s="1">
        <v>44469</v>
      </c>
      <c r="F8671">
        <v>1</v>
      </c>
      <c r="G8671">
        <v>5</v>
      </c>
      <c r="H8671">
        <v>10</v>
      </c>
      <c r="I8671" s="6">
        <v>0</v>
      </c>
      <c r="J8671">
        <v>2</v>
      </c>
      <c r="K8671" t="str">
        <f>_xlfn.XLOOKUP(fCompras!F8671,dComprador!$A$2:$A$7,dComprador!$B$2:$B$7)</f>
        <v>Alon</v>
      </c>
      <c r="L8671" t="str">
        <f>_xlfn.XLOOKUP(J8671,dFornecedor!$A$2:$A$6,dFornecedor!$B$2:$B$6)</f>
        <v>Minerva</v>
      </c>
      <c r="M8671" t="str">
        <f>_xlfn.XLOOKUP(G8671,dMateriaPrima!$A$2:$A$12,dMateriaPrima!$B$2:$B$12)</f>
        <v>Areia</v>
      </c>
      <c r="N8671" s="2">
        <f>_xlfn.XLOOKUP(G8671,dMateriaPrima!$A$2:$A$12,dMateriaPrima!$C$2:$C$12)</f>
        <v>3.59</v>
      </c>
      <c r="O8671" s="3">
        <f t="shared" si="675"/>
        <v>35.9</v>
      </c>
      <c r="P8671" s="4">
        <f t="shared" si="676"/>
        <v>0</v>
      </c>
      <c r="Q8671" s="3">
        <f t="shared" si="677"/>
        <v>35.9</v>
      </c>
      <c r="R8671" t="str">
        <f t="shared" si="678"/>
        <v>No prazo</v>
      </c>
      <c r="S8671" s="5">
        <f t="shared" si="679"/>
        <v>0</v>
      </c>
    </row>
    <row r="8672" spans="1:19" x14ac:dyDescent="0.25">
      <c r="A8672">
        <v>8671</v>
      </c>
      <c r="B8672" s="1">
        <v>44449</v>
      </c>
      <c r="C8672" s="1">
        <v>44453</v>
      </c>
      <c r="D8672" s="1">
        <v>44481</v>
      </c>
      <c r="E8672" s="1">
        <v>44480</v>
      </c>
      <c r="F8672">
        <v>1</v>
      </c>
      <c r="G8672">
        <v>7</v>
      </c>
      <c r="H8672">
        <v>170</v>
      </c>
      <c r="I8672" s="6">
        <v>0</v>
      </c>
      <c r="J8672">
        <v>1</v>
      </c>
      <c r="K8672" t="str">
        <f>_xlfn.XLOOKUP(fCompras!F8672,dComprador!$A$2:$A$7,dComprador!$B$2:$B$7)</f>
        <v>Alon</v>
      </c>
      <c r="L8672" t="str">
        <f>_xlfn.XLOOKUP(J8672,dFornecedor!$A$2:$A$6,dFornecedor!$B$2:$B$6)</f>
        <v>NorthShore</v>
      </c>
      <c r="M8672" t="str">
        <f>_xlfn.XLOOKUP(G8672,dMateriaPrima!$A$2:$A$12,dMateriaPrima!$B$2:$B$12)</f>
        <v>Poliéster</v>
      </c>
      <c r="N8672" s="2">
        <f>_xlfn.XLOOKUP(G8672,dMateriaPrima!$A$2:$A$12,dMateriaPrima!$C$2:$C$12)</f>
        <v>8</v>
      </c>
      <c r="O8672" s="3">
        <f t="shared" si="675"/>
        <v>1360</v>
      </c>
      <c r="P8672" s="4">
        <f t="shared" si="676"/>
        <v>0</v>
      </c>
      <c r="Q8672" s="3">
        <f t="shared" si="677"/>
        <v>1360</v>
      </c>
      <c r="R8672" t="str">
        <f t="shared" si="678"/>
        <v>No prazo</v>
      </c>
      <c r="S8672" s="5">
        <f t="shared" si="679"/>
        <v>0</v>
      </c>
    </row>
    <row r="8673" spans="1:19" x14ac:dyDescent="0.25">
      <c r="A8673">
        <v>8672</v>
      </c>
      <c r="B8673" s="1">
        <v>44449</v>
      </c>
      <c r="C8673" s="1">
        <v>44449</v>
      </c>
      <c r="D8673" s="1">
        <v>44481</v>
      </c>
      <c r="E8673" s="1">
        <v>44486</v>
      </c>
      <c r="F8673">
        <v>1</v>
      </c>
      <c r="G8673">
        <v>10</v>
      </c>
      <c r="H8673">
        <v>221</v>
      </c>
      <c r="I8673" s="6">
        <v>0</v>
      </c>
      <c r="J8673">
        <v>5</v>
      </c>
      <c r="K8673" t="str">
        <f>_xlfn.XLOOKUP(fCompras!F8673,dComprador!$A$2:$A$7,dComprador!$B$2:$B$7)</f>
        <v>Alon</v>
      </c>
      <c r="L8673" t="str">
        <f>_xlfn.XLOOKUP(J8673,dFornecedor!$A$2:$A$6,dFornecedor!$B$2:$B$6)</f>
        <v>Atlas</v>
      </c>
      <c r="M8673" t="str">
        <f>_xlfn.XLOOKUP(G8673,dMateriaPrima!$A$2:$A$12,dMateriaPrima!$B$2:$B$12)</f>
        <v>Pedra Britada</v>
      </c>
      <c r="N8673" s="2">
        <f>_xlfn.XLOOKUP(G8673,dMateriaPrima!$A$2:$A$12,dMateriaPrima!$C$2:$C$12)</f>
        <v>56</v>
      </c>
      <c r="O8673" s="3">
        <f t="shared" si="675"/>
        <v>12376</v>
      </c>
      <c r="P8673" s="4">
        <f t="shared" si="676"/>
        <v>0</v>
      </c>
      <c r="Q8673" s="3">
        <f t="shared" si="677"/>
        <v>12376</v>
      </c>
      <c r="R8673" t="str">
        <f t="shared" si="678"/>
        <v>Em atraso</v>
      </c>
      <c r="S8673" s="5">
        <f t="shared" si="679"/>
        <v>5</v>
      </c>
    </row>
    <row r="8674" spans="1:19" x14ac:dyDescent="0.25">
      <c r="A8674">
        <v>8673</v>
      </c>
      <c r="B8674" s="1">
        <v>44449</v>
      </c>
      <c r="C8674" s="1">
        <v>44451</v>
      </c>
      <c r="D8674" s="1">
        <v>44469</v>
      </c>
      <c r="E8674" s="1">
        <v>44471</v>
      </c>
      <c r="F8674">
        <v>1</v>
      </c>
      <c r="G8674">
        <v>1</v>
      </c>
      <c r="H8674">
        <v>133</v>
      </c>
      <c r="I8674" s="6">
        <v>0</v>
      </c>
      <c r="J8674">
        <v>1</v>
      </c>
      <c r="K8674" t="str">
        <f>_xlfn.XLOOKUP(fCompras!F8674,dComprador!$A$2:$A$7,dComprador!$B$2:$B$7)</f>
        <v>Alon</v>
      </c>
      <c r="L8674" t="str">
        <f>_xlfn.XLOOKUP(J8674,dFornecedor!$A$2:$A$6,dFornecedor!$B$2:$B$6)</f>
        <v>NorthShore</v>
      </c>
      <c r="M8674" t="str">
        <f>_xlfn.XLOOKUP(G8674,dMateriaPrima!$A$2:$A$12,dMateriaPrima!$B$2:$B$12)</f>
        <v>Tecido</v>
      </c>
      <c r="N8674" s="2">
        <f>_xlfn.XLOOKUP(G8674,dMateriaPrima!$A$2:$A$12,dMateriaPrima!$C$2:$C$12)</f>
        <v>18</v>
      </c>
      <c r="O8674" s="3">
        <f t="shared" si="675"/>
        <v>2394</v>
      </c>
      <c r="P8674" s="4">
        <f t="shared" si="676"/>
        <v>0</v>
      </c>
      <c r="Q8674" s="3">
        <f t="shared" si="677"/>
        <v>2394</v>
      </c>
      <c r="R8674" t="str">
        <f t="shared" si="678"/>
        <v>Em atraso</v>
      </c>
      <c r="S8674" s="5">
        <f t="shared" si="679"/>
        <v>2</v>
      </c>
    </row>
    <row r="8675" spans="1:19" x14ac:dyDescent="0.25">
      <c r="A8675">
        <v>8674</v>
      </c>
      <c r="B8675" s="1">
        <v>44450</v>
      </c>
      <c r="C8675" s="1">
        <v>44460</v>
      </c>
      <c r="D8675" s="1">
        <v>44461</v>
      </c>
      <c r="E8675" s="1">
        <v>44466</v>
      </c>
      <c r="F8675">
        <v>4</v>
      </c>
      <c r="G8675">
        <v>6</v>
      </c>
      <c r="H8675">
        <v>356</v>
      </c>
      <c r="I8675" s="6">
        <v>0</v>
      </c>
      <c r="J8675">
        <v>1</v>
      </c>
      <c r="K8675" t="str">
        <f>_xlfn.XLOOKUP(fCompras!F8675,dComprador!$A$2:$A$7,dComprador!$B$2:$B$7)</f>
        <v>Lira</v>
      </c>
      <c r="L8675" t="str">
        <f>_xlfn.XLOOKUP(J8675,dFornecedor!$A$2:$A$6,dFornecedor!$B$2:$B$6)</f>
        <v>NorthShore</v>
      </c>
      <c r="M8675" t="str">
        <f>_xlfn.XLOOKUP(G8675,dMateriaPrima!$A$2:$A$12,dMateriaPrima!$B$2:$B$12)</f>
        <v>Fio Algodão</v>
      </c>
      <c r="N8675" s="2">
        <f>_xlfn.XLOOKUP(G8675,dMateriaPrima!$A$2:$A$12,dMateriaPrima!$C$2:$C$12)</f>
        <v>55.9</v>
      </c>
      <c r="O8675" s="3">
        <f t="shared" si="675"/>
        <v>19900.399999999998</v>
      </c>
      <c r="P8675" s="4">
        <f t="shared" si="676"/>
        <v>0</v>
      </c>
      <c r="Q8675" s="3">
        <f t="shared" si="677"/>
        <v>19900.399999999998</v>
      </c>
      <c r="R8675" t="str">
        <f t="shared" si="678"/>
        <v>Em atraso</v>
      </c>
      <c r="S8675" s="5">
        <f t="shared" si="679"/>
        <v>5</v>
      </c>
    </row>
    <row r="8676" spans="1:19" x14ac:dyDescent="0.25">
      <c r="A8676">
        <v>8675</v>
      </c>
      <c r="B8676" s="1">
        <v>44450</v>
      </c>
      <c r="C8676" s="1">
        <v>44451</v>
      </c>
      <c r="D8676" s="1">
        <v>44458</v>
      </c>
      <c r="E8676" s="1">
        <v>44459</v>
      </c>
      <c r="F8676">
        <v>4</v>
      </c>
      <c r="G8676">
        <v>8</v>
      </c>
      <c r="H8676">
        <v>53</v>
      </c>
      <c r="I8676" s="6">
        <v>0</v>
      </c>
      <c r="J8676">
        <v>3</v>
      </c>
      <c r="K8676" t="str">
        <f>_xlfn.XLOOKUP(fCompras!F8676,dComprador!$A$2:$A$7,dComprador!$B$2:$B$7)</f>
        <v>Lira</v>
      </c>
      <c r="L8676" t="str">
        <f>_xlfn.XLOOKUP(J8676,dFornecedor!$A$2:$A$6,dFornecedor!$B$2:$B$6)</f>
        <v>StepUp</v>
      </c>
      <c r="M8676" t="str">
        <f>_xlfn.XLOOKUP(G8676,dMateriaPrima!$A$2:$A$12,dMateriaPrima!$B$2:$B$12)</f>
        <v>Cimento</v>
      </c>
      <c r="N8676" s="2">
        <f>_xlfn.XLOOKUP(G8676,dMateriaPrima!$A$2:$A$12,dMateriaPrima!$C$2:$C$12)</f>
        <v>23</v>
      </c>
      <c r="O8676" s="3">
        <f t="shared" si="675"/>
        <v>1219</v>
      </c>
      <c r="P8676" s="4">
        <f t="shared" si="676"/>
        <v>0</v>
      </c>
      <c r="Q8676" s="3">
        <f t="shared" si="677"/>
        <v>1219</v>
      </c>
      <c r="R8676" t="str">
        <f t="shared" si="678"/>
        <v>Em atraso</v>
      </c>
      <c r="S8676" s="5">
        <f t="shared" si="679"/>
        <v>1</v>
      </c>
    </row>
    <row r="8677" spans="1:19" x14ac:dyDescent="0.25">
      <c r="A8677">
        <v>8676</v>
      </c>
      <c r="B8677" s="1">
        <v>44450</v>
      </c>
      <c r="C8677" s="1">
        <v>44460</v>
      </c>
      <c r="D8677" s="1">
        <v>44463</v>
      </c>
      <c r="E8677" s="1">
        <v>44465</v>
      </c>
      <c r="F8677">
        <v>4</v>
      </c>
      <c r="G8677">
        <v>5</v>
      </c>
      <c r="H8677">
        <v>81</v>
      </c>
      <c r="I8677" s="6">
        <v>0</v>
      </c>
      <c r="J8677">
        <v>3</v>
      </c>
      <c r="K8677" t="str">
        <f>_xlfn.XLOOKUP(fCompras!F8677,dComprador!$A$2:$A$7,dComprador!$B$2:$B$7)</f>
        <v>Lira</v>
      </c>
      <c r="L8677" t="str">
        <f>_xlfn.XLOOKUP(J8677,dFornecedor!$A$2:$A$6,dFornecedor!$B$2:$B$6)</f>
        <v>StepUp</v>
      </c>
      <c r="M8677" t="str">
        <f>_xlfn.XLOOKUP(G8677,dMateriaPrima!$A$2:$A$12,dMateriaPrima!$B$2:$B$12)</f>
        <v>Areia</v>
      </c>
      <c r="N8677" s="2">
        <f>_xlfn.XLOOKUP(G8677,dMateriaPrima!$A$2:$A$12,dMateriaPrima!$C$2:$C$12)</f>
        <v>3.59</v>
      </c>
      <c r="O8677" s="3">
        <f t="shared" si="675"/>
        <v>290.78999999999996</v>
      </c>
      <c r="P8677" s="4">
        <f t="shared" si="676"/>
        <v>0</v>
      </c>
      <c r="Q8677" s="3">
        <f t="shared" si="677"/>
        <v>290.78999999999996</v>
      </c>
      <c r="R8677" t="str">
        <f t="shared" si="678"/>
        <v>Em atraso</v>
      </c>
      <c r="S8677" s="5">
        <f t="shared" si="679"/>
        <v>2</v>
      </c>
    </row>
    <row r="8678" spans="1:19" x14ac:dyDescent="0.25">
      <c r="A8678">
        <v>8677</v>
      </c>
      <c r="B8678" s="1">
        <v>44450</v>
      </c>
      <c r="C8678" s="1">
        <v>44450</v>
      </c>
      <c r="D8678" s="1">
        <v>44455</v>
      </c>
      <c r="E8678" s="1">
        <v>44459</v>
      </c>
      <c r="F8678">
        <v>4</v>
      </c>
      <c r="G8678">
        <v>5</v>
      </c>
      <c r="H8678">
        <v>36</v>
      </c>
      <c r="I8678" s="6">
        <v>0</v>
      </c>
      <c r="J8678">
        <v>2</v>
      </c>
      <c r="K8678" t="str">
        <f>_xlfn.XLOOKUP(fCompras!F8678,dComprador!$A$2:$A$7,dComprador!$B$2:$B$7)</f>
        <v>Lira</v>
      </c>
      <c r="L8678" t="str">
        <f>_xlfn.XLOOKUP(J8678,dFornecedor!$A$2:$A$6,dFornecedor!$B$2:$B$6)</f>
        <v>Minerva</v>
      </c>
      <c r="M8678" t="str">
        <f>_xlfn.XLOOKUP(G8678,dMateriaPrima!$A$2:$A$12,dMateriaPrima!$B$2:$B$12)</f>
        <v>Areia</v>
      </c>
      <c r="N8678" s="2">
        <f>_xlfn.XLOOKUP(G8678,dMateriaPrima!$A$2:$A$12,dMateriaPrima!$C$2:$C$12)</f>
        <v>3.59</v>
      </c>
      <c r="O8678" s="3">
        <f t="shared" si="675"/>
        <v>129.24</v>
      </c>
      <c r="P8678" s="4">
        <f t="shared" si="676"/>
        <v>0</v>
      </c>
      <c r="Q8678" s="3">
        <f t="shared" si="677"/>
        <v>129.24</v>
      </c>
      <c r="R8678" t="str">
        <f t="shared" si="678"/>
        <v>Em atraso</v>
      </c>
      <c r="S8678" s="5">
        <f t="shared" si="679"/>
        <v>4</v>
      </c>
    </row>
    <row r="8679" spans="1:19" x14ac:dyDescent="0.25">
      <c r="A8679">
        <v>8678</v>
      </c>
      <c r="B8679" s="1">
        <v>44450</v>
      </c>
      <c r="C8679" s="1">
        <v>44450</v>
      </c>
      <c r="D8679" s="1">
        <v>44461</v>
      </c>
      <c r="E8679" s="1">
        <v>44463</v>
      </c>
      <c r="F8679">
        <v>4</v>
      </c>
      <c r="G8679">
        <v>10</v>
      </c>
      <c r="H8679">
        <v>72</v>
      </c>
      <c r="I8679" s="6">
        <v>0</v>
      </c>
      <c r="J8679">
        <v>4</v>
      </c>
      <c r="K8679" t="str">
        <f>_xlfn.XLOOKUP(fCompras!F8679,dComprador!$A$2:$A$7,dComprador!$B$2:$B$7)</f>
        <v>Lira</v>
      </c>
      <c r="L8679" t="str">
        <f>_xlfn.XLOOKUP(J8679,dFornecedor!$A$2:$A$6,dFornecedor!$B$2:$B$6)</f>
        <v>AlphaOmega</v>
      </c>
      <c r="M8679" t="str">
        <f>_xlfn.XLOOKUP(G8679,dMateriaPrima!$A$2:$A$12,dMateriaPrima!$B$2:$B$12)</f>
        <v>Pedra Britada</v>
      </c>
      <c r="N8679" s="2">
        <f>_xlfn.XLOOKUP(G8679,dMateriaPrima!$A$2:$A$12,dMateriaPrima!$C$2:$C$12)</f>
        <v>56</v>
      </c>
      <c r="O8679" s="3">
        <f t="shared" si="675"/>
        <v>4032</v>
      </c>
      <c r="P8679" s="4">
        <f t="shared" si="676"/>
        <v>0</v>
      </c>
      <c r="Q8679" s="3">
        <f t="shared" si="677"/>
        <v>4032</v>
      </c>
      <c r="R8679" t="str">
        <f t="shared" si="678"/>
        <v>Em atraso</v>
      </c>
      <c r="S8679" s="5">
        <f t="shared" si="679"/>
        <v>2</v>
      </c>
    </row>
    <row r="8680" spans="1:19" x14ac:dyDescent="0.25">
      <c r="A8680">
        <v>8679</v>
      </c>
      <c r="B8680" s="1">
        <v>44450</v>
      </c>
      <c r="C8680" s="1">
        <v>44450</v>
      </c>
      <c r="D8680" s="1">
        <v>44469</v>
      </c>
      <c r="E8680" s="1">
        <v>44469</v>
      </c>
      <c r="F8680">
        <v>1</v>
      </c>
      <c r="G8680">
        <v>11</v>
      </c>
      <c r="H8680">
        <v>316</v>
      </c>
      <c r="I8680" s="6">
        <v>0</v>
      </c>
      <c r="J8680">
        <v>4</v>
      </c>
      <c r="K8680" t="str">
        <f>_xlfn.XLOOKUP(fCompras!F8680,dComprador!$A$2:$A$7,dComprador!$B$2:$B$7)</f>
        <v>Alon</v>
      </c>
      <c r="L8680" t="str">
        <f>_xlfn.XLOOKUP(J8680,dFornecedor!$A$2:$A$6,dFornecedor!$B$2:$B$6)</f>
        <v>AlphaOmega</v>
      </c>
      <c r="M8680" t="str">
        <f>_xlfn.XLOOKUP(G8680,dMateriaPrima!$A$2:$A$12,dMateriaPrima!$B$2:$B$12)</f>
        <v>Papel</v>
      </c>
      <c r="N8680" s="2">
        <f>_xlfn.XLOOKUP(G8680,dMateriaPrima!$A$2:$A$12,dMateriaPrima!$C$2:$C$12)</f>
        <v>9</v>
      </c>
      <c r="O8680" s="3">
        <f t="shared" si="675"/>
        <v>2844</v>
      </c>
      <c r="P8680" s="4">
        <f t="shared" si="676"/>
        <v>0</v>
      </c>
      <c r="Q8680" s="3">
        <f t="shared" si="677"/>
        <v>2844</v>
      </c>
      <c r="R8680" t="str">
        <f t="shared" si="678"/>
        <v>No prazo</v>
      </c>
      <c r="S8680" s="5">
        <f t="shared" si="679"/>
        <v>0</v>
      </c>
    </row>
    <row r="8681" spans="1:19" x14ac:dyDescent="0.25">
      <c r="A8681">
        <v>8680</v>
      </c>
      <c r="B8681" s="1">
        <v>44450</v>
      </c>
      <c r="C8681" s="1">
        <v>44452</v>
      </c>
      <c r="D8681" s="1">
        <v>44464</v>
      </c>
      <c r="E8681" s="1">
        <v>44464</v>
      </c>
      <c r="F8681">
        <v>2</v>
      </c>
      <c r="G8681">
        <v>11</v>
      </c>
      <c r="H8681">
        <v>9</v>
      </c>
      <c r="I8681" s="6">
        <v>0</v>
      </c>
      <c r="J8681">
        <v>4</v>
      </c>
      <c r="K8681" t="str">
        <f>_xlfn.XLOOKUP(fCompras!F8681,dComprador!$A$2:$A$7,dComprador!$B$2:$B$7)</f>
        <v>João</v>
      </c>
      <c r="L8681" t="str">
        <f>_xlfn.XLOOKUP(J8681,dFornecedor!$A$2:$A$6,dFornecedor!$B$2:$B$6)</f>
        <v>AlphaOmega</v>
      </c>
      <c r="M8681" t="str">
        <f>_xlfn.XLOOKUP(G8681,dMateriaPrima!$A$2:$A$12,dMateriaPrima!$B$2:$B$12)</f>
        <v>Papel</v>
      </c>
      <c r="N8681" s="2">
        <f>_xlfn.XLOOKUP(G8681,dMateriaPrima!$A$2:$A$12,dMateriaPrima!$C$2:$C$12)</f>
        <v>9</v>
      </c>
      <c r="O8681" s="3">
        <f t="shared" si="675"/>
        <v>81</v>
      </c>
      <c r="P8681" s="4">
        <f t="shared" si="676"/>
        <v>0</v>
      </c>
      <c r="Q8681" s="3">
        <f t="shared" si="677"/>
        <v>81</v>
      </c>
      <c r="R8681" t="str">
        <f t="shared" si="678"/>
        <v>No prazo</v>
      </c>
      <c r="S8681" s="5">
        <f t="shared" si="679"/>
        <v>0</v>
      </c>
    </row>
    <row r="8682" spans="1:19" x14ac:dyDescent="0.25">
      <c r="A8682">
        <v>8681</v>
      </c>
      <c r="B8682" s="1">
        <v>44450</v>
      </c>
      <c r="C8682" s="1">
        <v>44452</v>
      </c>
      <c r="D8682" s="1">
        <v>44470</v>
      </c>
      <c r="E8682" s="1">
        <v>44472</v>
      </c>
      <c r="F8682">
        <v>1</v>
      </c>
      <c r="G8682">
        <v>5</v>
      </c>
      <c r="H8682">
        <v>141</v>
      </c>
      <c r="I8682" s="6">
        <v>0</v>
      </c>
      <c r="J8682">
        <v>1</v>
      </c>
      <c r="K8682" t="str">
        <f>_xlfn.XLOOKUP(fCompras!F8682,dComprador!$A$2:$A$7,dComprador!$B$2:$B$7)</f>
        <v>Alon</v>
      </c>
      <c r="L8682" t="str">
        <f>_xlfn.XLOOKUP(J8682,dFornecedor!$A$2:$A$6,dFornecedor!$B$2:$B$6)</f>
        <v>NorthShore</v>
      </c>
      <c r="M8682" t="str">
        <f>_xlfn.XLOOKUP(G8682,dMateriaPrima!$A$2:$A$12,dMateriaPrima!$B$2:$B$12)</f>
        <v>Areia</v>
      </c>
      <c r="N8682" s="2">
        <f>_xlfn.XLOOKUP(G8682,dMateriaPrima!$A$2:$A$12,dMateriaPrima!$C$2:$C$12)</f>
        <v>3.59</v>
      </c>
      <c r="O8682" s="3">
        <f t="shared" si="675"/>
        <v>506.19</v>
      </c>
      <c r="P8682" s="4">
        <f t="shared" si="676"/>
        <v>0</v>
      </c>
      <c r="Q8682" s="3">
        <f t="shared" si="677"/>
        <v>506.19</v>
      </c>
      <c r="R8682" t="str">
        <f t="shared" si="678"/>
        <v>Em atraso</v>
      </c>
      <c r="S8682" s="5">
        <f t="shared" si="679"/>
        <v>2</v>
      </c>
    </row>
    <row r="8683" spans="1:19" x14ac:dyDescent="0.25">
      <c r="A8683">
        <v>8682</v>
      </c>
      <c r="B8683" s="1">
        <v>44450</v>
      </c>
      <c r="C8683" s="1">
        <v>44458</v>
      </c>
      <c r="D8683" s="1">
        <v>44483</v>
      </c>
      <c r="E8683" s="1">
        <v>44483</v>
      </c>
      <c r="F8683">
        <v>1</v>
      </c>
      <c r="G8683">
        <v>9</v>
      </c>
      <c r="H8683">
        <v>187</v>
      </c>
      <c r="I8683" s="6">
        <v>0</v>
      </c>
      <c r="J8683">
        <v>3</v>
      </c>
      <c r="K8683" t="str">
        <f>_xlfn.XLOOKUP(fCompras!F8683,dComprador!$A$2:$A$7,dComprador!$B$2:$B$7)</f>
        <v>Alon</v>
      </c>
      <c r="L8683" t="str">
        <f>_xlfn.XLOOKUP(J8683,dFornecedor!$A$2:$A$6,dFornecedor!$B$2:$B$6)</f>
        <v>StepUp</v>
      </c>
      <c r="M8683" t="str">
        <f>_xlfn.XLOOKUP(G8683,dMateriaPrima!$A$2:$A$12,dMateriaPrima!$B$2:$B$12)</f>
        <v>Couro</v>
      </c>
      <c r="N8683" s="2">
        <f>_xlfn.XLOOKUP(G8683,dMateriaPrima!$A$2:$A$12,dMateriaPrima!$C$2:$C$12)</f>
        <v>4.4000000000000004</v>
      </c>
      <c r="O8683" s="3">
        <f t="shared" si="675"/>
        <v>822.80000000000007</v>
      </c>
      <c r="P8683" s="4">
        <f t="shared" si="676"/>
        <v>0</v>
      </c>
      <c r="Q8683" s="3">
        <f t="shared" si="677"/>
        <v>822.80000000000007</v>
      </c>
      <c r="R8683" t="str">
        <f t="shared" si="678"/>
        <v>No prazo</v>
      </c>
      <c r="S8683" s="5">
        <f t="shared" si="679"/>
        <v>0</v>
      </c>
    </row>
    <row r="8684" spans="1:19" x14ac:dyDescent="0.25">
      <c r="A8684">
        <v>8683</v>
      </c>
      <c r="B8684" s="1">
        <v>44450</v>
      </c>
      <c r="C8684" s="1">
        <v>44456</v>
      </c>
      <c r="D8684" s="1">
        <v>44481</v>
      </c>
      <c r="E8684" s="1">
        <v>44481</v>
      </c>
      <c r="F8684">
        <v>1</v>
      </c>
      <c r="G8684">
        <v>8</v>
      </c>
      <c r="H8684">
        <v>342</v>
      </c>
      <c r="I8684" s="6">
        <v>0</v>
      </c>
      <c r="J8684">
        <v>2</v>
      </c>
      <c r="K8684" t="str">
        <f>_xlfn.XLOOKUP(fCompras!F8684,dComprador!$A$2:$A$7,dComprador!$B$2:$B$7)</f>
        <v>Alon</v>
      </c>
      <c r="L8684" t="str">
        <f>_xlfn.XLOOKUP(J8684,dFornecedor!$A$2:$A$6,dFornecedor!$B$2:$B$6)</f>
        <v>Minerva</v>
      </c>
      <c r="M8684" t="str">
        <f>_xlfn.XLOOKUP(G8684,dMateriaPrima!$A$2:$A$12,dMateriaPrima!$B$2:$B$12)</f>
        <v>Cimento</v>
      </c>
      <c r="N8684" s="2">
        <f>_xlfn.XLOOKUP(G8684,dMateriaPrima!$A$2:$A$12,dMateriaPrima!$C$2:$C$12)</f>
        <v>23</v>
      </c>
      <c r="O8684" s="3">
        <f t="shared" si="675"/>
        <v>7866</v>
      </c>
      <c r="P8684" s="4">
        <f t="shared" si="676"/>
        <v>0</v>
      </c>
      <c r="Q8684" s="3">
        <f t="shared" si="677"/>
        <v>7866</v>
      </c>
      <c r="R8684" t="str">
        <f t="shared" si="678"/>
        <v>No prazo</v>
      </c>
      <c r="S8684" s="5">
        <f t="shared" si="679"/>
        <v>0</v>
      </c>
    </row>
    <row r="8685" spans="1:19" x14ac:dyDescent="0.25">
      <c r="A8685">
        <v>8684</v>
      </c>
      <c r="B8685" s="1">
        <v>44450</v>
      </c>
      <c r="C8685" s="1">
        <v>44461</v>
      </c>
      <c r="D8685" s="1">
        <v>44484</v>
      </c>
      <c r="E8685" s="1">
        <v>44483</v>
      </c>
      <c r="F8685">
        <v>1</v>
      </c>
      <c r="G8685">
        <v>9</v>
      </c>
      <c r="H8685">
        <v>53</v>
      </c>
      <c r="I8685" s="6">
        <v>0</v>
      </c>
      <c r="J8685">
        <v>1</v>
      </c>
      <c r="K8685" t="str">
        <f>_xlfn.XLOOKUP(fCompras!F8685,dComprador!$A$2:$A$7,dComprador!$B$2:$B$7)</f>
        <v>Alon</v>
      </c>
      <c r="L8685" t="str">
        <f>_xlfn.XLOOKUP(J8685,dFornecedor!$A$2:$A$6,dFornecedor!$B$2:$B$6)</f>
        <v>NorthShore</v>
      </c>
      <c r="M8685" t="str">
        <f>_xlfn.XLOOKUP(G8685,dMateriaPrima!$A$2:$A$12,dMateriaPrima!$B$2:$B$12)</f>
        <v>Couro</v>
      </c>
      <c r="N8685" s="2">
        <f>_xlfn.XLOOKUP(G8685,dMateriaPrima!$A$2:$A$12,dMateriaPrima!$C$2:$C$12)</f>
        <v>4.4000000000000004</v>
      </c>
      <c r="O8685" s="3">
        <f t="shared" si="675"/>
        <v>233.20000000000002</v>
      </c>
      <c r="P8685" s="4">
        <f t="shared" si="676"/>
        <v>0</v>
      </c>
      <c r="Q8685" s="3">
        <f t="shared" si="677"/>
        <v>233.20000000000002</v>
      </c>
      <c r="R8685" t="str">
        <f t="shared" si="678"/>
        <v>No prazo</v>
      </c>
      <c r="S8685" s="5">
        <f t="shared" si="679"/>
        <v>0</v>
      </c>
    </row>
    <row r="8686" spans="1:19" x14ac:dyDescent="0.25">
      <c r="A8686">
        <v>8685</v>
      </c>
      <c r="B8686" s="1">
        <v>44450</v>
      </c>
      <c r="C8686" s="1">
        <v>44456</v>
      </c>
      <c r="D8686" s="1">
        <v>44472</v>
      </c>
      <c r="E8686" s="1">
        <v>44474</v>
      </c>
      <c r="F8686">
        <v>1</v>
      </c>
      <c r="G8686">
        <v>7</v>
      </c>
      <c r="H8686">
        <v>102</v>
      </c>
      <c r="I8686" s="6">
        <v>0</v>
      </c>
      <c r="J8686">
        <v>2</v>
      </c>
      <c r="K8686" t="str">
        <f>_xlfn.XLOOKUP(fCompras!F8686,dComprador!$A$2:$A$7,dComprador!$B$2:$B$7)</f>
        <v>Alon</v>
      </c>
      <c r="L8686" t="str">
        <f>_xlfn.XLOOKUP(J8686,dFornecedor!$A$2:$A$6,dFornecedor!$B$2:$B$6)</f>
        <v>Minerva</v>
      </c>
      <c r="M8686" t="str">
        <f>_xlfn.XLOOKUP(G8686,dMateriaPrima!$A$2:$A$12,dMateriaPrima!$B$2:$B$12)</f>
        <v>Poliéster</v>
      </c>
      <c r="N8686" s="2">
        <f>_xlfn.XLOOKUP(G8686,dMateriaPrima!$A$2:$A$12,dMateriaPrima!$C$2:$C$12)</f>
        <v>8</v>
      </c>
      <c r="O8686" s="3">
        <f t="shared" si="675"/>
        <v>816</v>
      </c>
      <c r="P8686" s="4">
        <f t="shared" si="676"/>
        <v>0</v>
      </c>
      <c r="Q8686" s="3">
        <f t="shared" si="677"/>
        <v>816</v>
      </c>
      <c r="R8686" t="str">
        <f t="shared" si="678"/>
        <v>Em atraso</v>
      </c>
      <c r="S8686" s="5">
        <f t="shared" si="679"/>
        <v>2</v>
      </c>
    </row>
    <row r="8687" spans="1:19" x14ac:dyDescent="0.25">
      <c r="A8687">
        <v>8686</v>
      </c>
      <c r="B8687" s="1">
        <v>44450</v>
      </c>
      <c r="C8687" s="1">
        <v>44458</v>
      </c>
      <c r="D8687" s="1">
        <v>44475</v>
      </c>
      <c r="E8687" s="1">
        <v>44475</v>
      </c>
      <c r="F8687">
        <v>1</v>
      </c>
      <c r="G8687">
        <v>9</v>
      </c>
      <c r="H8687">
        <v>120</v>
      </c>
      <c r="I8687" s="6">
        <v>0</v>
      </c>
      <c r="J8687">
        <v>2</v>
      </c>
      <c r="K8687" t="str">
        <f>_xlfn.XLOOKUP(fCompras!F8687,dComprador!$A$2:$A$7,dComprador!$B$2:$B$7)</f>
        <v>Alon</v>
      </c>
      <c r="L8687" t="str">
        <f>_xlfn.XLOOKUP(J8687,dFornecedor!$A$2:$A$6,dFornecedor!$B$2:$B$6)</f>
        <v>Minerva</v>
      </c>
      <c r="M8687" t="str">
        <f>_xlfn.XLOOKUP(G8687,dMateriaPrima!$A$2:$A$12,dMateriaPrima!$B$2:$B$12)</f>
        <v>Couro</v>
      </c>
      <c r="N8687" s="2">
        <f>_xlfn.XLOOKUP(G8687,dMateriaPrima!$A$2:$A$12,dMateriaPrima!$C$2:$C$12)</f>
        <v>4.4000000000000004</v>
      </c>
      <c r="O8687" s="3">
        <f t="shared" si="675"/>
        <v>528</v>
      </c>
      <c r="P8687" s="4">
        <f t="shared" si="676"/>
        <v>0</v>
      </c>
      <c r="Q8687" s="3">
        <f t="shared" si="677"/>
        <v>528</v>
      </c>
      <c r="R8687" t="str">
        <f t="shared" si="678"/>
        <v>No prazo</v>
      </c>
      <c r="S8687" s="5">
        <f t="shared" si="679"/>
        <v>0</v>
      </c>
    </row>
    <row r="8688" spans="1:19" x14ac:dyDescent="0.25">
      <c r="A8688">
        <v>8687</v>
      </c>
      <c r="B8688" s="1">
        <v>44451</v>
      </c>
      <c r="C8688" s="1">
        <v>44459</v>
      </c>
      <c r="D8688" s="1">
        <v>44462</v>
      </c>
      <c r="E8688" s="1">
        <v>44465</v>
      </c>
      <c r="F8688">
        <v>4</v>
      </c>
      <c r="G8688">
        <v>11</v>
      </c>
      <c r="H8688">
        <v>48</v>
      </c>
      <c r="I8688" s="6">
        <v>0</v>
      </c>
      <c r="J8688">
        <v>2</v>
      </c>
      <c r="K8688" t="str">
        <f>_xlfn.XLOOKUP(fCompras!F8688,dComprador!$A$2:$A$7,dComprador!$B$2:$B$7)</f>
        <v>Lira</v>
      </c>
      <c r="L8688" t="str">
        <f>_xlfn.XLOOKUP(J8688,dFornecedor!$A$2:$A$6,dFornecedor!$B$2:$B$6)</f>
        <v>Minerva</v>
      </c>
      <c r="M8688" t="str">
        <f>_xlfn.XLOOKUP(G8688,dMateriaPrima!$A$2:$A$12,dMateriaPrima!$B$2:$B$12)</f>
        <v>Papel</v>
      </c>
      <c r="N8688" s="2">
        <f>_xlfn.XLOOKUP(G8688,dMateriaPrima!$A$2:$A$12,dMateriaPrima!$C$2:$C$12)</f>
        <v>9</v>
      </c>
      <c r="O8688" s="3">
        <f t="shared" si="675"/>
        <v>432</v>
      </c>
      <c r="P8688" s="4">
        <f t="shared" si="676"/>
        <v>0</v>
      </c>
      <c r="Q8688" s="3">
        <f t="shared" si="677"/>
        <v>432</v>
      </c>
      <c r="R8688" t="str">
        <f t="shared" si="678"/>
        <v>Em atraso</v>
      </c>
      <c r="S8688" s="5">
        <f t="shared" si="679"/>
        <v>3</v>
      </c>
    </row>
    <row r="8689" spans="1:19" x14ac:dyDescent="0.25">
      <c r="A8689">
        <v>8688</v>
      </c>
      <c r="B8689" s="1">
        <v>44451</v>
      </c>
      <c r="C8689" s="1">
        <v>44455</v>
      </c>
      <c r="D8689" s="1">
        <v>44458</v>
      </c>
      <c r="E8689" s="1">
        <v>44460</v>
      </c>
      <c r="F8689">
        <v>4</v>
      </c>
      <c r="G8689">
        <v>5</v>
      </c>
      <c r="H8689">
        <v>20</v>
      </c>
      <c r="I8689" s="6">
        <v>0</v>
      </c>
      <c r="J8689">
        <v>1</v>
      </c>
      <c r="K8689" t="str">
        <f>_xlfn.XLOOKUP(fCompras!F8689,dComprador!$A$2:$A$7,dComprador!$B$2:$B$7)</f>
        <v>Lira</v>
      </c>
      <c r="L8689" t="str">
        <f>_xlfn.XLOOKUP(J8689,dFornecedor!$A$2:$A$6,dFornecedor!$B$2:$B$6)</f>
        <v>NorthShore</v>
      </c>
      <c r="M8689" t="str">
        <f>_xlfn.XLOOKUP(G8689,dMateriaPrima!$A$2:$A$12,dMateriaPrima!$B$2:$B$12)</f>
        <v>Areia</v>
      </c>
      <c r="N8689" s="2">
        <f>_xlfn.XLOOKUP(G8689,dMateriaPrima!$A$2:$A$12,dMateriaPrima!$C$2:$C$12)</f>
        <v>3.59</v>
      </c>
      <c r="O8689" s="3">
        <f t="shared" si="675"/>
        <v>71.8</v>
      </c>
      <c r="P8689" s="4">
        <f t="shared" si="676"/>
        <v>0</v>
      </c>
      <c r="Q8689" s="3">
        <f t="shared" si="677"/>
        <v>71.8</v>
      </c>
      <c r="R8689" t="str">
        <f t="shared" si="678"/>
        <v>Em atraso</v>
      </c>
      <c r="S8689" s="5">
        <f t="shared" si="679"/>
        <v>2</v>
      </c>
    </row>
    <row r="8690" spans="1:19" x14ac:dyDescent="0.25">
      <c r="A8690">
        <v>8689</v>
      </c>
      <c r="B8690" s="1">
        <v>44451</v>
      </c>
      <c r="C8690" s="1">
        <v>44459</v>
      </c>
      <c r="D8690" s="1">
        <v>44463</v>
      </c>
      <c r="E8690" s="1">
        <v>44464</v>
      </c>
      <c r="F8690">
        <v>4</v>
      </c>
      <c r="G8690">
        <v>6</v>
      </c>
      <c r="H8690">
        <v>58</v>
      </c>
      <c r="I8690" s="6">
        <v>0</v>
      </c>
      <c r="J8690">
        <v>2</v>
      </c>
      <c r="K8690" t="str">
        <f>_xlfn.XLOOKUP(fCompras!F8690,dComprador!$A$2:$A$7,dComprador!$B$2:$B$7)</f>
        <v>Lira</v>
      </c>
      <c r="L8690" t="str">
        <f>_xlfn.XLOOKUP(J8690,dFornecedor!$A$2:$A$6,dFornecedor!$B$2:$B$6)</f>
        <v>Minerva</v>
      </c>
      <c r="M8690" t="str">
        <f>_xlfn.XLOOKUP(G8690,dMateriaPrima!$A$2:$A$12,dMateriaPrima!$B$2:$B$12)</f>
        <v>Fio Algodão</v>
      </c>
      <c r="N8690" s="2">
        <f>_xlfn.XLOOKUP(G8690,dMateriaPrima!$A$2:$A$12,dMateriaPrima!$C$2:$C$12)</f>
        <v>55.9</v>
      </c>
      <c r="O8690" s="3">
        <f t="shared" si="675"/>
        <v>3242.2</v>
      </c>
      <c r="P8690" s="4">
        <f t="shared" si="676"/>
        <v>0</v>
      </c>
      <c r="Q8690" s="3">
        <f t="shared" si="677"/>
        <v>3242.2</v>
      </c>
      <c r="R8690" t="str">
        <f t="shared" si="678"/>
        <v>Em atraso</v>
      </c>
      <c r="S8690" s="5">
        <f t="shared" si="679"/>
        <v>1</v>
      </c>
    </row>
    <row r="8691" spans="1:19" x14ac:dyDescent="0.25">
      <c r="A8691">
        <v>8690</v>
      </c>
      <c r="B8691" s="1">
        <v>44451</v>
      </c>
      <c r="C8691" s="1">
        <v>44455</v>
      </c>
      <c r="D8691" s="1">
        <v>44461</v>
      </c>
      <c r="E8691" s="1">
        <v>44466</v>
      </c>
      <c r="F8691">
        <v>4</v>
      </c>
      <c r="G8691">
        <v>5</v>
      </c>
      <c r="H8691">
        <v>8</v>
      </c>
      <c r="I8691" s="6">
        <v>0</v>
      </c>
      <c r="J8691">
        <v>5</v>
      </c>
      <c r="K8691" t="str">
        <f>_xlfn.XLOOKUP(fCompras!F8691,dComprador!$A$2:$A$7,dComprador!$B$2:$B$7)</f>
        <v>Lira</v>
      </c>
      <c r="L8691" t="str">
        <f>_xlfn.XLOOKUP(J8691,dFornecedor!$A$2:$A$6,dFornecedor!$B$2:$B$6)</f>
        <v>Atlas</v>
      </c>
      <c r="M8691" t="str">
        <f>_xlfn.XLOOKUP(G8691,dMateriaPrima!$A$2:$A$12,dMateriaPrima!$B$2:$B$12)</f>
        <v>Areia</v>
      </c>
      <c r="N8691" s="2">
        <f>_xlfn.XLOOKUP(G8691,dMateriaPrima!$A$2:$A$12,dMateriaPrima!$C$2:$C$12)</f>
        <v>3.59</v>
      </c>
      <c r="O8691" s="3">
        <f t="shared" si="675"/>
        <v>28.72</v>
      </c>
      <c r="P8691" s="4">
        <f t="shared" si="676"/>
        <v>0</v>
      </c>
      <c r="Q8691" s="3">
        <f t="shared" si="677"/>
        <v>28.72</v>
      </c>
      <c r="R8691" t="str">
        <f t="shared" si="678"/>
        <v>Em atraso</v>
      </c>
      <c r="S8691" s="5">
        <f t="shared" si="679"/>
        <v>5</v>
      </c>
    </row>
    <row r="8692" spans="1:19" x14ac:dyDescent="0.25">
      <c r="A8692">
        <v>8691</v>
      </c>
      <c r="B8692" s="1">
        <v>44451</v>
      </c>
      <c r="C8692" s="1">
        <v>44461</v>
      </c>
      <c r="D8692" s="1">
        <v>44462</v>
      </c>
      <c r="E8692" s="1">
        <v>44463</v>
      </c>
      <c r="F8692">
        <v>4</v>
      </c>
      <c r="G8692">
        <v>10</v>
      </c>
      <c r="H8692">
        <v>195</v>
      </c>
      <c r="I8692" s="6">
        <v>0</v>
      </c>
      <c r="J8692">
        <v>3</v>
      </c>
      <c r="K8692" t="str">
        <f>_xlfn.XLOOKUP(fCompras!F8692,dComprador!$A$2:$A$7,dComprador!$B$2:$B$7)</f>
        <v>Lira</v>
      </c>
      <c r="L8692" t="str">
        <f>_xlfn.XLOOKUP(J8692,dFornecedor!$A$2:$A$6,dFornecedor!$B$2:$B$6)</f>
        <v>StepUp</v>
      </c>
      <c r="M8692" t="str">
        <f>_xlfn.XLOOKUP(G8692,dMateriaPrima!$A$2:$A$12,dMateriaPrima!$B$2:$B$12)</f>
        <v>Pedra Britada</v>
      </c>
      <c r="N8692" s="2">
        <f>_xlfn.XLOOKUP(G8692,dMateriaPrima!$A$2:$A$12,dMateriaPrima!$C$2:$C$12)</f>
        <v>56</v>
      </c>
      <c r="O8692" s="3">
        <f t="shared" si="675"/>
        <v>10920</v>
      </c>
      <c r="P8692" s="4">
        <f t="shared" si="676"/>
        <v>0</v>
      </c>
      <c r="Q8692" s="3">
        <f t="shared" si="677"/>
        <v>10920</v>
      </c>
      <c r="R8692" t="str">
        <f t="shared" si="678"/>
        <v>Em atraso</v>
      </c>
      <c r="S8692" s="5">
        <f t="shared" si="679"/>
        <v>1</v>
      </c>
    </row>
    <row r="8693" spans="1:19" x14ac:dyDescent="0.25">
      <c r="A8693">
        <v>8692</v>
      </c>
      <c r="B8693" s="1">
        <v>44451</v>
      </c>
      <c r="C8693" s="1">
        <v>44451</v>
      </c>
      <c r="D8693" s="1">
        <v>44468</v>
      </c>
      <c r="E8693" s="1">
        <v>44471</v>
      </c>
      <c r="F8693">
        <v>1</v>
      </c>
      <c r="G8693">
        <v>8</v>
      </c>
      <c r="H8693">
        <v>200</v>
      </c>
      <c r="I8693" s="6">
        <v>0</v>
      </c>
      <c r="J8693">
        <v>5</v>
      </c>
      <c r="K8693" t="str">
        <f>_xlfn.XLOOKUP(fCompras!F8693,dComprador!$A$2:$A$7,dComprador!$B$2:$B$7)</f>
        <v>Alon</v>
      </c>
      <c r="L8693" t="str">
        <f>_xlfn.XLOOKUP(J8693,dFornecedor!$A$2:$A$6,dFornecedor!$B$2:$B$6)</f>
        <v>Atlas</v>
      </c>
      <c r="M8693" t="str">
        <f>_xlfn.XLOOKUP(G8693,dMateriaPrima!$A$2:$A$12,dMateriaPrima!$B$2:$B$12)</f>
        <v>Cimento</v>
      </c>
      <c r="N8693" s="2">
        <f>_xlfn.XLOOKUP(G8693,dMateriaPrima!$A$2:$A$12,dMateriaPrima!$C$2:$C$12)</f>
        <v>23</v>
      </c>
      <c r="O8693" s="3">
        <f t="shared" si="675"/>
        <v>4600</v>
      </c>
      <c r="P8693" s="4">
        <f t="shared" si="676"/>
        <v>0</v>
      </c>
      <c r="Q8693" s="3">
        <f t="shared" si="677"/>
        <v>4600</v>
      </c>
      <c r="R8693" t="str">
        <f t="shared" si="678"/>
        <v>Em atraso</v>
      </c>
      <c r="S8693" s="5">
        <f t="shared" si="679"/>
        <v>3</v>
      </c>
    </row>
    <row r="8694" spans="1:19" x14ac:dyDescent="0.25">
      <c r="A8694">
        <v>8693</v>
      </c>
      <c r="B8694" s="1">
        <v>44451</v>
      </c>
      <c r="C8694" s="1">
        <v>44460</v>
      </c>
      <c r="D8694" s="1">
        <v>44472</v>
      </c>
      <c r="E8694" s="1">
        <v>44470</v>
      </c>
      <c r="F8694">
        <v>1</v>
      </c>
      <c r="G8694">
        <v>9</v>
      </c>
      <c r="H8694">
        <v>610</v>
      </c>
      <c r="I8694" s="6">
        <v>0</v>
      </c>
      <c r="J8694">
        <v>3</v>
      </c>
      <c r="K8694" t="str">
        <f>_xlfn.XLOOKUP(fCompras!F8694,dComprador!$A$2:$A$7,dComprador!$B$2:$B$7)</f>
        <v>Alon</v>
      </c>
      <c r="L8694" t="str">
        <f>_xlfn.XLOOKUP(J8694,dFornecedor!$A$2:$A$6,dFornecedor!$B$2:$B$6)</f>
        <v>StepUp</v>
      </c>
      <c r="M8694" t="str">
        <f>_xlfn.XLOOKUP(G8694,dMateriaPrima!$A$2:$A$12,dMateriaPrima!$B$2:$B$12)</f>
        <v>Couro</v>
      </c>
      <c r="N8694" s="2">
        <f>_xlfn.XLOOKUP(G8694,dMateriaPrima!$A$2:$A$12,dMateriaPrima!$C$2:$C$12)</f>
        <v>4.4000000000000004</v>
      </c>
      <c r="O8694" s="3">
        <f t="shared" si="675"/>
        <v>2684</v>
      </c>
      <c r="P8694" s="4">
        <f t="shared" si="676"/>
        <v>0</v>
      </c>
      <c r="Q8694" s="3">
        <f t="shared" si="677"/>
        <v>2684</v>
      </c>
      <c r="R8694" t="str">
        <f t="shared" si="678"/>
        <v>No prazo</v>
      </c>
      <c r="S8694" s="5">
        <f t="shared" si="679"/>
        <v>0</v>
      </c>
    </row>
    <row r="8695" spans="1:19" x14ac:dyDescent="0.25">
      <c r="A8695">
        <v>8694</v>
      </c>
      <c r="B8695" s="1">
        <v>44451</v>
      </c>
      <c r="C8695" s="1">
        <v>44455</v>
      </c>
      <c r="D8695" s="1">
        <v>44471</v>
      </c>
      <c r="E8695" s="1">
        <v>44472</v>
      </c>
      <c r="F8695">
        <v>1</v>
      </c>
      <c r="G8695">
        <v>8</v>
      </c>
      <c r="H8695">
        <v>28</v>
      </c>
      <c r="I8695" s="6">
        <v>0</v>
      </c>
      <c r="J8695">
        <v>5</v>
      </c>
      <c r="K8695" t="str">
        <f>_xlfn.XLOOKUP(fCompras!F8695,dComprador!$A$2:$A$7,dComprador!$B$2:$B$7)</f>
        <v>Alon</v>
      </c>
      <c r="L8695" t="str">
        <f>_xlfn.XLOOKUP(J8695,dFornecedor!$A$2:$A$6,dFornecedor!$B$2:$B$6)</f>
        <v>Atlas</v>
      </c>
      <c r="M8695" t="str">
        <f>_xlfn.XLOOKUP(G8695,dMateriaPrima!$A$2:$A$12,dMateriaPrima!$B$2:$B$12)</f>
        <v>Cimento</v>
      </c>
      <c r="N8695" s="2">
        <f>_xlfn.XLOOKUP(G8695,dMateriaPrima!$A$2:$A$12,dMateriaPrima!$C$2:$C$12)</f>
        <v>23</v>
      </c>
      <c r="O8695" s="3">
        <f t="shared" si="675"/>
        <v>644</v>
      </c>
      <c r="P8695" s="4">
        <f t="shared" si="676"/>
        <v>0</v>
      </c>
      <c r="Q8695" s="3">
        <f t="shared" si="677"/>
        <v>644</v>
      </c>
      <c r="R8695" t="str">
        <f t="shared" si="678"/>
        <v>Em atraso</v>
      </c>
      <c r="S8695" s="5">
        <f t="shared" si="679"/>
        <v>1</v>
      </c>
    </row>
    <row r="8696" spans="1:19" x14ac:dyDescent="0.25">
      <c r="A8696">
        <v>8695</v>
      </c>
      <c r="B8696" s="1">
        <v>44451</v>
      </c>
      <c r="C8696" s="1">
        <v>44459</v>
      </c>
      <c r="D8696" s="1">
        <v>44470</v>
      </c>
      <c r="E8696" s="1">
        <v>44471</v>
      </c>
      <c r="F8696">
        <v>1</v>
      </c>
      <c r="G8696">
        <v>11</v>
      </c>
      <c r="H8696">
        <v>254</v>
      </c>
      <c r="I8696" s="6">
        <v>0</v>
      </c>
      <c r="J8696">
        <v>3</v>
      </c>
      <c r="K8696" t="str">
        <f>_xlfn.XLOOKUP(fCompras!F8696,dComprador!$A$2:$A$7,dComprador!$B$2:$B$7)</f>
        <v>Alon</v>
      </c>
      <c r="L8696" t="str">
        <f>_xlfn.XLOOKUP(J8696,dFornecedor!$A$2:$A$6,dFornecedor!$B$2:$B$6)</f>
        <v>StepUp</v>
      </c>
      <c r="M8696" t="str">
        <f>_xlfn.XLOOKUP(G8696,dMateriaPrima!$A$2:$A$12,dMateriaPrima!$B$2:$B$12)</f>
        <v>Papel</v>
      </c>
      <c r="N8696" s="2">
        <f>_xlfn.XLOOKUP(G8696,dMateriaPrima!$A$2:$A$12,dMateriaPrima!$C$2:$C$12)</f>
        <v>9</v>
      </c>
      <c r="O8696" s="3">
        <f t="shared" si="675"/>
        <v>2286</v>
      </c>
      <c r="P8696" s="4">
        <f t="shared" si="676"/>
        <v>0</v>
      </c>
      <c r="Q8696" s="3">
        <f t="shared" si="677"/>
        <v>2286</v>
      </c>
      <c r="R8696" t="str">
        <f t="shared" si="678"/>
        <v>Em atraso</v>
      </c>
      <c r="S8696" s="5">
        <f t="shared" si="679"/>
        <v>1</v>
      </c>
    </row>
    <row r="8697" spans="1:19" x14ac:dyDescent="0.25">
      <c r="A8697">
        <v>8696</v>
      </c>
      <c r="B8697" s="1">
        <v>44451</v>
      </c>
      <c r="C8697" s="1">
        <v>44451</v>
      </c>
      <c r="D8697" s="1">
        <v>44471</v>
      </c>
      <c r="E8697" s="1">
        <v>44472</v>
      </c>
      <c r="F8697">
        <v>1</v>
      </c>
      <c r="G8697">
        <v>9</v>
      </c>
      <c r="H8697">
        <v>484</v>
      </c>
      <c r="I8697" s="6">
        <v>0</v>
      </c>
      <c r="J8697">
        <v>2</v>
      </c>
      <c r="K8697" t="str">
        <f>_xlfn.XLOOKUP(fCompras!F8697,dComprador!$A$2:$A$7,dComprador!$B$2:$B$7)</f>
        <v>Alon</v>
      </c>
      <c r="L8697" t="str">
        <f>_xlfn.XLOOKUP(J8697,dFornecedor!$A$2:$A$6,dFornecedor!$B$2:$B$6)</f>
        <v>Minerva</v>
      </c>
      <c r="M8697" t="str">
        <f>_xlfn.XLOOKUP(G8697,dMateriaPrima!$A$2:$A$12,dMateriaPrima!$B$2:$B$12)</f>
        <v>Couro</v>
      </c>
      <c r="N8697" s="2">
        <f>_xlfn.XLOOKUP(G8697,dMateriaPrima!$A$2:$A$12,dMateriaPrima!$C$2:$C$12)</f>
        <v>4.4000000000000004</v>
      </c>
      <c r="O8697" s="3">
        <f t="shared" si="675"/>
        <v>2129.6000000000004</v>
      </c>
      <c r="P8697" s="4">
        <f t="shared" si="676"/>
        <v>0</v>
      </c>
      <c r="Q8697" s="3">
        <f t="shared" si="677"/>
        <v>2129.6000000000004</v>
      </c>
      <c r="R8697" t="str">
        <f t="shared" si="678"/>
        <v>Em atraso</v>
      </c>
      <c r="S8697" s="5">
        <f t="shared" si="679"/>
        <v>1</v>
      </c>
    </row>
    <row r="8698" spans="1:19" x14ac:dyDescent="0.25">
      <c r="A8698">
        <v>8697</v>
      </c>
      <c r="B8698" s="1">
        <v>44451</v>
      </c>
      <c r="C8698" s="1">
        <v>44452</v>
      </c>
      <c r="D8698" s="1">
        <v>44484</v>
      </c>
      <c r="E8698" s="1">
        <v>44486</v>
      </c>
      <c r="F8698">
        <v>1</v>
      </c>
      <c r="G8698">
        <v>7</v>
      </c>
      <c r="H8698">
        <v>37</v>
      </c>
      <c r="I8698" s="6">
        <v>0</v>
      </c>
      <c r="J8698">
        <v>3</v>
      </c>
      <c r="K8698" t="str">
        <f>_xlfn.XLOOKUP(fCompras!F8698,dComprador!$A$2:$A$7,dComprador!$B$2:$B$7)</f>
        <v>Alon</v>
      </c>
      <c r="L8698" t="str">
        <f>_xlfn.XLOOKUP(J8698,dFornecedor!$A$2:$A$6,dFornecedor!$B$2:$B$6)</f>
        <v>StepUp</v>
      </c>
      <c r="M8698" t="str">
        <f>_xlfn.XLOOKUP(G8698,dMateriaPrima!$A$2:$A$12,dMateriaPrima!$B$2:$B$12)</f>
        <v>Poliéster</v>
      </c>
      <c r="N8698" s="2">
        <f>_xlfn.XLOOKUP(G8698,dMateriaPrima!$A$2:$A$12,dMateriaPrima!$C$2:$C$12)</f>
        <v>8</v>
      </c>
      <c r="O8698" s="3">
        <f t="shared" si="675"/>
        <v>296</v>
      </c>
      <c r="P8698" s="4">
        <f t="shared" si="676"/>
        <v>0</v>
      </c>
      <c r="Q8698" s="3">
        <f t="shared" si="677"/>
        <v>296</v>
      </c>
      <c r="R8698" t="str">
        <f t="shared" si="678"/>
        <v>Em atraso</v>
      </c>
      <c r="S8698" s="5">
        <f t="shared" si="679"/>
        <v>2</v>
      </c>
    </row>
    <row r="8699" spans="1:19" x14ac:dyDescent="0.25">
      <c r="A8699">
        <v>8698</v>
      </c>
      <c r="B8699" s="1">
        <v>44451</v>
      </c>
      <c r="C8699" s="1">
        <v>44458</v>
      </c>
      <c r="D8699" s="1">
        <v>44473</v>
      </c>
      <c r="E8699" s="1">
        <v>44475</v>
      </c>
      <c r="F8699">
        <v>1</v>
      </c>
      <c r="G8699">
        <v>7</v>
      </c>
      <c r="H8699">
        <v>433</v>
      </c>
      <c r="I8699" s="6">
        <v>0</v>
      </c>
      <c r="J8699">
        <v>3</v>
      </c>
      <c r="K8699" t="str">
        <f>_xlfn.XLOOKUP(fCompras!F8699,dComprador!$A$2:$A$7,dComprador!$B$2:$B$7)</f>
        <v>Alon</v>
      </c>
      <c r="L8699" t="str">
        <f>_xlfn.XLOOKUP(J8699,dFornecedor!$A$2:$A$6,dFornecedor!$B$2:$B$6)</f>
        <v>StepUp</v>
      </c>
      <c r="M8699" t="str">
        <f>_xlfn.XLOOKUP(G8699,dMateriaPrima!$A$2:$A$12,dMateriaPrima!$B$2:$B$12)</f>
        <v>Poliéster</v>
      </c>
      <c r="N8699" s="2">
        <f>_xlfn.XLOOKUP(G8699,dMateriaPrima!$A$2:$A$12,dMateriaPrima!$C$2:$C$12)</f>
        <v>8</v>
      </c>
      <c r="O8699" s="3">
        <f t="shared" si="675"/>
        <v>3464</v>
      </c>
      <c r="P8699" s="4">
        <f t="shared" si="676"/>
        <v>0</v>
      </c>
      <c r="Q8699" s="3">
        <f t="shared" si="677"/>
        <v>3464</v>
      </c>
      <c r="R8699" t="str">
        <f t="shared" si="678"/>
        <v>Em atraso</v>
      </c>
      <c r="S8699" s="5">
        <f t="shared" si="679"/>
        <v>2</v>
      </c>
    </row>
    <row r="8700" spans="1:19" x14ac:dyDescent="0.25">
      <c r="A8700">
        <v>8699</v>
      </c>
      <c r="B8700" s="1">
        <v>44452</v>
      </c>
      <c r="C8700" s="1">
        <v>44454</v>
      </c>
      <c r="D8700" s="1">
        <v>44460</v>
      </c>
      <c r="E8700" s="1">
        <v>44462</v>
      </c>
      <c r="F8700">
        <v>4</v>
      </c>
      <c r="G8700">
        <v>11</v>
      </c>
      <c r="H8700">
        <v>106</v>
      </c>
      <c r="I8700" s="6">
        <v>0</v>
      </c>
      <c r="J8700">
        <v>4</v>
      </c>
      <c r="K8700" t="str">
        <f>_xlfn.XLOOKUP(fCompras!F8700,dComprador!$A$2:$A$7,dComprador!$B$2:$B$7)</f>
        <v>Lira</v>
      </c>
      <c r="L8700" t="str">
        <f>_xlfn.XLOOKUP(J8700,dFornecedor!$A$2:$A$6,dFornecedor!$B$2:$B$6)</f>
        <v>AlphaOmega</v>
      </c>
      <c r="M8700" t="str">
        <f>_xlfn.XLOOKUP(G8700,dMateriaPrima!$A$2:$A$12,dMateriaPrima!$B$2:$B$12)</f>
        <v>Papel</v>
      </c>
      <c r="N8700" s="2">
        <f>_xlfn.XLOOKUP(G8700,dMateriaPrima!$A$2:$A$12,dMateriaPrima!$C$2:$C$12)</f>
        <v>9</v>
      </c>
      <c r="O8700" s="3">
        <f t="shared" si="675"/>
        <v>954</v>
      </c>
      <c r="P8700" s="4">
        <f t="shared" si="676"/>
        <v>0</v>
      </c>
      <c r="Q8700" s="3">
        <f t="shared" si="677"/>
        <v>954</v>
      </c>
      <c r="R8700" t="str">
        <f t="shared" si="678"/>
        <v>Em atraso</v>
      </c>
      <c r="S8700" s="5">
        <f t="shared" si="679"/>
        <v>2</v>
      </c>
    </row>
    <row r="8701" spans="1:19" x14ac:dyDescent="0.25">
      <c r="A8701">
        <v>8700</v>
      </c>
      <c r="B8701" s="1">
        <v>44452</v>
      </c>
      <c r="C8701" s="1">
        <v>44457</v>
      </c>
      <c r="D8701" s="1">
        <v>44459</v>
      </c>
      <c r="E8701" s="1">
        <v>44460</v>
      </c>
      <c r="F8701">
        <v>4</v>
      </c>
      <c r="G8701">
        <v>5</v>
      </c>
      <c r="H8701">
        <v>348</v>
      </c>
      <c r="I8701" s="6">
        <v>0</v>
      </c>
      <c r="J8701">
        <v>3</v>
      </c>
      <c r="K8701" t="str">
        <f>_xlfn.XLOOKUP(fCompras!F8701,dComprador!$A$2:$A$7,dComprador!$B$2:$B$7)</f>
        <v>Lira</v>
      </c>
      <c r="L8701" t="str">
        <f>_xlfn.XLOOKUP(J8701,dFornecedor!$A$2:$A$6,dFornecedor!$B$2:$B$6)</f>
        <v>StepUp</v>
      </c>
      <c r="M8701" t="str">
        <f>_xlfn.XLOOKUP(G8701,dMateriaPrima!$A$2:$A$12,dMateriaPrima!$B$2:$B$12)</f>
        <v>Areia</v>
      </c>
      <c r="N8701" s="2">
        <f>_xlfn.XLOOKUP(G8701,dMateriaPrima!$A$2:$A$12,dMateriaPrima!$C$2:$C$12)</f>
        <v>3.59</v>
      </c>
      <c r="O8701" s="3">
        <f t="shared" si="675"/>
        <v>1249.32</v>
      </c>
      <c r="P8701" s="4">
        <f t="shared" si="676"/>
        <v>0</v>
      </c>
      <c r="Q8701" s="3">
        <f t="shared" si="677"/>
        <v>1249.32</v>
      </c>
      <c r="R8701" t="str">
        <f t="shared" si="678"/>
        <v>Em atraso</v>
      </c>
      <c r="S8701" s="5">
        <f t="shared" si="679"/>
        <v>1</v>
      </c>
    </row>
    <row r="8702" spans="1:19" x14ac:dyDescent="0.25">
      <c r="A8702">
        <v>8701</v>
      </c>
      <c r="B8702" s="1">
        <v>44452</v>
      </c>
      <c r="C8702" s="1">
        <v>44457</v>
      </c>
      <c r="D8702" s="1">
        <v>44458</v>
      </c>
      <c r="E8702" s="1">
        <v>44460</v>
      </c>
      <c r="F8702">
        <v>4</v>
      </c>
      <c r="G8702">
        <v>9</v>
      </c>
      <c r="H8702">
        <v>37</v>
      </c>
      <c r="I8702" s="6">
        <v>0</v>
      </c>
      <c r="J8702">
        <v>2</v>
      </c>
      <c r="K8702" t="str">
        <f>_xlfn.XLOOKUP(fCompras!F8702,dComprador!$A$2:$A$7,dComprador!$B$2:$B$7)</f>
        <v>Lira</v>
      </c>
      <c r="L8702" t="str">
        <f>_xlfn.XLOOKUP(J8702,dFornecedor!$A$2:$A$6,dFornecedor!$B$2:$B$6)</f>
        <v>Minerva</v>
      </c>
      <c r="M8702" t="str">
        <f>_xlfn.XLOOKUP(G8702,dMateriaPrima!$A$2:$A$12,dMateriaPrima!$B$2:$B$12)</f>
        <v>Couro</v>
      </c>
      <c r="N8702" s="2">
        <f>_xlfn.XLOOKUP(G8702,dMateriaPrima!$A$2:$A$12,dMateriaPrima!$C$2:$C$12)</f>
        <v>4.4000000000000004</v>
      </c>
      <c r="O8702" s="3">
        <f t="shared" si="675"/>
        <v>162.80000000000001</v>
      </c>
      <c r="P8702" s="4">
        <f t="shared" si="676"/>
        <v>0</v>
      </c>
      <c r="Q8702" s="3">
        <f t="shared" si="677"/>
        <v>162.80000000000001</v>
      </c>
      <c r="R8702" t="str">
        <f t="shared" si="678"/>
        <v>Em atraso</v>
      </c>
      <c r="S8702" s="5">
        <f t="shared" si="679"/>
        <v>2</v>
      </c>
    </row>
    <row r="8703" spans="1:19" x14ac:dyDescent="0.25">
      <c r="A8703">
        <v>8702</v>
      </c>
      <c r="B8703" s="1">
        <v>44452</v>
      </c>
      <c r="C8703" s="1">
        <v>44460</v>
      </c>
      <c r="D8703" s="1">
        <v>44461</v>
      </c>
      <c r="E8703" s="1">
        <v>44467</v>
      </c>
      <c r="F8703">
        <v>4</v>
      </c>
      <c r="G8703">
        <v>5</v>
      </c>
      <c r="H8703">
        <v>38</v>
      </c>
      <c r="I8703" s="6">
        <v>0</v>
      </c>
      <c r="J8703">
        <v>3</v>
      </c>
      <c r="K8703" t="str">
        <f>_xlfn.XLOOKUP(fCompras!F8703,dComprador!$A$2:$A$7,dComprador!$B$2:$B$7)</f>
        <v>Lira</v>
      </c>
      <c r="L8703" t="str">
        <f>_xlfn.XLOOKUP(J8703,dFornecedor!$A$2:$A$6,dFornecedor!$B$2:$B$6)</f>
        <v>StepUp</v>
      </c>
      <c r="M8703" t="str">
        <f>_xlfn.XLOOKUP(G8703,dMateriaPrima!$A$2:$A$12,dMateriaPrima!$B$2:$B$12)</f>
        <v>Areia</v>
      </c>
      <c r="N8703" s="2">
        <f>_xlfn.XLOOKUP(G8703,dMateriaPrima!$A$2:$A$12,dMateriaPrima!$C$2:$C$12)</f>
        <v>3.59</v>
      </c>
      <c r="O8703" s="3">
        <f t="shared" si="675"/>
        <v>136.41999999999999</v>
      </c>
      <c r="P8703" s="4">
        <f t="shared" si="676"/>
        <v>0</v>
      </c>
      <c r="Q8703" s="3">
        <f t="shared" si="677"/>
        <v>136.41999999999999</v>
      </c>
      <c r="R8703" t="str">
        <f t="shared" si="678"/>
        <v>Em atraso</v>
      </c>
      <c r="S8703" s="5">
        <f t="shared" si="679"/>
        <v>6</v>
      </c>
    </row>
    <row r="8704" spans="1:19" x14ac:dyDescent="0.25">
      <c r="A8704">
        <v>8703</v>
      </c>
      <c r="B8704" s="1">
        <v>44452</v>
      </c>
      <c r="C8704" s="1">
        <v>44462</v>
      </c>
      <c r="D8704" s="1">
        <v>44464</v>
      </c>
      <c r="E8704" s="1">
        <v>44466</v>
      </c>
      <c r="F8704">
        <v>4</v>
      </c>
      <c r="G8704">
        <v>3</v>
      </c>
      <c r="H8704">
        <v>32</v>
      </c>
      <c r="I8704" s="6">
        <v>0.39</v>
      </c>
      <c r="J8704">
        <v>3</v>
      </c>
      <c r="K8704" t="str">
        <f>_xlfn.XLOOKUP(fCompras!F8704,dComprador!$A$2:$A$7,dComprador!$B$2:$B$7)</f>
        <v>Lira</v>
      </c>
      <c r="L8704" t="str">
        <f>_xlfn.XLOOKUP(J8704,dFornecedor!$A$2:$A$6,dFornecedor!$B$2:$B$6)</f>
        <v>StepUp</v>
      </c>
      <c r="M8704" t="str">
        <f>_xlfn.XLOOKUP(G8704,dMateriaPrima!$A$2:$A$12,dMateriaPrima!$B$2:$B$12)</f>
        <v>Barra Metal</v>
      </c>
      <c r="N8704" s="2">
        <f>_xlfn.XLOOKUP(G8704,dMateriaPrima!$A$2:$A$12,dMateriaPrima!$C$2:$C$12)</f>
        <v>565</v>
      </c>
      <c r="O8704" s="3">
        <f t="shared" si="675"/>
        <v>18080</v>
      </c>
      <c r="P8704" s="4">
        <f t="shared" si="676"/>
        <v>7051.2</v>
      </c>
      <c r="Q8704" s="3">
        <f t="shared" si="677"/>
        <v>11028.8</v>
      </c>
      <c r="R8704" t="str">
        <f t="shared" si="678"/>
        <v>Em atraso</v>
      </c>
      <c r="S8704" s="5">
        <f t="shared" si="679"/>
        <v>2</v>
      </c>
    </row>
    <row r="8705" spans="1:19" x14ac:dyDescent="0.25">
      <c r="A8705">
        <v>8704</v>
      </c>
      <c r="B8705" s="1">
        <v>44452</v>
      </c>
      <c r="C8705" s="1">
        <v>44453</v>
      </c>
      <c r="D8705" s="1">
        <v>44473</v>
      </c>
      <c r="E8705" s="1">
        <v>44473</v>
      </c>
      <c r="F8705">
        <v>1</v>
      </c>
      <c r="G8705">
        <v>1</v>
      </c>
      <c r="H8705">
        <v>436</v>
      </c>
      <c r="I8705" s="6">
        <v>0</v>
      </c>
      <c r="J8705">
        <v>3</v>
      </c>
      <c r="K8705" t="str">
        <f>_xlfn.XLOOKUP(fCompras!F8705,dComprador!$A$2:$A$7,dComprador!$B$2:$B$7)</f>
        <v>Alon</v>
      </c>
      <c r="L8705" t="str">
        <f>_xlfn.XLOOKUP(J8705,dFornecedor!$A$2:$A$6,dFornecedor!$B$2:$B$6)</f>
        <v>StepUp</v>
      </c>
      <c r="M8705" t="str">
        <f>_xlfn.XLOOKUP(G8705,dMateriaPrima!$A$2:$A$12,dMateriaPrima!$B$2:$B$12)</f>
        <v>Tecido</v>
      </c>
      <c r="N8705" s="2">
        <f>_xlfn.XLOOKUP(G8705,dMateriaPrima!$A$2:$A$12,dMateriaPrima!$C$2:$C$12)</f>
        <v>18</v>
      </c>
      <c r="O8705" s="3">
        <f t="shared" si="675"/>
        <v>7848</v>
      </c>
      <c r="P8705" s="4">
        <f t="shared" si="676"/>
        <v>0</v>
      </c>
      <c r="Q8705" s="3">
        <f t="shared" si="677"/>
        <v>7848</v>
      </c>
      <c r="R8705" t="str">
        <f t="shared" si="678"/>
        <v>No prazo</v>
      </c>
      <c r="S8705" s="5">
        <f t="shared" si="679"/>
        <v>0</v>
      </c>
    </row>
    <row r="8706" spans="1:19" x14ac:dyDescent="0.25">
      <c r="A8706">
        <v>8705</v>
      </c>
      <c r="B8706" s="1">
        <v>44452</v>
      </c>
      <c r="C8706" s="1">
        <v>44452</v>
      </c>
      <c r="D8706" s="1">
        <v>44467</v>
      </c>
      <c r="E8706" s="1">
        <v>44468</v>
      </c>
      <c r="F8706">
        <v>1</v>
      </c>
      <c r="G8706">
        <v>7</v>
      </c>
      <c r="H8706">
        <v>140</v>
      </c>
      <c r="I8706" s="6">
        <v>0</v>
      </c>
      <c r="J8706">
        <v>2</v>
      </c>
      <c r="K8706" t="str">
        <f>_xlfn.XLOOKUP(fCompras!F8706,dComprador!$A$2:$A$7,dComprador!$B$2:$B$7)</f>
        <v>Alon</v>
      </c>
      <c r="L8706" t="str">
        <f>_xlfn.XLOOKUP(J8706,dFornecedor!$A$2:$A$6,dFornecedor!$B$2:$B$6)</f>
        <v>Minerva</v>
      </c>
      <c r="M8706" t="str">
        <f>_xlfn.XLOOKUP(G8706,dMateriaPrima!$A$2:$A$12,dMateriaPrima!$B$2:$B$12)</f>
        <v>Poliéster</v>
      </c>
      <c r="N8706" s="2">
        <f>_xlfn.XLOOKUP(G8706,dMateriaPrima!$A$2:$A$12,dMateriaPrima!$C$2:$C$12)</f>
        <v>8</v>
      </c>
      <c r="O8706" s="3">
        <f t="shared" si="675"/>
        <v>1120</v>
      </c>
      <c r="P8706" s="4">
        <f t="shared" si="676"/>
        <v>0</v>
      </c>
      <c r="Q8706" s="3">
        <f t="shared" si="677"/>
        <v>1120</v>
      </c>
      <c r="R8706" t="str">
        <f t="shared" si="678"/>
        <v>Em atraso</v>
      </c>
      <c r="S8706" s="5">
        <f t="shared" si="679"/>
        <v>1</v>
      </c>
    </row>
    <row r="8707" spans="1:19" x14ac:dyDescent="0.25">
      <c r="A8707">
        <v>8706</v>
      </c>
      <c r="B8707" s="1">
        <v>44452</v>
      </c>
      <c r="C8707" s="1">
        <v>44462</v>
      </c>
      <c r="D8707" s="1">
        <v>44467</v>
      </c>
      <c r="E8707" s="1">
        <v>44469</v>
      </c>
      <c r="F8707">
        <v>1</v>
      </c>
      <c r="G8707">
        <v>7</v>
      </c>
      <c r="H8707">
        <v>181</v>
      </c>
      <c r="I8707" s="6">
        <v>0.31</v>
      </c>
      <c r="J8707">
        <v>3</v>
      </c>
      <c r="K8707" t="str">
        <f>_xlfn.XLOOKUP(fCompras!F8707,dComprador!$A$2:$A$7,dComprador!$B$2:$B$7)</f>
        <v>Alon</v>
      </c>
      <c r="L8707" t="str">
        <f>_xlfn.XLOOKUP(J8707,dFornecedor!$A$2:$A$6,dFornecedor!$B$2:$B$6)</f>
        <v>StepUp</v>
      </c>
      <c r="M8707" t="str">
        <f>_xlfn.XLOOKUP(G8707,dMateriaPrima!$A$2:$A$12,dMateriaPrima!$B$2:$B$12)</f>
        <v>Poliéster</v>
      </c>
      <c r="N8707" s="2">
        <f>_xlfn.XLOOKUP(G8707,dMateriaPrima!$A$2:$A$12,dMateriaPrima!$C$2:$C$12)</f>
        <v>8</v>
      </c>
      <c r="O8707" s="3">
        <f t="shared" ref="O8707:O8770" si="680">PRODUCT(H8707,N8707)</f>
        <v>1448</v>
      </c>
      <c r="P8707" s="4">
        <f t="shared" ref="P8707:P8770" si="681">PRODUCT(O8707,I8707)</f>
        <v>448.88</v>
      </c>
      <c r="Q8707" s="3">
        <f t="shared" ref="Q8707:Q8770" si="682">O8707-P8707</f>
        <v>999.12</v>
      </c>
      <c r="R8707" t="str">
        <f t="shared" ref="R8707:R8770" si="683">IF(E8707&lt;=D8707,"No prazo",IF(E8707&gt;D8707,"Em atraso"))</f>
        <v>Em atraso</v>
      </c>
      <c r="S8707" s="5">
        <f t="shared" ref="S8707:S8770" si="684">IF(E8707 &gt;D8707, E8707-D8707,0)</f>
        <v>2</v>
      </c>
    </row>
    <row r="8708" spans="1:19" x14ac:dyDescent="0.25">
      <c r="A8708">
        <v>8707</v>
      </c>
      <c r="B8708" s="1">
        <v>44452</v>
      </c>
      <c r="C8708" s="1">
        <v>44462</v>
      </c>
      <c r="D8708" s="1">
        <v>44471</v>
      </c>
      <c r="E8708" s="1">
        <v>44472</v>
      </c>
      <c r="F8708">
        <v>1</v>
      </c>
      <c r="G8708">
        <v>2</v>
      </c>
      <c r="H8708">
        <v>425</v>
      </c>
      <c r="I8708" s="6">
        <v>0</v>
      </c>
      <c r="J8708">
        <v>3</v>
      </c>
      <c r="K8708" t="str">
        <f>_xlfn.XLOOKUP(fCompras!F8708,dComprador!$A$2:$A$7,dComprador!$B$2:$B$7)</f>
        <v>Alon</v>
      </c>
      <c r="L8708" t="str">
        <f>_xlfn.XLOOKUP(J8708,dFornecedor!$A$2:$A$6,dFornecedor!$B$2:$B$6)</f>
        <v>StepUp</v>
      </c>
      <c r="M8708" t="str">
        <f>_xlfn.XLOOKUP(G8708,dMateriaPrima!$A$2:$A$12,dMateriaPrima!$B$2:$B$12)</f>
        <v>Chapa Metal</v>
      </c>
      <c r="N8708" s="2">
        <f>_xlfn.XLOOKUP(G8708,dMateriaPrima!$A$2:$A$12,dMateriaPrima!$C$2:$C$12)</f>
        <v>299.89999999999998</v>
      </c>
      <c r="O8708" s="3">
        <f t="shared" si="680"/>
        <v>127457.49999999999</v>
      </c>
      <c r="P8708" s="4">
        <f t="shared" si="681"/>
        <v>0</v>
      </c>
      <c r="Q8708" s="3">
        <f t="shared" si="682"/>
        <v>127457.49999999999</v>
      </c>
      <c r="R8708" t="str">
        <f t="shared" si="683"/>
        <v>Em atraso</v>
      </c>
      <c r="S8708" s="5">
        <f t="shared" si="684"/>
        <v>1</v>
      </c>
    </row>
    <row r="8709" spans="1:19" x14ac:dyDescent="0.25">
      <c r="A8709">
        <v>8708</v>
      </c>
      <c r="B8709" s="1">
        <v>44452</v>
      </c>
      <c r="C8709" s="1">
        <v>44460</v>
      </c>
      <c r="D8709" s="1">
        <v>44483</v>
      </c>
      <c r="E8709" s="1">
        <v>44485</v>
      </c>
      <c r="F8709">
        <v>1</v>
      </c>
      <c r="G8709">
        <v>1</v>
      </c>
      <c r="H8709">
        <v>82</v>
      </c>
      <c r="I8709" s="6">
        <v>0</v>
      </c>
      <c r="J8709">
        <v>2</v>
      </c>
      <c r="K8709" t="str">
        <f>_xlfn.XLOOKUP(fCompras!F8709,dComprador!$A$2:$A$7,dComprador!$B$2:$B$7)</f>
        <v>Alon</v>
      </c>
      <c r="L8709" t="str">
        <f>_xlfn.XLOOKUP(J8709,dFornecedor!$A$2:$A$6,dFornecedor!$B$2:$B$6)</f>
        <v>Minerva</v>
      </c>
      <c r="M8709" t="str">
        <f>_xlfn.XLOOKUP(G8709,dMateriaPrima!$A$2:$A$12,dMateriaPrima!$B$2:$B$12)</f>
        <v>Tecido</v>
      </c>
      <c r="N8709" s="2">
        <f>_xlfn.XLOOKUP(G8709,dMateriaPrima!$A$2:$A$12,dMateriaPrima!$C$2:$C$12)</f>
        <v>18</v>
      </c>
      <c r="O8709" s="3">
        <f t="shared" si="680"/>
        <v>1476</v>
      </c>
      <c r="P8709" s="4">
        <f t="shared" si="681"/>
        <v>0</v>
      </c>
      <c r="Q8709" s="3">
        <f t="shared" si="682"/>
        <v>1476</v>
      </c>
      <c r="R8709" t="str">
        <f t="shared" si="683"/>
        <v>Em atraso</v>
      </c>
      <c r="S8709" s="5">
        <f t="shared" si="684"/>
        <v>2</v>
      </c>
    </row>
    <row r="8710" spans="1:19" x14ac:dyDescent="0.25">
      <c r="A8710">
        <v>8709</v>
      </c>
      <c r="B8710" s="1">
        <v>44453</v>
      </c>
      <c r="C8710" s="1">
        <v>44454</v>
      </c>
      <c r="D8710" s="1">
        <v>44460</v>
      </c>
      <c r="E8710" s="1">
        <v>44466</v>
      </c>
      <c r="F8710">
        <v>4</v>
      </c>
      <c r="G8710">
        <v>7</v>
      </c>
      <c r="H8710">
        <v>16</v>
      </c>
      <c r="I8710" s="6">
        <v>0</v>
      </c>
      <c r="J8710">
        <v>3</v>
      </c>
      <c r="K8710" t="str">
        <f>_xlfn.XLOOKUP(fCompras!F8710,dComprador!$A$2:$A$7,dComprador!$B$2:$B$7)</f>
        <v>Lira</v>
      </c>
      <c r="L8710" t="str">
        <f>_xlfn.XLOOKUP(J8710,dFornecedor!$A$2:$A$6,dFornecedor!$B$2:$B$6)</f>
        <v>StepUp</v>
      </c>
      <c r="M8710" t="str">
        <f>_xlfn.XLOOKUP(G8710,dMateriaPrima!$A$2:$A$12,dMateriaPrima!$B$2:$B$12)</f>
        <v>Poliéster</v>
      </c>
      <c r="N8710" s="2">
        <f>_xlfn.XLOOKUP(G8710,dMateriaPrima!$A$2:$A$12,dMateriaPrima!$C$2:$C$12)</f>
        <v>8</v>
      </c>
      <c r="O8710" s="3">
        <f t="shared" si="680"/>
        <v>128</v>
      </c>
      <c r="P8710" s="4">
        <f t="shared" si="681"/>
        <v>0</v>
      </c>
      <c r="Q8710" s="3">
        <f t="shared" si="682"/>
        <v>128</v>
      </c>
      <c r="R8710" t="str">
        <f t="shared" si="683"/>
        <v>Em atraso</v>
      </c>
      <c r="S8710" s="5">
        <f t="shared" si="684"/>
        <v>6</v>
      </c>
    </row>
    <row r="8711" spans="1:19" x14ac:dyDescent="0.25">
      <c r="A8711">
        <v>8710</v>
      </c>
      <c r="B8711" s="1">
        <v>44453</v>
      </c>
      <c r="C8711" s="1">
        <v>44453</v>
      </c>
      <c r="D8711" s="1">
        <v>44459</v>
      </c>
      <c r="E8711" s="1">
        <v>44464</v>
      </c>
      <c r="F8711">
        <v>4</v>
      </c>
      <c r="G8711">
        <v>1</v>
      </c>
      <c r="H8711">
        <v>58</v>
      </c>
      <c r="I8711" s="6">
        <v>0</v>
      </c>
      <c r="J8711">
        <v>2</v>
      </c>
      <c r="K8711" t="str">
        <f>_xlfn.XLOOKUP(fCompras!F8711,dComprador!$A$2:$A$7,dComprador!$B$2:$B$7)</f>
        <v>Lira</v>
      </c>
      <c r="L8711" t="str">
        <f>_xlfn.XLOOKUP(J8711,dFornecedor!$A$2:$A$6,dFornecedor!$B$2:$B$6)</f>
        <v>Minerva</v>
      </c>
      <c r="M8711" t="str">
        <f>_xlfn.XLOOKUP(G8711,dMateriaPrima!$A$2:$A$12,dMateriaPrima!$B$2:$B$12)</f>
        <v>Tecido</v>
      </c>
      <c r="N8711" s="2">
        <f>_xlfn.XLOOKUP(G8711,dMateriaPrima!$A$2:$A$12,dMateriaPrima!$C$2:$C$12)</f>
        <v>18</v>
      </c>
      <c r="O8711" s="3">
        <f t="shared" si="680"/>
        <v>1044</v>
      </c>
      <c r="P8711" s="4">
        <f t="shared" si="681"/>
        <v>0</v>
      </c>
      <c r="Q8711" s="3">
        <f t="shared" si="682"/>
        <v>1044</v>
      </c>
      <c r="R8711" t="str">
        <f t="shared" si="683"/>
        <v>Em atraso</v>
      </c>
      <c r="S8711" s="5">
        <f t="shared" si="684"/>
        <v>5</v>
      </c>
    </row>
    <row r="8712" spans="1:19" x14ac:dyDescent="0.25">
      <c r="A8712">
        <v>8711</v>
      </c>
      <c r="B8712" s="1">
        <v>44453</v>
      </c>
      <c r="C8712" s="1">
        <v>44455</v>
      </c>
      <c r="D8712" s="1">
        <v>44460</v>
      </c>
      <c r="E8712" s="1">
        <v>44462</v>
      </c>
      <c r="F8712">
        <v>4</v>
      </c>
      <c r="G8712">
        <v>7</v>
      </c>
      <c r="H8712">
        <v>397</v>
      </c>
      <c r="I8712" s="6">
        <v>0</v>
      </c>
      <c r="J8712">
        <v>2</v>
      </c>
      <c r="K8712" t="str">
        <f>_xlfn.XLOOKUP(fCompras!F8712,dComprador!$A$2:$A$7,dComprador!$B$2:$B$7)</f>
        <v>Lira</v>
      </c>
      <c r="L8712" t="str">
        <f>_xlfn.XLOOKUP(J8712,dFornecedor!$A$2:$A$6,dFornecedor!$B$2:$B$6)</f>
        <v>Minerva</v>
      </c>
      <c r="M8712" t="str">
        <f>_xlfn.XLOOKUP(G8712,dMateriaPrima!$A$2:$A$12,dMateriaPrima!$B$2:$B$12)</f>
        <v>Poliéster</v>
      </c>
      <c r="N8712" s="2">
        <f>_xlfn.XLOOKUP(G8712,dMateriaPrima!$A$2:$A$12,dMateriaPrima!$C$2:$C$12)</f>
        <v>8</v>
      </c>
      <c r="O8712" s="3">
        <f t="shared" si="680"/>
        <v>3176</v>
      </c>
      <c r="P8712" s="4">
        <f t="shared" si="681"/>
        <v>0</v>
      </c>
      <c r="Q8712" s="3">
        <f t="shared" si="682"/>
        <v>3176</v>
      </c>
      <c r="R8712" t="str">
        <f t="shared" si="683"/>
        <v>Em atraso</v>
      </c>
      <c r="S8712" s="5">
        <f t="shared" si="684"/>
        <v>2</v>
      </c>
    </row>
    <row r="8713" spans="1:19" x14ac:dyDescent="0.25">
      <c r="A8713">
        <v>8712</v>
      </c>
      <c r="B8713" s="1">
        <v>44453</v>
      </c>
      <c r="C8713" s="1">
        <v>44455</v>
      </c>
      <c r="D8713" s="1">
        <v>44460</v>
      </c>
      <c r="E8713" s="1">
        <v>44461</v>
      </c>
      <c r="F8713">
        <v>4</v>
      </c>
      <c r="G8713">
        <v>7</v>
      </c>
      <c r="H8713">
        <v>217</v>
      </c>
      <c r="I8713" s="6">
        <v>0</v>
      </c>
      <c r="J8713">
        <v>4</v>
      </c>
      <c r="K8713" t="str">
        <f>_xlfn.XLOOKUP(fCompras!F8713,dComprador!$A$2:$A$7,dComprador!$B$2:$B$7)</f>
        <v>Lira</v>
      </c>
      <c r="L8713" t="str">
        <f>_xlfn.XLOOKUP(J8713,dFornecedor!$A$2:$A$6,dFornecedor!$B$2:$B$6)</f>
        <v>AlphaOmega</v>
      </c>
      <c r="M8713" t="str">
        <f>_xlfn.XLOOKUP(G8713,dMateriaPrima!$A$2:$A$12,dMateriaPrima!$B$2:$B$12)</f>
        <v>Poliéster</v>
      </c>
      <c r="N8713" s="2">
        <f>_xlfn.XLOOKUP(G8713,dMateriaPrima!$A$2:$A$12,dMateriaPrima!$C$2:$C$12)</f>
        <v>8</v>
      </c>
      <c r="O8713" s="3">
        <f t="shared" si="680"/>
        <v>1736</v>
      </c>
      <c r="P8713" s="4">
        <f t="shared" si="681"/>
        <v>0</v>
      </c>
      <c r="Q8713" s="3">
        <f t="shared" si="682"/>
        <v>1736</v>
      </c>
      <c r="R8713" t="str">
        <f t="shared" si="683"/>
        <v>Em atraso</v>
      </c>
      <c r="S8713" s="5">
        <f t="shared" si="684"/>
        <v>1</v>
      </c>
    </row>
    <row r="8714" spans="1:19" x14ac:dyDescent="0.25">
      <c r="A8714">
        <v>8713</v>
      </c>
      <c r="B8714" s="1">
        <v>44453</v>
      </c>
      <c r="C8714" s="1">
        <v>44464</v>
      </c>
      <c r="D8714" s="1">
        <v>44473</v>
      </c>
      <c r="E8714" s="1">
        <v>44473</v>
      </c>
      <c r="F8714">
        <v>1</v>
      </c>
      <c r="G8714">
        <v>11</v>
      </c>
      <c r="H8714">
        <v>74</v>
      </c>
      <c r="I8714" s="6">
        <v>0</v>
      </c>
      <c r="J8714">
        <v>1</v>
      </c>
      <c r="K8714" t="str">
        <f>_xlfn.XLOOKUP(fCompras!F8714,dComprador!$A$2:$A$7,dComprador!$B$2:$B$7)</f>
        <v>Alon</v>
      </c>
      <c r="L8714" t="str">
        <f>_xlfn.XLOOKUP(J8714,dFornecedor!$A$2:$A$6,dFornecedor!$B$2:$B$6)</f>
        <v>NorthShore</v>
      </c>
      <c r="M8714" t="str">
        <f>_xlfn.XLOOKUP(G8714,dMateriaPrima!$A$2:$A$12,dMateriaPrima!$B$2:$B$12)</f>
        <v>Papel</v>
      </c>
      <c r="N8714" s="2">
        <f>_xlfn.XLOOKUP(G8714,dMateriaPrima!$A$2:$A$12,dMateriaPrima!$C$2:$C$12)</f>
        <v>9</v>
      </c>
      <c r="O8714" s="3">
        <f t="shared" si="680"/>
        <v>666</v>
      </c>
      <c r="P8714" s="4">
        <f t="shared" si="681"/>
        <v>0</v>
      </c>
      <c r="Q8714" s="3">
        <f t="shared" si="682"/>
        <v>666</v>
      </c>
      <c r="R8714" t="str">
        <f t="shared" si="683"/>
        <v>No prazo</v>
      </c>
      <c r="S8714" s="5">
        <f t="shared" si="684"/>
        <v>0</v>
      </c>
    </row>
    <row r="8715" spans="1:19" x14ac:dyDescent="0.25">
      <c r="A8715">
        <v>8714</v>
      </c>
      <c r="B8715" s="1">
        <v>44453</v>
      </c>
      <c r="C8715" s="1">
        <v>44453</v>
      </c>
      <c r="D8715" s="1">
        <v>44471</v>
      </c>
      <c r="E8715" s="1">
        <v>44470</v>
      </c>
      <c r="F8715">
        <v>1</v>
      </c>
      <c r="G8715">
        <v>7</v>
      </c>
      <c r="H8715">
        <v>405</v>
      </c>
      <c r="I8715" s="6">
        <v>0</v>
      </c>
      <c r="J8715">
        <v>4</v>
      </c>
      <c r="K8715" t="str">
        <f>_xlfn.XLOOKUP(fCompras!F8715,dComprador!$A$2:$A$7,dComprador!$B$2:$B$7)</f>
        <v>Alon</v>
      </c>
      <c r="L8715" t="str">
        <f>_xlfn.XLOOKUP(J8715,dFornecedor!$A$2:$A$6,dFornecedor!$B$2:$B$6)</f>
        <v>AlphaOmega</v>
      </c>
      <c r="M8715" t="str">
        <f>_xlfn.XLOOKUP(G8715,dMateriaPrima!$A$2:$A$12,dMateriaPrima!$B$2:$B$12)</f>
        <v>Poliéster</v>
      </c>
      <c r="N8715" s="2">
        <f>_xlfn.XLOOKUP(G8715,dMateriaPrima!$A$2:$A$12,dMateriaPrima!$C$2:$C$12)</f>
        <v>8</v>
      </c>
      <c r="O8715" s="3">
        <f t="shared" si="680"/>
        <v>3240</v>
      </c>
      <c r="P8715" s="4">
        <f t="shared" si="681"/>
        <v>0</v>
      </c>
      <c r="Q8715" s="3">
        <f t="shared" si="682"/>
        <v>3240</v>
      </c>
      <c r="R8715" t="str">
        <f t="shared" si="683"/>
        <v>No prazo</v>
      </c>
      <c r="S8715" s="5">
        <f t="shared" si="684"/>
        <v>0</v>
      </c>
    </row>
    <row r="8716" spans="1:19" x14ac:dyDescent="0.25">
      <c r="A8716">
        <v>8715</v>
      </c>
      <c r="B8716" s="1">
        <v>44453</v>
      </c>
      <c r="C8716" s="1">
        <v>44454</v>
      </c>
      <c r="D8716" s="1">
        <v>44474</v>
      </c>
      <c r="E8716" s="1">
        <v>44477</v>
      </c>
      <c r="F8716">
        <v>1</v>
      </c>
      <c r="G8716">
        <v>9</v>
      </c>
      <c r="H8716">
        <v>454</v>
      </c>
      <c r="I8716" s="6">
        <v>0</v>
      </c>
      <c r="J8716">
        <v>4</v>
      </c>
      <c r="K8716" t="str">
        <f>_xlfn.XLOOKUP(fCompras!F8716,dComprador!$A$2:$A$7,dComprador!$B$2:$B$7)</f>
        <v>Alon</v>
      </c>
      <c r="L8716" t="str">
        <f>_xlfn.XLOOKUP(J8716,dFornecedor!$A$2:$A$6,dFornecedor!$B$2:$B$6)</f>
        <v>AlphaOmega</v>
      </c>
      <c r="M8716" t="str">
        <f>_xlfn.XLOOKUP(G8716,dMateriaPrima!$A$2:$A$12,dMateriaPrima!$B$2:$B$12)</f>
        <v>Couro</v>
      </c>
      <c r="N8716" s="2">
        <f>_xlfn.XLOOKUP(G8716,dMateriaPrima!$A$2:$A$12,dMateriaPrima!$C$2:$C$12)</f>
        <v>4.4000000000000004</v>
      </c>
      <c r="O8716" s="3">
        <f t="shared" si="680"/>
        <v>1997.6000000000001</v>
      </c>
      <c r="P8716" s="4">
        <f t="shared" si="681"/>
        <v>0</v>
      </c>
      <c r="Q8716" s="3">
        <f t="shared" si="682"/>
        <v>1997.6000000000001</v>
      </c>
      <c r="R8716" t="str">
        <f t="shared" si="683"/>
        <v>Em atraso</v>
      </c>
      <c r="S8716" s="5">
        <f t="shared" si="684"/>
        <v>3</v>
      </c>
    </row>
    <row r="8717" spans="1:19" x14ac:dyDescent="0.25">
      <c r="A8717">
        <v>8716</v>
      </c>
      <c r="B8717" s="1">
        <v>44453</v>
      </c>
      <c r="C8717" s="1">
        <v>44457</v>
      </c>
      <c r="D8717" s="1">
        <v>44477</v>
      </c>
      <c r="E8717" s="1">
        <v>44479</v>
      </c>
      <c r="F8717">
        <v>1</v>
      </c>
      <c r="G8717">
        <v>9</v>
      </c>
      <c r="H8717">
        <v>244</v>
      </c>
      <c r="I8717" s="6">
        <v>0</v>
      </c>
      <c r="J8717">
        <v>5</v>
      </c>
      <c r="K8717" t="str">
        <f>_xlfn.XLOOKUP(fCompras!F8717,dComprador!$A$2:$A$7,dComprador!$B$2:$B$7)</f>
        <v>Alon</v>
      </c>
      <c r="L8717" t="str">
        <f>_xlfn.XLOOKUP(J8717,dFornecedor!$A$2:$A$6,dFornecedor!$B$2:$B$6)</f>
        <v>Atlas</v>
      </c>
      <c r="M8717" t="str">
        <f>_xlfn.XLOOKUP(G8717,dMateriaPrima!$A$2:$A$12,dMateriaPrima!$B$2:$B$12)</f>
        <v>Couro</v>
      </c>
      <c r="N8717" s="2">
        <f>_xlfn.XLOOKUP(G8717,dMateriaPrima!$A$2:$A$12,dMateriaPrima!$C$2:$C$12)</f>
        <v>4.4000000000000004</v>
      </c>
      <c r="O8717" s="3">
        <f t="shared" si="680"/>
        <v>1073.6000000000001</v>
      </c>
      <c r="P8717" s="4">
        <f t="shared" si="681"/>
        <v>0</v>
      </c>
      <c r="Q8717" s="3">
        <f t="shared" si="682"/>
        <v>1073.6000000000001</v>
      </c>
      <c r="R8717" t="str">
        <f t="shared" si="683"/>
        <v>Em atraso</v>
      </c>
      <c r="S8717" s="5">
        <f t="shared" si="684"/>
        <v>2</v>
      </c>
    </row>
    <row r="8718" spans="1:19" x14ac:dyDescent="0.25">
      <c r="A8718">
        <v>8717</v>
      </c>
      <c r="B8718" s="1">
        <v>44454</v>
      </c>
      <c r="C8718" s="1">
        <v>44454</v>
      </c>
      <c r="D8718" s="1">
        <v>44463</v>
      </c>
      <c r="E8718" s="1">
        <v>44463</v>
      </c>
      <c r="F8718">
        <v>4</v>
      </c>
      <c r="G8718">
        <v>5</v>
      </c>
      <c r="H8718">
        <v>541</v>
      </c>
      <c r="I8718" s="6">
        <v>0</v>
      </c>
      <c r="J8718">
        <v>2</v>
      </c>
      <c r="K8718" t="str">
        <f>_xlfn.XLOOKUP(fCompras!F8718,dComprador!$A$2:$A$7,dComprador!$B$2:$B$7)</f>
        <v>Lira</v>
      </c>
      <c r="L8718" t="str">
        <f>_xlfn.XLOOKUP(J8718,dFornecedor!$A$2:$A$6,dFornecedor!$B$2:$B$6)</f>
        <v>Minerva</v>
      </c>
      <c r="M8718" t="str">
        <f>_xlfn.XLOOKUP(G8718,dMateriaPrima!$A$2:$A$12,dMateriaPrima!$B$2:$B$12)</f>
        <v>Areia</v>
      </c>
      <c r="N8718" s="2">
        <f>_xlfn.XLOOKUP(G8718,dMateriaPrima!$A$2:$A$12,dMateriaPrima!$C$2:$C$12)</f>
        <v>3.59</v>
      </c>
      <c r="O8718" s="3">
        <f t="shared" si="680"/>
        <v>1942.1899999999998</v>
      </c>
      <c r="P8718" s="4">
        <f t="shared" si="681"/>
        <v>0</v>
      </c>
      <c r="Q8718" s="3">
        <f t="shared" si="682"/>
        <v>1942.1899999999998</v>
      </c>
      <c r="R8718" t="str">
        <f t="shared" si="683"/>
        <v>No prazo</v>
      </c>
      <c r="S8718" s="5">
        <f t="shared" si="684"/>
        <v>0</v>
      </c>
    </row>
    <row r="8719" spans="1:19" x14ac:dyDescent="0.25">
      <c r="A8719">
        <v>8718</v>
      </c>
      <c r="B8719" s="1">
        <v>44454</v>
      </c>
      <c r="C8719" s="1">
        <v>44455</v>
      </c>
      <c r="D8719" s="1">
        <v>44465</v>
      </c>
      <c r="E8719" s="1">
        <v>44465</v>
      </c>
      <c r="F8719">
        <v>4</v>
      </c>
      <c r="G8719">
        <v>11</v>
      </c>
      <c r="H8719">
        <v>346</v>
      </c>
      <c r="I8719" s="6">
        <v>0</v>
      </c>
      <c r="J8719">
        <v>4</v>
      </c>
      <c r="K8719" t="str">
        <f>_xlfn.XLOOKUP(fCompras!F8719,dComprador!$A$2:$A$7,dComprador!$B$2:$B$7)</f>
        <v>Lira</v>
      </c>
      <c r="L8719" t="str">
        <f>_xlfn.XLOOKUP(J8719,dFornecedor!$A$2:$A$6,dFornecedor!$B$2:$B$6)</f>
        <v>AlphaOmega</v>
      </c>
      <c r="M8719" t="str">
        <f>_xlfn.XLOOKUP(G8719,dMateriaPrima!$A$2:$A$12,dMateriaPrima!$B$2:$B$12)</f>
        <v>Papel</v>
      </c>
      <c r="N8719" s="2">
        <f>_xlfn.XLOOKUP(G8719,dMateriaPrima!$A$2:$A$12,dMateriaPrima!$C$2:$C$12)</f>
        <v>9</v>
      </c>
      <c r="O8719" s="3">
        <f t="shared" si="680"/>
        <v>3114</v>
      </c>
      <c r="P8719" s="4">
        <f t="shared" si="681"/>
        <v>0</v>
      </c>
      <c r="Q8719" s="3">
        <f t="shared" si="682"/>
        <v>3114</v>
      </c>
      <c r="R8719" t="str">
        <f t="shared" si="683"/>
        <v>No prazo</v>
      </c>
      <c r="S8719" s="5">
        <f t="shared" si="684"/>
        <v>0</v>
      </c>
    </row>
    <row r="8720" spans="1:19" x14ac:dyDescent="0.25">
      <c r="A8720">
        <v>8719</v>
      </c>
      <c r="B8720" s="1">
        <v>44454</v>
      </c>
      <c r="C8720" s="1">
        <v>44462</v>
      </c>
      <c r="D8720" s="1">
        <v>44463</v>
      </c>
      <c r="E8720" s="1">
        <v>44469</v>
      </c>
      <c r="F8720">
        <v>4</v>
      </c>
      <c r="G8720">
        <v>5</v>
      </c>
      <c r="H8720">
        <v>208</v>
      </c>
      <c r="I8720" s="6">
        <v>0</v>
      </c>
      <c r="J8720">
        <v>3</v>
      </c>
      <c r="K8720" t="str">
        <f>_xlfn.XLOOKUP(fCompras!F8720,dComprador!$A$2:$A$7,dComprador!$B$2:$B$7)</f>
        <v>Lira</v>
      </c>
      <c r="L8720" t="str">
        <f>_xlfn.XLOOKUP(J8720,dFornecedor!$A$2:$A$6,dFornecedor!$B$2:$B$6)</f>
        <v>StepUp</v>
      </c>
      <c r="M8720" t="str">
        <f>_xlfn.XLOOKUP(G8720,dMateriaPrima!$A$2:$A$12,dMateriaPrima!$B$2:$B$12)</f>
        <v>Areia</v>
      </c>
      <c r="N8720" s="2">
        <f>_xlfn.XLOOKUP(G8720,dMateriaPrima!$A$2:$A$12,dMateriaPrima!$C$2:$C$12)</f>
        <v>3.59</v>
      </c>
      <c r="O8720" s="3">
        <f t="shared" si="680"/>
        <v>746.72</v>
      </c>
      <c r="P8720" s="4">
        <f t="shared" si="681"/>
        <v>0</v>
      </c>
      <c r="Q8720" s="3">
        <f t="shared" si="682"/>
        <v>746.72</v>
      </c>
      <c r="R8720" t="str">
        <f t="shared" si="683"/>
        <v>Em atraso</v>
      </c>
      <c r="S8720" s="5">
        <f t="shared" si="684"/>
        <v>6</v>
      </c>
    </row>
    <row r="8721" spans="1:19" x14ac:dyDescent="0.25">
      <c r="A8721">
        <v>8720</v>
      </c>
      <c r="B8721" s="1">
        <v>44454</v>
      </c>
      <c r="C8721" s="1">
        <v>44455</v>
      </c>
      <c r="D8721" s="1">
        <v>44464</v>
      </c>
      <c r="E8721" s="1">
        <v>44469</v>
      </c>
      <c r="F8721">
        <v>4</v>
      </c>
      <c r="G8721">
        <v>1</v>
      </c>
      <c r="H8721">
        <v>78</v>
      </c>
      <c r="I8721" s="6">
        <v>0</v>
      </c>
      <c r="J8721">
        <v>4</v>
      </c>
      <c r="K8721" t="str">
        <f>_xlfn.XLOOKUP(fCompras!F8721,dComprador!$A$2:$A$7,dComprador!$B$2:$B$7)</f>
        <v>Lira</v>
      </c>
      <c r="L8721" t="str">
        <f>_xlfn.XLOOKUP(J8721,dFornecedor!$A$2:$A$6,dFornecedor!$B$2:$B$6)</f>
        <v>AlphaOmega</v>
      </c>
      <c r="M8721" t="str">
        <f>_xlfn.XLOOKUP(G8721,dMateriaPrima!$A$2:$A$12,dMateriaPrima!$B$2:$B$12)</f>
        <v>Tecido</v>
      </c>
      <c r="N8721" s="2">
        <f>_xlfn.XLOOKUP(G8721,dMateriaPrima!$A$2:$A$12,dMateriaPrima!$C$2:$C$12)</f>
        <v>18</v>
      </c>
      <c r="O8721" s="3">
        <f t="shared" si="680"/>
        <v>1404</v>
      </c>
      <c r="P8721" s="4">
        <f t="shared" si="681"/>
        <v>0</v>
      </c>
      <c r="Q8721" s="3">
        <f t="shared" si="682"/>
        <v>1404</v>
      </c>
      <c r="R8721" t="str">
        <f t="shared" si="683"/>
        <v>Em atraso</v>
      </c>
      <c r="S8721" s="5">
        <f t="shared" si="684"/>
        <v>5</v>
      </c>
    </row>
    <row r="8722" spans="1:19" x14ac:dyDescent="0.25">
      <c r="A8722">
        <v>8721</v>
      </c>
      <c r="B8722" s="1">
        <v>44454</v>
      </c>
      <c r="C8722" s="1">
        <v>44462</v>
      </c>
      <c r="D8722" s="1">
        <v>44466</v>
      </c>
      <c r="E8722" s="1">
        <v>44469</v>
      </c>
      <c r="F8722">
        <v>4</v>
      </c>
      <c r="G8722">
        <v>9</v>
      </c>
      <c r="H8722">
        <v>617</v>
      </c>
      <c r="I8722" s="6">
        <v>0</v>
      </c>
      <c r="J8722">
        <v>2</v>
      </c>
      <c r="K8722" t="str">
        <f>_xlfn.XLOOKUP(fCompras!F8722,dComprador!$A$2:$A$7,dComprador!$B$2:$B$7)</f>
        <v>Lira</v>
      </c>
      <c r="L8722" t="str">
        <f>_xlfn.XLOOKUP(J8722,dFornecedor!$A$2:$A$6,dFornecedor!$B$2:$B$6)</f>
        <v>Minerva</v>
      </c>
      <c r="M8722" t="str">
        <f>_xlfn.XLOOKUP(G8722,dMateriaPrima!$A$2:$A$12,dMateriaPrima!$B$2:$B$12)</f>
        <v>Couro</v>
      </c>
      <c r="N8722" s="2">
        <f>_xlfn.XLOOKUP(G8722,dMateriaPrima!$A$2:$A$12,dMateriaPrima!$C$2:$C$12)</f>
        <v>4.4000000000000004</v>
      </c>
      <c r="O8722" s="3">
        <f t="shared" si="680"/>
        <v>2714.8</v>
      </c>
      <c r="P8722" s="4">
        <f t="shared" si="681"/>
        <v>0</v>
      </c>
      <c r="Q8722" s="3">
        <f t="shared" si="682"/>
        <v>2714.8</v>
      </c>
      <c r="R8722" t="str">
        <f t="shared" si="683"/>
        <v>Em atraso</v>
      </c>
      <c r="S8722" s="5">
        <f t="shared" si="684"/>
        <v>3</v>
      </c>
    </row>
    <row r="8723" spans="1:19" x14ac:dyDescent="0.25">
      <c r="A8723">
        <v>8722</v>
      </c>
      <c r="B8723" s="1">
        <v>44454</v>
      </c>
      <c r="C8723" s="1">
        <v>44463</v>
      </c>
      <c r="D8723" s="1">
        <v>44471</v>
      </c>
      <c r="E8723" s="1">
        <v>44473</v>
      </c>
      <c r="F8723">
        <v>1</v>
      </c>
      <c r="G8723">
        <v>5</v>
      </c>
      <c r="H8723">
        <v>56</v>
      </c>
      <c r="I8723" s="6">
        <v>0</v>
      </c>
      <c r="J8723">
        <v>2</v>
      </c>
      <c r="K8723" t="str">
        <f>_xlfn.XLOOKUP(fCompras!F8723,dComprador!$A$2:$A$7,dComprador!$B$2:$B$7)</f>
        <v>Alon</v>
      </c>
      <c r="L8723" t="str">
        <f>_xlfn.XLOOKUP(J8723,dFornecedor!$A$2:$A$6,dFornecedor!$B$2:$B$6)</f>
        <v>Minerva</v>
      </c>
      <c r="M8723" t="str">
        <f>_xlfn.XLOOKUP(G8723,dMateriaPrima!$A$2:$A$12,dMateriaPrima!$B$2:$B$12)</f>
        <v>Areia</v>
      </c>
      <c r="N8723" s="2">
        <f>_xlfn.XLOOKUP(G8723,dMateriaPrima!$A$2:$A$12,dMateriaPrima!$C$2:$C$12)</f>
        <v>3.59</v>
      </c>
      <c r="O8723" s="3">
        <f t="shared" si="680"/>
        <v>201.04</v>
      </c>
      <c r="P8723" s="4">
        <f t="shared" si="681"/>
        <v>0</v>
      </c>
      <c r="Q8723" s="3">
        <f t="shared" si="682"/>
        <v>201.04</v>
      </c>
      <c r="R8723" t="str">
        <f t="shared" si="683"/>
        <v>Em atraso</v>
      </c>
      <c r="S8723" s="5">
        <f t="shared" si="684"/>
        <v>2</v>
      </c>
    </row>
    <row r="8724" spans="1:19" x14ac:dyDescent="0.25">
      <c r="A8724">
        <v>8723</v>
      </c>
      <c r="B8724" s="1">
        <v>44454</v>
      </c>
      <c r="C8724" s="1">
        <v>44454</v>
      </c>
      <c r="D8724" s="1">
        <v>44474</v>
      </c>
      <c r="E8724" s="1">
        <v>44475</v>
      </c>
      <c r="F8724">
        <v>1</v>
      </c>
      <c r="G8724">
        <v>7</v>
      </c>
      <c r="H8724">
        <v>31</v>
      </c>
      <c r="I8724" s="6">
        <v>0</v>
      </c>
      <c r="J8724">
        <v>2</v>
      </c>
      <c r="K8724" t="str">
        <f>_xlfn.XLOOKUP(fCompras!F8724,dComprador!$A$2:$A$7,dComprador!$B$2:$B$7)</f>
        <v>Alon</v>
      </c>
      <c r="L8724" t="str">
        <f>_xlfn.XLOOKUP(J8724,dFornecedor!$A$2:$A$6,dFornecedor!$B$2:$B$6)</f>
        <v>Minerva</v>
      </c>
      <c r="M8724" t="str">
        <f>_xlfn.XLOOKUP(G8724,dMateriaPrima!$A$2:$A$12,dMateriaPrima!$B$2:$B$12)</f>
        <v>Poliéster</v>
      </c>
      <c r="N8724" s="2">
        <f>_xlfn.XLOOKUP(G8724,dMateriaPrima!$A$2:$A$12,dMateriaPrima!$C$2:$C$12)</f>
        <v>8</v>
      </c>
      <c r="O8724" s="3">
        <f t="shared" si="680"/>
        <v>248</v>
      </c>
      <c r="P8724" s="4">
        <f t="shared" si="681"/>
        <v>0</v>
      </c>
      <c r="Q8724" s="3">
        <f t="shared" si="682"/>
        <v>248</v>
      </c>
      <c r="R8724" t="str">
        <f t="shared" si="683"/>
        <v>Em atraso</v>
      </c>
      <c r="S8724" s="5">
        <f t="shared" si="684"/>
        <v>1</v>
      </c>
    </row>
    <row r="8725" spans="1:19" x14ac:dyDescent="0.25">
      <c r="A8725">
        <v>8724</v>
      </c>
      <c r="B8725" s="1">
        <v>44454</v>
      </c>
      <c r="C8725" s="1">
        <v>44463</v>
      </c>
      <c r="D8725" s="1">
        <v>44488</v>
      </c>
      <c r="E8725" s="1">
        <v>44486</v>
      </c>
      <c r="F8725">
        <v>1</v>
      </c>
      <c r="G8725">
        <v>9</v>
      </c>
      <c r="H8725">
        <v>515</v>
      </c>
      <c r="I8725" s="6">
        <v>0</v>
      </c>
      <c r="J8725">
        <v>2</v>
      </c>
      <c r="K8725" t="str">
        <f>_xlfn.XLOOKUP(fCompras!F8725,dComprador!$A$2:$A$7,dComprador!$B$2:$B$7)</f>
        <v>Alon</v>
      </c>
      <c r="L8725" t="str">
        <f>_xlfn.XLOOKUP(J8725,dFornecedor!$A$2:$A$6,dFornecedor!$B$2:$B$6)</f>
        <v>Minerva</v>
      </c>
      <c r="M8725" t="str">
        <f>_xlfn.XLOOKUP(G8725,dMateriaPrima!$A$2:$A$12,dMateriaPrima!$B$2:$B$12)</f>
        <v>Couro</v>
      </c>
      <c r="N8725" s="2">
        <f>_xlfn.XLOOKUP(G8725,dMateriaPrima!$A$2:$A$12,dMateriaPrima!$C$2:$C$12)</f>
        <v>4.4000000000000004</v>
      </c>
      <c r="O8725" s="3">
        <f t="shared" si="680"/>
        <v>2266</v>
      </c>
      <c r="P8725" s="4">
        <f t="shared" si="681"/>
        <v>0</v>
      </c>
      <c r="Q8725" s="3">
        <f t="shared" si="682"/>
        <v>2266</v>
      </c>
      <c r="R8725" t="str">
        <f t="shared" si="683"/>
        <v>No prazo</v>
      </c>
      <c r="S8725" s="5">
        <f t="shared" si="684"/>
        <v>0</v>
      </c>
    </row>
    <row r="8726" spans="1:19" x14ac:dyDescent="0.25">
      <c r="A8726">
        <v>8725</v>
      </c>
      <c r="B8726" s="1">
        <v>44454</v>
      </c>
      <c r="C8726" s="1">
        <v>44454</v>
      </c>
      <c r="D8726" s="1">
        <v>44477</v>
      </c>
      <c r="E8726" s="1">
        <v>44480</v>
      </c>
      <c r="F8726">
        <v>1</v>
      </c>
      <c r="G8726">
        <v>5</v>
      </c>
      <c r="H8726">
        <v>443</v>
      </c>
      <c r="I8726" s="6">
        <v>0</v>
      </c>
      <c r="J8726">
        <v>2</v>
      </c>
      <c r="K8726" t="str">
        <f>_xlfn.XLOOKUP(fCompras!F8726,dComprador!$A$2:$A$7,dComprador!$B$2:$B$7)</f>
        <v>Alon</v>
      </c>
      <c r="L8726" t="str">
        <f>_xlfn.XLOOKUP(J8726,dFornecedor!$A$2:$A$6,dFornecedor!$B$2:$B$6)</f>
        <v>Minerva</v>
      </c>
      <c r="M8726" t="str">
        <f>_xlfn.XLOOKUP(G8726,dMateriaPrima!$A$2:$A$12,dMateriaPrima!$B$2:$B$12)</f>
        <v>Areia</v>
      </c>
      <c r="N8726" s="2">
        <f>_xlfn.XLOOKUP(G8726,dMateriaPrima!$A$2:$A$12,dMateriaPrima!$C$2:$C$12)</f>
        <v>3.59</v>
      </c>
      <c r="O8726" s="3">
        <f t="shared" si="680"/>
        <v>1590.37</v>
      </c>
      <c r="P8726" s="4">
        <f t="shared" si="681"/>
        <v>0</v>
      </c>
      <c r="Q8726" s="3">
        <f t="shared" si="682"/>
        <v>1590.37</v>
      </c>
      <c r="R8726" t="str">
        <f t="shared" si="683"/>
        <v>Em atraso</v>
      </c>
      <c r="S8726" s="5">
        <f t="shared" si="684"/>
        <v>3</v>
      </c>
    </row>
    <row r="8727" spans="1:19" x14ac:dyDescent="0.25">
      <c r="A8727">
        <v>8726</v>
      </c>
      <c r="B8727" s="1">
        <v>44455</v>
      </c>
      <c r="C8727" s="1">
        <v>44455</v>
      </c>
      <c r="D8727" s="1">
        <v>44462</v>
      </c>
      <c r="E8727" s="1">
        <v>44460</v>
      </c>
      <c r="F8727">
        <v>4</v>
      </c>
      <c r="G8727">
        <v>4</v>
      </c>
      <c r="H8727">
        <v>55</v>
      </c>
      <c r="I8727" s="6">
        <v>0</v>
      </c>
      <c r="J8727">
        <v>2</v>
      </c>
      <c r="K8727" t="str">
        <f>_xlfn.XLOOKUP(fCompras!F8727,dComprador!$A$2:$A$7,dComprador!$B$2:$B$7)</f>
        <v>Lira</v>
      </c>
      <c r="L8727" t="str">
        <f>_xlfn.XLOOKUP(J8727,dFornecedor!$A$2:$A$6,dFornecedor!$B$2:$B$6)</f>
        <v>Minerva</v>
      </c>
      <c r="M8727" t="str">
        <f>_xlfn.XLOOKUP(G8727,dMateriaPrima!$A$2:$A$12,dMateriaPrima!$B$2:$B$12)</f>
        <v>Madeira</v>
      </c>
      <c r="N8727" s="2">
        <f>_xlfn.XLOOKUP(G8727,dMateriaPrima!$A$2:$A$12,dMateriaPrima!$C$2:$C$12)</f>
        <v>168</v>
      </c>
      <c r="O8727" s="3">
        <f t="shared" si="680"/>
        <v>9240</v>
      </c>
      <c r="P8727" s="4">
        <f t="shared" si="681"/>
        <v>0</v>
      </c>
      <c r="Q8727" s="3">
        <f t="shared" si="682"/>
        <v>9240</v>
      </c>
      <c r="R8727" t="str">
        <f t="shared" si="683"/>
        <v>No prazo</v>
      </c>
      <c r="S8727" s="5">
        <f t="shared" si="684"/>
        <v>0</v>
      </c>
    </row>
    <row r="8728" spans="1:19" x14ac:dyDescent="0.25">
      <c r="A8728">
        <v>8727</v>
      </c>
      <c r="B8728" s="1">
        <v>44455</v>
      </c>
      <c r="C8728" s="1">
        <v>44456</v>
      </c>
      <c r="D8728" s="1">
        <v>44462</v>
      </c>
      <c r="E8728" s="1">
        <v>44460</v>
      </c>
      <c r="F8728">
        <v>4</v>
      </c>
      <c r="G8728">
        <v>8</v>
      </c>
      <c r="H8728">
        <v>111</v>
      </c>
      <c r="I8728" s="6">
        <v>0</v>
      </c>
      <c r="J8728">
        <v>3</v>
      </c>
      <c r="K8728" t="str">
        <f>_xlfn.XLOOKUP(fCompras!F8728,dComprador!$A$2:$A$7,dComprador!$B$2:$B$7)</f>
        <v>Lira</v>
      </c>
      <c r="L8728" t="str">
        <f>_xlfn.XLOOKUP(J8728,dFornecedor!$A$2:$A$6,dFornecedor!$B$2:$B$6)</f>
        <v>StepUp</v>
      </c>
      <c r="M8728" t="str">
        <f>_xlfn.XLOOKUP(G8728,dMateriaPrima!$A$2:$A$12,dMateriaPrima!$B$2:$B$12)</f>
        <v>Cimento</v>
      </c>
      <c r="N8728" s="2">
        <f>_xlfn.XLOOKUP(G8728,dMateriaPrima!$A$2:$A$12,dMateriaPrima!$C$2:$C$12)</f>
        <v>23</v>
      </c>
      <c r="O8728" s="3">
        <f t="shared" si="680"/>
        <v>2553</v>
      </c>
      <c r="P8728" s="4">
        <f t="shared" si="681"/>
        <v>0</v>
      </c>
      <c r="Q8728" s="3">
        <f t="shared" si="682"/>
        <v>2553</v>
      </c>
      <c r="R8728" t="str">
        <f t="shared" si="683"/>
        <v>No prazo</v>
      </c>
      <c r="S8728" s="5">
        <f t="shared" si="684"/>
        <v>0</v>
      </c>
    </row>
    <row r="8729" spans="1:19" x14ac:dyDescent="0.25">
      <c r="A8729">
        <v>8728</v>
      </c>
      <c r="B8729" s="1">
        <v>44455</v>
      </c>
      <c r="C8729" s="1">
        <v>44456</v>
      </c>
      <c r="D8729" s="1">
        <v>44462</v>
      </c>
      <c r="E8729" s="1">
        <v>44464</v>
      </c>
      <c r="F8729">
        <v>4</v>
      </c>
      <c r="G8729">
        <v>11</v>
      </c>
      <c r="H8729">
        <v>49</v>
      </c>
      <c r="I8729" s="6">
        <v>0</v>
      </c>
      <c r="J8729">
        <v>3</v>
      </c>
      <c r="K8729" t="str">
        <f>_xlfn.XLOOKUP(fCompras!F8729,dComprador!$A$2:$A$7,dComprador!$B$2:$B$7)</f>
        <v>Lira</v>
      </c>
      <c r="L8729" t="str">
        <f>_xlfn.XLOOKUP(J8729,dFornecedor!$A$2:$A$6,dFornecedor!$B$2:$B$6)</f>
        <v>StepUp</v>
      </c>
      <c r="M8729" t="str">
        <f>_xlfn.XLOOKUP(G8729,dMateriaPrima!$A$2:$A$12,dMateriaPrima!$B$2:$B$12)</f>
        <v>Papel</v>
      </c>
      <c r="N8729" s="2">
        <f>_xlfn.XLOOKUP(G8729,dMateriaPrima!$A$2:$A$12,dMateriaPrima!$C$2:$C$12)</f>
        <v>9</v>
      </c>
      <c r="O8729" s="3">
        <f t="shared" si="680"/>
        <v>441</v>
      </c>
      <c r="P8729" s="4">
        <f t="shared" si="681"/>
        <v>0</v>
      </c>
      <c r="Q8729" s="3">
        <f t="shared" si="682"/>
        <v>441</v>
      </c>
      <c r="R8729" t="str">
        <f t="shared" si="683"/>
        <v>Em atraso</v>
      </c>
      <c r="S8729" s="5">
        <f t="shared" si="684"/>
        <v>2</v>
      </c>
    </row>
    <row r="8730" spans="1:19" x14ac:dyDescent="0.25">
      <c r="A8730">
        <v>8729</v>
      </c>
      <c r="B8730" s="1">
        <v>44455</v>
      </c>
      <c r="C8730" s="1">
        <v>44455</v>
      </c>
      <c r="D8730" s="1">
        <v>44461</v>
      </c>
      <c r="E8730" s="1">
        <v>44462</v>
      </c>
      <c r="F8730">
        <v>4</v>
      </c>
      <c r="G8730">
        <v>9</v>
      </c>
      <c r="H8730">
        <v>29</v>
      </c>
      <c r="I8730" s="6">
        <v>0</v>
      </c>
      <c r="J8730">
        <v>2</v>
      </c>
      <c r="K8730" t="str">
        <f>_xlfn.XLOOKUP(fCompras!F8730,dComprador!$A$2:$A$7,dComprador!$B$2:$B$7)</f>
        <v>Lira</v>
      </c>
      <c r="L8730" t="str">
        <f>_xlfn.XLOOKUP(J8730,dFornecedor!$A$2:$A$6,dFornecedor!$B$2:$B$6)</f>
        <v>Minerva</v>
      </c>
      <c r="M8730" t="str">
        <f>_xlfn.XLOOKUP(G8730,dMateriaPrima!$A$2:$A$12,dMateriaPrima!$B$2:$B$12)</f>
        <v>Couro</v>
      </c>
      <c r="N8730" s="2">
        <f>_xlfn.XLOOKUP(G8730,dMateriaPrima!$A$2:$A$12,dMateriaPrima!$C$2:$C$12)</f>
        <v>4.4000000000000004</v>
      </c>
      <c r="O8730" s="3">
        <f t="shared" si="680"/>
        <v>127.60000000000001</v>
      </c>
      <c r="P8730" s="4">
        <f t="shared" si="681"/>
        <v>0</v>
      </c>
      <c r="Q8730" s="3">
        <f t="shared" si="682"/>
        <v>127.60000000000001</v>
      </c>
      <c r="R8730" t="str">
        <f t="shared" si="683"/>
        <v>Em atraso</v>
      </c>
      <c r="S8730" s="5">
        <f t="shared" si="684"/>
        <v>1</v>
      </c>
    </row>
    <row r="8731" spans="1:19" x14ac:dyDescent="0.25">
      <c r="A8731">
        <v>8730</v>
      </c>
      <c r="B8731" s="1">
        <v>44455</v>
      </c>
      <c r="C8731" s="1">
        <v>44463</v>
      </c>
      <c r="D8731" s="1">
        <v>44467</v>
      </c>
      <c r="E8731" s="1">
        <v>44471</v>
      </c>
      <c r="F8731">
        <v>4</v>
      </c>
      <c r="G8731">
        <v>10</v>
      </c>
      <c r="H8731">
        <v>103</v>
      </c>
      <c r="I8731" s="6">
        <v>0</v>
      </c>
      <c r="J8731">
        <v>2</v>
      </c>
      <c r="K8731" t="str">
        <f>_xlfn.XLOOKUP(fCompras!F8731,dComprador!$A$2:$A$7,dComprador!$B$2:$B$7)</f>
        <v>Lira</v>
      </c>
      <c r="L8731" t="str">
        <f>_xlfn.XLOOKUP(J8731,dFornecedor!$A$2:$A$6,dFornecedor!$B$2:$B$6)</f>
        <v>Minerva</v>
      </c>
      <c r="M8731" t="str">
        <f>_xlfn.XLOOKUP(G8731,dMateriaPrima!$A$2:$A$12,dMateriaPrima!$B$2:$B$12)</f>
        <v>Pedra Britada</v>
      </c>
      <c r="N8731" s="2">
        <f>_xlfn.XLOOKUP(G8731,dMateriaPrima!$A$2:$A$12,dMateriaPrima!$C$2:$C$12)</f>
        <v>56</v>
      </c>
      <c r="O8731" s="3">
        <f t="shared" si="680"/>
        <v>5768</v>
      </c>
      <c r="P8731" s="4">
        <f t="shared" si="681"/>
        <v>0</v>
      </c>
      <c r="Q8731" s="3">
        <f t="shared" si="682"/>
        <v>5768</v>
      </c>
      <c r="R8731" t="str">
        <f t="shared" si="683"/>
        <v>Em atraso</v>
      </c>
      <c r="S8731" s="5">
        <f t="shared" si="684"/>
        <v>4</v>
      </c>
    </row>
    <row r="8732" spans="1:19" x14ac:dyDescent="0.25">
      <c r="A8732">
        <v>8731</v>
      </c>
      <c r="B8732" s="1">
        <v>44455</v>
      </c>
      <c r="C8732" s="1">
        <v>44457</v>
      </c>
      <c r="D8732" s="1">
        <v>44471</v>
      </c>
      <c r="E8732" s="1">
        <v>44475</v>
      </c>
      <c r="F8732">
        <v>1</v>
      </c>
      <c r="G8732">
        <v>1</v>
      </c>
      <c r="H8732">
        <v>300</v>
      </c>
      <c r="I8732" s="6">
        <v>0</v>
      </c>
      <c r="J8732">
        <v>4</v>
      </c>
      <c r="K8732" t="str">
        <f>_xlfn.XLOOKUP(fCompras!F8732,dComprador!$A$2:$A$7,dComprador!$B$2:$B$7)</f>
        <v>Alon</v>
      </c>
      <c r="L8732" t="str">
        <f>_xlfn.XLOOKUP(J8732,dFornecedor!$A$2:$A$6,dFornecedor!$B$2:$B$6)</f>
        <v>AlphaOmega</v>
      </c>
      <c r="M8732" t="str">
        <f>_xlfn.XLOOKUP(G8732,dMateriaPrima!$A$2:$A$12,dMateriaPrima!$B$2:$B$12)</f>
        <v>Tecido</v>
      </c>
      <c r="N8732" s="2">
        <f>_xlfn.XLOOKUP(G8732,dMateriaPrima!$A$2:$A$12,dMateriaPrima!$C$2:$C$12)</f>
        <v>18</v>
      </c>
      <c r="O8732" s="3">
        <f t="shared" si="680"/>
        <v>5400</v>
      </c>
      <c r="P8732" s="4">
        <f t="shared" si="681"/>
        <v>0</v>
      </c>
      <c r="Q8732" s="3">
        <f t="shared" si="682"/>
        <v>5400</v>
      </c>
      <c r="R8732" t="str">
        <f t="shared" si="683"/>
        <v>Em atraso</v>
      </c>
      <c r="S8732" s="5">
        <f t="shared" si="684"/>
        <v>4</v>
      </c>
    </row>
    <row r="8733" spans="1:19" x14ac:dyDescent="0.25">
      <c r="A8733">
        <v>8732</v>
      </c>
      <c r="B8733" s="1">
        <v>44455</v>
      </c>
      <c r="C8733" s="1">
        <v>44464</v>
      </c>
      <c r="D8733" s="1">
        <v>44474</v>
      </c>
      <c r="E8733" s="1">
        <v>44475</v>
      </c>
      <c r="F8733">
        <v>1</v>
      </c>
      <c r="G8733">
        <v>5</v>
      </c>
      <c r="H8733">
        <v>58</v>
      </c>
      <c r="I8733" s="6">
        <v>0.18</v>
      </c>
      <c r="J8733">
        <v>3</v>
      </c>
      <c r="K8733" t="str">
        <f>_xlfn.XLOOKUP(fCompras!F8733,dComprador!$A$2:$A$7,dComprador!$B$2:$B$7)</f>
        <v>Alon</v>
      </c>
      <c r="L8733" t="str">
        <f>_xlfn.XLOOKUP(J8733,dFornecedor!$A$2:$A$6,dFornecedor!$B$2:$B$6)</f>
        <v>StepUp</v>
      </c>
      <c r="M8733" t="str">
        <f>_xlfn.XLOOKUP(G8733,dMateriaPrima!$A$2:$A$12,dMateriaPrima!$B$2:$B$12)</f>
        <v>Areia</v>
      </c>
      <c r="N8733" s="2">
        <f>_xlfn.XLOOKUP(G8733,dMateriaPrima!$A$2:$A$12,dMateriaPrima!$C$2:$C$12)</f>
        <v>3.59</v>
      </c>
      <c r="O8733" s="3">
        <f t="shared" si="680"/>
        <v>208.22</v>
      </c>
      <c r="P8733" s="4">
        <f t="shared" si="681"/>
        <v>37.479599999999998</v>
      </c>
      <c r="Q8733" s="3">
        <f t="shared" si="682"/>
        <v>170.74039999999999</v>
      </c>
      <c r="R8733" t="str">
        <f t="shared" si="683"/>
        <v>Em atraso</v>
      </c>
      <c r="S8733" s="5">
        <f t="shared" si="684"/>
        <v>1</v>
      </c>
    </row>
    <row r="8734" spans="1:19" x14ac:dyDescent="0.25">
      <c r="A8734">
        <v>8733</v>
      </c>
      <c r="B8734" s="1">
        <v>44455</v>
      </c>
      <c r="C8734" s="1">
        <v>44459</v>
      </c>
      <c r="D8734" s="1">
        <v>44483</v>
      </c>
      <c r="E8734" s="1">
        <v>44486</v>
      </c>
      <c r="F8734">
        <v>1</v>
      </c>
      <c r="G8734">
        <v>11</v>
      </c>
      <c r="H8734">
        <v>82</v>
      </c>
      <c r="I8734" s="6">
        <v>0</v>
      </c>
      <c r="J8734">
        <v>1</v>
      </c>
      <c r="K8734" t="str">
        <f>_xlfn.XLOOKUP(fCompras!F8734,dComprador!$A$2:$A$7,dComprador!$B$2:$B$7)</f>
        <v>Alon</v>
      </c>
      <c r="L8734" t="str">
        <f>_xlfn.XLOOKUP(J8734,dFornecedor!$A$2:$A$6,dFornecedor!$B$2:$B$6)</f>
        <v>NorthShore</v>
      </c>
      <c r="M8734" t="str">
        <f>_xlfn.XLOOKUP(G8734,dMateriaPrima!$A$2:$A$12,dMateriaPrima!$B$2:$B$12)</f>
        <v>Papel</v>
      </c>
      <c r="N8734" s="2">
        <f>_xlfn.XLOOKUP(G8734,dMateriaPrima!$A$2:$A$12,dMateriaPrima!$C$2:$C$12)</f>
        <v>9</v>
      </c>
      <c r="O8734" s="3">
        <f t="shared" si="680"/>
        <v>738</v>
      </c>
      <c r="P8734" s="4">
        <f t="shared" si="681"/>
        <v>0</v>
      </c>
      <c r="Q8734" s="3">
        <f t="shared" si="682"/>
        <v>738</v>
      </c>
      <c r="R8734" t="str">
        <f t="shared" si="683"/>
        <v>Em atraso</v>
      </c>
      <c r="S8734" s="5">
        <f t="shared" si="684"/>
        <v>3</v>
      </c>
    </row>
    <row r="8735" spans="1:19" x14ac:dyDescent="0.25">
      <c r="A8735">
        <v>8734</v>
      </c>
      <c r="B8735" s="1">
        <v>44455</v>
      </c>
      <c r="C8735" s="1">
        <v>44455</v>
      </c>
      <c r="D8735" s="1">
        <v>44476</v>
      </c>
      <c r="E8735" s="1">
        <v>44479</v>
      </c>
      <c r="F8735">
        <v>1</v>
      </c>
      <c r="G8735">
        <v>5</v>
      </c>
      <c r="H8735">
        <v>256</v>
      </c>
      <c r="I8735" s="6">
        <v>0</v>
      </c>
      <c r="J8735">
        <v>2</v>
      </c>
      <c r="K8735" t="str">
        <f>_xlfn.XLOOKUP(fCompras!F8735,dComprador!$A$2:$A$7,dComprador!$B$2:$B$7)</f>
        <v>Alon</v>
      </c>
      <c r="L8735" t="str">
        <f>_xlfn.XLOOKUP(J8735,dFornecedor!$A$2:$A$6,dFornecedor!$B$2:$B$6)</f>
        <v>Minerva</v>
      </c>
      <c r="M8735" t="str">
        <f>_xlfn.XLOOKUP(G8735,dMateriaPrima!$A$2:$A$12,dMateriaPrima!$B$2:$B$12)</f>
        <v>Areia</v>
      </c>
      <c r="N8735" s="2">
        <f>_xlfn.XLOOKUP(G8735,dMateriaPrima!$A$2:$A$12,dMateriaPrima!$C$2:$C$12)</f>
        <v>3.59</v>
      </c>
      <c r="O8735" s="3">
        <f t="shared" si="680"/>
        <v>919.04</v>
      </c>
      <c r="P8735" s="4">
        <f t="shared" si="681"/>
        <v>0</v>
      </c>
      <c r="Q8735" s="3">
        <f t="shared" si="682"/>
        <v>919.04</v>
      </c>
      <c r="R8735" t="str">
        <f t="shared" si="683"/>
        <v>Em atraso</v>
      </c>
      <c r="S8735" s="5">
        <f t="shared" si="684"/>
        <v>3</v>
      </c>
    </row>
    <row r="8736" spans="1:19" x14ac:dyDescent="0.25">
      <c r="A8736">
        <v>8735</v>
      </c>
      <c r="B8736" s="1">
        <v>44456</v>
      </c>
      <c r="C8736" s="1">
        <v>44457</v>
      </c>
      <c r="D8736" s="1">
        <v>44469</v>
      </c>
      <c r="E8736" s="1">
        <v>44472</v>
      </c>
      <c r="F8736">
        <v>4</v>
      </c>
      <c r="G8736">
        <v>6</v>
      </c>
      <c r="H8736">
        <v>49</v>
      </c>
      <c r="I8736" s="6">
        <v>0</v>
      </c>
      <c r="J8736">
        <v>4</v>
      </c>
      <c r="K8736" t="str">
        <f>_xlfn.XLOOKUP(fCompras!F8736,dComprador!$A$2:$A$7,dComprador!$B$2:$B$7)</f>
        <v>Lira</v>
      </c>
      <c r="L8736" t="str">
        <f>_xlfn.XLOOKUP(J8736,dFornecedor!$A$2:$A$6,dFornecedor!$B$2:$B$6)</f>
        <v>AlphaOmega</v>
      </c>
      <c r="M8736" t="str">
        <f>_xlfn.XLOOKUP(G8736,dMateriaPrima!$A$2:$A$12,dMateriaPrima!$B$2:$B$12)</f>
        <v>Fio Algodão</v>
      </c>
      <c r="N8736" s="2">
        <f>_xlfn.XLOOKUP(G8736,dMateriaPrima!$A$2:$A$12,dMateriaPrima!$C$2:$C$12)</f>
        <v>55.9</v>
      </c>
      <c r="O8736" s="3">
        <f t="shared" si="680"/>
        <v>2739.1</v>
      </c>
      <c r="P8736" s="4">
        <f t="shared" si="681"/>
        <v>0</v>
      </c>
      <c r="Q8736" s="3">
        <f t="shared" si="682"/>
        <v>2739.1</v>
      </c>
      <c r="R8736" t="str">
        <f t="shared" si="683"/>
        <v>Em atraso</v>
      </c>
      <c r="S8736" s="5">
        <f t="shared" si="684"/>
        <v>3</v>
      </c>
    </row>
    <row r="8737" spans="1:19" x14ac:dyDescent="0.25">
      <c r="A8737">
        <v>8736</v>
      </c>
      <c r="B8737" s="1">
        <v>44456</v>
      </c>
      <c r="C8737" s="1">
        <v>44457</v>
      </c>
      <c r="D8737" s="1">
        <v>44464</v>
      </c>
      <c r="E8737" s="1">
        <v>44467</v>
      </c>
      <c r="F8737">
        <v>4</v>
      </c>
      <c r="G8737">
        <v>5</v>
      </c>
      <c r="H8737">
        <v>184</v>
      </c>
      <c r="I8737" s="6">
        <v>0</v>
      </c>
      <c r="J8737">
        <v>3</v>
      </c>
      <c r="K8737" t="str">
        <f>_xlfn.XLOOKUP(fCompras!F8737,dComprador!$A$2:$A$7,dComprador!$B$2:$B$7)</f>
        <v>Lira</v>
      </c>
      <c r="L8737" t="str">
        <f>_xlfn.XLOOKUP(J8737,dFornecedor!$A$2:$A$6,dFornecedor!$B$2:$B$6)</f>
        <v>StepUp</v>
      </c>
      <c r="M8737" t="str">
        <f>_xlfn.XLOOKUP(G8737,dMateriaPrima!$A$2:$A$12,dMateriaPrima!$B$2:$B$12)</f>
        <v>Areia</v>
      </c>
      <c r="N8737" s="2">
        <f>_xlfn.XLOOKUP(G8737,dMateriaPrima!$A$2:$A$12,dMateriaPrima!$C$2:$C$12)</f>
        <v>3.59</v>
      </c>
      <c r="O8737" s="3">
        <f t="shared" si="680"/>
        <v>660.56</v>
      </c>
      <c r="P8737" s="4">
        <f t="shared" si="681"/>
        <v>0</v>
      </c>
      <c r="Q8737" s="3">
        <f t="shared" si="682"/>
        <v>660.56</v>
      </c>
      <c r="R8737" t="str">
        <f t="shared" si="683"/>
        <v>Em atraso</v>
      </c>
      <c r="S8737" s="5">
        <f t="shared" si="684"/>
        <v>3</v>
      </c>
    </row>
    <row r="8738" spans="1:19" x14ac:dyDescent="0.25">
      <c r="A8738">
        <v>8737</v>
      </c>
      <c r="B8738" s="1">
        <v>44456</v>
      </c>
      <c r="C8738" s="1">
        <v>44457</v>
      </c>
      <c r="D8738" s="1">
        <v>44462</v>
      </c>
      <c r="E8738" s="1">
        <v>44468</v>
      </c>
      <c r="F8738">
        <v>4</v>
      </c>
      <c r="G8738">
        <v>5</v>
      </c>
      <c r="H8738">
        <v>354</v>
      </c>
      <c r="I8738" s="6">
        <v>0</v>
      </c>
      <c r="J8738">
        <v>4</v>
      </c>
      <c r="K8738" t="str">
        <f>_xlfn.XLOOKUP(fCompras!F8738,dComprador!$A$2:$A$7,dComprador!$B$2:$B$7)</f>
        <v>Lira</v>
      </c>
      <c r="L8738" t="str">
        <f>_xlfn.XLOOKUP(J8738,dFornecedor!$A$2:$A$6,dFornecedor!$B$2:$B$6)</f>
        <v>AlphaOmega</v>
      </c>
      <c r="M8738" t="str">
        <f>_xlfn.XLOOKUP(G8738,dMateriaPrima!$A$2:$A$12,dMateriaPrima!$B$2:$B$12)</f>
        <v>Areia</v>
      </c>
      <c r="N8738" s="2">
        <f>_xlfn.XLOOKUP(G8738,dMateriaPrima!$A$2:$A$12,dMateriaPrima!$C$2:$C$12)</f>
        <v>3.59</v>
      </c>
      <c r="O8738" s="3">
        <f t="shared" si="680"/>
        <v>1270.8599999999999</v>
      </c>
      <c r="P8738" s="4">
        <f t="shared" si="681"/>
        <v>0</v>
      </c>
      <c r="Q8738" s="3">
        <f t="shared" si="682"/>
        <v>1270.8599999999999</v>
      </c>
      <c r="R8738" t="str">
        <f t="shared" si="683"/>
        <v>Em atraso</v>
      </c>
      <c r="S8738" s="5">
        <f t="shared" si="684"/>
        <v>6</v>
      </c>
    </row>
    <row r="8739" spans="1:19" x14ac:dyDescent="0.25">
      <c r="A8739">
        <v>8738</v>
      </c>
      <c r="B8739" s="1">
        <v>44456</v>
      </c>
      <c r="C8739" s="1">
        <v>44456</v>
      </c>
      <c r="D8739" s="1">
        <v>44462</v>
      </c>
      <c r="E8739" s="1">
        <v>44464</v>
      </c>
      <c r="F8739">
        <v>4</v>
      </c>
      <c r="G8739">
        <v>7</v>
      </c>
      <c r="H8739">
        <v>411</v>
      </c>
      <c r="I8739" s="6">
        <v>0</v>
      </c>
      <c r="J8739">
        <v>4</v>
      </c>
      <c r="K8739" t="str">
        <f>_xlfn.XLOOKUP(fCompras!F8739,dComprador!$A$2:$A$7,dComprador!$B$2:$B$7)</f>
        <v>Lira</v>
      </c>
      <c r="L8739" t="str">
        <f>_xlfn.XLOOKUP(J8739,dFornecedor!$A$2:$A$6,dFornecedor!$B$2:$B$6)</f>
        <v>AlphaOmega</v>
      </c>
      <c r="M8739" t="str">
        <f>_xlfn.XLOOKUP(G8739,dMateriaPrima!$A$2:$A$12,dMateriaPrima!$B$2:$B$12)</f>
        <v>Poliéster</v>
      </c>
      <c r="N8739" s="2">
        <f>_xlfn.XLOOKUP(G8739,dMateriaPrima!$A$2:$A$12,dMateriaPrima!$C$2:$C$12)</f>
        <v>8</v>
      </c>
      <c r="O8739" s="3">
        <f t="shared" si="680"/>
        <v>3288</v>
      </c>
      <c r="P8739" s="4">
        <f t="shared" si="681"/>
        <v>0</v>
      </c>
      <c r="Q8739" s="3">
        <f t="shared" si="682"/>
        <v>3288</v>
      </c>
      <c r="R8739" t="str">
        <f t="shared" si="683"/>
        <v>Em atraso</v>
      </c>
      <c r="S8739" s="5">
        <f t="shared" si="684"/>
        <v>2</v>
      </c>
    </row>
    <row r="8740" spans="1:19" x14ac:dyDescent="0.25">
      <c r="A8740">
        <v>8739</v>
      </c>
      <c r="B8740" s="1">
        <v>44456</v>
      </c>
      <c r="C8740" s="1">
        <v>44457</v>
      </c>
      <c r="D8740" s="1">
        <v>44473</v>
      </c>
      <c r="E8740" s="1">
        <v>44477</v>
      </c>
      <c r="F8740">
        <v>1</v>
      </c>
      <c r="G8740">
        <v>11</v>
      </c>
      <c r="H8740">
        <v>10</v>
      </c>
      <c r="I8740" s="6">
        <v>0</v>
      </c>
      <c r="J8740">
        <v>3</v>
      </c>
      <c r="K8740" t="str">
        <f>_xlfn.XLOOKUP(fCompras!F8740,dComprador!$A$2:$A$7,dComprador!$B$2:$B$7)</f>
        <v>Alon</v>
      </c>
      <c r="L8740" t="str">
        <f>_xlfn.XLOOKUP(J8740,dFornecedor!$A$2:$A$6,dFornecedor!$B$2:$B$6)</f>
        <v>StepUp</v>
      </c>
      <c r="M8740" t="str">
        <f>_xlfn.XLOOKUP(G8740,dMateriaPrima!$A$2:$A$12,dMateriaPrima!$B$2:$B$12)</f>
        <v>Papel</v>
      </c>
      <c r="N8740" s="2">
        <f>_xlfn.XLOOKUP(G8740,dMateriaPrima!$A$2:$A$12,dMateriaPrima!$C$2:$C$12)</f>
        <v>9</v>
      </c>
      <c r="O8740" s="3">
        <f t="shared" si="680"/>
        <v>90</v>
      </c>
      <c r="P8740" s="4">
        <f t="shared" si="681"/>
        <v>0</v>
      </c>
      <c r="Q8740" s="3">
        <f t="shared" si="682"/>
        <v>90</v>
      </c>
      <c r="R8740" t="str">
        <f t="shared" si="683"/>
        <v>Em atraso</v>
      </c>
      <c r="S8740" s="5">
        <f t="shared" si="684"/>
        <v>4</v>
      </c>
    </row>
    <row r="8741" spans="1:19" x14ac:dyDescent="0.25">
      <c r="A8741">
        <v>8740</v>
      </c>
      <c r="B8741" s="1">
        <v>44456</v>
      </c>
      <c r="C8741" s="1">
        <v>44459</v>
      </c>
      <c r="D8741" s="1">
        <v>44475</v>
      </c>
      <c r="E8741" s="1">
        <v>44477</v>
      </c>
      <c r="F8741">
        <v>1</v>
      </c>
      <c r="G8741">
        <v>5</v>
      </c>
      <c r="H8741">
        <v>398</v>
      </c>
      <c r="I8741" s="6">
        <v>0</v>
      </c>
      <c r="J8741">
        <v>3</v>
      </c>
      <c r="K8741" t="str">
        <f>_xlfn.XLOOKUP(fCompras!F8741,dComprador!$A$2:$A$7,dComprador!$B$2:$B$7)</f>
        <v>Alon</v>
      </c>
      <c r="L8741" t="str">
        <f>_xlfn.XLOOKUP(J8741,dFornecedor!$A$2:$A$6,dFornecedor!$B$2:$B$6)</f>
        <v>StepUp</v>
      </c>
      <c r="M8741" t="str">
        <f>_xlfn.XLOOKUP(G8741,dMateriaPrima!$A$2:$A$12,dMateriaPrima!$B$2:$B$12)</f>
        <v>Areia</v>
      </c>
      <c r="N8741" s="2">
        <f>_xlfn.XLOOKUP(G8741,dMateriaPrima!$A$2:$A$12,dMateriaPrima!$C$2:$C$12)</f>
        <v>3.59</v>
      </c>
      <c r="O8741" s="3">
        <f t="shared" si="680"/>
        <v>1428.82</v>
      </c>
      <c r="P8741" s="4">
        <f t="shared" si="681"/>
        <v>0</v>
      </c>
      <c r="Q8741" s="3">
        <f t="shared" si="682"/>
        <v>1428.82</v>
      </c>
      <c r="R8741" t="str">
        <f t="shared" si="683"/>
        <v>Em atraso</v>
      </c>
      <c r="S8741" s="5">
        <f t="shared" si="684"/>
        <v>2</v>
      </c>
    </row>
    <row r="8742" spans="1:19" x14ac:dyDescent="0.25">
      <c r="A8742">
        <v>8741</v>
      </c>
      <c r="B8742" s="1">
        <v>44456</v>
      </c>
      <c r="C8742" s="1">
        <v>44456</v>
      </c>
      <c r="D8742" s="1">
        <v>44474</v>
      </c>
      <c r="E8742" s="1">
        <v>44477</v>
      </c>
      <c r="F8742">
        <v>1</v>
      </c>
      <c r="G8742">
        <v>9</v>
      </c>
      <c r="H8742">
        <v>103</v>
      </c>
      <c r="I8742" s="6">
        <v>0</v>
      </c>
      <c r="J8742">
        <v>2</v>
      </c>
      <c r="K8742" t="str">
        <f>_xlfn.XLOOKUP(fCompras!F8742,dComprador!$A$2:$A$7,dComprador!$B$2:$B$7)</f>
        <v>Alon</v>
      </c>
      <c r="L8742" t="str">
        <f>_xlfn.XLOOKUP(J8742,dFornecedor!$A$2:$A$6,dFornecedor!$B$2:$B$6)</f>
        <v>Minerva</v>
      </c>
      <c r="M8742" t="str">
        <f>_xlfn.XLOOKUP(G8742,dMateriaPrima!$A$2:$A$12,dMateriaPrima!$B$2:$B$12)</f>
        <v>Couro</v>
      </c>
      <c r="N8742" s="2">
        <f>_xlfn.XLOOKUP(G8742,dMateriaPrima!$A$2:$A$12,dMateriaPrima!$C$2:$C$12)</f>
        <v>4.4000000000000004</v>
      </c>
      <c r="O8742" s="3">
        <f t="shared" si="680"/>
        <v>453.20000000000005</v>
      </c>
      <c r="P8742" s="4">
        <f t="shared" si="681"/>
        <v>0</v>
      </c>
      <c r="Q8742" s="3">
        <f t="shared" si="682"/>
        <v>453.20000000000005</v>
      </c>
      <c r="R8742" t="str">
        <f t="shared" si="683"/>
        <v>Em atraso</v>
      </c>
      <c r="S8742" s="5">
        <f t="shared" si="684"/>
        <v>3</v>
      </c>
    </row>
    <row r="8743" spans="1:19" x14ac:dyDescent="0.25">
      <c r="A8743">
        <v>8742</v>
      </c>
      <c r="B8743" s="1">
        <v>44456</v>
      </c>
      <c r="C8743" s="1">
        <v>44465</v>
      </c>
      <c r="D8743" s="1">
        <v>44485</v>
      </c>
      <c r="E8743" s="1">
        <v>44486</v>
      </c>
      <c r="F8743">
        <v>1</v>
      </c>
      <c r="G8743">
        <v>5</v>
      </c>
      <c r="H8743">
        <v>51</v>
      </c>
      <c r="I8743" s="6">
        <v>0</v>
      </c>
      <c r="J8743">
        <v>3</v>
      </c>
      <c r="K8743" t="str">
        <f>_xlfn.XLOOKUP(fCompras!F8743,dComprador!$A$2:$A$7,dComprador!$B$2:$B$7)</f>
        <v>Alon</v>
      </c>
      <c r="L8743" t="str">
        <f>_xlfn.XLOOKUP(J8743,dFornecedor!$A$2:$A$6,dFornecedor!$B$2:$B$6)</f>
        <v>StepUp</v>
      </c>
      <c r="M8743" t="str">
        <f>_xlfn.XLOOKUP(G8743,dMateriaPrima!$A$2:$A$12,dMateriaPrima!$B$2:$B$12)</f>
        <v>Areia</v>
      </c>
      <c r="N8743" s="2">
        <f>_xlfn.XLOOKUP(G8743,dMateriaPrima!$A$2:$A$12,dMateriaPrima!$C$2:$C$12)</f>
        <v>3.59</v>
      </c>
      <c r="O8743" s="3">
        <f t="shared" si="680"/>
        <v>183.09</v>
      </c>
      <c r="P8743" s="4">
        <f t="shared" si="681"/>
        <v>0</v>
      </c>
      <c r="Q8743" s="3">
        <f t="shared" si="682"/>
        <v>183.09</v>
      </c>
      <c r="R8743" t="str">
        <f t="shared" si="683"/>
        <v>Em atraso</v>
      </c>
      <c r="S8743" s="5">
        <f t="shared" si="684"/>
        <v>1</v>
      </c>
    </row>
    <row r="8744" spans="1:19" x14ac:dyDescent="0.25">
      <c r="A8744">
        <v>8743</v>
      </c>
      <c r="B8744" s="1">
        <v>44456</v>
      </c>
      <c r="C8744" s="1">
        <v>44461</v>
      </c>
      <c r="D8744" s="1">
        <v>44486</v>
      </c>
      <c r="E8744" s="1">
        <v>44488</v>
      </c>
      <c r="F8744">
        <v>1</v>
      </c>
      <c r="G8744">
        <v>9</v>
      </c>
      <c r="H8744">
        <v>167</v>
      </c>
      <c r="I8744" s="6">
        <v>0</v>
      </c>
      <c r="J8744">
        <v>2</v>
      </c>
      <c r="K8744" t="str">
        <f>_xlfn.XLOOKUP(fCompras!F8744,dComprador!$A$2:$A$7,dComprador!$B$2:$B$7)</f>
        <v>Alon</v>
      </c>
      <c r="L8744" t="str">
        <f>_xlfn.XLOOKUP(J8744,dFornecedor!$A$2:$A$6,dFornecedor!$B$2:$B$6)</f>
        <v>Minerva</v>
      </c>
      <c r="M8744" t="str">
        <f>_xlfn.XLOOKUP(G8744,dMateriaPrima!$A$2:$A$12,dMateriaPrima!$B$2:$B$12)</f>
        <v>Couro</v>
      </c>
      <c r="N8744" s="2">
        <f>_xlfn.XLOOKUP(G8744,dMateriaPrima!$A$2:$A$12,dMateriaPrima!$C$2:$C$12)</f>
        <v>4.4000000000000004</v>
      </c>
      <c r="O8744" s="3">
        <f t="shared" si="680"/>
        <v>734.80000000000007</v>
      </c>
      <c r="P8744" s="4">
        <f t="shared" si="681"/>
        <v>0</v>
      </c>
      <c r="Q8744" s="3">
        <f t="shared" si="682"/>
        <v>734.80000000000007</v>
      </c>
      <c r="R8744" t="str">
        <f t="shared" si="683"/>
        <v>Em atraso</v>
      </c>
      <c r="S8744" s="5">
        <f t="shared" si="684"/>
        <v>2</v>
      </c>
    </row>
    <row r="8745" spans="1:19" x14ac:dyDescent="0.25">
      <c r="A8745">
        <v>8744</v>
      </c>
      <c r="B8745" s="1">
        <v>44456</v>
      </c>
      <c r="C8745" s="1">
        <v>44456</v>
      </c>
      <c r="D8745" s="1">
        <v>44487</v>
      </c>
      <c r="E8745" s="1">
        <v>44490</v>
      </c>
      <c r="F8745">
        <v>1</v>
      </c>
      <c r="G8745">
        <v>8</v>
      </c>
      <c r="H8745">
        <v>411</v>
      </c>
      <c r="I8745" s="6">
        <v>0</v>
      </c>
      <c r="J8745">
        <v>4</v>
      </c>
      <c r="K8745" t="str">
        <f>_xlfn.XLOOKUP(fCompras!F8745,dComprador!$A$2:$A$7,dComprador!$B$2:$B$7)</f>
        <v>Alon</v>
      </c>
      <c r="L8745" t="str">
        <f>_xlfn.XLOOKUP(J8745,dFornecedor!$A$2:$A$6,dFornecedor!$B$2:$B$6)</f>
        <v>AlphaOmega</v>
      </c>
      <c r="M8745" t="str">
        <f>_xlfn.XLOOKUP(G8745,dMateriaPrima!$A$2:$A$12,dMateriaPrima!$B$2:$B$12)</f>
        <v>Cimento</v>
      </c>
      <c r="N8745" s="2">
        <f>_xlfn.XLOOKUP(G8745,dMateriaPrima!$A$2:$A$12,dMateriaPrima!$C$2:$C$12)</f>
        <v>23</v>
      </c>
      <c r="O8745" s="3">
        <f t="shared" si="680"/>
        <v>9453</v>
      </c>
      <c r="P8745" s="4">
        <f t="shared" si="681"/>
        <v>0</v>
      </c>
      <c r="Q8745" s="3">
        <f t="shared" si="682"/>
        <v>9453</v>
      </c>
      <c r="R8745" t="str">
        <f t="shared" si="683"/>
        <v>Em atraso</v>
      </c>
      <c r="S8745" s="5">
        <f t="shared" si="684"/>
        <v>3</v>
      </c>
    </row>
    <row r="8746" spans="1:19" x14ac:dyDescent="0.25">
      <c r="A8746">
        <v>8745</v>
      </c>
      <c r="B8746" s="1">
        <v>44456</v>
      </c>
      <c r="C8746" s="1">
        <v>44460</v>
      </c>
      <c r="D8746" s="1">
        <v>44475</v>
      </c>
      <c r="E8746" s="1">
        <v>44479</v>
      </c>
      <c r="F8746">
        <v>1</v>
      </c>
      <c r="G8746">
        <v>9</v>
      </c>
      <c r="H8746">
        <v>233</v>
      </c>
      <c r="I8746" s="6">
        <v>0</v>
      </c>
      <c r="J8746">
        <v>1</v>
      </c>
      <c r="K8746" t="str">
        <f>_xlfn.XLOOKUP(fCompras!F8746,dComprador!$A$2:$A$7,dComprador!$B$2:$B$7)</f>
        <v>Alon</v>
      </c>
      <c r="L8746" t="str">
        <f>_xlfn.XLOOKUP(J8746,dFornecedor!$A$2:$A$6,dFornecedor!$B$2:$B$6)</f>
        <v>NorthShore</v>
      </c>
      <c r="M8746" t="str">
        <f>_xlfn.XLOOKUP(G8746,dMateriaPrima!$A$2:$A$12,dMateriaPrima!$B$2:$B$12)</f>
        <v>Couro</v>
      </c>
      <c r="N8746" s="2">
        <f>_xlfn.XLOOKUP(G8746,dMateriaPrima!$A$2:$A$12,dMateriaPrima!$C$2:$C$12)</f>
        <v>4.4000000000000004</v>
      </c>
      <c r="O8746" s="3">
        <f t="shared" si="680"/>
        <v>1025.2</v>
      </c>
      <c r="P8746" s="4">
        <f t="shared" si="681"/>
        <v>0</v>
      </c>
      <c r="Q8746" s="3">
        <f t="shared" si="682"/>
        <v>1025.2</v>
      </c>
      <c r="R8746" t="str">
        <f t="shared" si="683"/>
        <v>Em atraso</v>
      </c>
      <c r="S8746" s="5">
        <f t="shared" si="684"/>
        <v>4</v>
      </c>
    </row>
    <row r="8747" spans="1:19" x14ac:dyDescent="0.25">
      <c r="A8747">
        <v>8746</v>
      </c>
      <c r="B8747" s="1">
        <v>44456</v>
      </c>
      <c r="C8747" s="1">
        <v>44459</v>
      </c>
      <c r="D8747" s="1">
        <v>44478</v>
      </c>
      <c r="E8747" s="1">
        <v>44480</v>
      </c>
      <c r="F8747">
        <v>1</v>
      </c>
      <c r="G8747">
        <v>8</v>
      </c>
      <c r="H8747">
        <v>49</v>
      </c>
      <c r="I8747" s="6">
        <v>0</v>
      </c>
      <c r="J8747">
        <v>5</v>
      </c>
      <c r="K8747" t="str">
        <f>_xlfn.XLOOKUP(fCompras!F8747,dComprador!$A$2:$A$7,dComprador!$B$2:$B$7)</f>
        <v>Alon</v>
      </c>
      <c r="L8747" t="str">
        <f>_xlfn.XLOOKUP(J8747,dFornecedor!$A$2:$A$6,dFornecedor!$B$2:$B$6)</f>
        <v>Atlas</v>
      </c>
      <c r="M8747" t="str">
        <f>_xlfn.XLOOKUP(G8747,dMateriaPrima!$A$2:$A$12,dMateriaPrima!$B$2:$B$12)</f>
        <v>Cimento</v>
      </c>
      <c r="N8747" s="2">
        <f>_xlfn.XLOOKUP(G8747,dMateriaPrima!$A$2:$A$12,dMateriaPrima!$C$2:$C$12)</f>
        <v>23</v>
      </c>
      <c r="O8747" s="3">
        <f t="shared" si="680"/>
        <v>1127</v>
      </c>
      <c r="P8747" s="4">
        <f t="shared" si="681"/>
        <v>0</v>
      </c>
      <c r="Q8747" s="3">
        <f t="shared" si="682"/>
        <v>1127</v>
      </c>
      <c r="R8747" t="str">
        <f t="shared" si="683"/>
        <v>Em atraso</v>
      </c>
      <c r="S8747" s="5">
        <f t="shared" si="684"/>
        <v>2</v>
      </c>
    </row>
    <row r="8748" spans="1:19" x14ac:dyDescent="0.25">
      <c r="A8748">
        <v>8747</v>
      </c>
      <c r="B8748" s="1">
        <v>44457</v>
      </c>
      <c r="C8748" s="1">
        <v>44465</v>
      </c>
      <c r="D8748" s="1">
        <v>44469</v>
      </c>
      <c r="E8748" s="1">
        <v>44469</v>
      </c>
      <c r="F8748">
        <v>4</v>
      </c>
      <c r="G8748">
        <v>1</v>
      </c>
      <c r="H8748">
        <v>104</v>
      </c>
      <c r="I8748" s="6">
        <v>0</v>
      </c>
      <c r="J8748">
        <v>2</v>
      </c>
      <c r="K8748" t="str">
        <f>_xlfn.XLOOKUP(fCompras!F8748,dComprador!$A$2:$A$7,dComprador!$B$2:$B$7)</f>
        <v>Lira</v>
      </c>
      <c r="L8748" t="str">
        <f>_xlfn.XLOOKUP(J8748,dFornecedor!$A$2:$A$6,dFornecedor!$B$2:$B$6)</f>
        <v>Minerva</v>
      </c>
      <c r="M8748" t="str">
        <f>_xlfn.XLOOKUP(G8748,dMateriaPrima!$A$2:$A$12,dMateriaPrima!$B$2:$B$12)</f>
        <v>Tecido</v>
      </c>
      <c r="N8748" s="2">
        <f>_xlfn.XLOOKUP(G8748,dMateriaPrima!$A$2:$A$12,dMateriaPrima!$C$2:$C$12)</f>
        <v>18</v>
      </c>
      <c r="O8748" s="3">
        <f t="shared" si="680"/>
        <v>1872</v>
      </c>
      <c r="P8748" s="4">
        <f t="shared" si="681"/>
        <v>0</v>
      </c>
      <c r="Q8748" s="3">
        <f t="shared" si="682"/>
        <v>1872</v>
      </c>
      <c r="R8748" t="str">
        <f t="shared" si="683"/>
        <v>No prazo</v>
      </c>
      <c r="S8748" s="5">
        <f t="shared" si="684"/>
        <v>0</v>
      </c>
    </row>
    <row r="8749" spans="1:19" x14ac:dyDescent="0.25">
      <c r="A8749">
        <v>8748</v>
      </c>
      <c r="B8749" s="1">
        <v>44457</v>
      </c>
      <c r="C8749" s="1">
        <v>44457</v>
      </c>
      <c r="D8749" s="1">
        <v>44464</v>
      </c>
      <c r="E8749" s="1">
        <v>44464</v>
      </c>
      <c r="F8749">
        <v>4</v>
      </c>
      <c r="G8749">
        <v>7</v>
      </c>
      <c r="H8749">
        <v>48</v>
      </c>
      <c r="I8749" s="6">
        <v>0</v>
      </c>
      <c r="J8749">
        <v>2</v>
      </c>
      <c r="K8749" t="str">
        <f>_xlfn.XLOOKUP(fCompras!F8749,dComprador!$A$2:$A$7,dComprador!$B$2:$B$7)</f>
        <v>Lira</v>
      </c>
      <c r="L8749" t="str">
        <f>_xlfn.XLOOKUP(J8749,dFornecedor!$A$2:$A$6,dFornecedor!$B$2:$B$6)</f>
        <v>Minerva</v>
      </c>
      <c r="M8749" t="str">
        <f>_xlfn.XLOOKUP(G8749,dMateriaPrima!$A$2:$A$12,dMateriaPrima!$B$2:$B$12)</f>
        <v>Poliéster</v>
      </c>
      <c r="N8749" s="2">
        <f>_xlfn.XLOOKUP(G8749,dMateriaPrima!$A$2:$A$12,dMateriaPrima!$C$2:$C$12)</f>
        <v>8</v>
      </c>
      <c r="O8749" s="3">
        <f t="shared" si="680"/>
        <v>384</v>
      </c>
      <c r="P8749" s="4">
        <f t="shared" si="681"/>
        <v>0</v>
      </c>
      <c r="Q8749" s="3">
        <f t="shared" si="682"/>
        <v>384</v>
      </c>
      <c r="R8749" t="str">
        <f t="shared" si="683"/>
        <v>No prazo</v>
      </c>
      <c r="S8749" s="5">
        <f t="shared" si="684"/>
        <v>0</v>
      </c>
    </row>
    <row r="8750" spans="1:19" x14ac:dyDescent="0.25">
      <c r="A8750">
        <v>8749</v>
      </c>
      <c r="B8750" s="1">
        <v>44457</v>
      </c>
      <c r="C8750" s="1">
        <v>44457</v>
      </c>
      <c r="D8750" s="1">
        <v>44478</v>
      </c>
      <c r="E8750" s="1">
        <v>44478</v>
      </c>
      <c r="F8750">
        <v>1</v>
      </c>
      <c r="G8750">
        <v>1</v>
      </c>
      <c r="H8750">
        <v>410</v>
      </c>
      <c r="I8750" s="6">
        <v>0.37</v>
      </c>
      <c r="J8750">
        <v>4</v>
      </c>
      <c r="K8750" t="str">
        <f>_xlfn.XLOOKUP(fCompras!F8750,dComprador!$A$2:$A$7,dComprador!$B$2:$B$7)</f>
        <v>Alon</v>
      </c>
      <c r="L8750" t="str">
        <f>_xlfn.XLOOKUP(J8750,dFornecedor!$A$2:$A$6,dFornecedor!$B$2:$B$6)</f>
        <v>AlphaOmega</v>
      </c>
      <c r="M8750" t="str">
        <f>_xlfn.XLOOKUP(G8750,dMateriaPrima!$A$2:$A$12,dMateriaPrima!$B$2:$B$12)</f>
        <v>Tecido</v>
      </c>
      <c r="N8750" s="2">
        <f>_xlfn.XLOOKUP(G8750,dMateriaPrima!$A$2:$A$12,dMateriaPrima!$C$2:$C$12)</f>
        <v>18</v>
      </c>
      <c r="O8750" s="3">
        <f t="shared" si="680"/>
        <v>7380</v>
      </c>
      <c r="P8750" s="4">
        <f t="shared" si="681"/>
        <v>2730.6</v>
      </c>
      <c r="Q8750" s="3">
        <f t="shared" si="682"/>
        <v>4649.3999999999996</v>
      </c>
      <c r="R8750" t="str">
        <f t="shared" si="683"/>
        <v>No prazo</v>
      </c>
      <c r="S8750" s="5">
        <f t="shared" si="684"/>
        <v>0</v>
      </c>
    </row>
    <row r="8751" spans="1:19" x14ac:dyDescent="0.25">
      <c r="A8751">
        <v>8750</v>
      </c>
      <c r="B8751" s="1">
        <v>44457</v>
      </c>
      <c r="C8751" s="1">
        <v>44457</v>
      </c>
      <c r="D8751" s="1">
        <v>44478</v>
      </c>
      <c r="E8751" s="1">
        <v>44477</v>
      </c>
      <c r="F8751">
        <v>1</v>
      </c>
      <c r="G8751">
        <v>2</v>
      </c>
      <c r="H8751">
        <v>287</v>
      </c>
      <c r="I8751" s="6">
        <v>0</v>
      </c>
      <c r="J8751">
        <v>4</v>
      </c>
      <c r="K8751" t="str">
        <f>_xlfn.XLOOKUP(fCompras!F8751,dComprador!$A$2:$A$7,dComprador!$B$2:$B$7)</f>
        <v>Alon</v>
      </c>
      <c r="L8751" t="str">
        <f>_xlfn.XLOOKUP(J8751,dFornecedor!$A$2:$A$6,dFornecedor!$B$2:$B$6)</f>
        <v>AlphaOmega</v>
      </c>
      <c r="M8751" t="str">
        <f>_xlfn.XLOOKUP(G8751,dMateriaPrima!$A$2:$A$12,dMateriaPrima!$B$2:$B$12)</f>
        <v>Chapa Metal</v>
      </c>
      <c r="N8751" s="2">
        <f>_xlfn.XLOOKUP(G8751,dMateriaPrima!$A$2:$A$12,dMateriaPrima!$C$2:$C$12)</f>
        <v>299.89999999999998</v>
      </c>
      <c r="O8751" s="3">
        <f t="shared" si="680"/>
        <v>86071.299999999988</v>
      </c>
      <c r="P8751" s="4">
        <f t="shared" si="681"/>
        <v>0</v>
      </c>
      <c r="Q8751" s="3">
        <f t="shared" si="682"/>
        <v>86071.299999999988</v>
      </c>
      <c r="R8751" t="str">
        <f t="shared" si="683"/>
        <v>No prazo</v>
      </c>
      <c r="S8751" s="5">
        <f t="shared" si="684"/>
        <v>0</v>
      </c>
    </row>
    <row r="8752" spans="1:19" x14ac:dyDescent="0.25">
      <c r="A8752">
        <v>8751</v>
      </c>
      <c r="B8752" s="1">
        <v>44457</v>
      </c>
      <c r="C8752" s="1">
        <v>44466</v>
      </c>
      <c r="D8752" s="1">
        <v>44476</v>
      </c>
      <c r="E8752" s="1">
        <v>44480</v>
      </c>
      <c r="F8752">
        <v>1</v>
      </c>
      <c r="G8752">
        <v>8</v>
      </c>
      <c r="H8752">
        <v>287</v>
      </c>
      <c r="I8752" s="6">
        <v>0</v>
      </c>
      <c r="J8752">
        <v>3</v>
      </c>
      <c r="K8752" t="str">
        <f>_xlfn.XLOOKUP(fCompras!F8752,dComprador!$A$2:$A$7,dComprador!$B$2:$B$7)</f>
        <v>Alon</v>
      </c>
      <c r="L8752" t="str">
        <f>_xlfn.XLOOKUP(J8752,dFornecedor!$A$2:$A$6,dFornecedor!$B$2:$B$6)</f>
        <v>StepUp</v>
      </c>
      <c r="M8752" t="str">
        <f>_xlfn.XLOOKUP(G8752,dMateriaPrima!$A$2:$A$12,dMateriaPrima!$B$2:$B$12)</f>
        <v>Cimento</v>
      </c>
      <c r="N8752" s="2">
        <f>_xlfn.XLOOKUP(G8752,dMateriaPrima!$A$2:$A$12,dMateriaPrima!$C$2:$C$12)</f>
        <v>23</v>
      </c>
      <c r="O8752" s="3">
        <f t="shared" si="680"/>
        <v>6601</v>
      </c>
      <c r="P8752" s="4">
        <f t="shared" si="681"/>
        <v>0</v>
      </c>
      <c r="Q8752" s="3">
        <f t="shared" si="682"/>
        <v>6601</v>
      </c>
      <c r="R8752" t="str">
        <f t="shared" si="683"/>
        <v>Em atraso</v>
      </c>
      <c r="S8752" s="5">
        <f t="shared" si="684"/>
        <v>4</v>
      </c>
    </row>
    <row r="8753" spans="1:19" x14ac:dyDescent="0.25">
      <c r="A8753">
        <v>8752</v>
      </c>
      <c r="B8753" s="1">
        <v>44457</v>
      </c>
      <c r="C8753" s="1">
        <v>44465</v>
      </c>
      <c r="D8753" s="1">
        <v>44476</v>
      </c>
      <c r="E8753" s="1">
        <v>44478</v>
      </c>
      <c r="F8753">
        <v>1</v>
      </c>
      <c r="G8753">
        <v>5</v>
      </c>
      <c r="H8753">
        <v>129</v>
      </c>
      <c r="I8753" s="6">
        <v>0</v>
      </c>
      <c r="J8753">
        <v>2</v>
      </c>
      <c r="K8753" t="str">
        <f>_xlfn.XLOOKUP(fCompras!F8753,dComprador!$A$2:$A$7,dComprador!$B$2:$B$7)</f>
        <v>Alon</v>
      </c>
      <c r="L8753" t="str">
        <f>_xlfn.XLOOKUP(J8753,dFornecedor!$A$2:$A$6,dFornecedor!$B$2:$B$6)</f>
        <v>Minerva</v>
      </c>
      <c r="M8753" t="str">
        <f>_xlfn.XLOOKUP(G8753,dMateriaPrima!$A$2:$A$12,dMateriaPrima!$B$2:$B$12)</f>
        <v>Areia</v>
      </c>
      <c r="N8753" s="2">
        <f>_xlfn.XLOOKUP(G8753,dMateriaPrima!$A$2:$A$12,dMateriaPrima!$C$2:$C$12)</f>
        <v>3.59</v>
      </c>
      <c r="O8753" s="3">
        <f t="shared" si="680"/>
        <v>463.10999999999996</v>
      </c>
      <c r="P8753" s="4">
        <f t="shared" si="681"/>
        <v>0</v>
      </c>
      <c r="Q8753" s="3">
        <f t="shared" si="682"/>
        <v>463.10999999999996</v>
      </c>
      <c r="R8753" t="str">
        <f t="shared" si="683"/>
        <v>Em atraso</v>
      </c>
      <c r="S8753" s="5">
        <f t="shared" si="684"/>
        <v>2</v>
      </c>
    </row>
    <row r="8754" spans="1:19" x14ac:dyDescent="0.25">
      <c r="A8754">
        <v>8753</v>
      </c>
      <c r="B8754" s="1">
        <v>44457</v>
      </c>
      <c r="C8754" s="1">
        <v>44465</v>
      </c>
      <c r="D8754" s="1">
        <v>44487</v>
      </c>
      <c r="E8754" s="1">
        <v>44487</v>
      </c>
      <c r="F8754">
        <v>1</v>
      </c>
      <c r="G8754">
        <v>8</v>
      </c>
      <c r="H8754">
        <v>309</v>
      </c>
      <c r="I8754" s="6">
        <v>0</v>
      </c>
      <c r="J8754">
        <v>1</v>
      </c>
      <c r="K8754" t="str">
        <f>_xlfn.XLOOKUP(fCompras!F8754,dComprador!$A$2:$A$7,dComprador!$B$2:$B$7)</f>
        <v>Alon</v>
      </c>
      <c r="L8754" t="str">
        <f>_xlfn.XLOOKUP(J8754,dFornecedor!$A$2:$A$6,dFornecedor!$B$2:$B$6)</f>
        <v>NorthShore</v>
      </c>
      <c r="M8754" t="str">
        <f>_xlfn.XLOOKUP(G8754,dMateriaPrima!$A$2:$A$12,dMateriaPrima!$B$2:$B$12)</f>
        <v>Cimento</v>
      </c>
      <c r="N8754" s="2">
        <f>_xlfn.XLOOKUP(G8754,dMateriaPrima!$A$2:$A$12,dMateriaPrima!$C$2:$C$12)</f>
        <v>23</v>
      </c>
      <c r="O8754" s="3">
        <f t="shared" si="680"/>
        <v>7107</v>
      </c>
      <c r="P8754" s="4">
        <f t="shared" si="681"/>
        <v>0</v>
      </c>
      <c r="Q8754" s="3">
        <f t="shared" si="682"/>
        <v>7107</v>
      </c>
      <c r="R8754" t="str">
        <f t="shared" si="683"/>
        <v>No prazo</v>
      </c>
      <c r="S8754" s="5">
        <f t="shared" si="684"/>
        <v>0</v>
      </c>
    </row>
    <row r="8755" spans="1:19" x14ac:dyDescent="0.25">
      <c r="A8755">
        <v>8754</v>
      </c>
      <c r="B8755" s="1">
        <v>44457</v>
      </c>
      <c r="C8755" s="1">
        <v>44458</v>
      </c>
      <c r="D8755" s="1">
        <v>44490</v>
      </c>
      <c r="E8755" s="1">
        <v>44489</v>
      </c>
      <c r="F8755">
        <v>1</v>
      </c>
      <c r="G8755">
        <v>11</v>
      </c>
      <c r="H8755">
        <v>322</v>
      </c>
      <c r="I8755" s="6">
        <v>0</v>
      </c>
      <c r="J8755">
        <v>3</v>
      </c>
      <c r="K8755" t="str">
        <f>_xlfn.XLOOKUP(fCompras!F8755,dComprador!$A$2:$A$7,dComprador!$B$2:$B$7)</f>
        <v>Alon</v>
      </c>
      <c r="L8755" t="str">
        <f>_xlfn.XLOOKUP(J8755,dFornecedor!$A$2:$A$6,dFornecedor!$B$2:$B$6)</f>
        <v>StepUp</v>
      </c>
      <c r="M8755" t="str">
        <f>_xlfn.XLOOKUP(G8755,dMateriaPrima!$A$2:$A$12,dMateriaPrima!$B$2:$B$12)</f>
        <v>Papel</v>
      </c>
      <c r="N8755" s="2">
        <f>_xlfn.XLOOKUP(G8755,dMateriaPrima!$A$2:$A$12,dMateriaPrima!$C$2:$C$12)</f>
        <v>9</v>
      </c>
      <c r="O8755" s="3">
        <f t="shared" si="680"/>
        <v>2898</v>
      </c>
      <c r="P8755" s="4">
        <f t="shared" si="681"/>
        <v>0</v>
      </c>
      <c r="Q8755" s="3">
        <f t="shared" si="682"/>
        <v>2898</v>
      </c>
      <c r="R8755" t="str">
        <f t="shared" si="683"/>
        <v>No prazo</v>
      </c>
      <c r="S8755" s="5">
        <f t="shared" si="684"/>
        <v>0</v>
      </c>
    </row>
    <row r="8756" spans="1:19" x14ac:dyDescent="0.25">
      <c r="A8756">
        <v>8755</v>
      </c>
      <c r="B8756" s="1">
        <v>44457</v>
      </c>
      <c r="C8756" s="1">
        <v>44464</v>
      </c>
      <c r="D8756" s="1">
        <v>44481</v>
      </c>
      <c r="E8756" s="1">
        <v>44482</v>
      </c>
      <c r="F8756">
        <v>1</v>
      </c>
      <c r="G8756">
        <v>9</v>
      </c>
      <c r="H8756">
        <v>195</v>
      </c>
      <c r="I8756" s="6">
        <v>0</v>
      </c>
      <c r="J8756">
        <v>1</v>
      </c>
      <c r="K8756" t="str">
        <f>_xlfn.XLOOKUP(fCompras!F8756,dComprador!$A$2:$A$7,dComprador!$B$2:$B$7)</f>
        <v>Alon</v>
      </c>
      <c r="L8756" t="str">
        <f>_xlfn.XLOOKUP(J8756,dFornecedor!$A$2:$A$6,dFornecedor!$B$2:$B$6)</f>
        <v>NorthShore</v>
      </c>
      <c r="M8756" t="str">
        <f>_xlfn.XLOOKUP(G8756,dMateriaPrima!$A$2:$A$12,dMateriaPrima!$B$2:$B$12)</f>
        <v>Couro</v>
      </c>
      <c r="N8756" s="2">
        <f>_xlfn.XLOOKUP(G8756,dMateriaPrima!$A$2:$A$12,dMateriaPrima!$C$2:$C$12)</f>
        <v>4.4000000000000004</v>
      </c>
      <c r="O8756" s="3">
        <f t="shared" si="680"/>
        <v>858.00000000000011</v>
      </c>
      <c r="P8756" s="4">
        <f t="shared" si="681"/>
        <v>0</v>
      </c>
      <c r="Q8756" s="3">
        <f t="shared" si="682"/>
        <v>858.00000000000011</v>
      </c>
      <c r="R8756" t="str">
        <f t="shared" si="683"/>
        <v>Em atraso</v>
      </c>
      <c r="S8756" s="5">
        <f t="shared" si="684"/>
        <v>1</v>
      </c>
    </row>
    <row r="8757" spans="1:19" x14ac:dyDescent="0.25">
      <c r="A8757">
        <v>8756</v>
      </c>
      <c r="B8757" s="1">
        <v>44458</v>
      </c>
      <c r="C8757" s="1">
        <v>44459</v>
      </c>
      <c r="D8757" s="1">
        <v>44465</v>
      </c>
      <c r="E8757" s="1">
        <v>44464</v>
      </c>
      <c r="F8757">
        <v>4</v>
      </c>
      <c r="G8757">
        <v>10</v>
      </c>
      <c r="H8757">
        <v>143</v>
      </c>
      <c r="I8757" s="6">
        <v>0</v>
      </c>
      <c r="J8757">
        <v>4</v>
      </c>
      <c r="K8757" t="str">
        <f>_xlfn.XLOOKUP(fCompras!F8757,dComprador!$A$2:$A$7,dComprador!$B$2:$B$7)</f>
        <v>Lira</v>
      </c>
      <c r="L8757" t="str">
        <f>_xlfn.XLOOKUP(J8757,dFornecedor!$A$2:$A$6,dFornecedor!$B$2:$B$6)</f>
        <v>AlphaOmega</v>
      </c>
      <c r="M8757" t="str">
        <f>_xlfn.XLOOKUP(G8757,dMateriaPrima!$A$2:$A$12,dMateriaPrima!$B$2:$B$12)</f>
        <v>Pedra Britada</v>
      </c>
      <c r="N8757" s="2">
        <f>_xlfn.XLOOKUP(G8757,dMateriaPrima!$A$2:$A$12,dMateriaPrima!$C$2:$C$12)</f>
        <v>56</v>
      </c>
      <c r="O8757" s="3">
        <f t="shared" si="680"/>
        <v>8008</v>
      </c>
      <c r="P8757" s="4">
        <f t="shared" si="681"/>
        <v>0</v>
      </c>
      <c r="Q8757" s="3">
        <f t="shared" si="682"/>
        <v>8008</v>
      </c>
      <c r="R8757" t="str">
        <f t="shared" si="683"/>
        <v>No prazo</v>
      </c>
      <c r="S8757" s="5">
        <f t="shared" si="684"/>
        <v>0</v>
      </c>
    </row>
    <row r="8758" spans="1:19" x14ac:dyDescent="0.25">
      <c r="A8758">
        <v>8757</v>
      </c>
      <c r="B8758" s="1">
        <v>44458</v>
      </c>
      <c r="C8758" s="1">
        <v>44461</v>
      </c>
      <c r="D8758" s="1">
        <v>44463</v>
      </c>
      <c r="E8758" s="1">
        <v>44466</v>
      </c>
      <c r="F8758">
        <v>4</v>
      </c>
      <c r="G8758">
        <v>11</v>
      </c>
      <c r="H8758">
        <v>53</v>
      </c>
      <c r="I8758" s="6">
        <v>0</v>
      </c>
      <c r="J8758">
        <v>4</v>
      </c>
      <c r="K8758" t="str">
        <f>_xlfn.XLOOKUP(fCompras!F8758,dComprador!$A$2:$A$7,dComprador!$B$2:$B$7)</f>
        <v>Lira</v>
      </c>
      <c r="L8758" t="str">
        <f>_xlfn.XLOOKUP(J8758,dFornecedor!$A$2:$A$6,dFornecedor!$B$2:$B$6)</f>
        <v>AlphaOmega</v>
      </c>
      <c r="M8758" t="str">
        <f>_xlfn.XLOOKUP(G8758,dMateriaPrima!$A$2:$A$12,dMateriaPrima!$B$2:$B$12)</f>
        <v>Papel</v>
      </c>
      <c r="N8758" s="2">
        <f>_xlfn.XLOOKUP(G8758,dMateriaPrima!$A$2:$A$12,dMateriaPrima!$C$2:$C$12)</f>
        <v>9</v>
      </c>
      <c r="O8758" s="3">
        <f t="shared" si="680"/>
        <v>477</v>
      </c>
      <c r="P8758" s="4">
        <f t="shared" si="681"/>
        <v>0</v>
      </c>
      <c r="Q8758" s="3">
        <f t="shared" si="682"/>
        <v>477</v>
      </c>
      <c r="R8758" t="str">
        <f t="shared" si="683"/>
        <v>Em atraso</v>
      </c>
      <c r="S8758" s="5">
        <f t="shared" si="684"/>
        <v>3</v>
      </c>
    </row>
    <row r="8759" spans="1:19" x14ac:dyDescent="0.25">
      <c r="A8759">
        <v>8758</v>
      </c>
      <c r="B8759" s="1">
        <v>44458</v>
      </c>
      <c r="C8759" s="1">
        <v>44458</v>
      </c>
      <c r="D8759" s="1">
        <v>44464</v>
      </c>
      <c r="E8759" s="1">
        <v>44467</v>
      </c>
      <c r="F8759">
        <v>4</v>
      </c>
      <c r="G8759">
        <v>9</v>
      </c>
      <c r="H8759">
        <v>124</v>
      </c>
      <c r="I8759" s="6">
        <v>0</v>
      </c>
      <c r="J8759">
        <v>4</v>
      </c>
      <c r="K8759" t="str">
        <f>_xlfn.XLOOKUP(fCompras!F8759,dComprador!$A$2:$A$7,dComprador!$B$2:$B$7)</f>
        <v>Lira</v>
      </c>
      <c r="L8759" t="str">
        <f>_xlfn.XLOOKUP(J8759,dFornecedor!$A$2:$A$6,dFornecedor!$B$2:$B$6)</f>
        <v>AlphaOmega</v>
      </c>
      <c r="M8759" t="str">
        <f>_xlfn.XLOOKUP(G8759,dMateriaPrima!$A$2:$A$12,dMateriaPrima!$B$2:$B$12)</f>
        <v>Couro</v>
      </c>
      <c r="N8759" s="2">
        <f>_xlfn.XLOOKUP(G8759,dMateriaPrima!$A$2:$A$12,dMateriaPrima!$C$2:$C$12)</f>
        <v>4.4000000000000004</v>
      </c>
      <c r="O8759" s="3">
        <f t="shared" si="680"/>
        <v>545.6</v>
      </c>
      <c r="P8759" s="4">
        <f t="shared" si="681"/>
        <v>0</v>
      </c>
      <c r="Q8759" s="3">
        <f t="shared" si="682"/>
        <v>545.6</v>
      </c>
      <c r="R8759" t="str">
        <f t="shared" si="683"/>
        <v>Em atraso</v>
      </c>
      <c r="S8759" s="5">
        <f t="shared" si="684"/>
        <v>3</v>
      </c>
    </row>
    <row r="8760" spans="1:19" x14ac:dyDescent="0.25">
      <c r="A8760">
        <v>8759</v>
      </c>
      <c r="B8760" s="1">
        <v>44458</v>
      </c>
      <c r="C8760" s="1">
        <v>44462</v>
      </c>
      <c r="D8760" s="1">
        <v>44466</v>
      </c>
      <c r="E8760" s="1">
        <v>44466</v>
      </c>
      <c r="F8760">
        <v>4</v>
      </c>
      <c r="G8760">
        <v>5</v>
      </c>
      <c r="H8760">
        <v>390</v>
      </c>
      <c r="I8760" s="6">
        <v>0</v>
      </c>
      <c r="J8760">
        <v>3</v>
      </c>
      <c r="K8760" t="str">
        <f>_xlfn.XLOOKUP(fCompras!F8760,dComprador!$A$2:$A$7,dComprador!$B$2:$B$7)</f>
        <v>Lira</v>
      </c>
      <c r="L8760" t="str">
        <f>_xlfn.XLOOKUP(J8760,dFornecedor!$A$2:$A$6,dFornecedor!$B$2:$B$6)</f>
        <v>StepUp</v>
      </c>
      <c r="M8760" t="str">
        <f>_xlfn.XLOOKUP(G8760,dMateriaPrima!$A$2:$A$12,dMateriaPrima!$B$2:$B$12)</f>
        <v>Areia</v>
      </c>
      <c r="N8760" s="2">
        <f>_xlfn.XLOOKUP(G8760,dMateriaPrima!$A$2:$A$12,dMateriaPrima!$C$2:$C$12)</f>
        <v>3.59</v>
      </c>
      <c r="O8760" s="3">
        <f t="shared" si="680"/>
        <v>1400.1</v>
      </c>
      <c r="P8760" s="4">
        <f t="shared" si="681"/>
        <v>0</v>
      </c>
      <c r="Q8760" s="3">
        <f t="shared" si="682"/>
        <v>1400.1</v>
      </c>
      <c r="R8760" t="str">
        <f t="shared" si="683"/>
        <v>No prazo</v>
      </c>
      <c r="S8760" s="5">
        <f t="shared" si="684"/>
        <v>0</v>
      </c>
    </row>
    <row r="8761" spans="1:19" x14ac:dyDescent="0.25">
      <c r="A8761">
        <v>8760</v>
      </c>
      <c r="B8761" s="1">
        <v>44458</v>
      </c>
      <c r="C8761" s="1">
        <v>44465</v>
      </c>
      <c r="D8761" s="1">
        <v>44469</v>
      </c>
      <c r="E8761" s="1">
        <v>44470</v>
      </c>
      <c r="F8761">
        <v>4</v>
      </c>
      <c r="G8761">
        <v>11</v>
      </c>
      <c r="H8761">
        <v>319</v>
      </c>
      <c r="I8761" s="6">
        <v>0</v>
      </c>
      <c r="J8761">
        <v>2</v>
      </c>
      <c r="K8761" t="str">
        <f>_xlfn.XLOOKUP(fCompras!F8761,dComprador!$A$2:$A$7,dComprador!$B$2:$B$7)</f>
        <v>Lira</v>
      </c>
      <c r="L8761" t="str">
        <f>_xlfn.XLOOKUP(J8761,dFornecedor!$A$2:$A$6,dFornecedor!$B$2:$B$6)</f>
        <v>Minerva</v>
      </c>
      <c r="M8761" t="str">
        <f>_xlfn.XLOOKUP(G8761,dMateriaPrima!$A$2:$A$12,dMateriaPrima!$B$2:$B$12)</f>
        <v>Papel</v>
      </c>
      <c r="N8761" s="2">
        <f>_xlfn.XLOOKUP(G8761,dMateriaPrima!$A$2:$A$12,dMateriaPrima!$C$2:$C$12)</f>
        <v>9</v>
      </c>
      <c r="O8761" s="3">
        <f t="shared" si="680"/>
        <v>2871</v>
      </c>
      <c r="P8761" s="4">
        <f t="shared" si="681"/>
        <v>0</v>
      </c>
      <c r="Q8761" s="3">
        <f t="shared" si="682"/>
        <v>2871</v>
      </c>
      <c r="R8761" t="str">
        <f t="shared" si="683"/>
        <v>Em atraso</v>
      </c>
      <c r="S8761" s="5">
        <f t="shared" si="684"/>
        <v>1</v>
      </c>
    </row>
    <row r="8762" spans="1:19" x14ac:dyDescent="0.25">
      <c r="A8762">
        <v>8761</v>
      </c>
      <c r="B8762" s="1">
        <v>44458</v>
      </c>
      <c r="C8762" s="1">
        <v>44465</v>
      </c>
      <c r="D8762" s="1">
        <v>44474</v>
      </c>
      <c r="E8762" s="1">
        <v>44478</v>
      </c>
      <c r="F8762">
        <v>1</v>
      </c>
      <c r="G8762">
        <v>9</v>
      </c>
      <c r="H8762">
        <v>30</v>
      </c>
      <c r="I8762" s="6">
        <v>0</v>
      </c>
      <c r="J8762">
        <v>2</v>
      </c>
      <c r="K8762" t="str">
        <f>_xlfn.XLOOKUP(fCompras!F8762,dComprador!$A$2:$A$7,dComprador!$B$2:$B$7)</f>
        <v>Alon</v>
      </c>
      <c r="L8762" t="str">
        <f>_xlfn.XLOOKUP(J8762,dFornecedor!$A$2:$A$6,dFornecedor!$B$2:$B$6)</f>
        <v>Minerva</v>
      </c>
      <c r="M8762" t="str">
        <f>_xlfn.XLOOKUP(G8762,dMateriaPrima!$A$2:$A$12,dMateriaPrima!$B$2:$B$12)</f>
        <v>Couro</v>
      </c>
      <c r="N8762" s="2">
        <f>_xlfn.XLOOKUP(G8762,dMateriaPrima!$A$2:$A$12,dMateriaPrima!$C$2:$C$12)</f>
        <v>4.4000000000000004</v>
      </c>
      <c r="O8762" s="3">
        <f t="shared" si="680"/>
        <v>132</v>
      </c>
      <c r="P8762" s="4">
        <f t="shared" si="681"/>
        <v>0</v>
      </c>
      <c r="Q8762" s="3">
        <f t="shared" si="682"/>
        <v>132</v>
      </c>
      <c r="R8762" t="str">
        <f t="shared" si="683"/>
        <v>Em atraso</v>
      </c>
      <c r="S8762" s="5">
        <f t="shared" si="684"/>
        <v>4</v>
      </c>
    </row>
    <row r="8763" spans="1:19" x14ac:dyDescent="0.25">
      <c r="A8763">
        <v>8762</v>
      </c>
      <c r="B8763" s="1">
        <v>44458</v>
      </c>
      <c r="C8763" s="1">
        <v>44468</v>
      </c>
      <c r="D8763" s="1">
        <v>44472</v>
      </c>
      <c r="E8763" s="1">
        <v>44473</v>
      </c>
      <c r="F8763">
        <v>2</v>
      </c>
      <c r="G8763">
        <v>7</v>
      </c>
      <c r="H8763">
        <v>65</v>
      </c>
      <c r="I8763" s="6">
        <v>0</v>
      </c>
      <c r="J8763">
        <v>3</v>
      </c>
      <c r="K8763" t="str">
        <f>_xlfn.XLOOKUP(fCompras!F8763,dComprador!$A$2:$A$7,dComprador!$B$2:$B$7)</f>
        <v>João</v>
      </c>
      <c r="L8763" t="str">
        <f>_xlfn.XLOOKUP(J8763,dFornecedor!$A$2:$A$6,dFornecedor!$B$2:$B$6)</f>
        <v>StepUp</v>
      </c>
      <c r="M8763" t="str">
        <f>_xlfn.XLOOKUP(G8763,dMateriaPrima!$A$2:$A$12,dMateriaPrima!$B$2:$B$12)</f>
        <v>Poliéster</v>
      </c>
      <c r="N8763" s="2">
        <f>_xlfn.XLOOKUP(G8763,dMateriaPrima!$A$2:$A$12,dMateriaPrima!$C$2:$C$12)</f>
        <v>8</v>
      </c>
      <c r="O8763" s="3">
        <f t="shared" si="680"/>
        <v>520</v>
      </c>
      <c r="P8763" s="4">
        <f t="shared" si="681"/>
        <v>0</v>
      </c>
      <c r="Q8763" s="3">
        <f t="shared" si="682"/>
        <v>520</v>
      </c>
      <c r="R8763" t="str">
        <f t="shared" si="683"/>
        <v>Em atraso</v>
      </c>
      <c r="S8763" s="5">
        <f t="shared" si="684"/>
        <v>1</v>
      </c>
    </row>
    <row r="8764" spans="1:19" x14ac:dyDescent="0.25">
      <c r="A8764">
        <v>8763</v>
      </c>
      <c r="B8764" s="1">
        <v>44458</v>
      </c>
      <c r="C8764" s="1">
        <v>44467</v>
      </c>
      <c r="D8764" s="1">
        <v>44476</v>
      </c>
      <c r="E8764" s="1">
        <v>44476</v>
      </c>
      <c r="F8764">
        <v>1</v>
      </c>
      <c r="G8764">
        <v>1</v>
      </c>
      <c r="H8764">
        <v>255</v>
      </c>
      <c r="I8764" s="6">
        <v>0</v>
      </c>
      <c r="J8764">
        <v>1</v>
      </c>
      <c r="K8764" t="str">
        <f>_xlfn.XLOOKUP(fCompras!F8764,dComprador!$A$2:$A$7,dComprador!$B$2:$B$7)</f>
        <v>Alon</v>
      </c>
      <c r="L8764" t="str">
        <f>_xlfn.XLOOKUP(J8764,dFornecedor!$A$2:$A$6,dFornecedor!$B$2:$B$6)</f>
        <v>NorthShore</v>
      </c>
      <c r="M8764" t="str">
        <f>_xlfn.XLOOKUP(G8764,dMateriaPrima!$A$2:$A$12,dMateriaPrima!$B$2:$B$12)</f>
        <v>Tecido</v>
      </c>
      <c r="N8764" s="2">
        <f>_xlfn.XLOOKUP(G8764,dMateriaPrima!$A$2:$A$12,dMateriaPrima!$C$2:$C$12)</f>
        <v>18</v>
      </c>
      <c r="O8764" s="3">
        <f t="shared" si="680"/>
        <v>4590</v>
      </c>
      <c r="P8764" s="4">
        <f t="shared" si="681"/>
        <v>0</v>
      </c>
      <c r="Q8764" s="3">
        <f t="shared" si="682"/>
        <v>4590</v>
      </c>
      <c r="R8764" t="str">
        <f t="shared" si="683"/>
        <v>No prazo</v>
      </c>
      <c r="S8764" s="5">
        <f t="shared" si="684"/>
        <v>0</v>
      </c>
    </row>
    <row r="8765" spans="1:19" x14ac:dyDescent="0.25">
      <c r="A8765">
        <v>8764</v>
      </c>
      <c r="B8765" s="1">
        <v>44458</v>
      </c>
      <c r="C8765" s="1">
        <v>44458</v>
      </c>
      <c r="D8765" s="1">
        <v>44490</v>
      </c>
      <c r="E8765" s="1">
        <v>44492</v>
      </c>
      <c r="F8765">
        <v>1</v>
      </c>
      <c r="G8765">
        <v>11</v>
      </c>
      <c r="H8765">
        <v>107</v>
      </c>
      <c r="I8765" s="6">
        <v>0</v>
      </c>
      <c r="J8765">
        <v>2</v>
      </c>
      <c r="K8765" t="str">
        <f>_xlfn.XLOOKUP(fCompras!F8765,dComprador!$A$2:$A$7,dComprador!$B$2:$B$7)</f>
        <v>Alon</v>
      </c>
      <c r="L8765" t="str">
        <f>_xlfn.XLOOKUP(J8765,dFornecedor!$A$2:$A$6,dFornecedor!$B$2:$B$6)</f>
        <v>Minerva</v>
      </c>
      <c r="M8765" t="str">
        <f>_xlfn.XLOOKUP(G8765,dMateriaPrima!$A$2:$A$12,dMateriaPrima!$B$2:$B$12)</f>
        <v>Papel</v>
      </c>
      <c r="N8765" s="2">
        <f>_xlfn.XLOOKUP(G8765,dMateriaPrima!$A$2:$A$12,dMateriaPrima!$C$2:$C$12)</f>
        <v>9</v>
      </c>
      <c r="O8765" s="3">
        <f t="shared" si="680"/>
        <v>963</v>
      </c>
      <c r="P8765" s="4">
        <f t="shared" si="681"/>
        <v>0</v>
      </c>
      <c r="Q8765" s="3">
        <f t="shared" si="682"/>
        <v>963</v>
      </c>
      <c r="R8765" t="str">
        <f t="shared" si="683"/>
        <v>Em atraso</v>
      </c>
      <c r="S8765" s="5">
        <f t="shared" si="684"/>
        <v>2</v>
      </c>
    </row>
    <row r="8766" spans="1:19" x14ac:dyDescent="0.25">
      <c r="A8766">
        <v>8765</v>
      </c>
      <c r="B8766" s="1">
        <v>44458</v>
      </c>
      <c r="C8766" s="1">
        <v>44458</v>
      </c>
      <c r="D8766" s="1">
        <v>44489</v>
      </c>
      <c r="E8766" s="1">
        <v>44490</v>
      </c>
      <c r="F8766">
        <v>1</v>
      </c>
      <c r="G8766">
        <v>7</v>
      </c>
      <c r="H8766">
        <v>153</v>
      </c>
      <c r="I8766" s="6">
        <v>0</v>
      </c>
      <c r="J8766">
        <v>2</v>
      </c>
      <c r="K8766" t="str">
        <f>_xlfn.XLOOKUP(fCompras!F8766,dComprador!$A$2:$A$7,dComprador!$B$2:$B$7)</f>
        <v>Alon</v>
      </c>
      <c r="L8766" t="str">
        <f>_xlfn.XLOOKUP(J8766,dFornecedor!$A$2:$A$6,dFornecedor!$B$2:$B$6)</f>
        <v>Minerva</v>
      </c>
      <c r="M8766" t="str">
        <f>_xlfn.XLOOKUP(G8766,dMateriaPrima!$A$2:$A$12,dMateriaPrima!$B$2:$B$12)</f>
        <v>Poliéster</v>
      </c>
      <c r="N8766" s="2">
        <f>_xlfn.XLOOKUP(G8766,dMateriaPrima!$A$2:$A$12,dMateriaPrima!$C$2:$C$12)</f>
        <v>8</v>
      </c>
      <c r="O8766" s="3">
        <f t="shared" si="680"/>
        <v>1224</v>
      </c>
      <c r="P8766" s="4">
        <f t="shared" si="681"/>
        <v>0</v>
      </c>
      <c r="Q8766" s="3">
        <f t="shared" si="682"/>
        <v>1224</v>
      </c>
      <c r="R8766" t="str">
        <f t="shared" si="683"/>
        <v>Em atraso</v>
      </c>
      <c r="S8766" s="5">
        <f t="shared" si="684"/>
        <v>1</v>
      </c>
    </row>
    <row r="8767" spans="1:19" x14ac:dyDescent="0.25">
      <c r="A8767">
        <v>8766</v>
      </c>
      <c r="B8767" s="1">
        <v>44459</v>
      </c>
      <c r="C8767" s="1">
        <v>44459</v>
      </c>
      <c r="D8767" s="1">
        <v>44464</v>
      </c>
      <c r="E8767" s="1">
        <v>44470</v>
      </c>
      <c r="F8767">
        <v>4</v>
      </c>
      <c r="G8767">
        <v>6</v>
      </c>
      <c r="H8767">
        <v>67</v>
      </c>
      <c r="I8767" s="6">
        <v>0</v>
      </c>
      <c r="J8767">
        <v>2</v>
      </c>
      <c r="K8767" t="str">
        <f>_xlfn.XLOOKUP(fCompras!F8767,dComprador!$A$2:$A$7,dComprador!$B$2:$B$7)</f>
        <v>Lira</v>
      </c>
      <c r="L8767" t="str">
        <f>_xlfn.XLOOKUP(J8767,dFornecedor!$A$2:$A$6,dFornecedor!$B$2:$B$6)</f>
        <v>Minerva</v>
      </c>
      <c r="M8767" t="str">
        <f>_xlfn.XLOOKUP(G8767,dMateriaPrima!$A$2:$A$12,dMateriaPrima!$B$2:$B$12)</f>
        <v>Fio Algodão</v>
      </c>
      <c r="N8767" s="2">
        <f>_xlfn.XLOOKUP(G8767,dMateriaPrima!$A$2:$A$12,dMateriaPrima!$C$2:$C$12)</f>
        <v>55.9</v>
      </c>
      <c r="O8767" s="3">
        <f t="shared" si="680"/>
        <v>3745.2999999999997</v>
      </c>
      <c r="P8767" s="4">
        <f t="shared" si="681"/>
        <v>0</v>
      </c>
      <c r="Q8767" s="3">
        <f t="shared" si="682"/>
        <v>3745.2999999999997</v>
      </c>
      <c r="R8767" t="str">
        <f t="shared" si="683"/>
        <v>Em atraso</v>
      </c>
      <c r="S8767" s="5">
        <f t="shared" si="684"/>
        <v>6</v>
      </c>
    </row>
    <row r="8768" spans="1:19" x14ac:dyDescent="0.25">
      <c r="A8768">
        <v>8767</v>
      </c>
      <c r="B8768" s="1">
        <v>44459</v>
      </c>
      <c r="C8768" s="1">
        <v>44462</v>
      </c>
      <c r="D8768" s="1">
        <v>44465</v>
      </c>
      <c r="E8768" s="1">
        <v>44469</v>
      </c>
      <c r="F8768">
        <v>4</v>
      </c>
      <c r="G8768">
        <v>8</v>
      </c>
      <c r="H8768">
        <v>42</v>
      </c>
      <c r="I8768" s="6">
        <v>0</v>
      </c>
      <c r="J8768">
        <v>3</v>
      </c>
      <c r="K8768" t="str">
        <f>_xlfn.XLOOKUP(fCompras!F8768,dComprador!$A$2:$A$7,dComprador!$B$2:$B$7)</f>
        <v>Lira</v>
      </c>
      <c r="L8768" t="str">
        <f>_xlfn.XLOOKUP(J8768,dFornecedor!$A$2:$A$6,dFornecedor!$B$2:$B$6)</f>
        <v>StepUp</v>
      </c>
      <c r="M8768" t="str">
        <f>_xlfn.XLOOKUP(G8768,dMateriaPrima!$A$2:$A$12,dMateriaPrima!$B$2:$B$12)</f>
        <v>Cimento</v>
      </c>
      <c r="N8768" s="2">
        <f>_xlfn.XLOOKUP(G8768,dMateriaPrima!$A$2:$A$12,dMateriaPrima!$C$2:$C$12)</f>
        <v>23</v>
      </c>
      <c r="O8768" s="3">
        <f t="shared" si="680"/>
        <v>966</v>
      </c>
      <c r="P8768" s="4">
        <f t="shared" si="681"/>
        <v>0</v>
      </c>
      <c r="Q8768" s="3">
        <f t="shared" si="682"/>
        <v>966</v>
      </c>
      <c r="R8768" t="str">
        <f t="shared" si="683"/>
        <v>Em atraso</v>
      </c>
      <c r="S8768" s="5">
        <f t="shared" si="684"/>
        <v>4</v>
      </c>
    </row>
    <row r="8769" spans="1:19" x14ac:dyDescent="0.25">
      <c r="A8769">
        <v>8768</v>
      </c>
      <c r="B8769" s="1">
        <v>44459</v>
      </c>
      <c r="C8769" s="1">
        <v>44463</v>
      </c>
      <c r="D8769" s="1">
        <v>44469</v>
      </c>
      <c r="E8769" s="1">
        <v>44474</v>
      </c>
      <c r="F8769">
        <v>4</v>
      </c>
      <c r="G8769">
        <v>8</v>
      </c>
      <c r="H8769">
        <v>254</v>
      </c>
      <c r="I8769" s="6">
        <v>0</v>
      </c>
      <c r="J8769">
        <v>5</v>
      </c>
      <c r="K8769" t="str">
        <f>_xlfn.XLOOKUP(fCompras!F8769,dComprador!$A$2:$A$7,dComprador!$B$2:$B$7)</f>
        <v>Lira</v>
      </c>
      <c r="L8769" t="str">
        <f>_xlfn.XLOOKUP(J8769,dFornecedor!$A$2:$A$6,dFornecedor!$B$2:$B$6)</f>
        <v>Atlas</v>
      </c>
      <c r="M8769" t="str">
        <f>_xlfn.XLOOKUP(G8769,dMateriaPrima!$A$2:$A$12,dMateriaPrima!$B$2:$B$12)</f>
        <v>Cimento</v>
      </c>
      <c r="N8769" s="2">
        <f>_xlfn.XLOOKUP(G8769,dMateriaPrima!$A$2:$A$12,dMateriaPrima!$C$2:$C$12)</f>
        <v>23</v>
      </c>
      <c r="O8769" s="3">
        <f t="shared" si="680"/>
        <v>5842</v>
      </c>
      <c r="P8769" s="4">
        <f t="shared" si="681"/>
        <v>0</v>
      </c>
      <c r="Q8769" s="3">
        <f t="shared" si="682"/>
        <v>5842</v>
      </c>
      <c r="R8769" t="str">
        <f t="shared" si="683"/>
        <v>Em atraso</v>
      </c>
      <c r="S8769" s="5">
        <f t="shared" si="684"/>
        <v>5</v>
      </c>
    </row>
    <row r="8770" spans="1:19" x14ac:dyDescent="0.25">
      <c r="A8770">
        <v>8769</v>
      </c>
      <c r="B8770" s="1">
        <v>44459</v>
      </c>
      <c r="C8770" s="1">
        <v>44460</v>
      </c>
      <c r="D8770" s="1">
        <v>44480</v>
      </c>
      <c r="E8770" s="1">
        <v>44482</v>
      </c>
      <c r="F8770">
        <v>1</v>
      </c>
      <c r="G8770">
        <v>11</v>
      </c>
      <c r="H8770">
        <v>60</v>
      </c>
      <c r="I8770" s="6">
        <v>0</v>
      </c>
      <c r="J8770">
        <v>4</v>
      </c>
      <c r="K8770" t="str">
        <f>_xlfn.XLOOKUP(fCompras!F8770,dComprador!$A$2:$A$7,dComprador!$B$2:$B$7)</f>
        <v>Alon</v>
      </c>
      <c r="L8770" t="str">
        <f>_xlfn.XLOOKUP(J8770,dFornecedor!$A$2:$A$6,dFornecedor!$B$2:$B$6)</f>
        <v>AlphaOmega</v>
      </c>
      <c r="M8770" t="str">
        <f>_xlfn.XLOOKUP(G8770,dMateriaPrima!$A$2:$A$12,dMateriaPrima!$B$2:$B$12)</f>
        <v>Papel</v>
      </c>
      <c r="N8770" s="2">
        <f>_xlfn.XLOOKUP(G8770,dMateriaPrima!$A$2:$A$12,dMateriaPrima!$C$2:$C$12)</f>
        <v>9</v>
      </c>
      <c r="O8770" s="3">
        <f t="shared" si="680"/>
        <v>540</v>
      </c>
      <c r="P8770" s="4">
        <f t="shared" si="681"/>
        <v>0</v>
      </c>
      <c r="Q8770" s="3">
        <f t="shared" si="682"/>
        <v>540</v>
      </c>
      <c r="R8770" t="str">
        <f t="shared" si="683"/>
        <v>Em atraso</v>
      </c>
      <c r="S8770" s="5">
        <f t="shared" si="684"/>
        <v>2</v>
      </c>
    </row>
    <row r="8771" spans="1:19" x14ac:dyDescent="0.25">
      <c r="A8771">
        <v>8770</v>
      </c>
      <c r="B8771" s="1">
        <v>44459</v>
      </c>
      <c r="C8771" s="1">
        <v>44459</v>
      </c>
      <c r="D8771" s="1">
        <v>44479</v>
      </c>
      <c r="E8771" s="1">
        <v>44479</v>
      </c>
      <c r="F8771">
        <v>1</v>
      </c>
      <c r="G8771">
        <v>5</v>
      </c>
      <c r="H8771">
        <v>166</v>
      </c>
      <c r="I8771" s="6">
        <v>0</v>
      </c>
      <c r="J8771">
        <v>2</v>
      </c>
      <c r="K8771" t="str">
        <f>_xlfn.XLOOKUP(fCompras!F8771,dComprador!$A$2:$A$7,dComprador!$B$2:$B$7)</f>
        <v>Alon</v>
      </c>
      <c r="L8771" t="str">
        <f>_xlfn.XLOOKUP(J8771,dFornecedor!$A$2:$A$6,dFornecedor!$B$2:$B$6)</f>
        <v>Minerva</v>
      </c>
      <c r="M8771" t="str">
        <f>_xlfn.XLOOKUP(G8771,dMateriaPrima!$A$2:$A$12,dMateriaPrima!$B$2:$B$12)</f>
        <v>Areia</v>
      </c>
      <c r="N8771" s="2">
        <f>_xlfn.XLOOKUP(G8771,dMateriaPrima!$A$2:$A$12,dMateriaPrima!$C$2:$C$12)</f>
        <v>3.59</v>
      </c>
      <c r="O8771" s="3">
        <f t="shared" ref="O8771:O8834" si="685">PRODUCT(H8771,N8771)</f>
        <v>595.93999999999994</v>
      </c>
      <c r="P8771" s="4">
        <f t="shared" ref="P8771:P8834" si="686">PRODUCT(O8771,I8771)</f>
        <v>0</v>
      </c>
      <c r="Q8771" s="3">
        <f t="shared" ref="Q8771:Q8834" si="687">O8771-P8771</f>
        <v>595.93999999999994</v>
      </c>
      <c r="R8771" t="str">
        <f t="shared" ref="R8771:R8834" si="688">IF(E8771&lt;=D8771,"No prazo",IF(E8771&gt;D8771,"Em atraso"))</f>
        <v>No prazo</v>
      </c>
      <c r="S8771" s="5">
        <f t="shared" ref="S8771:S8834" si="689">IF(E8771 &gt;D8771, E8771-D8771,0)</f>
        <v>0</v>
      </c>
    </row>
    <row r="8772" spans="1:19" x14ac:dyDescent="0.25">
      <c r="A8772">
        <v>8771</v>
      </c>
      <c r="B8772" s="1">
        <v>44459</v>
      </c>
      <c r="C8772" s="1">
        <v>44468</v>
      </c>
      <c r="D8772" s="1">
        <v>44478</v>
      </c>
      <c r="E8772" s="1">
        <v>44478</v>
      </c>
      <c r="F8772">
        <v>1</v>
      </c>
      <c r="G8772">
        <v>10</v>
      </c>
      <c r="H8772">
        <v>125</v>
      </c>
      <c r="I8772" s="6">
        <v>0</v>
      </c>
      <c r="J8772">
        <v>2</v>
      </c>
      <c r="K8772" t="str">
        <f>_xlfn.XLOOKUP(fCompras!F8772,dComprador!$A$2:$A$7,dComprador!$B$2:$B$7)</f>
        <v>Alon</v>
      </c>
      <c r="L8772" t="str">
        <f>_xlfn.XLOOKUP(J8772,dFornecedor!$A$2:$A$6,dFornecedor!$B$2:$B$6)</f>
        <v>Minerva</v>
      </c>
      <c r="M8772" t="str">
        <f>_xlfn.XLOOKUP(G8772,dMateriaPrima!$A$2:$A$12,dMateriaPrima!$B$2:$B$12)</f>
        <v>Pedra Britada</v>
      </c>
      <c r="N8772" s="2">
        <f>_xlfn.XLOOKUP(G8772,dMateriaPrima!$A$2:$A$12,dMateriaPrima!$C$2:$C$12)</f>
        <v>56</v>
      </c>
      <c r="O8772" s="3">
        <f t="shared" si="685"/>
        <v>7000</v>
      </c>
      <c r="P8772" s="4">
        <f t="shared" si="686"/>
        <v>0</v>
      </c>
      <c r="Q8772" s="3">
        <f t="shared" si="687"/>
        <v>7000</v>
      </c>
      <c r="R8772" t="str">
        <f t="shared" si="688"/>
        <v>No prazo</v>
      </c>
      <c r="S8772" s="5">
        <f t="shared" si="689"/>
        <v>0</v>
      </c>
    </row>
    <row r="8773" spans="1:19" x14ac:dyDescent="0.25">
      <c r="A8773">
        <v>8772</v>
      </c>
      <c r="B8773" s="1">
        <v>44459</v>
      </c>
      <c r="C8773" s="1">
        <v>44461</v>
      </c>
      <c r="D8773" s="1">
        <v>44470</v>
      </c>
      <c r="E8773" s="1">
        <v>44476</v>
      </c>
      <c r="F8773">
        <v>2</v>
      </c>
      <c r="G8773">
        <v>11</v>
      </c>
      <c r="H8773">
        <v>194</v>
      </c>
      <c r="I8773" s="6">
        <v>0.32</v>
      </c>
      <c r="J8773">
        <v>2</v>
      </c>
      <c r="K8773" t="str">
        <f>_xlfn.XLOOKUP(fCompras!F8773,dComprador!$A$2:$A$7,dComprador!$B$2:$B$7)</f>
        <v>João</v>
      </c>
      <c r="L8773" t="str">
        <f>_xlfn.XLOOKUP(J8773,dFornecedor!$A$2:$A$6,dFornecedor!$B$2:$B$6)</f>
        <v>Minerva</v>
      </c>
      <c r="M8773" t="str">
        <f>_xlfn.XLOOKUP(G8773,dMateriaPrima!$A$2:$A$12,dMateriaPrima!$B$2:$B$12)</f>
        <v>Papel</v>
      </c>
      <c r="N8773" s="2">
        <f>_xlfn.XLOOKUP(G8773,dMateriaPrima!$A$2:$A$12,dMateriaPrima!$C$2:$C$12)</f>
        <v>9</v>
      </c>
      <c r="O8773" s="3">
        <f t="shared" si="685"/>
        <v>1746</v>
      </c>
      <c r="P8773" s="4">
        <f t="shared" si="686"/>
        <v>558.72</v>
      </c>
      <c r="Q8773" s="3">
        <f t="shared" si="687"/>
        <v>1187.28</v>
      </c>
      <c r="R8773" t="str">
        <f t="shared" si="688"/>
        <v>Em atraso</v>
      </c>
      <c r="S8773" s="5">
        <f t="shared" si="689"/>
        <v>6</v>
      </c>
    </row>
    <row r="8774" spans="1:19" x14ac:dyDescent="0.25">
      <c r="A8774">
        <v>8773</v>
      </c>
      <c r="B8774" s="1">
        <v>44459</v>
      </c>
      <c r="C8774" s="1">
        <v>44467</v>
      </c>
      <c r="D8774" s="1">
        <v>44476</v>
      </c>
      <c r="E8774" s="1">
        <v>44477</v>
      </c>
      <c r="F8774">
        <v>2</v>
      </c>
      <c r="G8774">
        <v>1</v>
      </c>
      <c r="H8774">
        <v>129</v>
      </c>
      <c r="I8774" s="6">
        <v>0</v>
      </c>
      <c r="J8774">
        <v>2</v>
      </c>
      <c r="K8774" t="str">
        <f>_xlfn.XLOOKUP(fCompras!F8774,dComprador!$A$2:$A$7,dComprador!$B$2:$B$7)</f>
        <v>João</v>
      </c>
      <c r="L8774" t="str">
        <f>_xlfn.XLOOKUP(J8774,dFornecedor!$A$2:$A$6,dFornecedor!$B$2:$B$6)</f>
        <v>Minerva</v>
      </c>
      <c r="M8774" t="str">
        <f>_xlfn.XLOOKUP(G8774,dMateriaPrima!$A$2:$A$12,dMateriaPrima!$B$2:$B$12)</f>
        <v>Tecido</v>
      </c>
      <c r="N8774" s="2">
        <f>_xlfn.XLOOKUP(G8774,dMateriaPrima!$A$2:$A$12,dMateriaPrima!$C$2:$C$12)</f>
        <v>18</v>
      </c>
      <c r="O8774" s="3">
        <f t="shared" si="685"/>
        <v>2322</v>
      </c>
      <c r="P8774" s="4">
        <f t="shared" si="686"/>
        <v>0</v>
      </c>
      <c r="Q8774" s="3">
        <f t="shared" si="687"/>
        <v>2322</v>
      </c>
      <c r="R8774" t="str">
        <f t="shared" si="688"/>
        <v>Em atraso</v>
      </c>
      <c r="S8774" s="5">
        <f t="shared" si="689"/>
        <v>1</v>
      </c>
    </row>
    <row r="8775" spans="1:19" x14ac:dyDescent="0.25">
      <c r="A8775">
        <v>8774</v>
      </c>
      <c r="B8775" s="1">
        <v>44459</v>
      </c>
      <c r="C8775" s="1">
        <v>44470</v>
      </c>
      <c r="D8775" s="1">
        <v>44492</v>
      </c>
      <c r="E8775" s="1">
        <v>44493</v>
      </c>
      <c r="F8775">
        <v>1</v>
      </c>
      <c r="G8775">
        <v>5</v>
      </c>
      <c r="H8775">
        <v>325</v>
      </c>
      <c r="I8775" s="6">
        <v>0</v>
      </c>
      <c r="J8775">
        <v>1</v>
      </c>
      <c r="K8775" t="str">
        <f>_xlfn.XLOOKUP(fCompras!F8775,dComprador!$A$2:$A$7,dComprador!$B$2:$B$7)</f>
        <v>Alon</v>
      </c>
      <c r="L8775" t="str">
        <f>_xlfn.XLOOKUP(J8775,dFornecedor!$A$2:$A$6,dFornecedor!$B$2:$B$6)</f>
        <v>NorthShore</v>
      </c>
      <c r="M8775" t="str">
        <f>_xlfn.XLOOKUP(G8775,dMateriaPrima!$A$2:$A$12,dMateriaPrima!$B$2:$B$12)</f>
        <v>Areia</v>
      </c>
      <c r="N8775" s="2">
        <f>_xlfn.XLOOKUP(G8775,dMateriaPrima!$A$2:$A$12,dMateriaPrima!$C$2:$C$12)</f>
        <v>3.59</v>
      </c>
      <c r="O8775" s="3">
        <f t="shared" si="685"/>
        <v>1166.75</v>
      </c>
      <c r="P8775" s="4">
        <f t="shared" si="686"/>
        <v>0</v>
      </c>
      <c r="Q8775" s="3">
        <f t="shared" si="687"/>
        <v>1166.75</v>
      </c>
      <c r="R8775" t="str">
        <f t="shared" si="688"/>
        <v>Em atraso</v>
      </c>
      <c r="S8775" s="5">
        <f t="shared" si="689"/>
        <v>1</v>
      </c>
    </row>
    <row r="8776" spans="1:19" x14ac:dyDescent="0.25">
      <c r="A8776">
        <v>8775</v>
      </c>
      <c r="B8776" s="1">
        <v>44459</v>
      </c>
      <c r="C8776" s="1">
        <v>44461</v>
      </c>
      <c r="D8776" s="1">
        <v>44482</v>
      </c>
      <c r="E8776" s="1">
        <v>44482</v>
      </c>
      <c r="F8776">
        <v>1</v>
      </c>
      <c r="G8776">
        <v>9</v>
      </c>
      <c r="H8776">
        <v>261</v>
      </c>
      <c r="I8776" s="6">
        <v>0</v>
      </c>
      <c r="J8776">
        <v>3</v>
      </c>
      <c r="K8776" t="str">
        <f>_xlfn.XLOOKUP(fCompras!F8776,dComprador!$A$2:$A$7,dComprador!$B$2:$B$7)</f>
        <v>Alon</v>
      </c>
      <c r="L8776" t="str">
        <f>_xlfn.XLOOKUP(J8776,dFornecedor!$A$2:$A$6,dFornecedor!$B$2:$B$6)</f>
        <v>StepUp</v>
      </c>
      <c r="M8776" t="str">
        <f>_xlfn.XLOOKUP(G8776,dMateriaPrima!$A$2:$A$12,dMateriaPrima!$B$2:$B$12)</f>
        <v>Couro</v>
      </c>
      <c r="N8776" s="2">
        <f>_xlfn.XLOOKUP(G8776,dMateriaPrima!$A$2:$A$12,dMateriaPrima!$C$2:$C$12)</f>
        <v>4.4000000000000004</v>
      </c>
      <c r="O8776" s="3">
        <f t="shared" si="685"/>
        <v>1148.4000000000001</v>
      </c>
      <c r="P8776" s="4">
        <f t="shared" si="686"/>
        <v>0</v>
      </c>
      <c r="Q8776" s="3">
        <f t="shared" si="687"/>
        <v>1148.4000000000001</v>
      </c>
      <c r="R8776" t="str">
        <f t="shared" si="688"/>
        <v>No prazo</v>
      </c>
      <c r="S8776" s="5">
        <f t="shared" si="689"/>
        <v>0</v>
      </c>
    </row>
    <row r="8777" spans="1:19" x14ac:dyDescent="0.25">
      <c r="A8777">
        <v>8776</v>
      </c>
      <c r="B8777" s="1">
        <v>44460</v>
      </c>
      <c r="C8777" s="1">
        <v>44469</v>
      </c>
      <c r="D8777" s="1">
        <v>44473</v>
      </c>
      <c r="E8777" s="1">
        <v>44477</v>
      </c>
      <c r="F8777">
        <v>4</v>
      </c>
      <c r="G8777">
        <v>5</v>
      </c>
      <c r="H8777">
        <v>9</v>
      </c>
      <c r="I8777" s="6">
        <v>0</v>
      </c>
      <c r="J8777">
        <v>2</v>
      </c>
      <c r="K8777" t="str">
        <f>_xlfn.XLOOKUP(fCompras!F8777,dComprador!$A$2:$A$7,dComprador!$B$2:$B$7)</f>
        <v>Lira</v>
      </c>
      <c r="L8777" t="str">
        <f>_xlfn.XLOOKUP(J8777,dFornecedor!$A$2:$A$6,dFornecedor!$B$2:$B$6)</f>
        <v>Minerva</v>
      </c>
      <c r="M8777" t="str">
        <f>_xlfn.XLOOKUP(G8777,dMateriaPrima!$A$2:$A$12,dMateriaPrima!$B$2:$B$12)</f>
        <v>Areia</v>
      </c>
      <c r="N8777" s="2">
        <f>_xlfn.XLOOKUP(G8777,dMateriaPrima!$A$2:$A$12,dMateriaPrima!$C$2:$C$12)</f>
        <v>3.59</v>
      </c>
      <c r="O8777" s="3">
        <f t="shared" si="685"/>
        <v>32.31</v>
      </c>
      <c r="P8777" s="4">
        <f t="shared" si="686"/>
        <v>0</v>
      </c>
      <c r="Q8777" s="3">
        <f t="shared" si="687"/>
        <v>32.31</v>
      </c>
      <c r="R8777" t="str">
        <f t="shared" si="688"/>
        <v>Em atraso</v>
      </c>
      <c r="S8777" s="5">
        <f t="shared" si="689"/>
        <v>4</v>
      </c>
    </row>
    <row r="8778" spans="1:19" x14ac:dyDescent="0.25">
      <c r="A8778">
        <v>8777</v>
      </c>
      <c r="B8778" s="1">
        <v>44460</v>
      </c>
      <c r="C8778" s="1">
        <v>44460</v>
      </c>
      <c r="D8778" s="1">
        <v>44468</v>
      </c>
      <c r="E8778" s="1">
        <v>44470</v>
      </c>
      <c r="F8778">
        <v>4</v>
      </c>
      <c r="G8778">
        <v>5</v>
      </c>
      <c r="H8778">
        <v>442</v>
      </c>
      <c r="I8778" s="6">
        <v>0</v>
      </c>
      <c r="J8778">
        <v>4</v>
      </c>
      <c r="K8778" t="str">
        <f>_xlfn.XLOOKUP(fCompras!F8778,dComprador!$A$2:$A$7,dComprador!$B$2:$B$7)</f>
        <v>Lira</v>
      </c>
      <c r="L8778" t="str">
        <f>_xlfn.XLOOKUP(J8778,dFornecedor!$A$2:$A$6,dFornecedor!$B$2:$B$6)</f>
        <v>AlphaOmega</v>
      </c>
      <c r="M8778" t="str">
        <f>_xlfn.XLOOKUP(G8778,dMateriaPrima!$A$2:$A$12,dMateriaPrima!$B$2:$B$12)</f>
        <v>Areia</v>
      </c>
      <c r="N8778" s="2">
        <f>_xlfn.XLOOKUP(G8778,dMateriaPrima!$A$2:$A$12,dMateriaPrima!$C$2:$C$12)</f>
        <v>3.59</v>
      </c>
      <c r="O8778" s="3">
        <f t="shared" si="685"/>
        <v>1586.78</v>
      </c>
      <c r="P8778" s="4">
        <f t="shared" si="686"/>
        <v>0</v>
      </c>
      <c r="Q8778" s="3">
        <f t="shared" si="687"/>
        <v>1586.78</v>
      </c>
      <c r="R8778" t="str">
        <f t="shared" si="688"/>
        <v>Em atraso</v>
      </c>
      <c r="S8778" s="5">
        <f t="shared" si="689"/>
        <v>2</v>
      </c>
    </row>
    <row r="8779" spans="1:19" x14ac:dyDescent="0.25">
      <c r="A8779">
        <v>8778</v>
      </c>
      <c r="B8779" s="1">
        <v>44460</v>
      </c>
      <c r="C8779" s="1">
        <v>44462</v>
      </c>
      <c r="D8779" s="1">
        <v>44469</v>
      </c>
      <c r="E8779" s="1">
        <v>44467</v>
      </c>
      <c r="F8779">
        <v>4</v>
      </c>
      <c r="G8779">
        <v>6</v>
      </c>
      <c r="H8779">
        <v>77</v>
      </c>
      <c r="I8779" s="6">
        <v>0</v>
      </c>
      <c r="J8779">
        <v>1</v>
      </c>
      <c r="K8779" t="str">
        <f>_xlfn.XLOOKUP(fCompras!F8779,dComprador!$A$2:$A$7,dComprador!$B$2:$B$7)</f>
        <v>Lira</v>
      </c>
      <c r="L8779" t="str">
        <f>_xlfn.XLOOKUP(J8779,dFornecedor!$A$2:$A$6,dFornecedor!$B$2:$B$6)</f>
        <v>NorthShore</v>
      </c>
      <c r="M8779" t="str">
        <f>_xlfn.XLOOKUP(G8779,dMateriaPrima!$A$2:$A$12,dMateriaPrima!$B$2:$B$12)</f>
        <v>Fio Algodão</v>
      </c>
      <c r="N8779" s="2">
        <f>_xlfn.XLOOKUP(G8779,dMateriaPrima!$A$2:$A$12,dMateriaPrima!$C$2:$C$12)</f>
        <v>55.9</v>
      </c>
      <c r="O8779" s="3">
        <f t="shared" si="685"/>
        <v>4304.3</v>
      </c>
      <c r="P8779" s="4">
        <f t="shared" si="686"/>
        <v>0</v>
      </c>
      <c r="Q8779" s="3">
        <f t="shared" si="687"/>
        <v>4304.3</v>
      </c>
      <c r="R8779" t="str">
        <f t="shared" si="688"/>
        <v>No prazo</v>
      </c>
      <c r="S8779" s="5">
        <f t="shared" si="689"/>
        <v>0</v>
      </c>
    </row>
    <row r="8780" spans="1:19" x14ac:dyDescent="0.25">
      <c r="A8780">
        <v>8779</v>
      </c>
      <c r="B8780" s="1">
        <v>44460</v>
      </c>
      <c r="C8780" s="1">
        <v>44461</v>
      </c>
      <c r="D8780" s="1">
        <v>44465</v>
      </c>
      <c r="E8780" s="1">
        <v>44468</v>
      </c>
      <c r="F8780">
        <v>4</v>
      </c>
      <c r="G8780">
        <v>5</v>
      </c>
      <c r="H8780">
        <v>272</v>
      </c>
      <c r="I8780" s="6">
        <v>0</v>
      </c>
      <c r="J8780">
        <v>3</v>
      </c>
      <c r="K8780" t="str">
        <f>_xlfn.XLOOKUP(fCompras!F8780,dComprador!$A$2:$A$7,dComprador!$B$2:$B$7)</f>
        <v>Lira</v>
      </c>
      <c r="L8780" t="str">
        <f>_xlfn.XLOOKUP(J8780,dFornecedor!$A$2:$A$6,dFornecedor!$B$2:$B$6)</f>
        <v>StepUp</v>
      </c>
      <c r="M8780" t="str">
        <f>_xlfn.XLOOKUP(G8780,dMateriaPrima!$A$2:$A$12,dMateriaPrima!$B$2:$B$12)</f>
        <v>Areia</v>
      </c>
      <c r="N8780" s="2">
        <f>_xlfn.XLOOKUP(G8780,dMateriaPrima!$A$2:$A$12,dMateriaPrima!$C$2:$C$12)</f>
        <v>3.59</v>
      </c>
      <c r="O8780" s="3">
        <f t="shared" si="685"/>
        <v>976.48</v>
      </c>
      <c r="P8780" s="4">
        <f t="shared" si="686"/>
        <v>0</v>
      </c>
      <c r="Q8780" s="3">
        <f t="shared" si="687"/>
        <v>976.48</v>
      </c>
      <c r="R8780" t="str">
        <f t="shared" si="688"/>
        <v>Em atraso</v>
      </c>
      <c r="S8780" s="5">
        <f t="shared" si="689"/>
        <v>3</v>
      </c>
    </row>
    <row r="8781" spans="1:19" x14ac:dyDescent="0.25">
      <c r="A8781">
        <v>8780</v>
      </c>
      <c r="B8781" s="1">
        <v>44460</v>
      </c>
      <c r="C8781" s="1">
        <v>44468</v>
      </c>
      <c r="D8781" s="1">
        <v>44480</v>
      </c>
      <c r="E8781" s="1">
        <v>44481</v>
      </c>
      <c r="F8781">
        <v>1</v>
      </c>
      <c r="G8781">
        <v>11</v>
      </c>
      <c r="H8781">
        <v>274</v>
      </c>
      <c r="I8781" s="6">
        <v>0</v>
      </c>
      <c r="J8781">
        <v>2</v>
      </c>
      <c r="K8781" t="str">
        <f>_xlfn.XLOOKUP(fCompras!F8781,dComprador!$A$2:$A$7,dComprador!$B$2:$B$7)</f>
        <v>Alon</v>
      </c>
      <c r="L8781" t="str">
        <f>_xlfn.XLOOKUP(J8781,dFornecedor!$A$2:$A$6,dFornecedor!$B$2:$B$6)</f>
        <v>Minerva</v>
      </c>
      <c r="M8781" t="str">
        <f>_xlfn.XLOOKUP(G8781,dMateriaPrima!$A$2:$A$12,dMateriaPrima!$B$2:$B$12)</f>
        <v>Papel</v>
      </c>
      <c r="N8781" s="2">
        <f>_xlfn.XLOOKUP(G8781,dMateriaPrima!$A$2:$A$12,dMateriaPrima!$C$2:$C$12)</f>
        <v>9</v>
      </c>
      <c r="O8781" s="3">
        <f t="shared" si="685"/>
        <v>2466</v>
      </c>
      <c r="P8781" s="4">
        <f t="shared" si="686"/>
        <v>0</v>
      </c>
      <c r="Q8781" s="3">
        <f t="shared" si="687"/>
        <v>2466</v>
      </c>
      <c r="R8781" t="str">
        <f t="shared" si="688"/>
        <v>Em atraso</v>
      </c>
      <c r="S8781" s="5">
        <f t="shared" si="689"/>
        <v>1</v>
      </c>
    </row>
    <row r="8782" spans="1:19" x14ac:dyDescent="0.25">
      <c r="A8782">
        <v>8781</v>
      </c>
      <c r="B8782" s="1">
        <v>44460</v>
      </c>
      <c r="C8782" s="1">
        <v>44470</v>
      </c>
      <c r="D8782" s="1">
        <v>44490</v>
      </c>
      <c r="E8782" s="1">
        <v>44490</v>
      </c>
      <c r="F8782">
        <v>1</v>
      </c>
      <c r="G8782">
        <v>4</v>
      </c>
      <c r="H8782">
        <v>56</v>
      </c>
      <c r="I8782" s="6">
        <v>0</v>
      </c>
      <c r="J8782">
        <v>3</v>
      </c>
      <c r="K8782" t="str">
        <f>_xlfn.XLOOKUP(fCompras!F8782,dComprador!$A$2:$A$7,dComprador!$B$2:$B$7)</f>
        <v>Alon</v>
      </c>
      <c r="L8782" t="str">
        <f>_xlfn.XLOOKUP(J8782,dFornecedor!$A$2:$A$6,dFornecedor!$B$2:$B$6)</f>
        <v>StepUp</v>
      </c>
      <c r="M8782" t="str">
        <f>_xlfn.XLOOKUP(G8782,dMateriaPrima!$A$2:$A$12,dMateriaPrima!$B$2:$B$12)</f>
        <v>Madeira</v>
      </c>
      <c r="N8782" s="2">
        <f>_xlfn.XLOOKUP(G8782,dMateriaPrima!$A$2:$A$12,dMateriaPrima!$C$2:$C$12)</f>
        <v>168</v>
      </c>
      <c r="O8782" s="3">
        <f t="shared" si="685"/>
        <v>9408</v>
      </c>
      <c r="P8782" s="4">
        <f t="shared" si="686"/>
        <v>0</v>
      </c>
      <c r="Q8782" s="3">
        <f t="shared" si="687"/>
        <v>9408</v>
      </c>
      <c r="R8782" t="str">
        <f t="shared" si="688"/>
        <v>No prazo</v>
      </c>
      <c r="S8782" s="5">
        <f t="shared" si="689"/>
        <v>0</v>
      </c>
    </row>
    <row r="8783" spans="1:19" x14ac:dyDescent="0.25">
      <c r="A8783">
        <v>8782</v>
      </c>
      <c r="B8783" s="1">
        <v>44460</v>
      </c>
      <c r="C8783" s="1">
        <v>44462</v>
      </c>
      <c r="D8783" s="1">
        <v>44491</v>
      </c>
      <c r="E8783" s="1">
        <v>44494</v>
      </c>
      <c r="F8783">
        <v>1</v>
      </c>
      <c r="G8783">
        <v>9</v>
      </c>
      <c r="H8783">
        <v>493</v>
      </c>
      <c r="I8783" s="6">
        <v>0</v>
      </c>
      <c r="J8783">
        <v>1</v>
      </c>
      <c r="K8783" t="str">
        <f>_xlfn.XLOOKUP(fCompras!F8783,dComprador!$A$2:$A$7,dComprador!$B$2:$B$7)</f>
        <v>Alon</v>
      </c>
      <c r="L8783" t="str">
        <f>_xlfn.XLOOKUP(J8783,dFornecedor!$A$2:$A$6,dFornecedor!$B$2:$B$6)</f>
        <v>NorthShore</v>
      </c>
      <c r="M8783" t="str">
        <f>_xlfn.XLOOKUP(G8783,dMateriaPrima!$A$2:$A$12,dMateriaPrima!$B$2:$B$12)</f>
        <v>Couro</v>
      </c>
      <c r="N8783" s="2">
        <f>_xlfn.XLOOKUP(G8783,dMateriaPrima!$A$2:$A$12,dMateriaPrima!$C$2:$C$12)</f>
        <v>4.4000000000000004</v>
      </c>
      <c r="O8783" s="3">
        <f t="shared" si="685"/>
        <v>2169.2000000000003</v>
      </c>
      <c r="P8783" s="4">
        <f t="shared" si="686"/>
        <v>0</v>
      </c>
      <c r="Q8783" s="3">
        <f t="shared" si="687"/>
        <v>2169.2000000000003</v>
      </c>
      <c r="R8783" t="str">
        <f t="shared" si="688"/>
        <v>Em atraso</v>
      </c>
      <c r="S8783" s="5">
        <f t="shared" si="689"/>
        <v>3</v>
      </c>
    </row>
    <row r="8784" spans="1:19" x14ac:dyDescent="0.25">
      <c r="A8784">
        <v>8783</v>
      </c>
      <c r="B8784" s="1">
        <v>44460</v>
      </c>
      <c r="C8784" s="1">
        <v>44470</v>
      </c>
      <c r="D8784" s="1">
        <v>44483</v>
      </c>
      <c r="E8784" s="1">
        <v>44483</v>
      </c>
      <c r="F8784">
        <v>1</v>
      </c>
      <c r="G8784">
        <v>10</v>
      </c>
      <c r="H8784">
        <v>264</v>
      </c>
      <c r="I8784" s="6">
        <v>0</v>
      </c>
      <c r="J8784">
        <v>1</v>
      </c>
      <c r="K8784" t="str">
        <f>_xlfn.XLOOKUP(fCompras!F8784,dComprador!$A$2:$A$7,dComprador!$B$2:$B$7)</f>
        <v>Alon</v>
      </c>
      <c r="L8784" t="str">
        <f>_xlfn.XLOOKUP(J8784,dFornecedor!$A$2:$A$6,dFornecedor!$B$2:$B$6)</f>
        <v>NorthShore</v>
      </c>
      <c r="M8784" t="str">
        <f>_xlfn.XLOOKUP(G8784,dMateriaPrima!$A$2:$A$12,dMateriaPrima!$B$2:$B$12)</f>
        <v>Pedra Britada</v>
      </c>
      <c r="N8784" s="2">
        <f>_xlfn.XLOOKUP(G8784,dMateriaPrima!$A$2:$A$12,dMateriaPrima!$C$2:$C$12)</f>
        <v>56</v>
      </c>
      <c r="O8784" s="3">
        <f t="shared" si="685"/>
        <v>14784</v>
      </c>
      <c r="P8784" s="4">
        <f t="shared" si="686"/>
        <v>0</v>
      </c>
      <c r="Q8784" s="3">
        <f t="shared" si="687"/>
        <v>14784</v>
      </c>
      <c r="R8784" t="str">
        <f t="shared" si="688"/>
        <v>No prazo</v>
      </c>
      <c r="S8784" s="5">
        <f t="shared" si="689"/>
        <v>0</v>
      </c>
    </row>
    <row r="8785" spans="1:19" x14ac:dyDescent="0.25">
      <c r="A8785">
        <v>8784</v>
      </c>
      <c r="B8785" s="1">
        <v>44460</v>
      </c>
      <c r="C8785" s="1">
        <v>44469</v>
      </c>
      <c r="D8785" s="1">
        <v>44482</v>
      </c>
      <c r="E8785" s="1">
        <v>44486</v>
      </c>
      <c r="F8785">
        <v>1</v>
      </c>
      <c r="G8785">
        <v>9</v>
      </c>
      <c r="H8785">
        <v>43</v>
      </c>
      <c r="I8785" s="6">
        <v>0</v>
      </c>
      <c r="J8785">
        <v>2</v>
      </c>
      <c r="K8785" t="str">
        <f>_xlfn.XLOOKUP(fCompras!F8785,dComprador!$A$2:$A$7,dComprador!$B$2:$B$7)</f>
        <v>Alon</v>
      </c>
      <c r="L8785" t="str">
        <f>_xlfn.XLOOKUP(J8785,dFornecedor!$A$2:$A$6,dFornecedor!$B$2:$B$6)</f>
        <v>Minerva</v>
      </c>
      <c r="M8785" t="str">
        <f>_xlfn.XLOOKUP(G8785,dMateriaPrima!$A$2:$A$12,dMateriaPrima!$B$2:$B$12)</f>
        <v>Couro</v>
      </c>
      <c r="N8785" s="2">
        <f>_xlfn.XLOOKUP(G8785,dMateriaPrima!$A$2:$A$12,dMateriaPrima!$C$2:$C$12)</f>
        <v>4.4000000000000004</v>
      </c>
      <c r="O8785" s="3">
        <f t="shared" si="685"/>
        <v>189.20000000000002</v>
      </c>
      <c r="P8785" s="4">
        <f t="shared" si="686"/>
        <v>0</v>
      </c>
      <c r="Q8785" s="3">
        <f t="shared" si="687"/>
        <v>189.20000000000002</v>
      </c>
      <c r="R8785" t="str">
        <f t="shared" si="688"/>
        <v>Em atraso</v>
      </c>
      <c r="S8785" s="5">
        <f t="shared" si="689"/>
        <v>4</v>
      </c>
    </row>
    <row r="8786" spans="1:19" x14ac:dyDescent="0.25">
      <c r="A8786">
        <v>8785</v>
      </c>
      <c r="B8786" s="1">
        <v>44461</v>
      </c>
      <c r="C8786" s="1">
        <v>44461</v>
      </c>
      <c r="D8786" s="1">
        <v>44468</v>
      </c>
      <c r="E8786" s="1">
        <v>44470</v>
      </c>
      <c r="F8786">
        <v>4</v>
      </c>
      <c r="G8786">
        <v>1</v>
      </c>
      <c r="H8786">
        <v>208</v>
      </c>
      <c r="I8786" s="6">
        <v>0</v>
      </c>
      <c r="J8786">
        <v>4</v>
      </c>
      <c r="K8786" t="str">
        <f>_xlfn.XLOOKUP(fCompras!F8786,dComprador!$A$2:$A$7,dComprador!$B$2:$B$7)</f>
        <v>Lira</v>
      </c>
      <c r="L8786" t="str">
        <f>_xlfn.XLOOKUP(J8786,dFornecedor!$A$2:$A$6,dFornecedor!$B$2:$B$6)</f>
        <v>AlphaOmega</v>
      </c>
      <c r="M8786" t="str">
        <f>_xlfn.XLOOKUP(G8786,dMateriaPrima!$A$2:$A$12,dMateriaPrima!$B$2:$B$12)</f>
        <v>Tecido</v>
      </c>
      <c r="N8786" s="2">
        <f>_xlfn.XLOOKUP(G8786,dMateriaPrima!$A$2:$A$12,dMateriaPrima!$C$2:$C$12)</f>
        <v>18</v>
      </c>
      <c r="O8786" s="3">
        <f t="shared" si="685"/>
        <v>3744</v>
      </c>
      <c r="P8786" s="4">
        <f t="shared" si="686"/>
        <v>0</v>
      </c>
      <c r="Q8786" s="3">
        <f t="shared" si="687"/>
        <v>3744</v>
      </c>
      <c r="R8786" t="str">
        <f t="shared" si="688"/>
        <v>Em atraso</v>
      </c>
      <c r="S8786" s="5">
        <f t="shared" si="689"/>
        <v>2</v>
      </c>
    </row>
    <row r="8787" spans="1:19" x14ac:dyDescent="0.25">
      <c r="A8787">
        <v>8786</v>
      </c>
      <c r="B8787" s="1">
        <v>44461</v>
      </c>
      <c r="C8787" s="1">
        <v>44470</v>
      </c>
      <c r="D8787" s="1">
        <v>44472</v>
      </c>
      <c r="E8787" s="1">
        <v>44473</v>
      </c>
      <c r="F8787">
        <v>4</v>
      </c>
      <c r="G8787">
        <v>9</v>
      </c>
      <c r="H8787">
        <v>149</v>
      </c>
      <c r="I8787" s="6">
        <v>0</v>
      </c>
      <c r="J8787">
        <v>2</v>
      </c>
      <c r="K8787" t="str">
        <f>_xlfn.XLOOKUP(fCompras!F8787,dComprador!$A$2:$A$7,dComprador!$B$2:$B$7)</f>
        <v>Lira</v>
      </c>
      <c r="L8787" t="str">
        <f>_xlfn.XLOOKUP(J8787,dFornecedor!$A$2:$A$6,dFornecedor!$B$2:$B$6)</f>
        <v>Minerva</v>
      </c>
      <c r="M8787" t="str">
        <f>_xlfn.XLOOKUP(G8787,dMateriaPrima!$A$2:$A$12,dMateriaPrima!$B$2:$B$12)</f>
        <v>Couro</v>
      </c>
      <c r="N8787" s="2">
        <f>_xlfn.XLOOKUP(G8787,dMateriaPrima!$A$2:$A$12,dMateriaPrima!$C$2:$C$12)</f>
        <v>4.4000000000000004</v>
      </c>
      <c r="O8787" s="3">
        <f t="shared" si="685"/>
        <v>655.6</v>
      </c>
      <c r="P8787" s="4">
        <f t="shared" si="686"/>
        <v>0</v>
      </c>
      <c r="Q8787" s="3">
        <f t="shared" si="687"/>
        <v>655.6</v>
      </c>
      <c r="R8787" t="str">
        <f t="shared" si="688"/>
        <v>Em atraso</v>
      </c>
      <c r="S8787" s="5">
        <f t="shared" si="689"/>
        <v>1</v>
      </c>
    </row>
    <row r="8788" spans="1:19" x14ac:dyDescent="0.25">
      <c r="A8788">
        <v>8787</v>
      </c>
      <c r="B8788" s="1">
        <v>44461</v>
      </c>
      <c r="C8788" s="1">
        <v>44462</v>
      </c>
      <c r="D8788" s="1">
        <v>44469</v>
      </c>
      <c r="E8788" s="1">
        <v>44469</v>
      </c>
      <c r="F8788">
        <v>4</v>
      </c>
      <c r="G8788">
        <v>11</v>
      </c>
      <c r="H8788">
        <v>151</v>
      </c>
      <c r="I8788" s="6">
        <v>0</v>
      </c>
      <c r="J8788">
        <v>4</v>
      </c>
      <c r="K8788" t="str">
        <f>_xlfn.XLOOKUP(fCompras!F8788,dComprador!$A$2:$A$7,dComprador!$B$2:$B$7)</f>
        <v>Lira</v>
      </c>
      <c r="L8788" t="str">
        <f>_xlfn.XLOOKUP(J8788,dFornecedor!$A$2:$A$6,dFornecedor!$B$2:$B$6)</f>
        <v>AlphaOmega</v>
      </c>
      <c r="M8788" t="str">
        <f>_xlfn.XLOOKUP(G8788,dMateriaPrima!$A$2:$A$12,dMateriaPrima!$B$2:$B$12)</f>
        <v>Papel</v>
      </c>
      <c r="N8788" s="2">
        <f>_xlfn.XLOOKUP(G8788,dMateriaPrima!$A$2:$A$12,dMateriaPrima!$C$2:$C$12)</f>
        <v>9</v>
      </c>
      <c r="O8788" s="3">
        <f t="shared" si="685"/>
        <v>1359</v>
      </c>
      <c r="P8788" s="4">
        <f t="shared" si="686"/>
        <v>0</v>
      </c>
      <c r="Q8788" s="3">
        <f t="shared" si="687"/>
        <v>1359</v>
      </c>
      <c r="R8788" t="str">
        <f t="shared" si="688"/>
        <v>No prazo</v>
      </c>
      <c r="S8788" s="5">
        <f t="shared" si="689"/>
        <v>0</v>
      </c>
    </row>
    <row r="8789" spans="1:19" x14ac:dyDescent="0.25">
      <c r="A8789">
        <v>8788</v>
      </c>
      <c r="B8789" s="1">
        <v>44461</v>
      </c>
      <c r="C8789" s="1">
        <v>44461</v>
      </c>
      <c r="D8789" s="1">
        <v>44469</v>
      </c>
      <c r="E8789" s="1">
        <v>44468</v>
      </c>
      <c r="F8789">
        <v>4</v>
      </c>
      <c r="G8789">
        <v>8</v>
      </c>
      <c r="H8789">
        <v>79</v>
      </c>
      <c r="I8789" s="6">
        <v>0</v>
      </c>
      <c r="J8789">
        <v>2</v>
      </c>
      <c r="K8789" t="str">
        <f>_xlfn.XLOOKUP(fCompras!F8789,dComprador!$A$2:$A$7,dComprador!$B$2:$B$7)</f>
        <v>Lira</v>
      </c>
      <c r="L8789" t="str">
        <f>_xlfn.XLOOKUP(J8789,dFornecedor!$A$2:$A$6,dFornecedor!$B$2:$B$6)</f>
        <v>Minerva</v>
      </c>
      <c r="M8789" t="str">
        <f>_xlfn.XLOOKUP(G8789,dMateriaPrima!$A$2:$A$12,dMateriaPrima!$B$2:$B$12)</f>
        <v>Cimento</v>
      </c>
      <c r="N8789" s="2">
        <f>_xlfn.XLOOKUP(G8789,dMateriaPrima!$A$2:$A$12,dMateriaPrima!$C$2:$C$12)</f>
        <v>23</v>
      </c>
      <c r="O8789" s="3">
        <f t="shared" si="685"/>
        <v>1817</v>
      </c>
      <c r="P8789" s="4">
        <f t="shared" si="686"/>
        <v>0</v>
      </c>
      <c r="Q8789" s="3">
        <f t="shared" si="687"/>
        <v>1817</v>
      </c>
      <c r="R8789" t="str">
        <f t="shared" si="688"/>
        <v>No prazo</v>
      </c>
      <c r="S8789" s="5">
        <f t="shared" si="689"/>
        <v>0</v>
      </c>
    </row>
    <row r="8790" spans="1:19" x14ac:dyDescent="0.25">
      <c r="A8790">
        <v>8789</v>
      </c>
      <c r="B8790" s="1">
        <v>44461</v>
      </c>
      <c r="C8790" s="1">
        <v>44461</v>
      </c>
      <c r="D8790" s="1">
        <v>44472</v>
      </c>
      <c r="E8790" s="1">
        <v>44473</v>
      </c>
      <c r="F8790">
        <v>4</v>
      </c>
      <c r="G8790">
        <v>7</v>
      </c>
      <c r="H8790">
        <v>49</v>
      </c>
      <c r="I8790" s="6">
        <v>0</v>
      </c>
      <c r="J8790">
        <v>4</v>
      </c>
      <c r="K8790" t="str">
        <f>_xlfn.XLOOKUP(fCompras!F8790,dComprador!$A$2:$A$7,dComprador!$B$2:$B$7)</f>
        <v>Lira</v>
      </c>
      <c r="L8790" t="str">
        <f>_xlfn.XLOOKUP(J8790,dFornecedor!$A$2:$A$6,dFornecedor!$B$2:$B$6)</f>
        <v>AlphaOmega</v>
      </c>
      <c r="M8790" t="str">
        <f>_xlfn.XLOOKUP(G8790,dMateriaPrima!$A$2:$A$12,dMateriaPrima!$B$2:$B$12)</f>
        <v>Poliéster</v>
      </c>
      <c r="N8790" s="2">
        <f>_xlfn.XLOOKUP(G8790,dMateriaPrima!$A$2:$A$12,dMateriaPrima!$C$2:$C$12)</f>
        <v>8</v>
      </c>
      <c r="O8790" s="3">
        <f t="shared" si="685"/>
        <v>392</v>
      </c>
      <c r="P8790" s="4">
        <f t="shared" si="686"/>
        <v>0</v>
      </c>
      <c r="Q8790" s="3">
        <f t="shared" si="687"/>
        <v>392</v>
      </c>
      <c r="R8790" t="str">
        <f t="shared" si="688"/>
        <v>Em atraso</v>
      </c>
      <c r="S8790" s="5">
        <f t="shared" si="689"/>
        <v>1</v>
      </c>
    </row>
    <row r="8791" spans="1:19" x14ac:dyDescent="0.25">
      <c r="A8791">
        <v>8790</v>
      </c>
      <c r="B8791" s="1">
        <v>44461</v>
      </c>
      <c r="C8791" s="1">
        <v>44461</v>
      </c>
      <c r="D8791" s="1">
        <v>44481</v>
      </c>
      <c r="E8791" s="1">
        <v>44484</v>
      </c>
      <c r="F8791">
        <v>1</v>
      </c>
      <c r="G8791">
        <v>11</v>
      </c>
      <c r="H8791">
        <v>335</v>
      </c>
      <c r="I8791" s="6">
        <v>0.37</v>
      </c>
      <c r="J8791">
        <v>2</v>
      </c>
      <c r="K8791" t="str">
        <f>_xlfn.XLOOKUP(fCompras!F8791,dComprador!$A$2:$A$7,dComprador!$B$2:$B$7)</f>
        <v>Alon</v>
      </c>
      <c r="L8791" t="str">
        <f>_xlfn.XLOOKUP(J8791,dFornecedor!$A$2:$A$6,dFornecedor!$B$2:$B$6)</f>
        <v>Minerva</v>
      </c>
      <c r="M8791" t="str">
        <f>_xlfn.XLOOKUP(G8791,dMateriaPrima!$A$2:$A$12,dMateriaPrima!$B$2:$B$12)</f>
        <v>Papel</v>
      </c>
      <c r="N8791" s="2">
        <f>_xlfn.XLOOKUP(G8791,dMateriaPrima!$A$2:$A$12,dMateriaPrima!$C$2:$C$12)</f>
        <v>9</v>
      </c>
      <c r="O8791" s="3">
        <f t="shared" si="685"/>
        <v>3015</v>
      </c>
      <c r="P8791" s="4">
        <f t="shared" si="686"/>
        <v>1115.55</v>
      </c>
      <c r="Q8791" s="3">
        <f t="shared" si="687"/>
        <v>1899.45</v>
      </c>
      <c r="R8791" t="str">
        <f t="shared" si="688"/>
        <v>Em atraso</v>
      </c>
      <c r="S8791" s="5">
        <f t="shared" si="689"/>
        <v>3</v>
      </c>
    </row>
    <row r="8792" spans="1:19" x14ac:dyDescent="0.25">
      <c r="A8792">
        <v>8791</v>
      </c>
      <c r="B8792" s="1">
        <v>44461</v>
      </c>
      <c r="C8792" s="1">
        <v>44461</v>
      </c>
      <c r="D8792" s="1">
        <v>44476</v>
      </c>
      <c r="E8792" s="1">
        <v>44479</v>
      </c>
      <c r="F8792">
        <v>2</v>
      </c>
      <c r="G8792">
        <v>8</v>
      </c>
      <c r="H8792">
        <v>68</v>
      </c>
      <c r="I8792" s="6">
        <v>0.2</v>
      </c>
      <c r="J8792">
        <v>5</v>
      </c>
      <c r="K8792" t="str">
        <f>_xlfn.XLOOKUP(fCompras!F8792,dComprador!$A$2:$A$7,dComprador!$B$2:$B$7)</f>
        <v>João</v>
      </c>
      <c r="L8792" t="str">
        <f>_xlfn.XLOOKUP(J8792,dFornecedor!$A$2:$A$6,dFornecedor!$B$2:$B$6)</f>
        <v>Atlas</v>
      </c>
      <c r="M8792" t="str">
        <f>_xlfn.XLOOKUP(G8792,dMateriaPrima!$A$2:$A$12,dMateriaPrima!$B$2:$B$12)</f>
        <v>Cimento</v>
      </c>
      <c r="N8792" s="2">
        <f>_xlfn.XLOOKUP(G8792,dMateriaPrima!$A$2:$A$12,dMateriaPrima!$C$2:$C$12)</f>
        <v>23</v>
      </c>
      <c r="O8792" s="3">
        <f t="shared" si="685"/>
        <v>1564</v>
      </c>
      <c r="P8792" s="4">
        <f t="shared" si="686"/>
        <v>312.8</v>
      </c>
      <c r="Q8792" s="3">
        <f t="shared" si="687"/>
        <v>1251.2</v>
      </c>
      <c r="R8792" t="str">
        <f t="shared" si="688"/>
        <v>Em atraso</v>
      </c>
      <c r="S8792" s="5">
        <f t="shared" si="689"/>
        <v>3</v>
      </c>
    </row>
    <row r="8793" spans="1:19" x14ac:dyDescent="0.25">
      <c r="A8793">
        <v>8792</v>
      </c>
      <c r="B8793" s="1">
        <v>44461</v>
      </c>
      <c r="C8793" s="1">
        <v>44469</v>
      </c>
      <c r="D8793" s="1">
        <v>44480</v>
      </c>
      <c r="E8793" s="1">
        <v>44481</v>
      </c>
      <c r="F8793">
        <v>1</v>
      </c>
      <c r="G8793">
        <v>11</v>
      </c>
      <c r="H8793">
        <v>44</v>
      </c>
      <c r="I8793" s="6">
        <v>0</v>
      </c>
      <c r="J8793">
        <v>2</v>
      </c>
      <c r="K8793" t="str">
        <f>_xlfn.XLOOKUP(fCompras!F8793,dComprador!$A$2:$A$7,dComprador!$B$2:$B$7)</f>
        <v>Alon</v>
      </c>
      <c r="L8793" t="str">
        <f>_xlfn.XLOOKUP(J8793,dFornecedor!$A$2:$A$6,dFornecedor!$B$2:$B$6)</f>
        <v>Minerva</v>
      </c>
      <c r="M8793" t="str">
        <f>_xlfn.XLOOKUP(G8793,dMateriaPrima!$A$2:$A$12,dMateriaPrima!$B$2:$B$12)</f>
        <v>Papel</v>
      </c>
      <c r="N8793" s="2">
        <f>_xlfn.XLOOKUP(G8793,dMateriaPrima!$A$2:$A$12,dMateriaPrima!$C$2:$C$12)</f>
        <v>9</v>
      </c>
      <c r="O8793" s="3">
        <f t="shared" si="685"/>
        <v>396</v>
      </c>
      <c r="P8793" s="4">
        <f t="shared" si="686"/>
        <v>0</v>
      </c>
      <c r="Q8793" s="3">
        <f t="shared" si="687"/>
        <v>396</v>
      </c>
      <c r="R8793" t="str">
        <f t="shared" si="688"/>
        <v>Em atraso</v>
      </c>
      <c r="S8793" s="5">
        <f t="shared" si="689"/>
        <v>1</v>
      </c>
    </row>
    <row r="8794" spans="1:19" x14ac:dyDescent="0.25">
      <c r="A8794">
        <v>8793</v>
      </c>
      <c r="B8794" s="1">
        <v>44461</v>
      </c>
      <c r="C8794" s="1">
        <v>44461</v>
      </c>
      <c r="D8794" s="1">
        <v>44478</v>
      </c>
      <c r="E8794" s="1">
        <v>44479</v>
      </c>
      <c r="F8794">
        <v>1</v>
      </c>
      <c r="G8794">
        <v>2</v>
      </c>
      <c r="H8794">
        <v>399</v>
      </c>
      <c r="I8794" s="6">
        <v>0</v>
      </c>
      <c r="J8794">
        <v>2</v>
      </c>
      <c r="K8794" t="str">
        <f>_xlfn.XLOOKUP(fCompras!F8794,dComprador!$A$2:$A$7,dComprador!$B$2:$B$7)</f>
        <v>Alon</v>
      </c>
      <c r="L8794" t="str">
        <f>_xlfn.XLOOKUP(J8794,dFornecedor!$A$2:$A$6,dFornecedor!$B$2:$B$6)</f>
        <v>Minerva</v>
      </c>
      <c r="M8794" t="str">
        <f>_xlfn.XLOOKUP(G8794,dMateriaPrima!$A$2:$A$12,dMateriaPrima!$B$2:$B$12)</f>
        <v>Chapa Metal</v>
      </c>
      <c r="N8794" s="2">
        <f>_xlfn.XLOOKUP(G8794,dMateriaPrima!$A$2:$A$12,dMateriaPrima!$C$2:$C$12)</f>
        <v>299.89999999999998</v>
      </c>
      <c r="O8794" s="3">
        <f t="shared" si="685"/>
        <v>119660.09999999999</v>
      </c>
      <c r="P8794" s="4">
        <f t="shared" si="686"/>
        <v>0</v>
      </c>
      <c r="Q8794" s="3">
        <f t="shared" si="687"/>
        <v>119660.09999999999</v>
      </c>
      <c r="R8794" t="str">
        <f t="shared" si="688"/>
        <v>Em atraso</v>
      </c>
      <c r="S8794" s="5">
        <f t="shared" si="689"/>
        <v>1</v>
      </c>
    </row>
    <row r="8795" spans="1:19" x14ac:dyDescent="0.25">
      <c r="A8795">
        <v>8794</v>
      </c>
      <c r="B8795" s="1">
        <v>44461</v>
      </c>
      <c r="C8795" s="1">
        <v>44471</v>
      </c>
      <c r="D8795" s="1">
        <v>44480</v>
      </c>
      <c r="E8795" s="1">
        <v>44483</v>
      </c>
      <c r="F8795">
        <v>1</v>
      </c>
      <c r="G8795">
        <v>5</v>
      </c>
      <c r="H8795">
        <v>83</v>
      </c>
      <c r="I8795" s="6">
        <v>0</v>
      </c>
      <c r="J8795">
        <v>3</v>
      </c>
      <c r="K8795" t="str">
        <f>_xlfn.XLOOKUP(fCompras!F8795,dComprador!$A$2:$A$7,dComprador!$B$2:$B$7)</f>
        <v>Alon</v>
      </c>
      <c r="L8795" t="str">
        <f>_xlfn.XLOOKUP(J8795,dFornecedor!$A$2:$A$6,dFornecedor!$B$2:$B$6)</f>
        <v>StepUp</v>
      </c>
      <c r="M8795" t="str">
        <f>_xlfn.XLOOKUP(G8795,dMateriaPrima!$A$2:$A$12,dMateriaPrima!$B$2:$B$12)</f>
        <v>Areia</v>
      </c>
      <c r="N8795" s="2">
        <f>_xlfn.XLOOKUP(G8795,dMateriaPrima!$A$2:$A$12,dMateriaPrima!$C$2:$C$12)</f>
        <v>3.59</v>
      </c>
      <c r="O8795" s="3">
        <f t="shared" si="685"/>
        <v>297.96999999999997</v>
      </c>
      <c r="P8795" s="4">
        <f t="shared" si="686"/>
        <v>0</v>
      </c>
      <c r="Q8795" s="3">
        <f t="shared" si="687"/>
        <v>297.96999999999997</v>
      </c>
      <c r="R8795" t="str">
        <f t="shared" si="688"/>
        <v>Em atraso</v>
      </c>
      <c r="S8795" s="5">
        <f t="shared" si="689"/>
        <v>3</v>
      </c>
    </row>
    <row r="8796" spans="1:19" x14ac:dyDescent="0.25">
      <c r="A8796">
        <v>8795</v>
      </c>
      <c r="B8796" s="1">
        <v>44461</v>
      </c>
      <c r="C8796" s="1">
        <v>44461</v>
      </c>
      <c r="D8796" s="1">
        <v>44488</v>
      </c>
      <c r="E8796" s="1">
        <v>44489</v>
      </c>
      <c r="F8796">
        <v>1</v>
      </c>
      <c r="G8796">
        <v>7</v>
      </c>
      <c r="H8796">
        <v>265</v>
      </c>
      <c r="I8796" s="6">
        <v>0.33</v>
      </c>
      <c r="J8796">
        <v>2</v>
      </c>
      <c r="K8796" t="str">
        <f>_xlfn.XLOOKUP(fCompras!F8796,dComprador!$A$2:$A$7,dComprador!$B$2:$B$7)</f>
        <v>Alon</v>
      </c>
      <c r="L8796" t="str">
        <f>_xlfn.XLOOKUP(J8796,dFornecedor!$A$2:$A$6,dFornecedor!$B$2:$B$6)</f>
        <v>Minerva</v>
      </c>
      <c r="M8796" t="str">
        <f>_xlfn.XLOOKUP(G8796,dMateriaPrima!$A$2:$A$12,dMateriaPrima!$B$2:$B$12)</f>
        <v>Poliéster</v>
      </c>
      <c r="N8796" s="2">
        <f>_xlfn.XLOOKUP(G8796,dMateriaPrima!$A$2:$A$12,dMateriaPrima!$C$2:$C$12)</f>
        <v>8</v>
      </c>
      <c r="O8796" s="3">
        <f t="shared" si="685"/>
        <v>2120</v>
      </c>
      <c r="P8796" s="4">
        <f t="shared" si="686"/>
        <v>699.6</v>
      </c>
      <c r="Q8796" s="3">
        <f t="shared" si="687"/>
        <v>1420.4</v>
      </c>
      <c r="R8796" t="str">
        <f t="shared" si="688"/>
        <v>Em atraso</v>
      </c>
      <c r="S8796" s="5">
        <f t="shared" si="689"/>
        <v>1</v>
      </c>
    </row>
    <row r="8797" spans="1:19" x14ac:dyDescent="0.25">
      <c r="A8797">
        <v>8796</v>
      </c>
      <c r="B8797" s="1">
        <v>44461</v>
      </c>
      <c r="C8797" s="1">
        <v>44470</v>
      </c>
      <c r="D8797" s="1">
        <v>44492</v>
      </c>
      <c r="E8797" s="1">
        <v>44493</v>
      </c>
      <c r="F8797">
        <v>1</v>
      </c>
      <c r="G8797">
        <v>11</v>
      </c>
      <c r="H8797">
        <v>28</v>
      </c>
      <c r="I8797" s="6">
        <v>0</v>
      </c>
      <c r="J8797">
        <v>3</v>
      </c>
      <c r="K8797" t="str">
        <f>_xlfn.XLOOKUP(fCompras!F8797,dComprador!$A$2:$A$7,dComprador!$B$2:$B$7)</f>
        <v>Alon</v>
      </c>
      <c r="L8797" t="str">
        <f>_xlfn.XLOOKUP(J8797,dFornecedor!$A$2:$A$6,dFornecedor!$B$2:$B$6)</f>
        <v>StepUp</v>
      </c>
      <c r="M8797" t="str">
        <f>_xlfn.XLOOKUP(G8797,dMateriaPrima!$A$2:$A$12,dMateriaPrima!$B$2:$B$12)</f>
        <v>Papel</v>
      </c>
      <c r="N8797" s="2">
        <f>_xlfn.XLOOKUP(G8797,dMateriaPrima!$A$2:$A$12,dMateriaPrima!$C$2:$C$12)</f>
        <v>9</v>
      </c>
      <c r="O8797" s="3">
        <f t="shared" si="685"/>
        <v>252</v>
      </c>
      <c r="P8797" s="4">
        <f t="shared" si="686"/>
        <v>0</v>
      </c>
      <c r="Q8797" s="3">
        <f t="shared" si="687"/>
        <v>252</v>
      </c>
      <c r="R8797" t="str">
        <f t="shared" si="688"/>
        <v>Em atraso</v>
      </c>
      <c r="S8797" s="5">
        <f t="shared" si="689"/>
        <v>1</v>
      </c>
    </row>
    <row r="8798" spans="1:19" x14ac:dyDescent="0.25">
      <c r="A8798">
        <v>8797</v>
      </c>
      <c r="B8798" s="1">
        <v>44461</v>
      </c>
      <c r="C8798" s="1">
        <v>44461</v>
      </c>
      <c r="D8798" s="1">
        <v>44493</v>
      </c>
      <c r="E8798" s="1">
        <v>44496</v>
      </c>
      <c r="F8798">
        <v>1</v>
      </c>
      <c r="G8798">
        <v>11</v>
      </c>
      <c r="H8798">
        <v>335</v>
      </c>
      <c r="I8798" s="6">
        <v>0</v>
      </c>
      <c r="J8798">
        <v>4</v>
      </c>
      <c r="K8798" t="str">
        <f>_xlfn.XLOOKUP(fCompras!F8798,dComprador!$A$2:$A$7,dComprador!$B$2:$B$7)</f>
        <v>Alon</v>
      </c>
      <c r="L8798" t="str">
        <f>_xlfn.XLOOKUP(J8798,dFornecedor!$A$2:$A$6,dFornecedor!$B$2:$B$6)</f>
        <v>AlphaOmega</v>
      </c>
      <c r="M8798" t="str">
        <f>_xlfn.XLOOKUP(G8798,dMateriaPrima!$A$2:$A$12,dMateriaPrima!$B$2:$B$12)</f>
        <v>Papel</v>
      </c>
      <c r="N8798" s="2">
        <f>_xlfn.XLOOKUP(G8798,dMateriaPrima!$A$2:$A$12,dMateriaPrima!$C$2:$C$12)</f>
        <v>9</v>
      </c>
      <c r="O8798" s="3">
        <f t="shared" si="685"/>
        <v>3015</v>
      </c>
      <c r="P8798" s="4">
        <f t="shared" si="686"/>
        <v>0</v>
      </c>
      <c r="Q8798" s="3">
        <f t="shared" si="687"/>
        <v>3015</v>
      </c>
      <c r="R8798" t="str">
        <f t="shared" si="688"/>
        <v>Em atraso</v>
      </c>
      <c r="S8798" s="5">
        <f t="shared" si="689"/>
        <v>3</v>
      </c>
    </row>
    <row r="8799" spans="1:19" x14ac:dyDescent="0.25">
      <c r="A8799">
        <v>8798</v>
      </c>
      <c r="B8799" s="1">
        <v>44462</v>
      </c>
      <c r="C8799" s="1">
        <v>44462</v>
      </c>
      <c r="D8799" s="1">
        <v>44473</v>
      </c>
      <c r="E8799" s="1">
        <v>44476</v>
      </c>
      <c r="F8799">
        <v>4</v>
      </c>
      <c r="G8799">
        <v>4</v>
      </c>
      <c r="H8799">
        <v>247</v>
      </c>
      <c r="I8799" s="6">
        <v>0</v>
      </c>
      <c r="J8799">
        <v>4</v>
      </c>
      <c r="K8799" t="str">
        <f>_xlfn.XLOOKUP(fCompras!F8799,dComprador!$A$2:$A$7,dComprador!$B$2:$B$7)</f>
        <v>Lira</v>
      </c>
      <c r="L8799" t="str">
        <f>_xlfn.XLOOKUP(J8799,dFornecedor!$A$2:$A$6,dFornecedor!$B$2:$B$6)</f>
        <v>AlphaOmega</v>
      </c>
      <c r="M8799" t="str">
        <f>_xlfn.XLOOKUP(G8799,dMateriaPrima!$A$2:$A$12,dMateriaPrima!$B$2:$B$12)</f>
        <v>Madeira</v>
      </c>
      <c r="N8799" s="2">
        <f>_xlfn.XLOOKUP(G8799,dMateriaPrima!$A$2:$A$12,dMateriaPrima!$C$2:$C$12)</f>
        <v>168</v>
      </c>
      <c r="O8799" s="3">
        <f t="shared" si="685"/>
        <v>41496</v>
      </c>
      <c r="P8799" s="4">
        <f t="shared" si="686"/>
        <v>0</v>
      </c>
      <c r="Q8799" s="3">
        <f t="shared" si="687"/>
        <v>41496</v>
      </c>
      <c r="R8799" t="str">
        <f t="shared" si="688"/>
        <v>Em atraso</v>
      </c>
      <c r="S8799" s="5">
        <f t="shared" si="689"/>
        <v>3</v>
      </c>
    </row>
    <row r="8800" spans="1:19" x14ac:dyDescent="0.25">
      <c r="A8800">
        <v>8799</v>
      </c>
      <c r="B8800" s="1">
        <v>44462</v>
      </c>
      <c r="C8800" s="1">
        <v>44470</v>
      </c>
      <c r="D8800" s="1">
        <v>44471</v>
      </c>
      <c r="E8800" s="1">
        <v>44477</v>
      </c>
      <c r="F8800">
        <v>4</v>
      </c>
      <c r="G8800">
        <v>2</v>
      </c>
      <c r="H8800">
        <v>214</v>
      </c>
      <c r="I8800" s="6">
        <v>0</v>
      </c>
      <c r="J8800">
        <v>3</v>
      </c>
      <c r="K8800" t="str">
        <f>_xlfn.XLOOKUP(fCompras!F8800,dComprador!$A$2:$A$7,dComprador!$B$2:$B$7)</f>
        <v>Lira</v>
      </c>
      <c r="L8800" t="str">
        <f>_xlfn.XLOOKUP(J8800,dFornecedor!$A$2:$A$6,dFornecedor!$B$2:$B$6)</f>
        <v>StepUp</v>
      </c>
      <c r="M8800" t="str">
        <f>_xlfn.XLOOKUP(G8800,dMateriaPrima!$A$2:$A$12,dMateriaPrima!$B$2:$B$12)</f>
        <v>Chapa Metal</v>
      </c>
      <c r="N8800" s="2">
        <f>_xlfn.XLOOKUP(G8800,dMateriaPrima!$A$2:$A$12,dMateriaPrima!$C$2:$C$12)</f>
        <v>299.89999999999998</v>
      </c>
      <c r="O8800" s="3">
        <f t="shared" si="685"/>
        <v>64178.6</v>
      </c>
      <c r="P8800" s="4">
        <f t="shared" si="686"/>
        <v>0</v>
      </c>
      <c r="Q8800" s="3">
        <f t="shared" si="687"/>
        <v>64178.6</v>
      </c>
      <c r="R8800" t="str">
        <f t="shared" si="688"/>
        <v>Em atraso</v>
      </c>
      <c r="S8800" s="5">
        <f t="shared" si="689"/>
        <v>6</v>
      </c>
    </row>
    <row r="8801" spans="1:19" x14ac:dyDescent="0.25">
      <c r="A8801">
        <v>8800</v>
      </c>
      <c r="B8801" s="1">
        <v>44462</v>
      </c>
      <c r="C8801" s="1">
        <v>44462</v>
      </c>
      <c r="D8801" s="1">
        <v>44469</v>
      </c>
      <c r="E8801" s="1">
        <v>44471</v>
      </c>
      <c r="F8801">
        <v>4</v>
      </c>
      <c r="G8801">
        <v>8</v>
      </c>
      <c r="H8801">
        <v>264</v>
      </c>
      <c r="I8801" s="6">
        <v>0</v>
      </c>
      <c r="J8801">
        <v>2</v>
      </c>
      <c r="K8801" t="str">
        <f>_xlfn.XLOOKUP(fCompras!F8801,dComprador!$A$2:$A$7,dComprador!$B$2:$B$7)</f>
        <v>Lira</v>
      </c>
      <c r="L8801" t="str">
        <f>_xlfn.XLOOKUP(J8801,dFornecedor!$A$2:$A$6,dFornecedor!$B$2:$B$6)</f>
        <v>Minerva</v>
      </c>
      <c r="M8801" t="str">
        <f>_xlfn.XLOOKUP(G8801,dMateriaPrima!$A$2:$A$12,dMateriaPrima!$B$2:$B$12)</f>
        <v>Cimento</v>
      </c>
      <c r="N8801" s="2">
        <f>_xlfn.XLOOKUP(G8801,dMateriaPrima!$A$2:$A$12,dMateriaPrima!$C$2:$C$12)</f>
        <v>23</v>
      </c>
      <c r="O8801" s="3">
        <f t="shared" si="685"/>
        <v>6072</v>
      </c>
      <c r="P8801" s="4">
        <f t="shared" si="686"/>
        <v>0</v>
      </c>
      <c r="Q8801" s="3">
        <f t="shared" si="687"/>
        <v>6072</v>
      </c>
      <c r="R8801" t="str">
        <f t="shared" si="688"/>
        <v>Em atraso</v>
      </c>
      <c r="S8801" s="5">
        <f t="shared" si="689"/>
        <v>2</v>
      </c>
    </row>
    <row r="8802" spans="1:19" x14ac:dyDescent="0.25">
      <c r="A8802">
        <v>8801</v>
      </c>
      <c r="B8802" s="1">
        <v>44462</v>
      </c>
      <c r="C8802" s="1">
        <v>44465</v>
      </c>
      <c r="D8802" s="1">
        <v>44471</v>
      </c>
      <c r="E8802" s="1">
        <v>44470</v>
      </c>
      <c r="F8802">
        <v>4</v>
      </c>
      <c r="G8802">
        <v>7</v>
      </c>
      <c r="H8802">
        <v>505</v>
      </c>
      <c r="I8802" s="6">
        <v>0</v>
      </c>
      <c r="J8802">
        <v>3</v>
      </c>
      <c r="K8802" t="str">
        <f>_xlfn.XLOOKUP(fCompras!F8802,dComprador!$A$2:$A$7,dComprador!$B$2:$B$7)</f>
        <v>Lira</v>
      </c>
      <c r="L8802" t="str">
        <f>_xlfn.XLOOKUP(J8802,dFornecedor!$A$2:$A$6,dFornecedor!$B$2:$B$6)</f>
        <v>StepUp</v>
      </c>
      <c r="M8802" t="str">
        <f>_xlfn.XLOOKUP(G8802,dMateriaPrima!$A$2:$A$12,dMateriaPrima!$B$2:$B$12)</f>
        <v>Poliéster</v>
      </c>
      <c r="N8802" s="2">
        <f>_xlfn.XLOOKUP(G8802,dMateriaPrima!$A$2:$A$12,dMateriaPrima!$C$2:$C$12)</f>
        <v>8</v>
      </c>
      <c r="O8802" s="3">
        <f t="shared" si="685"/>
        <v>4040</v>
      </c>
      <c r="P8802" s="4">
        <f t="shared" si="686"/>
        <v>0</v>
      </c>
      <c r="Q8802" s="3">
        <f t="shared" si="687"/>
        <v>4040</v>
      </c>
      <c r="R8802" t="str">
        <f t="shared" si="688"/>
        <v>No prazo</v>
      </c>
      <c r="S8802" s="5">
        <f t="shared" si="689"/>
        <v>0</v>
      </c>
    </row>
    <row r="8803" spans="1:19" x14ac:dyDescent="0.25">
      <c r="A8803">
        <v>8802</v>
      </c>
      <c r="B8803" s="1">
        <v>44462</v>
      </c>
      <c r="C8803" s="1">
        <v>44471</v>
      </c>
      <c r="D8803" s="1">
        <v>44482</v>
      </c>
      <c r="E8803" s="1">
        <v>44485</v>
      </c>
      <c r="F8803">
        <v>1</v>
      </c>
      <c r="G8803">
        <v>8</v>
      </c>
      <c r="H8803">
        <v>66</v>
      </c>
      <c r="I8803" s="6">
        <v>0</v>
      </c>
      <c r="J8803">
        <v>3</v>
      </c>
      <c r="K8803" t="str">
        <f>_xlfn.XLOOKUP(fCompras!F8803,dComprador!$A$2:$A$7,dComprador!$B$2:$B$7)</f>
        <v>Alon</v>
      </c>
      <c r="L8803" t="str">
        <f>_xlfn.XLOOKUP(J8803,dFornecedor!$A$2:$A$6,dFornecedor!$B$2:$B$6)</f>
        <v>StepUp</v>
      </c>
      <c r="M8803" t="str">
        <f>_xlfn.XLOOKUP(G8803,dMateriaPrima!$A$2:$A$12,dMateriaPrima!$B$2:$B$12)</f>
        <v>Cimento</v>
      </c>
      <c r="N8803" s="2">
        <f>_xlfn.XLOOKUP(G8803,dMateriaPrima!$A$2:$A$12,dMateriaPrima!$C$2:$C$12)</f>
        <v>23</v>
      </c>
      <c r="O8803" s="3">
        <f t="shared" si="685"/>
        <v>1518</v>
      </c>
      <c r="P8803" s="4">
        <f t="shared" si="686"/>
        <v>0</v>
      </c>
      <c r="Q8803" s="3">
        <f t="shared" si="687"/>
        <v>1518</v>
      </c>
      <c r="R8803" t="str">
        <f t="shared" si="688"/>
        <v>Em atraso</v>
      </c>
      <c r="S8803" s="5">
        <f t="shared" si="689"/>
        <v>3</v>
      </c>
    </row>
    <row r="8804" spans="1:19" x14ac:dyDescent="0.25">
      <c r="A8804">
        <v>8803</v>
      </c>
      <c r="B8804" s="1">
        <v>44462</v>
      </c>
      <c r="C8804" s="1">
        <v>44472</v>
      </c>
      <c r="D8804" s="1">
        <v>44478</v>
      </c>
      <c r="E8804" s="1">
        <v>44481</v>
      </c>
      <c r="F8804">
        <v>1</v>
      </c>
      <c r="G8804">
        <v>9</v>
      </c>
      <c r="H8804">
        <v>137</v>
      </c>
      <c r="I8804" s="6">
        <v>0</v>
      </c>
      <c r="J8804">
        <v>3</v>
      </c>
      <c r="K8804" t="str">
        <f>_xlfn.XLOOKUP(fCompras!F8804,dComprador!$A$2:$A$7,dComprador!$B$2:$B$7)</f>
        <v>Alon</v>
      </c>
      <c r="L8804" t="str">
        <f>_xlfn.XLOOKUP(J8804,dFornecedor!$A$2:$A$6,dFornecedor!$B$2:$B$6)</f>
        <v>StepUp</v>
      </c>
      <c r="M8804" t="str">
        <f>_xlfn.XLOOKUP(G8804,dMateriaPrima!$A$2:$A$12,dMateriaPrima!$B$2:$B$12)</f>
        <v>Couro</v>
      </c>
      <c r="N8804" s="2">
        <f>_xlfn.XLOOKUP(G8804,dMateriaPrima!$A$2:$A$12,dMateriaPrima!$C$2:$C$12)</f>
        <v>4.4000000000000004</v>
      </c>
      <c r="O8804" s="3">
        <f t="shared" si="685"/>
        <v>602.80000000000007</v>
      </c>
      <c r="P8804" s="4">
        <f t="shared" si="686"/>
        <v>0</v>
      </c>
      <c r="Q8804" s="3">
        <f t="shared" si="687"/>
        <v>602.80000000000007</v>
      </c>
      <c r="R8804" t="str">
        <f t="shared" si="688"/>
        <v>Em atraso</v>
      </c>
      <c r="S8804" s="5">
        <f t="shared" si="689"/>
        <v>3</v>
      </c>
    </row>
    <row r="8805" spans="1:19" x14ac:dyDescent="0.25">
      <c r="A8805">
        <v>8804</v>
      </c>
      <c r="B8805" s="1">
        <v>44462</v>
      </c>
      <c r="C8805" s="1">
        <v>44471</v>
      </c>
      <c r="D8805" s="1">
        <v>44479</v>
      </c>
      <c r="E8805" s="1">
        <v>44479</v>
      </c>
      <c r="F8805">
        <v>1</v>
      </c>
      <c r="G8805">
        <v>6</v>
      </c>
      <c r="H8805">
        <v>7</v>
      </c>
      <c r="I8805" s="6">
        <v>0</v>
      </c>
      <c r="J8805">
        <v>2</v>
      </c>
      <c r="K8805" t="str">
        <f>_xlfn.XLOOKUP(fCompras!F8805,dComprador!$A$2:$A$7,dComprador!$B$2:$B$7)</f>
        <v>Alon</v>
      </c>
      <c r="L8805" t="str">
        <f>_xlfn.XLOOKUP(J8805,dFornecedor!$A$2:$A$6,dFornecedor!$B$2:$B$6)</f>
        <v>Minerva</v>
      </c>
      <c r="M8805" t="str">
        <f>_xlfn.XLOOKUP(G8805,dMateriaPrima!$A$2:$A$12,dMateriaPrima!$B$2:$B$12)</f>
        <v>Fio Algodão</v>
      </c>
      <c r="N8805" s="2">
        <f>_xlfn.XLOOKUP(G8805,dMateriaPrima!$A$2:$A$12,dMateriaPrima!$C$2:$C$12)</f>
        <v>55.9</v>
      </c>
      <c r="O8805" s="3">
        <f t="shared" si="685"/>
        <v>391.3</v>
      </c>
      <c r="P8805" s="4">
        <f t="shared" si="686"/>
        <v>0</v>
      </c>
      <c r="Q8805" s="3">
        <f t="shared" si="687"/>
        <v>391.3</v>
      </c>
      <c r="R8805" t="str">
        <f t="shared" si="688"/>
        <v>No prazo</v>
      </c>
      <c r="S8805" s="5">
        <f t="shared" si="689"/>
        <v>0</v>
      </c>
    </row>
    <row r="8806" spans="1:19" x14ac:dyDescent="0.25">
      <c r="A8806">
        <v>8805</v>
      </c>
      <c r="B8806" s="1">
        <v>44462</v>
      </c>
      <c r="C8806" s="1">
        <v>44462</v>
      </c>
      <c r="D8806" s="1">
        <v>44480</v>
      </c>
      <c r="E8806" s="1">
        <v>44482</v>
      </c>
      <c r="F8806">
        <v>1</v>
      </c>
      <c r="G8806">
        <v>9</v>
      </c>
      <c r="H8806">
        <v>4</v>
      </c>
      <c r="I8806" s="6">
        <v>0</v>
      </c>
      <c r="J8806">
        <v>2</v>
      </c>
      <c r="K8806" t="str">
        <f>_xlfn.XLOOKUP(fCompras!F8806,dComprador!$A$2:$A$7,dComprador!$B$2:$B$7)</f>
        <v>Alon</v>
      </c>
      <c r="L8806" t="str">
        <f>_xlfn.XLOOKUP(J8806,dFornecedor!$A$2:$A$6,dFornecedor!$B$2:$B$6)</f>
        <v>Minerva</v>
      </c>
      <c r="M8806" t="str">
        <f>_xlfn.XLOOKUP(G8806,dMateriaPrima!$A$2:$A$12,dMateriaPrima!$B$2:$B$12)</f>
        <v>Couro</v>
      </c>
      <c r="N8806" s="2">
        <f>_xlfn.XLOOKUP(G8806,dMateriaPrima!$A$2:$A$12,dMateriaPrima!$C$2:$C$12)</f>
        <v>4.4000000000000004</v>
      </c>
      <c r="O8806" s="3">
        <f t="shared" si="685"/>
        <v>17.600000000000001</v>
      </c>
      <c r="P8806" s="4">
        <f t="shared" si="686"/>
        <v>0</v>
      </c>
      <c r="Q8806" s="3">
        <f t="shared" si="687"/>
        <v>17.600000000000001</v>
      </c>
      <c r="R8806" t="str">
        <f t="shared" si="688"/>
        <v>Em atraso</v>
      </c>
      <c r="S8806" s="5">
        <f t="shared" si="689"/>
        <v>2</v>
      </c>
    </row>
    <row r="8807" spans="1:19" x14ac:dyDescent="0.25">
      <c r="A8807">
        <v>8806</v>
      </c>
      <c r="B8807" s="1">
        <v>44462</v>
      </c>
      <c r="C8807" s="1">
        <v>44463</v>
      </c>
      <c r="D8807" s="1">
        <v>44490</v>
      </c>
      <c r="E8807" s="1">
        <v>44493</v>
      </c>
      <c r="F8807">
        <v>1</v>
      </c>
      <c r="G8807">
        <v>5</v>
      </c>
      <c r="H8807">
        <v>10</v>
      </c>
      <c r="I8807" s="6">
        <v>0</v>
      </c>
      <c r="J8807">
        <v>3</v>
      </c>
      <c r="K8807" t="str">
        <f>_xlfn.XLOOKUP(fCompras!F8807,dComprador!$A$2:$A$7,dComprador!$B$2:$B$7)</f>
        <v>Alon</v>
      </c>
      <c r="L8807" t="str">
        <f>_xlfn.XLOOKUP(J8807,dFornecedor!$A$2:$A$6,dFornecedor!$B$2:$B$6)</f>
        <v>StepUp</v>
      </c>
      <c r="M8807" t="str">
        <f>_xlfn.XLOOKUP(G8807,dMateriaPrima!$A$2:$A$12,dMateriaPrima!$B$2:$B$12)</f>
        <v>Areia</v>
      </c>
      <c r="N8807" s="2">
        <f>_xlfn.XLOOKUP(G8807,dMateriaPrima!$A$2:$A$12,dMateriaPrima!$C$2:$C$12)</f>
        <v>3.59</v>
      </c>
      <c r="O8807" s="3">
        <f t="shared" si="685"/>
        <v>35.9</v>
      </c>
      <c r="P8807" s="4">
        <f t="shared" si="686"/>
        <v>0</v>
      </c>
      <c r="Q8807" s="3">
        <f t="shared" si="687"/>
        <v>35.9</v>
      </c>
      <c r="R8807" t="str">
        <f t="shared" si="688"/>
        <v>Em atraso</v>
      </c>
      <c r="S8807" s="5">
        <f t="shared" si="689"/>
        <v>3</v>
      </c>
    </row>
    <row r="8808" spans="1:19" x14ac:dyDescent="0.25">
      <c r="A8808">
        <v>8807</v>
      </c>
      <c r="B8808" s="1">
        <v>44462</v>
      </c>
      <c r="C8808" s="1">
        <v>44462</v>
      </c>
      <c r="D8808" s="1">
        <v>44494</v>
      </c>
      <c r="E8808" s="1">
        <v>44493</v>
      </c>
      <c r="F8808">
        <v>1</v>
      </c>
      <c r="G8808">
        <v>7</v>
      </c>
      <c r="H8808">
        <v>59</v>
      </c>
      <c r="I8808" s="6">
        <v>0</v>
      </c>
      <c r="J8808">
        <v>4</v>
      </c>
      <c r="K8808" t="str">
        <f>_xlfn.XLOOKUP(fCompras!F8808,dComprador!$A$2:$A$7,dComprador!$B$2:$B$7)</f>
        <v>Alon</v>
      </c>
      <c r="L8808" t="str">
        <f>_xlfn.XLOOKUP(J8808,dFornecedor!$A$2:$A$6,dFornecedor!$B$2:$B$6)</f>
        <v>AlphaOmega</v>
      </c>
      <c r="M8808" t="str">
        <f>_xlfn.XLOOKUP(G8808,dMateriaPrima!$A$2:$A$12,dMateriaPrima!$B$2:$B$12)</f>
        <v>Poliéster</v>
      </c>
      <c r="N8808" s="2">
        <f>_xlfn.XLOOKUP(G8808,dMateriaPrima!$A$2:$A$12,dMateriaPrima!$C$2:$C$12)</f>
        <v>8</v>
      </c>
      <c r="O8808" s="3">
        <f t="shared" si="685"/>
        <v>472</v>
      </c>
      <c r="P8808" s="4">
        <f t="shared" si="686"/>
        <v>0</v>
      </c>
      <c r="Q8808" s="3">
        <f t="shared" si="687"/>
        <v>472</v>
      </c>
      <c r="R8808" t="str">
        <f t="shared" si="688"/>
        <v>No prazo</v>
      </c>
      <c r="S8808" s="5">
        <f t="shared" si="689"/>
        <v>0</v>
      </c>
    </row>
    <row r="8809" spans="1:19" x14ac:dyDescent="0.25">
      <c r="A8809">
        <v>8808</v>
      </c>
      <c r="B8809" s="1">
        <v>44462</v>
      </c>
      <c r="C8809" s="1">
        <v>44462</v>
      </c>
      <c r="D8809" s="1">
        <v>44493</v>
      </c>
      <c r="E8809" s="1">
        <v>44497</v>
      </c>
      <c r="F8809">
        <v>1</v>
      </c>
      <c r="G8809">
        <v>5</v>
      </c>
      <c r="H8809">
        <v>147</v>
      </c>
      <c r="I8809" s="6">
        <v>0.32</v>
      </c>
      <c r="J8809">
        <v>2</v>
      </c>
      <c r="K8809" t="str">
        <f>_xlfn.XLOOKUP(fCompras!F8809,dComprador!$A$2:$A$7,dComprador!$B$2:$B$7)</f>
        <v>Alon</v>
      </c>
      <c r="L8809" t="str">
        <f>_xlfn.XLOOKUP(J8809,dFornecedor!$A$2:$A$6,dFornecedor!$B$2:$B$6)</f>
        <v>Minerva</v>
      </c>
      <c r="M8809" t="str">
        <f>_xlfn.XLOOKUP(G8809,dMateriaPrima!$A$2:$A$12,dMateriaPrima!$B$2:$B$12)</f>
        <v>Areia</v>
      </c>
      <c r="N8809" s="2">
        <f>_xlfn.XLOOKUP(G8809,dMateriaPrima!$A$2:$A$12,dMateriaPrima!$C$2:$C$12)</f>
        <v>3.59</v>
      </c>
      <c r="O8809" s="3">
        <f t="shared" si="685"/>
        <v>527.73</v>
      </c>
      <c r="P8809" s="4">
        <f t="shared" si="686"/>
        <v>168.87360000000001</v>
      </c>
      <c r="Q8809" s="3">
        <f t="shared" si="687"/>
        <v>358.85640000000001</v>
      </c>
      <c r="R8809" t="str">
        <f t="shared" si="688"/>
        <v>Em atraso</v>
      </c>
      <c r="S8809" s="5">
        <f t="shared" si="689"/>
        <v>4</v>
      </c>
    </row>
    <row r="8810" spans="1:19" x14ac:dyDescent="0.25">
      <c r="A8810">
        <v>8809</v>
      </c>
      <c r="B8810" s="1">
        <v>44462</v>
      </c>
      <c r="C8810" s="1">
        <v>44467</v>
      </c>
      <c r="D8810" s="1">
        <v>44485</v>
      </c>
      <c r="E8810" s="1">
        <v>44487</v>
      </c>
      <c r="F8810">
        <v>1</v>
      </c>
      <c r="G8810">
        <v>4</v>
      </c>
      <c r="H8810">
        <v>38</v>
      </c>
      <c r="I8810" s="6">
        <v>0</v>
      </c>
      <c r="J8810">
        <v>1</v>
      </c>
      <c r="K8810" t="str">
        <f>_xlfn.XLOOKUP(fCompras!F8810,dComprador!$A$2:$A$7,dComprador!$B$2:$B$7)</f>
        <v>Alon</v>
      </c>
      <c r="L8810" t="str">
        <f>_xlfn.XLOOKUP(J8810,dFornecedor!$A$2:$A$6,dFornecedor!$B$2:$B$6)</f>
        <v>NorthShore</v>
      </c>
      <c r="M8810" t="str">
        <f>_xlfn.XLOOKUP(G8810,dMateriaPrima!$A$2:$A$12,dMateriaPrima!$B$2:$B$12)</f>
        <v>Madeira</v>
      </c>
      <c r="N8810" s="2">
        <f>_xlfn.XLOOKUP(G8810,dMateriaPrima!$A$2:$A$12,dMateriaPrima!$C$2:$C$12)</f>
        <v>168</v>
      </c>
      <c r="O8810" s="3">
        <f t="shared" si="685"/>
        <v>6384</v>
      </c>
      <c r="P8810" s="4">
        <f t="shared" si="686"/>
        <v>0</v>
      </c>
      <c r="Q8810" s="3">
        <f t="shared" si="687"/>
        <v>6384</v>
      </c>
      <c r="R8810" t="str">
        <f t="shared" si="688"/>
        <v>Em atraso</v>
      </c>
      <c r="S8810" s="5">
        <f t="shared" si="689"/>
        <v>2</v>
      </c>
    </row>
    <row r="8811" spans="1:19" x14ac:dyDescent="0.25">
      <c r="A8811">
        <v>8810</v>
      </c>
      <c r="B8811" s="1">
        <v>44462</v>
      </c>
      <c r="C8811" s="1">
        <v>44470</v>
      </c>
      <c r="D8811" s="1">
        <v>44486</v>
      </c>
      <c r="E8811" s="1">
        <v>44487</v>
      </c>
      <c r="F8811">
        <v>1</v>
      </c>
      <c r="G8811">
        <v>5</v>
      </c>
      <c r="H8811">
        <v>123</v>
      </c>
      <c r="I8811" s="6">
        <v>0</v>
      </c>
      <c r="J8811">
        <v>2</v>
      </c>
      <c r="K8811" t="str">
        <f>_xlfn.XLOOKUP(fCompras!F8811,dComprador!$A$2:$A$7,dComprador!$B$2:$B$7)</f>
        <v>Alon</v>
      </c>
      <c r="L8811" t="str">
        <f>_xlfn.XLOOKUP(J8811,dFornecedor!$A$2:$A$6,dFornecedor!$B$2:$B$6)</f>
        <v>Minerva</v>
      </c>
      <c r="M8811" t="str">
        <f>_xlfn.XLOOKUP(G8811,dMateriaPrima!$A$2:$A$12,dMateriaPrima!$B$2:$B$12)</f>
        <v>Areia</v>
      </c>
      <c r="N8811" s="2">
        <f>_xlfn.XLOOKUP(G8811,dMateriaPrima!$A$2:$A$12,dMateriaPrima!$C$2:$C$12)</f>
        <v>3.59</v>
      </c>
      <c r="O8811" s="3">
        <f t="shared" si="685"/>
        <v>441.57</v>
      </c>
      <c r="P8811" s="4">
        <f t="shared" si="686"/>
        <v>0</v>
      </c>
      <c r="Q8811" s="3">
        <f t="shared" si="687"/>
        <v>441.57</v>
      </c>
      <c r="R8811" t="str">
        <f t="shared" si="688"/>
        <v>Em atraso</v>
      </c>
      <c r="S8811" s="5">
        <f t="shared" si="689"/>
        <v>1</v>
      </c>
    </row>
    <row r="8812" spans="1:19" x14ac:dyDescent="0.25">
      <c r="A8812">
        <v>8811</v>
      </c>
      <c r="B8812" s="1">
        <v>44463</v>
      </c>
      <c r="C8812" s="1">
        <v>44473</v>
      </c>
      <c r="D8812" s="1">
        <v>44475</v>
      </c>
      <c r="E8812" s="1">
        <v>44474</v>
      </c>
      <c r="F8812">
        <v>4</v>
      </c>
      <c r="G8812">
        <v>5</v>
      </c>
      <c r="H8812">
        <v>268</v>
      </c>
      <c r="I8812" s="6">
        <v>0</v>
      </c>
      <c r="J8812">
        <v>3</v>
      </c>
      <c r="K8812" t="str">
        <f>_xlfn.XLOOKUP(fCompras!F8812,dComprador!$A$2:$A$7,dComprador!$B$2:$B$7)</f>
        <v>Lira</v>
      </c>
      <c r="L8812" t="str">
        <f>_xlfn.XLOOKUP(J8812,dFornecedor!$A$2:$A$6,dFornecedor!$B$2:$B$6)</f>
        <v>StepUp</v>
      </c>
      <c r="M8812" t="str">
        <f>_xlfn.XLOOKUP(G8812,dMateriaPrima!$A$2:$A$12,dMateriaPrima!$B$2:$B$12)</f>
        <v>Areia</v>
      </c>
      <c r="N8812" s="2">
        <f>_xlfn.XLOOKUP(G8812,dMateriaPrima!$A$2:$A$12,dMateriaPrima!$C$2:$C$12)</f>
        <v>3.59</v>
      </c>
      <c r="O8812" s="3">
        <f t="shared" si="685"/>
        <v>962.12</v>
      </c>
      <c r="P8812" s="4">
        <f t="shared" si="686"/>
        <v>0</v>
      </c>
      <c r="Q8812" s="3">
        <f t="shared" si="687"/>
        <v>962.12</v>
      </c>
      <c r="R8812" t="str">
        <f t="shared" si="688"/>
        <v>No prazo</v>
      </c>
      <c r="S8812" s="5">
        <f t="shared" si="689"/>
        <v>0</v>
      </c>
    </row>
    <row r="8813" spans="1:19" x14ac:dyDescent="0.25">
      <c r="A8813">
        <v>8812</v>
      </c>
      <c r="B8813" s="1">
        <v>44463</v>
      </c>
      <c r="C8813" s="1">
        <v>44464</v>
      </c>
      <c r="D8813" s="1">
        <v>44471</v>
      </c>
      <c r="E8813" s="1">
        <v>44472</v>
      </c>
      <c r="F8813">
        <v>4</v>
      </c>
      <c r="G8813">
        <v>10</v>
      </c>
      <c r="H8813">
        <v>509</v>
      </c>
      <c r="I8813" s="6">
        <v>0</v>
      </c>
      <c r="J8813">
        <v>3</v>
      </c>
      <c r="K8813" t="str">
        <f>_xlfn.XLOOKUP(fCompras!F8813,dComprador!$A$2:$A$7,dComprador!$B$2:$B$7)</f>
        <v>Lira</v>
      </c>
      <c r="L8813" t="str">
        <f>_xlfn.XLOOKUP(J8813,dFornecedor!$A$2:$A$6,dFornecedor!$B$2:$B$6)</f>
        <v>StepUp</v>
      </c>
      <c r="M8813" t="str">
        <f>_xlfn.XLOOKUP(G8813,dMateriaPrima!$A$2:$A$12,dMateriaPrima!$B$2:$B$12)</f>
        <v>Pedra Britada</v>
      </c>
      <c r="N8813" s="2">
        <f>_xlfn.XLOOKUP(G8813,dMateriaPrima!$A$2:$A$12,dMateriaPrima!$C$2:$C$12)</f>
        <v>56</v>
      </c>
      <c r="O8813" s="3">
        <f t="shared" si="685"/>
        <v>28504</v>
      </c>
      <c r="P8813" s="4">
        <f t="shared" si="686"/>
        <v>0</v>
      </c>
      <c r="Q8813" s="3">
        <f t="shared" si="687"/>
        <v>28504</v>
      </c>
      <c r="R8813" t="str">
        <f t="shared" si="688"/>
        <v>Em atraso</v>
      </c>
      <c r="S8813" s="5">
        <f t="shared" si="689"/>
        <v>1</v>
      </c>
    </row>
    <row r="8814" spans="1:19" x14ac:dyDescent="0.25">
      <c r="A8814">
        <v>8813</v>
      </c>
      <c r="B8814" s="1">
        <v>44463</v>
      </c>
      <c r="C8814" s="1">
        <v>44463</v>
      </c>
      <c r="D8814" s="1">
        <v>44481</v>
      </c>
      <c r="E8814" s="1">
        <v>44486</v>
      </c>
      <c r="F8814">
        <v>1</v>
      </c>
      <c r="G8814">
        <v>11</v>
      </c>
      <c r="H8814">
        <v>149</v>
      </c>
      <c r="I8814" s="6">
        <v>0</v>
      </c>
      <c r="J8814">
        <v>2</v>
      </c>
      <c r="K8814" t="str">
        <f>_xlfn.XLOOKUP(fCompras!F8814,dComprador!$A$2:$A$7,dComprador!$B$2:$B$7)</f>
        <v>Alon</v>
      </c>
      <c r="L8814" t="str">
        <f>_xlfn.XLOOKUP(J8814,dFornecedor!$A$2:$A$6,dFornecedor!$B$2:$B$6)</f>
        <v>Minerva</v>
      </c>
      <c r="M8814" t="str">
        <f>_xlfn.XLOOKUP(G8814,dMateriaPrima!$A$2:$A$12,dMateriaPrima!$B$2:$B$12)</f>
        <v>Papel</v>
      </c>
      <c r="N8814" s="2">
        <f>_xlfn.XLOOKUP(G8814,dMateriaPrima!$A$2:$A$12,dMateriaPrima!$C$2:$C$12)</f>
        <v>9</v>
      </c>
      <c r="O8814" s="3">
        <f t="shared" si="685"/>
        <v>1341</v>
      </c>
      <c r="P8814" s="4">
        <f t="shared" si="686"/>
        <v>0</v>
      </c>
      <c r="Q8814" s="3">
        <f t="shared" si="687"/>
        <v>1341</v>
      </c>
      <c r="R8814" t="str">
        <f t="shared" si="688"/>
        <v>Em atraso</v>
      </c>
      <c r="S8814" s="5">
        <f t="shared" si="689"/>
        <v>5</v>
      </c>
    </row>
    <row r="8815" spans="1:19" x14ac:dyDescent="0.25">
      <c r="A8815">
        <v>8814</v>
      </c>
      <c r="B8815" s="1">
        <v>44463</v>
      </c>
      <c r="C8815" s="1">
        <v>44466</v>
      </c>
      <c r="D8815" s="1">
        <v>44480</v>
      </c>
      <c r="E8815" s="1">
        <v>44482</v>
      </c>
      <c r="F8815">
        <v>1</v>
      </c>
      <c r="G8815">
        <v>7</v>
      </c>
      <c r="H8815">
        <v>59</v>
      </c>
      <c r="I8815" s="6">
        <v>0</v>
      </c>
      <c r="J8815">
        <v>3</v>
      </c>
      <c r="K8815" t="str">
        <f>_xlfn.XLOOKUP(fCompras!F8815,dComprador!$A$2:$A$7,dComprador!$B$2:$B$7)</f>
        <v>Alon</v>
      </c>
      <c r="L8815" t="str">
        <f>_xlfn.XLOOKUP(J8815,dFornecedor!$A$2:$A$6,dFornecedor!$B$2:$B$6)</f>
        <v>StepUp</v>
      </c>
      <c r="M8815" t="str">
        <f>_xlfn.XLOOKUP(G8815,dMateriaPrima!$A$2:$A$12,dMateriaPrima!$B$2:$B$12)</f>
        <v>Poliéster</v>
      </c>
      <c r="N8815" s="2">
        <f>_xlfn.XLOOKUP(G8815,dMateriaPrima!$A$2:$A$12,dMateriaPrima!$C$2:$C$12)</f>
        <v>8</v>
      </c>
      <c r="O8815" s="3">
        <f t="shared" si="685"/>
        <v>472</v>
      </c>
      <c r="P8815" s="4">
        <f t="shared" si="686"/>
        <v>0</v>
      </c>
      <c r="Q8815" s="3">
        <f t="shared" si="687"/>
        <v>472</v>
      </c>
      <c r="R8815" t="str">
        <f t="shared" si="688"/>
        <v>Em atraso</v>
      </c>
      <c r="S8815" s="5">
        <f t="shared" si="689"/>
        <v>2</v>
      </c>
    </row>
    <row r="8816" spans="1:19" x14ac:dyDescent="0.25">
      <c r="A8816">
        <v>8815</v>
      </c>
      <c r="B8816" s="1">
        <v>44463</v>
      </c>
      <c r="C8816" s="1">
        <v>44473</v>
      </c>
      <c r="D8816" s="1">
        <v>44480</v>
      </c>
      <c r="E8816" s="1">
        <v>44482</v>
      </c>
      <c r="F8816">
        <v>1</v>
      </c>
      <c r="G8816">
        <v>11</v>
      </c>
      <c r="H8816">
        <v>212</v>
      </c>
      <c r="I8816" s="6">
        <v>0</v>
      </c>
      <c r="J8816">
        <v>1</v>
      </c>
      <c r="K8816" t="str">
        <f>_xlfn.XLOOKUP(fCompras!F8816,dComprador!$A$2:$A$7,dComprador!$B$2:$B$7)</f>
        <v>Alon</v>
      </c>
      <c r="L8816" t="str">
        <f>_xlfn.XLOOKUP(J8816,dFornecedor!$A$2:$A$6,dFornecedor!$B$2:$B$6)</f>
        <v>NorthShore</v>
      </c>
      <c r="M8816" t="str">
        <f>_xlfn.XLOOKUP(G8816,dMateriaPrima!$A$2:$A$12,dMateriaPrima!$B$2:$B$12)</f>
        <v>Papel</v>
      </c>
      <c r="N8816" s="2">
        <f>_xlfn.XLOOKUP(G8816,dMateriaPrima!$A$2:$A$12,dMateriaPrima!$C$2:$C$12)</f>
        <v>9</v>
      </c>
      <c r="O8816" s="3">
        <f t="shared" si="685"/>
        <v>1908</v>
      </c>
      <c r="P8816" s="4">
        <f t="shared" si="686"/>
        <v>0</v>
      </c>
      <c r="Q8816" s="3">
        <f t="shared" si="687"/>
        <v>1908</v>
      </c>
      <c r="R8816" t="str">
        <f t="shared" si="688"/>
        <v>Em atraso</v>
      </c>
      <c r="S8816" s="5">
        <f t="shared" si="689"/>
        <v>2</v>
      </c>
    </row>
    <row r="8817" spans="1:19" x14ac:dyDescent="0.25">
      <c r="A8817">
        <v>8816</v>
      </c>
      <c r="B8817" s="1">
        <v>44463</v>
      </c>
      <c r="C8817" s="1">
        <v>44467</v>
      </c>
      <c r="D8817" s="1">
        <v>44492</v>
      </c>
      <c r="E8817" s="1">
        <v>44494</v>
      </c>
      <c r="F8817">
        <v>1</v>
      </c>
      <c r="G8817">
        <v>11</v>
      </c>
      <c r="H8817">
        <v>295</v>
      </c>
      <c r="I8817" s="6">
        <v>0</v>
      </c>
      <c r="J8817">
        <v>2</v>
      </c>
      <c r="K8817" t="str">
        <f>_xlfn.XLOOKUP(fCompras!F8817,dComprador!$A$2:$A$7,dComprador!$B$2:$B$7)</f>
        <v>Alon</v>
      </c>
      <c r="L8817" t="str">
        <f>_xlfn.XLOOKUP(J8817,dFornecedor!$A$2:$A$6,dFornecedor!$B$2:$B$6)</f>
        <v>Minerva</v>
      </c>
      <c r="M8817" t="str">
        <f>_xlfn.XLOOKUP(G8817,dMateriaPrima!$A$2:$A$12,dMateriaPrima!$B$2:$B$12)</f>
        <v>Papel</v>
      </c>
      <c r="N8817" s="2">
        <f>_xlfn.XLOOKUP(G8817,dMateriaPrima!$A$2:$A$12,dMateriaPrima!$C$2:$C$12)</f>
        <v>9</v>
      </c>
      <c r="O8817" s="3">
        <f t="shared" si="685"/>
        <v>2655</v>
      </c>
      <c r="P8817" s="4">
        <f t="shared" si="686"/>
        <v>0</v>
      </c>
      <c r="Q8817" s="3">
        <f t="shared" si="687"/>
        <v>2655</v>
      </c>
      <c r="R8817" t="str">
        <f t="shared" si="688"/>
        <v>Em atraso</v>
      </c>
      <c r="S8817" s="5">
        <f t="shared" si="689"/>
        <v>2</v>
      </c>
    </row>
    <row r="8818" spans="1:19" x14ac:dyDescent="0.25">
      <c r="A8818">
        <v>8817</v>
      </c>
      <c r="B8818" s="1">
        <v>44463</v>
      </c>
      <c r="C8818" s="1">
        <v>44473</v>
      </c>
      <c r="D8818" s="1">
        <v>44494</v>
      </c>
      <c r="E8818" s="1">
        <v>44497</v>
      </c>
      <c r="F8818">
        <v>1</v>
      </c>
      <c r="G8818">
        <v>7</v>
      </c>
      <c r="H8818">
        <v>211</v>
      </c>
      <c r="I8818" s="6">
        <v>0</v>
      </c>
      <c r="J8818">
        <v>3</v>
      </c>
      <c r="K8818" t="str">
        <f>_xlfn.XLOOKUP(fCompras!F8818,dComprador!$A$2:$A$7,dComprador!$B$2:$B$7)</f>
        <v>Alon</v>
      </c>
      <c r="L8818" t="str">
        <f>_xlfn.XLOOKUP(J8818,dFornecedor!$A$2:$A$6,dFornecedor!$B$2:$B$6)</f>
        <v>StepUp</v>
      </c>
      <c r="M8818" t="str">
        <f>_xlfn.XLOOKUP(G8818,dMateriaPrima!$A$2:$A$12,dMateriaPrima!$B$2:$B$12)</f>
        <v>Poliéster</v>
      </c>
      <c r="N8818" s="2">
        <f>_xlfn.XLOOKUP(G8818,dMateriaPrima!$A$2:$A$12,dMateriaPrima!$C$2:$C$12)</f>
        <v>8</v>
      </c>
      <c r="O8818" s="3">
        <f t="shared" si="685"/>
        <v>1688</v>
      </c>
      <c r="P8818" s="4">
        <f t="shared" si="686"/>
        <v>0</v>
      </c>
      <c r="Q8818" s="3">
        <f t="shared" si="687"/>
        <v>1688</v>
      </c>
      <c r="R8818" t="str">
        <f t="shared" si="688"/>
        <v>Em atraso</v>
      </c>
      <c r="S8818" s="5">
        <f t="shared" si="689"/>
        <v>3</v>
      </c>
    </row>
    <row r="8819" spans="1:19" x14ac:dyDescent="0.25">
      <c r="A8819">
        <v>8818</v>
      </c>
      <c r="B8819" s="1">
        <v>44463</v>
      </c>
      <c r="C8819" s="1">
        <v>44465</v>
      </c>
      <c r="D8819" s="1">
        <v>44493</v>
      </c>
      <c r="E8819" s="1">
        <v>44496</v>
      </c>
      <c r="F8819">
        <v>1</v>
      </c>
      <c r="G8819">
        <v>7</v>
      </c>
      <c r="H8819">
        <v>121</v>
      </c>
      <c r="I8819" s="6">
        <v>0</v>
      </c>
      <c r="J8819">
        <v>1</v>
      </c>
      <c r="K8819" t="str">
        <f>_xlfn.XLOOKUP(fCompras!F8819,dComprador!$A$2:$A$7,dComprador!$B$2:$B$7)</f>
        <v>Alon</v>
      </c>
      <c r="L8819" t="str">
        <f>_xlfn.XLOOKUP(J8819,dFornecedor!$A$2:$A$6,dFornecedor!$B$2:$B$6)</f>
        <v>NorthShore</v>
      </c>
      <c r="M8819" t="str">
        <f>_xlfn.XLOOKUP(G8819,dMateriaPrima!$A$2:$A$12,dMateriaPrima!$B$2:$B$12)</f>
        <v>Poliéster</v>
      </c>
      <c r="N8819" s="2">
        <f>_xlfn.XLOOKUP(G8819,dMateriaPrima!$A$2:$A$12,dMateriaPrima!$C$2:$C$12)</f>
        <v>8</v>
      </c>
      <c r="O8819" s="3">
        <f t="shared" si="685"/>
        <v>968</v>
      </c>
      <c r="P8819" s="4">
        <f t="shared" si="686"/>
        <v>0</v>
      </c>
      <c r="Q8819" s="3">
        <f t="shared" si="687"/>
        <v>968</v>
      </c>
      <c r="R8819" t="str">
        <f t="shared" si="688"/>
        <v>Em atraso</v>
      </c>
      <c r="S8819" s="5">
        <f t="shared" si="689"/>
        <v>3</v>
      </c>
    </row>
    <row r="8820" spans="1:19" x14ac:dyDescent="0.25">
      <c r="A8820">
        <v>8819</v>
      </c>
      <c r="B8820" s="1">
        <v>44463</v>
      </c>
      <c r="C8820" s="1">
        <v>44466</v>
      </c>
      <c r="D8820" s="1">
        <v>44485</v>
      </c>
      <c r="E8820" s="1">
        <v>44489</v>
      </c>
      <c r="F8820">
        <v>1</v>
      </c>
      <c r="G8820">
        <v>7</v>
      </c>
      <c r="H8820">
        <v>3</v>
      </c>
      <c r="I8820" s="6">
        <v>0</v>
      </c>
      <c r="J8820">
        <v>5</v>
      </c>
      <c r="K8820" t="str">
        <f>_xlfn.XLOOKUP(fCompras!F8820,dComprador!$A$2:$A$7,dComprador!$B$2:$B$7)</f>
        <v>Alon</v>
      </c>
      <c r="L8820" t="str">
        <f>_xlfn.XLOOKUP(J8820,dFornecedor!$A$2:$A$6,dFornecedor!$B$2:$B$6)</f>
        <v>Atlas</v>
      </c>
      <c r="M8820" t="str">
        <f>_xlfn.XLOOKUP(G8820,dMateriaPrima!$A$2:$A$12,dMateriaPrima!$B$2:$B$12)</f>
        <v>Poliéster</v>
      </c>
      <c r="N8820" s="2">
        <f>_xlfn.XLOOKUP(G8820,dMateriaPrima!$A$2:$A$12,dMateriaPrima!$C$2:$C$12)</f>
        <v>8</v>
      </c>
      <c r="O8820" s="3">
        <f t="shared" si="685"/>
        <v>24</v>
      </c>
      <c r="P8820" s="4">
        <f t="shared" si="686"/>
        <v>0</v>
      </c>
      <c r="Q8820" s="3">
        <f t="shared" si="687"/>
        <v>24</v>
      </c>
      <c r="R8820" t="str">
        <f t="shared" si="688"/>
        <v>Em atraso</v>
      </c>
      <c r="S8820" s="5">
        <f t="shared" si="689"/>
        <v>4</v>
      </c>
    </row>
    <row r="8821" spans="1:19" x14ac:dyDescent="0.25">
      <c r="A8821">
        <v>8820</v>
      </c>
      <c r="B8821" s="1">
        <v>44464</v>
      </c>
      <c r="C8821" s="1">
        <v>44464</v>
      </c>
      <c r="D8821" s="1">
        <v>44469</v>
      </c>
      <c r="E8821" s="1">
        <v>44471</v>
      </c>
      <c r="F8821">
        <v>4</v>
      </c>
      <c r="G8821">
        <v>7</v>
      </c>
      <c r="H8821">
        <v>278</v>
      </c>
      <c r="I8821" s="6">
        <v>0</v>
      </c>
      <c r="J8821">
        <v>2</v>
      </c>
      <c r="K8821" t="str">
        <f>_xlfn.XLOOKUP(fCompras!F8821,dComprador!$A$2:$A$7,dComprador!$B$2:$B$7)</f>
        <v>Lira</v>
      </c>
      <c r="L8821" t="str">
        <f>_xlfn.XLOOKUP(J8821,dFornecedor!$A$2:$A$6,dFornecedor!$B$2:$B$6)</f>
        <v>Minerva</v>
      </c>
      <c r="M8821" t="str">
        <f>_xlfn.XLOOKUP(G8821,dMateriaPrima!$A$2:$A$12,dMateriaPrima!$B$2:$B$12)</f>
        <v>Poliéster</v>
      </c>
      <c r="N8821" s="2">
        <f>_xlfn.XLOOKUP(G8821,dMateriaPrima!$A$2:$A$12,dMateriaPrima!$C$2:$C$12)</f>
        <v>8</v>
      </c>
      <c r="O8821" s="3">
        <f t="shared" si="685"/>
        <v>2224</v>
      </c>
      <c r="P8821" s="4">
        <f t="shared" si="686"/>
        <v>0</v>
      </c>
      <c r="Q8821" s="3">
        <f t="shared" si="687"/>
        <v>2224</v>
      </c>
      <c r="R8821" t="str">
        <f t="shared" si="688"/>
        <v>Em atraso</v>
      </c>
      <c r="S8821" s="5">
        <f t="shared" si="689"/>
        <v>2</v>
      </c>
    </row>
    <row r="8822" spans="1:19" x14ac:dyDescent="0.25">
      <c r="A8822">
        <v>8821</v>
      </c>
      <c r="B8822" s="1">
        <v>44464</v>
      </c>
      <c r="C8822" s="1">
        <v>44473</v>
      </c>
      <c r="D8822" s="1">
        <v>44474</v>
      </c>
      <c r="E8822" s="1">
        <v>44479</v>
      </c>
      <c r="F8822">
        <v>4</v>
      </c>
      <c r="G8822">
        <v>5</v>
      </c>
      <c r="H8822">
        <v>637</v>
      </c>
      <c r="I8822" s="6">
        <v>0</v>
      </c>
      <c r="J8822">
        <v>3</v>
      </c>
      <c r="K8822" t="str">
        <f>_xlfn.XLOOKUP(fCompras!F8822,dComprador!$A$2:$A$7,dComprador!$B$2:$B$7)</f>
        <v>Lira</v>
      </c>
      <c r="L8822" t="str">
        <f>_xlfn.XLOOKUP(J8822,dFornecedor!$A$2:$A$6,dFornecedor!$B$2:$B$6)</f>
        <v>StepUp</v>
      </c>
      <c r="M8822" t="str">
        <f>_xlfn.XLOOKUP(G8822,dMateriaPrima!$A$2:$A$12,dMateriaPrima!$B$2:$B$12)</f>
        <v>Areia</v>
      </c>
      <c r="N8822" s="2">
        <f>_xlfn.XLOOKUP(G8822,dMateriaPrima!$A$2:$A$12,dMateriaPrima!$C$2:$C$12)</f>
        <v>3.59</v>
      </c>
      <c r="O8822" s="3">
        <f t="shared" si="685"/>
        <v>2286.83</v>
      </c>
      <c r="P8822" s="4">
        <f t="shared" si="686"/>
        <v>0</v>
      </c>
      <c r="Q8822" s="3">
        <f t="shared" si="687"/>
        <v>2286.83</v>
      </c>
      <c r="R8822" t="str">
        <f t="shared" si="688"/>
        <v>Em atraso</v>
      </c>
      <c r="S8822" s="5">
        <f t="shared" si="689"/>
        <v>5</v>
      </c>
    </row>
    <row r="8823" spans="1:19" x14ac:dyDescent="0.25">
      <c r="A8823">
        <v>8822</v>
      </c>
      <c r="B8823" s="1">
        <v>44464</v>
      </c>
      <c r="C8823" s="1">
        <v>44464</v>
      </c>
      <c r="D8823" s="1">
        <v>44469</v>
      </c>
      <c r="E8823" s="1">
        <v>44472</v>
      </c>
      <c r="F8823">
        <v>4</v>
      </c>
      <c r="G8823">
        <v>4</v>
      </c>
      <c r="H8823">
        <v>15</v>
      </c>
      <c r="I8823" s="6">
        <v>0</v>
      </c>
      <c r="J8823">
        <v>2</v>
      </c>
      <c r="K8823" t="str">
        <f>_xlfn.XLOOKUP(fCompras!F8823,dComprador!$A$2:$A$7,dComprador!$B$2:$B$7)</f>
        <v>Lira</v>
      </c>
      <c r="L8823" t="str">
        <f>_xlfn.XLOOKUP(J8823,dFornecedor!$A$2:$A$6,dFornecedor!$B$2:$B$6)</f>
        <v>Minerva</v>
      </c>
      <c r="M8823" t="str">
        <f>_xlfn.XLOOKUP(G8823,dMateriaPrima!$A$2:$A$12,dMateriaPrima!$B$2:$B$12)</f>
        <v>Madeira</v>
      </c>
      <c r="N8823" s="2">
        <f>_xlfn.XLOOKUP(G8823,dMateriaPrima!$A$2:$A$12,dMateriaPrima!$C$2:$C$12)</f>
        <v>168</v>
      </c>
      <c r="O8823" s="3">
        <f t="shared" si="685"/>
        <v>2520</v>
      </c>
      <c r="P8823" s="4">
        <f t="shared" si="686"/>
        <v>0</v>
      </c>
      <c r="Q8823" s="3">
        <f t="shared" si="687"/>
        <v>2520</v>
      </c>
      <c r="R8823" t="str">
        <f t="shared" si="688"/>
        <v>Em atraso</v>
      </c>
      <c r="S8823" s="5">
        <f t="shared" si="689"/>
        <v>3</v>
      </c>
    </row>
    <row r="8824" spans="1:19" x14ac:dyDescent="0.25">
      <c r="A8824">
        <v>8823</v>
      </c>
      <c r="B8824" s="1">
        <v>44464</v>
      </c>
      <c r="C8824" s="1">
        <v>44464</v>
      </c>
      <c r="D8824" s="1">
        <v>44471</v>
      </c>
      <c r="E8824" s="1">
        <v>44473</v>
      </c>
      <c r="F8824">
        <v>4</v>
      </c>
      <c r="G8824">
        <v>8</v>
      </c>
      <c r="H8824">
        <v>374</v>
      </c>
      <c r="I8824" s="6">
        <v>0.39</v>
      </c>
      <c r="J8824">
        <v>5</v>
      </c>
      <c r="K8824" t="str">
        <f>_xlfn.XLOOKUP(fCompras!F8824,dComprador!$A$2:$A$7,dComprador!$B$2:$B$7)</f>
        <v>Lira</v>
      </c>
      <c r="L8824" t="str">
        <f>_xlfn.XLOOKUP(J8824,dFornecedor!$A$2:$A$6,dFornecedor!$B$2:$B$6)</f>
        <v>Atlas</v>
      </c>
      <c r="M8824" t="str">
        <f>_xlfn.XLOOKUP(G8824,dMateriaPrima!$A$2:$A$12,dMateriaPrima!$B$2:$B$12)</f>
        <v>Cimento</v>
      </c>
      <c r="N8824" s="2">
        <f>_xlfn.XLOOKUP(G8824,dMateriaPrima!$A$2:$A$12,dMateriaPrima!$C$2:$C$12)</f>
        <v>23</v>
      </c>
      <c r="O8824" s="3">
        <f t="shared" si="685"/>
        <v>8602</v>
      </c>
      <c r="P8824" s="4">
        <f t="shared" si="686"/>
        <v>3354.78</v>
      </c>
      <c r="Q8824" s="3">
        <f t="shared" si="687"/>
        <v>5247.2199999999993</v>
      </c>
      <c r="R8824" t="str">
        <f t="shared" si="688"/>
        <v>Em atraso</v>
      </c>
      <c r="S8824" s="5">
        <f t="shared" si="689"/>
        <v>2</v>
      </c>
    </row>
    <row r="8825" spans="1:19" x14ac:dyDescent="0.25">
      <c r="A8825">
        <v>8824</v>
      </c>
      <c r="B8825" s="1">
        <v>44464</v>
      </c>
      <c r="C8825" s="1">
        <v>44464</v>
      </c>
      <c r="D8825" s="1">
        <v>44496</v>
      </c>
      <c r="E8825" s="1">
        <v>44499</v>
      </c>
      <c r="F8825">
        <v>1</v>
      </c>
      <c r="G8825">
        <v>9</v>
      </c>
      <c r="H8825">
        <v>266</v>
      </c>
      <c r="I8825" s="6">
        <v>0</v>
      </c>
      <c r="J8825">
        <v>2</v>
      </c>
      <c r="K8825" t="str">
        <f>_xlfn.XLOOKUP(fCompras!F8825,dComprador!$A$2:$A$7,dComprador!$B$2:$B$7)</f>
        <v>Alon</v>
      </c>
      <c r="L8825" t="str">
        <f>_xlfn.XLOOKUP(J8825,dFornecedor!$A$2:$A$6,dFornecedor!$B$2:$B$6)</f>
        <v>Minerva</v>
      </c>
      <c r="M8825" t="str">
        <f>_xlfn.XLOOKUP(G8825,dMateriaPrima!$A$2:$A$12,dMateriaPrima!$B$2:$B$12)</f>
        <v>Couro</v>
      </c>
      <c r="N8825" s="2">
        <f>_xlfn.XLOOKUP(G8825,dMateriaPrima!$A$2:$A$12,dMateriaPrima!$C$2:$C$12)</f>
        <v>4.4000000000000004</v>
      </c>
      <c r="O8825" s="3">
        <f t="shared" si="685"/>
        <v>1170.4000000000001</v>
      </c>
      <c r="P8825" s="4">
        <f t="shared" si="686"/>
        <v>0</v>
      </c>
      <c r="Q8825" s="3">
        <f t="shared" si="687"/>
        <v>1170.4000000000001</v>
      </c>
      <c r="R8825" t="str">
        <f t="shared" si="688"/>
        <v>Em atraso</v>
      </c>
      <c r="S8825" s="5">
        <f t="shared" si="689"/>
        <v>3</v>
      </c>
    </row>
    <row r="8826" spans="1:19" x14ac:dyDescent="0.25">
      <c r="A8826">
        <v>8825</v>
      </c>
      <c r="B8826" s="1">
        <v>44464</v>
      </c>
      <c r="C8826" s="1">
        <v>44475</v>
      </c>
      <c r="D8826" s="1">
        <v>44484</v>
      </c>
      <c r="E8826" s="1">
        <v>44486</v>
      </c>
      <c r="F8826">
        <v>1</v>
      </c>
      <c r="G8826">
        <v>8</v>
      </c>
      <c r="H8826">
        <v>376</v>
      </c>
      <c r="I8826" s="6">
        <v>0</v>
      </c>
      <c r="J8826">
        <v>1</v>
      </c>
      <c r="K8826" t="str">
        <f>_xlfn.XLOOKUP(fCompras!F8826,dComprador!$A$2:$A$7,dComprador!$B$2:$B$7)</f>
        <v>Alon</v>
      </c>
      <c r="L8826" t="str">
        <f>_xlfn.XLOOKUP(J8826,dFornecedor!$A$2:$A$6,dFornecedor!$B$2:$B$6)</f>
        <v>NorthShore</v>
      </c>
      <c r="M8826" t="str">
        <f>_xlfn.XLOOKUP(G8826,dMateriaPrima!$A$2:$A$12,dMateriaPrima!$B$2:$B$12)</f>
        <v>Cimento</v>
      </c>
      <c r="N8826" s="2">
        <f>_xlfn.XLOOKUP(G8826,dMateriaPrima!$A$2:$A$12,dMateriaPrima!$C$2:$C$12)</f>
        <v>23</v>
      </c>
      <c r="O8826" s="3">
        <f t="shared" si="685"/>
        <v>8648</v>
      </c>
      <c r="P8826" s="4">
        <f t="shared" si="686"/>
        <v>0</v>
      </c>
      <c r="Q8826" s="3">
        <f t="shared" si="687"/>
        <v>8648</v>
      </c>
      <c r="R8826" t="str">
        <f t="shared" si="688"/>
        <v>Em atraso</v>
      </c>
      <c r="S8826" s="5">
        <f t="shared" si="689"/>
        <v>2</v>
      </c>
    </row>
    <row r="8827" spans="1:19" x14ac:dyDescent="0.25">
      <c r="A8827">
        <v>8826</v>
      </c>
      <c r="B8827" s="1">
        <v>44464</v>
      </c>
      <c r="C8827" s="1">
        <v>44464</v>
      </c>
      <c r="D8827" s="1">
        <v>44495</v>
      </c>
      <c r="E8827" s="1">
        <v>44497</v>
      </c>
      <c r="F8827">
        <v>1</v>
      </c>
      <c r="G8827">
        <v>8</v>
      </c>
      <c r="H8827">
        <v>293</v>
      </c>
      <c r="I8827" s="6">
        <v>0</v>
      </c>
      <c r="J8827">
        <v>2</v>
      </c>
      <c r="K8827" t="str">
        <f>_xlfn.XLOOKUP(fCompras!F8827,dComprador!$A$2:$A$7,dComprador!$B$2:$B$7)</f>
        <v>Alon</v>
      </c>
      <c r="L8827" t="str">
        <f>_xlfn.XLOOKUP(J8827,dFornecedor!$A$2:$A$6,dFornecedor!$B$2:$B$6)</f>
        <v>Minerva</v>
      </c>
      <c r="M8827" t="str">
        <f>_xlfn.XLOOKUP(G8827,dMateriaPrima!$A$2:$A$12,dMateriaPrima!$B$2:$B$12)</f>
        <v>Cimento</v>
      </c>
      <c r="N8827" s="2">
        <f>_xlfn.XLOOKUP(G8827,dMateriaPrima!$A$2:$A$12,dMateriaPrima!$C$2:$C$12)</f>
        <v>23</v>
      </c>
      <c r="O8827" s="3">
        <f t="shared" si="685"/>
        <v>6739</v>
      </c>
      <c r="P8827" s="4">
        <f t="shared" si="686"/>
        <v>0</v>
      </c>
      <c r="Q8827" s="3">
        <f t="shared" si="687"/>
        <v>6739</v>
      </c>
      <c r="R8827" t="str">
        <f t="shared" si="688"/>
        <v>Em atraso</v>
      </c>
      <c r="S8827" s="5">
        <f t="shared" si="689"/>
        <v>2</v>
      </c>
    </row>
    <row r="8828" spans="1:19" x14ac:dyDescent="0.25">
      <c r="A8828">
        <v>8827</v>
      </c>
      <c r="B8828" s="1">
        <v>44464</v>
      </c>
      <c r="C8828" s="1">
        <v>44466</v>
      </c>
      <c r="D8828" s="1">
        <v>44487</v>
      </c>
      <c r="E8828" s="1">
        <v>44488</v>
      </c>
      <c r="F8828">
        <v>1</v>
      </c>
      <c r="G8828">
        <v>10</v>
      </c>
      <c r="H8828">
        <v>279</v>
      </c>
      <c r="I8828" s="6">
        <v>0</v>
      </c>
      <c r="J8828">
        <v>2</v>
      </c>
      <c r="K8828" t="str">
        <f>_xlfn.XLOOKUP(fCompras!F8828,dComprador!$A$2:$A$7,dComprador!$B$2:$B$7)</f>
        <v>Alon</v>
      </c>
      <c r="L8828" t="str">
        <f>_xlfn.XLOOKUP(J8828,dFornecedor!$A$2:$A$6,dFornecedor!$B$2:$B$6)</f>
        <v>Minerva</v>
      </c>
      <c r="M8828" t="str">
        <f>_xlfn.XLOOKUP(G8828,dMateriaPrima!$A$2:$A$12,dMateriaPrima!$B$2:$B$12)</f>
        <v>Pedra Britada</v>
      </c>
      <c r="N8828" s="2">
        <f>_xlfn.XLOOKUP(G8828,dMateriaPrima!$A$2:$A$12,dMateriaPrima!$C$2:$C$12)</f>
        <v>56</v>
      </c>
      <c r="O8828" s="3">
        <f t="shared" si="685"/>
        <v>15624</v>
      </c>
      <c r="P8828" s="4">
        <f t="shared" si="686"/>
        <v>0</v>
      </c>
      <c r="Q8828" s="3">
        <f t="shared" si="687"/>
        <v>15624</v>
      </c>
      <c r="R8828" t="str">
        <f t="shared" si="688"/>
        <v>Em atraso</v>
      </c>
      <c r="S8828" s="5">
        <f t="shared" si="689"/>
        <v>1</v>
      </c>
    </row>
    <row r="8829" spans="1:19" x14ac:dyDescent="0.25">
      <c r="A8829">
        <v>8828</v>
      </c>
      <c r="B8829" s="1">
        <v>44465</v>
      </c>
      <c r="C8829" s="1">
        <v>44465</v>
      </c>
      <c r="D8829" s="1">
        <v>44476</v>
      </c>
      <c r="E8829" s="1">
        <v>44481</v>
      </c>
      <c r="F8829">
        <v>4</v>
      </c>
      <c r="G8829">
        <v>5</v>
      </c>
      <c r="H8829">
        <v>44</v>
      </c>
      <c r="I8829" s="6">
        <v>0</v>
      </c>
      <c r="J8829">
        <v>4</v>
      </c>
      <c r="K8829" t="str">
        <f>_xlfn.XLOOKUP(fCompras!F8829,dComprador!$A$2:$A$7,dComprador!$B$2:$B$7)</f>
        <v>Lira</v>
      </c>
      <c r="L8829" t="str">
        <f>_xlfn.XLOOKUP(J8829,dFornecedor!$A$2:$A$6,dFornecedor!$B$2:$B$6)</f>
        <v>AlphaOmega</v>
      </c>
      <c r="M8829" t="str">
        <f>_xlfn.XLOOKUP(G8829,dMateriaPrima!$A$2:$A$12,dMateriaPrima!$B$2:$B$12)</f>
        <v>Areia</v>
      </c>
      <c r="N8829" s="2">
        <f>_xlfn.XLOOKUP(G8829,dMateriaPrima!$A$2:$A$12,dMateriaPrima!$C$2:$C$12)</f>
        <v>3.59</v>
      </c>
      <c r="O8829" s="3">
        <f t="shared" si="685"/>
        <v>157.95999999999998</v>
      </c>
      <c r="P8829" s="4">
        <f t="shared" si="686"/>
        <v>0</v>
      </c>
      <c r="Q8829" s="3">
        <f t="shared" si="687"/>
        <v>157.95999999999998</v>
      </c>
      <c r="R8829" t="str">
        <f t="shared" si="688"/>
        <v>Em atraso</v>
      </c>
      <c r="S8829" s="5">
        <f t="shared" si="689"/>
        <v>5</v>
      </c>
    </row>
    <row r="8830" spans="1:19" x14ac:dyDescent="0.25">
      <c r="A8830">
        <v>8829</v>
      </c>
      <c r="B8830" s="1">
        <v>44465</v>
      </c>
      <c r="C8830" s="1">
        <v>44465</v>
      </c>
      <c r="D8830" s="1">
        <v>44470</v>
      </c>
      <c r="E8830" s="1">
        <v>44475</v>
      </c>
      <c r="F8830">
        <v>4</v>
      </c>
      <c r="G8830">
        <v>11</v>
      </c>
      <c r="H8830">
        <v>323</v>
      </c>
      <c r="I8830" s="6">
        <v>0</v>
      </c>
      <c r="J8830">
        <v>2</v>
      </c>
      <c r="K8830" t="str">
        <f>_xlfn.XLOOKUP(fCompras!F8830,dComprador!$A$2:$A$7,dComprador!$B$2:$B$7)</f>
        <v>Lira</v>
      </c>
      <c r="L8830" t="str">
        <f>_xlfn.XLOOKUP(J8830,dFornecedor!$A$2:$A$6,dFornecedor!$B$2:$B$6)</f>
        <v>Minerva</v>
      </c>
      <c r="M8830" t="str">
        <f>_xlfn.XLOOKUP(G8830,dMateriaPrima!$A$2:$A$12,dMateriaPrima!$B$2:$B$12)</f>
        <v>Papel</v>
      </c>
      <c r="N8830" s="2">
        <f>_xlfn.XLOOKUP(G8830,dMateriaPrima!$A$2:$A$12,dMateriaPrima!$C$2:$C$12)</f>
        <v>9</v>
      </c>
      <c r="O8830" s="3">
        <f t="shared" si="685"/>
        <v>2907</v>
      </c>
      <c r="P8830" s="4">
        <f t="shared" si="686"/>
        <v>0</v>
      </c>
      <c r="Q8830" s="3">
        <f t="shared" si="687"/>
        <v>2907</v>
      </c>
      <c r="R8830" t="str">
        <f t="shared" si="688"/>
        <v>Em atraso</v>
      </c>
      <c r="S8830" s="5">
        <f t="shared" si="689"/>
        <v>5</v>
      </c>
    </row>
    <row r="8831" spans="1:19" x14ac:dyDescent="0.25">
      <c r="A8831">
        <v>8830</v>
      </c>
      <c r="B8831" s="1">
        <v>44465</v>
      </c>
      <c r="C8831" s="1">
        <v>44470</v>
      </c>
      <c r="D8831" s="1">
        <v>44473</v>
      </c>
      <c r="E8831" s="1">
        <v>44473</v>
      </c>
      <c r="F8831">
        <v>4</v>
      </c>
      <c r="G8831">
        <v>11</v>
      </c>
      <c r="H8831">
        <v>242</v>
      </c>
      <c r="I8831" s="6">
        <v>0</v>
      </c>
      <c r="J8831">
        <v>1</v>
      </c>
      <c r="K8831" t="str">
        <f>_xlfn.XLOOKUP(fCompras!F8831,dComprador!$A$2:$A$7,dComprador!$B$2:$B$7)</f>
        <v>Lira</v>
      </c>
      <c r="L8831" t="str">
        <f>_xlfn.XLOOKUP(J8831,dFornecedor!$A$2:$A$6,dFornecedor!$B$2:$B$6)</f>
        <v>NorthShore</v>
      </c>
      <c r="M8831" t="str">
        <f>_xlfn.XLOOKUP(G8831,dMateriaPrima!$A$2:$A$12,dMateriaPrima!$B$2:$B$12)</f>
        <v>Papel</v>
      </c>
      <c r="N8831" s="2">
        <f>_xlfn.XLOOKUP(G8831,dMateriaPrima!$A$2:$A$12,dMateriaPrima!$C$2:$C$12)</f>
        <v>9</v>
      </c>
      <c r="O8831" s="3">
        <f t="shared" si="685"/>
        <v>2178</v>
      </c>
      <c r="P8831" s="4">
        <f t="shared" si="686"/>
        <v>0</v>
      </c>
      <c r="Q8831" s="3">
        <f t="shared" si="687"/>
        <v>2178</v>
      </c>
      <c r="R8831" t="str">
        <f t="shared" si="688"/>
        <v>No prazo</v>
      </c>
      <c r="S8831" s="5">
        <f t="shared" si="689"/>
        <v>0</v>
      </c>
    </row>
    <row r="8832" spans="1:19" x14ac:dyDescent="0.25">
      <c r="A8832">
        <v>8831</v>
      </c>
      <c r="B8832" s="1">
        <v>44465</v>
      </c>
      <c r="C8832" s="1">
        <v>44468</v>
      </c>
      <c r="D8832" s="1">
        <v>44482</v>
      </c>
      <c r="E8832" s="1">
        <v>44486</v>
      </c>
      <c r="F8832">
        <v>1</v>
      </c>
      <c r="G8832">
        <v>7</v>
      </c>
      <c r="H8832">
        <v>592</v>
      </c>
      <c r="I8832" s="6">
        <v>0</v>
      </c>
      <c r="J8832">
        <v>4</v>
      </c>
      <c r="K8832" t="str">
        <f>_xlfn.XLOOKUP(fCompras!F8832,dComprador!$A$2:$A$7,dComprador!$B$2:$B$7)</f>
        <v>Alon</v>
      </c>
      <c r="L8832" t="str">
        <f>_xlfn.XLOOKUP(J8832,dFornecedor!$A$2:$A$6,dFornecedor!$B$2:$B$6)</f>
        <v>AlphaOmega</v>
      </c>
      <c r="M8832" t="str">
        <f>_xlfn.XLOOKUP(G8832,dMateriaPrima!$A$2:$A$12,dMateriaPrima!$B$2:$B$12)</f>
        <v>Poliéster</v>
      </c>
      <c r="N8832" s="2">
        <f>_xlfn.XLOOKUP(G8832,dMateriaPrima!$A$2:$A$12,dMateriaPrima!$C$2:$C$12)</f>
        <v>8</v>
      </c>
      <c r="O8832" s="3">
        <f t="shared" si="685"/>
        <v>4736</v>
      </c>
      <c r="P8832" s="4">
        <f t="shared" si="686"/>
        <v>0</v>
      </c>
      <c r="Q8832" s="3">
        <f t="shared" si="687"/>
        <v>4736</v>
      </c>
      <c r="R8832" t="str">
        <f t="shared" si="688"/>
        <v>Em atraso</v>
      </c>
      <c r="S8832" s="5">
        <f t="shared" si="689"/>
        <v>4</v>
      </c>
    </row>
    <row r="8833" spans="1:19" x14ac:dyDescent="0.25">
      <c r="A8833">
        <v>8832</v>
      </c>
      <c r="B8833" s="1">
        <v>44465</v>
      </c>
      <c r="C8833" s="1">
        <v>44465</v>
      </c>
      <c r="D8833" s="1">
        <v>44483</v>
      </c>
      <c r="E8833" s="1">
        <v>44488</v>
      </c>
      <c r="F8833">
        <v>1</v>
      </c>
      <c r="G8833">
        <v>6</v>
      </c>
      <c r="H8833">
        <v>67</v>
      </c>
      <c r="I8833" s="6">
        <v>0</v>
      </c>
      <c r="J8833">
        <v>2</v>
      </c>
      <c r="K8833" t="str">
        <f>_xlfn.XLOOKUP(fCompras!F8833,dComprador!$A$2:$A$7,dComprador!$B$2:$B$7)</f>
        <v>Alon</v>
      </c>
      <c r="L8833" t="str">
        <f>_xlfn.XLOOKUP(J8833,dFornecedor!$A$2:$A$6,dFornecedor!$B$2:$B$6)</f>
        <v>Minerva</v>
      </c>
      <c r="M8833" t="str">
        <f>_xlfn.XLOOKUP(G8833,dMateriaPrima!$A$2:$A$12,dMateriaPrima!$B$2:$B$12)</f>
        <v>Fio Algodão</v>
      </c>
      <c r="N8833" s="2">
        <f>_xlfn.XLOOKUP(G8833,dMateriaPrima!$A$2:$A$12,dMateriaPrima!$C$2:$C$12)</f>
        <v>55.9</v>
      </c>
      <c r="O8833" s="3">
        <f t="shared" si="685"/>
        <v>3745.2999999999997</v>
      </c>
      <c r="P8833" s="4">
        <f t="shared" si="686"/>
        <v>0</v>
      </c>
      <c r="Q8833" s="3">
        <f t="shared" si="687"/>
        <v>3745.2999999999997</v>
      </c>
      <c r="R8833" t="str">
        <f t="shared" si="688"/>
        <v>Em atraso</v>
      </c>
      <c r="S8833" s="5">
        <f t="shared" si="689"/>
        <v>5</v>
      </c>
    </row>
    <row r="8834" spans="1:19" x14ac:dyDescent="0.25">
      <c r="A8834">
        <v>8833</v>
      </c>
      <c r="B8834" s="1">
        <v>44465</v>
      </c>
      <c r="C8834" s="1">
        <v>44465</v>
      </c>
      <c r="D8834" s="1">
        <v>44482</v>
      </c>
      <c r="E8834" s="1">
        <v>44485</v>
      </c>
      <c r="F8834">
        <v>1</v>
      </c>
      <c r="G8834">
        <v>8</v>
      </c>
      <c r="H8834">
        <v>19</v>
      </c>
      <c r="I8834" s="6">
        <v>0</v>
      </c>
      <c r="J8834">
        <v>2</v>
      </c>
      <c r="K8834" t="str">
        <f>_xlfn.XLOOKUP(fCompras!F8834,dComprador!$A$2:$A$7,dComprador!$B$2:$B$7)</f>
        <v>Alon</v>
      </c>
      <c r="L8834" t="str">
        <f>_xlfn.XLOOKUP(J8834,dFornecedor!$A$2:$A$6,dFornecedor!$B$2:$B$6)</f>
        <v>Minerva</v>
      </c>
      <c r="M8834" t="str">
        <f>_xlfn.XLOOKUP(G8834,dMateriaPrima!$A$2:$A$12,dMateriaPrima!$B$2:$B$12)</f>
        <v>Cimento</v>
      </c>
      <c r="N8834" s="2">
        <f>_xlfn.XLOOKUP(G8834,dMateriaPrima!$A$2:$A$12,dMateriaPrima!$C$2:$C$12)</f>
        <v>23</v>
      </c>
      <c r="O8834" s="3">
        <f t="shared" si="685"/>
        <v>437</v>
      </c>
      <c r="P8834" s="4">
        <f t="shared" si="686"/>
        <v>0</v>
      </c>
      <c r="Q8834" s="3">
        <f t="shared" si="687"/>
        <v>437</v>
      </c>
      <c r="R8834" t="str">
        <f t="shared" si="688"/>
        <v>Em atraso</v>
      </c>
      <c r="S8834" s="5">
        <f t="shared" si="689"/>
        <v>3</v>
      </c>
    </row>
    <row r="8835" spans="1:19" x14ac:dyDescent="0.25">
      <c r="A8835">
        <v>8834</v>
      </c>
      <c r="B8835" s="1">
        <v>44465</v>
      </c>
      <c r="C8835" s="1">
        <v>44465</v>
      </c>
      <c r="D8835" s="1">
        <v>44484</v>
      </c>
      <c r="E8835" s="1">
        <v>44485</v>
      </c>
      <c r="F8835">
        <v>1</v>
      </c>
      <c r="G8835">
        <v>9</v>
      </c>
      <c r="H8835">
        <v>223</v>
      </c>
      <c r="I8835" s="6">
        <v>0</v>
      </c>
      <c r="J8835">
        <v>2</v>
      </c>
      <c r="K8835" t="str">
        <f>_xlfn.XLOOKUP(fCompras!F8835,dComprador!$A$2:$A$7,dComprador!$B$2:$B$7)</f>
        <v>Alon</v>
      </c>
      <c r="L8835" t="str">
        <f>_xlfn.XLOOKUP(J8835,dFornecedor!$A$2:$A$6,dFornecedor!$B$2:$B$6)</f>
        <v>Minerva</v>
      </c>
      <c r="M8835" t="str">
        <f>_xlfn.XLOOKUP(G8835,dMateriaPrima!$A$2:$A$12,dMateriaPrima!$B$2:$B$12)</f>
        <v>Couro</v>
      </c>
      <c r="N8835" s="2">
        <f>_xlfn.XLOOKUP(G8835,dMateriaPrima!$A$2:$A$12,dMateriaPrima!$C$2:$C$12)</f>
        <v>4.4000000000000004</v>
      </c>
      <c r="O8835" s="3">
        <f t="shared" ref="O8835:O8898" si="690">PRODUCT(H8835,N8835)</f>
        <v>981.2</v>
      </c>
      <c r="P8835" s="4">
        <f t="shared" ref="P8835:P8898" si="691">PRODUCT(O8835,I8835)</f>
        <v>0</v>
      </c>
      <c r="Q8835" s="3">
        <f t="shared" ref="Q8835:Q8898" si="692">O8835-P8835</f>
        <v>981.2</v>
      </c>
      <c r="R8835" t="str">
        <f t="shared" ref="R8835:R8898" si="693">IF(E8835&lt;=D8835,"No prazo",IF(E8835&gt;D8835,"Em atraso"))</f>
        <v>Em atraso</v>
      </c>
      <c r="S8835" s="5">
        <f t="shared" ref="S8835:S8898" si="694">IF(E8835 &gt;D8835, E8835-D8835,0)</f>
        <v>1</v>
      </c>
    </row>
    <row r="8836" spans="1:19" x14ac:dyDescent="0.25">
      <c r="A8836">
        <v>8835</v>
      </c>
      <c r="B8836" s="1">
        <v>44465</v>
      </c>
      <c r="C8836" s="1">
        <v>44472</v>
      </c>
      <c r="D8836" s="1">
        <v>44483</v>
      </c>
      <c r="E8836" s="1">
        <v>44486</v>
      </c>
      <c r="F8836">
        <v>1</v>
      </c>
      <c r="G8836">
        <v>5</v>
      </c>
      <c r="H8836">
        <v>357</v>
      </c>
      <c r="I8836" s="6">
        <v>0</v>
      </c>
      <c r="J8836">
        <v>2</v>
      </c>
      <c r="K8836" t="str">
        <f>_xlfn.XLOOKUP(fCompras!F8836,dComprador!$A$2:$A$7,dComprador!$B$2:$B$7)</f>
        <v>Alon</v>
      </c>
      <c r="L8836" t="str">
        <f>_xlfn.XLOOKUP(J8836,dFornecedor!$A$2:$A$6,dFornecedor!$B$2:$B$6)</f>
        <v>Minerva</v>
      </c>
      <c r="M8836" t="str">
        <f>_xlfn.XLOOKUP(G8836,dMateriaPrima!$A$2:$A$12,dMateriaPrima!$B$2:$B$12)</f>
        <v>Areia</v>
      </c>
      <c r="N8836" s="2">
        <f>_xlfn.XLOOKUP(G8836,dMateriaPrima!$A$2:$A$12,dMateriaPrima!$C$2:$C$12)</f>
        <v>3.59</v>
      </c>
      <c r="O8836" s="3">
        <f t="shared" si="690"/>
        <v>1281.6299999999999</v>
      </c>
      <c r="P8836" s="4">
        <f t="shared" si="691"/>
        <v>0</v>
      </c>
      <c r="Q8836" s="3">
        <f t="shared" si="692"/>
        <v>1281.6299999999999</v>
      </c>
      <c r="R8836" t="str">
        <f t="shared" si="693"/>
        <v>Em atraso</v>
      </c>
      <c r="S8836" s="5">
        <f t="shared" si="694"/>
        <v>3</v>
      </c>
    </row>
    <row r="8837" spans="1:19" x14ac:dyDescent="0.25">
      <c r="A8837">
        <v>8836</v>
      </c>
      <c r="B8837" s="1">
        <v>44465</v>
      </c>
      <c r="C8837" s="1">
        <v>44473</v>
      </c>
      <c r="D8837" s="1">
        <v>44498</v>
      </c>
      <c r="E8837" s="1">
        <v>44498</v>
      </c>
      <c r="F8837">
        <v>1</v>
      </c>
      <c r="G8837">
        <v>5</v>
      </c>
      <c r="H8837">
        <v>418</v>
      </c>
      <c r="I8837" s="6">
        <v>0</v>
      </c>
      <c r="J8837">
        <v>2</v>
      </c>
      <c r="K8837" t="str">
        <f>_xlfn.XLOOKUP(fCompras!F8837,dComprador!$A$2:$A$7,dComprador!$B$2:$B$7)</f>
        <v>Alon</v>
      </c>
      <c r="L8837" t="str">
        <f>_xlfn.XLOOKUP(J8837,dFornecedor!$A$2:$A$6,dFornecedor!$B$2:$B$6)</f>
        <v>Minerva</v>
      </c>
      <c r="M8837" t="str">
        <f>_xlfn.XLOOKUP(G8837,dMateriaPrima!$A$2:$A$12,dMateriaPrima!$B$2:$B$12)</f>
        <v>Areia</v>
      </c>
      <c r="N8837" s="2">
        <f>_xlfn.XLOOKUP(G8837,dMateriaPrima!$A$2:$A$12,dMateriaPrima!$C$2:$C$12)</f>
        <v>3.59</v>
      </c>
      <c r="O8837" s="3">
        <f t="shared" si="690"/>
        <v>1500.62</v>
      </c>
      <c r="P8837" s="4">
        <f t="shared" si="691"/>
        <v>0</v>
      </c>
      <c r="Q8837" s="3">
        <f t="shared" si="692"/>
        <v>1500.62</v>
      </c>
      <c r="R8837" t="str">
        <f t="shared" si="693"/>
        <v>No prazo</v>
      </c>
      <c r="S8837" s="5">
        <f t="shared" si="694"/>
        <v>0</v>
      </c>
    </row>
    <row r="8838" spans="1:19" x14ac:dyDescent="0.25">
      <c r="A8838">
        <v>8837</v>
      </c>
      <c r="B8838" s="1">
        <v>44465</v>
      </c>
      <c r="C8838" s="1">
        <v>44466</v>
      </c>
      <c r="D8838" s="1">
        <v>44496</v>
      </c>
      <c r="E8838" s="1">
        <v>44498</v>
      </c>
      <c r="F8838">
        <v>1</v>
      </c>
      <c r="G8838">
        <v>5</v>
      </c>
      <c r="H8838">
        <v>95</v>
      </c>
      <c r="I8838" s="6">
        <v>0</v>
      </c>
      <c r="J8838">
        <v>3</v>
      </c>
      <c r="K8838" t="str">
        <f>_xlfn.XLOOKUP(fCompras!F8838,dComprador!$A$2:$A$7,dComprador!$B$2:$B$7)</f>
        <v>Alon</v>
      </c>
      <c r="L8838" t="str">
        <f>_xlfn.XLOOKUP(J8838,dFornecedor!$A$2:$A$6,dFornecedor!$B$2:$B$6)</f>
        <v>StepUp</v>
      </c>
      <c r="M8838" t="str">
        <f>_xlfn.XLOOKUP(G8838,dMateriaPrima!$A$2:$A$12,dMateriaPrima!$B$2:$B$12)</f>
        <v>Areia</v>
      </c>
      <c r="N8838" s="2">
        <f>_xlfn.XLOOKUP(G8838,dMateriaPrima!$A$2:$A$12,dMateriaPrima!$C$2:$C$12)</f>
        <v>3.59</v>
      </c>
      <c r="O8838" s="3">
        <f t="shared" si="690"/>
        <v>341.05</v>
      </c>
      <c r="P8838" s="4">
        <f t="shared" si="691"/>
        <v>0</v>
      </c>
      <c r="Q8838" s="3">
        <f t="shared" si="692"/>
        <v>341.05</v>
      </c>
      <c r="R8838" t="str">
        <f t="shared" si="693"/>
        <v>Em atraso</v>
      </c>
      <c r="S8838" s="5">
        <f t="shared" si="694"/>
        <v>2</v>
      </c>
    </row>
    <row r="8839" spans="1:19" x14ac:dyDescent="0.25">
      <c r="A8839">
        <v>8838</v>
      </c>
      <c r="B8839" s="1">
        <v>44465</v>
      </c>
      <c r="C8839" s="1">
        <v>44473</v>
      </c>
      <c r="D8839" s="1">
        <v>44488</v>
      </c>
      <c r="E8839" s="1">
        <v>44490</v>
      </c>
      <c r="F8839">
        <v>1</v>
      </c>
      <c r="G8839">
        <v>6</v>
      </c>
      <c r="H8839">
        <v>83</v>
      </c>
      <c r="I8839" s="6">
        <v>0</v>
      </c>
      <c r="J8839">
        <v>1</v>
      </c>
      <c r="K8839" t="str">
        <f>_xlfn.XLOOKUP(fCompras!F8839,dComprador!$A$2:$A$7,dComprador!$B$2:$B$7)</f>
        <v>Alon</v>
      </c>
      <c r="L8839" t="str">
        <f>_xlfn.XLOOKUP(J8839,dFornecedor!$A$2:$A$6,dFornecedor!$B$2:$B$6)</f>
        <v>NorthShore</v>
      </c>
      <c r="M8839" t="str">
        <f>_xlfn.XLOOKUP(G8839,dMateriaPrima!$A$2:$A$12,dMateriaPrima!$B$2:$B$12)</f>
        <v>Fio Algodão</v>
      </c>
      <c r="N8839" s="2">
        <f>_xlfn.XLOOKUP(G8839,dMateriaPrima!$A$2:$A$12,dMateriaPrima!$C$2:$C$12)</f>
        <v>55.9</v>
      </c>
      <c r="O8839" s="3">
        <f t="shared" si="690"/>
        <v>4639.7</v>
      </c>
      <c r="P8839" s="4">
        <f t="shared" si="691"/>
        <v>0</v>
      </c>
      <c r="Q8839" s="3">
        <f t="shared" si="692"/>
        <v>4639.7</v>
      </c>
      <c r="R8839" t="str">
        <f t="shared" si="693"/>
        <v>Em atraso</v>
      </c>
      <c r="S8839" s="5">
        <f t="shared" si="694"/>
        <v>2</v>
      </c>
    </row>
    <row r="8840" spans="1:19" x14ac:dyDescent="0.25">
      <c r="A8840">
        <v>8839</v>
      </c>
      <c r="B8840" s="1">
        <v>44466</v>
      </c>
      <c r="C8840" s="1">
        <v>44467</v>
      </c>
      <c r="D8840" s="1">
        <v>44473</v>
      </c>
      <c r="E8840" s="1">
        <v>44473</v>
      </c>
      <c r="F8840">
        <v>4</v>
      </c>
      <c r="G8840">
        <v>4</v>
      </c>
      <c r="H8840">
        <v>246</v>
      </c>
      <c r="I8840" s="6">
        <v>0</v>
      </c>
      <c r="J8840">
        <v>3</v>
      </c>
      <c r="K8840" t="str">
        <f>_xlfn.XLOOKUP(fCompras!F8840,dComprador!$A$2:$A$7,dComprador!$B$2:$B$7)</f>
        <v>Lira</v>
      </c>
      <c r="L8840" t="str">
        <f>_xlfn.XLOOKUP(J8840,dFornecedor!$A$2:$A$6,dFornecedor!$B$2:$B$6)</f>
        <v>StepUp</v>
      </c>
      <c r="M8840" t="str">
        <f>_xlfn.XLOOKUP(G8840,dMateriaPrima!$A$2:$A$12,dMateriaPrima!$B$2:$B$12)</f>
        <v>Madeira</v>
      </c>
      <c r="N8840" s="2">
        <f>_xlfn.XLOOKUP(G8840,dMateriaPrima!$A$2:$A$12,dMateriaPrima!$C$2:$C$12)</f>
        <v>168</v>
      </c>
      <c r="O8840" s="3">
        <f t="shared" si="690"/>
        <v>41328</v>
      </c>
      <c r="P8840" s="4">
        <f t="shared" si="691"/>
        <v>0</v>
      </c>
      <c r="Q8840" s="3">
        <f t="shared" si="692"/>
        <v>41328</v>
      </c>
      <c r="R8840" t="str">
        <f t="shared" si="693"/>
        <v>No prazo</v>
      </c>
      <c r="S8840" s="5">
        <f t="shared" si="694"/>
        <v>0</v>
      </c>
    </row>
    <row r="8841" spans="1:19" x14ac:dyDescent="0.25">
      <c r="A8841">
        <v>8840</v>
      </c>
      <c r="B8841" s="1">
        <v>44466</v>
      </c>
      <c r="C8841" s="1">
        <v>44466</v>
      </c>
      <c r="D8841" s="1">
        <v>44472</v>
      </c>
      <c r="E8841" s="1">
        <v>44474</v>
      </c>
      <c r="F8841">
        <v>4</v>
      </c>
      <c r="G8841">
        <v>4</v>
      </c>
      <c r="H8841">
        <v>4</v>
      </c>
      <c r="I8841" s="6">
        <v>0</v>
      </c>
      <c r="J8841">
        <v>5</v>
      </c>
      <c r="K8841" t="str">
        <f>_xlfn.XLOOKUP(fCompras!F8841,dComprador!$A$2:$A$7,dComprador!$B$2:$B$7)</f>
        <v>Lira</v>
      </c>
      <c r="L8841" t="str">
        <f>_xlfn.XLOOKUP(J8841,dFornecedor!$A$2:$A$6,dFornecedor!$B$2:$B$6)</f>
        <v>Atlas</v>
      </c>
      <c r="M8841" t="str">
        <f>_xlfn.XLOOKUP(G8841,dMateriaPrima!$A$2:$A$12,dMateriaPrima!$B$2:$B$12)</f>
        <v>Madeira</v>
      </c>
      <c r="N8841" s="2">
        <f>_xlfn.XLOOKUP(G8841,dMateriaPrima!$A$2:$A$12,dMateriaPrima!$C$2:$C$12)</f>
        <v>168</v>
      </c>
      <c r="O8841" s="3">
        <f t="shared" si="690"/>
        <v>672</v>
      </c>
      <c r="P8841" s="4">
        <f t="shared" si="691"/>
        <v>0</v>
      </c>
      <c r="Q8841" s="3">
        <f t="shared" si="692"/>
        <v>672</v>
      </c>
      <c r="R8841" t="str">
        <f t="shared" si="693"/>
        <v>Em atraso</v>
      </c>
      <c r="S8841" s="5">
        <f t="shared" si="694"/>
        <v>2</v>
      </c>
    </row>
    <row r="8842" spans="1:19" x14ac:dyDescent="0.25">
      <c r="A8842">
        <v>8841</v>
      </c>
      <c r="B8842" s="1">
        <v>44466</v>
      </c>
      <c r="C8842" s="1">
        <v>44477</v>
      </c>
      <c r="D8842" s="1">
        <v>44487</v>
      </c>
      <c r="E8842" s="1">
        <v>44489</v>
      </c>
      <c r="F8842">
        <v>1</v>
      </c>
      <c r="G8842">
        <v>4</v>
      </c>
      <c r="H8842">
        <v>2</v>
      </c>
      <c r="I8842" s="6">
        <v>0</v>
      </c>
      <c r="J8842">
        <v>1</v>
      </c>
      <c r="K8842" t="str">
        <f>_xlfn.XLOOKUP(fCompras!F8842,dComprador!$A$2:$A$7,dComprador!$B$2:$B$7)</f>
        <v>Alon</v>
      </c>
      <c r="L8842" t="str">
        <f>_xlfn.XLOOKUP(J8842,dFornecedor!$A$2:$A$6,dFornecedor!$B$2:$B$6)</f>
        <v>NorthShore</v>
      </c>
      <c r="M8842" t="str">
        <f>_xlfn.XLOOKUP(G8842,dMateriaPrima!$A$2:$A$12,dMateriaPrima!$B$2:$B$12)</f>
        <v>Madeira</v>
      </c>
      <c r="N8842" s="2">
        <f>_xlfn.XLOOKUP(G8842,dMateriaPrima!$A$2:$A$12,dMateriaPrima!$C$2:$C$12)</f>
        <v>168</v>
      </c>
      <c r="O8842" s="3">
        <f t="shared" si="690"/>
        <v>336</v>
      </c>
      <c r="P8842" s="4">
        <f t="shared" si="691"/>
        <v>0</v>
      </c>
      <c r="Q8842" s="3">
        <f t="shared" si="692"/>
        <v>336</v>
      </c>
      <c r="R8842" t="str">
        <f t="shared" si="693"/>
        <v>Em atraso</v>
      </c>
      <c r="S8842" s="5">
        <f t="shared" si="694"/>
        <v>2</v>
      </c>
    </row>
    <row r="8843" spans="1:19" x14ac:dyDescent="0.25">
      <c r="A8843">
        <v>8842</v>
      </c>
      <c r="B8843" s="1">
        <v>44466</v>
      </c>
      <c r="C8843" s="1">
        <v>44477</v>
      </c>
      <c r="D8843" s="1">
        <v>44482</v>
      </c>
      <c r="E8843" s="1">
        <v>44484</v>
      </c>
      <c r="F8843">
        <v>1</v>
      </c>
      <c r="G8843">
        <v>7</v>
      </c>
      <c r="H8843">
        <v>211</v>
      </c>
      <c r="I8843" s="6">
        <v>0</v>
      </c>
      <c r="J8843">
        <v>1</v>
      </c>
      <c r="K8843" t="str">
        <f>_xlfn.XLOOKUP(fCompras!F8843,dComprador!$A$2:$A$7,dComprador!$B$2:$B$7)</f>
        <v>Alon</v>
      </c>
      <c r="L8843" t="str">
        <f>_xlfn.XLOOKUP(J8843,dFornecedor!$A$2:$A$6,dFornecedor!$B$2:$B$6)</f>
        <v>NorthShore</v>
      </c>
      <c r="M8843" t="str">
        <f>_xlfn.XLOOKUP(G8843,dMateriaPrima!$A$2:$A$12,dMateriaPrima!$B$2:$B$12)</f>
        <v>Poliéster</v>
      </c>
      <c r="N8843" s="2">
        <f>_xlfn.XLOOKUP(G8843,dMateriaPrima!$A$2:$A$12,dMateriaPrima!$C$2:$C$12)</f>
        <v>8</v>
      </c>
      <c r="O8843" s="3">
        <f t="shared" si="690"/>
        <v>1688</v>
      </c>
      <c r="P8843" s="4">
        <f t="shared" si="691"/>
        <v>0</v>
      </c>
      <c r="Q8843" s="3">
        <f t="shared" si="692"/>
        <v>1688</v>
      </c>
      <c r="R8843" t="str">
        <f t="shared" si="693"/>
        <v>Em atraso</v>
      </c>
      <c r="S8843" s="5">
        <f t="shared" si="694"/>
        <v>2</v>
      </c>
    </row>
    <row r="8844" spans="1:19" x14ac:dyDescent="0.25">
      <c r="A8844">
        <v>8843</v>
      </c>
      <c r="B8844" s="1">
        <v>44466</v>
      </c>
      <c r="C8844" s="1">
        <v>44477</v>
      </c>
      <c r="D8844" s="1">
        <v>44483</v>
      </c>
      <c r="E8844" s="1">
        <v>44482</v>
      </c>
      <c r="F8844">
        <v>1</v>
      </c>
      <c r="G8844">
        <v>1</v>
      </c>
      <c r="H8844">
        <v>493</v>
      </c>
      <c r="I8844" s="6">
        <v>0</v>
      </c>
      <c r="J8844">
        <v>1</v>
      </c>
      <c r="K8844" t="str">
        <f>_xlfn.XLOOKUP(fCompras!F8844,dComprador!$A$2:$A$7,dComprador!$B$2:$B$7)</f>
        <v>Alon</v>
      </c>
      <c r="L8844" t="str">
        <f>_xlfn.XLOOKUP(J8844,dFornecedor!$A$2:$A$6,dFornecedor!$B$2:$B$6)</f>
        <v>NorthShore</v>
      </c>
      <c r="M8844" t="str">
        <f>_xlfn.XLOOKUP(G8844,dMateriaPrima!$A$2:$A$12,dMateriaPrima!$B$2:$B$12)</f>
        <v>Tecido</v>
      </c>
      <c r="N8844" s="2">
        <f>_xlfn.XLOOKUP(G8844,dMateriaPrima!$A$2:$A$12,dMateriaPrima!$C$2:$C$12)</f>
        <v>18</v>
      </c>
      <c r="O8844" s="3">
        <f t="shared" si="690"/>
        <v>8874</v>
      </c>
      <c r="P8844" s="4">
        <f t="shared" si="691"/>
        <v>0</v>
      </c>
      <c r="Q8844" s="3">
        <f t="shared" si="692"/>
        <v>8874</v>
      </c>
      <c r="R8844" t="str">
        <f t="shared" si="693"/>
        <v>No prazo</v>
      </c>
      <c r="S8844" s="5">
        <f t="shared" si="694"/>
        <v>0</v>
      </c>
    </row>
    <row r="8845" spans="1:19" x14ac:dyDescent="0.25">
      <c r="A8845">
        <v>8844</v>
      </c>
      <c r="B8845" s="1">
        <v>44466</v>
      </c>
      <c r="C8845" s="1">
        <v>44473</v>
      </c>
      <c r="D8845" s="1">
        <v>44485</v>
      </c>
      <c r="E8845" s="1">
        <v>44488</v>
      </c>
      <c r="F8845">
        <v>1</v>
      </c>
      <c r="G8845">
        <v>3</v>
      </c>
      <c r="H8845">
        <v>32</v>
      </c>
      <c r="I8845" s="6">
        <v>0</v>
      </c>
      <c r="J8845">
        <v>2</v>
      </c>
      <c r="K8845" t="str">
        <f>_xlfn.XLOOKUP(fCompras!F8845,dComprador!$A$2:$A$7,dComprador!$B$2:$B$7)</f>
        <v>Alon</v>
      </c>
      <c r="L8845" t="str">
        <f>_xlfn.XLOOKUP(J8845,dFornecedor!$A$2:$A$6,dFornecedor!$B$2:$B$6)</f>
        <v>Minerva</v>
      </c>
      <c r="M8845" t="str">
        <f>_xlfn.XLOOKUP(G8845,dMateriaPrima!$A$2:$A$12,dMateriaPrima!$B$2:$B$12)</f>
        <v>Barra Metal</v>
      </c>
      <c r="N8845" s="2">
        <f>_xlfn.XLOOKUP(G8845,dMateriaPrima!$A$2:$A$12,dMateriaPrima!$C$2:$C$12)</f>
        <v>565</v>
      </c>
      <c r="O8845" s="3">
        <f t="shared" si="690"/>
        <v>18080</v>
      </c>
      <c r="P8845" s="4">
        <f t="shared" si="691"/>
        <v>0</v>
      </c>
      <c r="Q8845" s="3">
        <f t="shared" si="692"/>
        <v>18080</v>
      </c>
      <c r="R8845" t="str">
        <f t="shared" si="693"/>
        <v>Em atraso</v>
      </c>
      <c r="S8845" s="5">
        <f t="shared" si="694"/>
        <v>3</v>
      </c>
    </row>
    <row r="8846" spans="1:19" x14ac:dyDescent="0.25">
      <c r="A8846">
        <v>8845</v>
      </c>
      <c r="B8846" s="1">
        <v>44466</v>
      </c>
      <c r="C8846" s="1">
        <v>44468</v>
      </c>
      <c r="D8846" s="1">
        <v>44499</v>
      </c>
      <c r="E8846" s="1">
        <v>44498</v>
      </c>
      <c r="F8846">
        <v>1</v>
      </c>
      <c r="G8846">
        <v>8</v>
      </c>
      <c r="H8846">
        <v>193</v>
      </c>
      <c r="I8846" s="6">
        <v>0</v>
      </c>
      <c r="J8846">
        <v>4</v>
      </c>
      <c r="K8846" t="str">
        <f>_xlfn.XLOOKUP(fCompras!F8846,dComprador!$A$2:$A$7,dComprador!$B$2:$B$7)</f>
        <v>Alon</v>
      </c>
      <c r="L8846" t="str">
        <f>_xlfn.XLOOKUP(J8846,dFornecedor!$A$2:$A$6,dFornecedor!$B$2:$B$6)</f>
        <v>AlphaOmega</v>
      </c>
      <c r="M8846" t="str">
        <f>_xlfn.XLOOKUP(G8846,dMateriaPrima!$A$2:$A$12,dMateriaPrima!$B$2:$B$12)</f>
        <v>Cimento</v>
      </c>
      <c r="N8846" s="2">
        <f>_xlfn.XLOOKUP(G8846,dMateriaPrima!$A$2:$A$12,dMateriaPrima!$C$2:$C$12)</f>
        <v>23</v>
      </c>
      <c r="O8846" s="3">
        <f t="shared" si="690"/>
        <v>4439</v>
      </c>
      <c r="P8846" s="4">
        <f t="shared" si="691"/>
        <v>0</v>
      </c>
      <c r="Q8846" s="3">
        <f t="shared" si="692"/>
        <v>4439</v>
      </c>
      <c r="R8846" t="str">
        <f t="shared" si="693"/>
        <v>No prazo</v>
      </c>
      <c r="S8846" s="5">
        <f t="shared" si="694"/>
        <v>0</v>
      </c>
    </row>
    <row r="8847" spans="1:19" x14ac:dyDescent="0.25">
      <c r="A8847">
        <v>8846</v>
      </c>
      <c r="B8847" s="1">
        <v>44466</v>
      </c>
      <c r="C8847" s="1">
        <v>44466</v>
      </c>
      <c r="D8847" s="1">
        <v>44490</v>
      </c>
      <c r="E8847" s="1">
        <v>44494</v>
      </c>
      <c r="F8847">
        <v>1</v>
      </c>
      <c r="G8847">
        <v>10</v>
      </c>
      <c r="H8847">
        <v>577</v>
      </c>
      <c r="I8847" s="6">
        <v>0.19</v>
      </c>
      <c r="J8847">
        <v>2</v>
      </c>
      <c r="K8847" t="str">
        <f>_xlfn.XLOOKUP(fCompras!F8847,dComprador!$A$2:$A$7,dComprador!$B$2:$B$7)</f>
        <v>Alon</v>
      </c>
      <c r="L8847" t="str">
        <f>_xlfn.XLOOKUP(J8847,dFornecedor!$A$2:$A$6,dFornecedor!$B$2:$B$6)</f>
        <v>Minerva</v>
      </c>
      <c r="M8847" t="str">
        <f>_xlfn.XLOOKUP(G8847,dMateriaPrima!$A$2:$A$12,dMateriaPrima!$B$2:$B$12)</f>
        <v>Pedra Britada</v>
      </c>
      <c r="N8847" s="2">
        <f>_xlfn.XLOOKUP(G8847,dMateriaPrima!$A$2:$A$12,dMateriaPrima!$C$2:$C$12)</f>
        <v>56</v>
      </c>
      <c r="O8847" s="3">
        <f t="shared" si="690"/>
        <v>32312</v>
      </c>
      <c r="P8847" s="4">
        <f t="shared" si="691"/>
        <v>6139.28</v>
      </c>
      <c r="Q8847" s="3">
        <f t="shared" si="692"/>
        <v>26172.720000000001</v>
      </c>
      <c r="R8847" t="str">
        <f t="shared" si="693"/>
        <v>Em atraso</v>
      </c>
      <c r="S8847" s="5">
        <f t="shared" si="694"/>
        <v>4</v>
      </c>
    </row>
    <row r="8848" spans="1:19" x14ac:dyDescent="0.25">
      <c r="A8848">
        <v>8847</v>
      </c>
      <c r="B8848" s="1">
        <v>44467</v>
      </c>
      <c r="C8848" s="1">
        <v>44477</v>
      </c>
      <c r="D8848" s="1">
        <v>44498</v>
      </c>
      <c r="E8848" s="1">
        <v>44502</v>
      </c>
      <c r="F8848">
        <v>1</v>
      </c>
      <c r="G8848">
        <v>6</v>
      </c>
      <c r="H8848">
        <v>518</v>
      </c>
      <c r="I8848" s="6">
        <v>0</v>
      </c>
      <c r="J8848">
        <v>1</v>
      </c>
      <c r="K8848" t="str">
        <f>_xlfn.XLOOKUP(fCompras!F8848,dComprador!$A$2:$A$7,dComprador!$B$2:$B$7)</f>
        <v>Alon</v>
      </c>
      <c r="L8848" t="str">
        <f>_xlfn.XLOOKUP(J8848,dFornecedor!$A$2:$A$6,dFornecedor!$B$2:$B$6)</f>
        <v>NorthShore</v>
      </c>
      <c r="M8848" t="str">
        <f>_xlfn.XLOOKUP(G8848,dMateriaPrima!$A$2:$A$12,dMateriaPrima!$B$2:$B$12)</f>
        <v>Fio Algodão</v>
      </c>
      <c r="N8848" s="2">
        <f>_xlfn.XLOOKUP(G8848,dMateriaPrima!$A$2:$A$12,dMateriaPrima!$C$2:$C$12)</f>
        <v>55.9</v>
      </c>
      <c r="O8848" s="3">
        <f t="shared" si="690"/>
        <v>28956.2</v>
      </c>
      <c r="P8848" s="4">
        <f t="shared" si="691"/>
        <v>0</v>
      </c>
      <c r="Q8848" s="3">
        <f t="shared" si="692"/>
        <v>28956.2</v>
      </c>
      <c r="R8848" t="str">
        <f t="shared" si="693"/>
        <v>Em atraso</v>
      </c>
      <c r="S8848" s="5">
        <f t="shared" si="694"/>
        <v>4</v>
      </c>
    </row>
    <row r="8849" spans="1:19" x14ac:dyDescent="0.25">
      <c r="A8849">
        <v>8848</v>
      </c>
      <c r="B8849" s="1">
        <v>44467</v>
      </c>
      <c r="C8849" s="1">
        <v>44476</v>
      </c>
      <c r="D8849" s="1">
        <v>44478</v>
      </c>
      <c r="E8849" s="1">
        <v>44480</v>
      </c>
      <c r="F8849">
        <v>4</v>
      </c>
      <c r="G8849">
        <v>8</v>
      </c>
      <c r="H8849">
        <v>287</v>
      </c>
      <c r="I8849" s="6">
        <v>0</v>
      </c>
      <c r="J8849">
        <v>2</v>
      </c>
      <c r="K8849" t="str">
        <f>_xlfn.XLOOKUP(fCompras!F8849,dComprador!$A$2:$A$7,dComprador!$B$2:$B$7)</f>
        <v>Lira</v>
      </c>
      <c r="L8849" t="str">
        <f>_xlfn.XLOOKUP(J8849,dFornecedor!$A$2:$A$6,dFornecedor!$B$2:$B$6)</f>
        <v>Minerva</v>
      </c>
      <c r="M8849" t="str">
        <f>_xlfn.XLOOKUP(G8849,dMateriaPrima!$A$2:$A$12,dMateriaPrima!$B$2:$B$12)</f>
        <v>Cimento</v>
      </c>
      <c r="N8849" s="2">
        <f>_xlfn.XLOOKUP(G8849,dMateriaPrima!$A$2:$A$12,dMateriaPrima!$C$2:$C$12)</f>
        <v>23</v>
      </c>
      <c r="O8849" s="3">
        <f t="shared" si="690"/>
        <v>6601</v>
      </c>
      <c r="P8849" s="4">
        <f t="shared" si="691"/>
        <v>0</v>
      </c>
      <c r="Q8849" s="3">
        <f t="shared" si="692"/>
        <v>6601</v>
      </c>
      <c r="R8849" t="str">
        <f t="shared" si="693"/>
        <v>Em atraso</v>
      </c>
      <c r="S8849" s="5">
        <f t="shared" si="694"/>
        <v>2</v>
      </c>
    </row>
    <row r="8850" spans="1:19" x14ac:dyDescent="0.25">
      <c r="A8850">
        <v>8849</v>
      </c>
      <c r="B8850" s="1">
        <v>44467</v>
      </c>
      <c r="C8850" s="1">
        <v>44476</v>
      </c>
      <c r="D8850" s="1">
        <v>44479</v>
      </c>
      <c r="E8850" s="1">
        <v>44480</v>
      </c>
      <c r="F8850">
        <v>4</v>
      </c>
      <c r="G8850">
        <v>6</v>
      </c>
      <c r="H8850">
        <v>77</v>
      </c>
      <c r="I8850" s="6">
        <v>0</v>
      </c>
      <c r="J8850">
        <v>3</v>
      </c>
      <c r="K8850" t="str">
        <f>_xlfn.XLOOKUP(fCompras!F8850,dComprador!$A$2:$A$7,dComprador!$B$2:$B$7)</f>
        <v>Lira</v>
      </c>
      <c r="L8850" t="str">
        <f>_xlfn.XLOOKUP(J8850,dFornecedor!$A$2:$A$6,dFornecedor!$B$2:$B$6)</f>
        <v>StepUp</v>
      </c>
      <c r="M8850" t="str">
        <f>_xlfn.XLOOKUP(G8850,dMateriaPrima!$A$2:$A$12,dMateriaPrima!$B$2:$B$12)</f>
        <v>Fio Algodão</v>
      </c>
      <c r="N8850" s="2">
        <f>_xlfn.XLOOKUP(G8850,dMateriaPrima!$A$2:$A$12,dMateriaPrima!$C$2:$C$12)</f>
        <v>55.9</v>
      </c>
      <c r="O8850" s="3">
        <f t="shared" si="690"/>
        <v>4304.3</v>
      </c>
      <c r="P8850" s="4">
        <f t="shared" si="691"/>
        <v>0</v>
      </c>
      <c r="Q8850" s="3">
        <f t="shared" si="692"/>
        <v>4304.3</v>
      </c>
      <c r="R8850" t="str">
        <f t="shared" si="693"/>
        <v>Em atraso</v>
      </c>
      <c r="S8850" s="5">
        <f t="shared" si="694"/>
        <v>1</v>
      </c>
    </row>
    <row r="8851" spans="1:19" x14ac:dyDescent="0.25">
      <c r="A8851">
        <v>8850</v>
      </c>
      <c r="B8851" s="1">
        <v>44467</v>
      </c>
      <c r="C8851" s="1">
        <v>44475</v>
      </c>
      <c r="D8851" s="1">
        <v>44486</v>
      </c>
      <c r="E8851" s="1">
        <v>44489</v>
      </c>
      <c r="F8851">
        <v>1</v>
      </c>
      <c r="G8851">
        <v>9</v>
      </c>
      <c r="H8851">
        <v>373</v>
      </c>
      <c r="I8851" s="6">
        <v>0</v>
      </c>
      <c r="J8851">
        <v>2</v>
      </c>
      <c r="K8851" t="str">
        <f>_xlfn.XLOOKUP(fCompras!F8851,dComprador!$A$2:$A$7,dComprador!$B$2:$B$7)</f>
        <v>Alon</v>
      </c>
      <c r="L8851" t="str">
        <f>_xlfn.XLOOKUP(J8851,dFornecedor!$A$2:$A$6,dFornecedor!$B$2:$B$6)</f>
        <v>Minerva</v>
      </c>
      <c r="M8851" t="str">
        <f>_xlfn.XLOOKUP(G8851,dMateriaPrima!$A$2:$A$12,dMateriaPrima!$B$2:$B$12)</f>
        <v>Couro</v>
      </c>
      <c r="N8851" s="2">
        <f>_xlfn.XLOOKUP(G8851,dMateriaPrima!$A$2:$A$12,dMateriaPrima!$C$2:$C$12)</f>
        <v>4.4000000000000004</v>
      </c>
      <c r="O8851" s="3">
        <f t="shared" si="690"/>
        <v>1641.2</v>
      </c>
      <c r="P8851" s="4">
        <f t="shared" si="691"/>
        <v>0</v>
      </c>
      <c r="Q8851" s="3">
        <f t="shared" si="692"/>
        <v>1641.2</v>
      </c>
      <c r="R8851" t="str">
        <f t="shared" si="693"/>
        <v>Em atraso</v>
      </c>
      <c r="S8851" s="5">
        <f t="shared" si="694"/>
        <v>3</v>
      </c>
    </row>
    <row r="8852" spans="1:19" x14ac:dyDescent="0.25">
      <c r="A8852">
        <v>8851</v>
      </c>
      <c r="B8852" s="1">
        <v>44467</v>
      </c>
      <c r="C8852" s="1">
        <v>44475</v>
      </c>
      <c r="D8852" s="1">
        <v>44488</v>
      </c>
      <c r="E8852" s="1">
        <v>44488</v>
      </c>
      <c r="F8852">
        <v>1</v>
      </c>
      <c r="G8852">
        <v>7</v>
      </c>
      <c r="H8852">
        <v>68</v>
      </c>
      <c r="I8852" s="6">
        <v>0</v>
      </c>
      <c r="J8852">
        <v>2</v>
      </c>
      <c r="K8852" t="str">
        <f>_xlfn.XLOOKUP(fCompras!F8852,dComprador!$A$2:$A$7,dComprador!$B$2:$B$7)</f>
        <v>Alon</v>
      </c>
      <c r="L8852" t="str">
        <f>_xlfn.XLOOKUP(J8852,dFornecedor!$A$2:$A$6,dFornecedor!$B$2:$B$6)</f>
        <v>Minerva</v>
      </c>
      <c r="M8852" t="str">
        <f>_xlfn.XLOOKUP(G8852,dMateriaPrima!$A$2:$A$12,dMateriaPrima!$B$2:$B$12)</f>
        <v>Poliéster</v>
      </c>
      <c r="N8852" s="2">
        <f>_xlfn.XLOOKUP(G8852,dMateriaPrima!$A$2:$A$12,dMateriaPrima!$C$2:$C$12)</f>
        <v>8</v>
      </c>
      <c r="O8852" s="3">
        <f t="shared" si="690"/>
        <v>544</v>
      </c>
      <c r="P8852" s="4">
        <f t="shared" si="691"/>
        <v>0</v>
      </c>
      <c r="Q8852" s="3">
        <f t="shared" si="692"/>
        <v>544</v>
      </c>
      <c r="R8852" t="str">
        <f t="shared" si="693"/>
        <v>No prazo</v>
      </c>
      <c r="S8852" s="5">
        <f t="shared" si="694"/>
        <v>0</v>
      </c>
    </row>
    <row r="8853" spans="1:19" x14ac:dyDescent="0.25">
      <c r="A8853">
        <v>8852</v>
      </c>
      <c r="B8853" s="1">
        <v>44467</v>
      </c>
      <c r="C8853" s="1">
        <v>44470</v>
      </c>
      <c r="D8853" s="1">
        <v>44496</v>
      </c>
      <c r="E8853" s="1">
        <v>44500</v>
      </c>
      <c r="F8853">
        <v>1</v>
      </c>
      <c r="G8853">
        <v>1</v>
      </c>
      <c r="H8853">
        <v>342</v>
      </c>
      <c r="I8853" s="6">
        <v>0</v>
      </c>
      <c r="J8853">
        <v>3</v>
      </c>
      <c r="K8853" t="str">
        <f>_xlfn.XLOOKUP(fCompras!F8853,dComprador!$A$2:$A$7,dComprador!$B$2:$B$7)</f>
        <v>Alon</v>
      </c>
      <c r="L8853" t="str">
        <f>_xlfn.XLOOKUP(J8853,dFornecedor!$A$2:$A$6,dFornecedor!$B$2:$B$6)</f>
        <v>StepUp</v>
      </c>
      <c r="M8853" t="str">
        <f>_xlfn.XLOOKUP(G8853,dMateriaPrima!$A$2:$A$12,dMateriaPrima!$B$2:$B$12)</f>
        <v>Tecido</v>
      </c>
      <c r="N8853" s="2">
        <f>_xlfn.XLOOKUP(G8853,dMateriaPrima!$A$2:$A$12,dMateriaPrima!$C$2:$C$12)</f>
        <v>18</v>
      </c>
      <c r="O8853" s="3">
        <f t="shared" si="690"/>
        <v>6156</v>
      </c>
      <c r="P8853" s="4">
        <f t="shared" si="691"/>
        <v>0</v>
      </c>
      <c r="Q8853" s="3">
        <f t="shared" si="692"/>
        <v>6156</v>
      </c>
      <c r="R8853" t="str">
        <f t="shared" si="693"/>
        <v>Em atraso</v>
      </c>
      <c r="S8853" s="5">
        <f t="shared" si="694"/>
        <v>4</v>
      </c>
    </row>
    <row r="8854" spans="1:19" x14ac:dyDescent="0.25">
      <c r="A8854">
        <v>8853</v>
      </c>
      <c r="B8854" s="1">
        <v>44467</v>
      </c>
      <c r="C8854" s="1">
        <v>44468</v>
      </c>
      <c r="D8854" s="1">
        <v>44501</v>
      </c>
      <c r="E8854" s="1">
        <v>44502</v>
      </c>
      <c r="F8854">
        <v>1</v>
      </c>
      <c r="G8854">
        <v>8</v>
      </c>
      <c r="H8854">
        <v>531</v>
      </c>
      <c r="I8854" s="6">
        <v>0</v>
      </c>
      <c r="J8854">
        <v>3</v>
      </c>
      <c r="K8854" t="str">
        <f>_xlfn.XLOOKUP(fCompras!F8854,dComprador!$A$2:$A$7,dComprador!$B$2:$B$7)</f>
        <v>Alon</v>
      </c>
      <c r="L8854" t="str">
        <f>_xlfn.XLOOKUP(J8854,dFornecedor!$A$2:$A$6,dFornecedor!$B$2:$B$6)</f>
        <v>StepUp</v>
      </c>
      <c r="M8854" t="str">
        <f>_xlfn.XLOOKUP(G8854,dMateriaPrima!$A$2:$A$12,dMateriaPrima!$B$2:$B$12)</f>
        <v>Cimento</v>
      </c>
      <c r="N8854" s="2">
        <f>_xlfn.XLOOKUP(G8854,dMateriaPrima!$A$2:$A$12,dMateriaPrima!$C$2:$C$12)</f>
        <v>23</v>
      </c>
      <c r="O8854" s="3">
        <f t="shared" si="690"/>
        <v>12213</v>
      </c>
      <c r="P8854" s="4">
        <f t="shared" si="691"/>
        <v>0</v>
      </c>
      <c r="Q8854" s="3">
        <f t="shared" si="692"/>
        <v>12213</v>
      </c>
      <c r="R8854" t="str">
        <f t="shared" si="693"/>
        <v>Em atraso</v>
      </c>
      <c r="S8854" s="5">
        <f t="shared" si="694"/>
        <v>1</v>
      </c>
    </row>
    <row r="8855" spans="1:19" x14ac:dyDescent="0.25">
      <c r="A8855">
        <v>8854</v>
      </c>
      <c r="B8855" s="1">
        <v>44467</v>
      </c>
      <c r="C8855" s="1">
        <v>44467</v>
      </c>
      <c r="D8855" s="1">
        <v>44492</v>
      </c>
      <c r="E8855" s="1">
        <v>44493</v>
      </c>
      <c r="F8855">
        <v>1</v>
      </c>
      <c r="G8855">
        <v>5</v>
      </c>
      <c r="H8855">
        <v>42</v>
      </c>
      <c r="I8855" s="6">
        <v>0</v>
      </c>
      <c r="J8855">
        <v>2</v>
      </c>
      <c r="K8855" t="str">
        <f>_xlfn.XLOOKUP(fCompras!F8855,dComprador!$A$2:$A$7,dComprador!$B$2:$B$7)</f>
        <v>Alon</v>
      </c>
      <c r="L8855" t="str">
        <f>_xlfn.XLOOKUP(J8855,dFornecedor!$A$2:$A$6,dFornecedor!$B$2:$B$6)</f>
        <v>Minerva</v>
      </c>
      <c r="M8855" t="str">
        <f>_xlfn.XLOOKUP(G8855,dMateriaPrima!$A$2:$A$12,dMateriaPrima!$B$2:$B$12)</f>
        <v>Areia</v>
      </c>
      <c r="N8855" s="2">
        <f>_xlfn.XLOOKUP(G8855,dMateriaPrima!$A$2:$A$12,dMateriaPrima!$C$2:$C$12)</f>
        <v>3.59</v>
      </c>
      <c r="O8855" s="3">
        <f t="shared" si="690"/>
        <v>150.78</v>
      </c>
      <c r="P8855" s="4">
        <f t="shared" si="691"/>
        <v>0</v>
      </c>
      <c r="Q8855" s="3">
        <f t="shared" si="692"/>
        <v>150.78</v>
      </c>
      <c r="R8855" t="str">
        <f t="shared" si="693"/>
        <v>Em atraso</v>
      </c>
      <c r="S8855" s="5">
        <f t="shared" si="694"/>
        <v>1</v>
      </c>
    </row>
    <row r="8856" spans="1:19" x14ac:dyDescent="0.25">
      <c r="A8856">
        <v>8855</v>
      </c>
      <c r="B8856" s="1">
        <v>44468</v>
      </c>
      <c r="C8856" s="1">
        <v>44469</v>
      </c>
      <c r="D8856" s="1">
        <v>44475</v>
      </c>
      <c r="E8856" s="1">
        <v>44477</v>
      </c>
      <c r="F8856">
        <v>4</v>
      </c>
      <c r="G8856">
        <v>7</v>
      </c>
      <c r="H8856">
        <v>280</v>
      </c>
      <c r="I8856" s="6">
        <v>0</v>
      </c>
      <c r="J8856">
        <v>5</v>
      </c>
      <c r="K8856" t="str">
        <f>_xlfn.XLOOKUP(fCompras!F8856,dComprador!$A$2:$A$7,dComprador!$B$2:$B$7)</f>
        <v>Lira</v>
      </c>
      <c r="L8856" t="str">
        <f>_xlfn.XLOOKUP(J8856,dFornecedor!$A$2:$A$6,dFornecedor!$B$2:$B$6)</f>
        <v>Atlas</v>
      </c>
      <c r="M8856" t="str">
        <f>_xlfn.XLOOKUP(G8856,dMateriaPrima!$A$2:$A$12,dMateriaPrima!$B$2:$B$12)</f>
        <v>Poliéster</v>
      </c>
      <c r="N8856" s="2">
        <f>_xlfn.XLOOKUP(G8856,dMateriaPrima!$A$2:$A$12,dMateriaPrima!$C$2:$C$12)</f>
        <v>8</v>
      </c>
      <c r="O8856" s="3">
        <f t="shared" si="690"/>
        <v>2240</v>
      </c>
      <c r="P8856" s="4">
        <f t="shared" si="691"/>
        <v>0</v>
      </c>
      <c r="Q8856" s="3">
        <f t="shared" si="692"/>
        <v>2240</v>
      </c>
      <c r="R8856" t="str">
        <f t="shared" si="693"/>
        <v>Em atraso</v>
      </c>
      <c r="S8856" s="5">
        <f t="shared" si="694"/>
        <v>2</v>
      </c>
    </row>
    <row r="8857" spans="1:19" x14ac:dyDescent="0.25">
      <c r="A8857">
        <v>8856</v>
      </c>
      <c r="B8857" s="1">
        <v>44468</v>
      </c>
      <c r="C8857" s="1">
        <v>44476</v>
      </c>
      <c r="D8857" s="1">
        <v>44479</v>
      </c>
      <c r="E8857" s="1">
        <v>44483</v>
      </c>
      <c r="F8857">
        <v>4</v>
      </c>
      <c r="G8857">
        <v>8</v>
      </c>
      <c r="H8857">
        <v>50</v>
      </c>
      <c r="I8857" s="6">
        <v>0</v>
      </c>
      <c r="J8857">
        <v>5</v>
      </c>
      <c r="K8857" t="str">
        <f>_xlfn.XLOOKUP(fCompras!F8857,dComprador!$A$2:$A$7,dComprador!$B$2:$B$7)</f>
        <v>Lira</v>
      </c>
      <c r="L8857" t="str">
        <f>_xlfn.XLOOKUP(J8857,dFornecedor!$A$2:$A$6,dFornecedor!$B$2:$B$6)</f>
        <v>Atlas</v>
      </c>
      <c r="M8857" t="str">
        <f>_xlfn.XLOOKUP(G8857,dMateriaPrima!$A$2:$A$12,dMateriaPrima!$B$2:$B$12)</f>
        <v>Cimento</v>
      </c>
      <c r="N8857" s="2">
        <f>_xlfn.XLOOKUP(G8857,dMateriaPrima!$A$2:$A$12,dMateriaPrima!$C$2:$C$12)</f>
        <v>23</v>
      </c>
      <c r="O8857" s="3">
        <f t="shared" si="690"/>
        <v>1150</v>
      </c>
      <c r="P8857" s="4">
        <f t="shared" si="691"/>
        <v>0</v>
      </c>
      <c r="Q8857" s="3">
        <f t="shared" si="692"/>
        <v>1150</v>
      </c>
      <c r="R8857" t="str">
        <f t="shared" si="693"/>
        <v>Em atraso</v>
      </c>
      <c r="S8857" s="5">
        <f t="shared" si="694"/>
        <v>4</v>
      </c>
    </row>
    <row r="8858" spans="1:19" x14ac:dyDescent="0.25">
      <c r="A8858">
        <v>8857</v>
      </c>
      <c r="B8858" s="1">
        <v>44468</v>
      </c>
      <c r="C8858" s="1">
        <v>44469</v>
      </c>
      <c r="D8858" s="1">
        <v>44473</v>
      </c>
      <c r="E8858" s="1">
        <v>44478</v>
      </c>
      <c r="F8858">
        <v>4</v>
      </c>
      <c r="G8858">
        <v>11</v>
      </c>
      <c r="H8858">
        <v>86</v>
      </c>
      <c r="I8858" s="6">
        <v>0</v>
      </c>
      <c r="J8858">
        <v>3</v>
      </c>
      <c r="K8858" t="str">
        <f>_xlfn.XLOOKUP(fCompras!F8858,dComprador!$A$2:$A$7,dComprador!$B$2:$B$7)</f>
        <v>Lira</v>
      </c>
      <c r="L8858" t="str">
        <f>_xlfn.XLOOKUP(J8858,dFornecedor!$A$2:$A$6,dFornecedor!$B$2:$B$6)</f>
        <v>StepUp</v>
      </c>
      <c r="M8858" t="str">
        <f>_xlfn.XLOOKUP(G8858,dMateriaPrima!$A$2:$A$12,dMateriaPrima!$B$2:$B$12)</f>
        <v>Papel</v>
      </c>
      <c r="N8858" s="2">
        <f>_xlfn.XLOOKUP(G8858,dMateriaPrima!$A$2:$A$12,dMateriaPrima!$C$2:$C$12)</f>
        <v>9</v>
      </c>
      <c r="O8858" s="3">
        <f t="shared" si="690"/>
        <v>774</v>
      </c>
      <c r="P8858" s="4">
        <f t="shared" si="691"/>
        <v>0</v>
      </c>
      <c r="Q8858" s="3">
        <f t="shared" si="692"/>
        <v>774</v>
      </c>
      <c r="R8858" t="str">
        <f t="shared" si="693"/>
        <v>Em atraso</v>
      </c>
      <c r="S8858" s="5">
        <f t="shared" si="694"/>
        <v>5</v>
      </c>
    </row>
    <row r="8859" spans="1:19" x14ac:dyDescent="0.25">
      <c r="A8859">
        <v>8858</v>
      </c>
      <c r="B8859" s="1">
        <v>44468</v>
      </c>
      <c r="C8859" s="1">
        <v>44480</v>
      </c>
      <c r="D8859" s="1">
        <v>44480</v>
      </c>
      <c r="E8859" s="1">
        <v>44484</v>
      </c>
      <c r="F8859">
        <v>4</v>
      </c>
      <c r="G8859">
        <v>11</v>
      </c>
      <c r="H8859">
        <v>63</v>
      </c>
      <c r="I8859" s="6">
        <v>0.38</v>
      </c>
      <c r="J8859">
        <v>1</v>
      </c>
      <c r="K8859" t="str">
        <f>_xlfn.XLOOKUP(fCompras!F8859,dComprador!$A$2:$A$7,dComprador!$B$2:$B$7)</f>
        <v>Lira</v>
      </c>
      <c r="L8859" t="str">
        <f>_xlfn.XLOOKUP(J8859,dFornecedor!$A$2:$A$6,dFornecedor!$B$2:$B$6)</f>
        <v>NorthShore</v>
      </c>
      <c r="M8859" t="str">
        <f>_xlfn.XLOOKUP(G8859,dMateriaPrima!$A$2:$A$12,dMateriaPrima!$B$2:$B$12)</f>
        <v>Papel</v>
      </c>
      <c r="N8859" s="2">
        <f>_xlfn.XLOOKUP(G8859,dMateriaPrima!$A$2:$A$12,dMateriaPrima!$C$2:$C$12)</f>
        <v>9</v>
      </c>
      <c r="O8859" s="3">
        <f t="shared" si="690"/>
        <v>567</v>
      </c>
      <c r="P8859" s="4">
        <f t="shared" si="691"/>
        <v>215.46</v>
      </c>
      <c r="Q8859" s="3">
        <f t="shared" si="692"/>
        <v>351.53999999999996</v>
      </c>
      <c r="R8859" t="str">
        <f t="shared" si="693"/>
        <v>Em atraso</v>
      </c>
      <c r="S8859" s="5">
        <f t="shared" si="694"/>
        <v>4</v>
      </c>
    </row>
    <row r="8860" spans="1:19" x14ac:dyDescent="0.25">
      <c r="A8860">
        <v>8859</v>
      </c>
      <c r="B8860" s="1">
        <v>44468</v>
      </c>
      <c r="C8860" s="1">
        <v>44473</v>
      </c>
      <c r="D8860" s="1">
        <v>44474</v>
      </c>
      <c r="E8860" s="1">
        <v>44476</v>
      </c>
      <c r="F8860">
        <v>4</v>
      </c>
      <c r="G8860">
        <v>1</v>
      </c>
      <c r="H8860">
        <v>192</v>
      </c>
      <c r="I8860" s="6">
        <v>0</v>
      </c>
      <c r="J8860">
        <v>1</v>
      </c>
      <c r="K8860" t="str">
        <f>_xlfn.XLOOKUP(fCompras!F8860,dComprador!$A$2:$A$7,dComprador!$B$2:$B$7)</f>
        <v>Lira</v>
      </c>
      <c r="L8860" t="str">
        <f>_xlfn.XLOOKUP(J8860,dFornecedor!$A$2:$A$6,dFornecedor!$B$2:$B$6)</f>
        <v>NorthShore</v>
      </c>
      <c r="M8860" t="str">
        <f>_xlfn.XLOOKUP(G8860,dMateriaPrima!$A$2:$A$12,dMateriaPrima!$B$2:$B$12)</f>
        <v>Tecido</v>
      </c>
      <c r="N8860" s="2">
        <f>_xlfn.XLOOKUP(G8860,dMateriaPrima!$A$2:$A$12,dMateriaPrima!$C$2:$C$12)</f>
        <v>18</v>
      </c>
      <c r="O8860" s="3">
        <f t="shared" si="690"/>
        <v>3456</v>
      </c>
      <c r="P8860" s="4">
        <f t="shared" si="691"/>
        <v>0</v>
      </c>
      <c r="Q8860" s="3">
        <f t="shared" si="692"/>
        <v>3456</v>
      </c>
      <c r="R8860" t="str">
        <f t="shared" si="693"/>
        <v>Em atraso</v>
      </c>
      <c r="S8860" s="5">
        <f t="shared" si="694"/>
        <v>2</v>
      </c>
    </row>
    <row r="8861" spans="1:19" x14ac:dyDescent="0.25">
      <c r="A8861">
        <v>8860</v>
      </c>
      <c r="B8861" s="1">
        <v>44468</v>
      </c>
      <c r="C8861" s="1">
        <v>44468</v>
      </c>
      <c r="D8861" s="1">
        <v>44476</v>
      </c>
      <c r="E8861" s="1">
        <v>44477</v>
      </c>
      <c r="F8861">
        <v>4</v>
      </c>
      <c r="G8861">
        <v>5</v>
      </c>
      <c r="H8861">
        <v>339</v>
      </c>
      <c r="I8861" s="6">
        <v>0</v>
      </c>
      <c r="J8861">
        <v>2</v>
      </c>
      <c r="K8861" t="str">
        <f>_xlfn.XLOOKUP(fCompras!F8861,dComprador!$A$2:$A$7,dComprador!$B$2:$B$7)</f>
        <v>Lira</v>
      </c>
      <c r="L8861" t="str">
        <f>_xlfn.XLOOKUP(J8861,dFornecedor!$A$2:$A$6,dFornecedor!$B$2:$B$6)</f>
        <v>Minerva</v>
      </c>
      <c r="M8861" t="str">
        <f>_xlfn.XLOOKUP(G8861,dMateriaPrima!$A$2:$A$12,dMateriaPrima!$B$2:$B$12)</f>
        <v>Areia</v>
      </c>
      <c r="N8861" s="2">
        <f>_xlfn.XLOOKUP(G8861,dMateriaPrima!$A$2:$A$12,dMateriaPrima!$C$2:$C$12)</f>
        <v>3.59</v>
      </c>
      <c r="O8861" s="3">
        <f t="shared" si="690"/>
        <v>1217.01</v>
      </c>
      <c r="P8861" s="4">
        <f t="shared" si="691"/>
        <v>0</v>
      </c>
      <c r="Q8861" s="3">
        <f t="shared" si="692"/>
        <v>1217.01</v>
      </c>
      <c r="R8861" t="str">
        <f t="shared" si="693"/>
        <v>Em atraso</v>
      </c>
      <c r="S8861" s="5">
        <f t="shared" si="694"/>
        <v>1</v>
      </c>
    </row>
    <row r="8862" spans="1:19" x14ac:dyDescent="0.25">
      <c r="A8862">
        <v>8861</v>
      </c>
      <c r="B8862" s="1">
        <v>44468</v>
      </c>
      <c r="C8862" s="1">
        <v>44472</v>
      </c>
      <c r="D8862" s="1">
        <v>44489</v>
      </c>
      <c r="E8862" s="1">
        <v>44490</v>
      </c>
      <c r="F8862">
        <v>1</v>
      </c>
      <c r="G8862">
        <v>6</v>
      </c>
      <c r="H8862">
        <v>457</v>
      </c>
      <c r="I8862" s="6">
        <v>0</v>
      </c>
      <c r="J8862">
        <v>3</v>
      </c>
      <c r="K8862" t="str">
        <f>_xlfn.XLOOKUP(fCompras!F8862,dComprador!$A$2:$A$7,dComprador!$B$2:$B$7)</f>
        <v>Alon</v>
      </c>
      <c r="L8862" t="str">
        <f>_xlfn.XLOOKUP(J8862,dFornecedor!$A$2:$A$6,dFornecedor!$B$2:$B$6)</f>
        <v>StepUp</v>
      </c>
      <c r="M8862" t="str">
        <f>_xlfn.XLOOKUP(G8862,dMateriaPrima!$A$2:$A$12,dMateriaPrima!$B$2:$B$12)</f>
        <v>Fio Algodão</v>
      </c>
      <c r="N8862" s="2">
        <f>_xlfn.XLOOKUP(G8862,dMateriaPrima!$A$2:$A$12,dMateriaPrima!$C$2:$C$12)</f>
        <v>55.9</v>
      </c>
      <c r="O8862" s="3">
        <f t="shared" si="690"/>
        <v>25546.3</v>
      </c>
      <c r="P8862" s="4">
        <f t="shared" si="691"/>
        <v>0</v>
      </c>
      <c r="Q8862" s="3">
        <f t="shared" si="692"/>
        <v>25546.3</v>
      </c>
      <c r="R8862" t="str">
        <f t="shared" si="693"/>
        <v>Em atraso</v>
      </c>
      <c r="S8862" s="5">
        <f t="shared" si="694"/>
        <v>1</v>
      </c>
    </row>
    <row r="8863" spans="1:19" x14ac:dyDescent="0.25">
      <c r="A8863">
        <v>8862</v>
      </c>
      <c r="B8863" s="1">
        <v>44468</v>
      </c>
      <c r="C8863" s="1">
        <v>44468</v>
      </c>
      <c r="D8863" s="1">
        <v>44484</v>
      </c>
      <c r="E8863" s="1">
        <v>44484</v>
      </c>
      <c r="F8863">
        <v>1</v>
      </c>
      <c r="G8863">
        <v>5</v>
      </c>
      <c r="H8863">
        <v>7</v>
      </c>
      <c r="I8863" s="6">
        <v>0</v>
      </c>
      <c r="J8863">
        <v>2</v>
      </c>
      <c r="K8863" t="str">
        <f>_xlfn.XLOOKUP(fCompras!F8863,dComprador!$A$2:$A$7,dComprador!$B$2:$B$7)</f>
        <v>Alon</v>
      </c>
      <c r="L8863" t="str">
        <f>_xlfn.XLOOKUP(J8863,dFornecedor!$A$2:$A$6,dFornecedor!$B$2:$B$6)</f>
        <v>Minerva</v>
      </c>
      <c r="M8863" t="str">
        <f>_xlfn.XLOOKUP(G8863,dMateriaPrima!$A$2:$A$12,dMateriaPrima!$B$2:$B$12)</f>
        <v>Areia</v>
      </c>
      <c r="N8863" s="2">
        <f>_xlfn.XLOOKUP(G8863,dMateriaPrima!$A$2:$A$12,dMateriaPrima!$C$2:$C$12)</f>
        <v>3.59</v>
      </c>
      <c r="O8863" s="3">
        <f t="shared" si="690"/>
        <v>25.13</v>
      </c>
      <c r="P8863" s="4">
        <f t="shared" si="691"/>
        <v>0</v>
      </c>
      <c r="Q8863" s="3">
        <f t="shared" si="692"/>
        <v>25.13</v>
      </c>
      <c r="R8863" t="str">
        <f t="shared" si="693"/>
        <v>No prazo</v>
      </c>
      <c r="S8863" s="5">
        <f t="shared" si="694"/>
        <v>0</v>
      </c>
    </row>
    <row r="8864" spans="1:19" x14ac:dyDescent="0.25">
      <c r="A8864">
        <v>8863</v>
      </c>
      <c r="B8864" s="1">
        <v>44468</v>
      </c>
      <c r="C8864" s="1">
        <v>44468</v>
      </c>
      <c r="D8864" s="1">
        <v>44498</v>
      </c>
      <c r="E8864" s="1">
        <v>44503</v>
      </c>
      <c r="F8864">
        <v>1</v>
      </c>
      <c r="G8864">
        <v>7</v>
      </c>
      <c r="H8864">
        <v>49</v>
      </c>
      <c r="I8864" s="6">
        <v>0</v>
      </c>
      <c r="J8864">
        <v>2</v>
      </c>
      <c r="K8864" t="str">
        <f>_xlfn.XLOOKUP(fCompras!F8864,dComprador!$A$2:$A$7,dComprador!$B$2:$B$7)</f>
        <v>Alon</v>
      </c>
      <c r="L8864" t="str">
        <f>_xlfn.XLOOKUP(J8864,dFornecedor!$A$2:$A$6,dFornecedor!$B$2:$B$6)</f>
        <v>Minerva</v>
      </c>
      <c r="M8864" t="str">
        <f>_xlfn.XLOOKUP(G8864,dMateriaPrima!$A$2:$A$12,dMateriaPrima!$B$2:$B$12)</f>
        <v>Poliéster</v>
      </c>
      <c r="N8864" s="2">
        <f>_xlfn.XLOOKUP(G8864,dMateriaPrima!$A$2:$A$12,dMateriaPrima!$C$2:$C$12)</f>
        <v>8</v>
      </c>
      <c r="O8864" s="3">
        <f t="shared" si="690"/>
        <v>392</v>
      </c>
      <c r="P8864" s="4">
        <f t="shared" si="691"/>
        <v>0</v>
      </c>
      <c r="Q8864" s="3">
        <f t="shared" si="692"/>
        <v>392</v>
      </c>
      <c r="R8864" t="str">
        <f t="shared" si="693"/>
        <v>Em atraso</v>
      </c>
      <c r="S8864" s="5">
        <f t="shared" si="694"/>
        <v>5</v>
      </c>
    </row>
    <row r="8865" spans="1:19" x14ac:dyDescent="0.25">
      <c r="A8865">
        <v>8864</v>
      </c>
      <c r="B8865" s="1">
        <v>44468</v>
      </c>
      <c r="C8865" s="1">
        <v>44470</v>
      </c>
      <c r="D8865" s="1">
        <v>44491</v>
      </c>
      <c r="E8865" s="1">
        <v>44494</v>
      </c>
      <c r="F8865">
        <v>1</v>
      </c>
      <c r="G8865">
        <v>5</v>
      </c>
      <c r="H8865">
        <v>279</v>
      </c>
      <c r="I8865" s="6">
        <v>0</v>
      </c>
      <c r="J8865">
        <v>1</v>
      </c>
      <c r="K8865" t="str">
        <f>_xlfn.XLOOKUP(fCompras!F8865,dComprador!$A$2:$A$7,dComprador!$B$2:$B$7)</f>
        <v>Alon</v>
      </c>
      <c r="L8865" t="str">
        <f>_xlfn.XLOOKUP(J8865,dFornecedor!$A$2:$A$6,dFornecedor!$B$2:$B$6)</f>
        <v>NorthShore</v>
      </c>
      <c r="M8865" t="str">
        <f>_xlfn.XLOOKUP(G8865,dMateriaPrima!$A$2:$A$12,dMateriaPrima!$B$2:$B$12)</f>
        <v>Areia</v>
      </c>
      <c r="N8865" s="2">
        <f>_xlfn.XLOOKUP(G8865,dMateriaPrima!$A$2:$A$12,dMateriaPrima!$C$2:$C$12)</f>
        <v>3.59</v>
      </c>
      <c r="O8865" s="3">
        <f t="shared" si="690"/>
        <v>1001.61</v>
      </c>
      <c r="P8865" s="4">
        <f t="shared" si="691"/>
        <v>0</v>
      </c>
      <c r="Q8865" s="3">
        <f t="shared" si="692"/>
        <v>1001.61</v>
      </c>
      <c r="R8865" t="str">
        <f t="shared" si="693"/>
        <v>Em atraso</v>
      </c>
      <c r="S8865" s="5">
        <f t="shared" si="694"/>
        <v>3</v>
      </c>
    </row>
    <row r="8866" spans="1:19" x14ac:dyDescent="0.25">
      <c r="A8866">
        <v>8865</v>
      </c>
      <c r="B8866" s="1">
        <v>44469</v>
      </c>
      <c r="C8866" s="1">
        <v>44471</v>
      </c>
      <c r="D8866" s="1">
        <v>44476</v>
      </c>
      <c r="E8866" s="1">
        <v>44477</v>
      </c>
      <c r="F8866">
        <v>4</v>
      </c>
      <c r="G8866">
        <v>11</v>
      </c>
      <c r="H8866">
        <v>331</v>
      </c>
      <c r="I8866" s="6">
        <v>0</v>
      </c>
      <c r="J8866">
        <v>2</v>
      </c>
      <c r="K8866" t="str">
        <f>_xlfn.XLOOKUP(fCompras!F8866,dComprador!$A$2:$A$7,dComprador!$B$2:$B$7)</f>
        <v>Lira</v>
      </c>
      <c r="L8866" t="str">
        <f>_xlfn.XLOOKUP(J8866,dFornecedor!$A$2:$A$6,dFornecedor!$B$2:$B$6)</f>
        <v>Minerva</v>
      </c>
      <c r="M8866" t="str">
        <f>_xlfn.XLOOKUP(G8866,dMateriaPrima!$A$2:$A$12,dMateriaPrima!$B$2:$B$12)</f>
        <v>Papel</v>
      </c>
      <c r="N8866" s="2">
        <f>_xlfn.XLOOKUP(G8866,dMateriaPrima!$A$2:$A$12,dMateriaPrima!$C$2:$C$12)</f>
        <v>9</v>
      </c>
      <c r="O8866" s="3">
        <f t="shared" si="690"/>
        <v>2979</v>
      </c>
      <c r="P8866" s="4">
        <f t="shared" si="691"/>
        <v>0</v>
      </c>
      <c r="Q8866" s="3">
        <f t="shared" si="692"/>
        <v>2979</v>
      </c>
      <c r="R8866" t="str">
        <f t="shared" si="693"/>
        <v>Em atraso</v>
      </c>
      <c r="S8866" s="5">
        <f t="shared" si="694"/>
        <v>1</v>
      </c>
    </row>
    <row r="8867" spans="1:19" x14ac:dyDescent="0.25">
      <c r="A8867">
        <v>8866</v>
      </c>
      <c r="B8867" s="1">
        <v>44469</v>
      </c>
      <c r="C8867" s="1">
        <v>44469</v>
      </c>
      <c r="D8867" s="1">
        <v>44476</v>
      </c>
      <c r="E8867" s="1">
        <v>44480</v>
      </c>
      <c r="F8867">
        <v>4</v>
      </c>
      <c r="G8867">
        <v>8</v>
      </c>
      <c r="H8867">
        <v>239</v>
      </c>
      <c r="I8867" s="6">
        <v>0</v>
      </c>
      <c r="J8867">
        <v>2</v>
      </c>
      <c r="K8867" t="str">
        <f>_xlfn.XLOOKUP(fCompras!F8867,dComprador!$A$2:$A$7,dComprador!$B$2:$B$7)</f>
        <v>Lira</v>
      </c>
      <c r="L8867" t="str">
        <f>_xlfn.XLOOKUP(J8867,dFornecedor!$A$2:$A$6,dFornecedor!$B$2:$B$6)</f>
        <v>Minerva</v>
      </c>
      <c r="M8867" t="str">
        <f>_xlfn.XLOOKUP(G8867,dMateriaPrima!$A$2:$A$12,dMateriaPrima!$B$2:$B$12)</f>
        <v>Cimento</v>
      </c>
      <c r="N8867" s="2">
        <f>_xlfn.XLOOKUP(G8867,dMateriaPrima!$A$2:$A$12,dMateriaPrima!$C$2:$C$12)</f>
        <v>23</v>
      </c>
      <c r="O8867" s="3">
        <f t="shared" si="690"/>
        <v>5497</v>
      </c>
      <c r="P8867" s="4">
        <f t="shared" si="691"/>
        <v>0</v>
      </c>
      <c r="Q8867" s="3">
        <f t="shared" si="692"/>
        <v>5497</v>
      </c>
      <c r="R8867" t="str">
        <f t="shared" si="693"/>
        <v>Em atraso</v>
      </c>
      <c r="S8867" s="5">
        <f t="shared" si="694"/>
        <v>4</v>
      </c>
    </row>
    <row r="8868" spans="1:19" x14ac:dyDescent="0.25">
      <c r="A8868">
        <v>8867</v>
      </c>
      <c r="B8868" s="1">
        <v>44469</v>
      </c>
      <c r="C8868" s="1">
        <v>44469</v>
      </c>
      <c r="D8868" s="1">
        <v>44477</v>
      </c>
      <c r="E8868" s="1">
        <v>44476</v>
      </c>
      <c r="F8868">
        <v>4</v>
      </c>
      <c r="G8868">
        <v>1</v>
      </c>
      <c r="H8868">
        <v>7</v>
      </c>
      <c r="I8868" s="6">
        <v>0</v>
      </c>
      <c r="J8868">
        <v>4</v>
      </c>
      <c r="K8868" t="str">
        <f>_xlfn.XLOOKUP(fCompras!F8868,dComprador!$A$2:$A$7,dComprador!$B$2:$B$7)</f>
        <v>Lira</v>
      </c>
      <c r="L8868" t="str">
        <f>_xlfn.XLOOKUP(J8868,dFornecedor!$A$2:$A$6,dFornecedor!$B$2:$B$6)</f>
        <v>AlphaOmega</v>
      </c>
      <c r="M8868" t="str">
        <f>_xlfn.XLOOKUP(G8868,dMateriaPrima!$A$2:$A$12,dMateriaPrima!$B$2:$B$12)</f>
        <v>Tecido</v>
      </c>
      <c r="N8868" s="2">
        <f>_xlfn.XLOOKUP(G8868,dMateriaPrima!$A$2:$A$12,dMateriaPrima!$C$2:$C$12)</f>
        <v>18</v>
      </c>
      <c r="O8868" s="3">
        <f t="shared" si="690"/>
        <v>126</v>
      </c>
      <c r="P8868" s="4">
        <f t="shared" si="691"/>
        <v>0</v>
      </c>
      <c r="Q8868" s="3">
        <f t="shared" si="692"/>
        <v>126</v>
      </c>
      <c r="R8868" t="str">
        <f t="shared" si="693"/>
        <v>No prazo</v>
      </c>
      <c r="S8868" s="5">
        <f t="shared" si="694"/>
        <v>0</v>
      </c>
    </row>
    <row r="8869" spans="1:19" x14ac:dyDescent="0.25">
      <c r="A8869">
        <v>8868</v>
      </c>
      <c r="B8869" s="1">
        <v>44469</v>
      </c>
      <c r="C8869" s="1">
        <v>44477</v>
      </c>
      <c r="D8869" s="1">
        <v>44486</v>
      </c>
      <c r="E8869" s="1">
        <v>44488</v>
      </c>
      <c r="F8869">
        <v>1</v>
      </c>
      <c r="G8869">
        <v>8</v>
      </c>
      <c r="H8869">
        <v>275</v>
      </c>
      <c r="I8869" s="6">
        <v>0</v>
      </c>
      <c r="J8869">
        <v>2</v>
      </c>
      <c r="K8869" t="str">
        <f>_xlfn.XLOOKUP(fCompras!F8869,dComprador!$A$2:$A$7,dComprador!$B$2:$B$7)</f>
        <v>Alon</v>
      </c>
      <c r="L8869" t="str">
        <f>_xlfn.XLOOKUP(J8869,dFornecedor!$A$2:$A$6,dFornecedor!$B$2:$B$6)</f>
        <v>Minerva</v>
      </c>
      <c r="M8869" t="str">
        <f>_xlfn.XLOOKUP(G8869,dMateriaPrima!$A$2:$A$12,dMateriaPrima!$B$2:$B$12)</f>
        <v>Cimento</v>
      </c>
      <c r="N8869" s="2">
        <f>_xlfn.XLOOKUP(G8869,dMateriaPrima!$A$2:$A$12,dMateriaPrima!$C$2:$C$12)</f>
        <v>23</v>
      </c>
      <c r="O8869" s="3">
        <f t="shared" si="690"/>
        <v>6325</v>
      </c>
      <c r="P8869" s="4">
        <f t="shared" si="691"/>
        <v>0</v>
      </c>
      <c r="Q8869" s="3">
        <f t="shared" si="692"/>
        <v>6325</v>
      </c>
      <c r="R8869" t="str">
        <f t="shared" si="693"/>
        <v>Em atraso</v>
      </c>
      <c r="S8869" s="5">
        <f t="shared" si="694"/>
        <v>2</v>
      </c>
    </row>
    <row r="8870" spans="1:19" x14ac:dyDescent="0.25">
      <c r="A8870">
        <v>8869</v>
      </c>
      <c r="B8870" s="1">
        <v>44469</v>
      </c>
      <c r="C8870" s="1">
        <v>44477</v>
      </c>
      <c r="D8870" s="1">
        <v>44486</v>
      </c>
      <c r="E8870" s="1">
        <v>44489</v>
      </c>
      <c r="F8870">
        <v>1</v>
      </c>
      <c r="G8870">
        <v>4</v>
      </c>
      <c r="H8870">
        <v>215</v>
      </c>
      <c r="I8870" s="6">
        <v>0</v>
      </c>
      <c r="J8870">
        <v>2</v>
      </c>
      <c r="K8870" t="str">
        <f>_xlfn.XLOOKUP(fCompras!F8870,dComprador!$A$2:$A$7,dComprador!$B$2:$B$7)</f>
        <v>Alon</v>
      </c>
      <c r="L8870" t="str">
        <f>_xlfn.XLOOKUP(J8870,dFornecedor!$A$2:$A$6,dFornecedor!$B$2:$B$6)</f>
        <v>Minerva</v>
      </c>
      <c r="M8870" t="str">
        <f>_xlfn.XLOOKUP(G8870,dMateriaPrima!$A$2:$A$12,dMateriaPrima!$B$2:$B$12)</f>
        <v>Madeira</v>
      </c>
      <c r="N8870" s="2">
        <f>_xlfn.XLOOKUP(G8870,dMateriaPrima!$A$2:$A$12,dMateriaPrima!$C$2:$C$12)</f>
        <v>168</v>
      </c>
      <c r="O8870" s="3">
        <f t="shared" si="690"/>
        <v>36120</v>
      </c>
      <c r="P8870" s="4">
        <f t="shared" si="691"/>
        <v>0</v>
      </c>
      <c r="Q8870" s="3">
        <f t="shared" si="692"/>
        <v>36120</v>
      </c>
      <c r="R8870" t="str">
        <f t="shared" si="693"/>
        <v>Em atraso</v>
      </c>
      <c r="S8870" s="5">
        <f t="shared" si="694"/>
        <v>3</v>
      </c>
    </row>
    <row r="8871" spans="1:19" x14ac:dyDescent="0.25">
      <c r="A8871">
        <v>8870</v>
      </c>
      <c r="B8871" s="1">
        <v>44469</v>
      </c>
      <c r="C8871" s="1">
        <v>44471</v>
      </c>
      <c r="D8871" s="1">
        <v>44501</v>
      </c>
      <c r="E8871" s="1">
        <v>44502</v>
      </c>
      <c r="F8871">
        <v>1</v>
      </c>
      <c r="G8871">
        <v>11</v>
      </c>
      <c r="H8871">
        <v>331</v>
      </c>
      <c r="I8871" s="6">
        <v>0</v>
      </c>
      <c r="J8871">
        <v>1</v>
      </c>
      <c r="K8871" t="str">
        <f>_xlfn.XLOOKUP(fCompras!F8871,dComprador!$A$2:$A$7,dComprador!$B$2:$B$7)</f>
        <v>Alon</v>
      </c>
      <c r="L8871" t="str">
        <f>_xlfn.XLOOKUP(J8871,dFornecedor!$A$2:$A$6,dFornecedor!$B$2:$B$6)</f>
        <v>NorthShore</v>
      </c>
      <c r="M8871" t="str">
        <f>_xlfn.XLOOKUP(G8871,dMateriaPrima!$A$2:$A$12,dMateriaPrima!$B$2:$B$12)</f>
        <v>Papel</v>
      </c>
      <c r="N8871" s="2">
        <f>_xlfn.XLOOKUP(G8871,dMateriaPrima!$A$2:$A$12,dMateriaPrima!$C$2:$C$12)</f>
        <v>9</v>
      </c>
      <c r="O8871" s="3">
        <f t="shared" si="690"/>
        <v>2979</v>
      </c>
      <c r="P8871" s="4">
        <f t="shared" si="691"/>
        <v>0</v>
      </c>
      <c r="Q8871" s="3">
        <f t="shared" si="692"/>
        <v>2979</v>
      </c>
      <c r="R8871" t="str">
        <f t="shared" si="693"/>
        <v>Em atraso</v>
      </c>
      <c r="S8871" s="5">
        <f t="shared" si="694"/>
        <v>1</v>
      </c>
    </row>
    <row r="8872" spans="1:19" x14ac:dyDescent="0.25">
      <c r="A8872">
        <v>8871</v>
      </c>
      <c r="B8872" s="1">
        <v>44469</v>
      </c>
      <c r="C8872" s="1">
        <v>44477</v>
      </c>
      <c r="D8872" s="1">
        <v>44500</v>
      </c>
      <c r="E8872" s="1">
        <v>44502</v>
      </c>
      <c r="F8872">
        <v>1</v>
      </c>
      <c r="G8872">
        <v>5</v>
      </c>
      <c r="H8872">
        <v>3</v>
      </c>
      <c r="I8872" s="6">
        <v>0</v>
      </c>
      <c r="J8872">
        <v>2</v>
      </c>
      <c r="K8872" t="str">
        <f>_xlfn.XLOOKUP(fCompras!F8872,dComprador!$A$2:$A$7,dComprador!$B$2:$B$7)</f>
        <v>Alon</v>
      </c>
      <c r="L8872" t="str">
        <f>_xlfn.XLOOKUP(J8872,dFornecedor!$A$2:$A$6,dFornecedor!$B$2:$B$6)</f>
        <v>Minerva</v>
      </c>
      <c r="M8872" t="str">
        <f>_xlfn.XLOOKUP(G8872,dMateriaPrima!$A$2:$A$12,dMateriaPrima!$B$2:$B$12)</f>
        <v>Areia</v>
      </c>
      <c r="N8872" s="2">
        <f>_xlfn.XLOOKUP(G8872,dMateriaPrima!$A$2:$A$12,dMateriaPrima!$C$2:$C$12)</f>
        <v>3.59</v>
      </c>
      <c r="O8872" s="3">
        <f t="shared" si="690"/>
        <v>10.77</v>
      </c>
      <c r="P8872" s="4">
        <f t="shared" si="691"/>
        <v>0</v>
      </c>
      <c r="Q8872" s="3">
        <f t="shared" si="692"/>
        <v>10.77</v>
      </c>
      <c r="R8872" t="str">
        <f t="shared" si="693"/>
        <v>Em atraso</v>
      </c>
      <c r="S8872" s="5">
        <f t="shared" si="694"/>
        <v>2</v>
      </c>
    </row>
    <row r="8873" spans="1:19" x14ac:dyDescent="0.25">
      <c r="A8873">
        <v>8872</v>
      </c>
      <c r="B8873" s="1">
        <v>44469</v>
      </c>
      <c r="C8873" s="1">
        <v>44470</v>
      </c>
      <c r="D8873" s="1">
        <v>44502</v>
      </c>
      <c r="E8873" s="1">
        <v>44503</v>
      </c>
      <c r="F8873">
        <v>1</v>
      </c>
      <c r="G8873">
        <v>6</v>
      </c>
      <c r="H8873">
        <v>207</v>
      </c>
      <c r="I8873" s="6">
        <v>0</v>
      </c>
      <c r="J8873">
        <v>3</v>
      </c>
      <c r="K8873" t="str">
        <f>_xlfn.XLOOKUP(fCompras!F8873,dComprador!$A$2:$A$7,dComprador!$B$2:$B$7)</f>
        <v>Alon</v>
      </c>
      <c r="L8873" t="str">
        <f>_xlfn.XLOOKUP(J8873,dFornecedor!$A$2:$A$6,dFornecedor!$B$2:$B$6)</f>
        <v>StepUp</v>
      </c>
      <c r="M8873" t="str">
        <f>_xlfn.XLOOKUP(G8873,dMateriaPrima!$A$2:$A$12,dMateriaPrima!$B$2:$B$12)</f>
        <v>Fio Algodão</v>
      </c>
      <c r="N8873" s="2">
        <f>_xlfn.XLOOKUP(G8873,dMateriaPrima!$A$2:$A$12,dMateriaPrima!$C$2:$C$12)</f>
        <v>55.9</v>
      </c>
      <c r="O8873" s="3">
        <f t="shared" si="690"/>
        <v>11571.3</v>
      </c>
      <c r="P8873" s="4">
        <f t="shared" si="691"/>
        <v>0</v>
      </c>
      <c r="Q8873" s="3">
        <f t="shared" si="692"/>
        <v>11571.3</v>
      </c>
      <c r="R8873" t="str">
        <f t="shared" si="693"/>
        <v>Em atraso</v>
      </c>
      <c r="S8873" s="5">
        <f t="shared" si="694"/>
        <v>1</v>
      </c>
    </row>
    <row r="8874" spans="1:19" x14ac:dyDescent="0.25">
      <c r="A8874">
        <v>8873</v>
      </c>
      <c r="B8874" s="1">
        <v>44469</v>
      </c>
      <c r="C8874" s="1">
        <v>44472</v>
      </c>
      <c r="D8874" s="1">
        <v>44492</v>
      </c>
      <c r="E8874" s="1">
        <v>44495</v>
      </c>
      <c r="F8874">
        <v>1</v>
      </c>
      <c r="G8874">
        <v>8</v>
      </c>
      <c r="H8874">
        <v>489</v>
      </c>
      <c r="I8874" s="6">
        <v>0</v>
      </c>
      <c r="J8874">
        <v>1</v>
      </c>
      <c r="K8874" t="str">
        <f>_xlfn.XLOOKUP(fCompras!F8874,dComprador!$A$2:$A$7,dComprador!$B$2:$B$7)</f>
        <v>Alon</v>
      </c>
      <c r="L8874" t="str">
        <f>_xlfn.XLOOKUP(J8874,dFornecedor!$A$2:$A$6,dFornecedor!$B$2:$B$6)</f>
        <v>NorthShore</v>
      </c>
      <c r="M8874" t="str">
        <f>_xlfn.XLOOKUP(G8874,dMateriaPrima!$A$2:$A$12,dMateriaPrima!$B$2:$B$12)</f>
        <v>Cimento</v>
      </c>
      <c r="N8874" s="2">
        <f>_xlfn.XLOOKUP(G8874,dMateriaPrima!$A$2:$A$12,dMateriaPrima!$C$2:$C$12)</f>
        <v>23</v>
      </c>
      <c r="O8874" s="3">
        <f t="shared" si="690"/>
        <v>11247</v>
      </c>
      <c r="P8874" s="4">
        <f t="shared" si="691"/>
        <v>0</v>
      </c>
      <c r="Q8874" s="3">
        <f t="shared" si="692"/>
        <v>11247</v>
      </c>
      <c r="R8874" t="str">
        <f t="shared" si="693"/>
        <v>Em atraso</v>
      </c>
      <c r="S8874" s="5">
        <f t="shared" si="694"/>
        <v>3</v>
      </c>
    </row>
    <row r="8875" spans="1:19" x14ac:dyDescent="0.25">
      <c r="A8875">
        <v>8874</v>
      </c>
      <c r="B8875" s="1">
        <v>44470</v>
      </c>
      <c r="C8875" s="1">
        <v>44480</v>
      </c>
      <c r="D8875" s="1">
        <v>44483</v>
      </c>
      <c r="E8875" s="1">
        <v>44483</v>
      </c>
      <c r="F8875">
        <v>4</v>
      </c>
      <c r="G8875">
        <v>7</v>
      </c>
      <c r="H8875">
        <v>330</v>
      </c>
      <c r="I8875" s="6">
        <v>0</v>
      </c>
      <c r="J8875">
        <v>3</v>
      </c>
      <c r="K8875" t="str">
        <f>_xlfn.XLOOKUP(fCompras!F8875,dComprador!$A$2:$A$7,dComprador!$B$2:$B$7)</f>
        <v>Lira</v>
      </c>
      <c r="L8875" t="str">
        <f>_xlfn.XLOOKUP(J8875,dFornecedor!$A$2:$A$6,dFornecedor!$B$2:$B$6)</f>
        <v>StepUp</v>
      </c>
      <c r="M8875" t="str">
        <f>_xlfn.XLOOKUP(G8875,dMateriaPrima!$A$2:$A$12,dMateriaPrima!$B$2:$B$12)</f>
        <v>Poliéster</v>
      </c>
      <c r="N8875" s="2">
        <f>_xlfn.XLOOKUP(G8875,dMateriaPrima!$A$2:$A$12,dMateriaPrima!$C$2:$C$12)</f>
        <v>8</v>
      </c>
      <c r="O8875" s="3">
        <f t="shared" si="690"/>
        <v>2640</v>
      </c>
      <c r="P8875" s="4">
        <f t="shared" si="691"/>
        <v>0</v>
      </c>
      <c r="Q8875" s="3">
        <f t="shared" si="692"/>
        <v>2640</v>
      </c>
      <c r="R8875" t="str">
        <f t="shared" si="693"/>
        <v>No prazo</v>
      </c>
      <c r="S8875" s="5">
        <f t="shared" si="694"/>
        <v>0</v>
      </c>
    </row>
    <row r="8876" spans="1:19" x14ac:dyDescent="0.25">
      <c r="A8876">
        <v>8875</v>
      </c>
      <c r="B8876" s="1">
        <v>44470</v>
      </c>
      <c r="C8876" s="1">
        <v>44478</v>
      </c>
      <c r="D8876" s="1">
        <v>44482</v>
      </c>
      <c r="E8876" s="1">
        <v>44484</v>
      </c>
      <c r="F8876">
        <v>4</v>
      </c>
      <c r="G8876">
        <v>1</v>
      </c>
      <c r="H8876">
        <v>115</v>
      </c>
      <c r="I8876" s="6">
        <v>0</v>
      </c>
      <c r="J8876">
        <v>2</v>
      </c>
      <c r="K8876" t="str">
        <f>_xlfn.XLOOKUP(fCompras!F8876,dComprador!$A$2:$A$7,dComprador!$B$2:$B$7)</f>
        <v>Lira</v>
      </c>
      <c r="L8876" t="str">
        <f>_xlfn.XLOOKUP(J8876,dFornecedor!$A$2:$A$6,dFornecedor!$B$2:$B$6)</f>
        <v>Minerva</v>
      </c>
      <c r="M8876" t="str">
        <f>_xlfn.XLOOKUP(G8876,dMateriaPrima!$A$2:$A$12,dMateriaPrima!$B$2:$B$12)</f>
        <v>Tecido</v>
      </c>
      <c r="N8876" s="2">
        <f>_xlfn.XLOOKUP(G8876,dMateriaPrima!$A$2:$A$12,dMateriaPrima!$C$2:$C$12)</f>
        <v>18</v>
      </c>
      <c r="O8876" s="3">
        <f t="shared" si="690"/>
        <v>2070</v>
      </c>
      <c r="P8876" s="4">
        <f t="shared" si="691"/>
        <v>0</v>
      </c>
      <c r="Q8876" s="3">
        <f t="shared" si="692"/>
        <v>2070</v>
      </c>
      <c r="R8876" t="str">
        <f t="shared" si="693"/>
        <v>Em atraso</v>
      </c>
      <c r="S8876" s="5">
        <f t="shared" si="694"/>
        <v>2</v>
      </c>
    </row>
    <row r="8877" spans="1:19" x14ac:dyDescent="0.25">
      <c r="A8877">
        <v>8876</v>
      </c>
      <c r="B8877" s="1">
        <v>44470</v>
      </c>
      <c r="C8877" s="1">
        <v>44470</v>
      </c>
      <c r="D8877" s="1">
        <v>44478</v>
      </c>
      <c r="E8877" s="1">
        <v>44478</v>
      </c>
      <c r="F8877">
        <v>4</v>
      </c>
      <c r="G8877">
        <v>11</v>
      </c>
      <c r="H8877">
        <v>48</v>
      </c>
      <c r="I8877" s="6">
        <v>0</v>
      </c>
      <c r="J8877">
        <v>2</v>
      </c>
      <c r="K8877" t="str">
        <f>_xlfn.XLOOKUP(fCompras!F8877,dComprador!$A$2:$A$7,dComprador!$B$2:$B$7)</f>
        <v>Lira</v>
      </c>
      <c r="L8877" t="str">
        <f>_xlfn.XLOOKUP(J8877,dFornecedor!$A$2:$A$6,dFornecedor!$B$2:$B$6)</f>
        <v>Minerva</v>
      </c>
      <c r="M8877" t="str">
        <f>_xlfn.XLOOKUP(G8877,dMateriaPrima!$A$2:$A$12,dMateriaPrima!$B$2:$B$12)</f>
        <v>Papel</v>
      </c>
      <c r="N8877" s="2">
        <f>_xlfn.XLOOKUP(G8877,dMateriaPrima!$A$2:$A$12,dMateriaPrima!$C$2:$C$12)</f>
        <v>9</v>
      </c>
      <c r="O8877" s="3">
        <f t="shared" si="690"/>
        <v>432</v>
      </c>
      <c r="P8877" s="4">
        <f t="shared" si="691"/>
        <v>0</v>
      </c>
      <c r="Q8877" s="3">
        <f t="shared" si="692"/>
        <v>432</v>
      </c>
      <c r="R8877" t="str">
        <f t="shared" si="693"/>
        <v>No prazo</v>
      </c>
      <c r="S8877" s="5">
        <f t="shared" si="694"/>
        <v>0</v>
      </c>
    </row>
    <row r="8878" spans="1:19" x14ac:dyDescent="0.25">
      <c r="A8878">
        <v>8877</v>
      </c>
      <c r="B8878" s="1">
        <v>44470</v>
      </c>
      <c r="C8878" s="1">
        <v>44470</v>
      </c>
      <c r="D8878" s="1">
        <v>44477</v>
      </c>
      <c r="E8878" s="1">
        <v>44479</v>
      </c>
      <c r="F8878">
        <v>4</v>
      </c>
      <c r="G8878">
        <v>9</v>
      </c>
      <c r="H8878">
        <v>38</v>
      </c>
      <c r="I8878" s="6">
        <v>0</v>
      </c>
      <c r="J8878">
        <v>5</v>
      </c>
      <c r="K8878" t="str">
        <f>_xlfn.XLOOKUP(fCompras!F8878,dComprador!$A$2:$A$7,dComprador!$B$2:$B$7)</f>
        <v>Lira</v>
      </c>
      <c r="L8878" t="str">
        <f>_xlfn.XLOOKUP(J8878,dFornecedor!$A$2:$A$6,dFornecedor!$B$2:$B$6)</f>
        <v>Atlas</v>
      </c>
      <c r="M8878" t="str">
        <f>_xlfn.XLOOKUP(G8878,dMateriaPrima!$A$2:$A$12,dMateriaPrima!$B$2:$B$12)</f>
        <v>Couro</v>
      </c>
      <c r="N8878" s="2">
        <f>_xlfn.XLOOKUP(G8878,dMateriaPrima!$A$2:$A$12,dMateriaPrima!$C$2:$C$12)</f>
        <v>4.4000000000000004</v>
      </c>
      <c r="O8878" s="3">
        <f t="shared" si="690"/>
        <v>167.20000000000002</v>
      </c>
      <c r="P8878" s="4">
        <f t="shared" si="691"/>
        <v>0</v>
      </c>
      <c r="Q8878" s="3">
        <f t="shared" si="692"/>
        <v>167.20000000000002</v>
      </c>
      <c r="R8878" t="str">
        <f t="shared" si="693"/>
        <v>Em atraso</v>
      </c>
      <c r="S8878" s="5">
        <f t="shared" si="694"/>
        <v>2</v>
      </c>
    </row>
    <row r="8879" spans="1:19" x14ac:dyDescent="0.25">
      <c r="A8879">
        <v>8878</v>
      </c>
      <c r="B8879" s="1">
        <v>44470</v>
      </c>
      <c r="C8879" s="1">
        <v>44476</v>
      </c>
      <c r="D8879" s="1">
        <v>44490</v>
      </c>
      <c r="E8879" s="1">
        <v>44489</v>
      </c>
      <c r="F8879">
        <v>1</v>
      </c>
      <c r="G8879">
        <v>1</v>
      </c>
      <c r="H8879">
        <v>54</v>
      </c>
      <c r="I8879" s="6">
        <v>0</v>
      </c>
      <c r="J8879">
        <v>3</v>
      </c>
      <c r="K8879" t="str">
        <f>_xlfn.XLOOKUP(fCompras!F8879,dComprador!$A$2:$A$7,dComprador!$B$2:$B$7)</f>
        <v>Alon</v>
      </c>
      <c r="L8879" t="str">
        <f>_xlfn.XLOOKUP(J8879,dFornecedor!$A$2:$A$6,dFornecedor!$B$2:$B$6)</f>
        <v>StepUp</v>
      </c>
      <c r="M8879" t="str">
        <f>_xlfn.XLOOKUP(G8879,dMateriaPrima!$A$2:$A$12,dMateriaPrima!$B$2:$B$12)</f>
        <v>Tecido</v>
      </c>
      <c r="N8879" s="2">
        <f>_xlfn.XLOOKUP(G8879,dMateriaPrima!$A$2:$A$12,dMateriaPrima!$C$2:$C$12)</f>
        <v>18</v>
      </c>
      <c r="O8879" s="3">
        <f t="shared" si="690"/>
        <v>972</v>
      </c>
      <c r="P8879" s="4">
        <f t="shared" si="691"/>
        <v>0</v>
      </c>
      <c r="Q8879" s="3">
        <f t="shared" si="692"/>
        <v>972</v>
      </c>
      <c r="R8879" t="str">
        <f t="shared" si="693"/>
        <v>No prazo</v>
      </c>
      <c r="S8879" s="5">
        <f t="shared" si="694"/>
        <v>0</v>
      </c>
    </row>
    <row r="8880" spans="1:19" x14ac:dyDescent="0.25">
      <c r="A8880">
        <v>8879</v>
      </c>
      <c r="B8880" s="1">
        <v>44470</v>
      </c>
      <c r="C8880" s="1">
        <v>44473</v>
      </c>
      <c r="D8880" s="1">
        <v>44491</v>
      </c>
      <c r="E8880" s="1">
        <v>44490</v>
      </c>
      <c r="F8880">
        <v>1</v>
      </c>
      <c r="G8880">
        <v>8</v>
      </c>
      <c r="H8880">
        <v>299</v>
      </c>
      <c r="I8880" s="6">
        <v>0</v>
      </c>
      <c r="J8880">
        <v>5</v>
      </c>
      <c r="K8880" t="str">
        <f>_xlfn.XLOOKUP(fCompras!F8880,dComprador!$A$2:$A$7,dComprador!$B$2:$B$7)</f>
        <v>Alon</v>
      </c>
      <c r="L8880" t="str">
        <f>_xlfn.XLOOKUP(J8880,dFornecedor!$A$2:$A$6,dFornecedor!$B$2:$B$6)</f>
        <v>Atlas</v>
      </c>
      <c r="M8880" t="str">
        <f>_xlfn.XLOOKUP(G8880,dMateriaPrima!$A$2:$A$12,dMateriaPrima!$B$2:$B$12)</f>
        <v>Cimento</v>
      </c>
      <c r="N8880" s="2">
        <f>_xlfn.XLOOKUP(G8880,dMateriaPrima!$A$2:$A$12,dMateriaPrima!$C$2:$C$12)</f>
        <v>23</v>
      </c>
      <c r="O8880" s="3">
        <f t="shared" si="690"/>
        <v>6877</v>
      </c>
      <c r="P8880" s="4">
        <f t="shared" si="691"/>
        <v>0</v>
      </c>
      <c r="Q8880" s="3">
        <f t="shared" si="692"/>
        <v>6877</v>
      </c>
      <c r="R8880" t="str">
        <f t="shared" si="693"/>
        <v>No prazo</v>
      </c>
      <c r="S8880" s="5">
        <f t="shared" si="694"/>
        <v>0</v>
      </c>
    </row>
    <row r="8881" spans="1:19" x14ac:dyDescent="0.25">
      <c r="A8881">
        <v>8880</v>
      </c>
      <c r="B8881" s="1">
        <v>44470</v>
      </c>
      <c r="C8881" s="1">
        <v>44475</v>
      </c>
      <c r="D8881" s="1">
        <v>44485</v>
      </c>
      <c r="E8881" s="1">
        <v>44488</v>
      </c>
      <c r="F8881">
        <v>1</v>
      </c>
      <c r="G8881">
        <v>5</v>
      </c>
      <c r="H8881">
        <v>232</v>
      </c>
      <c r="I8881" s="6">
        <v>0</v>
      </c>
      <c r="J8881">
        <v>3</v>
      </c>
      <c r="K8881" t="str">
        <f>_xlfn.XLOOKUP(fCompras!F8881,dComprador!$A$2:$A$7,dComprador!$B$2:$B$7)</f>
        <v>Alon</v>
      </c>
      <c r="L8881" t="str">
        <f>_xlfn.XLOOKUP(J8881,dFornecedor!$A$2:$A$6,dFornecedor!$B$2:$B$6)</f>
        <v>StepUp</v>
      </c>
      <c r="M8881" t="str">
        <f>_xlfn.XLOOKUP(G8881,dMateriaPrima!$A$2:$A$12,dMateriaPrima!$B$2:$B$12)</f>
        <v>Areia</v>
      </c>
      <c r="N8881" s="2">
        <f>_xlfn.XLOOKUP(G8881,dMateriaPrima!$A$2:$A$12,dMateriaPrima!$C$2:$C$12)</f>
        <v>3.59</v>
      </c>
      <c r="O8881" s="3">
        <f t="shared" si="690"/>
        <v>832.88</v>
      </c>
      <c r="P8881" s="4">
        <f t="shared" si="691"/>
        <v>0</v>
      </c>
      <c r="Q8881" s="3">
        <f t="shared" si="692"/>
        <v>832.88</v>
      </c>
      <c r="R8881" t="str">
        <f t="shared" si="693"/>
        <v>Em atraso</v>
      </c>
      <c r="S8881" s="5">
        <f t="shared" si="694"/>
        <v>3</v>
      </c>
    </row>
    <row r="8882" spans="1:19" x14ac:dyDescent="0.25">
      <c r="A8882">
        <v>8881</v>
      </c>
      <c r="B8882" s="1">
        <v>44470</v>
      </c>
      <c r="C8882" s="1">
        <v>44475</v>
      </c>
      <c r="D8882" s="1">
        <v>44488</v>
      </c>
      <c r="E8882" s="1">
        <v>44489</v>
      </c>
      <c r="F8882">
        <v>1</v>
      </c>
      <c r="G8882">
        <v>1</v>
      </c>
      <c r="H8882">
        <v>274</v>
      </c>
      <c r="I8882" s="6">
        <v>0</v>
      </c>
      <c r="J8882">
        <v>5</v>
      </c>
      <c r="K8882" t="str">
        <f>_xlfn.XLOOKUP(fCompras!F8882,dComprador!$A$2:$A$7,dComprador!$B$2:$B$7)</f>
        <v>Alon</v>
      </c>
      <c r="L8882" t="str">
        <f>_xlfn.XLOOKUP(J8882,dFornecedor!$A$2:$A$6,dFornecedor!$B$2:$B$6)</f>
        <v>Atlas</v>
      </c>
      <c r="M8882" t="str">
        <f>_xlfn.XLOOKUP(G8882,dMateriaPrima!$A$2:$A$12,dMateriaPrima!$B$2:$B$12)</f>
        <v>Tecido</v>
      </c>
      <c r="N8882" s="2">
        <f>_xlfn.XLOOKUP(G8882,dMateriaPrima!$A$2:$A$12,dMateriaPrima!$C$2:$C$12)</f>
        <v>18</v>
      </c>
      <c r="O8882" s="3">
        <f t="shared" si="690"/>
        <v>4932</v>
      </c>
      <c r="P8882" s="4">
        <f t="shared" si="691"/>
        <v>0</v>
      </c>
      <c r="Q8882" s="3">
        <f t="shared" si="692"/>
        <v>4932</v>
      </c>
      <c r="R8882" t="str">
        <f t="shared" si="693"/>
        <v>Em atraso</v>
      </c>
      <c r="S8882" s="5">
        <f t="shared" si="694"/>
        <v>1</v>
      </c>
    </row>
    <row r="8883" spans="1:19" x14ac:dyDescent="0.25">
      <c r="A8883">
        <v>8882</v>
      </c>
      <c r="B8883" s="1">
        <v>44470</v>
      </c>
      <c r="C8883" s="1">
        <v>44471</v>
      </c>
      <c r="D8883" s="1">
        <v>44490</v>
      </c>
      <c r="E8883" s="1">
        <v>44488</v>
      </c>
      <c r="F8883">
        <v>1</v>
      </c>
      <c r="G8883">
        <v>11</v>
      </c>
      <c r="H8883">
        <v>366</v>
      </c>
      <c r="I8883" s="6">
        <v>0</v>
      </c>
      <c r="J8883">
        <v>3</v>
      </c>
      <c r="K8883" t="str">
        <f>_xlfn.XLOOKUP(fCompras!F8883,dComprador!$A$2:$A$7,dComprador!$B$2:$B$7)</f>
        <v>Alon</v>
      </c>
      <c r="L8883" t="str">
        <f>_xlfn.XLOOKUP(J8883,dFornecedor!$A$2:$A$6,dFornecedor!$B$2:$B$6)</f>
        <v>StepUp</v>
      </c>
      <c r="M8883" t="str">
        <f>_xlfn.XLOOKUP(G8883,dMateriaPrima!$A$2:$A$12,dMateriaPrima!$B$2:$B$12)</f>
        <v>Papel</v>
      </c>
      <c r="N8883" s="2">
        <f>_xlfn.XLOOKUP(G8883,dMateriaPrima!$A$2:$A$12,dMateriaPrima!$C$2:$C$12)</f>
        <v>9</v>
      </c>
      <c r="O8883" s="3">
        <f t="shared" si="690"/>
        <v>3294</v>
      </c>
      <c r="P8883" s="4">
        <f t="shared" si="691"/>
        <v>0</v>
      </c>
      <c r="Q8883" s="3">
        <f t="shared" si="692"/>
        <v>3294</v>
      </c>
      <c r="R8883" t="str">
        <f t="shared" si="693"/>
        <v>No prazo</v>
      </c>
      <c r="S8883" s="5">
        <f t="shared" si="694"/>
        <v>0</v>
      </c>
    </row>
    <row r="8884" spans="1:19" x14ac:dyDescent="0.25">
      <c r="A8884">
        <v>8883</v>
      </c>
      <c r="B8884" s="1">
        <v>44470</v>
      </c>
      <c r="C8884" s="1">
        <v>44474</v>
      </c>
      <c r="D8884" s="1">
        <v>44501</v>
      </c>
      <c r="E8884" s="1">
        <v>44504</v>
      </c>
      <c r="F8884">
        <v>1</v>
      </c>
      <c r="G8884">
        <v>9</v>
      </c>
      <c r="H8884">
        <v>257</v>
      </c>
      <c r="I8884" s="6">
        <v>0</v>
      </c>
      <c r="J8884">
        <v>1</v>
      </c>
      <c r="K8884" t="str">
        <f>_xlfn.XLOOKUP(fCompras!F8884,dComprador!$A$2:$A$7,dComprador!$B$2:$B$7)</f>
        <v>Alon</v>
      </c>
      <c r="L8884" t="str">
        <f>_xlfn.XLOOKUP(J8884,dFornecedor!$A$2:$A$6,dFornecedor!$B$2:$B$6)</f>
        <v>NorthShore</v>
      </c>
      <c r="M8884" t="str">
        <f>_xlfn.XLOOKUP(G8884,dMateriaPrima!$A$2:$A$12,dMateriaPrima!$B$2:$B$12)</f>
        <v>Couro</v>
      </c>
      <c r="N8884" s="2">
        <f>_xlfn.XLOOKUP(G8884,dMateriaPrima!$A$2:$A$12,dMateriaPrima!$C$2:$C$12)</f>
        <v>4.4000000000000004</v>
      </c>
      <c r="O8884" s="3">
        <f t="shared" si="690"/>
        <v>1130.8000000000002</v>
      </c>
      <c r="P8884" s="4">
        <f t="shared" si="691"/>
        <v>0</v>
      </c>
      <c r="Q8884" s="3">
        <f t="shared" si="692"/>
        <v>1130.8000000000002</v>
      </c>
      <c r="R8884" t="str">
        <f t="shared" si="693"/>
        <v>Em atraso</v>
      </c>
      <c r="S8884" s="5">
        <f t="shared" si="694"/>
        <v>3</v>
      </c>
    </row>
    <row r="8885" spans="1:19" x14ac:dyDescent="0.25">
      <c r="A8885">
        <v>8884</v>
      </c>
      <c r="B8885" s="1">
        <v>44470</v>
      </c>
      <c r="C8885" s="1">
        <v>44474</v>
      </c>
      <c r="D8885" s="1">
        <v>44493</v>
      </c>
      <c r="E8885" s="1">
        <v>44495</v>
      </c>
      <c r="F8885">
        <v>1</v>
      </c>
      <c r="G8885">
        <v>7</v>
      </c>
      <c r="H8885">
        <v>3</v>
      </c>
      <c r="I8885" s="6">
        <v>0</v>
      </c>
      <c r="J8885">
        <v>1</v>
      </c>
      <c r="K8885" t="str">
        <f>_xlfn.XLOOKUP(fCompras!F8885,dComprador!$A$2:$A$7,dComprador!$B$2:$B$7)</f>
        <v>Alon</v>
      </c>
      <c r="L8885" t="str">
        <f>_xlfn.XLOOKUP(J8885,dFornecedor!$A$2:$A$6,dFornecedor!$B$2:$B$6)</f>
        <v>NorthShore</v>
      </c>
      <c r="M8885" t="str">
        <f>_xlfn.XLOOKUP(G8885,dMateriaPrima!$A$2:$A$12,dMateriaPrima!$B$2:$B$12)</f>
        <v>Poliéster</v>
      </c>
      <c r="N8885" s="2">
        <f>_xlfn.XLOOKUP(G8885,dMateriaPrima!$A$2:$A$12,dMateriaPrima!$C$2:$C$12)</f>
        <v>8</v>
      </c>
      <c r="O8885" s="3">
        <f t="shared" si="690"/>
        <v>24</v>
      </c>
      <c r="P8885" s="4">
        <f t="shared" si="691"/>
        <v>0</v>
      </c>
      <c r="Q8885" s="3">
        <f t="shared" si="692"/>
        <v>24</v>
      </c>
      <c r="R8885" t="str">
        <f t="shared" si="693"/>
        <v>Em atraso</v>
      </c>
      <c r="S8885" s="5">
        <f t="shared" si="694"/>
        <v>2</v>
      </c>
    </row>
    <row r="8886" spans="1:19" x14ac:dyDescent="0.25">
      <c r="A8886">
        <v>8885</v>
      </c>
      <c r="B8886" s="1">
        <v>44471</v>
      </c>
      <c r="C8886" s="1">
        <v>44479</v>
      </c>
      <c r="D8886" s="1">
        <v>44482</v>
      </c>
      <c r="E8886" s="1">
        <v>44484</v>
      </c>
      <c r="F8886">
        <v>4</v>
      </c>
      <c r="G8886">
        <v>6</v>
      </c>
      <c r="H8886">
        <v>540</v>
      </c>
      <c r="I8886" s="6">
        <v>0</v>
      </c>
      <c r="J8886">
        <v>2</v>
      </c>
      <c r="K8886" t="str">
        <f>_xlfn.XLOOKUP(fCompras!F8886,dComprador!$A$2:$A$7,dComprador!$B$2:$B$7)</f>
        <v>Lira</v>
      </c>
      <c r="L8886" t="str">
        <f>_xlfn.XLOOKUP(J8886,dFornecedor!$A$2:$A$6,dFornecedor!$B$2:$B$6)</f>
        <v>Minerva</v>
      </c>
      <c r="M8886" t="str">
        <f>_xlfn.XLOOKUP(G8886,dMateriaPrima!$A$2:$A$12,dMateriaPrima!$B$2:$B$12)</f>
        <v>Fio Algodão</v>
      </c>
      <c r="N8886" s="2">
        <f>_xlfn.XLOOKUP(G8886,dMateriaPrima!$A$2:$A$12,dMateriaPrima!$C$2:$C$12)</f>
        <v>55.9</v>
      </c>
      <c r="O8886" s="3">
        <f t="shared" si="690"/>
        <v>30186</v>
      </c>
      <c r="P8886" s="4">
        <f t="shared" si="691"/>
        <v>0</v>
      </c>
      <c r="Q8886" s="3">
        <f t="shared" si="692"/>
        <v>30186</v>
      </c>
      <c r="R8886" t="str">
        <f t="shared" si="693"/>
        <v>Em atraso</v>
      </c>
      <c r="S8886" s="5">
        <f t="shared" si="694"/>
        <v>2</v>
      </c>
    </row>
    <row r="8887" spans="1:19" x14ac:dyDescent="0.25">
      <c r="A8887">
        <v>8886</v>
      </c>
      <c r="B8887" s="1">
        <v>44471</v>
      </c>
      <c r="C8887" s="1">
        <v>44479</v>
      </c>
      <c r="D8887" s="1">
        <v>44482</v>
      </c>
      <c r="E8887" s="1">
        <v>44484</v>
      </c>
      <c r="F8887">
        <v>4</v>
      </c>
      <c r="G8887">
        <v>7</v>
      </c>
      <c r="H8887">
        <v>224</v>
      </c>
      <c r="I8887" s="6">
        <v>0</v>
      </c>
      <c r="J8887">
        <v>3</v>
      </c>
      <c r="K8887" t="str">
        <f>_xlfn.XLOOKUP(fCompras!F8887,dComprador!$A$2:$A$7,dComprador!$B$2:$B$7)</f>
        <v>Lira</v>
      </c>
      <c r="L8887" t="str">
        <f>_xlfn.XLOOKUP(J8887,dFornecedor!$A$2:$A$6,dFornecedor!$B$2:$B$6)</f>
        <v>StepUp</v>
      </c>
      <c r="M8887" t="str">
        <f>_xlfn.XLOOKUP(G8887,dMateriaPrima!$A$2:$A$12,dMateriaPrima!$B$2:$B$12)</f>
        <v>Poliéster</v>
      </c>
      <c r="N8887" s="2">
        <f>_xlfn.XLOOKUP(G8887,dMateriaPrima!$A$2:$A$12,dMateriaPrima!$C$2:$C$12)</f>
        <v>8</v>
      </c>
      <c r="O8887" s="3">
        <f t="shared" si="690"/>
        <v>1792</v>
      </c>
      <c r="P8887" s="4">
        <f t="shared" si="691"/>
        <v>0</v>
      </c>
      <c r="Q8887" s="3">
        <f t="shared" si="692"/>
        <v>1792</v>
      </c>
      <c r="R8887" t="str">
        <f t="shared" si="693"/>
        <v>Em atraso</v>
      </c>
      <c r="S8887" s="5">
        <f t="shared" si="694"/>
        <v>2</v>
      </c>
    </row>
    <row r="8888" spans="1:19" x14ac:dyDescent="0.25">
      <c r="A8888">
        <v>8887</v>
      </c>
      <c r="B8888" s="1">
        <v>44471</v>
      </c>
      <c r="C8888" s="1">
        <v>44471</v>
      </c>
      <c r="D8888" s="1">
        <v>44477</v>
      </c>
      <c r="E8888" s="1">
        <v>44482</v>
      </c>
      <c r="F8888">
        <v>4</v>
      </c>
      <c r="G8888">
        <v>6</v>
      </c>
      <c r="H8888">
        <v>352</v>
      </c>
      <c r="I8888" s="6">
        <v>0</v>
      </c>
      <c r="J8888">
        <v>2</v>
      </c>
      <c r="K8888" t="str">
        <f>_xlfn.XLOOKUP(fCompras!F8888,dComprador!$A$2:$A$7,dComprador!$B$2:$B$7)</f>
        <v>Lira</v>
      </c>
      <c r="L8888" t="str">
        <f>_xlfn.XLOOKUP(J8888,dFornecedor!$A$2:$A$6,dFornecedor!$B$2:$B$6)</f>
        <v>Minerva</v>
      </c>
      <c r="M8888" t="str">
        <f>_xlfn.XLOOKUP(G8888,dMateriaPrima!$A$2:$A$12,dMateriaPrima!$B$2:$B$12)</f>
        <v>Fio Algodão</v>
      </c>
      <c r="N8888" s="2">
        <f>_xlfn.XLOOKUP(G8888,dMateriaPrima!$A$2:$A$12,dMateriaPrima!$C$2:$C$12)</f>
        <v>55.9</v>
      </c>
      <c r="O8888" s="3">
        <f t="shared" si="690"/>
        <v>19676.8</v>
      </c>
      <c r="P8888" s="4">
        <f t="shared" si="691"/>
        <v>0</v>
      </c>
      <c r="Q8888" s="3">
        <f t="shared" si="692"/>
        <v>19676.8</v>
      </c>
      <c r="R8888" t="str">
        <f t="shared" si="693"/>
        <v>Em atraso</v>
      </c>
      <c r="S8888" s="5">
        <f t="shared" si="694"/>
        <v>5</v>
      </c>
    </row>
    <row r="8889" spans="1:19" x14ac:dyDescent="0.25">
      <c r="A8889">
        <v>8888</v>
      </c>
      <c r="B8889" s="1">
        <v>44471</v>
      </c>
      <c r="C8889" s="1">
        <v>44479</v>
      </c>
      <c r="D8889" s="1">
        <v>44491</v>
      </c>
      <c r="E8889" s="1">
        <v>44491</v>
      </c>
      <c r="F8889">
        <v>1</v>
      </c>
      <c r="G8889">
        <v>8</v>
      </c>
      <c r="H8889">
        <v>451</v>
      </c>
      <c r="I8889" s="6">
        <v>0</v>
      </c>
      <c r="J8889">
        <v>2</v>
      </c>
      <c r="K8889" t="str">
        <f>_xlfn.XLOOKUP(fCompras!F8889,dComprador!$A$2:$A$7,dComprador!$B$2:$B$7)</f>
        <v>Alon</v>
      </c>
      <c r="L8889" t="str">
        <f>_xlfn.XLOOKUP(J8889,dFornecedor!$A$2:$A$6,dFornecedor!$B$2:$B$6)</f>
        <v>Minerva</v>
      </c>
      <c r="M8889" t="str">
        <f>_xlfn.XLOOKUP(G8889,dMateriaPrima!$A$2:$A$12,dMateriaPrima!$B$2:$B$12)</f>
        <v>Cimento</v>
      </c>
      <c r="N8889" s="2">
        <f>_xlfn.XLOOKUP(G8889,dMateriaPrima!$A$2:$A$12,dMateriaPrima!$C$2:$C$12)</f>
        <v>23</v>
      </c>
      <c r="O8889" s="3">
        <f t="shared" si="690"/>
        <v>10373</v>
      </c>
      <c r="P8889" s="4">
        <f t="shared" si="691"/>
        <v>0</v>
      </c>
      <c r="Q8889" s="3">
        <f t="shared" si="692"/>
        <v>10373</v>
      </c>
      <c r="R8889" t="str">
        <f t="shared" si="693"/>
        <v>No prazo</v>
      </c>
      <c r="S8889" s="5">
        <f t="shared" si="694"/>
        <v>0</v>
      </c>
    </row>
    <row r="8890" spans="1:19" x14ac:dyDescent="0.25">
      <c r="A8890">
        <v>8889</v>
      </c>
      <c r="B8890" s="1">
        <v>44471</v>
      </c>
      <c r="C8890" s="1">
        <v>44483</v>
      </c>
      <c r="D8890" s="1">
        <v>44487</v>
      </c>
      <c r="E8890" s="1">
        <v>44489</v>
      </c>
      <c r="F8890">
        <v>1</v>
      </c>
      <c r="G8890">
        <v>4</v>
      </c>
      <c r="H8890">
        <v>9</v>
      </c>
      <c r="I8890" s="6">
        <v>0</v>
      </c>
      <c r="J8890">
        <v>1</v>
      </c>
      <c r="K8890" t="str">
        <f>_xlfn.XLOOKUP(fCompras!F8890,dComprador!$A$2:$A$7,dComprador!$B$2:$B$7)</f>
        <v>Alon</v>
      </c>
      <c r="L8890" t="str">
        <f>_xlfn.XLOOKUP(J8890,dFornecedor!$A$2:$A$6,dFornecedor!$B$2:$B$6)</f>
        <v>NorthShore</v>
      </c>
      <c r="M8890" t="str">
        <f>_xlfn.XLOOKUP(G8890,dMateriaPrima!$A$2:$A$12,dMateriaPrima!$B$2:$B$12)</f>
        <v>Madeira</v>
      </c>
      <c r="N8890" s="2">
        <f>_xlfn.XLOOKUP(G8890,dMateriaPrima!$A$2:$A$12,dMateriaPrima!$C$2:$C$12)</f>
        <v>168</v>
      </c>
      <c r="O8890" s="3">
        <f t="shared" si="690"/>
        <v>1512</v>
      </c>
      <c r="P8890" s="4">
        <f t="shared" si="691"/>
        <v>0</v>
      </c>
      <c r="Q8890" s="3">
        <f t="shared" si="692"/>
        <v>1512</v>
      </c>
      <c r="R8890" t="str">
        <f t="shared" si="693"/>
        <v>Em atraso</v>
      </c>
      <c r="S8890" s="5">
        <f t="shared" si="694"/>
        <v>2</v>
      </c>
    </row>
    <row r="8891" spans="1:19" x14ac:dyDescent="0.25">
      <c r="A8891">
        <v>8890</v>
      </c>
      <c r="B8891" s="1">
        <v>44471</v>
      </c>
      <c r="C8891" s="1">
        <v>44483</v>
      </c>
      <c r="D8891" s="1">
        <v>44492</v>
      </c>
      <c r="E8891" s="1">
        <v>44493</v>
      </c>
      <c r="F8891">
        <v>1</v>
      </c>
      <c r="G8891">
        <v>7</v>
      </c>
      <c r="H8891">
        <v>261</v>
      </c>
      <c r="I8891" s="6">
        <v>0</v>
      </c>
      <c r="J8891">
        <v>1</v>
      </c>
      <c r="K8891" t="str">
        <f>_xlfn.XLOOKUP(fCompras!F8891,dComprador!$A$2:$A$7,dComprador!$B$2:$B$7)</f>
        <v>Alon</v>
      </c>
      <c r="L8891" t="str">
        <f>_xlfn.XLOOKUP(J8891,dFornecedor!$A$2:$A$6,dFornecedor!$B$2:$B$6)</f>
        <v>NorthShore</v>
      </c>
      <c r="M8891" t="str">
        <f>_xlfn.XLOOKUP(G8891,dMateriaPrima!$A$2:$A$12,dMateriaPrima!$B$2:$B$12)</f>
        <v>Poliéster</v>
      </c>
      <c r="N8891" s="2">
        <f>_xlfn.XLOOKUP(G8891,dMateriaPrima!$A$2:$A$12,dMateriaPrima!$C$2:$C$12)</f>
        <v>8</v>
      </c>
      <c r="O8891" s="3">
        <f t="shared" si="690"/>
        <v>2088</v>
      </c>
      <c r="P8891" s="4">
        <f t="shared" si="691"/>
        <v>0</v>
      </c>
      <c r="Q8891" s="3">
        <f t="shared" si="692"/>
        <v>2088</v>
      </c>
      <c r="R8891" t="str">
        <f t="shared" si="693"/>
        <v>Em atraso</v>
      </c>
      <c r="S8891" s="5">
        <f t="shared" si="694"/>
        <v>1</v>
      </c>
    </row>
    <row r="8892" spans="1:19" x14ac:dyDescent="0.25">
      <c r="A8892">
        <v>8891</v>
      </c>
      <c r="B8892" s="1">
        <v>44471</v>
      </c>
      <c r="C8892" s="1">
        <v>44472</v>
      </c>
      <c r="D8892" s="1">
        <v>44484</v>
      </c>
      <c r="E8892" s="1">
        <v>44484</v>
      </c>
      <c r="F8892">
        <v>2</v>
      </c>
      <c r="G8892">
        <v>11</v>
      </c>
      <c r="H8892">
        <v>45</v>
      </c>
      <c r="I8892" s="6">
        <v>0</v>
      </c>
      <c r="J8892">
        <v>3</v>
      </c>
      <c r="K8892" t="str">
        <f>_xlfn.XLOOKUP(fCompras!F8892,dComprador!$A$2:$A$7,dComprador!$B$2:$B$7)</f>
        <v>João</v>
      </c>
      <c r="L8892" t="str">
        <f>_xlfn.XLOOKUP(J8892,dFornecedor!$A$2:$A$6,dFornecedor!$B$2:$B$6)</f>
        <v>StepUp</v>
      </c>
      <c r="M8892" t="str">
        <f>_xlfn.XLOOKUP(G8892,dMateriaPrima!$A$2:$A$12,dMateriaPrima!$B$2:$B$12)</f>
        <v>Papel</v>
      </c>
      <c r="N8892" s="2">
        <f>_xlfn.XLOOKUP(G8892,dMateriaPrima!$A$2:$A$12,dMateriaPrima!$C$2:$C$12)</f>
        <v>9</v>
      </c>
      <c r="O8892" s="3">
        <f t="shared" si="690"/>
        <v>405</v>
      </c>
      <c r="P8892" s="4">
        <f t="shared" si="691"/>
        <v>0</v>
      </c>
      <c r="Q8892" s="3">
        <f t="shared" si="692"/>
        <v>405</v>
      </c>
      <c r="R8892" t="str">
        <f t="shared" si="693"/>
        <v>No prazo</v>
      </c>
      <c r="S8892" s="5">
        <f t="shared" si="694"/>
        <v>0</v>
      </c>
    </row>
    <row r="8893" spans="1:19" x14ac:dyDescent="0.25">
      <c r="A8893">
        <v>8892</v>
      </c>
      <c r="B8893" s="1">
        <v>44471</v>
      </c>
      <c r="C8893" s="1">
        <v>44479</v>
      </c>
      <c r="D8893" s="1">
        <v>44493</v>
      </c>
      <c r="E8893" s="1">
        <v>44494</v>
      </c>
      <c r="F8893">
        <v>1</v>
      </c>
      <c r="G8893">
        <v>2</v>
      </c>
      <c r="H8893">
        <v>64</v>
      </c>
      <c r="I8893" s="6">
        <v>0</v>
      </c>
      <c r="J8893">
        <v>1</v>
      </c>
      <c r="K8893" t="str">
        <f>_xlfn.XLOOKUP(fCompras!F8893,dComprador!$A$2:$A$7,dComprador!$B$2:$B$7)</f>
        <v>Alon</v>
      </c>
      <c r="L8893" t="str">
        <f>_xlfn.XLOOKUP(J8893,dFornecedor!$A$2:$A$6,dFornecedor!$B$2:$B$6)</f>
        <v>NorthShore</v>
      </c>
      <c r="M8893" t="str">
        <f>_xlfn.XLOOKUP(G8893,dMateriaPrima!$A$2:$A$12,dMateriaPrima!$B$2:$B$12)</f>
        <v>Chapa Metal</v>
      </c>
      <c r="N8893" s="2">
        <f>_xlfn.XLOOKUP(G8893,dMateriaPrima!$A$2:$A$12,dMateriaPrima!$C$2:$C$12)</f>
        <v>299.89999999999998</v>
      </c>
      <c r="O8893" s="3">
        <f t="shared" si="690"/>
        <v>19193.599999999999</v>
      </c>
      <c r="P8893" s="4">
        <f t="shared" si="691"/>
        <v>0</v>
      </c>
      <c r="Q8893" s="3">
        <f t="shared" si="692"/>
        <v>19193.599999999999</v>
      </c>
      <c r="R8893" t="str">
        <f t="shared" si="693"/>
        <v>Em atraso</v>
      </c>
      <c r="S8893" s="5">
        <f t="shared" si="694"/>
        <v>1</v>
      </c>
    </row>
    <row r="8894" spans="1:19" x14ac:dyDescent="0.25">
      <c r="A8894">
        <v>8893</v>
      </c>
      <c r="B8894" s="1">
        <v>44471</v>
      </c>
      <c r="C8894" s="1">
        <v>44480</v>
      </c>
      <c r="D8894" s="1">
        <v>44503</v>
      </c>
      <c r="E8894" s="1">
        <v>44508</v>
      </c>
      <c r="F8894">
        <v>1</v>
      </c>
      <c r="G8894">
        <v>5</v>
      </c>
      <c r="H8894">
        <v>166</v>
      </c>
      <c r="I8894" s="6">
        <v>0</v>
      </c>
      <c r="J8894">
        <v>3</v>
      </c>
      <c r="K8894" t="str">
        <f>_xlfn.XLOOKUP(fCompras!F8894,dComprador!$A$2:$A$7,dComprador!$B$2:$B$7)</f>
        <v>Alon</v>
      </c>
      <c r="L8894" t="str">
        <f>_xlfn.XLOOKUP(J8894,dFornecedor!$A$2:$A$6,dFornecedor!$B$2:$B$6)</f>
        <v>StepUp</v>
      </c>
      <c r="M8894" t="str">
        <f>_xlfn.XLOOKUP(G8894,dMateriaPrima!$A$2:$A$12,dMateriaPrima!$B$2:$B$12)</f>
        <v>Areia</v>
      </c>
      <c r="N8894" s="2">
        <f>_xlfn.XLOOKUP(G8894,dMateriaPrima!$A$2:$A$12,dMateriaPrima!$C$2:$C$12)</f>
        <v>3.59</v>
      </c>
      <c r="O8894" s="3">
        <f t="shared" si="690"/>
        <v>595.93999999999994</v>
      </c>
      <c r="P8894" s="4">
        <f t="shared" si="691"/>
        <v>0</v>
      </c>
      <c r="Q8894" s="3">
        <f t="shared" si="692"/>
        <v>595.93999999999994</v>
      </c>
      <c r="R8894" t="str">
        <f t="shared" si="693"/>
        <v>Em atraso</v>
      </c>
      <c r="S8894" s="5">
        <f t="shared" si="694"/>
        <v>5</v>
      </c>
    </row>
    <row r="8895" spans="1:19" x14ac:dyDescent="0.25">
      <c r="A8895">
        <v>8894</v>
      </c>
      <c r="B8895" s="1">
        <v>44471</v>
      </c>
      <c r="C8895" s="1">
        <v>44471</v>
      </c>
      <c r="D8895" s="1">
        <v>44494</v>
      </c>
      <c r="E8895" s="1">
        <v>44496</v>
      </c>
      <c r="F8895">
        <v>1</v>
      </c>
      <c r="G8895">
        <v>11</v>
      </c>
      <c r="H8895">
        <v>326</v>
      </c>
      <c r="I8895" s="6">
        <v>0</v>
      </c>
      <c r="J8895">
        <v>2</v>
      </c>
      <c r="K8895" t="str">
        <f>_xlfn.XLOOKUP(fCompras!F8895,dComprador!$A$2:$A$7,dComprador!$B$2:$B$7)</f>
        <v>Alon</v>
      </c>
      <c r="L8895" t="str">
        <f>_xlfn.XLOOKUP(J8895,dFornecedor!$A$2:$A$6,dFornecedor!$B$2:$B$6)</f>
        <v>Minerva</v>
      </c>
      <c r="M8895" t="str">
        <f>_xlfn.XLOOKUP(G8895,dMateriaPrima!$A$2:$A$12,dMateriaPrima!$B$2:$B$12)</f>
        <v>Papel</v>
      </c>
      <c r="N8895" s="2">
        <f>_xlfn.XLOOKUP(G8895,dMateriaPrima!$A$2:$A$12,dMateriaPrima!$C$2:$C$12)</f>
        <v>9</v>
      </c>
      <c r="O8895" s="3">
        <f t="shared" si="690"/>
        <v>2934</v>
      </c>
      <c r="P8895" s="4">
        <f t="shared" si="691"/>
        <v>0</v>
      </c>
      <c r="Q8895" s="3">
        <f t="shared" si="692"/>
        <v>2934</v>
      </c>
      <c r="R8895" t="str">
        <f t="shared" si="693"/>
        <v>Em atraso</v>
      </c>
      <c r="S8895" s="5">
        <f t="shared" si="694"/>
        <v>2</v>
      </c>
    </row>
    <row r="8896" spans="1:19" x14ac:dyDescent="0.25">
      <c r="A8896">
        <v>8895</v>
      </c>
      <c r="B8896" s="1">
        <v>44472</v>
      </c>
      <c r="C8896" s="1">
        <v>44474</v>
      </c>
      <c r="D8896" s="1">
        <v>44481</v>
      </c>
      <c r="E8896" s="1">
        <v>44484</v>
      </c>
      <c r="F8896">
        <v>4</v>
      </c>
      <c r="G8896">
        <v>3</v>
      </c>
      <c r="H8896">
        <v>160</v>
      </c>
      <c r="I8896" s="6">
        <v>0</v>
      </c>
      <c r="J8896">
        <v>4</v>
      </c>
      <c r="K8896" t="str">
        <f>_xlfn.XLOOKUP(fCompras!F8896,dComprador!$A$2:$A$7,dComprador!$B$2:$B$7)</f>
        <v>Lira</v>
      </c>
      <c r="L8896" t="str">
        <f>_xlfn.XLOOKUP(J8896,dFornecedor!$A$2:$A$6,dFornecedor!$B$2:$B$6)</f>
        <v>AlphaOmega</v>
      </c>
      <c r="M8896" t="str">
        <f>_xlfn.XLOOKUP(G8896,dMateriaPrima!$A$2:$A$12,dMateriaPrima!$B$2:$B$12)</f>
        <v>Barra Metal</v>
      </c>
      <c r="N8896" s="2">
        <f>_xlfn.XLOOKUP(G8896,dMateriaPrima!$A$2:$A$12,dMateriaPrima!$C$2:$C$12)</f>
        <v>565</v>
      </c>
      <c r="O8896" s="3">
        <f t="shared" si="690"/>
        <v>90400</v>
      </c>
      <c r="P8896" s="4">
        <f t="shared" si="691"/>
        <v>0</v>
      </c>
      <c r="Q8896" s="3">
        <f t="shared" si="692"/>
        <v>90400</v>
      </c>
      <c r="R8896" t="str">
        <f t="shared" si="693"/>
        <v>Em atraso</v>
      </c>
      <c r="S8896" s="5">
        <f t="shared" si="694"/>
        <v>3</v>
      </c>
    </row>
    <row r="8897" spans="1:19" x14ac:dyDescent="0.25">
      <c r="A8897">
        <v>8896</v>
      </c>
      <c r="B8897" s="1">
        <v>44472</v>
      </c>
      <c r="C8897" s="1">
        <v>44473</v>
      </c>
      <c r="D8897" s="1">
        <v>44477</v>
      </c>
      <c r="E8897" s="1">
        <v>44480</v>
      </c>
      <c r="F8897">
        <v>4</v>
      </c>
      <c r="G8897">
        <v>11</v>
      </c>
      <c r="H8897">
        <v>28</v>
      </c>
      <c r="I8897" s="6">
        <v>0.18</v>
      </c>
      <c r="J8897">
        <v>3</v>
      </c>
      <c r="K8897" t="str">
        <f>_xlfn.XLOOKUP(fCompras!F8897,dComprador!$A$2:$A$7,dComprador!$B$2:$B$7)</f>
        <v>Lira</v>
      </c>
      <c r="L8897" t="str">
        <f>_xlfn.XLOOKUP(J8897,dFornecedor!$A$2:$A$6,dFornecedor!$B$2:$B$6)</f>
        <v>StepUp</v>
      </c>
      <c r="M8897" t="str">
        <f>_xlfn.XLOOKUP(G8897,dMateriaPrima!$A$2:$A$12,dMateriaPrima!$B$2:$B$12)</f>
        <v>Papel</v>
      </c>
      <c r="N8897" s="2">
        <f>_xlfn.XLOOKUP(G8897,dMateriaPrima!$A$2:$A$12,dMateriaPrima!$C$2:$C$12)</f>
        <v>9</v>
      </c>
      <c r="O8897" s="3">
        <f t="shared" si="690"/>
        <v>252</v>
      </c>
      <c r="P8897" s="4">
        <f t="shared" si="691"/>
        <v>45.36</v>
      </c>
      <c r="Q8897" s="3">
        <f t="shared" si="692"/>
        <v>206.64</v>
      </c>
      <c r="R8897" t="str">
        <f t="shared" si="693"/>
        <v>Em atraso</v>
      </c>
      <c r="S8897" s="5">
        <f t="shared" si="694"/>
        <v>3</v>
      </c>
    </row>
    <row r="8898" spans="1:19" x14ac:dyDescent="0.25">
      <c r="A8898">
        <v>8897</v>
      </c>
      <c r="B8898" s="1">
        <v>44472</v>
      </c>
      <c r="C8898" s="1">
        <v>44482</v>
      </c>
      <c r="D8898" s="1">
        <v>44490</v>
      </c>
      <c r="E8898" s="1">
        <v>44494</v>
      </c>
      <c r="F8898">
        <v>1</v>
      </c>
      <c r="G8898">
        <v>7</v>
      </c>
      <c r="H8898">
        <v>261</v>
      </c>
      <c r="I8898" s="6">
        <v>0</v>
      </c>
      <c r="J8898">
        <v>1</v>
      </c>
      <c r="K8898" t="str">
        <f>_xlfn.XLOOKUP(fCompras!F8898,dComprador!$A$2:$A$7,dComprador!$B$2:$B$7)</f>
        <v>Alon</v>
      </c>
      <c r="L8898" t="str">
        <f>_xlfn.XLOOKUP(J8898,dFornecedor!$A$2:$A$6,dFornecedor!$B$2:$B$6)</f>
        <v>NorthShore</v>
      </c>
      <c r="M8898" t="str">
        <f>_xlfn.XLOOKUP(G8898,dMateriaPrima!$A$2:$A$12,dMateriaPrima!$B$2:$B$12)</f>
        <v>Poliéster</v>
      </c>
      <c r="N8898" s="2">
        <f>_xlfn.XLOOKUP(G8898,dMateriaPrima!$A$2:$A$12,dMateriaPrima!$C$2:$C$12)</f>
        <v>8</v>
      </c>
      <c r="O8898" s="3">
        <f t="shared" si="690"/>
        <v>2088</v>
      </c>
      <c r="P8898" s="4">
        <f t="shared" si="691"/>
        <v>0</v>
      </c>
      <c r="Q8898" s="3">
        <f t="shared" si="692"/>
        <v>2088</v>
      </c>
      <c r="R8898" t="str">
        <f t="shared" si="693"/>
        <v>Em atraso</v>
      </c>
      <c r="S8898" s="5">
        <f t="shared" si="694"/>
        <v>4</v>
      </c>
    </row>
    <row r="8899" spans="1:19" x14ac:dyDescent="0.25">
      <c r="A8899">
        <v>8898</v>
      </c>
      <c r="B8899" s="1">
        <v>44472</v>
      </c>
      <c r="C8899" s="1">
        <v>44480</v>
      </c>
      <c r="D8899" s="1">
        <v>44492</v>
      </c>
      <c r="E8899" s="1">
        <v>44495</v>
      </c>
      <c r="F8899">
        <v>1</v>
      </c>
      <c r="G8899">
        <v>11</v>
      </c>
      <c r="H8899">
        <v>133</v>
      </c>
      <c r="I8899" s="6">
        <v>0</v>
      </c>
      <c r="J8899">
        <v>2</v>
      </c>
      <c r="K8899" t="str">
        <f>_xlfn.XLOOKUP(fCompras!F8899,dComprador!$A$2:$A$7,dComprador!$B$2:$B$7)</f>
        <v>Alon</v>
      </c>
      <c r="L8899" t="str">
        <f>_xlfn.XLOOKUP(J8899,dFornecedor!$A$2:$A$6,dFornecedor!$B$2:$B$6)</f>
        <v>Minerva</v>
      </c>
      <c r="M8899" t="str">
        <f>_xlfn.XLOOKUP(G8899,dMateriaPrima!$A$2:$A$12,dMateriaPrima!$B$2:$B$12)</f>
        <v>Papel</v>
      </c>
      <c r="N8899" s="2">
        <f>_xlfn.XLOOKUP(G8899,dMateriaPrima!$A$2:$A$12,dMateriaPrima!$C$2:$C$12)</f>
        <v>9</v>
      </c>
      <c r="O8899" s="3">
        <f t="shared" ref="O8899:O8962" si="695">PRODUCT(H8899,N8899)</f>
        <v>1197</v>
      </c>
      <c r="P8899" s="4">
        <f t="shared" ref="P8899:P8962" si="696">PRODUCT(O8899,I8899)</f>
        <v>0</v>
      </c>
      <c r="Q8899" s="3">
        <f t="shared" ref="Q8899:Q8962" si="697">O8899-P8899</f>
        <v>1197</v>
      </c>
      <c r="R8899" t="str">
        <f t="shared" ref="R8899:R8962" si="698">IF(E8899&lt;=D8899,"No prazo",IF(E8899&gt;D8899,"Em atraso"))</f>
        <v>Em atraso</v>
      </c>
      <c r="S8899" s="5">
        <f t="shared" ref="S8899:S8962" si="699">IF(E8899 &gt;D8899, E8899-D8899,0)</f>
        <v>3</v>
      </c>
    </row>
    <row r="8900" spans="1:19" x14ac:dyDescent="0.25">
      <c r="A8900">
        <v>8899</v>
      </c>
      <c r="B8900" s="1">
        <v>44472</v>
      </c>
      <c r="C8900" s="1">
        <v>44480</v>
      </c>
      <c r="D8900" s="1">
        <v>44502</v>
      </c>
      <c r="E8900" s="1">
        <v>44502</v>
      </c>
      <c r="F8900">
        <v>1</v>
      </c>
      <c r="G8900">
        <v>9</v>
      </c>
      <c r="H8900">
        <v>145</v>
      </c>
      <c r="I8900" s="6">
        <v>0</v>
      </c>
      <c r="J8900">
        <v>3</v>
      </c>
      <c r="K8900" t="str">
        <f>_xlfn.XLOOKUP(fCompras!F8900,dComprador!$A$2:$A$7,dComprador!$B$2:$B$7)</f>
        <v>Alon</v>
      </c>
      <c r="L8900" t="str">
        <f>_xlfn.XLOOKUP(J8900,dFornecedor!$A$2:$A$6,dFornecedor!$B$2:$B$6)</f>
        <v>StepUp</v>
      </c>
      <c r="M8900" t="str">
        <f>_xlfn.XLOOKUP(G8900,dMateriaPrima!$A$2:$A$12,dMateriaPrima!$B$2:$B$12)</f>
        <v>Couro</v>
      </c>
      <c r="N8900" s="2">
        <f>_xlfn.XLOOKUP(G8900,dMateriaPrima!$A$2:$A$12,dMateriaPrima!$C$2:$C$12)</f>
        <v>4.4000000000000004</v>
      </c>
      <c r="O8900" s="3">
        <f t="shared" si="695"/>
        <v>638</v>
      </c>
      <c r="P8900" s="4">
        <f t="shared" si="696"/>
        <v>0</v>
      </c>
      <c r="Q8900" s="3">
        <f t="shared" si="697"/>
        <v>638</v>
      </c>
      <c r="R8900" t="str">
        <f t="shared" si="698"/>
        <v>No prazo</v>
      </c>
      <c r="S8900" s="5">
        <f t="shared" si="699"/>
        <v>0</v>
      </c>
    </row>
    <row r="8901" spans="1:19" x14ac:dyDescent="0.25">
      <c r="A8901">
        <v>8900</v>
      </c>
      <c r="B8901" s="1">
        <v>44472</v>
      </c>
      <c r="C8901" s="1">
        <v>44476</v>
      </c>
      <c r="D8901" s="1">
        <v>44505</v>
      </c>
      <c r="E8901" s="1">
        <v>44506</v>
      </c>
      <c r="F8901">
        <v>1</v>
      </c>
      <c r="G8901">
        <v>9</v>
      </c>
      <c r="H8901">
        <v>58</v>
      </c>
      <c r="I8901" s="6">
        <v>0</v>
      </c>
      <c r="J8901">
        <v>2</v>
      </c>
      <c r="K8901" t="str">
        <f>_xlfn.XLOOKUP(fCompras!F8901,dComprador!$A$2:$A$7,dComprador!$B$2:$B$7)</f>
        <v>Alon</v>
      </c>
      <c r="L8901" t="str">
        <f>_xlfn.XLOOKUP(J8901,dFornecedor!$A$2:$A$6,dFornecedor!$B$2:$B$6)</f>
        <v>Minerva</v>
      </c>
      <c r="M8901" t="str">
        <f>_xlfn.XLOOKUP(G8901,dMateriaPrima!$A$2:$A$12,dMateriaPrima!$B$2:$B$12)</f>
        <v>Couro</v>
      </c>
      <c r="N8901" s="2">
        <f>_xlfn.XLOOKUP(G8901,dMateriaPrima!$A$2:$A$12,dMateriaPrima!$C$2:$C$12)</f>
        <v>4.4000000000000004</v>
      </c>
      <c r="O8901" s="3">
        <f t="shared" si="695"/>
        <v>255.20000000000002</v>
      </c>
      <c r="P8901" s="4">
        <f t="shared" si="696"/>
        <v>0</v>
      </c>
      <c r="Q8901" s="3">
        <f t="shared" si="697"/>
        <v>255.20000000000002</v>
      </c>
      <c r="R8901" t="str">
        <f t="shared" si="698"/>
        <v>Em atraso</v>
      </c>
      <c r="S8901" s="5">
        <f t="shared" si="699"/>
        <v>1</v>
      </c>
    </row>
    <row r="8902" spans="1:19" x14ac:dyDescent="0.25">
      <c r="A8902">
        <v>8901</v>
      </c>
      <c r="B8902" s="1">
        <v>44472</v>
      </c>
      <c r="C8902" s="1">
        <v>44472</v>
      </c>
      <c r="D8902" s="1">
        <v>44495</v>
      </c>
      <c r="E8902" s="1">
        <v>44497</v>
      </c>
      <c r="F8902">
        <v>1</v>
      </c>
      <c r="G8902">
        <v>8</v>
      </c>
      <c r="H8902">
        <v>96</v>
      </c>
      <c r="I8902" s="6">
        <v>0</v>
      </c>
      <c r="J8902">
        <v>4</v>
      </c>
      <c r="K8902" t="str">
        <f>_xlfn.XLOOKUP(fCompras!F8902,dComprador!$A$2:$A$7,dComprador!$B$2:$B$7)</f>
        <v>Alon</v>
      </c>
      <c r="L8902" t="str">
        <f>_xlfn.XLOOKUP(J8902,dFornecedor!$A$2:$A$6,dFornecedor!$B$2:$B$6)</f>
        <v>AlphaOmega</v>
      </c>
      <c r="M8902" t="str">
        <f>_xlfn.XLOOKUP(G8902,dMateriaPrima!$A$2:$A$12,dMateriaPrima!$B$2:$B$12)</f>
        <v>Cimento</v>
      </c>
      <c r="N8902" s="2">
        <f>_xlfn.XLOOKUP(G8902,dMateriaPrima!$A$2:$A$12,dMateriaPrima!$C$2:$C$12)</f>
        <v>23</v>
      </c>
      <c r="O8902" s="3">
        <f t="shared" si="695"/>
        <v>2208</v>
      </c>
      <c r="P8902" s="4">
        <f t="shared" si="696"/>
        <v>0</v>
      </c>
      <c r="Q8902" s="3">
        <f t="shared" si="697"/>
        <v>2208</v>
      </c>
      <c r="R8902" t="str">
        <f t="shared" si="698"/>
        <v>Em atraso</v>
      </c>
      <c r="S8902" s="5">
        <f t="shared" si="699"/>
        <v>2</v>
      </c>
    </row>
    <row r="8903" spans="1:19" x14ac:dyDescent="0.25">
      <c r="A8903">
        <v>8902</v>
      </c>
      <c r="B8903" s="1">
        <v>44473</v>
      </c>
      <c r="C8903" s="1">
        <v>44473</v>
      </c>
      <c r="D8903" s="1">
        <v>44483</v>
      </c>
      <c r="E8903" s="1">
        <v>44483</v>
      </c>
      <c r="F8903">
        <v>4</v>
      </c>
      <c r="G8903">
        <v>1</v>
      </c>
      <c r="H8903">
        <v>189</v>
      </c>
      <c r="I8903" s="6">
        <v>0</v>
      </c>
      <c r="J8903">
        <v>4</v>
      </c>
      <c r="K8903" t="str">
        <f>_xlfn.XLOOKUP(fCompras!F8903,dComprador!$A$2:$A$7,dComprador!$B$2:$B$7)</f>
        <v>Lira</v>
      </c>
      <c r="L8903" t="str">
        <f>_xlfn.XLOOKUP(J8903,dFornecedor!$A$2:$A$6,dFornecedor!$B$2:$B$6)</f>
        <v>AlphaOmega</v>
      </c>
      <c r="M8903" t="str">
        <f>_xlfn.XLOOKUP(G8903,dMateriaPrima!$A$2:$A$12,dMateriaPrima!$B$2:$B$12)</f>
        <v>Tecido</v>
      </c>
      <c r="N8903" s="2">
        <f>_xlfn.XLOOKUP(G8903,dMateriaPrima!$A$2:$A$12,dMateriaPrima!$C$2:$C$12)</f>
        <v>18</v>
      </c>
      <c r="O8903" s="3">
        <f t="shared" si="695"/>
        <v>3402</v>
      </c>
      <c r="P8903" s="4">
        <f t="shared" si="696"/>
        <v>0</v>
      </c>
      <c r="Q8903" s="3">
        <f t="shared" si="697"/>
        <v>3402</v>
      </c>
      <c r="R8903" t="str">
        <f t="shared" si="698"/>
        <v>No prazo</v>
      </c>
      <c r="S8903" s="5">
        <f t="shared" si="699"/>
        <v>0</v>
      </c>
    </row>
    <row r="8904" spans="1:19" x14ac:dyDescent="0.25">
      <c r="A8904">
        <v>8903</v>
      </c>
      <c r="B8904" s="1">
        <v>44473</v>
      </c>
      <c r="C8904" s="1">
        <v>44473</v>
      </c>
      <c r="D8904" s="1">
        <v>44480</v>
      </c>
      <c r="E8904" s="1">
        <v>44484</v>
      </c>
      <c r="F8904">
        <v>4</v>
      </c>
      <c r="G8904">
        <v>7</v>
      </c>
      <c r="H8904">
        <v>252</v>
      </c>
      <c r="I8904" s="6">
        <v>0</v>
      </c>
      <c r="J8904">
        <v>2</v>
      </c>
      <c r="K8904" t="str">
        <f>_xlfn.XLOOKUP(fCompras!F8904,dComprador!$A$2:$A$7,dComprador!$B$2:$B$7)</f>
        <v>Lira</v>
      </c>
      <c r="L8904" t="str">
        <f>_xlfn.XLOOKUP(J8904,dFornecedor!$A$2:$A$6,dFornecedor!$B$2:$B$6)</f>
        <v>Minerva</v>
      </c>
      <c r="M8904" t="str">
        <f>_xlfn.XLOOKUP(G8904,dMateriaPrima!$A$2:$A$12,dMateriaPrima!$B$2:$B$12)</f>
        <v>Poliéster</v>
      </c>
      <c r="N8904" s="2">
        <f>_xlfn.XLOOKUP(G8904,dMateriaPrima!$A$2:$A$12,dMateriaPrima!$C$2:$C$12)</f>
        <v>8</v>
      </c>
      <c r="O8904" s="3">
        <f t="shared" si="695"/>
        <v>2016</v>
      </c>
      <c r="P8904" s="4">
        <f t="shared" si="696"/>
        <v>0</v>
      </c>
      <c r="Q8904" s="3">
        <f t="shared" si="697"/>
        <v>2016</v>
      </c>
      <c r="R8904" t="str">
        <f t="shared" si="698"/>
        <v>Em atraso</v>
      </c>
      <c r="S8904" s="5">
        <f t="shared" si="699"/>
        <v>4</v>
      </c>
    </row>
    <row r="8905" spans="1:19" x14ac:dyDescent="0.25">
      <c r="A8905">
        <v>8904</v>
      </c>
      <c r="B8905" s="1">
        <v>44473</v>
      </c>
      <c r="C8905" s="1">
        <v>44481</v>
      </c>
      <c r="D8905" s="1">
        <v>44485</v>
      </c>
      <c r="E8905" s="1">
        <v>44485</v>
      </c>
      <c r="F8905">
        <v>4</v>
      </c>
      <c r="G8905">
        <v>9</v>
      </c>
      <c r="H8905">
        <v>92</v>
      </c>
      <c r="I8905" s="6">
        <v>0</v>
      </c>
      <c r="J8905">
        <v>2</v>
      </c>
      <c r="K8905" t="str">
        <f>_xlfn.XLOOKUP(fCompras!F8905,dComprador!$A$2:$A$7,dComprador!$B$2:$B$7)</f>
        <v>Lira</v>
      </c>
      <c r="L8905" t="str">
        <f>_xlfn.XLOOKUP(J8905,dFornecedor!$A$2:$A$6,dFornecedor!$B$2:$B$6)</f>
        <v>Minerva</v>
      </c>
      <c r="M8905" t="str">
        <f>_xlfn.XLOOKUP(G8905,dMateriaPrima!$A$2:$A$12,dMateriaPrima!$B$2:$B$12)</f>
        <v>Couro</v>
      </c>
      <c r="N8905" s="2">
        <f>_xlfn.XLOOKUP(G8905,dMateriaPrima!$A$2:$A$12,dMateriaPrima!$C$2:$C$12)</f>
        <v>4.4000000000000004</v>
      </c>
      <c r="O8905" s="3">
        <f t="shared" si="695"/>
        <v>404.8</v>
      </c>
      <c r="P8905" s="4">
        <f t="shared" si="696"/>
        <v>0</v>
      </c>
      <c r="Q8905" s="3">
        <f t="shared" si="697"/>
        <v>404.8</v>
      </c>
      <c r="R8905" t="str">
        <f t="shared" si="698"/>
        <v>No prazo</v>
      </c>
      <c r="S8905" s="5">
        <f t="shared" si="699"/>
        <v>0</v>
      </c>
    </row>
    <row r="8906" spans="1:19" x14ac:dyDescent="0.25">
      <c r="A8906">
        <v>8905</v>
      </c>
      <c r="B8906" s="1">
        <v>44473</v>
      </c>
      <c r="C8906" s="1">
        <v>44473</v>
      </c>
      <c r="D8906" s="1">
        <v>44479</v>
      </c>
      <c r="E8906" s="1">
        <v>44481</v>
      </c>
      <c r="F8906">
        <v>4</v>
      </c>
      <c r="G8906">
        <v>7</v>
      </c>
      <c r="H8906">
        <v>641</v>
      </c>
      <c r="I8906" s="6">
        <v>0</v>
      </c>
      <c r="J8906">
        <v>4</v>
      </c>
      <c r="K8906" t="str">
        <f>_xlfn.XLOOKUP(fCompras!F8906,dComprador!$A$2:$A$7,dComprador!$B$2:$B$7)</f>
        <v>Lira</v>
      </c>
      <c r="L8906" t="str">
        <f>_xlfn.XLOOKUP(J8906,dFornecedor!$A$2:$A$6,dFornecedor!$B$2:$B$6)</f>
        <v>AlphaOmega</v>
      </c>
      <c r="M8906" t="str">
        <f>_xlfn.XLOOKUP(G8906,dMateriaPrima!$A$2:$A$12,dMateriaPrima!$B$2:$B$12)</f>
        <v>Poliéster</v>
      </c>
      <c r="N8906" s="2">
        <f>_xlfn.XLOOKUP(G8906,dMateriaPrima!$A$2:$A$12,dMateriaPrima!$C$2:$C$12)</f>
        <v>8</v>
      </c>
      <c r="O8906" s="3">
        <f t="shared" si="695"/>
        <v>5128</v>
      </c>
      <c r="P8906" s="4">
        <f t="shared" si="696"/>
        <v>0</v>
      </c>
      <c r="Q8906" s="3">
        <f t="shared" si="697"/>
        <v>5128</v>
      </c>
      <c r="R8906" t="str">
        <f t="shared" si="698"/>
        <v>Em atraso</v>
      </c>
      <c r="S8906" s="5">
        <f t="shared" si="699"/>
        <v>2</v>
      </c>
    </row>
    <row r="8907" spans="1:19" x14ac:dyDescent="0.25">
      <c r="A8907">
        <v>8906</v>
      </c>
      <c r="B8907" s="1">
        <v>44473</v>
      </c>
      <c r="C8907" s="1">
        <v>44473</v>
      </c>
      <c r="D8907" s="1">
        <v>44480</v>
      </c>
      <c r="E8907" s="1">
        <v>44482</v>
      </c>
      <c r="F8907">
        <v>4</v>
      </c>
      <c r="G8907">
        <v>11</v>
      </c>
      <c r="H8907">
        <v>171</v>
      </c>
      <c r="I8907" s="6">
        <v>0</v>
      </c>
      <c r="J8907">
        <v>2</v>
      </c>
      <c r="K8907" t="str">
        <f>_xlfn.XLOOKUP(fCompras!F8907,dComprador!$A$2:$A$7,dComprador!$B$2:$B$7)</f>
        <v>Lira</v>
      </c>
      <c r="L8907" t="str">
        <f>_xlfn.XLOOKUP(J8907,dFornecedor!$A$2:$A$6,dFornecedor!$B$2:$B$6)</f>
        <v>Minerva</v>
      </c>
      <c r="M8907" t="str">
        <f>_xlfn.XLOOKUP(G8907,dMateriaPrima!$A$2:$A$12,dMateriaPrima!$B$2:$B$12)</f>
        <v>Papel</v>
      </c>
      <c r="N8907" s="2">
        <f>_xlfn.XLOOKUP(G8907,dMateriaPrima!$A$2:$A$12,dMateriaPrima!$C$2:$C$12)</f>
        <v>9</v>
      </c>
      <c r="O8907" s="3">
        <f t="shared" si="695"/>
        <v>1539</v>
      </c>
      <c r="P8907" s="4">
        <f t="shared" si="696"/>
        <v>0</v>
      </c>
      <c r="Q8907" s="3">
        <f t="shared" si="697"/>
        <v>1539</v>
      </c>
      <c r="R8907" t="str">
        <f t="shared" si="698"/>
        <v>Em atraso</v>
      </c>
      <c r="S8907" s="5">
        <f t="shared" si="699"/>
        <v>2</v>
      </c>
    </row>
    <row r="8908" spans="1:19" x14ac:dyDescent="0.25">
      <c r="A8908">
        <v>8907</v>
      </c>
      <c r="B8908" s="1">
        <v>44473</v>
      </c>
      <c r="C8908" s="1">
        <v>44483</v>
      </c>
      <c r="D8908" s="1">
        <v>44486</v>
      </c>
      <c r="E8908" s="1">
        <v>44487</v>
      </c>
      <c r="F8908">
        <v>4</v>
      </c>
      <c r="G8908">
        <v>9</v>
      </c>
      <c r="H8908">
        <v>634</v>
      </c>
      <c r="I8908" s="6">
        <v>0</v>
      </c>
      <c r="J8908">
        <v>3</v>
      </c>
      <c r="K8908" t="str">
        <f>_xlfn.XLOOKUP(fCompras!F8908,dComprador!$A$2:$A$7,dComprador!$B$2:$B$7)</f>
        <v>Lira</v>
      </c>
      <c r="L8908" t="str">
        <f>_xlfn.XLOOKUP(J8908,dFornecedor!$A$2:$A$6,dFornecedor!$B$2:$B$6)</f>
        <v>StepUp</v>
      </c>
      <c r="M8908" t="str">
        <f>_xlfn.XLOOKUP(G8908,dMateriaPrima!$A$2:$A$12,dMateriaPrima!$B$2:$B$12)</f>
        <v>Couro</v>
      </c>
      <c r="N8908" s="2">
        <f>_xlfn.XLOOKUP(G8908,dMateriaPrima!$A$2:$A$12,dMateriaPrima!$C$2:$C$12)</f>
        <v>4.4000000000000004</v>
      </c>
      <c r="O8908" s="3">
        <f t="shared" si="695"/>
        <v>2789.6000000000004</v>
      </c>
      <c r="P8908" s="4">
        <f t="shared" si="696"/>
        <v>0</v>
      </c>
      <c r="Q8908" s="3">
        <f t="shared" si="697"/>
        <v>2789.6000000000004</v>
      </c>
      <c r="R8908" t="str">
        <f t="shared" si="698"/>
        <v>Em atraso</v>
      </c>
      <c r="S8908" s="5">
        <f t="shared" si="699"/>
        <v>1</v>
      </c>
    </row>
    <row r="8909" spans="1:19" x14ac:dyDescent="0.25">
      <c r="A8909">
        <v>8908</v>
      </c>
      <c r="B8909" s="1">
        <v>44473</v>
      </c>
      <c r="C8909" s="1">
        <v>44474</v>
      </c>
      <c r="D8909" s="1">
        <v>44491</v>
      </c>
      <c r="E8909" s="1">
        <v>44493</v>
      </c>
      <c r="F8909">
        <v>1</v>
      </c>
      <c r="G8909">
        <v>11</v>
      </c>
      <c r="H8909">
        <v>82</v>
      </c>
      <c r="I8909" s="6">
        <v>0</v>
      </c>
      <c r="J8909">
        <v>3</v>
      </c>
      <c r="K8909" t="str">
        <f>_xlfn.XLOOKUP(fCompras!F8909,dComprador!$A$2:$A$7,dComprador!$B$2:$B$7)</f>
        <v>Alon</v>
      </c>
      <c r="L8909" t="str">
        <f>_xlfn.XLOOKUP(J8909,dFornecedor!$A$2:$A$6,dFornecedor!$B$2:$B$6)</f>
        <v>StepUp</v>
      </c>
      <c r="M8909" t="str">
        <f>_xlfn.XLOOKUP(G8909,dMateriaPrima!$A$2:$A$12,dMateriaPrima!$B$2:$B$12)</f>
        <v>Papel</v>
      </c>
      <c r="N8909" s="2">
        <f>_xlfn.XLOOKUP(G8909,dMateriaPrima!$A$2:$A$12,dMateriaPrima!$C$2:$C$12)</f>
        <v>9</v>
      </c>
      <c r="O8909" s="3">
        <f t="shared" si="695"/>
        <v>738</v>
      </c>
      <c r="P8909" s="4">
        <f t="shared" si="696"/>
        <v>0</v>
      </c>
      <c r="Q8909" s="3">
        <f t="shared" si="697"/>
        <v>738</v>
      </c>
      <c r="R8909" t="str">
        <f t="shared" si="698"/>
        <v>Em atraso</v>
      </c>
      <c r="S8909" s="5">
        <f t="shared" si="699"/>
        <v>2</v>
      </c>
    </row>
    <row r="8910" spans="1:19" x14ac:dyDescent="0.25">
      <c r="A8910">
        <v>8909</v>
      </c>
      <c r="B8910" s="1">
        <v>44473</v>
      </c>
      <c r="C8910" s="1">
        <v>44482</v>
      </c>
      <c r="D8910" s="1">
        <v>44491</v>
      </c>
      <c r="E8910" s="1">
        <v>44490</v>
      </c>
      <c r="F8910">
        <v>1</v>
      </c>
      <c r="G8910">
        <v>7</v>
      </c>
      <c r="H8910">
        <v>156</v>
      </c>
      <c r="I8910" s="6">
        <v>0</v>
      </c>
      <c r="J8910">
        <v>3</v>
      </c>
      <c r="K8910" t="str">
        <f>_xlfn.XLOOKUP(fCompras!F8910,dComprador!$A$2:$A$7,dComprador!$B$2:$B$7)</f>
        <v>Alon</v>
      </c>
      <c r="L8910" t="str">
        <f>_xlfn.XLOOKUP(J8910,dFornecedor!$A$2:$A$6,dFornecedor!$B$2:$B$6)</f>
        <v>StepUp</v>
      </c>
      <c r="M8910" t="str">
        <f>_xlfn.XLOOKUP(G8910,dMateriaPrima!$A$2:$A$12,dMateriaPrima!$B$2:$B$12)</f>
        <v>Poliéster</v>
      </c>
      <c r="N8910" s="2">
        <f>_xlfn.XLOOKUP(G8910,dMateriaPrima!$A$2:$A$12,dMateriaPrima!$C$2:$C$12)</f>
        <v>8</v>
      </c>
      <c r="O8910" s="3">
        <f t="shared" si="695"/>
        <v>1248</v>
      </c>
      <c r="P8910" s="4">
        <f t="shared" si="696"/>
        <v>0</v>
      </c>
      <c r="Q8910" s="3">
        <f t="shared" si="697"/>
        <v>1248</v>
      </c>
      <c r="R8910" t="str">
        <f t="shared" si="698"/>
        <v>No prazo</v>
      </c>
      <c r="S8910" s="5">
        <f t="shared" si="699"/>
        <v>0</v>
      </c>
    </row>
    <row r="8911" spans="1:19" x14ac:dyDescent="0.25">
      <c r="A8911">
        <v>8910</v>
      </c>
      <c r="B8911" s="1">
        <v>44473</v>
      </c>
      <c r="C8911" s="1">
        <v>44480</v>
      </c>
      <c r="D8911" s="1">
        <v>44504</v>
      </c>
      <c r="E8911" s="1">
        <v>44509</v>
      </c>
      <c r="F8911">
        <v>1</v>
      </c>
      <c r="G8911">
        <v>5</v>
      </c>
      <c r="H8911">
        <v>199</v>
      </c>
      <c r="I8911" s="6">
        <v>0</v>
      </c>
      <c r="J8911">
        <v>2</v>
      </c>
      <c r="K8911" t="str">
        <f>_xlfn.XLOOKUP(fCompras!F8911,dComprador!$A$2:$A$7,dComprador!$B$2:$B$7)</f>
        <v>Alon</v>
      </c>
      <c r="L8911" t="str">
        <f>_xlfn.XLOOKUP(J8911,dFornecedor!$A$2:$A$6,dFornecedor!$B$2:$B$6)</f>
        <v>Minerva</v>
      </c>
      <c r="M8911" t="str">
        <f>_xlfn.XLOOKUP(G8911,dMateriaPrima!$A$2:$A$12,dMateriaPrima!$B$2:$B$12)</f>
        <v>Areia</v>
      </c>
      <c r="N8911" s="2">
        <f>_xlfn.XLOOKUP(G8911,dMateriaPrima!$A$2:$A$12,dMateriaPrima!$C$2:$C$12)</f>
        <v>3.59</v>
      </c>
      <c r="O8911" s="3">
        <f t="shared" si="695"/>
        <v>714.41</v>
      </c>
      <c r="P8911" s="4">
        <f t="shared" si="696"/>
        <v>0</v>
      </c>
      <c r="Q8911" s="3">
        <f t="shared" si="697"/>
        <v>714.41</v>
      </c>
      <c r="R8911" t="str">
        <f t="shared" si="698"/>
        <v>Em atraso</v>
      </c>
      <c r="S8911" s="5">
        <f t="shared" si="699"/>
        <v>5</v>
      </c>
    </row>
    <row r="8912" spans="1:19" x14ac:dyDescent="0.25">
      <c r="A8912">
        <v>8911</v>
      </c>
      <c r="B8912" s="1">
        <v>44473</v>
      </c>
      <c r="C8912" s="1">
        <v>44475</v>
      </c>
      <c r="D8912" s="1">
        <v>44503</v>
      </c>
      <c r="E8912" s="1">
        <v>44507</v>
      </c>
      <c r="F8912">
        <v>1</v>
      </c>
      <c r="G8912">
        <v>10</v>
      </c>
      <c r="H8912">
        <v>383</v>
      </c>
      <c r="I8912" s="6">
        <v>0</v>
      </c>
      <c r="J8912">
        <v>1</v>
      </c>
      <c r="K8912" t="str">
        <f>_xlfn.XLOOKUP(fCompras!F8912,dComprador!$A$2:$A$7,dComprador!$B$2:$B$7)</f>
        <v>Alon</v>
      </c>
      <c r="L8912" t="str">
        <f>_xlfn.XLOOKUP(J8912,dFornecedor!$A$2:$A$6,dFornecedor!$B$2:$B$6)</f>
        <v>NorthShore</v>
      </c>
      <c r="M8912" t="str">
        <f>_xlfn.XLOOKUP(G8912,dMateriaPrima!$A$2:$A$12,dMateriaPrima!$B$2:$B$12)</f>
        <v>Pedra Britada</v>
      </c>
      <c r="N8912" s="2">
        <f>_xlfn.XLOOKUP(G8912,dMateriaPrima!$A$2:$A$12,dMateriaPrima!$C$2:$C$12)</f>
        <v>56</v>
      </c>
      <c r="O8912" s="3">
        <f t="shared" si="695"/>
        <v>21448</v>
      </c>
      <c r="P8912" s="4">
        <f t="shared" si="696"/>
        <v>0</v>
      </c>
      <c r="Q8912" s="3">
        <f t="shared" si="697"/>
        <v>21448</v>
      </c>
      <c r="R8912" t="str">
        <f t="shared" si="698"/>
        <v>Em atraso</v>
      </c>
      <c r="S8912" s="5">
        <f t="shared" si="699"/>
        <v>4</v>
      </c>
    </row>
    <row r="8913" spans="1:19" x14ac:dyDescent="0.25">
      <c r="A8913">
        <v>8912</v>
      </c>
      <c r="B8913" s="1">
        <v>44474</v>
      </c>
      <c r="C8913" s="1">
        <v>44479</v>
      </c>
      <c r="D8913" s="1">
        <v>44480</v>
      </c>
      <c r="E8913" s="1">
        <v>44484</v>
      </c>
      <c r="F8913">
        <v>4</v>
      </c>
      <c r="G8913">
        <v>9</v>
      </c>
      <c r="H8913">
        <v>522</v>
      </c>
      <c r="I8913" s="6">
        <v>0</v>
      </c>
      <c r="J8913">
        <v>1</v>
      </c>
      <c r="K8913" t="str">
        <f>_xlfn.XLOOKUP(fCompras!F8913,dComprador!$A$2:$A$7,dComprador!$B$2:$B$7)</f>
        <v>Lira</v>
      </c>
      <c r="L8913" t="str">
        <f>_xlfn.XLOOKUP(J8913,dFornecedor!$A$2:$A$6,dFornecedor!$B$2:$B$6)</f>
        <v>NorthShore</v>
      </c>
      <c r="M8913" t="str">
        <f>_xlfn.XLOOKUP(G8913,dMateriaPrima!$A$2:$A$12,dMateriaPrima!$B$2:$B$12)</f>
        <v>Couro</v>
      </c>
      <c r="N8913" s="2">
        <f>_xlfn.XLOOKUP(G8913,dMateriaPrima!$A$2:$A$12,dMateriaPrima!$C$2:$C$12)</f>
        <v>4.4000000000000004</v>
      </c>
      <c r="O8913" s="3">
        <f t="shared" si="695"/>
        <v>2296.8000000000002</v>
      </c>
      <c r="P8913" s="4">
        <f t="shared" si="696"/>
        <v>0</v>
      </c>
      <c r="Q8913" s="3">
        <f t="shared" si="697"/>
        <v>2296.8000000000002</v>
      </c>
      <c r="R8913" t="str">
        <f t="shared" si="698"/>
        <v>Em atraso</v>
      </c>
      <c r="S8913" s="5">
        <f t="shared" si="699"/>
        <v>4</v>
      </c>
    </row>
    <row r="8914" spans="1:19" x14ac:dyDescent="0.25">
      <c r="A8914">
        <v>8913</v>
      </c>
      <c r="B8914" s="1">
        <v>44474</v>
      </c>
      <c r="C8914" s="1">
        <v>44476</v>
      </c>
      <c r="D8914" s="1">
        <v>44482</v>
      </c>
      <c r="E8914" s="1">
        <v>44482</v>
      </c>
      <c r="F8914">
        <v>4</v>
      </c>
      <c r="G8914">
        <v>11</v>
      </c>
      <c r="H8914">
        <v>198</v>
      </c>
      <c r="I8914" s="6">
        <v>0</v>
      </c>
      <c r="J8914">
        <v>1</v>
      </c>
      <c r="K8914" t="str">
        <f>_xlfn.XLOOKUP(fCompras!F8914,dComprador!$A$2:$A$7,dComprador!$B$2:$B$7)</f>
        <v>Lira</v>
      </c>
      <c r="L8914" t="str">
        <f>_xlfn.XLOOKUP(J8914,dFornecedor!$A$2:$A$6,dFornecedor!$B$2:$B$6)</f>
        <v>NorthShore</v>
      </c>
      <c r="M8914" t="str">
        <f>_xlfn.XLOOKUP(G8914,dMateriaPrima!$A$2:$A$12,dMateriaPrima!$B$2:$B$12)</f>
        <v>Papel</v>
      </c>
      <c r="N8914" s="2">
        <f>_xlfn.XLOOKUP(G8914,dMateriaPrima!$A$2:$A$12,dMateriaPrima!$C$2:$C$12)</f>
        <v>9</v>
      </c>
      <c r="O8914" s="3">
        <f t="shared" si="695"/>
        <v>1782</v>
      </c>
      <c r="P8914" s="4">
        <f t="shared" si="696"/>
        <v>0</v>
      </c>
      <c r="Q8914" s="3">
        <f t="shared" si="697"/>
        <v>1782</v>
      </c>
      <c r="R8914" t="str">
        <f t="shared" si="698"/>
        <v>No prazo</v>
      </c>
      <c r="S8914" s="5">
        <f t="shared" si="699"/>
        <v>0</v>
      </c>
    </row>
    <row r="8915" spans="1:19" x14ac:dyDescent="0.25">
      <c r="A8915">
        <v>8914</v>
      </c>
      <c r="B8915" s="1">
        <v>44474</v>
      </c>
      <c r="C8915" s="1">
        <v>44474</v>
      </c>
      <c r="D8915" s="1">
        <v>44480</v>
      </c>
      <c r="E8915" s="1">
        <v>44483</v>
      </c>
      <c r="F8915">
        <v>4</v>
      </c>
      <c r="G8915">
        <v>11</v>
      </c>
      <c r="H8915">
        <v>107</v>
      </c>
      <c r="I8915" s="6">
        <v>0</v>
      </c>
      <c r="J8915">
        <v>2</v>
      </c>
      <c r="K8915" t="str">
        <f>_xlfn.XLOOKUP(fCompras!F8915,dComprador!$A$2:$A$7,dComprador!$B$2:$B$7)</f>
        <v>Lira</v>
      </c>
      <c r="L8915" t="str">
        <f>_xlfn.XLOOKUP(J8915,dFornecedor!$A$2:$A$6,dFornecedor!$B$2:$B$6)</f>
        <v>Minerva</v>
      </c>
      <c r="M8915" t="str">
        <f>_xlfn.XLOOKUP(G8915,dMateriaPrima!$A$2:$A$12,dMateriaPrima!$B$2:$B$12)</f>
        <v>Papel</v>
      </c>
      <c r="N8915" s="2">
        <f>_xlfn.XLOOKUP(G8915,dMateriaPrima!$A$2:$A$12,dMateriaPrima!$C$2:$C$12)</f>
        <v>9</v>
      </c>
      <c r="O8915" s="3">
        <f t="shared" si="695"/>
        <v>963</v>
      </c>
      <c r="P8915" s="4">
        <f t="shared" si="696"/>
        <v>0</v>
      </c>
      <c r="Q8915" s="3">
        <f t="shared" si="697"/>
        <v>963</v>
      </c>
      <c r="R8915" t="str">
        <f t="shared" si="698"/>
        <v>Em atraso</v>
      </c>
      <c r="S8915" s="5">
        <f t="shared" si="699"/>
        <v>3</v>
      </c>
    </row>
    <row r="8916" spans="1:19" x14ac:dyDescent="0.25">
      <c r="A8916">
        <v>8915</v>
      </c>
      <c r="B8916" s="1">
        <v>44474</v>
      </c>
      <c r="C8916" s="1">
        <v>44480</v>
      </c>
      <c r="D8916" s="1">
        <v>44494</v>
      </c>
      <c r="E8916" s="1">
        <v>44497</v>
      </c>
      <c r="F8916">
        <v>1</v>
      </c>
      <c r="G8916">
        <v>11</v>
      </c>
      <c r="H8916">
        <v>18</v>
      </c>
      <c r="I8916" s="6">
        <v>0</v>
      </c>
      <c r="J8916">
        <v>2</v>
      </c>
      <c r="K8916" t="str">
        <f>_xlfn.XLOOKUP(fCompras!F8916,dComprador!$A$2:$A$7,dComprador!$B$2:$B$7)</f>
        <v>Alon</v>
      </c>
      <c r="L8916" t="str">
        <f>_xlfn.XLOOKUP(J8916,dFornecedor!$A$2:$A$6,dFornecedor!$B$2:$B$6)</f>
        <v>Minerva</v>
      </c>
      <c r="M8916" t="str">
        <f>_xlfn.XLOOKUP(G8916,dMateriaPrima!$A$2:$A$12,dMateriaPrima!$B$2:$B$12)</f>
        <v>Papel</v>
      </c>
      <c r="N8916" s="2">
        <f>_xlfn.XLOOKUP(G8916,dMateriaPrima!$A$2:$A$12,dMateriaPrima!$C$2:$C$12)</f>
        <v>9</v>
      </c>
      <c r="O8916" s="3">
        <f t="shared" si="695"/>
        <v>162</v>
      </c>
      <c r="P8916" s="4">
        <f t="shared" si="696"/>
        <v>0</v>
      </c>
      <c r="Q8916" s="3">
        <f t="shared" si="697"/>
        <v>162</v>
      </c>
      <c r="R8916" t="str">
        <f t="shared" si="698"/>
        <v>Em atraso</v>
      </c>
      <c r="S8916" s="5">
        <f t="shared" si="699"/>
        <v>3</v>
      </c>
    </row>
    <row r="8917" spans="1:19" x14ac:dyDescent="0.25">
      <c r="A8917">
        <v>8916</v>
      </c>
      <c r="B8917" s="1">
        <v>44474</v>
      </c>
      <c r="C8917" s="1">
        <v>44481</v>
      </c>
      <c r="D8917" s="1">
        <v>44494</v>
      </c>
      <c r="E8917" s="1">
        <v>44492</v>
      </c>
      <c r="F8917">
        <v>1</v>
      </c>
      <c r="G8917">
        <v>11</v>
      </c>
      <c r="H8917">
        <v>292</v>
      </c>
      <c r="I8917" s="6">
        <v>0</v>
      </c>
      <c r="J8917">
        <v>2</v>
      </c>
      <c r="K8917" t="str">
        <f>_xlfn.XLOOKUP(fCompras!F8917,dComprador!$A$2:$A$7,dComprador!$B$2:$B$7)</f>
        <v>Alon</v>
      </c>
      <c r="L8917" t="str">
        <f>_xlfn.XLOOKUP(J8917,dFornecedor!$A$2:$A$6,dFornecedor!$B$2:$B$6)</f>
        <v>Minerva</v>
      </c>
      <c r="M8917" t="str">
        <f>_xlfn.XLOOKUP(G8917,dMateriaPrima!$A$2:$A$12,dMateriaPrima!$B$2:$B$12)</f>
        <v>Papel</v>
      </c>
      <c r="N8917" s="2">
        <f>_xlfn.XLOOKUP(G8917,dMateriaPrima!$A$2:$A$12,dMateriaPrima!$C$2:$C$12)</f>
        <v>9</v>
      </c>
      <c r="O8917" s="3">
        <f t="shared" si="695"/>
        <v>2628</v>
      </c>
      <c r="P8917" s="4">
        <f t="shared" si="696"/>
        <v>0</v>
      </c>
      <c r="Q8917" s="3">
        <f t="shared" si="697"/>
        <v>2628</v>
      </c>
      <c r="R8917" t="str">
        <f t="shared" si="698"/>
        <v>No prazo</v>
      </c>
      <c r="S8917" s="5">
        <f t="shared" si="699"/>
        <v>0</v>
      </c>
    </row>
    <row r="8918" spans="1:19" x14ac:dyDescent="0.25">
      <c r="A8918">
        <v>8917</v>
      </c>
      <c r="B8918" s="1">
        <v>44474</v>
      </c>
      <c r="C8918" s="1">
        <v>44474</v>
      </c>
      <c r="D8918" s="1">
        <v>44493</v>
      </c>
      <c r="E8918" s="1">
        <v>44493</v>
      </c>
      <c r="F8918">
        <v>1</v>
      </c>
      <c r="G8918">
        <v>6</v>
      </c>
      <c r="H8918">
        <v>366</v>
      </c>
      <c r="I8918" s="6">
        <v>0</v>
      </c>
      <c r="J8918">
        <v>2</v>
      </c>
      <c r="K8918" t="str">
        <f>_xlfn.XLOOKUP(fCompras!F8918,dComprador!$A$2:$A$7,dComprador!$B$2:$B$7)</f>
        <v>Alon</v>
      </c>
      <c r="L8918" t="str">
        <f>_xlfn.XLOOKUP(J8918,dFornecedor!$A$2:$A$6,dFornecedor!$B$2:$B$6)</f>
        <v>Minerva</v>
      </c>
      <c r="M8918" t="str">
        <f>_xlfn.XLOOKUP(G8918,dMateriaPrima!$A$2:$A$12,dMateriaPrima!$B$2:$B$12)</f>
        <v>Fio Algodão</v>
      </c>
      <c r="N8918" s="2">
        <f>_xlfn.XLOOKUP(G8918,dMateriaPrima!$A$2:$A$12,dMateriaPrima!$C$2:$C$12)</f>
        <v>55.9</v>
      </c>
      <c r="O8918" s="3">
        <f t="shared" si="695"/>
        <v>20459.399999999998</v>
      </c>
      <c r="P8918" s="4">
        <f t="shared" si="696"/>
        <v>0</v>
      </c>
      <c r="Q8918" s="3">
        <f t="shared" si="697"/>
        <v>20459.399999999998</v>
      </c>
      <c r="R8918" t="str">
        <f t="shared" si="698"/>
        <v>No prazo</v>
      </c>
      <c r="S8918" s="5">
        <f t="shared" si="699"/>
        <v>0</v>
      </c>
    </row>
    <row r="8919" spans="1:19" x14ac:dyDescent="0.25">
      <c r="A8919">
        <v>8918</v>
      </c>
      <c r="B8919" s="1">
        <v>44474</v>
      </c>
      <c r="C8919" s="1">
        <v>44487</v>
      </c>
      <c r="D8919" s="1">
        <v>44493</v>
      </c>
      <c r="E8919" s="1">
        <v>44496</v>
      </c>
      <c r="F8919">
        <v>1</v>
      </c>
      <c r="G8919">
        <v>11</v>
      </c>
      <c r="H8919">
        <v>126</v>
      </c>
      <c r="I8919" s="6">
        <v>0</v>
      </c>
      <c r="J8919">
        <v>1</v>
      </c>
      <c r="K8919" t="str">
        <f>_xlfn.XLOOKUP(fCompras!F8919,dComprador!$A$2:$A$7,dComprador!$B$2:$B$7)</f>
        <v>Alon</v>
      </c>
      <c r="L8919" t="str">
        <f>_xlfn.XLOOKUP(J8919,dFornecedor!$A$2:$A$6,dFornecedor!$B$2:$B$6)</f>
        <v>NorthShore</v>
      </c>
      <c r="M8919" t="str">
        <f>_xlfn.XLOOKUP(G8919,dMateriaPrima!$A$2:$A$12,dMateriaPrima!$B$2:$B$12)</f>
        <v>Papel</v>
      </c>
      <c r="N8919" s="2">
        <f>_xlfn.XLOOKUP(G8919,dMateriaPrima!$A$2:$A$12,dMateriaPrima!$C$2:$C$12)</f>
        <v>9</v>
      </c>
      <c r="O8919" s="3">
        <f t="shared" si="695"/>
        <v>1134</v>
      </c>
      <c r="P8919" s="4">
        <f t="shared" si="696"/>
        <v>0</v>
      </c>
      <c r="Q8919" s="3">
        <f t="shared" si="697"/>
        <v>1134</v>
      </c>
      <c r="R8919" t="str">
        <f t="shared" si="698"/>
        <v>Em atraso</v>
      </c>
      <c r="S8919" s="5">
        <f t="shared" si="699"/>
        <v>3</v>
      </c>
    </row>
    <row r="8920" spans="1:19" x14ac:dyDescent="0.25">
      <c r="A8920">
        <v>8919</v>
      </c>
      <c r="B8920" s="1">
        <v>44474</v>
      </c>
      <c r="C8920" s="1">
        <v>44477</v>
      </c>
      <c r="D8920" s="1">
        <v>44504</v>
      </c>
      <c r="E8920" s="1">
        <v>44511</v>
      </c>
      <c r="F8920">
        <v>1</v>
      </c>
      <c r="G8920">
        <v>7</v>
      </c>
      <c r="H8920">
        <v>478</v>
      </c>
      <c r="I8920" s="6">
        <v>0</v>
      </c>
      <c r="J8920">
        <v>4</v>
      </c>
      <c r="K8920" t="str">
        <f>_xlfn.XLOOKUP(fCompras!F8920,dComprador!$A$2:$A$7,dComprador!$B$2:$B$7)</f>
        <v>Alon</v>
      </c>
      <c r="L8920" t="str">
        <f>_xlfn.XLOOKUP(J8920,dFornecedor!$A$2:$A$6,dFornecedor!$B$2:$B$6)</f>
        <v>AlphaOmega</v>
      </c>
      <c r="M8920" t="str">
        <f>_xlfn.XLOOKUP(G8920,dMateriaPrima!$A$2:$A$12,dMateriaPrima!$B$2:$B$12)</f>
        <v>Poliéster</v>
      </c>
      <c r="N8920" s="2">
        <f>_xlfn.XLOOKUP(G8920,dMateriaPrima!$A$2:$A$12,dMateriaPrima!$C$2:$C$12)</f>
        <v>8</v>
      </c>
      <c r="O8920" s="3">
        <f t="shared" si="695"/>
        <v>3824</v>
      </c>
      <c r="P8920" s="4">
        <f t="shared" si="696"/>
        <v>0</v>
      </c>
      <c r="Q8920" s="3">
        <f t="shared" si="697"/>
        <v>3824</v>
      </c>
      <c r="R8920" t="str">
        <f t="shared" si="698"/>
        <v>Em atraso</v>
      </c>
      <c r="S8920" s="5">
        <f t="shared" si="699"/>
        <v>7</v>
      </c>
    </row>
    <row r="8921" spans="1:19" x14ac:dyDescent="0.25">
      <c r="A8921">
        <v>8920</v>
      </c>
      <c r="B8921" s="1">
        <v>44474</v>
      </c>
      <c r="C8921" s="1">
        <v>44474</v>
      </c>
      <c r="D8921" s="1">
        <v>44497</v>
      </c>
      <c r="E8921" s="1">
        <v>44499</v>
      </c>
      <c r="F8921">
        <v>1</v>
      </c>
      <c r="G8921">
        <v>5</v>
      </c>
      <c r="H8921">
        <v>193</v>
      </c>
      <c r="I8921" s="6">
        <v>0</v>
      </c>
      <c r="J8921">
        <v>2</v>
      </c>
      <c r="K8921" t="str">
        <f>_xlfn.XLOOKUP(fCompras!F8921,dComprador!$A$2:$A$7,dComprador!$B$2:$B$7)</f>
        <v>Alon</v>
      </c>
      <c r="L8921" t="str">
        <f>_xlfn.XLOOKUP(J8921,dFornecedor!$A$2:$A$6,dFornecedor!$B$2:$B$6)</f>
        <v>Minerva</v>
      </c>
      <c r="M8921" t="str">
        <f>_xlfn.XLOOKUP(G8921,dMateriaPrima!$A$2:$A$12,dMateriaPrima!$B$2:$B$12)</f>
        <v>Areia</v>
      </c>
      <c r="N8921" s="2">
        <f>_xlfn.XLOOKUP(G8921,dMateriaPrima!$A$2:$A$12,dMateriaPrima!$C$2:$C$12)</f>
        <v>3.59</v>
      </c>
      <c r="O8921" s="3">
        <f t="shared" si="695"/>
        <v>692.87</v>
      </c>
      <c r="P8921" s="4">
        <f t="shared" si="696"/>
        <v>0</v>
      </c>
      <c r="Q8921" s="3">
        <f t="shared" si="697"/>
        <v>692.87</v>
      </c>
      <c r="R8921" t="str">
        <f t="shared" si="698"/>
        <v>Em atraso</v>
      </c>
      <c r="S8921" s="5">
        <f t="shared" si="699"/>
        <v>2</v>
      </c>
    </row>
    <row r="8922" spans="1:19" x14ac:dyDescent="0.25">
      <c r="A8922">
        <v>8921</v>
      </c>
      <c r="B8922" s="1">
        <v>44474</v>
      </c>
      <c r="C8922" s="1">
        <v>44489</v>
      </c>
      <c r="D8922" s="1">
        <v>44498</v>
      </c>
      <c r="E8922" s="1">
        <v>44498</v>
      </c>
      <c r="F8922">
        <v>1</v>
      </c>
      <c r="G8922">
        <v>9</v>
      </c>
      <c r="H8922">
        <v>7</v>
      </c>
      <c r="I8922" s="6">
        <v>0</v>
      </c>
      <c r="J8922">
        <v>1</v>
      </c>
      <c r="K8922" t="str">
        <f>_xlfn.XLOOKUP(fCompras!F8922,dComprador!$A$2:$A$7,dComprador!$B$2:$B$7)</f>
        <v>Alon</v>
      </c>
      <c r="L8922" t="str">
        <f>_xlfn.XLOOKUP(J8922,dFornecedor!$A$2:$A$6,dFornecedor!$B$2:$B$6)</f>
        <v>NorthShore</v>
      </c>
      <c r="M8922" t="str">
        <f>_xlfn.XLOOKUP(G8922,dMateriaPrima!$A$2:$A$12,dMateriaPrima!$B$2:$B$12)</f>
        <v>Couro</v>
      </c>
      <c r="N8922" s="2">
        <f>_xlfn.XLOOKUP(G8922,dMateriaPrima!$A$2:$A$12,dMateriaPrima!$C$2:$C$12)</f>
        <v>4.4000000000000004</v>
      </c>
      <c r="O8922" s="3">
        <f t="shared" si="695"/>
        <v>30.800000000000004</v>
      </c>
      <c r="P8922" s="4">
        <f t="shared" si="696"/>
        <v>0</v>
      </c>
      <c r="Q8922" s="3">
        <f t="shared" si="697"/>
        <v>30.800000000000004</v>
      </c>
      <c r="R8922" t="str">
        <f t="shared" si="698"/>
        <v>No prazo</v>
      </c>
      <c r="S8922" s="5">
        <f t="shared" si="699"/>
        <v>0</v>
      </c>
    </row>
    <row r="8923" spans="1:19" x14ac:dyDescent="0.25">
      <c r="A8923">
        <v>8922</v>
      </c>
      <c r="B8923" s="1">
        <v>44475</v>
      </c>
      <c r="C8923" s="1">
        <v>44482</v>
      </c>
      <c r="D8923" s="1">
        <v>44484</v>
      </c>
      <c r="E8923" s="1">
        <v>44488</v>
      </c>
      <c r="F8923">
        <v>4</v>
      </c>
      <c r="G8923">
        <v>9</v>
      </c>
      <c r="H8923">
        <v>46</v>
      </c>
      <c r="I8923" s="6">
        <v>0</v>
      </c>
      <c r="J8923">
        <v>2</v>
      </c>
      <c r="K8923" t="str">
        <f>_xlfn.XLOOKUP(fCompras!F8923,dComprador!$A$2:$A$7,dComprador!$B$2:$B$7)</f>
        <v>Lira</v>
      </c>
      <c r="L8923" t="str">
        <f>_xlfn.XLOOKUP(J8923,dFornecedor!$A$2:$A$6,dFornecedor!$B$2:$B$6)</f>
        <v>Minerva</v>
      </c>
      <c r="M8923" t="str">
        <f>_xlfn.XLOOKUP(G8923,dMateriaPrima!$A$2:$A$12,dMateriaPrima!$B$2:$B$12)</f>
        <v>Couro</v>
      </c>
      <c r="N8923" s="2">
        <f>_xlfn.XLOOKUP(G8923,dMateriaPrima!$A$2:$A$12,dMateriaPrima!$C$2:$C$12)</f>
        <v>4.4000000000000004</v>
      </c>
      <c r="O8923" s="3">
        <f t="shared" si="695"/>
        <v>202.4</v>
      </c>
      <c r="P8923" s="4">
        <f t="shared" si="696"/>
        <v>0</v>
      </c>
      <c r="Q8923" s="3">
        <f t="shared" si="697"/>
        <v>202.4</v>
      </c>
      <c r="R8923" t="str">
        <f t="shared" si="698"/>
        <v>Em atraso</v>
      </c>
      <c r="S8923" s="5">
        <f t="shared" si="699"/>
        <v>4</v>
      </c>
    </row>
    <row r="8924" spans="1:19" x14ac:dyDescent="0.25">
      <c r="A8924">
        <v>8923</v>
      </c>
      <c r="B8924" s="1">
        <v>44475</v>
      </c>
      <c r="C8924" s="1">
        <v>44477</v>
      </c>
      <c r="D8924" s="1">
        <v>44481</v>
      </c>
      <c r="E8924" s="1">
        <v>44484</v>
      </c>
      <c r="F8924">
        <v>4</v>
      </c>
      <c r="G8924">
        <v>7</v>
      </c>
      <c r="H8924">
        <v>100</v>
      </c>
      <c r="I8924" s="6">
        <v>0</v>
      </c>
      <c r="J8924">
        <v>2</v>
      </c>
      <c r="K8924" t="str">
        <f>_xlfn.XLOOKUP(fCompras!F8924,dComprador!$A$2:$A$7,dComprador!$B$2:$B$7)</f>
        <v>Lira</v>
      </c>
      <c r="L8924" t="str">
        <f>_xlfn.XLOOKUP(J8924,dFornecedor!$A$2:$A$6,dFornecedor!$B$2:$B$6)</f>
        <v>Minerva</v>
      </c>
      <c r="M8924" t="str">
        <f>_xlfn.XLOOKUP(G8924,dMateriaPrima!$A$2:$A$12,dMateriaPrima!$B$2:$B$12)</f>
        <v>Poliéster</v>
      </c>
      <c r="N8924" s="2">
        <f>_xlfn.XLOOKUP(G8924,dMateriaPrima!$A$2:$A$12,dMateriaPrima!$C$2:$C$12)</f>
        <v>8</v>
      </c>
      <c r="O8924" s="3">
        <f t="shared" si="695"/>
        <v>800</v>
      </c>
      <c r="P8924" s="4">
        <f t="shared" si="696"/>
        <v>0</v>
      </c>
      <c r="Q8924" s="3">
        <f t="shared" si="697"/>
        <v>800</v>
      </c>
      <c r="R8924" t="str">
        <f t="shared" si="698"/>
        <v>Em atraso</v>
      </c>
      <c r="S8924" s="5">
        <f t="shared" si="699"/>
        <v>3</v>
      </c>
    </row>
    <row r="8925" spans="1:19" x14ac:dyDescent="0.25">
      <c r="A8925">
        <v>8924</v>
      </c>
      <c r="B8925" s="1">
        <v>44475</v>
      </c>
      <c r="C8925" s="1">
        <v>44480</v>
      </c>
      <c r="D8925" s="1">
        <v>44496</v>
      </c>
      <c r="E8925" s="1">
        <v>44497</v>
      </c>
      <c r="F8925">
        <v>1</v>
      </c>
      <c r="G8925">
        <v>9</v>
      </c>
      <c r="H8925">
        <v>261</v>
      </c>
      <c r="I8925" s="6">
        <v>0</v>
      </c>
      <c r="J8925">
        <v>3</v>
      </c>
      <c r="K8925" t="str">
        <f>_xlfn.XLOOKUP(fCompras!F8925,dComprador!$A$2:$A$7,dComprador!$B$2:$B$7)</f>
        <v>Alon</v>
      </c>
      <c r="L8925" t="str">
        <f>_xlfn.XLOOKUP(J8925,dFornecedor!$A$2:$A$6,dFornecedor!$B$2:$B$6)</f>
        <v>StepUp</v>
      </c>
      <c r="M8925" t="str">
        <f>_xlfn.XLOOKUP(G8925,dMateriaPrima!$A$2:$A$12,dMateriaPrima!$B$2:$B$12)</f>
        <v>Couro</v>
      </c>
      <c r="N8925" s="2">
        <f>_xlfn.XLOOKUP(G8925,dMateriaPrima!$A$2:$A$12,dMateriaPrima!$C$2:$C$12)</f>
        <v>4.4000000000000004</v>
      </c>
      <c r="O8925" s="3">
        <f t="shared" si="695"/>
        <v>1148.4000000000001</v>
      </c>
      <c r="P8925" s="4">
        <f t="shared" si="696"/>
        <v>0</v>
      </c>
      <c r="Q8925" s="3">
        <f t="shared" si="697"/>
        <v>1148.4000000000001</v>
      </c>
      <c r="R8925" t="str">
        <f t="shared" si="698"/>
        <v>Em atraso</v>
      </c>
      <c r="S8925" s="5">
        <f t="shared" si="699"/>
        <v>1</v>
      </c>
    </row>
    <row r="8926" spans="1:19" x14ac:dyDescent="0.25">
      <c r="A8926">
        <v>8925</v>
      </c>
      <c r="B8926" s="1">
        <v>44475</v>
      </c>
      <c r="C8926" s="1">
        <v>44475</v>
      </c>
      <c r="D8926" s="1">
        <v>44495</v>
      </c>
      <c r="E8926" s="1">
        <v>44496</v>
      </c>
      <c r="F8926">
        <v>1</v>
      </c>
      <c r="G8926">
        <v>1</v>
      </c>
      <c r="H8926">
        <v>88</v>
      </c>
      <c r="I8926" s="6">
        <v>0</v>
      </c>
      <c r="J8926">
        <v>4</v>
      </c>
      <c r="K8926" t="str">
        <f>_xlfn.XLOOKUP(fCompras!F8926,dComprador!$A$2:$A$7,dComprador!$B$2:$B$7)</f>
        <v>Alon</v>
      </c>
      <c r="L8926" t="str">
        <f>_xlfn.XLOOKUP(J8926,dFornecedor!$A$2:$A$6,dFornecedor!$B$2:$B$6)</f>
        <v>AlphaOmega</v>
      </c>
      <c r="M8926" t="str">
        <f>_xlfn.XLOOKUP(G8926,dMateriaPrima!$A$2:$A$12,dMateriaPrima!$B$2:$B$12)</f>
        <v>Tecido</v>
      </c>
      <c r="N8926" s="2">
        <f>_xlfn.XLOOKUP(G8926,dMateriaPrima!$A$2:$A$12,dMateriaPrima!$C$2:$C$12)</f>
        <v>18</v>
      </c>
      <c r="O8926" s="3">
        <f t="shared" si="695"/>
        <v>1584</v>
      </c>
      <c r="P8926" s="4">
        <f t="shared" si="696"/>
        <v>0</v>
      </c>
      <c r="Q8926" s="3">
        <f t="shared" si="697"/>
        <v>1584</v>
      </c>
      <c r="R8926" t="str">
        <f t="shared" si="698"/>
        <v>Em atraso</v>
      </c>
      <c r="S8926" s="5">
        <f t="shared" si="699"/>
        <v>1</v>
      </c>
    </row>
    <row r="8927" spans="1:19" x14ac:dyDescent="0.25">
      <c r="A8927">
        <v>8926</v>
      </c>
      <c r="B8927" s="1">
        <v>44475</v>
      </c>
      <c r="C8927" s="1">
        <v>44484</v>
      </c>
      <c r="D8927" s="1">
        <v>44507</v>
      </c>
      <c r="E8927" s="1">
        <v>44507</v>
      </c>
      <c r="F8927">
        <v>1</v>
      </c>
      <c r="G8927">
        <v>1</v>
      </c>
      <c r="H8927">
        <v>15</v>
      </c>
      <c r="I8927" s="6">
        <v>0</v>
      </c>
      <c r="J8927">
        <v>3</v>
      </c>
      <c r="K8927" t="str">
        <f>_xlfn.XLOOKUP(fCompras!F8927,dComprador!$A$2:$A$7,dComprador!$B$2:$B$7)</f>
        <v>Alon</v>
      </c>
      <c r="L8927" t="str">
        <f>_xlfn.XLOOKUP(J8927,dFornecedor!$A$2:$A$6,dFornecedor!$B$2:$B$6)</f>
        <v>StepUp</v>
      </c>
      <c r="M8927" t="str">
        <f>_xlfn.XLOOKUP(G8927,dMateriaPrima!$A$2:$A$12,dMateriaPrima!$B$2:$B$12)</f>
        <v>Tecido</v>
      </c>
      <c r="N8927" s="2">
        <f>_xlfn.XLOOKUP(G8927,dMateriaPrima!$A$2:$A$12,dMateriaPrima!$C$2:$C$12)</f>
        <v>18</v>
      </c>
      <c r="O8927" s="3">
        <f t="shared" si="695"/>
        <v>270</v>
      </c>
      <c r="P8927" s="4">
        <f t="shared" si="696"/>
        <v>0</v>
      </c>
      <c r="Q8927" s="3">
        <f t="shared" si="697"/>
        <v>270</v>
      </c>
      <c r="R8927" t="str">
        <f t="shared" si="698"/>
        <v>No prazo</v>
      </c>
      <c r="S8927" s="5">
        <f t="shared" si="699"/>
        <v>0</v>
      </c>
    </row>
    <row r="8928" spans="1:19" x14ac:dyDescent="0.25">
      <c r="A8928">
        <v>8927</v>
      </c>
      <c r="B8928" s="1">
        <v>44475</v>
      </c>
      <c r="C8928" s="1">
        <v>44484</v>
      </c>
      <c r="D8928" s="1">
        <v>44508</v>
      </c>
      <c r="E8928" s="1">
        <v>44508</v>
      </c>
      <c r="F8928">
        <v>1</v>
      </c>
      <c r="G8928">
        <v>11</v>
      </c>
      <c r="H8928">
        <v>216</v>
      </c>
      <c r="I8928" s="6">
        <v>0</v>
      </c>
      <c r="J8928">
        <v>3</v>
      </c>
      <c r="K8928" t="str">
        <f>_xlfn.XLOOKUP(fCompras!F8928,dComprador!$A$2:$A$7,dComprador!$B$2:$B$7)</f>
        <v>Alon</v>
      </c>
      <c r="L8928" t="str">
        <f>_xlfn.XLOOKUP(J8928,dFornecedor!$A$2:$A$6,dFornecedor!$B$2:$B$6)</f>
        <v>StepUp</v>
      </c>
      <c r="M8928" t="str">
        <f>_xlfn.XLOOKUP(G8928,dMateriaPrima!$A$2:$A$12,dMateriaPrima!$B$2:$B$12)</f>
        <v>Papel</v>
      </c>
      <c r="N8928" s="2">
        <f>_xlfn.XLOOKUP(G8928,dMateriaPrima!$A$2:$A$12,dMateriaPrima!$C$2:$C$12)</f>
        <v>9</v>
      </c>
      <c r="O8928" s="3">
        <f t="shared" si="695"/>
        <v>1944</v>
      </c>
      <c r="P8928" s="4">
        <f t="shared" si="696"/>
        <v>0</v>
      </c>
      <c r="Q8928" s="3">
        <f t="shared" si="697"/>
        <v>1944</v>
      </c>
      <c r="R8928" t="str">
        <f t="shared" si="698"/>
        <v>No prazo</v>
      </c>
      <c r="S8928" s="5">
        <f t="shared" si="699"/>
        <v>0</v>
      </c>
    </row>
    <row r="8929" spans="1:19" x14ac:dyDescent="0.25">
      <c r="A8929">
        <v>8928</v>
      </c>
      <c r="B8929" s="1">
        <v>44476</v>
      </c>
      <c r="C8929" s="1">
        <v>44479</v>
      </c>
      <c r="D8929" s="1">
        <v>44483</v>
      </c>
      <c r="E8929" s="1">
        <v>44485</v>
      </c>
      <c r="F8929">
        <v>4</v>
      </c>
      <c r="G8929">
        <v>6</v>
      </c>
      <c r="H8929">
        <v>6</v>
      </c>
      <c r="I8929" s="6">
        <v>0</v>
      </c>
      <c r="J8929">
        <v>1</v>
      </c>
      <c r="K8929" t="str">
        <f>_xlfn.XLOOKUP(fCompras!F8929,dComprador!$A$2:$A$7,dComprador!$B$2:$B$7)</f>
        <v>Lira</v>
      </c>
      <c r="L8929" t="str">
        <f>_xlfn.XLOOKUP(J8929,dFornecedor!$A$2:$A$6,dFornecedor!$B$2:$B$6)</f>
        <v>NorthShore</v>
      </c>
      <c r="M8929" t="str">
        <f>_xlfn.XLOOKUP(G8929,dMateriaPrima!$A$2:$A$12,dMateriaPrima!$B$2:$B$12)</f>
        <v>Fio Algodão</v>
      </c>
      <c r="N8929" s="2">
        <f>_xlfn.XLOOKUP(G8929,dMateriaPrima!$A$2:$A$12,dMateriaPrima!$C$2:$C$12)</f>
        <v>55.9</v>
      </c>
      <c r="O8929" s="3">
        <f t="shared" si="695"/>
        <v>335.4</v>
      </c>
      <c r="P8929" s="4">
        <f t="shared" si="696"/>
        <v>0</v>
      </c>
      <c r="Q8929" s="3">
        <f t="shared" si="697"/>
        <v>335.4</v>
      </c>
      <c r="R8929" t="str">
        <f t="shared" si="698"/>
        <v>Em atraso</v>
      </c>
      <c r="S8929" s="5">
        <f t="shared" si="699"/>
        <v>2</v>
      </c>
    </row>
    <row r="8930" spans="1:19" x14ac:dyDescent="0.25">
      <c r="A8930">
        <v>8929</v>
      </c>
      <c r="B8930" s="1">
        <v>44476</v>
      </c>
      <c r="C8930" s="1">
        <v>44476</v>
      </c>
      <c r="D8930" s="1">
        <v>44483</v>
      </c>
      <c r="E8930" s="1">
        <v>44484</v>
      </c>
      <c r="F8930">
        <v>4</v>
      </c>
      <c r="G8930">
        <v>5</v>
      </c>
      <c r="H8930">
        <v>6</v>
      </c>
      <c r="I8930" s="6">
        <v>0</v>
      </c>
      <c r="J8930">
        <v>4</v>
      </c>
      <c r="K8930" t="str">
        <f>_xlfn.XLOOKUP(fCompras!F8930,dComprador!$A$2:$A$7,dComprador!$B$2:$B$7)</f>
        <v>Lira</v>
      </c>
      <c r="L8930" t="str">
        <f>_xlfn.XLOOKUP(J8930,dFornecedor!$A$2:$A$6,dFornecedor!$B$2:$B$6)</f>
        <v>AlphaOmega</v>
      </c>
      <c r="M8930" t="str">
        <f>_xlfn.XLOOKUP(G8930,dMateriaPrima!$A$2:$A$12,dMateriaPrima!$B$2:$B$12)</f>
        <v>Areia</v>
      </c>
      <c r="N8930" s="2">
        <f>_xlfn.XLOOKUP(G8930,dMateriaPrima!$A$2:$A$12,dMateriaPrima!$C$2:$C$12)</f>
        <v>3.59</v>
      </c>
      <c r="O8930" s="3">
        <f t="shared" si="695"/>
        <v>21.54</v>
      </c>
      <c r="P8930" s="4">
        <f t="shared" si="696"/>
        <v>0</v>
      </c>
      <c r="Q8930" s="3">
        <f t="shared" si="697"/>
        <v>21.54</v>
      </c>
      <c r="R8930" t="str">
        <f t="shared" si="698"/>
        <v>Em atraso</v>
      </c>
      <c r="S8930" s="5">
        <f t="shared" si="699"/>
        <v>1</v>
      </c>
    </row>
    <row r="8931" spans="1:19" x14ac:dyDescent="0.25">
      <c r="A8931">
        <v>8930</v>
      </c>
      <c r="B8931" s="1">
        <v>44476</v>
      </c>
      <c r="C8931" s="1">
        <v>44481</v>
      </c>
      <c r="D8931" s="1">
        <v>44485</v>
      </c>
      <c r="E8931" s="1">
        <v>44485</v>
      </c>
      <c r="F8931">
        <v>4</v>
      </c>
      <c r="G8931">
        <v>9</v>
      </c>
      <c r="H8931">
        <v>89</v>
      </c>
      <c r="I8931" s="6">
        <v>0</v>
      </c>
      <c r="J8931">
        <v>5</v>
      </c>
      <c r="K8931" t="str">
        <f>_xlfn.XLOOKUP(fCompras!F8931,dComprador!$A$2:$A$7,dComprador!$B$2:$B$7)</f>
        <v>Lira</v>
      </c>
      <c r="L8931" t="str">
        <f>_xlfn.XLOOKUP(J8931,dFornecedor!$A$2:$A$6,dFornecedor!$B$2:$B$6)</f>
        <v>Atlas</v>
      </c>
      <c r="M8931" t="str">
        <f>_xlfn.XLOOKUP(G8931,dMateriaPrima!$A$2:$A$12,dMateriaPrima!$B$2:$B$12)</f>
        <v>Couro</v>
      </c>
      <c r="N8931" s="2">
        <f>_xlfn.XLOOKUP(G8931,dMateriaPrima!$A$2:$A$12,dMateriaPrima!$C$2:$C$12)</f>
        <v>4.4000000000000004</v>
      </c>
      <c r="O8931" s="3">
        <f t="shared" si="695"/>
        <v>391.6</v>
      </c>
      <c r="P8931" s="4">
        <f t="shared" si="696"/>
        <v>0</v>
      </c>
      <c r="Q8931" s="3">
        <f t="shared" si="697"/>
        <v>391.6</v>
      </c>
      <c r="R8931" t="str">
        <f t="shared" si="698"/>
        <v>No prazo</v>
      </c>
      <c r="S8931" s="5">
        <f t="shared" si="699"/>
        <v>0</v>
      </c>
    </row>
    <row r="8932" spans="1:19" x14ac:dyDescent="0.25">
      <c r="A8932">
        <v>8931</v>
      </c>
      <c r="B8932" s="1">
        <v>44476</v>
      </c>
      <c r="C8932" s="1">
        <v>44478</v>
      </c>
      <c r="D8932" s="1">
        <v>44484</v>
      </c>
      <c r="E8932" s="1">
        <v>44486</v>
      </c>
      <c r="F8932">
        <v>4</v>
      </c>
      <c r="G8932">
        <v>1</v>
      </c>
      <c r="H8932">
        <v>169</v>
      </c>
      <c r="I8932" s="6">
        <v>0</v>
      </c>
      <c r="J8932">
        <v>5</v>
      </c>
      <c r="K8932" t="str">
        <f>_xlfn.XLOOKUP(fCompras!F8932,dComprador!$A$2:$A$7,dComprador!$B$2:$B$7)</f>
        <v>Lira</v>
      </c>
      <c r="L8932" t="str">
        <f>_xlfn.XLOOKUP(J8932,dFornecedor!$A$2:$A$6,dFornecedor!$B$2:$B$6)</f>
        <v>Atlas</v>
      </c>
      <c r="M8932" t="str">
        <f>_xlfn.XLOOKUP(G8932,dMateriaPrima!$A$2:$A$12,dMateriaPrima!$B$2:$B$12)</f>
        <v>Tecido</v>
      </c>
      <c r="N8932" s="2">
        <f>_xlfn.XLOOKUP(G8932,dMateriaPrima!$A$2:$A$12,dMateriaPrima!$C$2:$C$12)</f>
        <v>18</v>
      </c>
      <c r="O8932" s="3">
        <f t="shared" si="695"/>
        <v>3042</v>
      </c>
      <c r="P8932" s="4">
        <f t="shared" si="696"/>
        <v>0</v>
      </c>
      <c r="Q8932" s="3">
        <f t="shared" si="697"/>
        <v>3042</v>
      </c>
      <c r="R8932" t="str">
        <f t="shared" si="698"/>
        <v>Em atraso</v>
      </c>
      <c r="S8932" s="5">
        <f t="shared" si="699"/>
        <v>2</v>
      </c>
    </row>
    <row r="8933" spans="1:19" x14ac:dyDescent="0.25">
      <c r="A8933">
        <v>8932</v>
      </c>
      <c r="B8933" s="1">
        <v>44476</v>
      </c>
      <c r="C8933" s="1">
        <v>44486</v>
      </c>
      <c r="D8933" s="1">
        <v>44486</v>
      </c>
      <c r="E8933" s="1">
        <v>44490</v>
      </c>
      <c r="F8933">
        <v>4</v>
      </c>
      <c r="G8933">
        <v>10</v>
      </c>
      <c r="H8933">
        <v>100</v>
      </c>
      <c r="I8933" s="6">
        <v>0</v>
      </c>
      <c r="J8933">
        <v>1</v>
      </c>
      <c r="K8933" t="str">
        <f>_xlfn.XLOOKUP(fCompras!F8933,dComprador!$A$2:$A$7,dComprador!$B$2:$B$7)</f>
        <v>Lira</v>
      </c>
      <c r="L8933" t="str">
        <f>_xlfn.XLOOKUP(J8933,dFornecedor!$A$2:$A$6,dFornecedor!$B$2:$B$6)</f>
        <v>NorthShore</v>
      </c>
      <c r="M8933" t="str">
        <f>_xlfn.XLOOKUP(G8933,dMateriaPrima!$A$2:$A$12,dMateriaPrima!$B$2:$B$12)</f>
        <v>Pedra Britada</v>
      </c>
      <c r="N8933" s="2">
        <f>_xlfn.XLOOKUP(G8933,dMateriaPrima!$A$2:$A$12,dMateriaPrima!$C$2:$C$12)</f>
        <v>56</v>
      </c>
      <c r="O8933" s="3">
        <f t="shared" si="695"/>
        <v>5600</v>
      </c>
      <c r="P8933" s="4">
        <f t="shared" si="696"/>
        <v>0</v>
      </c>
      <c r="Q8933" s="3">
        <f t="shared" si="697"/>
        <v>5600</v>
      </c>
      <c r="R8933" t="str">
        <f t="shared" si="698"/>
        <v>Em atraso</v>
      </c>
      <c r="S8933" s="5">
        <f t="shared" si="699"/>
        <v>4</v>
      </c>
    </row>
    <row r="8934" spans="1:19" x14ac:dyDescent="0.25">
      <c r="A8934">
        <v>8933</v>
      </c>
      <c r="B8934" s="1">
        <v>44476</v>
      </c>
      <c r="C8934" s="1">
        <v>44478</v>
      </c>
      <c r="D8934" s="1">
        <v>44498</v>
      </c>
      <c r="E8934" s="1">
        <v>44497</v>
      </c>
      <c r="F8934">
        <v>1</v>
      </c>
      <c r="G8934">
        <v>9</v>
      </c>
      <c r="H8934">
        <v>435</v>
      </c>
      <c r="I8934" s="6">
        <v>0</v>
      </c>
      <c r="J8934">
        <v>1</v>
      </c>
      <c r="K8934" t="str">
        <f>_xlfn.XLOOKUP(fCompras!F8934,dComprador!$A$2:$A$7,dComprador!$B$2:$B$7)</f>
        <v>Alon</v>
      </c>
      <c r="L8934" t="str">
        <f>_xlfn.XLOOKUP(J8934,dFornecedor!$A$2:$A$6,dFornecedor!$B$2:$B$6)</f>
        <v>NorthShore</v>
      </c>
      <c r="M8934" t="str">
        <f>_xlfn.XLOOKUP(G8934,dMateriaPrima!$A$2:$A$12,dMateriaPrima!$B$2:$B$12)</f>
        <v>Couro</v>
      </c>
      <c r="N8934" s="2">
        <f>_xlfn.XLOOKUP(G8934,dMateriaPrima!$A$2:$A$12,dMateriaPrima!$C$2:$C$12)</f>
        <v>4.4000000000000004</v>
      </c>
      <c r="O8934" s="3">
        <f t="shared" si="695"/>
        <v>1914.0000000000002</v>
      </c>
      <c r="P8934" s="4">
        <f t="shared" si="696"/>
        <v>0</v>
      </c>
      <c r="Q8934" s="3">
        <f t="shared" si="697"/>
        <v>1914.0000000000002</v>
      </c>
      <c r="R8934" t="str">
        <f t="shared" si="698"/>
        <v>No prazo</v>
      </c>
      <c r="S8934" s="5">
        <f t="shared" si="699"/>
        <v>0</v>
      </c>
    </row>
    <row r="8935" spans="1:19" x14ac:dyDescent="0.25">
      <c r="A8935">
        <v>8934</v>
      </c>
      <c r="B8935" s="1">
        <v>44476</v>
      </c>
      <c r="C8935" s="1">
        <v>44488</v>
      </c>
      <c r="D8935" s="1">
        <v>44494</v>
      </c>
      <c r="E8935" s="1">
        <v>44494</v>
      </c>
      <c r="F8935">
        <v>1</v>
      </c>
      <c r="G8935">
        <v>7</v>
      </c>
      <c r="H8935">
        <v>135</v>
      </c>
      <c r="I8935" s="6">
        <v>0.26</v>
      </c>
      <c r="J8935">
        <v>1</v>
      </c>
      <c r="K8935" t="str">
        <f>_xlfn.XLOOKUP(fCompras!F8935,dComprador!$A$2:$A$7,dComprador!$B$2:$B$7)</f>
        <v>Alon</v>
      </c>
      <c r="L8935" t="str">
        <f>_xlfn.XLOOKUP(J8935,dFornecedor!$A$2:$A$6,dFornecedor!$B$2:$B$6)</f>
        <v>NorthShore</v>
      </c>
      <c r="M8935" t="str">
        <f>_xlfn.XLOOKUP(G8935,dMateriaPrima!$A$2:$A$12,dMateriaPrima!$B$2:$B$12)</f>
        <v>Poliéster</v>
      </c>
      <c r="N8935" s="2">
        <f>_xlfn.XLOOKUP(G8935,dMateriaPrima!$A$2:$A$12,dMateriaPrima!$C$2:$C$12)</f>
        <v>8</v>
      </c>
      <c r="O8935" s="3">
        <f t="shared" si="695"/>
        <v>1080</v>
      </c>
      <c r="P8935" s="4">
        <f t="shared" si="696"/>
        <v>280.8</v>
      </c>
      <c r="Q8935" s="3">
        <f t="shared" si="697"/>
        <v>799.2</v>
      </c>
      <c r="R8935" t="str">
        <f t="shared" si="698"/>
        <v>No prazo</v>
      </c>
      <c r="S8935" s="5">
        <f t="shared" si="699"/>
        <v>0</v>
      </c>
    </row>
    <row r="8936" spans="1:19" x14ac:dyDescent="0.25">
      <c r="A8936">
        <v>8935</v>
      </c>
      <c r="B8936" s="1">
        <v>44476</v>
      </c>
      <c r="C8936" s="1">
        <v>44481</v>
      </c>
      <c r="D8936" s="1">
        <v>44494</v>
      </c>
      <c r="E8936" s="1">
        <v>44497</v>
      </c>
      <c r="F8936">
        <v>1</v>
      </c>
      <c r="G8936">
        <v>5</v>
      </c>
      <c r="H8936">
        <v>290</v>
      </c>
      <c r="I8936" s="6">
        <v>0</v>
      </c>
      <c r="J8936">
        <v>5</v>
      </c>
      <c r="K8936" t="str">
        <f>_xlfn.XLOOKUP(fCompras!F8936,dComprador!$A$2:$A$7,dComprador!$B$2:$B$7)</f>
        <v>Alon</v>
      </c>
      <c r="L8936" t="str">
        <f>_xlfn.XLOOKUP(J8936,dFornecedor!$A$2:$A$6,dFornecedor!$B$2:$B$6)</f>
        <v>Atlas</v>
      </c>
      <c r="M8936" t="str">
        <f>_xlfn.XLOOKUP(G8936,dMateriaPrima!$A$2:$A$12,dMateriaPrima!$B$2:$B$12)</f>
        <v>Areia</v>
      </c>
      <c r="N8936" s="2">
        <f>_xlfn.XLOOKUP(G8936,dMateriaPrima!$A$2:$A$12,dMateriaPrima!$C$2:$C$12)</f>
        <v>3.59</v>
      </c>
      <c r="O8936" s="3">
        <f t="shared" si="695"/>
        <v>1041.0999999999999</v>
      </c>
      <c r="P8936" s="4">
        <f t="shared" si="696"/>
        <v>0</v>
      </c>
      <c r="Q8936" s="3">
        <f t="shared" si="697"/>
        <v>1041.0999999999999</v>
      </c>
      <c r="R8936" t="str">
        <f t="shared" si="698"/>
        <v>Em atraso</v>
      </c>
      <c r="S8936" s="5">
        <f t="shared" si="699"/>
        <v>3</v>
      </c>
    </row>
    <row r="8937" spans="1:19" x14ac:dyDescent="0.25">
      <c r="A8937">
        <v>8936</v>
      </c>
      <c r="B8937" s="1">
        <v>44476</v>
      </c>
      <c r="C8937" s="1">
        <v>44484</v>
      </c>
      <c r="D8937" s="1">
        <v>44495</v>
      </c>
      <c r="E8937" s="1">
        <v>44497</v>
      </c>
      <c r="F8937">
        <v>1</v>
      </c>
      <c r="G8937">
        <v>7</v>
      </c>
      <c r="H8937">
        <v>163</v>
      </c>
      <c r="I8937" s="6">
        <v>0</v>
      </c>
      <c r="J8937">
        <v>2</v>
      </c>
      <c r="K8937" t="str">
        <f>_xlfn.XLOOKUP(fCompras!F8937,dComprador!$A$2:$A$7,dComprador!$B$2:$B$7)</f>
        <v>Alon</v>
      </c>
      <c r="L8937" t="str">
        <f>_xlfn.XLOOKUP(J8937,dFornecedor!$A$2:$A$6,dFornecedor!$B$2:$B$6)</f>
        <v>Minerva</v>
      </c>
      <c r="M8937" t="str">
        <f>_xlfn.XLOOKUP(G8937,dMateriaPrima!$A$2:$A$12,dMateriaPrima!$B$2:$B$12)</f>
        <v>Poliéster</v>
      </c>
      <c r="N8937" s="2">
        <f>_xlfn.XLOOKUP(G8937,dMateriaPrima!$A$2:$A$12,dMateriaPrima!$C$2:$C$12)</f>
        <v>8</v>
      </c>
      <c r="O8937" s="3">
        <f t="shared" si="695"/>
        <v>1304</v>
      </c>
      <c r="P8937" s="4">
        <f t="shared" si="696"/>
        <v>0</v>
      </c>
      <c r="Q8937" s="3">
        <f t="shared" si="697"/>
        <v>1304</v>
      </c>
      <c r="R8937" t="str">
        <f t="shared" si="698"/>
        <v>Em atraso</v>
      </c>
      <c r="S8937" s="5">
        <f t="shared" si="699"/>
        <v>2</v>
      </c>
    </row>
    <row r="8938" spans="1:19" x14ac:dyDescent="0.25">
      <c r="A8938">
        <v>8937</v>
      </c>
      <c r="B8938" s="1">
        <v>44476</v>
      </c>
      <c r="C8938" s="1">
        <v>44478</v>
      </c>
      <c r="D8938" s="1">
        <v>44503</v>
      </c>
      <c r="E8938" s="1">
        <v>44504</v>
      </c>
      <c r="F8938">
        <v>1</v>
      </c>
      <c r="G8938">
        <v>7</v>
      </c>
      <c r="H8938">
        <v>24</v>
      </c>
      <c r="I8938" s="6">
        <v>0</v>
      </c>
      <c r="J8938">
        <v>4</v>
      </c>
      <c r="K8938" t="str">
        <f>_xlfn.XLOOKUP(fCompras!F8938,dComprador!$A$2:$A$7,dComprador!$B$2:$B$7)</f>
        <v>Alon</v>
      </c>
      <c r="L8938" t="str">
        <f>_xlfn.XLOOKUP(J8938,dFornecedor!$A$2:$A$6,dFornecedor!$B$2:$B$6)</f>
        <v>AlphaOmega</v>
      </c>
      <c r="M8938" t="str">
        <f>_xlfn.XLOOKUP(G8938,dMateriaPrima!$A$2:$A$12,dMateriaPrima!$B$2:$B$12)</f>
        <v>Poliéster</v>
      </c>
      <c r="N8938" s="2">
        <f>_xlfn.XLOOKUP(G8938,dMateriaPrima!$A$2:$A$12,dMateriaPrima!$C$2:$C$12)</f>
        <v>8</v>
      </c>
      <c r="O8938" s="3">
        <f t="shared" si="695"/>
        <v>192</v>
      </c>
      <c r="P8938" s="4">
        <f t="shared" si="696"/>
        <v>0</v>
      </c>
      <c r="Q8938" s="3">
        <f t="shared" si="697"/>
        <v>192</v>
      </c>
      <c r="R8938" t="str">
        <f t="shared" si="698"/>
        <v>Em atraso</v>
      </c>
      <c r="S8938" s="5">
        <f t="shared" si="699"/>
        <v>1</v>
      </c>
    </row>
    <row r="8939" spans="1:19" x14ac:dyDescent="0.25">
      <c r="A8939">
        <v>8938</v>
      </c>
      <c r="B8939" s="1">
        <v>44476</v>
      </c>
      <c r="C8939" s="1">
        <v>44476</v>
      </c>
      <c r="D8939" s="1">
        <v>44508</v>
      </c>
      <c r="E8939" s="1">
        <v>44510</v>
      </c>
      <c r="F8939">
        <v>1</v>
      </c>
      <c r="G8939">
        <v>1</v>
      </c>
      <c r="H8939">
        <v>237</v>
      </c>
      <c r="I8939" s="6">
        <v>0</v>
      </c>
      <c r="J8939">
        <v>4</v>
      </c>
      <c r="K8939" t="str">
        <f>_xlfn.XLOOKUP(fCompras!F8939,dComprador!$A$2:$A$7,dComprador!$B$2:$B$7)</f>
        <v>Alon</v>
      </c>
      <c r="L8939" t="str">
        <f>_xlfn.XLOOKUP(J8939,dFornecedor!$A$2:$A$6,dFornecedor!$B$2:$B$6)</f>
        <v>AlphaOmega</v>
      </c>
      <c r="M8939" t="str">
        <f>_xlfn.XLOOKUP(G8939,dMateriaPrima!$A$2:$A$12,dMateriaPrima!$B$2:$B$12)</f>
        <v>Tecido</v>
      </c>
      <c r="N8939" s="2">
        <f>_xlfn.XLOOKUP(G8939,dMateriaPrima!$A$2:$A$12,dMateriaPrima!$C$2:$C$12)</f>
        <v>18</v>
      </c>
      <c r="O8939" s="3">
        <f t="shared" si="695"/>
        <v>4266</v>
      </c>
      <c r="P8939" s="4">
        <f t="shared" si="696"/>
        <v>0</v>
      </c>
      <c r="Q8939" s="3">
        <f t="shared" si="697"/>
        <v>4266</v>
      </c>
      <c r="R8939" t="str">
        <f t="shared" si="698"/>
        <v>Em atraso</v>
      </c>
      <c r="S8939" s="5">
        <f t="shared" si="699"/>
        <v>2</v>
      </c>
    </row>
    <row r="8940" spans="1:19" x14ac:dyDescent="0.25">
      <c r="A8940">
        <v>8939</v>
      </c>
      <c r="B8940" s="1">
        <v>44476</v>
      </c>
      <c r="C8940" s="1">
        <v>44487</v>
      </c>
      <c r="D8940" s="1">
        <v>44499</v>
      </c>
      <c r="E8940" s="1">
        <v>44502</v>
      </c>
      <c r="F8940">
        <v>1</v>
      </c>
      <c r="G8940">
        <v>9</v>
      </c>
      <c r="H8940">
        <v>246</v>
      </c>
      <c r="I8940" s="6">
        <v>0.1</v>
      </c>
      <c r="J8940">
        <v>1</v>
      </c>
      <c r="K8940" t="str">
        <f>_xlfn.XLOOKUP(fCompras!F8940,dComprador!$A$2:$A$7,dComprador!$B$2:$B$7)</f>
        <v>Alon</v>
      </c>
      <c r="L8940" t="str">
        <f>_xlfn.XLOOKUP(J8940,dFornecedor!$A$2:$A$6,dFornecedor!$B$2:$B$6)</f>
        <v>NorthShore</v>
      </c>
      <c r="M8940" t="str">
        <f>_xlfn.XLOOKUP(G8940,dMateriaPrima!$A$2:$A$12,dMateriaPrima!$B$2:$B$12)</f>
        <v>Couro</v>
      </c>
      <c r="N8940" s="2">
        <f>_xlfn.XLOOKUP(G8940,dMateriaPrima!$A$2:$A$12,dMateriaPrima!$C$2:$C$12)</f>
        <v>4.4000000000000004</v>
      </c>
      <c r="O8940" s="3">
        <f t="shared" si="695"/>
        <v>1082.4000000000001</v>
      </c>
      <c r="P8940" s="4">
        <f t="shared" si="696"/>
        <v>108.24000000000001</v>
      </c>
      <c r="Q8940" s="3">
        <f t="shared" si="697"/>
        <v>974.16000000000008</v>
      </c>
      <c r="R8940" t="str">
        <f t="shared" si="698"/>
        <v>Em atraso</v>
      </c>
      <c r="S8940" s="5">
        <f t="shared" si="699"/>
        <v>3</v>
      </c>
    </row>
    <row r="8941" spans="1:19" x14ac:dyDescent="0.25">
      <c r="A8941">
        <v>8940</v>
      </c>
      <c r="B8941" s="1">
        <v>44477</v>
      </c>
      <c r="C8941" s="1">
        <v>44478</v>
      </c>
      <c r="D8941" s="1">
        <v>44484</v>
      </c>
      <c r="E8941" s="1">
        <v>44481</v>
      </c>
      <c r="F8941">
        <v>4</v>
      </c>
      <c r="G8941">
        <v>6</v>
      </c>
      <c r="H8941">
        <v>66</v>
      </c>
      <c r="I8941" s="6">
        <v>0</v>
      </c>
      <c r="J8941">
        <v>3</v>
      </c>
      <c r="K8941" t="str">
        <f>_xlfn.XLOOKUP(fCompras!F8941,dComprador!$A$2:$A$7,dComprador!$B$2:$B$7)</f>
        <v>Lira</v>
      </c>
      <c r="L8941" t="str">
        <f>_xlfn.XLOOKUP(J8941,dFornecedor!$A$2:$A$6,dFornecedor!$B$2:$B$6)</f>
        <v>StepUp</v>
      </c>
      <c r="M8941" t="str">
        <f>_xlfn.XLOOKUP(G8941,dMateriaPrima!$A$2:$A$12,dMateriaPrima!$B$2:$B$12)</f>
        <v>Fio Algodão</v>
      </c>
      <c r="N8941" s="2">
        <f>_xlfn.XLOOKUP(G8941,dMateriaPrima!$A$2:$A$12,dMateriaPrima!$C$2:$C$12)</f>
        <v>55.9</v>
      </c>
      <c r="O8941" s="3">
        <f t="shared" si="695"/>
        <v>3689.4</v>
      </c>
      <c r="P8941" s="4">
        <f t="shared" si="696"/>
        <v>0</v>
      </c>
      <c r="Q8941" s="3">
        <f t="shared" si="697"/>
        <v>3689.4</v>
      </c>
      <c r="R8941" t="str">
        <f t="shared" si="698"/>
        <v>No prazo</v>
      </c>
      <c r="S8941" s="5">
        <f t="shared" si="699"/>
        <v>0</v>
      </c>
    </row>
    <row r="8942" spans="1:19" x14ac:dyDescent="0.25">
      <c r="A8942">
        <v>8941</v>
      </c>
      <c r="B8942" s="1">
        <v>44477</v>
      </c>
      <c r="C8942" s="1">
        <v>44483</v>
      </c>
      <c r="D8942" s="1">
        <v>44486</v>
      </c>
      <c r="E8942" s="1">
        <v>44492</v>
      </c>
      <c r="F8942">
        <v>4</v>
      </c>
      <c r="G8942">
        <v>3</v>
      </c>
      <c r="H8942">
        <v>132</v>
      </c>
      <c r="I8942" s="6">
        <v>0</v>
      </c>
      <c r="J8942">
        <v>5</v>
      </c>
      <c r="K8942" t="str">
        <f>_xlfn.XLOOKUP(fCompras!F8942,dComprador!$A$2:$A$7,dComprador!$B$2:$B$7)</f>
        <v>Lira</v>
      </c>
      <c r="L8942" t="str">
        <f>_xlfn.XLOOKUP(J8942,dFornecedor!$A$2:$A$6,dFornecedor!$B$2:$B$6)</f>
        <v>Atlas</v>
      </c>
      <c r="M8942" t="str">
        <f>_xlfn.XLOOKUP(G8942,dMateriaPrima!$A$2:$A$12,dMateriaPrima!$B$2:$B$12)</f>
        <v>Barra Metal</v>
      </c>
      <c r="N8942" s="2">
        <f>_xlfn.XLOOKUP(G8942,dMateriaPrima!$A$2:$A$12,dMateriaPrima!$C$2:$C$12)</f>
        <v>565</v>
      </c>
      <c r="O8942" s="3">
        <f t="shared" si="695"/>
        <v>74580</v>
      </c>
      <c r="P8942" s="4">
        <f t="shared" si="696"/>
        <v>0</v>
      </c>
      <c r="Q8942" s="3">
        <f t="shared" si="697"/>
        <v>74580</v>
      </c>
      <c r="R8942" t="str">
        <f t="shared" si="698"/>
        <v>Em atraso</v>
      </c>
      <c r="S8942" s="5">
        <f t="shared" si="699"/>
        <v>6</v>
      </c>
    </row>
    <row r="8943" spans="1:19" x14ac:dyDescent="0.25">
      <c r="A8943">
        <v>8942</v>
      </c>
      <c r="B8943" s="1">
        <v>44477</v>
      </c>
      <c r="C8943" s="1">
        <v>44477</v>
      </c>
      <c r="D8943" s="1">
        <v>44484</v>
      </c>
      <c r="E8943" s="1">
        <v>44485</v>
      </c>
      <c r="F8943">
        <v>4</v>
      </c>
      <c r="G8943">
        <v>5</v>
      </c>
      <c r="H8943">
        <v>163</v>
      </c>
      <c r="I8943" s="6">
        <v>0</v>
      </c>
      <c r="J8943">
        <v>2</v>
      </c>
      <c r="K8943" t="str">
        <f>_xlfn.XLOOKUP(fCompras!F8943,dComprador!$A$2:$A$7,dComprador!$B$2:$B$7)</f>
        <v>Lira</v>
      </c>
      <c r="L8943" t="str">
        <f>_xlfn.XLOOKUP(J8943,dFornecedor!$A$2:$A$6,dFornecedor!$B$2:$B$6)</f>
        <v>Minerva</v>
      </c>
      <c r="M8943" t="str">
        <f>_xlfn.XLOOKUP(G8943,dMateriaPrima!$A$2:$A$12,dMateriaPrima!$B$2:$B$12)</f>
        <v>Areia</v>
      </c>
      <c r="N8943" s="2">
        <f>_xlfn.XLOOKUP(G8943,dMateriaPrima!$A$2:$A$12,dMateriaPrima!$C$2:$C$12)</f>
        <v>3.59</v>
      </c>
      <c r="O8943" s="3">
        <f t="shared" si="695"/>
        <v>585.16999999999996</v>
      </c>
      <c r="P8943" s="4">
        <f t="shared" si="696"/>
        <v>0</v>
      </c>
      <c r="Q8943" s="3">
        <f t="shared" si="697"/>
        <v>585.16999999999996</v>
      </c>
      <c r="R8943" t="str">
        <f t="shared" si="698"/>
        <v>Em atraso</v>
      </c>
      <c r="S8943" s="5">
        <f t="shared" si="699"/>
        <v>1</v>
      </c>
    </row>
    <row r="8944" spans="1:19" x14ac:dyDescent="0.25">
      <c r="A8944">
        <v>8943</v>
      </c>
      <c r="B8944" s="1">
        <v>44477</v>
      </c>
      <c r="C8944" s="1">
        <v>44477</v>
      </c>
      <c r="D8944" s="1">
        <v>44485</v>
      </c>
      <c r="E8944" s="1">
        <v>44486</v>
      </c>
      <c r="F8944">
        <v>4</v>
      </c>
      <c r="G8944">
        <v>7</v>
      </c>
      <c r="H8944">
        <v>121</v>
      </c>
      <c r="I8944" s="6">
        <v>0</v>
      </c>
      <c r="J8944">
        <v>5</v>
      </c>
      <c r="K8944" t="str">
        <f>_xlfn.XLOOKUP(fCompras!F8944,dComprador!$A$2:$A$7,dComprador!$B$2:$B$7)</f>
        <v>Lira</v>
      </c>
      <c r="L8944" t="str">
        <f>_xlfn.XLOOKUP(J8944,dFornecedor!$A$2:$A$6,dFornecedor!$B$2:$B$6)</f>
        <v>Atlas</v>
      </c>
      <c r="M8944" t="str">
        <f>_xlfn.XLOOKUP(G8944,dMateriaPrima!$A$2:$A$12,dMateriaPrima!$B$2:$B$12)</f>
        <v>Poliéster</v>
      </c>
      <c r="N8944" s="2">
        <f>_xlfn.XLOOKUP(G8944,dMateriaPrima!$A$2:$A$12,dMateriaPrima!$C$2:$C$12)</f>
        <v>8</v>
      </c>
      <c r="O8944" s="3">
        <f t="shared" si="695"/>
        <v>968</v>
      </c>
      <c r="P8944" s="4">
        <f t="shared" si="696"/>
        <v>0</v>
      </c>
      <c r="Q8944" s="3">
        <f t="shared" si="697"/>
        <v>968</v>
      </c>
      <c r="R8944" t="str">
        <f t="shared" si="698"/>
        <v>Em atraso</v>
      </c>
      <c r="S8944" s="5">
        <f t="shared" si="699"/>
        <v>1</v>
      </c>
    </row>
    <row r="8945" spans="1:19" x14ac:dyDescent="0.25">
      <c r="A8945">
        <v>8944</v>
      </c>
      <c r="B8945" s="1">
        <v>44477</v>
      </c>
      <c r="C8945" s="1">
        <v>44479</v>
      </c>
      <c r="D8945" s="1">
        <v>44486</v>
      </c>
      <c r="E8945" s="1">
        <v>44485</v>
      </c>
      <c r="F8945">
        <v>4</v>
      </c>
      <c r="G8945">
        <v>9</v>
      </c>
      <c r="H8945">
        <v>16</v>
      </c>
      <c r="I8945" s="6">
        <v>0</v>
      </c>
      <c r="J8945">
        <v>2</v>
      </c>
      <c r="K8945" t="str">
        <f>_xlfn.XLOOKUP(fCompras!F8945,dComprador!$A$2:$A$7,dComprador!$B$2:$B$7)</f>
        <v>Lira</v>
      </c>
      <c r="L8945" t="str">
        <f>_xlfn.XLOOKUP(J8945,dFornecedor!$A$2:$A$6,dFornecedor!$B$2:$B$6)</f>
        <v>Minerva</v>
      </c>
      <c r="M8945" t="str">
        <f>_xlfn.XLOOKUP(G8945,dMateriaPrima!$A$2:$A$12,dMateriaPrima!$B$2:$B$12)</f>
        <v>Couro</v>
      </c>
      <c r="N8945" s="2">
        <f>_xlfn.XLOOKUP(G8945,dMateriaPrima!$A$2:$A$12,dMateriaPrima!$C$2:$C$12)</f>
        <v>4.4000000000000004</v>
      </c>
      <c r="O8945" s="3">
        <f t="shared" si="695"/>
        <v>70.400000000000006</v>
      </c>
      <c r="P8945" s="4">
        <f t="shared" si="696"/>
        <v>0</v>
      </c>
      <c r="Q8945" s="3">
        <f t="shared" si="697"/>
        <v>70.400000000000006</v>
      </c>
      <c r="R8945" t="str">
        <f t="shared" si="698"/>
        <v>No prazo</v>
      </c>
      <c r="S8945" s="5">
        <f t="shared" si="699"/>
        <v>0</v>
      </c>
    </row>
    <row r="8946" spans="1:19" x14ac:dyDescent="0.25">
      <c r="A8946">
        <v>8945</v>
      </c>
      <c r="B8946" s="1">
        <v>44477</v>
      </c>
      <c r="C8946" s="1">
        <v>44478</v>
      </c>
      <c r="D8946" s="1">
        <v>44485</v>
      </c>
      <c r="E8946" s="1">
        <v>44486</v>
      </c>
      <c r="F8946">
        <v>4</v>
      </c>
      <c r="G8946">
        <v>8</v>
      </c>
      <c r="H8946">
        <v>1</v>
      </c>
      <c r="I8946" s="6">
        <v>0</v>
      </c>
      <c r="J8946">
        <v>3</v>
      </c>
      <c r="K8946" t="str">
        <f>_xlfn.XLOOKUP(fCompras!F8946,dComprador!$A$2:$A$7,dComprador!$B$2:$B$7)</f>
        <v>Lira</v>
      </c>
      <c r="L8946" t="str">
        <f>_xlfn.XLOOKUP(J8946,dFornecedor!$A$2:$A$6,dFornecedor!$B$2:$B$6)</f>
        <v>StepUp</v>
      </c>
      <c r="M8946" t="str">
        <f>_xlfn.XLOOKUP(G8946,dMateriaPrima!$A$2:$A$12,dMateriaPrima!$B$2:$B$12)</f>
        <v>Cimento</v>
      </c>
      <c r="N8946" s="2">
        <f>_xlfn.XLOOKUP(G8946,dMateriaPrima!$A$2:$A$12,dMateriaPrima!$C$2:$C$12)</f>
        <v>23</v>
      </c>
      <c r="O8946" s="3">
        <f t="shared" si="695"/>
        <v>23</v>
      </c>
      <c r="P8946" s="4">
        <f t="shared" si="696"/>
        <v>0</v>
      </c>
      <c r="Q8946" s="3">
        <f t="shared" si="697"/>
        <v>23</v>
      </c>
      <c r="R8946" t="str">
        <f t="shared" si="698"/>
        <v>Em atraso</v>
      </c>
      <c r="S8946" s="5">
        <f t="shared" si="699"/>
        <v>1</v>
      </c>
    </row>
    <row r="8947" spans="1:19" x14ac:dyDescent="0.25">
      <c r="A8947">
        <v>8946</v>
      </c>
      <c r="B8947" s="1">
        <v>44477</v>
      </c>
      <c r="C8947" s="1">
        <v>44484</v>
      </c>
      <c r="D8947" s="1">
        <v>44486</v>
      </c>
      <c r="E8947" s="1">
        <v>44491</v>
      </c>
      <c r="F8947">
        <v>4</v>
      </c>
      <c r="G8947">
        <v>5</v>
      </c>
      <c r="H8947">
        <v>74</v>
      </c>
      <c r="I8947" s="6">
        <v>0</v>
      </c>
      <c r="J8947">
        <v>2</v>
      </c>
      <c r="K8947" t="str">
        <f>_xlfn.XLOOKUP(fCompras!F8947,dComprador!$A$2:$A$7,dComprador!$B$2:$B$7)</f>
        <v>Lira</v>
      </c>
      <c r="L8947" t="str">
        <f>_xlfn.XLOOKUP(J8947,dFornecedor!$A$2:$A$6,dFornecedor!$B$2:$B$6)</f>
        <v>Minerva</v>
      </c>
      <c r="M8947" t="str">
        <f>_xlfn.XLOOKUP(G8947,dMateriaPrima!$A$2:$A$12,dMateriaPrima!$B$2:$B$12)</f>
        <v>Areia</v>
      </c>
      <c r="N8947" s="2">
        <f>_xlfn.XLOOKUP(G8947,dMateriaPrima!$A$2:$A$12,dMateriaPrima!$C$2:$C$12)</f>
        <v>3.59</v>
      </c>
      <c r="O8947" s="3">
        <f t="shared" si="695"/>
        <v>265.65999999999997</v>
      </c>
      <c r="P8947" s="4">
        <f t="shared" si="696"/>
        <v>0</v>
      </c>
      <c r="Q8947" s="3">
        <f t="shared" si="697"/>
        <v>265.65999999999997</v>
      </c>
      <c r="R8947" t="str">
        <f t="shared" si="698"/>
        <v>Em atraso</v>
      </c>
      <c r="S8947" s="5">
        <f t="shared" si="699"/>
        <v>5</v>
      </c>
    </row>
    <row r="8948" spans="1:19" x14ac:dyDescent="0.25">
      <c r="A8948">
        <v>8947</v>
      </c>
      <c r="B8948" s="1">
        <v>44477</v>
      </c>
      <c r="C8948" s="1">
        <v>44477</v>
      </c>
      <c r="D8948" s="1">
        <v>44483</v>
      </c>
      <c r="E8948" s="1">
        <v>44484</v>
      </c>
      <c r="F8948">
        <v>4</v>
      </c>
      <c r="G8948">
        <v>5</v>
      </c>
      <c r="H8948">
        <v>137</v>
      </c>
      <c r="I8948" s="6">
        <v>0</v>
      </c>
      <c r="J8948">
        <v>2</v>
      </c>
      <c r="K8948" t="str">
        <f>_xlfn.XLOOKUP(fCompras!F8948,dComprador!$A$2:$A$7,dComprador!$B$2:$B$7)</f>
        <v>Lira</v>
      </c>
      <c r="L8948" t="str">
        <f>_xlfn.XLOOKUP(J8948,dFornecedor!$A$2:$A$6,dFornecedor!$B$2:$B$6)</f>
        <v>Minerva</v>
      </c>
      <c r="M8948" t="str">
        <f>_xlfn.XLOOKUP(G8948,dMateriaPrima!$A$2:$A$12,dMateriaPrima!$B$2:$B$12)</f>
        <v>Areia</v>
      </c>
      <c r="N8948" s="2">
        <f>_xlfn.XLOOKUP(G8948,dMateriaPrima!$A$2:$A$12,dMateriaPrima!$C$2:$C$12)</f>
        <v>3.59</v>
      </c>
      <c r="O8948" s="3">
        <f t="shared" si="695"/>
        <v>491.83</v>
      </c>
      <c r="P8948" s="4">
        <f t="shared" si="696"/>
        <v>0</v>
      </c>
      <c r="Q8948" s="3">
        <f t="shared" si="697"/>
        <v>491.83</v>
      </c>
      <c r="R8948" t="str">
        <f t="shared" si="698"/>
        <v>Em atraso</v>
      </c>
      <c r="S8948" s="5">
        <f t="shared" si="699"/>
        <v>1</v>
      </c>
    </row>
    <row r="8949" spans="1:19" x14ac:dyDescent="0.25">
      <c r="A8949">
        <v>8948</v>
      </c>
      <c r="B8949" s="1">
        <v>44477</v>
      </c>
      <c r="C8949" s="1">
        <v>44487</v>
      </c>
      <c r="D8949" s="1">
        <v>44499</v>
      </c>
      <c r="E8949" s="1">
        <v>44500</v>
      </c>
      <c r="F8949">
        <v>1</v>
      </c>
      <c r="G8949">
        <v>7</v>
      </c>
      <c r="H8949">
        <v>182</v>
      </c>
      <c r="I8949" s="6">
        <v>0</v>
      </c>
      <c r="J8949">
        <v>3</v>
      </c>
      <c r="K8949" t="str">
        <f>_xlfn.XLOOKUP(fCompras!F8949,dComprador!$A$2:$A$7,dComprador!$B$2:$B$7)</f>
        <v>Alon</v>
      </c>
      <c r="L8949" t="str">
        <f>_xlfn.XLOOKUP(J8949,dFornecedor!$A$2:$A$6,dFornecedor!$B$2:$B$6)</f>
        <v>StepUp</v>
      </c>
      <c r="M8949" t="str">
        <f>_xlfn.XLOOKUP(G8949,dMateriaPrima!$A$2:$A$12,dMateriaPrima!$B$2:$B$12)</f>
        <v>Poliéster</v>
      </c>
      <c r="N8949" s="2">
        <f>_xlfn.XLOOKUP(G8949,dMateriaPrima!$A$2:$A$12,dMateriaPrima!$C$2:$C$12)</f>
        <v>8</v>
      </c>
      <c r="O8949" s="3">
        <f t="shared" si="695"/>
        <v>1456</v>
      </c>
      <c r="P8949" s="4">
        <f t="shared" si="696"/>
        <v>0</v>
      </c>
      <c r="Q8949" s="3">
        <f t="shared" si="697"/>
        <v>1456</v>
      </c>
      <c r="R8949" t="str">
        <f t="shared" si="698"/>
        <v>Em atraso</v>
      </c>
      <c r="S8949" s="5">
        <f t="shared" si="699"/>
        <v>1</v>
      </c>
    </row>
    <row r="8950" spans="1:19" x14ac:dyDescent="0.25">
      <c r="A8950">
        <v>8949</v>
      </c>
      <c r="B8950" s="1">
        <v>44477</v>
      </c>
      <c r="C8950" s="1">
        <v>44484</v>
      </c>
      <c r="D8950" s="1">
        <v>44490</v>
      </c>
      <c r="E8950" s="1">
        <v>44494</v>
      </c>
      <c r="F8950">
        <v>2</v>
      </c>
      <c r="G8950">
        <v>9</v>
      </c>
      <c r="H8950">
        <v>242</v>
      </c>
      <c r="I8950" s="6">
        <v>0</v>
      </c>
      <c r="J8950">
        <v>2</v>
      </c>
      <c r="K8950" t="str">
        <f>_xlfn.XLOOKUP(fCompras!F8950,dComprador!$A$2:$A$7,dComprador!$B$2:$B$7)</f>
        <v>João</v>
      </c>
      <c r="L8950" t="str">
        <f>_xlfn.XLOOKUP(J8950,dFornecedor!$A$2:$A$6,dFornecedor!$B$2:$B$6)</f>
        <v>Minerva</v>
      </c>
      <c r="M8950" t="str">
        <f>_xlfn.XLOOKUP(G8950,dMateriaPrima!$A$2:$A$12,dMateriaPrima!$B$2:$B$12)</f>
        <v>Couro</v>
      </c>
      <c r="N8950" s="2">
        <f>_xlfn.XLOOKUP(G8950,dMateriaPrima!$A$2:$A$12,dMateriaPrima!$C$2:$C$12)</f>
        <v>4.4000000000000004</v>
      </c>
      <c r="O8950" s="3">
        <f t="shared" si="695"/>
        <v>1064.8000000000002</v>
      </c>
      <c r="P8950" s="4">
        <f t="shared" si="696"/>
        <v>0</v>
      </c>
      <c r="Q8950" s="3">
        <f t="shared" si="697"/>
        <v>1064.8000000000002</v>
      </c>
      <c r="R8950" t="str">
        <f t="shared" si="698"/>
        <v>Em atraso</v>
      </c>
      <c r="S8950" s="5">
        <f t="shared" si="699"/>
        <v>4</v>
      </c>
    </row>
    <row r="8951" spans="1:19" x14ac:dyDescent="0.25">
      <c r="A8951">
        <v>8950</v>
      </c>
      <c r="B8951" s="1">
        <v>44477</v>
      </c>
      <c r="C8951" s="1">
        <v>44483</v>
      </c>
      <c r="D8951" s="1">
        <v>44495</v>
      </c>
      <c r="E8951" s="1">
        <v>44497</v>
      </c>
      <c r="F8951">
        <v>1</v>
      </c>
      <c r="G8951">
        <v>9</v>
      </c>
      <c r="H8951">
        <v>408</v>
      </c>
      <c r="I8951" s="6">
        <v>0</v>
      </c>
      <c r="J8951">
        <v>2</v>
      </c>
      <c r="K8951" t="str">
        <f>_xlfn.XLOOKUP(fCompras!F8951,dComprador!$A$2:$A$7,dComprador!$B$2:$B$7)</f>
        <v>Alon</v>
      </c>
      <c r="L8951" t="str">
        <f>_xlfn.XLOOKUP(J8951,dFornecedor!$A$2:$A$6,dFornecedor!$B$2:$B$6)</f>
        <v>Minerva</v>
      </c>
      <c r="M8951" t="str">
        <f>_xlfn.XLOOKUP(G8951,dMateriaPrima!$A$2:$A$12,dMateriaPrima!$B$2:$B$12)</f>
        <v>Couro</v>
      </c>
      <c r="N8951" s="2">
        <f>_xlfn.XLOOKUP(G8951,dMateriaPrima!$A$2:$A$12,dMateriaPrima!$C$2:$C$12)</f>
        <v>4.4000000000000004</v>
      </c>
      <c r="O8951" s="3">
        <f t="shared" si="695"/>
        <v>1795.2</v>
      </c>
      <c r="P8951" s="4">
        <f t="shared" si="696"/>
        <v>0</v>
      </c>
      <c r="Q8951" s="3">
        <f t="shared" si="697"/>
        <v>1795.2</v>
      </c>
      <c r="R8951" t="str">
        <f t="shared" si="698"/>
        <v>Em atraso</v>
      </c>
      <c r="S8951" s="5">
        <f t="shared" si="699"/>
        <v>2</v>
      </c>
    </row>
    <row r="8952" spans="1:19" x14ac:dyDescent="0.25">
      <c r="A8952">
        <v>8951</v>
      </c>
      <c r="B8952" s="1">
        <v>44477</v>
      </c>
      <c r="C8952" s="1">
        <v>44477</v>
      </c>
      <c r="D8952" s="1">
        <v>44506</v>
      </c>
      <c r="E8952" s="1">
        <v>44505</v>
      </c>
      <c r="F8952">
        <v>1</v>
      </c>
      <c r="G8952">
        <v>5</v>
      </c>
      <c r="H8952">
        <v>71</v>
      </c>
      <c r="I8952" s="6">
        <v>0</v>
      </c>
      <c r="J8952">
        <v>2</v>
      </c>
      <c r="K8952" t="str">
        <f>_xlfn.XLOOKUP(fCompras!F8952,dComprador!$A$2:$A$7,dComprador!$B$2:$B$7)</f>
        <v>Alon</v>
      </c>
      <c r="L8952" t="str">
        <f>_xlfn.XLOOKUP(J8952,dFornecedor!$A$2:$A$6,dFornecedor!$B$2:$B$6)</f>
        <v>Minerva</v>
      </c>
      <c r="M8952" t="str">
        <f>_xlfn.XLOOKUP(G8952,dMateriaPrima!$A$2:$A$12,dMateriaPrima!$B$2:$B$12)</f>
        <v>Areia</v>
      </c>
      <c r="N8952" s="2">
        <f>_xlfn.XLOOKUP(G8952,dMateriaPrima!$A$2:$A$12,dMateriaPrima!$C$2:$C$12)</f>
        <v>3.59</v>
      </c>
      <c r="O8952" s="3">
        <f t="shared" si="695"/>
        <v>254.89</v>
      </c>
      <c r="P8952" s="4">
        <f t="shared" si="696"/>
        <v>0</v>
      </c>
      <c r="Q8952" s="3">
        <f t="shared" si="697"/>
        <v>254.89</v>
      </c>
      <c r="R8952" t="str">
        <f t="shared" si="698"/>
        <v>No prazo</v>
      </c>
      <c r="S8952" s="5">
        <f t="shared" si="699"/>
        <v>0</v>
      </c>
    </row>
    <row r="8953" spans="1:19" x14ac:dyDescent="0.25">
      <c r="A8953">
        <v>8952</v>
      </c>
      <c r="B8953" s="1">
        <v>44477</v>
      </c>
      <c r="C8953" s="1">
        <v>44477</v>
      </c>
      <c r="D8953" s="1">
        <v>44509</v>
      </c>
      <c r="E8953" s="1">
        <v>44509</v>
      </c>
      <c r="F8953">
        <v>1</v>
      </c>
      <c r="G8953">
        <v>6</v>
      </c>
      <c r="H8953">
        <v>76</v>
      </c>
      <c r="I8953" s="6">
        <v>0</v>
      </c>
      <c r="J8953">
        <v>2</v>
      </c>
      <c r="K8953" t="str">
        <f>_xlfn.XLOOKUP(fCompras!F8953,dComprador!$A$2:$A$7,dComprador!$B$2:$B$7)</f>
        <v>Alon</v>
      </c>
      <c r="L8953" t="str">
        <f>_xlfn.XLOOKUP(J8953,dFornecedor!$A$2:$A$6,dFornecedor!$B$2:$B$6)</f>
        <v>Minerva</v>
      </c>
      <c r="M8953" t="str">
        <f>_xlfn.XLOOKUP(G8953,dMateriaPrima!$A$2:$A$12,dMateriaPrima!$B$2:$B$12)</f>
        <v>Fio Algodão</v>
      </c>
      <c r="N8953" s="2">
        <f>_xlfn.XLOOKUP(G8953,dMateriaPrima!$A$2:$A$12,dMateriaPrima!$C$2:$C$12)</f>
        <v>55.9</v>
      </c>
      <c r="O8953" s="3">
        <f t="shared" si="695"/>
        <v>4248.3999999999996</v>
      </c>
      <c r="P8953" s="4">
        <f t="shared" si="696"/>
        <v>0</v>
      </c>
      <c r="Q8953" s="3">
        <f t="shared" si="697"/>
        <v>4248.3999999999996</v>
      </c>
      <c r="R8953" t="str">
        <f t="shared" si="698"/>
        <v>No prazo</v>
      </c>
      <c r="S8953" s="5">
        <f t="shared" si="699"/>
        <v>0</v>
      </c>
    </row>
    <row r="8954" spans="1:19" x14ac:dyDescent="0.25">
      <c r="A8954">
        <v>8953</v>
      </c>
      <c r="B8954" s="1">
        <v>44477</v>
      </c>
      <c r="C8954" s="1">
        <v>44479</v>
      </c>
      <c r="D8954" s="1">
        <v>44510</v>
      </c>
      <c r="E8954" s="1">
        <v>44509</v>
      </c>
      <c r="F8954">
        <v>1</v>
      </c>
      <c r="G8954">
        <v>9</v>
      </c>
      <c r="H8954">
        <v>23</v>
      </c>
      <c r="I8954" s="6">
        <v>0</v>
      </c>
      <c r="J8954">
        <v>2</v>
      </c>
      <c r="K8954" t="str">
        <f>_xlfn.XLOOKUP(fCompras!F8954,dComprador!$A$2:$A$7,dComprador!$B$2:$B$7)</f>
        <v>Alon</v>
      </c>
      <c r="L8954" t="str">
        <f>_xlfn.XLOOKUP(J8954,dFornecedor!$A$2:$A$6,dFornecedor!$B$2:$B$6)</f>
        <v>Minerva</v>
      </c>
      <c r="M8954" t="str">
        <f>_xlfn.XLOOKUP(G8954,dMateriaPrima!$A$2:$A$12,dMateriaPrima!$B$2:$B$12)</f>
        <v>Couro</v>
      </c>
      <c r="N8954" s="2">
        <f>_xlfn.XLOOKUP(G8954,dMateriaPrima!$A$2:$A$12,dMateriaPrima!$C$2:$C$12)</f>
        <v>4.4000000000000004</v>
      </c>
      <c r="O8954" s="3">
        <f t="shared" si="695"/>
        <v>101.2</v>
      </c>
      <c r="P8954" s="4">
        <f t="shared" si="696"/>
        <v>0</v>
      </c>
      <c r="Q8954" s="3">
        <f t="shared" si="697"/>
        <v>101.2</v>
      </c>
      <c r="R8954" t="str">
        <f t="shared" si="698"/>
        <v>No prazo</v>
      </c>
      <c r="S8954" s="5">
        <f t="shared" si="699"/>
        <v>0</v>
      </c>
    </row>
    <row r="8955" spans="1:19" x14ac:dyDescent="0.25">
      <c r="A8955">
        <v>8954</v>
      </c>
      <c r="B8955" s="1">
        <v>44478</v>
      </c>
      <c r="C8955" s="1">
        <v>44480</v>
      </c>
      <c r="D8955" s="1">
        <v>44485</v>
      </c>
      <c r="E8955" s="1">
        <v>44488</v>
      </c>
      <c r="F8955">
        <v>4</v>
      </c>
      <c r="G8955">
        <v>5</v>
      </c>
      <c r="H8955">
        <v>436</v>
      </c>
      <c r="I8955" s="6">
        <v>0</v>
      </c>
      <c r="J8955">
        <v>2</v>
      </c>
      <c r="K8955" t="str">
        <f>_xlfn.XLOOKUP(fCompras!F8955,dComprador!$A$2:$A$7,dComprador!$B$2:$B$7)</f>
        <v>Lira</v>
      </c>
      <c r="L8955" t="str">
        <f>_xlfn.XLOOKUP(J8955,dFornecedor!$A$2:$A$6,dFornecedor!$B$2:$B$6)</f>
        <v>Minerva</v>
      </c>
      <c r="M8955" t="str">
        <f>_xlfn.XLOOKUP(G8955,dMateriaPrima!$A$2:$A$12,dMateriaPrima!$B$2:$B$12)</f>
        <v>Areia</v>
      </c>
      <c r="N8955" s="2">
        <f>_xlfn.XLOOKUP(G8955,dMateriaPrima!$A$2:$A$12,dMateriaPrima!$C$2:$C$12)</f>
        <v>3.59</v>
      </c>
      <c r="O8955" s="3">
        <f t="shared" si="695"/>
        <v>1565.24</v>
      </c>
      <c r="P8955" s="4">
        <f t="shared" si="696"/>
        <v>0</v>
      </c>
      <c r="Q8955" s="3">
        <f t="shared" si="697"/>
        <v>1565.24</v>
      </c>
      <c r="R8955" t="str">
        <f t="shared" si="698"/>
        <v>Em atraso</v>
      </c>
      <c r="S8955" s="5">
        <f t="shared" si="699"/>
        <v>3</v>
      </c>
    </row>
    <row r="8956" spans="1:19" x14ac:dyDescent="0.25">
      <c r="A8956">
        <v>8955</v>
      </c>
      <c r="B8956" s="1">
        <v>44478</v>
      </c>
      <c r="C8956" s="1">
        <v>44486</v>
      </c>
      <c r="D8956" s="1">
        <v>44486</v>
      </c>
      <c r="E8956" s="1">
        <v>44491</v>
      </c>
      <c r="F8956">
        <v>4</v>
      </c>
      <c r="G8956">
        <v>9</v>
      </c>
      <c r="H8956">
        <v>269</v>
      </c>
      <c r="I8956" s="6">
        <v>0</v>
      </c>
      <c r="J8956">
        <v>3</v>
      </c>
      <c r="K8956" t="str">
        <f>_xlfn.XLOOKUP(fCompras!F8956,dComprador!$A$2:$A$7,dComprador!$B$2:$B$7)</f>
        <v>Lira</v>
      </c>
      <c r="L8956" t="str">
        <f>_xlfn.XLOOKUP(J8956,dFornecedor!$A$2:$A$6,dFornecedor!$B$2:$B$6)</f>
        <v>StepUp</v>
      </c>
      <c r="M8956" t="str">
        <f>_xlfn.XLOOKUP(G8956,dMateriaPrima!$A$2:$A$12,dMateriaPrima!$B$2:$B$12)</f>
        <v>Couro</v>
      </c>
      <c r="N8956" s="2">
        <f>_xlfn.XLOOKUP(G8956,dMateriaPrima!$A$2:$A$12,dMateriaPrima!$C$2:$C$12)</f>
        <v>4.4000000000000004</v>
      </c>
      <c r="O8956" s="3">
        <f t="shared" si="695"/>
        <v>1183.6000000000001</v>
      </c>
      <c r="P8956" s="4">
        <f t="shared" si="696"/>
        <v>0</v>
      </c>
      <c r="Q8956" s="3">
        <f t="shared" si="697"/>
        <v>1183.6000000000001</v>
      </c>
      <c r="R8956" t="str">
        <f t="shared" si="698"/>
        <v>Em atraso</v>
      </c>
      <c r="S8956" s="5">
        <f t="shared" si="699"/>
        <v>5</v>
      </c>
    </row>
    <row r="8957" spans="1:19" x14ac:dyDescent="0.25">
      <c r="A8957">
        <v>8956</v>
      </c>
      <c r="B8957" s="1">
        <v>44478</v>
      </c>
      <c r="C8957" s="1">
        <v>44480</v>
      </c>
      <c r="D8957" s="1">
        <v>44493</v>
      </c>
      <c r="E8957" s="1">
        <v>44498</v>
      </c>
      <c r="F8957">
        <v>1</v>
      </c>
      <c r="G8957">
        <v>11</v>
      </c>
      <c r="H8957">
        <v>3</v>
      </c>
      <c r="I8957" s="6">
        <v>0</v>
      </c>
      <c r="J8957">
        <v>4</v>
      </c>
      <c r="K8957" t="str">
        <f>_xlfn.XLOOKUP(fCompras!F8957,dComprador!$A$2:$A$7,dComprador!$B$2:$B$7)</f>
        <v>Alon</v>
      </c>
      <c r="L8957" t="str">
        <f>_xlfn.XLOOKUP(J8957,dFornecedor!$A$2:$A$6,dFornecedor!$B$2:$B$6)</f>
        <v>AlphaOmega</v>
      </c>
      <c r="M8957" t="str">
        <f>_xlfn.XLOOKUP(G8957,dMateriaPrima!$A$2:$A$12,dMateriaPrima!$B$2:$B$12)</f>
        <v>Papel</v>
      </c>
      <c r="N8957" s="2">
        <f>_xlfn.XLOOKUP(G8957,dMateriaPrima!$A$2:$A$12,dMateriaPrima!$C$2:$C$12)</f>
        <v>9</v>
      </c>
      <c r="O8957" s="3">
        <f t="shared" si="695"/>
        <v>27</v>
      </c>
      <c r="P8957" s="4">
        <f t="shared" si="696"/>
        <v>0</v>
      </c>
      <c r="Q8957" s="3">
        <f t="shared" si="697"/>
        <v>27</v>
      </c>
      <c r="R8957" t="str">
        <f t="shared" si="698"/>
        <v>Em atraso</v>
      </c>
      <c r="S8957" s="5">
        <f t="shared" si="699"/>
        <v>5</v>
      </c>
    </row>
    <row r="8958" spans="1:19" x14ac:dyDescent="0.25">
      <c r="A8958">
        <v>8957</v>
      </c>
      <c r="B8958" s="1">
        <v>44478</v>
      </c>
      <c r="C8958" s="1">
        <v>44479</v>
      </c>
      <c r="D8958" s="1">
        <v>44510</v>
      </c>
      <c r="E8958" s="1">
        <v>44512</v>
      </c>
      <c r="F8958">
        <v>1</v>
      </c>
      <c r="G8958">
        <v>11</v>
      </c>
      <c r="H8958">
        <v>122</v>
      </c>
      <c r="I8958" s="6">
        <v>0</v>
      </c>
      <c r="J8958">
        <v>3</v>
      </c>
      <c r="K8958" t="str">
        <f>_xlfn.XLOOKUP(fCompras!F8958,dComprador!$A$2:$A$7,dComprador!$B$2:$B$7)</f>
        <v>Alon</v>
      </c>
      <c r="L8958" t="str">
        <f>_xlfn.XLOOKUP(J8958,dFornecedor!$A$2:$A$6,dFornecedor!$B$2:$B$6)</f>
        <v>StepUp</v>
      </c>
      <c r="M8958" t="str">
        <f>_xlfn.XLOOKUP(G8958,dMateriaPrima!$A$2:$A$12,dMateriaPrima!$B$2:$B$12)</f>
        <v>Papel</v>
      </c>
      <c r="N8958" s="2">
        <f>_xlfn.XLOOKUP(G8958,dMateriaPrima!$A$2:$A$12,dMateriaPrima!$C$2:$C$12)</f>
        <v>9</v>
      </c>
      <c r="O8958" s="3">
        <f t="shared" si="695"/>
        <v>1098</v>
      </c>
      <c r="P8958" s="4">
        <f t="shared" si="696"/>
        <v>0</v>
      </c>
      <c r="Q8958" s="3">
        <f t="shared" si="697"/>
        <v>1098</v>
      </c>
      <c r="R8958" t="str">
        <f t="shared" si="698"/>
        <v>Em atraso</v>
      </c>
      <c r="S8958" s="5">
        <f t="shared" si="699"/>
        <v>2</v>
      </c>
    </row>
    <row r="8959" spans="1:19" x14ac:dyDescent="0.25">
      <c r="A8959">
        <v>8958</v>
      </c>
      <c r="B8959" s="1">
        <v>44478</v>
      </c>
      <c r="C8959" s="1">
        <v>44486</v>
      </c>
      <c r="D8959" s="1">
        <v>44499</v>
      </c>
      <c r="E8959" s="1">
        <v>44503</v>
      </c>
      <c r="F8959">
        <v>1</v>
      </c>
      <c r="G8959">
        <v>11</v>
      </c>
      <c r="H8959">
        <v>36</v>
      </c>
      <c r="I8959" s="6">
        <v>0</v>
      </c>
      <c r="J8959">
        <v>2</v>
      </c>
      <c r="K8959" t="str">
        <f>_xlfn.XLOOKUP(fCompras!F8959,dComprador!$A$2:$A$7,dComprador!$B$2:$B$7)</f>
        <v>Alon</v>
      </c>
      <c r="L8959" t="str">
        <f>_xlfn.XLOOKUP(J8959,dFornecedor!$A$2:$A$6,dFornecedor!$B$2:$B$6)</f>
        <v>Minerva</v>
      </c>
      <c r="M8959" t="str">
        <f>_xlfn.XLOOKUP(G8959,dMateriaPrima!$A$2:$A$12,dMateriaPrima!$B$2:$B$12)</f>
        <v>Papel</v>
      </c>
      <c r="N8959" s="2">
        <f>_xlfn.XLOOKUP(G8959,dMateriaPrima!$A$2:$A$12,dMateriaPrima!$C$2:$C$12)</f>
        <v>9</v>
      </c>
      <c r="O8959" s="3">
        <f t="shared" si="695"/>
        <v>324</v>
      </c>
      <c r="P8959" s="4">
        <f t="shared" si="696"/>
        <v>0</v>
      </c>
      <c r="Q8959" s="3">
        <f t="shared" si="697"/>
        <v>324</v>
      </c>
      <c r="R8959" t="str">
        <f t="shared" si="698"/>
        <v>Em atraso</v>
      </c>
      <c r="S8959" s="5">
        <f t="shared" si="699"/>
        <v>4</v>
      </c>
    </row>
    <row r="8960" spans="1:19" x14ac:dyDescent="0.25">
      <c r="A8960">
        <v>8959</v>
      </c>
      <c r="B8960" s="1">
        <v>44479</v>
      </c>
      <c r="C8960" s="1">
        <v>44479</v>
      </c>
      <c r="D8960" s="1">
        <v>44488</v>
      </c>
      <c r="E8960" s="1">
        <v>44488</v>
      </c>
      <c r="F8960">
        <v>4</v>
      </c>
      <c r="G8960">
        <v>10</v>
      </c>
      <c r="H8960">
        <v>85</v>
      </c>
      <c r="I8960" s="6">
        <v>0</v>
      </c>
      <c r="J8960">
        <v>2</v>
      </c>
      <c r="K8960" t="str">
        <f>_xlfn.XLOOKUP(fCompras!F8960,dComprador!$A$2:$A$7,dComprador!$B$2:$B$7)</f>
        <v>Lira</v>
      </c>
      <c r="L8960" t="str">
        <f>_xlfn.XLOOKUP(J8960,dFornecedor!$A$2:$A$6,dFornecedor!$B$2:$B$6)</f>
        <v>Minerva</v>
      </c>
      <c r="M8960" t="str">
        <f>_xlfn.XLOOKUP(G8960,dMateriaPrima!$A$2:$A$12,dMateriaPrima!$B$2:$B$12)</f>
        <v>Pedra Britada</v>
      </c>
      <c r="N8960" s="2">
        <f>_xlfn.XLOOKUP(G8960,dMateriaPrima!$A$2:$A$12,dMateriaPrima!$C$2:$C$12)</f>
        <v>56</v>
      </c>
      <c r="O8960" s="3">
        <f t="shared" si="695"/>
        <v>4760</v>
      </c>
      <c r="P8960" s="4">
        <f t="shared" si="696"/>
        <v>0</v>
      </c>
      <c r="Q8960" s="3">
        <f t="shared" si="697"/>
        <v>4760</v>
      </c>
      <c r="R8960" t="str">
        <f t="shared" si="698"/>
        <v>No prazo</v>
      </c>
      <c r="S8960" s="5">
        <f t="shared" si="699"/>
        <v>0</v>
      </c>
    </row>
    <row r="8961" spans="1:19" x14ac:dyDescent="0.25">
      <c r="A8961">
        <v>8960</v>
      </c>
      <c r="B8961" s="1">
        <v>44479</v>
      </c>
      <c r="C8961" s="1">
        <v>44481</v>
      </c>
      <c r="D8961" s="1">
        <v>44487</v>
      </c>
      <c r="E8961" s="1">
        <v>44486</v>
      </c>
      <c r="F8961">
        <v>4</v>
      </c>
      <c r="G8961">
        <v>7</v>
      </c>
      <c r="H8961">
        <v>164</v>
      </c>
      <c r="I8961" s="6">
        <v>0</v>
      </c>
      <c r="J8961">
        <v>1</v>
      </c>
      <c r="K8961" t="str">
        <f>_xlfn.XLOOKUP(fCompras!F8961,dComprador!$A$2:$A$7,dComprador!$B$2:$B$7)</f>
        <v>Lira</v>
      </c>
      <c r="L8961" t="str">
        <f>_xlfn.XLOOKUP(J8961,dFornecedor!$A$2:$A$6,dFornecedor!$B$2:$B$6)</f>
        <v>NorthShore</v>
      </c>
      <c r="M8961" t="str">
        <f>_xlfn.XLOOKUP(G8961,dMateriaPrima!$A$2:$A$12,dMateriaPrima!$B$2:$B$12)</f>
        <v>Poliéster</v>
      </c>
      <c r="N8961" s="2">
        <f>_xlfn.XLOOKUP(G8961,dMateriaPrima!$A$2:$A$12,dMateriaPrima!$C$2:$C$12)</f>
        <v>8</v>
      </c>
      <c r="O8961" s="3">
        <f t="shared" si="695"/>
        <v>1312</v>
      </c>
      <c r="P8961" s="4">
        <f t="shared" si="696"/>
        <v>0</v>
      </c>
      <c r="Q8961" s="3">
        <f t="shared" si="697"/>
        <v>1312</v>
      </c>
      <c r="R8961" t="str">
        <f t="shared" si="698"/>
        <v>No prazo</v>
      </c>
      <c r="S8961" s="5">
        <f t="shared" si="699"/>
        <v>0</v>
      </c>
    </row>
    <row r="8962" spans="1:19" x14ac:dyDescent="0.25">
      <c r="A8962">
        <v>8961</v>
      </c>
      <c r="B8962" s="1">
        <v>44479</v>
      </c>
      <c r="C8962" s="1">
        <v>44480</v>
      </c>
      <c r="D8962" s="1">
        <v>44486</v>
      </c>
      <c r="E8962" s="1">
        <v>44488</v>
      </c>
      <c r="F8962">
        <v>4</v>
      </c>
      <c r="G8962">
        <v>7</v>
      </c>
      <c r="H8962">
        <v>15</v>
      </c>
      <c r="I8962" s="6">
        <v>0</v>
      </c>
      <c r="J8962">
        <v>3</v>
      </c>
      <c r="K8962" t="str">
        <f>_xlfn.XLOOKUP(fCompras!F8962,dComprador!$A$2:$A$7,dComprador!$B$2:$B$7)</f>
        <v>Lira</v>
      </c>
      <c r="L8962" t="str">
        <f>_xlfn.XLOOKUP(J8962,dFornecedor!$A$2:$A$6,dFornecedor!$B$2:$B$6)</f>
        <v>StepUp</v>
      </c>
      <c r="M8962" t="str">
        <f>_xlfn.XLOOKUP(G8962,dMateriaPrima!$A$2:$A$12,dMateriaPrima!$B$2:$B$12)</f>
        <v>Poliéster</v>
      </c>
      <c r="N8962" s="2">
        <f>_xlfn.XLOOKUP(G8962,dMateriaPrima!$A$2:$A$12,dMateriaPrima!$C$2:$C$12)</f>
        <v>8</v>
      </c>
      <c r="O8962" s="3">
        <f t="shared" si="695"/>
        <v>120</v>
      </c>
      <c r="P8962" s="4">
        <f t="shared" si="696"/>
        <v>0</v>
      </c>
      <c r="Q8962" s="3">
        <f t="shared" si="697"/>
        <v>120</v>
      </c>
      <c r="R8962" t="str">
        <f t="shared" si="698"/>
        <v>Em atraso</v>
      </c>
      <c r="S8962" s="5">
        <f t="shared" si="699"/>
        <v>2</v>
      </c>
    </row>
    <row r="8963" spans="1:19" x14ac:dyDescent="0.25">
      <c r="A8963">
        <v>8962</v>
      </c>
      <c r="B8963" s="1">
        <v>44479</v>
      </c>
      <c r="C8963" s="1">
        <v>44482</v>
      </c>
      <c r="D8963" s="1">
        <v>44499</v>
      </c>
      <c r="E8963" s="1">
        <v>44500</v>
      </c>
      <c r="F8963">
        <v>1</v>
      </c>
      <c r="G8963">
        <v>7</v>
      </c>
      <c r="H8963">
        <v>70</v>
      </c>
      <c r="I8963" s="6">
        <v>0</v>
      </c>
      <c r="J8963">
        <v>1</v>
      </c>
      <c r="K8963" t="str">
        <f>_xlfn.XLOOKUP(fCompras!F8963,dComprador!$A$2:$A$7,dComprador!$B$2:$B$7)</f>
        <v>Alon</v>
      </c>
      <c r="L8963" t="str">
        <f>_xlfn.XLOOKUP(J8963,dFornecedor!$A$2:$A$6,dFornecedor!$B$2:$B$6)</f>
        <v>NorthShore</v>
      </c>
      <c r="M8963" t="str">
        <f>_xlfn.XLOOKUP(G8963,dMateriaPrima!$A$2:$A$12,dMateriaPrima!$B$2:$B$12)</f>
        <v>Poliéster</v>
      </c>
      <c r="N8963" s="2">
        <f>_xlfn.XLOOKUP(G8963,dMateriaPrima!$A$2:$A$12,dMateriaPrima!$C$2:$C$12)</f>
        <v>8</v>
      </c>
      <c r="O8963" s="3">
        <f t="shared" ref="O8963:O9026" si="700">PRODUCT(H8963,N8963)</f>
        <v>560</v>
      </c>
      <c r="P8963" s="4">
        <f t="shared" ref="P8963:P9026" si="701">PRODUCT(O8963,I8963)</f>
        <v>0</v>
      </c>
      <c r="Q8963" s="3">
        <f t="shared" ref="Q8963:Q9026" si="702">O8963-P8963</f>
        <v>560</v>
      </c>
      <c r="R8963" t="str">
        <f t="shared" ref="R8963:R9026" si="703">IF(E8963&lt;=D8963,"No prazo",IF(E8963&gt;D8963,"Em atraso"))</f>
        <v>Em atraso</v>
      </c>
      <c r="S8963" s="5">
        <f t="shared" ref="S8963:S9026" si="704">IF(E8963 &gt;D8963, E8963-D8963,0)</f>
        <v>1</v>
      </c>
    </row>
    <row r="8964" spans="1:19" x14ac:dyDescent="0.25">
      <c r="A8964">
        <v>8963</v>
      </c>
      <c r="B8964" s="1">
        <v>44479</v>
      </c>
      <c r="C8964" s="1">
        <v>44485</v>
      </c>
      <c r="D8964" s="1">
        <v>44496</v>
      </c>
      <c r="E8964" s="1">
        <v>44500</v>
      </c>
      <c r="F8964">
        <v>1</v>
      </c>
      <c r="G8964">
        <v>8</v>
      </c>
      <c r="H8964">
        <v>277</v>
      </c>
      <c r="I8964" s="6">
        <v>0</v>
      </c>
      <c r="J8964">
        <v>1</v>
      </c>
      <c r="K8964" t="str">
        <f>_xlfn.XLOOKUP(fCompras!F8964,dComprador!$A$2:$A$7,dComprador!$B$2:$B$7)</f>
        <v>Alon</v>
      </c>
      <c r="L8964" t="str">
        <f>_xlfn.XLOOKUP(J8964,dFornecedor!$A$2:$A$6,dFornecedor!$B$2:$B$6)</f>
        <v>NorthShore</v>
      </c>
      <c r="M8964" t="str">
        <f>_xlfn.XLOOKUP(G8964,dMateriaPrima!$A$2:$A$12,dMateriaPrima!$B$2:$B$12)</f>
        <v>Cimento</v>
      </c>
      <c r="N8964" s="2">
        <f>_xlfn.XLOOKUP(G8964,dMateriaPrima!$A$2:$A$12,dMateriaPrima!$C$2:$C$12)</f>
        <v>23</v>
      </c>
      <c r="O8964" s="3">
        <f t="shared" si="700"/>
        <v>6371</v>
      </c>
      <c r="P8964" s="4">
        <f t="shared" si="701"/>
        <v>0</v>
      </c>
      <c r="Q8964" s="3">
        <f t="shared" si="702"/>
        <v>6371</v>
      </c>
      <c r="R8964" t="str">
        <f t="shared" si="703"/>
        <v>Em atraso</v>
      </c>
      <c r="S8964" s="5">
        <f t="shared" si="704"/>
        <v>4</v>
      </c>
    </row>
    <row r="8965" spans="1:19" x14ac:dyDescent="0.25">
      <c r="A8965">
        <v>8964</v>
      </c>
      <c r="B8965" s="1">
        <v>44479</v>
      </c>
      <c r="C8965" s="1">
        <v>44480</v>
      </c>
      <c r="D8965" s="1">
        <v>44501</v>
      </c>
      <c r="E8965" s="1">
        <v>44501</v>
      </c>
      <c r="F8965">
        <v>1</v>
      </c>
      <c r="G8965">
        <v>5</v>
      </c>
      <c r="H8965">
        <v>54</v>
      </c>
      <c r="I8965" s="6">
        <v>0</v>
      </c>
      <c r="J8965">
        <v>3</v>
      </c>
      <c r="K8965" t="str">
        <f>_xlfn.XLOOKUP(fCompras!F8965,dComprador!$A$2:$A$7,dComprador!$B$2:$B$7)</f>
        <v>Alon</v>
      </c>
      <c r="L8965" t="str">
        <f>_xlfn.XLOOKUP(J8965,dFornecedor!$A$2:$A$6,dFornecedor!$B$2:$B$6)</f>
        <v>StepUp</v>
      </c>
      <c r="M8965" t="str">
        <f>_xlfn.XLOOKUP(G8965,dMateriaPrima!$A$2:$A$12,dMateriaPrima!$B$2:$B$12)</f>
        <v>Areia</v>
      </c>
      <c r="N8965" s="2">
        <f>_xlfn.XLOOKUP(G8965,dMateriaPrima!$A$2:$A$12,dMateriaPrima!$C$2:$C$12)</f>
        <v>3.59</v>
      </c>
      <c r="O8965" s="3">
        <f t="shared" si="700"/>
        <v>193.85999999999999</v>
      </c>
      <c r="P8965" s="4">
        <f t="shared" si="701"/>
        <v>0</v>
      </c>
      <c r="Q8965" s="3">
        <f t="shared" si="702"/>
        <v>193.85999999999999</v>
      </c>
      <c r="R8965" t="str">
        <f t="shared" si="703"/>
        <v>No prazo</v>
      </c>
      <c r="S8965" s="5">
        <f t="shared" si="704"/>
        <v>0</v>
      </c>
    </row>
    <row r="8966" spans="1:19" x14ac:dyDescent="0.25">
      <c r="A8966">
        <v>8965</v>
      </c>
      <c r="B8966" s="1">
        <v>44479</v>
      </c>
      <c r="C8966" s="1">
        <v>44488</v>
      </c>
      <c r="D8966" s="1">
        <v>44508</v>
      </c>
      <c r="E8966" s="1">
        <v>44511</v>
      </c>
      <c r="F8966">
        <v>1</v>
      </c>
      <c r="G8966">
        <v>9</v>
      </c>
      <c r="H8966">
        <v>69</v>
      </c>
      <c r="I8966" s="6">
        <v>0</v>
      </c>
      <c r="J8966">
        <v>3</v>
      </c>
      <c r="K8966" t="str">
        <f>_xlfn.XLOOKUP(fCompras!F8966,dComprador!$A$2:$A$7,dComprador!$B$2:$B$7)</f>
        <v>Alon</v>
      </c>
      <c r="L8966" t="str">
        <f>_xlfn.XLOOKUP(J8966,dFornecedor!$A$2:$A$6,dFornecedor!$B$2:$B$6)</f>
        <v>StepUp</v>
      </c>
      <c r="M8966" t="str">
        <f>_xlfn.XLOOKUP(G8966,dMateriaPrima!$A$2:$A$12,dMateriaPrima!$B$2:$B$12)</f>
        <v>Couro</v>
      </c>
      <c r="N8966" s="2">
        <f>_xlfn.XLOOKUP(G8966,dMateriaPrima!$A$2:$A$12,dMateriaPrima!$C$2:$C$12)</f>
        <v>4.4000000000000004</v>
      </c>
      <c r="O8966" s="3">
        <f t="shared" si="700"/>
        <v>303.60000000000002</v>
      </c>
      <c r="P8966" s="4">
        <f t="shared" si="701"/>
        <v>0</v>
      </c>
      <c r="Q8966" s="3">
        <f t="shared" si="702"/>
        <v>303.60000000000002</v>
      </c>
      <c r="R8966" t="str">
        <f t="shared" si="703"/>
        <v>Em atraso</v>
      </c>
      <c r="S8966" s="5">
        <f t="shared" si="704"/>
        <v>3</v>
      </c>
    </row>
    <row r="8967" spans="1:19" x14ac:dyDescent="0.25">
      <c r="A8967">
        <v>8966</v>
      </c>
      <c r="B8967" s="1">
        <v>44479</v>
      </c>
      <c r="C8967" s="1">
        <v>44479</v>
      </c>
      <c r="D8967" s="1">
        <v>44511</v>
      </c>
      <c r="E8967" s="1">
        <v>44515</v>
      </c>
      <c r="F8967">
        <v>1</v>
      </c>
      <c r="G8967">
        <v>9</v>
      </c>
      <c r="H8967">
        <v>187</v>
      </c>
      <c r="I8967" s="6">
        <v>0</v>
      </c>
      <c r="J8967">
        <v>5</v>
      </c>
      <c r="K8967" t="str">
        <f>_xlfn.XLOOKUP(fCompras!F8967,dComprador!$A$2:$A$7,dComprador!$B$2:$B$7)</f>
        <v>Alon</v>
      </c>
      <c r="L8967" t="str">
        <f>_xlfn.XLOOKUP(J8967,dFornecedor!$A$2:$A$6,dFornecedor!$B$2:$B$6)</f>
        <v>Atlas</v>
      </c>
      <c r="M8967" t="str">
        <f>_xlfn.XLOOKUP(G8967,dMateriaPrima!$A$2:$A$12,dMateriaPrima!$B$2:$B$12)</f>
        <v>Couro</v>
      </c>
      <c r="N8967" s="2">
        <f>_xlfn.XLOOKUP(G8967,dMateriaPrima!$A$2:$A$12,dMateriaPrima!$C$2:$C$12)</f>
        <v>4.4000000000000004</v>
      </c>
      <c r="O8967" s="3">
        <f t="shared" si="700"/>
        <v>822.80000000000007</v>
      </c>
      <c r="P8967" s="4">
        <f t="shared" si="701"/>
        <v>0</v>
      </c>
      <c r="Q8967" s="3">
        <f t="shared" si="702"/>
        <v>822.80000000000007</v>
      </c>
      <c r="R8967" t="str">
        <f t="shared" si="703"/>
        <v>Em atraso</v>
      </c>
      <c r="S8967" s="5">
        <f t="shared" si="704"/>
        <v>4</v>
      </c>
    </row>
    <row r="8968" spans="1:19" x14ac:dyDescent="0.25">
      <c r="A8968">
        <v>8967</v>
      </c>
      <c r="B8968" s="1">
        <v>44479</v>
      </c>
      <c r="C8968" s="1">
        <v>44488</v>
      </c>
      <c r="D8968" s="1">
        <v>44499</v>
      </c>
      <c r="E8968" s="1">
        <v>44500</v>
      </c>
      <c r="F8968">
        <v>1</v>
      </c>
      <c r="G8968">
        <v>10</v>
      </c>
      <c r="H8968">
        <v>170</v>
      </c>
      <c r="I8968" s="6">
        <v>0</v>
      </c>
      <c r="J8968">
        <v>2</v>
      </c>
      <c r="K8968" t="str">
        <f>_xlfn.XLOOKUP(fCompras!F8968,dComprador!$A$2:$A$7,dComprador!$B$2:$B$7)</f>
        <v>Alon</v>
      </c>
      <c r="L8968" t="str">
        <f>_xlfn.XLOOKUP(J8968,dFornecedor!$A$2:$A$6,dFornecedor!$B$2:$B$6)</f>
        <v>Minerva</v>
      </c>
      <c r="M8968" t="str">
        <f>_xlfn.XLOOKUP(G8968,dMateriaPrima!$A$2:$A$12,dMateriaPrima!$B$2:$B$12)</f>
        <v>Pedra Britada</v>
      </c>
      <c r="N8968" s="2">
        <f>_xlfn.XLOOKUP(G8968,dMateriaPrima!$A$2:$A$12,dMateriaPrima!$C$2:$C$12)</f>
        <v>56</v>
      </c>
      <c r="O8968" s="3">
        <f t="shared" si="700"/>
        <v>9520</v>
      </c>
      <c r="P8968" s="4">
        <f t="shared" si="701"/>
        <v>0</v>
      </c>
      <c r="Q8968" s="3">
        <f t="shared" si="702"/>
        <v>9520</v>
      </c>
      <c r="R8968" t="str">
        <f t="shared" si="703"/>
        <v>Em atraso</v>
      </c>
      <c r="S8968" s="5">
        <f t="shared" si="704"/>
        <v>1</v>
      </c>
    </row>
    <row r="8969" spans="1:19" x14ac:dyDescent="0.25">
      <c r="A8969">
        <v>8968</v>
      </c>
      <c r="B8969" s="1">
        <v>44479</v>
      </c>
      <c r="C8969" s="1">
        <v>44480</v>
      </c>
      <c r="D8969" s="1">
        <v>44500</v>
      </c>
      <c r="E8969" s="1">
        <v>44503</v>
      </c>
      <c r="F8969">
        <v>1</v>
      </c>
      <c r="G8969">
        <v>9</v>
      </c>
      <c r="H8969">
        <v>11</v>
      </c>
      <c r="I8969" s="6">
        <v>0</v>
      </c>
      <c r="J8969">
        <v>3</v>
      </c>
      <c r="K8969" t="str">
        <f>_xlfn.XLOOKUP(fCompras!F8969,dComprador!$A$2:$A$7,dComprador!$B$2:$B$7)</f>
        <v>Alon</v>
      </c>
      <c r="L8969" t="str">
        <f>_xlfn.XLOOKUP(J8969,dFornecedor!$A$2:$A$6,dFornecedor!$B$2:$B$6)</f>
        <v>StepUp</v>
      </c>
      <c r="M8969" t="str">
        <f>_xlfn.XLOOKUP(G8969,dMateriaPrima!$A$2:$A$12,dMateriaPrima!$B$2:$B$12)</f>
        <v>Couro</v>
      </c>
      <c r="N8969" s="2">
        <f>_xlfn.XLOOKUP(G8969,dMateriaPrima!$A$2:$A$12,dMateriaPrima!$C$2:$C$12)</f>
        <v>4.4000000000000004</v>
      </c>
      <c r="O8969" s="3">
        <f t="shared" si="700"/>
        <v>48.400000000000006</v>
      </c>
      <c r="P8969" s="4">
        <f t="shared" si="701"/>
        <v>0</v>
      </c>
      <c r="Q8969" s="3">
        <f t="shared" si="702"/>
        <v>48.400000000000006</v>
      </c>
      <c r="R8969" t="str">
        <f t="shared" si="703"/>
        <v>Em atraso</v>
      </c>
      <c r="S8969" s="5">
        <f t="shared" si="704"/>
        <v>3</v>
      </c>
    </row>
    <row r="8970" spans="1:19" x14ac:dyDescent="0.25">
      <c r="A8970">
        <v>8969</v>
      </c>
      <c r="B8970" s="1">
        <v>44479</v>
      </c>
      <c r="C8970" s="1">
        <v>44479</v>
      </c>
      <c r="D8970" s="1">
        <v>44502</v>
      </c>
      <c r="E8970" s="1">
        <v>44503</v>
      </c>
      <c r="F8970">
        <v>1</v>
      </c>
      <c r="G8970">
        <v>11</v>
      </c>
      <c r="H8970">
        <v>394</v>
      </c>
      <c r="I8970" s="6">
        <v>0</v>
      </c>
      <c r="J8970">
        <v>2</v>
      </c>
      <c r="K8970" t="str">
        <f>_xlfn.XLOOKUP(fCompras!F8970,dComprador!$A$2:$A$7,dComprador!$B$2:$B$7)</f>
        <v>Alon</v>
      </c>
      <c r="L8970" t="str">
        <f>_xlfn.XLOOKUP(J8970,dFornecedor!$A$2:$A$6,dFornecedor!$B$2:$B$6)</f>
        <v>Minerva</v>
      </c>
      <c r="M8970" t="str">
        <f>_xlfn.XLOOKUP(G8970,dMateriaPrima!$A$2:$A$12,dMateriaPrima!$B$2:$B$12)</f>
        <v>Papel</v>
      </c>
      <c r="N8970" s="2">
        <f>_xlfn.XLOOKUP(G8970,dMateriaPrima!$A$2:$A$12,dMateriaPrima!$C$2:$C$12)</f>
        <v>9</v>
      </c>
      <c r="O8970" s="3">
        <f t="shared" si="700"/>
        <v>3546</v>
      </c>
      <c r="P8970" s="4">
        <f t="shared" si="701"/>
        <v>0</v>
      </c>
      <c r="Q8970" s="3">
        <f t="shared" si="702"/>
        <v>3546</v>
      </c>
      <c r="R8970" t="str">
        <f t="shared" si="703"/>
        <v>Em atraso</v>
      </c>
      <c r="S8970" s="5">
        <f t="shared" si="704"/>
        <v>1</v>
      </c>
    </row>
    <row r="8971" spans="1:19" x14ac:dyDescent="0.25">
      <c r="A8971">
        <v>8970</v>
      </c>
      <c r="B8971" s="1">
        <v>44480</v>
      </c>
      <c r="C8971" s="1">
        <v>44481</v>
      </c>
      <c r="D8971" s="1">
        <v>44487</v>
      </c>
      <c r="E8971" s="1">
        <v>44489</v>
      </c>
      <c r="F8971">
        <v>4</v>
      </c>
      <c r="G8971">
        <v>5</v>
      </c>
      <c r="H8971">
        <v>278</v>
      </c>
      <c r="I8971" s="6">
        <v>0</v>
      </c>
      <c r="J8971">
        <v>3</v>
      </c>
      <c r="K8971" t="str">
        <f>_xlfn.XLOOKUP(fCompras!F8971,dComprador!$A$2:$A$7,dComprador!$B$2:$B$7)</f>
        <v>Lira</v>
      </c>
      <c r="L8971" t="str">
        <f>_xlfn.XLOOKUP(J8971,dFornecedor!$A$2:$A$6,dFornecedor!$B$2:$B$6)</f>
        <v>StepUp</v>
      </c>
      <c r="M8971" t="str">
        <f>_xlfn.XLOOKUP(G8971,dMateriaPrima!$A$2:$A$12,dMateriaPrima!$B$2:$B$12)</f>
        <v>Areia</v>
      </c>
      <c r="N8971" s="2">
        <f>_xlfn.XLOOKUP(G8971,dMateriaPrima!$A$2:$A$12,dMateriaPrima!$C$2:$C$12)</f>
        <v>3.59</v>
      </c>
      <c r="O8971" s="3">
        <f t="shared" si="700"/>
        <v>998.02</v>
      </c>
      <c r="P8971" s="4">
        <f t="shared" si="701"/>
        <v>0</v>
      </c>
      <c r="Q8971" s="3">
        <f t="shared" si="702"/>
        <v>998.02</v>
      </c>
      <c r="R8971" t="str">
        <f t="shared" si="703"/>
        <v>Em atraso</v>
      </c>
      <c r="S8971" s="5">
        <f t="shared" si="704"/>
        <v>2</v>
      </c>
    </row>
    <row r="8972" spans="1:19" x14ac:dyDescent="0.25">
      <c r="A8972">
        <v>8971</v>
      </c>
      <c r="B8972" s="1">
        <v>44480</v>
      </c>
      <c r="C8972" s="1">
        <v>44485</v>
      </c>
      <c r="D8972" s="1">
        <v>44487</v>
      </c>
      <c r="E8972" s="1">
        <v>44487</v>
      </c>
      <c r="F8972">
        <v>4</v>
      </c>
      <c r="G8972">
        <v>1</v>
      </c>
      <c r="H8972">
        <v>341</v>
      </c>
      <c r="I8972" s="6">
        <v>0</v>
      </c>
      <c r="J8972">
        <v>1</v>
      </c>
      <c r="K8972" t="str">
        <f>_xlfn.XLOOKUP(fCompras!F8972,dComprador!$A$2:$A$7,dComprador!$B$2:$B$7)</f>
        <v>Lira</v>
      </c>
      <c r="L8972" t="str">
        <f>_xlfn.XLOOKUP(J8972,dFornecedor!$A$2:$A$6,dFornecedor!$B$2:$B$6)</f>
        <v>NorthShore</v>
      </c>
      <c r="M8972" t="str">
        <f>_xlfn.XLOOKUP(G8972,dMateriaPrima!$A$2:$A$12,dMateriaPrima!$B$2:$B$12)</f>
        <v>Tecido</v>
      </c>
      <c r="N8972" s="2">
        <f>_xlfn.XLOOKUP(G8972,dMateriaPrima!$A$2:$A$12,dMateriaPrima!$C$2:$C$12)</f>
        <v>18</v>
      </c>
      <c r="O8972" s="3">
        <f t="shared" si="700"/>
        <v>6138</v>
      </c>
      <c r="P8972" s="4">
        <f t="shared" si="701"/>
        <v>0</v>
      </c>
      <c r="Q8972" s="3">
        <f t="shared" si="702"/>
        <v>6138</v>
      </c>
      <c r="R8972" t="str">
        <f t="shared" si="703"/>
        <v>No prazo</v>
      </c>
      <c r="S8972" s="5">
        <f t="shared" si="704"/>
        <v>0</v>
      </c>
    </row>
    <row r="8973" spans="1:19" x14ac:dyDescent="0.25">
      <c r="A8973">
        <v>8972</v>
      </c>
      <c r="B8973" s="1">
        <v>44480</v>
      </c>
      <c r="C8973" s="1">
        <v>44480</v>
      </c>
      <c r="D8973" s="1">
        <v>44507</v>
      </c>
      <c r="E8973" s="1">
        <v>44510</v>
      </c>
      <c r="F8973">
        <v>1</v>
      </c>
      <c r="G8973">
        <v>1</v>
      </c>
      <c r="H8973">
        <v>558</v>
      </c>
      <c r="I8973" s="6">
        <v>0</v>
      </c>
      <c r="J8973">
        <v>2</v>
      </c>
      <c r="K8973" t="str">
        <f>_xlfn.XLOOKUP(fCompras!F8973,dComprador!$A$2:$A$7,dComprador!$B$2:$B$7)</f>
        <v>Alon</v>
      </c>
      <c r="L8973" t="str">
        <f>_xlfn.XLOOKUP(J8973,dFornecedor!$A$2:$A$6,dFornecedor!$B$2:$B$6)</f>
        <v>Minerva</v>
      </c>
      <c r="M8973" t="str">
        <f>_xlfn.XLOOKUP(G8973,dMateriaPrima!$A$2:$A$12,dMateriaPrima!$B$2:$B$12)</f>
        <v>Tecido</v>
      </c>
      <c r="N8973" s="2">
        <f>_xlfn.XLOOKUP(G8973,dMateriaPrima!$A$2:$A$12,dMateriaPrima!$C$2:$C$12)</f>
        <v>18</v>
      </c>
      <c r="O8973" s="3">
        <f t="shared" si="700"/>
        <v>10044</v>
      </c>
      <c r="P8973" s="4">
        <f t="shared" si="701"/>
        <v>0</v>
      </c>
      <c r="Q8973" s="3">
        <f t="shared" si="702"/>
        <v>10044</v>
      </c>
      <c r="R8973" t="str">
        <f t="shared" si="703"/>
        <v>Em atraso</v>
      </c>
      <c r="S8973" s="5">
        <f t="shared" si="704"/>
        <v>3</v>
      </c>
    </row>
    <row r="8974" spans="1:19" x14ac:dyDescent="0.25">
      <c r="A8974">
        <v>8973</v>
      </c>
      <c r="B8974" s="1">
        <v>44480</v>
      </c>
      <c r="C8974" s="1">
        <v>44488</v>
      </c>
      <c r="D8974" s="1">
        <v>44510</v>
      </c>
      <c r="E8974" s="1">
        <v>44514</v>
      </c>
      <c r="F8974">
        <v>1</v>
      </c>
      <c r="G8974">
        <v>8</v>
      </c>
      <c r="H8974">
        <v>51</v>
      </c>
      <c r="I8974" s="6">
        <v>0</v>
      </c>
      <c r="J8974">
        <v>2</v>
      </c>
      <c r="K8974" t="str">
        <f>_xlfn.XLOOKUP(fCompras!F8974,dComprador!$A$2:$A$7,dComprador!$B$2:$B$7)</f>
        <v>Alon</v>
      </c>
      <c r="L8974" t="str">
        <f>_xlfn.XLOOKUP(J8974,dFornecedor!$A$2:$A$6,dFornecedor!$B$2:$B$6)</f>
        <v>Minerva</v>
      </c>
      <c r="M8974" t="str">
        <f>_xlfn.XLOOKUP(G8974,dMateriaPrima!$A$2:$A$12,dMateriaPrima!$B$2:$B$12)</f>
        <v>Cimento</v>
      </c>
      <c r="N8974" s="2">
        <f>_xlfn.XLOOKUP(G8974,dMateriaPrima!$A$2:$A$12,dMateriaPrima!$C$2:$C$12)</f>
        <v>23</v>
      </c>
      <c r="O8974" s="3">
        <f t="shared" si="700"/>
        <v>1173</v>
      </c>
      <c r="P8974" s="4">
        <f t="shared" si="701"/>
        <v>0</v>
      </c>
      <c r="Q8974" s="3">
        <f t="shared" si="702"/>
        <v>1173</v>
      </c>
      <c r="R8974" t="str">
        <f t="shared" si="703"/>
        <v>Em atraso</v>
      </c>
      <c r="S8974" s="5">
        <f t="shared" si="704"/>
        <v>4</v>
      </c>
    </row>
    <row r="8975" spans="1:19" x14ac:dyDescent="0.25">
      <c r="A8975">
        <v>8974</v>
      </c>
      <c r="B8975" s="1">
        <v>44480</v>
      </c>
      <c r="C8975" s="1">
        <v>44484</v>
      </c>
      <c r="D8975" s="1">
        <v>44510</v>
      </c>
      <c r="E8975" s="1">
        <v>44516</v>
      </c>
      <c r="F8975">
        <v>1</v>
      </c>
      <c r="G8975">
        <v>11</v>
      </c>
      <c r="H8975">
        <v>50</v>
      </c>
      <c r="I8975" s="6">
        <v>0</v>
      </c>
      <c r="J8975">
        <v>5</v>
      </c>
      <c r="K8975" t="str">
        <f>_xlfn.XLOOKUP(fCompras!F8975,dComprador!$A$2:$A$7,dComprador!$B$2:$B$7)</f>
        <v>Alon</v>
      </c>
      <c r="L8975" t="str">
        <f>_xlfn.XLOOKUP(J8975,dFornecedor!$A$2:$A$6,dFornecedor!$B$2:$B$6)</f>
        <v>Atlas</v>
      </c>
      <c r="M8975" t="str">
        <f>_xlfn.XLOOKUP(G8975,dMateriaPrima!$A$2:$A$12,dMateriaPrima!$B$2:$B$12)</f>
        <v>Papel</v>
      </c>
      <c r="N8975" s="2">
        <f>_xlfn.XLOOKUP(G8975,dMateriaPrima!$A$2:$A$12,dMateriaPrima!$C$2:$C$12)</f>
        <v>9</v>
      </c>
      <c r="O8975" s="3">
        <f t="shared" si="700"/>
        <v>450</v>
      </c>
      <c r="P8975" s="4">
        <f t="shared" si="701"/>
        <v>0</v>
      </c>
      <c r="Q8975" s="3">
        <f t="shared" si="702"/>
        <v>450</v>
      </c>
      <c r="R8975" t="str">
        <f t="shared" si="703"/>
        <v>Em atraso</v>
      </c>
      <c r="S8975" s="5">
        <f t="shared" si="704"/>
        <v>6</v>
      </c>
    </row>
    <row r="8976" spans="1:19" x14ac:dyDescent="0.25">
      <c r="A8976">
        <v>8975</v>
      </c>
      <c r="B8976" s="1">
        <v>44480</v>
      </c>
      <c r="C8976" s="1">
        <v>44481</v>
      </c>
      <c r="D8976" s="1">
        <v>44487</v>
      </c>
      <c r="E8976" s="1">
        <v>44488</v>
      </c>
      <c r="F8976">
        <v>4</v>
      </c>
      <c r="G8976">
        <v>6</v>
      </c>
      <c r="H8976">
        <v>131</v>
      </c>
      <c r="I8976" s="6">
        <v>0</v>
      </c>
      <c r="J8976">
        <v>3</v>
      </c>
      <c r="K8976" t="str">
        <f>_xlfn.XLOOKUP(fCompras!F8976,dComprador!$A$2:$A$7,dComprador!$B$2:$B$7)</f>
        <v>Lira</v>
      </c>
      <c r="L8976" t="str">
        <f>_xlfn.XLOOKUP(J8976,dFornecedor!$A$2:$A$6,dFornecedor!$B$2:$B$6)</f>
        <v>StepUp</v>
      </c>
      <c r="M8976" t="str">
        <f>_xlfn.XLOOKUP(G8976,dMateriaPrima!$A$2:$A$12,dMateriaPrima!$B$2:$B$12)</f>
        <v>Fio Algodão</v>
      </c>
      <c r="N8976" s="2">
        <f>_xlfn.XLOOKUP(G8976,dMateriaPrima!$A$2:$A$12,dMateriaPrima!$C$2:$C$12)</f>
        <v>55.9</v>
      </c>
      <c r="O8976" s="3">
        <f t="shared" si="700"/>
        <v>7322.9</v>
      </c>
      <c r="P8976" s="4">
        <f t="shared" si="701"/>
        <v>0</v>
      </c>
      <c r="Q8976" s="3">
        <f t="shared" si="702"/>
        <v>7322.9</v>
      </c>
      <c r="R8976" t="str">
        <f t="shared" si="703"/>
        <v>Em atraso</v>
      </c>
      <c r="S8976" s="5">
        <f t="shared" si="704"/>
        <v>1</v>
      </c>
    </row>
    <row r="8977" spans="1:19" x14ac:dyDescent="0.25">
      <c r="A8977">
        <v>8976</v>
      </c>
      <c r="B8977" s="1">
        <v>44480</v>
      </c>
      <c r="C8977" s="1">
        <v>44480</v>
      </c>
      <c r="D8977" s="1">
        <v>44500</v>
      </c>
      <c r="E8977" s="1">
        <v>44500</v>
      </c>
      <c r="F8977">
        <v>1</v>
      </c>
      <c r="G8977">
        <v>9</v>
      </c>
      <c r="H8977">
        <v>306</v>
      </c>
      <c r="I8977" s="6">
        <v>0</v>
      </c>
      <c r="J8977">
        <v>4</v>
      </c>
      <c r="K8977" t="str">
        <f>_xlfn.XLOOKUP(fCompras!F8977,dComprador!$A$2:$A$7,dComprador!$B$2:$B$7)</f>
        <v>Alon</v>
      </c>
      <c r="L8977" t="str">
        <f>_xlfn.XLOOKUP(J8977,dFornecedor!$A$2:$A$6,dFornecedor!$B$2:$B$6)</f>
        <v>AlphaOmega</v>
      </c>
      <c r="M8977" t="str">
        <f>_xlfn.XLOOKUP(G8977,dMateriaPrima!$A$2:$A$12,dMateriaPrima!$B$2:$B$12)</f>
        <v>Couro</v>
      </c>
      <c r="N8977" s="2">
        <f>_xlfn.XLOOKUP(G8977,dMateriaPrima!$A$2:$A$12,dMateriaPrima!$C$2:$C$12)</f>
        <v>4.4000000000000004</v>
      </c>
      <c r="O8977" s="3">
        <f t="shared" si="700"/>
        <v>1346.4</v>
      </c>
      <c r="P8977" s="4">
        <f t="shared" si="701"/>
        <v>0</v>
      </c>
      <c r="Q8977" s="3">
        <f t="shared" si="702"/>
        <v>1346.4</v>
      </c>
      <c r="R8977" t="str">
        <f t="shared" si="703"/>
        <v>No prazo</v>
      </c>
      <c r="S8977" s="5">
        <f t="shared" si="704"/>
        <v>0</v>
      </c>
    </row>
    <row r="8978" spans="1:19" x14ac:dyDescent="0.25">
      <c r="A8978">
        <v>8977</v>
      </c>
      <c r="B8978" s="1">
        <v>44480</v>
      </c>
      <c r="C8978" s="1">
        <v>44481</v>
      </c>
      <c r="D8978" s="1">
        <v>44500</v>
      </c>
      <c r="E8978" s="1">
        <v>44499</v>
      </c>
      <c r="F8978">
        <v>1</v>
      </c>
      <c r="G8978">
        <v>8</v>
      </c>
      <c r="H8978">
        <v>55</v>
      </c>
      <c r="I8978" s="6">
        <v>0</v>
      </c>
      <c r="J8978">
        <v>3</v>
      </c>
      <c r="K8978" t="str">
        <f>_xlfn.XLOOKUP(fCompras!F8978,dComprador!$A$2:$A$7,dComprador!$B$2:$B$7)</f>
        <v>Alon</v>
      </c>
      <c r="L8978" t="str">
        <f>_xlfn.XLOOKUP(J8978,dFornecedor!$A$2:$A$6,dFornecedor!$B$2:$B$6)</f>
        <v>StepUp</v>
      </c>
      <c r="M8978" t="str">
        <f>_xlfn.XLOOKUP(G8978,dMateriaPrima!$A$2:$A$12,dMateriaPrima!$B$2:$B$12)</f>
        <v>Cimento</v>
      </c>
      <c r="N8978" s="2">
        <f>_xlfn.XLOOKUP(G8978,dMateriaPrima!$A$2:$A$12,dMateriaPrima!$C$2:$C$12)</f>
        <v>23</v>
      </c>
      <c r="O8978" s="3">
        <f t="shared" si="700"/>
        <v>1265</v>
      </c>
      <c r="P8978" s="4">
        <f t="shared" si="701"/>
        <v>0</v>
      </c>
      <c r="Q8978" s="3">
        <f t="shared" si="702"/>
        <v>1265</v>
      </c>
      <c r="R8978" t="str">
        <f t="shared" si="703"/>
        <v>No prazo</v>
      </c>
      <c r="S8978" s="5">
        <f t="shared" si="704"/>
        <v>0</v>
      </c>
    </row>
    <row r="8979" spans="1:19" x14ac:dyDescent="0.25">
      <c r="A8979">
        <v>8978</v>
      </c>
      <c r="B8979" s="1">
        <v>44481</v>
      </c>
      <c r="C8979" s="1">
        <v>44492</v>
      </c>
      <c r="D8979" s="1">
        <v>44492</v>
      </c>
      <c r="E8979" s="1">
        <v>44496</v>
      </c>
      <c r="F8979">
        <v>4</v>
      </c>
      <c r="G8979">
        <v>1</v>
      </c>
      <c r="H8979">
        <v>249</v>
      </c>
      <c r="I8979" s="6">
        <v>0</v>
      </c>
      <c r="J8979">
        <v>1</v>
      </c>
      <c r="K8979" t="str">
        <f>_xlfn.XLOOKUP(fCompras!F8979,dComprador!$A$2:$A$7,dComprador!$B$2:$B$7)</f>
        <v>Lira</v>
      </c>
      <c r="L8979" t="str">
        <f>_xlfn.XLOOKUP(J8979,dFornecedor!$A$2:$A$6,dFornecedor!$B$2:$B$6)</f>
        <v>NorthShore</v>
      </c>
      <c r="M8979" t="str">
        <f>_xlfn.XLOOKUP(G8979,dMateriaPrima!$A$2:$A$12,dMateriaPrima!$B$2:$B$12)</f>
        <v>Tecido</v>
      </c>
      <c r="N8979" s="2">
        <f>_xlfn.XLOOKUP(G8979,dMateriaPrima!$A$2:$A$12,dMateriaPrima!$C$2:$C$12)</f>
        <v>18</v>
      </c>
      <c r="O8979" s="3">
        <f t="shared" si="700"/>
        <v>4482</v>
      </c>
      <c r="P8979" s="4">
        <f t="shared" si="701"/>
        <v>0</v>
      </c>
      <c r="Q8979" s="3">
        <f t="shared" si="702"/>
        <v>4482</v>
      </c>
      <c r="R8979" t="str">
        <f t="shared" si="703"/>
        <v>Em atraso</v>
      </c>
      <c r="S8979" s="5">
        <f t="shared" si="704"/>
        <v>4</v>
      </c>
    </row>
    <row r="8980" spans="1:19" x14ac:dyDescent="0.25">
      <c r="A8980">
        <v>8979</v>
      </c>
      <c r="B8980" s="1">
        <v>44481</v>
      </c>
      <c r="C8980" s="1">
        <v>44491</v>
      </c>
      <c r="D8980" s="1">
        <v>44492</v>
      </c>
      <c r="E8980" s="1">
        <v>44499</v>
      </c>
      <c r="F8980">
        <v>4</v>
      </c>
      <c r="G8980">
        <v>7</v>
      </c>
      <c r="H8980">
        <v>183</v>
      </c>
      <c r="I8980" s="6">
        <v>0</v>
      </c>
      <c r="J8980">
        <v>3</v>
      </c>
      <c r="K8980" t="str">
        <f>_xlfn.XLOOKUP(fCompras!F8980,dComprador!$A$2:$A$7,dComprador!$B$2:$B$7)</f>
        <v>Lira</v>
      </c>
      <c r="L8980" t="str">
        <f>_xlfn.XLOOKUP(J8980,dFornecedor!$A$2:$A$6,dFornecedor!$B$2:$B$6)</f>
        <v>StepUp</v>
      </c>
      <c r="M8980" t="str">
        <f>_xlfn.XLOOKUP(G8980,dMateriaPrima!$A$2:$A$12,dMateriaPrima!$B$2:$B$12)</f>
        <v>Poliéster</v>
      </c>
      <c r="N8980" s="2">
        <f>_xlfn.XLOOKUP(G8980,dMateriaPrima!$A$2:$A$12,dMateriaPrima!$C$2:$C$12)</f>
        <v>8</v>
      </c>
      <c r="O8980" s="3">
        <f t="shared" si="700"/>
        <v>1464</v>
      </c>
      <c r="P8980" s="4">
        <f t="shared" si="701"/>
        <v>0</v>
      </c>
      <c r="Q8980" s="3">
        <f t="shared" si="702"/>
        <v>1464</v>
      </c>
      <c r="R8980" t="str">
        <f t="shared" si="703"/>
        <v>Em atraso</v>
      </c>
      <c r="S8980" s="5">
        <f t="shared" si="704"/>
        <v>7</v>
      </c>
    </row>
    <row r="8981" spans="1:19" x14ac:dyDescent="0.25">
      <c r="A8981">
        <v>8980</v>
      </c>
      <c r="B8981" s="1">
        <v>44481</v>
      </c>
      <c r="C8981" s="1">
        <v>44481</v>
      </c>
      <c r="D8981" s="1">
        <v>44488</v>
      </c>
      <c r="E8981" s="1">
        <v>44489</v>
      </c>
      <c r="F8981">
        <v>4</v>
      </c>
      <c r="G8981">
        <v>8</v>
      </c>
      <c r="H8981">
        <v>132</v>
      </c>
      <c r="I8981" s="6">
        <v>0</v>
      </c>
      <c r="J8981">
        <v>4</v>
      </c>
      <c r="K8981" t="str">
        <f>_xlfn.XLOOKUP(fCompras!F8981,dComprador!$A$2:$A$7,dComprador!$B$2:$B$7)</f>
        <v>Lira</v>
      </c>
      <c r="L8981" t="str">
        <f>_xlfn.XLOOKUP(J8981,dFornecedor!$A$2:$A$6,dFornecedor!$B$2:$B$6)</f>
        <v>AlphaOmega</v>
      </c>
      <c r="M8981" t="str">
        <f>_xlfn.XLOOKUP(G8981,dMateriaPrima!$A$2:$A$12,dMateriaPrima!$B$2:$B$12)</f>
        <v>Cimento</v>
      </c>
      <c r="N8981" s="2">
        <f>_xlfn.XLOOKUP(G8981,dMateriaPrima!$A$2:$A$12,dMateriaPrima!$C$2:$C$12)</f>
        <v>23</v>
      </c>
      <c r="O8981" s="3">
        <f t="shared" si="700"/>
        <v>3036</v>
      </c>
      <c r="P8981" s="4">
        <f t="shared" si="701"/>
        <v>0</v>
      </c>
      <c r="Q8981" s="3">
        <f t="shared" si="702"/>
        <v>3036</v>
      </c>
      <c r="R8981" t="str">
        <f t="shared" si="703"/>
        <v>Em atraso</v>
      </c>
      <c r="S8981" s="5">
        <f t="shared" si="704"/>
        <v>1</v>
      </c>
    </row>
    <row r="8982" spans="1:19" x14ac:dyDescent="0.25">
      <c r="A8982">
        <v>8981</v>
      </c>
      <c r="B8982" s="1">
        <v>44481</v>
      </c>
      <c r="C8982" s="1">
        <v>44482</v>
      </c>
      <c r="D8982" s="1">
        <v>44486</v>
      </c>
      <c r="E8982" s="1">
        <v>44491</v>
      </c>
      <c r="F8982">
        <v>4</v>
      </c>
      <c r="G8982">
        <v>11</v>
      </c>
      <c r="H8982">
        <v>222</v>
      </c>
      <c r="I8982" s="6">
        <v>0</v>
      </c>
      <c r="J8982">
        <v>3</v>
      </c>
      <c r="K8982" t="str">
        <f>_xlfn.XLOOKUP(fCompras!F8982,dComprador!$A$2:$A$7,dComprador!$B$2:$B$7)</f>
        <v>Lira</v>
      </c>
      <c r="L8982" t="str">
        <f>_xlfn.XLOOKUP(J8982,dFornecedor!$A$2:$A$6,dFornecedor!$B$2:$B$6)</f>
        <v>StepUp</v>
      </c>
      <c r="M8982" t="str">
        <f>_xlfn.XLOOKUP(G8982,dMateriaPrima!$A$2:$A$12,dMateriaPrima!$B$2:$B$12)</f>
        <v>Papel</v>
      </c>
      <c r="N8982" s="2">
        <f>_xlfn.XLOOKUP(G8982,dMateriaPrima!$A$2:$A$12,dMateriaPrima!$C$2:$C$12)</f>
        <v>9</v>
      </c>
      <c r="O8982" s="3">
        <f t="shared" si="700"/>
        <v>1998</v>
      </c>
      <c r="P8982" s="4">
        <f t="shared" si="701"/>
        <v>0</v>
      </c>
      <c r="Q8982" s="3">
        <f t="shared" si="702"/>
        <v>1998</v>
      </c>
      <c r="R8982" t="str">
        <f t="shared" si="703"/>
        <v>Em atraso</v>
      </c>
      <c r="S8982" s="5">
        <f t="shared" si="704"/>
        <v>5</v>
      </c>
    </row>
    <row r="8983" spans="1:19" x14ac:dyDescent="0.25">
      <c r="A8983">
        <v>8982</v>
      </c>
      <c r="B8983" s="1">
        <v>44481</v>
      </c>
      <c r="C8983" s="1">
        <v>44490</v>
      </c>
      <c r="D8983" s="1">
        <v>44492</v>
      </c>
      <c r="E8983" s="1">
        <v>44492</v>
      </c>
      <c r="F8983">
        <v>4</v>
      </c>
      <c r="G8983">
        <v>7</v>
      </c>
      <c r="H8983">
        <v>407</v>
      </c>
      <c r="I8983" s="6">
        <v>0</v>
      </c>
      <c r="J8983">
        <v>1</v>
      </c>
      <c r="K8983" t="str">
        <f>_xlfn.XLOOKUP(fCompras!F8983,dComprador!$A$2:$A$7,dComprador!$B$2:$B$7)</f>
        <v>Lira</v>
      </c>
      <c r="L8983" t="str">
        <f>_xlfn.XLOOKUP(J8983,dFornecedor!$A$2:$A$6,dFornecedor!$B$2:$B$6)</f>
        <v>NorthShore</v>
      </c>
      <c r="M8983" t="str">
        <f>_xlfn.XLOOKUP(G8983,dMateriaPrima!$A$2:$A$12,dMateriaPrima!$B$2:$B$12)</f>
        <v>Poliéster</v>
      </c>
      <c r="N8983" s="2">
        <f>_xlfn.XLOOKUP(G8983,dMateriaPrima!$A$2:$A$12,dMateriaPrima!$C$2:$C$12)</f>
        <v>8</v>
      </c>
      <c r="O8983" s="3">
        <f t="shared" si="700"/>
        <v>3256</v>
      </c>
      <c r="P8983" s="4">
        <f t="shared" si="701"/>
        <v>0</v>
      </c>
      <c r="Q8983" s="3">
        <f t="shared" si="702"/>
        <v>3256</v>
      </c>
      <c r="R8983" t="str">
        <f t="shared" si="703"/>
        <v>No prazo</v>
      </c>
      <c r="S8983" s="5">
        <f t="shared" si="704"/>
        <v>0</v>
      </c>
    </row>
    <row r="8984" spans="1:19" x14ac:dyDescent="0.25">
      <c r="A8984">
        <v>8983</v>
      </c>
      <c r="B8984" s="1">
        <v>44481</v>
      </c>
      <c r="C8984" s="1">
        <v>44489</v>
      </c>
      <c r="D8984" s="1">
        <v>44491</v>
      </c>
      <c r="E8984" s="1">
        <v>44500</v>
      </c>
      <c r="F8984">
        <v>4</v>
      </c>
      <c r="G8984">
        <v>8</v>
      </c>
      <c r="H8984">
        <v>402</v>
      </c>
      <c r="I8984" s="6">
        <v>0</v>
      </c>
      <c r="J8984">
        <v>2</v>
      </c>
      <c r="K8984" t="str">
        <f>_xlfn.XLOOKUP(fCompras!F8984,dComprador!$A$2:$A$7,dComprador!$B$2:$B$7)</f>
        <v>Lira</v>
      </c>
      <c r="L8984" t="str">
        <f>_xlfn.XLOOKUP(J8984,dFornecedor!$A$2:$A$6,dFornecedor!$B$2:$B$6)</f>
        <v>Minerva</v>
      </c>
      <c r="M8984" t="str">
        <f>_xlfn.XLOOKUP(G8984,dMateriaPrima!$A$2:$A$12,dMateriaPrima!$B$2:$B$12)</f>
        <v>Cimento</v>
      </c>
      <c r="N8984" s="2">
        <f>_xlfn.XLOOKUP(G8984,dMateriaPrima!$A$2:$A$12,dMateriaPrima!$C$2:$C$12)</f>
        <v>23</v>
      </c>
      <c r="O8984" s="3">
        <f t="shared" si="700"/>
        <v>9246</v>
      </c>
      <c r="P8984" s="4">
        <f t="shared" si="701"/>
        <v>0</v>
      </c>
      <c r="Q8984" s="3">
        <f t="shared" si="702"/>
        <v>9246</v>
      </c>
      <c r="R8984" t="str">
        <f t="shared" si="703"/>
        <v>Em atraso</v>
      </c>
      <c r="S8984" s="5">
        <f t="shared" si="704"/>
        <v>9</v>
      </c>
    </row>
    <row r="8985" spans="1:19" x14ac:dyDescent="0.25">
      <c r="A8985">
        <v>8984</v>
      </c>
      <c r="B8985" s="1">
        <v>44481</v>
      </c>
      <c r="C8985" s="1">
        <v>44485</v>
      </c>
      <c r="D8985" s="1">
        <v>44501</v>
      </c>
      <c r="E8985" s="1">
        <v>44502</v>
      </c>
      <c r="F8985">
        <v>1</v>
      </c>
      <c r="G8985">
        <v>8</v>
      </c>
      <c r="H8985">
        <v>1</v>
      </c>
      <c r="I8985" s="6">
        <v>0</v>
      </c>
      <c r="J8985">
        <v>2</v>
      </c>
      <c r="K8985" t="str">
        <f>_xlfn.XLOOKUP(fCompras!F8985,dComprador!$A$2:$A$7,dComprador!$B$2:$B$7)</f>
        <v>Alon</v>
      </c>
      <c r="L8985" t="str">
        <f>_xlfn.XLOOKUP(J8985,dFornecedor!$A$2:$A$6,dFornecedor!$B$2:$B$6)</f>
        <v>Minerva</v>
      </c>
      <c r="M8985" t="str">
        <f>_xlfn.XLOOKUP(G8985,dMateriaPrima!$A$2:$A$12,dMateriaPrima!$B$2:$B$12)</f>
        <v>Cimento</v>
      </c>
      <c r="N8985" s="2">
        <f>_xlfn.XLOOKUP(G8985,dMateriaPrima!$A$2:$A$12,dMateriaPrima!$C$2:$C$12)</f>
        <v>23</v>
      </c>
      <c r="O8985" s="3">
        <f t="shared" si="700"/>
        <v>23</v>
      </c>
      <c r="P8985" s="4">
        <f t="shared" si="701"/>
        <v>0</v>
      </c>
      <c r="Q8985" s="3">
        <f t="shared" si="702"/>
        <v>23</v>
      </c>
      <c r="R8985" t="str">
        <f t="shared" si="703"/>
        <v>Em atraso</v>
      </c>
      <c r="S8985" s="5">
        <f t="shared" si="704"/>
        <v>1</v>
      </c>
    </row>
    <row r="8986" spans="1:19" x14ac:dyDescent="0.25">
      <c r="A8986">
        <v>8985</v>
      </c>
      <c r="B8986" s="1">
        <v>44481</v>
      </c>
      <c r="C8986" s="1">
        <v>44481</v>
      </c>
      <c r="D8986" s="1">
        <v>44500</v>
      </c>
      <c r="E8986" s="1">
        <v>44502</v>
      </c>
      <c r="F8986">
        <v>1</v>
      </c>
      <c r="G8986">
        <v>7</v>
      </c>
      <c r="H8986">
        <v>511</v>
      </c>
      <c r="I8986" s="6">
        <v>0</v>
      </c>
      <c r="J8986">
        <v>2</v>
      </c>
      <c r="K8986" t="str">
        <f>_xlfn.XLOOKUP(fCompras!F8986,dComprador!$A$2:$A$7,dComprador!$B$2:$B$7)</f>
        <v>Alon</v>
      </c>
      <c r="L8986" t="str">
        <f>_xlfn.XLOOKUP(J8986,dFornecedor!$A$2:$A$6,dFornecedor!$B$2:$B$6)</f>
        <v>Minerva</v>
      </c>
      <c r="M8986" t="str">
        <f>_xlfn.XLOOKUP(G8986,dMateriaPrima!$A$2:$A$12,dMateriaPrima!$B$2:$B$12)</f>
        <v>Poliéster</v>
      </c>
      <c r="N8986" s="2">
        <f>_xlfn.XLOOKUP(G8986,dMateriaPrima!$A$2:$A$12,dMateriaPrima!$C$2:$C$12)</f>
        <v>8</v>
      </c>
      <c r="O8986" s="3">
        <f t="shared" si="700"/>
        <v>4088</v>
      </c>
      <c r="P8986" s="4">
        <f t="shared" si="701"/>
        <v>0</v>
      </c>
      <c r="Q8986" s="3">
        <f t="shared" si="702"/>
        <v>4088</v>
      </c>
      <c r="R8986" t="str">
        <f t="shared" si="703"/>
        <v>Em atraso</v>
      </c>
      <c r="S8986" s="5">
        <f t="shared" si="704"/>
        <v>2</v>
      </c>
    </row>
    <row r="8987" spans="1:19" x14ac:dyDescent="0.25">
      <c r="A8987">
        <v>8986</v>
      </c>
      <c r="B8987" s="1">
        <v>44481</v>
      </c>
      <c r="C8987" s="1">
        <v>44481</v>
      </c>
      <c r="D8987" s="1">
        <v>44511</v>
      </c>
      <c r="E8987" s="1">
        <v>44514</v>
      </c>
      <c r="F8987">
        <v>1</v>
      </c>
      <c r="G8987">
        <v>1</v>
      </c>
      <c r="H8987">
        <v>278</v>
      </c>
      <c r="I8987" s="6">
        <v>0</v>
      </c>
      <c r="J8987">
        <v>5</v>
      </c>
      <c r="K8987" t="str">
        <f>_xlfn.XLOOKUP(fCompras!F8987,dComprador!$A$2:$A$7,dComprador!$B$2:$B$7)</f>
        <v>Alon</v>
      </c>
      <c r="L8987" t="str">
        <f>_xlfn.XLOOKUP(J8987,dFornecedor!$A$2:$A$6,dFornecedor!$B$2:$B$6)</f>
        <v>Atlas</v>
      </c>
      <c r="M8987" t="str">
        <f>_xlfn.XLOOKUP(G8987,dMateriaPrima!$A$2:$A$12,dMateriaPrima!$B$2:$B$12)</f>
        <v>Tecido</v>
      </c>
      <c r="N8987" s="2">
        <f>_xlfn.XLOOKUP(G8987,dMateriaPrima!$A$2:$A$12,dMateriaPrima!$C$2:$C$12)</f>
        <v>18</v>
      </c>
      <c r="O8987" s="3">
        <f t="shared" si="700"/>
        <v>5004</v>
      </c>
      <c r="P8987" s="4">
        <f t="shared" si="701"/>
        <v>0</v>
      </c>
      <c r="Q8987" s="3">
        <f t="shared" si="702"/>
        <v>5004</v>
      </c>
      <c r="R8987" t="str">
        <f t="shared" si="703"/>
        <v>Em atraso</v>
      </c>
      <c r="S8987" s="5">
        <f t="shared" si="704"/>
        <v>3</v>
      </c>
    </row>
    <row r="8988" spans="1:19" x14ac:dyDescent="0.25">
      <c r="A8988">
        <v>8987</v>
      </c>
      <c r="B8988" s="1">
        <v>44481</v>
      </c>
      <c r="C8988" s="1">
        <v>44487</v>
      </c>
      <c r="D8988" s="1">
        <v>44505</v>
      </c>
      <c r="E8988" s="1">
        <v>44503</v>
      </c>
      <c r="F8988">
        <v>1</v>
      </c>
      <c r="G8988">
        <v>1</v>
      </c>
      <c r="H8988">
        <v>189</v>
      </c>
      <c r="I8988" s="6">
        <v>0</v>
      </c>
      <c r="J8988">
        <v>2</v>
      </c>
      <c r="K8988" t="str">
        <f>_xlfn.XLOOKUP(fCompras!F8988,dComprador!$A$2:$A$7,dComprador!$B$2:$B$7)</f>
        <v>Alon</v>
      </c>
      <c r="L8988" t="str">
        <f>_xlfn.XLOOKUP(J8988,dFornecedor!$A$2:$A$6,dFornecedor!$B$2:$B$6)</f>
        <v>Minerva</v>
      </c>
      <c r="M8988" t="str">
        <f>_xlfn.XLOOKUP(G8988,dMateriaPrima!$A$2:$A$12,dMateriaPrima!$B$2:$B$12)</f>
        <v>Tecido</v>
      </c>
      <c r="N8988" s="2">
        <f>_xlfn.XLOOKUP(G8988,dMateriaPrima!$A$2:$A$12,dMateriaPrima!$C$2:$C$12)</f>
        <v>18</v>
      </c>
      <c r="O8988" s="3">
        <f t="shared" si="700"/>
        <v>3402</v>
      </c>
      <c r="P8988" s="4">
        <f t="shared" si="701"/>
        <v>0</v>
      </c>
      <c r="Q8988" s="3">
        <f t="shared" si="702"/>
        <v>3402</v>
      </c>
      <c r="R8988" t="str">
        <f t="shared" si="703"/>
        <v>No prazo</v>
      </c>
      <c r="S8988" s="5">
        <f t="shared" si="704"/>
        <v>0</v>
      </c>
    </row>
    <row r="8989" spans="1:19" x14ac:dyDescent="0.25">
      <c r="A8989">
        <v>8988</v>
      </c>
      <c r="B8989" s="1">
        <v>44481</v>
      </c>
      <c r="C8989" s="1">
        <v>44481</v>
      </c>
      <c r="D8989" s="1">
        <v>44504</v>
      </c>
      <c r="E8989" s="1">
        <v>44509</v>
      </c>
      <c r="F8989">
        <v>1</v>
      </c>
      <c r="G8989">
        <v>8</v>
      </c>
      <c r="H8989">
        <v>544</v>
      </c>
      <c r="I8989" s="6">
        <v>0</v>
      </c>
      <c r="J8989">
        <v>2</v>
      </c>
      <c r="K8989" t="str">
        <f>_xlfn.XLOOKUP(fCompras!F8989,dComprador!$A$2:$A$7,dComprador!$B$2:$B$7)</f>
        <v>Alon</v>
      </c>
      <c r="L8989" t="str">
        <f>_xlfn.XLOOKUP(J8989,dFornecedor!$A$2:$A$6,dFornecedor!$B$2:$B$6)</f>
        <v>Minerva</v>
      </c>
      <c r="M8989" t="str">
        <f>_xlfn.XLOOKUP(G8989,dMateriaPrima!$A$2:$A$12,dMateriaPrima!$B$2:$B$12)</f>
        <v>Cimento</v>
      </c>
      <c r="N8989" s="2">
        <f>_xlfn.XLOOKUP(G8989,dMateriaPrima!$A$2:$A$12,dMateriaPrima!$C$2:$C$12)</f>
        <v>23</v>
      </c>
      <c r="O8989" s="3">
        <f t="shared" si="700"/>
        <v>12512</v>
      </c>
      <c r="P8989" s="4">
        <f t="shared" si="701"/>
        <v>0</v>
      </c>
      <c r="Q8989" s="3">
        <f t="shared" si="702"/>
        <v>12512</v>
      </c>
      <c r="R8989" t="str">
        <f t="shared" si="703"/>
        <v>Em atraso</v>
      </c>
      <c r="S8989" s="5">
        <f t="shared" si="704"/>
        <v>5</v>
      </c>
    </row>
    <row r="8990" spans="1:19" x14ac:dyDescent="0.25">
      <c r="A8990">
        <v>8989</v>
      </c>
      <c r="B8990" s="1">
        <v>44482</v>
      </c>
      <c r="C8990" s="1">
        <v>44483</v>
      </c>
      <c r="D8990" s="1">
        <v>44489</v>
      </c>
      <c r="E8990" s="1">
        <v>44488</v>
      </c>
      <c r="F8990">
        <v>4</v>
      </c>
      <c r="G8990">
        <v>9</v>
      </c>
      <c r="H8990">
        <v>127</v>
      </c>
      <c r="I8990" s="6">
        <v>0</v>
      </c>
      <c r="J8990">
        <v>3</v>
      </c>
      <c r="K8990" t="str">
        <f>_xlfn.XLOOKUP(fCompras!F8990,dComprador!$A$2:$A$7,dComprador!$B$2:$B$7)</f>
        <v>Lira</v>
      </c>
      <c r="L8990" t="str">
        <f>_xlfn.XLOOKUP(J8990,dFornecedor!$A$2:$A$6,dFornecedor!$B$2:$B$6)</f>
        <v>StepUp</v>
      </c>
      <c r="M8990" t="str">
        <f>_xlfn.XLOOKUP(G8990,dMateriaPrima!$A$2:$A$12,dMateriaPrima!$B$2:$B$12)</f>
        <v>Couro</v>
      </c>
      <c r="N8990" s="2">
        <f>_xlfn.XLOOKUP(G8990,dMateriaPrima!$A$2:$A$12,dMateriaPrima!$C$2:$C$12)</f>
        <v>4.4000000000000004</v>
      </c>
      <c r="O8990" s="3">
        <f t="shared" si="700"/>
        <v>558.80000000000007</v>
      </c>
      <c r="P8990" s="4">
        <f t="shared" si="701"/>
        <v>0</v>
      </c>
      <c r="Q8990" s="3">
        <f t="shared" si="702"/>
        <v>558.80000000000007</v>
      </c>
      <c r="R8990" t="str">
        <f t="shared" si="703"/>
        <v>No prazo</v>
      </c>
      <c r="S8990" s="5">
        <f t="shared" si="704"/>
        <v>0</v>
      </c>
    </row>
    <row r="8991" spans="1:19" x14ac:dyDescent="0.25">
      <c r="A8991">
        <v>8990</v>
      </c>
      <c r="B8991" s="1">
        <v>44482</v>
      </c>
      <c r="C8991" s="1">
        <v>44482</v>
      </c>
      <c r="D8991" s="1">
        <v>44489</v>
      </c>
      <c r="E8991" s="1">
        <v>44493</v>
      </c>
      <c r="F8991">
        <v>4</v>
      </c>
      <c r="G8991">
        <v>6</v>
      </c>
      <c r="H8991">
        <v>67</v>
      </c>
      <c r="I8991" s="6">
        <v>0</v>
      </c>
      <c r="J8991">
        <v>2</v>
      </c>
      <c r="K8991" t="str">
        <f>_xlfn.XLOOKUP(fCompras!F8991,dComprador!$A$2:$A$7,dComprador!$B$2:$B$7)</f>
        <v>Lira</v>
      </c>
      <c r="L8991" t="str">
        <f>_xlfn.XLOOKUP(J8991,dFornecedor!$A$2:$A$6,dFornecedor!$B$2:$B$6)</f>
        <v>Minerva</v>
      </c>
      <c r="M8991" t="str">
        <f>_xlfn.XLOOKUP(G8991,dMateriaPrima!$A$2:$A$12,dMateriaPrima!$B$2:$B$12)</f>
        <v>Fio Algodão</v>
      </c>
      <c r="N8991" s="2">
        <f>_xlfn.XLOOKUP(G8991,dMateriaPrima!$A$2:$A$12,dMateriaPrima!$C$2:$C$12)</f>
        <v>55.9</v>
      </c>
      <c r="O8991" s="3">
        <f t="shared" si="700"/>
        <v>3745.2999999999997</v>
      </c>
      <c r="P8991" s="4">
        <f t="shared" si="701"/>
        <v>0</v>
      </c>
      <c r="Q8991" s="3">
        <f t="shared" si="702"/>
        <v>3745.2999999999997</v>
      </c>
      <c r="R8991" t="str">
        <f t="shared" si="703"/>
        <v>Em atraso</v>
      </c>
      <c r="S8991" s="5">
        <f t="shared" si="704"/>
        <v>4</v>
      </c>
    </row>
    <row r="8992" spans="1:19" x14ac:dyDescent="0.25">
      <c r="A8992">
        <v>8991</v>
      </c>
      <c r="B8992" s="1">
        <v>44482</v>
      </c>
      <c r="C8992" s="1">
        <v>44483</v>
      </c>
      <c r="D8992" s="1">
        <v>44490</v>
      </c>
      <c r="E8992" s="1">
        <v>44489</v>
      </c>
      <c r="F8992">
        <v>4</v>
      </c>
      <c r="G8992">
        <v>7</v>
      </c>
      <c r="H8992">
        <v>108</v>
      </c>
      <c r="I8992" s="6">
        <v>0</v>
      </c>
      <c r="J8992">
        <v>3</v>
      </c>
      <c r="K8992" t="str">
        <f>_xlfn.XLOOKUP(fCompras!F8992,dComprador!$A$2:$A$7,dComprador!$B$2:$B$7)</f>
        <v>Lira</v>
      </c>
      <c r="L8992" t="str">
        <f>_xlfn.XLOOKUP(J8992,dFornecedor!$A$2:$A$6,dFornecedor!$B$2:$B$6)</f>
        <v>StepUp</v>
      </c>
      <c r="M8992" t="str">
        <f>_xlfn.XLOOKUP(G8992,dMateriaPrima!$A$2:$A$12,dMateriaPrima!$B$2:$B$12)</f>
        <v>Poliéster</v>
      </c>
      <c r="N8992" s="2">
        <f>_xlfn.XLOOKUP(G8992,dMateriaPrima!$A$2:$A$12,dMateriaPrima!$C$2:$C$12)</f>
        <v>8</v>
      </c>
      <c r="O8992" s="3">
        <f t="shared" si="700"/>
        <v>864</v>
      </c>
      <c r="P8992" s="4">
        <f t="shared" si="701"/>
        <v>0</v>
      </c>
      <c r="Q8992" s="3">
        <f t="shared" si="702"/>
        <v>864</v>
      </c>
      <c r="R8992" t="str">
        <f t="shared" si="703"/>
        <v>No prazo</v>
      </c>
      <c r="S8992" s="5">
        <f t="shared" si="704"/>
        <v>0</v>
      </c>
    </row>
    <row r="8993" spans="1:19" x14ac:dyDescent="0.25">
      <c r="A8993">
        <v>8992</v>
      </c>
      <c r="B8993" s="1">
        <v>44482</v>
      </c>
      <c r="C8993" s="1">
        <v>44482</v>
      </c>
      <c r="D8993" s="1">
        <v>44489</v>
      </c>
      <c r="E8993" s="1">
        <v>44489</v>
      </c>
      <c r="F8993">
        <v>4</v>
      </c>
      <c r="G8993">
        <v>5</v>
      </c>
      <c r="H8993">
        <v>15</v>
      </c>
      <c r="I8993" s="6">
        <v>0</v>
      </c>
      <c r="J8993">
        <v>2</v>
      </c>
      <c r="K8993" t="str">
        <f>_xlfn.XLOOKUP(fCompras!F8993,dComprador!$A$2:$A$7,dComprador!$B$2:$B$7)</f>
        <v>Lira</v>
      </c>
      <c r="L8993" t="str">
        <f>_xlfn.XLOOKUP(J8993,dFornecedor!$A$2:$A$6,dFornecedor!$B$2:$B$6)</f>
        <v>Minerva</v>
      </c>
      <c r="M8993" t="str">
        <f>_xlfn.XLOOKUP(G8993,dMateriaPrima!$A$2:$A$12,dMateriaPrima!$B$2:$B$12)</f>
        <v>Areia</v>
      </c>
      <c r="N8993" s="2">
        <f>_xlfn.XLOOKUP(G8993,dMateriaPrima!$A$2:$A$12,dMateriaPrima!$C$2:$C$12)</f>
        <v>3.59</v>
      </c>
      <c r="O8993" s="3">
        <f t="shared" si="700"/>
        <v>53.849999999999994</v>
      </c>
      <c r="P8993" s="4">
        <f t="shared" si="701"/>
        <v>0</v>
      </c>
      <c r="Q8993" s="3">
        <f t="shared" si="702"/>
        <v>53.849999999999994</v>
      </c>
      <c r="R8993" t="str">
        <f t="shared" si="703"/>
        <v>No prazo</v>
      </c>
      <c r="S8993" s="5">
        <f t="shared" si="704"/>
        <v>0</v>
      </c>
    </row>
    <row r="8994" spans="1:19" x14ac:dyDescent="0.25">
      <c r="A8994">
        <v>8993</v>
      </c>
      <c r="B8994" s="1">
        <v>44482</v>
      </c>
      <c r="C8994" s="1">
        <v>44486</v>
      </c>
      <c r="D8994" s="1">
        <v>44504</v>
      </c>
      <c r="E8994" s="1">
        <v>44502</v>
      </c>
      <c r="F8994">
        <v>1</v>
      </c>
      <c r="G8994">
        <v>9</v>
      </c>
      <c r="H8994">
        <v>140</v>
      </c>
      <c r="I8994" s="6">
        <v>0</v>
      </c>
      <c r="J8994">
        <v>1</v>
      </c>
      <c r="K8994" t="str">
        <f>_xlfn.XLOOKUP(fCompras!F8994,dComprador!$A$2:$A$7,dComprador!$B$2:$B$7)</f>
        <v>Alon</v>
      </c>
      <c r="L8994" t="str">
        <f>_xlfn.XLOOKUP(J8994,dFornecedor!$A$2:$A$6,dFornecedor!$B$2:$B$6)</f>
        <v>NorthShore</v>
      </c>
      <c r="M8994" t="str">
        <f>_xlfn.XLOOKUP(G8994,dMateriaPrima!$A$2:$A$12,dMateriaPrima!$B$2:$B$12)</f>
        <v>Couro</v>
      </c>
      <c r="N8994" s="2">
        <f>_xlfn.XLOOKUP(G8994,dMateriaPrima!$A$2:$A$12,dMateriaPrima!$C$2:$C$12)</f>
        <v>4.4000000000000004</v>
      </c>
      <c r="O8994" s="3">
        <f t="shared" si="700"/>
        <v>616</v>
      </c>
      <c r="P8994" s="4">
        <f t="shared" si="701"/>
        <v>0</v>
      </c>
      <c r="Q8994" s="3">
        <f t="shared" si="702"/>
        <v>616</v>
      </c>
      <c r="R8994" t="str">
        <f t="shared" si="703"/>
        <v>No prazo</v>
      </c>
      <c r="S8994" s="5">
        <f t="shared" si="704"/>
        <v>0</v>
      </c>
    </row>
    <row r="8995" spans="1:19" x14ac:dyDescent="0.25">
      <c r="A8995">
        <v>8994</v>
      </c>
      <c r="B8995" s="1">
        <v>44482</v>
      </c>
      <c r="C8995" s="1">
        <v>44483</v>
      </c>
      <c r="D8995" s="1">
        <v>44504</v>
      </c>
      <c r="E8995" s="1">
        <v>44503</v>
      </c>
      <c r="F8995">
        <v>1</v>
      </c>
      <c r="G8995">
        <v>8</v>
      </c>
      <c r="H8995">
        <v>165</v>
      </c>
      <c r="I8995" s="6">
        <v>0</v>
      </c>
      <c r="J8995">
        <v>4</v>
      </c>
      <c r="K8995" t="str">
        <f>_xlfn.XLOOKUP(fCompras!F8995,dComprador!$A$2:$A$7,dComprador!$B$2:$B$7)</f>
        <v>Alon</v>
      </c>
      <c r="L8995" t="str">
        <f>_xlfn.XLOOKUP(J8995,dFornecedor!$A$2:$A$6,dFornecedor!$B$2:$B$6)</f>
        <v>AlphaOmega</v>
      </c>
      <c r="M8995" t="str">
        <f>_xlfn.XLOOKUP(G8995,dMateriaPrima!$A$2:$A$12,dMateriaPrima!$B$2:$B$12)</f>
        <v>Cimento</v>
      </c>
      <c r="N8995" s="2">
        <f>_xlfn.XLOOKUP(G8995,dMateriaPrima!$A$2:$A$12,dMateriaPrima!$C$2:$C$12)</f>
        <v>23</v>
      </c>
      <c r="O8995" s="3">
        <f t="shared" si="700"/>
        <v>3795</v>
      </c>
      <c r="P8995" s="4">
        <f t="shared" si="701"/>
        <v>0</v>
      </c>
      <c r="Q8995" s="3">
        <f t="shared" si="702"/>
        <v>3795</v>
      </c>
      <c r="R8995" t="str">
        <f t="shared" si="703"/>
        <v>No prazo</v>
      </c>
      <c r="S8995" s="5">
        <f t="shared" si="704"/>
        <v>0</v>
      </c>
    </row>
    <row r="8996" spans="1:19" x14ac:dyDescent="0.25">
      <c r="A8996">
        <v>8995</v>
      </c>
      <c r="B8996" s="1">
        <v>44482</v>
      </c>
      <c r="C8996" s="1">
        <v>44486</v>
      </c>
      <c r="D8996" s="1">
        <v>44497</v>
      </c>
      <c r="E8996" s="1">
        <v>44500</v>
      </c>
      <c r="F8996">
        <v>1</v>
      </c>
      <c r="G8996">
        <v>5</v>
      </c>
      <c r="H8996">
        <v>140</v>
      </c>
      <c r="I8996" s="6">
        <v>0</v>
      </c>
      <c r="J8996">
        <v>2</v>
      </c>
      <c r="K8996" t="str">
        <f>_xlfn.XLOOKUP(fCompras!F8996,dComprador!$A$2:$A$7,dComprador!$B$2:$B$7)</f>
        <v>Alon</v>
      </c>
      <c r="L8996" t="str">
        <f>_xlfn.XLOOKUP(J8996,dFornecedor!$A$2:$A$6,dFornecedor!$B$2:$B$6)</f>
        <v>Minerva</v>
      </c>
      <c r="M8996" t="str">
        <f>_xlfn.XLOOKUP(G8996,dMateriaPrima!$A$2:$A$12,dMateriaPrima!$B$2:$B$12)</f>
        <v>Areia</v>
      </c>
      <c r="N8996" s="2">
        <f>_xlfn.XLOOKUP(G8996,dMateriaPrima!$A$2:$A$12,dMateriaPrima!$C$2:$C$12)</f>
        <v>3.59</v>
      </c>
      <c r="O8996" s="3">
        <f t="shared" si="700"/>
        <v>502.59999999999997</v>
      </c>
      <c r="P8996" s="4">
        <f t="shared" si="701"/>
        <v>0</v>
      </c>
      <c r="Q8996" s="3">
        <f t="shared" si="702"/>
        <v>502.59999999999997</v>
      </c>
      <c r="R8996" t="str">
        <f t="shared" si="703"/>
        <v>Em atraso</v>
      </c>
      <c r="S8996" s="5">
        <f t="shared" si="704"/>
        <v>3</v>
      </c>
    </row>
    <row r="8997" spans="1:19" x14ac:dyDescent="0.25">
      <c r="A8997">
        <v>8996</v>
      </c>
      <c r="B8997" s="1">
        <v>44482</v>
      </c>
      <c r="C8997" s="1">
        <v>44486</v>
      </c>
      <c r="D8997" s="1">
        <v>44497</v>
      </c>
      <c r="E8997" s="1">
        <v>44502</v>
      </c>
      <c r="F8997">
        <v>1</v>
      </c>
      <c r="G8997">
        <v>5</v>
      </c>
      <c r="H8997">
        <v>7</v>
      </c>
      <c r="I8997" s="6">
        <v>0</v>
      </c>
      <c r="J8997">
        <v>5</v>
      </c>
      <c r="K8997" t="str">
        <f>_xlfn.XLOOKUP(fCompras!F8997,dComprador!$A$2:$A$7,dComprador!$B$2:$B$7)</f>
        <v>Alon</v>
      </c>
      <c r="L8997" t="str">
        <f>_xlfn.XLOOKUP(J8997,dFornecedor!$A$2:$A$6,dFornecedor!$B$2:$B$6)</f>
        <v>Atlas</v>
      </c>
      <c r="M8997" t="str">
        <f>_xlfn.XLOOKUP(G8997,dMateriaPrima!$A$2:$A$12,dMateriaPrima!$B$2:$B$12)</f>
        <v>Areia</v>
      </c>
      <c r="N8997" s="2">
        <f>_xlfn.XLOOKUP(G8997,dMateriaPrima!$A$2:$A$12,dMateriaPrima!$C$2:$C$12)</f>
        <v>3.59</v>
      </c>
      <c r="O8997" s="3">
        <f t="shared" si="700"/>
        <v>25.13</v>
      </c>
      <c r="P8997" s="4">
        <f t="shared" si="701"/>
        <v>0</v>
      </c>
      <c r="Q8997" s="3">
        <f t="shared" si="702"/>
        <v>25.13</v>
      </c>
      <c r="R8997" t="str">
        <f t="shared" si="703"/>
        <v>Em atraso</v>
      </c>
      <c r="S8997" s="5">
        <f t="shared" si="704"/>
        <v>5</v>
      </c>
    </row>
    <row r="8998" spans="1:19" x14ac:dyDescent="0.25">
      <c r="A8998">
        <v>8997</v>
      </c>
      <c r="B8998" s="1">
        <v>44482</v>
      </c>
      <c r="C8998" s="1">
        <v>44482</v>
      </c>
      <c r="D8998" s="1">
        <v>44510</v>
      </c>
      <c r="E8998" s="1">
        <v>44511</v>
      </c>
      <c r="F8998">
        <v>1</v>
      </c>
      <c r="G8998">
        <v>9</v>
      </c>
      <c r="H8998">
        <v>115</v>
      </c>
      <c r="I8998" s="6">
        <v>0</v>
      </c>
      <c r="J8998">
        <v>2</v>
      </c>
      <c r="K8998" t="str">
        <f>_xlfn.XLOOKUP(fCompras!F8998,dComprador!$A$2:$A$7,dComprador!$B$2:$B$7)</f>
        <v>Alon</v>
      </c>
      <c r="L8998" t="str">
        <f>_xlfn.XLOOKUP(J8998,dFornecedor!$A$2:$A$6,dFornecedor!$B$2:$B$6)</f>
        <v>Minerva</v>
      </c>
      <c r="M8998" t="str">
        <f>_xlfn.XLOOKUP(G8998,dMateriaPrima!$A$2:$A$12,dMateriaPrima!$B$2:$B$12)</f>
        <v>Couro</v>
      </c>
      <c r="N8998" s="2">
        <f>_xlfn.XLOOKUP(G8998,dMateriaPrima!$A$2:$A$12,dMateriaPrima!$C$2:$C$12)</f>
        <v>4.4000000000000004</v>
      </c>
      <c r="O8998" s="3">
        <f t="shared" si="700"/>
        <v>506.00000000000006</v>
      </c>
      <c r="P8998" s="4">
        <f t="shared" si="701"/>
        <v>0</v>
      </c>
      <c r="Q8998" s="3">
        <f t="shared" si="702"/>
        <v>506.00000000000006</v>
      </c>
      <c r="R8998" t="str">
        <f t="shared" si="703"/>
        <v>Em atraso</v>
      </c>
      <c r="S8998" s="5">
        <f t="shared" si="704"/>
        <v>1</v>
      </c>
    </row>
    <row r="8999" spans="1:19" x14ac:dyDescent="0.25">
      <c r="A8999">
        <v>8998</v>
      </c>
      <c r="B8999" s="1">
        <v>44482</v>
      </c>
      <c r="C8999" s="1">
        <v>44490</v>
      </c>
      <c r="D8999" s="1">
        <v>44515</v>
      </c>
      <c r="E8999" s="1">
        <v>44517</v>
      </c>
      <c r="F8999">
        <v>1</v>
      </c>
      <c r="G8999">
        <v>5</v>
      </c>
      <c r="H8999">
        <v>97</v>
      </c>
      <c r="I8999" s="6">
        <v>0</v>
      </c>
      <c r="J8999">
        <v>2</v>
      </c>
      <c r="K8999" t="str">
        <f>_xlfn.XLOOKUP(fCompras!F8999,dComprador!$A$2:$A$7,dComprador!$B$2:$B$7)</f>
        <v>Alon</v>
      </c>
      <c r="L8999" t="str">
        <f>_xlfn.XLOOKUP(J8999,dFornecedor!$A$2:$A$6,dFornecedor!$B$2:$B$6)</f>
        <v>Minerva</v>
      </c>
      <c r="M8999" t="str">
        <f>_xlfn.XLOOKUP(G8999,dMateriaPrima!$A$2:$A$12,dMateriaPrima!$B$2:$B$12)</f>
        <v>Areia</v>
      </c>
      <c r="N8999" s="2">
        <f>_xlfn.XLOOKUP(G8999,dMateriaPrima!$A$2:$A$12,dMateriaPrima!$C$2:$C$12)</f>
        <v>3.59</v>
      </c>
      <c r="O8999" s="3">
        <f t="shared" si="700"/>
        <v>348.22999999999996</v>
      </c>
      <c r="P8999" s="4">
        <f t="shared" si="701"/>
        <v>0</v>
      </c>
      <c r="Q8999" s="3">
        <f t="shared" si="702"/>
        <v>348.22999999999996</v>
      </c>
      <c r="R8999" t="str">
        <f t="shared" si="703"/>
        <v>Em atraso</v>
      </c>
      <c r="S8999" s="5">
        <f t="shared" si="704"/>
        <v>2</v>
      </c>
    </row>
    <row r="9000" spans="1:19" x14ac:dyDescent="0.25">
      <c r="A9000">
        <v>8999</v>
      </c>
      <c r="B9000" s="1">
        <v>44482</v>
      </c>
      <c r="C9000" s="1">
        <v>44490</v>
      </c>
      <c r="D9000" s="1">
        <v>44516</v>
      </c>
      <c r="E9000" s="1">
        <v>44516</v>
      </c>
      <c r="F9000">
        <v>1</v>
      </c>
      <c r="G9000">
        <v>10</v>
      </c>
      <c r="H9000">
        <v>137</v>
      </c>
      <c r="I9000" s="6">
        <v>0</v>
      </c>
      <c r="J9000">
        <v>3</v>
      </c>
      <c r="K9000" t="str">
        <f>_xlfn.XLOOKUP(fCompras!F9000,dComprador!$A$2:$A$7,dComprador!$B$2:$B$7)</f>
        <v>Alon</v>
      </c>
      <c r="L9000" t="str">
        <f>_xlfn.XLOOKUP(J9000,dFornecedor!$A$2:$A$6,dFornecedor!$B$2:$B$6)</f>
        <v>StepUp</v>
      </c>
      <c r="M9000" t="str">
        <f>_xlfn.XLOOKUP(G9000,dMateriaPrima!$A$2:$A$12,dMateriaPrima!$B$2:$B$12)</f>
        <v>Pedra Britada</v>
      </c>
      <c r="N9000" s="2">
        <f>_xlfn.XLOOKUP(G9000,dMateriaPrima!$A$2:$A$12,dMateriaPrima!$C$2:$C$12)</f>
        <v>56</v>
      </c>
      <c r="O9000" s="3">
        <f t="shared" si="700"/>
        <v>7672</v>
      </c>
      <c r="P9000" s="4">
        <f t="shared" si="701"/>
        <v>0</v>
      </c>
      <c r="Q9000" s="3">
        <f t="shared" si="702"/>
        <v>7672</v>
      </c>
      <c r="R9000" t="str">
        <f t="shared" si="703"/>
        <v>No prazo</v>
      </c>
      <c r="S9000" s="5">
        <f t="shared" si="704"/>
        <v>0</v>
      </c>
    </row>
    <row r="9001" spans="1:19" x14ac:dyDescent="0.25">
      <c r="A9001">
        <v>9000</v>
      </c>
      <c r="B9001" s="1">
        <v>44482</v>
      </c>
      <c r="C9001" s="1">
        <v>44485</v>
      </c>
      <c r="D9001" s="1">
        <v>44505</v>
      </c>
      <c r="E9001" s="1">
        <v>44506</v>
      </c>
      <c r="F9001">
        <v>1</v>
      </c>
      <c r="G9001">
        <v>11</v>
      </c>
      <c r="H9001">
        <v>445</v>
      </c>
      <c r="I9001" s="6">
        <v>0</v>
      </c>
      <c r="J9001">
        <v>1</v>
      </c>
      <c r="K9001" t="str">
        <f>_xlfn.XLOOKUP(fCompras!F9001,dComprador!$A$2:$A$7,dComprador!$B$2:$B$7)</f>
        <v>Alon</v>
      </c>
      <c r="L9001" t="str">
        <f>_xlfn.XLOOKUP(J9001,dFornecedor!$A$2:$A$6,dFornecedor!$B$2:$B$6)</f>
        <v>NorthShore</v>
      </c>
      <c r="M9001" t="str">
        <f>_xlfn.XLOOKUP(G9001,dMateriaPrima!$A$2:$A$12,dMateriaPrima!$B$2:$B$12)</f>
        <v>Papel</v>
      </c>
      <c r="N9001" s="2">
        <f>_xlfn.XLOOKUP(G9001,dMateriaPrima!$A$2:$A$12,dMateriaPrima!$C$2:$C$12)</f>
        <v>9</v>
      </c>
      <c r="O9001" s="3">
        <f t="shared" si="700"/>
        <v>4005</v>
      </c>
      <c r="P9001" s="4">
        <f t="shared" si="701"/>
        <v>0</v>
      </c>
      <c r="Q9001" s="3">
        <f t="shared" si="702"/>
        <v>4005</v>
      </c>
      <c r="R9001" t="str">
        <f t="shared" si="703"/>
        <v>Em atraso</v>
      </c>
      <c r="S9001" s="5">
        <f t="shared" si="704"/>
        <v>1</v>
      </c>
    </row>
    <row r="9002" spans="1:19" x14ac:dyDescent="0.25">
      <c r="A9002">
        <v>9001</v>
      </c>
      <c r="B9002" s="1">
        <v>44483</v>
      </c>
      <c r="C9002" s="1">
        <v>44492</v>
      </c>
      <c r="D9002" s="1">
        <v>44494</v>
      </c>
      <c r="E9002" s="1">
        <v>44497</v>
      </c>
      <c r="F9002">
        <v>4</v>
      </c>
      <c r="G9002">
        <v>6</v>
      </c>
      <c r="H9002">
        <v>579</v>
      </c>
      <c r="I9002" s="6">
        <v>0</v>
      </c>
      <c r="J9002">
        <v>3</v>
      </c>
      <c r="K9002" t="str">
        <f>_xlfn.XLOOKUP(fCompras!F9002,dComprador!$A$2:$A$7,dComprador!$B$2:$B$7)</f>
        <v>Lira</v>
      </c>
      <c r="L9002" t="str">
        <f>_xlfn.XLOOKUP(J9002,dFornecedor!$A$2:$A$6,dFornecedor!$B$2:$B$6)</f>
        <v>StepUp</v>
      </c>
      <c r="M9002" t="str">
        <f>_xlfn.XLOOKUP(G9002,dMateriaPrima!$A$2:$A$12,dMateriaPrima!$B$2:$B$12)</f>
        <v>Fio Algodão</v>
      </c>
      <c r="N9002" s="2">
        <f>_xlfn.XLOOKUP(G9002,dMateriaPrima!$A$2:$A$12,dMateriaPrima!$C$2:$C$12)</f>
        <v>55.9</v>
      </c>
      <c r="O9002" s="3">
        <f t="shared" si="700"/>
        <v>32366.1</v>
      </c>
      <c r="P9002" s="4">
        <f t="shared" si="701"/>
        <v>0</v>
      </c>
      <c r="Q9002" s="3">
        <f t="shared" si="702"/>
        <v>32366.1</v>
      </c>
      <c r="R9002" t="str">
        <f t="shared" si="703"/>
        <v>Em atraso</v>
      </c>
      <c r="S9002" s="5">
        <f t="shared" si="704"/>
        <v>3</v>
      </c>
    </row>
    <row r="9003" spans="1:19" x14ac:dyDescent="0.25">
      <c r="A9003">
        <v>9002</v>
      </c>
      <c r="B9003" s="1">
        <v>44483</v>
      </c>
      <c r="C9003" s="1">
        <v>44490</v>
      </c>
      <c r="D9003" s="1">
        <v>44492</v>
      </c>
      <c r="E9003" s="1">
        <v>44497</v>
      </c>
      <c r="F9003">
        <v>4</v>
      </c>
      <c r="G9003">
        <v>5</v>
      </c>
      <c r="H9003">
        <v>40</v>
      </c>
      <c r="I9003" s="6">
        <v>0</v>
      </c>
      <c r="J9003">
        <v>5</v>
      </c>
      <c r="K9003" t="str">
        <f>_xlfn.XLOOKUP(fCompras!F9003,dComprador!$A$2:$A$7,dComprador!$B$2:$B$7)</f>
        <v>Lira</v>
      </c>
      <c r="L9003" t="str">
        <f>_xlfn.XLOOKUP(J9003,dFornecedor!$A$2:$A$6,dFornecedor!$B$2:$B$6)</f>
        <v>Atlas</v>
      </c>
      <c r="M9003" t="str">
        <f>_xlfn.XLOOKUP(G9003,dMateriaPrima!$A$2:$A$12,dMateriaPrima!$B$2:$B$12)</f>
        <v>Areia</v>
      </c>
      <c r="N9003" s="2">
        <f>_xlfn.XLOOKUP(G9003,dMateriaPrima!$A$2:$A$12,dMateriaPrima!$C$2:$C$12)</f>
        <v>3.59</v>
      </c>
      <c r="O9003" s="3">
        <f t="shared" si="700"/>
        <v>143.6</v>
      </c>
      <c r="P9003" s="4">
        <f t="shared" si="701"/>
        <v>0</v>
      </c>
      <c r="Q9003" s="3">
        <f t="shared" si="702"/>
        <v>143.6</v>
      </c>
      <c r="R9003" t="str">
        <f t="shared" si="703"/>
        <v>Em atraso</v>
      </c>
      <c r="S9003" s="5">
        <f t="shared" si="704"/>
        <v>5</v>
      </c>
    </row>
    <row r="9004" spans="1:19" x14ac:dyDescent="0.25">
      <c r="A9004">
        <v>9003</v>
      </c>
      <c r="B9004" s="1">
        <v>44483</v>
      </c>
      <c r="C9004" s="1">
        <v>44484</v>
      </c>
      <c r="D9004" s="1">
        <v>44491</v>
      </c>
      <c r="E9004" s="1">
        <v>44493</v>
      </c>
      <c r="F9004">
        <v>4</v>
      </c>
      <c r="G9004">
        <v>5</v>
      </c>
      <c r="H9004">
        <v>130</v>
      </c>
      <c r="I9004" s="6">
        <v>0</v>
      </c>
      <c r="J9004">
        <v>3</v>
      </c>
      <c r="K9004" t="str">
        <f>_xlfn.XLOOKUP(fCompras!F9004,dComprador!$A$2:$A$7,dComprador!$B$2:$B$7)</f>
        <v>Lira</v>
      </c>
      <c r="L9004" t="str">
        <f>_xlfn.XLOOKUP(J9004,dFornecedor!$A$2:$A$6,dFornecedor!$B$2:$B$6)</f>
        <v>StepUp</v>
      </c>
      <c r="M9004" t="str">
        <f>_xlfn.XLOOKUP(G9004,dMateriaPrima!$A$2:$A$12,dMateriaPrima!$B$2:$B$12)</f>
        <v>Areia</v>
      </c>
      <c r="N9004" s="2">
        <f>_xlfn.XLOOKUP(G9004,dMateriaPrima!$A$2:$A$12,dMateriaPrima!$C$2:$C$12)</f>
        <v>3.59</v>
      </c>
      <c r="O9004" s="3">
        <f t="shared" si="700"/>
        <v>466.7</v>
      </c>
      <c r="P9004" s="4">
        <f t="shared" si="701"/>
        <v>0</v>
      </c>
      <c r="Q9004" s="3">
        <f t="shared" si="702"/>
        <v>466.7</v>
      </c>
      <c r="R9004" t="str">
        <f t="shared" si="703"/>
        <v>Em atraso</v>
      </c>
      <c r="S9004" s="5">
        <f t="shared" si="704"/>
        <v>2</v>
      </c>
    </row>
    <row r="9005" spans="1:19" x14ac:dyDescent="0.25">
      <c r="A9005">
        <v>9004</v>
      </c>
      <c r="B9005" s="1">
        <v>44483</v>
      </c>
      <c r="C9005" s="1">
        <v>44483</v>
      </c>
      <c r="D9005" s="1">
        <v>44488</v>
      </c>
      <c r="E9005" s="1">
        <v>44492</v>
      </c>
      <c r="F9005">
        <v>4</v>
      </c>
      <c r="G9005">
        <v>1</v>
      </c>
      <c r="H9005">
        <v>11</v>
      </c>
      <c r="I9005" s="6">
        <v>0</v>
      </c>
      <c r="J9005">
        <v>2</v>
      </c>
      <c r="K9005" t="str">
        <f>_xlfn.XLOOKUP(fCompras!F9005,dComprador!$A$2:$A$7,dComprador!$B$2:$B$7)</f>
        <v>Lira</v>
      </c>
      <c r="L9005" t="str">
        <f>_xlfn.XLOOKUP(J9005,dFornecedor!$A$2:$A$6,dFornecedor!$B$2:$B$6)</f>
        <v>Minerva</v>
      </c>
      <c r="M9005" t="str">
        <f>_xlfn.XLOOKUP(G9005,dMateriaPrima!$A$2:$A$12,dMateriaPrima!$B$2:$B$12)</f>
        <v>Tecido</v>
      </c>
      <c r="N9005" s="2">
        <f>_xlfn.XLOOKUP(G9005,dMateriaPrima!$A$2:$A$12,dMateriaPrima!$C$2:$C$12)</f>
        <v>18</v>
      </c>
      <c r="O9005" s="3">
        <f t="shared" si="700"/>
        <v>198</v>
      </c>
      <c r="P9005" s="4">
        <f t="shared" si="701"/>
        <v>0</v>
      </c>
      <c r="Q9005" s="3">
        <f t="shared" si="702"/>
        <v>198</v>
      </c>
      <c r="R9005" t="str">
        <f t="shared" si="703"/>
        <v>Em atraso</v>
      </c>
      <c r="S9005" s="5">
        <f t="shared" si="704"/>
        <v>4</v>
      </c>
    </row>
    <row r="9006" spans="1:19" x14ac:dyDescent="0.25">
      <c r="A9006">
        <v>9005</v>
      </c>
      <c r="B9006" s="1">
        <v>44483</v>
      </c>
      <c r="C9006" s="1">
        <v>44483</v>
      </c>
      <c r="D9006" s="1">
        <v>44490</v>
      </c>
      <c r="E9006" s="1">
        <v>44492</v>
      </c>
      <c r="F9006">
        <v>4</v>
      </c>
      <c r="G9006">
        <v>9</v>
      </c>
      <c r="H9006">
        <v>46</v>
      </c>
      <c r="I9006" s="6">
        <v>0</v>
      </c>
      <c r="J9006">
        <v>4</v>
      </c>
      <c r="K9006" t="str">
        <f>_xlfn.XLOOKUP(fCompras!F9006,dComprador!$A$2:$A$7,dComprador!$B$2:$B$7)</f>
        <v>Lira</v>
      </c>
      <c r="L9006" t="str">
        <f>_xlfn.XLOOKUP(J9006,dFornecedor!$A$2:$A$6,dFornecedor!$B$2:$B$6)</f>
        <v>AlphaOmega</v>
      </c>
      <c r="M9006" t="str">
        <f>_xlfn.XLOOKUP(G9006,dMateriaPrima!$A$2:$A$12,dMateriaPrima!$B$2:$B$12)</f>
        <v>Couro</v>
      </c>
      <c r="N9006" s="2">
        <f>_xlfn.XLOOKUP(G9006,dMateriaPrima!$A$2:$A$12,dMateriaPrima!$C$2:$C$12)</f>
        <v>4.4000000000000004</v>
      </c>
      <c r="O9006" s="3">
        <f t="shared" si="700"/>
        <v>202.4</v>
      </c>
      <c r="P9006" s="4">
        <f t="shared" si="701"/>
        <v>0</v>
      </c>
      <c r="Q9006" s="3">
        <f t="shared" si="702"/>
        <v>202.4</v>
      </c>
      <c r="R9006" t="str">
        <f t="shared" si="703"/>
        <v>Em atraso</v>
      </c>
      <c r="S9006" s="5">
        <f t="shared" si="704"/>
        <v>2</v>
      </c>
    </row>
    <row r="9007" spans="1:19" x14ac:dyDescent="0.25">
      <c r="A9007">
        <v>9006</v>
      </c>
      <c r="B9007" s="1">
        <v>44483</v>
      </c>
      <c r="C9007" s="1">
        <v>44492</v>
      </c>
      <c r="D9007" s="1">
        <v>44499</v>
      </c>
      <c r="E9007" s="1">
        <v>44501</v>
      </c>
      <c r="F9007">
        <v>1</v>
      </c>
      <c r="G9007">
        <v>6</v>
      </c>
      <c r="H9007">
        <v>319</v>
      </c>
      <c r="I9007" s="6">
        <v>0</v>
      </c>
      <c r="J9007">
        <v>2</v>
      </c>
      <c r="K9007" t="str">
        <f>_xlfn.XLOOKUP(fCompras!F9007,dComprador!$A$2:$A$7,dComprador!$B$2:$B$7)</f>
        <v>Alon</v>
      </c>
      <c r="L9007" t="str">
        <f>_xlfn.XLOOKUP(J9007,dFornecedor!$A$2:$A$6,dFornecedor!$B$2:$B$6)</f>
        <v>Minerva</v>
      </c>
      <c r="M9007" t="str">
        <f>_xlfn.XLOOKUP(G9007,dMateriaPrima!$A$2:$A$12,dMateriaPrima!$B$2:$B$12)</f>
        <v>Fio Algodão</v>
      </c>
      <c r="N9007" s="2">
        <f>_xlfn.XLOOKUP(G9007,dMateriaPrima!$A$2:$A$12,dMateriaPrima!$C$2:$C$12)</f>
        <v>55.9</v>
      </c>
      <c r="O9007" s="3">
        <f t="shared" si="700"/>
        <v>17832.099999999999</v>
      </c>
      <c r="P9007" s="4">
        <f t="shared" si="701"/>
        <v>0</v>
      </c>
      <c r="Q9007" s="3">
        <f t="shared" si="702"/>
        <v>17832.099999999999</v>
      </c>
      <c r="R9007" t="str">
        <f t="shared" si="703"/>
        <v>Em atraso</v>
      </c>
      <c r="S9007" s="5">
        <f t="shared" si="704"/>
        <v>2</v>
      </c>
    </row>
    <row r="9008" spans="1:19" x14ac:dyDescent="0.25">
      <c r="A9008">
        <v>9007</v>
      </c>
      <c r="B9008" s="1">
        <v>44483</v>
      </c>
      <c r="C9008" s="1">
        <v>44492</v>
      </c>
      <c r="D9008" s="1">
        <v>44498</v>
      </c>
      <c r="E9008" s="1">
        <v>44502</v>
      </c>
      <c r="F9008">
        <v>1</v>
      </c>
      <c r="G9008">
        <v>4</v>
      </c>
      <c r="H9008">
        <v>2</v>
      </c>
      <c r="I9008" s="6">
        <v>0</v>
      </c>
      <c r="J9008">
        <v>3</v>
      </c>
      <c r="K9008" t="str">
        <f>_xlfn.XLOOKUP(fCompras!F9008,dComprador!$A$2:$A$7,dComprador!$B$2:$B$7)</f>
        <v>Alon</v>
      </c>
      <c r="L9008" t="str">
        <f>_xlfn.XLOOKUP(J9008,dFornecedor!$A$2:$A$6,dFornecedor!$B$2:$B$6)</f>
        <v>StepUp</v>
      </c>
      <c r="M9008" t="str">
        <f>_xlfn.XLOOKUP(G9008,dMateriaPrima!$A$2:$A$12,dMateriaPrima!$B$2:$B$12)</f>
        <v>Madeira</v>
      </c>
      <c r="N9008" s="2">
        <f>_xlfn.XLOOKUP(G9008,dMateriaPrima!$A$2:$A$12,dMateriaPrima!$C$2:$C$12)</f>
        <v>168</v>
      </c>
      <c r="O9008" s="3">
        <f t="shared" si="700"/>
        <v>336</v>
      </c>
      <c r="P9008" s="4">
        <f t="shared" si="701"/>
        <v>0</v>
      </c>
      <c r="Q9008" s="3">
        <f t="shared" si="702"/>
        <v>336</v>
      </c>
      <c r="R9008" t="str">
        <f t="shared" si="703"/>
        <v>Em atraso</v>
      </c>
      <c r="S9008" s="5">
        <f t="shared" si="704"/>
        <v>4</v>
      </c>
    </row>
    <row r="9009" spans="1:19" x14ac:dyDescent="0.25">
      <c r="A9009">
        <v>9008</v>
      </c>
      <c r="B9009" s="1">
        <v>44483</v>
      </c>
      <c r="C9009" s="1">
        <v>44488</v>
      </c>
      <c r="D9009" s="1">
        <v>44500</v>
      </c>
      <c r="E9009" s="1">
        <v>44506</v>
      </c>
      <c r="F9009">
        <v>1</v>
      </c>
      <c r="G9009">
        <v>7</v>
      </c>
      <c r="H9009">
        <v>7</v>
      </c>
      <c r="I9009" s="6">
        <v>0</v>
      </c>
      <c r="J9009">
        <v>1</v>
      </c>
      <c r="K9009" t="str">
        <f>_xlfn.XLOOKUP(fCompras!F9009,dComprador!$A$2:$A$7,dComprador!$B$2:$B$7)</f>
        <v>Alon</v>
      </c>
      <c r="L9009" t="str">
        <f>_xlfn.XLOOKUP(J9009,dFornecedor!$A$2:$A$6,dFornecedor!$B$2:$B$6)</f>
        <v>NorthShore</v>
      </c>
      <c r="M9009" t="str">
        <f>_xlfn.XLOOKUP(G9009,dMateriaPrima!$A$2:$A$12,dMateriaPrima!$B$2:$B$12)</f>
        <v>Poliéster</v>
      </c>
      <c r="N9009" s="2">
        <f>_xlfn.XLOOKUP(G9009,dMateriaPrima!$A$2:$A$12,dMateriaPrima!$C$2:$C$12)</f>
        <v>8</v>
      </c>
      <c r="O9009" s="3">
        <f t="shared" si="700"/>
        <v>56</v>
      </c>
      <c r="P9009" s="4">
        <f t="shared" si="701"/>
        <v>0</v>
      </c>
      <c r="Q9009" s="3">
        <f t="shared" si="702"/>
        <v>56</v>
      </c>
      <c r="R9009" t="str">
        <f t="shared" si="703"/>
        <v>Em atraso</v>
      </c>
      <c r="S9009" s="5">
        <f t="shared" si="704"/>
        <v>6</v>
      </c>
    </row>
    <row r="9010" spans="1:19" x14ac:dyDescent="0.25">
      <c r="A9010">
        <v>9009</v>
      </c>
      <c r="B9010" s="1">
        <v>44483</v>
      </c>
      <c r="C9010" s="1">
        <v>44483</v>
      </c>
      <c r="D9010" s="1">
        <v>44502</v>
      </c>
      <c r="E9010" s="1">
        <v>44503</v>
      </c>
      <c r="F9010">
        <v>1</v>
      </c>
      <c r="G9010">
        <v>9</v>
      </c>
      <c r="H9010">
        <v>225</v>
      </c>
      <c r="I9010" s="6">
        <v>0</v>
      </c>
      <c r="J9010">
        <v>2</v>
      </c>
      <c r="K9010" t="str">
        <f>_xlfn.XLOOKUP(fCompras!F9010,dComprador!$A$2:$A$7,dComprador!$B$2:$B$7)</f>
        <v>Alon</v>
      </c>
      <c r="L9010" t="str">
        <f>_xlfn.XLOOKUP(J9010,dFornecedor!$A$2:$A$6,dFornecedor!$B$2:$B$6)</f>
        <v>Minerva</v>
      </c>
      <c r="M9010" t="str">
        <f>_xlfn.XLOOKUP(G9010,dMateriaPrima!$A$2:$A$12,dMateriaPrima!$B$2:$B$12)</f>
        <v>Couro</v>
      </c>
      <c r="N9010" s="2">
        <f>_xlfn.XLOOKUP(G9010,dMateriaPrima!$A$2:$A$12,dMateriaPrima!$C$2:$C$12)</f>
        <v>4.4000000000000004</v>
      </c>
      <c r="O9010" s="3">
        <f t="shared" si="700"/>
        <v>990.00000000000011</v>
      </c>
      <c r="P9010" s="4">
        <f t="shared" si="701"/>
        <v>0</v>
      </c>
      <c r="Q9010" s="3">
        <f t="shared" si="702"/>
        <v>990.00000000000011</v>
      </c>
      <c r="R9010" t="str">
        <f t="shared" si="703"/>
        <v>Em atraso</v>
      </c>
      <c r="S9010" s="5">
        <f t="shared" si="704"/>
        <v>1</v>
      </c>
    </row>
    <row r="9011" spans="1:19" x14ac:dyDescent="0.25">
      <c r="A9011">
        <v>9010</v>
      </c>
      <c r="B9011" s="1">
        <v>44483</v>
      </c>
      <c r="C9011" s="1">
        <v>44491</v>
      </c>
      <c r="D9011" s="1">
        <v>44501</v>
      </c>
      <c r="E9011" s="1">
        <v>44505</v>
      </c>
      <c r="F9011">
        <v>1</v>
      </c>
      <c r="G9011">
        <v>5</v>
      </c>
      <c r="H9011">
        <v>129</v>
      </c>
      <c r="I9011" s="6">
        <v>0</v>
      </c>
      <c r="J9011">
        <v>2</v>
      </c>
      <c r="K9011" t="str">
        <f>_xlfn.XLOOKUP(fCompras!F9011,dComprador!$A$2:$A$7,dComprador!$B$2:$B$7)</f>
        <v>Alon</v>
      </c>
      <c r="L9011" t="str">
        <f>_xlfn.XLOOKUP(J9011,dFornecedor!$A$2:$A$6,dFornecedor!$B$2:$B$6)</f>
        <v>Minerva</v>
      </c>
      <c r="M9011" t="str">
        <f>_xlfn.XLOOKUP(G9011,dMateriaPrima!$A$2:$A$12,dMateriaPrima!$B$2:$B$12)</f>
        <v>Areia</v>
      </c>
      <c r="N9011" s="2">
        <f>_xlfn.XLOOKUP(G9011,dMateriaPrima!$A$2:$A$12,dMateriaPrima!$C$2:$C$12)</f>
        <v>3.59</v>
      </c>
      <c r="O9011" s="3">
        <f t="shared" si="700"/>
        <v>463.10999999999996</v>
      </c>
      <c r="P9011" s="4">
        <f t="shared" si="701"/>
        <v>0</v>
      </c>
      <c r="Q9011" s="3">
        <f t="shared" si="702"/>
        <v>463.10999999999996</v>
      </c>
      <c r="R9011" t="str">
        <f t="shared" si="703"/>
        <v>Em atraso</v>
      </c>
      <c r="S9011" s="5">
        <f t="shared" si="704"/>
        <v>4</v>
      </c>
    </row>
    <row r="9012" spans="1:19" x14ac:dyDescent="0.25">
      <c r="A9012">
        <v>9011</v>
      </c>
      <c r="B9012" s="1">
        <v>44483</v>
      </c>
      <c r="C9012" s="1">
        <v>44483</v>
      </c>
      <c r="D9012" s="1">
        <v>44512</v>
      </c>
      <c r="E9012" s="1">
        <v>44516</v>
      </c>
      <c r="F9012">
        <v>1</v>
      </c>
      <c r="G9012">
        <v>7</v>
      </c>
      <c r="H9012">
        <v>209</v>
      </c>
      <c r="I9012" s="6">
        <v>0</v>
      </c>
      <c r="J9012">
        <v>2</v>
      </c>
      <c r="K9012" t="str">
        <f>_xlfn.XLOOKUP(fCompras!F9012,dComprador!$A$2:$A$7,dComprador!$B$2:$B$7)</f>
        <v>Alon</v>
      </c>
      <c r="L9012" t="str">
        <f>_xlfn.XLOOKUP(J9012,dFornecedor!$A$2:$A$6,dFornecedor!$B$2:$B$6)</f>
        <v>Minerva</v>
      </c>
      <c r="M9012" t="str">
        <f>_xlfn.XLOOKUP(G9012,dMateriaPrima!$A$2:$A$12,dMateriaPrima!$B$2:$B$12)</f>
        <v>Poliéster</v>
      </c>
      <c r="N9012" s="2">
        <f>_xlfn.XLOOKUP(G9012,dMateriaPrima!$A$2:$A$12,dMateriaPrima!$C$2:$C$12)</f>
        <v>8</v>
      </c>
      <c r="O9012" s="3">
        <f t="shared" si="700"/>
        <v>1672</v>
      </c>
      <c r="P9012" s="4">
        <f t="shared" si="701"/>
        <v>0</v>
      </c>
      <c r="Q9012" s="3">
        <f t="shared" si="702"/>
        <v>1672</v>
      </c>
      <c r="R9012" t="str">
        <f t="shared" si="703"/>
        <v>Em atraso</v>
      </c>
      <c r="S9012" s="5">
        <f t="shared" si="704"/>
        <v>4</v>
      </c>
    </row>
    <row r="9013" spans="1:19" x14ac:dyDescent="0.25">
      <c r="A9013">
        <v>9012</v>
      </c>
      <c r="B9013" s="1">
        <v>44483</v>
      </c>
      <c r="C9013" s="1">
        <v>44483</v>
      </c>
      <c r="D9013" s="1">
        <v>44512</v>
      </c>
      <c r="E9013" s="1">
        <v>44514</v>
      </c>
      <c r="F9013">
        <v>1</v>
      </c>
      <c r="G9013">
        <v>7</v>
      </c>
      <c r="H9013">
        <v>262</v>
      </c>
      <c r="I9013" s="6">
        <v>0</v>
      </c>
      <c r="J9013">
        <v>2</v>
      </c>
      <c r="K9013" t="str">
        <f>_xlfn.XLOOKUP(fCompras!F9013,dComprador!$A$2:$A$7,dComprador!$B$2:$B$7)</f>
        <v>Alon</v>
      </c>
      <c r="L9013" t="str">
        <f>_xlfn.XLOOKUP(J9013,dFornecedor!$A$2:$A$6,dFornecedor!$B$2:$B$6)</f>
        <v>Minerva</v>
      </c>
      <c r="M9013" t="str">
        <f>_xlfn.XLOOKUP(G9013,dMateriaPrima!$A$2:$A$12,dMateriaPrima!$B$2:$B$12)</f>
        <v>Poliéster</v>
      </c>
      <c r="N9013" s="2">
        <f>_xlfn.XLOOKUP(G9013,dMateriaPrima!$A$2:$A$12,dMateriaPrima!$C$2:$C$12)</f>
        <v>8</v>
      </c>
      <c r="O9013" s="3">
        <f t="shared" si="700"/>
        <v>2096</v>
      </c>
      <c r="P9013" s="4">
        <f t="shared" si="701"/>
        <v>0</v>
      </c>
      <c r="Q9013" s="3">
        <f t="shared" si="702"/>
        <v>2096</v>
      </c>
      <c r="R9013" t="str">
        <f t="shared" si="703"/>
        <v>Em atraso</v>
      </c>
      <c r="S9013" s="5">
        <f t="shared" si="704"/>
        <v>2</v>
      </c>
    </row>
    <row r="9014" spans="1:19" x14ac:dyDescent="0.25">
      <c r="A9014">
        <v>9013</v>
      </c>
      <c r="B9014" s="1">
        <v>44483</v>
      </c>
      <c r="C9014" s="1">
        <v>44483</v>
      </c>
      <c r="D9014" s="1">
        <v>44513</v>
      </c>
      <c r="E9014" s="1">
        <v>44520</v>
      </c>
      <c r="F9014">
        <v>1</v>
      </c>
      <c r="G9014">
        <v>11</v>
      </c>
      <c r="H9014">
        <v>285</v>
      </c>
      <c r="I9014" s="6">
        <v>0</v>
      </c>
      <c r="J9014">
        <v>5</v>
      </c>
      <c r="K9014" t="str">
        <f>_xlfn.XLOOKUP(fCompras!F9014,dComprador!$A$2:$A$7,dComprador!$B$2:$B$7)</f>
        <v>Alon</v>
      </c>
      <c r="L9014" t="str">
        <f>_xlfn.XLOOKUP(J9014,dFornecedor!$A$2:$A$6,dFornecedor!$B$2:$B$6)</f>
        <v>Atlas</v>
      </c>
      <c r="M9014" t="str">
        <f>_xlfn.XLOOKUP(G9014,dMateriaPrima!$A$2:$A$12,dMateriaPrima!$B$2:$B$12)</f>
        <v>Papel</v>
      </c>
      <c r="N9014" s="2">
        <f>_xlfn.XLOOKUP(G9014,dMateriaPrima!$A$2:$A$12,dMateriaPrima!$C$2:$C$12)</f>
        <v>9</v>
      </c>
      <c r="O9014" s="3">
        <f t="shared" si="700"/>
        <v>2565</v>
      </c>
      <c r="P9014" s="4">
        <f t="shared" si="701"/>
        <v>0</v>
      </c>
      <c r="Q9014" s="3">
        <f t="shared" si="702"/>
        <v>2565</v>
      </c>
      <c r="R9014" t="str">
        <f t="shared" si="703"/>
        <v>Em atraso</v>
      </c>
      <c r="S9014" s="5">
        <f t="shared" si="704"/>
        <v>7</v>
      </c>
    </row>
    <row r="9015" spans="1:19" x14ac:dyDescent="0.25">
      <c r="A9015">
        <v>9014</v>
      </c>
      <c r="B9015" s="1">
        <v>44483</v>
      </c>
      <c r="C9015" s="1">
        <v>44490</v>
      </c>
      <c r="D9015" s="1">
        <v>44505</v>
      </c>
      <c r="E9015" s="1">
        <v>44508</v>
      </c>
      <c r="F9015">
        <v>1</v>
      </c>
      <c r="G9015">
        <v>8</v>
      </c>
      <c r="H9015">
        <v>248</v>
      </c>
      <c r="I9015" s="6">
        <v>0</v>
      </c>
      <c r="J9015">
        <v>5</v>
      </c>
      <c r="K9015" t="str">
        <f>_xlfn.XLOOKUP(fCompras!F9015,dComprador!$A$2:$A$7,dComprador!$B$2:$B$7)</f>
        <v>Alon</v>
      </c>
      <c r="L9015" t="str">
        <f>_xlfn.XLOOKUP(J9015,dFornecedor!$A$2:$A$6,dFornecedor!$B$2:$B$6)</f>
        <v>Atlas</v>
      </c>
      <c r="M9015" t="str">
        <f>_xlfn.XLOOKUP(G9015,dMateriaPrima!$A$2:$A$12,dMateriaPrima!$B$2:$B$12)</f>
        <v>Cimento</v>
      </c>
      <c r="N9015" s="2">
        <f>_xlfn.XLOOKUP(G9015,dMateriaPrima!$A$2:$A$12,dMateriaPrima!$C$2:$C$12)</f>
        <v>23</v>
      </c>
      <c r="O9015" s="3">
        <f t="shared" si="700"/>
        <v>5704</v>
      </c>
      <c r="P9015" s="4">
        <f t="shared" si="701"/>
        <v>0</v>
      </c>
      <c r="Q9015" s="3">
        <f t="shared" si="702"/>
        <v>5704</v>
      </c>
      <c r="R9015" t="str">
        <f t="shared" si="703"/>
        <v>Em atraso</v>
      </c>
      <c r="S9015" s="5">
        <f t="shared" si="704"/>
        <v>3</v>
      </c>
    </row>
    <row r="9016" spans="1:19" x14ac:dyDescent="0.25">
      <c r="A9016">
        <v>9015</v>
      </c>
      <c r="B9016" s="1">
        <v>44484</v>
      </c>
      <c r="C9016" s="1">
        <v>44491</v>
      </c>
      <c r="D9016" s="1">
        <v>44493</v>
      </c>
      <c r="E9016" s="1">
        <v>44496</v>
      </c>
      <c r="F9016">
        <v>4</v>
      </c>
      <c r="G9016">
        <v>11</v>
      </c>
      <c r="H9016">
        <v>53</v>
      </c>
      <c r="I9016" s="6">
        <v>0</v>
      </c>
      <c r="J9016">
        <v>3</v>
      </c>
      <c r="K9016" t="str">
        <f>_xlfn.XLOOKUP(fCompras!F9016,dComprador!$A$2:$A$7,dComprador!$B$2:$B$7)</f>
        <v>Lira</v>
      </c>
      <c r="L9016" t="str">
        <f>_xlfn.XLOOKUP(J9016,dFornecedor!$A$2:$A$6,dFornecedor!$B$2:$B$6)</f>
        <v>StepUp</v>
      </c>
      <c r="M9016" t="str">
        <f>_xlfn.XLOOKUP(G9016,dMateriaPrima!$A$2:$A$12,dMateriaPrima!$B$2:$B$12)</f>
        <v>Papel</v>
      </c>
      <c r="N9016" s="2">
        <f>_xlfn.XLOOKUP(G9016,dMateriaPrima!$A$2:$A$12,dMateriaPrima!$C$2:$C$12)</f>
        <v>9</v>
      </c>
      <c r="O9016" s="3">
        <f t="shared" si="700"/>
        <v>477</v>
      </c>
      <c r="P9016" s="4">
        <f t="shared" si="701"/>
        <v>0</v>
      </c>
      <c r="Q9016" s="3">
        <f t="shared" si="702"/>
        <v>477</v>
      </c>
      <c r="R9016" t="str">
        <f t="shared" si="703"/>
        <v>Em atraso</v>
      </c>
      <c r="S9016" s="5">
        <f t="shared" si="704"/>
        <v>3</v>
      </c>
    </row>
    <row r="9017" spans="1:19" x14ac:dyDescent="0.25">
      <c r="A9017">
        <v>9016</v>
      </c>
      <c r="B9017" s="1">
        <v>44484</v>
      </c>
      <c r="C9017" s="1">
        <v>44492</v>
      </c>
      <c r="D9017" s="1">
        <v>44494</v>
      </c>
      <c r="E9017" s="1">
        <v>44500</v>
      </c>
      <c r="F9017">
        <v>4</v>
      </c>
      <c r="G9017">
        <v>9</v>
      </c>
      <c r="H9017">
        <v>178</v>
      </c>
      <c r="I9017" s="6">
        <v>0</v>
      </c>
      <c r="J9017">
        <v>2</v>
      </c>
      <c r="K9017" t="str">
        <f>_xlfn.XLOOKUP(fCompras!F9017,dComprador!$A$2:$A$7,dComprador!$B$2:$B$7)</f>
        <v>Lira</v>
      </c>
      <c r="L9017" t="str">
        <f>_xlfn.XLOOKUP(J9017,dFornecedor!$A$2:$A$6,dFornecedor!$B$2:$B$6)</f>
        <v>Minerva</v>
      </c>
      <c r="M9017" t="str">
        <f>_xlfn.XLOOKUP(G9017,dMateriaPrima!$A$2:$A$12,dMateriaPrima!$B$2:$B$12)</f>
        <v>Couro</v>
      </c>
      <c r="N9017" s="2">
        <f>_xlfn.XLOOKUP(G9017,dMateriaPrima!$A$2:$A$12,dMateriaPrima!$C$2:$C$12)</f>
        <v>4.4000000000000004</v>
      </c>
      <c r="O9017" s="3">
        <f t="shared" si="700"/>
        <v>783.2</v>
      </c>
      <c r="P9017" s="4">
        <f t="shared" si="701"/>
        <v>0</v>
      </c>
      <c r="Q9017" s="3">
        <f t="shared" si="702"/>
        <v>783.2</v>
      </c>
      <c r="R9017" t="str">
        <f t="shared" si="703"/>
        <v>Em atraso</v>
      </c>
      <c r="S9017" s="5">
        <f t="shared" si="704"/>
        <v>6</v>
      </c>
    </row>
    <row r="9018" spans="1:19" x14ac:dyDescent="0.25">
      <c r="A9018">
        <v>9017</v>
      </c>
      <c r="B9018" s="1">
        <v>44484</v>
      </c>
      <c r="C9018" s="1">
        <v>44490</v>
      </c>
      <c r="D9018" s="1">
        <v>44502</v>
      </c>
      <c r="E9018" s="1">
        <v>44504</v>
      </c>
      <c r="F9018">
        <v>1</v>
      </c>
      <c r="G9018">
        <v>1</v>
      </c>
      <c r="H9018">
        <v>399</v>
      </c>
      <c r="I9018" s="6">
        <v>0</v>
      </c>
      <c r="J9018">
        <v>2</v>
      </c>
      <c r="K9018" t="str">
        <f>_xlfn.XLOOKUP(fCompras!F9018,dComprador!$A$2:$A$7,dComprador!$B$2:$B$7)</f>
        <v>Alon</v>
      </c>
      <c r="L9018" t="str">
        <f>_xlfn.XLOOKUP(J9018,dFornecedor!$A$2:$A$6,dFornecedor!$B$2:$B$6)</f>
        <v>Minerva</v>
      </c>
      <c r="M9018" t="str">
        <f>_xlfn.XLOOKUP(G9018,dMateriaPrima!$A$2:$A$12,dMateriaPrima!$B$2:$B$12)</f>
        <v>Tecido</v>
      </c>
      <c r="N9018" s="2">
        <f>_xlfn.XLOOKUP(G9018,dMateriaPrima!$A$2:$A$12,dMateriaPrima!$C$2:$C$12)</f>
        <v>18</v>
      </c>
      <c r="O9018" s="3">
        <f t="shared" si="700"/>
        <v>7182</v>
      </c>
      <c r="P9018" s="4">
        <f t="shared" si="701"/>
        <v>0</v>
      </c>
      <c r="Q9018" s="3">
        <f t="shared" si="702"/>
        <v>7182</v>
      </c>
      <c r="R9018" t="str">
        <f t="shared" si="703"/>
        <v>Em atraso</v>
      </c>
      <c r="S9018" s="5">
        <f t="shared" si="704"/>
        <v>2</v>
      </c>
    </row>
    <row r="9019" spans="1:19" x14ac:dyDescent="0.25">
      <c r="A9019">
        <v>9018</v>
      </c>
      <c r="B9019" s="1">
        <v>44484</v>
      </c>
      <c r="C9019" s="1">
        <v>44485</v>
      </c>
      <c r="D9019" s="1">
        <v>44497</v>
      </c>
      <c r="E9019" s="1">
        <v>44499</v>
      </c>
      <c r="F9019">
        <v>2</v>
      </c>
      <c r="G9019">
        <v>5</v>
      </c>
      <c r="H9019">
        <v>89</v>
      </c>
      <c r="I9019" s="6">
        <v>0</v>
      </c>
      <c r="J9019">
        <v>4</v>
      </c>
      <c r="K9019" t="str">
        <f>_xlfn.XLOOKUP(fCompras!F9019,dComprador!$A$2:$A$7,dComprador!$B$2:$B$7)</f>
        <v>João</v>
      </c>
      <c r="L9019" t="str">
        <f>_xlfn.XLOOKUP(J9019,dFornecedor!$A$2:$A$6,dFornecedor!$B$2:$B$6)</f>
        <v>AlphaOmega</v>
      </c>
      <c r="M9019" t="str">
        <f>_xlfn.XLOOKUP(G9019,dMateriaPrima!$A$2:$A$12,dMateriaPrima!$B$2:$B$12)</f>
        <v>Areia</v>
      </c>
      <c r="N9019" s="2">
        <f>_xlfn.XLOOKUP(G9019,dMateriaPrima!$A$2:$A$12,dMateriaPrima!$C$2:$C$12)</f>
        <v>3.59</v>
      </c>
      <c r="O9019" s="3">
        <f t="shared" si="700"/>
        <v>319.51</v>
      </c>
      <c r="P9019" s="4">
        <f t="shared" si="701"/>
        <v>0</v>
      </c>
      <c r="Q9019" s="3">
        <f t="shared" si="702"/>
        <v>319.51</v>
      </c>
      <c r="R9019" t="str">
        <f t="shared" si="703"/>
        <v>Em atraso</v>
      </c>
      <c r="S9019" s="5">
        <f t="shared" si="704"/>
        <v>2</v>
      </c>
    </row>
    <row r="9020" spans="1:19" x14ac:dyDescent="0.25">
      <c r="A9020">
        <v>9019</v>
      </c>
      <c r="B9020" s="1">
        <v>44484</v>
      </c>
      <c r="C9020" s="1">
        <v>44493</v>
      </c>
      <c r="D9020" s="1">
        <v>44516</v>
      </c>
      <c r="E9020" s="1">
        <v>44518</v>
      </c>
      <c r="F9020">
        <v>1</v>
      </c>
      <c r="G9020">
        <v>8</v>
      </c>
      <c r="H9020">
        <v>26</v>
      </c>
      <c r="I9020" s="6">
        <v>0</v>
      </c>
      <c r="J9020">
        <v>2</v>
      </c>
      <c r="K9020" t="str">
        <f>_xlfn.XLOOKUP(fCompras!F9020,dComprador!$A$2:$A$7,dComprador!$B$2:$B$7)</f>
        <v>Alon</v>
      </c>
      <c r="L9020" t="str">
        <f>_xlfn.XLOOKUP(J9020,dFornecedor!$A$2:$A$6,dFornecedor!$B$2:$B$6)</f>
        <v>Minerva</v>
      </c>
      <c r="M9020" t="str">
        <f>_xlfn.XLOOKUP(G9020,dMateriaPrima!$A$2:$A$12,dMateriaPrima!$B$2:$B$12)</f>
        <v>Cimento</v>
      </c>
      <c r="N9020" s="2">
        <f>_xlfn.XLOOKUP(G9020,dMateriaPrima!$A$2:$A$12,dMateriaPrima!$C$2:$C$12)</f>
        <v>23</v>
      </c>
      <c r="O9020" s="3">
        <f t="shared" si="700"/>
        <v>598</v>
      </c>
      <c r="P9020" s="4">
        <f t="shared" si="701"/>
        <v>0</v>
      </c>
      <c r="Q9020" s="3">
        <f t="shared" si="702"/>
        <v>598</v>
      </c>
      <c r="R9020" t="str">
        <f t="shared" si="703"/>
        <v>Em atraso</v>
      </c>
      <c r="S9020" s="5">
        <f t="shared" si="704"/>
        <v>2</v>
      </c>
    </row>
    <row r="9021" spans="1:19" x14ac:dyDescent="0.25">
      <c r="A9021">
        <v>9020</v>
      </c>
      <c r="B9021" s="1">
        <v>44484</v>
      </c>
      <c r="C9021" s="1">
        <v>44493</v>
      </c>
      <c r="D9021" s="1">
        <v>44516</v>
      </c>
      <c r="E9021" s="1">
        <v>44518</v>
      </c>
      <c r="F9021">
        <v>1</v>
      </c>
      <c r="G9021">
        <v>5</v>
      </c>
      <c r="H9021">
        <v>156</v>
      </c>
      <c r="I9021" s="6">
        <v>0</v>
      </c>
      <c r="J9021">
        <v>3</v>
      </c>
      <c r="K9021" t="str">
        <f>_xlfn.XLOOKUP(fCompras!F9021,dComprador!$A$2:$A$7,dComprador!$B$2:$B$7)</f>
        <v>Alon</v>
      </c>
      <c r="L9021" t="str">
        <f>_xlfn.XLOOKUP(J9021,dFornecedor!$A$2:$A$6,dFornecedor!$B$2:$B$6)</f>
        <v>StepUp</v>
      </c>
      <c r="M9021" t="str">
        <f>_xlfn.XLOOKUP(G9021,dMateriaPrima!$A$2:$A$12,dMateriaPrima!$B$2:$B$12)</f>
        <v>Areia</v>
      </c>
      <c r="N9021" s="2">
        <f>_xlfn.XLOOKUP(G9021,dMateriaPrima!$A$2:$A$12,dMateriaPrima!$C$2:$C$12)</f>
        <v>3.59</v>
      </c>
      <c r="O9021" s="3">
        <f t="shared" si="700"/>
        <v>560.04</v>
      </c>
      <c r="P9021" s="4">
        <f t="shared" si="701"/>
        <v>0</v>
      </c>
      <c r="Q9021" s="3">
        <f t="shared" si="702"/>
        <v>560.04</v>
      </c>
      <c r="R9021" t="str">
        <f t="shared" si="703"/>
        <v>Em atraso</v>
      </c>
      <c r="S9021" s="5">
        <f t="shared" si="704"/>
        <v>2</v>
      </c>
    </row>
    <row r="9022" spans="1:19" x14ac:dyDescent="0.25">
      <c r="A9022">
        <v>9021</v>
      </c>
      <c r="B9022" s="1">
        <v>44484</v>
      </c>
      <c r="C9022" s="1">
        <v>44484</v>
      </c>
      <c r="D9022" s="1">
        <v>44507</v>
      </c>
      <c r="E9022" s="1">
        <v>44507</v>
      </c>
      <c r="F9022">
        <v>1</v>
      </c>
      <c r="G9022">
        <v>9</v>
      </c>
      <c r="H9022">
        <v>224</v>
      </c>
      <c r="I9022" s="6">
        <v>0</v>
      </c>
      <c r="J9022">
        <v>4</v>
      </c>
      <c r="K9022" t="str">
        <f>_xlfn.XLOOKUP(fCompras!F9022,dComprador!$A$2:$A$7,dComprador!$B$2:$B$7)</f>
        <v>Alon</v>
      </c>
      <c r="L9022" t="str">
        <f>_xlfn.XLOOKUP(J9022,dFornecedor!$A$2:$A$6,dFornecedor!$B$2:$B$6)</f>
        <v>AlphaOmega</v>
      </c>
      <c r="M9022" t="str">
        <f>_xlfn.XLOOKUP(G9022,dMateriaPrima!$A$2:$A$12,dMateriaPrima!$B$2:$B$12)</f>
        <v>Couro</v>
      </c>
      <c r="N9022" s="2">
        <f>_xlfn.XLOOKUP(G9022,dMateriaPrima!$A$2:$A$12,dMateriaPrima!$C$2:$C$12)</f>
        <v>4.4000000000000004</v>
      </c>
      <c r="O9022" s="3">
        <f t="shared" si="700"/>
        <v>985.60000000000014</v>
      </c>
      <c r="P9022" s="4">
        <f t="shared" si="701"/>
        <v>0</v>
      </c>
      <c r="Q9022" s="3">
        <f t="shared" si="702"/>
        <v>985.60000000000014</v>
      </c>
      <c r="R9022" t="str">
        <f t="shared" si="703"/>
        <v>No prazo</v>
      </c>
      <c r="S9022" s="5">
        <f t="shared" si="704"/>
        <v>0</v>
      </c>
    </row>
    <row r="9023" spans="1:19" x14ac:dyDescent="0.25">
      <c r="A9023">
        <v>9022</v>
      </c>
      <c r="B9023" s="1">
        <v>44485</v>
      </c>
      <c r="C9023" s="1">
        <v>44486</v>
      </c>
      <c r="D9023" s="1">
        <v>44492</v>
      </c>
      <c r="E9023" s="1">
        <v>44494</v>
      </c>
      <c r="F9023">
        <v>4</v>
      </c>
      <c r="G9023">
        <v>7</v>
      </c>
      <c r="H9023">
        <v>219</v>
      </c>
      <c r="I9023" s="6">
        <v>0</v>
      </c>
      <c r="J9023">
        <v>3</v>
      </c>
      <c r="K9023" t="str">
        <f>_xlfn.XLOOKUP(fCompras!F9023,dComprador!$A$2:$A$7,dComprador!$B$2:$B$7)</f>
        <v>Lira</v>
      </c>
      <c r="L9023" t="str">
        <f>_xlfn.XLOOKUP(J9023,dFornecedor!$A$2:$A$6,dFornecedor!$B$2:$B$6)</f>
        <v>StepUp</v>
      </c>
      <c r="M9023" t="str">
        <f>_xlfn.XLOOKUP(G9023,dMateriaPrima!$A$2:$A$12,dMateriaPrima!$B$2:$B$12)</f>
        <v>Poliéster</v>
      </c>
      <c r="N9023" s="2">
        <f>_xlfn.XLOOKUP(G9023,dMateriaPrima!$A$2:$A$12,dMateriaPrima!$C$2:$C$12)</f>
        <v>8</v>
      </c>
      <c r="O9023" s="3">
        <f t="shared" si="700"/>
        <v>1752</v>
      </c>
      <c r="P9023" s="4">
        <f t="shared" si="701"/>
        <v>0</v>
      </c>
      <c r="Q9023" s="3">
        <f t="shared" si="702"/>
        <v>1752</v>
      </c>
      <c r="R9023" t="str">
        <f t="shared" si="703"/>
        <v>Em atraso</v>
      </c>
      <c r="S9023" s="5">
        <f t="shared" si="704"/>
        <v>2</v>
      </c>
    </row>
    <row r="9024" spans="1:19" x14ac:dyDescent="0.25">
      <c r="A9024">
        <v>9023</v>
      </c>
      <c r="B9024" s="1">
        <v>44485</v>
      </c>
      <c r="C9024" s="1">
        <v>44486</v>
      </c>
      <c r="D9024" s="1">
        <v>44494</v>
      </c>
      <c r="E9024" s="1">
        <v>44497</v>
      </c>
      <c r="F9024">
        <v>4</v>
      </c>
      <c r="G9024">
        <v>6</v>
      </c>
      <c r="H9024">
        <v>121</v>
      </c>
      <c r="I9024" s="6">
        <v>0</v>
      </c>
      <c r="J9024">
        <v>3</v>
      </c>
      <c r="K9024" t="str">
        <f>_xlfn.XLOOKUP(fCompras!F9024,dComprador!$A$2:$A$7,dComprador!$B$2:$B$7)</f>
        <v>Lira</v>
      </c>
      <c r="L9024" t="str">
        <f>_xlfn.XLOOKUP(J9024,dFornecedor!$A$2:$A$6,dFornecedor!$B$2:$B$6)</f>
        <v>StepUp</v>
      </c>
      <c r="M9024" t="str">
        <f>_xlfn.XLOOKUP(G9024,dMateriaPrima!$A$2:$A$12,dMateriaPrima!$B$2:$B$12)</f>
        <v>Fio Algodão</v>
      </c>
      <c r="N9024" s="2">
        <f>_xlfn.XLOOKUP(G9024,dMateriaPrima!$A$2:$A$12,dMateriaPrima!$C$2:$C$12)</f>
        <v>55.9</v>
      </c>
      <c r="O9024" s="3">
        <f t="shared" si="700"/>
        <v>6763.9</v>
      </c>
      <c r="P9024" s="4">
        <f t="shared" si="701"/>
        <v>0</v>
      </c>
      <c r="Q9024" s="3">
        <f t="shared" si="702"/>
        <v>6763.9</v>
      </c>
      <c r="R9024" t="str">
        <f t="shared" si="703"/>
        <v>Em atraso</v>
      </c>
      <c r="S9024" s="5">
        <f t="shared" si="704"/>
        <v>3</v>
      </c>
    </row>
    <row r="9025" spans="1:19" x14ac:dyDescent="0.25">
      <c r="A9025">
        <v>9024</v>
      </c>
      <c r="B9025" s="1">
        <v>44485</v>
      </c>
      <c r="C9025" s="1">
        <v>44494</v>
      </c>
      <c r="D9025" s="1">
        <v>44498</v>
      </c>
      <c r="E9025" s="1">
        <v>44498</v>
      </c>
      <c r="F9025">
        <v>4</v>
      </c>
      <c r="G9025">
        <v>5</v>
      </c>
      <c r="H9025">
        <v>57</v>
      </c>
      <c r="I9025" s="6">
        <v>0</v>
      </c>
      <c r="J9025">
        <v>2</v>
      </c>
      <c r="K9025" t="str">
        <f>_xlfn.XLOOKUP(fCompras!F9025,dComprador!$A$2:$A$7,dComprador!$B$2:$B$7)</f>
        <v>Lira</v>
      </c>
      <c r="L9025" t="str">
        <f>_xlfn.XLOOKUP(J9025,dFornecedor!$A$2:$A$6,dFornecedor!$B$2:$B$6)</f>
        <v>Minerva</v>
      </c>
      <c r="M9025" t="str">
        <f>_xlfn.XLOOKUP(G9025,dMateriaPrima!$A$2:$A$12,dMateriaPrima!$B$2:$B$12)</f>
        <v>Areia</v>
      </c>
      <c r="N9025" s="2">
        <f>_xlfn.XLOOKUP(G9025,dMateriaPrima!$A$2:$A$12,dMateriaPrima!$C$2:$C$12)</f>
        <v>3.59</v>
      </c>
      <c r="O9025" s="3">
        <f t="shared" si="700"/>
        <v>204.63</v>
      </c>
      <c r="P9025" s="4">
        <f t="shared" si="701"/>
        <v>0</v>
      </c>
      <c r="Q9025" s="3">
        <f t="shared" si="702"/>
        <v>204.63</v>
      </c>
      <c r="R9025" t="str">
        <f t="shared" si="703"/>
        <v>No prazo</v>
      </c>
      <c r="S9025" s="5">
        <f t="shared" si="704"/>
        <v>0</v>
      </c>
    </row>
    <row r="9026" spans="1:19" x14ac:dyDescent="0.25">
      <c r="A9026">
        <v>9025</v>
      </c>
      <c r="B9026" s="1">
        <v>44485</v>
      </c>
      <c r="C9026" s="1">
        <v>44486</v>
      </c>
      <c r="D9026" s="1">
        <v>44505</v>
      </c>
      <c r="E9026" s="1">
        <v>44505</v>
      </c>
      <c r="F9026">
        <v>1</v>
      </c>
      <c r="G9026">
        <v>6</v>
      </c>
      <c r="H9026">
        <v>105</v>
      </c>
      <c r="I9026" s="6">
        <v>0</v>
      </c>
      <c r="J9026">
        <v>3</v>
      </c>
      <c r="K9026" t="str">
        <f>_xlfn.XLOOKUP(fCompras!F9026,dComprador!$A$2:$A$7,dComprador!$B$2:$B$7)</f>
        <v>Alon</v>
      </c>
      <c r="L9026" t="str">
        <f>_xlfn.XLOOKUP(J9026,dFornecedor!$A$2:$A$6,dFornecedor!$B$2:$B$6)</f>
        <v>StepUp</v>
      </c>
      <c r="M9026" t="str">
        <f>_xlfn.XLOOKUP(G9026,dMateriaPrima!$A$2:$A$12,dMateriaPrima!$B$2:$B$12)</f>
        <v>Fio Algodão</v>
      </c>
      <c r="N9026" s="2">
        <f>_xlfn.XLOOKUP(G9026,dMateriaPrima!$A$2:$A$12,dMateriaPrima!$C$2:$C$12)</f>
        <v>55.9</v>
      </c>
      <c r="O9026" s="3">
        <f t="shared" si="700"/>
        <v>5869.5</v>
      </c>
      <c r="P9026" s="4">
        <f t="shared" si="701"/>
        <v>0</v>
      </c>
      <c r="Q9026" s="3">
        <f t="shared" si="702"/>
        <v>5869.5</v>
      </c>
      <c r="R9026" t="str">
        <f t="shared" si="703"/>
        <v>No prazo</v>
      </c>
      <c r="S9026" s="5">
        <f t="shared" si="704"/>
        <v>0</v>
      </c>
    </row>
    <row r="9027" spans="1:19" x14ac:dyDescent="0.25">
      <c r="A9027">
        <v>9026</v>
      </c>
      <c r="B9027" s="1">
        <v>44485</v>
      </c>
      <c r="C9027" s="1">
        <v>44495</v>
      </c>
      <c r="D9027" s="1">
        <v>44506</v>
      </c>
      <c r="E9027" s="1">
        <v>44506</v>
      </c>
      <c r="F9027">
        <v>1</v>
      </c>
      <c r="G9027">
        <v>1</v>
      </c>
      <c r="H9027">
        <v>7</v>
      </c>
      <c r="I9027" s="6">
        <v>0</v>
      </c>
      <c r="J9027">
        <v>1</v>
      </c>
      <c r="K9027" t="str">
        <f>_xlfn.XLOOKUP(fCompras!F9027,dComprador!$A$2:$A$7,dComprador!$B$2:$B$7)</f>
        <v>Alon</v>
      </c>
      <c r="L9027" t="str">
        <f>_xlfn.XLOOKUP(J9027,dFornecedor!$A$2:$A$6,dFornecedor!$B$2:$B$6)</f>
        <v>NorthShore</v>
      </c>
      <c r="M9027" t="str">
        <f>_xlfn.XLOOKUP(G9027,dMateriaPrima!$A$2:$A$12,dMateriaPrima!$B$2:$B$12)</f>
        <v>Tecido</v>
      </c>
      <c r="N9027" s="2">
        <f>_xlfn.XLOOKUP(G9027,dMateriaPrima!$A$2:$A$12,dMateriaPrima!$C$2:$C$12)</f>
        <v>18</v>
      </c>
      <c r="O9027" s="3">
        <f t="shared" ref="O9027:O9090" si="705">PRODUCT(H9027,N9027)</f>
        <v>126</v>
      </c>
      <c r="P9027" s="4">
        <f t="shared" ref="P9027:P9090" si="706">PRODUCT(O9027,I9027)</f>
        <v>0</v>
      </c>
      <c r="Q9027" s="3">
        <f t="shared" ref="Q9027:Q9090" si="707">O9027-P9027</f>
        <v>126</v>
      </c>
      <c r="R9027" t="str">
        <f t="shared" ref="R9027:R9090" si="708">IF(E9027&lt;=D9027,"No prazo",IF(E9027&gt;D9027,"Em atraso"))</f>
        <v>No prazo</v>
      </c>
      <c r="S9027" s="5">
        <f t="shared" ref="S9027:S9090" si="709">IF(E9027 &gt;D9027, E9027-D9027,0)</f>
        <v>0</v>
      </c>
    </row>
    <row r="9028" spans="1:19" x14ac:dyDescent="0.25">
      <c r="A9028">
        <v>9027</v>
      </c>
      <c r="B9028" s="1">
        <v>44485</v>
      </c>
      <c r="C9028" s="1">
        <v>44487</v>
      </c>
      <c r="D9028" s="1">
        <v>44503</v>
      </c>
      <c r="E9028" s="1">
        <v>44508</v>
      </c>
      <c r="F9028">
        <v>1</v>
      </c>
      <c r="G9028">
        <v>4</v>
      </c>
      <c r="H9028">
        <v>19</v>
      </c>
      <c r="I9028" s="6">
        <v>0</v>
      </c>
      <c r="J9028">
        <v>2</v>
      </c>
      <c r="K9028" t="str">
        <f>_xlfn.XLOOKUP(fCompras!F9028,dComprador!$A$2:$A$7,dComprador!$B$2:$B$7)</f>
        <v>Alon</v>
      </c>
      <c r="L9028" t="str">
        <f>_xlfn.XLOOKUP(J9028,dFornecedor!$A$2:$A$6,dFornecedor!$B$2:$B$6)</f>
        <v>Minerva</v>
      </c>
      <c r="M9028" t="str">
        <f>_xlfn.XLOOKUP(G9028,dMateriaPrima!$A$2:$A$12,dMateriaPrima!$B$2:$B$12)</f>
        <v>Madeira</v>
      </c>
      <c r="N9028" s="2">
        <f>_xlfn.XLOOKUP(G9028,dMateriaPrima!$A$2:$A$12,dMateriaPrima!$C$2:$C$12)</f>
        <v>168</v>
      </c>
      <c r="O9028" s="3">
        <f t="shared" si="705"/>
        <v>3192</v>
      </c>
      <c r="P9028" s="4">
        <f t="shared" si="706"/>
        <v>0</v>
      </c>
      <c r="Q9028" s="3">
        <f t="shared" si="707"/>
        <v>3192</v>
      </c>
      <c r="R9028" t="str">
        <f t="shared" si="708"/>
        <v>Em atraso</v>
      </c>
      <c r="S9028" s="5">
        <f t="shared" si="709"/>
        <v>5</v>
      </c>
    </row>
    <row r="9029" spans="1:19" x14ac:dyDescent="0.25">
      <c r="A9029">
        <v>9028</v>
      </c>
      <c r="B9029" s="1">
        <v>44485</v>
      </c>
      <c r="C9029" s="1">
        <v>44485</v>
      </c>
      <c r="D9029" s="1">
        <v>44501</v>
      </c>
      <c r="E9029" s="1">
        <v>44502</v>
      </c>
      <c r="F9029">
        <v>1</v>
      </c>
      <c r="G9029">
        <v>5</v>
      </c>
      <c r="H9029">
        <v>137</v>
      </c>
      <c r="I9029" s="6">
        <v>0</v>
      </c>
      <c r="J9029">
        <v>2</v>
      </c>
      <c r="K9029" t="str">
        <f>_xlfn.XLOOKUP(fCompras!F9029,dComprador!$A$2:$A$7,dComprador!$B$2:$B$7)</f>
        <v>Alon</v>
      </c>
      <c r="L9029" t="str">
        <f>_xlfn.XLOOKUP(J9029,dFornecedor!$A$2:$A$6,dFornecedor!$B$2:$B$6)</f>
        <v>Minerva</v>
      </c>
      <c r="M9029" t="str">
        <f>_xlfn.XLOOKUP(G9029,dMateriaPrima!$A$2:$A$12,dMateriaPrima!$B$2:$B$12)</f>
        <v>Areia</v>
      </c>
      <c r="N9029" s="2">
        <f>_xlfn.XLOOKUP(G9029,dMateriaPrima!$A$2:$A$12,dMateriaPrima!$C$2:$C$12)</f>
        <v>3.59</v>
      </c>
      <c r="O9029" s="3">
        <f t="shared" si="705"/>
        <v>491.83</v>
      </c>
      <c r="P9029" s="4">
        <f t="shared" si="706"/>
        <v>0</v>
      </c>
      <c r="Q9029" s="3">
        <f t="shared" si="707"/>
        <v>491.83</v>
      </c>
      <c r="R9029" t="str">
        <f t="shared" si="708"/>
        <v>Em atraso</v>
      </c>
      <c r="S9029" s="5">
        <f t="shared" si="709"/>
        <v>1</v>
      </c>
    </row>
    <row r="9030" spans="1:19" x14ac:dyDescent="0.25">
      <c r="A9030">
        <v>9029</v>
      </c>
      <c r="B9030" s="1">
        <v>44485</v>
      </c>
      <c r="C9030" s="1">
        <v>44490</v>
      </c>
      <c r="D9030" s="1">
        <v>44505</v>
      </c>
      <c r="E9030" s="1">
        <v>44508</v>
      </c>
      <c r="F9030">
        <v>1</v>
      </c>
      <c r="G9030">
        <v>9</v>
      </c>
      <c r="H9030">
        <v>110</v>
      </c>
      <c r="I9030" s="6">
        <v>0</v>
      </c>
      <c r="J9030">
        <v>3</v>
      </c>
      <c r="K9030" t="str">
        <f>_xlfn.XLOOKUP(fCompras!F9030,dComprador!$A$2:$A$7,dComprador!$B$2:$B$7)</f>
        <v>Alon</v>
      </c>
      <c r="L9030" t="str">
        <f>_xlfn.XLOOKUP(J9030,dFornecedor!$A$2:$A$6,dFornecedor!$B$2:$B$6)</f>
        <v>StepUp</v>
      </c>
      <c r="M9030" t="str">
        <f>_xlfn.XLOOKUP(G9030,dMateriaPrima!$A$2:$A$12,dMateriaPrima!$B$2:$B$12)</f>
        <v>Couro</v>
      </c>
      <c r="N9030" s="2">
        <f>_xlfn.XLOOKUP(G9030,dMateriaPrima!$A$2:$A$12,dMateriaPrima!$C$2:$C$12)</f>
        <v>4.4000000000000004</v>
      </c>
      <c r="O9030" s="3">
        <f t="shared" si="705"/>
        <v>484.00000000000006</v>
      </c>
      <c r="P9030" s="4">
        <f t="shared" si="706"/>
        <v>0</v>
      </c>
      <c r="Q9030" s="3">
        <f t="shared" si="707"/>
        <v>484.00000000000006</v>
      </c>
      <c r="R9030" t="str">
        <f t="shared" si="708"/>
        <v>Em atraso</v>
      </c>
      <c r="S9030" s="5">
        <f t="shared" si="709"/>
        <v>3</v>
      </c>
    </row>
    <row r="9031" spans="1:19" x14ac:dyDescent="0.25">
      <c r="A9031">
        <v>9030</v>
      </c>
      <c r="B9031" s="1">
        <v>44485</v>
      </c>
      <c r="C9031" s="1">
        <v>44494</v>
      </c>
      <c r="D9031" s="1">
        <v>44516</v>
      </c>
      <c r="E9031" s="1">
        <v>44519</v>
      </c>
      <c r="F9031">
        <v>1</v>
      </c>
      <c r="G9031">
        <v>9</v>
      </c>
      <c r="H9031">
        <v>350</v>
      </c>
      <c r="I9031" s="6">
        <v>0</v>
      </c>
      <c r="J9031">
        <v>2</v>
      </c>
      <c r="K9031" t="str">
        <f>_xlfn.XLOOKUP(fCompras!F9031,dComprador!$A$2:$A$7,dComprador!$B$2:$B$7)</f>
        <v>Alon</v>
      </c>
      <c r="L9031" t="str">
        <f>_xlfn.XLOOKUP(J9031,dFornecedor!$A$2:$A$6,dFornecedor!$B$2:$B$6)</f>
        <v>Minerva</v>
      </c>
      <c r="M9031" t="str">
        <f>_xlfn.XLOOKUP(G9031,dMateriaPrima!$A$2:$A$12,dMateriaPrima!$B$2:$B$12)</f>
        <v>Couro</v>
      </c>
      <c r="N9031" s="2">
        <f>_xlfn.XLOOKUP(G9031,dMateriaPrima!$A$2:$A$12,dMateriaPrima!$C$2:$C$12)</f>
        <v>4.4000000000000004</v>
      </c>
      <c r="O9031" s="3">
        <f t="shared" si="705"/>
        <v>1540.0000000000002</v>
      </c>
      <c r="P9031" s="4">
        <f t="shared" si="706"/>
        <v>0</v>
      </c>
      <c r="Q9031" s="3">
        <f t="shared" si="707"/>
        <v>1540.0000000000002</v>
      </c>
      <c r="R9031" t="str">
        <f t="shared" si="708"/>
        <v>Em atraso</v>
      </c>
      <c r="S9031" s="5">
        <f t="shared" si="709"/>
        <v>3</v>
      </c>
    </row>
    <row r="9032" spans="1:19" x14ac:dyDescent="0.25">
      <c r="A9032">
        <v>9031</v>
      </c>
      <c r="B9032" s="1">
        <v>44485</v>
      </c>
      <c r="C9032" s="1">
        <v>44485</v>
      </c>
      <c r="D9032" s="1">
        <v>44518</v>
      </c>
      <c r="E9032" s="1">
        <v>44522</v>
      </c>
      <c r="F9032">
        <v>1</v>
      </c>
      <c r="G9032">
        <v>10</v>
      </c>
      <c r="H9032">
        <v>24</v>
      </c>
      <c r="I9032" s="6">
        <v>0</v>
      </c>
      <c r="J9032">
        <v>2</v>
      </c>
      <c r="K9032" t="str">
        <f>_xlfn.XLOOKUP(fCompras!F9032,dComprador!$A$2:$A$7,dComprador!$B$2:$B$7)</f>
        <v>Alon</v>
      </c>
      <c r="L9032" t="str">
        <f>_xlfn.XLOOKUP(J9032,dFornecedor!$A$2:$A$6,dFornecedor!$B$2:$B$6)</f>
        <v>Minerva</v>
      </c>
      <c r="M9032" t="str">
        <f>_xlfn.XLOOKUP(G9032,dMateriaPrima!$A$2:$A$12,dMateriaPrima!$B$2:$B$12)</f>
        <v>Pedra Britada</v>
      </c>
      <c r="N9032" s="2">
        <f>_xlfn.XLOOKUP(G9032,dMateriaPrima!$A$2:$A$12,dMateriaPrima!$C$2:$C$12)</f>
        <v>56</v>
      </c>
      <c r="O9032" s="3">
        <f t="shared" si="705"/>
        <v>1344</v>
      </c>
      <c r="P9032" s="4">
        <f t="shared" si="706"/>
        <v>0</v>
      </c>
      <c r="Q9032" s="3">
        <f t="shared" si="707"/>
        <v>1344</v>
      </c>
      <c r="R9032" t="str">
        <f t="shared" si="708"/>
        <v>Em atraso</v>
      </c>
      <c r="S9032" s="5">
        <f t="shared" si="709"/>
        <v>4</v>
      </c>
    </row>
    <row r="9033" spans="1:19" x14ac:dyDescent="0.25">
      <c r="A9033">
        <v>9032</v>
      </c>
      <c r="B9033" s="1">
        <v>44485</v>
      </c>
      <c r="C9033" s="1">
        <v>44492</v>
      </c>
      <c r="D9033" s="1">
        <v>44516</v>
      </c>
      <c r="E9033" s="1">
        <v>44518</v>
      </c>
      <c r="F9033">
        <v>1</v>
      </c>
      <c r="G9033">
        <v>10</v>
      </c>
      <c r="H9033">
        <v>170</v>
      </c>
      <c r="I9033" s="6">
        <v>0</v>
      </c>
      <c r="J9033">
        <v>2</v>
      </c>
      <c r="K9033" t="str">
        <f>_xlfn.XLOOKUP(fCompras!F9033,dComprador!$A$2:$A$7,dComprador!$B$2:$B$7)</f>
        <v>Alon</v>
      </c>
      <c r="L9033" t="str">
        <f>_xlfn.XLOOKUP(J9033,dFornecedor!$A$2:$A$6,dFornecedor!$B$2:$B$6)</f>
        <v>Minerva</v>
      </c>
      <c r="M9033" t="str">
        <f>_xlfn.XLOOKUP(G9033,dMateriaPrima!$A$2:$A$12,dMateriaPrima!$B$2:$B$12)</f>
        <v>Pedra Britada</v>
      </c>
      <c r="N9033" s="2">
        <f>_xlfn.XLOOKUP(G9033,dMateriaPrima!$A$2:$A$12,dMateriaPrima!$C$2:$C$12)</f>
        <v>56</v>
      </c>
      <c r="O9033" s="3">
        <f t="shared" si="705"/>
        <v>9520</v>
      </c>
      <c r="P9033" s="4">
        <f t="shared" si="706"/>
        <v>0</v>
      </c>
      <c r="Q9033" s="3">
        <f t="shared" si="707"/>
        <v>9520</v>
      </c>
      <c r="R9033" t="str">
        <f t="shared" si="708"/>
        <v>Em atraso</v>
      </c>
      <c r="S9033" s="5">
        <f t="shared" si="709"/>
        <v>2</v>
      </c>
    </row>
    <row r="9034" spans="1:19" x14ac:dyDescent="0.25">
      <c r="A9034">
        <v>9033</v>
      </c>
      <c r="B9034" s="1">
        <v>44485</v>
      </c>
      <c r="C9034" s="1">
        <v>44485</v>
      </c>
      <c r="D9034" s="1">
        <v>44509</v>
      </c>
      <c r="E9034" s="1">
        <v>44511</v>
      </c>
      <c r="F9034">
        <v>1</v>
      </c>
      <c r="G9034">
        <v>9</v>
      </c>
      <c r="H9034">
        <v>487</v>
      </c>
      <c r="I9034" s="6">
        <v>0</v>
      </c>
      <c r="J9034">
        <v>2</v>
      </c>
      <c r="K9034" t="str">
        <f>_xlfn.XLOOKUP(fCompras!F9034,dComprador!$A$2:$A$7,dComprador!$B$2:$B$7)</f>
        <v>Alon</v>
      </c>
      <c r="L9034" t="str">
        <f>_xlfn.XLOOKUP(J9034,dFornecedor!$A$2:$A$6,dFornecedor!$B$2:$B$6)</f>
        <v>Minerva</v>
      </c>
      <c r="M9034" t="str">
        <f>_xlfn.XLOOKUP(G9034,dMateriaPrima!$A$2:$A$12,dMateriaPrima!$B$2:$B$12)</f>
        <v>Couro</v>
      </c>
      <c r="N9034" s="2">
        <f>_xlfn.XLOOKUP(G9034,dMateriaPrima!$A$2:$A$12,dMateriaPrima!$C$2:$C$12)</f>
        <v>4.4000000000000004</v>
      </c>
      <c r="O9034" s="3">
        <f t="shared" si="705"/>
        <v>2142.8000000000002</v>
      </c>
      <c r="P9034" s="4">
        <f t="shared" si="706"/>
        <v>0</v>
      </c>
      <c r="Q9034" s="3">
        <f t="shared" si="707"/>
        <v>2142.8000000000002</v>
      </c>
      <c r="R9034" t="str">
        <f t="shared" si="708"/>
        <v>Em atraso</v>
      </c>
      <c r="S9034" s="5">
        <f t="shared" si="709"/>
        <v>2</v>
      </c>
    </row>
    <row r="9035" spans="1:19" x14ac:dyDescent="0.25">
      <c r="A9035">
        <v>9034</v>
      </c>
      <c r="B9035" s="1">
        <v>44486</v>
      </c>
      <c r="C9035" s="1">
        <v>44495</v>
      </c>
      <c r="D9035" s="1">
        <v>44497</v>
      </c>
      <c r="E9035" s="1">
        <v>44497</v>
      </c>
      <c r="F9035">
        <v>4</v>
      </c>
      <c r="G9035">
        <v>7</v>
      </c>
      <c r="H9035">
        <v>390</v>
      </c>
      <c r="I9035" s="6">
        <v>0</v>
      </c>
      <c r="J9035">
        <v>1</v>
      </c>
      <c r="K9035" t="str">
        <f>_xlfn.XLOOKUP(fCompras!F9035,dComprador!$A$2:$A$7,dComprador!$B$2:$B$7)</f>
        <v>Lira</v>
      </c>
      <c r="L9035" t="str">
        <f>_xlfn.XLOOKUP(J9035,dFornecedor!$A$2:$A$6,dFornecedor!$B$2:$B$6)</f>
        <v>NorthShore</v>
      </c>
      <c r="M9035" t="str">
        <f>_xlfn.XLOOKUP(G9035,dMateriaPrima!$A$2:$A$12,dMateriaPrima!$B$2:$B$12)</f>
        <v>Poliéster</v>
      </c>
      <c r="N9035" s="2">
        <f>_xlfn.XLOOKUP(G9035,dMateriaPrima!$A$2:$A$12,dMateriaPrima!$C$2:$C$12)</f>
        <v>8</v>
      </c>
      <c r="O9035" s="3">
        <f t="shared" si="705"/>
        <v>3120</v>
      </c>
      <c r="P9035" s="4">
        <f t="shared" si="706"/>
        <v>0</v>
      </c>
      <c r="Q9035" s="3">
        <f t="shared" si="707"/>
        <v>3120</v>
      </c>
      <c r="R9035" t="str">
        <f t="shared" si="708"/>
        <v>No prazo</v>
      </c>
      <c r="S9035" s="5">
        <f t="shared" si="709"/>
        <v>0</v>
      </c>
    </row>
    <row r="9036" spans="1:19" x14ac:dyDescent="0.25">
      <c r="A9036">
        <v>9035</v>
      </c>
      <c r="B9036" s="1">
        <v>44486</v>
      </c>
      <c r="C9036" s="1">
        <v>44487</v>
      </c>
      <c r="D9036" s="1">
        <v>44492</v>
      </c>
      <c r="E9036" s="1">
        <v>44494</v>
      </c>
      <c r="F9036">
        <v>4</v>
      </c>
      <c r="G9036">
        <v>3</v>
      </c>
      <c r="H9036">
        <v>33</v>
      </c>
      <c r="I9036" s="6">
        <v>0</v>
      </c>
      <c r="J9036">
        <v>3</v>
      </c>
      <c r="K9036" t="str">
        <f>_xlfn.XLOOKUP(fCompras!F9036,dComprador!$A$2:$A$7,dComprador!$B$2:$B$7)</f>
        <v>Lira</v>
      </c>
      <c r="L9036" t="str">
        <f>_xlfn.XLOOKUP(J9036,dFornecedor!$A$2:$A$6,dFornecedor!$B$2:$B$6)</f>
        <v>StepUp</v>
      </c>
      <c r="M9036" t="str">
        <f>_xlfn.XLOOKUP(G9036,dMateriaPrima!$A$2:$A$12,dMateriaPrima!$B$2:$B$12)</f>
        <v>Barra Metal</v>
      </c>
      <c r="N9036" s="2">
        <f>_xlfn.XLOOKUP(G9036,dMateriaPrima!$A$2:$A$12,dMateriaPrima!$C$2:$C$12)</f>
        <v>565</v>
      </c>
      <c r="O9036" s="3">
        <f t="shared" si="705"/>
        <v>18645</v>
      </c>
      <c r="P9036" s="4">
        <f t="shared" si="706"/>
        <v>0</v>
      </c>
      <c r="Q9036" s="3">
        <f t="shared" si="707"/>
        <v>18645</v>
      </c>
      <c r="R9036" t="str">
        <f t="shared" si="708"/>
        <v>Em atraso</v>
      </c>
      <c r="S9036" s="5">
        <f t="shared" si="709"/>
        <v>2</v>
      </c>
    </row>
    <row r="9037" spans="1:19" x14ac:dyDescent="0.25">
      <c r="A9037">
        <v>9036</v>
      </c>
      <c r="B9037" s="1">
        <v>44486</v>
      </c>
      <c r="C9037" s="1">
        <v>44486</v>
      </c>
      <c r="D9037" s="1">
        <v>44493</v>
      </c>
      <c r="E9037" s="1">
        <v>44495</v>
      </c>
      <c r="F9037">
        <v>4</v>
      </c>
      <c r="G9037">
        <v>4</v>
      </c>
      <c r="H9037">
        <v>60</v>
      </c>
      <c r="I9037" s="6">
        <v>0</v>
      </c>
      <c r="J9037">
        <v>2</v>
      </c>
      <c r="K9037" t="str">
        <f>_xlfn.XLOOKUP(fCompras!F9037,dComprador!$A$2:$A$7,dComprador!$B$2:$B$7)</f>
        <v>Lira</v>
      </c>
      <c r="L9037" t="str">
        <f>_xlfn.XLOOKUP(J9037,dFornecedor!$A$2:$A$6,dFornecedor!$B$2:$B$6)</f>
        <v>Minerva</v>
      </c>
      <c r="M9037" t="str">
        <f>_xlfn.XLOOKUP(G9037,dMateriaPrima!$A$2:$A$12,dMateriaPrima!$B$2:$B$12)</f>
        <v>Madeira</v>
      </c>
      <c r="N9037" s="2">
        <f>_xlfn.XLOOKUP(G9037,dMateriaPrima!$A$2:$A$12,dMateriaPrima!$C$2:$C$12)</f>
        <v>168</v>
      </c>
      <c r="O9037" s="3">
        <f t="shared" si="705"/>
        <v>10080</v>
      </c>
      <c r="P9037" s="4">
        <f t="shared" si="706"/>
        <v>0</v>
      </c>
      <c r="Q9037" s="3">
        <f t="shared" si="707"/>
        <v>10080</v>
      </c>
      <c r="R9037" t="str">
        <f t="shared" si="708"/>
        <v>Em atraso</v>
      </c>
      <c r="S9037" s="5">
        <f t="shared" si="709"/>
        <v>2</v>
      </c>
    </row>
    <row r="9038" spans="1:19" x14ac:dyDescent="0.25">
      <c r="A9038">
        <v>9037</v>
      </c>
      <c r="B9038" s="1">
        <v>44486</v>
      </c>
      <c r="C9038" s="1">
        <v>44486</v>
      </c>
      <c r="D9038" s="1">
        <v>44494</v>
      </c>
      <c r="E9038" s="1">
        <v>44494</v>
      </c>
      <c r="F9038">
        <v>4</v>
      </c>
      <c r="G9038">
        <v>7</v>
      </c>
      <c r="H9038">
        <v>257</v>
      </c>
      <c r="I9038" s="6">
        <v>0</v>
      </c>
      <c r="J9038">
        <v>5</v>
      </c>
      <c r="K9038" t="str">
        <f>_xlfn.XLOOKUP(fCompras!F9038,dComprador!$A$2:$A$7,dComprador!$B$2:$B$7)</f>
        <v>Lira</v>
      </c>
      <c r="L9038" t="str">
        <f>_xlfn.XLOOKUP(J9038,dFornecedor!$A$2:$A$6,dFornecedor!$B$2:$B$6)</f>
        <v>Atlas</v>
      </c>
      <c r="M9038" t="str">
        <f>_xlfn.XLOOKUP(G9038,dMateriaPrima!$A$2:$A$12,dMateriaPrima!$B$2:$B$12)</f>
        <v>Poliéster</v>
      </c>
      <c r="N9038" s="2">
        <f>_xlfn.XLOOKUP(G9038,dMateriaPrima!$A$2:$A$12,dMateriaPrima!$C$2:$C$12)</f>
        <v>8</v>
      </c>
      <c r="O9038" s="3">
        <f t="shared" si="705"/>
        <v>2056</v>
      </c>
      <c r="P9038" s="4">
        <f t="shared" si="706"/>
        <v>0</v>
      </c>
      <c r="Q9038" s="3">
        <f t="shared" si="707"/>
        <v>2056</v>
      </c>
      <c r="R9038" t="str">
        <f t="shared" si="708"/>
        <v>No prazo</v>
      </c>
      <c r="S9038" s="5">
        <f t="shared" si="709"/>
        <v>0</v>
      </c>
    </row>
    <row r="9039" spans="1:19" x14ac:dyDescent="0.25">
      <c r="A9039">
        <v>9038</v>
      </c>
      <c r="B9039" s="1">
        <v>44486</v>
      </c>
      <c r="C9039" s="1">
        <v>44487</v>
      </c>
      <c r="D9039" s="1">
        <v>44507</v>
      </c>
      <c r="E9039" s="1">
        <v>44508</v>
      </c>
      <c r="F9039">
        <v>1</v>
      </c>
      <c r="G9039">
        <v>5</v>
      </c>
      <c r="H9039">
        <v>396</v>
      </c>
      <c r="I9039" s="6">
        <v>0</v>
      </c>
      <c r="J9039">
        <v>3</v>
      </c>
      <c r="K9039" t="str">
        <f>_xlfn.XLOOKUP(fCompras!F9039,dComprador!$A$2:$A$7,dComprador!$B$2:$B$7)</f>
        <v>Alon</v>
      </c>
      <c r="L9039" t="str">
        <f>_xlfn.XLOOKUP(J9039,dFornecedor!$A$2:$A$6,dFornecedor!$B$2:$B$6)</f>
        <v>StepUp</v>
      </c>
      <c r="M9039" t="str">
        <f>_xlfn.XLOOKUP(G9039,dMateriaPrima!$A$2:$A$12,dMateriaPrima!$B$2:$B$12)</f>
        <v>Areia</v>
      </c>
      <c r="N9039" s="2">
        <f>_xlfn.XLOOKUP(G9039,dMateriaPrima!$A$2:$A$12,dMateriaPrima!$C$2:$C$12)</f>
        <v>3.59</v>
      </c>
      <c r="O9039" s="3">
        <f t="shared" si="705"/>
        <v>1421.6399999999999</v>
      </c>
      <c r="P9039" s="4">
        <f t="shared" si="706"/>
        <v>0</v>
      </c>
      <c r="Q9039" s="3">
        <f t="shared" si="707"/>
        <v>1421.6399999999999</v>
      </c>
      <c r="R9039" t="str">
        <f t="shared" si="708"/>
        <v>Em atraso</v>
      </c>
      <c r="S9039" s="5">
        <f t="shared" si="709"/>
        <v>1</v>
      </c>
    </row>
    <row r="9040" spans="1:19" x14ac:dyDescent="0.25">
      <c r="A9040">
        <v>9039</v>
      </c>
      <c r="B9040" s="1">
        <v>44486</v>
      </c>
      <c r="C9040" s="1">
        <v>44491</v>
      </c>
      <c r="D9040" s="1">
        <v>44517</v>
      </c>
      <c r="E9040" s="1">
        <v>44521</v>
      </c>
      <c r="F9040">
        <v>1</v>
      </c>
      <c r="G9040">
        <v>11</v>
      </c>
      <c r="H9040">
        <v>292</v>
      </c>
      <c r="I9040" s="6">
        <v>0.27</v>
      </c>
      <c r="J9040">
        <v>2</v>
      </c>
      <c r="K9040" t="str">
        <f>_xlfn.XLOOKUP(fCompras!F9040,dComprador!$A$2:$A$7,dComprador!$B$2:$B$7)</f>
        <v>Alon</v>
      </c>
      <c r="L9040" t="str">
        <f>_xlfn.XLOOKUP(J9040,dFornecedor!$A$2:$A$6,dFornecedor!$B$2:$B$6)</f>
        <v>Minerva</v>
      </c>
      <c r="M9040" t="str">
        <f>_xlfn.XLOOKUP(G9040,dMateriaPrima!$A$2:$A$12,dMateriaPrima!$B$2:$B$12)</f>
        <v>Papel</v>
      </c>
      <c r="N9040" s="2">
        <f>_xlfn.XLOOKUP(G9040,dMateriaPrima!$A$2:$A$12,dMateriaPrima!$C$2:$C$12)</f>
        <v>9</v>
      </c>
      <c r="O9040" s="3">
        <f t="shared" si="705"/>
        <v>2628</v>
      </c>
      <c r="P9040" s="4">
        <f t="shared" si="706"/>
        <v>709.56000000000006</v>
      </c>
      <c r="Q9040" s="3">
        <f t="shared" si="707"/>
        <v>1918.44</v>
      </c>
      <c r="R9040" t="str">
        <f t="shared" si="708"/>
        <v>Em atraso</v>
      </c>
      <c r="S9040" s="5">
        <f t="shared" si="709"/>
        <v>4</v>
      </c>
    </row>
    <row r="9041" spans="1:19" x14ac:dyDescent="0.25">
      <c r="A9041">
        <v>9040</v>
      </c>
      <c r="B9041" s="1">
        <v>44486</v>
      </c>
      <c r="C9041" s="1">
        <v>44486</v>
      </c>
      <c r="D9041" s="1">
        <v>44519</v>
      </c>
      <c r="E9041" s="1">
        <v>44520</v>
      </c>
      <c r="F9041">
        <v>1</v>
      </c>
      <c r="G9041">
        <v>1</v>
      </c>
      <c r="H9041">
        <v>124</v>
      </c>
      <c r="I9041" s="6">
        <v>0</v>
      </c>
      <c r="J9041">
        <v>5</v>
      </c>
      <c r="K9041" t="str">
        <f>_xlfn.XLOOKUP(fCompras!F9041,dComprador!$A$2:$A$7,dComprador!$B$2:$B$7)</f>
        <v>Alon</v>
      </c>
      <c r="L9041" t="str">
        <f>_xlfn.XLOOKUP(J9041,dFornecedor!$A$2:$A$6,dFornecedor!$B$2:$B$6)</f>
        <v>Atlas</v>
      </c>
      <c r="M9041" t="str">
        <f>_xlfn.XLOOKUP(G9041,dMateriaPrima!$A$2:$A$12,dMateriaPrima!$B$2:$B$12)</f>
        <v>Tecido</v>
      </c>
      <c r="N9041" s="2">
        <f>_xlfn.XLOOKUP(G9041,dMateriaPrima!$A$2:$A$12,dMateriaPrima!$C$2:$C$12)</f>
        <v>18</v>
      </c>
      <c r="O9041" s="3">
        <f t="shared" si="705"/>
        <v>2232</v>
      </c>
      <c r="P9041" s="4">
        <f t="shared" si="706"/>
        <v>0</v>
      </c>
      <c r="Q9041" s="3">
        <f t="shared" si="707"/>
        <v>2232</v>
      </c>
      <c r="R9041" t="str">
        <f t="shared" si="708"/>
        <v>Em atraso</v>
      </c>
      <c r="S9041" s="5">
        <f t="shared" si="709"/>
        <v>1</v>
      </c>
    </row>
    <row r="9042" spans="1:19" x14ac:dyDescent="0.25">
      <c r="A9042">
        <v>9041</v>
      </c>
      <c r="B9042" s="1">
        <v>44486</v>
      </c>
      <c r="C9042" s="1">
        <v>44495</v>
      </c>
      <c r="D9042" s="1">
        <v>44510</v>
      </c>
      <c r="E9042" s="1">
        <v>44513</v>
      </c>
      <c r="F9042">
        <v>1</v>
      </c>
      <c r="G9042">
        <v>6</v>
      </c>
      <c r="H9042">
        <v>119</v>
      </c>
      <c r="I9042" s="6">
        <v>0</v>
      </c>
      <c r="J9042">
        <v>3</v>
      </c>
      <c r="K9042" t="str">
        <f>_xlfn.XLOOKUP(fCompras!F9042,dComprador!$A$2:$A$7,dComprador!$B$2:$B$7)</f>
        <v>Alon</v>
      </c>
      <c r="L9042" t="str">
        <f>_xlfn.XLOOKUP(J9042,dFornecedor!$A$2:$A$6,dFornecedor!$B$2:$B$6)</f>
        <v>StepUp</v>
      </c>
      <c r="M9042" t="str">
        <f>_xlfn.XLOOKUP(G9042,dMateriaPrima!$A$2:$A$12,dMateriaPrima!$B$2:$B$12)</f>
        <v>Fio Algodão</v>
      </c>
      <c r="N9042" s="2">
        <f>_xlfn.XLOOKUP(G9042,dMateriaPrima!$A$2:$A$12,dMateriaPrima!$C$2:$C$12)</f>
        <v>55.9</v>
      </c>
      <c r="O9042" s="3">
        <f t="shared" si="705"/>
        <v>6652.0999999999995</v>
      </c>
      <c r="P9042" s="4">
        <f t="shared" si="706"/>
        <v>0</v>
      </c>
      <c r="Q9042" s="3">
        <f t="shared" si="707"/>
        <v>6652.0999999999995</v>
      </c>
      <c r="R9042" t="str">
        <f t="shared" si="708"/>
        <v>Em atraso</v>
      </c>
      <c r="S9042" s="5">
        <f t="shared" si="709"/>
        <v>3</v>
      </c>
    </row>
    <row r="9043" spans="1:19" x14ac:dyDescent="0.25">
      <c r="A9043">
        <v>9042</v>
      </c>
      <c r="B9043" s="1">
        <v>44487</v>
      </c>
      <c r="C9043" s="1">
        <v>44488</v>
      </c>
      <c r="D9043" s="1">
        <v>44494</v>
      </c>
      <c r="E9043" s="1">
        <v>44494</v>
      </c>
      <c r="F9043">
        <v>4</v>
      </c>
      <c r="G9043">
        <v>5</v>
      </c>
      <c r="H9043">
        <v>117</v>
      </c>
      <c r="I9043" s="6">
        <v>0</v>
      </c>
      <c r="J9043">
        <v>3</v>
      </c>
      <c r="K9043" t="str">
        <f>_xlfn.XLOOKUP(fCompras!F9043,dComprador!$A$2:$A$7,dComprador!$B$2:$B$7)</f>
        <v>Lira</v>
      </c>
      <c r="L9043" t="str">
        <f>_xlfn.XLOOKUP(J9043,dFornecedor!$A$2:$A$6,dFornecedor!$B$2:$B$6)</f>
        <v>StepUp</v>
      </c>
      <c r="M9043" t="str">
        <f>_xlfn.XLOOKUP(G9043,dMateriaPrima!$A$2:$A$12,dMateriaPrima!$B$2:$B$12)</f>
        <v>Areia</v>
      </c>
      <c r="N9043" s="2">
        <f>_xlfn.XLOOKUP(G9043,dMateriaPrima!$A$2:$A$12,dMateriaPrima!$C$2:$C$12)</f>
        <v>3.59</v>
      </c>
      <c r="O9043" s="3">
        <f t="shared" si="705"/>
        <v>420.03</v>
      </c>
      <c r="P9043" s="4">
        <f t="shared" si="706"/>
        <v>0</v>
      </c>
      <c r="Q9043" s="3">
        <f t="shared" si="707"/>
        <v>420.03</v>
      </c>
      <c r="R9043" t="str">
        <f t="shared" si="708"/>
        <v>No prazo</v>
      </c>
      <c r="S9043" s="5">
        <f t="shared" si="709"/>
        <v>0</v>
      </c>
    </row>
    <row r="9044" spans="1:19" x14ac:dyDescent="0.25">
      <c r="A9044">
        <v>9043</v>
      </c>
      <c r="B9044" s="1">
        <v>44487</v>
      </c>
      <c r="C9044" s="1">
        <v>44488</v>
      </c>
      <c r="D9044" s="1">
        <v>44494</v>
      </c>
      <c r="E9044" s="1">
        <v>44496</v>
      </c>
      <c r="F9044">
        <v>4</v>
      </c>
      <c r="G9044">
        <v>7</v>
      </c>
      <c r="H9044">
        <v>138</v>
      </c>
      <c r="I9044" s="6">
        <v>0</v>
      </c>
      <c r="J9044">
        <v>3</v>
      </c>
      <c r="K9044" t="str">
        <f>_xlfn.XLOOKUP(fCompras!F9044,dComprador!$A$2:$A$7,dComprador!$B$2:$B$7)</f>
        <v>Lira</v>
      </c>
      <c r="L9044" t="str">
        <f>_xlfn.XLOOKUP(J9044,dFornecedor!$A$2:$A$6,dFornecedor!$B$2:$B$6)</f>
        <v>StepUp</v>
      </c>
      <c r="M9044" t="str">
        <f>_xlfn.XLOOKUP(G9044,dMateriaPrima!$A$2:$A$12,dMateriaPrima!$B$2:$B$12)</f>
        <v>Poliéster</v>
      </c>
      <c r="N9044" s="2">
        <f>_xlfn.XLOOKUP(G9044,dMateriaPrima!$A$2:$A$12,dMateriaPrima!$C$2:$C$12)</f>
        <v>8</v>
      </c>
      <c r="O9044" s="3">
        <f t="shared" si="705"/>
        <v>1104</v>
      </c>
      <c r="P9044" s="4">
        <f t="shared" si="706"/>
        <v>0</v>
      </c>
      <c r="Q9044" s="3">
        <f t="shared" si="707"/>
        <v>1104</v>
      </c>
      <c r="R9044" t="str">
        <f t="shared" si="708"/>
        <v>Em atraso</v>
      </c>
      <c r="S9044" s="5">
        <f t="shared" si="709"/>
        <v>2</v>
      </c>
    </row>
    <row r="9045" spans="1:19" x14ac:dyDescent="0.25">
      <c r="A9045">
        <v>9044</v>
      </c>
      <c r="B9045" s="1">
        <v>44487</v>
      </c>
      <c r="C9045" s="1">
        <v>44490</v>
      </c>
      <c r="D9045" s="1">
        <v>44495</v>
      </c>
      <c r="E9045" s="1">
        <v>44497</v>
      </c>
      <c r="F9045">
        <v>4</v>
      </c>
      <c r="G9045">
        <v>5</v>
      </c>
      <c r="H9045">
        <v>258</v>
      </c>
      <c r="I9045" s="6">
        <v>0</v>
      </c>
      <c r="J9045">
        <v>4</v>
      </c>
      <c r="K9045" t="str">
        <f>_xlfn.XLOOKUP(fCompras!F9045,dComprador!$A$2:$A$7,dComprador!$B$2:$B$7)</f>
        <v>Lira</v>
      </c>
      <c r="L9045" t="str">
        <f>_xlfn.XLOOKUP(J9045,dFornecedor!$A$2:$A$6,dFornecedor!$B$2:$B$6)</f>
        <v>AlphaOmega</v>
      </c>
      <c r="M9045" t="str">
        <f>_xlfn.XLOOKUP(G9045,dMateriaPrima!$A$2:$A$12,dMateriaPrima!$B$2:$B$12)</f>
        <v>Areia</v>
      </c>
      <c r="N9045" s="2">
        <f>_xlfn.XLOOKUP(G9045,dMateriaPrima!$A$2:$A$12,dMateriaPrima!$C$2:$C$12)</f>
        <v>3.59</v>
      </c>
      <c r="O9045" s="3">
        <f t="shared" si="705"/>
        <v>926.21999999999991</v>
      </c>
      <c r="P9045" s="4">
        <f t="shared" si="706"/>
        <v>0</v>
      </c>
      <c r="Q9045" s="3">
        <f t="shared" si="707"/>
        <v>926.21999999999991</v>
      </c>
      <c r="R9045" t="str">
        <f t="shared" si="708"/>
        <v>Em atraso</v>
      </c>
      <c r="S9045" s="5">
        <f t="shared" si="709"/>
        <v>2</v>
      </c>
    </row>
    <row r="9046" spans="1:19" x14ac:dyDescent="0.25">
      <c r="A9046">
        <v>9045</v>
      </c>
      <c r="B9046" s="1">
        <v>44487</v>
      </c>
      <c r="C9046" s="1">
        <v>44487</v>
      </c>
      <c r="D9046" s="1">
        <v>44492</v>
      </c>
      <c r="E9046" s="1">
        <v>44496</v>
      </c>
      <c r="F9046">
        <v>4</v>
      </c>
      <c r="G9046">
        <v>1</v>
      </c>
      <c r="H9046">
        <v>99</v>
      </c>
      <c r="I9046" s="6">
        <v>0</v>
      </c>
      <c r="J9046">
        <v>2</v>
      </c>
      <c r="K9046" t="str">
        <f>_xlfn.XLOOKUP(fCompras!F9046,dComprador!$A$2:$A$7,dComprador!$B$2:$B$7)</f>
        <v>Lira</v>
      </c>
      <c r="L9046" t="str">
        <f>_xlfn.XLOOKUP(J9046,dFornecedor!$A$2:$A$6,dFornecedor!$B$2:$B$6)</f>
        <v>Minerva</v>
      </c>
      <c r="M9046" t="str">
        <f>_xlfn.XLOOKUP(G9046,dMateriaPrima!$A$2:$A$12,dMateriaPrima!$B$2:$B$12)</f>
        <v>Tecido</v>
      </c>
      <c r="N9046" s="2">
        <f>_xlfn.XLOOKUP(G9046,dMateriaPrima!$A$2:$A$12,dMateriaPrima!$C$2:$C$12)</f>
        <v>18</v>
      </c>
      <c r="O9046" s="3">
        <f t="shared" si="705"/>
        <v>1782</v>
      </c>
      <c r="P9046" s="4">
        <f t="shared" si="706"/>
        <v>0</v>
      </c>
      <c r="Q9046" s="3">
        <f t="shared" si="707"/>
        <v>1782</v>
      </c>
      <c r="R9046" t="str">
        <f t="shared" si="708"/>
        <v>Em atraso</v>
      </c>
      <c r="S9046" s="5">
        <f t="shared" si="709"/>
        <v>4</v>
      </c>
    </row>
    <row r="9047" spans="1:19" x14ac:dyDescent="0.25">
      <c r="A9047">
        <v>9046</v>
      </c>
      <c r="B9047" s="1">
        <v>44487</v>
      </c>
      <c r="C9047" s="1">
        <v>44487</v>
      </c>
      <c r="D9047" s="1">
        <v>44495</v>
      </c>
      <c r="E9047" s="1">
        <v>44497</v>
      </c>
      <c r="F9047">
        <v>4</v>
      </c>
      <c r="G9047">
        <v>5</v>
      </c>
      <c r="H9047">
        <v>316</v>
      </c>
      <c r="I9047" s="6">
        <v>0.35</v>
      </c>
      <c r="J9047">
        <v>2</v>
      </c>
      <c r="K9047" t="str">
        <f>_xlfn.XLOOKUP(fCompras!F9047,dComprador!$A$2:$A$7,dComprador!$B$2:$B$7)</f>
        <v>Lira</v>
      </c>
      <c r="L9047" t="str">
        <f>_xlfn.XLOOKUP(J9047,dFornecedor!$A$2:$A$6,dFornecedor!$B$2:$B$6)</f>
        <v>Minerva</v>
      </c>
      <c r="M9047" t="str">
        <f>_xlfn.XLOOKUP(G9047,dMateriaPrima!$A$2:$A$12,dMateriaPrima!$B$2:$B$12)</f>
        <v>Areia</v>
      </c>
      <c r="N9047" s="2">
        <f>_xlfn.XLOOKUP(G9047,dMateriaPrima!$A$2:$A$12,dMateriaPrima!$C$2:$C$12)</f>
        <v>3.59</v>
      </c>
      <c r="O9047" s="3">
        <f t="shared" si="705"/>
        <v>1134.44</v>
      </c>
      <c r="P9047" s="4">
        <f t="shared" si="706"/>
        <v>397.05399999999997</v>
      </c>
      <c r="Q9047" s="3">
        <f t="shared" si="707"/>
        <v>737.38600000000008</v>
      </c>
      <c r="R9047" t="str">
        <f t="shared" si="708"/>
        <v>Em atraso</v>
      </c>
      <c r="S9047" s="5">
        <f t="shared" si="709"/>
        <v>2</v>
      </c>
    </row>
    <row r="9048" spans="1:19" x14ac:dyDescent="0.25">
      <c r="A9048">
        <v>9047</v>
      </c>
      <c r="B9048" s="1">
        <v>44487</v>
      </c>
      <c r="C9048" s="1">
        <v>44487</v>
      </c>
      <c r="D9048" s="1">
        <v>44494</v>
      </c>
      <c r="E9048" s="1">
        <v>44494</v>
      </c>
      <c r="F9048">
        <v>4</v>
      </c>
      <c r="G9048">
        <v>9</v>
      </c>
      <c r="H9048">
        <v>235</v>
      </c>
      <c r="I9048" s="6">
        <v>0</v>
      </c>
      <c r="J9048">
        <v>5</v>
      </c>
      <c r="K9048" t="str">
        <f>_xlfn.XLOOKUP(fCompras!F9048,dComprador!$A$2:$A$7,dComprador!$B$2:$B$7)</f>
        <v>Lira</v>
      </c>
      <c r="L9048" t="str">
        <f>_xlfn.XLOOKUP(J9048,dFornecedor!$A$2:$A$6,dFornecedor!$B$2:$B$6)</f>
        <v>Atlas</v>
      </c>
      <c r="M9048" t="str">
        <f>_xlfn.XLOOKUP(G9048,dMateriaPrima!$A$2:$A$12,dMateriaPrima!$B$2:$B$12)</f>
        <v>Couro</v>
      </c>
      <c r="N9048" s="2">
        <f>_xlfn.XLOOKUP(G9048,dMateriaPrima!$A$2:$A$12,dMateriaPrima!$C$2:$C$12)</f>
        <v>4.4000000000000004</v>
      </c>
      <c r="O9048" s="3">
        <f t="shared" si="705"/>
        <v>1034</v>
      </c>
      <c r="P9048" s="4">
        <f t="shared" si="706"/>
        <v>0</v>
      </c>
      <c r="Q9048" s="3">
        <f t="shared" si="707"/>
        <v>1034</v>
      </c>
      <c r="R9048" t="str">
        <f t="shared" si="708"/>
        <v>No prazo</v>
      </c>
      <c r="S9048" s="5">
        <f t="shared" si="709"/>
        <v>0</v>
      </c>
    </row>
    <row r="9049" spans="1:19" x14ac:dyDescent="0.25">
      <c r="A9049">
        <v>9048</v>
      </c>
      <c r="B9049" s="1">
        <v>44487</v>
      </c>
      <c r="C9049" s="1">
        <v>44490</v>
      </c>
      <c r="D9049" s="1">
        <v>44506</v>
      </c>
      <c r="E9049" s="1">
        <v>44509</v>
      </c>
      <c r="F9049">
        <v>1</v>
      </c>
      <c r="G9049">
        <v>1</v>
      </c>
      <c r="H9049">
        <v>34</v>
      </c>
      <c r="I9049" s="6">
        <v>0</v>
      </c>
      <c r="J9049">
        <v>1</v>
      </c>
      <c r="K9049" t="str">
        <f>_xlfn.XLOOKUP(fCompras!F9049,dComprador!$A$2:$A$7,dComprador!$B$2:$B$7)</f>
        <v>Alon</v>
      </c>
      <c r="L9049" t="str">
        <f>_xlfn.XLOOKUP(J9049,dFornecedor!$A$2:$A$6,dFornecedor!$B$2:$B$6)</f>
        <v>NorthShore</v>
      </c>
      <c r="M9049" t="str">
        <f>_xlfn.XLOOKUP(G9049,dMateriaPrima!$A$2:$A$12,dMateriaPrima!$B$2:$B$12)</f>
        <v>Tecido</v>
      </c>
      <c r="N9049" s="2">
        <f>_xlfn.XLOOKUP(G9049,dMateriaPrima!$A$2:$A$12,dMateriaPrima!$C$2:$C$12)</f>
        <v>18</v>
      </c>
      <c r="O9049" s="3">
        <f t="shared" si="705"/>
        <v>612</v>
      </c>
      <c r="P9049" s="4">
        <f t="shared" si="706"/>
        <v>0</v>
      </c>
      <c r="Q9049" s="3">
        <f t="shared" si="707"/>
        <v>612</v>
      </c>
      <c r="R9049" t="str">
        <f t="shared" si="708"/>
        <v>Em atraso</v>
      </c>
      <c r="S9049" s="5">
        <f t="shared" si="709"/>
        <v>3</v>
      </c>
    </row>
    <row r="9050" spans="1:19" x14ac:dyDescent="0.25">
      <c r="A9050">
        <v>9049</v>
      </c>
      <c r="B9050" s="1">
        <v>44487</v>
      </c>
      <c r="C9050" s="1">
        <v>44488</v>
      </c>
      <c r="D9050" s="1">
        <v>44506</v>
      </c>
      <c r="E9050" s="1">
        <v>44508</v>
      </c>
      <c r="F9050">
        <v>1</v>
      </c>
      <c r="G9050">
        <v>10</v>
      </c>
      <c r="H9050">
        <v>471</v>
      </c>
      <c r="I9050" s="6">
        <v>0</v>
      </c>
      <c r="J9050">
        <v>3</v>
      </c>
      <c r="K9050" t="str">
        <f>_xlfn.XLOOKUP(fCompras!F9050,dComprador!$A$2:$A$7,dComprador!$B$2:$B$7)</f>
        <v>Alon</v>
      </c>
      <c r="L9050" t="str">
        <f>_xlfn.XLOOKUP(J9050,dFornecedor!$A$2:$A$6,dFornecedor!$B$2:$B$6)</f>
        <v>StepUp</v>
      </c>
      <c r="M9050" t="str">
        <f>_xlfn.XLOOKUP(G9050,dMateriaPrima!$A$2:$A$12,dMateriaPrima!$B$2:$B$12)</f>
        <v>Pedra Britada</v>
      </c>
      <c r="N9050" s="2">
        <f>_xlfn.XLOOKUP(G9050,dMateriaPrima!$A$2:$A$12,dMateriaPrima!$C$2:$C$12)</f>
        <v>56</v>
      </c>
      <c r="O9050" s="3">
        <f t="shared" si="705"/>
        <v>26376</v>
      </c>
      <c r="P9050" s="4">
        <f t="shared" si="706"/>
        <v>0</v>
      </c>
      <c r="Q9050" s="3">
        <f t="shared" si="707"/>
        <v>26376</v>
      </c>
      <c r="R9050" t="str">
        <f t="shared" si="708"/>
        <v>Em atraso</v>
      </c>
      <c r="S9050" s="5">
        <f t="shared" si="709"/>
        <v>2</v>
      </c>
    </row>
    <row r="9051" spans="1:19" x14ac:dyDescent="0.25">
      <c r="A9051">
        <v>9050</v>
      </c>
      <c r="B9051" s="1">
        <v>44487</v>
      </c>
      <c r="C9051" s="1">
        <v>44487</v>
      </c>
      <c r="D9051" s="1">
        <v>44506</v>
      </c>
      <c r="E9051" s="1">
        <v>44506</v>
      </c>
      <c r="F9051">
        <v>1</v>
      </c>
      <c r="G9051">
        <v>11</v>
      </c>
      <c r="H9051">
        <v>34</v>
      </c>
      <c r="I9051" s="6">
        <v>0</v>
      </c>
      <c r="J9051">
        <v>4</v>
      </c>
      <c r="K9051" t="str">
        <f>_xlfn.XLOOKUP(fCompras!F9051,dComprador!$A$2:$A$7,dComprador!$B$2:$B$7)</f>
        <v>Alon</v>
      </c>
      <c r="L9051" t="str">
        <f>_xlfn.XLOOKUP(J9051,dFornecedor!$A$2:$A$6,dFornecedor!$B$2:$B$6)</f>
        <v>AlphaOmega</v>
      </c>
      <c r="M9051" t="str">
        <f>_xlfn.XLOOKUP(G9051,dMateriaPrima!$A$2:$A$12,dMateriaPrima!$B$2:$B$12)</f>
        <v>Papel</v>
      </c>
      <c r="N9051" s="2">
        <f>_xlfn.XLOOKUP(G9051,dMateriaPrima!$A$2:$A$12,dMateriaPrima!$C$2:$C$12)</f>
        <v>9</v>
      </c>
      <c r="O9051" s="3">
        <f t="shared" si="705"/>
        <v>306</v>
      </c>
      <c r="P9051" s="4">
        <f t="shared" si="706"/>
        <v>0</v>
      </c>
      <c r="Q9051" s="3">
        <f t="shared" si="707"/>
        <v>306</v>
      </c>
      <c r="R9051" t="str">
        <f t="shared" si="708"/>
        <v>No prazo</v>
      </c>
      <c r="S9051" s="5">
        <f t="shared" si="709"/>
        <v>0</v>
      </c>
    </row>
    <row r="9052" spans="1:19" x14ac:dyDescent="0.25">
      <c r="A9052">
        <v>9051</v>
      </c>
      <c r="B9052" s="1">
        <v>44487</v>
      </c>
      <c r="C9052" s="1">
        <v>44493</v>
      </c>
      <c r="D9052" s="1">
        <v>44505</v>
      </c>
      <c r="E9052" s="1">
        <v>44508</v>
      </c>
      <c r="F9052">
        <v>1</v>
      </c>
      <c r="G9052">
        <v>9</v>
      </c>
      <c r="H9052">
        <v>536</v>
      </c>
      <c r="I9052" s="6">
        <v>0</v>
      </c>
      <c r="J9052">
        <v>2</v>
      </c>
      <c r="K9052" t="str">
        <f>_xlfn.XLOOKUP(fCompras!F9052,dComprador!$A$2:$A$7,dComprador!$B$2:$B$7)</f>
        <v>Alon</v>
      </c>
      <c r="L9052" t="str">
        <f>_xlfn.XLOOKUP(J9052,dFornecedor!$A$2:$A$6,dFornecedor!$B$2:$B$6)</f>
        <v>Minerva</v>
      </c>
      <c r="M9052" t="str">
        <f>_xlfn.XLOOKUP(G9052,dMateriaPrima!$A$2:$A$12,dMateriaPrima!$B$2:$B$12)</f>
        <v>Couro</v>
      </c>
      <c r="N9052" s="2">
        <f>_xlfn.XLOOKUP(G9052,dMateriaPrima!$A$2:$A$12,dMateriaPrima!$C$2:$C$12)</f>
        <v>4.4000000000000004</v>
      </c>
      <c r="O9052" s="3">
        <f t="shared" si="705"/>
        <v>2358.4</v>
      </c>
      <c r="P9052" s="4">
        <f t="shared" si="706"/>
        <v>0</v>
      </c>
      <c r="Q9052" s="3">
        <f t="shared" si="707"/>
        <v>2358.4</v>
      </c>
      <c r="R9052" t="str">
        <f t="shared" si="708"/>
        <v>Em atraso</v>
      </c>
      <c r="S9052" s="5">
        <f t="shared" si="709"/>
        <v>3</v>
      </c>
    </row>
    <row r="9053" spans="1:19" x14ac:dyDescent="0.25">
      <c r="A9053">
        <v>9052</v>
      </c>
      <c r="B9053" s="1">
        <v>44487</v>
      </c>
      <c r="C9053" s="1">
        <v>44487</v>
      </c>
      <c r="D9053" s="1">
        <v>44518</v>
      </c>
      <c r="E9053" s="1">
        <v>44520</v>
      </c>
      <c r="F9053">
        <v>1</v>
      </c>
      <c r="G9053">
        <v>8</v>
      </c>
      <c r="H9053">
        <v>76</v>
      </c>
      <c r="I9053" s="6">
        <v>0</v>
      </c>
      <c r="J9053">
        <v>4</v>
      </c>
      <c r="K9053" t="str">
        <f>_xlfn.XLOOKUP(fCompras!F9053,dComprador!$A$2:$A$7,dComprador!$B$2:$B$7)</f>
        <v>Alon</v>
      </c>
      <c r="L9053" t="str">
        <f>_xlfn.XLOOKUP(J9053,dFornecedor!$A$2:$A$6,dFornecedor!$B$2:$B$6)</f>
        <v>AlphaOmega</v>
      </c>
      <c r="M9053" t="str">
        <f>_xlfn.XLOOKUP(G9053,dMateriaPrima!$A$2:$A$12,dMateriaPrima!$B$2:$B$12)</f>
        <v>Cimento</v>
      </c>
      <c r="N9053" s="2">
        <f>_xlfn.XLOOKUP(G9053,dMateriaPrima!$A$2:$A$12,dMateriaPrima!$C$2:$C$12)</f>
        <v>23</v>
      </c>
      <c r="O9053" s="3">
        <f t="shared" si="705"/>
        <v>1748</v>
      </c>
      <c r="P9053" s="4">
        <f t="shared" si="706"/>
        <v>0</v>
      </c>
      <c r="Q9053" s="3">
        <f t="shared" si="707"/>
        <v>1748</v>
      </c>
      <c r="R9053" t="str">
        <f t="shared" si="708"/>
        <v>Em atraso</v>
      </c>
      <c r="S9053" s="5">
        <f t="shared" si="709"/>
        <v>2</v>
      </c>
    </row>
    <row r="9054" spans="1:19" x14ac:dyDescent="0.25">
      <c r="A9054">
        <v>9053</v>
      </c>
      <c r="B9054" s="1">
        <v>44487</v>
      </c>
      <c r="C9054" s="1">
        <v>44491</v>
      </c>
      <c r="D9054" s="1">
        <v>44519</v>
      </c>
      <c r="E9054" s="1">
        <v>44520</v>
      </c>
      <c r="F9054">
        <v>1</v>
      </c>
      <c r="G9054">
        <v>11</v>
      </c>
      <c r="H9054">
        <v>95</v>
      </c>
      <c r="I9054" s="6">
        <v>0</v>
      </c>
      <c r="J9054">
        <v>2</v>
      </c>
      <c r="K9054" t="str">
        <f>_xlfn.XLOOKUP(fCompras!F9054,dComprador!$A$2:$A$7,dComprador!$B$2:$B$7)</f>
        <v>Alon</v>
      </c>
      <c r="L9054" t="str">
        <f>_xlfn.XLOOKUP(J9054,dFornecedor!$A$2:$A$6,dFornecedor!$B$2:$B$6)</f>
        <v>Minerva</v>
      </c>
      <c r="M9054" t="str">
        <f>_xlfn.XLOOKUP(G9054,dMateriaPrima!$A$2:$A$12,dMateriaPrima!$B$2:$B$12)</f>
        <v>Papel</v>
      </c>
      <c r="N9054" s="2">
        <f>_xlfn.XLOOKUP(G9054,dMateriaPrima!$A$2:$A$12,dMateriaPrima!$C$2:$C$12)</f>
        <v>9</v>
      </c>
      <c r="O9054" s="3">
        <f t="shared" si="705"/>
        <v>855</v>
      </c>
      <c r="P9054" s="4">
        <f t="shared" si="706"/>
        <v>0</v>
      </c>
      <c r="Q9054" s="3">
        <f t="shared" si="707"/>
        <v>855</v>
      </c>
      <c r="R9054" t="str">
        <f t="shared" si="708"/>
        <v>Em atraso</v>
      </c>
      <c r="S9054" s="5">
        <f t="shared" si="709"/>
        <v>1</v>
      </c>
    </row>
    <row r="9055" spans="1:19" x14ac:dyDescent="0.25">
      <c r="A9055">
        <v>9054</v>
      </c>
      <c r="B9055" s="1">
        <v>44488</v>
      </c>
      <c r="C9055" s="1">
        <v>44494</v>
      </c>
      <c r="D9055" s="1">
        <v>44495</v>
      </c>
      <c r="E9055" s="1">
        <v>44497</v>
      </c>
      <c r="F9055">
        <v>4</v>
      </c>
      <c r="G9055">
        <v>8</v>
      </c>
      <c r="H9055">
        <v>20</v>
      </c>
      <c r="I9055" s="6">
        <v>0</v>
      </c>
      <c r="J9055">
        <v>2</v>
      </c>
      <c r="K9055" t="str">
        <f>_xlfn.XLOOKUP(fCompras!F9055,dComprador!$A$2:$A$7,dComprador!$B$2:$B$7)</f>
        <v>Lira</v>
      </c>
      <c r="L9055" t="str">
        <f>_xlfn.XLOOKUP(J9055,dFornecedor!$A$2:$A$6,dFornecedor!$B$2:$B$6)</f>
        <v>Minerva</v>
      </c>
      <c r="M9055" t="str">
        <f>_xlfn.XLOOKUP(G9055,dMateriaPrima!$A$2:$A$12,dMateriaPrima!$B$2:$B$12)</f>
        <v>Cimento</v>
      </c>
      <c r="N9055" s="2">
        <f>_xlfn.XLOOKUP(G9055,dMateriaPrima!$A$2:$A$12,dMateriaPrima!$C$2:$C$12)</f>
        <v>23</v>
      </c>
      <c r="O9055" s="3">
        <f t="shared" si="705"/>
        <v>460</v>
      </c>
      <c r="P9055" s="4">
        <f t="shared" si="706"/>
        <v>0</v>
      </c>
      <c r="Q9055" s="3">
        <f t="shared" si="707"/>
        <v>460</v>
      </c>
      <c r="R9055" t="str">
        <f t="shared" si="708"/>
        <v>Em atraso</v>
      </c>
      <c r="S9055" s="5">
        <f t="shared" si="709"/>
        <v>2</v>
      </c>
    </row>
    <row r="9056" spans="1:19" x14ac:dyDescent="0.25">
      <c r="A9056">
        <v>9055</v>
      </c>
      <c r="B9056" s="1">
        <v>44488</v>
      </c>
      <c r="C9056" s="1">
        <v>44496</v>
      </c>
      <c r="D9056" s="1">
        <v>44500</v>
      </c>
      <c r="E9056" s="1">
        <v>44505</v>
      </c>
      <c r="F9056">
        <v>4</v>
      </c>
      <c r="G9056">
        <v>6</v>
      </c>
      <c r="H9056">
        <v>40</v>
      </c>
      <c r="I9056" s="6">
        <v>0</v>
      </c>
      <c r="J9056">
        <v>2</v>
      </c>
      <c r="K9056" t="str">
        <f>_xlfn.XLOOKUP(fCompras!F9056,dComprador!$A$2:$A$7,dComprador!$B$2:$B$7)</f>
        <v>Lira</v>
      </c>
      <c r="L9056" t="str">
        <f>_xlfn.XLOOKUP(J9056,dFornecedor!$A$2:$A$6,dFornecedor!$B$2:$B$6)</f>
        <v>Minerva</v>
      </c>
      <c r="M9056" t="str">
        <f>_xlfn.XLOOKUP(G9056,dMateriaPrima!$A$2:$A$12,dMateriaPrima!$B$2:$B$12)</f>
        <v>Fio Algodão</v>
      </c>
      <c r="N9056" s="2">
        <f>_xlfn.XLOOKUP(G9056,dMateriaPrima!$A$2:$A$12,dMateriaPrima!$C$2:$C$12)</f>
        <v>55.9</v>
      </c>
      <c r="O9056" s="3">
        <f t="shared" si="705"/>
        <v>2236</v>
      </c>
      <c r="P9056" s="4">
        <f t="shared" si="706"/>
        <v>0</v>
      </c>
      <c r="Q9056" s="3">
        <f t="shared" si="707"/>
        <v>2236</v>
      </c>
      <c r="R9056" t="str">
        <f t="shared" si="708"/>
        <v>Em atraso</v>
      </c>
      <c r="S9056" s="5">
        <f t="shared" si="709"/>
        <v>5</v>
      </c>
    </row>
    <row r="9057" spans="1:19" x14ac:dyDescent="0.25">
      <c r="A9057">
        <v>9056</v>
      </c>
      <c r="B9057" s="1">
        <v>44488</v>
      </c>
      <c r="C9057" s="1">
        <v>44489</v>
      </c>
      <c r="D9057" s="1">
        <v>44495</v>
      </c>
      <c r="E9057" s="1">
        <v>44497</v>
      </c>
      <c r="F9057">
        <v>4</v>
      </c>
      <c r="G9057">
        <v>7</v>
      </c>
      <c r="H9057">
        <v>164</v>
      </c>
      <c r="I9057" s="6">
        <v>0.15</v>
      </c>
      <c r="J9057">
        <v>3</v>
      </c>
      <c r="K9057" t="str">
        <f>_xlfn.XLOOKUP(fCompras!F9057,dComprador!$A$2:$A$7,dComprador!$B$2:$B$7)</f>
        <v>Lira</v>
      </c>
      <c r="L9057" t="str">
        <f>_xlfn.XLOOKUP(J9057,dFornecedor!$A$2:$A$6,dFornecedor!$B$2:$B$6)</f>
        <v>StepUp</v>
      </c>
      <c r="M9057" t="str">
        <f>_xlfn.XLOOKUP(G9057,dMateriaPrima!$A$2:$A$12,dMateriaPrima!$B$2:$B$12)</f>
        <v>Poliéster</v>
      </c>
      <c r="N9057" s="2">
        <f>_xlfn.XLOOKUP(G9057,dMateriaPrima!$A$2:$A$12,dMateriaPrima!$C$2:$C$12)</f>
        <v>8</v>
      </c>
      <c r="O9057" s="3">
        <f t="shared" si="705"/>
        <v>1312</v>
      </c>
      <c r="P9057" s="4">
        <f t="shared" si="706"/>
        <v>196.79999999999998</v>
      </c>
      <c r="Q9057" s="3">
        <f t="shared" si="707"/>
        <v>1115.2</v>
      </c>
      <c r="R9057" t="str">
        <f t="shared" si="708"/>
        <v>Em atraso</v>
      </c>
      <c r="S9057" s="5">
        <f t="shared" si="709"/>
        <v>2</v>
      </c>
    </row>
    <row r="9058" spans="1:19" x14ac:dyDescent="0.25">
      <c r="A9058">
        <v>9057</v>
      </c>
      <c r="B9058" s="1">
        <v>44488</v>
      </c>
      <c r="C9058" s="1">
        <v>44494</v>
      </c>
      <c r="D9058" s="1">
        <v>44495</v>
      </c>
      <c r="E9058" s="1">
        <v>44495</v>
      </c>
      <c r="F9058">
        <v>4</v>
      </c>
      <c r="G9058">
        <v>6</v>
      </c>
      <c r="H9058">
        <v>47</v>
      </c>
      <c r="I9058" s="6">
        <v>0</v>
      </c>
      <c r="J9058">
        <v>1</v>
      </c>
      <c r="K9058" t="str">
        <f>_xlfn.XLOOKUP(fCompras!F9058,dComprador!$A$2:$A$7,dComprador!$B$2:$B$7)</f>
        <v>Lira</v>
      </c>
      <c r="L9058" t="str">
        <f>_xlfn.XLOOKUP(J9058,dFornecedor!$A$2:$A$6,dFornecedor!$B$2:$B$6)</f>
        <v>NorthShore</v>
      </c>
      <c r="M9058" t="str">
        <f>_xlfn.XLOOKUP(G9058,dMateriaPrima!$A$2:$A$12,dMateriaPrima!$B$2:$B$12)</f>
        <v>Fio Algodão</v>
      </c>
      <c r="N9058" s="2">
        <f>_xlfn.XLOOKUP(G9058,dMateriaPrima!$A$2:$A$12,dMateriaPrima!$C$2:$C$12)</f>
        <v>55.9</v>
      </c>
      <c r="O9058" s="3">
        <f t="shared" si="705"/>
        <v>2627.2999999999997</v>
      </c>
      <c r="P9058" s="4">
        <f t="shared" si="706"/>
        <v>0</v>
      </c>
      <c r="Q9058" s="3">
        <f t="shared" si="707"/>
        <v>2627.2999999999997</v>
      </c>
      <c r="R9058" t="str">
        <f t="shared" si="708"/>
        <v>No prazo</v>
      </c>
      <c r="S9058" s="5">
        <f t="shared" si="709"/>
        <v>0</v>
      </c>
    </row>
    <row r="9059" spans="1:19" x14ac:dyDescent="0.25">
      <c r="A9059">
        <v>9058</v>
      </c>
      <c r="B9059" s="1">
        <v>44488</v>
      </c>
      <c r="C9059" s="1">
        <v>44488</v>
      </c>
      <c r="D9059" s="1">
        <v>44495</v>
      </c>
      <c r="E9059" s="1">
        <v>44496</v>
      </c>
      <c r="F9059">
        <v>4</v>
      </c>
      <c r="G9059">
        <v>7</v>
      </c>
      <c r="H9059">
        <v>401</v>
      </c>
      <c r="I9059" s="6">
        <v>0</v>
      </c>
      <c r="J9059">
        <v>5</v>
      </c>
      <c r="K9059" t="str">
        <f>_xlfn.XLOOKUP(fCompras!F9059,dComprador!$A$2:$A$7,dComprador!$B$2:$B$7)</f>
        <v>Lira</v>
      </c>
      <c r="L9059" t="str">
        <f>_xlfn.XLOOKUP(J9059,dFornecedor!$A$2:$A$6,dFornecedor!$B$2:$B$6)</f>
        <v>Atlas</v>
      </c>
      <c r="M9059" t="str">
        <f>_xlfn.XLOOKUP(G9059,dMateriaPrima!$A$2:$A$12,dMateriaPrima!$B$2:$B$12)</f>
        <v>Poliéster</v>
      </c>
      <c r="N9059" s="2">
        <f>_xlfn.XLOOKUP(G9059,dMateriaPrima!$A$2:$A$12,dMateriaPrima!$C$2:$C$12)</f>
        <v>8</v>
      </c>
      <c r="O9059" s="3">
        <f t="shared" si="705"/>
        <v>3208</v>
      </c>
      <c r="P9059" s="4">
        <f t="shared" si="706"/>
        <v>0</v>
      </c>
      <c r="Q9059" s="3">
        <f t="shared" si="707"/>
        <v>3208</v>
      </c>
      <c r="R9059" t="str">
        <f t="shared" si="708"/>
        <v>Em atraso</v>
      </c>
      <c r="S9059" s="5">
        <f t="shared" si="709"/>
        <v>1</v>
      </c>
    </row>
    <row r="9060" spans="1:19" x14ac:dyDescent="0.25">
      <c r="A9060">
        <v>9059</v>
      </c>
      <c r="B9060" s="1">
        <v>44488</v>
      </c>
      <c r="C9060" s="1">
        <v>44488</v>
      </c>
      <c r="D9060" s="1">
        <v>44504</v>
      </c>
      <c r="E9060" s="1">
        <v>44504</v>
      </c>
      <c r="F9060">
        <v>1</v>
      </c>
      <c r="G9060">
        <v>5</v>
      </c>
      <c r="H9060">
        <v>266</v>
      </c>
      <c r="I9060" s="6">
        <v>0</v>
      </c>
      <c r="J9060">
        <v>2</v>
      </c>
      <c r="K9060" t="str">
        <f>_xlfn.XLOOKUP(fCompras!F9060,dComprador!$A$2:$A$7,dComprador!$B$2:$B$7)</f>
        <v>Alon</v>
      </c>
      <c r="L9060" t="str">
        <f>_xlfn.XLOOKUP(J9060,dFornecedor!$A$2:$A$6,dFornecedor!$B$2:$B$6)</f>
        <v>Minerva</v>
      </c>
      <c r="M9060" t="str">
        <f>_xlfn.XLOOKUP(G9060,dMateriaPrima!$A$2:$A$12,dMateriaPrima!$B$2:$B$12)</f>
        <v>Areia</v>
      </c>
      <c r="N9060" s="2">
        <f>_xlfn.XLOOKUP(G9060,dMateriaPrima!$A$2:$A$12,dMateriaPrima!$C$2:$C$12)</f>
        <v>3.59</v>
      </c>
      <c r="O9060" s="3">
        <f t="shared" si="705"/>
        <v>954.93999999999994</v>
      </c>
      <c r="P9060" s="4">
        <f t="shared" si="706"/>
        <v>0</v>
      </c>
      <c r="Q9060" s="3">
        <f t="shared" si="707"/>
        <v>954.93999999999994</v>
      </c>
      <c r="R9060" t="str">
        <f t="shared" si="708"/>
        <v>No prazo</v>
      </c>
      <c r="S9060" s="5">
        <f t="shared" si="709"/>
        <v>0</v>
      </c>
    </row>
    <row r="9061" spans="1:19" x14ac:dyDescent="0.25">
      <c r="A9061">
        <v>9060</v>
      </c>
      <c r="B9061" s="1">
        <v>44488</v>
      </c>
      <c r="C9061" s="1">
        <v>44491</v>
      </c>
      <c r="D9061" s="1">
        <v>44520</v>
      </c>
      <c r="E9061" s="1">
        <v>44521</v>
      </c>
      <c r="F9061">
        <v>1</v>
      </c>
      <c r="G9061">
        <v>5</v>
      </c>
      <c r="H9061">
        <v>234</v>
      </c>
      <c r="I9061" s="6">
        <v>0</v>
      </c>
      <c r="J9061">
        <v>3</v>
      </c>
      <c r="K9061" t="str">
        <f>_xlfn.XLOOKUP(fCompras!F9061,dComprador!$A$2:$A$7,dComprador!$B$2:$B$7)</f>
        <v>Alon</v>
      </c>
      <c r="L9061" t="str">
        <f>_xlfn.XLOOKUP(J9061,dFornecedor!$A$2:$A$6,dFornecedor!$B$2:$B$6)</f>
        <v>StepUp</v>
      </c>
      <c r="M9061" t="str">
        <f>_xlfn.XLOOKUP(G9061,dMateriaPrima!$A$2:$A$12,dMateriaPrima!$B$2:$B$12)</f>
        <v>Areia</v>
      </c>
      <c r="N9061" s="2">
        <f>_xlfn.XLOOKUP(G9061,dMateriaPrima!$A$2:$A$12,dMateriaPrima!$C$2:$C$12)</f>
        <v>3.59</v>
      </c>
      <c r="O9061" s="3">
        <f t="shared" si="705"/>
        <v>840.06</v>
      </c>
      <c r="P9061" s="4">
        <f t="shared" si="706"/>
        <v>0</v>
      </c>
      <c r="Q9061" s="3">
        <f t="shared" si="707"/>
        <v>840.06</v>
      </c>
      <c r="R9061" t="str">
        <f t="shared" si="708"/>
        <v>Em atraso</v>
      </c>
      <c r="S9061" s="5">
        <f t="shared" si="709"/>
        <v>1</v>
      </c>
    </row>
    <row r="9062" spans="1:19" x14ac:dyDescent="0.25">
      <c r="A9062">
        <v>9061</v>
      </c>
      <c r="B9062" s="1">
        <v>44488</v>
      </c>
      <c r="C9062" s="1">
        <v>44489</v>
      </c>
      <c r="D9062" s="1">
        <v>44512</v>
      </c>
      <c r="E9062" s="1">
        <v>44511</v>
      </c>
      <c r="F9062">
        <v>1</v>
      </c>
      <c r="G9062">
        <v>10</v>
      </c>
      <c r="H9062">
        <v>408</v>
      </c>
      <c r="I9062" s="6">
        <v>0.17</v>
      </c>
      <c r="J9062">
        <v>3</v>
      </c>
      <c r="K9062" t="str">
        <f>_xlfn.XLOOKUP(fCompras!F9062,dComprador!$A$2:$A$7,dComprador!$B$2:$B$7)</f>
        <v>Alon</v>
      </c>
      <c r="L9062" t="str">
        <f>_xlfn.XLOOKUP(J9062,dFornecedor!$A$2:$A$6,dFornecedor!$B$2:$B$6)</f>
        <v>StepUp</v>
      </c>
      <c r="M9062" t="str">
        <f>_xlfn.XLOOKUP(G9062,dMateriaPrima!$A$2:$A$12,dMateriaPrima!$B$2:$B$12)</f>
        <v>Pedra Britada</v>
      </c>
      <c r="N9062" s="2">
        <f>_xlfn.XLOOKUP(G9062,dMateriaPrima!$A$2:$A$12,dMateriaPrima!$C$2:$C$12)</f>
        <v>56</v>
      </c>
      <c r="O9062" s="3">
        <f t="shared" si="705"/>
        <v>22848</v>
      </c>
      <c r="P9062" s="4">
        <f t="shared" si="706"/>
        <v>3884.1600000000003</v>
      </c>
      <c r="Q9062" s="3">
        <f t="shared" si="707"/>
        <v>18963.84</v>
      </c>
      <c r="R9062" t="str">
        <f t="shared" si="708"/>
        <v>No prazo</v>
      </c>
      <c r="S9062" s="5">
        <f t="shared" si="709"/>
        <v>0</v>
      </c>
    </row>
    <row r="9063" spans="1:19" x14ac:dyDescent="0.25">
      <c r="A9063">
        <v>9062</v>
      </c>
      <c r="B9063" s="1">
        <v>44489</v>
      </c>
      <c r="C9063" s="1">
        <v>44490</v>
      </c>
      <c r="D9063" s="1">
        <v>44496</v>
      </c>
      <c r="E9063" s="1">
        <v>44494</v>
      </c>
      <c r="F9063">
        <v>4</v>
      </c>
      <c r="G9063">
        <v>1</v>
      </c>
      <c r="H9063">
        <v>92</v>
      </c>
      <c r="I9063" s="6">
        <v>0</v>
      </c>
      <c r="J9063">
        <v>3</v>
      </c>
      <c r="K9063" t="str">
        <f>_xlfn.XLOOKUP(fCompras!F9063,dComprador!$A$2:$A$7,dComprador!$B$2:$B$7)</f>
        <v>Lira</v>
      </c>
      <c r="L9063" t="str">
        <f>_xlfn.XLOOKUP(J9063,dFornecedor!$A$2:$A$6,dFornecedor!$B$2:$B$6)</f>
        <v>StepUp</v>
      </c>
      <c r="M9063" t="str">
        <f>_xlfn.XLOOKUP(G9063,dMateriaPrima!$A$2:$A$12,dMateriaPrima!$B$2:$B$12)</f>
        <v>Tecido</v>
      </c>
      <c r="N9063" s="2">
        <f>_xlfn.XLOOKUP(G9063,dMateriaPrima!$A$2:$A$12,dMateriaPrima!$C$2:$C$12)</f>
        <v>18</v>
      </c>
      <c r="O9063" s="3">
        <f t="shared" si="705"/>
        <v>1656</v>
      </c>
      <c r="P9063" s="4">
        <f t="shared" si="706"/>
        <v>0</v>
      </c>
      <c r="Q9063" s="3">
        <f t="shared" si="707"/>
        <v>1656</v>
      </c>
      <c r="R9063" t="str">
        <f t="shared" si="708"/>
        <v>No prazo</v>
      </c>
      <c r="S9063" s="5">
        <f t="shared" si="709"/>
        <v>0</v>
      </c>
    </row>
    <row r="9064" spans="1:19" x14ac:dyDescent="0.25">
      <c r="A9064">
        <v>9063</v>
      </c>
      <c r="B9064" s="1">
        <v>44489</v>
      </c>
      <c r="C9064" s="1">
        <v>44494</v>
      </c>
      <c r="D9064" s="1">
        <v>44496</v>
      </c>
      <c r="E9064" s="1">
        <v>44496</v>
      </c>
      <c r="F9064">
        <v>4</v>
      </c>
      <c r="G9064">
        <v>1</v>
      </c>
      <c r="H9064">
        <v>64</v>
      </c>
      <c r="I9064" s="6">
        <v>0</v>
      </c>
      <c r="J9064">
        <v>1</v>
      </c>
      <c r="K9064" t="str">
        <f>_xlfn.XLOOKUP(fCompras!F9064,dComprador!$A$2:$A$7,dComprador!$B$2:$B$7)</f>
        <v>Lira</v>
      </c>
      <c r="L9064" t="str">
        <f>_xlfn.XLOOKUP(J9064,dFornecedor!$A$2:$A$6,dFornecedor!$B$2:$B$6)</f>
        <v>NorthShore</v>
      </c>
      <c r="M9064" t="str">
        <f>_xlfn.XLOOKUP(G9064,dMateriaPrima!$A$2:$A$12,dMateriaPrima!$B$2:$B$12)</f>
        <v>Tecido</v>
      </c>
      <c r="N9064" s="2">
        <f>_xlfn.XLOOKUP(G9064,dMateriaPrima!$A$2:$A$12,dMateriaPrima!$C$2:$C$12)</f>
        <v>18</v>
      </c>
      <c r="O9064" s="3">
        <f t="shared" si="705"/>
        <v>1152</v>
      </c>
      <c r="P9064" s="4">
        <f t="shared" si="706"/>
        <v>0</v>
      </c>
      <c r="Q9064" s="3">
        <f t="shared" si="707"/>
        <v>1152</v>
      </c>
      <c r="R9064" t="str">
        <f t="shared" si="708"/>
        <v>No prazo</v>
      </c>
      <c r="S9064" s="5">
        <f t="shared" si="709"/>
        <v>0</v>
      </c>
    </row>
    <row r="9065" spans="1:19" x14ac:dyDescent="0.25">
      <c r="A9065">
        <v>9064</v>
      </c>
      <c r="B9065" s="1">
        <v>44489</v>
      </c>
      <c r="C9065" s="1">
        <v>44499</v>
      </c>
      <c r="D9065" s="1">
        <v>44499</v>
      </c>
      <c r="E9065" s="1">
        <v>44502</v>
      </c>
      <c r="F9065">
        <v>4</v>
      </c>
      <c r="G9065">
        <v>5</v>
      </c>
      <c r="H9065">
        <v>238</v>
      </c>
      <c r="I9065" s="6">
        <v>0</v>
      </c>
      <c r="J9065">
        <v>1</v>
      </c>
      <c r="K9065" t="str">
        <f>_xlfn.XLOOKUP(fCompras!F9065,dComprador!$A$2:$A$7,dComprador!$B$2:$B$7)</f>
        <v>Lira</v>
      </c>
      <c r="L9065" t="str">
        <f>_xlfn.XLOOKUP(J9065,dFornecedor!$A$2:$A$6,dFornecedor!$B$2:$B$6)</f>
        <v>NorthShore</v>
      </c>
      <c r="M9065" t="str">
        <f>_xlfn.XLOOKUP(G9065,dMateriaPrima!$A$2:$A$12,dMateriaPrima!$B$2:$B$12)</f>
        <v>Areia</v>
      </c>
      <c r="N9065" s="2">
        <f>_xlfn.XLOOKUP(G9065,dMateriaPrima!$A$2:$A$12,dMateriaPrima!$C$2:$C$12)</f>
        <v>3.59</v>
      </c>
      <c r="O9065" s="3">
        <f t="shared" si="705"/>
        <v>854.42</v>
      </c>
      <c r="P9065" s="4">
        <f t="shared" si="706"/>
        <v>0</v>
      </c>
      <c r="Q9065" s="3">
        <f t="shared" si="707"/>
        <v>854.42</v>
      </c>
      <c r="R9065" t="str">
        <f t="shared" si="708"/>
        <v>Em atraso</v>
      </c>
      <c r="S9065" s="5">
        <f t="shared" si="709"/>
        <v>3</v>
      </c>
    </row>
    <row r="9066" spans="1:19" x14ac:dyDescent="0.25">
      <c r="A9066">
        <v>9065</v>
      </c>
      <c r="B9066" s="1">
        <v>44489</v>
      </c>
      <c r="C9066" s="1">
        <v>44489</v>
      </c>
      <c r="D9066" s="1">
        <v>44496</v>
      </c>
      <c r="E9066" s="1">
        <v>44500</v>
      </c>
      <c r="F9066">
        <v>4</v>
      </c>
      <c r="G9066">
        <v>5</v>
      </c>
      <c r="H9066">
        <v>147</v>
      </c>
      <c r="I9066" s="6">
        <v>0</v>
      </c>
      <c r="J9066">
        <v>2</v>
      </c>
      <c r="K9066" t="str">
        <f>_xlfn.XLOOKUP(fCompras!F9066,dComprador!$A$2:$A$7,dComprador!$B$2:$B$7)</f>
        <v>Lira</v>
      </c>
      <c r="L9066" t="str">
        <f>_xlfn.XLOOKUP(J9066,dFornecedor!$A$2:$A$6,dFornecedor!$B$2:$B$6)</f>
        <v>Minerva</v>
      </c>
      <c r="M9066" t="str">
        <f>_xlfn.XLOOKUP(G9066,dMateriaPrima!$A$2:$A$12,dMateriaPrima!$B$2:$B$12)</f>
        <v>Areia</v>
      </c>
      <c r="N9066" s="2">
        <f>_xlfn.XLOOKUP(G9066,dMateriaPrima!$A$2:$A$12,dMateriaPrima!$C$2:$C$12)</f>
        <v>3.59</v>
      </c>
      <c r="O9066" s="3">
        <f t="shared" si="705"/>
        <v>527.73</v>
      </c>
      <c r="P9066" s="4">
        <f t="shared" si="706"/>
        <v>0</v>
      </c>
      <c r="Q9066" s="3">
        <f t="shared" si="707"/>
        <v>527.73</v>
      </c>
      <c r="R9066" t="str">
        <f t="shared" si="708"/>
        <v>Em atraso</v>
      </c>
      <c r="S9066" s="5">
        <f t="shared" si="709"/>
        <v>4</v>
      </c>
    </row>
    <row r="9067" spans="1:19" x14ac:dyDescent="0.25">
      <c r="A9067">
        <v>9066</v>
      </c>
      <c r="B9067" s="1">
        <v>44489</v>
      </c>
      <c r="C9067" s="1">
        <v>44489</v>
      </c>
      <c r="D9067" s="1">
        <v>44507</v>
      </c>
      <c r="E9067" s="1">
        <v>44508</v>
      </c>
      <c r="F9067">
        <v>1</v>
      </c>
      <c r="G9067">
        <v>9</v>
      </c>
      <c r="H9067">
        <v>376</v>
      </c>
      <c r="I9067" s="6">
        <v>0</v>
      </c>
      <c r="J9067">
        <v>4</v>
      </c>
      <c r="K9067" t="str">
        <f>_xlfn.XLOOKUP(fCompras!F9067,dComprador!$A$2:$A$7,dComprador!$B$2:$B$7)</f>
        <v>Alon</v>
      </c>
      <c r="L9067" t="str">
        <f>_xlfn.XLOOKUP(J9067,dFornecedor!$A$2:$A$6,dFornecedor!$B$2:$B$6)</f>
        <v>AlphaOmega</v>
      </c>
      <c r="M9067" t="str">
        <f>_xlfn.XLOOKUP(G9067,dMateriaPrima!$A$2:$A$12,dMateriaPrima!$B$2:$B$12)</f>
        <v>Couro</v>
      </c>
      <c r="N9067" s="2">
        <f>_xlfn.XLOOKUP(G9067,dMateriaPrima!$A$2:$A$12,dMateriaPrima!$C$2:$C$12)</f>
        <v>4.4000000000000004</v>
      </c>
      <c r="O9067" s="3">
        <f t="shared" si="705"/>
        <v>1654.4</v>
      </c>
      <c r="P9067" s="4">
        <f t="shared" si="706"/>
        <v>0</v>
      </c>
      <c r="Q9067" s="3">
        <f t="shared" si="707"/>
        <v>1654.4</v>
      </c>
      <c r="R9067" t="str">
        <f t="shared" si="708"/>
        <v>Em atraso</v>
      </c>
      <c r="S9067" s="5">
        <f t="shared" si="709"/>
        <v>1</v>
      </c>
    </row>
    <row r="9068" spans="1:19" x14ac:dyDescent="0.25">
      <c r="A9068">
        <v>9067</v>
      </c>
      <c r="B9068" s="1">
        <v>44489</v>
      </c>
      <c r="C9068" s="1">
        <v>44492</v>
      </c>
      <c r="D9068" s="1">
        <v>44508</v>
      </c>
      <c r="E9068" s="1">
        <v>44511</v>
      </c>
      <c r="F9068">
        <v>1</v>
      </c>
      <c r="G9068">
        <v>2</v>
      </c>
      <c r="H9068">
        <v>25</v>
      </c>
      <c r="I9068" s="6">
        <v>0</v>
      </c>
      <c r="J9068">
        <v>3</v>
      </c>
      <c r="K9068" t="str">
        <f>_xlfn.XLOOKUP(fCompras!F9068,dComprador!$A$2:$A$7,dComprador!$B$2:$B$7)</f>
        <v>Alon</v>
      </c>
      <c r="L9068" t="str">
        <f>_xlfn.XLOOKUP(J9068,dFornecedor!$A$2:$A$6,dFornecedor!$B$2:$B$6)</f>
        <v>StepUp</v>
      </c>
      <c r="M9068" t="str">
        <f>_xlfn.XLOOKUP(G9068,dMateriaPrima!$A$2:$A$12,dMateriaPrima!$B$2:$B$12)</f>
        <v>Chapa Metal</v>
      </c>
      <c r="N9068" s="2">
        <f>_xlfn.XLOOKUP(G9068,dMateriaPrima!$A$2:$A$12,dMateriaPrima!$C$2:$C$12)</f>
        <v>299.89999999999998</v>
      </c>
      <c r="O9068" s="3">
        <f t="shared" si="705"/>
        <v>7497.4999999999991</v>
      </c>
      <c r="P9068" s="4">
        <f t="shared" si="706"/>
        <v>0</v>
      </c>
      <c r="Q9068" s="3">
        <f t="shared" si="707"/>
        <v>7497.4999999999991</v>
      </c>
      <c r="R9068" t="str">
        <f t="shared" si="708"/>
        <v>Em atraso</v>
      </c>
      <c r="S9068" s="5">
        <f t="shared" si="709"/>
        <v>3</v>
      </c>
    </row>
    <row r="9069" spans="1:19" x14ac:dyDescent="0.25">
      <c r="A9069">
        <v>9068</v>
      </c>
      <c r="B9069" s="1">
        <v>44489</v>
      </c>
      <c r="C9069" s="1">
        <v>44498</v>
      </c>
      <c r="D9069" s="1">
        <v>44502</v>
      </c>
      <c r="E9069" s="1">
        <v>44505</v>
      </c>
      <c r="F9069">
        <v>1</v>
      </c>
      <c r="G9069">
        <v>9</v>
      </c>
      <c r="H9069">
        <v>538</v>
      </c>
      <c r="I9069" s="6">
        <v>0</v>
      </c>
      <c r="J9069">
        <v>3</v>
      </c>
      <c r="K9069" t="str">
        <f>_xlfn.XLOOKUP(fCompras!F9069,dComprador!$A$2:$A$7,dComprador!$B$2:$B$7)</f>
        <v>Alon</v>
      </c>
      <c r="L9069" t="str">
        <f>_xlfn.XLOOKUP(J9069,dFornecedor!$A$2:$A$6,dFornecedor!$B$2:$B$6)</f>
        <v>StepUp</v>
      </c>
      <c r="M9069" t="str">
        <f>_xlfn.XLOOKUP(G9069,dMateriaPrima!$A$2:$A$12,dMateriaPrima!$B$2:$B$12)</f>
        <v>Couro</v>
      </c>
      <c r="N9069" s="2">
        <f>_xlfn.XLOOKUP(G9069,dMateriaPrima!$A$2:$A$12,dMateriaPrima!$C$2:$C$12)</f>
        <v>4.4000000000000004</v>
      </c>
      <c r="O9069" s="3">
        <f t="shared" si="705"/>
        <v>2367.2000000000003</v>
      </c>
      <c r="P9069" s="4">
        <f t="shared" si="706"/>
        <v>0</v>
      </c>
      <c r="Q9069" s="3">
        <f t="shared" si="707"/>
        <v>2367.2000000000003</v>
      </c>
      <c r="R9069" t="str">
        <f t="shared" si="708"/>
        <v>Em atraso</v>
      </c>
      <c r="S9069" s="5">
        <f t="shared" si="709"/>
        <v>3</v>
      </c>
    </row>
    <row r="9070" spans="1:19" x14ac:dyDescent="0.25">
      <c r="A9070">
        <v>9069</v>
      </c>
      <c r="B9070" s="1">
        <v>44489</v>
      </c>
      <c r="C9070" s="1">
        <v>44489</v>
      </c>
      <c r="D9070" s="1">
        <v>44509</v>
      </c>
      <c r="E9070" s="1">
        <v>44510</v>
      </c>
      <c r="F9070">
        <v>1</v>
      </c>
      <c r="G9070">
        <v>7</v>
      </c>
      <c r="H9070">
        <v>12</v>
      </c>
      <c r="I9070" s="6">
        <v>0</v>
      </c>
      <c r="J9070">
        <v>2</v>
      </c>
      <c r="K9070" t="str">
        <f>_xlfn.XLOOKUP(fCompras!F9070,dComprador!$A$2:$A$7,dComprador!$B$2:$B$7)</f>
        <v>Alon</v>
      </c>
      <c r="L9070" t="str">
        <f>_xlfn.XLOOKUP(J9070,dFornecedor!$A$2:$A$6,dFornecedor!$B$2:$B$6)</f>
        <v>Minerva</v>
      </c>
      <c r="M9070" t="str">
        <f>_xlfn.XLOOKUP(G9070,dMateriaPrima!$A$2:$A$12,dMateriaPrima!$B$2:$B$12)</f>
        <v>Poliéster</v>
      </c>
      <c r="N9070" s="2">
        <f>_xlfn.XLOOKUP(G9070,dMateriaPrima!$A$2:$A$12,dMateriaPrima!$C$2:$C$12)</f>
        <v>8</v>
      </c>
      <c r="O9070" s="3">
        <f t="shared" si="705"/>
        <v>96</v>
      </c>
      <c r="P9070" s="4">
        <f t="shared" si="706"/>
        <v>0</v>
      </c>
      <c r="Q9070" s="3">
        <f t="shared" si="707"/>
        <v>96</v>
      </c>
      <c r="R9070" t="str">
        <f t="shared" si="708"/>
        <v>Em atraso</v>
      </c>
      <c r="S9070" s="5">
        <f t="shared" si="709"/>
        <v>1</v>
      </c>
    </row>
    <row r="9071" spans="1:19" x14ac:dyDescent="0.25">
      <c r="A9071">
        <v>9070</v>
      </c>
      <c r="B9071" s="1">
        <v>44489</v>
      </c>
      <c r="C9071" s="1">
        <v>44498</v>
      </c>
      <c r="D9071" s="1">
        <v>44521</v>
      </c>
      <c r="E9071" s="1">
        <v>44523</v>
      </c>
      <c r="F9071">
        <v>1</v>
      </c>
      <c r="G9071">
        <v>11</v>
      </c>
      <c r="H9071">
        <v>641</v>
      </c>
      <c r="I9071" s="6">
        <v>0</v>
      </c>
      <c r="J9071">
        <v>2</v>
      </c>
      <c r="K9071" t="str">
        <f>_xlfn.XLOOKUP(fCompras!F9071,dComprador!$A$2:$A$7,dComprador!$B$2:$B$7)</f>
        <v>Alon</v>
      </c>
      <c r="L9071" t="str">
        <f>_xlfn.XLOOKUP(J9071,dFornecedor!$A$2:$A$6,dFornecedor!$B$2:$B$6)</f>
        <v>Minerva</v>
      </c>
      <c r="M9071" t="str">
        <f>_xlfn.XLOOKUP(G9071,dMateriaPrima!$A$2:$A$12,dMateriaPrima!$B$2:$B$12)</f>
        <v>Papel</v>
      </c>
      <c r="N9071" s="2">
        <f>_xlfn.XLOOKUP(G9071,dMateriaPrima!$A$2:$A$12,dMateriaPrima!$C$2:$C$12)</f>
        <v>9</v>
      </c>
      <c r="O9071" s="3">
        <f t="shared" si="705"/>
        <v>5769</v>
      </c>
      <c r="P9071" s="4">
        <f t="shared" si="706"/>
        <v>0</v>
      </c>
      <c r="Q9071" s="3">
        <f t="shared" si="707"/>
        <v>5769</v>
      </c>
      <c r="R9071" t="str">
        <f t="shared" si="708"/>
        <v>Em atraso</v>
      </c>
      <c r="S9071" s="5">
        <f t="shared" si="709"/>
        <v>2</v>
      </c>
    </row>
    <row r="9072" spans="1:19" x14ac:dyDescent="0.25">
      <c r="A9072">
        <v>9071</v>
      </c>
      <c r="B9072" s="1">
        <v>44489</v>
      </c>
      <c r="C9072" s="1">
        <v>44501</v>
      </c>
      <c r="D9072" s="1">
        <v>44511</v>
      </c>
      <c r="E9072" s="1">
        <v>44513</v>
      </c>
      <c r="F9072">
        <v>1</v>
      </c>
      <c r="G9072">
        <v>6</v>
      </c>
      <c r="H9072">
        <v>149</v>
      </c>
      <c r="I9072" s="6">
        <v>0</v>
      </c>
      <c r="J9072">
        <v>1</v>
      </c>
      <c r="K9072" t="str">
        <f>_xlfn.XLOOKUP(fCompras!F9072,dComprador!$A$2:$A$7,dComprador!$B$2:$B$7)</f>
        <v>Alon</v>
      </c>
      <c r="L9072" t="str">
        <f>_xlfn.XLOOKUP(J9072,dFornecedor!$A$2:$A$6,dFornecedor!$B$2:$B$6)</f>
        <v>NorthShore</v>
      </c>
      <c r="M9072" t="str">
        <f>_xlfn.XLOOKUP(G9072,dMateriaPrima!$A$2:$A$12,dMateriaPrima!$B$2:$B$12)</f>
        <v>Fio Algodão</v>
      </c>
      <c r="N9072" s="2">
        <f>_xlfn.XLOOKUP(G9072,dMateriaPrima!$A$2:$A$12,dMateriaPrima!$C$2:$C$12)</f>
        <v>55.9</v>
      </c>
      <c r="O9072" s="3">
        <f t="shared" si="705"/>
        <v>8329.1</v>
      </c>
      <c r="P9072" s="4">
        <f t="shared" si="706"/>
        <v>0</v>
      </c>
      <c r="Q9072" s="3">
        <f t="shared" si="707"/>
        <v>8329.1</v>
      </c>
      <c r="R9072" t="str">
        <f t="shared" si="708"/>
        <v>Em atraso</v>
      </c>
      <c r="S9072" s="5">
        <f t="shared" si="709"/>
        <v>2</v>
      </c>
    </row>
    <row r="9073" spans="1:19" x14ac:dyDescent="0.25">
      <c r="A9073">
        <v>9072</v>
      </c>
      <c r="B9073" s="1">
        <v>44489</v>
      </c>
      <c r="C9073" s="1">
        <v>44497</v>
      </c>
      <c r="D9073" s="1">
        <v>44512</v>
      </c>
      <c r="E9073" s="1">
        <v>44517</v>
      </c>
      <c r="F9073">
        <v>1</v>
      </c>
      <c r="G9073">
        <v>9</v>
      </c>
      <c r="H9073">
        <v>81</v>
      </c>
      <c r="I9073" s="6">
        <v>0</v>
      </c>
      <c r="J9073">
        <v>3</v>
      </c>
      <c r="K9073" t="str">
        <f>_xlfn.XLOOKUP(fCompras!F9073,dComprador!$A$2:$A$7,dComprador!$B$2:$B$7)</f>
        <v>Alon</v>
      </c>
      <c r="L9073" t="str">
        <f>_xlfn.XLOOKUP(J9073,dFornecedor!$A$2:$A$6,dFornecedor!$B$2:$B$6)</f>
        <v>StepUp</v>
      </c>
      <c r="M9073" t="str">
        <f>_xlfn.XLOOKUP(G9073,dMateriaPrima!$A$2:$A$12,dMateriaPrima!$B$2:$B$12)</f>
        <v>Couro</v>
      </c>
      <c r="N9073" s="2">
        <f>_xlfn.XLOOKUP(G9073,dMateriaPrima!$A$2:$A$12,dMateriaPrima!$C$2:$C$12)</f>
        <v>4.4000000000000004</v>
      </c>
      <c r="O9073" s="3">
        <f t="shared" si="705"/>
        <v>356.40000000000003</v>
      </c>
      <c r="P9073" s="4">
        <f t="shared" si="706"/>
        <v>0</v>
      </c>
      <c r="Q9073" s="3">
        <f t="shared" si="707"/>
        <v>356.40000000000003</v>
      </c>
      <c r="R9073" t="str">
        <f t="shared" si="708"/>
        <v>Em atraso</v>
      </c>
      <c r="S9073" s="5">
        <f t="shared" si="709"/>
        <v>5</v>
      </c>
    </row>
    <row r="9074" spans="1:19" x14ac:dyDescent="0.25">
      <c r="A9074">
        <v>9073</v>
      </c>
      <c r="B9074" s="1">
        <v>44490</v>
      </c>
      <c r="C9074" s="1">
        <v>44501</v>
      </c>
      <c r="D9074" s="1">
        <v>44501</v>
      </c>
      <c r="E9074" s="1">
        <v>44503</v>
      </c>
      <c r="F9074">
        <v>4</v>
      </c>
      <c r="G9074">
        <v>5</v>
      </c>
      <c r="H9074">
        <v>614</v>
      </c>
      <c r="I9074" s="6">
        <v>0</v>
      </c>
      <c r="J9074">
        <v>1</v>
      </c>
      <c r="K9074" t="str">
        <f>_xlfn.XLOOKUP(fCompras!F9074,dComprador!$A$2:$A$7,dComprador!$B$2:$B$7)</f>
        <v>Lira</v>
      </c>
      <c r="L9074" t="str">
        <f>_xlfn.XLOOKUP(J9074,dFornecedor!$A$2:$A$6,dFornecedor!$B$2:$B$6)</f>
        <v>NorthShore</v>
      </c>
      <c r="M9074" t="str">
        <f>_xlfn.XLOOKUP(G9074,dMateriaPrima!$A$2:$A$12,dMateriaPrima!$B$2:$B$12)</f>
        <v>Areia</v>
      </c>
      <c r="N9074" s="2">
        <f>_xlfn.XLOOKUP(G9074,dMateriaPrima!$A$2:$A$12,dMateriaPrima!$C$2:$C$12)</f>
        <v>3.59</v>
      </c>
      <c r="O9074" s="3">
        <f t="shared" si="705"/>
        <v>2204.2599999999998</v>
      </c>
      <c r="P9074" s="4">
        <f t="shared" si="706"/>
        <v>0</v>
      </c>
      <c r="Q9074" s="3">
        <f t="shared" si="707"/>
        <v>2204.2599999999998</v>
      </c>
      <c r="R9074" t="str">
        <f t="shared" si="708"/>
        <v>Em atraso</v>
      </c>
      <c r="S9074" s="5">
        <f t="shared" si="709"/>
        <v>2</v>
      </c>
    </row>
    <row r="9075" spans="1:19" x14ac:dyDescent="0.25">
      <c r="A9075">
        <v>9074</v>
      </c>
      <c r="B9075" s="1">
        <v>44490</v>
      </c>
      <c r="C9075" s="1">
        <v>44497</v>
      </c>
      <c r="D9075" s="1">
        <v>44499</v>
      </c>
      <c r="E9075" s="1">
        <v>44504</v>
      </c>
      <c r="F9075">
        <v>4</v>
      </c>
      <c r="G9075">
        <v>6</v>
      </c>
      <c r="H9075">
        <v>26</v>
      </c>
      <c r="I9075" s="6">
        <v>0</v>
      </c>
      <c r="J9075">
        <v>2</v>
      </c>
      <c r="K9075" t="str">
        <f>_xlfn.XLOOKUP(fCompras!F9075,dComprador!$A$2:$A$7,dComprador!$B$2:$B$7)</f>
        <v>Lira</v>
      </c>
      <c r="L9075" t="str">
        <f>_xlfn.XLOOKUP(J9075,dFornecedor!$A$2:$A$6,dFornecedor!$B$2:$B$6)</f>
        <v>Minerva</v>
      </c>
      <c r="M9075" t="str">
        <f>_xlfn.XLOOKUP(G9075,dMateriaPrima!$A$2:$A$12,dMateriaPrima!$B$2:$B$12)</f>
        <v>Fio Algodão</v>
      </c>
      <c r="N9075" s="2">
        <f>_xlfn.XLOOKUP(G9075,dMateriaPrima!$A$2:$A$12,dMateriaPrima!$C$2:$C$12)</f>
        <v>55.9</v>
      </c>
      <c r="O9075" s="3">
        <f t="shared" si="705"/>
        <v>1453.3999999999999</v>
      </c>
      <c r="P9075" s="4">
        <f t="shared" si="706"/>
        <v>0</v>
      </c>
      <c r="Q9075" s="3">
        <f t="shared" si="707"/>
        <v>1453.3999999999999</v>
      </c>
      <c r="R9075" t="str">
        <f t="shared" si="708"/>
        <v>Em atraso</v>
      </c>
      <c r="S9075" s="5">
        <f t="shared" si="709"/>
        <v>5</v>
      </c>
    </row>
    <row r="9076" spans="1:19" x14ac:dyDescent="0.25">
      <c r="A9076">
        <v>9075</v>
      </c>
      <c r="B9076" s="1">
        <v>44490</v>
      </c>
      <c r="C9076" s="1">
        <v>44499</v>
      </c>
      <c r="D9076" s="1">
        <v>44500</v>
      </c>
      <c r="E9076" s="1">
        <v>44507</v>
      </c>
      <c r="F9076">
        <v>4</v>
      </c>
      <c r="G9076">
        <v>11</v>
      </c>
      <c r="H9076">
        <v>3</v>
      </c>
      <c r="I9076" s="6">
        <v>0</v>
      </c>
      <c r="J9076">
        <v>3</v>
      </c>
      <c r="K9076" t="str">
        <f>_xlfn.XLOOKUP(fCompras!F9076,dComprador!$A$2:$A$7,dComprador!$B$2:$B$7)</f>
        <v>Lira</v>
      </c>
      <c r="L9076" t="str">
        <f>_xlfn.XLOOKUP(J9076,dFornecedor!$A$2:$A$6,dFornecedor!$B$2:$B$6)</f>
        <v>StepUp</v>
      </c>
      <c r="M9076" t="str">
        <f>_xlfn.XLOOKUP(G9076,dMateriaPrima!$A$2:$A$12,dMateriaPrima!$B$2:$B$12)</f>
        <v>Papel</v>
      </c>
      <c r="N9076" s="2">
        <f>_xlfn.XLOOKUP(G9076,dMateriaPrima!$A$2:$A$12,dMateriaPrima!$C$2:$C$12)</f>
        <v>9</v>
      </c>
      <c r="O9076" s="3">
        <f t="shared" si="705"/>
        <v>27</v>
      </c>
      <c r="P9076" s="4">
        <f t="shared" si="706"/>
        <v>0</v>
      </c>
      <c r="Q9076" s="3">
        <f t="shared" si="707"/>
        <v>27</v>
      </c>
      <c r="R9076" t="str">
        <f t="shared" si="708"/>
        <v>Em atraso</v>
      </c>
      <c r="S9076" s="5">
        <f t="shared" si="709"/>
        <v>7</v>
      </c>
    </row>
    <row r="9077" spans="1:19" x14ac:dyDescent="0.25">
      <c r="A9077">
        <v>9076</v>
      </c>
      <c r="B9077" s="1">
        <v>44490</v>
      </c>
      <c r="C9077" s="1">
        <v>44496</v>
      </c>
      <c r="D9077" s="1">
        <v>44496</v>
      </c>
      <c r="E9077" s="1">
        <v>44499</v>
      </c>
      <c r="F9077">
        <v>4</v>
      </c>
      <c r="G9077">
        <v>5</v>
      </c>
      <c r="H9077">
        <v>29</v>
      </c>
      <c r="I9077" s="6">
        <v>0</v>
      </c>
      <c r="J9077">
        <v>1</v>
      </c>
      <c r="K9077" t="str">
        <f>_xlfn.XLOOKUP(fCompras!F9077,dComprador!$A$2:$A$7,dComprador!$B$2:$B$7)</f>
        <v>Lira</v>
      </c>
      <c r="L9077" t="str">
        <f>_xlfn.XLOOKUP(J9077,dFornecedor!$A$2:$A$6,dFornecedor!$B$2:$B$6)</f>
        <v>NorthShore</v>
      </c>
      <c r="M9077" t="str">
        <f>_xlfn.XLOOKUP(G9077,dMateriaPrima!$A$2:$A$12,dMateriaPrima!$B$2:$B$12)</f>
        <v>Areia</v>
      </c>
      <c r="N9077" s="2">
        <f>_xlfn.XLOOKUP(G9077,dMateriaPrima!$A$2:$A$12,dMateriaPrima!$C$2:$C$12)</f>
        <v>3.59</v>
      </c>
      <c r="O9077" s="3">
        <f t="shared" si="705"/>
        <v>104.11</v>
      </c>
      <c r="P9077" s="4">
        <f t="shared" si="706"/>
        <v>0</v>
      </c>
      <c r="Q9077" s="3">
        <f t="shared" si="707"/>
        <v>104.11</v>
      </c>
      <c r="R9077" t="str">
        <f t="shared" si="708"/>
        <v>Em atraso</v>
      </c>
      <c r="S9077" s="5">
        <f t="shared" si="709"/>
        <v>3</v>
      </c>
    </row>
    <row r="9078" spans="1:19" x14ac:dyDescent="0.25">
      <c r="A9078">
        <v>9077</v>
      </c>
      <c r="B9078" s="1">
        <v>44490</v>
      </c>
      <c r="C9078" s="1">
        <v>44490</v>
      </c>
      <c r="D9078" s="1">
        <v>44503</v>
      </c>
      <c r="E9078" s="1">
        <v>44503</v>
      </c>
      <c r="F9078">
        <v>4</v>
      </c>
      <c r="G9078">
        <v>1</v>
      </c>
      <c r="H9078">
        <v>6</v>
      </c>
      <c r="I9078" s="6">
        <v>0</v>
      </c>
      <c r="J9078">
        <v>4</v>
      </c>
      <c r="K9078" t="str">
        <f>_xlfn.XLOOKUP(fCompras!F9078,dComprador!$A$2:$A$7,dComprador!$B$2:$B$7)</f>
        <v>Lira</v>
      </c>
      <c r="L9078" t="str">
        <f>_xlfn.XLOOKUP(J9078,dFornecedor!$A$2:$A$6,dFornecedor!$B$2:$B$6)</f>
        <v>AlphaOmega</v>
      </c>
      <c r="M9078" t="str">
        <f>_xlfn.XLOOKUP(G9078,dMateriaPrima!$A$2:$A$12,dMateriaPrima!$B$2:$B$12)</f>
        <v>Tecido</v>
      </c>
      <c r="N9078" s="2">
        <f>_xlfn.XLOOKUP(G9078,dMateriaPrima!$A$2:$A$12,dMateriaPrima!$C$2:$C$12)</f>
        <v>18</v>
      </c>
      <c r="O9078" s="3">
        <f t="shared" si="705"/>
        <v>108</v>
      </c>
      <c r="P9078" s="4">
        <f t="shared" si="706"/>
        <v>0</v>
      </c>
      <c r="Q9078" s="3">
        <f t="shared" si="707"/>
        <v>108</v>
      </c>
      <c r="R9078" t="str">
        <f t="shared" si="708"/>
        <v>No prazo</v>
      </c>
      <c r="S9078" s="5">
        <f t="shared" si="709"/>
        <v>0</v>
      </c>
    </row>
    <row r="9079" spans="1:19" x14ac:dyDescent="0.25">
      <c r="A9079">
        <v>9078</v>
      </c>
      <c r="B9079" s="1">
        <v>44490</v>
      </c>
      <c r="C9079" s="1">
        <v>44500</v>
      </c>
      <c r="D9079" s="1">
        <v>44509</v>
      </c>
      <c r="E9079" s="1">
        <v>44511</v>
      </c>
      <c r="F9079">
        <v>1</v>
      </c>
      <c r="G9079">
        <v>8</v>
      </c>
      <c r="H9079">
        <v>157</v>
      </c>
      <c r="I9079" s="6">
        <v>0</v>
      </c>
      <c r="J9079">
        <v>3</v>
      </c>
      <c r="K9079" t="str">
        <f>_xlfn.XLOOKUP(fCompras!F9079,dComprador!$A$2:$A$7,dComprador!$B$2:$B$7)</f>
        <v>Alon</v>
      </c>
      <c r="L9079" t="str">
        <f>_xlfn.XLOOKUP(J9079,dFornecedor!$A$2:$A$6,dFornecedor!$B$2:$B$6)</f>
        <v>StepUp</v>
      </c>
      <c r="M9079" t="str">
        <f>_xlfn.XLOOKUP(G9079,dMateriaPrima!$A$2:$A$12,dMateriaPrima!$B$2:$B$12)</f>
        <v>Cimento</v>
      </c>
      <c r="N9079" s="2">
        <f>_xlfn.XLOOKUP(G9079,dMateriaPrima!$A$2:$A$12,dMateriaPrima!$C$2:$C$12)</f>
        <v>23</v>
      </c>
      <c r="O9079" s="3">
        <f t="shared" si="705"/>
        <v>3611</v>
      </c>
      <c r="P9079" s="4">
        <f t="shared" si="706"/>
        <v>0</v>
      </c>
      <c r="Q9079" s="3">
        <f t="shared" si="707"/>
        <v>3611</v>
      </c>
      <c r="R9079" t="str">
        <f t="shared" si="708"/>
        <v>Em atraso</v>
      </c>
      <c r="S9079" s="5">
        <f t="shared" si="709"/>
        <v>2</v>
      </c>
    </row>
    <row r="9080" spans="1:19" x14ac:dyDescent="0.25">
      <c r="A9080">
        <v>9079</v>
      </c>
      <c r="B9080" s="1">
        <v>44490</v>
      </c>
      <c r="C9080" s="1">
        <v>44491</v>
      </c>
      <c r="D9080" s="1">
        <v>44508</v>
      </c>
      <c r="E9080" s="1">
        <v>44510</v>
      </c>
      <c r="F9080">
        <v>1</v>
      </c>
      <c r="G9080">
        <v>5</v>
      </c>
      <c r="H9080">
        <v>188</v>
      </c>
      <c r="I9080" s="6">
        <v>0</v>
      </c>
      <c r="J9080">
        <v>3</v>
      </c>
      <c r="K9080" t="str">
        <f>_xlfn.XLOOKUP(fCompras!F9080,dComprador!$A$2:$A$7,dComprador!$B$2:$B$7)</f>
        <v>Alon</v>
      </c>
      <c r="L9080" t="str">
        <f>_xlfn.XLOOKUP(J9080,dFornecedor!$A$2:$A$6,dFornecedor!$B$2:$B$6)</f>
        <v>StepUp</v>
      </c>
      <c r="M9080" t="str">
        <f>_xlfn.XLOOKUP(G9080,dMateriaPrima!$A$2:$A$12,dMateriaPrima!$B$2:$B$12)</f>
        <v>Areia</v>
      </c>
      <c r="N9080" s="2">
        <f>_xlfn.XLOOKUP(G9080,dMateriaPrima!$A$2:$A$12,dMateriaPrima!$C$2:$C$12)</f>
        <v>3.59</v>
      </c>
      <c r="O9080" s="3">
        <f t="shared" si="705"/>
        <v>674.92</v>
      </c>
      <c r="P9080" s="4">
        <f t="shared" si="706"/>
        <v>0</v>
      </c>
      <c r="Q9080" s="3">
        <f t="shared" si="707"/>
        <v>674.92</v>
      </c>
      <c r="R9080" t="str">
        <f t="shared" si="708"/>
        <v>Em atraso</v>
      </c>
      <c r="S9080" s="5">
        <f t="shared" si="709"/>
        <v>2</v>
      </c>
    </row>
    <row r="9081" spans="1:19" x14ac:dyDescent="0.25">
      <c r="A9081">
        <v>9080</v>
      </c>
      <c r="B9081" s="1">
        <v>44490</v>
      </c>
      <c r="C9081" s="1">
        <v>44502</v>
      </c>
      <c r="D9081" s="1">
        <v>44512</v>
      </c>
      <c r="E9081" s="1">
        <v>44510</v>
      </c>
      <c r="F9081">
        <v>1</v>
      </c>
      <c r="G9081">
        <v>10</v>
      </c>
      <c r="H9081">
        <v>160</v>
      </c>
      <c r="I9081" s="6">
        <v>0</v>
      </c>
      <c r="J9081">
        <v>1</v>
      </c>
      <c r="K9081" t="str">
        <f>_xlfn.XLOOKUP(fCompras!F9081,dComprador!$A$2:$A$7,dComprador!$B$2:$B$7)</f>
        <v>Alon</v>
      </c>
      <c r="L9081" t="str">
        <f>_xlfn.XLOOKUP(J9081,dFornecedor!$A$2:$A$6,dFornecedor!$B$2:$B$6)</f>
        <v>NorthShore</v>
      </c>
      <c r="M9081" t="str">
        <f>_xlfn.XLOOKUP(G9081,dMateriaPrima!$A$2:$A$12,dMateriaPrima!$B$2:$B$12)</f>
        <v>Pedra Britada</v>
      </c>
      <c r="N9081" s="2">
        <f>_xlfn.XLOOKUP(G9081,dMateriaPrima!$A$2:$A$12,dMateriaPrima!$C$2:$C$12)</f>
        <v>56</v>
      </c>
      <c r="O9081" s="3">
        <f t="shared" si="705"/>
        <v>8960</v>
      </c>
      <c r="P9081" s="4">
        <f t="shared" si="706"/>
        <v>0</v>
      </c>
      <c r="Q9081" s="3">
        <f t="shared" si="707"/>
        <v>8960</v>
      </c>
      <c r="R9081" t="str">
        <f t="shared" si="708"/>
        <v>No prazo</v>
      </c>
      <c r="S9081" s="5">
        <f t="shared" si="709"/>
        <v>0</v>
      </c>
    </row>
    <row r="9082" spans="1:19" x14ac:dyDescent="0.25">
      <c r="A9082">
        <v>9081</v>
      </c>
      <c r="B9082" s="1">
        <v>44490</v>
      </c>
      <c r="C9082" s="1">
        <v>44493</v>
      </c>
      <c r="D9082" s="1">
        <v>44505</v>
      </c>
      <c r="E9082" s="1">
        <v>44510</v>
      </c>
      <c r="F9082">
        <v>1</v>
      </c>
      <c r="G9082">
        <v>1</v>
      </c>
      <c r="H9082">
        <v>37</v>
      </c>
      <c r="I9082" s="6">
        <v>0</v>
      </c>
      <c r="J9082">
        <v>2</v>
      </c>
      <c r="K9082" t="str">
        <f>_xlfn.XLOOKUP(fCompras!F9082,dComprador!$A$2:$A$7,dComprador!$B$2:$B$7)</f>
        <v>Alon</v>
      </c>
      <c r="L9082" t="str">
        <f>_xlfn.XLOOKUP(J9082,dFornecedor!$A$2:$A$6,dFornecedor!$B$2:$B$6)</f>
        <v>Minerva</v>
      </c>
      <c r="M9082" t="str">
        <f>_xlfn.XLOOKUP(G9082,dMateriaPrima!$A$2:$A$12,dMateriaPrima!$B$2:$B$12)</f>
        <v>Tecido</v>
      </c>
      <c r="N9082" s="2">
        <f>_xlfn.XLOOKUP(G9082,dMateriaPrima!$A$2:$A$12,dMateriaPrima!$C$2:$C$12)</f>
        <v>18</v>
      </c>
      <c r="O9082" s="3">
        <f t="shared" si="705"/>
        <v>666</v>
      </c>
      <c r="P9082" s="4">
        <f t="shared" si="706"/>
        <v>0</v>
      </c>
      <c r="Q9082" s="3">
        <f t="shared" si="707"/>
        <v>666</v>
      </c>
      <c r="R9082" t="str">
        <f t="shared" si="708"/>
        <v>Em atraso</v>
      </c>
      <c r="S9082" s="5">
        <f t="shared" si="709"/>
        <v>5</v>
      </c>
    </row>
    <row r="9083" spans="1:19" x14ac:dyDescent="0.25">
      <c r="A9083">
        <v>9082</v>
      </c>
      <c r="B9083" s="1">
        <v>44490</v>
      </c>
      <c r="C9083" s="1">
        <v>44498</v>
      </c>
      <c r="D9083" s="1">
        <v>44511</v>
      </c>
      <c r="E9083" s="1">
        <v>44512</v>
      </c>
      <c r="F9083">
        <v>1</v>
      </c>
      <c r="G9083">
        <v>2</v>
      </c>
      <c r="H9083">
        <v>628</v>
      </c>
      <c r="I9083" s="6">
        <v>0</v>
      </c>
      <c r="J9083">
        <v>2</v>
      </c>
      <c r="K9083" t="str">
        <f>_xlfn.XLOOKUP(fCompras!F9083,dComprador!$A$2:$A$7,dComprador!$B$2:$B$7)</f>
        <v>Alon</v>
      </c>
      <c r="L9083" t="str">
        <f>_xlfn.XLOOKUP(J9083,dFornecedor!$A$2:$A$6,dFornecedor!$B$2:$B$6)</f>
        <v>Minerva</v>
      </c>
      <c r="M9083" t="str">
        <f>_xlfn.XLOOKUP(G9083,dMateriaPrima!$A$2:$A$12,dMateriaPrima!$B$2:$B$12)</f>
        <v>Chapa Metal</v>
      </c>
      <c r="N9083" s="2">
        <f>_xlfn.XLOOKUP(G9083,dMateriaPrima!$A$2:$A$12,dMateriaPrima!$C$2:$C$12)</f>
        <v>299.89999999999998</v>
      </c>
      <c r="O9083" s="3">
        <f t="shared" si="705"/>
        <v>188337.19999999998</v>
      </c>
      <c r="P9083" s="4">
        <f t="shared" si="706"/>
        <v>0</v>
      </c>
      <c r="Q9083" s="3">
        <f t="shared" si="707"/>
        <v>188337.19999999998</v>
      </c>
      <c r="R9083" t="str">
        <f t="shared" si="708"/>
        <v>Em atraso</v>
      </c>
      <c r="S9083" s="5">
        <f t="shared" si="709"/>
        <v>1</v>
      </c>
    </row>
    <row r="9084" spans="1:19" x14ac:dyDescent="0.25">
      <c r="A9084">
        <v>9083</v>
      </c>
      <c r="B9084" s="1">
        <v>44490</v>
      </c>
      <c r="C9084" s="1">
        <v>44498</v>
      </c>
      <c r="D9084" s="1">
        <v>44519</v>
      </c>
      <c r="E9084" s="1">
        <v>44521</v>
      </c>
      <c r="F9084">
        <v>1</v>
      </c>
      <c r="G9084">
        <v>5</v>
      </c>
      <c r="H9084">
        <v>179</v>
      </c>
      <c r="I9084" s="6">
        <v>0</v>
      </c>
      <c r="J9084">
        <v>3</v>
      </c>
      <c r="K9084" t="str">
        <f>_xlfn.XLOOKUP(fCompras!F9084,dComprador!$A$2:$A$7,dComprador!$B$2:$B$7)</f>
        <v>Alon</v>
      </c>
      <c r="L9084" t="str">
        <f>_xlfn.XLOOKUP(J9084,dFornecedor!$A$2:$A$6,dFornecedor!$B$2:$B$6)</f>
        <v>StepUp</v>
      </c>
      <c r="M9084" t="str">
        <f>_xlfn.XLOOKUP(G9084,dMateriaPrima!$A$2:$A$12,dMateriaPrima!$B$2:$B$12)</f>
        <v>Areia</v>
      </c>
      <c r="N9084" s="2">
        <f>_xlfn.XLOOKUP(G9084,dMateriaPrima!$A$2:$A$12,dMateriaPrima!$C$2:$C$12)</f>
        <v>3.59</v>
      </c>
      <c r="O9084" s="3">
        <f t="shared" si="705"/>
        <v>642.61</v>
      </c>
      <c r="P9084" s="4">
        <f t="shared" si="706"/>
        <v>0</v>
      </c>
      <c r="Q9084" s="3">
        <f t="shared" si="707"/>
        <v>642.61</v>
      </c>
      <c r="R9084" t="str">
        <f t="shared" si="708"/>
        <v>Em atraso</v>
      </c>
      <c r="S9084" s="5">
        <f t="shared" si="709"/>
        <v>2</v>
      </c>
    </row>
    <row r="9085" spans="1:19" x14ac:dyDescent="0.25">
      <c r="A9085">
        <v>9084</v>
      </c>
      <c r="B9085" s="1">
        <v>44490</v>
      </c>
      <c r="C9085" s="1">
        <v>44494</v>
      </c>
      <c r="D9085" s="1">
        <v>44522</v>
      </c>
      <c r="E9085" s="1">
        <v>44524</v>
      </c>
      <c r="F9085">
        <v>1</v>
      </c>
      <c r="G9085">
        <v>7</v>
      </c>
      <c r="H9085">
        <v>251</v>
      </c>
      <c r="I9085" s="6">
        <v>0</v>
      </c>
      <c r="J9085">
        <v>3</v>
      </c>
      <c r="K9085" t="str">
        <f>_xlfn.XLOOKUP(fCompras!F9085,dComprador!$A$2:$A$7,dComprador!$B$2:$B$7)</f>
        <v>Alon</v>
      </c>
      <c r="L9085" t="str">
        <f>_xlfn.XLOOKUP(J9085,dFornecedor!$A$2:$A$6,dFornecedor!$B$2:$B$6)</f>
        <v>StepUp</v>
      </c>
      <c r="M9085" t="str">
        <f>_xlfn.XLOOKUP(G9085,dMateriaPrima!$A$2:$A$12,dMateriaPrima!$B$2:$B$12)</f>
        <v>Poliéster</v>
      </c>
      <c r="N9085" s="2">
        <f>_xlfn.XLOOKUP(G9085,dMateriaPrima!$A$2:$A$12,dMateriaPrima!$C$2:$C$12)</f>
        <v>8</v>
      </c>
      <c r="O9085" s="3">
        <f t="shared" si="705"/>
        <v>2008</v>
      </c>
      <c r="P9085" s="4">
        <f t="shared" si="706"/>
        <v>0</v>
      </c>
      <c r="Q9085" s="3">
        <f t="shared" si="707"/>
        <v>2008</v>
      </c>
      <c r="R9085" t="str">
        <f t="shared" si="708"/>
        <v>Em atraso</v>
      </c>
      <c r="S9085" s="5">
        <f t="shared" si="709"/>
        <v>2</v>
      </c>
    </row>
    <row r="9086" spans="1:19" x14ac:dyDescent="0.25">
      <c r="A9086">
        <v>9085</v>
      </c>
      <c r="B9086" s="1">
        <v>44491</v>
      </c>
      <c r="C9086" s="1">
        <v>44494</v>
      </c>
      <c r="D9086" s="1">
        <v>44498</v>
      </c>
      <c r="E9086" s="1">
        <v>44500</v>
      </c>
      <c r="F9086">
        <v>4</v>
      </c>
      <c r="G9086">
        <v>5</v>
      </c>
      <c r="H9086">
        <v>349</v>
      </c>
      <c r="I9086" s="6">
        <v>0</v>
      </c>
      <c r="J9086">
        <v>4</v>
      </c>
      <c r="K9086" t="str">
        <f>_xlfn.XLOOKUP(fCompras!F9086,dComprador!$A$2:$A$7,dComprador!$B$2:$B$7)</f>
        <v>Lira</v>
      </c>
      <c r="L9086" t="str">
        <f>_xlfn.XLOOKUP(J9086,dFornecedor!$A$2:$A$6,dFornecedor!$B$2:$B$6)</f>
        <v>AlphaOmega</v>
      </c>
      <c r="M9086" t="str">
        <f>_xlfn.XLOOKUP(G9086,dMateriaPrima!$A$2:$A$12,dMateriaPrima!$B$2:$B$12)</f>
        <v>Areia</v>
      </c>
      <c r="N9086" s="2">
        <f>_xlfn.XLOOKUP(G9086,dMateriaPrima!$A$2:$A$12,dMateriaPrima!$C$2:$C$12)</f>
        <v>3.59</v>
      </c>
      <c r="O9086" s="3">
        <f t="shared" si="705"/>
        <v>1252.9099999999999</v>
      </c>
      <c r="P9086" s="4">
        <f t="shared" si="706"/>
        <v>0</v>
      </c>
      <c r="Q9086" s="3">
        <f t="shared" si="707"/>
        <v>1252.9099999999999</v>
      </c>
      <c r="R9086" t="str">
        <f t="shared" si="708"/>
        <v>Em atraso</v>
      </c>
      <c r="S9086" s="5">
        <f t="shared" si="709"/>
        <v>2</v>
      </c>
    </row>
    <row r="9087" spans="1:19" x14ac:dyDescent="0.25">
      <c r="A9087">
        <v>9086</v>
      </c>
      <c r="B9087" s="1">
        <v>44491</v>
      </c>
      <c r="C9087" s="1">
        <v>44498</v>
      </c>
      <c r="D9087" s="1">
        <v>44498</v>
      </c>
      <c r="E9087" s="1">
        <v>44502</v>
      </c>
      <c r="F9087">
        <v>4</v>
      </c>
      <c r="G9087">
        <v>9</v>
      </c>
      <c r="H9087">
        <v>158</v>
      </c>
      <c r="I9087" s="6">
        <v>0</v>
      </c>
      <c r="J9087">
        <v>1</v>
      </c>
      <c r="K9087" t="str">
        <f>_xlfn.XLOOKUP(fCompras!F9087,dComprador!$A$2:$A$7,dComprador!$B$2:$B$7)</f>
        <v>Lira</v>
      </c>
      <c r="L9087" t="str">
        <f>_xlfn.XLOOKUP(J9087,dFornecedor!$A$2:$A$6,dFornecedor!$B$2:$B$6)</f>
        <v>NorthShore</v>
      </c>
      <c r="M9087" t="str">
        <f>_xlfn.XLOOKUP(G9087,dMateriaPrima!$A$2:$A$12,dMateriaPrima!$B$2:$B$12)</f>
        <v>Couro</v>
      </c>
      <c r="N9087" s="2">
        <f>_xlfn.XLOOKUP(G9087,dMateriaPrima!$A$2:$A$12,dMateriaPrima!$C$2:$C$12)</f>
        <v>4.4000000000000004</v>
      </c>
      <c r="O9087" s="3">
        <f t="shared" si="705"/>
        <v>695.2</v>
      </c>
      <c r="P9087" s="4">
        <f t="shared" si="706"/>
        <v>0</v>
      </c>
      <c r="Q9087" s="3">
        <f t="shared" si="707"/>
        <v>695.2</v>
      </c>
      <c r="R9087" t="str">
        <f t="shared" si="708"/>
        <v>Em atraso</v>
      </c>
      <c r="S9087" s="5">
        <f t="shared" si="709"/>
        <v>4</v>
      </c>
    </row>
    <row r="9088" spans="1:19" x14ac:dyDescent="0.25">
      <c r="A9088">
        <v>9087</v>
      </c>
      <c r="B9088" s="1">
        <v>44491</v>
      </c>
      <c r="C9088" s="1">
        <v>44494</v>
      </c>
      <c r="D9088" s="1">
        <v>44498</v>
      </c>
      <c r="E9088" s="1">
        <v>44494</v>
      </c>
      <c r="F9088">
        <v>4</v>
      </c>
      <c r="G9088">
        <v>7</v>
      </c>
      <c r="H9088">
        <v>164</v>
      </c>
      <c r="I9088" s="6">
        <v>0</v>
      </c>
      <c r="J9088">
        <v>3</v>
      </c>
      <c r="K9088" t="str">
        <f>_xlfn.XLOOKUP(fCompras!F9088,dComprador!$A$2:$A$7,dComprador!$B$2:$B$7)</f>
        <v>Lira</v>
      </c>
      <c r="L9088" t="str">
        <f>_xlfn.XLOOKUP(J9088,dFornecedor!$A$2:$A$6,dFornecedor!$B$2:$B$6)</f>
        <v>StepUp</v>
      </c>
      <c r="M9088" t="str">
        <f>_xlfn.XLOOKUP(G9088,dMateriaPrima!$A$2:$A$12,dMateriaPrima!$B$2:$B$12)</f>
        <v>Poliéster</v>
      </c>
      <c r="N9088" s="2">
        <f>_xlfn.XLOOKUP(G9088,dMateriaPrima!$A$2:$A$12,dMateriaPrima!$C$2:$C$12)</f>
        <v>8</v>
      </c>
      <c r="O9088" s="3">
        <f t="shared" si="705"/>
        <v>1312</v>
      </c>
      <c r="P9088" s="4">
        <f t="shared" si="706"/>
        <v>0</v>
      </c>
      <c r="Q9088" s="3">
        <f t="shared" si="707"/>
        <v>1312</v>
      </c>
      <c r="R9088" t="str">
        <f t="shared" si="708"/>
        <v>No prazo</v>
      </c>
      <c r="S9088" s="5">
        <f t="shared" si="709"/>
        <v>0</v>
      </c>
    </row>
    <row r="9089" spans="1:19" x14ac:dyDescent="0.25">
      <c r="A9089">
        <v>9088</v>
      </c>
      <c r="B9089" s="1">
        <v>44491</v>
      </c>
      <c r="C9089" s="1">
        <v>44491</v>
      </c>
      <c r="D9089" s="1">
        <v>44498</v>
      </c>
      <c r="E9089" s="1">
        <v>44496</v>
      </c>
      <c r="F9089">
        <v>4</v>
      </c>
      <c r="G9089">
        <v>5</v>
      </c>
      <c r="H9089">
        <v>139</v>
      </c>
      <c r="I9089" s="6">
        <v>0</v>
      </c>
      <c r="J9089">
        <v>5</v>
      </c>
      <c r="K9089" t="str">
        <f>_xlfn.XLOOKUP(fCompras!F9089,dComprador!$A$2:$A$7,dComprador!$B$2:$B$7)</f>
        <v>Lira</v>
      </c>
      <c r="L9089" t="str">
        <f>_xlfn.XLOOKUP(J9089,dFornecedor!$A$2:$A$6,dFornecedor!$B$2:$B$6)</f>
        <v>Atlas</v>
      </c>
      <c r="M9089" t="str">
        <f>_xlfn.XLOOKUP(G9089,dMateriaPrima!$A$2:$A$12,dMateriaPrima!$B$2:$B$12)</f>
        <v>Areia</v>
      </c>
      <c r="N9089" s="2">
        <f>_xlfn.XLOOKUP(G9089,dMateriaPrima!$A$2:$A$12,dMateriaPrima!$C$2:$C$12)</f>
        <v>3.59</v>
      </c>
      <c r="O9089" s="3">
        <f t="shared" si="705"/>
        <v>499.01</v>
      </c>
      <c r="P9089" s="4">
        <f t="shared" si="706"/>
        <v>0</v>
      </c>
      <c r="Q9089" s="3">
        <f t="shared" si="707"/>
        <v>499.01</v>
      </c>
      <c r="R9089" t="str">
        <f t="shared" si="708"/>
        <v>No prazo</v>
      </c>
      <c r="S9089" s="5">
        <f t="shared" si="709"/>
        <v>0</v>
      </c>
    </row>
    <row r="9090" spans="1:19" x14ac:dyDescent="0.25">
      <c r="A9090">
        <v>9089</v>
      </c>
      <c r="B9090" s="1">
        <v>44491</v>
      </c>
      <c r="C9090" s="1">
        <v>44500</v>
      </c>
      <c r="D9090" s="1">
        <v>44503</v>
      </c>
      <c r="E9090" s="1">
        <v>44503</v>
      </c>
      <c r="F9090">
        <v>4</v>
      </c>
      <c r="G9090">
        <v>7</v>
      </c>
      <c r="H9090">
        <v>129</v>
      </c>
      <c r="I9090" s="6">
        <v>0</v>
      </c>
      <c r="J9090">
        <v>2</v>
      </c>
      <c r="K9090" t="str">
        <f>_xlfn.XLOOKUP(fCompras!F9090,dComprador!$A$2:$A$7,dComprador!$B$2:$B$7)</f>
        <v>Lira</v>
      </c>
      <c r="L9090" t="str">
        <f>_xlfn.XLOOKUP(J9090,dFornecedor!$A$2:$A$6,dFornecedor!$B$2:$B$6)</f>
        <v>Minerva</v>
      </c>
      <c r="M9090" t="str">
        <f>_xlfn.XLOOKUP(G9090,dMateriaPrima!$A$2:$A$12,dMateriaPrima!$B$2:$B$12)</f>
        <v>Poliéster</v>
      </c>
      <c r="N9090" s="2">
        <f>_xlfn.XLOOKUP(G9090,dMateriaPrima!$A$2:$A$12,dMateriaPrima!$C$2:$C$12)</f>
        <v>8</v>
      </c>
      <c r="O9090" s="3">
        <f t="shared" si="705"/>
        <v>1032</v>
      </c>
      <c r="P9090" s="4">
        <f t="shared" si="706"/>
        <v>0</v>
      </c>
      <c r="Q9090" s="3">
        <f t="shared" si="707"/>
        <v>1032</v>
      </c>
      <c r="R9090" t="str">
        <f t="shared" si="708"/>
        <v>No prazo</v>
      </c>
      <c r="S9090" s="5">
        <f t="shared" si="709"/>
        <v>0</v>
      </c>
    </row>
    <row r="9091" spans="1:19" x14ac:dyDescent="0.25">
      <c r="A9091">
        <v>9090</v>
      </c>
      <c r="B9091" s="1">
        <v>44491</v>
      </c>
      <c r="C9091" s="1">
        <v>44494</v>
      </c>
      <c r="D9091" s="1">
        <v>44500</v>
      </c>
      <c r="E9091" s="1">
        <v>44500</v>
      </c>
      <c r="F9091">
        <v>4</v>
      </c>
      <c r="G9091">
        <v>3</v>
      </c>
      <c r="H9091">
        <v>27</v>
      </c>
      <c r="I9091" s="6">
        <v>0</v>
      </c>
      <c r="J9091">
        <v>2</v>
      </c>
      <c r="K9091" t="str">
        <f>_xlfn.XLOOKUP(fCompras!F9091,dComprador!$A$2:$A$7,dComprador!$B$2:$B$7)</f>
        <v>Lira</v>
      </c>
      <c r="L9091" t="str">
        <f>_xlfn.XLOOKUP(J9091,dFornecedor!$A$2:$A$6,dFornecedor!$B$2:$B$6)</f>
        <v>Minerva</v>
      </c>
      <c r="M9091" t="str">
        <f>_xlfn.XLOOKUP(G9091,dMateriaPrima!$A$2:$A$12,dMateriaPrima!$B$2:$B$12)</f>
        <v>Barra Metal</v>
      </c>
      <c r="N9091" s="2">
        <f>_xlfn.XLOOKUP(G9091,dMateriaPrima!$A$2:$A$12,dMateriaPrima!$C$2:$C$12)</f>
        <v>565</v>
      </c>
      <c r="O9091" s="3">
        <f t="shared" ref="O9091:O9154" si="710">PRODUCT(H9091,N9091)</f>
        <v>15255</v>
      </c>
      <c r="P9091" s="4">
        <f t="shared" ref="P9091:P9154" si="711">PRODUCT(O9091,I9091)</f>
        <v>0</v>
      </c>
      <c r="Q9091" s="3">
        <f t="shared" ref="Q9091:Q9154" si="712">O9091-P9091</f>
        <v>15255</v>
      </c>
      <c r="R9091" t="str">
        <f t="shared" ref="R9091:R9154" si="713">IF(E9091&lt;=D9091,"No prazo",IF(E9091&gt;D9091,"Em atraso"))</f>
        <v>No prazo</v>
      </c>
      <c r="S9091" s="5">
        <f t="shared" ref="S9091:S9154" si="714">IF(E9091 &gt;D9091, E9091-D9091,0)</f>
        <v>0</v>
      </c>
    </row>
    <row r="9092" spans="1:19" x14ac:dyDescent="0.25">
      <c r="A9092">
        <v>9091</v>
      </c>
      <c r="B9092" s="1">
        <v>44491</v>
      </c>
      <c r="C9092" s="1">
        <v>44502</v>
      </c>
      <c r="D9092" s="1">
        <v>44502</v>
      </c>
      <c r="E9092" s="1">
        <v>44506</v>
      </c>
      <c r="F9092">
        <v>4</v>
      </c>
      <c r="G9092">
        <v>7</v>
      </c>
      <c r="H9092">
        <v>423</v>
      </c>
      <c r="I9092" s="6">
        <v>0</v>
      </c>
      <c r="J9092">
        <v>1</v>
      </c>
      <c r="K9092" t="str">
        <f>_xlfn.XLOOKUP(fCompras!F9092,dComprador!$A$2:$A$7,dComprador!$B$2:$B$7)</f>
        <v>Lira</v>
      </c>
      <c r="L9092" t="str">
        <f>_xlfn.XLOOKUP(J9092,dFornecedor!$A$2:$A$6,dFornecedor!$B$2:$B$6)</f>
        <v>NorthShore</v>
      </c>
      <c r="M9092" t="str">
        <f>_xlfn.XLOOKUP(G9092,dMateriaPrima!$A$2:$A$12,dMateriaPrima!$B$2:$B$12)</f>
        <v>Poliéster</v>
      </c>
      <c r="N9092" s="2">
        <f>_xlfn.XLOOKUP(G9092,dMateriaPrima!$A$2:$A$12,dMateriaPrima!$C$2:$C$12)</f>
        <v>8</v>
      </c>
      <c r="O9092" s="3">
        <f t="shared" si="710"/>
        <v>3384</v>
      </c>
      <c r="P9092" s="4">
        <f t="shared" si="711"/>
        <v>0</v>
      </c>
      <c r="Q9092" s="3">
        <f t="shared" si="712"/>
        <v>3384</v>
      </c>
      <c r="R9092" t="str">
        <f t="shared" si="713"/>
        <v>Em atraso</v>
      </c>
      <c r="S9092" s="5">
        <f t="shared" si="714"/>
        <v>4</v>
      </c>
    </row>
    <row r="9093" spans="1:19" x14ac:dyDescent="0.25">
      <c r="A9093">
        <v>9092</v>
      </c>
      <c r="B9093" s="1">
        <v>44491</v>
      </c>
      <c r="C9093" s="1">
        <v>44497</v>
      </c>
      <c r="D9093" s="1">
        <v>44512</v>
      </c>
      <c r="E9093" s="1">
        <v>44512</v>
      </c>
      <c r="F9093">
        <v>1</v>
      </c>
      <c r="G9093">
        <v>1</v>
      </c>
      <c r="H9093">
        <v>210</v>
      </c>
      <c r="I9093" s="6">
        <v>0</v>
      </c>
      <c r="J9093">
        <v>5</v>
      </c>
      <c r="K9093" t="str">
        <f>_xlfn.XLOOKUP(fCompras!F9093,dComprador!$A$2:$A$7,dComprador!$B$2:$B$7)</f>
        <v>Alon</v>
      </c>
      <c r="L9093" t="str">
        <f>_xlfn.XLOOKUP(J9093,dFornecedor!$A$2:$A$6,dFornecedor!$B$2:$B$6)</f>
        <v>Atlas</v>
      </c>
      <c r="M9093" t="str">
        <f>_xlfn.XLOOKUP(G9093,dMateriaPrima!$A$2:$A$12,dMateriaPrima!$B$2:$B$12)</f>
        <v>Tecido</v>
      </c>
      <c r="N9093" s="2">
        <f>_xlfn.XLOOKUP(G9093,dMateriaPrima!$A$2:$A$12,dMateriaPrima!$C$2:$C$12)</f>
        <v>18</v>
      </c>
      <c r="O9093" s="3">
        <f t="shared" si="710"/>
        <v>3780</v>
      </c>
      <c r="P9093" s="4">
        <f t="shared" si="711"/>
        <v>0</v>
      </c>
      <c r="Q9093" s="3">
        <f t="shared" si="712"/>
        <v>3780</v>
      </c>
      <c r="R9093" t="str">
        <f t="shared" si="713"/>
        <v>No prazo</v>
      </c>
      <c r="S9093" s="5">
        <f t="shared" si="714"/>
        <v>0</v>
      </c>
    </row>
    <row r="9094" spans="1:19" x14ac:dyDescent="0.25">
      <c r="A9094">
        <v>9093</v>
      </c>
      <c r="B9094" s="1">
        <v>44491</v>
      </c>
      <c r="C9094" s="1">
        <v>44497</v>
      </c>
      <c r="D9094" s="1">
        <v>44508</v>
      </c>
      <c r="E9094" s="1">
        <v>44511</v>
      </c>
      <c r="F9094">
        <v>1</v>
      </c>
      <c r="G9094">
        <v>5</v>
      </c>
      <c r="H9094">
        <v>305</v>
      </c>
      <c r="I9094" s="6">
        <v>0</v>
      </c>
      <c r="J9094">
        <v>2</v>
      </c>
      <c r="K9094" t="str">
        <f>_xlfn.XLOOKUP(fCompras!F9094,dComprador!$A$2:$A$7,dComprador!$B$2:$B$7)</f>
        <v>Alon</v>
      </c>
      <c r="L9094" t="str">
        <f>_xlfn.XLOOKUP(J9094,dFornecedor!$A$2:$A$6,dFornecedor!$B$2:$B$6)</f>
        <v>Minerva</v>
      </c>
      <c r="M9094" t="str">
        <f>_xlfn.XLOOKUP(G9094,dMateriaPrima!$A$2:$A$12,dMateriaPrima!$B$2:$B$12)</f>
        <v>Areia</v>
      </c>
      <c r="N9094" s="2">
        <f>_xlfn.XLOOKUP(G9094,dMateriaPrima!$A$2:$A$12,dMateriaPrima!$C$2:$C$12)</f>
        <v>3.59</v>
      </c>
      <c r="O9094" s="3">
        <f t="shared" si="710"/>
        <v>1094.95</v>
      </c>
      <c r="P9094" s="4">
        <f t="shared" si="711"/>
        <v>0</v>
      </c>
      <c r="Q9094" s="3">
        <f t="shared" si="712"/>
        <v>1094.95</v>
      </c>
      <c r="R9094" t="str">
        <f t="shared" si="713"/>
        <v>Em atraso</v>
      </c>
      <c r="S9094" s="5">
        <f t="shared" si="714"/>
        <v>3</v>
      </c>
    </row>
    <row r="9095" spans="1:19" x14ac:dyDescent="0.25">
      <c r="A9095">
        <v>9094</v>
      </c>
      <c r="B9095" s="1">
        <v>44491</v>
      </c>
      <c r="C9095" s="1">
        <v>44493</v>
      </c>
      <c r="D9095" s="1">
        <v>44510</v>
      </c>
      <c r="E9095" s="1">
        <v>44513</v>
      </c>
      <c r="F9095">
        <v>1</v>
      </c>
      <c r="G9095">
        <v>7</v>
      </c>
      <c r="H9095">
        <v>231</v>
      </c>
      <c r="I9095" s="6">
        <v>0</v>
      </c>
      <c r="J9095">
        <v>1</v>
      </c>
      <c r="K9095" t="str">
        <f>_xlfn.XLOOKUP(fCompras!F9095,dComprador!$A$2:$A$7,dComprador!$B$2:$B$7)</f>
        <v>Alon</v>
      </c>
      <c r="L9095" t="str">
        <f>_xlfn.XLOOKUP(J9095,dFornecedor!$A$2:$A$6,dFornecedor!$B$2:$B$6)</f>
        <v>NorthShore</v>
      </c>
      <c r="M9095" t="str">
        <f>_xlfn.XLOOKUP(G9095,dMateriaPrima!$A$2:$A$12,dMateriaPrima!$B$2:$B$12)</f>
        <v>Poliéster</v>
      </c>
      <c r="N9095" s="2">
        <f>_xlfn.XLOOKUP(G9095,dMateriaPrima!$A$2:$A$12,dMateriaPrima!$C$2:$C$12)</f>
        <v>8</v>
      </c>
      <c r="O9095" s="3">
        <f t="shared" si="710"/>
        <v>1848</v>
      </c>
      <c r="P9095" s="4">
        <f t="shared" si="711"/>
        <v>0</v>
      </c>
      <c r="Q9095" s="3">
        <f t="shared" si="712"/>
        <v>1848</v>
      </c>
      <c r="R9095" t="str">
        <f t="shared" si="713"/>
        <v>Em atraso</v>
      </c>
      <c r="S9095" s="5">
        <f t="shared" si="714"/>
        <v>3</v>
      </c>
    </row>
    <row r="9096" spans="1:19" x14ac:dyDescent="0.25">
      <c r="A9096">
        <v>9095</v>
      </c>
      <c r="B9096" s="1">
        <v>44491</v>
      </c>
      <c r="C9096" s="1">
        <v>44492</v>
      </c>
      <c r="D9096" s="1">
        <v>44520</v>
      </c>
      <c r="E9096" s="1">
        <v>44522</v>
      </c>
      <c r="F9096">
        <v>1</v>
      </c>
      <c r="G9096">
        <v>4</v>
      </c>
      <c r="H9096">
        <v>160</v>
      </c>
      <c r="I9096" s="6">
        <v>0</v>
      </c>
      <c r="J9096">
        <v>3</v>
      </c>
      <c r="K9096" t="str">
        <f>_xlfn.XLOOKUP(fCompras!F9096,dComprador!$A$2:$A$7,dComprador!$B$2:$B$7)</f>
        <v>Alon</v>
      </c>
      <c r="L9096" t="str">
        <f>_xlfn.XLOOKUP(J9096,dFornecedor!$A$2:$A$6,dFornecedor!$B$2:$B$6)</f>
        <v>StepUp</v>
      </c>
      <c r="M9096" t="str">
        <f>_xlfn.XLOOKUP(G9096,dMateriaPrima!$A$2:$A$12,dMateriaPrima!$B$2:$B$12)</f>
        <v>Madeira</v>
      </c>
      <c r="N9096" s="2">
        <f>_xlfn.XLOOKUP(G9096,dMateriaPrima!$A$2:$A$12,dMateriaPrima!$C$2:$C$12)</f>
        <v>168</v>
      </c>
      <c r="O9096" s="3">
        <f t="shared" si="710"/>
        <v>26880</v>
      </c>
      <c r="P9096" s="4">
        <f t="shared" si="711"/>
        <v>0</v>
      </c>
      <c r="Q9096" s="3">
        <f t="shared" si="712"/>
        <v>26880</v>
      </c>
      <c r="R9096" t="str">
        <f t="shared" si="713"/>
        <v>Em atraso</v>
      </c>
      <c r="S9096" s="5">
        <f t="shared" si="714"/>
        <v>2</v>
      </c>
    </row>
    <row r="9097" spans="1:19" x14ac:dyDescent="0.25">
      <c r="A9097">
        <v>9096</v>
      </c>
      <c r="B9097" s="1">
        <v>44491</v>
      </c>
      <c r="C9097" s="1">
        <v>44491</v>
      </c>
      <c r="D9097" s="1">
        <v>44523</v>
      </c>
      <c r="E9097" s="1">
        <v>44524</v>
      </c>
      <c r="F9097">
        <v>1</v>
      </c>
      <c r="G9097">
        <v>1</v>
      </c>
      <c r="H9097">
        <v>279</v>
      </c>
      <c r="I9097" s="6">
        <v>0</v>
      </c>
      <c r="J9097">
        <v>2</v>
      </c>
      <c r="K9097" t="str">
        <f>_xlfn.XLOOKUP(fCompras!F9097,dComprador!$A$2:$A$7,dComprador!$B$2:$B$7)</f>
        <v>Alon</v>
      </c>
      <c r="L9097" t="str">
        <f>_xlfn.XLOOKUP(J9097,dFornecedor!$A$2:$A$6,dFornecedor!$B$2:$B$6)</f>
        <v>Minerva</v>
      </c>
      <c r="M9097" t="str">
        <f>_xlfn.XLOOKUP(G9097,dMateriaPrima!$A$2:$A$12,dMateriaPrima!$B$2:$B$12)</f>
        <v>Tecido</v>
      </c>
      <c r="N9097" s="2">
        <f>_xlfn.XLOOKUP(G9097,dMateriaPrima!$A$2:$A$12,dMateriaPrima!$C$2:$C$12)</f>
        <v>18</v>
      </c>
      <c r="O9097" s="3">
        <f t="shared" si="710"/>
        <v>5022</v>
      </c>
      <c r="P9097" s="4">
        <f t="shared" si="711"/>
        <v>0</v>
      </c>
      <c r="Q9097" s="3">
        <f t="shared" si="712"/>
        <v>5022</v>
      </c>
      <c r="R9097" t="str">
        <f t="shared" si="713"/>
        <v>Em atraso</v>
      </c>
      <c r="S9097" s="5">
        <f t="shared" si="714"/>
        <v>1</v>
      </c>
    </row>
    <row r="9098" spans="1:19" x14ac:dyDescent="0.25">
      <c r="A9098">
        <v>9097</v>
      </c>
      <c r="B9098" s="1">
        <v>44491</v>
      </c>
      <c r="C9098" s="1">
        <v>44491</v>
      </c>
      <c r="D9098" s="1">
        <v>44521</v>
      </c>
      <c r="E9098" s="1">
        <v>44525</v>
      </c>
      <c r="F9098">
        <v>1</v>
      </c>
      <c r="G9098">
        <v>11</v>
      </c>
      <c r="H9098">
        <v>133</v>
      </c>
      <c r="I9098" s="6">
        <v>0</v>
      </c>
      <c r="J9098">
        <v>4</v>
      </c>
      <c r="K9098" t="str">
        <f>_xlfn.XLOOKUP(fCompras!F9098,dComprador!$A$2:$A$7,dComprador!$B$2:$B$7)</f>
        <v>Alon</v>
      </c>
      <c r="L9098" t="str">
        <f>_xlfn.XLOOKUP(J9098,dFornecedor!$A$2:$A$6,dFornecedor!$B$2:$B$6)</f>
        <v>AlphaOmega</v>
      </c>
      <c r="M9098" t="str">
        <f>_xlfn.XLOOKUP(G9098,dMateriaPrima!$A$2:$A$12,dMateriaPrima!$B$2:$B$12)</f>
        <v>Papel</v>
      </c>
      <c r="N9098" s="2">
        <f>_xlfn.XLOOKUP(G9098,dMateriaPrima!$A$2:$A$12,dMateriaPrima!$C$2:$C$12)</f>
        <v>9</v>
      </c>
      <c r="O9098" s="3">
        <f t="shared" si="710"/>
        <v>1197</v>
      </c>
      <c r="P9098" s="4">
        <f t="shared" si="711"/>
        <v>0</v>
      </c>
      <c r="Q9098" s="3">
        <f t="shared" si="712"/>
        <v>1197</v>
      </c>
      <c r="R9098" t="str">
        <f t="shared" si="713"/>
        <v>Em atraso</v>
      </c>
      <c r="S9098" s="5">
        <f t="shared" si="714"/>
        <v>4</v>
      </c>
    </row>
    <row r="9099" spans="1:19" x14ac:dyDescent="0.25">
      <c r="A9099">
        <v>9098</v>
      </c>
      <c r="B9099" s="1">
        <v>44491</v>
      </c>
      <c r="C9099" s="1">
        <v>44491</v>
      </c>
      <c r="D9099" s="1">
        <v>44522</v>
      </c>
      <c r="E9099" s="1">
        <v>44526</v>
      </c>
      <c r="F9099">
        <v>1</v>
      </c>
      <c r="G9099">
        <v>2</v>
      </c>
      <c r="H9099">
        <v>17</v>
      </c>
      <c r="I9099" s="6">
        <v>0</v>
      </c>
      <c r="J9099">
        <v>2</v>
      </c>
      <c r="K9099" t="str">
        <f>_xlfn.XLOOKUP(fCompras!F9099,dComprador!$A$2:$A$7,dComprador!$B$2:$B$7)</f>
        <v>Alon</v>
      </c>
      <c r="L9099" t="str">
        <f>_xlfn.XLOOKUP(J9099,dFornecedor!$A$2:$A$6,dFornecedor!$B$2:$B$6)</f>
        <v>Minerva</v>
      </c>
      <c r="M9099" t="str">
        <f>_xlfn.XLOOKUP(G9099,dMateriaPrima!$A$2:$A$12,dMateriaPrima!$B$2:$B$12)</f>
        <v>Chapa Metal</v>
      </c>
      <c r="N9099" s="2">
        <f>_xlfn.XLOOKUP(G9099,dMateriaPrima!$A$2:$A$12,dMateriaPrima!$C$2:$C$12)</f>
        <v>299.89999999999998</v>
      </c>
      <c r="O9099" s="3">
        <f t="shared" si="710"/>
        <v>5098.2999999999993</v>
      </c>
      <c r="P9099" s="4">
        <f t="shared" si="711"/>
        <v>0</v>
      </c>
      <c r="Q9099" s="3">
        <f t="shared" si="712"/>
        <v>5098.2999999999993</v>
      </c>
      <c r="R9099" t="str">
        <f t="shared" si="713"/>
        <v>Em atraso</v>
      </c>
      <c r="S9099" s="5">
        <f t="shared" si="714"/>
        <v>4</v>
      </c>
    </row>
    <row r="9100" spans="1:19" x14ac:dyDescent="0.25">
      <c r="A9100">
        <v>9099</v>
      </c>
      <c r="B9100" s="1">
        <v>44491</v>
      </c>
      <c r="C9100" s="1">
        <v>44496</v>
      </c>
      <c r="D9100" s="1">
        <v>44513</v>
      </c>
      <c r="E9100" s="1">
        <v>44516</v>
      </c>
      <c r="F9100">
        <v>1</v>
      </c>
      <c r="G9100">
        <v>8</v>
      </c>
      <c r="H9100">
        <v>214</v>
      </c>
      <c r="I9100" s="6">
        <v>0</v>
      </c>
      <c r="J9100">
        <v>2</v>
      </c>
      <c r="K9100" t="str">
        <f>_xlfn.XLOOKUP(fCompras!F9100,dComprador!$A$2:$A$7,dComprador!$B$2:$B$7)</f>
        <v>Alon</v>
      </c>
      <c r="L9100" t="str">
        <f>_xlfn.XLOOKUP(J9100,dFornecedor!$A$2:$A$6,dFornecedor!$B$2:$B$6)</f>
        <v>Minerva</v>
      </c>
      <c r="M9100" t="str">
        <f>_xlfn.XLOOKUP(G9100,dMateriaPrima!$A$2:$A$12,dMateriaPrima!$B$2:$B$12)</f>
        <v>Cimento</v>
      </c>
      <c r="N9100" s="2">
        <f>_xlfn.XLOOKUP(G9100,dMateriaPrima!$A$2:$A$12,dMateriaPrima!$C$2:$C$12)</f>
        <v>23</v>
      </c>
      <c r="O9100" s="3">
        <f t="shared" si="710"/>
        <v>4922</v>
      </c>
      <c r="P9100" s="4">
        <f t="shared" si="711"/>
        <v>0</v>
      </c>
      <c r="Q9100" s="3">
        <f t="shared" si="712"/>
        <v>4922</v>
      </c>
      <c r="R9100" t="str">
        <f t="shared" si="713"/>
        <v>Em atraso</v>
      </c>
      <c r="S9100" s="5">
        <f t="shared" si="714"/>
        <v>3</v>
      </c>
    </row>
    <row r="9101" spans="1:19" x14ac:dyDescent="0.25">
      <c r="A9101">
        <v>9100</v>
      </c>
      <c r="B9101" s="1">
        <v>44491</v>
      </c>
      <c r="C9101" s="1">
        <v>44495</v>
      </c>
      <c r="D9101" s="1">
        <v>44514</v>
      </c>
      <c r="E9101" s="1">
        <v>44516</v>
      </c>
      <c r="F9101">
        <v>1</v>
      </c>
      <c r="G9101">
        <v>5</v>
      </c>
      <c r="H9101">
        <v>142</v>
      </c>
      <c r="I9101" s="6">
        <v>0</v>
      </c>
      <c r="J9101">
        <v>2</v>
      </c>
      <c r="K9101" t="str">
        <f>_xlfn.XLOOKUP(fCompras!F9101,dComprador!$A$2:$A$7,dComprador!$B$2:$B$7)</f>
        <v>Alon</v>
      </c>
      <c r="L9101" t="str">
        <f>_xlfn.XLOOKUP(J9101,dFornecedor!$A$2:$A$6,dFornecedor!$B$2:$B$6)</f>
        <v>Minerva</v>
      </c>
      <c r="M9101" t="str">
        <f>_xlfn.XLOOKUP(G9101,dMateriaPrima!$A$2:$A$12,dMateriaPrima!$B$2:$B$12)</f>
        <v>Areia</v>
      </c>
      <c r="N9101" s="2">
        <f>_xlfn.XLOOKUP(G9101,dMateriaPrima!$A$2:$A$12,dMateriaPrima!$C$2:$C$12)</f>
        <v>3.59</v>
      </c>
      <c r="O9101" s="3">
        <f t="shared" si="710"/>
        <v>509.78</v>
      </c>
      <c r="P9101" s="4">
        <f t="shared" si="711"/>
        <v>0</v>
      </c>
      <c r="Q9101" s="3">
        <f t="shared" si="712"/>
        <v>509.78</v>
      </c>
      <c r="R9101" t="str">
        <f t="shared" si="713"/>
        <v>Em atraso</v>
      </c>
      <c r="S9101" s="5">
        <f t="shared" si="714"/>
        <v>2</v>
      </c>
    </row>
    <row r="9102" spans="1:19" x14ac:dyDescent="0.25">
      <c r="A9102">
        <v>9101</v>
      </c>
      <c r="B9102" s="1">
        <v>44492</v>
      </c>
      <c r="C9102" s="1">
        <v>44500</v>
      </c>
      <c r="D9102" s="1">
        <v>44501</v>
      </c>
      <c r="E9102" s="1">
        <v>44509</v>
      </c>
      <c r="F9102">
        <v>4</v>
      </c>
      <c r="G9102">
        <v>7</v>
      </c>
      <c r="H9102">
        <v>282</v>
      </c>
      <c r="I9102" s="6">
        <v>0</v>
      </c>
      <c r="J9102">
        <v>3</v>
      </c>
      <c r="K9102" t="str">
        <f>_xlfn.XLOOKUP(fCompras!F9102,dComprador!$A$2:$A$7,dComprador!$B$2:$B$7)</f>
        <v>Lira</v>
      </c>
      <c r="L9102" t="str">
        <f>_xlfn.XLOOKUP(J9102,dFornecedor!$A$2:$A$6,dFornecedor!$B$2:$B$6)</f>
        <v>StepUp</v>
      </c>
      <c r="M9102" t="str">
        <f>_xlfn.XLOOKUP(G9102,dMateriaPrima!$A$2:$A$12,dMateriaPrima!$B$2:$B$12)</f>
        <v>Poliéster</v>
      </c>
      <c r="N9102" s="2">
        <f>_xlfn.XLOOKUP(G9102,dMateriaPrima!$A$2:$A$12,dMateriaPrima!$C$2:$C$12)</f>
        <v>8</v>
      </c>
      <c r="O9102" s="3">
        <f t="shared" si="710"/>
        <v>2256</v>
      </c>
      <c r="P9102" s="4">
        <f t="shared" si="711"/>
        <v>0</v>
      </c>
      <c r="Q9102" s="3">
        <f t="shared" si="712"/>
        <v>2256</v>
      </c>
      <c r="R9102" t="str">
        <f t="shared" si="713"/>
        <v>Em atraso</v>
      </c>
      <c r="S9102" s="5">
        <f t="shared" si="714"/>
        <v>8</v>
      </c>
    </row>
    <row r="9103" spans="1:19" x14ac:dyDescent="0.25">
      <c r="A9103">
        <v>9102</v>
      </c>
      <c r="B9103" s="1">
        <v>44492</v>
      </c>
      <c r="C9103" s="1">
        <v>44497</v>
      </c>
      <c r="D9103" s="1">
        <v>44499</v>
      </c>
      <c r="E9103" s="1">
        <v>44502</v>
      </c>
      <c r="F9103">
        <v>4</v>
      </c>
      <c r="G9103">
        <v>11</v>
      </c>
      <c r="H9103">
        <v>144</v>
      </c>
      <c r="I9103" s="6">
        <v>0</v>
      </c>
      <c r="J9103">
        <v>1</v>
      </c>
      <c r="K9103" t="str">
        <f>_xlfn.XLOOKUP(fCompras!F9103,dComprador!$A$2:$A$7,dComprador!$B$2:$B$7)</f>
        <v>Lira</v>
      </c>
      <c r="L9103" t="str">
        <f>_xlfn.XLOOKUP(J9103,dFornecedor!$A$2:$A$6,dFornecedor!$B$2:$B$6)</f>
        <v>NorthShore</v>
      </c>
      <c r="M9103" t="str">
        <f>_xlfn.XLOOKUP(G9103,dMateriaPrima!$A$2:$A$12,dMateriaPrima!$B$2:$B$12)</f>
        <v>Papel</v>
      </c>
      <c r="N9103" s="2">
        <f>_xlfn.XLOOKUP(G9103,dMateriaPrima!$A$2:$A$12,dMateriaPrima!$C$2:$C$12)</f>
        <v>9</v>
      </c>
      <c r="O9103" s="3">
        <f t="shared" si="710"/>
        <v>1296</v>
      </c>
      <c r="P9103" s="4">
        <f t="shared" si="711"/>
        <v>0</v>
      </c>
      <c r="Q9103" s="3">
        <f t="shared" si="712"/>
        <v>1296</v>
      </c>
      <c r="R9103" t="str">
        <f t="shared" si="713"/>
        <v>Em atraso</v>
      </c>
      <c r="S9103" s="5">
        <f t="shared" si="714"/>
        <v>3</v>
      </c>
    </row>
    <row r="9104" spans="1:19" x14ac:dyDescent="0.25">
      <c r="A9104">
        <v>9103</v>
      </c>
      <c r="B9104" s="1">
        <v>44492</v>
      </c>
      <c r="C9104" s="1">
        <v>44501</v>
      </c>
      <c r="D9104" s="1">
        <v>44504</v>
      </c>
      <c r="E9104" s="1">
        <v>44507</v>
      </c>
      <c r="F9104">
        <v>4</v>
      </c>
      <c r="G9104">
        <v>5</v>
      </c>
      <c r="H9104">
        <v>12</v>
      </c>
      <c r="I9104" s="6">
        <v>0</v>
      </c>
      <c r="J9104">
        <v>3</v>
      </c>
      <c r="K9104" t="str">
        <f>_xlfn.XLOOKUP(fCompras!F9104,dComprador!$A$2:$A$7,dComprador!$B$2:$B$7)</f>
        <v>Lira</v>
      </c>
      <c r="L9104" t="str">
        <f>_xlfn.XLOOKUP(J9104,dFornecedor!$A$2:$A$6,dFornecedor!$B$2:$B$6)</f>
        <v>StepUp</v>
      </c>
      <c r="M9104" t="str">
        <f>_xlfn.XLOOKUP(G9104,dMateriaPrima!$A$2:$A$12,dMateriaPrima!$B$2:$B$12)</f>
        <v>Areia</v>
      </c>
      <c r="N9104" s="2">
        <f>_xlfn.XLOOKUP(G9104,dMateriaPrima!$A$2:$A$12,dMateriaPrima!$C$2:$C$12)</f>
        <v>3.59</v>
      </c>
      <c r="O9104" s="3">
        <f t="shared" si="710"/>
        <v>43.08</v>
      </c>
      <c r="P9104" s="4">
        <f t="shared" si="711"/>
        <v>0</v>
      </c>
      <c r="Q9104" s="3">
        <f t="shared" si="712"/>
        <v>43.08</v>
      </c>
      <c r="R9104" t="str">
        <f t="shared" si="713"/>
        <v>Em atraso</v>
      </c>
      <c r="S9104" s="5">
        <f t="shared" si="714"/>
        <v>3</v>
      </c>
    </row>
    <row r="9105" spans="1:19" x14ac:dyDescent="0.25">
      <c r="A9105">
        <v>9104</v>
      </c>
      <c r="B9105" s="1">
        <v>44492</v>
      </c>
      <c r="C9105" s="1">
        <v>44492</v>
      </c>
      <c r="D9105" s="1">
        <v>44511</v>
      </c>
      <c r="E9105" s="1">
        <v>44513</v>
      </c>
      <c r="F9105">
        <v>1</v>
      </c>
      <c r="G9105">
        <v>9</v>
      </c>
      <c r="H9105">
        <v>283</v>
      </c>
      <c r="I9105" s="6">
        <v>0</v>
      </c>
      <c r="J9105">
        <v>2</v>
      </c>
      <c r="K9105" t="str">
        <f>_xlfn.XLOOKUP(fCompras!F9105,dComprador!$A$2:$A$7,dComprador!$B$2:$B$7)</f>
        <v>Alon</v>
      </c>
      <c r="L9105" t="str">
        <f>_xlfn.XLOOKUP(J9105,dFornecedor!$A$2:$A$6,dFornecedor!$B$2:$B$6)</f>
        <v>Minerva</v>
      </c>
      <c r="M9105" t="str">
        <f>_xlfn.XLOOKUP(G9105,dMateriaPrima!$A$2:$A$12,dMateriaPrima!$B$2:$B$12)</f>
        <v>Couro</v>
      </c>
      <c r="N9105" s="2">
        <f>_xlfn.XLOOKUP(G9105,dMateriaPrima!$A$2:$A$12,dMateriaPrima!$C$2:$C$12)</f>
        <v>4.4000000000000004</v>
      </c>
      <c r="O9105" s="3">
        <f t="shared" si="710"/>
        <v>1245.2</v>
      </c>
      <c r="P9105" s="4">
        <f t="shared" si="711"/>
        <v>0</v>
      </c>
      <c r="Q9105" s="3">
        <f t="shared" si="712"/>
        <v>1245.2</v>
      </c>
      <c r="R9105" t="str">
        <f t="shared" si="713"/>
        <v>Em atraso</v>
      </c>
      <c r="S9105" s="5">
        <f t="shared" si="714"/>
        <v>2</v>
      </c>
    </row>
    <row r="9106" spans="1:19" x14ac:dyDescent="0.25">
      <c r="A9106">
        <v>9105</v>
      </c>
      <c r="B9106" s="1">
        <v>44492</v>
      </c>
      <c r="C9106" s="1">
        <v>44499</v>
      </c>
      <c r="D9106" s="1">
        <v>44508</v>
      </c>
      <c r="E9106" s="1">
        <v>44510</v>
      </c>
      <c r="F9106">
        <v>1</v>
      </c>
      <c r="G9106">
        <v>3</v>
      </c>
      <c r="H9106">
        <v>182</v>
      </c>
      <c r="I9106" s="6">
        <v>0</v>
      </c>
      <c r="J9106">
        <v>2</v>
      </c>
      <c r="K9106" t="str">
        <f>_xlfn.XLOOKUP(fCompras!F9106,dComprador!$A$2:$A$7,dComprador!$B$2:$B$7)</f>
        <v>Alon</v>
      </c>
      <c r="L9106" t="str">
        <f>_xlfn.XLOOKUP(J9106,dFornecedor!$A$2:$A$6,dFornecedor!$B$2:$B$6)</f>
        <v>Minerva</v>
      </c>
      <c r="M9106" t="str">
        <f>_xlfn.XLOOKUP(G9106,dMateriaPrima!$A$2:$A$12,dMateriaPrima!$B$2:$B$12)</f>
        <v>Barra Metal</v>
      </c>
      <c r="N9106" s="2">
        <f>_xlfn.XLOOKUP(G9106,dMateriaPrima!$A$2:$A$12,dMateriaPrima!$C$2:$C$12)</f>
        <v>565</v>
      </c>
      <c r="O9106" s="3">
        <f t="shared" si="710"/>
        <v>102830</v>
      </c>
      <c r="P9106" s="4">
        <f t="shared" si="711"/>
        <v>0</v>
      </c>
      <c r="Q9106" s="3">
        <f t="shared" si="712"/>
        <v>102830</v>
      </c>
      <c r="R9106" t="str">
        <f t="shared" si="713"/>
        <v>Em atraso</v>
      </c>
      <c r="S9106" s="5">
        <f t="shared" si="714"/>
        <v>2</v>
      </c>
    </row>
    <row r="9107" spans="1:19" x14ac:dyDescent="0.25">
      <c r="A9107">
        <v>9106</v>
      </c>
      <c r="B9107" s="1">
        <v>44492</v>
      </c>
      <c r="C9107" s="1">
        <v>44495</v>
      </c>
      <c r="D9107" s="1">
        <v>44513</v>
      </c>
      <c r="E9107" s="1">
        <v>44514</v>
      </c>
      <c r="F9107">
        <v>1</v>
      </c>
      <c r="G9107">
        <v>9</v>
      </c>
      <c r="H9107">
        <v>117</v>
      </c>
      <c r="I9107" s="6">
        <v>0</v>
      </c>
      <c r="J9107">
        <v>5</v>
      </c>
      <c r="K9107" t="str">
        <f>_xlfn.XLOOKUP(fCompras!F9107,dComprador!$A$2:$A$7,dComprador!$B$2:$B$7)</f>
        <v>Alon</v>
      </c>
      <c r="L9107" t="str">
        <f>_xlfn.XLOOKUP(J9107,dFornecedor!$A$2:$A$6,dFornecedor!$B$2:$B$6)</f>
        <v>Atlas</v>
      </c>
      <c r="M9107" t="str">
        <f>_xlfn.XLOOKUP(G9107,dMateriaPrima!$A$2:$A$12,dMateriaPrima!$B$2:$B$12)</f>
        <v>Couro</v>
      </c>
      <c r="N9107" s="2">
        <f>_xlfn.XLOOKUP(G9107,dMateriaPrima!$A$2:$A$12,dMateriaPrima!$C$2:$C$12)</f>
        <v>4.4000000000000004</v>
      </c>
      <c r="O9107" s="3">
        <f t="shared" si="710"/>
        <v>514.80000000000007</v>
      </c>
      <c r="P9107" s="4">
        <f t="shared" si="711"/>
        <v>0</v>
      </c>
      <c r="Q9107" s="3">
        <f t="shared" si="712"/>
        <v>514.80000000000007</v>
      </c>
      <c r="R9107" t="str">
        <f t="shared" si="713"/>
        <v>Em atraso</v>
      </c>
      <c r="S9107" s="5">
        <f t="shared" si="714"/>
        <v>1</v>
      </c>
    </row>
    <row r="9108" spans="1:19" x14ac:dyDescent="0.25">
      <c r="A9108">
        <v>9107</v>
      </c>
      <c r="B9108" s="1">
        <v>44492</v>
      </c>
      <c r="C9108" s="1">
        <v>44493</v>
      </c>
      <c r="D9108" s="1">
        <v>44523</v>
      </c>
      <c r="E9108" s="1">
        <v>44526</v>
      </c>
      <c r="F9108">
        <v>1</v>
      </c>
      <c r="G9108">
        <v>9</v>
      </c>
      <c r="H9108">
        <v>270</v>
      </c>
      <c r="I9108" s="6">
        <v>0</v>
      </c>
      <c r="J9108">
        <v>3</v>
      </c>
      <c r="K9108" t="str">
        <f>_xlfn.XLOOKUP(fCompras!F9108,dComprador!$A$2:$A$7,dComprador!$B$2:$B$7)</f>
        <v>Alon</v>
      </c>
      <c r="L9108" t="str">
        <f>_xlfn.XLOOKUP(J9108,dFornecedor!$A$2:$A$6,dFornecedor!$B$2:$B$6)</f>
        <v>StepUp</v>
      </c>
      <c r="M9108" t="str">
        <f>_xlfn.XLOOKUP(G9108,dMateriaPrima!$A$2:$A$12,dMateriaPrima!$B$2:$B$12)</f>
        <v>Couro</v>
      </c>
      <c r="N9108" s="2">
        <f>_xlfn.XLOOKUP(G9108,dMateriaPrima!$A$2:$A$12,dMateriaPrima!$C$2:$C$12)</f>
        <v>4.4000000000000004</v>
      </c>
      <c r="O9108" s="3">
        <f t="shared" si="710"/>
        <v>1188</v>
      </c>
      <c r="P9108" s="4">
        <f t="shared" si="711"/>
        <v>0</v>
      </c>
      <c r="Q9108" s="3">
        <f t="shared" si="712"/>
        <v>1188</v>
      </c>
      <c r="R9108" t="str">
        <f t="shared" si="713"/>
        <v>Em atraso</v>
      </c>
      <c r="S9108" s="5">
        <f t="shared" si="714"/>
        <v>3</v>
      </c>
    </row>
    <row r="9109" spans="1:19" x14ac:dyDescent="0.25">
      <c r="A9109">
        <v>9108</v>
      </c>
      <c r="B9109" s="1">
        <v>44492</v>
      </c>
      <c r="C9109" s="1">
        <v>44501</v>
      </c>
      <c r="D9109" s="1">
        <v>44513</v>
      </c>
      <c r="E9109" s="1">
        <v>44516</v>
      </c>
      <c r="F9109">
        <v>1</v>
      </c>
      <c r="G9109">
        <v>8</v>
      </c>
      <c r="H9109">
        <v>12</v>
      </c>
      <c r="I9109" s="6">
        <v>0</v>
      </c>
      <c r="J9109">
        <v>2</v>
      </c>
      <c r="K9109" t="str">
        <f>_xlfn.XLOOKUP(fCompras!F9109,dComprador!$A$2:$A$7,dComprador!$B$2:$B$7)</f>
        <v>Alon</v>
      </c>
      <c r="L9109" t="str">
        <f>_xlfn.XLOOKUP(J9109,dFornecedor!$A$2:$A$6,dFornecedor!$B$2:$B$6)</f>
        <v>Minerva</v>
      </c>
      <c r="M9109" t="str">
        <f>_xlfn.XLOOKUP(G9109,dMateriaPrima!$A$2:$A$12,dMateriaPrima!$B$2:$B$12)</f>
        <v>Cimento</v>
      </c>
      <c r="N9109" s="2">
        <f>_xlfn.XLOOKUP(G9109,dMateriaPrima!$A$2:$A$12,dMateriaPrima!$C$2:$C$12)</f>
        <v>23</v>
      </c>
      <c r="O9109" s="3">
        <f t="shared" si="710"/>
        <v>276</v>
      </c>
      <c r="P9109" s="4">
        <f t="shared" si="711"/>
        <v>0</v>
      </c>
      <c r="Q9109" s="3">
        <f t="shared" si="712"/>
        <v>276</v>
      </c>
      <c r="R9109" t="str">
        <f t="shared" si="713"/>
        <v>Em atraso</v>
      </c>
      <c r="S9109" s="5">
        <f t="shared" si="714"/>
        <v>3</v>
      </c>
    </row>
    <row r="9110" spans="1:19" x14ac:dyDescent="0.25">
      <c r="A9110">
        <v>9109</v>
      </c>
      <c r="B9110" s="1">
        <v>44493</v>
      </c>
      <c r="C9110" s="1">
        <v>44494</v>
      </c>
      <c r="D9110" s="1">
        <v>44500</v>
      </c>
      <c r="E9110" s="1">
        <v>44502</v>
      </c>
      <c r="F9110">
        <v>4</v>
      </c>
      <c r="G9110">
        <v>1</v>
      </c>
      <c r="H9110">
        <v>106</v>
      </c>
      <c r="I9110" s="6">
        <v>0</v>
      </c>
      <c r="J9110">
        <v>3</v>
      </c>
      <c r="K9110" t="str">
        <f>_xlfn.XLOOKUP(fCompras!F9110,dComprador!$A$2:$A$7,dComprador!$B$2:$B$7)</f>
        <v>Lira</v>
      </c>
      <c r="L9110" t="str">
        <f>_xlfn.XLOOKUP(J9110,dFornecedor!$A$2:$A$6,dFornecedor!$B$2:$B$6)</f>
        <v>StepUp</v>
      </c>
      <c r="M9110" t="str">
        <f>_xlfn.XLOOKUP(G9110,dMateriaPrima!$A$2:$A$12,dMateriaPrima!$B$2:$B$12)</f>
        <v>Tecido</v>
      </c>
      <c r="N9110" s="2">
        <f>_xlfn.XLOOKUP(G9110,dMateriaPrima!$A$2:$A$12,dMateriaPrima!$C$2:$C$12)</f>
        <v>18</v>
      </c>
      <c r="O9110" s="3">
        <f t="shared" si="710"/>
        <v>1908</v>
      </c>
      <c r="P9110" s="4">
        <f t="shared" si="711"/>
        <v>0</v>
      </c>
      <c r="Q9110" s="3">
        <f t="shared" si="712"/>
        <v>1908</v>
      </c>
      <c r="R9110" t="str">
        <f t="shared" si="713"/>
        <v>Em atraso</v>
      </c>
      <c r="S9110" s="5">
        <f t="shared" si="714"/>
        <v>2</v>
      </c>
    </row>
    <row r="9111" spans="1:19" x14ac:dyDescent="0.25">
      <c r="A9111">
        <v>9110</v>
      </c>
      <c r="B9111" s="1">
        <v>44493</v>
      </c>
      <c r="C9111" s="1">
        <v>44494</v>
      </c>
      <c r="D9111" s="1">
        <v>44500</v>
      </c>
      <c r="E9111" s="1">
        <v>44500</v>
      </c>
      <c r="F9111">
        <v>4</v>
      </c>
      <c r="G9111">
        <v>6</v>
      </c>
      <c r="H9111">
        <v>296</v>
      </c>
      <c r="I9111" s="6">
        <v>0</v>
      </c>
      <c r="J9111">
        <v>4</v>
      </c>
      <c r="K9111" t="str">
        <f>_xlfn.XLOOKUP(fCompras!F9111,dComprador!$A$2:$A$7,dComprador!$B$2:$B$7)</f>
        <v>Lira</v>
      </c>
      <c r="L9111" t="str">
        <f>_xlfn.XLOOKUP(J9111,dFornecedor!$A$2:$A$6,dFornecedor!$B$2:$B$6)</f>
        <v>AlphaOmega</v>
      </c>
      <c r="M9111" t="str">
        <f>_xlfn.XLOOKUP(G9111,dMateriaPrima!$A$2:$A$12,dMateriaPrima!$B$2:$B$12)</f>
        <v>Fio Algodão</v>
      </c>
      <c r="N9111" s="2">
        <f>_xlfn.XLOOKUP(G9111,dMateriaPrima!$A$2:$A$12,dMateriaPrima!$C$2:$C$12)</f>
        <v>55.9</v>
      </c>
      <c r="O9111" s="3">
        <f t="shared" si="710"/>
        <v>16546.399999999998</v>
      </c>
      <c r="P9111" s="4">
        <f t="shared" si="711"/>
        <v>0</v>
      </c>
      <c r="Q9111" s="3">
        <f t="shared" si="712"/>
        <v>16546.399999999998</v>
      </c>
      <c r="R9111" t="str">
        <f t="shared" si="713"/>
        <v>No prazo</v>
      </c>
      <c r="S9111" s="5">
        <f t="shared" si="714"/>
        <v>0</v>
      </c>
    </row>
    <row r="9112" spans="1:19" x14ac:dyDescent="0.25">
      <c r="A9112">
        <v>9111</v>
      </c>
      <c r="B9112" s="1">
        <v>44493</v>
      </c>
      <c r="C9112" s="1">
        <v>44493</v>
      </c>
      <c r="D9112" s="1">
        <v>44499</v>
      </c>
      <c r="E9112" s="1">
        <v>44500</v>
      </c>
      <c r="F9112">
        <v>4</v>
      </c>
      <c r="G9112">
        <v>5</v>
      </c>
      <c r="H9112">
        <v>44</v>
      </c>
      <c r="I9112" s="6">
        <v>0</v>
      </c>
      <c r="J9112">
        <v>2</v>
      </c>
      <c r="K9112" t="str">
        <f>_xlfn.XLOOKUP(fCompras!F9112,dComprador!$A$2:$A$7,dComprador!$B$2:$B$7)</f>
        <v>Lira</v>
      </c>
      <c r="L9112" t="str">
        <f>_xlfn.XLOOKUP(J9112,dFornecedor!$A$2:$A$6,dFornecedor!$B$2:$B$6)</f>
        <v>Minerva</v>
      </c>
      <c r="M9112" t="str">
        <f>_xlfn.XLOOKUP(G9112,dMateriaPrima!$A$2:$A$12,dMateriaPrima!$B$2:$B$12)</f>
        <v>Areia</v>
      </c>
      <c r="N9112" s="2">
        <f>_xlfn.XLOOKUP(G9112,dMateriaPrima!$A$2:$A$12,dMateriaPrima!$C$2:$C$12)</f>
        <v>3.59</v>
      </c>
      <c r="O9112" s="3">
        <f t="shared" si="710"/>
        <v>157.95999999999998</v>
      </c>
      <c r="P9112" s="4">
        <f t="shared" si="711"/>
        <v>0</v>
      </c>
      <c r="Q9112" s="3">
        <f t="shared" si="712"/>
        <v>157.95999999999998</v>
      </c>
      <c r="R9112" t="str">
        <f t="shared" si="713"/>
        <v>Em atraso</v>
      </c>
      <c r="S9112" s="5">
        <f t="shared" si="714"/>
        <v>1</v>
      </c>
    </row>
    <row r="9113" spans="1:19" x14ac:dyDescent="0.25">
      <c r="A9113">
        <v>9112</v>
      </c>
      <c r="B9113" s="1">
        <v>44493</v>
      </c>
      <c r="C9113" s="1">
        <v>44493</v>
      </c>
      <c r="D9113" s="1">
        <v>44512</v>
      </c>
      <c r="E9113" s="1">
        <v>44513</v>
      </c>
      <c r="F9113">
        <v>1</v>
      </c>
      <c r="G9113">
        <v>5</v>
      </c>
      <c r="H9113">
        <v>413</v>
      </c>
      <c r="I9113" s="6">
        <v>0</v>
      </c>
      <c r="J9113">
        <v>4</v>
      </c>
      <c r="K9113" t="str">
        <f>_xlfn.XLOOKUP(fCompras!F9113,dComprador!$A$2:$A$7,dComprador!$B$2:$B$7)</f>
        <v>Alon</v>
      </c>
      <c r="L9113" t="str">
        <f>_xlfn.XLOOKUP(J9113,dFornecedor!$A$2:$A$6,dFornecedor!$B$2:$B$6)</f>
        <v>AlphaOmega</v>
      </c>
      <c r="M9113" t="str">
        <f>_xlfn.XLOOKUP(G9113,dMateriaPrima!$A$2:$A$12,dMateriaPrima!$B$2:$B$12)</f>
        <v>Areia</v>
      </c>
      <c r="N9113" s="2">
        <f>_xlfn.XLOOKUP(G9113,dMateriaPrima!$A$2:$A$12,dMateriaPrima!$C$2:$C$12)</f>
        <v>3.59</v>
      </c>
      <c r="O9113" s="3">
        <f t="shared" si="710"/>
        <v>1482.6699999999998</v>
      </c>
      <c r="P9113" s="4">
        <f t="shared" si="711"/>
        <v>0</v>
      </c>
      <c r="Q9113" s="3">
        <f t="shared" si="712"/>
        <v>1482.6699999999998</v>
      </c>
      <c r="R9113" t="str">
        <f t="shared" si="713"/>
        <v>Em atraso</v>
      </c>
      <c r="S9113" s="5">
        <f t="shared" si="714"/>
        <v>1</v>
      </c>
    </row>
    <row r="9114" spans="1:19" x14ac:dyDescent="0.25">
      <c r="A9114">
        <v>9113</v>
      </c>
      <c r="B9114" s="1">
        <v>44493</v>
      </c>
      <c r="C9114" s="1">
        <v>44494</v>
      </c>
      <c r="D9114" s="1">
        <v>44511</v>
      </c>
      <c r="E9114" s="1">
        <v>44513</v>
      </c>
      <c r="F9114">
        <v>1</v>
      </c>
      <c r="G9114">
        <v>8</v>
      </c>
      <c r="H9114">
        <v>20</v>
      </c>
      <c r="I9114" s="6">
        <v>0</v>
      </c>
      <c r="J9114">
        <v>3</v>
      </c>
      <c r="K9114" t="str">
        <f>_xlfn.XLOOKUP(fCompras!F9114,dComprador!$A$2:$A$7,dComprador!$B$2:$B$7)</f>
        <v>Alon</v>
      </c>
      <c r="L9114" t="str">
        <f>_xlfn.XLOOKUP(J9114,dFornecedor!$A$2:$A$6,dFornecedor!$B$2:$B$6)</f>
        <v>StepUp</v>
      </c>
      <c r="M9114" t="str">
        <f>_xlfn.XLOOKUP(G9114,dMateriaPrima!$A$2:$A$12,dMateriaPrima!$B$2:$B$12)</f>
        <v>Cimento</v>
      </c>
      <c r="N9114" s="2">
        <f>_xlfn.XLOOKUP(G9114,dMateriaPrima!$A$2:$A$12,dMateriaPrima!$C$2:$C$12)</f>
        <v>23</v>
      </c>
      <c r="O9114" s="3">
        <f t="shared" si="710"/>
        <v>460</v>
      </c>
      <c r="P9114" s="4">
        <f t="shared" si="711"/>
        <v>0</v>
      </c>
      <c r="Q9114" s="3">
        <f t="shared" si="712"/>
        <v>460</v>
      </c>
      <c r="R9114" t="str">
        <f t="shared" si="713"/>
        <v>Em atraso</v>
      </c>
      <c r="S9114" s="5">
        <f t="shared" si="714"/>
        <v>2</v>
      </c>
    </row>
    <row r="9115" spans="1:19" x14ac:dyDescent="0.25">
      <c r="A9115">
        <v>9114</v>
      </c>
      <c r="B9115" s="1">
        <v>44493</v>
      </c>
      <c r="C9115" s="1">
        <v>44496</v>
      </c>
      <c r="D9115" s="1">
        <v>44511</v>
      </c>
      <c r="E9115" s="1">
        <v>44515</v>
      </c>
      <c r="F9115">
        <v>1</v>
      </c>
      <c r="G9115">
        <v>11</v>
      </c>
      <c r="H9115">
        <v>557</v>
      </c>
      <c r="I9115" s="6">
        <v>0.1</v>
      </c>
      <c r="J9115">
        <v>3</v>
      </c>
      <c r="K9115" t="str">
        <f>_xlfn.XLOOKUP(fCompras!F9115,dComprador!$A$2:$A$7,dComprador!$B$2:$B$7)</f>
        <v>Alon</v>
      </c>
      <c r="L9115" t="str">
        <f>_xlfn.XLOOKUP(J9115,dFornecedor!$A$2:$A$6,dFornecedor!$B$2:$B$6)</f>
        <v>StepUp</v>
      </c>
      <c r="M9115" t="str">
        <f>_xlfn.XLOOKUP(G9115,dMateriaPrima!$A$2:$A$12,dMateriaPrima!$B$2:$B$12)</f>
        <v>Papel</v>
      </c>
      <c r="N9115" s="2">
        <f>_xlfn.XLOOKUP(G9115,dMateriaPrima!$A$2:$A$12,dMateriaPrima!$C$2:$C$12)</f>
        <v>9</v>
      </c>
      <c r="O9115" s="3">
        <f t="shared" si="710"/>
        <v>5013</v>
      </c>
      <c r="P9115" s="4">
        <f t="shared" si="711"/>
        <v>501.3</v>
      </c>
      <c r="Q9115" s="3">
        <f t="shared" si="712"/>
        <v>4511.7</v>
      </c>
      <c r="R9115" t="str">
        <f t="shared" si="713"/>
        <v>Em atraso</v>
      </c>
      <c r="S9115" s="5">
        <f t="shared" si="714"/>
        <v>4</v>
      </c>
    </row>
    <row r="9116" spans="1:19" x14ac:dyDescent="0.25">
      <c r="A9116">
        <v>9115</v>
      </c>
      <c r="B9116" s="1">
        <v>44493</v>
      </c>
      <c r="C9116" s="1">
        <v>44493</v>
      </c>
      <c r="D9116" s="1">
        <v>44523</v>
      </c>
      <c r="E9116" s="1">
        <v>44525</v>
      </c>
      <c r="F9116">
        <v>1</v>
      </c>
      <c r="G9116">
        <v>5</v>
      </c>
      <c r="H9116">
        <v>211</v>
      </c>
      <c r="I9116" s="6">
        <v>0.3</v>
      </c>
      <c r="J9116">
        <v>2</v>
      </c>
      <c r="K9116" t="str">
        <f>_xlfn.XLOOKUP(fCompras!F9116,dComprador!$A$2:$A$7,dComprador!$B$2:$B$7)</f>
        <v>Alon</v>
      </c>
      <c r="L9116" t="str">
        <f>_xlfn.XLOOKUP(J9116,dFornecedor!$A$2:$A$6,dFornecedor!$B$2:$B$6)</f>
        <v>Minerva</v>
      </c>
      <c r="M9116" t="str">
        <f>_xlfn.XLOOKUP(G9116,dMateriaPrima!$A$2:$A$12,dMateriaPrima!$B$2:$B$12)</f>
        <v>Areia</v>
      </c>
      <c r="N9116" s="2">
        <f>_xlfn.XLOOKUP(G9116,dMateriaPrima!$A$2:$A$12,dMateriaPrima!$C$2:$C$12)</f>
        <v>3.59</v>
      </c>
      <c r="O9116" s="3">
        <f t="shared" si="710"/>
        <v>757.49</v>
      </c>
      <c r="P9116" s="4">
        <f t="shared" si="711"/>
        <v>227.24699999999999</v>
      </c>
      <c r="Q9116" s="3">
        <f t="shared" si="712"/>
        <v>530.24300000000005</v>
      </c>
      <c r="R9116" t="str">
        <f t="shared" si="713"/>
        <v>Em atraso</v>
      </c>
      <c r="S9116" s="5">
        <f t="shared" si="714"/>
        <v>2</v>
      </c>
    </row>
    <row r="9117" spans="1:19" x14ac:dyDescent="0.25">
      <c r="A9117">
        <v>9116</v>
      </c>
      <c r="B9117" s="1">
        <v>44493</v>
      </c>
      <c r="C9117" s="1">
        <v>44502</v>
      </c>
      <c r="D9117" s="1">
        <v>44526</v>
      </c>
      <c r="E9117" s="1">
        <v>44525</v>
      </c>
      <c r="F9117">
        <v>1</v>
      </c>
      <c r="G9117">
        <v>1</v>
      </c>
      <c r="H9117">
        <v>202</v>
      </c>
      <c r="I9117" s="6">
        <v>0</v>
      </c>
      <c r="J9117">
        <v>1</v>
      </c>
      <c r="K9117" t="str">
        <f>_xlfn.XLOOKUP(fCompras!F9117,dComprador!$A$2:$A$7,dComprador!$B$2:$B$7)</f>
        <v>Alon</v>
      </c>
      <c r="L9117" t="str">
        <f>_xlfn.XLOOKUP(J9117,dFornecedor!$A$2:$A$6,dFornecedor!$B$2:$B$6)</f>
        <v>NorthShore</v>
      </c>
      <c r="M9117" t="str">
        <f>_xlfn.XLOOKUP(G9117,dMateriaPrima!$A$2:$A$12,dMateriaPrima!$B$2:$B$12)</f>
        <v>Tecido</v>
      </c>
      <c r="N9117" s="2">
        <f>_xlfn.XLOOKUP(G9117,dMateriaPrima!$A$2:$A$12,dMateriaPrima!$C$2:$C$12)</f>
        <v>18</v>
      </c>
      <c r="O9117" s="3">
        <f t="shared" si="710"/>
        <v>3636</v>
      </c>
      <c r="P9117" s="4">
        <f t="shared" si="711"/>
        <v>0</v>
      </c>
      <c r="Q9117" s="3">
        <f t="shared" si="712"/>
        <v>3636</v>
      </c>
      <c r="R9117" t="str">
        <f t="shared" si="713"/>
        <v>No prazo</v>
      </c>
      <c r="S9117" s="5">
        <f t="shared" si="714"/>
        <v>0</v>
      </c>
    </row>
    <row r="9118" spans="1:19" x14ac:dyDescent="0.25">
      <c r="A9118">
        <v>9117</v>
      </c>
      <c r="B9118" s="1">
        <v>44493</v>
      </c>
      <c r="C9118" s="1">
        <v>44496</v>
      </c>
      <c r="D9118" s="1">
        <v>44526</v>
      </c>
      <c r="E9118" s="1">
        <v>44526</v>
      </c>
      <c r="F9118">
        <v>1</v>
      </c>
      <c r="G9118">
        <v>6</v>
      </c>
      <c r="H9118">
        <v>307</v>
      </c>
      <c r="I9118" s="6">
        <v>0</v>
      </c>
      <c r="J9118">
        <v>3</v>
      </c>
      <c r="K9118" t="str">
        <f>_xlfn.XLOOKUP(fCompras!F9118,dComprador!$A$2:$A$7,dComprador!$B$2:$B$7)</f>
        <v>Alon</v>
      </c>
      <c r="L9118" t="str">
        <f>_xlfn.XLOOKUP(J9118,dFornecedor!$A$2:$A$6,dFornecedor!$B$2:$B$6)</f>
        <v>StepUp</v>
      </c>
      <c r="M9118" t="str">
        <f>_xlfn.XLOOKUP(G9118,dMateriaPrima!$A$2:$A$12,dMateriaPrima!$B$2:$B$12)</f>
        <v>Fio Algodão</v>
      </c>
      <c r="N9118" s="2">
        <f>_xlfn.XLOOKUP(G9118,dMateriaPrima!$A$2:$A$12,dMateriaPrima!$C$2:$C$12)</f>
        <v>55.9</v>
      </c>
      <c r="O9118" s="3">
        <f t="shared" si="710"/>
        <v>17161.3</v>
      </c>
      <c r="P9118" s="4">
        <f t="shared" si="711"/>
        <v>0</v>
      </c>
      <c r="Q9118" s="3">
        <f t="shared" si="712"/>
        <v>17161.3</v>
      </c>
      <c r="R9118" t="str">
        <f t="shared" si="713"/>
        <v>No prazo</v>
      </c>
      <c r="S9118" s="5">
        <f t="shared" si="714"/>
        <v>0</v>
      </c>
    </row>
    <row r="9119" spans="1:19" x14ac:dyDescent="0.25">
      <c r="A9119">
        <v>9118</v>
      </c>
      <c r="B9119" s="1">
        <v>44494</v>
      </c>
      <c r="C9119" s="1">
        <v>44494</v>
      </c>
      <c r="D9119" s="1">
        <v>44502</v>
      </c>
      <c r="E9119" s="1">
        <v>44505</v>
      </c>
      <c r="F9119">
        <v>4</v>
      </c>
      <c r="G9119">
        <v>5</v>
      </c>
      <c r="H9119">
        <v>63</v>
      </c>
      <c r="I9119" s="6">
        <v>0</v>
      </c>
      <c r="J9119">
        <v>5</v>
      </c>
      <c r="K9119" t="str">
        <f>_xlfn.XLOOKUP(fCompras!F9119,dComprador!$A$2:$A$7,dComprador!$B$2:$B$7)</f>
        <v>Lira</v>
      </c>
      <c r="L9119" t="str">
        <f>_xlfn.XLOOKUP(J9119,dFornecedor!$A$2:$A$6,dFornecedor!$B$2:$B$6)</f>
        <v>Atlas</v>
      </c>
      <c r="M9119" t="str">
        <f>_xlfn.XLOOKUP(G9119,dMateriaPrima!$A$2:$A$12,dMateriaPrima!$B$2:$B$12)</f>
        <v>Areia</v>
      </c>
      <c r="N9119" s="2">
        <f>_xlfn.XLOOKUP(G9119,dMateriaPrima!$A$2:$A$12,dMateriaPrima!$C$2:$C$12)</f>
        <v>3.59</v>
      </c>
      <c r="O9119" s="3">
        <f t="shared" si="710"/>
        <v>226.17</v>
      </c>
      <c r="P9119" s="4">
        <f t="shared" si="711"/>
        <v>0</v>
      </c>
      <c r="Q9119" s="3">
        <f t="shared" si="712"/>
        <v>226.17</v>
      </c>
      <c r="R9119" t="str">
        <f t="shared" si="713"/>
        <v>Em atraso</v>
      </c>
      <c r="S9119" s="5">
        <f t="shared" si="714"/>
        <v>3</v>
      </c>
    </row>
    <row r="9120" spans="1:19" x14ac:dyDescent="0.25">
      <c r="A9120">
        <v>9119</v>
      </c>
      <c r="B9120" s="1">
        <v>44494</v>
      </c>
      <c r="C9120" s="1">
        <v>44499</v>
      </c>
      <c r="D9120" s="1">
        <v>44501</v>
      </c>
      <c r="E9120" s="1">
        <v>44501</v>
      </c>
      <c r="F9120">
        <v>4</v>
      </c>
      <c r="G9120">
        <v>1</v>
      </c>
      <c r="H9120">
        <v>79</v>
      </c>
      <c r="I9120" s="6">
        <v>0</v>
      </c>
      <c r="J9120">
        <v>1</v>
      </c>
      <c r="K9120" t="str">
        <f>_xlfn.XLOOKUP(fCompras!F9120,dComprador!$A$2:$A$7,dComprador!$B$2:$B$7)</f>
        <v>Lira</v>
      </c>
      <c r="L9120" t="str">
        <f>_xlfn.XLOOKUP(J9120,dFornecedor!$A$2:$A$6,dFornecedor!$B$2:$B$6)</f>
        <v>NorthShore</v>
      </c>
      <c r="M9120" t="str">
        <f>_xlfn.XLOOKUP(G9120,dMateriaPrima!$A$2:$A$12,dMateriaPrima!$B$2:$B$12)</f>
        <v>Tecido</v>
      </c>
      <c r="N9120" s="2">
        <f>_xlfn.XLOOKUP(G9120,dMateriaPrima!$A$2:$A$12,dMateriaPrima!$C$2:$C$12)</f>
        <v>18</v>
      </c>
      <c r="O9120" s="3">
        <f t="shared" si="710"/>
        <v>1422</v>
      </c>
      <c r="P9120" s="4">
        <f t="shared" si="711"/>
        <v>0</v>
      </c>
      <c r="Q9120" s="3">
        <f t="shared" si="712"/>
        <v>1422</v>
      </c>
      <c r="R9120" t="str">
        <f t="shared" si="713"/>
        <v>No prazo</v>
      </c>
      <c r="S9120" s="5">
        <f t="shared" si="714"/>
        <v>0</v>
      </c>
    </row>
    <row r="9121" spans="1:19" x14ac:dyDescent="0.25">
      <c r="A9121">
        <v>9120</v>
      </c>
      <c r="B9121" s="1">
        <v>44494</v>
      </c>
      <c r="C9121" s="1">
        <v>44503</v>
      </c>
      <c r="D9121" s="1">
        <v>44514</v>
      </c>
      <c r="E9121" s="1">
        <v>44516</v>
      </c>
      <c r="F9121">
        <v>1</v>
      </c>
      <c r="G9121">
        <v>9</v>
      </c>
      <c r="H9121">
        <v>86</v>
      </c>
      <c r="I9121" s="6">
        <v>0</v>
      </c>
      <c r="J9121">
        <v>1</v>
      </c>
      <c r="K9121" t="str">
        <f>_xlfn.XLOOKUP(fCompras!F9121,dComprador!$A$2:$A$7,dComprador!$B$2:$B$7)</f>
        <v>Alon</v>
      </c>
      <c r="L9121" t="str">
        <f>_xlfn.XLOOKUP(J9121,dFornecedor!$A$2:$A$6,dFornecedor!$B$2:$B$6)</f>
        <v>NorthShore</v>
      </c>
      <c r="M9121" t="str">
        <f>_xlfn.XLOOKUP(G9121,dMateriaPrima!$A$2:$A$12,dMateriaPrima!$B$2:$B$12)</f>
        <v>Couro</v>
      </c>
      <c r="N9121" s="2">
        <f>_xlfn.XLOOKUP(G9121,dMateriaPrima!$A$2:$A$12,dMateriaPrima!$C$2:$C$12)</f>
        <v>4.4000000000000004</v>
      </c>
      <c r="O9121" s="3">
        <f t="shared" si="710"/>
        <v>378.40000000000003</v>
      </c>
      <c r="P9121" s="4">
        <f t="shared" si="711"/>
        <v>0</v>
      </c>
      <c r="Q9121" s="3">
        <f t="shared" si="712"/>
        <v>378.40000000000003</v>
      </c>
      <c r="R9121" t="str">
        <f t="shared" si="713"/>
        <v>Em atraso</v>
      </c>
      <c r="S9121" s="5">
        <f t="shared" si="714"/>
        <v>2</v>
      </c>
    </row>
    <row r="9122" spans="1:19" x14ac:dyDescent="0.25">
      <c r="A9122">
        <v>9121</v>
      </c>
      <c r="B9122" s="1">
        <v>44494</v>
      </c>
      <c r="C9122" s="1">
        <v>44499</v>
      </c>
      <c r="D9122" s="1">
        <v>44514</v>
      </c>
      <c r="E9122" s="1">
        <v>44515</v>
      </c>
      <c r="F9122">
        <v>1</v>
      </c>
      <c r="G9122">
        <v>7</v>
      </c>
      <c r="H9122">
        <v>21</v>
      </c>
      <c r="I9122" s="6">
        <v>0</v>
      </c>
      <c r="J9122">
        <v>2</v>
      </c>
      <c r="K9122" t="str">
        <f>_xlfn.XLOOKUP(fCompras!F9122,dComprador!$A$2:$A$7,dComprador!$B$2:$B$7)</f>
        <v>Alon</v>
      </c>
      <c r="L9122" t="str">
        <f>_xlfn.XLOOKUP(J9122,dFornecedor!$A$2:$A$6,dFornecedor!$B$2:$B$6)</f>
        <v>Minerva</v>
      </c>
      <c r="M9122" t="str">
        <f>_xlfn.XLOOKUP(G9122,dMateriaPrima!$A$2:$A$12,dMateriaPrima!$B$2:$B$12)</f>
        <v>Poliéster</v>
      </c>
      <c r="N9122" s="2">
        <f>_xlfn.XLOOKUP(G9122,dMateriaPrima!$A$2:$A$12,dMateriaPrima!$C$2:$C$12)</f>
        <v>8</v>
      </c>
      <c r="O9122" s="3">
        <f t="shared" si="710"/>
        <v>168</v>
      </c>
      <c r="P9122" s="4">
        <f t="shared" si="711"/>
        <v>0</v>
      </c>
      <c r="Q9122" s="3">
        <f t="shared" si="712"/>
        <v>168</v>
      </c>
      <c r="R9122" t="str">
        <f t="shared" si="713"/>
        <v>Em atraso</v>
      </c>
      <c r="S9122" s="5">
        <f t="shared" si="714"/>
        <v>1</v>
      </c>
    </row>
    <row r="9123" spans="1:19" x14ac:dyDescent="0.25">
      <c r="A9123">
        <v>9122</v>
      </c>
      <c r="B9123" s="1">
        <v>44494</v>
      </c>
      <c r="C9123" s="1">
        <v>44499</v>
      </c>
      <c r="D9123" s="1">
        <v>44514</v>
      </c>
      <c r="E9123" s="1">
        <v>44513</v>
      </c>
      <c r="F9123">
        <v>1</v>
      </c>
      <c r="G9123">
        <v>1</v>
      </c>
      <c r="H9123">
        <v>4</v>
      </c>
      <c r="I9123" s="6">
        <v>0</v>
      </c>
      <c r="J9123">
        <v>2</v>
      </c>
      <c r="K9123" t="str">
        <f>_xlfn.XLOOKUP(fCompras!F9123,dComprador!$A$2:$A$7,dComprador!$B$2:$B$7)</f>
        <v>Alon</v>
      </c>
      <c r="L9123" t="str">
        <f>_xlfn.XLOOKUP(J9123,dFornecedor!$A$2:$A$6,dFornecedor!$B$2:$B$6)</f>
        <v>Minerva</v>
      </c>
      <c r="M9123" t="str">
        <f>_xlfn.XLOOKUP(G9123,dMateriaPrima!$A$2:$A$12,dMateriaPrima!$B$2:$B$12)</f>
        <v>Tecido</v>
      </c>
      <c r="N9123" s="2">
        <f>_xlfn.XLOOKUP(G9123,dMateriaPrima!$A$2:$A$12,dMateriaPrima!$C$2:$C$12)</f>
        <v>18</v>
      </c>
      <c r="O9123" s="3">
        <f t="shared" si="710"/>
        <v>72</v>
      </c>
      <c r="P9123" s="4">
        <f t="shared" si="711"/>
        <v>0</v>
      </c>
      <c r="Q9123" s="3">
        <f t="shared" si="712"/>
        <v>72</v>
      </c>
      <c r="R9123" t="str">
        <f t="shared" si="713"/>
        <v>No prazo</v>
      </c>
      <c r="S9123" s="5">
        <f t="shared" si="714"/>
        <v>0</v>
      </c>
    </row>
    <row r="9124" spans="1:19" x14ac:dyDescent="0.25">
      <c r="A9124">
        <v>9123</v>
      </c>
      <c r="B9124" s="1">
        <v>44495</v>
      </c>
      <c r="C9124" s="1">
        <v>44500</v>
      </c>
      <c r="D9124" s="1">
        <v>44502</v>
      </c>
      <c r="E9124" s="1">
        <v>44506</v>
      </c>
      <c r="F9124">
        <v>4</v>
      </c>
      <c r="G9124">
        <v>1</v>
      </c>
      <c r="H9124">
        <v>70</v>
      </c>
      <c r="I9124" s="6">
        <v>0</v>
      </c>
      <c r="J9124">
        <v>1</v>
      </c>
      <c r="K9124" t="str">
        <f>_xlfn.XLOOKUP(fCompras!F9124,dComprador!$A$2:$A$7,dComprador!$B$2:$B$7)</f>
        <v>Lira</v>
      </c>
      <c r="L9124" t="str">
        <f>_xlfn.XLOOKUP(J9124,dFornecedor!$A$2:$A$6,dFornecedor!$B$2:$B$6)</f>
        <v>NorthShore</v>
      </c>
      <c r="M9124" t="str">
        <f>_xlfn.XLOOKUP(G9124,dMateriaPrima!$A$2:$A$12,dMateriaPrima!$B$2:$B$12)</f>
        <v>Tecido</v>
      </c>
      <c r="N9124" s="2">
        <f>_xlfn.XLOOKUP(G9124,dMateriaPrima!$A$2:$A$12,dMateriaPrima!$C$2:$C$12)</f>
        <v>18</v>
      </c>
      <c r="O9124" s="3">
        <f t="shared" si="710"/>
        <v>1260</v>
      </c>
      <c r="P9124" s="4">
        <f t="shared" si="711"/>
        <v>0</v>
      </c>
      <c r="Q9124" s="3">
        <f t="shared" si="712"/>
        <v>1260</v>
      </c>
      <c r="R9124" t="str">
        <f t="shared" si="713"/>
        <v>Em atraso</v>
      </c>
      <c r="S9124" s="5">
        <f t="shared" si="714"/>
        <v>4</v>
      </c>
    </row>
    <row r="9125" spans="1:19" x14ac:dyDescent="0.25">
      <c r="A9125">
        <v>9124</v>
      </c>
      <c r="B9125" s="1">
        <v>44495</v>
      </c>
      <c r="C9125" s="1">
        <v>44495</v>
      </c>
      <c r="D9125" s="1">
        <v>44502</v>
      </c>
      <c r="E9125" s="1">
        <v>44502</v>
      </c>
      <c r="F9125">
        <v>4</v>
      </c>
      <c r="G9125">
        <v>7</v>
      </c>
      <c r="H9125">
        <v>60</v>
      </c>
      <c r="I9125" s="6">
        <v>0</v>
      </c>
      <c r="J9125">
        <v>4</v>
      </c>
      <c r="K9125" t="str">
        <f>_xlfn.XLOOKUP(fCompras!F9125,dComprador!$A$2:$A$7,dComprador!$B$2:$B$7)</f>
        <v>Lira</v>
      </c>
      <c r="L9125" t="str">
        <f>_xlfn.XLOOKUP(J9125,dFornecedor!$A$2:$A$6,dFornecedor!$B$2:$B$6)</f>
        <v>AlphaOmega</v>
      </c>
      <c r="M9125" t="str">
        <f>_xlfn.XLOOKUP(G9125,dMateriaPrima!$A$2:$A$12,dMateriaPrima!$B$2:$B$12)</f>
        <v>Poliéster</v>
      </c>
      <c r="N9125" s="2">
        <f>_xlfn.XLOOKUP(G9125,dMateriaPrima!$A$2:$A$12,dMateriaPrima!$C$2:$C$12)</f>
        <v>8</v>
      </c>
      <c r="O9125" s="3">
        <f t="shared" si="710"/>
        <v>480</v>
      </c>
      <c r="P9125" s="4">
        <f t="shared" si="711"/>
        <v>0</v>
      </c>
      <c r="Q9125" s="3">
        <f t="shared" si="712"/>
        <v>480</v>
      </c>
      <c r="R9125" t="str">
        <f t="shared" si="713"/>
        <v>No prazo</v>
      </c>
      <c r="S9125" s="5">
        <f t="shared" si="714"/>
        <v>0</v>
      </c>
    </row>
    <row r="9126" spans="1:19" x14ac:dyDescent="0.25">
      <c r="A9126">
        <v>9125</v>
      </c>
      <c r="B9126" s="1">
        <v>44495</v>
      </c>
      <c r="C9126" s="1">
        <v>44501</v>
      </c>
      <c r="D9126" s="1">
        <v>44514</v>
      </c>
      <c r="E9126" s="1">
        <v>44513</v>
      </c>
      <c r="F9126">
        <v>1</v>
      </c>
      <c r="G9126">
        <v>4</v>
      </c>
      <c r="H9126">
        <v>17</v>
      </c>
      <c r="I9126" s="6">
        <v>0.28999999999999998</v>
      </c>
      <c r="J9126">
        <v>3</v>
      </c>
      <c r="K9126" t="str">
        <f>_xlfn.XLOOKUP(fCompras!F9126,dComprador!$A$2:$A$7,dComprador!$B$2:$B$7)</f>
        <v>Alon</v>
      </c>
      <c r="L9126" t="str">
        <f>_xlfn.XLOOKUP(J9126,dFornecedor!$A$2:$A$6,dFornecedor!$B$2:$B$6)</f>
        <v>StepUp</v>
      </c>
      <c r="M9126" t="str">
        <f>_xlfn.XLOOKUP(G9126,dMateriaPrima!$A$2:$A$12,dMateriaPrima!$B$2:$B$12)</f>
        <v>Madeira</v>
      </c>
      <c r="N9126" s="2">
        <f>_xlfn.XLOOKUP(G9126,dMateriaPrima!$A$2:$A$12,dMateriaPrima!$C$2:$C$12)</f>
        <v>168</v>
      </c>
      <c r="O9126" s="3">
        <f t="shared" si="710"/>
        <v>2856</v>
      </c>
      <c r="P9126" s="4">
        <f t="shared" si="711"/>
        <v>828.2399999999999</v>
      </c>
      <c r="Q9126" s="3">
        <f t="shared" si="712"/>
        <v>2027.7600000000002</v>
      </c>
      <c r="R9126" t="str">
        <f t="shared" si="713"/>
        <v>No prazo</v>
      </c>
      <c r="S9126" s="5">
        <f t="shared" si="714"/>
        <v>0</v>
      </c>
    </row>
    <row r="9127" spans="1:19" x14ac:dyDescent="0.25">
      <c r="A9127">
        <v>9126</v>
      </c>
      <c r="B9127" s="1">
        <v>44495</v>
      </c>
      <c r="C9127" s="1">
        <v>44495</v>
      </c>
      <c r="D9127" s="1">
        <v>44516</v>
      </c>
      <c r="E9127" s="1">
        <v>44515</v>
      </c>
      <c r="F9127">
        <v>1</v>
      </c>
      <c r="G9127">
        <v>5</v>
      </c>
      <c r="H9127">
        <v>16</v>
      </c>
      <c r="I9127" s="6">
        <v>0</v>
      </c>
      <c r="J9127">
        <v>2</v>
      </c>
      <c r="K9127" t="str">
        <f>_xlfn.XLOOKUP(fCompras!F9127,dComprador!$A$2:$A$7,dComprador!$B$2:$B$7)</f>
        <v>Alon</v>
      </c>
      <c r="L9127" t="str">
        <f>_xlfn.XLOOKUP(J9127,dFornecedor!$A$2:$A$6,dFornecedor!$B$2:$B$6)</f>
        <v>Minerva</v>
      </c>
      <c r="M9127" t="str">
        <f>_xlfn.XLOOKUP(G9127,dMateriaPrima!$A$2:$A$12,dMateriaPrima!$B$2:$B$12)</f>
        <v>Areia</v>
      </c>
      <c r="N9127" s="2">
        <f>_xlfn.XLOOKUP(G9127,dMateriaPrima!$A$2:$A$12,dMateriaPrima!$C$2:$C$12)</f>
        <v>3.59</v>
      </c>
      <c r="O9127" s="3">
        <f t="shared" si="710"/>
        <v>57.44</v>
      </c>
      <c r="P9127" s="4">
        <f t="shared" si="711"/>
        <v>0</v>
      </c>
      <c r="Q9127" s="3">
        <f t="shared" si="712"/>
        <v>57.44</v>
      </c>
      <c r="R9127" t="str">
        <f t="shared" si="713"/>
        <v>No prazo</v>
      </c>
      <c r="S9127" s="5">
        <f t="shared" si="714"/>
        <v>0</v>
      </c>
    </row>
    <row r="9128" spans="1:19" x14ac:dyDescent="0.25">
      <c r="A9128">
        <v>9127</v>
      </c>
      <c r="B9128" s="1">
        <v>44495</v>
      </c>
      <c r="C9128" s="1">
        <v>44496</v>
      </c>
      <c r="D9128" s="1">
        <v>44525</v>
      </c>
      <c r="E9128" s="1">
        <v>44527</v>
      </c>
      <c r="F9128">
        <v>1</v>
      </c>
      <c r="G9128">
        <v>10</v>
      </c>
      <c r="H9128">
        <v>361</v>
      </c>
      <c r="I9128" s="6">
        <v>0</v>
      </c>
      <c r="J9128">
        <v>3</v>
      </c>
      <c r="K9128" t="str">
        <f>_xlfn.XLOOKUP(fCompras!F9128,dComprador!$A$2:$A$7,dComprador!$B$2:$B$7)</f>
        <v>Alon</v>
      </c>
      <c r="L9128" t="str">
        <f>_xlfn.XLOOKUP(J9128,dFornecedor!$A$2:$A$6,dFornecedor!$B$2:$B$6)</f>
        <v>StepUp</v>
      </c>
      <c r="M9128" t="str">
        <f>_xlfn.XLOOKUP(G9128,dMateriaPrima!$A$2:$A$12,dMateriaPrima!$B$2:$B$12)</f>
        <v>Pedra Britada</v>
      </c>
      <c r="N9128" s="2">
        <f>_xlfn.XLOOKUP(G9128,dMateriaPrima!$A$2:$A$12,dMateriaPrima!$C$2:$C$12)</f>
        <v>56</v>
      </c>
      <c r="O9128" s="3">
        <f t="shared" si="710"/>
        <v>20216</v>
      </c>
      <c r="P9128" s="4">
        <f t="shared" si="711"/>
        <v>0</v>
      </c>
      <c r="Q9128" s="3">
        <f t="shared" si="712"/>
        <v>20216</v>
      </c>
      <c r="R9128" t="str">
        <f t="shared" si="713"/>
        <v>Em atraso</v>
      </c>
      <c r="S9128" s="5">
        <f t="shared" si="714"/>
        <v>2</v>
      </c>
    </row>
    <row r="9129" spans="1:19" x14ac:dyDescent="0.25">
      <c r="A9129">
        <v>9128</v>
      </c>
      <c r="B9129" s="1">
        <v>44495</v>
      </c>
      <c r="C9129" s="1">
        <v>44502</v>
      </c>
      <c r="D9129" s="1">
        <v>44528</v>
      </c>
      <c r="E9129" s="1">
        <v>44529</v>
      </c>
      <c r="F9129">
        <v>1</v>
      </c>
      <c r="G9129">
        <v>6</v>
      </c>
      <c r="H9129">
        <v>324</v>
      </c>
      <c r="I9129" s="6">
        <v>0</v>
      </c>
      <c r="J9129">
        <v>1</v>
      </c>
      <c r="K9129" t="str">
        <f>_xlfn.XLOOKUP(fCompras!F9129,dComprador!$A$2:$A$7,dComprador!$B$2:$B$7)</f>
        <v>Alon</v>
      </c>
      <c r="L9129" t="str">
        <f>_xlfn.XLOOKUP(J9129,dFornecedor!$A$2:$A$6,dFornecedor!$B$2:$B$6)</f>
        <v>NorthShore</v>
      </c>
      <c r="M9129" t="str">
        <f>_xlfn.XLOOKUP(G9129,dMateriaPrima!$A$2:$A$12,dMateriaPrima!$B$2:$B$12)</f>
        <v>Fio Algodão</v>
      </c>
      <c r="N9129" s="2">
        <f>_xlfn.XLOOKUP(G9129,dMateriaPrima!$A$2:$A$12,dMateriaPrima!$C$2:$C$12)</f>
        <v>55.9</v>
      </c>
      <c r="O9129" s="3">
        <f t="shared" si="710"/>
        <v>18111.599999999999</v>
      </c>
      <c r="P9129" s="4">
        <f t="shared" si="711"/>
        <v>0</v>
      </c>
      <c r="Q9129" s="3">
        <f t="shared" si="712"/>
        <v>18111.599999999999</v>
      </c>
      <c r="R9129" t="str">
        <f t="shared" si="713"/>
        <v>Em atraso</v>
      </c>
      <c r="S9129" s="5">
        <f t="shared" si="714"/>
        <v>1</v>
      </c>
    </row>
    <row r="9130" spans="1:19" x14ac:dyDescent="0.25">
      <c r="A9130">
        <v>9129</v>
      </c>
      <c r="B9130" s="1">
        <v>44495</v>
      </c>
      <c r="C9130" s="1">
        <v>44501</v>
      </c>
      <c r="D9130" s="1">
        <v>44527</v>
      </c>
      <c r="E9130" s="1">
        <v>44528</v>
      </c>
      <c r="F9130">
        <v>1</v>
      </c>
      <c r="G9130">
        <v>1</v>
      </c>
      <c r="H9130">
        <v>245</v>
      </c>
      <c r="I9130" s="6">
        <v>0</v>
      </c>
      <c r="J9130">
        <v>1</v>
      </c>
      <c r="K9130" t="str">
        <f>_xlfn.XLOOKUP(fCompras!F9130,dComprador!$A$2:$A$7,dComprador!$B$2:$B$7)</f>
        <v>Alon</v>
      </c>
      <c r="L9130" t="str">
        <f>_xlfn.XLOOKUP(J9130,dFornecedor!$A$2:$A$6,dFornecedor!$B$2:$B$6)</f>
        <v>NorthShore</v>
      </c>
      <c r="M9130" t="str">
        <f>_xlfn.XLOOKUP(G9130,dMateriaPrima!$A$2:$A$12,dMateriaPrima!$B$2:$B$12)</f>
        <v>Tecido</v>
      </c>
      <c r="N9130" s="2">
        <f>_xlfn.XLOOKUP(G9130,dMateriaPrima!$A$2:$A$12,dMateriaPrima!$C$2:$C$12)</f>
        <v>18</v>
      </c>
      <c r="O9130" s="3">
        <f t="shared" si="710"/>
        <v>4410</v>
      </c>
      <c r="P9130" s="4">
        <f t="shared" si="711"/>
        <v>0</v>
      </c>
      <c r="Q9130" s="3">
        <f t="shared" si="712"/>
        <v>4410</v>
      </c>
      <c r="R9130" t="str">
        <f t="shared" si="713"/>
        <v>Em atraso</v>
      </c>
      <c r="S9130" s="5">
        <f t="shared" si="714"/>
        <v>1</v>
      </c>
    </row>
    <row r="9131" spans="1:19" x14ac:dyDescent="0.25">
      <c r="A9131">
        <v>9130</v>
      </c>
      <c r="B9131" s="1">
        <v>44495</v>
      </c>
      <c r="C9131" s="1">
        <v>44504</v>
      </c>
      <c r="D9131" s="1">
        <v>44518</v>
      </c>
      <c r="E9131" s="1">
        <v>44520</v>
      </c>
      <c r="F9131">
        <v>1</v>
      </c>
      <c r="G9131">
        <v>5</v>
      </c>
      <c r="H9131">
        <v>223</v>
      </c>
      <c r="I9131" s="6">
        <v>0</v>
      </c>
      <c r="J9131">
        <v>2</v>
      </c>
      <c r="K9131" t="str">
        <f>_xlfn.XLOOKUP(fCompras!F9131,dComprador!$A$2:$A$7,dComprador!$B$2:$B$7)</f>
        <v>Alon</v>
      </c>
      <c r="L9131" t="str">
        <f>_xlfn.XLOOKUP(J9131,dFornecedor!$A$2:$A$6,dFornecedor!$B$2:$B$6)</f>
        <v>Minerva</v>
      </c>
      <c r="M9131" t="str">
        <f>_xlfn.XLOOKUP(G9131,dMateriaPrima!$A$2:$A$12,dMateriaPrima!$B$2:$B$12)</f>
        <v>Areia</v>
      </c>
      <c r="N9131" s="2">
        <f>_xlfn.XLOOKUP(G9131,dMateriaPrima!$A$2:$A$12,dMateriaPrima!$C$2:$C$12)</f>
        <v>3.59</v>
      </c>
      <c r="O9131" s="3">
        <f t="shared" si="710"/>
        <v>800.56999999999994</v>
      </c>
      <c r="P9131" s="4">
        <f t="shared" si="711"/>
        <v>0</v>
      </c>
      <c r="Q9131" s="3">
        <f t="shared" si="712"/>
        <v>800.56999999999994</v>
      </c>
      <c r="R9131" t="str">
        <f t="shared" si="713"/>
        <v>Em atraso</v>
      </c>
      <c r="S9131" s="5">
        <f t="shared" si="714"/>
        <v>2</v>
      </c>
    </row>
    <row r="9132" spans="1:19" x14ac:dyDescent="0.25">
      <c r="A9132">
        <v>9131</v>
      </c>
      <c r="B9132" s="1">
        <v>44495</v>
      </c>
      <c r="C9132" s="1">
        <v>44502</v>
      </c>
      <c r="D9132" s="1">
        <v>44514</v>
      </c>
      <c r="E9132" s="1">
        <v>44518</v>
      </c>
      <c r="F9132">
        <v>1</v>
      </c>
      <c r="G9132">
        <v>10</v>
      </c>
      <c r="H9132">
        <v>495</v>
      </c>
      <c r="I9132" s="6">
        <v>0</v>
      </c>
      <c r="J9132">
        <v>5</v>
      </c>
      <c r="K9132" t="str">
        <f>_xlfn.XLOOKUP(fCompras!F9132,dComprador!$A$2:$A$7,dComprador!$B$2:$B$7)</f>
        <v>Alon</v>
      </c>
      <c r="L9132" t="str">
        <f>_xlfn.XLOOKUP(J9132,dFornecedor!$A$2:$A$6,dFornecedor!$B$2:$B$6)</f>
        <v>Atlas</v>
      </c>
      <c r="M9132" t="str">
        <f>_xlfn.XLOOKUP(G9132,dMateriaPrima!$A$2:$A$12,dMateriaPrima!$B$2:$B$12)</f>
        <v>Pedra Britada</v>
      </c>
      <c r="N9132" s="2">
        <f>_xlfn.XLOOKUP(G9132,dMateriaPrima!$A$2:$A$12,dMateriaPrima!$C$2:$C$12)</f>
        <v>56</v>
      </c>
      <c r="O9132" s="3">
        <f t="shared" si="710"/>
        <v>27720</v>
      </c>
      <c r="P9132" s="4">
        <f t="shared" si="711"/>
        <v>0</v>
      </c>
      <c r="Q9132" s="3">
        <f t="shared" si="712"/>
        <v>27720</v>
      </c>
      <c r="R9132" t="str">
        <f t="shared" si="713"/>
        <v>Em atraso</v>
      </c>
      <c r="S9132" s="5">
        <f t="shared" si="714"/>
        <v>4</v>
      </c>
    </row>
    <row r="9133" spans="1:19" x14ac:dyDescent="0.25">
      <c r="A9133">
        <v>9132</v>
      </c>
      <c r="B9133" s="1">
        <v>44496</v>
      </c>
      <c r="C9133" s="1">
        <v>44503</v>
      </c>
      <c r="D9133" s="1">
        <v>44506</v>
      </c>
      <c r="E9133" s="1">
        <v>44508</v>
      </c>
      <c r="F9133">
        <v>4</v>
      </c>
      <c r="G9133">
        <v>1</v>
      </c>
      <c r="H9133">
        <v>268</v>
      </c>
      <c r="I9133" s="6">
        <v>0</v>
      </c>
      <c r="J9133">
        <v>2</v>
      </c>
      <c r="K9133" t="str">
        <f>_xlfn.XLOOKUP(fCompras!F9133,dComprador!$A$2:$A$7,dComprador!$B$2:$B$7)</f>
        <v>Lira</v>
      </c>
      <c r="L9133" t="str">
        <f>_xlfn.XLOOKUP(J9133,dFornecedor!$A$2:$A$6,dFornecedor!$B$2:$B$6)</f>
        <v>Minerva</v>
      </c>
      <c r="M9133" t="str">
        <f>_xlfn.XLOOKUP(G9133,dMateriaPrima!$A$2:$A$12,dMateriaPrima!$B$2:$B$12)</f>
        <v>Tecido</v>
      </c>
      <c r="N9133" s="2">
        <f>_xlfn.XLOOKUP(G9133,dMateriaPrima!$A$2:$A$12,dMateriaPrima!$C$2:$C$12)</f>
        <v>18</v>
      </c>
      <c r="O9133" s="3">
        <f t="shared" si="710"/>
        <v>4824</v>
      </c>
      <c r="P9133" s="4">
        <f t="shared" si="711"/>
        <v>0</v>
      </c>
      <c r="Q9133" s="3">
        <f t="shared" si="712"/>
        <v>4824</v>
      </c>
      <c r="R9133" t="str">
        <f t="shared" si="713"/>
        <v>Em atraso</v>
      </c>
      <c r="S9133" s="5">
        <f t="shared" si="714"/>
        <v>2</v>
      </c>
    </row>
    <row r="9134" spans="1:19" x14ac:dyDescent="0.25">
      <c r="A9134">
        <v>9133</v>
      </c>
      <c r="B9134" s="1">
        <v>44496</v>
      </c>
      <c r="C9134" s="1">
        <v>44496</v>
      </c>
      <c r="D9134" s="1">
        <v>44503</v>
      </c>
      <c r="E9134" s="1">
        <v>44501</v>
      </c>
      <c r="F9134">
        <v>4</v>
      </c>
      <c r="G9134">
        <v>7</v>
      </c>
      <c r="H9134">
        <v>86</v>
      </c>
      <c r="I9134" s="6">
        <v>0</v>
      </c>
      <c r="J9134">
        <v>2</v>
      </c>
      <c r="K9134" t="str">
        <f>_xlfn.XLOOKUP(fCompras!F9134,dComprador!$A$2:$A$7,dComprador!$B$2:$B$7)</f>
        <v>Lira</v>
      </c>
      <c r="L9134" t="str">
        <f>_xlfn.XLOOKUP(J9134,dFornecedor!$A$2:$A$6,dFornecedor!$B$2:$B$6)</f>
        <v>Minerva</v>
      </c>
      <c r="M9134" t="str">
        <f>_xlfn.XLOOKUP(G9134,dMateriaPrima!$A$2:$A$12,dMateriaPrima!$B$2:$B$12)</f>
        <v>Poliéster</v>
      </c>
      <c r="N9134" s="2">
        <f>_xlfn.XLOOKUP(G9134,dMateriaPrima!$A$2:$A$12,dMateriaPrima!$C$2:$C$12)</f>
        <v>8</v>
      </c>
      <c r="O9134" s="3">
        <f t="shared" si="710"/>
        <v>688</v>
      </c>
      <c r="P9134" s="4">
        <f t="shared" si="711"/>
        <v>0</v>
      </c>
      <c r="Q9134" s="3">
        <f t="shared" si="712"/>
        <v>688</v>
      </c>
      <c r="R9134" t="str">
        <f t="shared" si="713"/>
        <v>No prazo</v>
      </c>
      <c r="S9134" s="5">
        <f t="shared" si="714"/>
        <v>0</v>
      </c>
    </row>
    <row r="9135" spans="1:19" x14ac:dyDescent="0.25">
      <c r="A9135">
        <v>9134</v>
      </c>
      <c r="B9135" s="1">
        <v>44496</v>
      </c>
      <c r="C9135" s="1">
        <v>44497</v>
      </c>
      <c r="D9135" s="1">
        <v>44528</v>
      </c>
      <c r="E9135" s="1">
        <v>44528</v>
      </c>
      <c r="F9135">
        <v>1</v>
      </c>
      <c r="G9135">
        <v>8</v>
      </c>
      <c r="H9135">
        <v>153</v>
      </c>
      <c r="I9135" s="6">
        <v>0</v>
      </c>
      <c r="J9135">
        <v>3</v>
      </c>
      <c r="K9135" t="str">
        <f>_xlfn.XLOOKUP(fCompras!F9135,dComprador!$A$2:$A$7,dComprador!$B$2:$B$7)</f>
        <v>Alon</v>
      </c>
      <c r="L9135" t="str">
        <f>_xlfn.XLOOKUP(J9135,dFornecedor!$A$2:$A$6,dFornecedor!$B$2:$B$6)</f>
        <v>StepUp</v>
      </c>
      <c r="M9135" t="str">
        <f>_xlfn.XLOOKUP(G9135,dMateriaPrima!$A$2:$A$12,dMateriaPrima!$B$2:$B$12)</f>
        <v>Cimento</v>
      </c>
      <c r="N9135" s="2">
        <f>_xlfn.XLOOKUP(G9135,dMateriaPrima!$A$2:$A$12,dMateriaPrima!$C$2:$C$12)</f>
        <v>23</v>
      </c>
      <c r="O9135" s="3">
        <f t="shared" si="710"/>
        <v>3519</v>
      </c>
      <c r="P9135" s="4">
        <f t="shared" si="711"/>
        <v>0</v>
      </c>
      <c r="Q9135" s="3">
        <f t="shared" si="712"/>
        <v>3519</v>
      </c>
      <c r="R9135" t="str">
        <f t="shared" si="713"/>
        <v>No prazo</v>
      </c>
      <c r="S9135" s="5">
        <f t="shared" si="714"/>
        <v>0</v>
      </c>
    </row>
    <row r="9136" spans="1:19" x14ac:dyDescent="0.25">
      <c r="A9136">
        <v>9135</v>
      </c>
      <c r="B9136" s="1">
        <v>44496</v>
      </c>
      <c r="C9136" s="1">
        <v>44499</v>
      </c>
      <c r="D9136" s="1">
        <v>44527</v>
      </c>
      <c r="E9136" s="1">
        <v>44532</v>
      </c>
      <c r="F9136">
        <v>1</v>
      </c>
      <c r="G9136">
        <v>11</v>
      </c>
      <c r="H9136">
        <v>235</v>
      </c>
      <c r="I9136" s="6">
        <v>0</v>
      </c>
      <c r="J9136">
        <v>1</v>
      </c>
      <c r="K9136" t="str">
        <f>_xlfn.XLOOKUP(fCompras!F9136,dComprador!$A$2:$A$7,dComprador!$B$2:$B$7)</f>
        <v>Alon</v>
      </c>
      <c r="L9136" t="str">
        <f>_xlfn.XLOOKUP(J9136,dFornecedor!$A$2:$A$6,dFornecedor!$B$2:$B$6)</f>
        <v>NorthShore</v>
      </c>
      <c r="M9136" t="str">
        <f>_xlfn.XLOOKUP(G9136,dMateriaPrima!$A$2:$A$12,dMateriaPrima!$B$2:$B$12)</f>
        <v>Papel</v>
      </c>
      <c r="N9136" s="2">
        <f>_xlfn.XLOOKUP(G9136,dMateriaPrima!$A$2:$A$12,dMateriaPrima!$C$2:$C$12)</f>
        <v>9</v>
      </c>
      <c r="O9136" s="3">
        <f t="shared" si="710"/>
        <v>2115</v>
      </c>
      <c r="P9136" s="4">
        <f t="shared" si="711"/>
        <v>0</v>
      </c>
      <c r="Q9136" s="3">
        <f t="shared" si="712"/>
        <v>2115</v>
      </c>
      <c r="R9136" t="str">
        <f t="shared" si="713"/>
        <v>Em atraso</v>
      </c>
      <c r="S9136" s="5">
        <f t="shared" si="714"/>
        <v>5</v>
      </c>
    </row>
    <row r="9137" spans="1:19" x14ac:dyDescent="0.25">
      <c r="A9137">
        <v>9136</v>
      </c>
      <c r="B9137" s="1">
        <v>44496</v>
      </c>
      <c r="C9137" s="1">
        <v>44502</v>
      </c>
      <c r="D9137" s="1">
        <v>44506</v>
      </c>
      <c r="E9137" s="1">
        <v>44504</v>
      </c>
      <c r="F9137">
        <v>4</v>
      </c>
      <c r="G9137">
        <v>4</v>
      </c>
      <c r="H9137">
        <v>36</v>
      </c>
      <c r="I9137" s="6">
        <v>0</v>
      </c>
      <c r="J9137">
        <v>2</v>
      </c>
      <c r="K9137" t="str">
        <f>_xlfn.XLOOKUP(fCompras!F9137,dComprador!$A$2:$A$7,dComprador!$B$2:$B$7)</f>
        <v>Lira</v>
      </c>
      <c r="L9137" t="str">
        <f>_xlfn.XLOOKUP(J9137,dFornecedor!$A$2:$A$6,dFornecedor!$B$2:$B$6)</f>
        <v>Minerva</v>
      </c>
      <c r="M9137" t="str">
        <f>_xlfn.XLOOKUP(G9137,dMateriaPrima!$A$2:$A$12,dMateriaPrima!$B$2:$B$12)</f>
        <v>Madeira</v>
      </c>
      <c r="N9137" s="2">
        <f>_xlfn.XLOOKUP(G9137,dMateriaPrima!$A$2:$A$12,dMateriaPrima!$C$2:$C$12)</f>
        <v>168</v>
      </c>
      <c r="O9137" s="3">
        <f t="shared" si="710"/>
        <v>6048</v>
      </c>
      <c r="P9137" s="4">
        <f t="shared" si="711"/>
        <v>0</v>
      </c>
      <c r="Q9137" s="3">
        <f t="shared" si="712"/>
        <v>6048</v>
      </c>
      <c r="R9137" t="str">
        <f t="shared" si="713"/>
        <v>No prazo</v>
      </c>
      <c r="S9137" s="5">
        <f t="shared" si="714"/>
        <v>0</v>
      </c>
    </row>
    <row r="9138" spans="1:19" x14ac:dyDescent="0.25">
      <c r="A9138">
        <v>9137</v>
      </c>
      <c r="B9138" s="1">
        <v>44496</v>
      </c>
      <c r="C9138" s="1">
        <v>44508</v>
      </c>
      <c r="D9138" s="1">
        <v>44508</v>
      </c>
      <c r="E9138" s="1">
        <v>44509</v>
      </c>
      <c r="F9138">
        <v>4</v>
      </c>
      <c r="G9138">
        <v>10</v>
      </c>
      <c r="H9138">
        <v>65</v>
      </c>
      <c r="I9138" s="6">
        <v>0</v>
      </c>
      <c r="J9138">
        <v>1</v>
      </c>
      <c r="K9138" t="str">
        <f>_xlfn.XLOOKUP(fCompras!F9138,dComprador!$A$2:$A$7,dComprador!$B$2:$B$7)</f>
        <v>Lira</v>
      </c>
      <c r="L9138" t="str">
        <f>_xlfn.XLOOKUP(J9138,dFornecedor!$A$2:$A$6,dFornecedor!$B$2:$B$6)</f>
        <v>NorthShore</v>
      </c>
      <c r="M9138" t="str">
        <f>_xlfn.XLOOKUP(G9138,dMateriaPrima!$A$2:$A$12,dMateriaPrima!$B$2:$B$12)</f>
        <v>Pedra Britada</v>
      </c>
      <c r="N9138" s="2">
        <f>_xlfn.XLOOKUP(G9138,dMateriaPrima!$A$2:$A$12,dMateriaPrima!$C$2:$C$12)</f>
        <v>56</v>
      </c>
      <c r="O9138" s="3">
        <f t="shared" si="710"/>
        <v>3640</v>
      </c>
      <c r="P9138" s="4">
        <f t="shared" si="711"/>
        <v>0</v>
      </c>
      <c r="Q9138" s="3">
        <f t="shared" si="712"/>
        <v>3640</v>
      </c>
      <c r="R9138" t="str">
        <f t="shared" si="713"/>
        <v>Em atraso</v>
      </c>
      <c r="S9138" s="5">
        <f t="shared" si="714"/>
        <v>1</v>
      </c>
    </row>
    <row r="9139" spans="1:19" x14ac:dyDescent="0.25">
      <c r="A9139">
        <v>9138</v>
      </c>
      <c r="B9139" s="1">
        <v>44496</v>
      </c>
      <c r="C9139" s="1">
        <v>44496</v>
      </c>
      <c r="D9139" s="1">
        <v>44501</v>
      </c>
      <c r="E9139" s="1">
        <v>44504</v>
      </c>
      <c r="F9139">
        <v>4</v>
      </c>
      <c r="G9139">
        <v>7</v>
      </c>
      <c r="H9139">
        <v>187</v>
      </c>
      <c r="I9139" s="6">
        <v>0</v>
      </c>
      <c r="J9139">
        <v>5</v>
      </c>
      <c r="K9139" t="str">
        <f>_xlfn.XLOOKUP(fCompras!F9139,dComprador!$A$2:$A$7,dComprador!$B$2:$B$7)</f>
        <v>Lira</v>
      </c>
      <c r="L9139" t="str">
        <f>_xlfn.XLOOKUP(J9139,dFornecedor!$A$2:$A$6,dFornecedor!$B$2:$B$6)</f>
        <v>Atlas</v>
      </c>
      <c r="M9139" t="str">
        <f>_xlfn.XLOOKUP(G9139,dMateriaPrima!$A$2:$A$12,dMateriaPrima!$B$2:$B$12)</f>
        <v>Poliéster</v>
      </c>
      <c r="N9139" s="2">
        <f>_xlfn.XLOOKUP(G9139,dMateriaPrima!$A$2:$A$12,dMateriaPrima!$C$2:$C$12)</f>
        <v>8</v>
      </c>
      <c r="O9139" s="3">
        <f t="shared" si="710"/>
        <v>1496</v>
      </c>
      <c r="P9139" s="4">
        <f t="shared" si="711"/>
        <v>0</v>
      </c>
      <c r="Q9139" s="3">
        <f t="shared" si="712"/>
        <v>1496</v>
      </c>
      <c r="R9139" t="str">
        <f t="shared" si="713"/>
        <v>Em atraso</v>
      </c>
      <c r="S9139" s="5">
        <f t="shared" si="714"/>
        <v>3</v>
      </c>
    </row>
    <row r="9140" spans="1:19" x14ac:dyDescent="0.25">
      <c r="A9140">
        <v>9139</v>
      </c>
      <c r="B9140" s="1">
        <v>44496</v>
      </c>
      <c r="C9140" s="1">
        <v>44497</v>
      </c>
      <c r="D9140" s="1">
        <v>44503</v>
      </c>
      <c r="E9140" s="1">
        <v>44503</v>
      </c>
      <c r="F9140">
        <v>4</v>
      </c>
      <c r="G9140">
        <v>1</v>
      </c>
      <c r="H9140">
        <v>424</v>
      </c>
      <c r="I9140" s="6">
        <v>0</v>
      </c>
      <c r="J9140">
        <v>3</v>
      </c>
      <c r="K9140" t="str">
        <f>_xlfn.XLOOKUP(fCompras!F9140,dComprador!$A$2:$A$7,dComprador!$B$2:$B$7)</f>
        <v>Lira</v>
      </c>
      <c r="L9140" t="str">
        <f>_xlfn.XLOOKUP(J9140,dFornecedor!$A$2:$A$6,dFornecedor!$B$2:$B$6)</f>
        <v>StepUp</v>
      </c>
      <c r="M9140" t="str">
        <f>_xlfn.XLOOKUP(G9140,dMateriaPrima!$A$2:$A$12,dMateriaPrima!$B$2:$B$12)</f>
        <v>Tecido</v>
      </c>
      <c r="N9140" s="2">
        <f>_xlfn.XLOOKUP(G9140,dMateriaPrima!$A$2:$A$12,dMateriaPrima!$C$2:$C$12)</f>
        <v>18</v>
      </c>
      <c r="O9140" s="3">
        <f t="shared" si="710"/>
        <v>7632</v>
      </c>
      <c r="P9140" s="4">
        <f t="shared" si="711"/>
        <v>0</v>
      </c>
      <c r="Q9140" s="3">
        <f t="shared" si="712"/>
        <v>7632</v>
      </c>
      <c r="R9140" t="str">
        <f t="shared" si="713"/>
        <v>No prazo</v>
      </c>
      <c r="S9140" s="5">
        <f t="shared" si="714"/>
        <v>0</v>
      </c>
    </row>
    <row r="9141" spans="1:19" x14ac:dyDescent="0.25">
      <c r="A9141">
        <v>9140</v>
      </c>
      <c r="B9141" s="1">
        <v>44496</v>
      </c>
      <c r="C9141" s="1">
        <v>44501</v>
      </c>
      <c r="D9141" s="1">
        <v>44503</v>
      </c>
      <c r="E9141" s="1">
        <v>44504</v>
      </c>
      <c r="F9141">
        <v>4</v>
      </c>
      <c r="G9141">
        <v>2</v>
      </c>
      <c r="H9141">
        <v>32</v>
      </c>
      <c r="I9141" s="6">
        <v>0</v>
      </c>
      <c r="J9141">
        <v>2</v>
      </c>
      <c r="K9141" t="str">
        <f>_xlfn.XLOOKUP(fCompras!F9141,dComprador!$A$2:$A$7,dComprador!$B$2:$B$7)</f>
        <v>Lira</v>
      </c>
      <c r="L9141" t="str">
        <f>_xlfn.XLOOKUP(J9141,dFornecedor!$A$2:$A$6,dFornecedor!$B$2:$B$6)</f>
        <v>Minerva</v>
      </c>
      <c r="M9141" t="str">
        <f>_xlfn.XLOOKUP(G9141,dMateriaPrima!$A$2:$A$12,dMateriaPrima!$B$2:$B$12)</f>
        <v>Chapa Metal</v>
      </c>
      <c r="N9141" s="2">
        <f>_xlfn.XLOOKUP(G9141,dMateriaPrima!$A$2:$A$12,dMateriaPrima!$C$2:$C$12)</f>
        <v>299.89999999999998</v>
      </c>
      <c r="O9141" s="3">
        <f t="shared" si="710"/>
        <v>9596.7999999999993</v>
      </c>
      <c r="P9141" s="4">
        <f t="shared" si="711"/>
        <v>0</v>
      </c>
      <c r="Q9141" s="3">
        <f t="shared" si="712"/>
        <v>9596.7999999999993</v>
      </c>
      <c r="R9141" t="str">
        <f t="shared" si="713"/>
        <v>Em atraso</v>
      </c>
      <c r="S9141" s="5">
        <f t="shared" si="714"/>
        <v>1</v>
      </c>
    </row>
    <row r="9142" spans="1:19" x14ac:dyDescent="0.25">
      <c r="A9142">
        <v>9141</v>
      </c>
      <c r="B9142" s="1">
        <v>44496</v>
      </c>
      <c r="C9142" s="1">
        <v>44502</v>
      </c>
      <c r="D9142" s="1">
        <v>44515</v>
      </c>
      <c r="E9142" s="1">
        <v>44518</v>
      </c>
      <c r="F9142">
        <v>1</v>
      </c>
      <c r="G9142">
        <v>7</v>
      </c>
      <c r="H9142">
        <v>38</v>
      </c>
      <c r="I9142" s="6">
        <v>0</v>
      </c>
      <c r="J9142">
        <v>3</v>
      </c>
      <c r="K9142" t="str">
        <f>_xlfn.XLOOKUP(fCompras!F9142,dComprador!$A$2:$A$7,dComprador!$B$2:$B$7)</f>
        <v>Alon</v>
      </c>
      <c r="L9142" t="str">
        <f>_xlfn.XLOOKUP(J9142,dFornecedor!$A$2:$A$6,dFornecedor!$B$2:$B$6)</f>
        <v>StepUp</v>
      </c>
      <c r="M9142" t="str">
        <f>_xlfn.XLOOKUP(G9142,dMateriaPrima!$A$2:$A$12,dMateriaPrima!$B$2:$B$12)</f>
        <v>Poliéster</v>
      </c>
      <c r="N9142" s="2">
        <f>_xlfn.XLOOKUP(G9142,dMateriaPrima!$A$2:$A$12,dMateriaPrima!$C$2:$C$12)</f>
        <v>8</v>
      </c>
      <c r="O9142" s="3">
        <f t="shared" si="710"/>
        <v>304</v>
      </c>
      <c r="P9142" s="4">
        <f t="shared" si="711"/>
        <v>0</v>
      </c>
      <c r="Q9142" s="3">
        <f t="shared" si="712"/>
        <v>304</v>
      </c>
      <c r="R9142" t="str">
        <f t="shared" si="713"/>
        <v>Em atraso</v>
      </c>
      <c r="S9142" s="5">
        <f t="shared" si="714"/>
        <v>3</v>
      </c>
    </row>
    <row r="9143" spans="1:19" x14ac:dyDescent="0.25">
      <c r="A9143">
        <v>9142</v>
      </c>
      <c r="B9143" s="1">
        <v>44496</v>
      </c>
      <c r="C9143" s="1">
        <v>44499</v>
      </c>
      <c r="D9143" s="1">
        <v>44516</v>
      </c>
      <c r="E9143" s="1">
        <v>44517</v>
      </c>
      <c r="F9143">
        <v>1</v>
      </c>
      <c r="G9143">
        <v>10</v>
      </c>
      <c r="H9143">
        <v>55</v>
      </c>
      <c r="I9143" s="6">
        <v>0</v>
      </c>
      <c r="J9143">
        <v>1</v>
      </c>
      <c r="K9143" t="str">
        <f>_xlfn.XLOOKUP(fCompras!F9143,dComprador!$A$2:$A$7,dComprador!$B$2:$B$7)</f>
        <v>Alon</v>
      </c>
      <c r="L9143" t="str">
        <f>_xlfn.XLOOKUP(J9143,dFornecedor!$A$2:$A$6,dFornecedor!$B$2:$B$6)</f>
        <v>NorthShore</v>
      </c>
      <c r="M9143" t="str">
        <f>_xlfn.XLOOKUP(G9143,dMateriaPrima!$A$2:$A$12,dMateriaPrima!$B$2:$B$12)</f>
        <v>Pedra Britada</v>
      </c>
      <c r="N9143" s="2">
        <f>_xlfn.XLOOKUP(G9143,dMateriaPrima!$A$2:$A$12,dMateriaPrima!$C$2:$C$12)</f>
        <v>56</v>
      </c>
      <c r="O9143" s="3">
        <f t="shared" si="710"/>
        <v>3080</v>
      </c>
      <c r="P9143" s="4">
        <f t="shared" si="711"/>
        <v>0</v>
      </c>
      <c r="Q9143" s="3">
        <f t="shared" si="712"/>
        <v>3080</v>
      </c>
      <c r="R9143" t="str">
        <f t="shared" si="713"/>
        <v>Em atraso</v>
      </c>
      <c r="S9143" s="5">
        <f t="shared" si="714"/>
        <v>1</v>
      </c>
    </row>
    <row r="9144" spans="1:19" x14ac:dyDescent="0.25">
      <c r="A9144">
        <v>9143</v>
      </c>
      <c r="B9144" s="1">
        <v>44496</v>
      </c>
      <c r="C9144" s="1">
        <v>44497</v>
      </c>
      <c r="D9144" s="1">
        <v>44528</v>
      </c>
      <c r="E9144" s="1">
        <v>44528</v>
      </c>
      <c r="F9144">
        <v>1</v>
      </c>
      <c r="G9144">
        <v>8</v>
      </c>
      <c r="H9144">
        <v>62</v>
      </c>
      <c r="I9144" s="6">
        <v>0</v>
      </c>
      <c r="J9144">
        <v>3</v>
      </c>
      <c r="K9144" t="str">
        <f>_xlfn.XLOOKUP(fCompras!F9144,dComprador!$A$2:$A$7,dComprador!$B$2:$B$7)</f>
        <v>Alon</v>
      </c>
      <c r="L9144" t="str">
        <f>_xlfn.XLOOKUP(J9144,dFornecedor!$A$2:$A$6,dFornecedor!$B$2:$B$6)</f>
        <v>StepUp</v>
      </c>
      <c r="M9144" t="str">
        <f>_xlfn.XLOOKUP(G9144,dMateriaPrima!$A$2:$A$12,dMateriaPrima!$B$2:$B$12)</f>
        <v>Cimento</v>
      </c>
      <c r="N9144" s="2">
        <f>_xlfn.XLOOKUP(G9144,dMateriaPrima!$A$2:$A$12,dMateriaPrima!$C$2:$C$12)</f>
        <v>23</v>
      </c>
      <c r="O9144" s="3">
        <f t="shared" si="710"/>
        <v>1426</v>
      </c>
      <c r="P9144" s="4">
        <f t="shared" si="711"/>
        <v>0</v>
      </c>
      <c r="Q9144" s="3">
        <f t="shared" si="712"/>
        <v>1426</v>
      </c>
      <c r="R9144" t="str">
        <f t="shared" si="713"/>
        <v>No prazo</v>
      </c>
      <c r="S9144" s="5">
        <f t="shared" si="714"/>
        <v>0</v>
      </c>
    </row>
    <row r="9145" spans="1:19" x14ac:dyDescent="0.25">
      <c r="A9145">
        <v>9144</v>
      </c>
      <c r="B9145" s="1">
        <v>44496</v>
      </c>
      <c r="C9145" s="1">
        <v>44496</v>
      </c>
      <c r="D9145" s="1">
        <v>44518</v>
      </c>
      <c r="E9145" s="1">
        <v>44520</v>
      </c>
      <c r="F9145">
        <v>1</v>
      </c>
      <c r="G9145">
        <v>11</v>
      </c>
      <c r="H9145">
        <v>376</v>
      </c>
      <c r="I9145" s="6">
        <v>0</v>
      </c>
      <c r="J9145">
        <v>2</v>
      </c>
      <c r="K9145" t="str">
        <f>_xlfn.XLOOKUP(fCompras!F9145,dComprador!$A$2:$A$7,dComprador!$B$2:$B$7)</f>
        <v>Alon</v>
      </c>
      <c r="L9145" t="str">
        <f>_xlfn.XLOOKUP(J9145,dFornecedor!$A$2:$A$6,dFornecedor!$B$2:$B$6)</f>
        <v>Minerva</v>
      </c>
      <c r="M9145" t="str">
        <f>_xlfn.XLOOKUP(G9145,dMateriaPrima!$A$2:$A$12,dMateriaPrima!$B$2:$B$12)</f>
        <v>Papel</v>
      </c>
      <c r="N9145" s="2">
        <f>_xlfn.XLOOKUP(G9145,dMateriaPrima!$A$2:$A$12,dMateriaPrima!$C$2:$C$12)</f>
        <v>9</v>
      </c>
      <c r="O9145" s="3">
        <f t="shared" si="710"/>
        <v>3384</v>
      </c>
      <c r="P9145" s="4">
        <f t="shared" si="711"/>
        <v>0</v>
      </c>
      <c r="Q9145" s="3">
        <f t="shared" si="712"/>
        <v>3384</v>
      </c>
      <c r="R9145" t="str">
        <f t="shared" si="713"/>
        <v>Em atraso</v>
      </c>
      <c r="S9145" s="5">
        <f t="shared" si="714"/>
        <v>2</v>
      </c>
    </row>
    <row r="9146" spans="1:19" x14ac:dyDescent="0.25">
      <c r="A9146">
        <v>9145</v>
      </c>
      <c r="B9146" s="1">
        <v>44496</v>
      </c>
      <c r="C9146" s="1">
        <v>44497</v>
      </c>
      <c r="D9146" s="1">
        <v>44516</v>
      </c>
      <c r="E9146" s="1">
        <v>44518</v>
      </c>
      <c r="F9146">
        <v>1</v>
      </c>
      <c r="G9146">
        <v>5</v>
      </c>
      <c r="H9146">
        <v>52</v>
      </c>
      <c r="I9146" s="6">
        <v>0</v>
      </c>
      <c r="J9146">
        <v>4</v>
      </c>
      <c r="K9146" t="str">
        <f>_xlfn.XLOOKUP(fCompras!F9146,dComprador!$A$2:$A$7,dComprador!$B$2:$B$7)</f>
        <v>Alon</v>
      </c>
      <c r="L9146" t="str">
        <f>_xlfn.XLOOKUP(J9146,dFornecedor!$A$2:$A$6,dFornecedor!$B$2:$B$6)</f>
        <v>AlphaOmega</v>
      </c>
      <c r="M9146" t="str">
        <f>_xlfn.XLOOKUP(G9146,dMateriaPrima!$A$2:$A$12,dMateriaPrima!$B$2:$B$12)</f>
        <v>Areia</v>
      </c>
      <c r="N9146" s="2">
        <f>_xlfn.XLOOKUP(G9146,dMateriaPrima!$A$2:$A$12,dMateriaPrima!$C$2:$C$12)</f>
        <v>3.59</v>
      </c>
      <c r="O9146" s="3">
        <f t="shared" si="710"/>
        <v>186.68</v>
      </c>
      <c r="P9146" s="4">
        <f t="shared" si="711"/>
        <v>0</v>
      </c>
      <c r="Q9146" s="3">
        <f t="shared" si="712"/>
        <v>186.68</v>
      </c>
      <c r="R9146" t="str">
        <f t="shared" si="713"/>
        <v>Em atraso</v>
      </c>
      <c r="S9146" s="5">
        <f t="shared" si="714"/>
        <v>2</v>
      </c>
    </row>
    <row r="9147" spans="1:19" x14ac:dyDescent="0.25">
      <c r="A9147">
        <v>9146</v>
      </c>
      <c r="B9147" s="1">
        <v>44497</v>
      </c>
      <c r="C9147" s="1">
        <v>44498</v>
      </c>
      <c r="D9147" s="1">
        <v>44506</v>
      </c>
      <c r="E9147" s="1">
        <v>44504</v>
      </c>
      <c r="F9147">
        <v>4</v>
      </c>
      <c r="G9147">
        <v>5</v>
      </c>
      <c r="H9147">
        <v>424</v>
      </c>
      <c r="I9147" s="6">
        <v>0</v>
      </c>
      <c r="J9147">
        <v>3</v>
      </c>
      <c r="K9147" t="str">
        <f>_xlfn.XLOOKUP(fCompras!F9147,dComprador!$A$2:$A$7,dComprador!$B$2:$B$7)</f>
        <v>Lira</v>
      </c>
      <c r="L9147" t="str">
        <f>_xlfn.XLOOKUP(J9147,dFornecedor!$A$2:$A$6,dFornecedor!$B$2:$B$6)</f>
        <v>StepUp</v>
      </c>
      <c r="M9147" t="str">
        <f>_xlfn.XLOOKUP(G9147,dMateriaPrima!$A$2:$A$12,dMateriaPrima!$B$2:$B$12)</f>
        <v>Areia</v>
      </c>
      <c r="N9147" s="2">
        <f>_xlfn.XLOOKUP(G9147,dMateriaPrima!$A$2:$A$12,dMateriaPrima!$C$2:$C$12)</f>
        <v>3.59</v>
      </c>
      <c r="O9147" s="3">
        <f t="shared" si="710"/>
        <v>1522.1599999999999</v>
      </c>
      <c r="P9147" s="4">
        <f t="shared" si="711"/>
        <v>0</v>
      </c>
      <c r="Q9147" s="3">
        <f t="shared" si="712"/>
        <v>1522.1599999999999</v>
      </c>
      <c r="R9147" t="str">
        <f t="shared" si="713"/>
        <v>No prazo</v>
      </c>
      <c r="S9147" s="5">
        <f t="shared" si="714"/>
        <v>0</v>
      </c>
    </row>
    <row r="9148" spans="1:19" x14ac:dyDescent="0.25">
      <c r="A9148">
        <v>9147</v>
      </c>
      <c r="B9148" s="1">
        <v>44497</v>
      </c>
      <c r="C9148" s="1">
        <v>44504</v>
      </c>
      <c r="D9148" s="1">
        <v>44504</v>
      </c>
      <c r="E9148" s="1">
        <v>44506</v>
      </c>
      <c r="F9148">
        <v>4</v>
      </c>
      <c r="G9148">
        <v>4</v>
      </c>
      <c r="H9148">
        <v>1</v>
      </c>
      <c r="I9148" s="6">
        <v>0</v>
      </c>
      <c r="J9148">
        <v>1</v>
      </c>
      <c r="K9148" t="str">
        <f>_xlfn.XLOOKUP(fCompras!F9148,dComprador!$A$2:$A$7,dComprador!$B$2:$B$7)</f>
        <v>Lira</v>
      </c>
      <c r="L9148" t="str">
        <f>_xlfn.XLOOKUP(J9148,dFornecedor!$A$2:$A$6,dFornecedor!$B$2:$B$6)</f>
        <v>NorthShore</v>
      </c>
      <c r="M9148" t="str">
        <f>_xlfn.XLOOKUP(G9148,dMateriaPrima!$A$2:$A$12,dMateriaPrima!$B$2:$B$12)</f>
        <v>Madeira</v>
      </c>
      <c r="N9148" s="2">
        <f>_xlfn.XLOOKUP(G9148,dMateriaPrima!$A$2:$A$12,dMateriaPrima!$C$2:$C$12)</f>
        <v>168</v>
      </c>
      <c r="O9148" s="3">
        <f t="shared" si="710"/>
        <v>168</v>
      </c>
      <c r="P9148" s="4">
        <f t="shared" si="711"/>
        <v>0</v>
      </c>
      <c r="Q9148" s="3">
        <f t="shared" si="712"/>
        <v>168</v>
      </c>
      <c r="R9148" t="str">
        <f t="shared" si="713"/>
        <v>Em atraso</v>
      </c>
      <c r="S9148" s="5">
        <f t="shared" si="714"/>
        <v>2</v>
      </c>
    </row>
    <row r="9149" spans="1:19" x14ac:dyDescent="0.25">
      <c r="A9149">
        <v>9148</v>
      </c>
      <c r="B9149" s="1">
        <v>44497</v>
      </c>
      <c r="C9149" s="1">
        <v>44497</v>
      </c>
      <c r="D9149" s="1">
        <v>44508</v>
      </c>
      <c r="E9149" s="1">
        <v>44513</v>
      </c>
      <c r="F9149">
        <v>4</v>
      </c>
      <c r="G9149">
        <v>11</v>
      </c>
      <c r="H9149">
        <v>40</v>
      </c>
      <c r="I9149" s="6">
        <v>0</v>
      </c>
      <c r="J9149">
        <v>4</v>
      </c>
      <c r="K9149" t="str">
        <f>_xlfn.XLOOKUP(fCompras!F9149,dComprador!$A$2:$A$7,dComprador!$B$2:$B$7)</f>
        <v>Lira</v>
      </c>
      <c r="L9149" t="str">
        <f>_xlfn.XLOOKUP(J9149,dFornecedor!$A$2:$A$6,dFornecedor!$B$2:$B$6)</f>
        <v>AlphaOmega</v>
      </c>
      <c r="M9149" t="str">
        <f>_xlfn.XLOOKUP(G9149,dMateriaPrima!$A$2:$A$12,dMateriaPrima!$B$2:$B$12)</f>
        <v>Papel</v>
      </c>
      <c r="N9149" s="2">
        <f>_xlfn.XLOOKUP(G9149,dMateriaPrima!$A$2:$A$12,dMateriaPrima!$C$2:$C$12)</f>
        <v>9</v>
      </c>
      <c r="O9149" s="3">
        <f t="shared" si="710"/>
        <v>360</v>
      </c>
      <c r="P9149" s="4">
        <f t="shared" si="711"/>
        <v>0</v>
      </c>
      <c r="Q9149" s="3">
        <f t="shared" si="712"/>
        <v>360</v>
      </c>
      <c r="R9149" t="str">
        <f t="shared" si="713"/>
        <v>Em atraso</v>
      </c>
      <c r="S9149" s="5">
        <f t="shared" si="714"/>
        <v>5</v>
      </c>
    </row>
    <row r="9150" spans="1:19" x14ac:dyDescent="0.25">
      <c r="A9150">
        <v>9149</v>
      </c>
      <c r="B9150" s="1">
        <v>44497</v>
      </c>
      <c r="C9150" s="1">
        <v>44498</v>
      </c>
      <c r="D9150" s="1">
        <v>44502</v>
      </c>
      <c r="E9150" s="1">
        <v>44504</v>
      </c>
      <c r="F9150">
        <v>4</v>
      </c>
      <c r="G9150">
        <v>9</v>
      </c>
      <c r="H9150">
        <v>391</v>
      </c>
      <c r="I9150" s="6">
        <v>0</v>
      </c>
      <c r="J9150">
        <v>3</v>
      </c>
      <c r="K9150" t="str">
        <f>_xlfn.XLOOKUP(fCompras!F9150,dComprador!$A$2:$A$7,dComprador!$B$2:$B$7)</f>
        <v>Lira</v>
      </c>
      <c r="L9150" t="str">
        <f>_xlfn.XLOOKUP(J9150,dFornecedor!$A$2:$A$6,dFornecedor!$B$2:$B$6)</f>
        <v>StepUp</v>
      </c>
      <c r="M9150" t="str">
        <f>_xlfn.XLOOKUP(G9150,dMateriaPrima!$A$2:$A$12,dMateriaPrima!$B$2:$B$12)</f>
        <v>Couro</v>
      </c>
      <c r="N9150" s="2">
        <f>_xlfn.XLOOKUP(G9150,dMateriaPrima!$A$2:$A$12,dMateriaPrima!$C$2:$C$12)</f>
        <v>4.4000000000000004</v>
      </c>
      <c r="O9150" s="3">
        <f t="shared" si="710"/>
        <v>1720.4</v>
      </c>
      <c r="P9150" s="4">
        <f t="shared" si="711"/>
        <v>0</v>
      </c>
      <c r="Q9150" s="3">
        <f t="shared" si="712"/>
        <v>1720.4</v>
      </c>
      <c r="R9150" t="str">
        <f t="shared" si="713"/>
        <v>Em atraso</v>
      </c>
      <c r="S9150" s="5">
        <f t="shared" si="714"/>
        <v>2</v>
      </c>
    </row>
    <row r="9151" spans="1:19" x14ac:dyDescent="0.25">
      <c r="A9151">
        <v>9150</v>
      </c>
      <c r="B9151" s="1">
        <v>44497</v>
      </c>
      <c r="C9151" s="1">
        <v>44499</v>
      </c>
      <c r="D9151" s="1">
        <v>44515</v>
      </c>
      <c r="E9151" s="1">
        <v>44519</v>
      </c>
      <c r="F9151">
        <v>1</v>
      </c>
      <c r="G9151">
        <v>7</v>
      </c>
      <c r="H9151">
        <v>299</v>
      </c>
      <c r="I9151" s="6">
        <v>0</v>
      </c>
      <c r="J9151">
        <v>2</v>
      </c>
      <c r="K9151" t="str">
        <f>_xlfn.XLOOKUP(fCompras!F9151,dComprador!$A$2:$A$7,dComprador!$B$2:$B$7)</f>
        <v>Alon</v>
      </c>
      <c r="L9151" t="str">
        <f>_xlfn.XLOOKUP(J9151,dFornecedor!$A$2:$A$6,dFornecedor!$B$2:$B$6)</f>
        <v>Minerva</v>
      </c>
      <c r="M9151" t="str">
        <f>_xlfn.XLOOKUP(G9151,dMateriaPrima!$A$2:$A$12,dMateriaPrima!$B$2:$B$12)</f>
        <v>Poliéster</v>
      </c>
      <c r="N9151" s="2">
        <f>_xlfn.XLOOKUP(G9151,dMateriaPrima!$A$2:$A$12,dMateriaPrima!$C$2:$C$12)</f>
        <v>8</v>
      </c>
      <c r="O9151" s="3">
        <f t="shared" si="710"/>
        <v>2392</v>
      </c>
      <c r="P9151" s="4">
        <f t="shared" si="711"/>
        <v>0</v>
      </c>
      <c r="Q9151" s="3">
        <f t="shared" si="712"/>
        <v>2392</v>
      </c>
      <c r="R9151" t="str">
        <f t="shared" si="713"/>
        <v>Em atraso</v>
      </c>
      <c r="S9151" s="5">
        <f t="shared" si="714"/>
        <v>4</v>
      </c>
    </row>
    <row r="9152" spans="1:19" x14ac:dyDescent="0.25">
      <c r="A9152">
        <v>9151</v>
      </c>
      <c r="B9152" s="1">
        <v>44497</v>
      </c>
      <c r="C9152" s="1">
        <v>44503</v>
      </c>
      <c r="D9152" s="1">
        <v>44514</v>
      </c>
      <c r="E9152" s="1">
        <v>44516</v>
      </c>
      <c r="F9152">
        <v>1</v>
      </c>
      <c r="G9152">
        <v>9</v>
      </c>
      <c r="H9152">
        <v>85</v>
      </c>
      <c r="I9152" s="6">
        <v>0</v>
      </c>
      <c r="J9152">
        <v>1</v>
      </c>
      <c r="K9152" t="str">
        <f>_xlfn.XLOOKUP(fCompras!F9152,dComprador!$A$2:$A$7,dComprador!$B$2:$B$7)</f>
        <v>Alon</v>
      </c>
      <c r="L9152" t="str">
        <f>_xlfn.XLOOKUP(J9152,dFornecedor!$A$2:$A$6,dFornecedor!$B$2:$B$6)</f>
        <v>NorthShore</v>
      </c>
      <c r="M9152" t="str">
        <f>_xlfn.XLOOKUP(G9152,dMateriaPrima!$A$2:$A$12,dMateriaPrima!$B$2:$B$12)</f>
        <v>Couro</v>
      </c>
      <c r="N9152" s="2">
        <f>_xlfn.XLOOKUP(G9152,dMateriaPrima!$A$2:$A$12,dMateriaPrima!$C$2:$C$12)</f>
        <v>4.4000000000000004</v>
      </c>
      <c r="O9152" s="3">
        <f t="shared" si="710"/>
        <v>374.00000000000006</v>
      </c>
      <c r="P9152" s="4">
        <f t="shared" si="711"/>
        <v>0</v>
      </c>
      <c r="Q9152" s="3">
        <f t="shared" si="712"/>
        <v>374.00000000000006</v>
      </c>
      <c r="R9152" t="str">
        <f t="shared" si="713"/>
        <v>Em atraso</v>
      </c>
      <c r="S9152" s="5">
        <f t="shared" si="714"/>
        <v>2</v>
      </c>
    </row>
    <row r="9153" spans="1:19" x14ac:dyDescent="0.25">
      <c r="A9153">
        <v>9152</v>
      </c>
      <c r="B9153" s="1">
        <v>44497</v>
      </c>
      <c r="C9153" s="1">
        <v>44497</v>
      </c>
      <c r="D9153" s="1">
        <v>44519</v>
      </c>
      <c r="E9153" s="1">
        <v>44520</v>
      </c>
      <c r="F9153">
        <v>1</v>
      </c>
      <c r="G9153">
        <v>11</v>
      </c>
      <c r="H9153">
        <v>470</v>
      </c>
      <c r="I9153" s="6">
        <v>0</v>
      </c>
      <c r="J9153">
        <v>2</v>
      </c>
      <c r="K9153" t="str">
        <f>_xlfn.XLOOKUP(fCompras!F9153,dComprador!$A$2:$A$7,dComprador!$B$2:$B$7)</f>
        <v>Alon</v>
      </c>
      <c r="L9153" t="str">
        <f>_xlfn.XLOOKUP(J9153,dFornecedor!$A$2:$A$6,dFornecedor!$B$2:$B$6)</f>
        <v>Minerva</v>
      </c>
      <c r="M9153" t="str">
        <f>_xlfn.XLOOKUP(G9153,dMateriaPrima!$A$2:$A$12,dMateriaPrima!$B$2:$B$12)</f>
        <v>Papel</v>
      </c>
      <c r="N9153" s="2">
        <f>_xlfn.XLOOKUP(G9153,dMateriaPrima!$A$2:$A$12,dMateriaPrima!$C$2:$C$12)</f>
        <v>9</v>
      </c>
      <c r="O9153" s="3">
        <f t="shared" si="710"/>
        <v>4230</v>
      </c>
      <c r="P9153" s="4">
        <f t="shared" si="711"/>
        <v>0</v>
      </c>
      <c r="Q9153" s="3">
        <f t="shared" si="712"/>
        <v>4230</v>
      </c>
      <c r="R9153" t="str">
        <f t="shared" si="713"/>
        <v>Em atraso</v>
      </c>
      <c r="S9153" s="5">
        <f t="shared" si="714"/>
        <v>1</v>
      </c>
    </row>
    <row r="9154" spans="1:19" x14ac:dyDescent="0.25">
      <c r="A9154">
        <v>9153</v>
      </c>
      <c r="B9154" s="1">
        <v>44497</v>
      </c>
      <c r="C9154" s="1">
        <v>44497</v>
      </c>
      <c r="D9154" s="1">
        <v>44529</v>
      </c>
      <c r="E9154" s="1">
        <v>44530</v>
      </c>
      <c r="F9154">
        <v>1</v>
      </c>
      <c r="G9154">
        <v>7</v>
      </c>
      <c r="H9154">
        <v>239</v>
      </c>
      <c r="I9154" s="6">
        <v>0</v>
      </c>
      <c r="J9154">
        <v>2</v>
      </c>
      <c r="K9154" t="str">
        <f>_xlfn.XLOOKUP(fCompras!F9154,dComprador!$A$2:$A$7,dComprador!$B$2:$B$7)</f>
        <v>Alon</v>
      </c>
      <c r="L9154" t="str">
        <f>_xlfn.XLOOKUP(J9154,dFornecedor!$A$2:$A$6,dFornecedor!$B$2:$B$6)</f>
        <v>Minerva</v>
      </c>
      <c r="M9154" t="str">
        <f>_xlfn.XLOOKUP(G9154,dMateriaPrima!$A$2:$A$12,dMateriaPrima!$B$2:$B$12)</f>
        <v>Poliéster</v>
      </c>
      <c r="N9154" s="2">
        <f>_xlfn.XLOOKUP(G9154,dMateriaPrima!$A$2:$A$12,dMateriaPrima!$C$2:$C$12)</f>
        <v>8</v>
      </c>
      <c r="O9154" s="3">
        <f t="shared" si="710"/>
        <v>1912</v>
      </c>
      <c r="P9154" s="4">
        <f t="shared" si="711"/>
        <v>0</v>
      </c>
      <c r="Q9154" s="3">
        <f t="shared" si="712"/>
        <v>1912</v>
      </c>
      <c r="R9154" t="str">
        <f t="shared" si="713"/>
        <v>Em atraso</v>
      </c>
      <c r="S9154" s="5">
        <f t="shared" si="714"/>
        <v>1</v>
      </c>
    </row>
    <row r="9155" spans="1:19" x14ac:dyDescent="0.25">
      <c r="A9155">
        <v>9154</v>
      </c>
      <c r="B9155" s="1">
        <v>44497</v>
      </c>
      <c r="C9155" s="1">
        <v>44506</v>
      </c>
      <c r="D9155" s="1">
        <v>44522</v>
      </c>
      <c r="E9155" s="1">
        <v>44522</v>
      </c>
      <c r="F9155">
        <v>1</v>
      </c>
      <c r="G9155">
        <v>9</v>
      </c>
      <c r="H9155">
        <v>5</v>
      </c>
      <c r="I9155" s="6">
        <v>0</v>
      </c>
      <c r="J9155">
        <v>2</v>
      </c>
      <c r="K9155" t="str">
        <f>_xlfn.XLOOKUP(fCompras!F9155,dComprador!$A$2:$A$7,dComprador!$B$2:$B$7)</f>
        <v>Alon</v>
      </c>
      <c r="L9155" t="str">
        <f>_xlfn.XLOOKUP(J9155,dFornecedor!$A$2:$A$6,dFornecedor!$B$2:$B$6)</f>
        <v>Minerva</v>
      </c>
      <c r="M9155" t="str">
        <f>_xlfn.XLOOKUP(G9155,dMateriaPrima!$A$2:$A$12,dMateriaPrima!$B$2:$B$12)</f>
        <v>Couro</v>
      </c>
      <c r="N9155" s="2">
        <f>_xlfn.XLOOKUP(G9155,dMateriaPrima!$A$2:$A$12,dMateriaPrima!$C$2:$C$12)</f>
        <v>4.4000000000000004</v>
      </c>
      <c r="O9155" s="3">
        <f t="shared" ref="O9155:O9218" si="715">PRODUCT(H9155,N9155)</f>
        <v>22</v>
      </c>
      <c r="P9155" s="4">
        <f t="shared" ref="P9155:P9218" si="716">PRODUCT(O9155,I9155)</f>
        <v>0</v>
      </c>
      <c r="Q9155" s="3">
        <f t="shared" ref="Q9155:Q9218" si="717">O9155-P9155</f>
        <v>22</v>
      </c>
      <c r="R9155" t="str">
        <f t="shared" ref="R9155:R9218" si="718">IF(E9155&lt;=D9155,"No prazo",IF(E9155&gt;D9155,"Em atraso"))</f>
        <v>No prazo</v>
      </c>
      <c r="S9155" s="5">
        <f t="shared" ref="S9155:S9218" si="719">IF(E9155 &gt;D9155, E9155-D9155,0)</f>
        <v>0</v>
      </c>
    </row>
    <row r="9156" spans="1:19" x14ac:dyDescent="0.25">
      <c r="A9156">
        <v>9155</v>
      </c>
      <c r="B9156" s="1">
        <v>44498</v>
      </c>
      <c r="C9156" s="1">
        <v>44504</v>
      </c>
      <c r="D9156" s="1">
        <v>44505</v>
      </c>
      <c r="E9156" s="1">
        <v>44507</v>
      </c>
      <c r="F9156">
        <v>4</v>
      </c>
      <c r="G9156">
        <v>1</v>
      </c>
      <c r="H9156">
        <v>147</v>
      </c>
      <c r="I9156" s="6">
        <v>0</v>
      </c>
      <c r="J9156">
        <v>1</v>
      </c>
      <c r="K9156" t="str">
        <f>_xlfn.XLOOKUP(fCompras!F9156,dComprador!$A$2:$A$7,dComprador!$B$2:$B$7)</f>
        <v>Lira</v>
      </c>
      <c r="L9156" t="str">
        <f>_xlfn.XLOOKUP(J9156,dFornecedor!$A$2:$A$6,dFornecedor!$B$2:$B$6)</f>
        <v>NorthShore</v>
      </c>
      <c r="M9156" t="str">
        <f>_xlfn.XLOOKUP(G9156,dMateriaPrima!$A$2:$A$12,dMateriaPrima!$B$2:$B$12)</f>
        <v>Tecido</v>
      </c>
      <c r="N9156" s="2">
        <f>_xlfn.XLOOKUP(G9156,dMateriaPrima!$A$2:$A$12,dMateriaPrima!$C$2:$C$12)</f>
        <v>18</v>
      </c>
      <c r="O9156" s="3">
        <f t="shared" si="715"/>
        <v>2646</v>
      </c>
      <c r="P9156" s="4">
        <f t="shared" si="716"/>
        <v>0</v>
      </c>
      <c r="Q9156" s="3">
        <f t="shared" si="717"/>
        <v>2646</v>
      </c>
      <c r="R9156" t="str">
        <f t="shared" si="718"/>
        <v>Em atraso</v>
      </c>
      <c r="S9156" s="5">
        <f t="shared" si="719"/>
        <v>2</v>
      </c>
    </row>
    <row r="9157" spans="1:19" x14ac:dyDescent="0.25">
      <c r="A9157">
        <v>9156</v>
      </c>
      <c r="B9157" s="1">
        <v>44498</v>
      </c>
      <c r="C9157" s="1">
        <v>44508</v>
      </c>
      <c r="D9157" s="1">
        <v>44511</v>
      </c>
      <c r="E9157" s="1">
        <v>44515</v>
      </c>
      <c r="F9157">
        <v>4</v>
      </c>
      <c r="G9157">
        <v>11</v>
      </c>
      <c r="H9157">
        <v>341</v>
      </c>
      <c r="I9157" s="6">
        <v>0</v>
      </c>
      <c r="J9157">
        <v>3</v>
      </c>
      <c r="K9157" t="str">
        <f>_xlfn.XLOOKUP(fCompras!F9157,dComprador!$A$2:$A$7,dComprador!$B$2:$B$7)</f>
        <v>Lira</v>
      </c>
      <c r="L9157" t="str">
        <f>_xlfn.XLOOKUP(J9157,dFornecedor!$A$2:$A$6,dFornecedor!$B$2:$B$6)</f>
        <v>StepUp</v>
      </c>
      <c r="M9157" t="str">
        <f>_xlfn.XLOOKUP(G9157,dMateriaPrima!$A$2:$A$12,dMateriaPrima!$B$2:$B$12)</f>
        <v>Papel</v>
      </c>
      <c r="N9157" s="2">
        <f>_xlfn.XLOOKUP(G9157,dMateriaPrima!$A$2:$A$12,dMateriaPrima!$C$2:$C$12)</f>
        <v>9</v>
      </c>
      <c r="O9157" s="3">
        <f t="shared" si="715"/>
        <v>3069</v>
      </c>
      <c r="P9157" s="4">
        <f t="shared" si="716"/>
        <v>0</v>
      </c>
      <c r="Q9157" s="3">
        <f t="shared" si="717"/>
        <v>3069</v>
      </c>
      <c r="R9157" t="str">
        <f t="shared" si="718"/>
        <v>Em atraso</v>
      </c>
      <c r="S9157" s="5">
        <f t="shared" si="719"/>
        <v>4</v>
      </c>
    </row>
    <row r="9158" spans="1:19" x14ac:dyDescent="0.25">
      <c r="A9158">
        <v>9157</v>
      </c>
      <c r="B9158" s="1">
        <v>44498</v>
      </c>
      <c r="C9158" s="1">
        <v>44498</v>
      </c>
      <c r="D9158" s="1">
        <v>44506</v>
      </c>
      <c r="E9158" s="1">
        <v>44508</v>
      </c>
      <c r="F9158">
        <v>4</v>
      </c>
      <c r="G9158">
        <v>1</v>
      </c>
      <c r="H9158">
        <v>157</v>
      </c>
      <c r="I9158" s="6">
        <v>0</v>
      </c>
      <c r="J9158">
        <v>2</v>
      </c>
      <c r="K9158" t="str">
        <f>_xlfn.XLOOKUP(fCompras!F9158,dComprador!$A$2:$A$7,dComprador!$B$2:$B$7)</f>
        <v>Lira</v>
      </c>
      <c r="L9158" t="str">
        <f>_xlfn.XLOOKUP(J9158,dFornecedor!$A$2:$A$6,dFornecedor!$B$2:$B$6)</f>
        <v>Minerva</v>
      </c>
      <c r="M9158" t="str">
        <f>_xlfn.XLOOKUP(G9158,dMateriaPrima!$A$2:$A$12,dMateriaPrima!$B$2:$B$12)</f>
        <v>Tecido</v>
      </c>
      <c r="N9158" s="2">
        <f>_xlfn.XLOOKUP(G9158,dMateriaPrima!$A$2:$A$12,dMateriaPrima!$C$2:$C$12)</f>
        <v>18</v>
      </c>
      <c r="O9158" s="3">
        <f t="shared" si="715"/>
        <v>2826</v>
      </c>
      <c r="P9158" s="4">
        <f t="shared" si="716"/>
        <v>0</v>
      </c>
      <c r="Q9158" s="3">
        <f t="shared" si="717"/>
        <v>2826</v>
      </c>
      <c r="R9158" t="str">
        <f t="shared" si="718"/>
        <v>Em atraso</v>
      </c>
      <c r="S9158" s="5">
        <f t="shared" si="719"/>
        <v>2</v>
      </c>
    </row>
    <row r="9159" spans="1:19" x14ac:dyDescent="0.25">
      <c r="A9159">
        <v>9158</v>
      </c>
      <c r="B9159" s="1">
        <v>44498</v>
      </c>
      <c r="C9159" s="1">
        <v>44508</v>
      </c>
      <c r="D9159" s="1">
        <v>44510</v>
      </c>
      <c r="E9159" s="1">
        <v>44511</v>
      </c>
      <c r="F9159">
        <v>4</v>
      </c>
      <c r="G9159">
        <v>1</v>
      </c>
      <c r="H9159">
        <v>565</v>
      </c>
      <c r="I9159" s="6">
        <v>0</v>
      </c>
      <c r="J9159">
        <v>3</v>
      </c>
      <c r="K9159" t="str">
        <f>_xlfn.XLOOKUP(fCompras!F9159,dComprador!$A$2:$A$7,dComprador!$B$2:$B$7)</f>
        <v>Lira</v>
      </c>
      <c r="L9159" t="str">
        <f>_xlfn.XLOOKUP(J9159,dFornecedor!$A$2:$A$6,dFornecedor!$B$2:$B$6)</f>
        <v>StepUp</v>
      </c>
      <c r="M9159" t="str">
        <f>_xlfn.XLOOKUP(G9159,dMateriaPrima!$A$2:$A$12,dMateriaPrima!$B$2:$B$12)</f>
        <v>Tecido</v>
      </c>
      <c r="N9159" s="2">
        <f>_xlfn.XLOOKUP(G9159,dMateriaPrima!$A$2:$A$12,dMateriaPrima!$C$2:$C$12)</f>
        <v>18</v>
      </c>
      <c r="O9159" s="3">
        <f t="shared" si="715"/>
        <v>10170</v>
      </c>
      <c r="P9159" s="4">
        <f t="shared" si="716"/>
        <v>0</v>
      </c>
      <c r="Q9159" s="3">
        <f t="shared" si="717"/>
        <v>10170</v>
      </c>
      <c r="R9159" t="str">
        <f t="shared" si="718"/>
        <v>Em atraso</v>
      </c>
      <c r="S9159" s="5">
        <f t="shared" si="719"/>
        <v>1</v>
      </c>
    </row>
    <row r="9160" spans="1:19" x14ac:dyDescent="0.25">
      <c r="A9160">
        <v>9159</v>
      </c>
      <c r="B9160" s="1">
        <v>44498</v>
      </c>
      <c r="C9160" s="1">
        <v>44501</v>
      </c>
      <c r="D9160" s="1">
        <v>44519</v>
      </c>
      <c r="E9160" s="1">
        <v>44520</v>
      </c>
      <c r="F9160">
        <v>1</v>
      </c>
      <c r="G9160">
        <v>7</v>
      </c>
      <c r="H9160">
        <v>85</v>
      </c>
      <c r="I9160" s="6">
        <v>0</v>
      </c>
      <c r="J9160">
        <v>3</v>
      </c>
      <c r="K9160" t="str">
        <f>_xlfn.XLOOKUP(fCompras!F9160,dComprador!$A$2:$A$7,dComprador!$B$2:$B$7)</f>
        <v>Alon</v>
      </c>
      <c r="L9160" t="str">
        <f>_xlfn.XLOOKUP(J9160,dFornecedor!$A$2:$A$6,dFornecedor!$B$2:$B$6)</f>
        <v>StepUp</v>
      </c>
      <c r="M9160" t="str">
        <f>_xlfn.XLOOKUP(G9160,dMateriaPrima!$A$2:$A$12,dMateriaPrima!$B$2:$B$12)</f>
        <v>Poliéster</v>
      </c>
      <c r="N9160" s="2">
        <f>_xlfn.XLOOKUP(G9160,dMateriaPrima!$A$2:$A$12,dMateriaPrima!$C$2:$C$12)</f>
        <v>8</v>
      </c>
      <c r="O9160" s="3">
        <f t="shared" si="715"/>
        <v>680</v>
      </c>
      <c r="P9160" s="4">
        <f t="shared" si="716"/>
        <v>0</v>
      </c>
      <c r="Q9160" s="3">
        <f t="shared" si="717"/>
        <v>680</v>
      </c>
      <c r="R9160" t="str">
        <f t="shared" si="718"/>
        <v>Em atraso</v>
      </c>
      <c r="S9160" s="5">
        <f t="shared" si="719"/>
        <v>1</v>
      </c>
    </row>
    <row r="9161" spans="1:19" x14ac:dyDescent="0.25">
      <c r="A9161">
        <v>9160</v>
      </c>
      <c r="B9161" s="1">
        <v>44498</v>
      </c>
      <c r="C9161" s="1">
        <v>44502</v>
      </c>
      <c r="D9161" s="1">
        <v>44514</v>
      </c>
      <c r="E9161" s="1">
        <v>44515</v>
      </c>
      <c r="F9161">
        <v>1</v>
      </c>
      <c r="G9161">
        <v>9</v>
      </c>
      <c r="H9161">
        <v>31</v>
      </c>
      <c r="I9161" s="6">
        <v>0</v>
      </c>
      <c r="J9161">
        <v>1</v>
      </c>
      <c r="K9161" t="str">
        <f>_xlfn.XLOOKUP(fCompras!F9161,dComprador!$A$2:$A$7,dComprador!$B$2:$B$7)</f>
        <v>Alon</v>
      </c>
      <c r="L9161" t="str">
        <f>_xlfn.XLOOKUP(J9161,dFornecedor!$A$2:$A$6,dFornecedor!$B$2:$B$6)</f>
        <v>NorthShore</v>
      </c>
      <c r="M9161" t="str">
        <f>_xlfn.XLOOKUP(G9161,dMateriaPrima!$A$2:$A$12,dMateriaPrima!$B$2:$B$12)</f>
        <v>Couro</v>
      </c>
      <c r="N9161" s="2">
        <f>_xlfn.XLOOKUP(G9161,dMateriaPrima!$A$2:$A$12,dMateriaPrima!$C$2:$C$12)</f>
        <v>4.4000000000000004</v>
      </c>
      <c r="O9161" s="3">
        <f t="shared" si="715"/>
        <v>136.4</v>
      </c>
      <c r="P9161" s="4">
        <f t="shared" si="716"/>
        <v>0</v>
      </c>
      <c r="Q9161" s="3">
        <f t="shared" si="717"/>
        <v>136.4</v>
      </c>
      <c r="R9161" t="str">
        <f t="shared" si="718"/>
        <v>Em atraso</v>
      </c>
      <c r="S9161" s="5">
        <f t="shared" si="719"/>
        <v>1</v>
      </c>
    </row>
    <row r="9162" spans="1:19" x14ac:dyDescent="0.25">
      <c r="A9162">
        <v>9161</v>
      </c>
      <c r="B9162" s="1">
        <v>44498</v>
      </c>
      <c r="C9162" s="1">
        <v>44505</v>
      </c>
      <c r="D9162" s="1">
        <v>44516</v>
      </c>
      <c r="E9162" s="1">
        <v>44518</v>
      </c>
      <c r="F9162">
        <v>1</v>
      </c>
      <c r="G9162">
        <v>1</v>
      </c>
      <c r="H9162">
        <v>380</v>
      </c>
      <c r="I9162" s="6">
        <v>0</v>
      </c>
      <c r="J9162">
        <v>2</v>
      </c>
      <c r="K9162" t="str">
        <f>_xlfn.XLOOKUP(fCompras!F9162,dComprador!$A$2:$A$7,dComprador!$B$2:$B$7)</f>
        <v>Alon</v>
      </c>
      <c r="L9162" t="str">
        <f>_xlfn.XLOOKUP(J9162,dFornecedor!$A$2:$A$6,dFornecedor!$B$2:$B$6)</f>
        <v>Minerva</v>
      </c>
      <c r="M9162" t="str">
        <f>_xlfn.XLOOKUP(G9162,dMateriaPrima!$A$2:$A$12,dMateriaPrima!$B$2:$B$12)</f>
        <v>Tecido</v>
      </c>
      <c r="N9162" s="2">
        <f>_xlfn.XLOOKUP(G9162,dMateriaPrima!$A$2:$A$12,dMateriaPrima!$C$2:$C$12)</f>
        <v>18</v>
      </c>
      <c r="O9162" s="3">
        <f t="shared" si="715"/>
        <v>6840</v>
      </c>
      <c r="P9162" s="4">
        <f t="shared" si="716"/>
        <v>0</v>
      </c>
      <c r="Q9162" s="3">
        <f t="shared" si="717"/>
        <v>6840</v>
      </c>
      <c r="R9162" t="str">
        <f t="shared" si="718"/>
        <v>Em atraso</v>
      </c>
      <c r="S9162" s="5">
        <f t="shared" si="719"/>
        <v>2</v>
      </c>
    </row>
    <row r="9163" spans="1:19" x14ac:dyDescent="0.25">
      <c r="A9163">
        <v>9162</v>
      </c>
      <c r="B9163" s="1">
        <v>44498</v>
      </c>
      <c r="C9163" s="1">
        <v>44504</v>
      </c>
      <c r="D9163" s="1">
        <v>44519</v>
      </c>
      <c r="E9163" s="1">
        <v>44519</v>
      </c>
      <c r="F9163">
        <v>1</v>
      </c>
      <c r="G9163">
        <v>11</v>
      </c>
      <c r="H9163">
        <v>306</v>
      </c>
      <c r="I9163" s="6">
        <v>0</v>
      </c>
      <c r="J9163">
        <v>1</v>
      </c>
      <c r="K9163" t="str">
        <f>_xlfn.XLOOKUP(fCompras!F9163,dComprador!$A$2:$A$7,dComprador!$B$2:$B$7)</f>
        <v>Alon</v>
      </c>
      <c r="L9163" t="str">
        <f>_xlfn.XLOOKUP(J9163,dFornecedor!$A$2:$A$6,dFornecedor!$B$2:$B$6)</f>
        <v>NorthShore</v>
      </c>
      <c r="M9163" t="str">
        <f>_xlfn.XLOOKUP(G9163,dMateriaPrima!$A$2:$A$12,dMateriaPrima!$B$2:$B$12)</f>
        <v>Papel</v>
      </c>
      <c r="N9163" s="2">
        <f>_xlfn.XLOOKUP(G9163,dMateriaPrima!$A$2:$A$12,dMateriaPrima!$C$2:$C$12)</f>
        <v>9</v>
      </c>
      <c r="O9163" s="3">
        <f t="shared" si="715"/>
        <v>2754</v>
      </c>
      <c r="P9163" s="4">
        <f t="shared" si="716"/>
        <v>0</v>
      </c>
      <c r="Q9163" s="3">
        <f t="shared" si="717"/>
        <v>2754</v>
      </c>
      <c r="R9163" t="str">
        <f t="shared" si="718"/>
        <v>No prazo</v>
      </c>
      <c r="S9163" s="5">
        <f t="shared" si="719"/>
        <v>0</v>
      </c>
    </row>
    <row r="9164" spans="1:19" x14ac:dyDescent="0.25">
      <c r="A9164">
        <v>9163</v>
      </c>
      <c r="B9164" s="1">
        <v>44498</v>
      </c>
      <c r="C9164" s="1">
        <v>44498</v>
      </c>
      <c r="D9164" s="1">
        <v>44528</v>
      </c>
      <c r="E9164" s="1">
        <v>44530</v>
      </c>
      <c r="F9164">
        <v>1</v>
      </c>
      <c r="G9164">
        <v>5</v>
      </c>
      <c r="H9164">
        <v>108</v>
      </c>
      <c r="I9164" s="6">
        <v>0</v>
      </c>
      <c r="J9164">
        <v>2</v>
      </c>
      <c r="K9164" t="str">
        <f>_xlfn.XLOOKUP(fCompras!F9164,dComprador!$A$2:$A$7,dComprador!$B$2:$B$7)</f>
        <v>Alon</v>
      </c>
      <c r="L9164" t="str">
        <f>_xlfn.XLOOKUP(J9164,dFornecedor!$A$2:$A$6,dFornecedor!$B$2:$B$6)</f>
        <v>Minerva</v>
      </c>
      <c r="M9164" t="str">
        <f>_xlfn.XLOOKUP(G9164,dMateriaPrima!$A$2:$A$12,dMateriaPrima!$B$2:$B$12)</f>
        <v>Areia</v>
      </c>
      <c r="N9164" s="2">
        <f>_xlfn.XLOOKUP(G9164,dMateriaPrima!$A$2:$A$12,dMateriaPrima!$C$2:$C$12)</f>
        <v>3.59</v>
      </c>
      <c r="O9164" s="3">
        <f t="shared" si="715"/>
        <v>387.71999999999997</v>
      </c>
      <c r="P9164" s="4">
        <f t="shared" si="716"/>
        <v>0</v>
      </c>
      <c r="Q9164" s="3">
        <f t="shared" si="717"/>
        <v>387.71999999999997</v>
      </c>
      <c r="R9164" t="str">
        <f t="shared" si="718"/>
        <v>Em atraso</v>
      </c>
      <c r="S9164" s="5">
        <f t="shared" si="719"/>
        <v>2</v>
      </c>
    </row>
    <row r="9165" spans="1:19" x14ac:dyDescent="0.25">
      <c r="A9165">
        <v>9164</v>
      </c>
      <c r="B9165" s="1">
        <v>44498</v>
      </c>
      <c r="C9165" s="1">
        <v>44502</v>
      </c>
      <c r="D9165" s="1">
        <v>44528</v>
      </c>
      <c r="E9165" s="1">
        <v>44531</v>
      </c>
      <c r="F9165">
        <v>1</v>
      </c>
      <c r="G9165">
        <v>3</v>
      </c>
      <c r="H9165">
        <v>224</v>
      </c>
      <c r="I9165" s="6">
        <v>0</v>
      </c>
      <c r="J9165">
        <v>1</v>
      </c>
      <c r="K9165" t="str">
        <f>_xlfn.XLOOKUP(fCompras!F9165,dComprador!$A$2:$A$7,dComprador!$B$2:$B$7)</f>
        <v>Alon</v>
      </c>
      <c r="L9165" t="str">
        <f>_xlfn.XLOOKUP(J9165,dFornecedor!$A$2:$A$6,dFornecedor!$B$2:$B$6)</f>
        <v>NorthShore</v>
      </c>
      <c r="M9165" t="str">
        <f>_xlfn.XLOOKUP(G9165,dMateriaPrima!$A$2:$A$12,dMateriaPrima!$B$2:$B$12)</f>
        <v>Barra Metal</v>
      </c>
      <c r="N9165" s="2">
        <f>_xlfn.XLOOKUP(G9165,dMateriaPrima!$A$2:$A$12,dMateriaPrima!$C$2:$C$12)</f>
        <v>565</v>
      </c>
      <c r="O9165" s="3">
        <f t="shared" si="715"/>
        <v>126560</v>
      </c>
      <c r="P9165" s="4">
        <f t="shared" si="716"/>
        <v>0</v>
      </c>
      <c r="Q9165" s="3">
        <f t="shared" si="717"/>
        <v>126560</v>
      </c>
      <c r="R9165" t="str">
        <f t="shared" si="718"/>
        <v>Em atraso</v>
      </c>
      <c r="S9165" s="5">
        <f t="shared" si="719"/>
        <v>3</v>
      </c>
    </row>
    <row r="9166" spans="1:19" x14ac:dyDescent="0.25">
      <c r="A9166">
        <v>9165</v>
      </c>
      <c r="B9166" s="1">
        <v>44498</v>
      </c>
      <c r="C9166" s="1">
        <v>44505</v>
      </c>
      <c r="D9166" s="1">
        <v>44521</v>
      </c>
      <c r="E9166" s="1">
        <v>44523</v>
      </c>
      <c r="F9166">
        <v>1</v>
      </c>
      <c r="G9166">
        <v>6</v>
      </c>
      <c r="H9166">
        <v>141</v>
      </c>
      <c r="I9166" s="6">
        <v>0</v>
      </c>
      <c r="J9166">
        <v>1</v>
      </c>
      <c r="K9166" t="str">
        <f>_xlfn.XLOOKUP(fCompras!F9166,dComprador!$A$2:$A$7,dComprador!$B$2:$B$7)</f>
        <v>Alon</v>
      </c>
      <c r="L9166" t="str">
        <f>_xlfn.XLOOKUP(J9166,dFornecedor!$A$2:$A$6,dFornecedor!$B$2:$B$6)</f>
        <v>NorthShore</v>
      </c>
      <c r="M9166" t="str">
        <f>_xlfn.XLOOKUP(G9166,dMateriaPrima!$A$2:$A$12,dMateriaPrima!$B$2:$B$12)</f>
        <v>Fio Algodão</v>
      </c>
      <c r="N9166" s="2">
        <f>_xlfn.XLOOKUP(G9166,dMateriaPrima!$A$2:$A$12,dMateriaPrima!$C$2:$C$12)</f>
        <v>55.9</v>
      </c>
      <c r="O9166" s="3">
        <f t="shared" si="715"/>
        <v>7881.9</v>
      </c>
      <c r="P9166" s="4">
        <f t="shared" si="716"/>
        <v>0</v>
      </c>
      <c r="Q9166" s="3">
        <f t="shared" si="717"/>
        <v>7881.9</v>
      </c>
      <c r="R9166" t="str">
        <f t="shared" si="718"/>
        <v>Em atraso</v>
      </c>
      <c r="S9166" s="5">
        <f t="shared" si="719"/>
        <v>2</v>
      </c>
    </row>
    <row r="9167" spans="1:19" x14ac:dyDescent="0.25">
      <c r="A9167">
        <v>9166</v>
      </c>
      <c r="B9167" s="1">
        <v>44499</v>
      </c>
      <c r="C9167" s="1">
        <v>44500</v>
      </c>
      <c r="D9167" s="1">
        <v>44506</v>
      </c>
      <c r="E9167" s="1">
        <v>44510</v>
      </c>
      <c r="F9167">
        <v>4</v>
      </c>
      <c r="G9167">
        <v>11</v>
      </c>
      <c r="H9167">
        <v>362</v>
      </c>
      <c r="I9167" s="6">
        <v>0</v>
      </c>
      <c r="J9167">
        <v>3</v>
      </c>
      <c r="K9167" t="str">
        <f>_xlfn.XLOOKUP(fCompras!F9167,dComprador!$A$2:$A$7,dComprador!$B$2:$B$7)</f>
        <v>Lira</v>
      </c>
      <c r="L9167" t="str">
        <f>_xlfn.XLOOKUP(J9167,dFornecedor!$A$2:$A$6,dFornecedor!$B$2:$B$6)</f>
        <v>StepUp</v>
      </c>
      <c r="M9167" t="str">
        <f>_xlfn.XLOOKUP(G9167,dMateriaPrima!$A$2:$A$12,dMateriaPrima!$B$2:$B$12)</f>
        <v>Papel</v>
      </c>
      <c r="N9167" s="2">
        <f>_xlfn.XLOOKUP(G9167,dMateriaPrima!$A$2:$A$12,dMateriaPrima!$C$2:$C$12)</f>
        <v>9</v>
      </c>
      <c r="O9167" s="3">
        <f t="shared" si="715"/>
        <v>3258</v>
      </c>
      <c r="P9167" s="4">
        <f t="shared" si="716"/>
        <v>0</v>
      </c>
      <c r="Q9167" s="3">
        <f t="shared" si="717"/>
        <v>3258</v>
      </c>
      <c r="R9167" t="str">
        <f t="shared" si="718"/>
        <v>Em atraso</v>
      </c>
      <c r="S9167" s="5">
        <f t="shared" si="719"/>
        <v>4</v>
      </c>
    </row>
    <row r="9168" spans="1:19" x14ac:dyDescent="0.25">
      <c r="A9168">
        <v>9167</v>
      </c>
      <c r="B9168" s="1">
        <v>44499</v>
      </c>
      <c r="C9168" s="1">
        <v>44507</v>
      </c>
      <c r="D9168" s="1">
        <v>44511</v>
      </c>
      <c r="E9168" s="1">
        <v>44510</v>
      </c>
      <c r="F9168">
        <v>4</v>
      </c>
      <c r="G9168">
        <v>9</v>
      </c>
      <c r="H9168">
        <v>81</v>
      </c>
      <c r="I9168" s="6">
        <v>0</v>
      </c>
      <c r="J9168">
        <v>2</v>
      </c>
      <c r="K9168" t="str">
        <f>_xlfn.XLOOKUP(fCompras!F9168,dComprador!$A$2:$A$7,dComprador!$B$2:$B$7)</f>
        <v>Lira</v>
      </c>
      <c r="L9168" t="str">
        <f>_xlfn.XLOOKUP(J9168,dFornecedor!$A$2:$A$6,dFornecedor!$B$2:$B$6)</f>
        <v>Minerva</v>
      </c>
      <c r="M9168" t="str">
        <f>_xlfn.XLOOKUP(G9168,dMateriaPrima!$A$2:$A$12,dMateriaPrima!$B$2:$B$12)</f>
        <v>Couro</v>
      </c>
      <c r="N9168" s="2">
        <f>_xlfn.XLOOKUP(G9168,dMateriaPrima!$A$2:$A$12,dMateriaPrima!$C$2:$C$12)</f>
        <v>4.4000000000000004</v>
      </c>
      <c r="O9168" s="3">
        <f t="shared" si="715"/>
        <v>356.40000000000003</v>
      </c>
      <c r="P9168" s="4">
        <f t="shared" si="716"/>
        <v>0</v>
      </c>
      <c r="Q9168" s="3">
        <f t="shared" si="717"/>
        <v>356.40000000000003</v>
      </c>
      <c r="R9168" t="str">
        <f t="shared" si="718"/>
        <v>No prazo</v>
      </c>
      <c r="S9168" s="5">
        <f t="shared" si="719"/>
        <v>0</v>
      </c>
    </row>
    <row r="9169" spans="1:19" x14ac:dyDescent="0.25">
      <c r="A9169">
        <v>9168</v>
      </c>
      <c r="B9169" s="1">
        <v>44499</v>
      </c>
      <c r="C9169" s="1">
        <v>44508</v>
      </c>
      <c r="D9169" s="1">
        <v>44512</v>
      </c>
      <c r="E9169" s="1">
        <v>44513</v>
      </c>
      <c r="F9169">
        <v>4</v>
      </c>
      <c r="G9169">
        <v>8</v>
      </c>
      <c r="H9169">
        <v>627</v>
      </c>
      <c r="I9169" s="6">
        <v>0</v>
      </c>
      <c r="J9169">
        <v>2</v>
      </c>
      <c r="K9169" t="str">
        <f>_xlfn.XLOOKUP(fCompras!F9169,dComprador!$A$2:$A$7,dComprador!$B$2:$B$7)</f>
        <v>Lira</v>
      </c>
      <c r="L9169" t="str">
        <f>_xlfn.XLOOKUP(J9169,dFornecedor!$A$2:$A$6,dFornecedor!$B$2:$B$6)</f>
        <v>Minerva</v>
      </c>
      <c r="M9169" t="str">
        <f>_xlfn.XLOOKUP(G9169,dMateriaPrima!$A$2:$A$12,dMateriaPrima!$B$2:$B$12)</f>
        <v>Cimento</v>
      </c>
      <c r="N9169" s="2">
        <f>_xlfn.XLOOKUP(G9169,dMateriaPrima!$A$2:$A$12,dMateriaPrima!$C$2:$C$12)</f>
        <v>23</v>
      </c>
      <c r="O9169" s="3">
        <f t="shared" si="715"/>
        <v>14421</v>
      </c>
      <c r="P9169" s="4">
        <f t="shared" si="716"/>
        <v>0</v>
      </c>
      <c r="Q9169" s="3">
        <f t="shared" si="717"/>
        <v>14421</v>
      </c>
      <c r="R9169" t="str">
        <f t="shared" si="718"/>
        <v>Em atraso</v>
      </c>
      <c r="S9169" s="5">
        <f t="shared" si="719"/>
        <v>1</v>
      </c>
    </row>
    <row r="9170" spans="1:19" x14ac:dyDescent="0.25">
      <c r="A9170">
        <v>9169</v>
      </c>
      <c r="B9170" s="1">
        <v>44499</v>
      </c>
      <c r="C9170" s="1">
        <v>44503</v>
      </c>
      <c r="D9170" s="1">
        <v>44508</v>
      </c>
      <c r="E9170" s="1">
        <v>44510</v>
      </c>
      <c r="F9170">
        <v>4</v>
      </c>
      <c r="G9170">
        <v>11</v>
      </c>
      <c r="H9170">
        <v>442</v>
      </c>
      <c r="I9170" s="6">
        <v>0</v>
      </c>
      <c r="J9170">
        <v>2</v>
      </c>
      <c r="K9170" t="str">
        <f>_xlfn.XLOOKUP(fCompras!F9170,dComprador!$A$2:$A$7,dComprador!$B$2:$B$7)</f>
        <v>Lira</v>
      </c>
      <c r="L9170" t="str">
        <f>_xlfn.XLOOKUP(J9170,dFornecedor!$A$2:$A$6,dFornecedor!$B$2:$B$6)</f>
        <v>Minerva</v>
      </c>
      <c r="M9170" t="str">
        <f>_xlfn.XLOOKUP(G9170,dMateriaPrima!$A$2:$A$12,dMateriaPrima!$B$2:$B$12)</f>
        <v>Papel</v>
      </c>
      <c r="N9170" s="2">
        <f>_xlfn.XLOOKUP(G9170,dMateriaPrima!$A$2:$A$12,dMateriaPrima!$C$2:$C$12)</f>
        <v>9</v>
      </c>
      <c r="O9170" s="3">
        <f t="shared" si="715"/>
        <v>3978</v>
      </c>
      <c r="P9170" s="4">
        <f t="shared" si="716"/>
        <v>0</v>
      </c>
      <c r="Q9170" s="3">
        <f t="shared" si="717"/>
        <v>3978</v>
      </c>
      <c r="R9170" t="str">
        <f t="shared" si="718"/>
        <v>Em atraso</v>
      </c>
      <c r="S9170" s="5">
        <f t="shared" si="719"/>
        <v>2</v>
      </c>
    </row>
    <row r="9171" spans="1:19" x14ac:dyDescent="0.25">
      <c r="A9171">
        <v>9170</v>
      </c>
      <c r="B9171" s="1">
        <v>44499</v>
      </c>
      <c r="C9171" s="1">
        <v>44504</v>
      </c>
      <c r="D9171" s="1">
        <v>44519</v>
      </c>
      <c r="E9171" s="1">
        <v>44519</v>
      </c>
      <c r="F9171">
        <v>1</v>
      </c>
      <c r="G9171">
        <v>11</v>
      </c>
      <c r="H9171">
        <v>26</v>
      </c>
      <c r="I9171" s="6">
        <v>0</v>
      </c>
      <c r="J9171">
        <v>5</v>
      </c>
      <c r="K9171" t="str">
        <f>_xlfn.XLOOKUP(fCompras!F9171,dComprador!$A$2:$A$7,dComprador!$B$2:$B$7)</f>
        <v>Alon</v>
      </c>
      <c r="L9171" t="str">
        <f>_xlfn.XLOOKUP(J9171,dFornecedor!$A$2:$A$6,dFornecedor!$B$2:$B$6)</f>
        <v>Atlas</v>
      </c>
      <c r="M9171" t="str">
        <f>_xlfn.XLOOKUP(G9171,dMateriaPrima!$A$2:$A$12,dMateriaPrima!$B$2:$B$12)</f>
        <v>Papel</v>
      </c>
      <c r="N9171" s="2">
        <f>_xlfn.XLOOKUP(G9171,dMateriaPrima!$A$2:$A$12,dMateriaPrima!$C$2:$C$12)</f>
        <v>9</v>
      </c>
      <c r="O9171" s="3">
        <f t="shared" si="715"/>
        <v>234</v>
      </c>
      <c r="P9171" s="4">
        <f t="shared" si="716"/>
        <v>0</v>
      </c>
      <c r="Q9171" s="3">
        <f t="shared" si="717"/>
        <v>234</v>
      </c>
      <c r="R9171" t="str">
        <f t="shared" si="718"/>
        <v>No prazo</v>
      </c>
      <c r="S9171" s="5">
        <f t="shared" si="719"/>
        <v>0</v>
      </c>
    </row>
    <row r="9172" spans="1:19" x14ac:dyDescent="0.25">
      <c r="A9172">
        <v>9171</v>
      </c>
      <c r="B9172" s="1">
        <v>44499</v>
      </c>
      <c r="C9172" s="1">
        <v>44508</v>
      </c>
      <c r="D9172" s="1">
        <v>44517</v>
      </c>
      <c r="E9172" s="1">
        <v>44517</v>
      </c>
      <c r="F9172">
        <v>1</v>
      </c>
      <c r="G9172">
        <v>4</v>
      </c>
      <c r="H9172">
        <v>283</v>
      </c>
      <c r="I9172" s="6">
        <v>0</v>
      </c>
      <c r="J9172">
        <v>2</v>
      </c>
      <c r="K9172" t="str">
        <f>_xlfn.XLOOKUP(fCompras!F9172,dComprador!$A$2:$A$7,dComprador!$B$2:$B$7)</f>
        <v>Alon</v>
      </c>
      <c r="L9172" t="str">
        <f>_xlfn.XLOOKUP(J9172,dFornecedor!$A$2:$A$6,dFornecedor!$B$2:$B$6)</f>
        <v>Minerva</v>
      </c>
      <c r="M9172" t="str">
        <f>_xlfn.XLOOKUP(G9172,dMateriaPrima!$A$2:$A$12,dMateriaPrima!$B$2:$B$12)</f>
        <v>Madeira</v>
      </c>
      <c r="N9172" s="2">
        <f>_xlfn.XLOOKUP(G9172,dMateriaPrima!$A$2:$A$12,dMateriaPrima!$C$2:$C$12)</f>
        <v>168</v>
      </c>
      <c r="O9172" s="3">
        <f t="shared" si="715"/>
        <v>47544</v>
      </c>
      <c r="P9172" s="4">
        <f t="shared" si="716"/>
        <v>0</v>
      </c>
      <c r="Q9172" s="3">
        <f t="shared" si="717"/>
        <v>47544</v>
      </c>
      <c r="R9172" t="str">
        <f t="shared" si="718"/>
        <v>No prazo</v>
      </c>
      <c r="S9172" s="5">
        <f t="shared" si="719"/>
        <v>0</v>
      </c>
    </row>
    <row r="9173" spans="1:19" x14ac:dyDescent="0.25">
      <c r="A9173">
        <v>9172</v>
      </c>
      <c r="B9173" s="1">
        <v>44499</v>
      </c>
      <c r="C9173" s="1">
        <v>44503</v>
      </c>
      <c r="D9173" s="1">
        <v>44530</v>
      </c>
      <c r="E9173" s="1">
        <v>44531</v>
      </c>
      <c r="F9173">
        <v>1</v>
      </c>
      <c r="G9173">
        <v>1</v>
      </c>
      <c r="H9173">
        <v>217</v>
      </c>
      <c r="I9173" s="6">
        <v>0</v>
      </c>
      <c r="J9173">
        <v>1</v>
      </c>
      <c r="K9173" t="str">
        <f>_xlfn.XLOOKUP(fCompras!F9173,dComprador!$A$2:$A$7,dComprador!$B$2:$B$7)</f>
        <v>Alon</v>
      </c>
      <c r="L9173" t="str">
        <f>_xlfn.XLOOKUP(J9173,dFornecedor!$A$2:$A$6,dFornecedor!$B$2:$B$6)</f>
        <v>NorthShore</v>
      </c>
      <c r="M9173" t="str">
        <f>_xlfn.XLOOKUP(G9173,dMateriaPrima!$A$2:$A$12,dMateriaPrima!$B$2:$B$12)</f>
        <v>Tecido</v>
      </c>
      <c r="N9173" s="2">
        <f>_xlfn.XLOOKUP(G9173,dMateriaPrima!$A$2:$A$12,dMateriaPrima!$C$2:$C$12)</f>
        <v>18</v>
      </c>
      <c r="O9173" s="3">
        <f t="shared" si="715"/>
        <v>3906</v>
      </c>
      <c r="P9173" s="4">
        <f t="shared" si="716"/>
        <v>0</v>
      </c>
      <c r="Q9173" s="3">
        <f t="shared" si="717"/>
        <v>3906</v>
      </c>
      <c r="R9173" t="str">
        <f t="shared" si="718"/>
        <v>Em atraso</v>
      </c>
      <c r="S9173" s="5">
        <f t="shared" si="719"/>
        <v>1</v>
      </c>
    </row>
    <row r="9174" spans="1:19" x14ac:dyDescent="0.25">
      <c r="A9174">
        <v>9173</v>
      </c>
      <c r="B9174" s="1">
        <v>44499</v>
      </c>
      <c r="C9174" s="1">
        <v>44499</v>
      </c>
      <c r="D9174" s="1">
        <v>44522</v>
      </c>
      <c r="E9174" s="1">
        <v>44526</v>
      </c>
      <c r="F9174">
        <v>1</v>
      </c>
      <c r="G9174">
        <v>8</v>
      </c>
      <c r="H9174">
        <v>209</v>
      </c>
      <c r="I9174" s="6">
        <v>0</v>
      </c>
      <c r="J9174">
        <v>4</v>
      </c>
      <c r="K9174" t="str">
        <f>_xlfn.XLOOKUP(fCompras!F9174,dComprador!$A$2:$A$7,dComprador!$B$2:$B$7)</f>
        <v>Alon</v>
      </c>
      <c r="L9174" t="str">
        <f>_xlfn.XLOOKUP(J9174,dFornecedor!$A$2:$A$6,dFornecedor!$B$2:$B$6)</f>
        <v>AlphaOmega</v>
      </c>
      <c r="M9174" t="str">
        <f>_xlfn.XLOOKUP(G9174,dMateriaPrima!$A$2:$A$12,dMateriaPrima!$B$2:$B$12)</f>
        <v>Cimento</v>
      </c>
      <c r="N9174" s="2">
        <f>_xlfn.XLOOKUP(G9174,dMateriaPrima!$A$2:$A$12,dMateriaPrima!$C$2:$C$12)</f>
        <v>23</v>
      </c>
      <c r="O9174" s="3">
        <f t="shared" si="715"/>
        <v>4807</v>
      </c>
      <c r="P9174" s="4">
        <f t="shared" si="716"/>
        <v>0</v>
      </c>
      <c r="Q9174" s="3">
        <f t="shared" si="717"/>
        <v>4807</v>
      </c>
      <c r="R9174" t="str">
        <f t="shared" si="718"/>
        <v>Em atraso</v>
      </c>
      <c r="S9174" s="5">
        <f t="shared" si="719"/>
        <v>4</v>
      </c>
    </row>
    <row r="9175" spans="1:19" x14ac:dyDescent="0.25">
      <c r="A9175">
        <v>9174</v>
      </c>
      <c r="B9175" s="1">
        <v>44500</v>
      </c>
      <c r="C9175" s="1">
        <v>44500</v>
      </c>
      <c r="D9175" s="1">
        <v>44507</v>
      </c>
      <c r="E9175" s="1">
        <v>44510</v>
      </c>
      <c r="F9175">
        <v>4</v>
      </c>
      <c r="G9175">
        <v>9</v>
      </c>
      <c r="H9175">
        <v>25</v>
      </c>
      <c r="I9175" s="6">
        <v>0</v>
      </c>
      <c r="J9175">
        <v>4</v>
      </c>
      <c r="K9175" t="str">
        <f>_xlfn.XLOOKUP(fCompras!F9175,dComprador!$A$2:$A$7,dComprador!$B$2:$B$7)</f>
        <v>Lira</v>
      </c>
      <c r="L9175" t="str">
        <f>_xlfn.XLOOKUP(J9175,dFornecedor!$A$2:$A$6,dFornecedor!$B$2:$B$6)</f>
        <v>AlphaOmega</v>
      </c>
      <c r="M9175" t="str">
        <f>_xlfn.XLOOKUP(G9175,dMateriaPrima!$A$2:$A$12,dMateriaPrima!$B$2:$B$12)</f>
        <v>Couro</v>
      </c>
      <c r="N9175" s="2">
        <f>_xlfn.XLOOKUP(G9175,dMateriaPrima!$A$2:$A$12,dMateriaPrima!$C$2:$C$12)</f>
        <v>4.4000000000000004</v>
      </c>
      <c r="O9175" s="3">
        <f t="shared" si="715"/>
        <v>110.00000000000001</v>
      </c>
      <c r="P9175" s="4">
        <f t="shared" si="716"/>
        <v>0</v>
      </c>
      <c r="Q9175" s="3">
        <f t="shared" si="717"/>
        <v>110.00000000000001</v>
      </c>
      <c r="R9175" t="str">
        <f t="shared" si="718"/>
        <v>Em atraso</v>
      </c>
      <c r="S9175" s="5">
        <f t="shared" si="719"/>
        <v>3</v>
      </c>
    </row>
    <row r="9176" spans="1:19" x14ac:dyDescent="0.25">
      <c r="A9176">
        <v>9175</v>
      </c>
      <c r="B9176" s="1">
        <v>44500</v>
      </c>
      <c r="C9176" s="1">
        <v>44500</v>
      </c>
      <c r="D9176" s="1">
        <v>44507</v>
      </c>
      <c r="E9176" s="1">
        <v>44506</v>
      </c>
      <c r="F9176">
        <v>4</v>
      </c>
      <c r="G9176">
        <v>9</v>
      </c>
      <c r="H9176">
        <v>277</v>
      </c>
      <c r="I9176" s="6">
        <v>0</v>
      </c>
      <c r="J9176">
        <v>2</v>
      </c>
      <c r="K9176" t="str">
        <f>_xlfn.XLOOKUP(fCompras!F9176,dComprador!$A$2:$A$7,dComprador!$B$2:$B$7)</f>
        <v>Lira</v>
      </c>
      <c r="L9176" t="str">
        <f>_xlfn.XLOOKUP(J9176,dFornecedor!$A$2:$A$6,dFornecedor!$B$2:$B$6)</f>
        <v>Minerva</v>
      </c>
      <c r="M9176" t="str">
        <f>_xlfn.XLOOKUP(G9176,dMateriaPrima!$A$2:$A$12,dMateriaPrima!$B$2:$B$12)</f>
        <v>Couro</v>
      </c>
      <c r="N9176" s="2">
        <f>_xlfn.XLOOKUP(G9176,dMateriaPrima!$A$2:$A$12,dMateriaPrima!$C$2:$C$12)</f>
        <v>4.4000000000000004</v>
      </c>
      <c r="O9176" s="3">
        <f t="shared" si="715"/>
        <v>1218.8000000000002</v>
      </c>
      <c r="P9176" s="4">
        <f t="shared" si="716"/>
        <v>0</v>
      </c>
      <c r="Q9176" s="3">
        <f t="shared" si="717"/>
        <v>1218.8000000000002</v>
      </c>
      <c r="R9176" t="str">
        <f t="shared" si="718"/>
        <v>No prazo</v>
      </c>
      <c r="S9176" s="5">
        <f t="shared" si="719"/>
        <v>0</v>
      </c>
    </row>
    <row r="9177" spans="1:19" x14ac:dyDescent="0.25">
      <c r="A9177">
        <v>9176</v>
      </c>
      <c r="B9177" s="1">
        <v>44500</v>
      </c>
      <c r="C9177" s="1">
        <v>44510</v>
      </c>
      <c r="D9177" s="1">
        <v>44513</v>
      </c>
      <c r="E9177" s="1">
        <v>44515</v>
      </c>
      <c r="F9177">
        <v>4</v>
      </c>
      <c r="G9177">
        <v>6</v>
      </c>
      <c r="H9177">
        <v>72</v>
      </c>
      <c r="I9177" s="6">
        <v>0</v>
      </c>
      <c r="J9177">
        <v>3</v>
      </c>
      <c r="K9177" t="str">
        <f>_xlfn.XLOOKUP(fCompras!F9177,dComprador!$A$2:$A$7,dComprador!$B$2:$B$7)</f>
        <v>Lira</v>
      </c>
      <c r="L9177" t="str">
        <f>_xlfn.XLOOKUP(J9177,dFornecedor!$A$2:$A$6,dFornecedor!$B$2:$B$6)</f>
        <v>StepUp</v>
      </c>
      <c r="M9177" t="str">
        <f>_xlfn.XLOOKUP(G9177,dMateriaPrima!$A$2:$A$12,dMateriaPrima!$B$2:$B$12)</f>
        <v>Fio Algodão</v>
      </c>
      <c r="N9177" s="2">
        <f>_xlfn.XLOOKUP(G9177,dMateriaPrima!$A$2:$A$12,dMateriaPrima!$C$2:$C$12)</f>
        <v>55.9</v>
      </c>
      <c r="O9177" s="3">
        <f t="shared" si="715"/>
        <v>4024.7999999999997</v>
      </c>
      <c r="P9177" s="4">
        <f t="shared" si="716"/>
        <v>0</v>
      </c>
      <c r="Q9177" s="3">
        <f t="shared" si="717"/>
        <v>4024.7999999999997</v>
      </c>
      <c r="R9177" t="str">
        <f t="shared" si="718"/>
        <v>Em atraso</v>
      </c>
      <c r="S9177" s="5">
        <f t="shared" si="719"/>
        <v>2</v>
      </c>
    </row>
    <row r="9178" spans="1:19" x14ac:dyDescent="0.25">
      <c r="A9178">
        <v>9177</v>
      </c>
      <c r="B9178" s="1">
        <v>44500</v>
      </c>
      <c r="C9178" s="1">
        <v>44508</v>
      </c>
      <c r="D9178" s="1">
        <v>44520</v>
      </c>
      <c r="E9178" s="1">
        <v>44519</v>
      </c>
      <c r="F9178">
        <v>1</v>
      </c>
      <c r="G9178">
        <v>10</v>
      </c>
      <c r="H9178">
        <v>117</v>
      </c>
      <c r="I9178" s="6">
        <v>0</v>
      </c>
      <c r="J9178">
        <v>3</v>
      </c>
      <c r="K9178" t="str">
        <f>_xlfn.XLOOKUP(fCompras!F9178,dComprador!$A$2:$A$7,dComprador!$B$2:$B$7)</f>
        <v>Alon</v>
      </c>
      <c r="L9178" t="str">
        <f>_xlfn.XLOOKUP(J9178,dFornecedor!$A$2:$A$6,dFornecedor!$B$2:$B$6)</f>
        <v>StepUp</v>
      </c>
      <c r="M9178" t="str">
        <f>_xlfn.XLOOKUP(G9178,dMateriaPrima!$A$2:$A$12,dMateriaPrima!$B$2:$B$12)</f>
        <v>Pedra Britada</v>
      </c>
      <c r="N9178" s="2">
        <f>_xlfn.XLOOKUP(G9178,dMateriaPrima!$A$2:$A$12,dMateriaPrima!$C$2:$C$12)</f>
        <v>56</v>
      </c>
      <c r="O9178" s="3">
        <f t="shared" si="715"/>
        <v>6552</v>
      </c>
      <c r="P9178" s="4">
        <f t="shared" si="716"/>
        <v>0</v>
      </c>
      <c r="Q9178" s="3">
        <f t="shared" si="717"/>
        <v>6552</v>
      </c>
      <c r="R9178" t="str">
        <f t="shared" si="718"/>
        <v>No prazo</v>
      </c>
      <c r="S9178" s="5">
        <f t="shared" si="719"/>
        <v>0</v>
      </c>
    </row>
    <row r="9179" spans="1:19" x14ac:dyDescent="0.25">
      <c r="A9179">
        <v>9178</v>
      </c>
      <c r="B9179" s="1">
        <v>44500</v>
      </c>
      <c r="C9179" s="1">
        <v>44507</v>
      </c>
      <c r="D9179" s="1">
        <v>44514</v>
      </c>
      <c r="E9179" s="1">
        <v>44516</v>
      </c>
      <c r="F9179">
        <v>1</v>
      </c>
      <c r="G9179">
        <v>5</v>
      </c>
      <c r="H9179">
        <v>332</v>
      </c>
      <c r="I9179" s="6">
        <v>0</v>
      </c>
      <c r="J9179">
        <v>1</v>
      </c>
      <c r="K9179" t="str">
        <f>_xlfn.XLOOKUP(fCompras!F9179,dComprador!$A$2:$A$7,dComprador!$B$2:$B$7)</f>
        <v>Alon</v>
      </c>
      <c r="L9179" t="str">
        <f>_xlfn.XLOOKUP(J9179,dFornecedor!$A$2:$A$6,dFornecedor!$B$2:$B$6)</f>
        <v>NorthShore</v>
      </c>
      <c r="M9179" t="str">
        <f>_xlfn.XLOOKUP(G9179,dMateriaPrima!$A$2:$A$12,dMateriaPrima!$B$2:$B$12)</f>
        <v>Areia</v>
      </c>
      <c r="N9179" s="2">
        <f>_xlfn.XLOOKUP(G9179,dMateriaPrima!$A$2:$A$12,dMateriaPrima!$C$2:$C$12)</f>
        <v>3.59</v>
      </c>
      <c r="O9179" s="3">
        <f t="shared" si="715"/>
        <v>1191.8799999999999</v>
      </c>
      <c r="P9179" s="4">
        <f t="shared" si="716"/>
        <v>0</v>
      </c>
      <c r="Q9179" s="3">
        <f t="shared" si="717"/>
        <v>1191.8799999999999</v>
      </c>
      <c r="R9179" t="str">
        <f t="shared" si="718"/>
        <v>Em atraso</v>
      </c>
      <c r="S9179" s="5">
        <f t="shared" si="719"/>
        <v>2</v>
      </c>
    </row>
    <row r="9180" spans="1:19" x14ac:dyDescent="0.25">
      <c r="A9180">
        <v>9179</v>
      </c>
      <c r="B9180" s="1">
        <v>44500</v>
      </c>
      <c r="C9180" s="1">
        <v>44502</v>
      </c>
      <c r="D9180" s="1">
        <v>44521</v>
      </c>
      <c r="E9180" s="1">
        <v>44521</v>
      </c>
      <c r="F9180">
        <v>1</v>
      </c>
      <c r="G9180">
        <v>8</v>
      </c>
      <c r="H9180">
        <v>11</v>
      </c>
      <c r="I9180" s="6">
        <v>0</v>
      </c>
      <c r="J9180">
        <v>2</v>
      </c>
      <c r="K9180" t="str">
        <f>_xlfn.XLOOKUP(fCompras!F9180,dComprador!$A$2:$A$7,dComprador!$B$2:$B$7)</f>
        <v>Alon</v>
      </c>
      <c r="L9180" t="str">
        <f>_xlfn.XLOOKUP(J9180,dFornecedor!$A$2:$A$6,dFornecedor!$B$2:$B$6)</f>
        <v>Minerva</v>
      </c>
      <c r="M9180" t="str">
        <f>_xlfn.XLOOKUP(G9180,dMateriaPrima!$A$2:$A$12,dMateriaPrima!$B$2:$B$12)</f>
        <v>Cimento</v>
      </c>
      <c r="N9180" s="2">
        <f>_xlfn.XLOOKUP(G9180,dMateriaPrima!$A$2:$A$12,dMateriaPrima!$C$2:$C$12)</f>
        <v>23</v>
      </c>
      <c r="O9180" s="3">
        <f t="shared" si="715"/>
        <v>253</v>
      </c>
      <c r="P9180" s="4">
        <f t="shared" si="716"/>
        <v>0</v>
      </c>
      <c r="Q9180" s="3">
        <f t="shared" si="717"/>
        <v>253</v>
      </c>
      <c r="R9180" t="str">
        <f t="shared" si="718"/>
        <v>No prazo</v>
      </c>
      <c r="S9180" s="5">
        <f t="shared" si="719"/>
        <v>0</v>
      </c>
    </row>
    <row r="9181" spans="1:19" x14ac:dyDescent="0.25">
      <c r="A9181">
        <v>9180</v>
      </c>
      <c r="B9181" s="1">
        <v>44500</v>
      </c>
      <c r="C9181" s="1">
        <v>44502</v>
      </c>
      <c r="D9181" s="1">
        <v>44519</v>
      </c>
      <c r="E9181" s="1">
        <v>44522</v>
      </c>
      <c r="F9181">
        <v>1</v>
      </c>
      <c r="G9181">
        <v>5</v>
      </c>
      <c r="H9181">
        <v>312</v>
      </c>
      <c r="I9181" s="6">
        <v>0</v>
      </c>
      <c r="J9181">
        <v>1</v>
      </c>
      <c r="K9181" t="str">
        <f>_xlfn.XLOOKUP(fCompras!F9181,dComprador!$A$2:$A$7,dComprador!$B$2:$B$7)</f>
        <v>Alon</v>
      </c>
      <c r="L9181" t="str">
        <f>_xlfn.XLOOKUP(J9181,dFornecedor!$A$2:$A$6,dFornecedor!$B$2:$B$6)</f>
        <v>NorthShore</v>
      </c>
      <c r="M9181" t="str">
        <f>_xlfn.XLOOKUP(G9181,dMateriaPrima!$A$2:$A$12,dMateriaPrima!$B$2:$B$12)</f>
        <v>Areia</v>
      </c>
      <c r="N9181" s="2">
        <f>_xlfn.XLOOKUP(G9181,dMateriaPrima!$A$2:$A$12,dMateriaPrima!$C$2:$C$12)</f>
        <v>3.59</v>
      </c>
      <c r="O9181" s="3">
        <f t="shared" si="715"/>
        <v>1120.08</v>
      </c>
      <c r="P9181" s="4">
        <f t="shared" si="716"/>
        <v>0</v>
      </c>
      <c r="Q9181" s="3">
        <f t="shared" si="717"/>
        <v>1120.08</v>
      </c>
      <c r="R9181" t="str">
        <f t="shared" si="718"/>
        <v>Em atraso</v>
      </c>
      <c r="S9181" s="5">
        <f t="shared" si="719"/>
        <v>3</v>
      </c>
    </row>
    <row r="9182" spans="1:19" x14ac:dyDescent="0.25">
      <c r="A9182">
        <v>9181</v>
      </c>
      <c r="B9182" s="1">
        <v>44500</v>
      </c>
      <c r="C9182" s="1">
        <v>44501</v>
      </c>
      <c r="D9182" s="1">
        <v>44532</v>
      </c>
      <c r="E9182" s="1">
        <v>44533</v>
      </c>
      <c r="F9182">
        <v>1</v>
      </c>
      <c r="G9182">
        <v>5</v>
      </c>
      <c r="H9182">
        <v>321</v>
      </c>
      <c r="I9182" s="6">
        <v>0</v>
      </c>
      <c r="J9182">
        <v>3</v>
      </c>
      <c r="K9182" t="str">
        <f>_xlfn.XLOOKUP(fCompras!F9182,dComprador!$A$2:$A$7,dComprador!$B$2:$B$7)</f>
        <v>Alon</v>
      </c>
      <c r="L9182" t="str">
        <f>_xlfn.XLOOKUP(J9182,dFornecedor!$A$2:$A$6,dFornecedor!$B$2:$B$6)</f>
        <v>StepUp</v>
      </c>
      <c r="M9182" t="str">
        <f>_xlfn.XLOOKUP(G9182,dMateriaPrima!$A$2:$A$12,dMateriaPrima!$B$2:$B$12)</f>
        <v>Areia</v>
      </c>
      <c r="N9182" s="2">
        <f>_xlfn.XLOOKUP(G9182,dMateriaPrima!$A$2:$A$12,dMateriaPrima!$C$2:$C$12)</f>
        <v>3.59</v>
      </c>
      <c r="O9182" s="3">
        <f t="shared" si="715"/>
        <v>1152.3899999999999</v>
      </c>
      <c r="P9182" s="4">
        <f t="shared" si="716"/>
        <v>0</v>
      </c>
      <c r="Q9182" s="3">
        <f t="shared" si="717"/>
        <v>1152.3899999999999</v>
      </c>
      <c r="R9182" t="str">
        <f t="shared" si="718"/>
        <v>Em atraso</v>
      </c>
      <c r="S9182" s="5">
        <f t="shared" si="719"/>
        <v>1</v>
      </c>
    </row>
    <row r="9183" spans="1:19" x14ac:dyDescent="0.25">
      <c r="A9183">
        <v>9182</v>
      </c>
      <c r="B9183" s="1">
        <v>44500</v>
      </c>
      <c r="C9183" s="1">
        <v>44509</v>
      </c>
      <c r="D9183" s="1">
        <v>44532</v>
      </c>
      <c r="E9183" s="1">
        <v>44533</v>
      </c>
      <c r="F9183">
        <v>1</v>
      </c>
      <c r="G9183">
        <v>7</v>
      </c>
      <c r="H9183">
        <v>460</v>
      </c>
      <c r="I9183" s="6">
        <v>0</v>
      </c>
      <c r="J9183">
        <v>2</v>
      </c>
      <c r="K9183" t="str">
        <f>_xlfn.XLOOKUP(fCompras!F9183,dComprador!$A$2:$A$7,dComprador!$B$2:$B$7)</f>
        <v>Alon</v>
      </c>
      <c r="L9183" t="str">
        <f>_xlfn.XLOOKUP(J9183,dFornecedor!$A$2:$A$6,dFornecedor!$B$2:$B$6)</f>
        <v>Minerva</v>
      </c>
      <c r="M9183" t="str">
        <f>_xlfn.XLOOKUP(G9183,dMateriaPrima!$A$2:$A$12,dMateriaPrima!$B$2:$B$12)</f>
        <v>Poliéster</v>
      </c>
      <c r="N9183" s="2">
        <f>_xlfn.XLOOKUP(G9183,dMateriaPrima!$A$2:$A$12,dMateriaPrima!$C$2:$C$12)</f>
        <v>8</v>
      </c>
      <c r="O9183" s="3">
        <f t="shared" si="715"/>
        <v>3680</v>
      </c>
      <c r="P9183" s="4">
        <f t="shared" si="716"/>
        <v>0</v>
      </c>
      <c r="Q9183" s="3">
        <f t="shared" si="717"/>
        <v>3680</v>
      </c>
      <c r="R9183" t="str">
        <f t="shared" si="718"/>
        <v>Em atraso</v>
      </c>
      <c r="S9183" s="5">
        <f t="shared" si="719"/>
        <v>1</v>
      </c>
    </row>
    <row r="9184" spans="1:19" x14ac:dyDescent="0.25">
      <c r="A9184">
        <v>9183</v>
      </c>
      <c r="B9184" s="1">
        <v>44501</v>
      </c>
      <c r="C9184" s="1">
        <v>44509</v>
      </c>
      <c r="D9184" s="1">
        <v>44511</v>
      </c>
      <c r="E9184" s="1">
        <v>44517</v>
      </c>
      <c r="F9184">
        <v>4</v>
      </c>
      <c r="G9184">
        <v>8</v>
      </c>
      <c r="H9184">
        <v>494</v>
      </c>
      <c r="I9184" s="6">
        <v>0</v>
      </c>
      <c r="J9184">
        <v>2</v>
      </c>
      <c r="K9184" t="str">
        <f>_xlfn.XLOOKUP(fCompras!F9184,dComprador!$A$2:$A$7,dComprador!$B$2:$B$7)</f>
        <v>Lira</v>
      </c>
      <c r="L9184" t="str">
        <f>_xlfn.XLOOKUP(J9184,dFornecedor!$A$2:$A$6,dFornecedor!$B$2:$B$6)</f>
        <v>Minerva</v>
      </c>
      <c r="M9184" t="str">
        <f>_xlfn.XLOOKUP(G9184,dMateriaPrima!$A$2:$A$12,dMateriaPrima!$B$2:$B$12)</f>
        <v>Cimento</v>
      </c>
      <c r="N9184" s="2">
        <f>_xlfn.XLOOKUP(G9184,dMateriaPrima!$A$2:$A$12,dMateriaPrima!$C$2:$C$12)</f>
        <v>23</v>
      </c>
      <c r="O9184" s="3">
        <f t="shared" si="715"/>
        <v>11362</v>
      </c>
      <c r="P9184" s="4">
        <f t="shared" si="716"/>
        <v>0</v>
      </c>
      <c r="Q9184" s="3">
        <f t="shared" si="717"/>
        <v>11362</v>
      </c>
      <c r="R9184" t="str">
        <f t="shared" si="718"/>
        <v>Em atraso</v>
      </c>
      <c r="S9184" s="5">
        <f t="shared" si="719"/>
        <v>6</v>
      </c>
    </row>
    <row r="9185" spans="1:19" x14ac:dyDescent="0.25">
      <c r="A9185">
        <v>9184</v>
      </c>
      <c r="B9185" s="1">
        <v>44501</v>
      </c>
      <c r="C9185" s="1">
        <v>44508</v>
      </c>
      <c r="D9185" s="1">
        <v>44509</v>
      </c>
      <c r="E9185" s="1">
        <v>44508</v>
      </c>
      <c r="F9185">
        <v>4</v>
      </c>
      <c r="G9185">
        <v>5</v>
      </c>
      <c r="H9185">
        <v>168</v>
      </c>
      <c r="I9185" s="6">
        <v>0</v>
      </c>
      <c r="J9185">
        <v>1</v>
      </c>
      <c r="K9185" t="str">
        <f>_xlfn.XLOOKUP(fCompras!F9185,dComprador!$A$2:$A$7,dComprador!$B$2:$B$7)</f>
        <v>Lira</v>
      </c>
      <c r="L9185" t="str">
        <f>_xlfn.XLOOKUP(J9185,dFornecedor!$A$2:$A$6,dFornecedor!$B$2:$B$6)</f>
        <v>NorthShore</v>
      </c>
      <c r="M9185" t="str">
        <f>_xlfn.XLOOKUP(G9185,dMateriaPrima!$A$2:$A$12,dMateriaPrima!$B$2:$B$12)</f>
        <v>Areia</v>
      </c>
      <c r="N9185" s="2">
        <f>_xlfn.XLOOKUP(G9185,dMateriaPrima!$A$2:$A$12,dMateriaPrima!$C$2:$C$12)</f>
        <v>3.59</v>
      </c>
      <c r="O9185" s="3">
        <f t="shared" si="715"/>
        <v>603.12</v>
      </c>
      <c r="P9185" s="4">
        <f t="shared" si="716"/>
        <v>0</v>
      </c>
      <c r="Q9185" s="3">
        <f t="shared" si="717"/>
        <v>603.12</v>
      </c>
      <c r="R9185" t="str">
        <f t="shared" si="718"/>
        <v>No prazo</v>
      </c>
      <c r="S9185" s="5">
        <f t="shared" si="719"/>
        <v>0</v>
      </c>
    </row>
    <row r="9186" spans="1:19" x14ac:dyDescent="0.25">
      <c r="A9186">
        <v>9185</v>
      </c>
      <c r="B9186" s="1">
        <v>44501</v>
      </c>
      <c r="C9186" s="1">
        <v>44509</v>
      </c>
      <c r="D9186" s="1">
        <v>44513</v>
      </c>
      <c r="E9186" s="1">
        <v>44512</v>
      </c>
      <c r="F9186">
        <v>4</v>
      </c>
      <c r="G9186">
        <v>9</v>
      </c>
      <c r="H9186">
        <v>111</v>
      </c>
      <c r="I9186" s="6">
        <v>0.19</v>
      </c>
      <c r="J9186">
        <v>2</v>
      </c>
      <c r="K9186" t="str">
        <f>_xlfn.XLOOKUP(fCompras!F9186,dComprador!$A$2:$A$7,dComprador!$B$2:$B$7)</f>
        <v>Lira</v>
      </c>
      <c r="L9186" t="str">
        <f>_xlfn.XLOOKUP(J9186,dFornecedor!$A$2:$A$6,dFornecedor!$B$2:$B$6)</f>
        <v>Minerva</v>
      </c>
      <c r="M9186" t="str">
        <f>_xlfn.XLOOKUP(G9186,dMateriaPrima!$A$2:$A$12,dMateriaPrima!$B$2:$B$12)</f>
        <v>Couro</v>
      </c>
      <c r="N9186" s="2">
        <f>_xlfn.XLOOKUP(G9186,dMateriaPrima!$A$2:$A$12,dMateriaPrima!$C$2:$C$12)</f>
        <v>4.4000000000000004</v>
      </c>
      <c r="O9186" s="3">
        <f t="shared" si="715"/>
        <v>488.40000000000003</v>
      </c>
      <c r="P9186" s="4">
        <f t="shared" si="716"/>
        <v>92.796000000000006</v>
      </c>
      <c r="Q9186" s="3">
        <f t="shared" si="717"/>
        <v>395.60400000000004</v>
      </c>
      <c r="R9186" t="str">
        <f t="shared" si="718"/>
        <v>No prazo</v>
      </c>
      <c r="S9186" s="5">
        <f t="shared" si="719"/>
        <v>0</v>
      </c>
    </row>
    <row r="9187" spans="1:19" x14ac:dyDescent="0.25">
      <c r="A9187">
        <v>9186</v>
      </c>
      <c r="B9187" s="1">
        <v>44501</v>
      </c>
      <c r="C9187" s="1">
        <v>44505</v>
      </c>
      <c r="D9187" s="1">
        <v>44508</v>
      </c>
      <c r="E9187" s="1">
        <v>44509</v>
      </c>
      <c r="F9187">
        <v>4</v>
      </c>
      <c r="G9187">
        <v>7</v>
      </c>
      <c r="H9187">
        <v>182</v>
      </c>
      <c r="I9187" s="6">
        <v>0</v>
      </c>
      <c r="J9187">
        <v>4</v>
      </c>
      <c r="K9187" t="str">
        <f>_xlfn.XLOOKUP(fCompras!F9187,dComprador!$A$2:$A$7,dComprador!$B$2:$B$7)</f>
        <v>Lira</v>
      </c>
      <c r="L9187" t="str">
        <f>_xlfn.XLOOKUP(J9187,dFornecedor!$A$2:$A$6,dFornecedor!$B$2:$B$6)</f>
        <v>AlphaOmega</v>
      </c>
      <c r="M9187" t="str">
        <f>_xlfn.XLOOKUP(G9187,dMateriaPrima!$A$2:$A$12,dMateriaPrima!$B$2:$B$12)</f>
        <v>Poliéster</v>
      </c>
      <c r="N9187" s="2">
        <f>_xlfn.XLOOKUP(G9187,dMateriaPrima!$A$2:$A$12,dMateriaPrima!$C$2:$C$12)</f>
        <v>8</v>
      </c>
      <c r="O9187" s="3">
        <f t="shared" si="715"/>
        <v>1456</v>
      </c>
      <c r="P9187" s="4">
        <f t="shared" si="716"/>
        <v>0</v>
      </c>
      <c r="Q9187" s="3">
        <f t="shared" si="717"/>
        <v>1456</v>
      </c>
      <c r="R9187" t="str">
        <f t="shared" si="718"/>
        <v>Em atraso</v>
      </c>
      <c r="S9187" s="5">
        <f t="shared" si="719"/>
        <v>1</v>
      </c>
    </row>
    <row r="9188" spans="1:19" x14ac:dyDescent="0.25">
      <c r="A9188">
        <v>9187</v>
      </c>
      <c r="B9188" s="1">
        <v>44501</v>
      </c>
      <c r="C9188" s="1">
        <v>44501</v>
      </c>
      <c r="D9188" s="1">
        <v>44521</v>
      </c>
      <c r="E9188" s="1">
        <v>44524</v>
      </c>
      <c r="F9188">
        <v>1</v>
      </c>
      <c r="G9188">
        <v>11</v>
      </c>
      <c r="H9188">
        <v>157</v>
      </c>
      <c r="I9188" s="6">
        <v>0</v>
      </c>
      <c r="J9188">
        <v>2</v>
      </c>
      <c r="K9188" t="str">
        <f>_xlfn.XLOOKUP(fCompras!F9188,dComprador!$A$2:$A$7,dComprador!$B$2:$B$7)</f>
        <v>Alon</v>
      </c>
      <c r="L9188" t="str">
        <f>_xlfn.XLOOKUP(J9188,dFornecedor!$A$2:$A$6,dFornecedor!$B$2:$B$6)</f>
        <v>Minerva</v>
      </c>
      <c r="M9188" t="str">
        <f>_xlfn.XLOOKUP(G9188,dMateriaPrima!$A$2:$A$12,dMateriaPrima!$B$2:$B$12)</f>
        <v>Papel</v>
      </c>
      <c r="N9188" s="2">
        <f>_xlfn.XLOOKUP(G9188,dMateriaPrima!$A$2:$A$12,dMateriaPrima!$C$2:$C$12)</f>
        <v>9</v>
      </c>
      <c r="O9188" s="3">
        <f t="shared" si="715"/>
        <v>1413</v>
      </c>
      <c r="P9188" s="4">
        <f t="shared" si="716"/>
        <v>0</v>
      </c>
      <c r="Q9188" s="3">
        <f t="shared" si="717"/>
        <v>1413</v>
      </c>
      <c r="R9188" t="str">
        <f t="shared" si="718"/>
        <v>Em atraso</v>
      </c>
      <c r="S9188" s="5">
        <f t="shared" si="719"/>
        <v>3</v>
      </c>
    </row>
    <row r="9189" spans="1:19" x14ac:dyDescent="0.25">
      <c r="A9189">
        <v>9188</v>
      </c>
      <c r="B9189" s="1">
        <v>44501</v>
      </c>
      <c r="C9189" s="1">
        <v>44510</v>
      </c>
      <c r="D9189" s="1">
        <v>44519</v>
      </c>
      <c r="E9189" s="1">
        <v>44519</v>
      </c>
      <c r="F9189">
        <v>1</v>
      </c>
      <c r="G9189">
        <v>7</v>
      </c>
      <c r="H9189">
        <v>567</v>
      </c>
      <c r="I9189" s="6">
        <v>0</v>
      </c>
      <c r="J9189">
        <v>1</v>
      </c>
      <c r="K9189" t="str">
        <f>_xlfn.XLOOKUP(fCompras!F9189,dComprador!$A$2:$A$7,dComprador!$B$2:$B$7)</f>
        <v>Alon</v>
      </c>
      <c r="L9189" t="str">
        <f>_xlfn.XLOOKUP(J9189,dFornecedor!$A$2:$A$6,dFornecedor!$B$2:$B$6)</f>
        <v>NorthShore</v>
      </c>
      <c r="M9189" t="str">
        <f>_xlfn.XLOOKUP(G9189,dMateriaPrima!$A$2:$A$12,dMateriaPrima!$B$2:$B$12)</f>
        <v>Poliéster</v>
      </c>
      <c r="N9189" s="2">
        <f>_xlfn.XLOOKUP(G9189,dMateriaPrima!$A$2:$A$12,dMateriaPrima!$C$2:$C$12)</f>
        <v>8</v>
      </c>
      <c r="O9189" s="3">
        <f t="shared" si="715"/>
        <v>4536</v>
      </c>
      <c r="P9189" s="4">
        <f t="shared" si="716"/>
        <v>0</v>
      </c>
      <c r="Q9189" s="3">
        <f t="shared" si="717"/>
        <v>4536</v>
      </c>
      <c r="R9189" t="str">
        <f t="shared" si="718"/>
        <v>No prazo</v>
      </c>
      <c r="S9189" s="5">
        <f t="shared" si="719"/>
        <v>0</v>
      </c>
    </row>
    <row r="9190" spans="1:19" x14ac:dyDescent="0.25">
      <c r="A9190">
        <v>9189</v>
      </c>
      <c r="B9190" s="1">
        <v>44501</v>
      </c>
      <c r="C9190" s="1">
        <v>44501</v>
      </c>
      <c r="D9190" s="1">
        <v>44521</v>
      </c>
      <c r="E9190" s="1">
        <v>44521</v>
      </c>
      <c r="F9190">
        <v>1</v>
      </c>
      <c r="G9190">
        <v>7</v>
      </c>
      <c r="H9190">
        <v>227</v>
      </c>
      <c r="I9190" s="6">
        <v>0</v>
      </c>
      <c r="J9190">
        <v>4</v>
      </c>
      <c r="K9190" t="str">
        <f>_xlfn.XLOOKUP(fCompras!F9190,dComprador!$A$2:$A$7,dComprador!$B$2:$B$7)</f>
        <v>Alon</v>
      </c>
      <c r="L9190" t="str">
        <f>_xlfn.XLOOKUP(J9190,dFornecedor!$A$2:$A$6,dFornecedor!$B$2:$B$6)</f>
        <v>AlphaOmega</v>
      </c>
      <c r="M9190" t="str">
        <f>_xlfn.XLOOKUP(G9190,dMateriaPrima!$A$2:$A$12,dMateriaPrima!$B$2:$B$12)</f>
        <v>Poliéster</v>
      </c>
      <c r="N9190" s="2">
        <f>_xlfn.XLOOKUP(G9190,dMateriaPrima!$A$2:$A$12,dMateriaPrima!$C$2:$C$12)</f>
        <v>8</v>
      </c>
      <c r="O9190" s="3">
        <f t="shared" si="715"/>
        <v>1816</v>
      </c>
      <c r="P9190" s="4">
        <f t="shared" si="716"/>
        <v>0</v>
      </c>
      <c r="Q9190" s="3">
        <f t="shared" si="717"/>
        <v>1816</v>
      </c>
      <c r="R9190" t="str">
        <f t="shared" si="718"/>
        <v>No prazo</v>
      </c>
      <c r="S9190" s="5">
        <f t="shared" si="719"/>
        <v>0</v>
      </c>
    </row>
    <row r="9191" spans="1:19" x14ac:dyDescent="0.25">
      <c r="A9191">
        <v>9190</v>
      </c>
      <c r="B9191" s="1">
        <v>44501</v>
      </c>
      <c r="C9191" s="1">
        <v>44501</v>
      </c>
      <c r="D9191" s="1">
        <v>44518</v>
      </c>
      <c r="E9191" s="1">
        <v>44519</v>
      </c>
      <c r="F9191">
        <v>1</v>
      </c>
      <c r="G9191">
        <v>11</v>
      </c>
      <c r="H9191">
        <v>415</v>
      </c>
      <c r="I9191" s="6">
        <v>0</v>
      </c>
      <c r="J9191">
        <v>4</v>
      </c>
      <c r="K9191" t="str">
        <f>_xlfn.XLOOKUP(fCompras!F9191,dComprador!$A$2:$A$7,dComprador!$B$2:$B$7)</f>
        <v>Alon</v>
      </c>
      <c r="L9191" t="str">
        <f>_xlfn.XLOOKUP(J9191,dFornecedor!$A$2:$A$6,dFornecedor!$B$2:$B$6)</f>
        <v>AlphaOmega</v>
      </c>
      <c r="M9191" t="str">
        <f>_xlfn.XLOOKUP(G9191,dMateriaPrima!$A$2:$A$12,dMateriaPrima!$B$2:$B$12)</f>
        <v>Papel</v>
      </c>
      <c r="N9191" s="2">
        <f>_xlfn.XLOOKUP(G9191,dMateriaPrima!$A$2:$A$12,dMateriaPrima!$C$2:$C$12)</f>
        <v>9</v>
      </c>
      <c r="O9191" s="3">
        <f t="shared" si="715"/>
        <v>3735</v>
      </c>
      <c r="P9191" s="4">
        <f t="shared" si="716"/>
        <v>0</v>
      </c>
      <c r="Q9191" s="3">
        <f t="shared" si="717"/>
        <v>3735</v>
      </c>
      <c r="R9191" t="str">
        <f t="shared" si="718"/>
        <v>Em atraso</v>
      </c>
      <c r="S9191" s="5">
        <f t="shared" si="719"/>
        <v>1</v>
      </c>
    </row>
    <row r="9192" spans="1:19" x14ac:dyDescent="0.25">
      <c r="A9192">
        <v>9191</v>
      </c>
      <c r="B9192" s="1">
        <v>44501</v>
      </c>
      <c r="C9192" s="1">
        <v>44508</v>
      </c>
      <c r="D9192" s="1">
        <v>44530</v>
      </c>
      <c r="E9192" s="1">
        <v>44534</v>
      </c>
      <c r="F9192">
        <v>1</v>
      </c>
      <c r="G9192">
        <v>10</v>
      </c>
      <c r="H9192">
        <v>415</v>
      </c>
      <c r="I9192" s="6">
        <v>0</v>
      </c>
      <c r="J9192">
        <v>2</v>
      </c>
      <c r="K9192" t="str">
        <f>_xlfn.XLOOKUP(fCompras!F9192,dComprador!$A$2:$A$7,dComprador!$B$2:$B$7)</f>
        <v>Alon</v>
      </c>
      <c r="L9192" t="str">
        <f>_xlfn.XLOOKUP(J9192,dFornecedor!$A$2:$A$6,dFornecedor!$B$2:$B$6)</f>
        <v>Minerva</v>
      </c>
      <c r="M9192" t="str">
        <f>_xlfn.XLOOKUP(G9192,dMateriaPrima!$A$2:$A$12,dMateriaPrima!$B$2:$B$12)</f>
        <v>Pedra Britada</v>
      </c>
      <c r="N9192" s="2">
        <f>_xlfn.XLOOKUP(G9192,dMateriaPrima!$A$2:$A$12,dMateriaPrima!$C$2:$C$12)</f>
        <v>56</v>
      </c>
      <c r="O9192" s="3">
        <f t="shared" si="715"/>
        <v>23240</v>
      </c>
      <c r="P9192" s="4">
        <f t="shared" si="716"/>
        <v>0</v>
      </c>
      <c r="Q9192" s="3">
        <f t="shared" si="717"/>
        <v>23240</v>
      </c>
      <c r="R9192" t="str">
        <f t="shared" si="718"/>
        <v>Em atraso</v>
      </c>
      <c r="S9192" s="5">
        <f t="shared" si="719"/>
        <v>4</v>
      </c>
    </row>
    <row r="9193" spans="1:19" x14ac:dyDescent="0.25">
      <c r="A9193">
        <v>9192</v>
      </c>
      <c r="B9193" s="1">
        <v>44501</v>
      </c>
      <c r="C9193" s="1">
        <v>44504</v>
      </c>
      <c r="D9193" s="1">
        <v>44534</v>
      </c>
      <c r="E9193" s="1">
        <v>44536</v>
      </c>
      <c r="F9193">
        <v>1</v>
      </c>
      <c r="G9193">
        <v>8</v>
      </c>
      <c r="H9193">
        <v>66</v>
      </c>
      <c r="I9193" s="6">
        <v>0</v>
      </c>
      <c r="J9193">
        <v>4</v>
      </c>
      <c r="K9193" t="str">
        <f>_xlfn.XLOOKUP(fCompras!F9193,dComprador!$A$2:$A$7,dComprador!$B$2:$B$7)</f>
        <v>Alon</v>
      </c>
      <c r="L9193" t="str">
        <f>_xlfn.XLOOKUP(J9193,dFornecedor!$A$2:$A$6,dFornecedor!$B$2:$B$6)</f>
        <v>AlphaOmega</v>
      </c>
      <c r="M9193" t="str">
        <f>_xlfn.XLOOKUP(G9193,dMateriaPrima!$A$2:$A$12,dMateriaPrima!$B$2:$B$12)</f>
        <v>Cimento</v>
      </c>
      <c r="N9193" s="2">
        <f>_xlfn.XLOOKUP(G9193,dMateriaPrima!$A$2:$A$12,dMateriaPrima!$C$2:$C$12)</f>
        <v>23</v>
      </c>
      <c r="O9193" s="3">
        <f t="shared" si="715"/>
        <v>1518</v>
      </c>
      <c r="P9193" s="4">
        <f t="shared" si="716"/>
        <v>0</v>
      </c>
      <c r="Q9193" s="3">
        <f t="shared" si="717"/>
        <v>1518</v>
      </c>
      <c r="R9193" t="str">
        <f t="shared" si="718"/>
        <v>Em atraso</v>
      </c>
      <c r="S9193" s="5">
        <f t="shared" si="719"/>
        <v>2</v>
      </c>
    </row>
    <row r="9194" spans="1:19" x14ac:dyDescent="0.25">
      <c r="A9194">
        <v>9193</v>
      </c>
      <c r="B9194" s="1">
        <v>44501</v>
      </c>
      <c r="C9194" s="1">
        <v>44506</v>
      </c>
      <c r="D9194" s="1">
        <v>44523</v>
      </c>
      <c r="E9194" s="1">
        <v>44526</v>
      </c>
      <c r="F9194">
        <v>1</v>
      </c>
      <c r="G9194">
        <v>1</v>
      </c>
      <c r="H9194">
        <v>264</v>
      </c>
      <c r="I9194" s="6">
        <v>0</v>
      </c>
      <c r="J9194">
        <v>5</v>
      </c>
      <c r="K9194" t="str">
        <f>_xlfn.XLOOKUP(fCompras!F9194,dComprador!$A$2:$A$7,dComprador!$B$2:$B$7)</f>
        <v>Alon</v>
      </c>
      <c r="L9194" t="str">
        <f>_xlfn.XLOOKUP(J9194,dFornecedor!$A$2:$A$6,dFornecedor!$B$2:$B$6)</f>
        <v>Atlas</v>
      </c>
      <c r="M9194" t="str">
        <f>_xlfn.XLOOKUP(G9194,dMateriaPrima!$A$2:$A$12,dMateriaPrima!$B$2:$B$12)</f>
        <v>Tecido</v>
      </c>
      <c r="N9194" s="2">
        <f>_xlfn.XLOOKUP(G9194,dMateriaPrima!$A$2:$A$12,dMateriaPrima!$C$2:$C$12)</f>
        <v>18</v>
      </c>
      <c r="O9194" s="3">
        <f t="shared" si="715"/>
        <v>4752</v>
      </c>
      <c r="P9194" s="4">
        <f t="shared" si="716"/>
        <v>0</v>
      </c>
      <c r="Q9194" s="3">
        <f t="shared" si="717"/>
        <v>4752</v>
      </c>
      <c r="R9194" t="str">
        <f t="shared" si="718"/>
        <v>Em atraso</v>
      </c>
      <c r="S9194" s="5">
        <f t="shared" si="719"/>
        <v>3</v>
      </c>
    </row>
    <row r="9195" spans="1:19" x14ac:dyDescent="0.25">
      <c r="A9195">
        <v>9194</v>
      </c>
      <c r="B9195" s="1">
        <v>44502</v>
      </c>
      <c r="C9195" s="1">
        <v>44511</v>
      </c>
      <c r="D9195" s="1">
        <v>44513</v>
      </c>
      <c r="E9195" s="1">
        <v>44518</v>
      </c>
      <c r="F9195">
        <v>4</v>
      </c>
      <c r="G9195">
        <v>8</v>
      </c>
      <c r="H9195">
        <v>262</v>
      </c>
      <c r="I9195" s="6">
        <v>0</v>
      </c>
      <c r="J9195">
        <v>2</v>
      </c>
      <c r="K9195" t="str">
        <f>_xlfn.XLOOKUP(fCompras!F9195,dComprador!$A$2:$A$7,dComprador!$B$2:$B$7)</f>
        <v>Lira</v>
      </c>
      <c r="L9195" t="str">
        <f>_xlfn.XLOOKUP(J9195,dFornecedor!$A$2:$A$6,dFornecedor!$B$2:$B$6)</f>
        <v>Minerva</v>
      </c>
      <c r="M9195" t="str">
        <f>_xlfn.XLOOKUP(G9195,dMateriaPrima!$A$2:$A$12,dMateriaPrima!$B$2:$B$12)</f>
        <v>Cimento</v>
      </c>
      <c r="N9195" s="2">
        <f>_xlfn.XLOOKUP(G9195,dMateriaPrima!$A$2:$A$12,dMateriaPrima!$C$2:$C$12)</f>
        <v>23</v>
      </c>
      <c r="O9195" s="3">
        <f t="shared" si="715"/>
        <v>6026</v>
      </c>
      <c r="P9195" s="4">
        <f t="shared" si="716"/>
        <v>0</v>
      </c>
      <c r="Q9195" s="3">
        <f t="shared" si="717"/>
        <v>6026</v>
      </c>
      <c r="R9195" t="str">
        <f t="shared" si="718"/>
        <v>Em atraso</v>
      </c>
      <c r="S9195" s="5">
        <f t="shared" si="719"/>
        <v>5</v>
      </c>
    </row>
    <row r="9196" spans="1:19" x14ac:dyDescent="0.25">
      <c r="A9196">
        <v>9195</v>
      </c>
      <c r="B9196" s="1">
        <v>44502</v>
      </c>
      <c r="C9196" s="1">
        <v>44504</v>
      </c>
      <c r="D9196" s="1">
        <v>44510</v>
      </c>
      <c r="E9196" s="1">
        <v>44511</v>
      </c>
      <c r="F9196">
        <v>4</v>
      </c>
      <c r="G9196">
        <v>7</v>
      </c>
      <c r="H9196">
        <v>397</v>
      </c>
      <c r="I9196" s="6">
        <v>0</v>
      </c>
      <c r="J9196">
        <v>5</v>
      </c>
      <c r="K9196" t="str">
        <f>_xlfn.XLOOKUP(fCompras!F9196,dComprador!$A$2:$A$7,dComprador!$B$2:$B$7)</f>
        <v>Lira</v>
      </c>
      <c r="L9196" t="str">
        <f>_xlfn.XLOOKUP(J9196,dFornecedor!$A$2:$A$6,dFornecedor!$B$2:$B$6)</f>
        <v>Atlas</v>
      </c>
      <c r="M9196" t="str">
        <f>_xlfn.XLOOKUP(G9196,dMateriaPrima!$A$2:$A$12,dMateriaPrima!$B$2:$B$12)</f>
        <v>Poliéster</v>
      </c>
      <c r="N9196" s="2">
        <f>_xlfn.XLOOKUP(G9196,dMateriaPrima!$A$2:$A$12,dMateriaPrima!$C$2:$C$12)</f>
        <v>8</v>
      </c>
      <c r="O9196" s="3">
        <f t="shared" si="715"/>
        <v>3176</v>
      </c>
      <c r="P9196" s="4">
        <f t="shared" si="716"/>
        <v>0</v>
      </c>
      <c r="Q9196" s="3">
        <f t="shared" si="717"/>
        <v>3176</v>
      </c>
      <c r="R9196" t="str">
        <f t="shared" si="718"/>
        <v>Em atraso</v>
      </c>
      <c r="S9196" s="5">
        <f t="shared" si="719"/>
        <v>1</v>
      </c>
    </row>
    <row r="9197" spans="1:19" x14ac:dyDescent="0.25">
      <c r="A9197">
        <v>9196</v>
      </c>
      <c r="B9197" s="1">
        <v>44502</v>
      </c>
      <c r="C9197" s="1">
        <v>44503</v>
      </c>
      <c r="D9197" s="1">
        <v>44523</v>
      </c>
      <c r="E9197" s="1">
        <v>44525</v>
      </c>
      <c r="F9197">
        <v>1</v>
      </c>
      <c r="G9197">
        <v>8</v>
      </c>
      <c r="H9197">
        <v>268</v>
      </c>
      <c r="I9197" s="6">
        <v>0</v>
      </c>
      <c r="J9197">
        <v>3</v>
      </c>
      <c r="K9197" t="str">
        <f>_xlfn.XLOOKUP(fCompras!F9197,dComprador!$A$2:$A$7,dComprador!$B$2:$B$7)</f>
        <v>Alon</v>
      </c>
      <c r="L9197" t="str">
        <f>_xlfn.XLOOKUP(J9197,dFornecedor!$A$2:$A$6,dFornecedor!$B$2:$B$6)</f>
        <v>StepUp</v>
      </c>
      <c r="M9197" t="str">
        <f>_xlfn.XLOOKUP(G9197,dMateriaPrima!$A$2:$A$12,dMateriaPrima!$B$2:$B$12)</f>
        <v>Cimento</v>
      </c>
      <c r="N9197" s="2">
        <f>_xlfn.XLOOKUP(G9197,dMateriaPrima!$A$2:$A$12,dMateriaPrima!$C$2:$C$12)</f>
        <v>23</v>
      </c>
      <c r="O9197" s="3">
        <f t="shared" si="715"/>
        <v>6164</v>
      </c>
      <c r="P9197" s="4">
        <f t="shared" si="716"/>
        <v>0</v>
      </c>
      <c r="Q9197" s="3">
        <f t="shared" si="717"/>
        <v>6164</v>
      </c>
      <c r="R9197" t="str">
        <f t="shared" si="718"/>
        <v>Em atraso</v>
      </c>
      <c r="S9197" s="5">
        <f t="shared" si="719"/>
        <v>2</v>
      </c>
    </row>
    <row r="9198" spans="1:19" x14ac:dyDescent="0.25">
      <c r="A9198">
        <v>9197</v>
      </c>
      <c r="B9198" s="1">
        <v>44502</v>
      </c>
      <c r="C9198" s="1">
        <v>44502</v>
      </c>
      <c r="D9198" s="1">
        <v>44533</v>
      </c>
      <c r="E9198" s="1">
        <v>44532</v>
      </c>
      <c r="F9198">
        <v>1</v>
      </c>
      <c r="G9198">
        <v>7</v>
      </c>
      <c r="H9198">
        <v>86</v>
      </c>
      <c r="I9198" s="6">
        <v>0</v>
      </c>
      <c r="J9198">
        <v>4</v>
      </c>
      <c r="K9198" t="str">
        <f>_xlfn.XLOOKUP(fCompras!F9198,dComprador!$A$2:$A$7,dComprador!$B$2:$B$7)</f>
        <v>Alon</v>
      </c>
      <c r="L9198" t="str">
        <f>_xlfn.XLOOKUP(J9198,dFornecedor!$A$2:$A$6,dFornecedor!$B$2:$B$6)</f>
        <v>AlphaOmega</v>
      </c>
      <c r="M9198" t="str">
        <f>_xlfn.XLOOKUP(G9198,dMateriaPrima!$A$2:$A$12,dMateriaPrima!$B$2:$B$12)</f>
        <v>Poliéster</v>
      </c>
      <c r="N9198" s="2">
        <f>_xlfn.XLOOKUP(G9198,dMateriaPrima!$A$2:$A$12,dMateriaPrima!$C$2:$C$12)</f>
        <v>8</v>
      </c>
      <c r="O9198" s="3">
        <f t="shared" si="715"/>
        <v>688</v>
      </c>
      <c r="P9198" s="4">
        <f t="shared" si="716"/>
        <v>0</v>
      </c>
      <c r="Q9198" s="3">
        <f t="shared" si="717"/>
        <v>688</v>
      </c>
      <c r="R9198" t="str">
        <f t="shared" si="718"/>
        <v>No prazo</v>
      </c>
      <c r="S9198" s="5">
        <f t="shared" si="719"/>
        <v>0</v>
      </c>
    </row>
    <row r="9199" spans="1:19" x14ac:dyDescent="0.25">
      <c r="A9199">
        <v>9198</v>
      </c>
      <c r="B9199" s="1">
        <v>44502</v>
      </c>
      <c r="C9199" s="1">
        <v>44510</v>
      </c>
      <c r="D9199" s="1">
        <v>44533</v>
      </c>
      <c r="E9199" s="1">
        <v>44534</v>
      </c>
      <c r="F9199">
        <v>1</v>
      </c>
      <c r="G9199">
        <v>6</v>
      </c>
      <c r="H9199">
        <v>180</v>
      </c>
      <c r="I9199" s="6">
        <v>0</v>
      </c>
      <c r="J9199">
        <v>2</v>
      </c>
      <c r="K9199" t="str">
        <f>_xlfn.XLOOKUP(fCompras!F9199,dComprador!$A$2:$A$7,dComprador!$B$2:$B$7)</f>
        <v>Alon</v>
      </c>
      <c r="L9199" t="str">
        <f>_xlfn.XLOOKUP(J9199,dFornecedor!$A$2:$A$6,dFornecedor!$B$2:$B$6)</f>
        <v>Minerva</v>
      </c>
      <c r="M9199" t="str">
        <f>_xlfn.XLOOKUP(G9199,dMateriaPrima!$A$2:$A$12,dMateriaPrima!$B$2:$B$12)</f>
        <v>Fio Algodão</v>
      </c>
      <c r="N9199" s="2">
        <f>_xlfn.XLOOKUP(G9199,dMateriaPrima!$A$2:$A$12,dMateriaPrima!$C$2:$C$12)</f>
        <v>55.9</v>
      </c>
      <c r="O9199" s="3">
        <f t="shared" si="715"/>
        <v>10062</v>
      </c>
      <c r="P9199" s="4">
        <f t="shared" si="716"/>
        <v>0</v>
      </c>
      <c r="Q9199" s="3">
        <f t="shared" si="717"/>
        <v>10062</v>
      </c>
      <c r="R9199" t="str">
        <f t="shared" si="718"/>
        <v>Em atraso</v>
      </c>
      <c r="S9199" s="5">
        <f t="shared" si="719"/>
        <v>1</v>
      </c>
    </row>
    <row r="9200" spans="1:19" x14ac:dyDescent="0.25">
      <c r="A9200">
        <v>9199</v>
      </c>
      <c r="B9200" s="1">
        <v>44502</v>
      </c>
      <c r="C9200" s="1">
        <v>44504</v>
      </c>
      <c r="D9200" s="1">
        <v>44535</v>
      </c>
      <c r="E9200" s="1">
        <v>44534</v>
      </c>
      <c r="F9200">
        <v>1</v>
      </c>
      <c r="G9200">
        <v>5</v>
      </c>
      <c r="H9200">
        <v>611</v>
      </c>
      <c r="I9200" s="6">
        <v>0</v>
      </c>
      <c r="J9200">
        <v>2</v>
      </c>
      <c r="K9200" t="str">
        <f>_xlfn.XLOOKUP(fCompras!F9200,dComprador!$A$2:$A$7,dComprador!$B$2:$B$7)</f>
        <v>Alon</v>
      </c>
      <c r="L9200" t="str">
        <f>_xlfn.XLOOKUP(J9200,dFornecedor!$A$2:$A$6,dFornecedor!$B$2:$B$6)</f>
        <v>Minerva</v>
      </c>
      <c r="M9200" t="str">
        <f>_xlfn.XLOOKUP(G9200,dMateriaPrima!$A$2:$A$12,dMateriaPrima!$B$2:$B$12)</f>
        <v>Areia</v>
      </c>
      <c r="N9200" s="2">
        <f>_xlfn.XLOOKUP(G9200,dMateriaPrima!$A$2:$A$12,dMateriaPrima!$C$2:$C$12)</f>
        <v>3.59</v>
      </c>
      <c r="O9200" s="3">
        <f t="shared" si="715"/>
        <v>2193.4899999999998</v>
      </c>
      <c r="P9200" s="4">
        <f t="shared" si="716"/>
        <v>0</v>
      </c>
      <c r="Q9200" s="3">
        <f t="shared" si="717"/>
        <v>2193.4899999999998</v>
      </c>
      <c r="R9200" t="str">
        <f t="shared" si="718"/>
        <v>No prazo</v>
      </c>
      <c r="S9200" s="5">
        <f t="shared" si="719"/>
        <v>0</v>
      </c>
    </row>
    <row r="9201" spans="1:19" x14ac:dyDescent="0.25">
      <c r="A9201">
        <v>9200</v>
      </c>
      <c r="B9201" s="1">
        <v>44503</v>
      </c>
      <c r="C9201" s="1">
        <v>44507</v>
      </c>
      <c r="D9201" s="1">
        <v>44510</v>
      </c>
      <c r="E9201" s="1">
        <v>44509</v>
      </c>
      <c r="F9201">
        <v>4</v>
      </c>
      <c r="G9201">
        <v>1</v>
      </c>
      <c r="H9201">
        <v>120</v>
      </c>
      <c r="I9201" s="6">
        <v>0.31</v>
      </c>
      <c r="J9201">
        <v>1</v>
      </c>
      <c r="K9201" t="str">
        <f>_xlfn.XLOOKUP(fCompras!F9201,dComprador!$A$2:$A$7,dComprador!$B$2:$B$7)</f>
        <v>Lira</v>
      </c>
      <c r="L9201" t="str">
        <f>_xlfn.XLOOKUP(J9201,dFornecedor!$A$2:$A$6,dFornecedor!$B$2:$B$6)</f>
        <v>NorthShore</v>
      </c>
      <c r="M9201" t="str">
        <f>_xlfn.XLOOKUP(G9201,dMateriaPrima!$A$2:$A$12,dMateriaPrima!$B$2:$B$12)</f>
        <v>Tecido</v>
      </c>
      <c r="N9201" s="2">
        <f>_xlfn.XLOOKUP(G9201,dMateriaPrima!$A$2:$A$12,dMateriaPrima!$C$2:$C$12)</f>
        <v>18</v>
      </c>
      <c r="O9201" s="3">
        <f t="shared" si="715"/>
        <v>2160</v>
      </c>
      <c r="P9201" s="4">
        <f t="shared" si="716"/>
        <v>669.6</v>
      </c>
      <c r="Q9201" s="3">
        <f t="shared" si="717"/>
        <v>1490.4</v>
      </c>
      <c r="R9201" t="str">
        <f t="shared" si="718"/>
        <v>No prazo</v>
      </c>
      <c r="S9201" s="5">
        <f t="shared" si="719"/>
        <v>0</v>
      </c>
    </row>
    <row r="9202" spans="1:19" x14ac:dyDescent="0.25">
      <c r="A9202">
        <v>9201</v>
      </c>
      <c r="B9202" s="1">
        <v>44503</v>
      </c>
      <c r="C9202" s="1">
        <v>44512</v>
      </c>
      <c r="D9202" s="1">
        <v>44514</v>
      </c>
      <c r="E9202" s="1">
        <v>44514</v>
      </c>
      <c r="F9202">
        <v>4</v>
      </c>
      <c r="G9202">
        <v>10</v>
      </c>
      <c r="H9202">
        <v>95</v>
      </c>
      <c r="I9202" s="6">
        <v>0</v>
      </c>
      <c r="J9202">
        <v>3</v>
      </c>
      <c r="K9202" t="str">
        <f>_xlfn.XLOOKUP(fCompras!F9202,dComprador!$A$2:$A$7,dComprador!$B$2:$B$7)</f>
        <v>Lira</v>
      </c>
      <c r="L9202" t="str">
        <f>_xlfn.XLOOKUP(J9202,dFornecedor!$A$2:$A$6,dFornecedor!$B$2:$B$6)</f>
        <v>StepUp</v>
      </c>
      <c r="M9202" t="str">
        <f>_xlfn.XLOOKUP(G9202,dMateriaPrima!$A$2:$A$12,dMateriaPrima!$B$2:$B$12)</f>
        <v>Pedra Britada</v>
      </c>
      <c r="N9202" s="2">
        <f>_xlfn.XLOOKUP(G9202,dMateriaPrima!$A$2:$A$12,dMateriaPrima!$C$2:$C$12)</f>
        <v>56</v>
      </c>
      <c r="O9202" s="3">
        <f t="shared" si="715"/>
        <v>5320</v>
      </c>
      <c r="P9202" s="4">
        <f t="shared" si="716"/>
        <v>0</v>
      </c>
      <c r="Q9202" s="3">
        <f t="shared" si="717"/>
        <v>5320</v>
      </c>
      <c r="R9202" t="str">
        <f t="shared" si="718"/>
        <v>No prazo</v>
      </c>
      <c r="S9202" s="5">
        <f t="shared" si="719"/>
        <v>0</v>
      </c>
    </row>
    <row r="9203" spans="1:19" x14ac:dyDescent="0.25">
      <c r="A9203">
        <v>9202</v>
      </c>
      <c r="B9203" s="1">
        <v>44503</v>
      </c>
      <c r="C9203" s="1">
        <v>44511</v>
      </c>
      <c r="D9203" s="1">
        <v>44513</v>
      </c>
      <c r="E9203" s="1">
        <v>44514</v>
      </c>
      <c r="F9203">
        <v>4</v>
      </c>
      <c r="G9203">
        <v>11</v>
      </c>
      <c r="H9203">
        <v>29</v>
      </c>
      <c r="I9203" s="6">
        <v>0</v>
      </c>
      <c r="J9203">
        <v>2</v>
      </c>
      <c r="K9203" t="str">
        <f>_xlfn.XLOOKUP(fCompras!F9203,dComprador!$A$2:$A$7,dComprador!$B$2:$B$7)</f>
        <v>Lira</v>
      </c>
      <c r="L9203" t="str">
        <f>_xlfn.XLOOKUP(J9203,dFornecedor!$A$2:$A$6,dFornecedor!$B$2:$B$6)</f>
        <v>Minerva</v>
      </c>
      <c r="M9203" t="str">
        <f>_xlfn.XLOOKUP(G9203,dMateriaPrima!$A$2:$A$12,dMateriaPrima!$B$2:$B$12)</f>
        <v>Papel</v>
      </c>
      <c r="N9203" s="2">
        <f>_xlfn.XLOOKUP(G9203,dMateriaPrima!$A$2:$A$12,dMateriaPrima!$C$2:$C$12)</f>
        <v>9</v>
      </c>
      <c r="O9203" s="3">
        <f t="shared" si="715"/>
        <v>261</v>
      </c>
      <c r="P9203" s="4">
        <f t="shared" si="716"/>
        <v>0</v>
      </c>
      <c r="Q9203" s="3">
        <f t="shared" si="717"/>
        <v>261</v>
      </c>
      <c r="R9203" t="str">
        <f t="shared" si="718"/>
        <v>Em atraso</v>
      </c>
      <c r="S9203" s="5">
        <f t="shared" si="719"/>
        <v>1</v>
      </c>
    </row>
    <row r="9204" spans="1:19" x14ac:dyDescent="0.25">
      <c r="A9204">
        <v>9203</v>
      </c>
      <c r="B9204" s="1">
        <v>44503</v>
      </c>
      <c r="C9204" s="1">
        <v>44511</v>
      </c>
      <c r="D9204" s="1">
        <v>44513</v>
      </c>
      <c r="E9204" s="1">
        <v>44517</v>
      </c>
      <c r="F9204">
        <v>4</v>
      </c>
      <c r="G9204">
        <v>1</v>
      </c>
      <c r="H9204">
        <v>186</v>
      </c>
      <c r="I9204" s="6">
        <v>0</v>
      </c>
      <c r="J9204">
        <v>2</v>
      </c>
      <c r="K9204" t="str">
        <f>_xlfn.XLOOKUP(fCompras!F9204,dComprador!$A$2:$A$7,dComprador!$B$2:$B$7)</f>
        <v>Lira</v>
      </c>
      <c r="L9204" t="str">
        <f>_xlfn.XLOOKUP(J9204,dFornecedor!$A$2:$A$6,dFornecedor!$B$2:$B$6)</f>
        <v>Minerva</v>
      </c>
      <c r="M9204" t="str">
        <f>_xlfn.XLOOKUP(G9204,dMateriaPrima!$A$2:$A$12,dMateriaPrima!$B$2:$B$12)</f>
        <v>Tecido</v>
      </c>
      <c r="N9204" s="2">
        <f>_xlfn.XLOOKUP(G9204,dMateriaPrima!$A$2:$A$12,dMateriaPrima!$C$2:$C$12)</f>
        <v>18</v>
      </c>
      <c r="O9204" s="3">
        <f t="shared" si="715"/>
        <v>3348</v>
      </c>
      <c r="P9204" s="4">
        <f t="shared" si="716"/>
        <v>0</v>
      </c>
      <c r="Q9204" s="3">
        <f t="shared" si="717"/>
        <v>3348</v>
      </c>
      <c r="R9204" t="str">
        <f t="shared" si="718"/>
        <v>Em atraso</v>
      </c>
      <c r="S9204" s="5">
        <f t="shared" si="719"/>
        <v>4</v>
      </c>
    </row>
    <row r="9205" spans="1:19" x14ac:dyDescent="0.25">
      <c r="A9205">
        <v>9204</v>
      </c>
      <c r="B9205" s="1">
        <v>44503</v>
      </c>
      <c r="C9205" s="1">
        <v>44507</v>
      </c>
      <c r="D9205" s="1">
        <v>44517</v>
      </c>
      <c r="E9205" s="1">
        <v>44516</v>
      </c>
      <c r="F9205">
        <v>2</v>
      </c>
      <c r="G9205">
        <v>2</v>
      </c>
      <c r="H9205">
        <v>42</v>
      </c>
      <c r="I9205" s="6">
        <v>0</v>
      </c>
      <c r="J9205">
        <v>4</v>
      </c>
      <c r="K9205" t="str">
        <f>_xlfn.XLOOKUP(fCompras!F9205,dComprador!$A$2:$A$7,dComprador!$B$2:$B$7)</f>
        <v>João</v>
      </c>
      <c r="L9205" t="str">
        <f>_xlfn.XLOOKUP(J9205,dFornecedor!$A$2:$A$6,dFornecedor!$B$2:$B$6)</f>
        <v>AlphaOmega</v>
      </c>
      <c r="M9205" t="str">
        <f>_xlfn.XLOOKUP(G9205,dMateriaPrima!$A$2:$A$12,dMateriaPrima!$B$2:$B$12)</f>
        <v>Chapa Metal</v>
      </c>
      <c r="N9205" s="2">
        <f>_xlfn.XLOOKUP(G9205,dMateriaPrima!$A$2:$A$12,dMateriaPrima!$C$2:$C$12)</f>
        <v>299.89999999999998</v>
      </c>
      <c r="O9205" s="3">
        <f t="shared" si="715"/>
        <v>12595.8</v>
      </c>
      <c r="P9205" s="4">
        <f t="shared" si="716"/>
        <v>0</v>
      </c>
      <c r="Q9205" s="3">
        <f t="shared" si="717"/>
        <v>12595.8</v>
      </c>
      <c r="R9205" t="str">
        <f t="shared" si="718"/>
        <v>No prazo</v>
      </c>
      <c r="S9205" s="5">
        <f t="shared" si="719"/>
        <v>0</v>
      </c>
    </row>
    <row r="9206" spans="1:19" x14ac:dyDescent="0.25">
      <c r="A9206">
        <v>9205</v>
      </c>
      <c r="B9206" s="1">
        <v>44503</v>
      </c>
      <c r="C9206" s="1">
        <v>44503</v>
      </c>
      <c r="D9206" s="1">
        <v>44518</v>
      </c>
      <c r="E9206" s="1">
        <v>44521</v>
      </c>
      <c r="F9206">
        <v>1</v>
      </c>
      <c r="G9206">
        <v>8</v>
      </c>
      <c r="H9206">
        <v>59</v>
      </c>
      <c r="I9206" s="6">
        <v>0</v>
      </c>
      <c r="J9206">
        <v>2</v>
      </c>
      <c r="K9206" t="str">
        <f>_xlfn.XLOOKUP(fCompras!F9206,dComprador!$A$2:$A$7,dComprador!$B$2:$B$7)</f>
        <v>Alon</v>
      </c>
      <c r="L9206" t="str">
        <f>_xlfn.XLOOKUP(J9206,dFornecedor!$A$2:$A$6,dFornecedor!$B$2:$B$6)</f>
        <v>Minerva</v>
      </c>
      <c r="M9206" t="str">
        <f>_xlfn.XLOOKUP(G9206,dMateriaPrima!$A$2:$A$12,dMateriaPrima!$B$2:$B$12)</f>
        <v>Cimento</v>
      </c>
      <c r="N9206" s="2">
        <f>_xlfn.XLOOKUP(G9206,dMateriaPrima!$A$2:$A$12,dMateriaPrima!$C$2:$C$12)</f>
        <v>23</v>
      </c>
      <c r="O9206" s="3">
        <f t="shared" si="715"/>
        <v>1357</v>
      </c>
      <c r="P9206" s="4">
        <f t="shared" si="716"/>
        <v>0</v>
      </c>
      <c r="Q9206" s="3">
        <f t="shared" si="717"/>
        <v>1357</v>
      </c>
      <c r="R9206" t="str">
        <f t="shared" si="718"/>
        <v>Em atraso</v>
      </c>
      <c r="S9206" s="5">
        <f t="shared" si="719"/>
        <v>3</v>
      </c>
    </row>
    <row r="9207" spans="1:19" x14ac:dyDescent="0.25">
      <c r="A9207">
        <v>9206</v>
      </c>
      <c r="B9207" s="1">
        <v>44503</v>
      </c>
      <c r="C9207" s="1">
        <v>44504</v>
      </c>
      <c r="D9207" s="1">
        <v>44521</v>
      </c>
      <c r="E9207" s="1">
        <v>44525</v>
      </c>
      <c r="F9207">
        <v>1</v>
      </c>
      <c r="G9207">
        <v>1</v>
      </c>
      <c r="H9207">
        <v>587</v>
      </c>
      <c r="I9207" s="6">
        <v>0</v>
      </c>
      <c r="J9207">
        <v>3</v>
      </c>
      <c r="K9207" t="str">
        <f>_xlfn.XLOOKUP(fCompras!F9207,dComprador!$A$2:$A$7,dComprador!$B$2:$B$7)</f>
        <v>Alon</v>
      </c>
      <c r="L9207" t="str">
        <f>_xlfn.XLOOKUP(J9207,dFornecedor!$A$2:$A$6,dFornecedor!$B$2:$B$6)</f>
        <v>StepUp</v>
      </c>
      <c r="M9207" t="str">
        <f>_xlfn.XLOOKUP(G9207,dMateriaPrima!$A$2:$A$12,dMateriaPrima!$B$2:$B$12)</f>
        <v>Tecido</v>
      </c>
      <c r="N9207" s="2">
        <f>_xlfn.XLOOKUP(G9207,dMateriaPrima!$A$2:$A$12,dMateriaPrima!$C$2:$C$12)</f>
        <v>18</v>
      </c>
      <c r="O9207" s="3">
        <f t="shared" si="715"/>
        <v>10566</v>
      </c>
      <c r="P9207" s="4">
        <f t="shared" si="716"/>
        <v>0</v>
      </c>
      <c r="Q9207" s="3">
        <f t="shared" si="717"/>
        <v>10566</v>
      </c>
      <c r="R9207" t="str">
        <f t="shared" si="718"/>
        <v>Em atraso</v>
      </c>
      <c r="S9207" s="5">
        <f t="shared" si="719"/>
        <v>4</v>
      </c>
    </row>
    <row r="9208" spans="1:19" x14ac:dyDescent="0.25">
      <c r="A9208">
        <v>9207</v>
      </c>
      <c r="B9208" s="1">
        <v>44503</v>
      </c>
      <c r="C9208" s="1">
        <v>44509</v>
      </c>
      <c r="D9208" s="1">
        <v>44524</v>
      </c>
      <c r="E9208" s="1">
        <v>44524</v>
      </c>
      <c r="F9208">
        <v>1</v>
      </c>
      <c r="G9208">
        <v>7</v>
      </c>
      <c r="H9208">
        <v>101</v>
      </c>
      <c r="I9208" s="6">
        <v>0</v>
      </c>
      <c r="J9208">
        <v>2</v>
      </c>
      <c r="K9208" t="str">
        <f>_xlfn.XLOOKUP(fCompras!F9208,dComprador!$A$2:$A$7,dComprador!$B$2:$B$7)</f>
        <v>Alon</v>
      </c>
      <c r="L9208" t="str">
        <f>_xlfn.XLOOKUP(J9208,dFornecedor!$A$2:$A$6,dFornecedor!$B$2:$B$6)</f>
        <v>Minerva</v>
      </c>
      <c r="M9208" t="str">
        <f>_xlfn.XLOOKUP(G9208,dMateriaPrima!$A$2:$A$12,dMateriaPrima!$B$2:$B$12)</f>
        <v>Poliéster</v>
      </c>
      <c r="N9208" s="2">
        <f>_xlfn.XLOOKUP(G9208,dMateriaPrima!$A$2:$A$12,dMateriaPrima!$C$2:$C$12)</f>
        <v>8</v>
      </c>
      <c r="O9208" s="3">
        <f t="shared" si="715"/>
        <v>808</v>
      </c>
      <c r="P9208" s="4">
        <f t="shared" si="716"/>
        <v>0</v>
      </c>
      <c r="Q9208" s="3">
        <f t="shared" si="717"/>
        <v>808</v>
      </c>
      <c r="R9208" t="str">
        <f t="shared" si="718"/>
        <v>No prazo</v>
      </c>
      <c r="S9208" s="5">
        <f t="shared" si="719"/>
        <v>0</v>
      </c>
    </row>
    <row r="9209" spans="1:19" x14ac:dyDescent="0.25">
      <c r="A9209">
        <v>9208</v>
      </c>
      <c r="B9209" s="1">
        <v>44503</v>
      </c>
      <c r="C9209" s="1">
        <v>44511</v>
      </c>
      <c r="D9209" s="1">
        <v>44521</v>
      </c>
      <c r="E9209" s="1">
        <v>44523</v>
      </c>
      <c r="F9209">
        <v>1</v>
      </c>
      <c r="G9209">
        <v>10</v>
      </c>
      <c r="H9209">
        <v>82</v>
      </c>
      <c r="I9209" s="6">
        <v>0</v>
      </c>
      <c r="J9209">
        <v>3</v>
      </c>
      <c r="K9209" t="str">
        <f>_xlfn.XLOOKUP(fCompras!F9209,dComprador!$A$2:$A$7,dComprador!$B$2:$B$7)</f>
        <v>Alon</v>
      </c>
      <c r="L9209" t="str">
        <f>_xlfn.XLOOKUP(J9209,dFornecedor!$A$2:$A$6,dFornecedor!$B$2:$B$6)</f>
        <v>StepUp</v>
      </c>
      <c r="M9209" t="str">
        <f>_xlfn.XLOOKUP(G9209,dMateriaPrima!$A$2:$A$12,dMateriaPrima!$B$2:$B$12)</f>
        <v>Pedra Britada</v>
      </c>
      <c r="N9209" s="2">
        <f>_xlfn.XLOOKUP(G9209,dMateriaPrima!$A$2:$A$12,dMateriaPrima!$C$2:$C$12)</f>
        <v>56</v>
      </c>
      <c r="O9209" s="3">
        <f t="shared" si="715"/>
        <v>4592</v>
      </c>
      <c r="P9209" s="4">
        <f t="shared" si="716"/>
        <v>0</v>
      </c>
      <c r="Q9209" s="3">
        <f t="shared" si="717"/>
        <v>4592</v>
      </c>
      <c r="R9209" t="str">
        <f t="shared" si="718"/>
        <v>Em atraso</v>
      </c>
      <c r="S9209" s="5">
        <f t="shared" si="719"/>
        <v>2</v>
      </c>
    </row>
    <row r="9210" spans="1:19" x14ac:dyDescent="0.25">
      <c r="A9210">
        <v>9209</v>
      </c>
      <c r="B9210" s="1">
        <v>44503</v>
      </c>
      <c r="C9210" s="1">
        <v>44503</v>
      </c>
      <c r="D9210" s="1">
        <v>44534</v>
      </c>
      <c r="E9210" s="1">
        <v>44540</v>
      </c>
      <c r="F9210">
        <v>1</v>
      </c>
      <c r="G9210">
        <v>5</v>
      </c>
      <c r="H9210">
        <v>480</v>
      </c>
      <c r="I9210" s="6">
        <v>0</v>
      </c>
      <c r="J9210">
        <v>2</v>
      </c>
      <c r="K9210" t="str">
        <f>_xlfn.XLOOKUP(fCompras!F9210,dComprador!$A$2:$A$7,dComprador!$B$2:$B$7)</f>
        <v>Alon</v>
      </c>
      <c r="L9210" t="str">
        <f>_xlfn.XLOOKUP(J9210,dFornecedor!$A$2:$A$6,dFornecedor!$B$2:$B$6)</f>
        <v>Minerva</v>
      </c>
      <c r="M9210" t="str">
        <f>_xlfn.XLOOKUP(G9210,dMateriaPrima!$A$2:$A$12,dMateriaPrima!$B$2:$B$12)</f>
        <v>Areia</v>
      </c>
      <c r="N9210" s="2">
        <f>_xlfn.XLOOKUP(G9210,dMateriaPrima!$A$2:$A$12,dMateriaPrima!$C$2:$C$12)</f>
        <v>3.59</v>
      </c>
      <c r="O9210" s="3">
        <f t="shared" si="715"/>
        <v>1723.1999999999998</v>
      </c>
      <c r="P9210" s="4">
        <f t="shared" si="716"/>
        <v>0</v>
      </c>
      <c r="Q9210" s="3">
        <f t="shared" si="717"/>
        <v>1723.1999999999998</v>
      </c>
      <c r="R9210" t="str">
        <f t="shared" si="718"/>
        <v>Em atraso</v>
      </c>
      <c r="S9210" s="5">
        <f t="shared" si="719"/>
        <v>6</v>
      </c>
    </row>
    <row r="9211" spans="1:19" x14ac:dyDescent="0.25">
      <c r="A9211">
        <v>9210</v>
      </c>
      <c r="B9211" s="1">
        <v>44503</v>
      </c>
      <c r="C9211" s="1">
        <v>44504</v>
      </c>
      <c r="D9211" s="1">
        <v>44525</v>
      </c>
      <c r="E9211" s="1">
        <v>44523</v>
      </c>
      <c r="F9211">
        <v>1</v>
      </c>
      <c r="G9211">
        <v>4</v>
      </c>
      <c r="H9211">
        <v>183</v>
      </c>
      <c r="I9211" s="6">
        <v>0</v>
      </c>
      <c r="J9211">
        <v>4</v>
      </c>
      <c r="K9211" t="str">
        <f>_xlfn.XLOOKUP(fCompras!F9211,dComprador!$A$2:$A$7,dComprador!$B$2:$B$7)</f>
        <v>Alon</v>
      </c>
      <c r="L9211" t="str">
        <f>_xlfn.XLOOKUP(J9211,dFornecedor!$A$2:$A$6,dFornecedor!$B$2:$B$6)</f>
        <v>AlphaOmega</v>
      </c>
      <c r="M9211" t="str">
        <f>_xlfn.XLOOKUP(G9211,dMateriaPrima!$A$2:$A$12,dMateriaPrima!$B$2:$B$12)</f>
        <v>Madeira</v>
      </c>
      <c r="N9211" s="2">
        <f>_xlfn.XLOOKUP(G9211,dMateriaPrima!$A$2:$A$12,dMateriaPrima!$C$2:$C$12)</f>
        <v>168</v>
      </c>
      <c r="O9211" s="3">
        <f t="shared" si="715"/>
        <v>30744</v>
      </c>
      <c r="P9211" s="4">
        <f t="shared" si="716"/>
        <v>0</v>
      </c>
      <c r="Q9211" s="3">
        <f t="shared" si="717"/>
        <v>30744</v>
      </c>
      <c r="R9211" t="str">
        <f t="shared" si="718"/>
        <v>No prazo</v>
      </c>
      <c r="S9211" s="5">
        <f t="shared" si="719"/>
        <v>0</v>
      </c>
    </row>
    <row r="9212" spans="1:19" x14ac:dyDescent="0.25">
      <c r="A9212">
        <v>9211</v>
      </c>
      <c r="B9212" s="1">
        <v>44503</v>
      </c>
      <c r="C9212" s="1">
        <v>44503</v>
      </c>
      <c r="D9212" s="1">
        <v>44525</v>
      </c>
      <c r="E9212" s="1">
        <v>44529</v>
      </c>
      <c r="F9212">
        <v>1</v>
      </c>
      <c r="G9212">
        <v>5</v>
      </c>
      <c r="H9212">
        <v>261</v>
      </c>
      <c r="I9212" s="6">
        <v>0.2</v>
      </c>
      <c r="J9212">
        <v>2</v>
      </c>
      <c r="K9212" t="str">
        <f>_xlfn.XLOOKUP(fCompras!F9212,dComprador!$A$2:$A$7,dComprador!$B$2:$B$7)</f>
        <v>Alon</v>
      </c>
      <c r="L9212" t="str">
        <f>_xlfn.XLOOKUP(J9212,dFornecedor!$A$2:$A$6,dFornecedor!$B$2:$B$6)</f>
        <v>Minerva</v>
      </c>
      <c r="M9212" t="str">
        <f>_xlfn.XLOOKUP(G9212,dMateriaPrima!$A$2:$A$12,dMateriaPrima!$B$2:$B$12)</f>
        <v>Areia</v>
      </c>
      <c r="N9212" s="2">
        <f>_xlfn.XLOOKUP(G9212,dMateriaPrima!$A$2:$A$12,dMateriaPrima!$C$2:$C$12)</f>
        <v>3.59</v>
      </c>
      <c r="O9212" s="3">
        <f t="shared" si="715"/>
        <v>936.99</v>
      </c>
      <c r="P9212" s="4">
        <f t="shared" si="716"/>
        <v>187.39800000000002</v>
      </c>
      <c r="Q9212" s="3">
        <f t="shared" si="717"/>
        <v>749.59199999999998</v>
      </c>
      <c r="R9212" t="str">
        <f t="shared" si="718"/>
        <v>Em atraso</v>
      </c>
      <c r="S9212" s="5">
        <f t="shared" si="719"/>
        <v>4</v>
      </c>
    </row>
    <row r="9213" spans="1:19" x14ac:dyDescent="0.25">
      <c r="A9213">
        <v>9212</v>
      </c>
      <c r="B9213" s="1">
        <v>44503</v>
      </c>
      <c r="C9213" s="1">
        <v>44505</v>
      </c>
      <c r="D9213" s="1">
        <v>44526</v>
      </c>
      <c r="E9213" s="1">
        <v>44530</v>
      </c>
      <c r="F9213">
        <v>1</v>
      </c>
      <c r="G9213">
        <v>11</v>
      </c>
      <c r="H9213">
        <v>198</v>
      </c>
      <c r="I9213" s="6">
        <v>0</v>
      </c>
      <c r="J9213">
        <v>2</v>
      </c>
      <c r="K9213" t="str">
        <f>_xlfn.XLOOKUP(fCompras!F9213,dComprador!$A$2:$A$7,dComprador!$B$2:$B$7)</f>
        <v>Alon</v>
      </c>
      <c r="L9213" t="str">
        <f>_xlfn.XLOOKUP(J9213,dFornecedor!$A$2:$A$6,dFornecedor!$B$2:$B$6)</f>
        <v>Minerva</v>
      </c>
      <c r="M9213" t="str">
        <f>_xlfn.XLOOKUP(G9213,dMateriaPrima!$A$2:$A$12,dMateriaPrima!$B$2:$B$12)</f>
        <v>Papel</v>
      </c>
      <c r="N9213" s="2">
        <f>_xlfn.XLOOKUP(G9213,dMateriaPrima!$A$2:$A$12,dMateriaPrima!$C$2:$C$12)</f>
        <v>9</v>
      </c>
      <c r="O9213" s="3">
        <f t="shared" si="715"/>
        <v>1782</v>
      </c>
      <c r="P9213" s="4">
        <f t="shared" si="716"/>
        <v>0</v>
      </c>
      <c r="Q9213" s="3">
        <f t="shared" si="717"/>
        <v>1782</v>
      </c>
      <c r="R9213" t="str">
        <f t="shared" si="718"/>
        <v>Em atraso</v>
      </c>
      <c r="S9213" s="5">
        <f t="shared" si="719"/>
        <v>4</v>
      </c>
    </row>
    <row r="9214" spans="1:19" x14ac:dyDescent="0.25">
      <c r="A9214">
        <v>9213</v>
      </c>
      <c r="B9214" s="1">
        <v>44504</v>
      </c>
      <c r="C9214" s="1">
        <v>44504</v>
      </c>
      <c r="D9214" s="1">
        <v>44511</v>
      </c>
      <c r="E9214" s="1">
        <v>44513</v>
      </c>
      <c r="F9214">
        <v>4</v>
      </c>
      <c r="G9214">
        <v>5</v>
      </c>
      <c r="H9214">
        <v>421</v>
      </c>
      <c r="I9214" s="6">
        <v>0</v>
      </c>
      <c r="J9214">
        <v>2</v>
      </c>
      <c r="K9214" t="str">
        <f>_xlfn.XLOOKUP(fCompras!F9214,dComprador!$A$2:$A$7,dComprador!$B$2:$B$7)</f>
        <v>Lira</v>
      </c>
      <c r="L9214" t="str">
        <f>_xlfn.XLOOKUP(J9214,dFornecedor!$A$2:$A$6,dFornecedor!$B$2:$B$6)</f>
        <v>Minerva</v>
      </c>
      <c r="M9214" t="str">
        <f>_xlfn.XLOOKUP(G9214,dMateriaPrima!$A$2:$A$12,dMateriaPrima!$B$2:$B$12)</f>
        <v>Areia</v>
      </c>
      <c r="N9214" s="2">
        <f>_xlfn.XLOOKUP(G9214,dMateriaPrima!$A$2:$A$12,dMateriaPrima!$C$2:$C$12)</f>
        <v>3.59</v>
      </c>
      <c r="O9214" s="3">
        <f t="shared" si="715"/>
        <v>1511.3899999999999</v>
      </c>
      <c r="P9214" s="4">
        <f t="shared" si="716"/>
        <v>0</v>
      </c>
      <c r="Q9214" s="3">
        <f t="shared" si="717"/>
        <v>1511.3899999999999</v>
      </c>
      <c r="R9214" t="str">
        <f t="shared" si="718"/>
        <v>Em atraso</v>
      </c>
      <c r="S9214" s="5">
        <f t="shared" si="719"/>
        <v>2</v>
      </c>
    </row>
    <row r="9215" spans="1:19" x14ac:dyDescent="0.25">
      <c r="A9215">
        <v>9214</v>
      </c>
      <c r="B9215" s="1">
        <v>44504</v>
      </c>
      <c r="C9215" s="1">
        <v>44505</v>
      </c>
      <c r="D9215" s="1">
        <v>44512</v>
      </c>
      <c r="E9215" s="1">
        <v>44514</v>
      </c>
      <c r="F9215">
        <v>4</v>
      </c>
      <c r="G9215">
        <v>5</v>
      </c>
      <c r="H9215">
        <v>267</v>
      </c>
      <c r="I9215" s="6">
        <v>0</v>
      </c>
      <c r="J9215">
        <v>3</v>
      </c>
      <c r="K9215" t="str">
        <f>_xlfn.XLOOKUP(fCompras!F9215,dComprador!$A$2:$A$7,dComprador!$B$2:$B$7)</f>
        <v>Lira</v>
      </c>
      <c r="L9215" t="str">
        <f>_xlfn.XLOOKUP(J9215,dFornecedor!$A$2:$A$6,dFornecedor!$B$2:$B$6)</f>
        <v>StepUp</v>
      </c>
      <c r="M9215" t="str">
        <f>_xlfn.XLOOKUP(G9215,dMateriaPrima!$A$2:$A$12,dMateriaPrima!$B$2:$B$12)</f>
        <v>Areia</v>
      </c>
      <c r="N9215" s="2">
        <f>_xlfn.XLOOKUP(G9215,dMateriaPrima!$A$2:$A$12,dMateriaPrima!$C$2:$C$12)</f>
        <v>3.59</v>
      </c>
      <c r="O9215" s="3">
        <f t="shared" si="715"/>
        <v>958.53</v>
      </c>
      <c r="P9215" s="4">
        <f t="shared" si="716"/>
        <v>0</v>
      </c>
      <c r="Q9215" s="3">
        <f t="shared" si="717"/>
        <v>958.53</v>
      </c>
      <c r="R9215" t="str">
        <f t="shared" si="718"/>
        <v>Em atraso</v>
      </c>
      <c r="S9215" s="5">
        <f t="shared" si="719"/>
        <v>2</v>
      </c>
    </row>
    <row r="9216" spans="1:19" x14ac:dyDescent="0.25">
      <c r="A9216">
        <v>9215</v>
      </c>
      <c r="B9216" s="1">
        <v>44504</v>
      </c>
      <c r="C9216" s="1">
        <v>44504</v>
      </c>
      <c r="D9216" s="1">
        <v>44511</v>
      </c>
      <c r="E9216" s="1">
        <v>44515</v>
      </c>
      <c r="F9216">
        <v>4</v>
      </c>
      <c r="G9216">
        <v>1</v>
      </c>
      <c r="H9216">
        <v>23</v>
      </c>
      <c r="I9216" s="6">
        <v>0</v>
      </c>
      <c r="J9216">
        <v>2</v>
      </c>
      <c r="K9216" t="str">
        <f>_xlfn.XLOOKUP(fCompras!F9216,dComprador!$A$2:$A$7,dComprador!$B$2:$B$7)</f>
        <v>Lira</v>
      </c>
      <c r="L9216" t="str">
        <f>_xlfn.XLOOKUP(J9216,dFornecedor!$A$2:$A$6,dFornecedor!$B$2:$B$6)</f>
        <v>Minerva</v>
      </c>
      <c r="M9216" t="str">
        <f>_xlfn.XLOOKUP(G9216,dMateriaPrima!$A$2:$A$12,dMateriaPrima!$B$2:$B$12)</f>
        <v>Tecido</v>
      </c>
      <c r="N9216" s="2">
        <f>_xlfn.XLOOKUP(G9216,dMateriaPrima!$A$2:$A$12,dMateriaPrima!$C$2:$C$12)</f>
        <v>18</v>
      </c>
      <c r="O9216" s="3">
        <f t="shared" si="715"/>
        <v>414</v>
      </c>
      <c r="P9216" s="4">
        <f t="shared" si="716"/>
        <v>0</v>
      </c>
      <c r="Q9216" s="3">
        <f t="shared" si="717"/>
        <v>414</v>
      </c>
      <c r="R9216" t="str">
        <f t="shared" si="718"/>
        <v>Em atraso</v>
      </c>
      <c r="S9216" s="5">
        <f t="shared" si="719"/>
        <v>4</v>
      </c>
    </row>
    <row r="9217" spans="1:19" x14ac:dyDescent="0.25">
      <c r="A9217">
        <v>9216</v>
      </c>
      <c r="B9217" s="1">
        <v>44504</v>
      </c>
      <c r="C9217" s="1">
        <v>44512</v>
      </c>
      <c r="D9217" s="1">
        <v>44512</v>
      </c>
      <c r="E9217" s="1">
        <v>44517</v>
      </c>
      <c r="F9217">
        <v>4</v>
      </c>
      <c r="G9217">
        <v>7</v>
      </c>
      <c r="H9217">
        <v>79</v>
      </c>
      <c r="I9217" s="6">
        <v>0</v>
      </c>
      <c r="J9217">
        <v>1</v>
      </c>
      <c r="K9217" t="str">
        <f>_xlfn.XLOOKUP(fCompras!F9217,dComprador!$A$2:$A$7,dComprador!$B$2:$B$7)</f>
        <v>Lira</v>
      </c>
      <c r="L9217" t="str">
        <f>_xlfn.XLOOKUP(J9217,dFornecedor!$A$2:$A$6,dFornecedor!$B$2:$B$6)</f>
        <v>NorthShore</v>
      </c>
      <c r="M9217" t="str">
        <f>_xlfn.XLOOKUP(G9217,dMateriaPrima!$A$2:$A$12,dMateriaPrima!$B$2:$B$12)</f>
        <v>Poliéster</v>
      </c>
      <c r="N9217" s="2">
        <f>_xlfn.XLOOKUP(G9217,dMateriaPrima!$A$2:$A$12,dMateriaPrima!$C$2:$C$12)</f>
        <v>8</v>
      </c>
      <c r="O9217" s="3">
        <f t="shared" si="715"/>
        <v>632</v>
      </c>
      <c r="P9217" s="4">
        <f t="shared" si="716"/>
        <v>0</v>
      </c>
      <c r="Q9217" s="3">
        <f t="shared" si="717"/>
        <v>632</v>
      </c>
      <c r="R9217" t="str">
        <f t="shared" si="718"/>
        <v>Em atraso</v>
      </c>
      <c r="S9217" s="5">
        <f t="shared" si="719"/>
        <v>5</v>
      </c>
    </row>
    <row r="9218" spans="1:19" x14ac:dyDescent="0.25">
      <c r="A9218">
        <v>9217</v>
      </c>
      <c r="B9218" s="1">
        <v>44504</v>
      </c>
      <c r="C9218" s="1">
        <v>44514</v>
      </c>
      <c r="D9218" s="1">
        <v>44521</v>
      </c>
      <c r="E9218" s="1">
        <v>44525</v>
      </c>
      <c r="F9218">
        <v>1</v>
      </c>
      <c r="G9218">
        <v>9</v>
      </c>
      <c r="H9218">
        <v>371</v>
      </c>
      <c r="I9218" s="6">
        <v>0.25</v>
      </c>
      <c r="J9218">
        <v>3</v>
      </c>
      <c r="K9218" t="str">
        <f>_xlfn.XLOOKUP(fCompras!F9218,dComprador!$A$2:$A$7,dComprador!$B$2:$B$7)</f>
        <v>Alon</v>
      </c>
      <c r="L9218" t="str">
        <f>_xlfn.XLOOKUP(J9218,dFornecedor!$A$2:$A$6,dFornecedor!$B$2:$B$6)</f>
        <v>StepUp</v>
      </c>
      <c r="M9218" t="str">
        <f>_xlfn.XLOOKUP(G9218,dMateriaPrima!$A$2:$A$12,dMateriaPrima!$B$2:$B$12)</f>
        <v>Couro</v>
      </c>
      <c r="N9218" s="2">
        <f>_xlfn.XLOOKUP(G9218,dMateriaPrima!$A$2:$A$12,dMateriaPrima!$C$2:$C$12)</f>
        <v>4.4000000000000004</v>
      </c>
      <c r="O9218" s="3">
        <f t="shared" si="715"/>
        <v>1632.4</v>
      </c>
      <c r="P9218" s="4">
        <f t="shared" si="716"/>
        <v>408.1</v>
      </c>
      <c r="Q9218" s="3">
        <f t="shared" si="717"/>
        <v>1224.3000000000002</v>
      </c>
      <c r="R9218" t="str">
        <f t="shared" si="718"/>
        <v>Em atraso</v>
      </c>
      <c r="S9218" s="5">
        <f t="shared" si="719"/>
        <v>4</v>
      </c>
    </row>
    <row r="9219" spans="1:19" x14ac:dyDescent="0.25">
      <c r="A9219">
        <v>9218</v>
      </c>
      <c r="B9219" s="1">
        <v>44504</v>
      </c>
      <c r="C9219" s="1">
        <v>44505</v>
      </c>
      <c r="D9219" s="1">
        <v>44525</v>
      </c>
      <c r="E9219" s="1">
        <v>44525</v>
      </c>
      <c r="F9219">
        <v>1</v>
      </c>
      <c r="G9219">
        <v>9</v>
      </c>
      <c r="H9219">
        <v>2</v>
      </c>
      <c r="I9219" s="6">
        <v>0</v>
      </c>
      <c r="J9219">
        <v>3</v>
      </c>
      <c r="K9219" t="str">
        <f>_xlfn.XLOOKUP(fCompras!F9219,dComprador!$A$2:$A$7,dComprador!$B$2:$B$7)</f>
        <v>Alon</v>
      </c>
      <c r="L9219" t="str">
        <f>_xlfn.XLOOKUP(J9219,dFornecedor!$A$2:$A$6,dFornecedor!$B$2:$B$6)</f>
        <v>StepUp</v>
      </c>
      <c r="M9219" t="str">
        <f>_xlfn.XLOOKUP(G9219,dMateriaPrima!$A$2:$A$12,dMateriaPrima!$B$2:$B$12)</f>
        <v>Couro</v>
      </c>
      <c r="N9219" s="2">
        <f>_xlfn.XLOOKUP(G9219,dMateriaPrima!$A$2:$A$12,dMateriaPrima!$C$2:$C$12)</f>
        <v>4.4000000000000004</v>
      </c>
      <c r="O9219" s="3">
        <f t="shared" ref="O9219:O9282" si="720">PRODUCT(H9219,N9219)</f>
        <v>8.8000000000000007</v>
      </c>
      <c r="P9219" s="4">
        <f t="shared" ref="P9219:P9282" si="721">PRODUCT(O9219,I9219)</f>
        <v>0</v>
      </c>
      <c r="Q9219" s="3">
        <f t="shared" ref="Q9219:Q9282" si="722">O9219-P9219</f>
        <v>8.8000000000000007</v>
      </c>
      <c r="R9219" t="str">
        <f t="shared" ref="R9219:R9282" si="723">IF(E9219&lt;=D9219,"No prazo",IF(E9219&gt;D9219,"Em atraso"))</f>
        <v>No prazo</v>
      </c>
      <c r="S9219" s="5">
        <f t="shared" ref="S9219:S9282" si="724">IF(E9219 &gt;D9219, E9219-D9219,0)</f>
        <v>0</v>
      </c>
    </row>
    <row r="9220" spans="1:19" x14ac:dyDescent="0.25">
      <c r="A9220">
        <v>9219</v>
      </c>
      <c r="B9220" s="1">
        <v>44504</v>
      </c>
      <c r="C9220" s="1">
        <v>44513</v>
      </c>
      <c r="D9220" s="1">
        <v>44535</v>
      </c>
      <c r="E9220" s="1">
        <v>44539</v>
      </c>
      <c r="F9220">
        <v>1</v>
      </c>
      <c r="G9220">
        <v>8</v>
      </c>
      <c r="H9220">
        <v>88</v>
      </c>
      <c r="I9220" s="6">
        <v>0</v>
      </c>
      <c r="J9220">
        <v>3</v>
      </c>
      <c r="K9220" t="str">
        <f>_xlfn.XLOOKUP(fCompras!F9220,dComprador!$A$2:$A$7,dComprador!$B$2:$B$7)</f>
        <v>Alon</v>
      </c>
      <c r="L9220" t="str">
        <f>_xlfn.XLOOKUP(J9220,dFornecedor!$A$2:$A$6,dFornecedor!$B$2:$B$6)</f>
        <v>StepUp</v>
      </c>
      <c r="M9220" t="str">
        <f>_xlfn.XLOOKUP(G9220,dMateriaPrima!$A$2:$A$12,dMateriaPrima!$B$2:$B$12)</f>
        <v>Cimento</v>
      </c>
      <c r="N9220" s="2">
        <f>_xlfn.XLOOKUP(G9220,dMateriaPrima!$A$2:$A$12,dMateriaPrima!$C$2:$C$12)</f>
        <v>23</v>
      </c>
      <c r="O9220" s="3">
        <f t="shared" si="720"/>
        <v>2024</v>
      </c>
      <c r="P9220" s="4">
        <f t="shared" si="721"/>
        <v>0</v>
      </c>
      <c r="Q9220" s="3">
        <f t="shared" si="722"/>
        <v>2024</v>
      </c>
      <c r="R9220" t="str">
        <f t="shared" si="723"/>
        <v>Em atraso</v>
      </c>
      <c r="S9220" s="5">
        <f t="shared" si="724"/>
        <v>4</v>
      </c>
    </row>
    <row r="9221" spans="1:19" x14ac:dyDescent="0.25">
      <c r="A9221">
        <v>9220</v>
      </c>
      <c r="B9221" s="1">
        <v>44504</v>
      </c>
      <c r="C9221" s="1">
        <v>44505</v>
      </c>
      <c r="D9221" s="1">
        <v>44535</v>
      </c>
      <c r="E9221" s="1">
        <v>44541</v>
      </c>
      <c r="F9221">
        <v>1</v>
      </c>
      <c r="G9221">
        <v>4</v>
      </c>
      <c r="H9221">
        <v>200</v>
      </c>
      <c r="I9221" s="6">
        <v>0</v>
      </c>
      <c r="J9221">
        <v>3</v>
      </c>
      <c r="K9221" t="str">
        <f>_xlfn.XLOOKUP(fCompras!F9221,dComprador!$A$2:$A$7,dComprador!$B$2:$B$7)</f>
        <v>Alon</v>
      </c>
      <c r="L9221" t="str">
        <f>_xlfn.XLOOKUP(J9221,dFornecedor!$A$2:$A$6,dFornecedor!$B$2:$B$6)</f>
        <v>StepUp</v>
      </c>
      <c r="M9221" t="str">
        <f>_xlfn.XLOOKUP(G9221,dMateriaPrima!$A$2:$A$12,dMateriaPrima!$B$2:$B$12)</f>
        <v>Madeira</v>
      </c>
      <c r="N9221" s="2">
        <f>_xlfn.XLOOKUP(G9221,dMateriaPrima!$A$2:$A$12,dMateriaPrima!$C$2:$C$12)</f>
        <v>168</v>
      </c>
      <c r="O9221" s="3">
        <f t="shared" si="720"/>
        <v>33600</v>
      </c>
      <c r="P9221" s="4">
        <f t="shared" si="721"/>
        <v>0</v>
      </c>
      <c r="Q9221" s="3">
        <f t="shared" si="722"/>
        <v>33600</v>
      </c>
      <c r="R9221" t="str">
        <f t="shared" si="723"/>
        <v>Em atraso</v>
      </c>
      <c r="S9221" s="5">
        <f t="shared" si="724"/>
        <v>6</v>
      </c>
    </row>
    <row r="9222" spans="1:19" x14ac:dyDescent="0.25">
      <c r="A9222">
        <v>9221</v>
      </c>
      <c r="B9222" s="1">
        <v>44504</v>
      </c>
      <c r="C9222" s="1">
        <v>44504</v>
      </c>
      <c r="D9222" s="1">
        <v>44526</v>
      </c>
      <c r="E9222" s="1">
        <v>44529</v>
      </c>
      <c r="F9222">
        <v>1</v>
      </c>
      <c r="G9222">
        <v>9</v>
      </c>
      <c r="H9222">
        <v>117</v>
      </c>
      <c r="I9222" s="6">
        <v>0</v>
      </c>
      <c r="J9222">
        <v>2</v>
      </c>
      <c r="K9222" t="str">
        <f>_xlfn.XLOOKUP(fCompras!F9222,dComprador!$A$2:$A$7,dComprador!$B$2:$B$7)</f>
        <v>Alon</v>
      </c>
      <c r="L9222" t="str">
        <f>_xlfn.XLOOKUP(J9222,dFornecedor!$A$2:$A$6,dFornecedor!$B$2:$B$6)</f>
        <v>Minerva</v>
      </c>
      <c r="M9222" t="str">
        <f>_xlfn.XLOOKUP(G9222,dMateriaPrima!$A$2:$A$12,dMateriaPrima!$B$2:$B$12)</f>
        <v>Couro</v>
      </c>
      <c r="N9222" s="2">
        <f>_xlfn.XLOOKUP(G9222,dMateriaPrima!$A$2:$A$12,dMateriaPrima!$C$2:$C$12)</f>
        <v>4.4000000000000004</v>
      </c>
      <c r="O9222" s="3">
        <f t="shared" si="720"/>
        <v>514.80000000000007</v>
      </c>
      <c r="P9222" s="4">
        <f t="shared" si="721"/>
        <v>0</v>
      </c>
      <c r="Q9222" s="3">
        <f t="shared" si="722"/>
        <v>514.80000000000007</v>
      </c>
      <c r="R9222" t="str">
        <f t="shared" si="723"/>
        <v>Em atraso</v>
      </c>
      <c r="S9222" s="5">
        <f t="shared" si="724"/>
        <v>3</v>
      </c>
    </row>
    <row r="9223" spans="1:19" x14ac:dyDescent="0.25">
      <c r="A9223">
        <v>9222</v>
      </c>
      <c r="B9223" s="1">
        <v>44505</v>
      </c>
      <c r="C9223" s="1">
        <v>44512</v>
      </c>
      <c r="D9223" s="1">
        <v>44514</v>
      </c>
      <c r="E9223" s="1">
        <v>44521</v>
      </c>
      <c r="F9223">
        <v>4</v>
      </c>
      <c r="G9223">
        <v>7</v>
      </c>
      <c r="H9223">
        <v>494</v>
      </c>
      <c r="I9223" s="6">
        <v>0</v>
      </c>
      <c r="J9223">
        <v>2</v>
      </c>
      <c r="K9223" t="str">
        <f>_xlfn.XLOOKUP(fCompras!F9223,dComprador!$A$2:$A$7,dComprador!$B$2:$B$7)</f>
        <v>Lira</v>
      </c>
      <c r="L9223" t="str">
        <f>_xlfn.XLOOKUP(J9223,dFornecedor!$A$2:$A$6,dFornecedor!$B$2:$B$6)</f>
        <v>Minerva</v>
      </c>
      <c r="M9223" t="str">
        <f>_xlfn.XLOOKUP(G9223,dMateriaPrima!$A$2:$A$12,dMateriaPrima!$B$2:$B$12)</f>
        <v>Poliéster</v>
      </c>
      <c r="N9223" s="2">
        <f>_xlfn.XLOOKUP(G9223,dMateriaPrima!$A$2:$A$12,dMateriaPrima!$C$2:$C$12)</f>
        <v>8</v>
      </c>
      <c r="O9223" s="3">
        <f t="shared" si="720"/>
        <v>3952</v>
      </c>
      <c r="P9223" s="4">
        <f t="shared" si="721"/>
        <v>0</v>
      </c>
      <c r="Q9223" s="3">
        <f t="shared" si="722"/>
        <v>3952</v>
      </c>
      <c r="R9223" t="str">
        <f t="shared" si="723"/>
        <v>Em atraso</v>
      </c>
      <c r="S9223" s="5">
        <f t="shared" si="724"/>
        <v>7</v>
      </c>
    </row>
    <row r="9224" spans="1:19" x14ac:dyDescent="0.25">
      <c r="A9224">
        <v>9223</v>
      </c>
      <c r="B9224" s="1">
        <v>44505</v>
      </c>
      <c r="C9224" s="1">
        <v>44506</v>
      </c>
      <c r="D9224" s="1">
        <v>44513</v>
      </c>
      <c r="E9224" s="1">
        <v>44514</v>
      </c>
      <c r="F9224">
        <v>4</v>
      </c>
      <c r="G9224">
        <v>10</v>
      </c>
      <c r="H9224">
        <v>84</v>
      </c>
      <c r="I9224" s="6">
        <v>0</v>
      </c>
      <c r="J9224">
        <v>3</v>
      </c>
      <c r="K9224" t="str">
        <f>_xlfn.XLOOKUP(fCompras!F9224,dComprador!$A$2:$A$7,dComprador!$B$2:$B$7)</f>
        <v>Lira</v>
      </c>
      <c r="L9224" t="str">
        <f>_xlfn.XLOOKUP(J9224,dFornecedor!$A$2:$A$6,dFornecedor!$B$2:$B$6)</f>
        <v>StepUp</v>
      </c>
      <c r="M9224" t="str">
        <f>_xlfn.XLOOKUP(G9224,dMateriaPrima!$A$2:$A$12,dMateriaPrima!$B$2:$B$12)</f>
        <v>Pedra Britada</v>
      </c>
      <c r="N9224" s="2">
        <f>_xlfn.XLOOKUP(G9224,dMateriaPrima!$A$2:$A$12,dMateriaPrima!$C$2:$C$12)</f>
        <v>56</v>
      </c>
      <c r="O9224" s="3">
        <f t="shared" si="720"/>
        <v>4704</v>
      </c>
      <c r="P9224" s="4">
        <f t="shared" si="721"/>
        <v>0</v>
      </c>
      <c r="Q9224" s="3">
        <f t="shared" si="722"/>
        <v>4704</v>
      </c>
      <c r="R9224" t="str">
        <f t="shared" si="723"/>
        <v>Em atraso</v>
      </c>
      <c r="S9224" s="5">
        <f t="shared" si="724"/>
        <v>1</v>
      </c>
    </row>
    <row r="9225" spans="1:19" x14ac:dyDescent="0.25">
      <c r="A9225">
        <v>9224</v>
      </c>
      <c r="B9225" s="1">
        <v>44505</v>
      </c>
      <c r="C9225" s="1">
        <v>44512</v>
      </c>
      <c r="D9225" s="1">
        <v>44513</v>
      </c>
      <c r="E9225" s="1">
        <v>44520</v>
      </c>
      <c r="F9225">
        <v>4</v>
      </c>
      <c r="G9225">
        <v>11</v>
      </c>
      <c r="H9225">
        <v>513</v>
      </c>
      <c r="I9225" s="6">
        <v>0</v>
      </c>
      <c r="J9225">
        <v>2</v>
      </c>
      <c r="K9225" t="str">
        <f>_xlfn.XLOOKUP(fCompras!F9225,dComprador!$A$2:$A$7,dComprador!$B$2:$B$7)</f>
        <v>Lira</v>
      </c>
      <c r="L9225" t="str">
        <f>_xlfn.XLOOKUP(J9225,dFornecedor!$A$2:$A$6,dFornecedor!$B$2:$B$6)</f>
        <v>Minerva</v>
      </c>
      <c r="M9225" t="str">
        <f>_xlfn.XLOOKUP(G9225,dMateriaPrima!$A$2:$A$12,dMateriaPrima!$B$2:$B$12)</f>
        <v>Papel</v>
      </c>
      <c r="N9225" s="2">
        <f>_xlfn.XLOOKUP(G9225,dMateriaPrima!$A$2:$A$12,dMateriaPrima!$C$2:$C$12)</f>
        <v>9</v>
      </c>
      <c r="O9225" s="3">
        <f t="shared" si="720"/>
        <v>4617</v>
      </c>
      <c r="P9225" s="4">
        <f t="shared" si="721"/>
        <v>0</v>
      </c>
      <c r="Q9225" s="3">
        <f t="shared" si="722"/>
        <v>4617</v>
      </c>
      <c r="R9225" t="str">
        <f t="shared" si="723"/>
        <v>Em atraso</v>
      </c>
      <c r="S9225" s="5">
        <f t="shared" si="724"/>
        <v>7</v>
      </c>
    </row>
    <row r="9226" spans="1:19" x14ac:dyDescent="0.25">
      <c r="A9226">
        <v>9225</v>
      </c>
      <c r="B9226" s="1">
        <v>44505</v>
      </c>
      <c r="C9226" s="1">
        <v>44505</v>
      </c>
      <c r="D9226" s="1">
        <v>44513</v>
      </c>
      <c r="E9226" s="1">
        <v>44514</v>
      </c>
      <c r="F9226">
        <v>4</v>
      </c>
      <c r="G9226">
        <v>7</v>
      </c>
      <c r="H9226">
        <v>115</v>
      </c>
      <c r="I9226" s="6">
        <v>0</v>
      </c>
      <c r="J9226">
        <v>2</v>
      </c>
      <c r="K9226" t="str">
        <f>_xlfn.XLOOKUP(fCompras!F9226,dComprador!$A$2:$A$7,dComprador!$B$2:$B$7)</f>
        <v>Lira</v>
      </c>
      <c r="L9226" t="str">
        <f>_xlfn.XLOOKUP(J9226,dFornecedor!$A$2:$A$6,dFornecedor!$B$2:$B$6)</f>
        <v>Minerva</v>
      </c>
      <c r="M9226" t="str">
        <f>_xlfn.XLOOKUP(G9226,dMateriaPrima!$A$2:$A$12,dMateriaPrima!$B$2:$B$12)</f>
        <v>Poliéster</v>
      </c>
      <c r="N9226" s="2">
        <f>_xlfn.XLOOKUP(G9226,dMateriaPrima!$A$2:$A$12,dMateriaPrima!$C$2:$C$12)</f>
        <v>8</v>
      </c>
      <c r="O9226" s="3">
        <f t="shared" si="720"/>
        <v>920</v>
      </c>
      <c r="P9226" s="4">
        <f t="shared" si="721"/>
        <v>0</v>
      </c>
      <c r="Q9226" s="3">
        <f t="shared" si="722"/>
        <v>920</v>
      </c>
      <c r="R9226" t="str">
        <f t="shared" si="723"/>
        <v>Em atraso</v>
      </c>
      <c r="S9226" s="5">
        <f t="shared" si="724"/>
        <v>1</v>
      </c>
    </row>
    <row r="9227" spans="1:19" x14ac:dyDescent="0.25">
      <c r="A9227">
        <v>9226</v>
      </c>
      <c r="B9227" s="1">
        <v>44505</v>
      </c>
      <c r="C9227" s="1">
        <v>44506</v>
      </c>
      <c r="D9227" s="1">
        <v>44525</v>
      </c>
      <c r="E9227" s="1">
        <v>44527</v>
      </c>
      <c r="F9227">
        <v>1</v>
      </c>
      <c r="G9227">
        <v>10</v>
      </c>
      <c r="H9227">
        <v>227</v>
      </c>
      <c r="I9227" s="6">
        <v>0</v>
      </c>
      <c r="J9227">
        <v>3</v>
      </c>
      <c r="K9227" t="str">
        <f>_xlfn.XLOOKUP(fCompras!F9227,dComprador!$A$2:$A$7,dComprador!$B$2:$B$7)</f>
        <v>Alon</v>
      </c>
      <c r="L9227" t="str">
        <f>_xlfn.XLOOKUP(J9227,dFornecedor!$A$2:$A$6,dFornecedor!$B$2:$B$6)</f>
        <v>StepUp</v>
      </c>
      <c r="M9227" t="str">
        <f>_xlfn.XLOOKUP(G9227,dMateriaPrima!$A$2:$A$12,dMateriaPrima!$B$2:$B$12)</f>
        <v>Pedra Britada</v>
      </c>
      <c r="N9227" s="2">
        <f>_xlfn.XLOOKUP(G9227,dMateriaPrima!$A$2:$A$12,dMateriaPrima!$C$2:$C$12)</f>
        <v>56</v>
      </c>
      <c r="O9227" s="3">
        <f t="shared" si="720"/>
        <v>12712</v>
      </c>
      <c r="P9227" s="4">
        <f t="shared" si="721"/>
        <v>0</v>
      </c>
      <c r="Q9227" s="3">
        <f t="shared" si="722"/>
        <v>12712</v>
      </c>
      <c r="R9227" t="str">
        <f t="shared" si="723"/>
        <v>Em atraso</v>
      </c>
      <c r="S9227" s="5">
        <f t="shared" si="724"/>
        <v>2</v>
      </c>
    </row>
    <row r="9228" spans="1:19" x14ac:dyDescent="0.25">
      <c r="A9228">
        <v>9227</v>
      </c>
      <c r="B9228" s="1">
        <v>44505</v>
      </c>
      <c r="C9228" s="1">
        <v>44512</v>
      </c>
      <c r="D9228" s="1">
        <v>44522</v>
      </c>
      <c r="E9228" s="1">
        <v>44525</v>
      </c>
      <c r="F9228">
        <v>1</v>
      </c>
      <c r="G9228">
        <v>1</v>
      </c>
      <c r="H9228">
        <v>278</v>
      </c>
      <c r="I9228" s="6">
        <v>0</v>
      </c>
      <c r="J9228">
        <v>3</v>
      </c>
      <c r="K9228" t="str">
        <f>_xlfn.XLOOKUP(fCompras!F9228,dComprador!$A$2:$A$7,dComprador!$B$2:$B$7)</f>
        <v>Alon</v>
      </c>
      <c r="L9228" t="str">
        <f>_xlfn.XLOOKUP(J9228,dFornecedor!$A$2:$A$6,dFornecedor!$B$2:$B$6)</f>
        <v>StepUp</v>
      </c>
      <c r="M9228" t="str">
        <f>_xlfn.XLOOKUP(G9228,dMateriaPrima!$A$2:$A$12,dMateriaPrima!$B$2:$B$12)</f>
        <v>Tecido</v>
      </c>
      <c r="N9228" s="2">
        <f>_xlfn.XLOOKUP(G9228,dMateriaPrima!$A$2:$A$12,dMateriaPrima!$C$2:$C$12)</f>
        <v>18</v>
      </c>
      <c r="O9228" s="3">
        <f t="shared" si="720"/>
        <v>5004</v>
      </c>
      <c r="P9228" s="4">
        <f t="shared" si="721"/>
        <v>0</v>
      </c>
      <c r="Q9228" s="3">
        <f t="shared" si="722"/>
        <v>5004</v>
      </c>
      <c r="R9228" t="str">
        <f t="shared" si="723"/>
        <v>Em atraso</v>
      </c>
      <c r="S9228" s="5">
        <f t="shared" si="724"/>
        <v>3</v>
      </c>
    </row>
    <row r="9229" spans="1:19" x14ac:dyDescent="0.25">
      <c r="A9229">
        <v>9228</v>
      </c>
      <c r="B9229" s="1">
        <v>44505</v>
      </c>
      <c r="C9229" s="1">
        <v>44512</v>
      </c>
      <c r="D9229" s="1">
        <v>44525</v>
      </c>
      <c r="E9229" s="1">
        <v>44524</v>
      </c>
      <c r="F9229">
        <v>1</v>
      </c>
      <c r="G9229">
        <v>8</v>
      </c>
      <c r="H9229">
        <v>372</v>
      </c>
      <c r="I9229" s="6">
        <v>0</v>
      </c>
      <c r="J9229">
        <v>3</v>
      </c>
      <c r="K9229" t="str">
        <f>_xlfn.XLOOKUP(fCompras!F9229,dComprador!$A$2:$A$7,dComprador!$B$2:$B$7)</f>
        <v>Alon</v>
      </c>
      <c r="L9229" t="str">
        <f>_xlfn.XLOOKUP(J9229,dFornecedor!$A$2:$A$6,dFornecedor!$B$2:$B$6)</f>
        <v>StepUp</v>
      </c>
      <c r="M9229" t="str">
        <f>_xlfn.XLOOKUP(G9229,dMateriaPrima!$A$2:$A$12,dMateriaPrima!$B$2:$B$12)</f>
        <v>Cimento</v>
      </c>
      <c r="N9229" s="2">
        <f>_xlfn.XLOOKUP(G9229,dMateriaPrima!$A$2:$A$12,dMateriaPrima!$C$2:$C$12)</f>
        <v>23</v>
      </c>
      <c r="O9229" s="3">
        <f t="shared" si="720"/>
        <v>8556</v>
      </c>
      <c r="P9229" s="4">
        <f t="shared" si="721"/>
        <v>0</v>
      </c>
      <c r="Q9229" s="3">
        <f t="shared" si="722"/>
        <v>8556</v>
      </c>
      <c r="R9229" t="str">
        <f t="shared" si="723"/>
        <v>No prazo</v>
      </c>
      <c r="S9229" s="5">
        <f t="shared" si="724"/>
        <v>0</v>
      </c>
    </row>
    <row r="9230" spans="1:19" x14ac:dyDescent="0.25">
      <c r="A9230">
        <v>9229</v>
      </c>
      <c r="B9230" s="1">
        <v>44505</v>
      </c>
      <c r="C9230" s="1">
        <v>44514</v>
      </c>
      <c r="D9230" s="1">
        <v>44525</v>
      </c>
      <c r="E9230" s="1">
        <v>44526</v>
      </c>
      <c r="F9230">
        <v>1</v>
      </c>
      <c r="G9230">
        <v>5</v>
      </c>
      <c r="H9230">
        <v>32</v>
      </c>
      <c r="I9230" s="6">
        <v>0</v>
      </c>
      <c r="J9230">
        <v>3</v>
      </c>
      <c r="K9230" t="str">
        <f>_xlfn.XLOOKUP(fCompras!F9230,dComprador!$A$2:$A$7,dComprador!$B$2:$B$7)</f>
        <v>Alon</v>
      </c>
      <c r="L9230" t="str">
        <f>_xlfn.XLOOKUP(J9230,dFornecedor!$A$2:$A$6,dFornecedor!$B$2:$B$6)</f>
        <v>StepUp</v>
      </c>
      <c r="M9230" t="str">
        <f>_xlfn.XLOOKUP(G9230,dMateriaPrima!$A$2:$A$12,dMateriaPrima!$B$2:$B$12)</f>
        <v>Areia</v>
      </c>
      <c r="N9230" s="2">
        <f>_xlfn.XLOOKUP(G9230,dMateriaPrima!$A$2:$A$12,dMateriaPrima!$C$2:$C$12)</f>
        <v>3.59</v>
      </c>
      <c r="O9230" s="3">
        <f t="shared" si="720"/>
        <v>114.88</v>
      </c>
      <c r="P9230" s="4">
        <f t="shared" si="721"/>
        <v>0</v>
      </c>
      <c r="Q9230" s="3">
        <f t="shared" si="722"/>
        <v>114.88</v>
      </c>
      <c r="R9230" t="str">
        <f t="shared" si="723"/>
        <v>Em atraso</v>
      </c>
      <c r="S9230" s="5">
        <f t="shared" si="724"/>
        <v>1</v>
      </c>
    </row>
    <row r="9231" spans="1:19" x14ac:dyDescent="0.25">
      <c r="A9231">
        <v>9230</v>
      </c>
      <c r="B9231" s="1">
        <v>44505</v>
      </c>
      <c r="C9231" s="1">
        <v>44507</v>
      </c>
      <c r="D9231" s="1">
        <v>44534</v>
      </c>
      <c r="E9231" s="1">
        <v>44539</v>
      </c>
      <c r="F9231">
        <v>1</v>
      </c>
      <c r="G9231">
        <v>9</v>
      </c>
      <c r="H9231">
        <v>221</v>
      </c>
      <c r="I9231" s="6">
        <v>0</v>
      </c>
      <c r="J9231">
        <v>1</v>
      </c>
      <c r="K9231" t="str">
        <f>_xlfn.XLOOKUP(fCompras!F9231,dComprador!$A$2:$A$7,dComprador!$B$2:$B$7)</f>
        <v>Alon</v>
      </c>
      <c r="L9231" t="str">
        <f>_xlfn.XLOOKUP(J9231,dFornecedor!$A$2:$A$6,dFornecedor!$B$2:$B$6)</f>
        <v>NorthShore</v>
      </c>
      <c r="M9231" t="str">
        <f>_xlfn.XLOOKUP(G9231,dMateriaPrima!$A$2:$A$12,dMateriaPrima!$B$2:$B$12)</f>
        <v>Couro</v>
      </c>
      <c r="N9231" s="2">
        <f>_xlfn.XLOOKUP(G9231,dMateriaPrima!$A$2:$A$12,dMateriaPrima!$C$2:$C$12)</f>
        <v>4.4000000000000004</v>
      </c>
      <c r="O9231" s="3">
        <f t="shared" si="720"/>
        <v>972.40000000000009</v>
      </c>
      <c r="P9231" s="4">
        <f t="shared" si="721"/>
        <v>0</v>
      </c>
      <c r="Q9231" s="3">
        <f t="shared" si="722"/>
        <v>972.40000000000009</v>
      </c>
      <c r="R9231" t="str">
        <f t="shared" si="723"/>
        <v>Em atraso</v>
      </c>
      <c r="S9231" s="5">
        <f t="shared" si="724"/>
        <v>5</v>
      </c>
    </row>
    <row r="9232" spans="1:19" x14ac:dyDescent="0.25">
      <c r="A9232">
        <v>9231</v>
      </c>
      <c r="B9232" s="1">
        <v>44505</v>
      </c>
      <c r="C9232" s="1">
        <v>44511</v>
      </c>
      <c r="D9232" s="1">
        <v>44535</v>
      </c>
      <c r="E9232" s="1">
        <v>44542</v>
      </c>
      <c r="F9232">
        <v>1</v>
      </c>
      <c r="G9232">
        <v>1</v>
      </c>
      <c r="H9232">
        <v>450</v>
      </c>
      <c r="I9232" s="6">
        <v>0</v>
      </c>
      <c r="J9232">
        <v>2</v>
      </c>
      <c r="K9232" t="str">
        <f>_xlfn.XLOOKUP(fCompras!F9232,dComprador!$A$2:$A$7,dComprador!$B$2:$B$7)</f>
        <v>Alon</v>
      </c>
      <c r="L9232" t="str">
        <f>_xlfn.XLOOKUP(J9232,dFornecedor!$A$2:$A$6,dFornecedor!$B$2:$B$6)</f>
        <v>Minerva</v>
      </c>
      <c r="M9232" t="str">
        <f>_xlfn.XLOOKUP(G9232,dMateriaPrima!$A$2:$A$12,dMateriaPrima!$B$2:$B$12)</f>
        <v>Tecido</v>
      </c>
      <c r="N9232" s="2">
        <f>_xlfn.XLOOKUP(G9232,dMateriaPrima!$A$2:$A$12,dMateriaPrima!$C$2:$C$12)</f>
        <v>18</v>
      </c>
      <c r="O9232" s="3">
        <f t="shared" si="720"/>
        <v>8100</v>
      </c>
      <c r="P9232" s="4">
        <f t="shared" si="721"/>
        <v>0</v>
      </c>
      <c r="Q9232" s="3">
        <f t="shared" si="722"/>
        <v>8100</v>
      </c>
      <c r="R9232" t="str">
        <f t="shared" si="723"/>
        <v>Em atraso</v>
      </c>
      <c r="S9232" s="5">
        <f t="shared" si="724"/>
        <v>7</v>
      </c>
    </row>
    <row r="9233" spans="1:19" x14ac:dyDescent="0.25">
      <c r="A9233">
        <v>9232</v>
      </c>
      <c r="B9233" s="1">
        <v>44505</v>
      </c>
      <c r="C9233" s="1">
        <v>44513</v>
      </c>
      <c r="D9233" s="1">
        <v>44529</v>
      </c>
      <c r="E9233" s="1">
        <v>44531</v>
      </c>
      <c r="F9233">
        <v>1</v>
      </c>
      <c r="G9233">
        <v>8</v>
      </c>
      <c r="H9233">
        <v>54</v>
      </c>
      <c r="I9233" s="6">
        <v>0</v>
      </c>
      <c r="J9233">
        <v>2</v>
      </c>
      <c r="K9233" t="str">
        <f>_xlfn.XLOOKUP(fCompras!F9233,dComprador!$A$2:$A$7,dComprador!$B$2:$B$7)</f>
        <v>Alon</v>
      </c>
      <c r="L9233" t="str">
        <f>_xlfn.XLOOKUP(J9233,dFornecedor!$A$2:$A$6,dFornecedor!$B$2:$B$6)</f>
        <v>Minerva</v>
      </c>
      <c r="M9233" t="str">
        <f>_xlfn.XLOOKUP(G9233,dMateriaPrima!$A$2:$A$12,dMateriaPrima!$B$2:$B$12)</f>
        <v>Cimento</v>
      </c>
      <c r="N9233" s="2">
        <f>_xlfn.XLOOKUP(G9233,dMateriaPrima!$A$2:$A$12,dMateriaPrima!$C$2:$C$12)</f>
        <v>23</v>
      </c>
      <c r="O9233" s="3">
        <f t="shared" si="720"/>
        <v>1242</v>
      </c>
      <c r="P9233" s="4">
        <f t="shared" si="721"/>
        <v>0</v>
      </c>
      <c r="Q9233" s="3">
        <f t="shared" si="722"/>
        <v>1242</v>
      </c>
      <c r="R9233" t="str">
        <f t="shared" si="723"/>
        <v>Em atraso</v>
      </c>
      <c r="S9233" s="5">
        <f t="shared" si="724"/>
        <v>2</v>
      </c>
    </row>
    <row r="9234" spans="1:19" x14ac:dyDescent="0.25">
      <c r="A9234">
        <v>9233</v>
      </c>
      <c r="B9234" s="1">
        <v>44506</v>
      </c>
      <c r="C9234" s="1">
        <v>44514</v>
      </c>
      <c r="D9234" s="1">
        <v>44518</v>
      </c>
      <c r="E9234" s="1">
        <v>44519</v>
      </c>
      <c r="F9234">
        <v>4</v>
      </c>
      <c r="G9234">
        <v>1</v>
      </c>
      <c r="H9234">
        <v>9</v>
      </c>
      <c r="I9234" s="6">
        <v>0</v>
      </c>
      <c r="J9234">
        <v>2</v>
      </c>
      <c r="K9234" t="str">
        <f>_xlfn.XLOOKUP(fCompras!F9234,dComprador!$A$2:$A$7,dComprador!$B$2:$B$7)</f>
        <v>Lira</v>
      </c>
      <c r="L9234" t="str">
        <f>_xlfn.XLOOKUP(J9234,dFornecedor!$A$2:$A$6,dFornecedor!$B$2:$B$6)</f>
        <v>Minerva</v>
      </c>
      <c r="M9234" t="str">
        <f>_xlfn.XLOOKUP(G9234,dMateriaPrima!$A$2:$A$12,dMateriaPrima!$B$2:$B$12)</f>
        <v>Tecido</v>
      </c>
      <c r="N9234" s="2">
        <f>_xlfn.XLOOKUP(G9234,dMateriaPrima!$A$2:$A$12,dMateriaPrima!$C$2:$C$12)</f>
        <v>18</v>
      </c>
      <c r="O9234" s="3">
        <f t="shared" si="720"/>
        <v>162</v>
      </c>
      <c r="P9234" s="4">
        <f t="shared" si="721"/>
        <v>0</v>
      </c>
      <c r="Q9234" s="3">
        <f t="shared" si="722"/>
        <v>162</v>
      </c>
      <c r="R9234" t="str">
        <f t="shared" si="723"/>
        <v>Em atraso</v>
      </c>
      <c r="S9234" s="5">
        <f t="shared" si="724"/>
        <v>1</v>
      </c>
    </row>
    <row r="9235" spans="1:19" x14ac:dyDescent="0.25">
      <c r="A9235">
        <v>9234</v>
      </c>
      <c r="B9235" s="1">
        <v>44506</v>
      </c>
      <c r="C9235" s="1">
        <v>44506</v>
      </c>
      <c r="D9235" s="1">
        <v>44525</v>
      </c>
      <c r="E9235" s="1">
        <v>44526</v>
      </c>
      <c r="F9235">
        <v>1</v>
      </c>
      <c r="G9235">
        <v>9</v>
      </c>
      <c r="H9235">
        <v>52</v>
      </c>
      <c r="I9235" s="6">
        <v>0.33</v>
      </c>
      <c r="J9235">
        <v>5</v>
      </c>
      <c r="K9235" t="str">
        <f>_xlfn.XLOOKUP(fCompras!F9235,dComprador!$A$2:$A$7,dComprador!$B$2:$B$7)</f>
        <v>Alon</v>
      </c>
      <c r="L9235" t="str">
        <f>_xlfn.XLOOKUP(J9235,dFornecedor!$A$2:$A$6,dFornecedor!$B$2:$B$6)</f>
        <v>Atlas</v>
      </c>
      <c r="M9235" t="str">
        <f>_xlfn.XLOOKUP(G9235,dMateriaPrima!$A$2:$A$12,dMateriaPrima!$B$2:$B$12)</f>
        <v>Couro</v>
      </c>
      <c r="N9235" s="2">
        <f>_xlfn.XLOOKUP(G9235,dMateriaPrima!$A$2:$A$12,dMateriaPrima!$C$2:$C$12)</f>
        <v>4.4000000000000004</v>
      </c>
      <c r="O9235" s="3">
        <f t="shared" si="720"/>
        <v>228.8</v>
      </c>
      <c r="P9235" s="4">
        <f t="shared" si="721"/>
        <v>75.504000000000005</v>
      </c>
      <c r="Q9235" s="3">
        <f t="shared" si="722"/>
        <v>153.29599999999999</v>
      </c>
      <c r="R9235" t="str">
        <f t="shared" si="723"/>
        <v>Em atraso</v>
      </c>
      <c r="S9235" s="5">
        <f t="shared" si="724"/>
        <v>1</v>
      </c>
    </row>
    <row r="9236" spans="1:19" x14ac:dyDescent="0.25">
      <c r="A9236">
        <v>9235</v>
      </c>
      <c r="B9236" s="1">
        <v>44506</v>
      </c>
      <c r="C9236" s="1">
        <v>44514</v>
      </c>
      <c r="D9236" s="1">
        <v>44526</v>
      </c>
      <c r="E9236" s="1">
        <v>44527</v>
      </c>
      <c r="F9236">
        <v>1</v>
      </c>
      <c r="G9236">
        <v>6</v>
      </c>
      <c r="H9236">
        <v>204</v>
      </c>
      <c r="I9236" s="6">
        <v>0</v>
      </c>
      <c r="J9236">
        <v>2</v>
      </c>
      <c r="K9236" t="str">
        <f>_xlfn.XLOOKUP(fCompras!F9236,dComprador!$A$2:$A$7,dComprador!$B$2:$B$7)</f>
        <v>Alon</v>
      </c>
      <c r="L9236" t="str">
        <f>_xlfn.XLOOKUP(J9236,dFornecedor!$A$2:$A$6,dFornecedor!$B$2:$B$6)</f>
        <v>Minerva</v>
      </c>
      <c r="M9236" t="str">
        <f>_xlfn.XLOOKUP(G9236,dMateriaPrima!$A$2:$A$12,dMateriaPrima!$B$2:$B$12)</f>
        <v>Fio Algodão</v>
      </c>
      <c r="N9236" s="2">
        <f>_xlfn.XLOOKUP(G9236,dMateriaPrima!$A$2:$A$12,dMateriaPrima!$C$2:$C$12)</f>
        <v>55.9</v>
      </c>
      <c r="O9236" s="3">
        <f t="shared" si="720"/>
        <v>11403.6</v>
      </c>
      <c r="P9236" s="4">
        <f t="shared" si="721"/>
        <v>0</v>
      </c>
      <c r="Q9236" s="3">
        <f t="shared" si="722"/>
        <v>11403.6</v>
      </c>
      <c r="R9236" t="str">
        <f t="shared" si="723"/>
        <v>Em atraso</v>
      </c>
      <c r="S9236" s="5">
        <f t="shared" si="724"/>
        <v>1</v>
      </c>
    </row>
    <row r="9237" spans="1:19" x14ac:dyDescent="0.25">
      <c r="A9237">
        <v>9236</v>
      </c>
      <c r="B9237" s="1">
        <v>44506</v>
      </c>
      <c r="C9237" s="1">
        <v>44514</v>
      </c>
      <c r="D9237" s="1">
        <v>44524</v>
      </c>
      <c r="E9237" s="1">
        <v>44527</v>
      </c>
      <c r="F9237">
        <v>1</v>
      </c>
      <c r="G9237">
        <v>5</v>
      </c>
      <c r="H9237">
        <v>78</v>
      </c>
      <c r="I9237" s="6">
        <v>0</v>
      </c>
      <c r="J9237">
        <v>3</v>
      </c>
      <c r="K9237" t="str">
        <f>_xlfn.XLOOKUP(fCompras!F9237,dComprador!$A$2:$A$7,dComprador!$B$2:$B$7)</f>
        <v>Alon</v>
      </c>
      <c r="L9237" t="str">
        <f>_xlfn.XLOOKUP(J9237,dFornecedor!$A$2:$A$6,dFornecedor!$B$2:$B$6)</f>
        <v>StepUp</v>
      </c>
      <c r="M9237" t="str">
        <f>_xlfn.XLOOKUP(G9237,dMateriaPrima!$A$2:$A$12,dMateriaPrima!$B$2:$B$12)</f>
        <v>Areia</v>
      </c>
      <c r="N9237" s="2">
        <f>_xlfn.XLOOKUP(G9237,dMateriaPrima!$A$2:$A$12,dMateriaPrima!$C$2:$C$12)</f>
        <v>3.59</v>
      </c>
      <c r="O9237" s="3">
        <f t="shared" si="720"/>
        <v>280.02</v>
      </c>
      <c r="P9237" s="4">
        <f t="shared" si="721"/>
        <v>0</v>
      </c>
      <c r="Q9237" s="3">
        <f t="shared" si="722"/>
        <v>280.02</v>
      </c>
      <c r="R9237" t="str">
        <f t="shared" si="723"/>
        <v>Em atraso</v>
      </c>
      <c r="S9237" s="5">
        <f t="shared" si="724"/>
        <v>3</v>
      </c>
    </row>
    <row r="9238" spans="1:19" x14ac:dyDescent="0.25">
      <c r="A9238">
        <v>9237</v>
      </c>
      <c r="B9238" s="1">
        <v>44506</v>
      </c>
      <c r="C9238" s="1">
        <v>44510</v>
      </c>
      <c r="D9238" s="1">
        <v>44524</v>
      </c>
      <c r="E9238" s="1">
        <v>44528</v>
      </c>
      <c r="F9238">
        <v>1</v>
      </c>
      <c r="G9238">
        <v>6</v>
      </c>
      <c r="H9238">
        <v>108</v>
      </c>
      <c r="I9238" s="6">
        <v>0</v>
      </c>
      <c r="J9238">
        <v>2</v>
      </c>
      <c r="K9238" t="str">
        <f>_xlfn.XLOOKUP(fCompras!F9238,dComprador!$A$2:$A$7,dComprador!$B$2:$B$7)</f>
        <v>Alon</v>
      </c>
      <c r="L9238" t="str">
        <f>_xlfn.XLOOKUP(J9238,dFornecedor!$A$2:$A$6,dFornecedor!$B$2:$B$6)</f>
        <v>Minerva</v>
      </c>
      <c r="M9238" t="str">
        <f>_xlfn.XLOOKUP(G9238,dMateriaPrima!$A$2:$A$12,dMateriaPrima!$B$2:$B$12)</f>
        <v>Fio Algodão</v>
      </c>
      <c r="N9238" s="2">
        <f>_xlfn.XLOOKUP(G9238,dMateriaPrima!$A$2:$A$12,dMateriaPrima!$C$2:$C$12)</f>
        <v>55.9</v>
      </c>
      <c r="O9238" s="3">
        <f t="shared" si="720"/>
        <v>6037.2</v>
      </c>
      <c r="P9238" s="4">
        <f t="shared" si="721"/>
        <v>0</v>
      </c>
      <c r="Q9238" s="3">
        <f t="shared" si="722"/>
        <v>6037.2</v>
      </c>
      <c r="R9238" t="str">
        <f t="shared" si="723"/>
        <v>Em atraso</v>
      </c>
      <c r="S9238" s="5">
        <f t="shared" si="724"/>
        <v>4</v>
      </c>
    </row>
    <row r="9239" spans="1:19" x14ac:dyDescent="0.25">
      <c r="A9239">
        <v>9238</v>
      </c>
      <c r="B9239" s="1">
        <v>44506</v>
      </c>
      <c r="C9239" s="1">
        <v>44514</v>
      </c>
      <c r="D9239" s="1">
        <v>44527</v>
      </c>
      <c r="E9239" s="1">
        <v>44528</v>
      </c>
      <c r="F9239">
        <v>1</v>
      </c>
      <c r="G9239">
        <v>11</v>
      </c>
      <c r="H9239">
        <v>130</v>
      </c>
      <c r="I9239" s="6">
        <v>0</v>
      </c>
      <c r="J9239">
        <v>2</v>
      </c>
      <c r="K9239" t="str">
        <f>_xlfn.XLOOKUP(fCompras!F9239,dComprador!$A$2:$A$7,dComprador!$B$2:$B$7)</f>
        <v>Alon</v>
      </c>
      <c r="L9239" t="str">
        <f>_xlfn.XLOOKUP(J9239,dFornecedor!$A$2:$A$6,dFornecedor!$B$2:$B$6)</f>
        <v>Minerva</v>
      </c>
      <c r="M9239" t="str">
        <f>_xlfn.XLOOKUP(G9239,dMateriaPrima!$A$2:$A$12,dMateriaPrima!$B$2:$B$12)</f>
        <v>Papel</v>
      </c>
      <c r="N9239" s="2">
        <f>_xlfn.XLOOKUP(G9239,dMateriaPrima!$A$2:$A$12,dMateriaPrima!$C$2:$C$12)</f>
        <v>9</v>
      </c>
      <c r="O9239" s="3">
        <f t="shared" si="720"/>
        <v>1170</v>
      </c>
      <c r="P9239" s="4">
        <f t="shared" si="721"/>
        <v>0</v>
      </c>
      <c r="Q9239" s="3">
        <f t="shared" si="722"/>
        <v>1170</v>
      </c>
      <c r="R9239" t="str">
        <f t="shared" si="723"/>
        <v>Em atraso</v>
      </c>
      <c r="S9239" s="5">
        <f t="shared" si="724"/>
        <v>1</v>
      </c>
    </row>
    <row r="9240" spans="1:19" x14ac:dyDescent="0.25">
      <c r="A9240">
        <v>9239</v>
      </c>
      <c r="B9240" s="1">
        <v>44506</v>
      </c>
      <c r="C9240" s="1">
        <v>44516</v>
      </c>
      <c r="D9240" s="1">
        <v>44538</v>
      </c>
      <c r="E9240" s="1">
        <v>44536</v>
      </c>
      <c r="F9240">
        <v>1</v>
      </c>
      <c r="G9240">
        <v>8</v>
      </c>
      <c r="H9240">
        <v>249</v>
      </c>
      <c r="I9240" s="6">
        <v>0</v>
      </c>
      <c r="J9240">
        <v>1</v>
      </c>
      <c r="K9240" t="str">
        <f>_xlfn.XLOOKUP(fCompras!F9240,dComprador!$A$2:$A$7,dComprador!$B$2:$B$7)</f>
        <v>Alon</v>
      </c>
      <c r="L9240" t="str">
        <f>_xlfn.XLOOKUP(J9240,dFornecedor!$A$2:$A$6,dFornecedor!$B$2:$B$6)</f>
        <v>NorthShore</v>
      </c>
      <c r="M9240" t="str">
        <f>_xlfn.XLOOKUP(G9240,dMateriaPrima!$A$2:$A$12,dMateriaPrima!$B$2:$B$12)</f>
        <v>Cimento</v>
      </c>
      <c r="N9240" s="2">
        <f>_xlfn.XLOOKUP(G9240,dMateriaPrima!$A$2:$A$12,dMateriaPrima!$C$2:$C$12)</f>
        <v>23</v>
      </c>
      <c r="O9240" s="3">
        <f t="shared" si="720"/>
        <v>5727</v>
      </c>
      <c r="P9240" s="4">
        <f t="shared" si="721"/>
        <v>0</v>
      </c>
      <c r="Q9240" s="3">
        <f t="shared" si="722"/>
        <v>5727</v>
      </c>
      <c r="R9240" t="str">
        <f t="shared" si="723"/>
        <v>No prazo</v>
      </c>
      <c r="S9240" s="5">
        <f t="shared" si="724"/>
        <v>0</v>
      </c>
    </row>
    <row r="9241" spans="1:19" x14ac:dyDescent="0.25">
      <c r="A9241">
        <v>9240</v>
      </c>
      <c r="B9241" s="1">
        <v>44506</v>
      </c>
      <c r="C9241" s="1">
        <v>44518</v>
      </c>
      <c r="D9241" s="1">
        <v>44538</v>
      </c>
      <c r="E9241" s="1">
        <v>44540</v>
      </c>
      <c r="F9241">
        <v>1</v>
      </c>
      <c r="G9241">
        <v>7</v>
      </c>
      <c r="H9241">
        <v>505</v>
      </c>
      <c r="I9241" s="6">
        <v>0</v>
      </c>
      <c r="J9241">
        <v>1</v>
      </c>
      <c r="K9241" t="str">
        <f>_xlfn.XLOOKUP(fCompras!F9241,dComprador!$A$2:$A$7,dComprador!$B$2:$B$7)</f>
        <v>Alon</v>
      </c>
      <c r="L9241" t="str">
        <f>_xlfn.XLOOKUP(J9241,dFornecedor!$A$2:$A$6,dFornecedor!$B$2:$B$6)</f>
        <v>NorthShore</v>
      </c>
      <c r="M9241" t="str">
        <f>_xlfn.XLOOKUP(G9241,dMateriaPrima!$A$2:$A$12,dMateriaPrima!$B$2:$B$12)</f>
        <v>Poliéster</v>
      </c>
      <c r="N9241" s="2">
        <f>_xlfn.XLOOKUP(G9241,dMateriaPrima!$A$2:$A$12,dMateriaPrima!$C$2:$C$12)</f>
        <v>8</v>
      </c>
      <c r="O9241" s="3">
        <f t="shared" si="720"/>
        <v>4040</v>
      </c>
      <c r="P9241" s="4">
        <f t="shared" si="721"/>
        <v>0</v>
      </c>
      <c r="Q9241" s="3">
        <f t="shared" si="722"/>
        <v>4040</v>
      </c>
      <c r="R9241" t="str">
        <f t="shared" si="723"/>
        <v>Em atraso</v>
      </c>
      <c r="S9241" s="5">
        <f t="shared" si="724"/>
        <v>2</v>
      </c>
    </row>
    <row r="9242" spans="1:19" x14ac:dyDescent="0.25">
      <c r="A9242">
        <v>9241</v>
      </c>
      <c r="B9242" s="1">
        <v>44506</v>
      </c>
      <c r="C9242" s="1">
        <v>44507</v>
      </c>
      <c r="D9242" s="1">
        <v>44539</v>
      </c>
      <c r="E9242" s="1">
        <v>44540</v>
      </c>
      <c r="F9242">
        <v>1</v>
      </c>
      <c r="G9242">
        <v>5</v>
      </c>
      <c r="H9242">
        <v>27</v>
      </c>
      <c r="I9242" s="6">
        <v>0</v>
      </c>
      <c r="J9242">
        <v>4</v>
      </c>
      <c r="K9242" t="str">
        <f>_xlfn.XLOOKUP(fCompras!F9242,dComprador!$A$2:$A$7,dComprador!$B$2:$B$7)</f>
        <v>Alon</v>
      </c>
      <c r="L9242" t="str">
        <f>_xlfn.XLOOKUP(J9242,dFornecedor!$A$2:$A$6,dFornecedor!$B$2:$B$6)</f>
        <v>AlphaOmega</v>
      </c>
      <c r="M9242" t="str">
        <f>_xlfn.XLOOKUP(G9242,dMateriaPrima!$A$2:$A$12,dMateriaPrima!$B$2:$B$12)</f>
        <v>Areia</v>
      </c>
      <c r="N9242" s="2">
        <f>_xlfn.XLOOKUP(G9242,dMateriaPrima!$A$2:$A$12,dMateriaPrima!$C$2:$C$12)</f>
        <v>3.59</v>
      </c>
      <c r="O9242" s="3">
        <f t="shared" si="720"/>
        <v>96.929999999999993</v>
      </c>
      <c r="P9242" s="4">
        <f t="shared" si="721"/>
        <v>0</v>
      </c>
      <c r="Q9242" s="3">
        <f t="shared" si="722"/>
        <v>96.929999999999993</v>
      </c>
      <c r="R9242" t="str">
        <f t="shared" si="723"/>
        <v>Em atraso</v>
      </c>
      <c r="S9242" s="5">
        <f t="shared" si="724"/>
        <v>1</v>
      </c>
    </row>
    <row r="9243" spans="1:19" x14ac:dyDescent="0.25">
      <c r="A9243">
        <v>9242</v>
      </c>
      <c r="B9243" s="1">
        <v>44506</v>
      </c>
      <c r="C9243" s="1">
        <v>44516</v>
      </c>
      <c r="D9243" s="1">
        <v>44529</v>
      </c>
      <c r="E9243" s="1">
        <v>44530</v>
      </c>
      <c r="F9243">
        <v>1</v>
      </c>
      <c r="G9243">
        <v>5</v>
      </c>
      <c r="H9243">
        <v>343</v>
      </c>
      <c r="I9243" s="6">
        <v>0</v>
      </c>
      <c r="J9243">
        <v>3</v>
      </c>
      <c r="K9243" t="str">
        <f>_xlfn.XLOOKUP(fCompras!F9243,dComprador!$A$2:$A$7,dComprador!$B$2:$B$7)</f>
        <v>Alon</v>
      </c>
      <c r="L9243" t="str">
        <f>_xlfn.XLOOKUP(J9243,dFornecedor!$A$2:$A$6,dFornecedor!$B$2:$B$6)</f>
        <v>StepUp</v>
      </c>
      <c r="M9243" t="str">
        <f>_xlfn.XLOOKUP(G9243,dMateriaPrima!$A$2:$A$12,dMateriaPrima!$B$2:$B$12)</f>
        <v>Areia</v>
      </c>
      <c r="N9243" s="2">
        <f>_xlfn.XLOOKUP(G9243,dMateriaPrima!$A$2:$A$12,dMateriaPrima!$C$2:$C$12)</f>
        <v>3.59</v>
      </c>
      <c r="O9243" s="3">
        <f t="shared" si="720"/>
        <v>1231.3699999999999</v>
      </c>
      <c r="P9243" s="4">
        <f t="shared" si="721"/>
        <v>0</v>
      </c>
      <c r="Q9243" s="3">
        <f t="shared" si="722"/>
        <v>1231.3699999999999</v>
      </c>
      <c r="R9243" t="str">
        <f t="shared" si="723"/>
        <v>Em atraso</v>
      </c>
      <c r="S9243" s="5">
        <f t="shared" si="724"/>
        <v>1</v>
      </c>
    </row>
    <row r="9244" spans="1:19" x14ac:dyDescent="0.25">
      <c r="A9244">
        <v>9243</v>
      </c>
      <c r="B9244" s="1">
        <v>44507</v>
      </c>
      <c r="C9244" s="1">
        <v>44508</v>
      </c>
      <c r="D9244" s="1">
        <v>44514</v>
      </c>
      <c r="E9244" s="1">
        <v>44517</v>
      </c>
      <c r="F9244">
        <v>4</v>
      </c>
      <c r="G9244">
        <v>7</v>
      </c>
      <c r="H9244">
        <v>454</v>
      </c>
      <c r="I9244" s="6">
        <v>0</v>
      </c>
      <c r="J9244">
        <v>3</v>
      </c>
      <c r="K9244" t="str">
        <f>_xlfn.XLOOKUP(fCompras!F9244,dComprador!$A$2:$A$7,dComprador!$B$2:$B$7)</f>
        <v>Lira</v>
      </c>
      <c r="L9244" t="str">
        <f>_xlfn.XLOOKUP(J9244,dFornecedor!$A$2:$A$6,dFornecedor!$B$2:$B$6)</f>
        <v>StepUp</v>
      </c>
      <c r="M9244" t="str">
        <f>_xlfn.XLOOKUP(G9244,dMateriaPrima!$A$2:$A$12,dMateriaPrima!$B$2:$B$12)</f>
        <v>Poliéster</v>
      </c>
      <c r="N9244" s="2">
        <f>_xlfn.XLOOKUP(G9244,dMateriaPrima!$A$2:$A$12,dMateriaPrima!$C$2:$C$12)</f>
        <v>8</v>
      </c>
      <c r="O9244" s="3">
        <f t="shared" si="720"/>
        <v>3632</v>
      </c>
      <c r="P9244" s="4">
        <f t="shared" si="721"/>
        <v>0</v>
      </c>
      <c r="Q9244" s="3">
        <f t="shared" si="722"/>
        <v>3632</v>
      </c>
      <c r="R9244" t="str">
        <f t="shared" si="723"/>
        <v>Em atraso</v>
      </c>
      <c r="S9244" s="5">
        <f t="shared" si="724"/>
        <v>3</v>
      </c>
    </row>
    <row r="9245" spans="1:19" x14ac:dyDescent="0.25">
      <c r="A9245">
        <v>9244</v>
      </c>
      <c r="B9245" s="1">
        <v>44507</v>
      </c>
      <c r="C9245" s="1">
        <v>44507</v>
      </c>
      <c r="D9245" s="1">
        <v>44514</v>
      </c>
      <c r="E9245" s="1">
        <v>44516</v>
      </c>
      <c r="F9245">
        <v>4</v>
      </c>
      <c r="G9245">
        <v>5</v>
      </c>
      <c r="H9245">
        <v>67</v>
      </c>
      <c r="I9245" s="6">
        <v>0</v>
      </c>
      <c r="J9245">
        <v>2</v>
      </c>
      <c r="K9245" t="str">
        <f>_xlfn.XLOOKUP(fCompras!F9245,dComprador!$A$2:$A$7,dComprador!$B$2:$B$7)</f>
        <v>Lira</v>
      </c>
      <c r="L9245" t="str">
        <f>_xlfn.XLOOKUP(J9245,dFornecedor!$A$2:$A$6,dFornecedor!$B$2:$B$6)</f>
        <v>Minerva</v>
      </c>
      <c r="M9245" t="str">
        <f>_xlfn.XLOOKUP(G9245,dMateriaPrima!$A$2:$A$12,dMateriaPrima!$B$2:$B$12)</f>
        <v>Areia</v>
      </c>
      <c r="N9245" s="2">
        <f>_xlfn.XLOOKUP(G9245,dMateriaPrima!$A$2:$A$12,dMateriaPrima!$C$2:$C$12)</f>
        <v>3.59</v>
      </c>
      <c r="O9245" s="3">
        <f t="shared" si="720"/>
        <v>240.53</v>
      </c>
      <c r="P9245" s="4">
        <f t="shared" si="721"/>
        <v>0</v>
      </c>
      <c r="Q9245" s="3">
        <f t="shared" si="722"/>
        <v>240.53</v>
      </c>
      <c r="R9245" t="str">
        <f t="shared" si="723"/>
        <v>Em atraso</v>
      </c>
      <c r="S9245" s="5">
        <f t="shared" si="724"/>
        <v>2</v>
      </c>
    </row>
    <row r="9246" spans="1:19" x14ac:dyDescent="0.25">
      <c r="A9246">
        <v>9245</v>
      </c>
      <c r="B9246" s="1">
        <v>44507</v>
      </c>
      <c r="C9246" s="1">
        <v>44509</v>
      </c>
      <c r="D9246" s="1">
        <v>44513</v>
      </c>
      <c r="E9246" s="1">
        <v>44515</v>
      </c>
      <c r="F9246">
        <v>4</v>
      </c>
      <c r="G9246">
        <v>5</v>
      </c>
      <c r="H9246">
        <v>29</v>
      </c>
      <c r="I9246" s="6">
        <v>0</v>
      </c>
      <c r="J9246">
        <v>4</v>
      </c>
      <c r="K9246" t="str">
        <f>_xlfn.XLOOKUP(fCompras!F9246,dComprador!$A$2:$A$7,dComprador!$B$2:$B$7)</f>
        <v>Lira</v>
      </c>
      <c r="L9246" t="str">
        <f>_xlfn.XLOOKUP(J9246,dFornecedor!$A$2:$A$6,dFornecedor!$B$2:$B$6)</f>
        <v>AlphaOmega</v>
      </c>
      <c r="M9246" t="str">
        <f>_xlfn.XLOOKUP(G9246,dMateriaPrima!$A$2:$A$12,dMateriaPrima!$B$2:$B$12)</f>
        <v>Areia</v>
      </c>
      <c r="N9246" s="2">
        <f>_xlfn.XLOOKUP(G9246,dMateriaPrima!$A$2:$A$12,dMateriaPrima!$C$2:$C$12)</f>
        <v>3.59</v>
      </c>
      <c r="O9246" s="3">
        <f t="shared" si="720"/>
        <v>104.11</v>
      </c>
      <c r="P9246" s="4">
        <f t="shared" si="721"/>
        <v>0</v>
      </c>
      <c r="Q9246" s="3">
        <f t="shared" si="722"/>
        <v>104.11</v>
      </c>
      <c r="R9246" t="str">
        <f t="shared" si="723"/>
        <v>Em atraso</v>
      </c>
      <c r="S9246" s="5">
        <f t="shared" si="724"/>
        <v>2</v>
      </c>
    </row>
    <row r="9247" spans="1:19" x14ac:dyDescent="0.25">
      <c r="A9247">
        <v>9246</v>
      </c>
      <c r="B9247" s="1">
        <v>44507</v>
      </c>
      <c r="C9247" s="1">
        <v>44516</v>
      </c>
      <c r="D9247" s="1">
        <v>44520</v>
      </c>
      <c r="E9247" s="1">
        <v>44522</v>
      </c>
      <c r="F9247">
        <v>4</v>
      </c>
      <c r="G9247">
        <v>1</v>
      </c>
      <c r="H9247">
        <v>224</v>
      </c>
      <c r="I9247" s="6">
        <v>0</v>
      </c>
      <c r="J9247">
        <v>2</v>
      </c>
      <c r="K9247" t="str">
        <f>_xlfn.XLOOKUP(fCompras!F9247,dComprador!$A$2:$A$7,dComprador!$B$2:$B$7)</f>
        <v>Lira</v>
      </c>
      <c r="L9247" t="str">
        <f>_xlfn.XLOOKUP(J9247,dFornecedor!$A$2:$A$6,dFornecedor!$B$2:$B$6)</f>
        <v>Minerva</v>
      </c>
      <c r="M9247" t="str">
        <f>_xlfn.XLOOKUP(G9247,dMateriaPrima!$A$2:$A$12,dMateriaPrima!$B$2:$B$12)</f>
        <v>Tecido</v>
      </c>
      <c r="N9247" s="2">
        <f>_xlfn.XLOOKUP(G9247,dMateriaPrima!$A$2:$A$12,dMateriaPrima!$C$2:$C$12)</f>
        <v>18</v>
      </c>
      <c r="O9247" s="3">
        <f t="shared" si="720"/>
        <v>4032</v>
      </c>
      <c r="P9247" s="4">
        <f t="shared" si="721"/>
        <v>0</v>
      </c>
      <c r="Q9247" s="3">
        <f t="shared" si="722"/>
        <v>4032</v>
      </c>
      <c r="R9247" t="str">
        <f t="shared" si="723"/>
        <v>Em atraso</v>
      </c>
      <c r="S9247" s="5">
        <f t="shared" si="724"/>
        <v>2</v>
      </c>
    </row>
    <row r="9248" spans="1:19" x14ac:dyDescent="0.25">
      <c r="A9248">
        <v>9247</v>
      </c>
      <c r="B9248" s="1">
        <v>44507</v>
      </c>
      <c r="C9248" s="1">
        <v>44512</v>
      </c>
      <c r="D9248" s="1">
        <v>44513</v>
      </c>
      <c r="E9248" s="1">
        <v>44517</v>
      </c>
      <c r="F9248">
        <v>4</v>
      </c>
      <c r="G9248">
        <v>1</v>
      </c>
      <c r="H9248">
        <v>77</v>
      </c>
      <c r="I9248" s="6">
        <v>0</v>
      </c>
      <c r="J9248">
        <v>2</v>
      </c>
      <c r="K9248" t="str">
        <f>_xlfn.XLOOKUP(fCompras!F9248,dComprador!$A$2:$A$7,dComprador!$B$2:$B$7)</f>
        <v>Lira</v>
      </c>
      <c r="L9248" t="str">
        <f>_xlfn.XLOOKUP(J9248,dFornecedor!$A$2:$A$6,dFornecedor!$B$2:$B$6)</f>
        <v>Minerva</v>
      </c>
      <c r="M9248" t="str">
        <f>_xlfn.XLOOKUP(G9248,dMateriaPrima!$A$2:$A$12,dMateriaPrima!$B$2:$B$12)</f>
        <v>Tecido</v>
      </c>
      <c r="N9248" s="2">
        <f>_xlfn.XLOOKUP(G9248,dMateriaPrima!$A$2:$A$12,dMateriaPrima!$C$2:$C$12)</f>
        <v>18</v>
      </c>
      <c r="O9248" s="3">
        <f t="shared" si="720"/>
        <v>1386</v>
      </c>
      <c r="P9248" s="4">
        <f t="shared" si="721"/>
        <v>0</v>
      </c>
      <c r="Q9248" s="3">
        <f t="shared" si="722"/>
        <v>1386</v>
      </c>
      <c r="R9248" t="str">
        <f t="shared" si="723"/>
        <v>Em atraso</v>
      </c>
      <c r="S9248" s="5">
        <f t="shared" si="724"/>
        <v>4</v>
      </c>
    </row>
    <row r="9249" spans="1:19" x14ac:dyDescent="0.25">
      <c r="A9249">
        <v>9248</v>
      </c>
      <c r="B9249" s="1">
        <v>44507</v>
      </c>
      <c r="C9249" s="1">
        <v>44514</v>
      </c>
      <c r="D9249" s="1">
        <v>44516</v>
      </c>
      <c r="E9249" s="1">
        <v>44516</v>
      </c>
      <c r="F9249">
        <v>4</v>
      </c>
      <c r="G9249">
        <v>9</v>
      </c>
      <c r="H9249">
        <v>327</v>
      </c>
      <c r="I9249" s="6">
        <v>0</v>
      </c>
      <c r="J9249">
        <v>3</v>
      </c>
      <c r="K9249" t="str">
        <f>_xlfn.XLOOKUP(fCompras!F9249,dComprador!$A$2:$A$7,dComprador!$B$2:$B$7)</f>
        <v>Lira</v>
      </c>
      <c r="L9249" t="str">
        <f>_xlfn.XLOOKUP(J9249,dFornecedor!$A$2:$A$6,dFornecedor!$B$2:$B$6)</f>
        <v>StepUp</v>
      </c>
      <c r="M9249" t="str">
        <f>_xlfn.XLOOKUP(G9249,dMateriaPrima!$A$2:$A$12,dMateriaPrima!$B$2:$B$12)</f>
        <v>Couro</v>
      </c>
      <c r="N9249" s="2">
        <f>_xlfn.XLOOKUP(G9249,dMateriaPrima!$A$2:$A$12,dMateriaPrima!$C$2:$C$12)</f>
        <v>4.4000000000000004</v>
      </c>
      <c r="O9249" s="3">
        <f t="shared" si="720"/>
        <v>1438.8000000000002</v>
      </c>
      <c r="P9249" s="4">
        <f t="shared" si="721"/>
        <v>0</v>
      </c>
      <c r="Q9249" s="3">
        <f t="shared" si="722"/>
        <v>1438.8000000000002</v>
      </c>
      <c r="R9249" t="str">
        <f t="shared" si="723"/>
        <v>No prazo</v>
      </c>
      <c r="S9249" s="5">
        <f t="shared" si="724"/>
        <v>0</v>
      </c>
    </row>
    <row r="9250" spans="1:19" x14ac:dyDescent="0.25">
      <c r="A9250">
        <v>9249</v>
      </c>
      <c r="B9250" s="1">
        <v>44507</v>
      </c>
      <c r="C9250" s="1">
        <v>44515</v>
      </c>
      <c r="D9250" s="1">
        <v>44527</v>
      </c>
      <c r="E9250" s="1">
        <v>44529</v>
      </c>
      <c r="F9250">
        <v>1</v>
      </c>
      <c r="G9250">
        <v>5</v>
      </c>
      <c r="H9250">
        <v>9</v>
      </c>
      <c r="I9250" s="6">
        <v>0</v>
      </c>
      <c r="J9250">
        <v>2</v>
      </c>
      <c r="K9250" t="str">
        <f>_xlfn.XLOOKUP(fCompras!F9250,dComprador!$A$2:$A$7,dComprador!$B$2:$B$7)</f>
        <v>Alon</v>
      </c>
      <c r="L9250" t="str">
        <f>_xlfn.XLOOKUP(J9250,dFornecedor!$A$2:$A$6,dFornecedor!$B$2:$B$6)</f>
        <v>Minerva</v>
      </c>
      <c r="M9250" t="str">
        <f>_xlfn.XLOOKUP(G9250,dMateriaPrima!$A$2:$A$12,dMateriaPrima!$B$2:$B$12)</f>
        <v>Areia</v>
      </c>
      <c r="N9250" s="2">
        <f>_xlfn.XLOOKUP(G9250,dMateriaPrima!$A$2:$A$12,dMateriaPrima!$C$2:$C$12)</f>
        <v>3.59</v>
      </c>
      <c r="O9250" s="3">
        <f t="shared" si="720"/>
        <v>32.31</v>
      </c>
      <c r="P9250" s="4">
        <f t="shared" si="721"/>
        <v>0</v>
      </c>
      <c r="Q9250" s="3">
        <f t="shared" si="722"/>
        <v>32.31</v>
      </c>
      <c r="R9250" t="str">
        <f t="shared" si="723"/>
        <v>Em atraso</v>
      </c>
      <c r="S9250" s="5">
        <f t="shared" si="724"/>
        <v>2</v>
      </c>
    </row>
    <row r="9251" spans="1:19" x14ac:dyDescent="0.25">
      <c r="A9251">
        <v>9250</v>
      </c>
      <c r="B9251" s="1">
        <v>44507</v>
      </c>
      <c r="C9251" s="1">
        <v>44508</v>
      </c>
      <c r="D9251" s="1">
        <v>44527</v>
      </c>
      <c r="E9251" s="1">
        <v>44528</v>
      </c>
      <c r="F9251">
        <v>1</v>
      </c>
      <c r="G9251">
        <v>8</v>
      </c>
      <c r="H9251">
        <v>430</v>
      </c>
      <c r="I9251" s="6">
        <v>0</v>
      </c>
      <c r="J9251">
        <v>3</v>
      </c>
      <c r="K9251" t="str">
        <f>_xlfn.XLOOKUP(fCompras!F9251,dComprador!$A$2:$A$7,dComprador!$B$2:$B$7)</f>
        <v>Alon</v>
      </c>
      <c r="L9251" t="str">
        <f>_xlfn.XLOOKUP(J9251,dFornecedor!$A$2:$A$6,dFornecedor!$B$2:$B$6)</f>
        <v>StepUp</v>
      </c>
      <c r="M9251" t="str">
        <f>_xlfn.XLOOKUP(G9251,dMateriaPrima!$A$2:$A$12,dMateriaPrima!$B$2:$B$12)</f>
        <v>Cimento</v>
      </c>
      <c r="N9251" s="2">
        <f>_xlfn.XLOOKUP(G9251,dMateriaPrima!$A$2:$A$12,dMateriaPrima!$C$2:$C$12)</f>
        <v>23</v>
      </c>
      <c r="O9251" s="3">
        <f t="shared" si="720"/>
        <v>9890</v>
      </c>
      <c r="P9251" s="4">
        <f t="shared" si="721"/>
        <v>0</v>
      </c>
      <c r="Q9251" s="3">
        <f t="shared" si="722"/>
        <v>9890</v>
      </c>
      <c r="R9251" t="str">
        <f t="shared" si="723"/>
        <v>Em atraso</v>
      </c>
      <c r="S9251" s="5">
        <f t="shared" si="724"/>
        <v>1</v>
      </c>
    </row>
    <row r="9252" spans="1:19" x14ac:dyDescent="0.25">
      <c r="A9252">
        <v>9251</v>
      </c>
      <c r="B9252" s="1">
        <v>44507</v>
      </c>
      <c r="C9252" s="1">
        <v>44507</v>
      </c>
      <c r="D9252" s="1">
        <v>44541</v>
      </c>
      <c r="E9252" s="1">
        <v>44539</v>
      </c>
      <c r="F9252">
        <v>1</v>
      </c>
      <c r="G9252">
        <v>10</v>
      </c>
      <c r="H9252">
        <v>241</v>
      </c>
      <c r="I9252" s="6">
        <v>0.3</v>
      </c>
      <c r="J9252">
        <v>4</v>
      </c>
      <c r="K9252" t="str">
        <f>_xlfn.XLOOKUP(fCompras!F9252,dComprador!$A$2:$A$7,dComprador!$B$2:$B$7)</f>
        <v>Alon</v>
      </c>
      <c r="L9252" t="str">
        <f>_xlfn.XLOOKUP(J9252,dFornecedor!$A$2:$A$6,dFornecedor!$B$2:$B$6)</f>
        <v>AlphaOmega</v>
      </c>
      <c r="M9252" t="str">
        <f>_xlfn.XLOOKUP(G9252,dMateriaPrima!$A$2:$A$12,dMateriaPrima!$B$2:$B$12)</f>
        <v>Pedra Britada</v>
      </c>
      <c r="N9252" s="2">
        <f>_xlfn.XLOOKUP(G9252,dMateriaPrima!$A$2:$A$12,dMateriaPrima!$C$2:$C$12)</f>
        <v>56</v>
      </c>
      <c r="O9252" s="3">
        <f t="shared" si="720"/>
        <v>13496</v>
      </c>
      <c r="P9252" s="4">
        <f t="shared" si="721"/>
        <v>4048.7999999999997</v>
      </c>
      <c r="Q9252" s="3">
        <f t="shared" si="722"/>
        <v>9447.2000000000007</v>
      </c>
      <c r="R9252" t="str">
        <f t="shared" si="723"/>
        <v>No prazo</v>
      </c>
      <c r="S9252" s="5">
        <f t="shared" si="724"/>
        <v>0</v>
      </c>
    </row>
    <row r="9253" spans="1:19" x14ac:dyDescent="0.25">
      <c r="A9253">
        <v>9252</v>
      </c>
      <c r="B9253" s="1">
        <v>44507</v>
      </c>
      <c r="C9253" s="1">
        <v>44513</v>
      </c>
      <c r="D9253" s="1">
        <v>44539</v>
      </c>
      <c r="E9253" s="1">
        <v>44541</v>
      </c>
      <c r="F9253">
        <v>1</v>
      </c>
      <c r="G9253">
        <v>7</v>
      </c>
      <c r="H9253">
        <v>435</v>
      </c>
      <c r="I9253" s="6">
        <v>0</v>
      </c>
      <c r="J9253">
        <v>2</v>
      </c>
      <c r="K9253" t="str">
        <f>_xlfn.XLOOKUP(fCompras!F9253,dComprador!$A$2:$A$7,dComprador!$B$2:$B$7)</f>
        <v>Alon</v>
      </c>
      <c r="L9253" t="str">
        <f>_xlfn.XLOOKUP(J9253,dFornecedor!$A$2:$A$6,dFornecedor!$B$2:$B$6)</f>
        <v>Minerva</v>
      </c>
      <c r="M9253" t="str">
        <f>_xlfn.XLOOKUP(G9253,dMateriaPrima!$A$2:$A$12,dMateriaPrima!$B$2:$B$12)</f>
        <v>Poliéster</v>
      </c>
      <c r="N9253" s="2">
        <f>_xlfn.XLOOKUP(G9253,dMateriaPrima!$A$2:$A$12,dMateriaPrima!$C$2:$C$12)</f>
        <v>8</v>
      </c>
      <c r="O9253" s="3">
        <f t="shared" si="720"/>
        <v>3480</v>
      </c>
      <c r="P9253" s="4">
        <f t="shared" si="721"/>
        <v>0</v>
      </c>
      <c r="Q9253" s="3">
        <f t="shared" si="722"/>
        <v>3480</v>
      </c>
      <c r="R9253" t="str">
        <f t="shared" si="723"/>
        <v>Em atraso</v>
      </c>
      <c r="S9253" s="5">
        <f t="shared" si="724"/>
        <v>2</v>
      </c>
    </row>
    <row r="9254" spans="1:19" x14ac:dyDescent="0.25">
      <c r="A9254">
        <v>9253</v>
      </c>
      <c r="B9254" s="1">
        <v>44508</v>
      </c>
      <c r="C9254" s="1">
        <v>44519</v>
      </c>
      <c r="D9254" s="1">
        <v>44519</v>
      </c>
      <c r="E9254" s="1">
        <v>44522</v>
      </c>
      <c r="F9254">
        <v>4</v>
      </c>
      <c r="G9254">
        <v>10</v>
      </c>
      <c r="H9254">
        <v>58</v>
      </c>
      <c r="I9254" s="6">
        <v>0</v>
      </c>
      <c r="J9254">
        <v>1</v>
      </c>
      <c r="K9254" t="str">
        <f>_xlfn.XLOOKUP(fCompras!F9254,dComprador!$A$2:$A$7,dComprador!$B$2:$B$7)</f>
        <v>Lira</v>
      </c>
      <c r="L9254" t="str">
        <f>_xlfn.XLOOKUP(J9254,dFornecedor!$A$2:$A$6,dFornecedor!$B$2:$B$6)</f>
        <v>NorthShore</v>
      </c>
      <c r="M9254" t="str">
        <f>_xlfn.XLOOKUP(G9254,dMateriaPrima!$A$2:$A$12,dMateriaPrima!$B$2:$B$12)</f>
        <v>Pedra Britada</v>
      </c>
      <c r="N9254" s="2">
        <f>_xlfn.XLOOKUP(G9254,dMateriaPrima!$A$2:$A$12,dMateriaPrima!$C$2:$C$12)</f>
        <v>56</v>
      </c>
      <c r="O9254" s="3">
        <f t="shared" si="720"/>
        <v>3248</v>
      </c>
      <c r="P9254" s="4">
        <f t="shared" si="721"/>
        <v>0</v>
      </c>
      <c r="Q9254" s="3">
        <f t="shared" si="722"/>
        <v>3248</v>
      </c>
      <c r="R9254" t="str">
        <f t="shared" si="723"/>
        <v>Em atraso</v>
      </c>
      <c r="S9254" s="5">
        <f t="shared" si="724"/>
        <v>3</v>
      </c>
    </row>
    <row r="9255" spans="1:19" x14ac:dyDescent="0.25">
      <c r="A9255">
        <v>9254</v>
      </c>
      <c r="B9255" s="1">
        <v>44508</v>
      </c>
      <c r="C9255" s="1">
        <v>44514</v>
      </c>
      <c r="D9255" s="1">
        <v>44517</v>
      </c>
      <c r="E9255" s="1">
        <v>44517</v>
      </c>
      <c r="F9255">
        <v>4</v>
      </c>
      <c r="G9255">
        <v>7</v>
      </c>
      <c r="H9255">
        <v>4</v>
      </c>
      <c r="I9255" s="6">
        <v>0</v>
      </c>
      <c r="J9255">
        <v>2</v>
      </c>
      <c r="K9255" t="str">
        <f>_xlfn.XLOOKUP(fCompras!F9255,dComprador!$A$2:$A$7,dComprador!$B$2:$B$7)</f>
        <v>Lira</v>
      </c>
      <c r="L9255" t="str">
        <f>_xlfn.XLOOKUP(J9255,dFornecedor!$A$2:$A$6,dFornecedor!$B$2:$B$6)</f>
        <v>Minerva</v>
      </c>
      <c r="M9255" t="str">
        <f>_xlfn.XLOOKUP(G9255,dMateriaPrima!$A$2:$A$12,dMateriaPrima!$B$2:$B$12)</f>
        <v>Poliéster</v>
      </c>
      <c r="N9255" s="2">
        <f>_xlfn.XLOOKUP(G9255,dMateriaPrima!$A$2:$A$12,dMateriaPrima!$C$2:$C$12)</f>
        <v>8</v>
      </c>
      <c r="O9255" s="3">
        <f t="shared" si="720"/>
        <v>32</v>
      </c>
      <c r="P9255" s="4">
        <f t="shared" si="721"/>
        <v>0</v>
      </c>
      <c r="Q9255" s="3">
        <f t="shared" si="722"/>
        <v>32</v>
      </c>
      <c r="R9255" t="str">
        <f t="shared" si="723"/>
        <v>No prazo</v>
      </c>
      <c r="S9255" s="5">
        <f t="shared" si="724"/>
        <v>0</v>
      </c>
    </row>
    <row r="9256" spans="1:19" x14ac:dyDescent="0.25">
      <c r="A9256">
        <v>9255</v>
      </c>
      <c r="B9256" s="1">
        <v>44508</v>
      </c>
      <c r="C9256" s="1">
        <v>44512</v>
      </c>
      <c r="D9256" s="1">
        <v>44517</v>
      </c>
      <c r="E9256" s="1">
        <v>44517</v>
      </c>
      <c r="F9256">
        <v>4</v>
      </c>
      <c r="G9256">
        <v>4</v>
      </c>
      <c r="H9256">
        <v>250</v>
      </c>
      <c r="I9256" s="6">
        <v>0</v>
      </c>
      <c r="J9256">
        <v>1</v>
      </c>
      <c r="K9256" t="str">
        <f>_xlfn.XLOOKUP(fCompras!F9256,dComprador!$A$2:$A$7,dComprador!$B$2:$B$7)</f>
        <v>Lira</v>
      </c>
      <c r="L9256" t="str">
        <f>_xlfn.XLOOKUP(J9256,dFornecedor!$A$2:$A$6,dFornecedor!$B$2:$B$6)</f>
        <v>NorthShore</v>
      </c>
      <c r="M9256" t="str">
        <f>_xlfn.XLOOKUP(G9256,dMateriaPrima!$A$2:$A$12,dMateriaPrima!$B$2:$B$12)</f>
        <v>Madeira</v>
      </c>
      <c r="N9256" s="2">
        <f>_xlfn.XLOOKUP(G9256,dMateriaPrima!$A$2:$A$12,dMateriaPrima!$C$2:$C$12)</f>
        <v>168</v>
      </c>
      <c r="O9256" s="3">
        <f t="shared" si="720"/>
        <v>42000</v>
      </c>
      <c r="P9256" s="4">
        <f t="shared" si="721"/>
        <v>0</v>
      </c>
      <c r="Q9256" s="3">
        <f t="shared" si="722"/>
        <v>42000</v>
      </c>
      <c r="R9256" t="str">
        <f t="shared" si="723"/>
        <v>No prazo</v>
      </c>
      <c r="S9256" s="5">
        <f t="shared" si="724"/>
        <v>0</v>
      </c>
    </row>
    <row r="9257" spans="1:19" x14ac:dyDescent="0.25">
      <c r="A9257">
        <v>9256</v>
      </c>
      <c r="B9257" s="1">
        <v>44508</v>
      </c>
      <c r="C9257" s="1">
        <v>44514</v>
      </c>
      <c r="D9257" s="1">
        <v>44518</v>
      </c>
      <c r="E9257" s="1">
        <v>44522</v>
      </c>
      <c r="F9257">
        <v>4</v>
      </c>
      <c r="G9257">
        <v>9</v>
      </c>
      <c r="H9257">
        <v>25</v>
      </c>
      <c r="I9257" s="6">
        <v>0</v>
      </c>
      <c r="J9257">
        <v>5</v>
      </c>
      <c r="K9257" t="str">
        <f>_xlfn.XLOOKUP(fCompras!F9257,dComprador!$A$2:$A$7,dComprador!$B$2:$B$7)</f>
        <v>Lira</v>
      </c>
      <c r="L9257" t="str">
        <f>_xlfn.XLOOKUP(J9257,dFornecedor!$A$2:$A$6,dFornecedor!$B$2:$B$6)</f>
        <v>Atlas</v>
      </c>
      <c r="M9257" t="str">
        <f>_xlfn.XLOOKUP(G9257,dMateriaPrima!$A$2:$A$12,dMateriaPrima!$B$2:$B$12)</f>
        <v>Couro</v>
      </c>
      <c r="N9257" s="2">
        <f>_xlfn.XLOOKUP(G9257,dMateriaPrima!$A$2:$A$12,dMateriaPrima!$C$2:$C$12)</f>
        <v>4.4000000000000004</v>
      </c>
      <c r="O9257" s="3">
        <f t="shared" si="720"/>
        <v>110.00000000000001</v>
      </c>
      <c r="P9257" s="4">
        <f t="shared" si="721"/>
        <v>0</v>
      </c>
      <c r="Q9257" s="3">
        <f t="shared" si="722"/>
        <v>110.00000000000001</v>
      </c>
      <c r="R9257" t="str">
        <f t="shared" si="723"/>
        <v>Em atraso</v>
      </c>
      <c r="S9257" s="5">
        <f t="shared" si="724"/>
        <v>4</v>
      </c>
    </row>
    <row r="9258" spans="1:19" x14ac:dyDescent="0.25">
      <c r="A9258">
        <v>9257</v>
      </c>
      <c r="B9258" s="1">
        <v>44508</v>
      </c>
      <c r="C9258" s="1">
        <v>44508</v>
      </c>
      <c r="D9258" s="1">
        <v>44525</v>
      </c>
      <c r="E9258" s="1">
        <v>44529</v>
      </c>
      <c r="F9258">
        <v>1</v>
      </c>
      <c r="G9258">
        <v>6</v>
      </c>
      <c r="H9258">
        <v>388</v>
      </c>
      <c r="I9258" s="6">
        <v>0</v>
      </c>
      <c r="J9258">
        <v>4</v>
      </c>
      <c r="K9258" t="str">
        <f>_xlfn.XLOOKUP(fCompras!F9258,dComprador!$A$2:$A$7,dComprador!$B$2:$B$7)</f>
        <v>Alon</v>
      </c>
      <c r="L9258" t="str">
        <f>_xlfn.XLOOKUP(J9258,dFornecedor!$A$2:$A$6,dFornecedor!$B$2:$B$6)</f>
        <v>AlphaOmega</v>
      </c>
      <c r="M9258" t="str">
        <f>_xlfn.XLOOKUP(G9258,dMateriaPrima!$A$2:$A$12,dMateriaPrima!$B$2:$B$12)</f>
        <v>Fio Algodão</v>
      </c>
      <c r="N9258" s="2">
        <f>_xlfn.XLOOKUP(G9258,dMateriaPrima!$A$2:$A$12,dMateriaPrima!$C$2:$C$12)</f>
        <v>55.9</v>
      </c>
      <c r="O9258" s="3">
        <f t="shared" si="720"/>
        <v>21689.200000000001</v>
      </c>
      <c r="P9258" s="4">
        <f t="shared" si="721"/>
        <v>0</v>
      </c>
      <c r="Q9258" s="3">
        <f t="shared" si="722"/>
        <v>21689.200000000001</v>
      </c>
      <c r="R9258" t="str">
        <f t="shared" si="723"/>
        <v>Em atraso</v>
      </c>
      <c r="S9258" s="5">
        <f t="shared" si="724"/>
        <v>4</v>
      </c>
    </row>
    <row r="9259" spans="1:19" x14ac:dyDescent="0.25">
      <c r="A9259">
        <v>9258</v>
      </c>
      <c r="B9259" s="1">
        <v>44508</v>
      </c>
      <c r="C9259" s="1">
        <v>44517</v>
      </c>
      <c r="D9259" s="1">
        <v>44527</v>
      </c>
      <c r="E9259" s="1">
        <v>44532</v>
      </c>
      <c r="F9259">
        <v>1</v>
      </c>
      <c r="G9259">
        <v>5</v>
      </c>
      <c r="H9259">
        <v>30</v>
      </c>
      <c r="I9259" s="6">
        <v>0</v>
      </c>
      <c r="J9259">
        <v>2</v>
      </c>
      <c r="K9259" t="str">
        <f>_xlfn.XLOOKUP(fCompras!F9259,dComprador!$A$2:$A$7,dComprador!$B$2:$B$7)</f>
        <v>Alon</v>
      </c>
      <c r="L9259" t="str">
        <f>_xlfn.XLOOKUP(J9259,dFornecedor!$A$2:$A$6,dFornecedor!$B$2:$B$6)</f>
        <v>Minerva</v>
      </c>
      <c r="M9259" t="str">
        <f>_xlfn.XLOOKUP(G9259,dMateriaPrima!$A$2:$A$12,dMateriaPrima!$B$2:$B$12)</f>
        <v>Areia</v>
      </c>
      <c r="N9259" s="2">
        <f>_xlfn.XLOOKUP(G9259,dMateriaPrima!$A$2:$A$12,dMateriaPrima!$C$2:$C$12)</f>
        <v>3.59</v>
      </c>
      <c r="O9259" s="3">
        <f t="shared" si="720"/>
        <v>107.69999999999999</v>
      </c>
      <c r="P9259" s="4">
        <f t="shared" si="721"/>
        <v>0</v>
      </c>
      <c r="Q9259" s="3">
        <f t="shared" si="722"/>
        <v>107.69999999999999</v>
      </c>
      <c r="R9259" t="str">
        <f t="shared" si="723"/>
        <v>Em atraso</v>
      </c>
      <c r="S9259" s="5">
        <f t="shared" si="724"/>
        <v>5</v>
      </c>
    </row>
    <row r="9260" spans="1:19" x14ac:dyDescent="0.25">
      <c r="A9260">
        <v>9259</v>
      </c>
      <c r="B9260" s="1">
        <v>44508</v>
      </c>
      <c r="C9260" s="1">
        <v>44509</v>
      </c>
      <c r="D9260" s="1">
        <v>44540</v>
      </c>
      <c r="E9260" s="1">
        <v>44542</v>
      </c>
      <c r="F9260">
        <v>1</v>
      </c>
      <c r="G9260">
        <v>1</v>
      </c>
      <c r="H9260">
        <v>59</v>
      </c>
      <c r="I9260" s="6">
        <v>0</v>
      </c>
      <c r="J9260">
        <v>3</v>
      </c>
      <c r="K9260" t="str">
        <f>_xlfn.XLOOKUP(fCompras!F9260,dComprador!$A$2:$A$7,dComprador!$B$2:$B$7)</f>
        <v>Alon</v>
      </c>
      <c r="L9260" t="str">
        <f>_xlfn.XLOOKUP(J9260,dFornecedor!$A$2:$A$6,dFornecedor!$B$2:$B$6)</f>
        <v>StepUp</v>
      </c>
      <c r="M9260" t="str">
        <f>_xlfn.XLOOKUP(G9260,dMateriaPrima!$A$2:$A$12,dMateriaPrima!$B$2:$B$12)</f>
        <v>Tecido</v>
      </c>
      <c r="N9260" s="2">
        <f>_xlfn.XLOOKUP(G9260,dMateriaPrima!$A$2:$A$12,dMateriaPrima!$C$2:$C$12)</f>
        <v>18</v>
      </c>
      <c r="O9260" s="3">
        <f t="shared" si="720"/>
        <v>1062</v>
      </c>
      <c r="P9260" s="4">
        <f t="shared" si="721"/>
        <v>0</v>
      </c>
      <c r="Q9260" s="3">
        <f t="shared" si="722"/>
        <v>1062</v>
      </c>
      <c r="R9260" t="str">
        <f t="shared" si="723"/>
        <v>Em atraso</v>
      </c>
      <c r="S9260" s="5">
        <f t="shared" si="724"/>
        <v>2</v>
      </c>
    </row>
    <row r="9261" spans="1:19" x14ac:dyDescent="0.25">
      <c r="A9261">
        <v>9260</v>
      </c>
      <c r="B9261" s="1">
        <v>44508</v>
      </c>
      <c r="C9261" s="1">
        <v>44508</v>
      </c>
      <c r="D9261" s="1">
        <v>44530</v>
      </c>
      <c r="E9261" s="1">
        <v>44533</v>
      </c>
      <c r="F9261">
        <v>1</v>
      </c>
      <c r="G9261">
        <v>7</v>
      </c>
      <c r="H9261">
        <v>308</v>
      </c>
      <c r="I9261" s="6">
        <v>0</v>
      </c>
      <c r="J9261">
        <v>4</v>
      </c>
      <c r="K9261" t="str">
        <f>_xlfn.XLOOKUP(fCompras!F9261,dComprador!$A$2:$A$7,dComprador!$B$2:$B$7)</f>
        <v>Alon</v>
      </c>
      <c r="L9261" t="str">
        <f>_xlfn.XLOOKUP(J9261,dFornecedor!$A$2:$A$6,dFornecedor!$B$2:$B$6)</f>
        <v>AlphaOmega</v>
      </c>
      <c r="M9261" t="str">
        <f>_xlfn.XLOOKUP(G9261,dMateriaPrima!$A$2:$A$12,dMateriaPrima!$B$2:$B$12)</f>
        <v>Poliéster</v>
      </c>
      <c r="N9261" s="2">
        <f>_xlfn.XLOOKUP(G9261,dMateriaPrima!$A$2:$A$12,dMateriaPrima!$C$2:$C$12)</f>
        <v>8</v>
      </c>
      <c r="O9261" s="3">
        <f t="shared" si="720"/>
        <v>2464</v>
      </c>
      <c r="P9261" s="4">
        <f t="shared" si="721"/>
        <v>0</v>
      </c>
      <c r="Q9261" s="3">
        <f t="shared" si="722"/>
        <v>2464</v>
      </c>
      <c r="R9261" t="str">
        <f t="shared" si="723"/>
        <v>Em atraso</v>
      </c>
      <c r="S9261" s="5">
        <f t="shared" si="724"/>
        <v>3</v>
      </c>
    </row>
    <row r="9262" spans="1:19" x14ac:dyDescent="0.25">
      <c r="A9262">
        <v>9261</v>
      </c>
      <c r="B9262" s="1">
        <v>44508</v>
      </c>
      <c r="C9262" s="1">
        <v>44508</v>
      </c>
      <c r="D9262" s="1">
        <v>44533</v>
      </c>
      <c r="E9262" s="1">
        <v>44531</v>
      </c>
      <c r="F9262">
        <v>1</v>
      </c>
      <c r="G9262">
        <v>11</v>
      </c>
      <c r="H9262">
        <v>187</v>
      </c>
      <c r="I9262" s="6">
        <v>0</v>
      </c>
      <c r="J9262">
        <v>2</v>
      </c>
      <c r="K9262" t="str">
        <f>_xlfn.XLOOKUP(fCompras!F9262,dComprador!$A$2:$A$7,dComprador!$B$2:$B$7)</f>
        <v>Alon</v>
      </c>
      <c r="L9262" t="str">
        <f>_xlfn.XLOOKUP(J9262,dFornecedor!$A$2:$A$6,dFornecedor!$B$2:$B$6)</f>
        <v>Minerva</v>
      </c>
      <c r="M9262" t="str">
        <f>_xlfn.XLOOKUP(G9262,dMateriaPrima!$A$2:$A$12,dMateriaPrima!$B$2:$B$12)</f>
        <v>Papel</v>
      </c>
      <c r="N9262" s="2">
        <f>_xlfn.XLOOKUP(G9262,dMateriaPrima!$A$2:$A$12,dMateriaPrima!$C$2:$C$12)</f>
        <v>9</v>
      </c>
      <c r="O9262" s="3">
        <f t="shared" si="720"/>
        <v>1683</v>
      </c>
      <c r="P9262" s="4">
        <f t="shared" si="721"/>
        <v>0</v>
      </c>
      <c r="Q9262" s="3">
        <f t="shared" si="722"/>
        <v>1683</v>
      </c>
      <c r="R9262" t="str">
        <f t="shared" si="723"/>
        <v>No prazo</v>
      </c>
      <c r="S9262" s="5">
        <f t="shared" si="724"/>
        <v>0</v>
      </c>
    </row>
    <row r="9263" spans="1:19" x14ac:dyDescent="0.25">
      <c r="A9263">
        <v>9262</v>
      </c>
      <c r="B9263" s="1">
        <v>44509</v>
      </c>
      <c r="C9263" s="1">
        <v>44509</v>
      </c>
      <c r="D9263" s="1">
        <v>44514</v>
      </c>
      <c r="E9263" s="1">
        <v>44518</v>
      </c>
      <c r="F9263">
        <v>4</v>
      </c>
      <c r="G9263">
        <v>7</v>
      </c>
      <c r="H9263">
        <v>367</v>
      </c>
      <c r="I9263" s="6">
        <v>0</v>
      </c>
      <c r="J9263">
        <v>5</v>
      </c>
      <c r="K9263" t="str">
        <f>_xlfn.XLOOKUP(fCompras!F9263,dComprador!$A$2:$A$7,dComprador!$B$2:$B$7)</f>
        <v>Lira</v>
      </c>
      <c r="L9263" t="str">
        <f>_xlfn.XLOOKUP(J9263,dFornecedor!$A$2:$A$6,dFornecedor!$B$2:$B$6)</f>
        <v>Atlas</v>
      </c>
      <c r="M9263" t="str">
        <f>_xlfn.XLOOKUP(G9263,dMateriaPrima!$A$2:$A$12,dMateriaPrima!$B$2:$B$12)</f>
        <v>Poliéster</v>
      </c>
      <c r="N9263" s="2">
        <f>_xlfn.XLOOKUP(G9263,dMateriaPrima!$A$2:$A$12,dMateriaPrima!$C$2:$C$12)</f>
        <v>8</v>
      </c>
      <c r="O9263" s="3">
        <f t="shared" si="720"/>
        <v>2936</v>
      </c>
      <c r="P9263" s="4">
        <f t="shared" si="721"/>
        <v>0</v>
      </c>
      <c r="Q9263" s="3">
        <f t="shared" si="722"/>
        <v>2936</v>
      </c>
      <c r="R9263" t="str">
        <f t="shared" si="723"/>
        <v>Em atraso</v>
      </c>
      <c r="S9263" s="5">
        <f t="shared" si="724"/>
        <v>4</v>
      </c>
    </row>
    <row r="9264" spans="1:19" x14ac:dyDescent="0.25">
      <c r="A9264">
        <v>9263</v>
      </c>
      <c r="B9264" s="1">
        <v>44509</v>
      </c>
      <c r="C9264" s="1">
        <v>44517</v>
      </c>
      <c r="D9264" s="1">
        <v>44520</v>
      </c>
      <c r="E9264" s="1">
        <v>44520</v>
      </c>
      <c r="F9264">
        <v>4</v>
      </c>
      <c r="G9264">
        <v>5</v>
      </c>
      <c r="H9264">
        <v>119</v>
      </c>
      <c r="I9264" s="6">
        <v>0</v>
      </c>
      <c r="J9264">
        <v>2</v>
      </c>
      <c r="K9264" t="str">
        <f>_xlfn.XLOOKUP(fCompras!F9264,dComprador!$A$2:$A$7,dComprador!$B$2:$B$7)</f>
        <v>Lira</v>
      </c>
      <c r="L9264" t="str">
        <f>_xlfn.XLOOKUP(J9264,dFornecedor!$A$2:$A$6,dFornecedor!$B$2:$B$6)</f>
        <v>Minerva</v>
      </c>
      <c r="M9264" t="str">
        <f>_xlfn.XLOOKUP(G9264,dMateriaPrima!$A$2:$A$12,dMateriaPrima!$B$2:$B$12)</f>
        <v>Areia</v>
      </c>
      <c r="N9264" s="2">
        <f>_xlfn.XLOOKUP(G9264,dMateriaPrima!$A$2:$A$12,dMateriaPrima!$C$2:$C$12)</f>
        <v>3.59</v>
      </c>
      <c r="O9264" s="3">
        <f t="shared" si="720"/>
        <v>427.21</v>
      </c>
      <c r="P9264" s="4">
        <f t="shared" si="721"/>
        <v>0</v>
      </c>
      <c r="Q9264" s="3">
        <f t="shared" si="722"/>
        <v>427.21</v>
      </c>
      <c r="R9264" t="str">
        <f t="shared" si="723"/>
        <v>No prazo</v>
      </c>
      <c r="S9264" s="5">
        <f t="shared" si="724"/>
        <v>0</v>
      </c>
    </row>
    <row r="9265" spans="1:19" x14ac:dyDescent="0.25">
      <c r="A9265">
        <v>9264</v>
      </c>
      <c r="B9265" s="1">
        <v>44509</v>
      </c>
      <c r="C9265" s="1">
        <v>44510</v>
      </c>
      <c r="D9265" s="1">
        <v>44528</v>
      </c>
      <c r="E9265" s="1">
        <v>44530</v>
      </c>
      <c r="F9265">
        <v>1</v>
      </c>
      <c r="G9265">
        <v>5</v>
      </c>
      <c r="H9265">
        <v>220</v>
      </c>
      <c r="I9265" s="6">
        <v>0</v>
      </c>
      <c r="J9265">
        <v>3</v>
      </c>
      <c r="K9265" t="str">
        <f>_xlfn.XLOOKUP(fCompras!F9265,dComprador!$A$2:$A$7,dComprador!$B$2:$B$7)</f>
        <v>Alon</v>
      </c>
      <c r="L9265" t="str">
        <f>_xlfn.XLOOKUP(J9265,dFornecedor!$A$2:$A$6,dFornecedor!$B$2:$B$6)</f>
        <v>StepUp</v>
      </c>
      <c r="M9265" t="str">
        <f>_xlfn.XLOOKUP(G9265,dMateriaPrima!$A$2:$A$12,dMateriaPrima!$B$2:$B$12)</f>
        <v>Areia</v>
      </c>
      <c r="N9265" s="2">
        <f>_xlfn.XLOOKUP(G9265,dMateriaPrima!$A$2:$A$12,dMateriaPrima!$C$2:$C$12)</f>
        <v>3.59</v>
      </c>
      <c r="O9265" s="3">
        <f t="shared" si="720"/>
        <v>789.8</v>
      </c>
      <c r="P9265" s="4">
        <f t="shared" si="721"/>
        <v>0</v>
      </c>
      <c r="Q9265" s="3">
        <f t="shared" si="722"/>
        <v>789.8</v>
      </c>
      <c r="R9265" t="str">
        <f t="shared" si="723"/>
        <v>Em atraso</v>
      </c>
      <c r="S9265" s="5">
        <f t="shared" si="724"/>
        <v>2</v>
      </c>
    </row>
    <row r="9266" spans="1:19" x14ac:dyDescent="0.25">
      <c r="A9266">
        <v>9265</v>
      </c>
      <c r="B9266" s="1">
        <v>44509</v>
      </c>
      <c r="C9266" s="1">
        <v>44509</v>
      </c>
      <c r="D9266" s="1">
        <v>44540</v>
      </c>
      <c r="E9266" s="1">
        <v>44541</v>
      </c>
      <c r="F9266">
        <v>1</v>
      </c>
      <c r="G9266">
        <v>7</v>
      </c>
      <c r="H9266">
        <v>221</v>
      </c>
      <c r="I9266" s="6">
        <v>0</v>
      </c>
      <c r="J9266">
        <v>2</v>
      </c>
      <c r="K9266" t="str">
        <f>_xlfn.XLOOKUP(fCompras!F9266,dComprador!$A$2:$A$7,dComprador!$B$2:$B$7)</f>
        <v>Alon</v>
      </c>
      <c r="L9266" t="str">
        <f>_xlfn.XLOOKUP(J9266,dFornecedor!$A$2:$A$6,dFornecedor!$B$2:$B$6)</f>
        <v>Minerva</v>
      </c>
      <c r="M9266" t="str">
        <f>_xlfn.XLOOKUP(G9266,dMateriaPrima!$A$2:$A$12,dMateriaPrima!$B$2:$B$12)</f>
        <v>Poliéster</v>
      </c>
      <c r="N9266" s="2">
        <f>_xlfn.XLOOKUP(G9266,dMateriaPrima!$A$2:$A$12,dMateriaPrima!$C$2:$C$12)</f>
        <v>8</v>
      </c>
      <c r="O9266" s="3">
        <f t="shared" si="720"/>
        <v>1768</v>
      </c>
      <c r="P9266" s="4">
        <f t="shared" si="721"/>
        <v>0</v>
      </c>
      <c r="Q9266" s="3">
        <f t="shared" si="722"/>
        <v>1768</v>
      </c>
      <c r="R9266" t="str">
        <f t="shared" si="723"/>
        <v>Em atraso</v>
      </c>
      <c r="S9266" s="5">
        <f t="shared" si="724"/>
        <v>1</v>
      </c>
    </row>
    <row r="9267" spans="1:19" x14ac:dyDescent="0.25">
      <c r="A9267">
        <v>9266</v>
      </c>
      <c r="B9267" s="1">
        <v>44509</v>
      </c>
      <c r="C9267" s="1">
        <v>44509</v>
      </c>
      <c r="D9267" s="1">
        <v>44542</v>
      </c>
      <c r="E9267" s="1">
        <v>44541</v>
      </c>
      <c r="F9267">
        <v>1</v>
      </c>
      <c r="G9267">
        <v>5</v>
      </c>
      <c r="H9267">
        <v>162</v>
      </c>
      <c r="I9267" s="6">
        <v>0</v>
      </c>
      <c r="J9267">
        <v>2</v>
      </c>
      <c r="K9267" t="str">
        <f>_xlfn.XLOOKUP(fCompras!F9267,dComprador!$A$2:$A$7,dComprador!$B$2:$B$7)</f>
        <v>Alon</v>
      </c>
      <c r="L9267" t="str">
        <f>_xlfn.XLOOKUP(J9267,dFornecedor!$A$2:$A$6,dFornecedor!$B$2:$B$6)</f>
        <v>Minerva</v>
      </c>
      <c r="M9267" t="str">
        <f>_xlfn.XLOOKUP(G9267,dMateriaPrima!$A$2:$A$12,dMateriaPrima!$B$2:$B$12)</f>
        <v>Areia</v>
      </c>
      <c r="N9267" s="2">
        <f>_xlfn.XLOOKUP(G9267,dMateriaPrima!$A$2:$A$12,dMateriaPrima!$C$2:$C$12)</f>
        <v>3.59</v>
      </c>
      <c r="O9267" s="3">
        <f t="shared" si="720"/>
        <v>581.57999999999993</v>
      </c>
      <c r="P9267" s="4">
        <f t="shared" si="721"/>
        <v>0</v>
      </c>
      <c r="Q9267" s="3">
        <f t="shared" si="722"/>
        <v>581.57999999999993</v>
      </c>
      <c r="R9267" t="str">
        <f t="shared" si="723"/>
        <v>No prazo</v>
      </c>
      <c r="S9267" s="5">
        <f t="shared" si="724"/>
        <v>0</v>
      </c>
    </row>
    <row r="9268" spans="1:19" x14ac:dyDescent="0.25">
      <c r="A9268">
        <v>9267</v>
      </c>
      <c r="B9268" s="1">
        <v>44509</v>
      </c>
      <c r="C9268" s="1">
        <v>44511</v>
      </c>
      <c r="D9268" s="1">
        <v>44531</v>
      </c>
      <c r="E9268" s="1">
        <v>44532</v>
      </c>
      <c r="F9268">
        <v>1</v>
      </c>
      <c r="G9268">
        <v>4</v>
      </c>
      <c r="H9268">
        <v>8</v>
      </c>
      <c r="I9268" s="6">
        <v>0</v>
      </c>
      <c r="J9268">
        <v>4</v>
      </c>
      <c r="K9268" t="str">
        <f>_xlfn.XLOOKUP(fCompras!F9268,dComprador!$A$2:$A$7,dComprador!$B$2:$B$7)</f>
        <v>Alon</v>
      </c>
      <c r="L9268" t="str">
        <f>_xlfn.XLOOKUP(J9268,dFornecedor!$A$2:$A$6,dFornecedor!$B$2:$B$6)</f>
        <v>AlphaOmega</v>
      </c>
      <c r="M9268" t="str">
        <f>_xlfn.XLOOKUP(G9268,dMateriaPrima!$A$2:$A$12,dMateriaPrima!$B$2:$B$12)</f>
        <v>Madeira</v>
      </c>
      <c r="N9268" s="2">
        <f>_xlfn.XLOOKUP(G9268,dMateriaPrima!$A$2:$A$12,dMateriaPrima!$C$2:$C$12)</f>
        <v>168</v>
      </c>
      <c r="O9268" s="3">
        <f t="shared" si="720"/>
        <v>1344</v>
      </c>
      <c r="P9268" s="4">
        <f t="shared" si="721"/>
        <v>0</v>
      </c>
      <c r="Q9268" s="3">
        <f t="shared" si="722"/>
        <v>1344</v>
      </c>
      <c r="R9268" t="str">
        <f t="shared" si="723"/>
        <v>Em atraso</v>
      </c>
      <c r="S9268" s="5">
        <f t="shared" si="724"/>
        <v>1</v>
      </c>
    </row>
    <row r="9269" spans="1:19" x14ac:dyDescent="0.25">
      <c r="A9269">
        <v>9268</v>
      </c>
      <c r="B9269" s="1">
        <v>44510</v>
      </c>
      <c r="C9269" s="1">
        <v>44513</v>
      </c>
      <c r="D9269" s="1">
        <v>44515</v>
      </c>
      <c r="E9269" s="1">
        <v>44518</v>
      </c>
      <c r="F9269">
        <v>4</v>
      </c>
      <c r="G9269">
        <v>10</v>
      </c>
      <c r="H9269">
        <v>216</v>
      </c>
      <c r="I9269" s="6">
        <v>0</v>
      </c>
      <c r="J9269">
        <v>4</v>
      </c>
      <c r="K9269" t="str">
        <f>_xlfn.XLOOKUP(fCompras!F9269,dComprador!$A$2:$A$7,dComprador!$B$2:$B$7)</f>
        <v>Lira</v>
      </c>
      <c r="L9269" t="str">
        <f>_xlfn.XLOOKUP(J9269,dFornecedor!$A$2:$A$6,dFornecedor!$B$2:$B$6)</f>
        <v>AlphaOmega</v>
      </c>
      <c r="M9269" t="str">
        <f>_xlfn.XLOOKUP(G9269,dMateriaPrima!$A$2:$A$12,dMateriaPrima!$B$2:$B$12)</f>
        <v>Pedra Britada</v>
      </c>
      <c r="N9269" s="2">
        <f>_xlfn.XLOOKUP(G9269,dMateriaPrima!$A$2:$A$12,dMateriaPrima!$C$2:$C$12)</f>
        <v>56</v>
      </c>
      <c r="O9269" s="3">
        <f t="shared" si="720"/>
        <v>12096</v>
      </c>
      <c r="P9269" s="4">
        <f t="shared" si="721"/>
        <v>0</v>
      </c>
      <c r="Q9269" s="3">
        <f t="shared" si="722"/>
        <v>12096</v>
      </c>
      <c r="R9269" t="str">
        <f t="shared" si="723"/>
        <v>Em atraso</v>
      </c>
      <c r="S9269" s="5">
        <f t="shared" si="724"/>
        <v>3</v>
      </c>
    </row>
    <row r="9270" spans="1:19" x14ac:dyDescent="0.25">
      <c r="A9270">
        <v>9269</v>
      </c>
      <c r="B9270" s="1">
        <v>44510</v>
      </c>
      <c r="C9270" s="1">
        <v>44520</v>
      </c>
      <c r="D9270" s="1">
        <v>44522</v>
      </c>
      <c r="E9270" s="1">
        <v>44523</v>
      </c>
      <c r="F9270">
        <v>4</v>
      </c>
      <c r="G9270">
        <v>10</v>
      </c>
      <c r="H9270">
        <v>23</v>
      </c>
      <c r="I9270" s="6">
        <v>0</v>
      </c>
      <c r="J9270">
        <v>3</v>
      </c>
      <c r="K9270" t="str">
        <f>_xlfn.XLOOKUP(fCompras!F9270,dComprador!$A$2:$A$7,dComprador!$B$2:$B$7)</f>
        <v>Lira</v>
      </c>
      <c r="L9270" t="str">
        <f>_xlfn.XLOOKUP(J9270,dFornecedor!$A$2:$A$6,dFornecedor!$B$2:$B$6)</f>
        <v>StepUp</v>
      </c>
      <c r="M9270" t="str">
        <f>_xlfn.XLOOKUP(G9270,dMateriaPrima!$A$2:$A$12,dMateriaPrima!$B$2:$B$12)</f>
        <v>Pedra Britada</v>
      </c>
      <c r="N9270" s="2">
        <f>_xlfn.XLOOKUP(G9270,dMateriaPrima!$A$2:$A$12,dMateriaPrima!$C$2:$C$12)</f>
        <v>56</v>
      </c>
      <c r="O9270" s="3">
        <f t="shared" si="720"/>
        <v>1288</v>
      </c>
      <c r="P9270" s="4">
        <f t="shared" si="721"/>
        <v>0</v>
      </c>
      <c r="Q9270" s="3">
        <f t="shared" si="722"/>
        <v>1288</v>
      </c>
      <c r="R9270" t="str">
        <f t="shared" si="723"/>
        <v>Em atraso</v>
      </c>
      <c r="S9270" s="5">
        <f t="shared" si="724"/>
        <v>1</v>
      </c>
    </row>
    <row r="9271" spans="1:19" x14ac:dyDescent="0.25">
      <c r="A9271">
        <v>9270</v>
      </c>
      <c r="B9271" s="1">
        <v>44510</v>
      </c>
      <c r="C9271" s="1">
        <v>44517</v>
      </c>
      <c r="D9271" s="1">
        <v>44519</v>
      </c>
      <c r="E9271" s="1">
        <v>44520</v>
      </c>
      <c r="F9271">
        <v>4</v>
      </c>
      <c r="G9271">
        <v>9</v>
      </c>
      <c r="H9271">
        <v>134</v>
      </c>
      <c r="I9271" s="6">
        <v>0</v>
      </c>
      <c r="J9271">
        <v>2</v>
      </c>
      <c r="K9271" t="str">
        <f>_xlfn.XLOOKUP(fCompras!F9271,dComprador!$A$2:$A$7,dComprador!$B$2:$B$7)</f>
        <v>Lira</v>
      </c>
      <c r="L9271" t="str">
        <f>_xlfn.XLOOKUP(J9271,dFornecedor!$A$2:$A$6,dFornecedor!$B$2:$B$6)</f>
        <v>Minerva</v>
      </c>
      <c r="M9271" t="str">
        <f>_xlfn.XLOOKUP(G9271,dMateriaPrima!$A$2:$A$12,dMateriaPrima!$B$2:$B$12)</f>
        <v>Couro</v>
      </c>
      <c r="N9271" s="2">
        <f>_xlfn.XLOOKUP(G9271,dMateriaPrima!$A$2:$A$12,dMateriaPrima!$C$2:$C$12)</f>
        <v>4.4000000000000004</v>
      </c>
      <c r="O9271" s="3">
        <f t="shared" si="720"/>
        <v>589.6</v>
      </c>
      <c r="P9271" s="4">
        <f t="shared" si="721"/>
        <v>0</v>
      </c>
      <c r="Q9271" s="3">
        <f t="shared" si="722"/>
        <v>589.6</v>
      </c>
      <c r="R9271" t="str">
        <f t="shared" si="723"/>
        <v>Em atraso</v>
      </c>
      <c r="S9271" s="5">
        <f t="shared" si="724"/>
        <v>1</v>
      </c>
    </row>
    <row r="9272" spans="1:19" x14ac:dyDescent="0.25">
      <c r="A9272">
        <v>9271</v>
      </c>
      <c r="B9272" s="1">
        <v>44510</v>
      </c>
      <c r="C9272" s="1">
        <v>44515</v>
      </c>
      <c r="D9272" s="1">
        <v>44529</v>
      </c>
      <c r="E9272" s="1">
        <v>44532</v>
      </c>
      <c r="F9272">
        <v>1</v>
      </c>
      <c r="G9272">
        <v>8</v>
      </c>
      <c r="H9272">
        <v>76</v>
      </c>
      <c r="I9272" s="6">
        <v>0</v>
      </c>
      <c r="J9272">
        <v>1</v>
      </c>
      <c r="K9272" t="str">
        <f>_xlfn.XLOOKUP(fCompras!F9272,dComprador!$A$2:$A$7,dComprador!$B$2:$B$7)</f>
        <v>Alon</v>
      </c>
      <c r="L9272" t="str">
        <f>_xlfn.XLOOKUP(J9272,dFornecedor!$A$2:$A$6,dFornecedor!$B$2:$B$6)</f>
        <v>NorthShore</v>
      </c>
      <c r="M9272" t="str">
        <f>_xlfn.XLOOKUP(G9272,dMateriaPrima!$A$2:$A$12,dMateriaPrima!$B$2:$B$12)</f>
        <v>Cimento</v>
      </c>
      <c r="N9272" s="2">
        <f>_xlfn.XLOOKUP(G9272,dMateriaPrima!$A$2:$A$12,dMateriaPrima!$C$2:$C$12)</f>
        <v>23</v>
      </c>
      <c r="O9272" s="3">
        <f t="shared" si="720"/>
        <v>1748</v>
      </c>
      <c r="P9272" s="4">
        <f t="shared" si="721"/>
        <v>0</v>
      </c>
      <c r="Q9272" s="3">
        <f t="shared" si="722"/>
        <v>1748</v>
      </c>
      <c r="R9272" t="str">
        <f t="shared" si="723"/>
        <v>Em atraso</v>
      </c>
      <c r="S9272" s="5">
        <f t="shared" si="724"/>
        <v>3</v>
      </c>
    </row>
    <row r="9273" spans="1:19" x14ac:dyDescent="0.25">
      <c r="A9273">
        <v>9272</v>
      </c>
      <c r="B9273" s="1">
        <v>44510</v>
      </c>
      <c r="C9273" s="1">
        <v>44510</v>
      </c>
      <c r="D9273" s="1">
        <v>44529</v>
      </c>
      <c r="E9273" s="1">
        <v>44531</v>
      </c>
      <c r="F9273">
        <v>1</v>
      </c>
      <c r="G9273">
        <v>2</v>
      </c>
      <c r="H9273">
        <v>217</v>
      </c>
      <c r="I9273" s="6">
        <v>0</v>
      </c>
      <c r="J9273">
        <v>5</v>
      </c>
      <c r="K9273" t="str">
        <f>_xlfn.XLOOKUP(fCompras!F9273,dComprador!$A$2:$A$7,dComprador!$B$2:$B$7)</f>
        <v>Alon</v>
      </c>
      <c r="L9273" t="str">
        <f>_xlfn.XLOOKUP(J9273,dFornecedor!$A$2:$A$6,dFornecedor!$B$2:$B$6)</f>
        <v>Atlas</v>
      </c>
      <c r="M9273" t="str">
        <f>_xlfn.XLOOKUP(G9273,dMateriaPrima!$A$2:$A$12,dMateriaPrima!$B$2:$B$12)</f>
        <v>Chapa Metal</v>
      </c>
      <c r="N9273" s="2">
        <f>_xlfn.XLOOKUP(G9273,dMateriaPrima!$A$2:$A$12,dMateriaPrima!$C$2:$C$12)</f>
        <v>299.89999999999998</v>
      </c>
      <c r="O9273" s="3">
        <f t="shared" si="720"/>
        <v>65078.299999999996</v>
      </c>
      <c r="P9273" s="4">
        <f t="shared" si="721"/>
        <v>0</v>
      </c>
      <c r="Q9273" s="3">
        <f t="shared" si="722"/>
        <v>65078.299999999996</v>
      </c>
      <c r="R9273" t="str">
        <f t="shared" si="723"/>
        <v>Em atraso</v>
      </c>
      <c r="S9273" s="5">
        <f t="shared" si="724"/>
        <v>2</v>
      </c>
    </row>
    <row r="9274" spans="1:19" x14ac:dyDescent="0.25">
      <c r="A9274">
        <v>9273</v>
      </c>
      <c r="B9274" s="1">
        <v>44510</v>
      </c>
      <c r="C9274" s="1">
        <v>44510</v>
      </c>
      <c r="D9274" s="1">
        <v>44529</v>
      </c>
      <c r="E9274" s="1">
        <v>44528</v>
      </c>
      <c r="F9274">
        <v>1</v>
      </c>
      <c r="G9274">
        <v>8</v>
      </c>
      <c r="H9274">
        <v>287</v>
      </c>
      <c r="I9274" s="6">
        <v>0</v>
      </c>
      <c r="J9274">
        <v>2</v>
      </c>
      <c r="K9274" t="str">
        <f>_xlfn.XLOOKUP(fCompras!F9274,dComprador!$A$2:$A$7,dComprador!$B$2:$B$7)</f>
        <v>Alon</v>
      </c>
      <c r="L9274" t="str">
        <f>_xlfn.XLOOKUP(J9274,dFornecedor!$A$2:$A$6,dFornecedor!$B$2:$B$6)</f>
        <v>Minerva</v>
      </c>
      <c r="M9274" t="str">
        <f>_xlfn.XLOOKUP(G9274,dMateriaPrima!$A$2:$A$12,dMateriaPrima!$B$2:$B$12)</f>
        <v>Cimento</v>
      </c>
      <c r="N9274" s="2">
        <f>_xlfn.XLOOKUP(G9274,dMateriaPrima!$A$2:$A$12,dMateriaPrima!$C$2:$C$12)</f>
        <v>23</v>
      </c>
      <c r="O9274" s="3">
        <f t="shared" si="720"/>
        <v>6601</v>
      </c>
      <c r="P9274" s="4">
        <f t="shared" si="721"/>
        <v>0</v>
      </c>
      <c r="Q9274" s="3">
        <f t="shared" si="722"/>
        <v>6601</v>
      </c>
      <c r="R9274" t="str">
        <f t="shared" si="723"/>
        <v>No prazo</v>
      </c>
      <c r="S9274" s="5">
        <f t="shared" si="724"/>
        <v>0</v>
      </c>
    </row>
    <row r="9275" spans="1:19" x14ac:dyDescent="0.25">
      <c r="A9275">
        <v>9274</v>
      </c>
      <c r="B9275" s="1">
        <v>44510</v>
      </c>
      <c r="C9275" s="1">
        <v>44519</v>
      </c>
      <c r="D9275" s="1">
        <v>44530</v>
      </c>
      <c r="E9275" s="1">
        <v>44531</v>
      </c>
      <c r="F9275">
        <v>1</v>
      </c>
      <c r="G9275">
        <v>6</v>
      </c>
      <c r="H9275">
        <v>290</v>
      </c>
      <c r="I9275" s="6">
        <v>0</v>
      </c>
      <c r="J9275">
        <v>3</v>
      </c>
      <c r="K9275" t="str">
        <f>_xlfn.XLOOKUP(fCompras!F9275,dComprador!$A$2:$A$7,dComprador!$B$2:$B$7)</f>
        <v>Alon</v>
      </c>
      <c r="L9275" t="str">
        <f>_xlfn.XLOOKUP(J9275,dFornecedor!$A$2:$A$6,dFornecedor!$B$2:$B$6)</f>
        <v>StepUp</v>
      </c>
      <c r="M9275" t="str">
        <f>_xlfn.XLOOKUP(G9275,dMateriaPrima!$A$2:$A$12,dMateriaPrima!$B$2:$B$12)</f>
        <v>Fio Algodão</v>
      </c>
      <c r="N9275" s="2">
        <f>_xlfn.XLOOKUP(G9275,dMateriaPrima!$A$2:$A$12,dMateriaPrima!$C$2:$C$12)</f>
        <v>55.9</v>
      </c>
      <c r="O9275" s="3">
        <f t="shared" si="720"/>
        <v>16211</v>
      </c>
      <c r="P9275" s="4">
        <f t="shared" si="721"/>
        <v>0</v>
      </c>
      <c r="Q9275" s="3">
        <f t="shared" si="722"/>
        <v>16211</v>
      </c>
      <c r="R9275" t="str">
        <f t="shared" si="723"/>
        <v>Em atraso</v>
      </c>
      <c r="S9275" s="5">
        <f t="shared" si="724"/>
        <v>1</v>
      </c>
    </row>
    <row r="9276" spans="1:19" x14ac:dyDescent="0.25">
      <c r="A9276">
        <v>9275</v>
      </c>
      <c r="B9276" s="1">
        <v>44510</v>
      </c>
      <c r="C9276" s="1">
        <v>44510</v>
      </c>
      <c r="D9276" s="1">
        <v>44528</v>
      </c>
      <c r="E9276" s="1">
        <v>44530</v>
      </c>
      <c r="F9276">
        <v>1</v>
      </c>
      <c r="G9276">
        <v>5</v>
      </c>
      <c r="H9276">
        <v>25</v>
      </c>
      <c r="I9276" s="6">
        <v>0</v>
      </c>
      <c r="J9276">
        <v>4</v>
      </c>
      <c r="K9276" t="str">
        <f>_xlfn.XLOOKUP(fCompras!F9276,dComprador!$A$2:$A$7,dComprador!$B$2:$B$7)</f>
        <v>Alon</v>
      </c>
      <c r="L9276" t="str">
        <f>_xlfn.XLOOKUP(J9276,dFornecedor!$A$2:$A$6,dFornecedor!$B$2:$B$6)</f>
        <v>AlphaOmega</v>
      </c>
      <c r="M9276" t="str">
        <f>_xlfn.XLOOKUP(G9276,dMateriaPrima!$A$2:$A$12,dMateriaPrima!$B$2:$B$12)</f>
        <v>Areia</v>
      </c>
      <c r="N9276" s="2">
        <f>_xlfn.XLOOKUP(G9276,dMateriaPrima!$A$2:$A$12,dMateriaPrima!$C$2:$C$12)</f>
        <v>3.59</v>
      </c>
      <c r="O9276" s="3">
        <f t="shared" si="720"/>
        <v>89.75</v>
      </c>
      <c r="P9276" s="4">
        <f t="shared" si="721"/>
        <v>0</v>
      </c>
      <c r="Q9276" s="3">
        <f t="shared" si="722"/>
        <v>89.75</v>
      </c>
      <c r="R9276" t="str">
        <f t="shared" si="723"/>
        <v>Em atraso</v>
      </c>
      <c r="S9276" s="5">
        <f t="shared" si="724"/>
        <v>2</v>
      </c>
    </row>
    <row r="9277" spans="1:19" x14ac:dyDescent="0.25">
      <c r="A9277">
        <v>9276</v>
      </c>
      <c r="B9277" s="1">
        <v>44510</v>
      </c>
      <c r="C9277" s="1">
        <v>44511</v>
      </c>
      <c r="D9277" s="1">
        <v>44530</v>
      </c>
      <c r="E9277" s="1">
        <v>44531</v>
      </c>
      <c r="F9277">
        <v>1</v>
      </c>
      <c r="G9277">
        <v>9</v>
      </c>
      <c r="H9277">
        <v>60</v>
      </c>
      <c r="I9277" s="6">
        <v>0</v>
      </c>
      <c r="J9277">
        <v>3</v>
      </c>
      <c r="K9277" t="str">
        <f>_xlfn.XLOOKUP(fCompras!F9277,dComprador!$A$2:$A$7,dComprador!$B$2:$B$7)</f>
        <v>Alon</v>
      </c>
      <c r="L9277" t="str">
        <f>_xlfn.XLOOKUP(J9277,dFornecedor!$A$2:$A$6,dFornecedor!$B$2:$B$6)</f>
        <v>StepUp</v>
      </c>
      <c r="M9277" t="str">
        <f>_xlfn.XLOOKUP(G9277,dMateriaPrima!$A$2:$A$12,dMateriaPrima!$B$2:$B$12)</f>
        <v>Couro</v>
      </c>
      <c r="N9277" s="2">
        <f>_xlfn.XLOOKUP(G9277,dMateriaPrima!$A$2:$A$12,dMateriaPrima!$C$2:$C$12)</f>
        <v>4.4000000000000004</v>
      </c>
      <c r="O9277" s="3">
        <f t="shared" si="720"/>
        <v>264</v>
      </c>
      <c r="P9277" s="4">
        <f t="shared" si="721"/>
        <v>0</v>
      </c>
      <c r="Q9277" s="3">
        <f t="shared" si="722"/>
        <v>264</v>
      </c>
      <c r="R9277" t="str">
        <f t="shared" si="723"/>
        <v>Em atraso</v>
      </c>
      <c r="S9277" s="5">
        <f t="shared" si="724"/>
        <v>1</v>
      </c>
    </row>
    <row r="9278" spans="1:19" x14ac:dyDescent="0.25">
      <c r="A9278">
        <v>9277</v>
      </c>
      <c r="B9278" s="1">
        <v>44510</v>
      </c>
      <c r="C9278" s="1">
        <v>44510</v>
      </c>
      <c r="D9278" s="1">
        <v>44538</v>
      </c>
      <c r="E9278" s="1">
        <v>44539</v>
      </c>
      <c r="F9278">
        <v>1</v>
      </c>
      <c r="G9278">
        <v>1</v>
      </c>
      <c r="H9278">
        <v>284</v>
      </c>
      <c r="I9278" s="6">
        <v>0</v>
      </c>
      <c r="J9278">
        <v>2</v>
      </c>
      <c r="K9278" t="str">
        <f>_xlfn.XLOOKUP(fCompras!F9278,dComprador!$A$2:$A$7,dComprador!$B$2:$B$7)</f>
        <v>Alon</v>
      </c>
      <c r="L9278" t="str">
        <f>_xlfn.XLOOKUP(J9278,dFornecedor!$A$2:$A$6,dFornecedor!$B$2:$B$6)</f>
        <v>Minerva</v>
      </c>
      <c r="M9278" t="str">
        <f>_xlfn.XLOOKUP(G9278,dMateriaPrima!$A$2:$A$12,dMateriaPrima!$B$2:$B$12)</f>
        <v>Tecido</v>
      </c>
      <c r="N9278" s="2">
        <f>_xlfn.XLOOKUP(G9278,dMateriaPrima!$A$2:$A$12,dMateriaPrima!$C$2:$C$12)</f>
        <v>18</v>
      </c>
      <c r="O9278" s="3">
        <f t="shared" si="720"/>
        <v>5112</v>
      </c>
      <c r="P9278" s="4">
        <f t="shared" si="721"/>
        <v>0</v>
      </c>
      <c r="Q9278" s="3">
        <f t="shared" si="722"/>
        <v>5112</v>
      </c>
      <c r="R9278" t="str">
        <f t="shared" si="723"/>
        <v>Em atraso</v>
      </c>
      <c r="S9278" s="5">
        <f t="shared" si="724"/>
        <v>1</v>
      </c>
    </row>
    <row r="9279" spans="1:19" x14ac:dyDescent="0.25">
      <c r="A9279">
        <v>9278</v>
      </c>
      <c r="B9279" s="1">
        <v>44510</v>
      </c>
      <c r="C9279" s="1">
        <v>44510</v>
      </c>
      <c r="D9279" s="1">
        <v>44541</v>
      </c>
      <c r="E9279" s="1">
        <v>44546</v>
      </c>
      <c r="F9279">
        <v>1</v>
      </c>
      <c r="G9279">
        <v>8</v>
      </c>
      <c r="H9279">
        <v>288</v>
      </c>
      <c r="I9279" s="6">
        <v>0</v>
      </c>
      <c r="J9279">
        <v>2</v>
      </c>
      <c r="K9279" t="str">
        <f>_xlfn.XLOOKUP(fCompras!F9279,dComprador!$A$2:$A$7,dComprador!$B$2:$B$7)</f>
        <v>Alon</v>
      </c>
      <c r="L9279" t="str">
        <f>_xlfn.XLOOKUP(J9279,dFornecedor!$A$2:$A$6,dFornecedor!$B$2:$B$6)</f>
        <v>Minerva</v>
      </c>
      <c r="M9279" t="str">
        <f>_xlfn.XLOOKUP(G9279,dMateriaPrima!$A$2:$A$12,dMateriaPrima!$B$2:$B$12)</f>
        <v>Cimento</v>
      </c>
      <c r="N9279" s="2">
        <f>_xlfn.XLOOKUP(G9279,dMateriaPrima!$A$2:$A$12,dMateriaPrima!$C$2:$C$12)</f>
        <v>23</v>
      </c>
      <c r="O9279" s="3">
        <f t="shared" si="720"/>
        <v>6624</v>
      </c>
      <c r="P9279" s="4">
        <f t="shared" si="721"/>
        <v>0</v>
      </c>
      <c r="Q9279" s="3">
        <f t="shared" si="722"/>
        <v>6624</v>
      </c>
      <c r="R9279" t="str">
        <f t="shared" si="723"/>
        <v>Em atraso</v>
      </c>
      <c r="S9279" s="5">
        <f t="shared" si="724"/>
        <v>5</v>
      </c>
    </row>
    <row r="9280" spans="1:19" x14ac:dyDescent="0.25">
      <c r="A9280">
        <v>9279</v>
      </c>
      <c r="B9280" s="1">
        <v>44510</v>
      </c>
      <c r="C9280" s="1">
        <v>44518</v>
      </c>
      <c r="D9280" s="1">
        <v>44533</v>
      </c>
      <c r="E9280" s="1">
        <v>44534</v>
      </c>
      <c r="F9280">
        <v>1</v>
      </c>
      <c r="G9280">
        <v>9</v>
      </c>
      <c r="H9280">
        <v>43</v>
      </c>
      <c r="I9280" s="6">
        <v>0</v>
      </c>
      <c r="J9280">
        <v>2</v>
      </c>
      <c r="K9280" t="str">
        <f>_xlfn.XLOOKUP(fCompras!F9280,dComprador!$A$2:$A$7,dComprador!$B$2:$B$7)</f>
        <v>Alon</v>
      </c>
      <c r="L9280" t="str">
        <f>_xlfn.XLOOKUP(J9280,dFornecedor!$A$2:$A$6,dFornecedor!$B$2:$B$6)</f>
        <v>Minerva</v>
      </c>
      <c r="M9280" t="str">
        <f>_xlfn.XLOOKUP(G9280,dMateriaPrima!$A$2:$A$12,dMateriaPrima!$B$2:$B$12)</f>
        <v>Couro</v>
      </c>
      <c r="N9280" s="2">
        <f>_xlfn.XLOOKUP(G9280,dMateriaPrima!$A$2:$A$12,dMateriaPrima!$C$2:$C$12)</f>
        <v>4.4000000000000004</v>
      </c>
      <c r="O9280" s="3">
        <f t="shared" si="720"/>
        <v>189.20000000000002</v>
      </c>
      <c r="P9280" s="4">
        <f t="shared" si="721"/>
        <v>0</v>
      </c>
      <c r="Q9280" s="3">
        <f t="shared" si="722"/>
        <v>189.20000000000002</v>
      </c>
      <c r="R9280" t="str">
        <f t="shared" si="723"/>
        <v>Em atraso</v>
      </c>
      <c r="S9280" s="5">
        <f t="shared" si="724"/>
        <v>1</v>
      </c>
    </row>
    <row r="9281" spans="1:19" x14ac:dyDescent="0.25">
      <c r="A9281">
        <v>9280</v>
      </c>
      <c r="B9281" s="1">
        <v>44511</v>
      </c>
      <c r="C9281" s="1">
        <v>44512</v>
      </c>
      <c r="D9281" s="1">
        <v>44518</v>
      </c>
      <c r="E9281" s="1">
        <v>44520</v>
      </c>
      <c r="F9281">
        <v>4</v>
      </c>
      <c r="G9281">
        <v>10</v>
      </c>
      <c r="H9281">
        <v>50</v>
      </c>
      <c r="I9281" s="6">
        <v>0</v>
      </c>
      <c r="J9281">
        <v>3</v>
      </c>
      <c r="K9281" t="str">
        <f>_xlfn.XLOOKUP(fCompras!F9281,dComprador!$A$2:$A$7,dComprador!$B$2:$B$7)</f>
        <v>Lira</v>
      </c>
      <c r="L9281" t="str">
        <f>_xlfn.XLOOKUP(J9281,dFornecedor!$A$2:$A$6,dFornecedor!$B$2:$B$6)</f>
        <v>StepUp</v>
      </c>
      <c r="M9281" t="str">
        <f>_xlfn.XLOOKUP(G9281,dMateriaPrima!$A$2:$A$12,dMateriaPrima!$B$2:$B$12)</f>
        <v>Pedra Britada</v>
      </c>
      <c r="N9281" s="2">
        <f>_xlfn.XLOOKUP(G9281,dMateriaPrima!$A$2:$A$12,dMateriaPrima!$C$2:$C$12)</f>
        <v>56</v>
      </c>
      <c r="O9281" s="3">
        <f t="shared" si="720"/>
        <v>2800</v>
      </c>
      <c r="P9281" s="4">
        <f t="shared" si="721"/>
        <v>0</v>
      </c>
      <c r="Q9281" s="3">
        <f t="shared" si="722"/>
        <v>2800</v>
      </c>
      <c r="R9281" t="str">
        <f t="shared" si="723"/>
        <v>Em atraso</v>
      </c>
      <c r="S9281" s="5">
        <f t="shared" si="724"/>
        <v>2</v>
      </c>
    </row>
    <row r="9282" spans="1:19" x14ac:dyDescent="0.25">
      <c r="A9282">
        <v>9281</v>
      </c>
      <c r="B9282" s="1">
        <v>44511</v>
      </c>
      <c r="C9282" s="1">
        <v>44517</v>
      </c>
      <c r="D9282" s="1">
        <v>44517</v>
      </c>
      <c r="E9282" s="1">
        <v>44521</v>
      </c>
      <c r="F9282">
        <v>4</v>
      </c>
      <c r="G9282">
        <v>9</v>
      </c>
      <c r="H9282">
        <v>13</v>
      </c>
      <c r="I9282" s="6">
        <v>0</v>
      </c>
      <c r="J9282">
        <v>1</v>
      </c>
      <c r="K9282" t="str">
        <f>_xlfn.XLOOKUP(fCompras!F9282,dComprador!$A$2:$A$7,dComprador!$B$2:$B$7)</f>
        <v>Lira</v>
      </c>
      <c r="L9282" t="str">
        <f>_xlfn.XLOOKUP(J9282,dFornecedor!$A$2:$A$6,dFornecedor!$B$2:$B$6)</f>
        <v>NorthShore</v>
      </c>
      <c r="M9282" t="str">
        <f>_xlfn.XLOOKUP(G9282,dMateriaPrima!$A$2:$A$12,dMateriaPrima!$B$2:$B$12)</f>
        <v>Couro</v>
      </c>
      <c r="N9282" s="2">
        <f>_xlfn.XLOOKUP(G9282,dMateriaPrima!$A$2:$A$12,dMateriaPrima!$C$2:$C$12)</f>
        <v>4.4000000000000004</v>
      </c>
      <c r="O9282" s="3">
        <f t="shared" si="720"/>
        <v>57.2</v>
      </c>
      <c r="P9282" s="4">
        <f t="shared" si="721"/>
        <v>0</v>
      </c>
      <c r="Q9282" s="3">
        <f t="shared" si="722"/>
        <v>57.2</v>
      </c>
      <c r="R9282" t="str">
        <f t="shared" si="723"/>
        <v>Em atraso</v>
      </c>
      <c r="S9282" s="5">
        <f t="shared" si="724"/>
        <v>4</v>
      </c>
    </row>
    <row r="9283" spans="1:19" x14ac:dyDescent="0.25">
      <c r="A9283">
        <v>9282</v>
      </c>
      <c r="B9283" s="1">
        <v>44511</v>
      </c>
      <c r="C9283" s="1">
        <v>44520</v>
      </c>
      <c r="D9283" s="1">
        <v>44524</v>
      </c>
      <c r="E9283" s="1">
        <v>44523</v>
      </c>
      <c r="F9283">
        <v>4</v>
      </c>
      <c r="G9283">
        <v>9</v>
      </c>
      <c r="H9283">
        <v>229</v>
      </c>
      <c r="I9283" s="6">
        <v>0</v>
      </c>
      <c r="J9283">
        <v>2</v>
      </c>
      <c r="K9283" t="str">
        <f>_xlfn.XLOOKUP(fCompras!F9283,dComprador!$A$2:$A$7,dComprador!$B$2:$B$7)</f>
        <v>Lira</v>
      </c>
      <c r="L9283" t="str">
        <f>_xlfn.XLOOKUP(J9283,dFornecedor!$A$2:$A$6,dFornecedor!$B$2:$B$6)</f>
        <v>Minerva</v>
      </c>
      <c r="M9283" t="str">
        <f>_xlfn.XLOOKUP(G9283,dMateriaPrima!$A$2:$A$12,dMateriaPrima!$B$2:$B$12)</f>
        <v>Couro</v>
      </c>
      <c r="N9283" s="2">
        <f>_xlfn.XLOOKUP(G9283,dMateriaPrima!$A$2:$A$12,dMateriaPrima!$C$2:$C$12)</f>
        <v>4.4000000000000004</v>
      </c>
      <c r="O9283" s="3">
        <f t="shared" ref="O9283:O9346" si="725">PRODUCT(H9283,N9283)</f>
        <v>1007.6000000000001</v>
      </c>
      <c r="P9283" s="4">
        <f t="shared" ref="P9283:P9346" si="726">PRODUCT(O9283,I9283)</f>
        <v>0</v>
      </c>
      <c r="Q9283" s="3">
        <f t="shared" ref="Q9283:Q9346" si="727">O9283-P9283</f>
        <v>1007.6000000000001</v>
      </c>
      <c r="R9283" t="str">
        <f t="shared" ref="R9283:R9346" si="728">IF(E9283&lt;=D9283,"No prazo",IF(E9283&gt;D9283,"Em atraso"))</f>
        <v>No prazo</v>
      </c>
      <c r="S9283" s="5">
        <f t="shared" ref="S9283:S9346" si="729">IF(E9283 &gt;D9283, E9283-D9283,0)</f>
        <v>0</v>
      </c>
    </row>
    <row r="9284" spans="1:19" x14ac:dyDescent="0.25">
      <c r="A9284">
        <v>9283</v>
      </c>
      <c r="B9284" s="1">
        <v>44511</v>
      </c>
      <c r="C9284" s="1">
        <v>44520</v>
      </c>
      <c r="D9284" s="1">
        <v>44523</v>
      </c>
      <c r="E9284" s="1">
        <v>44525</v>
      </c>
      <c r="F9284">
        <v>4</v>
      </c>
      <c r="G9284">
        <v>8</v>
      </c>
      <c r="H9284">
        <v>644</v>
      </c>
      <c r="I9284" s="6">
        <v>0</v>
      </c>
      <c r="J9284">
        <v>3</v>
      </c>
      <c r="K9284" t="str">
        <f>_xlfn.XLOOKUP(fCompras!F9284,dComprador!$A$2:$A$7,dComprador!$B$2:$B$7)</f>
        <v>Lira</v>
      </c>
      <c r="L9284" t="str">
        <f>_xlfn.XLOOKUP(J9284,dFornecedor!$A$2:$A$6,dFornecedor!$B$2:$B$6)</f>
        <v>StepUp</v>
      </c>
      <c r="M9284" t="str">
        <f>_xlfn.XLOOKUP(G9284,dMateriaPrima!$A$2:$A$12,dMateriaPrima!$B$2:$B$12)</f>
        <v>Cimento</v>
      </c>
      <c r="N9284" s="2">
        <f>_xlfn.XLOOKUP(G9284,dMateriaPrima!$A$2:$A$12,dMateriaPrima!$C$2:$C$12)</f>
        <v>23</v>
      </c>
      <c r="O9284" s="3">
        <f t="shared" si="725"/>
        <v>14812</v>
      </c>
      <c r="P9284" s="4">
        <f t="shared" si="726"/>
        <v>0</v>
      </c>
      <c r="Q9284" s="3">
        <f t="shared" si="727"/>
        <v>14812</v>
      </c>
      <c r="R9284" t="str">
        <f t="shared" si="728"/>
        <v>Em atraso</v>
      </c>
      <c r="S9284" s="5">
        <f t="shared" si="729"/>
        <v>2</v>
      </c>
    </row>
    <row r="9285" spans="1:19" x14ac:dyDescent="0.25">
      <c r="A9285">
        <v>9284</v>
      </c>
      <c r="B9285" s="1">
        <v>44511</v>
      </c>
      <c r="C9285" s="1">
        <v>44518</v>
      </c>
      <c r="D9285" s="1">
        <v>44522</v>
      </c>
      <c r="E9285" s="1">
        <v>44525</v>
      </c>
      <c r="F9285">
        <v>4</v>
      </c>
      <c r="G9285">
        <v>6</v>
      </c>
      <c r="H9285">
        <v>53</v>
      </c>
      <c r="I9285" s="6">
        <v>0.16</v>
      </c>
      <c r="J9285">
        <v>2</v>
      </c>
      <c r="K9285" t="str">
        <f>_xlfn.XLOOKUP(fCompras!F9285,dComprador!$A$2:$A$7,dComprador!$B$2:$B$7)</f>
        <v>Lira</v>
      </c>
      <c r="L9285" t="str">
        <f>_xlfn.XLOOKUP(J9285,dFornecedor!$A$2:$A$6,dFornecedor!$B$2:$B$6)</f>
        <v>Minerva</v>
      </c>
      <c r="M9285" t="str">
        <f>_xlfn.XLOOKUP(G9285,dMateriaPrima!$A$2:$A$12,dMateriaPrima!$B$2:$B$12)</f>
        <v>Fio Algodão</v>
      </c>
      <c r="N9285" s="2">
        <f>_xlfn.XLOOKUP(G9285,dMateriaPrima!$A$2:$A$12,dMateriaPrima!$C$2:$C$12)</f>
        <v>55.9</v>
      </c>
      <c r="O9285" s="3">
        <f t="shared" si="725"/>
        <v>2962.7</v>
      </c>
      <c r="P9285" s="4">
        <f t="shared" si="726"/>
        <v>474.03199999999998</v>
      </c>
      <c r="Q9285" s="3">
        <f t="shared" si="727"/>
        <v>2488.6679999999997</v>
      </c>
      <c r="R9285" t="str">
        <f t="shared" si="728"/>
        <v>Em atraso</v>
      </c>
      <c r="S9285" s="5">
        <f t="shared" si="729"/>
        <v>3</v>
      </c>
    </row>
    <row r="9286" spans="1:19" x14ac:dyDescent="0.25">
      <c r="A9286">
        <v>9285</v>
      </c>
      <c r="B9286" s="1">
        <v>44511</v>
      </c>
      <c r="C9286" s="1">
        <v>44512</v>
      </c>
      <c r="D9286" s="1">
        <v>44529</v>
      </c>
      <c r="E9286" s="1">
        <v>44532</v>
      </c>
      <c r="F9286">
        <v>1</v>
      </c>
      <c r="G9286">
        <v>4</v>
      </c>
      <c r="H9286">
        <v>35</v>
      </c>
      <c r="I9286" s="6">
        <v>0</v>
      </c>
      <c r="J9286">
        <v>4</v>
      </c>
      <c r="K9286" t="str">
        <f>_xlfn.XLOOKUP(fCompras!F9286,dComprador!$A$2:$A$7,dComprador!$B$2:$B$7)</f>
        <v>Alon</v>
      </c>
      <c r="L9286" t="str">
        <f>_xlfn.XLOOKUP(J9286,dFornecedor!$A$2:$A$6,dFornecedor!$B$2:$B$6)</f>
        <v>AlphaOmega</v>
      </c>
      <c r="M9286" t="str">
        <f>_xlfn.XLOOKUP(G9286,dMateriaPrima!$A$2:$A$12,dMateriaPrima!$B$2:$B$12)</f>
        <v>Madeira</v>
      </c>
      <c r="N9286" s="2">
        <f>_xlfn.XLOOKUP(G9286,dMateriaPrima!$A$2:$A$12,dMateriaPrima!$C$2:$C$12)</f>
        <v>168</v>
      </c>
      <c r="O9286" s="3">
        <f t="shared" si="725"/>
        <v>5880</v>
      </c>
      <c r="P9286" s="4">
        <f t="shared" si="726"/>
        <v>0</v>
      </c>
      <c r="Q9286" s="3">
        <f t="shared" si="727"/>
        <v>5880</v>
      </c>
      <c r="R9286" t="str">
        <f t="shared" si="728"/>
        <v>Em atraso</v>
      </c>
      <c r="S9286" s="5">
        <f t="shared" si="729"/>
        <v>3</v>
      </c>
    </row>
    <row r="9287" spans="1:19" x14ac:dyDescent="0.25">
      <c r="A9287">
        <v>9286</v>
      </c>
      <c r="B9287" s="1">
        <v>44511</v>
      </c>
      <c r="C9287" s="1">
        <v>44517</v>
      </c>
      <c r="D9287" s="1">
        <v>44530</v>
      </c>
      <c r="E9287" s="1">
        <v>44532</v>
      </c>
      <c r="F9287">
        <v>1</v>
      </c>
      <c r="G9287">
        <v>9</v>
      </c>
      <c r="H9287">
        <v>69</v>
      </c>
      <c r="I9287" s="6">
        <v>0</v>
      </c>
      <c r="J9287">
        <v>5</v>
      </c>
      <c r="K9287" t="str">
        <f>_xlfn.XLOOKUP(fCompras!F9287,dComprador!$A$2:$A$7,dComprador!$B$2:$B$7)</f>
        <v>Alon</v>
      </c>
      <c r="L9287" t="str">
        <f>_xlfn.XLOOKUP(J9287,dFornecedor!$A$2:$A$6,dFornecedor!$B$2:$B$6)</f>
        <v>Atlas</v>
      </c>
      <c r="M9287" t="str">
        <f>_xlfn.XLOOKUP(G9287,dMateriaPrima!$A$2:$A$12,dMateriaPrima!$B$2:$B$12)</f>
        <v>Couro</v>
      </c>
      <c r="N9287" s="2">
        <f>_xlfn.XLOOKUP(G9287,dMateriaPrima!$A$2:$A$12,dMateriaPrima!$C$2:$C$12)</f>
        <v>4.4000000000000004</v>
      </c>
      <c r="O9287" s="3">
        <f t="shared" si="725"/>
        <v>303.60000000000002</v>
      </c>
      <c r="P9287" s="4">
        <f t="shared" si="726"/>
        <v>0</v>
      </c>
      <c r="Q9287" s="3">
        <f t="shared" si="727"/>
        <v>303.60000000000002</v>
      </c>
      <c r="R9287" t="str">
        <f t="shared" si="728"/>
        <v>Em atraso</v>
      </c>
      <c r="S9287" s="5">
        <f t="shared" si="729"/>
        <v>2</v>
      </c>
    </row>
    <row r="9288" spans="1:19" x14ac:dyDescent="0.25">
      <c r="A9288">
        <v>9287</v>
      </c>
      <c r="B9288" s="1">
        <v>44511</v>
      </c>
      <c r="C9288" s="1">
        <v>44511</v>
      </c>
      <c r="D9288" s="1">
        <v>44530</v>
      </c>
      <c r="E9288" s="1">
        <v>44530</v>
      </c>
      <c r="F9288">
        <v>1</v>
      </c>
      <c r="G9288">
        <v>7</v>
      </c>
      <c r="H9288">
        <v>178</v>
      </c>
      <c r="I9288" s="6">
        <v>0</v>
      </c>
      <c r="J9288">
        <v>4</v>
      </c>
      <c r="K9288" t="str">
        <f>_xlfn.XLOOKUP(fCompras!F9288,dComprador!$A$2:$A$7,dComprador!$B$2:$B$7)</f>
        <v>Alon</v>
      </c>
      <c r="L9288" t="str">
        <f>_xlfn.XLOOKUP(J9288,dFornecedor!$A$2:$A$6,dFornecedor!$B$2:$B$6)</f>
        <v>AlphaOmega</v>
      </c>
      <c r="M9288" t="str">
        <f>_xlfn.XLOOKUP(G9288,dMateriaPrima!$A$2:$A$12,dMateriaPrima!$B$2:$B$12)</f>
        <v>Poliéster</v>
      </c>
      <c r="N9288" s="2">
        <f>_xlfn.XLOOKUP(G9288,dMateriaPrima!$A$2:$A$12,dMateriaPrima!$C$2:$C$12)</f>
        <v>8</v>
      </c>
      <c r="O9288" s="3">
        <f t="shared" si="725"/>
        <v>1424</v>
      </c>
      <c r="P9288" s="4">
        <f t="shared" si="726"/>
        <v>0</v>
      </c>
      <c r="Q9288" s="3">
        <f t="shared" si="727"/>
        <v>1424</v>
      </c>
      <c r="R9288" t="str">
        <f t="shared" si="728"/>
        <v>No prazo</v>
      </c>
      <c r="S9288" s="5">
        <f t="shared" si="729"/>
        <v>0</v>
      </c>
    </row>
    <row r="9289" spans="1:19" x14ac:dyDescent="0.25">
      <c r="A9289">
        <v>9288</v>
      </c>
      <c r="B9289" s="1">
        <v>44511</v>
      </c>
      <c r="C9289" s="1">
        <v>44512</v>
      </c>
      <c r="D9289" s="1">
        <v>44541</v>
      </c>
      <c r="E9289" s="1">
        <v>44544</v>
      </c>
      <c r="F9289">
        <v>1</v>
      </c>
      <c r="G9289">
        <v>4</v>
      </c>
      <c r="H9289">
        <v>14</v>
      </c>
      <c r="I9289" s="6">
        <v>0</v>
      </c>
      <c r="J9289">
        <v>3</v>
      </c>
      <c r="K9289" t="str">
        <f>_xlfn.XLOOKUP(fCompras!F9289,dComprador!$A$2:$A$7,dComprador!$B$2:$B$7)</f>
        <v>Alon</v>
      </c>
      <c r="L9289" t="str">
        <f>_xlfn.XLOOKUP(J9289,dFornecedor!$A$2:$A$6,dFornecedor!$B$2:$B$6)</f>
        <v>StepUp</v>
      </c>
      <c r="M9289" t="str">
        <f>_xlfn.XLOOKUP(G9289,dMateriaPrima!$A$2:$A$12,dMateriaPrima!$B$2:$B$12)</f>
        <v>Madeira</v>
      </c>
      <c r="N9289" s="2">
        <f>_xlfn.XLOOKUP(G9289,dMateriaPrima!$A$2:$A$12,dMateriaPrima!$C$2:$C$12)</f>
        <v>168</v>
      </c>
      <c r="O9289" s="3">
        <f t="shared" si="725"/>
        <v>2352</v>
      </c>
      <c r="P9289" s="4">
        <f t="shared" si="726"/>
        <v>0</v>
      </c>
      <c r="Q9289" s="3">
        <f t="shared" si="727"/>
        <v>2352</v>
      </c>
      <c r="R9289" t="str">
        <f t="shared" si="728"/>
        <v>Em atraso</v>
      </c>
      <c r="S9289" s="5">
        <f t="shared" si="729"/>
        <v>3</v>
      </c>
    </row>
    <row r="9290" spans="1:19" x14ac:dyDescent="0.25">
      <c r="A9290">
        <v>9289</v>
      </c>
      <c r="B9290" s="1">
        <v>44511</v>
      </c>
      <c r="C9290" s="1">
        <v>44519</v>
      </c>
      <c r="D9290" s="1">
        <v>44543</v>
      </c>
      <c r="E9290" s="1">
        <v>44545</v>
      </c>
      <c r="F9290">
        <v>1</v>
      </c>
      <c r="G9290">
        <v>5</v>
      </c>
      <c r="H9290">
        <v>120</v>
      </c>
      <c r="I9290" s="6">
        <v>0</v>
      </c>
      <c r="J9290">
        <v>2</v>
      </c>
      <c r="K9290" t="str">
        <f>_xlfn.XLOOKUP(fCompras!F9290,dComprador!$A$2:$A$7,dComprador!$B$2:$B$7)</f>
        <v>Alon</v>
      </c>
      <c r="L9290" t="str">
        <f>_xlfn.XLOOKUP(J9290,dFornecedor!$A$2:$A$6,dFornecedor!$B$2:$B$6)</f>
        <v>Minerva</v>
      </c>
      <c r="M9290" t="str">
        <f>_xlfn.XLOOKUP(G9290,dMateriaPrima!$A$2:$A$12,dMateriaPrima!$B$2:$B$12)</f>
        <v>Areia</v>
      </c>
      <c r="N9290" s="2">
        <f>_xlfn.XLOOKUP(G9290,dMateriaPrima!$A$2:$A$12,dMateriaPrima!$C$2:$C$12)</f>
        <v>3.59</v>
      </c>
      <c r="O9290" s="3">
        <f t="shared" si="725"/>
        <v>430.79999999999995</v>
      </c>
      <c r="P9290" s="4">
        <f t="shared" si="726"/>
        <v>0</v>
      </c>
      <c r="Q9290" s="3">
        <f t="shared" si="727"/>
        <v>430.79999999999995</v>
      </c>
      <c r="R9290" t="str">
        <f t="shared" si="728"/>
        <v>Em atraso</v>
      </c>
      <c r="S9290" s="5">
        <f t="shared" si="729"/>
        <v>2</v>
      </c>
    </row>
    <row r="9291" spans="1:19" x14ac:dyDescent="0.25">
      <c r="A9291">
        <v>9290</v>
      </c>
      <c r="B9291" s="1">
        <v>44511</v>
      </c>
      <c r="C9291" s="1">
        <v>44511</v>
      </c>
      <c r="D9291" s="1">
        <v>44533</v>
      </c>
      <c r="E9291" s="1">
        <v>44535</v>
      </c>
      <c r="F9291">
        <v>1</v>
      </c>
      <c r="G9291">
        <v>5</v>
      </c>
      <c r="H9291">
        <v>354</v>
      </c>
      <c r="I9291" s="6">
        <v>0</v>
      </c>
      <c r="J9291">
        <v>2</v>
      </c>
      <c r="K9291" t="str">
        <f>_xlfn.XLOOKUP(fCompras!F9291,dComprador!$A$2:$A$7,dComprador!$B$2:$B$7)</f>
        <v>Alon</v>
      </c>
      <c r="L9291" t="str">
        <f>_xlfn.XLOOKUP(J9291,dFornecedor!$A$2:$A$6,dFornecedor!$B$2:$B$6)</f>
        <v>Minerva</v>
      </c>
      <c r="M9291" t="str">
        <f>_xlfn.XLOOKUP(G9291,dMateriaPrima!$A$2:$A$12,dMateriaPrima!$B$2:$B$12)</f>
        <v>Areia</v>
      </c>
      <c r="N9291" s="2">
        <f>_xlfn.XLOOKUP(G9291,dMateriaPrima!$A$2:$A$12,dMateriaPrima!$C$2:$C$12)</f>
        <v>3.59</v>
      </c>
      <c r="O9291" s="3">
        <f t="shared" si="725"/>
        <v>1270.8599999999999</v>
      </c>
      <c r="P9291" s="4">
        <f t="shared" si="726"/>
        <v>0</v>
      </c>
      <c r="Q9291" s="3">
        <f t="shared" si="727"/>
        <v>1270.8599999999999</v>
      </c>
      <c r="R9291" t="str">
        <f t="shared" si="728"/>
        <v>Em atraso</v>
      </c>
      <c r="S9291" s="5">
        <f t="shared" si="729"/>
        <v>2</v>
      </c>
    </row>
    <row r="9292" spans="1:19" x14ac:dyDescent="0.25">
      <c r="A9292">
        <v>9291</v>
      </c>
      <c r="B9292" s="1">
        <v>44512</v>
      </c>
      <c r="C9292" s="1">
        <v>44512</v>
      </c>
      <c r="D9292" s="1">
        <v>44521</v>
      </c>
      <c r="E9292" s="1">
        <v>44520</v>
      </c>
      <c r="F9292">
        <v>4</v>
      </c>
      <c r="G9292">
        <v>7</v>
      </c>
      <c r="H9292">
        <v>86</v>
      </c>
      <c r="I9292" s="6">
        <v>0</v>
      </c>
      <c r="J9292">
        <v>2</v>
      </c>
      <c r="K9292" t="str">
        <f>_xlfn.XLOOKUP(fCompras!F9292,dComprador!$A$2:$A$7,dComprador!$B$2:$B$7)</f>
        <v>Lira</v>
      </c>
      <c r="L9292" t="str">
        <f>_xlfn.XLOOKUP(J9292,dFornecedor!$A$2:$A$6,dFornecedor!$B$2:$B$6)</f>
        <v>Minerva</v>
      </c>
      <c r="M9292" t="str">
        <f>_xlfn.XLOOKUP(G9292,dMateriaPrima!$A$2:$A$12,dMateriaPrima!$B$2:$B$12)</f>
        <v>Poliéster</v>
      </c>
      <c r="N9292" s="2">
        <f>_xlfn.XLOOKUP(G9292,dMateriaPrima!$A$2:$A$12,dMateriaPrima!$C$2:$C$12)</f>
        <v>8</v>
      </c>
      <c r="O9292" s="3">
        <f t="shared" si="725"/>
        <v>688</v>
      </c>
      <c r="P9292" s="4">
        <f t="shared" si="726"/>
        <v>0</v>
      </c>
      <c r="Q9292" s="3">
        <f t="shared" si="727"/>
        <v>688</v>
      </c>
      <c r="R9292" t="str">
        <f t="shared" si="728"/>
        <v>No prazo</v>
      </c>
      <c r="S9292" s="5">
        <f t="shared" si="729"/>
        <v>0</v>
      </c>
    </row>
    <row r="9293" spans="1:19" x14ac:dyDescent="0.25">
      <c r="A9293">
        <v>9292</v>
      </c>
      <c r="B9293" s="1">
        <v>44512</v>
      </c>
      <c r="C9293" s="1">
        <v>44521</v>
      </c>
      <c r="D9293" s="1">
        <v>44521</v>
      </c>
      <c r="E9293" s="1">
        <v>44529</v>
      </c>
      <c r="F9293">
        <v>4</v>
      </c>
      <c r="G9293">
        <v>5</v>
      </c>
      <c r="H9293">
        <v>165</v>
      </c>
      <c r="I9293" s="6">
        <v>0</v>
      </c>
      <c r="J9293">
        <v>3</v>
      </c>
      <c r="K9293" t="str">
        <f>_xlfn.XLOOKUP(fCompras!F9293,dComprador!$A$2:$A$7,dComprador!$B$2:$B$7)</f>
        <v>Lira</v>
      </c>
      <c r="L9293" t="str">
        <f>_xlfn.XLOOKUP(J9293,dFornecedor!$A$2:$A$6,dFornecedor!$B$2:$B$6)</f>
        <v>StepUp</v>
      </c>
      <c r="M9293" t="str">
        <f>_xlfn.XLOOKUP(G9293,dMateriaPrima!$A$2:$A$12,dMateriaPrima!$B$2:$B$12)</f>
        <v>Areia</v>
      </c>
      <c r="N9293" s="2">
        <f>_xlfn.XLOOKUP(G9293,dMateriaPrima!$A$2:$A$12,dMateriaPrima!$C$2:$C$12)</f>
        <v>3.59</v>
      </c>
      <c r="O9293" s="3">
        <f t="shared" si="725"/>
        <v>592.35</v>
      </c>
      <c r="P9293" s="4">
        <f t="shared" si="726"/>
        <v>0</v>
      </c>
      <c r="Q9293" s="3">
        <f t="shared" si="727"/>
        <v>592.35</v>
      </c>
      <c r="R9293" t="str">
        <f t="shared" si="728"/>
        <v>Em atraso</v>
      </c>
      <c r="S9293" s="5">
        <f t="shared" si="729"/>
        <v>8</v>
      </c>
    </row>
    <row r="9294" spans="1:19" x14ac:dyDescent="0.25">
      <c r="A9294">
        <v>9293</v>
      </c>
      <c r="B9294" s="1">
        <v>44512</v>
      </c>
      <c r="C9294" s="1">
        <v>44515</v>
      </c>
      <c r="D9294" s="1">
        <v>44518</v>
      </c>
      <c r="E9294" s="1">
        <v>44523</v>
      </c>
      <c r="F9294">
        <v>4</v>
      </c>
      <c r="G9294">
        <v>5</v>
      </c>
      <c r="H9294">
        <v>99</v>
      </c>
      <c r="I9294" s="6">
        <v>0</v>
      </c>
      <c r="J9294">
        <v>4</v>
      </c>
      <c r="K9294" t="str">
        <f>_xlfn.XLOOKUP(fCompras!F9294,dComprador!$A$2:$A$7,dComprador!$B$2:$B$7)</f>
        <v>Lira</v>
      </c>
      <c r="L9294" t="str">
        <f>_xlfn.XLOOKUP(J9294,dFornecedor!$A$2:$A$6,dFornecedor!$B$2:$B$6)</f>
        <v>AlphaOmega</v>
      </c>
      <c r="M9294" t="str">
        <f>_xlfn.XLOOKUP(G9294,dMateriaPrima!$A$2:$A$12,dMateriaPrima!$B$2:$B$12)</f>
        <v>Areia</v>
      </c>
      <c r="N9294" s="2">
        <f>_xlfn.XLOOKUP(G9294,dMateriaPrima!$A$2:$A$12,dMateriaPrima!$C$2:$C$12)</f>
        <v>3.59</v>
      </c>
      <c r="O9294" s="3">
        <f t="shared" si="725"/>
        <v>355.40999999999997</v>
      </c>
      <c r="P9294" s="4">
        <f t="shared" si="726"/>
        <v>0</v>
      </c>
      <c r="Q9294" s="3">
        <f t="shared" si="727"/>
        <v>355.40999999999997</v>
      </c>
      <c r="R9294" t="str">
        <f t="shared" si="728"/>
        <v>Em atraso</v>
      </c>
      <c r="S9294" s="5">
        <f t="shared" si="729"/>
        <v>5</v>
      </c>
    </row>
    <row r="9295" spans="1:19" x14ac:dyDescent="0.25">
      <c r="A9295">
        <v>9294</v>
      </c>
      <c r="B9295" s="1">
        <v>44512</v>
      </c>
      <c r="C9295" s="1">
        <v>44515</v>
      </c>
      <c r="D9295" s="1">
        <v>44518</v>
      </c>
      <c r="E9295" s="1">
        <v>44520</v>
      </c>
      <c r="F9295">
        <v>4</v>
      </c>
      <c r="G9295">
        <v>7</v>
      </c>
      <c r="H9295">
        <v>502</v>
      </c>
      <c r="I9295" s="6">
        <v>0</v>
      </c>
      <c r="J9295">
        <v>2</v>
      </c>
      <c r="K9295" t="str">
        <f>_xlfn.XLOOKUP(fCompras!F9295,dComprador!$A$2:$A$7,dComprador!$B$2:$B$7)</f>
        <v>Lira</v>
      </c>
      <c r="L9295" t="str">
        <f>_xlfn.XLOOKUP(J9295,dFornecedor!$A$2:$A$6,dFornecedor!$B$2:$B$6)</f>
        <v>Minerva</v>
      </c>
      <c r="M9295" t="str">
        <f>_xlfn.XLOOKUP(G9295,dMateriaPrima!$A$2:$A$12,dMateriaPrima!$B$2:$B$12)</f>
        <v>Poliéster</v>
      </c>
      <c r="N9295" s="2">
        <f>_xlfn.XLOOKUP(G9295,dMateriaPrima!$A$2:$A$12,dMateriaPrima!$C$2:$C$12)</f>
        <v>8</v>
      </c>
      <c r="O9295" s="3">
        <f t="shared" si="725"/>
        <v>4016</v>
      </c>
      <c r="P9295" s="4">
        <f t="shared" si="726"/>
        <v>0</v>
      </c>
      <c r="Q9295" s="3">
        <f t="shared" si="727"/>
        <v>4016</v>
      </c>
      <c r="R9295" t="str">
        <f t="shared" si="728"/>
        <v>Em atraso</v>
      </c>
      <c r="S9295" s="5">
        <f t="shared" si="729"/>
        <v>2</v>
      </c>
    </row>
    <row r="9296" spans="1:19" x14ac:dyDescent="0.25">
      <c r="A9296">
        <v>9295</v>
      </c>
      <c r="B9296" s="1">
        <v>44512</v>
      </c>
      <c r="C9296" s="1">
        <v>44512</v>
      </c>
      <c r="D9296" s="1">
        <v>44519</v>
      </c>
      <c r="E9296" s="1">
        <v>44522</v>
      </c>
      <c r="F9296">
        <v>4</v>
      </c>
      <c r="G9296">
        <v>7</v>
      </c>
      <c r="H9296">
        <v>28</v>
      </c>
      <c r="I9296" s="6">
        <v>0</v>
      </c>
      <c r="J9296">
        <v>2</v>
      </c>
      <c r="K9296" t="str">
        <f>_xlfn.XLOOKUP(fCompras!F9296,dComprador!$A$2:$A$7,dComprador!$B$2:$B$7)</f>
        <v>Lira</v>
      </c>
      <c r="L9296" t="str">
        <f>_xlfn.XLOOKUP(J9296,dFornecedor!$A$2:$A$6,dFornecedor!$B$2:$B$6)</f>
        <v>Minerva</v>
      </c>
      <c r="M9296" t="str">
        <f>_xlfn.XLOOKUP(G9296,dMateriaPrima!$A$2:$A$12,dMateriaPrima!$B$2:$B$12)</f>
        <v>Poliéster</v>
      </c>
      <c r="N9296" s="2">
        <f>_xlfn.XLOOKUP(G9296,dMateriaPrima!$A$2:$A$12,dMateriaPrima!$C$2:$C$12)</f>
        <v>8</v>
      </c>
      <c r="O9296" s="3">
        <f t="shared" si="725"/>
        <v>224</v>
      </c>
      <c r="P9296" s="4">
        <f t="shared" si="726"/>
        <v>0</v>
      </c>
      <c r="Q9296" s="3">
        <f t="shared" si="727"/>
        <v>224</v>
      </c>
      <c r="R9296" t="str">
        <f t="shared" si="728"/>
        <v>Em atraso</v>
      </c>
      <c r="S9296" s="5">
        <f t="shared" si="729"/>
        <v>3</v>
      </c>
    </row>
    <row r="9297" spans="1:19" x14ac:dyDescent="0.25">
      <c r="A9297">
        <v>9296</v>
      </c>
      <c r="B9297" s="1">
        <v>44512</v>
      </c>
      <c r="C9297" s="1">
        <v>44522</v>
      </c>
      <c r="D9297" s="1">
        <v>44541</v>
      </c>
      <c r="E9297" s="1">
        <v>44543</v>
      </c>
      <c r="F9297">
        <v>1</v>
      </c>
      <c r="G9297">
        <v>11</v>
      </c>
      <c r="H9297">
        <v>79</v>
      </c>
      <c r="I9297" s="6">
        <v>0</v>
      </c>
      <c r="J9297">
        <v>3</v>
      </c>
      <c r="K9297" t="str">
        <f>_xlfn.XLOOKUP(fCompras!F9297,dComprador!$A$2:$A$7,dComprador!$B$2:$B$7)</f>
        <v>Alon</v>
      </c>
      <c r="L9297" t="str">
        <f>_xlfn.XLOOKUP(J9297,dFornecedor!$A$2:$A$6,dFornecedor!$B$2:$B$6)</f>
        <v>StepUp</v>
      </c>
      <c r="M9297" t="str">
        <f>_xlfn.XLOOKUP(G9297,dMateriaPrima!$A$2:$A$12,dMateriaPrima!$B$2:$B$12)</f>
        <v>Papel</v>
      </c>
      <c r="N9297" s="2">
        <f>_xlfn.XLOOKUP(G9297,dMateriaPrima!$A$2:$A$12,dMateriaPrima!$C$2:$C$12)</f>
        <v>9</v>
      </c>
      <c r="O9297" s="3">
        <f t="shared" si="725"/>
        <v>711</v>
      </c>
      <c r="P9297" s="4">
        <f t="shared" si="726"/>
        <v>0</v>
      </c>
      <c r="Q9297" s="3">
        <f t="shared" si="727"/>
        <v>711</v>
      </c>
      <c r="R9297" t="str">
        <f t="shared" si="728"/>
        <v>Em atraso</v>
      </c>
      <c r="S9297" s="5">
        <f t="shared" si="729"/>
        <v>2</v>
      </c>
    </row>
    <row r="9298" spans="1:19" x14ac:dyDescent="0.25">
      <c r="A9298">
        <v>9297</v>
      </c>
      <c r="B9298" s="1">
        <v>44512</v>
      </c>
      <c r="C9298" s="1">
        <v>44521</v>
      </c>
      <c r="D9298" s="1">
        <v>44542</v>
      </c>
      <c r="E9298" s="1">
        <v>44545</v>
      </c>
      <c r="F9298">
        <v>1</v>
      </c>
      <c r="G9298">
        <v>2</v>
      </c>
      <c r="H9298">
        <v>3</v>
      </c>
      <c r="I9298" s="6">
        <v>0</v>
      </c>
      <c r="J9298">
        <v>2</v>
      </c>
      <c r="K9298" t="str">
        <f>_xlfn.XLOOKUP(fCompras!F9298,dComprador!$A$2:$A$7,dComprador!$B$2:$B$7)</f>
        <v>Alon</v>
      </c>
      <c r="L9298" t="str">
        <f>_xlfn.XLOOKUP(J9298,dFornecedor!$A$2:$A$6,dFornecedor!$B$2:$B$6)</f>
        <v>Minerva</v>
      </c>
      <c r="M9298" t="str">
        <f>_xlfn.XLOOKUP(G9298,dMateriaPrima!$A$2:$A$12,dMateriaPrima!$B$2:$B$12)</f>
        <v>Chapa Metal</v>
      </c>
      <c r="N9298" s="2">
        <f>_xlfn.XLOOKUP(G9298,dMateriaPrima!$A$2:$A$12,dMateriaPrima!$C$2:$C$12)</f>
        <v>299.89999999999998</v>
      </c>
      <c r="O9298" s="3">
        <f t="shared" si="725"/>
        <v>899.69999999999993</v>
      </c>
      <c r="P9298" s="4">
        <f t="shared" si="726"/>
        <v>0</v>
      </c>
      <c r="Q9298" s="3">
        <f t="shared" si="727"/>
        <v>899.69999999999993</v>
      </c>
      <c r="R9298" t="str">
        <f t="shared" si="728"/>
        <v>Em atraso</v>
      </c>
      <c r="S9298" s="5">
        <f t="shared" si="729"/>
        <v>3</v>
      </c>
    </row>
    <row r="9299" spans="1:19" x14ac:dyDescent="0.25">
      <c r="A9299">
        <v>9298</v>
      </c>
      <c r="B9299" s="1">
        <v>44512</v>
      </c>
      <c r="C9299" s="1">
        <v>44520</v>
      </c>
      <c r="D9299" s="1">
        <v>44544</v>
      </c>
      <c r="E9299" s="1">
        <v>44544</v>
      </c>
      <c r="F9299">
        <v>1</v>
      </c>
      <c r="G9299">
        <v>9</v>
      </c>
      <c r="H9299">
        <v>240</v>
      </c>
      <c r="I9299" s="6">
        <v>0</v>
      </c>
      <c r="J9299">
        <v>2</v>
      </c>
      <c r="K9299" t="str">
        <f>_xlfn.XLOOKUP(fCompras!F9299,dComprador!$A$2:$A$7,dComprador!$B$2:$B$7)</f>
        <v>Alon</v>
      </c>
      <c r="L9299" t="str">
        <f>_xlfn.XLOOKUP(J9299,dFornecedor!$A$2:$A$6,dFornecedor!$B$2:$B$6)</f>
        <v>Minerva</v>
      </c>
      <c r="M9299" t="str">
        <f>_xlfn.XLOOKUP(G9299,dMateriaPrima!$A$2:$A$12,dMateriaPrima!$B$2:$B$12)</f>
        <v>Couro</v>
      </c>
      <c r="N9299" s="2">
        <f>_xlfn.XLOOKUP(G9299,dMateriaPrima!$A$2:$A$12,dMateriaPrima!$C$2:$C$12)</f>
        <v>4.4000000000000004</v>
      </c>
      <c r="O9299" s="3">
        <f t="shared" si="725"/>
        <v>1056</v>
      </c>
      <c r="P9299" s="4">
        <f t="shared" si="726"/>
        <v>0</v>
      </c>
      <c r="Q9299" s="3">
        <f t="shared" si="727"/>
        <v>1056</v>
      </c>
      <c r="R9299" t="str">
        <f t="shared" si="728"/>
        <v>No prazo</v>
      </c>
      <c r="S9299" s="5">
        <f t="shared" si="729"/>
        <v>0</v>
      </c>
    </row>
    <row r="9300" spans="1:19" x14ac:dyDescent="0.25">
      <c r="A9300">
        <v>9299</v>
      </c>
      <c r="B9300" s="1">
        <v>44512</v>
      </c>
      <c r="C9300" s="1">
        <v>44514</v>
      </c>
      <c r="D9300" s="1">
        <v>44533</v>
      </c>
      <c r="E9300" s="1">
        <v>44536</v>
      </c>
      <c r="F9300">
        <v>1</v>
      </c>
      <c r="G9300">
        <v>11</v>
      </c>
      <c r="H9300">
        <v>82</v>
      </c>
      <c r="I9300" s="6">
        <v>0</v>
      </c>
      <c r="J9300">
        <v>2</v>
      </c>
      <c r="K9300" t="str">
        <f>_xlfn.XLOOKUP(fCompras!F9300,dComprador!$A$2:$A$7,dComprador!$B$2:$B$7)</f>
        <v>Alon</v>
      </c>
      <c r="L9300" t="str">
        <f>_xlfn.XLOOKUP(J9300,dFornecedor!$A$2:$A$6,dFornecedor!$B$2:$B$6)</f>
        <v>Minerva</v>
      </c>
      <c r="M9300" t="str">
        <f>_xlfn.XLOOKUP(G9300,dMateriaPrima!$A$2:$A$12,dMateriaPrima!$B$2:$B$12)</f>
        <v>Papel</v>
      </c>
      <c r="N9300" s="2">
        <f>_xlfn.XLOOKUP(G9300,dMateriaPrima!$A$2:$A$12,dMateriaPrima!$C$2:$C$12)</f>
        <v>9</v>
      </c>
      <c r="O9300" s="3">
        <f t="shared" si="725"/>
        <v>738</v>
      </c>
      <c r="P9300" s="4">
        <f t="shared" si="726"/>
        <v>0</v>
      </c>
      <c r="Q9300" s="3">
        <f t="shared" si="727"/>
        <v>738</v>
      </c>
      <c r="R9300" t="str">
        <f t="shared" si="728"/>
        <v>Em atraso</v>
      </c>
      <c r="S9300" s="5">
        <f t="shared" si="729"/>
        <v>3</v>
      </c>
    </row>
    <row r="9301" spans="1:19" x14ac:dyDescent="0.25">
      <c r="A9301">
        <v>9300</v>
      </c>
      <c r="B9301" s="1">
        <v>44513</v>
      </c>
      <c r="C9301" s="1">
        <v>44513</v>
      </c>
      <c r="D9301" s="1">
        <v>44520</v>
      </c>
      <c r="E9301" s="1">
        <v>44524</v>
      </c>
      <c r="F9301">
        <v>4</v>
      </c>
      <c r="G9301">
        <v>5</v>
      </c>
      <c r="H9301">
        <v>5</v>
      </c>
      <c r="I9301" s="6">
        <v>0</v>
      </c>
      <c r="J9301">
        <v>2</v>
      </c>
      <c r="K9301" t="str">
        <f>_xlfn.XLOOKUP(fCompras!F9301,dComprador!$A$2:$A$7,dComprador!$B$2:$B$7)</f>
        <v>Lira</v>
      </c>
      <c r="L9301" t="str">
        <f>_xlfn.XLOOKUP(J9301,dFornecedor!$A$2:$A$6,dFornecedor!$B$2:$B$6)</f>
        <v>Minerva</v>
      </c>
      <c r="M9301" t="str">
        <f>_xlfn.XLOOKUP(G9301,dMateriaPrima!$A$2:$A$12,dMateriaPrima!$B$2:$B$12)</f>
        <v>Areia</v>
      </c>
      <c r="N9301" s="2">
        <f>_xlfn.XLOOKUP(G9301,dMateriaPrima!$A$2:$A$12,dMateriaPrima!$C$2:$C$12)</f>
        <v>3.59</v>
      </c>
      <c r="O9301" s="3">
        <f t="shared" si="725"/>
        <v>17.95</v>
      </c>
      <c r="P9301" s="4">
        <f t="shared" si="726"/>
        <v>0</v>
      </c>
      <c r="Q9301" s="3">
        <f t="shared" si="727"/>
        <v>17.95</v>
      </c>
      <c r="R9301" t="str">
        <f t="shared" si="728"/>
        <v>Em atraso</v>
      </c>
      <c r="S9301" s="5">
        <f t="shared" si="729"/>
        <v>4</v>
      </c>
    </row>
    <row r="9302" spans="1:19" x14ac:dyDescent="0.25">
      <c r="A9302">
        <v>9301</v>
      </c>
      <c r="B9302" s="1">
        <v>44513</v>
      </c>
      <c r="C9302" s="1">
        <v>44521</v>
      </c>
      <c r="D9302" s="1">
        <v>44525</v>
      </c>
      <c r="E9302" s="1">
        <v>44529</v>
      </c>
      <c r="F9302">
        <v>4</v>
      </c>
      <c r="G9302">
        <v>11</v>
      </c>
      <c r="H9302">
        <v>276</v>
      </c>
      <c r="I9302" s="6">
        <v>0</v>
      </c>
      <c r="J9302">
        <v>2</v>
      </c>
      <c r="K9302" t="str">
        <f>_xlfn.XLOOKUP(fCompras!F9302,dComprador!$A$2:$A$7,dComprador!$B$2:$B$7)</f>
        <v>Lira</v>
      </c>
      <c r="L9302" t="str">
        <f>_xlfn.XLOOKUP(J9302,dFornecedor!$A$2:$A$6,dFornecedor!$B$2:$B$6)</f>
        <v>Minerva</v>
      </c>
      <c r="M9302" t="str">
        <f>_xlfn.XLOOKUP(G9302,dMateriaPrima!$A$2:$A$12,dMateriaPrima!$B$2:$B$12)</f>
        <v>Papel</v>
      </c>
      <c r="N9302" s="2">
        <f>_xlfn.XLOOKUP(G9302,dMateriaPrima!$A$2:$A$12,dMateriaPrima!$C$2:$C$12)</f>
        <v>9</v>
      </c>
      <c r="O9302" s="3">
        <f t="shared" si="725"/>
        <v>2484</v>
      </c>
      <c r="P9302" s="4">
        <f t="shared" si="726"/>
        <v>0</v>
      </c>
      <c r="Q9302" s="3">
        <f t="shared" si="727"/>
        <v>2484</v>
      </c>
      <c r="R9302" t="str">
        <f t="shared" si="728"/>
        <v>Em atraso</v>
      </c>
      <c r="S9302" s="5">
        <f t="shared" si="729"/>
        <v>4</v>
      </c>
    </row>
    <row r="9303" spans="1:19" x14ac:dyDescent="0.25">
      <c r="A9303">
        <v>9302</v>
      </c>
      <c r="B9303" s="1">
        <v>44513</v>
      </c>
      <c r="C9303" s="1">
        <v>44516</v>
      </c>
      <c r="D9303" s="1">
        <v>44520</v>
      </c>
      <c r="E9303" s="1">
        <v>44524</v>
      </c>
      <c r="F9303">
        <v>4</v>
      </c>
      <c r="G9303">
        <v>10</v>
      </c>
      <c r="H9303">
        <v>135</v>
      </c>
      <c r="I9303" s="6">
        <v>0</v>
      </c>
      <c r="J9303">
        <v>1</v>
      </c>
      <c r="K9303" t="str">
        <f>_xlfn.XLOOKUP(fCompras!F9303,dComprador!$A$2:$A$7,dComprador!$B$2:$B$7)</f>
        <v>Lira</v>
      </c>
      <c r="L9303" t="str">
        <f>_xlfn.XLOOKUP(J9303,dFornecedor!$A$2:$A$6,dFornecedor!$B$2:$B$6)</f>
        <v>NorthShore</v>
      </c>
      <c r="M9303" t="str">
        <f>_xlfn.XLOOKUP(G9303,dMateriaPrima!$A$2:$A$12,dMateriaPrima!$B$2:$B$12)</f>
        <v>Pedra Britada</v>
      </c>
      <c r="N9303" s="2">
        <f>_xlfn.XLOOKUP(G9303,dMateriaPrima!$A$2:$A$12,dMateriaPrima!$C$2:$C$12)</f>
        <v>56</v>
      </c>
      <c r="O9303" s="3">
        <f t="shared" si="725"/>
        <v>7560</v>
      </c>
      <c r="P9303" s="4">
        <f t="shared" si="726"/>
        <v>0</v>
      </c>
      <c r="Q9303" s="3">
        <f t="shared" si="727"/>
        <v>7560</v>
      </c>
      <c r="R9303" t="str">
        <f t="shared" si="728"/>
        <v>Em atraso</v>
      </c>
      <c r="S9303" s="5">
        <f t="shared" si="729"/>
        <v>4</v>
      </c>
    </row>
    <row r="9304" spans="1:19" x14ac:dyDescent="0.25">
      <c r="A9304">
        <v>9303</v>
      </c>
      <c r="B9304" s="1">
        <v>44513</v>
      </c>
      <c r="C9304" s="1">
        <v>44523</v>
      </c>
      <c r="D9304" s="1">
        <v>44525</v>
      </c>
      <c r="E9304" s="1">
        <v>44528</v>
      </c>
      <c r="F9304">
        <v>4</v>
      </c>
      <c r="G9304">
        <v>11</v>
      </c>
      <c r="H9304">
        <v>429</v>
      </c>
      <c r="I9304" s="6">
        <v>0</v>
      </c>
      <c r="J9304">
        <v>1</v>
      </c>
      <c r="K9304" t="str">
        <f>_xlfn.XLOOKUP(fCompras!F9304,dComprador!$A$2:$A$7,dComprador!$B$2:$B$7)</f>
        <v>Lira</v>
      </c>
      <c r="L9304" t="str">
        <f>_xlfn.XLOOKUP(J9304,dFornecedor!$A$2:$A$6,dFornecedor!$B$2:$B$6)</f>
        <v>NorthShore</v>
      </c>
      <c r="M9304" t="str">
        <f>_xlfn.XLOOKUP(G9304,dMateriaPrima!$A$2:$A$12,dMateriaPrima!$B$2:$B$12)</f>
        <v>Papel</v>
      </c>
      <c r="N9304" s="2">
        <f>_xlfn.XLOOKUP(G9304,dMateriaPrima!$A$2:$A$12,dMateriaPrima!$C$2:$C$12)</f>
        <v>9</v>
      </c>
      <c r="O9304" s="3">
        <f t="shared" si="725"/>
        <v>3861</v>
      </c>
      <c r="P9304" s="4">
        <f t="shared" si="726"/>
        <v>0</v>
      </c>
      <c r="Q9304" s="3">
        <f t="shared" si="727"/>
        <v>3861</v>
      </c>
      <c r="R9304" t="str">
        <f t="shared" si="728"/>
        <v>Em atraso</v>
      </c>
      <c r="S9304" s="5">
        <f t="shared" si="729"/>
        <v>3</v>
      </c>
    </row>
    <row r="9305" spans="1:19" x14ac:dyDescent="0.25">
      <c r="A9305">
        <v>9304</v>
      </c>
      <c r="B9305" s="1">
        <v>44513</v>
      </c>
      <c r="C9305" s="1">
        <v>44520</v>
      </c>
      <c r="D9305" s="1">
        <v>44521</v>
      </c>
      <c r="E9305" s="1">
        <v>44521</v>
      </c>
      <c r="F9305">
        <v>4</v>
      </c>
      <c r="G9305">
        <v>10</v>
      </c>
      <c r="H9305">
        <v>34</v>
      </c>
      <c r="I9305" s="6">
        <v>0</v>
      </c>
      <c r="J9305">
        <v>3</v>
      </c>
      <c r="K9305" t="str">
        <f>_xlfn.XLOOKUP(fCompras!F9305,dComprador!$A$2:$A$7,dComprador!$B$2:$B$7)</f>
        <v>Lira</v>
      </c>
      <c r="L9305" t="str">
        <f>_xlfn.XLOOKUP(J9305,dFornecedor!$A$2:$A$6,dFornecedor!$B$2:$B$6)</f>
        <v>StepUp</v>
      </c>
      <c r="M9305" t="str">
        <f>_xlfn.XLOOKUP(G9305,dMateriaPrima!$A$2:$A$12,dMateriaPrima!$B$2:$B$12)</f>
        <v>Pedra Britada</v>
      </c>
      <c r="N9305" s="2">
        <f>_xlfn.XLOOKUP(G9305,dMateriaPrima!$A$2:$A$12,dMateriaPrima!$C$2:$C$12)</f>
        <v>56</v>
      </c>
      <c r="O9305" s="3">
        <f t="shared" si="725"/>
        <v>1904</v>
      </c>
      <c r="P9305" s="4">
        <f t="shared" si="726"/>
        <v>0</v>
      </c>
      <c r="Q9305" s="3">
        <f t="shared" si="727"/>
        <v>1904</v>
      </c>
      <c r="R9305" t="str">
        <f t="shared" si="728"/>
        <v>No prazo</v>
      </c>
      <c r="S9305" s="5">
        <f t="shared" si="729"/>
        <v>0</v>
      </c>
    </row>
    <row r="9306" spans="1:19" x14ac:dyDescent="0.25">
      <c r="A9306">
        <v>9305</v>
      </c>
      <c r="B9306" s="1">
        <v>44513</v>
      </c>
      <c r="C9306" s="1">
        <v>44514</v>
      </c>
      <c r="D9306" s="1">
        <v>44533</v>
      </c>
      <c r="E9306" s="1">
        <v>44536</v>
      </c>
      <c r="F9306">
        <v>1</v>
      </c>
      <c r="G9306">
        <v>8</v>
      </c>
      <c r="H9306">
        <v>377</v>
      </c>
      <c r="I9306" s="6">
        <v>0</v>
      </c>
      <c r="J9306">
        <v>3</v>
      </c>
      <c r="K9306" t="str">
        <f>_xlfn.XLOOKUP(fCompras!F9306,dComprador!$A$2:$A$7,dComprador!$B$2:$B$7)</f>
        <v>Alon</v>
      </c>
      <c r="L9306" t="str">
        <f>_xlfn.XLOOKUP(J9306,dFornecedor!$A$2:$A$6,dFornecedor!$B$2:$B$6)</f>
        <v>StepUp</v>
      </c>
      <c r="M9306" t="str">
        <f>_xlfn.XLOOKUP(G9306,dMateriaPrima!$A$2:$A$12,dMateriaPrima!$B$2:$B$12)</f>
        <v>Cimento</v>
      </c>
      <c r="N9306" s="2">
        <f>_xlfn.XLOOKUP(G9306,dMateriaPrima!$A$2:$A$12,dMateriaPrima!$C$2:$C$12)</f>
        <v>23</v>
      </c>
      <c r="O9306" s="3">
        <f t="shared" si="725"/>
        <v>8671</v>
      </c>
      <c r="P9306" s="4">
        <f t="shared" si="726"/>
        <v>0</v>
      </c>
      <c r="Q9306" s="3">
        <f t="shared" si="727"/>
        <v>8671</v>
      </c>
      <c r="R9306" t="str">
        <f t="shared" si="728"/>
        <v>Em atraso</v>
      </c>
      <c r="S9306" s="5">
        <f t="shared" si="729"/>
        <v>3</v>
      </c>
    </row>
    <row r="9307" spans="1:19" x14ac:dyDescent="0.25">
      <c r="A9307">
        <v>9306</v>
      </c>
      <c r="B9307" s="1">
        <v>44513</v>
      </c>
      <c r="C9307" s="1">
        <v>44520</v>
      </c>
      <c r="D9307" s="1">
        <v>44531</v>
      </c>
      <c r="E9307" s="1">
        <v>44535</v>
      </c>
      <c r="F9307">
        <v>1</v>
      </c>
      <c r="G9307">
        <v>5</v>
      </c>
      <c r="H9307">
        <v>9</v>
      </c>
      <c r="I9307" s="6">
        <v>0</v>
      </c>
      <c r="J9307">
        <v>1</v>
      </c>
      <c r="K9307" t="str">
        <f>_xlfn.XLOOKUP(fCompras!F9307,dComprador!$A$2:$A$7,dComprador!$B$2:$B$7)</f>
        <v>Alon</v>
      </c>
      <c r="L9307" t="str">
        <f>_xlfn.XLOOKUP(J9307,dFornecedor!$A$2:$A$6,dFornecedor!$B$2:$B$6)</f>
        <v>NorthShore</v>
      </c>
      <c r="M9307" t="str">
        <f>_xlfn.XLOOKUP(G9307,dMateriaPrima!$A$2:$A$12,dMateriaPrima!$B$2:$B$12)</f>
        <v>Areia</v>
      </c>
      <c r="N9307" s="2">
        <f>_xlfn.XLOOKUP(G9307,dMateriaPrima!$A$2:$A$12,dMateriaPrima!$C$2:$C$12)</f>
        <v>3.59</v>
      </c>
      <c r="O9307" s="3">
        <f t="shared" si="725"/>
        <v>32.31</v>
      </c>
      <c r="P9307" s="4">
        <f t="shared" si="726"/>
        <v>0</v>
      </c>
      <c r="Q9307" s="3">
        <f t="shared" si="727"/>
        <v>32.31</v>
      </c>
      <c r="R9307" t="str">
        <f t="shared" si="728"/>
        <v>Em atraso</v>
      </c>
      <c r="S9307" s="5">
        <f t="shared" si="729"/>
        <v>4</v>
      </c>
    </row>
    <row r="9308" spans="1:19" x14ac:dyDescent="0.25">
      <c r="A9308">
        <v>9307</v>
      </c>
      <c r="B9308" s="1">
        <v>44513</v>
      </c>
      <c r="C9308" s="1">
        <v>44522</v>
      </c>
      <c r="D9308" s="1">
        <v>44533</v>
      </c>
      <c r="E9308" s="1">
        <v>44534</v>
      </c>
      <c r="F9308">
        <v>1</v>
      </c>
      <c r="G9308">
        <v>10</v>
      </c>
      <c r="H9308">
        <v>216</v>
      </c>
      <c r="I9308" s="6">
        <v>0</v>
      </c>
      <c r="J9308">
        <v>3</v>
      </c>
      <c r="K9308" t="str">
        <f>_xlfn.XLOOKUP(fCompras!F9308,dComprador!$A$2:$A$7,dComprador!$B$2:$B$7)</f>
        <v>Alon</v>
      </c>
      <c r="L9308" t="str">
        <f>_xlfn.XLOOKUP(J9308,dFornecedor!$A$2:$A$6,dFornecedor!$B$2:$B$6)</f>
        <v>StepUp</v>
      </c>
      <c r="M9308" t="str">
        <f>_xlfn.XLOOKUP(G9308,dMateriaPrima!$A$2:$A$12,dMateriaPrima!$B$2:$B$12)</f>
        <v>Pedra Britada</v>
      </c>
      <c r="N9308" s="2">
        <f>_xlfn.XLOOKUP(G9308,dMateriaPrima!$A$2:$A$12,dMateriaPrima!$C$2:$C$12)</f>
        <v>56</v>
      </c>
      <c r="O9308" s="3">
        <f t="shared" si="725"/>
        <v>12096</v>
      </c>
      <c r="P9308" s="4">
        <f t="shared" si="726"/>
        <v>0</v>
      </c>
      <c r="Q9308" s="3">
        <f t="shared" si="727"/>
        <v>12096</v>
      </c>
      <c r="R9308" t="str">
        <f t="shared" si="728"/>
        <v>Em atraso</v>
      </c>
      <c r="S9308" s="5">
        <f t="shared" si="729"/>
        <v>1</v>
      </c>
    </row>
    <row r="9309" spans="1:19" x14ac:dyDescent="0.25">
      <c r="A9309">
        <v>9308</v>
      </c>
      <c r="B9309" s="1">
        <v>44513</v>
      </c>
      <c r="C9309" s="1">
        <v>44524</v>
      </c>
      <c r="D9309" s="1">
        <v>44542</v>
      </c>
      <c r="E9309" s="1">
        <v>44545</v>
      </c>
      <c r="F9309">
        <v>1</v>
      </c>
      <c r="G9309">
        <v>5</v>
      </c>
      <c r="H9309">
        <v>193</v>
      </c>
      <c r="I9309" s="6">
        <v>0</v>
      </c>
      <c r="J9309">
        <v>1</v>
      </c>
      <c r="K9309" t="str">
        <f>_xlfn.XLOOKUP(fCompras!F9309,dComprador!$A$2:$A$7,dComprador!$B$2:$B$7)</f>
        <v>Alon</v>
      </c>
      <c r="L9309" t="str">
        <f>_xlfn.XLOOKUP(J9309,dFornecedor!$A$2:$A$6,dFornecedor!$B$2:$B$6)</f>
        <v>NorthShore</v>
      </c>
      <c r="M9309" t="str">
        <f>_xlfn.XLOOKUP(G9309,dMateriaPrima!$A$2:$A$12,dMateriaPrima!$B$2:$B$12)</f>
        <v>Areia</v>
      </c>
      <c r="N9309" s="2">
        <f>_xlfn.XLOOKUP(G9309,dMateriaPrima!$A$2:$A$12,dMateriaPrima!$C$2:$C$12)</f>
        <v>3.59</v>
      </c>
      <c r="O9309" s="3">
        <f t="shared" si="725"/>
        <v>692.87</v>
      </c>
      <c r="P9309" s="4">
        <f t="shared" si="726"/>
        <v>0</v>
      </c>
      <c r="Q9309" s="3">
        <f t="shared" si="727"/>
        <v>692.87</v>
      </c>
      <c r="R9309" t="str">
        <f t="shared" si="728"/>
        <v>Em atraso</v>
      </c>
      <c r="S9309" s="5">
        <f t="shared" si="729"/>
        <v>3</v>
      </c>
    </row>
    <row r="9310" spans="1:19" x14ac:dyDescent="0.25">
      <c r="A9310">
        <v>9309</v>
      </c>
      <c r="B9310" s="1">
        <v>44513</v>
      </c>
      <c r="C9310" s="1">
        <v>44514</v>
      </c>
      <c r="D9310" s="1">
        <v>44545</v>
      </c>
      <c r="E9310" s="1">
        <v>44547</v>
      </c>
      <c r="F9310">
        <v>1</v>
      </c>
      <c r="G9310">
        <v>1</v>
      </c>
      <c r="H9310">
        <v>9</v>
      </c>
      <c r="I9310" s="6">
        <v>0.13</v>
      </c>
      <c r="J9310">
        <v>3</v>
      </c>
      <c r="K9310" t="str">
        <f>_xlfn.XLOOKUP(fCompras!F9310,dComprador!$A$2:$A$7,dComprador!$B$2:$B$7)</f>
        <v>Alon</v>
      </c>
      <c r="L9310" t="str">
        <f>_xlfn.XLOOKUP(J9310,dFornecedor!$A$2:$A$6,dFornecedor!$B$2:$B$6)</f>
        <v>StepUp</v>
      </c>
      <c r="M9310" t="str">
        <f>_xlfn.XLOOKUP(G9310,dMateriaPrima!$A$2:$A$12,dMateriaPrima!$B$2:$B$12)</f>
        <v>Tecido</v>
      </c>
      <c r="N9310" s="2">
        <f>_xlfn.XLOOKUP(G9310,dMateriaPrima!$A$2:$A$12,dMateriaPrima!$C$2:$C$12)</f>
        <v>18</v>
      </c>
      <c r="O9310" s="3">
        <f t="shared" si="725"/>
        <v>162</v>
      </c>
      <c r="P9310" s="4">
        <f t="shared" si="726"/>
        <v>21.060000000000002</v>
      </c>
      <c r="Q9310" s="3">
        <f t="shared" si="727"/>
        <v>140.94</v>
      </c>
      <c r="R9310" t="str">
        <f t="shared" si="728"/>
        <v>Em atraso</v>
      </c>
      <c r="S9310" s="5">
        <f t="shared" si="729"/>
        <v>2</v>
      </c>
    </row>
    <row r="9311" spans="1:19" x14ac:dyDescent="0.25">
      <c r="A9311">
        <v>9310</v>
      </c>
      <c r="B9311" s="1">
        <v>44513</v>
      </c>
      <c r="C9311" s="1">
        <v>44522</v>
      </c>
      <c r="D9311" s="1">
        <v>44536</v>
      </c>
      <c r="E9311" s="1">
        <v>44537</v>
      </c>
      <c r="F9311">
        <v>1</v>
      </c>
      <c r="G9311">
        <v>7</v>
      </c>
      <c r="H9311">
        <v>74</v>
      </c>
      <c r="I9311" s="6">
        <v>0</v>
      </c>
      <c r="J9311">
        <v>3</v>
      </c>
      <c r="K9311" t="str">
        <f>_xlfn.XLOOKUP(fCompras!F9311,dComprador!$A$2:$A$7,dComprador!$B$2:$B$7)</f>
        <v>Alon</v>
      </c>
      <c r="L9311" t="str">
        <f>_xlfn.XLOOKUP(J9311,dFornecedor!$A$2:$A$6,dFornecedor!$B$2:$B$6)</f>
        <v>StepUp</v>
      </c>
      <c r="M9311" t="str">
        <f>_xlfn.XLOOKUP(G9311,dMateriaPrima!$A$2:$A$12,dMateriaPrima!$B$2:$B$12)</f>
        <v>Poliéster</v>
      </c>
      <c r="N9311" s="2">
        <f>_xlfn.XLOOKUP(G9311,dMateriaPrima!$A$2:$A$12,dMateriaPrima!$C$2:$C$12)</f>
        <v>8</v>
      </c>
      <c r="O9311" s="3">
        <f t="shared" si="725"/>
        <v>592</v>
      </c>
      <c r="P9311" s="4">
        <f t="shared" si="726"/>
        <v>0</v>
      </c>
      <c r="Q9311" s="3">
        <f t="shared" si="727"/>
        <v>592</v>
      </c>
      <c r="R9311" t="str">
        <f t="shared" si="728"/>
        <v>Em atraso</v>
      </c>
      <c r="S9311" s="5">
        <f t="shared" si="729"/>
        <v>1</v>
      </c>
    </row>
    <row r="9312" spans="1:19" x14ac:dyDescent="0.25">
      <c r="A9312">
        <v>9311</v>
      </c>
      <c r="B9312" s="1">
        <v>44514</v>
      </c>
      <c r="C9312" s="1">
        <v>44523</v>
      </c>
      <c r="D9312" s="1">
        <v>44526</v>
      </c>
      <c r="E9312" s="1">
        <v>44529</v>
      </c>
      <c r="F9312">
        <v>4</v>
      </c>
      <c r="G9312">
        <v>4</v>
      </c>
      <c r="H9312">
        <v>42</v>
      </c>
      <c r="I9312" s="6">
        <v>0</v>
      </c>
      <c r="J9312">
        <v>2</v>
      </c>
      <c r="K9312" t="str">
        <f>_xlfn.XLOOKUP(fCompras!F9312,dComprador!$A$2:$A$7,dComprador!$B$2:$B$7)</f>
        <v>Lira</v>
      </c>
      <c r="L9312" t="str">
        <f>_xlfn.XLOOKUP(J9312,dFornecedor!$A$2:$A$6,dFornecedor!$B$2:$B$6)</f>
        <v>Minerva</v>
      </c>
      <c r="M9312" t="str">
        <f>_xlfn.XLOOKUP(G9312,dMateriaPrima!$A$2:$A$12,dMateriaPrima!$B$2:$B$12)</f>
        <v>Madeira</v>
      </c>
      <c r="N9312" s="2">
        <f>_xlfn.XLOOKUP(G9312,dMateriaPrima!$A$2:$A$12,dMateriaPrima!$C$2:$C$12)</f>
        <v>168</v>
      </c>
      <c r="O9312" s="3">
        <f t="shared" si="725"/>
        <v>7056</v>
      </c>
      <c r="P9312" s="4">
        <f t="shared" si="726"/>
        <v>0</v>
      </c>
      <c r="Q9312" s="3">
        <f t="shared" si="727"/>
        <v>7056</v>
      </c>
      <c r="R9312" t="str">
        <f t="shared" si="728"/>
        <v>Em atraso</v>
      </c>
      <c r="S9312" s="5">
        <f t="shared" si="729"/>
        <v>3</v>
      </c>
    </row>
    <row r="9313" spans="1:19" x14ac:dyDescent="0.25">
      <c r="A9313">
        <v>9312</v>
      </c>
      <c r="B9313" s="1">
        <v>44514</v>
      </c>
      <c r="C9313" s="1">
        <v>44515</v>
      </c>
      <c r="D9313" s="1">
        <v>44521</v>
      </c>
      <c r="E9313" s="1">
        <v>44523</v>
      </c>
      <c r="F9313">
        <v>4</v>
      </c>
      <c r="G9313">
        <v>11</v>
      </c>
      <c r="H9313">
        <v>267</v>
      </c>
      <c r="I9313" s="6">
        <v>0</v>
      </c>
      <c r="J9313">
        <v>3</v>
      </c>
      <c r="K9313" t="str">
        <f>_xlfn.XLOOKUP(fCompras!F9313,dComprador!$A$2:$A$7,dComprador!$B$2:$B$7)</f>
        <v>Lira</v>
      </c>
      <c r="L9313" t="str">
        <f>_xlfn.XLOOKUP(J9313,dFornecedor!$A$2:$A$6,dFornecedor!$B$2:$B$6)</f>
        <v>StepUp</v>
      </c>
      <c r="M9313" t="str">
        <f>_xlfn.XLOOKUP(G9313,dMateriaPrima!$A$2:$A$12,dMateriaPrima!$B$2:$B$12)</f>
        <v>Papel</v>
      </c>
      <c r="N9313" s="2">
        <f>_xlfn.XLOOKUP(G9313,dMateriaPrima!$A$2:$A$12,dMateriaPrima!$C$2:$C$12)</f>
        <v>9</v>
      </c>
      <c r="O9313" s="3">
        <f t="shared" si="725"/>
        <v>2403</v>
      </c>
      <c r="P9313" s="4">
        <f t="shared" si="726"/>
        <v>0</v>
      </c>
      <c r="Q9313" s="3">
        <f t="shared" si="727"/>
        <v>2403</v>
      </c>
      <c r="R9313" t="str">
        <f t="shared" si="728"/>
        <v>Em atraso</v>
      </c>
      <c r="S9313" s="5">
        <f t="shared" si="729"/>
        <v>2</v>
      </c>
    </row>
    <row r="9314" spans="1:19" x14ac:dyDescent="0.25">
      <c r="A9314">
        <v>9313</v>
      </c>
      <c r="B9314" s="1">
        <v>44514</v>
      </c>
      <c r="C9314" s="1">
        <v>44517</v>
      </c>
      <c r="D9314" s="1">
        <v>44525</v>
      </c>
      <c r="E9314" s="1">
        <v>44526</v>
      </c>
      <c r="F9314">
        <v>4</v>
      </c>
      <c r="G9314">
        <v>6</v>
      </c>
      <c r="H9314">
        <v>113</v>
      </c>
      <c r="I9314" s="6">
        <v>0</v>
      </c>
      <c r="J9314">
        <v>4</v>
      </c>
      <c r="K9314" t="str">
        <f>_xlfn.XLOOKUP(fCompras!F9314,dComprador!$A$2:$A$7,dComprador!$B$2:$B$7)</f>
        <v>Lira</v>
      </c>
      <c r="L9314" t="str">
        <f>_xlfn.XLOOKUP(J9314,dFornecedor!$A$2:$A$6,dFornecedor!$B$2:$B$6)</f>
        <v>AlphaOmega</v>
      </c>
      <c r="M9314" t="str">
        <f>_xlfn.XLOOKUP(G9314,dMateriaPrima!$A$2:$A$12,dMateriaPrima!$B$2:$B$12)</f>
        <v>Fio Algodão</v>
      </c>
      <c r="N9314" s="2">
        <f>_xlfn.XLOOKUP(G9314,dMateriaPrima!$A$2:$A$12,dMateriaPrima!$C$2:$C$12)</f>
        <v>55.9</v>
      </c>
      <c r="O9314" s="3">
        <f t="shared" si="725"/>
        <v>6316.7</v>
      </c>
      <c r="P9314" s="4">
        <f t="shared" si="726"/>
        <v>0</v>
      </c>
      <c r="Q9314" s="3">
        <f t="shared" si="727"/>
        <v>6316.7</v>
      </c>
      <c r="R9314" t="str">
        <f t="shared" si="728"/>
        <v>Em atraso</v>
      </c>
      <c r="S9314" s="5">
        <f t="shared" si="729"/>
        <v>1</v>
      </c>
    </row>
    <row r="9315" spans="1:19" x14ac:dyDescent="0.25">
      <c r="A9315">
        <v>9314</v>
      </c>
      <c r="B9315" s="1">
        <v>44514</v>
      </c>
      <c r="C9315" s="1">
        <v>44514</v>
      </c>
      <c r="D9315" s="1">
        <v>44522</v>
      </c>
      <c r="E9315" s="1">
        <v>44525</v>
      </c>
      <c r="F9315">
        <v>4</v>
      </c>
      <c r="G9315">
        <v>11</v>
      </c>
      <c r="H9315">
        <v>3</v>
      </c>
      <c r="I9315" s="6">
        <v>0</v>
      </c>
      <c r="J9315">
        <v>2</v>
      </c>
      <c r="K9315" t="str">
        <f>_xlfn.XLOOKUP(fCompras!F9315,dComprador!$A$2:$A$7,dComprador!$B$2:$B$7)</f>
        <v>Lira</v>
      </c>
      <c r="L9315" t="str">
        <f>_xlfn.XLOOKUP(J9315,dFornecedor!$A$2:$A$6,dFornecedor!$B$2:$B$6)</f>
        <v>Minerva</v>
      </c>
      <c r="M9315" t="str">
        <f>_xlfn.XLOOKUP(G9315,dMateriaPrima!$A$2:$A$12,dMateriaPrima!$B$2:$B$12)</f>
        <v>Papel</v>
      </c>
      <c r="N9315" s="2">
        <f>_xlfn.XLOOKUP(G9315,dMateriaPrima!$A$2:$A$12,dMateriaPrima!$C$2:$C$12)</f>
        <v>9</v>
      </c>
      <c r="O9315" s="3">
        <f t="shared" si="725"/>
        <v>27</v>
      </c>
      <c r="P9315" s="4">
        <f t="shared" si="726"/>
        <v>0</v>
      </c>
      <c r="Q9315" s="3">
        <f t="shared" si="727"/>
        <v>27</v>
      </c>
      <c r="R9315" t="str">
        <f t="shared" si="728"/>
        <v>Em atraso</v>
      </c>
      <c r="S9315" s="5">
        <f t="shared" si="729"/>
        <v>3</v>
      </c>
    </row>
    <row r="9316" spans="1:19" x14ac:dyDescent="0.25">
      <c r="A9316">
        <v>9315</v>
      </c>
      <c r="B9316" s="1">
        <v>44514</v>
      </c>
      <c r="C9316" s="1">
        <v>44525</v>
      </c>
      <c r="D9316" s="1">
        <v>44533</v>
      </c>
      <c r="E9316" s="1">
        <v>44537</v>
      </c>
      <c r="F9316">
        <v>1</v>
      </c>
      <c r="G9316">
        <v>7</v>
      </c>
      <c r="H9316">
        <v>318</v>
      </c>
      <c r="I9316" s="6">
        <v>0</v>
      </c>
      <c r="J9316">
        <v>1</v>
      </c>
      <c r="K9316" t="str">
        <f>_xlfn.XLOOKUP(fCompras!F9316,dComprador!$A$2:$A$7,dComprador!$B$2:$B$7)</f>
        <v>Alon</v>
      </c>
      <c r="L9316" t="str">
        <f>_xlfn.XLOOKUP(J9316,dFornecedor!$A$2:$A$6,dFornecedor!$B$2:$B$6)</f>
        <v>NorthShore</v>
      </c>
      <c r="M9316" t="str">
        <f>_xlfn.XLOOKUP(G9316,dMateriaPrima!$A$2:$A$12,dMateriaPrima!$B$2:$B$12)</f>
        <v>Poliéster</v>
      </c>
      <c r="N9316" s="2">
        <f>_xlfn.XLOOKUP(G9316,dMateriaPrima!$A$2:$A$12,dMateriaPrima!$C$2:$C$12)</f>
        <v>8</v>
      </c>
      <c r="O9316" s="3">
        <f t="shared" si="725"/>
        <v>2544</v>
      </c>
      <c r="P9316" s="4">
        <f t="shared" si="726"/>
        <v>0</v>
      </c>
      <c r="Q9316" s="3">
        <f t="shared" si="727"/>
        <v>2544</v>
      </c>
      <c r="R9316" t="str">
        <f t="shared" si="728"/>
        <v>Em atraso</v>
      </c>
      <c r="S9316" s="5">
        <f t="shared" si="729"/>
        <v>4</v>
      </c>
    </row>
    <row r="9317" spans="1:19" x14ac:dyDescent="0.25">
      <c r="A9317">
        <v>9316</v>
      </c>
      <c r="B9317" s="1">
        <v>44514</v>
      </c>
      <c r="C9317" s="1">
        <v>44515</v>
      </c>
      <c r="D9317" s="1">
        <v>44533</v>
      </c>
      <c r="E9317" s="1">
        <v>44534</v>
      </c>
      <c r="F9317">
        <v>1</v>
      </c>
      <c r="G9317">
        <v>1</v>
      </c>
      <c r="H9317">
        <v>288</v>
      </c>
      <c r="I9317" s="6">
        <v>0</v>
      </c>
      <c r="J9317">
        <v>3</v>
      </c>
      <c r="K9317" t="str">
        <f>_xlfn.XLOOKUP(fCompras!F9317,dComprador!$A$2:$A$7,dComprador!$B$2:$B$7)</f>
        <v>Alon</v>
      </c>
      <c r="L9317" t="str">
        <f>_xlfn.XLOOKUP(J9317,dFornecedor!$A$2:$A$6,dFornecedor!$B$2:$B$6)</f>
        <v>StepUp</v>
      </c>
      <c r="M9317" t="str">
        <f>_xlfn.XLOOKUP(G9317,dMateriaPrima!$A$2:$A$12,dMateriaPrima!$B$2:$B$12)</f>
        <v>Tecido</v>
      </c>
      <c r="N9317" s="2">
        <f>_xlfn.XLOOKUP(G9317,dMateriaPrima!$A$2:$A$12,dMateriaPrima!$C$2:$C$12)</f>
        <v>18</v>
      </c>
      <c r="O9317" s="3">
        <f t="shared" si="725"/>
        <v>5184</v>
      </c>
      <c r="P9317" s="4">
        <f t="shared" si="726"/>
        <v>0</v>
      </c>
      <c r="Q9317" s="3">
        <f t="shared" si="727"/>
        <v>5184</v>
      </c>
      <c r="R9317" t="str">
        <f t="shared" si="728"/>
        <v>Em atraso</v>
      </c>
      <c r="S9317" s="5">
        <f t="shared" si="729"/>
        <v>1</v>
      </c>
    </row>
    <row r="9318" spans="1:19" x14ac:dyDescent="0.25">
      <c r="A9318">
        <v>9317</v>
      </c>
      <c r="B9318" s="1">
        <v>44514</v>
      </c>
      <c r="C9318" s="1">
        <v>44518</v>
      </c>
      <c r="D9318" s="1">
        <v>44546</v>
      </c>
      <c r="E9318" s="1">
        <v>44549</v>
      </c>
      <c r="F9318">
        <v>1</v>
      </c>
      <c r="G9318">
        <v>5</v>
      </c>
      <c r="H9318">
        <v>138</v>
      </c>
      <c r="I9318" s="6">
        <v>0</v>
      </c>
      <c r="J9318">
        <v>3</v>
      </c>
      <c r="K9318" t="str">
        <f>_xlfn.XLOOKUP(fCompras!F9318,dComprador!$A$2:$A$7,dComprador!$B$2:$B$7)</f>
        <v>Alon</v>
      </c>
      <c r="L9318" t="str">
        <f>_xlfn.XLOOKUP(J9318,dFornecedor!$A$2:$A$6,dFornecedor!$B$2:$B$6)</f>
        <v>StepUp</v>
      </c>
      <c r="M9318" t="str">
        <f>_xlfn.XLOOKUP(G9318,dMateriaPrima!$A$2:$A$12,dMateriaPrima!$B$2:$B$12)</f>
        <v>Areia</v>
      </c>
      <c r="N9318" s="2">
        <f>_xlfn.XLOOKUP(G9318,dMateriaPrima!$A$2:$A$12,dMateriaPrima!$C$2:$C$12)</f>
        <v>3.59</v>
      </c>
      <c r="O9318" s="3">
        <f t="shared" si="725"/>
        <v>495.41999999999996</v>
      </c>
      <c r="P9318" s="4">
        <f t="shared" si="726"/>
        <v>0</v>
      </c>
      <c r="Q9318" s="3">
        <f t="shared" si="727"/>
        <v>495.41999999999996</v>
      </c>
      <c r="R9318" t="str">
        <f t="shared" si="728"/>
        <v>Em atraso</v>
      </c>
      <c r="S9318" s="5">
        <f t="shared" si="729"/>
        <v>3</v>
      </c>
    </row>
    <row r="9319" spans="1:19" x14ac:dyDescent="0.25">
      <c r="A9319">
        <v>9318</v>
      </c>
      <c r="B9319" s="1">
        <v>44514</v>
      </c>
      <c r="C9319" s="1">
        <v>44522</v>
      </c>
      <c r="D9319" s="1">
        <v>44536</v>
      </c>
      <c r="E9319" s="1">
        <v>44540</v>
      </c>
      <c r="F9319">
        <v>1</v>
      </c>
      <c r="G9319">
        <v>11</v>
      </c>
      <c r="H9319">
        <v>242</v>
      </c>
      <c r="I9319" s="6">
        <v>0</v>
      </c>
      <c r="J9319">
        <v>2</v>
      </c>
      <c r="K9319" t="str">
        <f>_xlfn.XLOOKUP(fCompras!F9319,dComprador!$A$2:$A$7,dComprador!$B$2:$B$7)</f>
        <v>Alon</v>
      </c>
      <c r="L9319" t="str">
        <f>_xlfn.XLOOKUP(J9319,dFornecedor!$A$2:$A$6,dFornecedor!$B$2:$B$6)</f>
        <v>Minerva</v>
      </c>
      <c r="M9319" t="str">
        <f>_xlfn.XLOOKUP(G9319,dMateriaPrima!$A$2:$A$12,dMateriaPrima!$B$2:$B$12)</f>
        <v>Papel</v>
      </c>
      <c r="N9319" s="2">
        <f>_xlfn.XLOOKUP(G9319,dMateriaPrima!$A$2:$A$12,dMateriaPrima!$C$2:$C$12)</f>
        <v>9</v>
      </c>
      <c r="O9319" s="3">
        <f t="shared" si="725"/>
        <v>2178</v>
      </c>
      <c r="P9319" s="4">
        <f t="shared" si="726"/>
        <v>0</v>
      </c>
      <c r="Q9319" s="3">
        <f t="shared" si="727"/>
        <v>2178</v>
      </c>
      <c r="R9319" t="str">
        <f t="shared" si="728"/>
        <v>Em atraso</v>
      </c>
      <c r="S9319" s="5">
        <f t="shared" si="729"/>
        <v>4</v>
      </c>
    </row>
    <row r="9320" spans="1:19" x14ac:dyDescent="0.25">
      <c r="A9320">
        <v>9319</v>
      </c>
      <c r="B9320" s="1">
        <v>44515</v>
      </c>
      <c r="C9320" s="1">
        <v>44520</v>
      </c>
      <c r="D9320" s="1">
        <v>44522</v>
      </c>
      <c r="E9320" s="1">
        <v>44524</v>
      </c>
      <c r="F9320">
        <v>4</v>
      </c>
      <c r="G9320">
        <v>1</v>
      </c>
      <c r="H9320">
        <v>124</v>
      </c>
      <c r="I9320" s="6">
        <v>0</v>
      </c>
      <c r="J9320">
        <v>3</v>
      </c>
      <c r="K9320" t="str">
        <f>_xlfn.XLOOKUP(fCompras!F9320,dComprador!$A$2:$A$7,dComprador!$B$2:$B$7)</f>
        <v>Lira</v>
      </c>
      <c r="L9320" t="str">
        <f>_xlfn.XLOOKUP(J9320,dFornecedor!$A$2:$A$6,dFornecedor!$B$2:$B$6)</f>
        <v>StepUp</v>
      </c>
      <c r="M9320" t="str">
        <f>_xlfn.XLOOKUP(G9320,dMateriaPrima!$A$2:$A$12,dMateriaPrima!$B$2:$B$12)</f>
        <v>Tecido</v>
      </c>
      <c r="N9320" s="2">
        <f>_xlfn.XLOOKUP(G9320,dMateriaPrima!$A$2:$A$12,dMateriaPrima!$C$2:$C$12)</f>
        <v>18</v>
      </c>
      <c r="O9320" s="3">
        <f t="shared" si="725"/>
        <v>2232</v>
      </c>
      <c r="P9320" s="4">
        <f t="shared" si="726"/>
        <v>0</v>
      </c>
      <c r="Q9320" s="3">
        <f t="shared" si="727"/>
        <v>2232</v>
      </c>
      <c r="R9320" t="str">
        <f t="shared" si="728"/>
        <v>Em atraso</v>
      </c>
      <c r="S9320" s="5">
        <f t="shared" si="729"/>
        <v>2</v>
      </c>
    </row>
    <row r="9321" spans="1:19" x14ac:dyDescent="0.25">
      <c r="A9321">
        <v>9320</v>
      </c>
      <c r="B9321" s="1">
        <v>44515</v>
      </c>
      <c r="C9321" s="1">
        <v>44516</v>
      </c>
      <c r="D9321" s="1">
        <v>44522</v>
      </c>
      <c r="E9321" s="1">
        <v>44523</v>
      </c>
      <c r="F9321">
        <v>4</v>
      </c>
      <c r="G9321">
        <v>5</v>
      </c>
      <c r="H9321">
        <v>137</v>
      </c>
      <c r="I9321" s="6">
        <v>0</v>
      </c>
      <c r="J9321">
        <v>3</v>
      </c>
      <c r="K9321" t="str">
        <f>_xlfn.XLOOKUP(fCompras!F9321,dComprador!$A$2:$A$7,dComprador!$B$2:$B$7)</f>
        <v>Lira</v>
      </c>
      <c r="L9321" t="str">
        <f>_xlfn.XLOOKUP(J9321,dFornecedor!$A$2:$A$6,dFornecedor!$B$2:$B$6)</f>
        <v>StepUp</v>
      </c>
      <c r="M9321" t="str">
        <f>_xlfn.XLOOKUP(G9321,dMateriaPrima!$A$2:$A$12,dMateriaPrima!$B$2:$B$12)</f>
        <v>Areia</v>
      </c>
      <c r="N9321" s="2">
        <f>_xlfn.XLOOKUP(G9321,dMateriaPrima!$A$2:$A$12,dMateriaPrima!$C$2:$C$12)</f>
        <v>3.59</v>
      </c>
      <c r="O9321" s="3">
        <f t="shared" si="725"/>
        <v>491.83</v>
      </c>
      <c r="P9321" s="4">
        <f t="shared" si="726"/>
        <v>0</v>
      </c>
      <c r="Q9321" s="3">
        <f t="shared" si="727"/>
        <v>491.83</v>
      </c>
      <c r="R9321" t="str">
        <f t="shared" si="728"/>
        <v>Em atraso</v>
      </c>
      <c r="S9321" s="5">
        <f t="shared" si="729"/>
        <v>1</v>
      </c>
    </row>
    <row r="9322" spans="1:19" x14ac:dyDescent="0.25">
      <c r="A9322">
        <v>9321</v>
      </c>
      <c r="B9322" s="1">
        <v>44515</v>
      </c>
      <c r="C9322" s="1">
        <v>44523</v>
      </c>
      <c r="D9322" s="1">
        <v>44525</v>
      </c>
      <c r="E9322" s="1">
        <v>44528</v>
      </c>
      <c r="F9322">
        <v>4</v>
      </c>
      <c r="G9322">
        <v>11</v>
      </c>
      <c r="H9322">
        <v>267</v>
      </c>
      <c r="I9322" s="6">
        <v>0</v>
      </c>
      <c r="J9322">
        <v>3</v>
      </c>
      <c r="K9322" t="str">
        <f>_xlfn.XLOOKUP(fCompras!F9322,dComprador!$A$2:$A$7,dComprador!$B$2:$B$7)</f>
        <v>Lira</v>
      </c>
      <c r="L9322" t="str">
        <f>_xlfn.XLOOKUP(J9322,dFornecedor!$A$2:$A$6,dFornecedor!$B$2:$B$6)</f>
        <v>StepUp</v>
      </c>
      <c r="M9322" t="str">
        <f>_xlfn.XLOOKUP(G9322,dMateriaPrima!$A$2:$A$12,dMateriaPrima!$B$2:$B$12)</f>
        <v>Papel</v>
      </c>
      <c r="N9322" s="2">
        <f>_xlfn.XLOOKUP(G9322,dMateriaPrima!$A$2:$A$12,dMateriaPrima!$C$2:$C$12)</f>
        <v>9</v>
      </c>
      <c r="O9322" s="3">
        <f t="shared" si="725"/>
        <v>2403</v>
      </c>
      <c r="P9322" s="4">
        <f t="shared" si="726"/>
        <v>0</v>
      </c>
      <c r="Q9322" s="3">
        <f t="shared" si="727"/>
        <v>2403</v>
      </c>
      <c r="R9322" t="str">
        <f t="shared" si="728"/>
        <v>Em atraso</v>
      </c>
      <c r="S9322" s="5">
        <f t="shared" si="729"/>
        <v>3</v>
      </c>
    </row>
    <row r="9323" spans="1:19" x14ac:dyDescent="0.25">
      <c r="A9323">
        <v>9322</v>
      </c>
      <c r="B9323" s="1">
        <v>44515</v>
      </c>
      <c r="C9323" s="1">
        <v>44520</v>
      </c>
      <c r="D9323" s="1">
        <v>44522</v>
      </c>
      <c r="E9323" s="1">
        <v>44523</v>
      </c>
      <c r="F9323">
        <v>4</v>
      </c>
      <c r="G9323">
        <v>11</v>
      </c>
      <c r="H9323">
        <v>145</v>
      </c>
      <c r="I9323" s="6">
        <v>0</v>
      </c>
      <c r="J9323">
        <v>3</v>
      </c>
      <c r="K9323" t="str">
        <f>_xlfn.XLOOKUP(fCompras!F9323,dComprador!$A$2:$A$7,dComprador!$B$2:$B$7)</f>
        <v>Lira</v>
      </c>
      <c r="L9323" t="str">
        <f>_xlfn.XLOOKUP(J9323,dFornecedor!$A$2:$A$6,dFornecedor!$B$2:$B$6)</f>
        <v>StepUp</v>
      </c>
      <c r="M9323" t="str">
        <f>_xlfn.XLOOKUP(G9323,dMateriaPrima!$A$2:$A$12,dMateriaPrima!$B$2:$B$12)</f>
        <v>Papel</v>
      </c>
      <c r="N9323" s="2">
        <f>_xlfn.XLOOKUP(G9323,dMateriaPrima!$A$2:$A$12,dMateriaPrima!$C$2:$C$12)</f>
        <v>9</v>
      </c>
      <c r="O9323" s="3">
        <f t="shared" si="725"/>
        <v>1305</v>
      </c>
      <c r="P9323" s="4">
        <f t="shared" si="726"/>
        <v>0</v>
      </c>
      <c r="Q9323" s="3">
        <f t="shared" si="727"/>
        <v>1305</v>
      </c>
      <c r="R9323" t="str">
        <f t="shared" si="728"/>
        <v>Em atraso</v>
      </c>
      <c r="S9323" s="5">
        <f t="shared" si="729"/>
        <v>1</v>
      </c>
    </row>
    <row r="9324" spans="1:19" x14ac:dyDescent="0.25">
      <c r="A9324">
        <v>9323</v>
      </c>
      <c r="B9324" s="1">
        <v>44515</v>
      </c>
      <c r="C9324" s="1">
        <v>44525</v>
      </c>
      <c r="D9324" s="1">
        <v>44525</v>
      </c>
      <c r="E9324" s="1">
        <v>44525</v>
      </c>
      <c r="F9324">
        <v>4</v>
      </c>
      <c r="G9324">
        <v>4</v>
      </c>
      <c r="H9324">
        <v>288</v>
      </c>
      <c r="I9324" s="6">
        <v>0</v>
      </c>
      <c r="J9324">
        <v>1</v>
      </c>
      <c r="K9324" t="str">
        <f>_xlfn.XLOOKUP(fCompras!F9324,dComprador!$A$2:$A$7,dComprador!$B$2:$B$7)</f>
        <v>Lira</v>
      </c>
      <c r="L9324" t="str">
        <f>_xlfn.XLOOKUP(J9324,dFornecedor!$A$2:$A$6,dFornecedor!$B$2:$B$6)</f>
        <v>NorthShore</v>
      </c>
      <c r="M9324" t="str">
        <f>_xlfn.XLOOKUP(G9324,dMateriaPrima!$A$2:$A$12,dMateriaPrima!$B$2:$B$12)</f>
        <v>Madeira</v>
      </c>
      <c r="N9324" s="2">
        <f>_xlfn.XLOOKUP(G9324,dMateriaPrima!$A$2:$A$12,dMateriaPrima!$C$2:$C$12)</f>
        <v>168</v>
      </c>
      <c r="O9324" s="3">
        <f t="shared" si="725"/>
        <v>48384</v>
      </c>
      <c r="P9324" s="4">
        <f t="shared" si="726"/>
        <v>0</v>
      </c>
      <c r="Q9324" s="3">
        <f t="shared" si="727"/>
        <v>48384</v>
      </c>
      <c r="R9324" t="str">
        <f t="shared" si="728"/>
        <v>No prazo</v>
      </c>
      <c r="S9324" s="5">
        <f t="shared" si="729"/>
        <v>0</v>
      </c>
    </row>
    <row r="9325" spans="1:19" x14ac:dyDescent="0.25">
      <c r="A9325">
        <v>9324</v>
      </c>
      <c r="B9325" s="1">
        <v>44515</v>
      </c>
      <c r="C9325" s="1">
        <v>44518</v>
      </c>
      <c r="D9325" s="1">
        <v>44520</v>
      </c>
      <c r="E9325" s="1">
        <v>44523</v>
      </c>
      <c r="F9325">
        <v>4</v>
      </c>
      <c r="G9325">
        <v>5</v>
      </c>
      <c r="H9325">
        <v>117</v>
      </c>
      <c r="I9325" s="6">
        <v>0</v>
      </c>
      <c r="J9325">
        <v>3</v>
      </c>
      <c r="K9325" t="str">
        <f>_xlfn.XLOOKUP(fCompras!F9325,dComprador!$A$2:$A$7,dComprador!$B$2:$B$7)</f>
        <v>Lira</v>
      </c>
      <c r="L9325" t="str">
        <f>_xlfn.XLOOKUP(J9325,dFornecedor!$A$2:$A$6,dFornecedor!$B$2:$B$6)</f>
        <v>StepUp</v>
      </c>
      <c r="M9325" t="str">
        <f>_xlfn.XLOOKUP(G9325,dMateriaPrima!$A$2:$A$12,dMateriaPrima!$B$2:$B$12)</f>
        <v>Areia</v>
      </c>
      <c r="N9325" s="2">
        <f>_xlfn.XLOOKUP(G9325,dMateriaPrima!$A$2:$A$12,dMateriaPrima!$C$2:$C$12)</f>
        <v>3.59</v>
      </c>
      <c r="O9325" s="3">
        <f t="shared" si="725"/>
        <v>420.03</v>
      </c>
      <c r="P9325" s="4">
        <f t="shared" si="726"/>
        <v>0</v>
      </c>
      <c r="Q9325" s="3">
        <f t="shared" si="727"/>
        <v>420.03</v>
      </c>
      <c r="R9325" t="str">
        <f t="shared" si="728"/>
        <v>Em atraso</v>
      </c>
      <c r="S9325" s="5">
        <f t="shared" si="729"/>
        <v>3</v>
      </c>
    </row>
    <row r="9326" spans="1:19" x14ac:dyDescent="0.25">
      <c r="A9326">
        <v>9325</v>
      </c>
      <c r="B9326" s="1">
        <v>44515</v>
      </c>
      <c r="C9326" s="1">
        <v>44520</v>
      </c>
      <c r="D9326" s="1">
        <v>44531</v>
      </c>
      <c r="E9326" s="1">
        <v>44531</v>
      </c>
      <c r="F9326">
        <v>1</v>
      </c>
      <c r="G9326">
        <v>9</v>
      </c>
      <c r="H9326">
        <v>123</v>
      </c>
      <c r="I9326" s="6">
        <v>0</v>
      </c>
      <c r="J9326">
        <v>2</v>
      </c>
      <c r="K9326" t="str">
        <f>_xlfn.XLOOKUP(fCompras!F9326,dComprador!$A$2:$A$7,dComprador!$B$2:$B$7)</f>
        <v>Alon</v>
      </c>
      <c r="L9326" t="str">
        <f>_xlfn.XLOOKUP(J9326,dFornecedor!$A$2:$A$6,dFornecedor!$B$2:$B$6)</f>
        <v>Minerva</v>
      </c>
      <c r="M9326" t="str">
        <f>_xlfn.XLOOKUP(G9326,dMateriaPrima!$A$2:$A$12,dMateriaPrima!$B$2:$B$12)</f>
        <v>Couro</v>
      </c>
      <c r="N9326" s="2">
        <f>_xlfn.XLOOKUP(G9326,dMateriaPrima!$A$2:$A$12,dMateriaPrima!$C$2:$C$12)</f>
        <v>4.4000000000000004</v>
      </c>
      <c r="O9326" s="3">
        <f t="shared" si="725"/>
        <v>541.20000000000005</v>
      </c>
      <c r="P9326" s="4">
        <f t="shared" si="726"/>
        <v>0</v>
      </c>
      <c r="Q9326" s="3">
        <f t="shared" si="727"/>
        <v>541.20000000000005</v>
      </c>
      <c r="R9326" t="str">
        <f t="shared" si="728"/>
        <v>No prazo</v>
      </c>
      <c r="S9326" s="5">
        <f t="shared" si="729"/>
        <v>0</v>
      </c>
    </row>
    <row r="9327" spans="1:19" x14ac:dyDescent="0.25">
      <c r="A9327">
        <v>9326</v>
      </c>
      <c r="B9327" s="1">
        <v>44515</v>
      </c>
      <c r="C9327" s="1">
        <v>44524</v>
      </c>
      <c r="D9327" s="1">
        <v>44535</v>
      </c>
      <c r="E9327" s="1">
        <v>44538</v>
      </c>
      <c r="F9327">
        <v>1</v>
      </c>
      <c r="G9327">
        <v>1</v>
      </c>
      <c r="H9327">
        <v>121</v>
      </c>
      <c r="I9327" s="6">
        <v>0</v>
      </c>
      <c r="J9327">
        <v>2</v>
      </c>
      <c r="K9327" t="str">
        <f>_xlfn.XLOOKUP(fCompras!F9327,dComprador!$A$2:$A$7,dComprador!$B$2:$B$7)</f>
        <v>Alon</v>
      </c>
      <c r="L9327" t="str">
        <f>_xlfn.XLOOKUP(J9327,dFornecedor!$A$2:$A$6,dFornecedor!$B$2:$B$6)</f>
        <v>Minerva</v>
      </c>
      <c r="M9327" t="str">
        <f>_xlfn.XLOOKUP(G9327,dMateriaPrima!$A$2:$A$12,dMateriaPrima!$B$2:$B$12)</f>
        <v>Tecido</v>
      </c>
      <c r="N9327" s="2">
        <f>_xlfn.XLOOKUP(G9327,dMateriaPrima!$A$2:$A$12,dMateriaPrima!$C$2:$C$12)</f>
        <v>18</v>
      </c>
      <c r="O9327" s="3">
        <f t="shared" si="725"/>
        <v>2178</v>
      </c>
      <c r="P9327" s="4">
        <f t="shared" si="726"/>
        <v>0</v>
      </c>
      <c r="Q9327" s="3">
        <f t="shared" si="727"/>
        <v>2178</v>
      </c>
      <c r="R9327" t="str">
        <f t="shared" si="728"/>
        <v>Em atraso</v>
      </c>
      <c r="S9327" s="5">
        <f t="shared" si="729"/>
        <v>3</v>
      </c>
    </row>
    <row r="9328" spans="1:19" x14ac:dyDescent="0.25">
      <c r="A9328">
        <v>9327</v>
      </c>
      <c r="B9328" s="1">
        <v>44515</v>
      </c>
      <c r="C9328" s="1">
        <v>44524</v>
      </c>
      <c r="D9328" s="1">
        <v>44534</v>
      </c>
      <c r="E9328" s="1">
        <v>44535</v>
      </c>
      <c r="F9328">
        <v>1</v>
      </c>
      <c r="G9328">
        <v>10</v>
      </c>
      <c r="H9328">
        <v>318</v>
      </c>
      <c r="I9328" s="6">
        <v>0</v>
      </c>
      <c r="J9328">
        <v>2</v>
      </c>
      <c r="K9328" t="str">
        <f>_xlfn.XLOOKUP(fCompras!F9328,dComprador!$A$2:$A$7,dComprador!$B$2:$B$7)</f>
        <v>Alon</v>
      </c>
      <c r="L9328" t="str">
        <f>_xlfn.XLOOKUP(J9328,dFornecedor!$A$2:$A$6,dFornecedor!$B$2:$B$6)</f>
        <v>Minerva</v>
      </c>
      <c r="M9328" t="str">
        <f>_xlfn.XLOOKUP(G9328,dMateriaPrima!$A$2:$A$12,dMateriaPrima!$B$2:$B$12)</f>
        <v>Pedra Britada</v>
      </c>
      <c r="N9328" s="2">
        <f>_xlfn.XLOOKUP(G9328,dMateriaPrima!$A$2:$A$12,dMateriaPrima!$C$2:$C$12)</f>
        <v>56</v>
      </c>
      <c r="O9328" s="3">
        <f t="shared" si="725"/>
        <v>17808</v>
      </c>
      <c r="P9328" s="4">
        <f t="shared" si="726"/>
        <v>0</v>
      </c>
      <c r="Q9328" s="3">
        <f t="shared" si="727"/>
        <v>17808</v>
      </c>
      <c r="R9328" t="str">
        <f t="shared" si="728"/>
        <v>Em atraso</v>
      </c>
      <c r="S9328" s="5">
        <f t="shared" si="729"/>
        <v>1</v>
      </c>
    </row>
    <row r="9329" spans="1:19" x14ac:dyDescent="0.25">
      <c r="A9329">
        <v>9328</v>
      </c>
      <c r="B9329" s="1">
        <v>44515</v>
      </c>
      <c r="C9329" s="1">
        <v>44517</v>
      </c>
      <c r="D9329" s="1">
        <v>44546</v>
      </c>
      <c r="E9329" s="1">
        <v>44548</v>
      </c>
      <c r="F9329">
        <v>1</v>
      </c>
      <c r="G9329">
        <v>11</v>
      </c>
      <c r="H9329">
        <v>168</v>
      </c>
      <c r="I9329" s="6">
        <v>0</v>
      </c>
      <c r="J9329">
        <v>4</v>
      </c>
      <c r="K9329" t="str">
        <f>_xlfn.XLOOKUP(fCompras!F9329,dComprador!$A$2:$A$7,dComprador!$B$2:$B$7)</f>
        <v>Alon</v>
      </c>
      <c r="L9329" t="str">
        <f>_xlfn.XLOOKUP(J9329,dFornecedor!$A$2:$A$6,dFornecedor!$B$2:$B$6)</f>
        <v>AlphaOmega</v>
      </c>
      <c r="M9329" t="str">
        <f>_xlfn.XLOOKUP(G9329,dMateriaPrima!$A$2:$A$12,dMateriaPrima!$B$2:$B$12)</f>
        <v>Papel</v>
      </c>
      <c r="N9329" s="2">
        <f>_xlfn.XLOOKUP(G9329,dMateriaPrima!$A$2:$A$12,dMateriaPrima!$C$2:$C$12)</f>
        <v>9</v>
      </c>
      <c r="O9329" s="3">
        <f t="shared" si="725"/>
        <v>1512</v>
      </c>
      <c r="P9329" s="4">
        <f t="shared" si="726"/>
        <v>0</v>
      </c>
      <c r="Q9329" s="3">
        <f t="shared" si="727"/>
        <v>1512</v>
      </c>
      <c r="R9329" t="str">
        <f t="shared" si="728"/>
        <v>Em atraso</v>
      </c>
      <c r="S9329" s="5">
        <f t="shared" si="729"/>
        <v>2</v>
      </c>
    </row>
    <row r="9330" spans="1:19" x14ac:dyDescent="0.25">
      <c r="A9330">
        <v>9329</v>
      </c>
      <c r="B9330" s="1">
        <v>44515</v>
      </c>
      <c r="C9330" s="1">
        <v>44517</v>
      </c>
      <c r="D9330" s="1">
        <v>44537</v>
      </c>
      <c r="E9330" s="1">
        <v>44541</v>
      </c>
      <c r="F9330">
        <v>1</v>
      </c>
      <c r="G9330">
        <v>1</v>
      </c>
      <c r="H9330">
        <v>386</v>
      </c>
      <c r="I9330" s="6">
        <v>0</v>
      </c>
      <c r="J9330">
        <v>2</v>
      </c>
      <c r="K9330" t="str">
        <f>_xlfn.XLOOKUP(fCompras!F9330,dComprador!$A$2:$A$7,dComprador!$B$2:$B$7)</f>
        <v>Alon</v>
      </c>
      <c r="L9330" t="str">
        <f>_xlfn.XLOOKUP(J9330,dFornecedor!$A$2:$A$6,dFornecedor!$B$2:$B$6)</f>
        <v>Minerva</v>
      </c>
      <c r="M9330" t="str">
        <f>_xlfn.XLOOKUP(G9330,dMateriaPrima!$A$2:$A$12,dMateriaPrima!$B$2:$B$12)</f>
        <v>Tecido</v>
      </c>
      <c r="N9330" s="2">
        <f>_xlfn.XLOOKUP(G9330,dMateriaPrima!$A$2:$A$12,dMateriaPrima!$C$2:$C$12)</f>
        <v>18</v>
      </c>
      <c r="O9330" s="3">
        <f t="shared" si="725"/>
        <v>6948</v>
      </c>
      <c r="P9330" s="4">
        <f t="shared" si="726"/>
        <v>0</v>
      </c>
      <c r="Q9330" s="3">
        <f t="shared" si="727"/>
        <v>6948</v>
      </c>
      <c r="R9330" t="str">
        <f t="shared" si="728"/>
        <v>Em atraso</v>
      </c>
      <c r="S9330" s="5">
        <f t="shared" si="729"/>
        <v>4</v>
      </c>
    </row>
    <row r="9331" spans="1:19" x14ac:dyDescent="0.25">
      <c r="A9331">
        <v>9330</v>
      </c>
      <c r="B9331" s="1">
        <v>44516</v>
      </c>
      <c r="C9331" s="1">
        <v>44517</v>
      </c>
      <c r="D9331" s="1">
        <v>44523</v>
      </c>
      <c r="E9331" s="1">
        <v>44523</v>
      </c>
      <c r="F9331">
        <v>4</v>
      </c>
      <c r="G9331">
        <v>9</v>
      </c>
      <c r="H9331">
        <v>18</v>
      </c>
      <c r="I9331" s="6">
        <v>0</v>
      </c>
      <c r="J9331">
        <v>3</v>
      </c>
      <c r="K9331" t="str">
        <f>_xlfn.XLOOKUP(fCompras!F9331,dComprador!$A$2:$A$7,dComprador!$B$2:$B$7)</f>
        <v>Lira</v>
      </c>
      <c r="L9331" t="str">
        <f>_xlfn.XLOOKUP(J9331,dFornecedor!$A$2:$A$6,dFornecedor!$B$2:$B$6)</f>
        <v>StepUp</v>
      </c>
      <c r="M9331" t="str">
        <f>_xlfn.XLOOKUP(G9331,dMateriaPrima!$A$2:$A$12,dMateriaPrima!$B$2:$B$12)</f>
        <v>Couro</v>
      </c>
      <c r="N9331" s="2">
        <f>_xlfn.XLOOKUP(G9331,dMateriaPrima!$A$2:$A$12,dMateriaPrima!$C$2:$C$12)</f>
        <v>4.4000000000000004</v>
      </c>
      <c r="O9331" s="3">
        <f t="shared" si="725"/>
        <v>79.2</v>
      </c>
      <c r="P9331" s="4">
        <f t="shared" si="726"/>
        <v>0</v>
      </c>
      <c r="Q9331" s="3">
        <f t="shared" si="727"/>
        <v>79.2</v>
      </c>
      <c r="R9331" t="str">
        <f t="shared" si="728"/>
        <v>No prazo</v>
      </c>
      <c r="S9331" s="5">
        <f t="shared" si="729"/>
        <v>0</v>
      </c>
    </row>
    <row r="9332" spans="1:19" x14ac:dyDescent="0.25">
      <c r="A9332">
        <v>9331</v>
      </c>
      <c r="B9332" s="1">
        <v>44516</v>
      </c>
      <c r="C9332" s="1">
        <v>44519</v>
      </c>
      <c r="D9332" s="1">
        <v>44523</v>
      </c>
      <c r="E9332" s="1">
        <v>44525</v>
      </c>
      <c r="F9332">
        <v>4</v>
      </c>
      <c r="G9332">
        <v>5</v>
      </c>
      <c r="H9332">
        <v>376</v>
      </c>
      <c r="I9332" s="6">
        <v>0</v>
      </c>
      <c r="J9332">
        <v>2</v>
      </c>
      <c r="K9332" t="str">
        <f>_xlfn.XLOOKUP(fCompras!F9332,dComprador!$A$2:$A$7,dComprador!$B$2:$B$7)</f>
        <v>Lira</v>
      </c>
      <c r="L9332" t="str">
        <f>_xlfn.XLOOKUP(J9332,dFornecedor!$A$2:$A$6,dFornecedor!$B$2:$B$6)</f>
        <v>Minerva</v>
      </c>
      <c r="M9332" t="str">
        <f>_xlfn.XLOOKUP(G9332,dMateriaPrima!$A$2:$A$12,dMateriaPrima!$B$2:$B$12)</f>
        <v>Areia</v>
      </c>
      <c r="N9332" s="2">
        <f>_xlfn.XLOOKUP(G9332,dMateriaPrima!$A$2:$A$12,dMateriaPrima!$C$2:$C$12)</f>
        <v>3.59</v>
      </c>
      <c r="O9332" s="3">
        <f t="shared" si="725"/>
        <v>1349.84</v>
      </c>
      <c r="P9332" s="4">
        <f t="shared" si="726"/>
        <v>0</v>
      </c>
      <c r="Q9332" s="3">
        <f t="shared" si="727"/>
        <v>1349.84</v>
      </c>
      <c r="R9332" t="str">
        <f t="shared" si="728"/>
        <v>Em atraso</v>
      </c>
      <c r="S9332" s="5">
        <f t="shared" si="729"/>
        <v>2</v>
      </c>
    </row>
    <row r="9333" spans="1:19" x14ac:dyDescent="0.25">
      <c r="A9333">
        <v>9332</v>
      </c>
      <c r="B9333" s="1">
        <v>44516</v>
      </c>
      <c r="C9333" s="1">
        <v>44521</v>
      </c>
      <c r="D9333" s="1">
        <v>44523</v>
      </c>
      <c r="E9333" s="1">
        <v>44525</v>
      </c>
      <c r="F9333">
        <v>4</v>
      </c>
      <c r="G9333">
        <v>1</v>
      </c>
      <c r="H9333">
        <v>15</v>
      </c>
      <c r="I9333" s="6">
        <v>0</v>
      </c>
      <c r="J9333">
        <v>1</v>
      </c>
      <c r="K9333" t="str">
        <f>_xlfn.XLOOKUP(fCompras!F9333,dComprador!$A$2:$A$7,dComprador!$B$2:$B$7)</f>
        <v>Lira</v>
      </c>
      <c r="L9333" t="str">
        <f>_xlfn.XLOOKUP(J9333,dFornecedor!$A$2:$A$6,dFornecedor!$B$2:$B$6)</f>
        <v>NorthShore</v>
      </c>
      <c r="M9333" t="str">
        <f>_xlfn.XLOOKUP(G9333,dMateriaPrima!$A$2:$A$12,dMateriaPrima!$B$2:$B$12)</f>
        <v>Tecido</v>
      </c>
      <c r="N9333" s="2">
        <f>_xlfn.XLOOKUP(G9333,dMateriaPrima!$A$2:$A$12,dMateriaPrima!$C$2:$C$12)</f>
        <v>18</v>
      </c>
      <c r="O9333" s="3">
        <f t="shared" si="725"/>
        <v>270</v>
      </c>
      <c r="P9333" s="4">
        <f t="shared" si="726"/>
        <v>0</v>
      </c>
      <c r="Q9333" s="3">
        <f t="shared" si="727"/>
        <v>270</v>
      </c>
      <c r="R9333" t="str">
        <f t="shared" si="728"/>
        <v>Em atraso</v>
      </c>
      <c r="S9333" s="5">
        <f t="shared" si="729"/>
        <v>2</v>
      </c>
    </row>
    <row r="9334" spans="1:19" x14ac:dyDescent="0.25">
      <c r="A9334">
        <v>9333</v>
      </c>
      <c r="B9334" s="1">
        <v>44516</v>
      </c>
      <c r="C9334" s="1">
        <v>44516</v>
      </c>
      <c r="D9334" s="1">
        <v>44525</v>
      </c>
      <c r="E9334" s="1">
        <v>44526</v>
      </c>
      <c r="F9334">
        <v>4</v>
      </c>
      <c r="G9334">
        <v>9</v>
      </c>
      <c r="H9334">
        <v>15</v>
      </c>
      <c r="I9334" s="6">
        <v>0.34</v>
      </c>
      <c r="J9334">
        <v>5</v>
      </c>
      <c r="K9334" t="str">
        <f>_xlfn.XLOOKUP(fCompras!F9334,dComprador!$A$2:$A$7,dComprador!$B$2:$B$7)</f>
        <v>Lira</v>
      </c>
      <c r="L9334" t="str">
        <f>_xlfn.XLOOKUP(J9334,dFornecedor!$A$2:$A$6,dFornecedor!$B$2:$B$6)</f>
        <v>Atlas</v>
      </c>
      <c r="M9334" t="str">
        <f>_xlfn.XLOOKUP(G9334,dMateriaPrima!$A$2:$A$12,dMateriaPrima!$B$2:$B$12)</f>
        <v>Couro</v>
      </c>
      <c r="N9334" s="2">
        <f>_xlfn.XLOOKUP(G9334,dMateriaPrima!$A$2:$A$12,dMateriaPrima!$C$2:$C$12)</f>
        <v>4.4000000000000004</v>
      </c>
      <c r="O9334" s="3">
        <f t="shared" si="725"/>
        <v>66</v>
      </c>
      <c r="P9334" s="4">
        <f t="shared" si="726"/>
        <v>22.44</v>
      </c>
      <c r="Q9334" s="3">
        <f t="shared" si="727"/>
        <v>43.56</v>
      </c>
      <c r="R9334" t="str">
        <f t="shared" si="728"/>
        <v>Em atraso</v>
      </c>
      <c r="S9334" s="5">
        <f t="shared" si="729"/>
        <v>1</v>
      </c>
    </row>
    <row r="9335" spans="1:19" x14ac:dyDescent="0.25">
      <c r="A9335">
        <v>9334</v>
      </c>
      <c r="B9335" s="1">
        <v>44516</v>
      </c>
      <c r="C9335" s="1">
        <v>44519</v>
      </c>
      <c r="D9335" s="1">
        <v>44534</v>
      </c>
      <c r="E9335" s="1">
        <v>44536</v>
      </c>
      <c r="F9335">
        <v>1</v>
      </c>
      <c r="G9335">
        <v>2</v>
      </c>
      <c r="H9335">
        <v>260</v>
      </c>
      <c r="I9335" s="6">
        <v>0</v>
      </c>
      <c r="J9335">
        <v>5</v>
      </c>
      <c r="K9335" t="str">
        <f>_xlfn.XLOOKUP(fCompras!F9335,dComprador!$A$2:$A$7,dComprador!$B$2:$B$7)</f>
        <v>Alon</v>
      </c>
      <c r="L9335" t="str">
        <f>_xlfn.XLOOKUP(J9335,dFornecedor!$A$2:$A$6,dFornecedor!$B$2:$B$6)</f>
        <v>Atlas</v>
      </c>
      <c r="M9335" t="str">
        <f>_xlfn.XLOOKUP(G9335,dMateriaPrima!$A$2:$A$12,dMateriaPrima!$B$2:$B$12)</f>
        <v>Chapa Metal</v>
      </c>
      <c r="N9335" s="2">
        <f>_xlfn.XLOOKUP(G9335,dMateriaPrima!$A$2:$A$12,dMateriaPrima!$C$2:$C$12)</f>
        <v>299.89999999999998</v>
      </c>
      <c r="O9335" s="3">
        <f t="shared" si="725"/>
        <v>77974</v>
      </c>
      <c r="P9335" s="4">
        <f t="shared" si="726"/>
        <v>0</v>
      </c>
      <c r="Q9335" s="3">
        <f t="shared" si="727"/>
        <v>77974</v>
      </c>
      <c r="R9335" t="str">
        <f t="shared" si="728"/>
        <v>Em atraso</v>
      </c>
      <c r="S9335" s="5">
        <f t="shared" si="729"/>
        <v>2</v>
      </c>
    </row>
    <row r="9336" spans="1:19" x14ac:dyDescent="0.25">
      <c r="A9336">
        <v>9335</v>
      </c>
      <c r="B9336" s="1">
        <v>44516</v>
      </c>
      <c r="C9336" s="1">
        <v>44524</v>
      </c>
      <c r="D9336" s="1">
        <v>44536</v>
      </c>
      <c r="E9336" s="1">
        <v>44536</v>
      </c>
      <c r="F9336">
        <v>1</v>
      </c>
      <c r="G9336">
        <v>10</v>
      </c>
      <c r="H9336">
        <v>291</v>
      </c>
      <c r="I9336" s="6">
        <v>0</v>
      </c>
      <c r="J9336">
        <v>3</v>
      </c>
      <c r="K9336" t="str">
        <f>_xlfn.XLOOKUP(fCompras!F9336,dComprador!$A$2:$A$7,dComprador!$B$2:$B$7)</f>
        <v>Alon</v>
      </c>
      <c r="L9336" t="str">
        <f>_xlfn.XLOOKUP(J9336,dFornecedor!$A$2:$A$6,dFornecedor!$B$2:$B$6)</f>
        <v>StepUp</v>
      </c>
      <c r="M9336" t="str">
        <f>_xlfn.XLOOKUP(G9336,dMateriaPrima!$A$2:$A$12,dMateriaPrima!$B$2:$B$12)</f>
        <v>Pedra Britada</v>
      </c>
      <c r="N9336" s="2">
        <f>_xlfn.XLOOKUP(G9336,dMateriaPrima!$A$2:$A$12,dMateriaPrima!$C$2:$C$12)</f>
        <v>56</v>
      </c>
      <c r="O9336" s="3">
        <f t="shared" si="725"/>
        <v>16296</v>
      </c>
      <c r="P9336" s="4">
        <f t="shared" si="726"/>
        <v>0</v>
      </c>
      <c r="Q9336" s="3">
        <f t="shared" si="727"/>
        <v>16296</v>
      </c>
      <c r="R9336" t="str">
        <f t="shared" si="728"/>
        <v>No prazo</v>
      </c>
      <c r="S9336" s="5">
        <f t="shared" si="729"/>
        <v>0</v>
      </c>
    </row>
    <row r="9337" spans="1:19" x14ac:dyDescent="0.25">
      <c r="A9337">
        <v>9336</v>
      </c>
      <c r="B9337" s="1">
        <v>44516</v>
      </c>
      <c r="C9337" s="1">
        <v>44520</v>
      </c>
      <c r="D9337" s="1">
        <v>44536</v>
      </c>
      <c r="E9337" s="1">
        <v>44538</v>
      </c>
      <c r="F9337">
        <v>1</v>
      </c>
      <c r="G9337">
        <v>5</v>
      </c>
      <c r="H9337">
        <v>12</v>
      </c>
      <c r="I9337" s="6">
        <v>0</v>
      </c>
      <c r="J9337">
        <v>5</v>
      </c>
      <c r="K9337" t="str">
        <f>_xlfn.XLOOKUP(fCompras!F9337,dComprador!$A$2:$A$7,dComprador!$B$2:$B$7)</f>
        <v>Alon</v>
      </c>
      <c r="L9337" t="str">
        <f>_xlfn.XLOOKUP(J9337,dFornecedor!$A$2:$A$6,dFornecedor!$B$2:$B$6)</f>
        <v>Atlas</v>
      </c>
      <c r="M9337" t="str">
        <f>_xlfn.XLOOKUP(G9337,dMateriaPrima!$A$2:$A$12,dMateriaPrima!$B$2:$B$12)</f>
        <v>Areia</v>
      </c>
      <c r="N9337" s="2">
        <f>_xlfn.XLOOKUP(G9337,dMateriaPrima!$A$2:$A$12,dMateriaPrima!$C$2:$C$12)</f>
        <v>3.59</v>
      </c>
      <c r="O9337" s="3">
        <f t="shared" si="725"/>
        <v>43.08</v>
      </c>
      <c r="P9337" s="4">
        <f t="shared" si="726"/>
        <v>0</v>
      </c>
      <c r="Q9337" s="3">
        <f t="shared" si="727"/>
        <v>43.08</v>
      </c>
      <c r="R9337" t="str">
        <f t="shared" si="728"/>
        <v>Em atraso</v>
      </c>
      <c r="S9337" s="5">
        <f t="shared" si="729"/>
        <v>2</v>
      </c>
    </row>
    <row r="9338" spans="1:19" x14ac:dyDescent="0.25">
      <c r="A9338">
        <v>9337</v>
      </c>
      <c r="B9338" s="1">
        <v>44516</v>
      </c>
      <c r="C9338" s="1">
        <v>44518</v>
      </c>
      <c r="D9338" s="1">
        <v>44549</v>
      </c>
      <c r="E9338" s="1">
        <v>44550</v>
      </c>
      <c r="F9338">
        <v>1</v>
      </c>
      <c r="G9338">
        <v>5</v>
      </c>
      <c r="H9338">
        <v>26</v>
      </c>
      <c r="I9338" s="6">
        <v>0</v>
      </c>
      <c r="J9338">
        <v>3</v>
      </c>
      <c r="K9338" t="str">
        <f>_xlfn.XLOOKUP(fCompras!F9338,dComprador!$A$2:$A$7,dComprador!$B$2:$B$7)</f>
        <v>Alon</v>
      </c>
      <c r="L9338" t="str">
        <f>_xlfn.XLOOKUP(J9338,dFornecedor!$A$2:$A$6,dFornecedor!$B$2:$B$6)</f>
        <v>StepUp</v>
      </c>
      <c r="M9338" t="str">
        <f>_xlfn.XLOOKUP(G9338,dMateriaPrima!$A$2:$A$12,dMateriaPrima!$B$2:$B$12)</f>
        <v>Areia</v>
      </c>
      <c r="N9338" s="2">
        <f>_xlfn.XLOOKUP(G9338,dMateriaPrima!$A$2:$A$12,dMateriaPrima!$C$2:$C$12)</f>
        <v>3.59</v>
      </c>
      <c r="O9338" s="3">
        <f t="shared" si="725"/>
        <v>93.34</v>
      </c>
      <c r="P9338" s="4">
        <f t="shared" si="726"/>
        <v>0</v>
      </c>
      <c r="Q9338" s="3">
        <f t="shared" si="727"/>
        <v>93.34</v>
      </c>
      <c r="R9338" t="str">
        <f t="shared" si="728"/>
        <v>Em atraso</v>
      </c>
      <c r="S9338" s="5">
        <f t="shared" si="729"/>
        <v>1</v>
      </c>
    </row>
    <row r="9339" spans="1:19" x14ac:dyDescent="0.25">
      <c r="A9339">
        <v>9338</v>
      </c>
      <c r="B9339" s="1">
        <v>44516</v>
      </c>
      <c r="C9339" s="1">
        <v>44516</v>
      </c>
      <c r="D9339" s="1">
        <v>44541</v>
      </c>
      <c r="E9339" s="1">
        <v>44541</v>
      </c>
      <c r="F9339">
        <v>1</v>
      </c>
      <c r="G9339">
        <v>11</v>
      </c>
      <c r="H9339">
        <v>496</v>
      </c>
      <c r="I9339" s="6">
        <v>0</v>
      </c>
      <c r="J9339">
        <v>2</v>
      </c>
      <c r="K9339" t="str">
        <f>_xlfn.XLOOKUP(fCompras!F9339,dComprador!$A$2:$A$7,dComprador!$B$2:$B$7)</f>
        <v>Alon</v>
      </c>
      <c r="L9339" t="str">
        <f>_xlfn.XLOOKUP(J9339,dFornecedor!$A$2:$A$6,dFornecedor!$B$2:$B$6)</f>
        <v>Minerva</v>
      </c>
      <c r="M9339" t="str">
        <f>_xlfn.XLOOKUP(G9339,dMateriaPrima!$A$2:$A$12,dMateriaPrima!$B$2:$B$12)</f>
        <v>Papel</v>
      </c>
      <c r="N9339" s="2">
        <f>_xlfn.XLOOKUP(G9339,dMateriaPrima!$A$2:$A$12,dMateriaPrima!$C$2:$C$12)</f>
        <v>9</v>
      </c>
      <c r="O9339" s="3">
        <f t="shared" si="725"/>
        <v>4464</v>
      </c>
      <c r="P9339" s="4">
        <f t="shared" si="726"/>
        <v>0</v>
      </c>
      <c r="Q9339" s="3">
        <f t="shared" si="727"/>
        <v>4464</v>
      </c>
      <c r="R9339" t="str">
        <f t="shared" si="728"/>
        <v>No prazo</v>
      </c>
      <c r="S9339" s="5">
        <f t="shared" si="729"/>
        <v>0</v>
      </c>
    </row>
    <row r="9340" spans="1:19" x14ac:dyDescent="0.25">
      <c r="A9340">
        <v>9339</v>
      </c>
      <c r="B9340" s="1">
        <v>44517</v>
      </c>
      <c r="C9340" s="1">
        <v>44519</v>
      </c>
      <c r="D9340" s="1">
        <v>44524</v>
      </c>
      <c r="E9340" s="1">
        <v>44526</v>
      </c>
      <c r="F9340">
        <v>4</v>
      </c>
      <c r="G9340">
        <v>8</v>
      </c>
      <c r="H9340">
        <v>346</v>
      </c>
      <c r="I9340" s="6">
        <v>0</v>
      </c>
      <c r="J9340">
        <v>2</v>
      </c>
      <c r="K9340" t="str">
        <f>_xlfn.XLOOKUP(fCompras!F9340,dComprador!$A$2:$A$7,dComprador!$B$2:$B$7)</f>
        <v>Lira</v>
      </c>
      <c r="L9340" t="str">
        <f>_xlfn.XLOOKUP(J9340,dFornecedor!$A$2:$A$6,dFornecedor!$B$2:$B$6)</f>
        <v>Minerva</v>
      </c>
      <c r="M9340" t="str">
        <f>_xlfn.XLOOKUP(G9340,dMateriaPrima!$A$2:$A$12,dMateriaPrima!$B$2:$B$12)</f>
        <v>Cimento</v>
      </c>
      <c r="N9340" s="2">
        <f>_xlfn.XLOOKUP(G9340,dMateriaPrima!$A$2:$A$12,dMateriaPrima!$C$2:$C$12)</f>
        <v>23</v>
      </c>
      <c r="O9340" s="3">
        <f t="shared" si="725"/>
        <v>7958</v>
      </c>
      <c r="P9340" s="4">
        <f t="shared" si="726"/>
        <v>0</v>
      </c>
      <c r="Q9340" s="3">
        <f t="shared" si="727"/>
        <v>7958</v>
      </c>
      <c r="R9340" t="str">
        <f t="shared" si="728"/>
        <v>Em atraso</v>
      </c>
      <c r="S9340" s="5">
        <f t="shared" si="729"/>
        <v>2</v>
      </c>
    </row>
    <row r="9341" spans="1:19" x14ac:dyDescent="0.25">
      <c r="A9341">
        <v>9340</v>
      </c>
      <c r="B9341" s="1">
        <v>44517</v>
      </c>
      <c r="C9341" s="1">
        <v>44518</v>
      </c>
      <c r="D9341" s="1">
        <v>44524</v>
      </c>
      <c r="E9341" s="1">
        <v>44524</v>
      </c>
      <c r="F9341">
        <v>4</v>
      </c>
      <c r="G9341">
        <v>10</v>
      </c>
      <c r="H9341">
        <v>257</v>
      </c>
      <c r="I9341" s="6">
        <v>0</v>
      </c>
      <c r="J9341">
        <v>3</v>
      </c>
      <c r="K9341" t="str">
        <f>_xlfn.XLOOKUP(fCompras!F9341,dComprador!$A$2:$A$7,dComprador!$B$2:$B$7)</f>
        <v>Lira</v>
      </c>
      <c r="L9341" t="str">
        <f>_xlfn.XLOOKUP(J9341,dFornecedor!$A$2:$A$6,dFornecedor!$B$2:$B$6)</f>
        <v>StepUp</v>
      </c>
      <c r="M9341" t="str">
        <f>_xlfn.XLOOKUP(G9341,dMateriaPrima!$A$2:$A$12,dMateriaPrima!$B$2:$B$12)</f>
        <v>Pedra Britada</v>
      </c>
      <c r="N9341" s="2">
        <f>_xlfn.XLOOKUP(G9341,dMateriaPrima!$A$2:$A$12,dMateriaPrima!$C$2:$C$12)</f>
        <v>56</v>
      </c>
      <c r="O9341" s="3">
        <f t="shared" si="725"/>
        <v>14392</v>
      </c>
      <c r="P9341" s="4">
        <f t="shared" si="726"/>
        <v>0</v>
      </c>
      <c r="Q9341" s="3">
        <f t="shared" si="727"/>
        <v>14392</v>
      </c>
      <c r="R9341" t="str">
        <f t="shared" si="728"/>
        <v>No prazo</v>
      </c>
      <c r="S9341" s="5">
        <f t="shared" si="729"/>
        <v>0</v>
      </c>
    </row>
    <row r="9342" spans="1:19" x14ac:dyDescent="0.25">
      <c r="A9342">
        <v>9341</v>
      </c>
      <c r="B9342" s="1">
        <v>44517</v>
      </c>
      <c r="C9342" s="1">
        <v>44526</v>
      </c>
      <c r="D9342" s="1">
        <v>44530</v>
      </c>
      <c r="E9342" s="1">
        <v>44529</v>
      </c>
      <c r="F9342">
        <v>4</v>
      </c>
      <c r="G9342">
        <v>10</v>
      </c>
      <c r="H9342">
        <v>67</v>
      </c>
      <c r="I9342" s="6">
        <v>0</v>
      </c>
      <c r="J9342">
        <v>2</v>
      </c>
      <c r="K9342" t="str">
        <f>_xlfn.XLOOKUP(fCompras!F9342,dComprador!$A$2:$A$7,dComprador!$B$2:$B$7)</f>
        <v>Lira</v>
      </c>
      <c r="L9342" t="str">
        <f>_xlfn.XLOOKUP(J9342,dFornecedor!$A$2:$A$6,dFornecedor!$B$2:$B$6)</f>
        <v>Minerva</v>
      </c>
      <c r="M9342" t="str">
        <f>_xlfn.XLOOKUP(G9342,dMateriaPrima!$A$2:$A$12,dMateriaPrima!$B$2:$B$12)</f>
        <v>Pedra Britada</v>
      </c>
      <c r="N9342" s="2">
        <f>_xlfn.XLOOKUP(G9342,dMateriaPrima!$A$2:$A$12,dMateriaPrima!$C$2:$C$12)</f>
        <v>56</v>
      </c>
      <c r="O9342" s="3">
        <f t="shared" si="725"/>
        <v>3752</v>
      </c>
      <c r="P9342" s="4">
        <f t="shared" si="726"/>
        <v>0</v>
      </c>
      <c r="Q9342" s="3">
        <f t="shared" si="727"/>
        <v>3752</v>
      </c>
      <c r="R9342" t="str">
        <f t="shared" si="728"/>
        <v>No prazo</v>
      </c>
      <c r="S9342" s="5">
        <f t="shared" si="729"/>
        <v>0</v>
      </c>
    </row>
    <row r="9343" spans="1:19" x14ac:dyDescent="0.25">
      <c r="A9343">
        <v>9342</v>
      </c>
      <c r="B9343" s="1">
        <v>44517</v>
      </c>
      <c r="C9343" s="1">
        <v>44526</v>
      </c>
      <c r="D9343" s="1">
        <v>44535</v>
      </c>
      <c r="E9343" s="1">
        <v>44538</v>
      </c>
      <c r="F9343">
        <v>1</v>
      </c>
      <c r="G9343">
        <v>1</v>
      </c>
      <c r="H9343">
        <v>442</v>
      </c>
      <c r="I9343" s="6">
        <v>0</v>
      </c>
      <c r="J9343">
        <v>2</v>
      </c>
      <c r="K9343" t="str">
        <f>_xlfn.XLOOKUP(fCompras!F9343,dComprador!$A$2:$A$7,dComprador!$B$2:$B$7)</f>
        <v>Alon</v>
      </c>
      <c r="L9343" t="str">
        <f>_xlfn.XLOOKUP(J9343,dFornecedor!$A$2:$A$6,dFornecedor!$B$2:$B$6)</f>
        <v>Minerva</v>
      </c>
      <c r="M9343" t="str">
        <f>_xlfn.XLOOKUP(G9343,dMateriaPrima!$A$2:$A$12,dMateriaPrima!$B$2:$B$12)</f>
        <v>Tecido</v>
      </c>
      <c r="N9343" s="2">
        <f>_xlfn.XLOOKUP(G9343,dMateriaPrima!$A$2:$A$12,dMateriaPrima!$C$2:$C$12)</f>
        <v>18</v>
      </c>
      <c r="O9343" s="3">
        <f t="shared" si="725"/>
        <v>7956</v>
      </c>
      <c r="P9343" s="4">
        <f t="shared" si="726"/>
        <v>0</v>
      </c>
      <c r="Q9343" s="3">
        <f t="shared" si="727"/>
        <v>7956</v>
      </c>
      <c r="R9343" t="str">
        <f t="shared" si="728"/>
        <v>Em atraso</v>
      </c>
      <c r="S9343" s="5">
        <f t="shared" si="729"/>
        <v>3</v>
      </c>
    </row>
    <row r="9344" spans="1:19" x14ac:dyDescent="0.25">
      <c r="A9344">
        <v>9343</v>
      </c>
      <c r="B9344" s="1">
        <v>44517</v>
      </c>
      <c r="C9344" s="1">
        <v>44521</v>
      </c>
      <c r="D9344" s="1">
        <v>44538</v>
      </c>
      <c r="E9344" s="1">
        <v>44538</v>
      </c>
      <c r="F9344">
        <v>1</v>
      </c>
      <c r="G9344">
        <v>9</v>
      </c>
      <c r="H9344">
        <v>23</v>
      </c>
      <c r="I9344" s="6">
        <v>0</v>
      </c>
      <c r="J9344">
        <v>1</v>
      </c>
      <c r="K9344" t="str">
        <f>_xlfn.XLOOKUP(fCompras!F9344,dComprador!$A$2:$A$7,dComprador!$B$2:$B$7)</f>
        <v>Alon</v>
      </c>
      <c r="L9344" t="str">
        <f>_xlfn.XLOOKUP(J9344,dFornecedor!$A$2:$A$6,dFornecedor!$B$2:$B$6)</f>
        <v>NorthShore</v>
      </c>
      <c r="M9344" t="str">
        <f>_xlfn.XLOOKUP(G9344,dMateriaPrima!$A$2:$A$12,dMateriaPrima!$B$2:$B$12)</f>
        <v>Couro</v>
      </c>
      <c r="N9344" s="2">
        <f>_xlfn.XLOOKUP(G9344,dMateriaPrima!$A$2:$A$12,dMateriaPrima!$C$2:$C$12)</f>
        <v>4.4000000000000004</v>
      </c>
      <c r="O9344" s="3">
        <f t="shared" si="725"/>
        <v>101.2</v>
      </c>
      <c r="P9344" s="4">
        <f t="shared" si="726"/>
        <v>0</v>
      </c>
      <c r="Q9344" s="3">
        <f t="shared" si="727"/>
        <v>101.2</v>
      </c>
      <c r="R9344" t="str">
        <f t="shared" si="728"/>
        <v>No prazo</v>
      </c>
      <c r="S9344" s="5">
        <f t="shared" si="729"/>
        <v>0</v>
      </c>
    </row>
    <row r="9345" spans="1:19" x14ac:dyDescent="0.25">
      <c r="A9345">
        <v>9344</v>
      </c>
      <c r="B9345" s="1">
        <v>44517</v>
      </c>
      <c r="C9345" s="1">
        <v>44525</v>
      </c>
      <c r="D9345" s="1">
        <v>44530</v>
      </c>
      <c r="E9345" s="1">
        <v>44529</v>
      </c>
      <c r="F9345">
        <v>2</v>
      </c>
      <c r="G9345">
        <v>11</v>
      </c>
      <c r="H9345">
        <v>286</v>
      </c>
      <c r="I9345" s="6">
        <v>0</v>
      </c>
      <c r="J9345">
        <v>2</v>
      </c>
      <c r="K9345" t="str">
        <f>_xlfn.XLOOKUP(fCompras!F9345,dComprador!$A$2:$A$7,dComprador!$B$2:$B$7)</f>
        <v>João</v>
      </c>
      <c r="L9345" t="str">
        <f>_xlfn.XLOOKUP(J9345,dFornecedor!$A$2:$A$6,dFornecedor!$B$2:$B$6)</f>
        <v>Minerva</v>
      </c>
      <c r="M9345" t="str">
        <f>_xlfn.XLOOKUP(G9345,dMateriaPrima!$A$2:$A$12,dMateriaPrima!$B$2:$B$12)</f>
        <v>Papel</v>
      </c>
      <c r="N9345" s="2">
        <f>_xlfn.XLOOKUP(G9345,dMateriaPrima!$A$2:$A$12,dMateriaPrima!$C$2:$C$12)</f>
        <v>9</v>
      </c>
      <c r="O9345" s="3">
        <f t="shared" si="725"/>
        <v>2574</v>
      </c>
      <c r="P9345" s="4">
        <f t="shared" si="726"/>
        <v>0</v>
      </c>
      <c r="Q9345" s="3">
        <f t="shared" si="727"/>
        <v>2574</v>
      </c>
      <c r="R9345" t="str">
        <f t="shared" si="728"/>
        <v>No prazo</v>
      </c>
      <c r="S9345" s="5">
        <f t="shared" si="729"/>
        <v>0</v>
      </c>
    </row>
    <row r="9346" spans="1:19" x14ac:dyDescent="0.25">
      <c r="A9346">
        <v>9345</v>
      </c>
      <c r="B9346" s="1">
        <v>44517</v>
      </c>
      <c r="C9346" s="1">
        <v>44525</v>
      </c>
      <c r="D9346" s="1">
        <v>44534</v>
      </c>
      <c r="E9346" s="1">
        <v>44538</v>
      </c>
      <c r="F9346">
        <v>1</v>
      </c>
      <c r="G9346">
        <v>9</v>
      </c>
      <c r="H9346">
        <v>1</v>
      </c>
      <c r="I9346" s="6">
        <v>0</v>
      </c>
      <c r="J9346">
        <v>2</v>
      </c>
      <c r="K9346" t="str">
        <f>_xlfn.XLOOKUP(fCompras!F9346,dComprador!$A$2:$A$7,dComprador!$B$2:$B$7)</f>
        <v>Alon</v>
      </c>
      <c r="L9346" t="str">
        <f>_xlfn.XLOOKUP(J9346,dFornecedor!$A$2:$A$6,dFornecedor!$B$2:$B$6)</f>
        <v>Minerva</v>
      </c>
      <c r="M9346" t="str">
        <f>_xlfn.XLOOKUP(G9346,dMateriaPrima!$A$2:$A$12,dMateriaPrima!$B$2:$B$12)</f>
        <v>Couro</v>
      </c>
      <c r="N9346" s="2">
        <f>_xlfn.XLOOKUP(G9346,dMateriaPrima!$A$2:$A$12,dMateriaPrima!$C$2:$C$12)</f>
        <v>4.4000000000000004</v>
      </c>
      <c r="O9346" s="3">
        <f t="shared" si="725"/>
        <v>4.4000000000000004</v>
      </c>
      <c r="P9346" s="4">
        <f t="shared" si="726"/>
        <v>0</v>
      </c>
      <c r="Q9346" s="3">
        <f t="shared" si="727"/>
        <v>4.4000000000000004</v>
      </c>
      <c r="R9346" t="str">
        <f t="shared" si="728"/>
        <v>Em atraso</v>
      </c>
      <c r="S9346" s="5">
        <f t="shared" si="729"/>
        <v>4</v>
      </c>
    </row>
    <row r="9347" spans="1:19" x14ac:dyDescent="0.25">
      <c r="A9347">
        <v>9346</v>
      </c>
      <c r="B9347" s="1">
        <v>44517</v>
      </c>
      <c r="C9347" s="1">
        <v>44524</v>
      </c>
      <c r="D9347" s="1">
        <v>44547</v>
      </c>
      <c r="E9347" s="1">
        <v>44549</v>
      </c>
      <c r="F9347">
        <v>1</v>
      </c>
      <c r="G9347">
        <v>9</v>
      </c>
      <c r="H9347">
        <v>42</v>
      </c>
      <c r="I9347" s="6">
        <v>0</v>
      </c>
      <c r="J9347">
        <v>3</v>
      </c>
      <c r="K9347" t="str">
        <f>_xlfn.XLOOKUP(fCompras!F9347,dComprador!$A$2:$A$7,dComprador!$B$2:$B$7)</f>
        <v>Alon</v>
      </c>
      <c r="L9347" t="str">
        <f>_xlfn.XLOOKUP(J9347,dFornecedor!$A$2:$A$6,dFornecedor!$B$2:$B$6)</f>
        <v>StepUp</v>
      </c>
      <c r="M9347" t="str">
        <f>_xlfn.XLOOKUP(G9347,dMateriaPrima!$A$2:$A$12,dMateriaPrima!$B$2:$B$12)</f>
        <v>Couro</v>
      </c>
      <c r="N9347" s="2">
        <f>_xlfn.XLOOKUP(G9347,dMateriaPrima!$A$2:$A$12,dMateriaPrima!$C$2:$C$12)</f>
        <v>4.4000000000000004</v>
      </c>
      <c r="O9347" s="3">
        <f t="shared" ref="O9347:O9410" si="730">PRODUCT(H9347,N9347)</f>
        <v>184.8</v>
      </c>
      <c r="P9347" s="4">
        <f t="shared" ref="P9347:P9410" si="731">PRODUCT(O9347,I9347)</f>
        <v>0</v>
      </c>
      <c r="Q9347" s="3">
        <f t="shared" ref="Q9347:Q9410" si="732">O9347-P9347</f>
        <v>184.8</v>
      </c>
      <c r="R9347" t="str">
        <f t="shared" ref="R9347:R9410" si="733">IF(E9347&lt;=D9347,"No prazo",IF(E9347&gt;D9347,"Em atraso"))</f>
        <v>Em atraso</v>
      </c>
      <c r="S9347" s="5">
        <f t="shared" ref="S9347:S9410" si="734">IF(E9347 &gt;D9347, E9347-D9347,0)</f>
        <v>2</v>
      </c>
    </row>
    <row r="9348" spans="1:19" x14ac:dyDescent="0.25">
      <c r="A9348">
        <v>9347</v>
      </c>
      <c r="B9348" s="1">
        <v>44517</v>
      </c>
      <c r="C9348" s="1">
        <v>44517</v>
      </c>
      <c r="D9348" s="1">
        <v>44547</v>
      </c>
      <c r="E9348" s="1">
        <v>44552</v>
      </c>
      <c r="F9348">
        <v>1</v>
      </c>
      <c r="G9348">
        <v>3</v>
      </c>
      <c r="H9348">
        <v>234</v>
      </c>
      <c r="I9348" s="6">
        <v>0</v>
      </c>
      <c r="J9348">
        <v>4</v>
      </c>
      <c r="K9348" t="str">
        <f>_xlfn.XLOOKUP(fCompras!F9348,dComprador!$A$2:$A$7,dComprador!$B$2:$B$7)</f>
        <v>Alon</v>
      </c>
      <c r="L9348" t="str">
        <f>_xlfn.XLOOKUP(J9348,dFornecedor!$A$2:$A$6,dFornecedor!$B$2:$B$6)</f>
        <v>AlphaOmega</v>
      </c>
      <c r="M9348" t="str">
        <f>_xlfn.XLOOKUP(G9348,dMateriaPrima!$A$2:$A$12,dMateriaPrima!$B$2:$B$12)</f>
        <v>Barra Metal</v>
      </c>
      <c r="N9348" s="2">
        <f>_xlfn.XLOOKUP(G9348,dMateriaPrima!$A$2:$A$12,dMateriaPrima!$C$2:$C$12)</f>
        <v>565</v>
      </c>
      <c r="O9348" s="3">
        <f t="shared" si="730"/>
        <v>132210</v>
      </c>
      <c r="P9348" s="4">
        <f t="shared" si="731"/>
        <v>0</v>
      </c>
      <c r="Q9348" s="3">
        <f t="shared" si="732"/>
        <v>132210</v>
      </c>
      <c r="R9348" t="str">
        <f t="shared" si="733"/>
        <v>Em atraso</v>
      </c>
      <c r="S9348" s="5">
        <f t="shared" si="734"/>
        <v>5</v>
      </c>
    </row>
    <row r="9349" spans="1:19" x14ac:dyDescent="0.25">
      <c r="A9349">
        <v>9348</v>
      </c>
      <c r="B9349" s="1">
        <v>44517</v>
      </c>
      <c r="C9349" s="1">
        <v>44526</v>
      </c>
      <c r="D9349" s="1">
        <v>44550</v>
      </c>
      <c r="E9349" s="1">
        <v>44553</v>
      </c>
      <c r="F9349">
        <v>1</v>
      </c>
      <c r="G9349">
        <v>7</v>
      </c>
      <c r="H9349">
        <v>160</v>
      </c>
      <c r="I9349" s="6">
        <v>0</v>
      </c>
      <c r="J9349">
        <v>3</v>
      </c>
      <c r="K9349" t="str">
        <f>_xlfn.XLOOKUP(fCompras!F9349,dComprador!$A$2:$A$7,dComprador!$B$2:$B$7)</f>
        <v>Alon</v>
      </c>
      <c r="L9349" t="str">
        <f>_xlfn.XLOOKUP(J9349,dFornecedor!$A$2:$A$6,dFornecedor!$B$2:$B$6)</f>
        <v>StepUp</v>
      </c>
      <c r="M9349" t="str">
        <f>_xlfn.XLOOKUP(G9349,dMateriaPrima!$A$2:$A$12,dMateriaPrima!$B$2:$B$12)</f>
        <v>Poliéster</v>
      </c>
      <c r="N9349" s="2">
        <f>_xlfn.XLOOKUP(G9349,dMateriaPrima!$A$2:$A$12,dMateriaPrima!$C$2:$C$12)</f>
        <v>8</v>
      </c>
      <c r="O9349" s="3">
        <f t="shared" si="730"/>
        <v>1280</v>
      </c>
      <c r="P9349" s="4">
        <f t="shared" si="731"/>
        <v>0</v>
      </c>
      <c r="Q9349" s="3">
        <f t="shared" si="732"/>
        <v>1280</v>
      </c>
      <c r="R9349" t="str">
        <f t="shared" si="733"/>
        <v>Em atraso</v>
      </c>
      <c r="S9349" s="5">
        <f t="shared" si="734"/>
        <v>3</v>
      </c>
    </row>
    <row r="9350" spans="1:19" x14ac:dyDescent="0.25">
      <c r="A9350">
        <v>9349</v>
      </c>
      <c r="B9350" s="1">
        <v>44517</v>
      </c>
      <c r="C9350" s="1">
        <v>44517</v>
      </c>
      <c r="D9350" s="1">
        <v>44540</v>
      </c>
      <c r="E9350" s="1">
        <v>44542</v>
      </c>
      <c r="F9350">
        <v>1</v>
      </c>
      <c r="G9350">
        <v>7</v>
      </c>
      <c r="H9350">
        <v>18</v>
      </c>
      <c r="I9350" s="6">
        <v>0</v>
      </c>
      <c r="J9350">
        <v>4</v>
      </c>
      <c r="K9350" t="str">
        <f>_xlfn.XLOOKUP(fCompras!F9350,dComprador!$A$2:$A$7,dComprador!$B$2:$B$7)</f>
        <v>Alon</v>
      </c>
      <c r="L9350" t="str">
        <f>_xlfn.XLOOKUP(J9350,dFornecedor!$A$2:$A$6,dFornecedor!$B$2:$B$6)</f>
        <v>AlphaOmega</v>
      </c>
      <c r="M9350" t="str">
        <f>_xlfn.XLOOKUP(G9350,dMateriaPrima!$A$2:$A$12,dMateriaPrima!$B$2:$B$12)</f>
        <v>Poliéster</v>
      </c>
      <c r="N9350" s="2">
        <f>_xlfn.XLOOKUP(G9350,dMateriaPrima!$A$2:$A$12,dMateriaPrima!$C$2:$C$12)</f>
        <v>8</v>
      </c>
      <c r="O9350" s="3">
        <f t="shared" si="730"/>
        <v>144</v>
      </c>
      <c r="P9350" s="4">
        <f t="shared" si="731"/>
        <v>0</v>
      </c>
      <c r="Q9350" s="3">
        <f t="shared" si="732"/>
        <v>144</v>
      </c>
      <c r="R9350" t="str">
        <f t="shared" si="733"/>
        <v>Em atraso</v>
      </c>
      <c r="S9350" s="5">
        <f t="shared" si="734"/>
        <v>2</v>
      </c>
    </row>
    <row r="9351" spans="1:19" x14ac:dyDescent="0.25">
      <c r="A9351">
        <v>9350</v>
      </c>
      <c r="B9351" s="1">
        <v>44518</v>
      </c>
      <c r="C9351" s="1">
        <v>44519</v>
      </c>
      <c r="D9351" s="1">
        <v>44525</v>
      </c>
      <c r="E9351" s="1">
        <v>44527</v>
      </c>
      <c r="F9351">
        <v>4</v>
      </c>
      <c r="G9351">
        <v>1</v>
      </c>
      <c r="H9351">
        <v>223</v>
      </c>
      <c r="I9351" s="6">
        <v>0</v>
      </c>
      <c r="J9351">
        <v>3</v>
      </c>
      <c r="K9351" t="str">
        <f>_xlfn.XLOOKUP(fCompras!F9351,dComprador!$A$2:$A$7,dComprador!$B$2:$B$7)</f>
        <v>Lira</v>
      </c>
      <c r="L9351" t="str">
        <f>_xlfn.XLOOKUP(J9351,dFornecedor!$A$2:$A$6,dFornecedor!$B$2:$B$6)</f>
        <v>StepUp</v>
      </c>
      <c r="M9351" t="str">
        <f>_xlfn.XLOOKUP(G9351,dMateriaPrima!$A$2:$A$12,dMateriaPrima!$B$2:$B$12)</f>
        <v>Tecido</v>
      </c>
      <c r="N9351" s="2">
        <f>_xlfn.XLOOKUP(G9351,dMateriaPrima!$A$2:$A$12,dMateriaPrima!$C$2:$C$12)</f>
        <v>18</v>
      </c>
      <c r="O9351" s="3">
        <f t="shared" si="730"/>
        <v>4014</v>
      </c>
      <c r="P9351" s="4">
        <f t="shared" si="731"/>
        <v>0</v>
      </c>
      <c r="Q9351" s="3">
        <f t="shared" si="732"/>
        <v>4014</v>
      </c>
      <c r="R9351" t="str">
        <f t="shared" si="733"/>
        <v>Em atraso</v>
      </c>
      <c r="S9351" s="5">
        <f t="shared" si="734"/>
        <v>2</v>
      </c>
    </row>
    <row r="9352" spans="1:19" x14ac:dyDescent="0.25">
      <c r="A9352">
        <v>9351</v>
      </c>
      <c r="B9352" s="1">
        <v>44518</v>
      </c>
      <c r="C9352" s="1">
        <v>44518</v>
      </c>
      <c r="D9352" s="1">
        <v>44525</v>
      </c>
      <c r="E9352" s="1">
        <v>44526</v>
      </c>
      <c r="F9352">
        <v>4</v>
      </c>
      <c r="G9352">
        <v>8</v>
      </c>
      <c r="H9352">
        <v>92</v>
      </c>
      <c r="I9352" s="6">
        <v>0</v>
      </c>
      <c r="J9352">
        <v>2</v>
      </c>
      <c r="K9352" t="str">
        <f>_xlfn.XLOOKUP(fCompras!F9352,dComprador!$A$2:$A$7,dComprador!$B$2:$B$7)</f>
        <v>Lira</v>
      </c>
      <c r="L9352" t="str">
        <f>_xlfn.XLOOKUP(J9352,dFornecedor!$A$2:$A$6,dFornecedor!$B$2:$B$6)</f>
        <v>Minerva</v>
      </c>
      <c r="M9352" t="str">
        <f>_xlfn.XLOOKUP(G9352,dMateriaPrima!$A$2:$A$12,dMateriaPrima!$B$2:$B$12)</f>
        <v>Cimento</v>
      </c>
      <c r="N9352" s="2">
        <f>_xlfn.XLOOKUP(G9352,dMateriaPrima!$A$2:$A$12,dMateriaPrima!$C$2:$C$12)</f>
        <v>23</v>
      </c>
      <c r="O9352" s="3">
        <f t="shared" si="730"/>
        <v>2116</v>
      </c>
      <c r="P9352" s="4">
        <f t="shared" si="731"/>
        <v>0</v>
      </c>
      <c r="Q9352" s="3">
        <f t="shared" si="732"/>
        <v>2116</v>
      </c>
      <c r="R9352" t="str">
        <f t="shared" si="733"/>
        <v>Em atraso</v>
      </c>
      <c r="S9352" s="5">
        <f t="shared" si="734"/>
        <v>1</v>
      </c>
    </row>
    <row r="9353" spans="1:19" x14ac:dyDescent="0.25">
      <c r="A9353">
        <v>9352</v>
      </c>
      <c r="B9353" s="1">
        <v>44518</v>
      </c>
      <c r="C9353" s="1">
        <v>44525</v>
      </c>
      <c r="D9353" s="1">
        <v>44529</v>
      </c>
      <c r="E9353" s="1">
        <v>44530</v>
      </c>
      <c r="F9353">
        <v>4</v>
      </c>
      <c r="G9353">
        <v>9</v>
      </c>
      <c r="H9353">
        <v>170</v>
      </c>
      <c r="I9353" s="6">
        <v>0</v>
      </c>
      <c r="J9353">
        <v>2</v>
      </c>
      <c r="K9353" t="str">
        <f>_xlfn.XLOOKUP(fCompras!F9353,dComprador!$A$2:$A$7,dComprador!$B$2:$B$7)</f>
        <v>Lira</v>
      </c>
      <c r="L9353" t="str">
        <f>_xlfn.XLOOKUP(J9353,dFornecedor!$A$2:$A$6,dFornecedor!$B$2:$B$6)</f>
        <v>Minerva</v>
      </c>
      <c r="M9353" t="str">
        <f>_xlfn.XLOOKUP(G9353,dMateriaPrima!$A$2:$A$12,dMateriaPrima!$B$2:$B$12)</f>
        <v>Couro</v>
      </c>
      <c r="N9353" s="2">
        <f>_xlfn.XLOOKUP(G9353,dMateriaPrima!$A$2:$A$12,dMateriaPrima!$C$2:$C$12)</f>
        <v>4.4000000000000004</v>
      </c>
      <c r="O9353" s="3">
        <f t="shared" si="730"/>
        <v>748.00000000000011</v>
      </c>
      <c r="P9353" s="4">
        <f t="shared" si="731"/>
        <v>0</v>
      </c>
      <c r="Q9353" s="3">
        <f t="shared" si="732"/>
        <v>748.00000000000011</v>
      </c>
      <c r="R9353" t="str">
        <f t="shared" si="733"/>
        <v>Em atraso</v>
      </c>
      <c r="S9353" s="5">
        <f t="shared" si="734"/>
        <v>1</v>
      </c>
    </row>
    <row r="9354" spans="1:19" x14ac:dyDescent="0.25">
      <c r="A9354">
        <v>9353</v>
      </c>
      <c r="B9354" s="1">
        <v>44518</v>
      </c>
      <c r="C9354" s="1">
        <v>44518</v>
      </c>
      <c r="D9354" s="1">
        <v>44528</v>
      </c>
      <c r="E9354" s="1">
        <v>44526</v>
      </c>
      <c r="F9354">
        <v>4</v>
      </c>
      <c r="G9354">
        <v>11</v>
      </c>
      <c r="H9354">
        <v>14</v>
      </c>
      <c r="I9354" s="6">
        <v>0</v>
      </c>
      <c r="J9354">
        <v>4</v>
      </c>
      <c r="K9354" t="str">
        <f>_xlfn.XLOOKUP(fCompras!F9354,dComprador!$A$2:$A$7,dComprador!$B$2:$B$7)</f>
        <v>Lira</v>
      </c>
      <c r="L9354" t="str">
        <f>_xlfn.XLOOKUP(J9354,dFornecedor!$A$2:$A$6,dFornecedor!$B$2:$B$6)</f>
        <v>AlphaOmega</v>
      </c>
      <c r="M9354" t="str">
        <f>_xlfn.XLOOKUP(G9354,dMateriaPrima!$A$2:$A$12,dMateriaPrima!$B$2:$B$12)</f>
        <v>Papel</v>
      </c>
      <c r="N9354" s="2">
        <f>_xlfn.XLOOKUP(G9354,dMateriaPrima!$A$2:$A$12,dMateriaPrima!$C$2:$C$12)</f>
        <v>9</v>
      </c>
      <c r="O9354" s="3">
        <f t="shared" si="730"/>
        <v>126</v>
      </c>
      <c r="P9354" s="4">
        <f t="shared" si="731"/>
        <v>0</v>
      </c>
      <c r="Q9354" s="3">
        <f t="shared" si="732"/>
        <v>126</v>
      </c>
      <c r="R9354" t="str">
        <f t="shared" si="733"/>
        <v>No prazo</v>
      </c>
      <c r="S9354" s="5">
        <f t="shared" si="734"/>
        <v>0</v>
      </c>
    </row>
    <row r="9355" spans="1:19" x14ac:dyDescent="0.25">
      <c r="A9355">
        <v>9354</v>
      </c>
      <c r="B9355" s="1">
        <v>44518</v>
      </c>
      <c r="C9355" s="1">
        <v>44524</v>
      </c>
      <c r="D9355" s="1">
        <v>44527</v>
      </c>
      <c r="E9355" s="1">
        <v>44526</v>
      </c>
      <c r="F9355">
        <v>4</v>
      </c>
      <c r="G9355">
        <v>8</v>
      </c>
      <c r="H9355">
        <v>13</v>
      </c>
      <c r="I9355" s="6">
        <v>0</v>
      </c>
      <c r="J9355">
        <v>1</v>
      </c>
      <c r="K9355" t="str">
        <f>_xlfn.XLOOKUP(fCompras!F9355,dComprador!$A$2:$A$7,dComprador!$B$2:$B$7)</f>
        <v>Lira</v>
      </c>
      <c r="L9355" t="str">
        <f>_xlfn.XLOOKUP(J9355,dFornecedor!$A$2:$A$6,dFornecedor!$B$2:$B$6)</f>
        <v>NorthShore</v>
      </c>
      <c r="M9355" t="str">
        <f>_xlfn.XLOOKUP(G9355,dMateriaPrima!$A$2:$A$12,dMateriaPrima!$B$2:$B$12)</f>
        <v>Cimento</v>
      </c>
      <c r="N9355" s="2">
        <f>_xlfn.XLOOKUP(G9355,dMateriaPrima!$A$2:$A$12,dMateriaPrima!$C$2:$C$12)</f>
        <v>23</v>
      </c>
      <c r="O9355" s="3">
        <f t="shared" si="730"/>
        <v>299</v>
      </c>
      <c r="P9355" s="4">
        <f t="shared" si="731"/>
        <v>0</v>
      </c>
      <c r="Q9355" s="3">
        <f t="shared" si="732"/>
        <v>299</v>
      </c>
      <c r="R9355" t="str">
        <f t="shared" si="733"/>
        <v>No prazo</v>
      </c>
      <c r="S9355" s="5">
        <f t="shared" si="734"/>
        <v>0</v>
      </c>
    </row>
    <row r="9356" spans="1:19" x14ac:dyDescent="0.25">
      <c r="A9356">
        <v>9355</v>
      </c>
      <c r="B9356" s="1">
        <v>44518</v>
      </c>
      <c r="C9356" s="1">
        <v>44529</v>
      </c>
      <c r="D9356" s="1">
        <v>44538</v>
      </c>
      <c r="E9356" s="1">
        <v>44541</v>
      </c>
      <c r="F9356">
        <v>1</v>
      </c>
      <c r="G9356">
        <v>1</v>
      </c>
      <c r="H9356">
        <v>197</v>
      </c>
      <c r="I9356" s="6">
        <v>0</v>
      </c>
      <c r="J9356">
        <v>1</v>
      </c>
      <c r="K9356" t="str">
        <f>_xlfn.XLOOKUP(fCompras!F9356,dComprador!$A$2:$A$7,dComprador!$B$2:$B$7)</f>
        <v>Alon</v>
      </c>
      <c r="L9356" t="str">
        <f>_xlfn.XLOOKUP(J9356,dFornecedor!$A$2:$A$6,dFornecedor!$B$2:$B$6)</f>
        <v>NorthShore</v>
      </c>
      <c r="M9356" t="str">
        <f>_xlfn.XLOOKUP(G9356,dMateriaPrima!$A$2:$A$12,dMateriaPrima!$B$2:$B$12)</f>
        <v>Tecido</v>
      </c>
      <c r="N9356" s="2">
        <f>_xlfn.XLOOKUP(G9356,dMateriaPrima!$A$2:$A$12,dMateriaPrima!$C$2:$C$12)</f>
        <v>18</v>
      </c>
      <c r="O9356" s="3">
        <f t="shared" si="730"/>
        <v>3546</v>
      </c>
      <c r="P9356" s="4">
        <f t="shared" si="731"/>
        <v>0</v>
      </c>
      <c r="Q9356" s="3">
        <f t="shared" si="732"/>
        <v>3546</v>
      </c>
      <c r="R9356" t="str">
        <f t="shared" si="733"/>
        <v>Em atraso</v>
      </c>
      <c r="S9356" s="5">
        <f t="shared" si="734"/>
        <v>3</v>
      </c>
    </row>
    <row r="9357" spans="1:19" x14ac:dyDescent="0.25">
      <c r="A9357">
        <v>9356</v>
      </c>
      <c r="B9357" s="1">
        <v>44518</v>
      </c>
      <c r="C9357" s="1">
        <v>44521</v>
      </c>
      <c r="D9357" s="1">
        <v>44529</v>
      </c>
      <c r="E9357" s="1">
        <v>44531</v>
      </c>
      <c r="F9357">
        <v>2</v>
      </c>
      <c r="G9357">
        <v>7</v>
      </c>
      <c r="H9357">
        <v>148</v>
      </c>
      <c r="I9357" s="6">
        <v>0</v>
      </c>
      <c r="J9357">
        <v>1</v>
      </c>
      <c r="K9357" t="str">
        <f>_xlfn.XLOOKUP(fCompras!F9357,dComprador!$A$2:$A$7,dComprador!$B$2:$B$7)</f>
        <v>João</v>
      </c>
      <c r="L9357" t="str">
        <f>_xlfn.XLOOKUP(J9357,dFornecedor!$A$2:$A$6,dFornecedor!$B$2:$B$6)</f>
        <v>NorthShore</v>
      </c>
      <c r="M9357" t="str">
        <f>_xlfn.XLOOKUP(G9357,dMateriaPrima!$A$2:$A$12,dMateriaPrima!$B$2:$B$12)</f>
        <v>Poliéster</v>
      </c>
      <c r="N9357" s="2">
        <f>_xlfn.XLOOKUP(G9357,dMateriaPrima!$A$2:$A$12,dMateriaPrima!$C$2:$C$12)</f>
        <v>8</v>
      </c>
      <c r="O9357" s="3">
        <f t="shared" si="730"/>
        <v>1184</v>
      </c>
      <c r="P9357" s="4">
        <f t="shared" si="731"/>
        <v>0</v>
      </c>
      <c r="Q9357" s="3">
        <f t="shared" si="732"/>
        <v>1184</v>
      </c>
      <c r="R9357" t="str">
        <f t="shared" si="733"/>
        <v>Em atraso</v>
      </c>
      <c r="S9357" s="5">
        <f t="shared" si="734"/>
        <v>2</v>
      </c>
    </row>
    <row r="9358" spans="1:19" x14ac:dyDescent="0.25">
      <c r="A9358">
        <v>9357</v>
      </c>
      <c r="B9358" s="1">
        <v>44518</v>
      </c>
      <c r="C9358" s="1">
        <v>44518</v>
      </c>
      <c r="D9358" s="1">
        <v>44536</v>
      </c>
      <c r="E9358" s="1">
        <v>44539</v>
      </c>
      <c r="F9358">
        <v>1</v>
      </c>
      <c r="G9358">
        <v>4</v>
      </c>
      <c r="H9358">
        <v>44</v>
      </c>
      <c r="I9358" s="6">
        <v>0</v>
      </c>
      <c r="J9358">
        <v>5</v>
      </c>
      <c r="K9358" t="str">
        <f>_xlfn.XLOOKUP(fCompras!F9358,dComprador!$A$2:$A$7,dComprador!$B$2:$B$7)</f>
        <v>Alon</v>
      </c>
      <c r="L9358" t="str">
        <f>_xlfn.XLOOKUP(J9358,dFornecedor!$A$2:$A$6,dFornecedor!$B$2:$B$6)</f>
        <v>Atlas</v>
      </c>
      <c r="M9358" t="str">
        <f>_xlfn.XLOOKUP(G9358,dMateriaPrima!$A$2:$A$12,dMateriaPrima!$B$2:$B$12)</f>
        <v>Madeira</v>
      </c>
      <c r="N9358" s="2">
        <f>_xlfn.XLOOKUP(G9358,dMateriaPrima!$A$2:$A$12,dMateriaPrima!$C$2:$C$12)</f>
        <v>168</v>
      </c>
      <c r="O9358" s="3">
        <f t="shared" si="730"/>
        <v>7392</v>
      </c>
      <c r="P9358" s="4">
        <f t="shared" si="731"/>
        <v>0</v>
      </c>
      <c r="Q9358" s="3">
        <f t="shared" si="732"/>
        <v>7392</v>
      </c>
      <c r="R9358" t="str">
        <f t="shared" si="733"/>
        <v>Em atraso</v>
      </c>
      <c r="S9358" s="5">
        <f t="shared" si="734"/>
        <v>3</v>
      </c>
    </row>
    <row r="9359" spans="1:19" x14ac:dyDescent="0.25">
      <c r="A9359">
        <v>9358</v>
      </c>
      <c r="B9359" s="1">
        <v>44518</v>
      </c>
      <c r="C9359" s="1">
        <v>44520</v>
      </c>
      <c r="D9359" s="1">
        <v>44537</v>
      </c>
      <c r="E9359" s="1">
        <v>44539</v>
      </c>
      <c r="F9359">
        <v>1</v>
      </c>
      <c r="G9359">
        <v>11</v>
      </c>
      <c r="H9359">
        <v>36</v>
      </c>
      <c r="I9359" s="6">
        <v>0</v>
      </c>
      <c r="J9359">
        <v>3</v>
      </c>
      <c r="K9359" t="str">
        <f>_xlfn.XLOOKUP(fCompras!F9359,dComprador!$A$2:$A$7,dComprador!$B$2:$B$7)</f>
        <v>Alon</v>
      </c>
      <c r="L9359" t="str">
        <f>_xlfn.XLOOKUP(J9359,dFornecedor!$A$2:$A$6,dFornecedor!$B$2:$B$6)</f>
        <v>StepUp</v>
      </c>
      <c r="M9359" t="str">
        <f>_xlfn.XLOOKUP(G9359,dMateriaPrima!$A$2:$A$12,dMateriaPrima!$B$2:$B$12)</f>
        <v>Papel</v>
      </c>
      <c r="N9359" s="2">
        <f>_xlfn.XLOOKUP(G9359,dMateriaPrima!$A$2:$A$12,dMateriaPrima!$C$2:$C$12)</f>
        <v>9</v>
      </c>
      <c r="O9359" s="3">
        <f t="shared" si="730"/>
        <v>324</v>
      </c>
      <c r="P9359" s="4">
        <f t="shared" si="731"/>
        <v>0</v>
      </c>
      <c r="Q9359" s="3">
        <f t="shared" si="732"/>
        <v>324</v>
      </c>
      <c r="R9359" t="str">
        <f t="shared" si="733"/>
        <v>Em atraso</v>
      </c>
      <c r="S9359" s="5">
        <f t="shared" si="734"/>
        <v>2</v>
      </c>
    </row>
    <row r="9360" spans="1:19" x14ac:dyDescent="0.25">
      <c r="A9360">
        <v>9359</v>
      </c>
      <c r="B9360" s="1">
        <v>44518</v>
      </c>
      <c r="C9360" s="1">
        <v>44526</v>
      </c>
      <c r="D9360" s="1">
        <v>44537</v>
      </c>
      <c r="E9360" s="1">
        <v>44538</v>
      </c>
      <c r="F9360">
        <v>1</v>
      </c>
      <c r="G9360">
        <v>11</v>
      </c>
      <c r="H9360">
        <v>50</v>
      </c>
      <c r="I9360" s="6">
        <v>0</v>
      </c>
      <c r="J9360">
        <v>2</v>
      </c>
      <c r="K9360" t="str">
        <f>_xlfn.XLOOKUP(fCompras!F9360,dComprador!$A$2:$A$7,dComprador!$B$2:$B$7)</f>
        <v>Alon</v>
      </c>
      <c r="L9360" t="str">
        <f>_xlfn.XLOOKUP(J9360,dFornecedor!$A$2:$A$6,dFornecedor!$B$2:$B$6)</f>
        <v>Minerva</v>
      </c>
      <c r="M9360" t="str">
        <f>_xlfn.XLOOKUP(G9360,dMateriaPrima!$A$2:$A$12,dMateriaPrima!$B$2:$B$12)</f>
        <v>Papel</v>
      </c>
      <c r="N9360" s="2">
        <f>_xlfn.XLOOKUP(G9360,dMateriaPrima!$A$2:$A$12,dMateriaPrima!$C$2:$C$12)</f>
        <v>9</v>
      </c>
      <c r="O9360" s="3">
        <f t="shared" si="730"/>
        <v>450</v>
      </c>
      <c r="P9360" s="4">
        <f t="shared" si="731"/>
        <v>0</v>
      </c>
      <c r="Q9360" s="3">
        <f t="shared" si="732"/>
        <v>450</v>
      </c>
      <c r="R9360" t="str">
        <f t="shared" si="733"/>
        <v>Em atraso</v>
      </c>
      <c r="S9360" s="5">
        <f t="shared" si="734"/>
        <v>1</v>
      </c>
    </row>
    <row r="9361" spans="1:19" x14ac:dyDescent="0.25">
      <c r="A9361">
        <v>9360</v>
      </c>
      <c r="B9361" s="1">
        <v>44518</v>
      </c>
      <c r="C9361" s="1">
        <v>44519</v>
      </c>
      <c r="D9361" s="1">
        <v>44547</v>
      </c>
      <c r="E9361" s="1">
        <v>44548</v>
      </c>
      <c r="F9361">
        <v>1</v>
      </c>
      <c r="G9361">
        <v>5</v>
      </c>
      <c r="H9361">
        <v>94</v>
      </c>
      <c r="I9361" s="6">
        <v>0</v>
      </c>
      <c r="J9361">
        <v>3</v>
      </c>
      <c r="K9361" t="str">
        <f>_xlfn.XLOOKUP(fCompras!F9361,dComprador!$A$2:$A$7,dComprador!$B$2:$B$7)</f>
        <v>Alon</v>
      </c>
      <c r="L9361" t="str">
        <f>_xlfn.XLOOKUP(J9361,dFornecedor!$A$2:$A$6,dFornecedor!$B$2:$B$6)</f>
        <v>StepUp</v>
      </c>
      <c r="M9361" t="str">
        <f>_xlfn.XLOOKUP(G9361,dMateriaPrima!$A$2:$A$12,dMateriaPrima!$B$2:$B$12)</f>
        <v>Areia</v>
      </c>
      <c r="N9361" s="2">
        <f>_xlfn.XLOOKUP(G9361,dMateriaPrima!$A$2:$A$12,dMateriaPrima!$C$2:$C$12)</f>
        <v>3.59</v>
      </c>
      <c r="O9361" s="3">
        <f t="shared" si="730"/>
        <v>337.46</v>
      </c>
      <c r="P9361" s="4">
        <f t="shared" si="731"/>
        <v>0</v>
      </c>
      <c r="Q9361" s="3">
        <f t="shared" si="732"/>
        <v>337.46</v>
      </c>
      <c r="R9361" t="str">
        <f t="shared" si="733"/>
        <v>Em atraso</v>
      </c>
      <c r="S9361" s="5">
        <f t="shared" si="734"/>
        <v>1</v>
      </c>
    </row>
    <row r="9362" spans="1:19" x14ac:dyDescent="0.25">
      <c r="A9362">
        <v>9361</v>
      </c>
      <c r="B9362" s="1">
        <v>44518</v>
      </c>
      <c r="C9362" s="1">
        <v>44525</v>
      </c>
      <c r="D9362" s="1">
        <v>44549</v>
      </c>
      <c r="E9362" s="1">
        <v>44549</v>
      </c>
      <c r="F9362">
        <v>1</v>
      </c>
      <c r="G9362">
        <v>1</v>
      </c>
      <c r="H9362">
        <v>531</v>
      </c>
      <c r="I9362" s="6">
        <v>0</v>
      </c>
      <c r="J9362">
        <v>5</v>
      </c>
      <c r="K9362" t="str">
        <f>_xlfn.XLOOKUP(fCompras!F9362,dComprador!$A$2:$A$7,dComprador!$B$2:$B$7)</f>
        <v>Alon</v>
      </c>
      <c r="L9362" t="str">
        <f>_xlfn.XLOOKUP(J9362,dFornecedor!$A$2:$A$6,dFornecedor!$B$2:$B$6)</f>
        <v>Atlas</v>
      </c>
      <c r="M9362" t="str">
        <f>_xlfn.XLOOKUP(G9362,dMateriaPrima!$A$2:$A$12,dMateriaPrima!$B$2:$B$12)</f>
        <v>Tecido</v>
      </c>
      <c r="N9362" s="2">
        <f>_xlfn.XLOOKUP(G9362,dMateriaPrima!$A$2:$A$12,dMateriaPrima!$C$2:$C$12)</f>
        <v>18</v>
      </c>
      <c r="O9362" s="3">
        <f t="shared" si="730"/>
        <v>9558</v>
      </c>
      <c r="P9362" s="4">
        <f t="shared" si="731"/>
        <v>0</v>
      </c>
      <c r="Q9362" s="3">
        <f t="shared" si="732"/>
        <v>9558</v>
      </c>
      <c r="R9362" t="str">
        <f t="shared" si="733"/>
        <v>No prazo</v>
      </c>
      <c r="S9362" s="5">
        <f t="shared" si="734"/>
        <v>0</v>
      </c>
    </row>
    <row r="9363" spans="1:19" x14ac:dyDescent="0.25">
      <c r="A9363">
        <v>9362</v>
      </c>
      <c r="B9363" s="1">
        <v>44518</v>
      </c>
      <c r="C9363" s="1">
        <v>44519</v>
      </c>
      <c r="D9363" s="1">
        <v>44541</v>
      </c>
      <c r="E9363" s="1">
        <v>44543</v>
      </c>
      <c r="F9363">
        <v>1</v>
      </c>
      <c r="G9363">
        <v>5</v>
      </c>
      <c r="H9363">
        <v>313</v>
      </c>
      <c r="I9363" s="6">
        <v>0</v>
      </c>
      <c r="J9363">
        <v>3</v>
      </c>
      <c r="K9363" t="str">
        <f>_xlfn.XLOOKUP(fCompras!F9363,dComprador!$A$2:$A$7,dComprador!$B$2:$B$7)</f>
        <v>Alon</v>
      </c>
      <c r="L9363" t="str">
        <f>_xlfn.XLOOKUP(J9363,dFornecedor!$A$2:$A$6,dFornecedor!$B$2:$B$6)</f>
        <v>StepUp</v>
      </c>
      <c r="M9363" t="str">
        <f>_xlfn.XLOOKUP(G9363,dMateriaPrima!$A$2:$A$12,dMateriaPrima!$B$2:$B$12)</f>
        <v>Areia</v>
      </c>
      <c r="N9363" s="2">
        <f>_xlfn.XLOOKUP(G9363,dMateriaPrima!$A$2:$A$12,dMateriaPrima!$C$2:$C$12)</f>
        <v>3.59</v>
      </c>
      <c r="O9363" s="3">
        <f t="shared" si="730"/>
        <v>1123.6699999999998</v>
      </c>
      <c r="P9363" s="4">
        <f t="shared" si="731"/>
        <v>0</v>
      </c>
      <c r="Q9363" s="3">
        <f t="shared" si="732"/>
        <v>1123.6699999999998</v>
      </c>
      <c r="R9363" t="str">
        <f t="shared" si="733"/>
        <v>Em atraso</v>
      </c>
      <c r="S9363" s="5">
        <f t="shared" si="734"/>
        <v>2</v>
      </c>
    </row>
    <row r="9364" spans="1:19" x14ac:dyDescent="0.25">
      <c r="A9364">
        <v>9363</v>
      </c>
      <c r="B9364" s="1">
        <v>44519</v>
      </c>
      <c r="C9364" s="1">
        <v>44528</v>
      </c>
      <c r="D9364" s="1">
        <v>44531</v>
      </c>
      <c r="E9364" s="1">
        <v>44537</v>
      </c>
      <c r="F9364">
        <v>4</v>
      </c>
      <c r="G9364">
        <v>11</v>
      </c>
      <c r="H9364">
        <v>302</v>
      </c>
      <c r="I9364" s="6">
        <v>0</v>
      </c>
      <c r="J9364">
        <v>2</v>
      </c>
      <c r="K9364" t="str">
        <f>_xlfn.XLOOKUP(fCompras!F9364,dComprador!$A$2:$A$7,dComprador!$B$2:$B$7)</f>
        <v>Lira</v>
      </c>
      <c r="L9364" t="str">
        <f>_xlfn.XLOOKUP(J9364,dFornecedor!$A$2:$A$6,dFornecedor!$B$2:$B$6)</f>
        <v>Minerva</v>
      </c>
      <c r="M9364" t="str">
        <f>_xlfn.XLOOKUP(G9364,dMateriaPrima!$A$2:$A$12,dMateriaPrima!$B$2:$B$12)</f>
        <v>Papel</v>
      </c>
      <c r="N9364" s="2">
        <f>_xlfn.XLOOKUP(G9364,dMateriaPrima!$A$2:$A$12,dMateriaPrima!$C$2:$C$12)</f>
        <v>9</v>
      </c>
      <c r="O9364" s="3">
        <f t="shared" si="730"/>
        <v>2718</v>
      </c>
      <c r="P9364" s="4">
        <f t="shared" si="731"/>
        <v>0</v>
      </c>
      <c r="Q9364" s="3">
        <f t="shared" si="732"/>
        <v>2718</v>
      </c>
      <c r="R9364" t="str">
        <f t="shared" si="733"/>
        <v>Em atraso</v>
      </c>
      <c r="S9364" s="5">
        <f t="shared" si="734"/>
        <v>6</v>
      </c>
    </row>
    <row r="9365" spans="1:19" x14ac:dyDescent="0.25">
      <c r="A9365">
        <v>9364</v>
      </c>
      <c r="B9365" s="1">
        <v>44519</v>
      </c>
      <c r="C9365" s="1">
        <v>44520</v>
      </c>
      <c r="D9365" s="1">
        <v>44526</v>
      </c>
      <c r="E9365" s="1">
        <v>44532</v>
      </c>
      <c r="F9365">
        <v>4</v>
      </c>
      <c r="G9365">
        <v>11</v>
      </c>
      <c r="H9365">
        <v>99</v>
      </c>
      <c r="I9365" s="6">
        <v>0</v>
      </c>
      <c r="J9365">
        <v>3</v>
      </c>
      <c r="K9365" t="str">
        <f>_xlfn.XLOOKUP(fCompras!F9365,dComprador!$A$2:$A$7,dComprador!$B$2:$B$7)</f>
        <v>Lira</v>
      </c>
      <c r="L9365" t="str">
        <f>_xlfn.XLOOKUP(J9365,dFornecedor!$A$2:$A$6,dFornecedor!$B$2:$B$6)</f>
        <v>StepUp</v>
      </c>
      <c r="M9365" t="str">
        <f>_xlfn.XLOOKUP(G9365,dMateriaPrima!$A$2:$A$12,dMateriaPrima!$B$2:$B$12)</f>
        <v>Papel</v>
      </c>
      <c r="N9365" s="2">
        <f>_xlfn.XLOOKUP(G9365,dMateriaPrima!$A$2:$A$12,dMateriaPrima!$C$2:$C$12)</f>
        <v>9</v>
      </c>
      <c r="O9365" s="3">
        <f t="shared" si="730"/>
        <v>891</v>
      </c>
      <c r="P9365" s="4">
        <f t="shared" si="731"/>
        <v>0</v>
      </c>
      <c r="Q9365" s="3">
        <f t="shared" si="732"/>
        <v>891</v>
      </c>
      <c r="R9365" t="str">
        <f t="shared" si="733"/>
        <v>Em atraso</v>
      </c>
      <c r="S9365" s="5">
        <f t="shared" si="734"/>
        <v>6</v>
      </c>
    </row>
    <row r="9366" spans="1:19" x14ac:dyDescent="0.25">
      <c r="A9366">
        <v>9365</v>
      </c>
      <c r="B9366" s="1">
        <v>44519</v>
      </c>
      <c r="C9366" s="1">
        <v>44524</v>
      </c>
      <c r="D9366" s="1">
        <v>44524</v>
      </c>
      <c r="E9366" s="1">
        <v>44526</v>
      </c>
      <c r="F9366">
        <v>4</v>
      </c>
      <c r="G9366">
        <v>8</v>
      </c>
      <c r="H9366">
        <v>490</v>
      </c>
      <c r="I9366" s="6">
        <v>0</v>
      </c>
      <c r="J9366">
        <v>1</v>
      </c>
      <c r="K9366" t="str">
        <f>_xlfn.XLOOKUP(fCompras!F9366,dComprador!$A$2:$A$7,dComprador!$B$2:$B$7)</f>
        <v>Lira</v>
      </c>
      <c r="L9366" t="str">
        <f>_xlfn.XLOOKUP(J9366,dFornecedor!$A$2:$A$6,dFornecedor!$B$2:$B$6)</f>
        <v>NorthShore</v>
      </c>
      <c r="M9366" t="str">
        <f>_xlfn.XLOOKUP(G9366,dMateriaPrima!$A$2:$A$12,dMateriaPrima!$B$2:$B$12)</f>
        <v>Cimento</v>
      </c>
      <c r="N9366" s="2">
        <f>_xlfn.XLOOKUP(G9366,dMateriaPrima!$A$2:$A$12,dMateriaPrima!$C$2:$C$12)</f>
        <v>23</v>
      </c>
      <c r="O9366" s="3">
        <f t="shared" si="730"/>
        <v>11270</v>
      </c>
      <c r="P9366" s="4">
        <f t="shared" si="731"/>
        <v>0</v>
      </c>
      <c r="Q9366" s="3">
        <f t="shared" si="732"/>
        <v>11270</v>
      </c>
      <c r="R9366" t="str">
        <f t="shared" si="733"/>
        <v>Em atraso</v>
      </c>
      <c r="S9366" s="5">
        <f t="shared" si="734"/>
        <v>2</v>
      </c>
    </row>
    <row r="9367" spans="1:19" x14ac:dyDescent="0.25">
      <c r="A9367">
        <v>9366</v>
      </c>
      <c r="B9367" s="1">
        <v>44519</v>
      </c>
      <c r="C9367" s="1">
        <v>44522</v>
      </c>
      <c r="D9367" s="1">
        <v>44529</v>
      </c>
      <c r="E9367" s="1">
        <v>44531</v>
      </c>
      <c r="F9367">
        <v>4</v>
      </c>
      <c r="G9367">
        <v>9</v>
      </c>
      <c r="H9367">
        <v>268</v>
      </c>
      <c r="I9367" s="6">
        <v>0</v>
      </c>
      <c r="J9367">
        <v>5</v>
      </c>
      <c r="K9367" t="str">
        <f>_xlfn.XLOOKUP(fCompras!F9367,dComprador!$A$2:$A$7,dComprador!$B$2:$B$7)</f>
        <v>Lira</v>
      </c>
      <c r="L9367" t="str">
        <f>_xlfn.XLOOKUP(J9367,dFornecedor!$A$2:$A$6,dFornecedor!$B$2:$B$6)</f>
        <v>Atlas</v>
      </c>
      <c r="M9367" t="str">
        <f>_xlfn.XLOOKUP(G9367,dMateriaPrima!$A$2:$A$12,dMateriaPrima!$B$2:$B$12)</f>
        <v>Couro</v>
      </c>
      <c r="N9367" s="2">
        <f>_xlfn.XLOOKUP(G9367,dMateriaPrima!$A$2:$A$12,dMateriaPrima!$C$2:$C$12)</f>
        <v>4.4000000000000004</v>
      </c>
      <c r="O9367" s="3">
        <f t="shared" si="730"/>
        <v>1179.2</v>
      </c>
      <c r="P9367" s="4">
        <f t="shared" si="731"/>
        <v>0</v>
      </c>
      <c r="Q9367" s="3">
        <f t="shared" si="732"/>
        <v>1179.2</v>
      </c>
      <c r="R9367" t="str">
        <f t="shared" si="733"/>
        <v>Em atraso</v>
      </c>
      <c r="S9367" s="5">
        <f t="shared" si="734"/>
        <v>2</v>
      </c>
    </row>
    <row r="9368" spans="1:19" x14ac:dyDescent="0.25">
      <c r="A9368">
        <v>9367</v>
      </c>
      <c r="B9368" s="1">
        <v>44519</v>
      </c>
      <c r="C9368" s="1">
        <v>44523</v>
      </c>
      <c r="D9368" s="1">
        <v>44526</v>
      </c>
      <c r="E9368" s="1">
        <v>44529</v>
      </c>
      <c r="F9368">
        <v>4</v>
      </c>
      <c r="G9368">
        <v>7</v>
      </c>
      <c r="H9368">
        <v>268</v>
      </c>
      <c r="I9368" s="6">
        <v>0</v>
      </c>
      <c r="J9368">
        <v>1</v>
      </c>
      <c r="K9368" t="str">
        <f>_xlfn.XLOOKUP(fCompras!F9368,dComprador!$A$2:$A$7,dComprador!$B$2:$B$7)</f>
        <v>Lira</v>
      </c>
      <c r="L9368" t="str">
        <f>_xlfn.XLOOKUP(J9368,dFornecedor!$A$2:$A$6,dFornecedor!$B$2:$B$6)</f>
        <v>NorthShore</v>
      </c>
      <c r="M9368" t="str">
        <f>_xlfn.XLOOKUP(G9368,dMateriaPrima!$A$2:$A$12,dMateriaPrima!$B$2:$B$12)</f>
        <v>Poliéster</v>
      </c>
      <c r="N9368" s="2">
        <f>_xlfn.XLOOKUP(G9368,dMateriaPrima!$A$2:$A$12,dMateriaPrima!$C$2:$C$12)</f>
        <v>8</v>
      </c>
      <c r="O9368" s="3">
        <f t="shared" si="730"/>
        <v>2144</v>
      </c>
      <c r="P9368" s="4">
        <f t="shared" si="731"/>
        <v>0</v>
      </c>
      <c r="Q9368" s="3">
        <f t="shared" si="732"/>
        <v>2144</v>
      </c>
      <c r="R9368" t="str">
        <f t="shared" si="733"/>
        <v>Em atraso</v>
      </c>
      <c r="S9368" s="5">
        <f t="shared" si="734"/>
        <v>3</v>
      </c>
    </row>
    <row r="9369" spans="1:19" x14ac:dyDescent="0.25">
      <c r="A9369">
        <v>9368</v>
      </c>
      <c r="B9369" s="1">
        <v>44519</v>
      </c>
      <c r="C9369" s="1">
        <v>44522</v>
      </c>
      <c r="D9369" s="1">
        <v>44541</v>
      </c>
      <c r="E9369" s="1">
        <v>44541</v>
      </c>
      <c r="F9369">
        <v>1</v>
      </c>
      <c r="G9369">
        <v>7</v>
      </c>
      <c r="H9369">
        <v>254</v>
      </c>
      <c r="I9369" s="6">
        <v>0</v>
      </c>
      <c r="J9369">
        <v>3</v>
      </c>
      <c r="K9369" t="str">
        <f>_xlfn.XLOOKUP(fCompras!F9369,dComprador!$A$2:$A$7,dComprador!$B$2:$B$7)</f>
        <v>Alon</v>
      </c>
      <c r="L9369" t="str">
        <f>_xlfn.XLOOKUP(J9369,dFornecedor!$A$2:$A$6,dFornecedor!$B$2:$B$6)</f>
        <v>StepUp</v>
      </c>
      <c r="M9369" t="str">
        <f>_xlfn.XLOOKUP(G9369,dMateriaPrima!$A$2:$A$12,dMateriaPrima!$B$2:$B$12)</f>
        <v>Poliéster</v>
      </c>
      <c r="N9369" s="2">
        <f>_xlfn.XLOOKUP(G9369,dMateriaPrima!$A$2:$A$12,dMateriaPrima!$C$2:$C$12)</f>
        <v>8</v>
      </c>
      <c r="O9369" s="3">
        <f t="shared" si="730"/>
        <v>2032</v>
      </c>
      <c r="P9369" s="4">
        <f t="shared" si="731"/>
        <v>0</v>
      </c>
      <c r="Q9369" s="3">
        <f t="shared" si="732"/>
        <v>2032</v>
      </c>
      <c r="R9369" t="str">
        <f t="shared" si="733"/>
        <v>No prazo</v>
      </c>
      <c r="S9369" s="5">
        <f t="shared" si="734"/>
        <v>0</v>
      </c>
    </row>
    <row r="9370" spans="1:19" x14ac:dyDescent="0.25">
      <c r="A9370">
        <v>9369</v>
      </c>
      <c r="B9370" s="1">
        <v>44519</v>
      </c>
      <c r="C9370" s="1">
        <v>44522</v>
      </c>
      <c r="D9370" s="1">
        <v>44534</v>
      </c>
      <c r="E9370" s="1">
        <v>44535</v>
      </c>
      <c r="F9370">
        <v>2</v>
      </c>
      <c r="G9370">
        <v>1</v>
      </c>
      <c r="H9370">
        <v>282</v>
      </c>
      <c r="I9370" s="6">
        <v>0</v>
      </c>
      <c r="J9370">
        <v>4</v>
      </c>
      <c r="K9370" t="str">
        <f>_xlfn.XLOOKUP(fCompras!F9370,dComprador!$A$2:$A$7,dComprador!$B$2:$B$7)</f>
        <v>João</v>
      </c>
      <c r="L9370" t="str">
        <f>_xlfn.XLOOKUP(J9370,dFornecedor!$A$2:$A$6,dFornecedor!$B$2:$B$6)</f>
        <v>AlphaOmega</v>
      </c>
      <c r="M9370" t="str">
        <f>_xlfn.XLOOKUP(G9370,dMateriaPrima!$A$2:$A$12,dMateriaPrima!$B$2:$B$12)</f>
        <v>Tecido</v>
      </c>
      <c r="N9370" s="2">
        <f>_xlfn.XLOOKUP(G9370,dMateriaPrima!$A$2:$A$12,dMateriaPrima!$C$2:$C$12)</f>
        <v>18</v>
      </c>
      <c r="O9370" s="3">
        <f t="shared" si="730"/>
        <v>5076</v>
      </c>
      <c r="P9370" s="4">
        <f t="shared" si="731"/>
        <v>0</v>
      </c>
      <c r="Q9370" s="3">
        <f t="shared" si="732"/>
        <v>5076</v>
      </c>
      <c r="R9370" t="str">
        <f t="shared" si="733"/>
        <v>Em atraso</v>
      </c>
      <c r="S9370" s="5">
        <f t="shared" si="734"/>
        <v>1</v>
      </c>
    </row>
    <row r="9371" spans="1:19" x14ac:dyDescent="0.25">
      <c r="A9371">
        <v>9370</v>
      </c>
      <c r="B9371" s="1">
        <v>44519</v>
      </c>
      <c r="C9371" s="1">
        <v>44519</v>
      </c>
      <c r="D9371" s="1">
        <v>44535</v>
      </c>
      <c r="E9371" s="1">
        <v>44540</v>
      </c>
      <c r="F9371">
        <v>1</v>
      </c>
      <c r="G9371">
        <v>5</v>
      </c>
      <c r="H9371">
        <v>416</v>
      </c>
      <c r="I9371" s="6">
        <v>0</v>
      </c>
      <c r="J9371">
        <v>2</v>
      </c>
      <c r="K9371" t="str">
        <f>_xlfn.XLOOKUP(fCompras!F9371,dComprador!$A$2:$A$7,dComprador!$B$2:$B$7)</f>
        <v>Alon</v>
      </c>
      <c r="L9371" t="str">
        <f>_xlfn.XLOOKUP(J9371,dFornecedor!$A$2:$A$6,dFornecedor!$B$2:$B$6)</f>
        <v>Minerva</v>
      </c>
      <c r="M9371" t="str">
        <f>_xlfn.XLOOKUP(G9371,dMateriaPrima!$A$2:$A$12,dMateriaPrima!$B$2:$B$12)</f>
        <v>Areia</v>
      </c>
      <c r="N9371" s="2">
        <f>_xlfn.XLOOKUP(G9371,dMateriaPrima!$A$2:$A$12,dMateriaPrima!$C$2:$C$12)</f>
        <v>3.59</v>
      </c>
      <c r="O9371" s="3">
        <f t="shared" si="730"/>
        <v>1493.44</v>
      </c>
      <c r="P9371" s="4">
        <f t="shared" si="731"/>
        <v>0</v>
      </c>
      <c r="Q9371" s="3">
        <f t="shared" si="732"/>
        <v>1493.44</v>
      </c>
      <c r="R9371" t="str">
        <f t="shared" si="733"/>
        <v>Em atraso</v>
      </c>
      <c r="S9371" s="5">
        <f t="shared" si="734"/>
        <v>5</v>
      </c>
    </row>
    <row r="9372" spans="1:19" x14ac:dyDescent="0.25">
      <c r="A9372">
        <v>9371</v>
      </c>
      <c r="B9372" s="1">
        <v>44519</v>
      </c>
      <c r="C9372" s="1">
        <v>44519</v>
      </c>
      <c r="D9372" s="1">
        <v>44550</v>
      </c>
      <c r="E9372" s="1">
        <v>44552</v>
      </c>
      <c r="F9372">
        <v>1</v>
      </c>
      <c r="G9372">
        <v>8</v>
      </c>
      <c r="H9372">
        <v>21</v>
      </c>
      <c r="I9372" s="6">
        <v>0</v>
      </c>
      <c r="J9372">
        <v>2</v>
      </c>
      <c r="K9372" t="str">
        <f>_xlfn.XLOOKUP(fCompras!F9372,dComprador!$A$2:$A$7,dComprador!$B$2:$B$7)</f>
        <v>Alon</v>
      </c>
      <c r="L9372" t="str">
        <f>_xlfn.XLOOKUP(J9372,dFornecedor!$A$2:$A$6,dFornecedor!$B$2:$B$6)</f>
        <v>Minerva</v>
      </c>
      <c r="M9372" t="str">
        <f>_xlfn.XLOOKUP(G9372,dMateriaPrima!$A$2:$A$12,dMateriaPrima!$B$2:$B$12)</f>
        <v>Cimento</v>
      </c>
      <c r="N9372" s="2">
        <f>_xlfn.XLOOKUP(G9372,dMateriaPrima!$A$2:$A$12,dMateriaPrima!$C$2:$C$12)</f>
        <v>23</v>
      </c>
      <c r="O9372" s="3">
        <f t="shared" si="730"/>
        <v>483</v>
      </c>
      <c r="P9372" s="4">
        <f t="shared" si="731"/>
        <v>0</v>
      </c>
      <c r="Q9372" s="3">
        <f t="shared" si="732"/>
        <v>483</v>
      </c>
      <c r="R9372" t="str">
        <f t="shared" si="733"/>
        <v>Em atraso</v>
      </c>
      <c r="S9372" s="5">
        <f t="shared" si="734"/>
        <v>2</v>
      </c>
    </row>
    <row r="9373" spans="1:19" x14ac:dyDescent="0.25">
      <c r="A9373">
        <v>9372</v>
      </c>
      <c r="B9373" s="1">
        <v>44519</v>
      </c>
      <c r="C9373" s="1">
        <v>44523</v>
      </c>
      <c r="D9373" s="1">
        <v>44541</v>
      </c>
      <c r="E9373" s="1">
        <v>44546</v>
      </c>
      <c r="F9373">
        <v>1</v>
      </c>
      <c r="G9373">
        <v>9</v>
      </c>
      <c r="H9373">
        <v>2</v>
      </c>
      <c r="I9373" s="6">
        <v>0</v>
      </c>
      <c r="J9373">
        <v>5</v>
      </c>
      <c r="K9373" t="str">
        <f>_xlfn.XLOOKUP(fCompras!F9373,dComprador!$A$2:$A$7,dComprador!$B$2:$B$7)</f>
        <v>Alon</v>
      </c>
      <c r="L9373" t="str">
        <f>_xlfn.XLOOKUP(J9373,dFornecedor!$A$2:$A$6,dFornecedor!$B$2:$B$6)</f>
        <v>Atlas</v>
      </c>
      <c r="M9373" t="str">
        <f>_xlfn.XLOOKUP(G9373,dMateriaPrima!$A$2:$A$12,dMateriaPrima!$B$2:$B$12)</f>
        <v>Couro</v>
      </c>
      <c r="N9373" s="2">
        <f>_xlfn.XLOOKUP(G9373,dMateriaPrima!$A$2:$A$12,dMateriaPrima!$C$2:$C$12)</f>
        <v>4.4000000000000004</v>
      </c>
      <c r="O9373" s="3">
        <f t="shared" si="730"/>
        <v>8.8000000000000007</v>
      </c>
      <c r="P9373" s="4">
        <f t="shared" si="731"/>
        <v>0</v>
      </c>
      <c r="Q9373" s="3">
        <f t="shared" si="732"/>
        <v>8.8000000000000007</v>
      </c>
      <c r="R9373" t="str">
        <f t="shared" si="733"/>
        <v>Em atraso</v>
      </c>
      <c r="S9373" s="5">
        <f t="shared" si="734"/>
        <v>5</v>
      </c>
    </row>
    <row r="9374" spans="1:19" x14ac:dyDescent="0.25">
      <c r="A9374">
        <v>9373</v>
      </c>
      <c r="B9374" s="1">
        <v>44520</v>
      </c>
      <c r="C9374" s="1">
        <v>44521</v>
      </c>
      <c r="D9374" s="1">
        <v>44527</v>
      </c>
      <c r="E9374" s="1">
        <v>44531</v>
      </c>
      <c r="F9374">
        <v>4</v>
      </c>
      <c r="G9374">
        <v>7</v>
      </c>
      <c r="H9374">
        <v>27</v>
      </c>
      <c r="I9374" s="6">
        <v>0</v>
      </c>
      <c r="J9374">
        <v>3</v>
      </c>
      <c r="K9374" t="str">
        <f>_xlfn.XLOOKUP(fCompras!F9374,dComprador!$A$2:$A$7,dComprador!$B$2:$B$7)</f>
        <v>Lira</v>
      </c>
      <c r="L9374" t="str">
        <f>_xlfn.XLOOKUP(J9374,dFornecedor!$A$2:$A$6,dFornecedor!$B$2:$B$6)</f>
        <v>StepUp</v>
      </c>
      <c r="M9374" t="str">
        <f>_xlfn.XLOOKUP(G9374,dMateriaPrima!$A$2:$A$12,dMateriaPrima!$B$2:$B$12)</f>
        <v>Poliéster</v>
      </c>
      <c r="N9374" s="2">
        <f>_xlfn.XLOOKUP(G9374,dMateriaPrima!$A$2:$A$12,dMateriaPrima!$C$2:$C$12)</f>
        <v>8</v>
      </c>
      <c r="O9374" s="3">
        <f t="shared" si="730"/>
        <v>216</v>
      </c>
      <c r="P9374" s="4">
        <f t="shared" si="731"/>
        <v>0</v>
      </c>
      <c r="Q9374" s="3">
        <f t="shared" si="732"/>
        <v>216</v>
      </c>
      <c r="R9374" t="str">
        <f t="shared" si="733"/>
        <v>Em atraso</v>
      </c>
      <c r="S9374" s="5">
        <f t="shared" si="734"/>
        <v>4</v>
      </c>
    </row>
    <row r="9375" spans="1:19" x14ac:dyDescent="0.25">
      <c r="A9375">
        <v>9374</v>
      </c>
      <c r="B9375" s="1">
        <v>44520</v>
      </c>
      <c r="C9375" s="1">
        <v>44521</v>
      </c>
      <c r="D9375" s="1">
        <v>44528</v>
      </c>
      <c r="E9375" s="1">
        <v>44530</v>
      </c>
      <c r="F9375">
        <v>4</v>
      </c>
      <c r="G9375">
        <v>6</v>
      </c>
      <c r="H9375">
        <v>74</v>
      </c>
      <c r="I9375" s="6">
        <v>0</v>
      </c>
      <c r="J9375">
        <v>3</v>
      </c>
      <c r="K9375" t="str">
        <f>_xlfn.XLOOKUP(fCompras!F9375,dComprador!$A$2:$A$7,dComprador!$B$2:$B$7)</f>
        <v>Lira</v>
      </c>
      <c r="L9375" t="str">
        <f>_xlfn.XLOOKUP(J9375,dFornecedor!$A$2:$A$6,dFornecedor!$B$2:$B$6)</f>
        <v>StepUp</v>
      </c>
      <c r="M9375" t="str">
        <f>_xlfn.XLOOKUP(G9375,dMateriaPrima!$A$2:$A$12,dMateriaPrima!$B$2:$B$12)</f>
        <v>Fio Algodão</v>
      </c>
      <c r="N9375" s="2">
        <f>_xlfn.XLOOKUP(G9375,dMateriaPrima!$A$2:$A$12,dMateriaPrima!$C$2:$C$12)</f>
        <v>55.9</v>
      </c>
      <c r="O9375" s="3">
        <f t="shared" si="730"/>
        <v>4136.5999999999995</v>
      </c>
      <c r="P9375" s="4">
        <f t="shared" si="731"/>
        <v>0</v>
      </c>
      <c r="Q9375" s="3">
        <f t="shared" si="732"/>
        <v>4136.5999999999995</v>
      </c>
      <c r="R9375" t="str">
        <f t="shared" si="733"/>
        <v>Em atraso</v>
      </c>
      <c r="S9375" s="5">
        <f t="shared" si="734"/>
        <v>2</v>
      </c>
    </row>
    <row r="9376" spans="1:19" x14ac:dyDescent="0.25">
      <c r="A9376">
        <v>9375</v>
      </c>
      <c r="B9376" s="1">
        <v>44520</v>
      </c>
      <c r="C9376" s="1">
        <v>44520</v>
      </c>
      <c r="D9376" s="1">
        <v>44527</v>
      </c>
      <c r="E9376" s="1">
        <v>44528</v>
      </c>
      <c r="F9376">
        <v>4</v>
      </c>
      <c r="G9376">
        <v>8</v>
      </c>
      <c r="H9376">
        <v>395</v>
      </c>
      <c r="I9376" s="6">
        <v>0</v>
      </c>
      <c r="J9376">
        <v>2</v>
      </c>
      <c r="K9376" t="str">
        <f>_xlfn.XLOOKUP(fCompras!F9376,dComprador!$A$2:$A$7,dComprador!$B$2:$B$7)</f>
        <v>Lira</v>
      </c>
      <c r="L9376" t="str">
        <f>_xlfn.XLOOKUP(J9376,dFornecedor!$A$2:$A$6,dFornecedor!$B$2:$B$6)</f>
        <v>Minerva</v>
      </c>
      <c r="M9376" t="str">
        <f>_xlfn.XLOOKUP(G9376,dMateriaPrima!$A$2:$A$12,dMateriaPrima!$B$2:$B$12)</f>
        <v>Cimento</v>
      </c>
      <c r="N9376" s="2">
        <f>_xlfn.XLOOKUP(G9376,dMateriaPrima!$A$2:$A$12,dMateriaPrima!$C$2:$C$12)</f>
        <v>23</v>
      </c>
      <c r="O9376" s="3">
        <f t="shared" si="730"/>
        <v>9085</v>
      </c>
      <c r="P9376" s="4">
        <f t="shared" si="731"/>
        <v>0</v>
      </c>
      <c r="Q9376" s="3">
        <f t="shared" si="732"/>
        <v>9085</v>
      </c>
      <c r="R9376" t="str">
        <f t="shared" si="733"/>
        <v>Em atraso</v>
      </c>
      <c r="S9376" s="5">
        <f t="shared" si="734"/>
        <v>1</v>
      </c>
    </row>
    <row r="9377" spans="1:19" x14ac:dyDescent="0.25">
      <c r="A9377">
        <v>9376</v>
      </c>
      <c r="B9377" s="1">
        <v>44520</v>
      </c>
      <c r="C9377" s="1">
        <v>44524</v>
      </c>
      <c r="D9377" s="1">
        <v>44527</v>
      </c>
      <c r="E9377" s="1">
        <v>44527</v>
      </c>
      <c r="F9377">
        <v>4</v>
      </c>
      <c r="G9377">
        <v>9</v>
      </c>
      <c r="H9377">
        <v>76</v>
      </c>
      <c r="I9377" s="6">
        <v>0</v>
      </c>
      <c r="J9377">
        <v>2</v>
      </c>
      <c r="K9377" t="str">
        <f>_xlfn.XLOOKUP(fCompras!F9377,dComprador!$A$2:$A$7,dComprador!$B$2:$B$7)</f>
        <v>Lira</v>
      </c>
      <c r="L9377" t="str">
        <f>_xlfn.XLOOKUP(J9377,dFornecedor!$A$2:$A$6,dFornecedor!$B$2:$B$6)</f>
        <v>Minerva</v>
      </c>
      <c r="M9377" t="str">
        <f>_xlfn.XLOOKUP(G9377,dMateriaPrima!$A$2:$A$12,dMateriaPrima!$B$2:$B$12)</f>
        <v>Couro</v>
      </c>
      <c r="N9377" s="2">
        <f>_xlfn.XLOOKUP(G9377,dMateriaPrima!$A$2:$A$12,dMateriaPrima!$C$2:$C$12)</f>
        <v>4.4000000000000004</v>
      </c>
      <c r="O9377" s="3">
        <f t="shared" si="730"/>
        <v>334.40000000000003</v>
      </c>
      <c r="P9377" s="4">
        <f t="shared" si="731"/>
        <v>0</v>
      </c>
      <c r="Q9377" s="3">
        <f t="shared" si="732"/>
        <v>334.40000000000003</v>
      </c>
      <c r="R9377" t="str">
        <f t="shared" si="733"/>
        <v>No prazo</v>
      </c>
      <c r="S9377" s="5">
        <f t="shared" si="734"/>
        <v>0</v>
      </c>
    </row>
    <row r="9378" spans="1:19" x14ac:dyDescent="0.25">
      <c r="A9378">
        <v>9377</v>
      </c>
      <c r="B9378" s="1">
        <v>44520</v>
      </c>
      <c r="C9378" s="1">
        <v>44528</v>
      </c>
      <c r="D9378" s="1">
        <v>44530</v>
      </c>
      <c r="E9378" s="1">
        <v>44539</v>
      </c>
      <c r="F9378">
        <v>4</v>
      </c>
      <c r="G9378">
        <v>5</v>
      </c>
      <c r="H9378">
        <v>47</v>
      </c>
      <c r="I9378" s="6">
        <v>0</v>
      </c>
      <c r="J9378">
        <v>2</v>
      </c>
      <c r="K9378" t="str">
        <f>_xlfn.XLOOKUP(fCompras!F9378,dComprador!$A$2:$A$7,dComprador!$B$2:$B$7)</f>
        <v>Lira</v>
      </c>
      <c r="L9378" t="str">
        <f>_xlfn.XLOOKUP(J9378,dFornecedor!$A$2:$A$6,dFornecedor!$B$2:$B$6)</f>
        <v>Minerva</v>
      </c>
      <c r="M9378" t="str">
        <f>_xlfn.XLOOKUP(G9378,dMateriaPrima!$A$2:$A$12,dMateriaPrima!$B$2:$B$12)</f>
        <v>Areia</v>
      </c>
      <c r="N9378" s="2">
        <f>_xlfn.XLOOKUP(G9378,dMateriaPrima!$A$2:$A$12,dMateriaPrima!$C$2:$C$12)</f>
        <v>3.59</v>
      </c>
      <c r="O9378" s="3">
        <f t="shared" si="730"/>
        <v>168.73</v>
      </c>
      <c r="P9378" s="4">
        <f t="shared" si="731"/>
        <v>0</v>
      </c>
      <c r="Q9378" s="3">
        <f t="shared" si="732"/>
        <v>168.73</v>
      </c>
      <c r="R9378" t="str">
        <f t="shared" si="733"/>
        <v>Em atraso</v>
      </c>
      <c r="S9378" s="5">
        <f t="shared" si="734"/>
        <v>9</v>
      </c>
    </row>
    <row r="9379" spans="1:19" x14ac:dyDescent="0.25">
      <c r="A9379">
        <v>9378</v>
      </c>
      <c r="B9379" s="1">
        <v>44520</v>
      </c>
      <c r="C9379" s="1">
        <v>44525</v>
      </c>
      <c r="D9379" s="1">
        <v>44541</v>
      </c>
      <c r="E9379" s="1">
        <v>44542</v>
      </c>
      <c r="F9379">
        <v>1</v>
      </c>
      <c r="G9379">
        <v>5</v>
      </c>
      <c r="H9379">
        <v>87</v>
      </c>
      <c r="I9379" s="6">
        <v>0</v>
      </c>
      <c r="J9379">
        <v>2</v>
      </c>
      <c r="K9379" t="str">
        <f>_xlfn.XLOOKUP(fCompras!F9379,dComprador!$A$2:$A$7,dComprador!$B$2:$B$7)</f>
        <v>Alon</v>
      </c>
      <c r="L9379" t="str">
        <f>_xlfn.XLOOKUP(J9379,dFornecedor!$A$2:$A$6,dFornecedor!$B$2:$B$6)</f>
        <v>Minerva</v>
      </c>
      <c r="M9379" t="str">
        <f>_xlfn.XLOOKUP(G9379,dMateriaPrima!$A$2:$A$12,dMateriaPrima!$B$2:$B$12)</f>
        <v>Areia</v>
      </c>
      <c r="N9379" s="2">
        <f>_xlfn.XLOOKUP(G9379,dMateriaPrima!$A$2:$A$12,dMateriaPrima!$C$2:$C$12)</f>
        <v>3.59</v>
      </c>
      <c r="O9379" s="3">
        <f t="shared" si="730"/>
        <v>312.33</v>
      </c>
      <c r="P9379" s="4">
        <f t="shared" si="731"/>
        <v>0</v>
      </c>
      <c r="Q9379" s="3">
        <f t="shared" si="732"/>
        <v>312.33</v>
      </c>
      <c r="R9379" t="str">
        <f t="shared" si="733"/>
        <v>Em atraso</v>
      </c>
      <c r="S9379" s="5">
        <f t="shared" si="734"/>
        <v>1</v>
      </c>
    </row>
    <row r="9380" spans="1:19" x14ac:dyDescent="0.25">
      <c r="A9380">
        <v>9379</v>
      </c>
      <c r="B9380" s="1">
        <v>44520</v>
      </c>
      <c r="C9380" s="1">
        <v>44530</v>
      </c>
      <c r="D9380" s="1">
        <v>44542</v>
      </c>
      <c r="E9380" s="1">
        <v>44542</v>
      </c>
      <c r="F9380">
        <v>1</v>
      </c>
      <c r="G9380">
        <v>10</v>
      </c>
      <c r="H9380">
        <v>241</v>
      </c>
      <c r="I9380" s="6">
        <v>0</v>
      </c>
      <c r="J9380">
        <v>3</v>
      </c>
      <c r="K9380" t="str">
        <f>_xlfn.XLOOKUP(fCompras!F9380,dComprador!$A$2:$A$7,dComprador!$B$2:$B$7)</f>
        <v>Alon</v>
      </c>
      <c r="L9380" t="str">
        <f>_xlfn.XLOOKUP(J9380,dFornecedor!$A$2:$A$6,dFornecedor!$B$2:$B$6)</f>
        <v>StepUp</v>
      </c>
      <c r="M9380" t="str">
        <f>_xlfn.XLOOKUP(G9380,dMateriaPrima!$A$2:$A$12,dMateriaPrima!$B$2:$B$12)</f>
        <v>Pedra Britada</v>
      </c>
      <c r="N9380" s="2">
        <f>_xlfn.XLOOKUP(G9380,dMateriaPrima!$A$2:$A$12,dMateriaPrima!$C$2:$C$12)</f>
        <v>56</v>
      </c>
      <c r="O9380" s="3">
        <f t="shared" si="730"/>
        <v>13496</v>
      </c>
      <c r="P9380" s="4">
        <f t="shared" si="731"/>
        <v>0</v>
      </c>
      <c r="Q9380" s="3">
        <f t="shared" si="732"/>
        <v>13496</v>
      </c>
      <c r="R9380" t="str">
        <f t="shared" si="733"/>
        <v>No prazo</v>
      </c>
      <c r="S9380" s="5">
        <f t="shared" si="734"/>
        <v>0</v>
      </c>
    </row>
    <row r="9381" spans="1:19" x14ac:dyDescent="0.25">
      <c r="A9381">
        <v>9380</v>
      </c>
      <c r="B9381" s="1">
        <v>44520</v>
      </c>
      <c r="C9381" s="1">
        <v>44528</v>
      </c>
      <c r="D9381" s="1">
        <v>44537</v>
      </c>
      <c r="E9381" s="1">
        <v>44541</v>
      </c>
      <c r="F9381">
        <v>1</v>
      </c>
      <c r="G9381">
        <v>7</v>
      </c>
      <c r="H9381">
        <v>32</v>
      </c>
      <c r="I9381" s="6">
        <v>0</v>
      </c>
      <c r="J9381">
        <v>2</v>
      </c>
      <c r="K9381" t="str">
        <f>_xlfn.XLOOKUP(fCompras!F9381,dComprador!$A$2:$A$7,dComprador!$B$2:$B$7)</f>
        <v>Alon</v>
      </c>
      <c r="L9381" t="str">
        <f>_xlfn.XLOOKUP(J9381,dFornecedor!$A$2:$A$6,dFornecedor!$B$2:$B$6)</f>
        <v>Minerva</v>
      </c>
      <c r="M9381" t="str">
        <f>_xlfn.XLOOKUP(G9381,dMateriaPrima!$A$2:$A$12,dMateriaPrima!$B$2:$B$12)</f>
        <v>Poliéster</v>
      </c>
      <c r="N9381" s="2">
        <f>_xlfn.XLOOKUP(G9381,dMateriaPrima!$A$2:$A$12,dMateriaPrima!$C$2:$C$12)</f>
        <v>8</v>
      </c>
      <c r="O9381" s="3">
        <f t="shared" si="730"/>
        <v>256</v>
      </c>
      <c r="P9381" s="4">
        <f t="shared" si="731"/>
        <v>0</v>
      </c>
      <c r="Q9381" s="3">
        <f t="shared" si="732"/>
        <v>256</v>
      </c>
      <c r="R9381" t="str">
        <f t="shared" si="733"/>
        <v>Em atraso</v>
      </c>
      <c r="S9381" s="5">
        <f t="shared" si="734"/>
        <v>4</v>
      </c>
    </row>
    <row r="9382" spans="1:19" x14ac:dyDescent="0.25">
      <c r="A9382">
        <v>9381</v>
      </c>
      <c r="B9382" s="1">
        <v>44520</v>
      </c>
      <c r="C9382" s="1">
        <v>44530</v>
      </c>
      <c r="D9382" s="1">
        <v>44551</v>
      </c>
      <c r="E9382" s="1">
        <v>44553</v>
      </c>
      <c r="F9382">
        <v>1</v>
      </c>
      <c r="G9382">
        <v>7</v>
      </c>
      <c r="H9382">
        <v>85</v>
      </c>
      <c r="I9382" s="6">
        <v>0.39</v>
      </c>
      <c r="J9382">
        <v>3</v>
      </c>
      <c r="K9382" t="str">
        <f>_xlfn.XLOOKUP(fCompras!F9382,dComprador!$A$2:$A$7,dComprador!$B$2:$B$7)</f>
        <v>Alon</v>
      </c>
      <c r="L9382" t="str">
        <f>_xlfn.XLOOKUP(J9382,dFornecedor!$A$2:$A$6,dFornecedor!$B$2:$B$6)</f>
        <v>StepUp</v>
      </c>
      <c r="M9382" t="str">
        <f>_xlfn.XLOOKUP(G9382,dMateriaPrima!$A$2:$A$12,dMateriaPrima!$B$2:$B$12)</f>
        <v>Poliéster</v>
      </c>
      <c r="N9382" s="2">
        <f>_xlfn.XLOOKUP(G9382,dMateriaPrima!$A$2:$A$12,dMateriaPrima!$C$2:$C$12)</f>
        <v>8</v>
      </c>
      <c r="O9382" s="3">
        <f t="shared" si="730"/>
        <v>680</v>
      </c>
      <c r="P9382" s="4">
        <f t="shared" si="731"/>
        <v>265.2</v>
      </c>
      <c r="Q9382" s="3">
        <f t="shared" si="732"/>
        <v>414.8</v>
      </c>
      <c r="R9382" t="str">
        <f t="shared" si="733"/>
        <v>Em atraso</v>
      </c>
      <c r="S9382" s="5">
        <f t="shared" si="734"/>
        <v>2</v>
      </c>
    </row>
    <row r="9383" spans="1:19" x14ac:dyDescent="0.25">
      <c r="A9383">
        <v>9382</v>
      </c>
      <c r="B9383" s="1">
        <v>44520</v>
      </c>
      <c r="C9383" s="1">
        <v>44534</v>
      </c>
      <c r="D9383" s="1">
        <v>44549</v>
      </c>
      <c r="E9383" s="1">
        <v>44553</v>
      </c>
      <c r="F9383">
        <v>1</v>
      </c>
      <c r="G9383">
        <v>10</v>
      </c>
      <c r="H9383">
        <v>209</v>
      </c>
      <c r="I9383" s="6">
        <v>0</v>
      </c>
      <c r="J9383">
        <v>1</v>
      </c>
      <c r="K9383" t="str">
        <f>_xlfn.XLOOKUP(fCompras!F9383,dComprador!$A$2:$A$7,dComprador!$B$2:$B$7)</f>
        <v>Alon</v>
      </c>
      <c r="L9383" t="str">
        <f>_xlfn.XLOOKUP(J9383,dFornecedor!$A$2:$A$6,dFornecedor!$B$2:$B$6)</f>
        <v>NorthShore</v>
      </c>
      <c r="M9383" t="str">
        <f>_xlfn.XLOOKUP(G9383,dMateriaPrima!$A$2:$A$12,dMateriaPrima!$B$2:$B$12)</f>
        <v>Pedra Britada</v>
      </c>
      <c r="N9383" s="2">
        <f>_xlfn.XLOOKUP(G9383,dMateriaPrima!$A$2:$A$12,dMateriaPrima!$C$2:$C$12)</f>
        <v>56</v>
      </c>
      <c r="O9383" s="3">
        <f t="shared" si="730"/>
        <v>11704</v>
      </c>
      <c r="P9383" s="4">
        <f t="shared" si="731"/>
        <v>0</v>
      </c>
      <c r="Q9383" s="3">
        <f t="shared" si="732"/>
        <v>11704</v>
      </c>
      <c r="R9383" t="str">
        <f t="shared" si="733"/>
        <v>Em atraso</v>
      </c>
      <c r="S9383" s="5">
        <f t="shared" si="734"/>
        <v>4</v>
      </c>
    </row>
    <row r="9384" spans="1:19" x14ac:dyDescent="0.25">
      <c r="A9384">
        <v>9383</v>
      </c>
      <c r="B9384" s="1">
        <v>44520</v>
      </c>
      <c r="C9384" s="1">
        <v>44529</v>
      </c>
      <c r="D9384" s="1">
        <v>44550</v>
      </c>
      <c r="E9384" s="1">
        <v>44551</v>
      </c>
      <c r="F9384">
        <v>1</v>
      </c>
      <c r="G9384">
        <v>7</v>
      </c>
      <c r="H9384">
        <v>200</v>
      </c>
      <c r="I9384" s="6">
        <v>0.16</v>
      </c>
      <c r="J9384">
        <v>3</v>
      </c>
      <c r="K9384" t="str">
        <f>_xlfn.XLOOKUP(fCompras!F9384,dComprador!$A$2:$A$7,dComprador!$B$2:$B$7)</f>
        <v>Alon</v>
      </c>
      <c r="L9384" t="str">
        <f>_xlfn.XLOOKUP(J9384,dFornecedor!$A$2:$A$6,dFornecedor!$B$2:$B$6)</f>
        <v>StepUp</v>
      </c>
      <c r="M9384" t="str">
        <f>_xlfn.XLOOKUP(G9384,dMateriaPrima!$A$2:$A$12,dMateriaPrima!$B$2:$B$12)</f>
        <v>Poliéster</v>
      </c>
      <c r="N9384" s="2">
        <f>_xlfn.XLOOKUP(G9384,dMateriaPrima!$A$2:$A$12,dMateriaPrima!$C$2:$C$12)</f>
        <v>8</v>
      </c>
      <c r="O9384" s="3">
        <f t="shared" si="730"/>
        <v>1600</v>
      </c>
      <c r="P9384" s="4">
        <f t="shared" si="731"/>
        <v>256</v>
      </c>
      <c r="Q9384" s="3">
        <f t="shared" si="732"/>
        <v>1344</v>
      </c>
      <c r="R9384" t="str">
        <f t="shared" si="733"/>
        <v>Em atraso</v>
      </c>
      <c r="S9384" s="5">
        <f t="shared" si="734"/>
        <v>1</v>
      </c>
    </row>
    <row r="9385" spans="1:19" x14ac:dyDescent="0.25">
      <c r="A9385">
        <v>9384</v>
      </c>
      <c r="B9385" s="1">
        <v>44520</v>
      </c>
      <c r="C9385" s="1">
        <v>44520</v>
      </c>
      <c r="D9385" s="1">
        <v>44543</v>
      </c>
      <c r="E9385" s="1">
        <v>44544</v>
      </c>
      <c r="F9385">
        <v>1</v>
      </c>
      <c r="G9385">
        <v>8</v>
      </c>
      <c r="H9385">
        <v>184</v>
      </c>
      <c r="I9385" s="6">
        <v>0</v>
      </c>
      <c r="J9385">
        <v>4</v>
      </c>
      <c r="K9385" t="str">
        <f>_xlfn.XLOOKUP(fCompras!F9385,dComprador!$A$2:$A$7,dComprador!$B$2:$B$7)</f>
        <v>Alon</v>
      </c>
      <c r="L9385" t="str">
        <f>_xlfn.XLOOKUP(J9385,dFornecedor!$A$2:$A$6,dFornecedor!$B$2:$B$6)</f>
        <v>AlphaOmega</v>
      </c>
      <c r="M9385" t="str">
        <f>_xlfn.XLOOKUP(G9385,dMateriaPrima!$A$2:$A$12,dMateriaPrima!$B$2:$B$12)</f>
        <v>Cimento</v>
      </c>
      <c r="N9385" s="2">
        <f>_xlfn.XLOOKUP(G9385,dMateriaPrima!$A$2:$A$12,dMateriaPrima!$C$2:$C$12)</f>
        <v>23</v>
      </c>
      <c r="O9385" s="3">
        <f t="shared" si="730"/>
        <v>4232</v>
      </c>
      <c r="P9385" s="4">
        <f t="shared" si="731"/>
        <v>0</v>
      </c>
      <c r="Q9385" s="3">
        <f t="shared" si="732"/>
        <v>4232</v>
      </c>
      <c r="R9385" t="str">
        <f t="shared" si="733"/>
        <v>Em atraso</v>
      </c>
      <c r="S9385" s="5">
        <f t="shared" si="734"/>
        <v>1</v>
      </c>
    </row>
    <row r="9386" spans="1:19" x14ac:dyDescent="0.25">
      <c r="A9386">
        <v>9385</v>
      </c>
      <c r="B9386" s="1">
        <v>44521</v>
      </c>
      <c r="C9386" s="1">
        <v>44522</v>
      </c>
      <c r="D9386" s="1">
        <v>44528</v>
      </c>
      <c r="E9386" s="1">
        <v>44529</v>
      </c>
      <c r="F9386">
        <v>4</v>
      </c>
      <c r="G9386">
        <v>5</v>
      </c>
      <c r="H9386">
        <v>482</v>
      </c>
      <c r="I9386" s="6">
        <v>0</v>
      </c>
      <c r="J9386">
        <v>3</v>
      </c>
      <c r="K9386" t="str">
        <f>_xlfn.XLOOKUP(fCompras!F9386,dComprador!$A$2:$A$7,dComprador!$B$2:$B$7)</f>
        <v>Lira</v>
      </c>
      <c r="L9386" t="str">
        <f>_xlfn.XLOOKUP(J9386,dFornecedor!$A$2:$A$6,dFornecedor!$B$2:$B$6)</f>
        <v>StepUp</v>
      </c>
      <c r="M9386" t="str">
        <f>_xlfn.XLOOKUP(G9386,dMateriaPrima!$A$2:$A$12,dMateriaPrima!$B$2:$B$12)</f>
        <v>Areia</v>
      </c>
      <c r="N9386" s="2">
        <f>_xlfn.XLOOKUP(G9386,dMateriaPrima!$A$2:$A$12,dMateriaPrima!$C$2:$C$12)</f>
        <v>3.59</v>
      </c>
      <c r="O9386" s="3">
        <f t="shared" si="730"/>
        <v>1730.3799999999999</v>
      </c>
      <c r="P9386" s="4">
        <f t="shared" si="731"/>
        <v>0</v>
      </c>
      <c r="Q9386" s="3">
        <f t="shared" si="732"/>
        <v>1730.3799999999999</v>
      </c>
      <c r="R9386" t="str">
        <f t="shared" si="733"/>
        <v>Em atraso</v>
      </c>
      <c r="S9386" s="5">
        <f t="shared" si="734"/>
        <v>1</v>
      </c>
    </row>
    <row r="9387" spans="1:19" x14ac:dyDescent="0.25">
      <c r="A9387">
        <v>9386</v>
      </c>
      <c r="B9387" s="1">
        <v>44521</v>
      </c>
      <c r="C9387" s="1">
        <v>44522</v>
      </c>
      <c r="D9387" s="1">
        <v>44528</v>
      </c>
      <c r="E9387" s="1">
        <v>44533</v>
      </c>
      <c r="F9387">
        <v>4</v>
      </c>
      <c r="G9387">
        <v>11</v>
      </c>
      <c r="H9387">
        <v>84</v>
      </c>
      <c r="I9387" s="6">
        <v>0</v>
      </c>
      <c r="J9387">
        <v>3</v>
      </c>
      <c r="K9387" t="str">
        <f>_xlfn.XLOOKUP(fCompras!F9387,dComprador!$A$2:$A$7,dComprador!$B$2:$B$7)</f>
        <v>Lira</v>
      </c>
      <c r="L9387" t="str">
        <f>_xlfn.XLOOKUP(J9387,dFornecedor!$A$2:$A$6,dFornecedor!$B$2:$B$6)</f>
        <v>StepUp</v>
      </c>
      <c r="M9387" t="str">
        <f>_xlfn.XLOOKUP(G9387,dMateriaPrima!$A$2:$A$12,dMateriaPrima!$B$2:$B$12)</f>
        <v>Papel</v>
      </c>
      <c r="N9387" s="2">
        <f>_xlfn.XLOOKUP(G9387,dMateriaPrima!$A$2:$A$12,dMateriaPrima!$C$2:$C$12)</f>
        <v>9</v>
      </c>
      <c r="O9387" s="3">
        <f t="shared" si="730"/>
        <v>756</v>
      </c>
      <c r="P9387" s="4">
        <f t="shared" si="731"/>
        <v>0</v>
      </c>
      <c r="Q9387" s="3">
        <f t="shared" si="732"/>
        <v>756</v>
      </c>
      <c r="R9387" t="str">
        <f t="shared" si="733"/>
        <v>Em atraso</v>
      </c>
      <c r="S9387" s="5">
        <f t="shared" si="734"/>
        <v>5</v>
      </c>
    </row>
    <row r="9388" spans="1:19" x14ac:dyDescent="0.25">
      <c r="A9388">
        <v>9387</v>
      </c>
      <c r="B9388" s="1">
        <v>44521</v>
      </c>
      <c r="C9388" s="1">
        <v>44521</v>
      </c>
      <c r="D9388" s="1">
        <v>44528</v>
      </c>
      <c r="E9388" s="1">
        <v>44527</v>
      </c>
      <c r="F9388">
        <v>4</v>
      </c>
      <c r="G9388">
        <v>1</v>
      </c>
      <c r="H9388">
        <v>282</v>
      </c>
      <c r="I9388" s="6">
        <v>0</v>
      </c>
      <c r="J9388">
        <v>2</v>
      </c>
      <c r="K9388" t="str">
        <f>_xlfn.XLOOKUP(fCompras!F9388,dComprador!$A$2:$A$7,dComprador!$B$2:$B$7)</f>
        <v>Lira</v>
      </c>
      <c r="L9388" t="str">
        <f>_xlfn.XLOOKUP(J9388,dFornecedor!$A$2:$A$6,dFornecedor!$B$2:$B$6)</f>
        <v>Minerva</v>
      </c>
      <c r="M9388" t="str">
        <f>_xlfn.XLOOKUP(G9388,dMateriaPrima!$A$2:$A$12,dMateriaPrima!$B$2:$B$12)</f>
        <v>Tecido</v>
      </c>
      <c r="N9388" s="2">
        <f>_xlfn.XLOOKUP(G9388,dMateriaPrima!$A$2:$A$12,dMateriaPrima!$C$2:$C$12)</f>
        <v>18</v>
      </c>
      <c r="O9388" s="3">
        <f t="shared" si="730"/>
        <v>5076</v>
      </c>
      <c r="P9388" s="4">
        <f t="shared" si="731"/>
        <v>0</v>
      </c>
      <c r="Q9388" s="3">
        <f t="shared" si="732"/>
        <v>5076</v>
      </c>
      <c r="R9388" t="str">
        <f t="shared" si="733"/>
        <v>No prazo</v>
      </c>
      <c r="S9388" s="5">
        <f t="shared" si="734"/>
        <v>0</v>
      </c>
    </row>
    <row r="9389" spans="1:19" x14ac:dyDescent="0.25">
      <c r="A9389">
        <v>9388</v>
      </c>
      <c r="B9389" s="1">
        <v>44521</v>
      </c>
      <c r="C9389" s="1">
        <v>44526</v>
      </c>
      <c r="D9389" s="1">
        <v>44527</v>
      </c>
      <c r="E9389" s="1">
        <v>44531</v>
      </c>
      <c r="F9389">
        <v>4</v>
      </c>
      <c r="G9389">
        <v>7</v>
      </c>
      <c r="H9389">
        <v>140</v>
      </c>
      <c r="I9389" s="6">
        <v>0</v>
      </c>
      <c r="J9389">
        <v>2</v>
      </c>
      <c r="K9389" t="str">
        <f>_xlfn.XLOOKUP(fCompras!F9389,dComprador!$A$2:$A$7,dComprador!$B$2:$B$7)</f>
        <v>Lira</v>
      </c>
      <c r="L9389" t="str">
        <f>_xlfn.XLOOKUP(J9389,dFornecedor!$A$2:$A$6,dFornecedor!$B$2:$B$6)</f>
        <v>Minerva</v>
      </c>
      <c r="M9389" t="str">
        <f>_xlfn.XLOOKUP(G9389,dMateriaPrima!$A$2:$A$12,dMateriaPrima!$B$2:$B$12)</f>
        <v>Poliéster</v>
      </c>
      <c r="N9389" s="2">
        <f>_xlfn.XLOOKUP(G9389,dMateriaPrima!$A$2:$A$12,dMateriaPrima!$C$2:$C$12)</f>
        <v>8</v>
      </c>
      <c r="O9389" s="3">
        <f t="shared" si="730"/>
        <v>1120</v>
      </c>
      <c r="P9389" s="4">
        <f t="shared" si="731"/>
        <v>0</v>
      </c>
      <c r="Q9389" s="3">
        <f t="shared" si="732"/>
        <v>1120</v>
      </c>
      <c r="R9389" t="str">
        <f t="shared" si="733"/>
        <v>Em atraso</v>
      </c>
      <c r="S9389" s="5">
        <f t="shared" si="734"/>
        <v>4</v>
      </c>
    </row>
    <row r="9390" spans="1:19" x14ac:dyDescent="0.25">
      <c r="A9390">
        <v>9389</v>
      </c>
      <c r="B9390" s="1">
        <v>44521</v>
      </c>
      <c r="C9390" s="1">
        <v>44525</v>
      </c>
      <c r="D9390" s="1">
        <v>44528</v>
      </c>
      <c r="E9390" s="1">
        <v>44528</v>
      </c>
      <c r="F9390">
        <v>4</v>
      </c>
      <c r="G9390">
        <v>6</v>
      </c>
      <c r="H9390">
        <v>436</v>
      </c>
      <c r="I9390" s="6">
        <v>0</v>
      </c>
      <c r="J9390">
        <v>2</v>
      </c>
      <c r="K9390" t="str">
        <f>_xlfn.XLOOKUP(fCompras!F9390,dComprador!$A$2:$A$7,dComprador!$B$2:$B$7)</f>
        <v>Lira</v>
      </c>
      <c r="L9390" t="str">
        <f>_xlfn.XLOOKUP(J9390,dFornecedor!$A$2:$A$6,dFornecedor!$B$2:$B$6)</f>
        <v>Minerva</v>
      </c>
      <c r="M9390" t="str">
        <f>_xlfn.XLOOKUP(G9390,dMateriaPrima!$A$2:$A$12,dMateriaPrima!$B$2:$B$12)</f>
        <v>Fio Algodão</v>
      </c>
      <c r="N9390" s="2">
        <f>_xlfn.XLOOKUP(G9390,dMateriaPrima!$A$2:$A$12,dMateriaPrima!$C$2:$C$12)</f>
        <v>55.9</v>
      </c>
      <c r="O9390" s="3">
        <f t="shared" si="730"/>
        <v>24372.399999999998</v>
      </c>
      <c r="P9390" s="4">
        <f t="shared" si="731"/>
        <v>0</v>
      </c>
      <c r="Q9390" s="3">
        <f t="shared" si="732"/>
        <v>24372.399999999998</v>
      </c>
      <c r="R9390" t="str">
        <f t="shared" si="733"/>
        <v>No prazo</v>
      </c>
      <c r="S9390" s="5">
        <f t="shared" si="734"/>
        <v>0</v>
      </c>
    </row>
    <row r="9391" spans="1:19" x14ac:dyDescent="0.25">
      <c r="A9391">
        <v>9390</v>
      </c>
      <c r="B9391" s="1">
        <v>44521</v>
      </c>
      <c r="C9391" s="1">
        <v>44522</v>
      </c>
      <c r="D9391" s="1">
        <v>44542</v>
      </c>
      <c r="E9391" s="1">
        <v>44543</v>
      </c>
      <c r="F9391">
        <v>1</v>
      </c>
      <c r="G9391">
        <v>5</v>
      </c>
      <c r="H9391">
        <v>29</v>
      </c>
      <c r="I9391" s="6">
        <v>0</v>
      </c>
      <c r="J9391">
        <v>3</v>
      </c>
      <c r="K9391" t="str">
        <f>_xlfn.XLOOKUP(fCompras!F9391,dComprador!$A$2:$A$7,dComprador!$B$2:$B$7)</f>
        <v>Alon</v>
      </c>
      <c r="L9391" t="str">
        <f>_xlfn.XLOOKUP(J9391,dFornecedor!$A$2:$A$6,dFornecedor!$B$2:$B$6)</f>
        <v>StepUp</v>
      </c>
      <c r="M9391" t="str">
        <f>_xlfn.XLOOKUP(G9391,dMateriaPrima!$A$2:$A$12,dMateriaPrima!$B$2:$B$12)</f>
        <v>Areia</v>
      </c>
      <c r="N9391" s="2">
        <f>_xlfn.XLOOKUP(G9391,dMateriaPrima!$A$2:$A$12,dMateriaPrima!$C$2:$C$12)</f>
        <v>3.59</v>
      </c>
      <c r="O9391" s="3">
        <f t="shared" si="730"/>
        <v>104.11</v>
      </c>
      <c r="P9391" s="4">
        <f t="shared" si="731"/>
        <v>0</v>
      </c>
      <c r="Q9391" s="3">
        <f t="shared" si="732"/>
        <v>104.11</v>
      </c>
      <c r="R9391" t="str">
        <f t="shared" si="733"/>
        <v>Em atraso</v>
      </c>
      <c r="S9391" s="5">
        <f t="shared" si="734"/>
        <v>1</v>
      </c>
    </row>
    <row r="9392" spans="1:19" x14ac:dyDescent="0.25">
      <c r="A9392">
        <v>9391</v>
      </c>
      <c r="B9392" s="1">
        <v>44521</v>
      </c>
      <c r="C9392" s="1">
        <v>44530</v>
      </c>
      <c r="D9392" s="1">
        <v>44546</v>
      </c>
      <c r="E9392" s="1">
        <v>44550</v>
      </c>
      <c r="F9392">
        <v>1</v>
      </c>
      <c r="G9392">
        <v>5</v>
      </c>
      <c r="H9392">
        <v>90</v>
      </c>
      <c r="I9392" s="6">
        <v>0</v>
      </c>
      <c r="J9392">
        <v>3</v>
      </c>
      <c r="K9392" t="str">
        <f>_xlfn.XLOOKUP(fCompras!F9392,dComprador!$A$2:$A$7,dComprador!$B$2:$B$7)</f>
        <v>Alon</v>
      </c>
      <c r="L9392" t="str">
        <f>_xlfn.XLOOKUP(J9392,dFornecedor!$A$2:$A$6,dFornecedor!$B$2:$B$6)</f>
        <v>StepUp</v>
      </c>
      <c r="M9392" t="str">
        <f>_xlfn.XLOOKUP(G9392,dMateriaPrima!$A$2:$A$12,dMateriaPrima!$B$2:$B$12)</f>
        <v>Areia</v>
      </c>
      <c r="N9392" s="2">
        <f>_xlfn.XLOOKUP(G9392,dMateriaPrima!$A$2:$A$12,dMateriaPrima!$C$2:$C$12)</f>
        <v>3.59</v>
      </c>
      <c r="O9392" s="3">
        <f t="shared" si="730"/>
        <v>323.09999999999997</v>
      </c>
      <c r="P9392" s="4">
        <f t="shared" si="731"/>
        <v>0</v>
      </c>
      <c r="Q9392" s="3">
        <f t="shared" si="732"/>
        <v>323.09999999999997</v>
      </c>
      <c r="R9392" t="str">
        <f t="shared" si="733"/>
        <v>Em atraso</v>
      </c>
      <c r="S9392" s="5">
        <f t="shared" si="734"/>
        <v>4</v>
      </c>
    </row>
    <row r="9393" spans="1:19" x14ac:dyDescent="0.25">
      <c r="A9393">
        <v>9392</v>
      </c>
      <c r="B9393" s="1">
        <v>44521</v>
      </c>
      <c r="C9393" s="1">
        <v>44529</v>
      </c>
      <c r="D9393" s="1">
        <v>44553</v>
      </c>
      <c r="E9393" s="1">
        <v>44556</v>
      </c>
      <c r="F9393">
        <v>1</v>
      </c>
      <c r="G9393">
        <v>5</v>
      </c>
      <c r="H9393">
        <v>371</v>
      </c>
      <c r="I9393" s="6">
        <v>0</v>
      </c>
      <c r="J9393">
        <v>4</v>
      </c>
      <c r="K9393" t="str">
        <f>_xlfn.XLOOKUP(fCompras!F9393,dComprador!$A$2:$A$7,dComprador!$B$2:$B$7)</f>
        <v>Alon</v>
      </c>
      <c r="L9393" t="str">
        <f>_xlfn.XLOOKUP(J9393,dFornecedor!$A$2:$A$6,dFornecedor!$B$2:$B$6)</f>
        <v>AlphaOmega</v>
      </c>
      <c r="M9393" t="str">
        <f>_xlfn.XLOOKUP(G9393,dMateriaPrima!$A$2:$A$12,dMateriaPrima!$B$2:$B$12)</f>
        <v>Areia</v>
      </c>
      <c r="N9393" s="2">
        <f>_xlfn.XLOOKUP(G9393,dMateriaPrima!$A$2:$A$12,dMateriaPrima!$C$2:$C$12)</f>
        <v>3.59</v>
      </c>
      <c r="O9393" s="3">
        <f t="shared" si="730"/>
        <v>1331.8899999999999</v>
      </c>
      <c r="P9393" s="4">
        <f t="shared" si="731"/>
        <v>0</v>
      </c>
      <c r="Q9393" s="3">
        <f t="shared" si="732"/>
        <v>1331.8899999999999</v>
      </c>
      <c r="R9393" t="str">
        <f t="shared" si="733"/>
        <v>Em atraso</v>
      </c>
      <c r="S9393" s="5">
        <f t="shared" si="734"/>
        <v>3</v>
      </c>
    </row>
    <row r="9394" spans="1:19" x14ac:dyDescent="0.25">
      <c r="A9394">
        <v>9393</v>
      </c>
      <c r="B9394" s="1">
        <v>44521</v>
      </c>
      <c r="C9394" s="1">
        <v>44528</v>
      </c>
      <c r="D9394" s="1">
        <v>44552</v>
      </c>
      <c r="E9394" s="1">
        <v>44554</v>
      </c>
      <c r="F9394">
        <v>1</v>
      </c>
      <c r="G9394">
        <v>11</v>
      </c>
      <c r="H9394">
        <v>455</v>
      </c>
      <c r="I9394" s="6">
        <v>0</v>
      </c>
      <c r="J9394">
        <v>2</v>
      </c>
      <c r="K9394" t="str">
        <f>_xlfn.XLOOKUP(fCompras!F9394,dComprador!$A$2:$A$7,dComprador!$B$2:$B$7)</f>
        <v>Alon</v>
      </c>
      <c r="L9394" t="str">
        <f>_xlfn.XLOOKUP(J9394,dFornecedor!$A$2:$A$6,dFornecedor!$B$2:$B$6)</f>
        <v>Minerva</v>
      </c>
      <c r="M9394" t="str">
        <f>_xlfn.XLOOKUP(G9394,dMateriaPrima!$A$2:$A$12,dMateriaPrima!$B$2:$B$12)</f>
        <v>Papel</v>
      </c>
      <c r="N9394" s="2">
        <f>_xlfn.XLOOKUP(G9394,dMateriaPrima!$A$2:$A$12,dMateriaPrima!$C$2:$C$12)</f>
        <v>9</v>
      </c>
      <c r="O9394" s="3">
        <f t="shared" si="730"/>
        <v>4095</v>
      </c>
      <c r="P9394" s="4">
        <f t="shared" si="731"/>
        <v>0</v>
      </c>
      <c r="Q9394" s="3">
        <f t="shared" si="732"/>
        <v>4095</v>
      </c>
      <c r="R9394" t="str">
        <f t="shared" si="733"/>
        <v>Em atraso</v>
      </c>
      <c r="S9394" s="5">
        <f t="shared" si="734"/>
        <v>2</v>
      </c>
    </row>
    <row r="9395" spans="1:19" x14ac:dyDescent="0.25">
      <c r="A9395">
        <v>9394</v>
      </c>
      <c r="B9395" s="1">
        <v>44521</v>
      </c>
      <c r="C9395" s="1">
        <v>44529</v>
      </c>
      <c r="D9395" s="1">
        <v>44552</v>
      </c>
      <c r="E9395" s="1">
        <v>44554</v>
      </c>
      <c r="F9395">
        <v>1</v>
      </c>
      <c r="G9395">
        <v>5</v>
      </c>
      <c r="H9395">
        <v>219</v>
      </c>
      <c r="I9395" s="6">
        <v>0</v>
      </c>
      <c r="J9395">
        <v>2</v>
      </c>
      <c r="K9395" t="str">
        <f>_xlfn.XLOOKUP(fCompras!F9395,dComprador!$A$2:$A$7,dComprador!$B$2:$B$7)</f>
        <v>Alon</v>
      </c>
      <c r="L9395" t="str">
        <f>_xlfn.XLOOKUP(J9395,dFornecedor!$A$2:$A$6,dFornecedor!$B$2:$B$6)</f>
        <v>Minerva</v>
      </c>
      <c r="M9395" t="str">
        <f>_xlfn.XLOOKUP(G9395,dMateriaPrima!$A$2:$A$12,dMateriaPrima!$B$2:$B$12)</f>
        <v>Areia</v>
      </c>
      <c r="N9395" s="2">
        <f>_xlfn.XLOOKUP(G9395,dMateriaPrima!$A$2:$A$12,dMateriaPrima!$C$2:$C$12)</f>
        <v>3.59</v>
      </c>
      <c r="O9395" s="3">
        <f t="shared" si="730"/>
        <v>786.20999999999992</v>
      </c>
      <c r="P9395" s="4">
        <f t="shared" si="731"/>
        <v>0</v>
      </c>
      <c r="Q9395" s="3">
        <f t="shared" si="732"/>
        <v>786.20999999999992</v>
      </c>
      <c r="R9395" t="str">
        <f t="shared" si="733"/>
        <v>Em atraso</v>
      </c>
      <c r="S9395" s="5">
        <f t="shared" si="734"/>
        <v>2</v>
      </c>
    </row>
    <row r="9396" spans="1:19" x14ac:dyDescent="0.25">
      <c r="A9396">
        <v>9395</v>
      </c>
      <c r="B9396" s="1">
        <v>44521</v>
      </c>
      <c r="C9396" s="1">
        <v>44531</v>
      </c>
      <c r="D9396" s="1">
        <v>44544</v>
      </c>
      <c r="E9396" s="1">
        <v>44544</v>
      </c>
      <c r="F9396">
        <v>1</v>
      </c>
      <c r="G9396">
        <v>5</v>
      </c>
      <c r="H9396">
        <v>384</v>
      </c>
      <c r="I9396" s="6">
        <v>0</v>
      </c>
      <c r="J9396">
        <v>1</v>
      </c>
      <c r="K9396" t="str">
        <f>_xlfn.XLOOKUP(fCompras!F9396,dComprador!$A$2:$A$7,dComprador!$B$2:$B$7)</f>
        <v>Alon</v>
      </c>
      <c r="L9396" t="str">
        <f>_xlfn.XLOOKUP(J9396,dFornecedor!$A$2:$A$6,dFornecedor!$B$2:$B$6)</f>
        <v>NorthShore</v>
      </c>
      <c r="M9396" t="str">
        <f>_xlfn.XLOOKUP(G9396,dMateriaPrima!$A$2:$A$12,dMateriaPrima!$B$2:$B$12)</f>
        <v>Areia</v>
      </c>
      <c r="N9396" s="2">
        <f>_xlfn.XLOOKUP(G9396,dMateriaPrima!$A$2:$A$12,dMateriaPrima!$C$2:$C$12)</f>
        <v>3.59</v>
      </c>
      <c r="O9396" s="3">
        <f t="shared" si="730"/>
        <v>1378.56</v>
      </c>
      <c r="P9396" s="4">
        <f t="shared" si="731"/>
        <v>0</v>
      </c>
      <c r="Q9396" s="3">
        <f t="shared" si="732"/>
        <v>1378.56</v>
      </c>
      <c r="R9396" t="str">
        <f t="shared" si="733"/>
        <v>No prazo</v>
      </c>
      <c r="S9396" s="5">
        <f t="shared" si="734"/>
        <v>0</v>
      </c>
    </row>
    <row r="9397" spans="1:19" x14ac:dyDescent="0.25">
      <c r="A9397">
        <v>9396</v>
      </c>
      <c r="B9397" s="1">
        <v>44522</v>
      </c>
      <c r="C9397" s="1">
        <v>44522</v>
      </c>
      <c r="D9397" s="1">
        <v>44529</v>
      </c>
      <c r="E9397" s="1">
        <v>44526</v>
      </c>
      <c r="F9397">
        <v>4</v>
      </c>
      <c r="G9397">
        <v>9</v>
      </c>
      <c r="H9397">
        <v>315</v>
      </c>
      <c r="I9397" s="6">
        <v>0.37</v>
      </c>
      <c r="J9397">
        <v>5</v>
      </c>
      <c r="K9397" t="str">
        <f>_xlfn.XLOOKUP(fCompras!F9397,dComprador!$A$2:$A$7,dComprador!$B$2:$B$7)</f>
        <v>Lira</v>
      </c>
      <c r="L9397" t="str">
        <f>_xlfn.XLOOKUP(J9397,dFornecedor!$A$2:$A$6,dFornecedor!$B$2:$B$6)</f>
        <v>Atlas</v>
      </c>
      <c r="M9397" t="str">
        <f>_xlfn.XLOOKUP(G9397,dMateriaPrima!$A$2:$A$12,dMateriaPrima!$B$2:$B$12)</f>
        <v>Couro</v>
      </c>
      <c r="N9397" s="2">
        <f>_xlfn.XLOOKUP(G9397,dMateriaPrima!$A$2:$A$12,dMateriaPrima!$C$2:$C$12)</f>
        <v>4.4000000000000004</v>
      </c>
      <c r="O9397" s="3">
        <f t="shared" si="730"/>
        <v>1386</v>
      </c>
      <c r="P9397" s="4">
        <f t="shared" si="731"/>
        <v>512.82000000000005</v>
      </c>
      <c r="Q9397" s="3">
        <f t="shared" si="732"/>
        <v>873.18</v>
      </c>
      <c r="R9397" t="str">
        <f t="shared" si="733"/>
        <v>No prazo</v>
      </c>
      <c r="S9397" s="5">
        <f t="shared" si="734"/>
        <v>0</v>
      </c>
    </row>
    <row r="9398" spans="1:19" x14ac:dyDescent="0.25">
      <c r="A9398">
        <v>9397</v>
      </c>
      <c r="B9398" s="1">
        <v>44522</v>
      </c>
      <c r="C9398" s="1">
        <v>44522</v>
      </c>
      <c r="D9398" s="1">
        <v>44527</v>
      </c>
      <c r="E9398" s="1">
        <v>44529</v>
      </c>
      <c r="F9398">
        <v>4</v>
      </c>
      <c r="G9398">
        <v>6</v>
      </c>
      <c r="H9398">
        <v>278</v>
      </c>
      <c r="I9398" s="6">
        <v>0</v>
      </c>
      <c r="J9398">
        <v>2</v>
      </c>
      <c r="K9398" t="str">
        <f>_xlfn.XLOOKUP(fCompras!F9398,dComprador!$A$2:$A$7,dComprador!$B$2:$B$7)</f>
        <v>Lira</v>
      </c>
      <c r="L9398" t="str">
        <f>_xlfn.XLOOKUP(J9398,dFornecedor!$A$2:$A$6,dFornecedor!$B$2:$B$6)</f>
        <v>Minerva</v>
      </c>
      <c r="M9398" t="str">
        <f>_xlfn.XLOOKUP(G9398,dMateriaPrima!$A$2:$A$12,dMateriaPrima!$B$2:$B$12)</f>
        <v>Fio Algodão</v>
      </c>
      <c r="N9398" s="2">
        <f>_xlfn.XLOOKUP(G9398,dMateriaPrima!$A$2:$A$12,dMateriaPrima!$C$2:$C$12)</f>
        <v>55.9</v>
      </c>
      <c r="O9398" s="3">
        <f t="shared" si="730"/>
        <v>15540.199999999999</v>
      </c>
      <c r="P9398" s="4">
        <f t="shared" si="731"/>
        <v>0</v>
      </c>
      <c r="Q9398" s="3">
        <f t="shared" si="732"/>
        <v>15540.199999999999</v>
      </c>
      <c r="R9398" t="str">
        <f t="shared" si="733"/>
        <v>Em atraso</v>
      </c>
      <c r="S9398" s="5">
        <f t="shared" si="734"/>
        <v>2</v>
      </c>
    </row>
    <row r="9399" spans="1:19" x14ac:dyDescent="0.25">
      <c r="A9399">
        <v>9398</v>
      </c>
      <c r="B9399" s="1">
        <v>44522</v>
      </c>
      <c r="C9399" s="1">
        <v>44522</v>
      </c>
      <c r="D9399" s="1">
        <v>44533</v>
      </c>
      <c r="E9399" s="1">
        <v>44540</v>
      </c>
      <c r="F9399">
        <v>4</v>
      </c>
      <c r="G9399">
        <v>7</v>
      </c>
      <c r="H9399">
        <v>171</v>
      </c>
      <c r="I9399" s="6">
        <v>0</v>
      </c>
      <c r="J9399">
        <v>4</v>
      </c>
      <c r="K9399" t="str">
        <f>_xlfn.XLOOKUP(fCompras!F9399,dComprador!$A$2:$A$7,dComprador!$B$2:$B$7)</f>
        <v>Lira</v>
      </c>
      <c r="L9399" t="str">
        <f>_xlfn.XLOOKUP(J9399,dFornecedor!$A$2:$A$6,dFornecedor!$B$2:$B$6)</f>
        <v>AlphaOmega</v>
      </c>
      <c r="M9399" t="str">
        <f>_xlfn.XLOOKUP(G9399,dMateriaPrima!$A$2:$A$12,dMateriaPrima!$B$2:$B$12)</f>
        <v>Poliéster</v>
      </c>
      <c r="N9399" s="2">
        <f>_xlfn.XLOOKUP(G9399,dMateriaPrima!$A$2:$A$12,dMateriaPrima!$C$2:$C$12)</f>
        <v>8</v>
      </c>
      <c r="O9399" s="3">
        <f t="shared" si="730"/>
        <v>1368</v>
      </c>
      <c r="P9399" s="4">
        <f t="shared" si="731"/>
        <v>0</v>
      </c>
      <c r="Q9399" s="3">
        <f t="shared" si="732"/>
        <v>1368</v>
      </c>
      <c r="R9399" t="str">
        <f t="shared" si="733"/>
        <v>Em atraso</v>
      </c>
      <c r="S9399" s="5">
        <f t="shared" si="734"/>
        <v>7</v>
      </c>
    </row>
    <row r="9400" spans="1:19" x14ac:dyDescent="0.25">
      <c r="A9400">
        <v>9399</v>
      </c>
      <c r="B9400" s="1">
        <v>44522</v>
      </c>
      <c r="C9400" s="1">
        <v>44528</v>
      </c>
      <c r="D9400" s="1">
        <v>44529</v>
      </c>
      <c r="E9400" s="1">
        <v>44532</v>
      </c>
      <c r="F9400">
        <v>4</v>
      </c>
      <c r="G9400">
        <v>8</v>
      </c>
      <c r="H9400">
        <v>152</v>
      </c>
      <c r="I9400" s="6">
        <v>0</v>
      </c>
      <c r="J9400">
        <v>2</v>
      </c>
      <c r="K9400" t="str">
        <f>_xlfn.XLOOKUP(fCompras!F9400,dComprador!$A$2:$A$7,dComprador!$B$2:$B$7)</f>
        <v>Lira</v>
      </c>
      <c r="L9400" t="str">
        <f>_xlfn.XLOOKUP(J9400,dFornecedor!$A$2:$A$6,dFornecedor!$B$2:$B$6)</f>
        <v>Minerva</v>
      </c>
      <c r="M9400" t="str">
        <f>_xlfn.XLOOKUP(G9400,dMateriaPrima!$A$2:$A$12,dMateriaPrima!$B$2:$B$12)</f>
        <v>Cimento</v>
      </c>
      <c r="N9400" s="2">
        <f>_xlfn.XLOOKUP(G9400,dMateriaPrima!$A$2:$A$12,dMateriaPrima!$C$2:$C$12)</f>
        <v>23</v>
      </c>
      <c r="O9400" s="3">
        <f t="shared" si="730"/>
        <v>3496</v>
      </c>
      <c r="P9400" s="4">
        <f t="shared" si="731"/>
        <v>0</v>
      </c>
      <c r="Q9400" s="3">
        <f t="shared" si="732"/>
        <v>3496</v>
      </c>
      <c r="R9400" t="str">
        <f t="shared" si="733"/>
        <v>Em atraso</v>
      </c>
      <c r="S9400" s="5">
        <f t="shared" si="734"/>
        <v>3</v>
      </c>
    </row>
    <row r="9401" spans="1:19" x14ac:dyDescent="0.25">
      <c r="A9401">
        <v>9400</v>
      </c>
      <c r="B9401" s="1">
        <v>44522</v>
      </c>
      <c r="C9401" s="1">
        <v>44530</v>
      </c>
      <c r="D9401" s="1">
        <v>44532</v>
      </c>
      <c r="E9401" s="1">
        <v>44537</v>
      </c>
      <c r="F9401">
        <v>4</v>
      </c>
      <c r="G9401">
        <v>7</v>
      </c>
      <c r="H9401">
        <v>167</v>
      </c>
      <c r="I9401" s="6">
        <v>0</v>
      </c>
      <c r="J9401">
        <v>2</v>
      </c>
      <c r="K9401" t="str">
        <f>_xlfn.XLOOKUP(fCompras!F9401,dComprador!$A$2:$A$7,dComprador!$B$2:$B$7)</f>
        <v>Lira</v>
      </c>
      <c r="L9401" t="str">
        <f>_xlfn.XLOOKUP(J9401,dFornecedor!$A$2:$A$6,dFornecedor!$B$2:$B$6)</f>
        <v>Minerva</v>
      </c>
      <c r="M9401" t="str">
        <f>_xlfn.XLOOKUP(G9401,dMateriaPrima!$A$2:$A$12,dMateriaPrima!$B$2:$B$12)</f>
        <v>Poliéster</v>
      </c>
      <c r="N9401" s="2">
        <f>_xlfn.XLOOKUP(G9401,dMateriaPrima!$A$2:$A$12,dMateriaPrima!$C$2:$C$12)</f>
        <v>8</v>
      </c>
      <c r="O9401" s="3">
        <f t="shared" si="730"/>
        <v>1336</v>
      </c>
      <c r="P9401" s="4">
        <f t="shared" si="731"/>
        <v>0</v>
      </c>
      <c r="Q9401" s="3">
        <f t="shared" si="732"/>
        <v>1336</v>
      </c>
      <c r="R9401" t="str">
        <f t="shared" si="733"/>
        <v>Em atraso</v>
      </c>
      <c r="S9401" s="5">
        <f t="shared" si="734"/>
        <v>5</v>
      </c>
    </row>
    <row r="9402" spans="1:19" x14ac:dyDescent="0.25">
      <c r="A9402">
        <v>9401</v>
      </c>
      <c r="B9402" s="1">
        <v>44522</v>
      </c>
      <c r="C9402" s="1">
        <v>44524</v>
      </c>
      <c r="D9402" s="1">
        <v>44541</v>
      </c>
      <c r="E9402" s="1">
        <v>44543</v>
      </c>
      <c r="F9402">
        <v>1</v>
      </c>
      <c r="G9402">
        <v>1</v>
      </c>
      <c r="H9402">
        <v>120</v>
      </c>
      <c r="I9402" s="6">
        <v>0.28000000000000003</v>
      </c>
      <c r="J9402">
        <v>4</v>
      </c>
      <c r="K9402" t="str">
        <f>_xlfn.XLOOKUP(fCompras!F9402,dComprador!$A$2:$A$7,dComprador!$B$2:$B$7)</f>
        <v>Alon</v>
      </c>
      <c r="L9402" t="str">
        <f>_xlfn.XLOOKUP(J9402,dFornecedor!$A$2:$A$6,dFornecedor!$B$2:$B$6)</f>
        <v>AlphaOmega</v>
      </c>
      <c r="M9402" t="str">
        <f>_xlfn.XLOOKUP(G9402,dMateriaPrima!$A$2:$A$12,dMateriaPrima!$B$2:$B$12)</f>
        <v>Tecido</v>
      </c>
      <c r="N9402" s="2">
        <f>_xlfn.XLOOKUP(G9402,dMateriaPrima!$A$2:$A$12,dMateriaPrima!$C$2:$C$12)</f>
        <v>18</v>
      </c>
      <c r="O9402" s="3">
        <f t="shared" si="730"/>
        <v>2160</v>
      </c>
      <c r="P9402" s="4">
        <f t="shared" si="731"/>
        <v>604.80000000000007</v>
      </c>
      <c r="Q9402" s="3">
        <f t="shared" si="732"/>
        <v>1555.1999999999998</v>
      </c>
      <c r="R9402" t="str">
        <f t="shared" si="733"/>
        <v>Em atraso</v>
      </c>
      <c r="S9402" s="5">
        <f t="shared" si="734"/>
        <v>2</v>
      </c>
    </row>
    <row r="9403" spans="1:19" x14ac:dyDescent="0.25">
      <c r="A9403">
        <v>9402</v>
      </c>
      <c r="B9403" s="1">
        <v>44522</v>
      </c>
      <c r="C9403" s="1">
        <v>44531</v>
      </c>
      <c r="D9403" s="1">
        <v>44538</v>
      </c>
      <c r="E9403" s="1">
        <v>44540</v>
      </c>
      <c r="F9403">
        <v>1</v>
      </c>
      <c r="G9403">
        <v>9</v>
      </c>
      <c r="H9403">
        <v>36</v>
      </c>
      <c r="I9403" s="6">
        <v>0</v>
      </c>
      <c r="J9403">
        <v>3</v>
      </c>
      <c r="K9403" t="str">
        <f>_xlfn.XLOOKUP(fCompras!F9403,dComprador!$A$2:$A$7,dComprador!$B$2:$B$7)</f>
        <v>Alon</v>
      </c>
      <c r="L9403" t="str">
        <f>_xlfn.XLOOKUP(J9403,dFornecedor!$A$2:$A$6,dFornecedor!$B$2:$B$6)</f>
        <v>StepUp</v>
      </c>
      <c r="M9403" t="str">
        <f>_xlfn.XLOOKUP(G9403,dMateriaPrima!$A$2:$A$12,dMateriaPrima!$B$2:$B$12)</f>
        <v>Couro</v>
      </c>
      <c r="N9403" s="2">
        <f>_xlfn.XLOOKUP(G9403,dMateriaPrima!$A$2:$A$12,dMateriaPrima!$C$2:$C$12)</f>
        <v>4.4000000000000004</v>
      </c>
      <c r="O9403" s="3">
        <f t="shared" si="730"/>
        <v>158.4</v>
      </c>
      <c r="P9403" s="4">
        <f t="shared" si="731"/>
        <v>0</v>
      </c>
      <c r="Q9403" s="3">
        <f t="shared" si="732"/>
        <v>158.4</v>
      </c>
      <c r="R9403" t="str">
        <f t="shared" si="733"/>
        <v>Em atraso</v>
      </c>
      <c r="S9403" s="5">
        <f t="shared" si="734"/>
        <v>2</v>
      </c>
    </row>
    <row r="9404" spans="1:19" x14ac:dyDescent="0.25">
      <c r="A9404">
        <v>9403</v>
      </c>
      <c r="B9404" s="1">
        <v>44522</v>
      </c>
      <c r="C9404" s="1">
        <v>44524</v>
      </c>
      <c r="D9404" s="1">
        <v>44540</v>
      </c>
      <c r="E9404" s="1">
        <v>44543</v>
      </c>
      <c r="F9404">
        <v>1</v>
      </c>
      <c r="G9404">
        <v>9</v>
      </c>
      <c r="H9404">
        <v>297</v>
      </c>
      <c r="I9404" s="6">
        <v>0</v>
      </c>
      <c r="J9404">
        <v>4</v>
      </c>
      <c r="K9404" t="str">
        <f>_xlfn.XLOOKUP(fCompras!F9404,dComprador!$A$2:$A$7,dComprador!$B$2:$B$7)</f>
        <v>Alon</v>
      </c>
      <c r="L9404" t="str">
        <f>_xlfn.XLOOKUP(J9404,dFornecedor!$A$2:$A$6,dFornecedor!$B$2:$B$6)</f>
        <v>AlphaOmega</v>
      </c>
      <c r="M9404" t="str">
        <f>_xlfn.XLOOKUP(G9404,dMateriaPrima!$A$2:$A$12,dMateriaPrima!$B$2:$B$12)</f>
        <v>Couro</v>
      </c>
      <c r="N9404" s="2">
        <f>_xlfn.XLOOKUP(G9404,dMateriaPrima!$A$2:$A$12,dMateriaPrima!$C$2:$C$12)</f>
        <v>4.4000000000000004</v>
      </c>
      <c r="O9404" s="3">
        <f t="shared" si="730"/>
        <v>1306.8000000000002</v>
      </c>
      <c r="P9404" s="4">
        <f t="shared" si="731"/>
        <v>0</v>
      </c>
      <c r="Q9404" s="3">
        <f t="shared" si="732"/>
        <v>1306.8000000000002</v>
      </c>
      <c r="R9404" t="str">
        <f t="shared" si="733"/>
        <v>Em atraso</v>
      </c>
      <c r="S9404" s="5">
        <f t="shared" si="734"/>
        <v>3</v>
      </c>
    </row>
    <row r="9405" spans="1:19" x14ac:dyDescent="0.25">
      <c r="A9405">
        <v>9404</v>
      </c>
      <c r="B9405" s="1">
        <v>44522</v>
      </c>
      <c r="C9405" s="1">
        <v>44529</v>
      </c>
      <c r="D9405" s="1">
        <v>44543</v>
      </c>
      <c r="E9405" s="1">
        <v>44542</v>
      </c>
      <c r="F9405">
        <v>1</v>
      </c>
      <c r="G9405">
        <v>5</v>
      </c>
      <c r="H9405">
        <v>14</v>
      </c>
      <c r="I9405" s="6">
        <v>0</v>
      </c>
      <c r="J9405">
        <v>5</v>
      </c>
      <c r="K9405" t="str">
        <f>_xlfn.XLOOKUP(fCompras!F9405,dComprador!$A$2:$A$7,dComprador!$B$2:$B$7)</f>
        <v>Alon</v>
      </c>
      <c r="L9405" t="str">
        <f>_xlfn.XLOOKUP(J9405,dFornecedor!$A$2:$A$6,dFornecedor!$B$2:$B$6)</f>
        <v>Atlas</v>
      </c>
      <c r="M9405" t="str">
        <f>_xlfn.XLOOKUP(G9405,dMateriaPrima!$A$2:$A$12,dMateriaPrima!$B$2:$B$12)</f>
        <v>Areia</v>
      </c>
      <c r="N9405" s="2">
        <f>_xlfn.XLOOKUP(G9405,dMateriaPrima!$A$2:$A$12,dMateriaPrima!$C$2:$C$12)</f>
        <v>3.59</v>
      </c>
      <c r="O9405" s="3">
        <f t="shared" si="730"/>
        <v>50.26</v>
      </c>
      <c r="P9405" s="4">
        <f t="shared" si="731"/>
        <v>0</v>
      </c>
      <c r="Q9405" s="3">
        <f t="shared" si="732"/>
        <v>50.26</v>
      </c>
      <c r="R9405" t="str">
        <f t="shared" si="733"/>
        <v>No prazo</v>
      </c>
      <c r="S9405" s="5">
        <f t="shared" si="734"/>
        <v>0</v>
      </c>
    </row>
    <row r="9406" spans="1:19" x14ac:dyDescent="0.25">
      <c r="A9406">
        <v>9405</v>
      </c>
      <c r="B9406" s="1">
        <v>44522</v>
      </c>
      <c r="C9406" s="1">
        <v>44532</v>
      </c>
      <c r="D9406" s="1">
        <v>44553</v>
      </c>
      <c r="E9406" s="1">
        <v>44555</v>
      </c>
      <c r="F9406">
        <v>1</v>
      </c>
      <c r="G9406">
        <v>1</v>
      </c>
      <c r="H9406">
        <v>154</v>
      </c>
      <c r="I9406" s="6">
        <v>0</v>
      </c>
      <c r="J9406">
        <v>3</v>
      </c>
      <c r="K9406" t="str">
        <f>_xlfn.XLOOKUP(fCompras!F9406,dComprador!$A$2:$A$7,dComprador!$B$2:$B$7)</f>
        <v>Alon</v>
      </c>
      <c r="L9406" t="str">
        <f>_xlfn.XLOOKUP(J9406,dFornecedor!$A$2:$A$6,dFornecedor!$B$2:$B$6)</f>
        <v>StepUp</v>
      </c>
      <c r="M9406" t="str">
        <f>_xlfn.XLOOKUP(G9406,dMateriaPrima!$A$2:$A$12,dMateriaPrima!$B$2:$B$12)</f>
        <v>Tecido</v>
      </c>
      <c r="N9406" s="2">
        <f>_xlfn.XLOOKUP(G9406,dMateriaPrima!$A$2:$A$12,dMateriaPrima!$C$2:$C$12)</f>
        <v>18</v>
      </c>
      <c r="O9406" s="3">
        <f t="shared" si="730"/>
        <v>2772</v>
      </c>
      <c r="P9406" s="4">
        <f t="shared" si="731"/>
        <v>0</v>
      </c>
      <c r="Q9406" s="3">
        <f t="shared" si="732"/>
        <v>2772</v>
      </c>
      <c r="R9406" t="str">
        <f t="shared" si="733"/>
        <v>Em atraso</v>
      </c>
      <c r="S9406" s="5">
        <f t="shared" si="734"/>
        <v>2</v>
      </c>
    </row>
    <row r="9407" spans="1:19" x14ac:dyDescent="0.25">
      <c r="A9407">
        <v>9406</v>
      </c>
      <c r="B9407" s="1">
        <v>44522</v>
      </c>
      <c r="C9407" s="1">
        <v>44526</v>
      </c>
      <c r="D9407" s="1">
        <v>44556</v>
      </c>
      <c r="E9407" s="1">
        <v>44555</v>
      </c>
      <c r="F9407">
        <v>1</v>
      </c>
      <c r="G9407">
        <v>7</v>
      </c>
      <c r="H9407">
        <v>539</v>
      </c>
      <c r="I9407" s="6">
        <v>0</v>
      </c>
      <c r="J9407">
        <v>2</v>
      </c>
      <c r="K9407" t="str">
        <f>_xlfn.XLOOKUP(fCompras!F9407,dComprador!$A$2:$A$7,dComprador!$B$2:$B$7)</f>
        <v>Alon</v>
      </c>
      <c r="L9407" t="str">
        <f>_xlfn.XLOOKUP(J9407,dFornecedor!$A$2:$A$6,dFornecedor!$B$2:$B$6)</f>
        <v>Minerva</v>
      </c>
      <c r="M9407" t="str">
        <f>_xlfn.XLOOKUP(G9407,dMateriaPrima!$A$2:$A$12,dMateriaPrima!$B$2:$B$12)</f>
        <v>Poliéster</v>
      </c>
      <c r="N9407" s="2">
        <f>_xlfn.XLOOKUP(G9407,dMateriaPrima!$A$2:$A$12,dMateriaPrima!$C$2:$C$12)</f>
        <v>8</v>
      </c>
      <c r="O9407" s="3">
        <f t="shared" si="730"/>
        <v>4312</v>
      </c>
      <c r="P9407" s="4">
        <f t="shared" si="731"/>
        <v>0</v>
      </c>
      <c r="Q9407" s="3">
        <f t="shared" si="732"/>
        <v>4312</v>
      </c>
      <c r="R9407" t="str">
        <f t="shared" si="733"/>
        <v>No prazo</v>
      </c>
      <c r="S9407" s="5">
        <f t="shared" si="734"/>
        <v>0</v>
      </c>
    </row>
    <row r="9408" spans="1:19" x14ac:dyDescent="0.25">
      <c r="A9408">
        <v>9407</v>
      </c>
      <c r="B9408" s="1">
        <v>44522</v>
      </c>
      <c r="C9408" s="1">
        <v>44522</v>
      </c>
      <c r="D9408" s="1">
        <v>44555</v>
      </c>
      <c r="E9408" s="1">
        <v>44557</v>
      </c>
      <c r="F9408">
        <v>1</v>
      </c>
      <c r="G9408">
        <v>11</v>
      </c>
      <c r="H9408">
        <v>418</v>
      </c>
      <c r="I9408" s="6">
        <v>0</v>
      </c>
      <c r="J9408">
        <v>2</v>
      </c>
      <c r="K9408" t="str">
        <f>_xlfn.XLOOKUP(fCompras!F9408,dComprador!$A$2:$A$7,dComprador!$B$2:$B$7)</f>
        <v>Alon</v>
      </c>
      <c r="L9408" t="str">
        <f>_xlfn.XLOOKUP(J9408,dFornecedor!$A$2:$A$6,dFornecedor!$B$2:$B$6)</f>
        <v>Minerva</v>
      </c>
      <c r="M9408" t="str">
        <f>_xlfn.XLOOKUP(G9408,dMateriaPrima!$A$2:$A$12,dMateriaPrima!$B$2:$B$12)</f>
        <v>Papel</v>
      </c>
      <c r="N9408" s="2">
        <f>_xlfn.XLOOKUP(G9408,dMateriaPrima!$A$2:$A$12,dMateriaPrima!$C$2:$C$12)</f>
        <v>9</v>
      </c>
      <c r="O9408" s="3">
        <f t="shared" si="730"/>
        <v>3762</v>
      </c>
      <c r="P9408" s="4">
        <f t="shared" si="731"/>
        <v>0</v>
      </c>
      <c r="Q9408" s="3">
        <f t="shared" si="732"/>
        <v>3762</v>
      </c>
      <c r="R9408" t="str">
        <f t="shared" si="733"/>
        <v>Em atraso</v>
      </c>
      <c r="S9408" s="5">
        <f t="shared" si="734"/>
        <v>2</v>
      </c>
    </row>
    <row r="9409" spans="1:19" x14ac:dyDescent="0.25">
      <c r="A9409">
        <v>9408</v>
      </c>
      <c r="B9409" s="1">
        <v>44522</v>
      </c>
      <c r="C9409" s="1">
        <v>44523</v>
      </c>
      <c r="D9409" s="1">
        <v>44546</v>
      </c>
      <c r="E9409" s="1">
        <v>44546</v>
      </c>
      <c r="F9409">
        <v>1</v>
      </c>
      <c r="G9409">
        <v>5</v>
      </c>
      <c r="H9409">
        <v>94</v>
      </c>
      <c r="I9409" s="6">
        <v>0</v>
      </c>
      <c r="J9409">
        <v>3</v>
      </c>
      <c r="K9409" t="str">
        <f>_xlfn.XLOOKUP(fCompras!F9409,dComprador!$A$2:$A$7,dComprador!$B$2:$B$7)</f>
        <v>Alon</v>
      </c>
      <c r="L9409" t="str">
        <f>_xlfn.XLOOKUP(J9409,dFornecedor!$A$2:$A$6,dFornecedor!$B$2:$B$6)</f>
        <v>StepUp</v>
      </c>
      <c r="M9409" t="str">
        <f>_xlfn.XLOOKUP(G9409,dMateriaPrima!$A$2:$A$12,dMateriaPrima!$B$2:$B$12)</f>
        <v>Areia</v>
      </c>
      <c r="N9409" s="2">
        <f>_xlfn.XLOOKUP(G9409,dMateriaPrima!$A$2:$A$12,dMateriaPrima!$C$2:$C$12)</f>
        <v>3.59</v>
      </c>
      <c r="O9409" s="3">
        <f t="shared" si="730"/>
        <v>337.46</v>
      </c>
      <c r="P9409" s="4">
        <f t="shared" si="731"/>
        <v>0</v>
      </c>
      <c r="Q9409" s="3">
        <f t="shared" si="732"/>
        <v>337.46</v>
      </c>
      <c r="R9409" t="str">
        <f t="shared" si="733"/>
        <v>No prazo</v>
      </c>
      <c r="S9409" s="5">
        <f t="shared" si="734"/>
        <v>0</v>
      </c>
    </row>
    <row r="9410" spans="1:19" x14ac:dyDescent="0.25">
      <c r="A9410">
        <v>9409</v>
      </c>
      <c r="B9410" s="1">
        <v>44523</v>
      </c>
      <c r="C9410" s="1">
        <v>44532</v>
      </c>
      <c r="D9410" s="1">
        <v>44533</v>
      </c>
      <c r="E9410" s="1">
        <v>44535</v>
      </c>
      <c r="F9410">
        <v>4</v>
      </c>
      <c r="G9410">
        <v>4</v>
      </c>
      <c r="H9410">
        <v>1</v>
      </c>
      <c r="I9410" s="6">
        <v>0</v>
      </c>
      <c r="J9410">
        <v>3</v>
      </c>
      <c r="K9410" t="str">
        <f>_xlfn.XLOOKUP(fCompras!F9410,dComprador!$A$2:$A$7,dComprador!$B$2:$B$7)</f>
        <v>Lira</v>
      </c>
      <c r="L9410" t="str">
        <f>_xlfn.XLOOKUP(J9410,dFornecedor!$A$2:$A$6,dFornecedor!$B$2:$B$6)</f>
        <v>StepUp</v>
      </c>
      <c r="M9410" t="str">
        <f>_xlfn.XLOOKUP(G9410,dMateriaPrima!$A$2:$A$12,dMateriaPrima!$B$2:$B$12)</f>
        <v>Madeira</v>
      </c>
      <c r="N9410" s="2">
        <f>_xlfn.XLOOKUP(G9410,dMateriaPrima!$A$2:$A$12,dMateriaPrima!$C$2:$C$12)</f>
        <v>168</v>
      </c>
      <c r="O9410" s="3">
        <f t="shared" si="730"/>
        <v>168</v>
      </c>
      <c r="P9410" s="4">
        <f t="shared" si="731"/>
        <v>0</v>
      </c>
      <c r="Q9410" s="3">
        <f t="shared" si="732"/>
        <v>168</v>
      </c>
      <c r="R9410" t="str">
        <f t="shared" si="733"/>
        <v>Em atraso</v>
      </c>
      <c r="S9410" s="5">
        <f t="shared" si="734"/>
        <v>2</v>
      </c>
    </row>
    <row r="9411" spans="1:19" x14ac:dyDescent="0.25">
      <c r="A9411">
        <v>9410</v>
      </c>
      <c r="B9411" s="1">
        <v>44523</v>
      </c>
      <c r="C9411" s="1">
        <v>44524</v>
      </c>
      <c r="D9411" s="1">
        <v>44529</v>
      </c>
      <c r="E9411" s="1">
        <v>44533</v>
      </c>
      <c r="F9411">
        <v>4</v>
      </c>
      <c r="G9411">
        <v>5</v>
      </c>
      <c r="H9411">
        <v>48</v>
      </c>
      <c r="I9411" s="6">
        <v>0</v>
      </c>
      <c r="J9411">
        <v>3</v>
      </c>
      <c r="K9411" t="str">
        <f>_xlfn.XLOOKUP(fCompras!F9411,dComprador!$A$2:$A$7,dComprador!$B$2:$B$7)</f>
        <v>Lira</v>
      </c>
      <c r="L9411" t="str">
        <f>_xlfn.XLOOKUP(J9411,dFornecedor!$A$2:$A$6,dFornecedor!$B$2:$B$6)</f>
        <v>StepUp</v>
      </c>
      <c r="M9411" t="str">
        <f>_xlfn.XLOOKUP(G9411,dMateriaPrima!$A$2:$A$12,dMateriaPrima!$B$2:$B$12)</f>
        <v>Areia</v>
      </c>
      <c r="N9411" s="2">
        <f>_xlfn.XLOOKUP(G9411,dMateriaPrima!$A$2:$A$12,dMateriaPrima!$C$2:$C$12)</f>
        <v>3.59</v>
      </c>
      <c r="O9411" s="3">
        <f t="shared" ref="O9411:O9474" si="735">PRODUCT(H9411,N9411)</f>
        <v>172.32</v>
      </c>
      <c r="P9411" s="4">
        <f t="shared" ref="P9411:P9474" si="736">PRODUCT(O9411,I9411)</f>
        <v>0</v>
      </c>
      <c r="Q9411" s="3">
        <f t="shared" ref="Q9411:Q9474" si="737">O9411-P9411</f>
        <v>172.32</v>
      </c>
      <c r="R9411" t="str">
        <f t="shared" ref="R9411:R9474" si="738">IF(E9411&lt;=D9411,"No prazo",IF(E9411&gt;D9411,"Em atraso"))</f>
        <v>Em atraso</v>
      </c>
      <c r="S9411" s="5">
        <f t="shared" ref="S9411:S9474" si="739">IF(E9411 &gt;D9411, E9411-D9411,0)</f>
        <v>4</v>
      </c>
    </row>
    <row r="9412" spans="1:19" x14ac:dyDescent="0.25">
      <c r="A9412">
        <v>9411</v>
      </c>
      <c r="B9412" s="1">
        <v>44523</v>
      </c>
      <c r="C9412" s="1">
        <v>44531</v>
      </c>
      <c r="D9412" s="1">
        <v>44535</v>
      </c>
      <c r="E9412" s="1">
        <v>44536</v>
      </c>
      <c r="F9412">
        <v>4</v>
      </c>
      <c r="G9412">
        <v>6</v>
      </c>
      <c r="H9412">
        <v>142</v>
      </c>
      <c r="I9412" s="6">
        <v>0</v>
      </c>
      <c r="J9412">
        <v>5</v>
      </c>
      <c r="K9412" t="str">
        <f>_xlfn.XLOOKUP(fCompras!F9412,dComprador!$A$2:$A$7,dComprador!$B$2:$B$7)</f>
        <v>Lira</v>
      </c>
      <c r="L9412" t="str">
        <f>_xlfn.XLOOKUP(J9412,dFornecedor!$A$2:$A$6,dFornecedor!$B$2:$B$6)</f>
        <v>Atlas</v>
      </c>
      <c r="M9412" t="str">
        <f>_xlfn.XLOOKUP(G9412,dMateriaPrima!$A$2:$A$12,dMateriaPrima!$B$2:$B$12)</f>
        <v>Fio Algodão</v>
      </c>
      <c r="N9412" s="2">
        <f>_xlfn.XLOOKUP(G9412,dMateriaPrima!$A$2:$A$12,dMateriaPrima!$C$2:$C$12)</f>
        <v>55.9</v>
      </c>
      <c r="O9412" s="3">
        <f t="shared" si="735"/>
        <v>7937.8</v>
      </c>
      <c r="P9412" s="4">
        <f t="shared" si="736"/>
        <v>0</v>
      </c>
      <c r="Q9412" s="3">
        <f t="shared" si="737"/>
        <v>7937.8</v>
      </c>
      <c r="R9412" t="str">
        <f t="shared" si="738"/>
        <v>Em atraso</v>
      </c>
      <c r="S9412" s="5">
        <f t="shared" si="739"/>
        <v>1</v>
      </c>
    </row>
    <row r="9413" spans="1:19" x14ac:dyDescent="0.25">
      <c r="A9413">
        <v>9412</v>
      </c>
      <c r="B9413" s="1">
        <v>44523</v>
      </c>
      <c r="C9413" s="1">
        <v>44527</v>
      </c>
      <c r="D9413" s="1">
        <v>44543</v>
      </c>
      <c r="E9413" s="1">
        <v>44544</v>
      </c>
      <c r="F9413">
        <v>1</v>
      </c>
      <c r="G9413">
        <v>4</v>
      </c>
      <c r="H9413">
        <v>256</v>
      </c>
      <c r="I9413" s="6">
        <v>0</v>
      </c>
      <c r="J9413">
        <v>1</v>
      </c>
      <c r="K9413" t="str">
        <f>_xlfn.XLOOKUP(fCompras!F9413,dComprador!$A$2:$A$7,dComprador!$B$2:$B$7)</f>
        <v>Alon</v>
      </c>
      <c r="L9413" t="str">
        <f>_xlfn.XLOOKUP(J9413,dFornecedor!$A$2:$A$6,dFornecedor!$B$2:$B$6)</f>
        <v>NorthShore</v>
      </c>
      <c r="M9413" t="str">
        <f>_xlfn.XLOOKUP(G9413,dMateriaPrima!$A$2:$A$12,dMateriaPrima!$B$2:$B$12)</f>
        <v>Madeira</v>
      </c>
      <c r="N9413" s="2">
        <f>_xlfn.XLOOKUP(G9413,dMateriaPrima!$A$2:$A$12,dMateriaPrima!$C$2:$C$12)</f>
        <v>168</v>
      </c>
      <c r="O9413" s="3">
        <f t="shared" si="735"/>
        <v>43008</v>
      </c>
      <c r="P9413" s="4">
        <f t="shared" si="736"/>
        <v>0</v>
      </c>
      <c r="Q9413" s="3">
        <f t="shared" si="737"/>
        <v>43008</v>
      </c>
      <c r="R9413" t="str">
        <f t="shared" si="738"/>
        <v>Em atraso</v>
      </c>
      <c r="S9413" s="5">
        <f t="shared" si="739"/>
        <v>1</v>
      </c>
    </row>
    <row r="9414" spans="1:19" x14ac:dyDescent="0.25">
      <c r="A9414">
        <v>9413</v>
      </c>
      <c r="B9414" s="1">
        <v>44523</v>
      </c>
      <c r="C9414" s="1">
        <v>44524</v>
      </c>
      <c r="D9414" s="1">
        <v>44543</v>
      </c>
      <c r="E9414" s="1">
        <v>44543</v>
      </c>
      <c r="F9414">
        <v>1</v>
      </c>
      <c r="G9414">
        <v>5</v>
      </c>
      <c r="H9414">
        <v>103</v>
      </c>
      <c r="I9414" s="6">
        <v>0</v>
      </c>
      <c r="J9414">
        <v>3</v>
      </c>
      <c r="K9414" t="str">
        <f>_xlfn.XLOOKUP(fCompras!F9414,dComprador!$A$2:$A$7,dComprador!$B$2:$B$7)</f>
        <v>Alon</v>
      </c>
      <c r="L9414" t="str">
        <f>_xlfn.XLOOKUP(J9414,dFornecedor!$A$2:$A$6,dFornecedor!$B$2:$B$6)</f>
        <v>StepUp</v>
      </c>
      <c r="M9414" t="str">
        <f>_xlfn.XLOOKUP(G9414,dMateriaPrima!$A$2:$A$12,dMateriaPrima!$B$2:$B$12)</f>
        <v>Areia</v>
      </c>
      <c r="N9414" s="2">
        <f>_xlfn.XLOOKUP(G9414,dMateriaPrima!$A$2:$A$12,dMateriaPrima!$C$2:$C$12)</f>
        <v>3.59</v>
      </c>
      <c r="O9414" s="3">
        <f t="shared" si="735"/>
        <v>369.77</v>
      </c>
      <c r="P9414" s="4">
        <f t="shared" si="736"/>
        <v>0</v>
      </c>
      <c r="Q9414" s="3">
        <f t="shared" si="737"/>
        <v>369.77</v>
      </c>
      <c r="R9414" t="str">
        <f t="shared" si="738"/>
        <v>No prazo</v>
      </c>
      <c r="S9414" s="5">
        <f t="shared" si="739"/>
        <v>0</v>
      </c>
    </row>
    <row r="9415" spans="1:19" x14ac:dyDescent="0.25">
      <c r="A9415">
        <v>9414</v>
      </c>
      <c r="B9415" s="1">
        <v>44523</v>
      </c>
      <c r="C9415" s="1">
        <v>44531</v>
      </c>
      <c r="D9415" s="1">
        <v>44555</v>
      </c>
      <c r="E9415" s="1">
        <v>44556</v>
      </c>
      <c r="F9415">
        <v>1</v>
      </c>
      <c r="G9415">
        <v>3</v>
      </c>
      <c r="H9415">
        <v>86</v>
      </c>
      <c r="I9415" s="6">
        <v>0</v>
      </c>
      <c r="J9415">
        <v>2</v>
      </c>
      <c r="K9415" t="str">
        <f>_xlfn.XLOOKUP(fCompras!F9415,dComprador!$A$2:$A$7,dComprador!$B$2:$B$7)</f>
        <v>Alon</v>
      </c>
      <c r="L9415" t="str">
        <f>_xlfn.XLOOKUP(J9415,dFornecedor!$A$2:$A$6,dFornecedor!$B$2:$B$6)</f>
        <v>Minerva</v>
      </c>
      <c r="M9415" t="str">
        <f>_xlfn.XLOOKUP(G9415,dMateriaPrima!$A$2:$A$12,dMateriaPrima!$B$2:$B$12)</f>
        <v>Barra Metal</v>
      </c>
      <c r="N9415" s="2">
        <f>_xlfn.XLOOKUP(G9415,dMateriaPrima!$A$2:$A$12,dMateriaPrima!$C$2:$C$12)</f>
        <v>565</v>
      </c>
      <c r="O9415" s="3">
        <f t="shared" si="735"/>
        <v>48590</v>
      </c>
      <c r="P9415" s="4">
        <f t="shared" si="736"/>
        <v>0</v>
      </c>
      <c r="Q9415" s="3">
        <f t="shared" si="737"/>
        <v>48590</v>
      </c>
      <c r="R9415" t="str">
        <f t="shared" si="738"/>
        <v>Em atraso</v>
      </c>
      <c r="S9415" s="5">
        <f t="shared" si="739"/>
        <v>1</v>
      </c>
    </row>
    <row r="9416" spans="1:19" x14ac:dyDescent="0.25">
      <c r="A9416">
        <v>9415</v>
      </c>
      <c r="B9416" s="1">
        <v>44523</v>
      </c>
      <c r="C9416" s="1">
        <v>44531</v>
      </c>
      <c r="D9416" s="1">
        <v>44555</v>
      </c>
      <c r="E9416" s="1">
        <v>44559</v>
      </c>
      <c r="F9416">
        <v>1</v>
      </c>
      <c r="G9416">
        <v>1</v>
      </c>
      <c r="H9416">
        <v>70</v>
      </c>
      <c r="I9416" s="6">
        <v>0</v>
      </c>
      <c r="J9416">
        <v>2</v>
      </c>
      <c r="K9416" t="str">
        <f>_xlfn.XLOOKUP(fCompras!F9416,dComprador!$A$2:$A$7,dComprador!$B$2:$B$7)</f>
        <v>Alon</v>
      </c>
      <c r="L9416" t="str">
        <f>_xlfn.XLOOKUP(J9416,dFornecedor!$A$2:$A$6,dFornecedor!$B$2:$B$6)</f>
        <v>Minerva</v>
      </c>
      <c r="M9416" t="str">
        <f>_xlfn.XLOOKUP(G9416,dMateriaPrima!$A$2:$A$12,dMateriaPrima!$B$2:$B$12)</f>
        <v>Tecido</v>
      </c>
      <c r="N9416" s="2">
        <f>_xlfn.XLOOKUP(G9416,dMateriaPrima!$A$2:$A$12,dMateriaPrima!$C$2:$C$12)</f>
        <v>18</v>
      </c>
      <c r="O9416" s="3">
        <f t="shared" si="735"/>
        <v>1260</v>
      </c>
      <c r="P9416" s="4">
        <f t="shared" si="736"/>
        <v>0</v>
      </c>
      <c r="Q9416" s="3">
        <f t="shared" si="737"/>
        <v>1260</v>
      </c>
      <c r="R9416" t="str">
        <f t="shared" si="738"/>
        <v>Em atraso</v>
      </c>
      <c r="S9416" s="5">
        <f t="shared" si="739"/>
        <v>4</v>
      </c>
    </row>
    <row r="9417" spans="1:19" x14ac:dyDescent="0.25">
      <c r="A9417">
        <v>9416</v>
      </c>
      <c r="B9417" s="1">
        <v>44524</v>
      </c>
      <c r="C9417" s="1">
        <v>44526</v>
      </c>
      <c r="D9417" s="1">
        <v>44531</v>
      </c>
      <c r="E9417" s="1">
        <v>44531</v>
      </c>
      <c r="F9417">
        <v>4</v>
      </c>
      <c r="G9417">
        <v>1</v>
      </c>
      <c r="H9417">
        <v>31</v>
      </c>
      <c r="I9417" s="6">
        <v>0</v>
      </c>
      <c r="J9417">
        <v>5</v>
      </c>
      <c r="K9417" t="str">
        <f>_xlfn.XLOOKUP(fCompras!F9417,dComprador!$A$2:$A$7,dComprador!$B$2:$B$7)</f>
        <v>Lira</v>
      </c>
      <c r="L9417" t="str">
        <f>_xlfn.XLOOKUP(J9417,dFornecedor!$A$2:$A$6,dFornecedor!$B$2:$B$6)</f>
        <v>Atlas</v>
      </c>
      <c r="M9417" t="str">
        <f>_xlfn.XLOOKUP(G9417,dMateriaPrima!$A$2:$A$12,dMateriaPrima!$B$2:$B$12)</f>
        <v>Tecido</v>
      </c>
      <c r="N9417" s="2">
        <f>_xlfn.XLOOKUP(G9417,dMateriaPrima!$A$2:$A$12,dMateriaPrima!$C$2:$C$12)</f>
        <v>18</v>
      </c>
      <c r="O9417" s="3">
        <f t="shared" si="735"/>
        <v>558</v>
      </c>
      <c r="P9417" s="4">
        <f t="shared" si="736"/>
        <v>0</v>
      </c>
      <c r="Q9417" s="3">
        <f t="shared" si="737"/>
        <v>558</v>
      </c>
      <c r="R9417" t="str">
        <f t="shared" si="738"/>
        <v>No prazo</v>
      </c>
      <c r="S9417" s="5">
        <f t="shared" si="739"/>
        <v>0</v>
      </c>
    </row>
    <row r="9418" spans="1:19" x14ac:dyDescent="0.25">
      <c r="A9418">
        <v>9417</v>
      </c>
      <c r="B9418" s="1">
        <v>44524</v>
      </c>
      <c r="C9418" s="1">
        <v>44526</v>
      </c>
      <c r="D9418" s="1">
        <v>44530</v>
      </c>
      <c r="E9418" s="1">
        <v>44533</v>
      </c>
      <c r="F9418">
        <v>4</v>
      </c>
      <c r="G9418">
        <v>11</v>
      </c>
      <c r="H9418">
        <v>119</v>
      </c>
      <c r="I9418" s="6">
        <v>0</v>
      </c>
      <c r="J9418">
        <v>1</v>
      </c>
      <c r="K9418" t="str">
        <f>_xlfn.XLOOKUP(fCompras!F9418,dComprador!$A$2:$A$7,dComprador!$B$2:$B$7)</f>
        <v>Lira</v>
      </c>
      <c r="L9418" t="str">
        <f>_xlfn.XLOOKUP(J9418,dFornecedor!$A$2:$A$6,dFornecedor!$B$2:$B$6)</f>
        <v>NorthShore</v>
      </c>
      <c r="M9418" t="str">
        <f>_xlfn.XLOOKUP(G9418,dMateriaPrima!$A$2:$A$12,dMateriaPrima!$B$2:$B$12)</f>
        <v>Papel</v>
      </c>
      <c r="N9418" s="2">
        <f>_xlfn.XLOOKUP(G9418,dMateriaPrima!$A$2:$A$12,dMateriaPrima!$C$2:$C$12)</f>
        <v>9</v>
      </c>
      <c r="O9418" s="3">
        <f t="shared" si="735"/>
        <v>1071</v>
      </c>
      <c r="P9418" s="4">
        <f t="shared" si="736"/>
        <v>0</v>
      </c>
      <c r="Q9418" s="3">
        <f t="shared" si="737"/>
        <v>1071</v>
      </c>
      <c r="R9418" t="str">
        <f t="shared" si="738"/>
        <v>Em atraso</v>
      </c>
      <c r="S9418" s="5">
        <f t="shared" si="739"/>
        <v>3</v>
      </c>
    </row>
    <row r="9419" spans="1:19" x14ac:dyDescent="0.25">
      <c r="A9419">
        <v>9418</v>
      </c>
      <c r="B9419" s="1">
        <v>44524</v>
      </c>
      <c r="C9419" s="1">
        <v>44524</v>
      </c>
      <c r="D9419" s="1">
        <v>44532</v>
      </c>
      <c r="E9419" s="1">
        <v>44530</v>
      </c>
      <c r="F9419">
        <v>4</v>
      </c>
      <c r="G9419">
        <v>9</v>
      </c>
      <c r="H9419">
        <v>61</v>
      </c>
      <c r="I9419" s="6">
        <v>0</v>
      </c>
      <c r="J9419">
        <v>2</v>
      </c>
      <c r="K9419" t="str">
        <f>_xlfn.XLOOKUP(fCompras!F9419,dComprador!$A$2:$A$7,dComprador!$B$2:$B$7)</f>
        <v>Lira</v>
      </c>
      <c r="L9419" t="str">
        <f>_xlfn.XLOOKUP(J9419,dFornecedor!$A$2:$A$6,dFornecedor!$B$2:$B$6)</f>
        <v>Minerva</v>
      </c>
      <c r="M9419" t="str">
        <f>_xlfn.XLOOKUP(G9419,dMateriaPrima!$A$2:$A$12,dMateriaPrima!$B$2:$B$12)</f>
        <v>Couro</v>
      </c>
      <c r="N9419" s="2">
        <f>_xlfn.XLOOKUP(G9419,dMateriaPrima!$A$2:$A$12,dMateriaPrima!$C$2:$C$12)</f>
        <v>4.4000000000000004</v>
      </c>
      <c r="O9419" s="3">
        <f t="shared" si="735"/>
        <v>268.40000000000003</v>
      </c>
      <c r="P9419" s="4">
        <f t="shared" si="736"/>
        <v>0</v>
      </c>
      <c r="Q9419" s="3">
        <f t="shared" si="737"/>
        <v>268.40000000000003</v>
      </c>
      <c r="R9419" t="str">
        <f t="shared" si="738"/>
        <v>No prazo</v>
      </c>
      <c r="S9419" s="5">
        <f t="shared" si="739"/>
        <v>0</v>
      </c>
    </row>
    <row r="9420" spans="1:19" x14ac:dyDescent="0.25">
      <c r="A9420">
        <v>9419</v>
      </c>
      <c r="B9420" s="1">
        <v>44524</v>
      </c>
      <c r="C9420" s="1">
        <v>44524</v>
      </c>
      <c r="D9420" s="1">
        <v>44543</v>
      </c>
      <c r="E9420" s="1">
        <v>44546</v>
      </c>
      <c r="F9420">
        <v>1</v>
      </c>
      <c r="G9420">
        <v>11</v>
      </c>
      <c r="H9420">
        <v>256</v>
      </c>
      <c r="I9420" s="6">
        <v>0</v>
      </c>
      <c r="J9420">
        <v>5</v>
      </c>
      <c r="K9420" t="str">
        <f>_xlfn.XLOOKUP(fCompras!F9420,dComprador!$A$2:$A$7,dComprador!$B$2:$B$7)</f>
        <v>Alon</v>
      </c>
      <c r="L9420" t="str">
        <f>_xlfn.XLOOKUP(J9420,dFornecedor!$A$2:$A$6,dFornecedor!$B$2:$B$6)</f>
        <v>Atlas</v>
      </c>
      <c r="M9420" t="str">
        <f>_xlfn.XLOOKUP(G9420,dMateriaPrima!$A$2:$A$12,dMateriaPrima!$B$2:$B$12)</f>
        <v>Papel</v>
      </c>
      <c r="N9420" s="2">
        <f>_xlfn.XLOOKUP(G9420,dMateriaPrima!$A$2:$A$12,dMateriaPrima!$C$2:$C$12)</f>
        <v>9</v>
      </c>
      <c r="O9420" s="3">
        <f t="shared" si="735"/>
        <v>2304</v>
      </c>
      <c r="P9420" s="4">
        <f t="shared" si="736"/>
        <v>0</v>
      </c>
      <c r="Q9420" s="3">
        <f t="shared" si="737"/>
        <v>2304</v>
      </c>
      <c r="R9420" t="str">
        <f t="shared" si="738"/>
        <v>Em atraso</v>
      </c>
      <c r="S9420" s="5">
        <f t="shared" si="739"/>
        <v>3</v>
      </c>
    </row>
    <row r="9421" spans="1:19" x14ac:dyDescent="0.25">
      <c r="A9421">
        <v>9420</v>
      </c>
      <c r="B9421" s="1">
        <v>44524</v>
      </c>
      <c r="C9421" s="1">
        <v>44531</v>
      </c>
      <c r="D9421" s="1">
        <v>44544</v>
      </c>
      <c r="E9421" s="1">
        <v>44547</v>
      </c>
      <c r="F9421">
        <v>1</v>
      </c>
      <c r="G9421">
        <v>9</v>
      </c>
      <c r="H9421">
        <v>246</v>
      </c>
      <c r="I9421" s="6">
        <v>0</v>
      </c>
      <c r="J9421">
        <v>2</v>
      </c>
      <c r="K9421" t="str">
        <f>_xlfn.XLOOKUP(fCompras!F9421,dComprador!$A$2:$A$7,dComprador!$B$2:$B$7)</f>
        <v>Alon</v>
      </c>
      <c r="L9421" t="str">
        <f>_xlfn.XLOOKUP(J9421,dFornecedor!$A$2:$A$6,dFornecedor!$B$2:$B$6)</f>
        <v>Minerva</v>
      </c>
      <c r="M9421" t="str">
        <f>_xlfn.XLOOKUP(G9421,dMateriaPrima!$A$2:$A$12,dMateriaPrima!$B$2:$B$12)</f>
        <v>Couro</v>
      </c>
      <c r="N9421" s="2">
        <f>_xlfn.XLOOKUP(G9421,dMateriaPrima!$A$2:$A$12,dMateriaPrima!$C$2:$C$12)</f>
        <v>4.4000000000000004</v>
      </c>
      <c r="O9421" s="3">
        <f t="shared" si="735"/>
        <v>1082.4000000000001</v>
      </c>
      <c r="P9421" s="4">
        <f t="shared" si="736"/>
        <v>0</v>
      </c>
      <c r="Q9421" s="3">
        <f t="shared" si="737"/>
        <v>1082.4000000000001</v>
      </c>
      <c r="R9421" t="str">
        <f t="shared" si="738"/>
        <v>Em atraso</v>
      </c>
      <c r="S9421" s="5">
        <f t="shared" si="739"/>
        <v>3</v>
      </c>
    </row>
    <row r="9422" spans="1:19" x14ac:dyDescent="0.25">
      <c r="A9422">
        <v>9421</v>
      </c>
      <c r="B9422" s="1">
        <v>44524</v>
      </c>
      <c r="C9422" s="1">
        <v>44527</v>
      </c>
      <c r="D9422" s="1">
        <v>44543</v>
      </c>
      <c r="E9422" s="1">
        <v>44545</v>
      </c>
      <c r="F9422">
        <v>1</v>
      </c>
      <c r="G9422">
        <v>11</v>
      </c>
      <c r="H9422">
        <v>228</v>
      </c>
      <c r="I9422" s="6">
        <v>0</v>
      </c>
      <c r="J9422">
        <v>1</v>
      </c>
      <c r="K9422" t="str">
        <f>_xlfn.XLOOKUP(fCompras!F9422,dComprador!$A$2:$A$7,dComprador!$B$2:$B$7)</f>
        <v>Alon</v>
      </c>
      <c r="L9422" t="str">
        <f>_xlfn.XLOOKUP(J9422,dFornecedor!$A$2:$A$6,dFornecedor!$B$2:$B$6)</f>
        <v>NorthShore</v>
      </c>
      <c r="M9422" t="str">
        <f>_xlfn.XLOOKUP(G9422,dMateriaPrima!$A$2:$A$12,dMateriaPrima!$B$2:$B$12)</f>
        <v>Papel</v>
      </c>
      <c r="N9422" s="2">
        <f>_xlfn.XLOOKUP(G9422,dMateriaPrima!$A$2:$A$12,dMateriaPrima!$C$2:$C$12)</f>
        <v>9</v>
      </c>
      <c r="O9422" s="3">
        <f t="shared" si="735"/>
        <v>2052</v>
      </c>
      <c r="P9422" s="4">
        <f t="shared" si="736"/>
        <v>0</v>
      </c>
      <c r="Q9422" s="3">
        <f t="shared" si="737"/>
        <v>2052</v>
      </c>
      <c r="R9422" t="str">
        <f t="shared" si="738"/>
        <v>Em atraso</v>
      </c>
      <c r="S9422" s="5">
        <f t="shared" si="739"/>
        <v>2</v>
      </c>
    </row>
    <row r="9423" spans="1:19" x14ac:dyDescent="0.25">
      <c r="A9423">
        <v>9422</v>
      </c>
      <c r="B9423" s="1">
        <v>44524</v>
      </c>
      <c r="C9423" s="1">
        <v>44524</v>
      </c>
      <c r="D9423" s="1">
        <v>44557</v>
      </c>
      <c r="E9423" s="1">
        <v>44559</v>
      </c>
      <c r="F9423">
        <v>1</v>
      </c>
      <c r="G9423">
        <v>8</v>
      </c>
      <c r="H9423">
        <v>217</v>
      </c>
      <c r="I9423" s="6">
        <v>0</v>
      </c>
      <c r="J9423">
        <v>2</v>
      </c>
      <c r="K9423" t="str">
        <f>_xlfn.XLOOKUP(fCompras!F9423,dComprador!$A$2:$A$7,dComprador!$B$2:$B$7)</f>
        <v>Alon</v>
      </c>
      <c r="L9423" t="str">
        <f>_xlfn.XLOOKUP(J9423,dFornecedor!$A$2:$A$6,dFornecedor!$B$2:$B$6)</f>
        <v>Minerva</v>
      </c>
      <c r="M9423" t="str">
        <f>_xlfn.XLOOKUP(G9423,dMateriaPrima!$A$2:$A$12,dMateriaPrima!$B$2:$B$12)</f>
        <v>Cimento</v>
      </c>
      <c r="N9423" s="2">
        <f>_xlfn.XLOOKUP(G9423,dMateriaPrima!$A$2:$A$12,dMateriaPrima!$C$2:$C$12)</f>
        <v>23</v>
      </c>
      <c r="O9423" s="3">
        <f t="shared" si="735"/>
        <v>4991</v>
      </c>
      <c r="P9423" s="4">
        <f t="shared" si="736"/>
        <v>0</v>
      </c>
      <c r="Q9423" s="3">
        <f t="shared" si="737"/>
        <v>4991</v>
      </c>
      <c r="R9423" t="str">
        <f t="shared" si="738"/>
        <v>Em atraso</v>
      </c>
      <c r="S9423" s="5">
        <f t="shared" si="739"/>
        <v>2</v>
      </c>
    </row>
    <row r="9424" spans="1:19" x14ac:dyDescent="0.25">
      <c r="A9424">
        <v>9423</v>
      </c>
      <c r="B9424" s="1">
        <v>44525</v>
      </c>
      <c r="C9424" s="1">
        <v>44529</v>
      </c>
      <c r="D9424" s="1">
        <v>44532</v>
      </c>
      <c r="E9424" s="1">
        <v>44534</v>
      </c>
      <c r="F9424">
        <v>4</v>
      </c>
      <c r="G9424">
        <v>6</v>
      </c>
      <c r="H9424">
        <v>11</v>
      </c>
      <c r="I9424" s="6">
        <v>0</v>
      </c>
      <c r="J9424">
        <v>1</v>
      </c>
      <c r="K9424" t="str">
        <f>_xlfn.XLOOKUP(fCompras!F9424,dComprador!$A$2:$A$7,dComprador!$B$2:$B$7)</f>
        <v>Lira</v>
      </c>
      <c r="L9424" t="str">
        <f>_xlfn.XLOOKUP(J9424,dFornecedor!$A$2:$A$6,dFornecedor!$B$2:$B$6)</f>
        <v>NorthShore</v>
      </c>
      <c r="M9424" t="str">
        <f>_xlfn.XLOOKUP(G9424,dMateriaPrima!$A$2:$A$12,dMateriaPrima!$B$2:$B$12)</f>
        <v>Fio Algodão</v>
      </c>
      <c r="N9424" s="2">
        <f>_xlfn.XLOOKUP(G9424,dMateriaPrima!$A$2:$A$12,dMateriaPrima!$C$2:$C$12)</f>
        <v>55.9</v>
      </c>
      <c r="O9424" s="3">
        <f t="shared" si="735"/>
        <v>614.9</v>
      </c>
      <c r="P9424" s="4">
        <f t="shared" si="736"/>
        <v>0</v>
      </c>
      <c r="Q9424" s="3">
        <f t="shared" si="737"/>
        <v>614.9</v>
      </c>
      <c r="R9424" t="str">
        <f t="shared" si="738"/>
        <v>Em atraso</v>
      </c>
      <c r="S9424" s="5">
        <f t="shared" si="739"/>
        <v>2</v>
      </c>
    </row>
    <row r="9425" spans="1:19" x14ac:dyDescent="0.25">
      <c r="A9425">
        <v>9424</v>
      </c>
      <c r="B9425" s="1">
        <v>44525</v>
      </c>
      <c r="C9425" s="1">
        <v>44535</v>
      </c>
      <c r="D9425" s="1">
        <v>44536</v>
      </c>
      <c r="E9425" s="1">
        <v>44541</v>
      </c>
      <c r="F9425">
        <v>4</v>
      </c>
      <c r="G9425">
        <v>11</v>
      </c>
      <c r="H9425">
        <v>418</v>
      </c>
      <c r="I9425" s="6">
        <v>0</v>
      </c>
      <c r="J9425">
        <v>3</v>
      </c>
      <c r="K9425" t="str">
        <f>_xlfn.XLOOKUP(fCompras!F9425,dComprador!$A$2:$A$7,dComprador!$B$2:$B$7)</f>
        <v>Lira</v>
      </c>
      <c r="L9425" t="str">
        <f>_xlfn.XLOOKUP(J9425,dFornecedor!$A$2:$A$6,dFornecedor!$B$2:$B$6)</f>
        <v>StepUp</v>
      </c>
      <c r="M9425" t="str">
        <f>_xlfn.XLOOKUP(G9425,dMateriaPrima!$A$2:$A$12,dMateriaPrima!$B$2:$B$12)</f>
        <v>Papel</v>
      </c>
      <c r="N9425" s="2">
        <f>_xlfn.XLOOKUP(G9425,dMateriaPrima!$A$2:$A$12,dMateriaPrima!$C$2:$C$12)</f>
        <v>9</v>
      </c>
      <c r="O9425" s="3">
        <f t="shared" si="735"/>
        <v>3762</v>
      </c>
      <c r="P9425" s="4">
        <f t="shared" si="736"/>
        <v>0</v>
      </c>
      <c r="Q9425" s="3">
        <f t="shared" si="737"/>
        <v>3762</v>
      </c>
      <c r="R9425" t="str">
        <f t="shared" si="738"/>
        <v>Em atraso</v>
      </c>
      <c r="S9425" s="5">
        <f t="shared" si="739"/>
        <v>5</v>
      </c>
    </row>
    <row r="9426" spans="1:19" x14ac:dyDescent="0.25">
      <c r="A9426">
        <v>9425</v>
      </c>
      <c r="B9426" s="1">
        <v>44525</v>
      </c>
      <c r="C9426" s="1">
        <v>44532</v>
      </c>
      <c r="D9426" s="1">
        <v>44533</v>
      </c>
      <c r="E9426" s="1">
        <v>44541</v>
      </c>
      <c r="F9426">
        <v>4</v>
      </c>
      <c r="G9426">
        <v>5</v>
      </c>
      <c r="H9426">
        <v>151</v>
      </c>
      <c r="I9426" s="6">
        <v>0</v>
      </c>
      <c r="J9426">
        <v>2</v>
      </c>
      <c r="K9426" t="str">
        <f>_xlfn.XLOOKUP(fCompras!F9426,dComprador!$A$2:$A$7,dComprador!$B$2:$B$7)</f>
        <v>Lira</v>
      </c>
      <c r="L9426" t="str">
        <f>_xlfn.XLOOKUP(J9426,dFornecedor!$A$2:$A$6,dFornecedor!$B$2:$B$6)</f>
        <v>Minerva</v>
      </c>
      <c r="M9426" t="str">
        <f>_xlfn.XLOOKUP(G9426,dMateriaPrima!$A$2:$A$12,dMateriaPrima!$B$2:$B$12)</f>
        <v>Areia</v>
      </c>
      <c r="N9426" s="2">
        <f>_xlfn.XLOOKUP(G9426,dMateriaPrima!$A$2:$A$12,dMateriaPrima!$C$2:$C$12)</f>
        <v>3.59</v>
      </c>
      <c r="O9426" s="3">
        <f t="shared" si="735"/>
        <v>542.09</v>
      </c>
      <c r="P9426" s="4">
        <f t="shared" si="736"/>
        <v>0</v>
      </c>
      <c r="Q9426" s="3">
        <f t="shared" si="737"/>
        <v>542.09</v>
      </c>
      <c r="R9426" t="str">
        <f t="shared" si="738"/>
        <v>Em atraso</v>
      </c>
      <c r="S9426" s="5">
        <f t="shared" si="739"/>
        <v>8</v>
      </c>
    </row>
    <row r="9427" spans="1:19" x14ac:dyDescent="0.25">
      <c r="A9427">
        <v>9426</v>
      </c>
      <c r="B9427" s="1">
        <v>44525</v>
      </c>
      <c r="C9427" s="1">
        <v>44530</v>
      </c>
      <c r="D9427" s="1">
        <v>44530</v>
      </c>
      <c r="E9427" s="1">
        <v>44533</v>
      </c>
      <c r="F9427">
        <v>4</v>
      </c>
      <c r="G9427">
        <v>5</v>
      </c>
      <c r="H9427">
        <v>91</v>
      </c>
      <c r="I9427" s="6">
        <v>0</v>
      </c>
      <c r="J9427">
        <v>1</v>
      </c>
      <c r="K9427" t="str">
        <f>_xlfn.XLOOKUP(fCompras!F9427,dComprador!$A$2:$A$7,dComprador!$B$2:$B$7)</f>
        <v>Lira</v>
      </c>
      <c r="L9427" t="str">
        <f>_xlfn.XLOOKUP(J9427,dFornecedor!$A$2:$A$6,dFornecedor!$B$2:$B$6)</f>
        <v>NorthShore</v>
      </c>
      <c r="M9427" t="str">
        <f>_xlfn.XLOOKUP(G9427,dMateriaPrima!$A$2:$A$12,dMateriaPrima!$B$2:$B$12)</f>
        <v>Areia</v>
      </c>
      <c r="N9427" s="2">
        <f>_xlfn.XLOOKUP(G9427,dMateriaPrima!$A$2:$A$12,dMateriaPrima!$C$2:$C$12)</f>
        <v>3.59</v>
      </c>
      <c r="O9427" s="3">
        <f t="shared" si="735"/>
        <v>326.69</v>
      </c>
      <c r="P9427" s="4">
        <f t="shared" si="736"/>
        <v>0</v>
      </c>
      <c r="Q9427" s="3">
        <f t="shared" si="737"/>
        <v>326.69</v>
      </c>
      <c r="R9427" t="str">
        <f t="shared" si="738"/>
        <v>Em atraso</v>
      </c>
      <c r="S9427" s="5">
        <f t="shared" si="739"/>
        <v>3</v>
      </c>
    </row>
    <row r="9428" spans="1:19" x14ac:dyDescent="0.25">
      <c r="A9428">
        <v>9427</v>
      </c>
      <c r="B9428" s="1">
        <v>44525</v>
      </c>
      <c r="C9428" s="1">
        <v>44530</v>
      </c>
      <c r="D9428" s="1">
        <v>44543</v>
      </c>
      <c r="E9428" s="1">
        <v>44546</v>
      </c>
      <c r="F9428">
        <v>1</v>
      </c>
      <c r="G9428">
        <v>5</v>
      </c>
      <c r="H9428">
        <v>21</v>
      </c>
      <c r="I9428" s="6">
        <v>0</v>
      </c>
      <c r="J9428">
        <v>2</v>
      </c>
      <c r="K9428" t="str">
        <f>_xlfn.XLOOKUP(fCompras!F9428,dComprador!$A$2:$A$7,dComprador!$B$2:$B$7)</f>
        <v>Alon</v>
      </c>
      <c r="L9428" t="str">
        <f>_xlfn.XLOOKUP(J9428,dFornecedor!$A$2:$A$6,dFornecedor!$B$2:$B$6)</f>
        <v>Minerva</v>
      </c>
      <c r="M9428" t="str">
        <f>_xlfn.XLOOKUP(G9428,dMateriaPrima!$A$2:$A$12,dMateriaPrima!$B$2:$B$12)</f>
        <v>Areia</v>
      </c>
      <c r="N9428" s="2">
        <f>_xlfn.XLOOKUP(G9428,dMateriaPrima!$A$2:$A$12,dMateriaPrima!$C$2:$C$12)</f>
        <v>3.59</v>
      </c>
      <c r="O9428" s="3">
        <f t="shared" si="735"/>
        <v>75.39</v>
      </c>
      <c r="P9428" s="4">
        <f t="shared" si="736"/>
        <v>0</v>
      </c>
      <c r="Q9428" s="3">
        <f t="shared" si="737"/>
        <v>75.39</v>
      </c>
      <c r="R9428" t="str">
        <f t="shared" si="738"/>
        <v>Em atraso</v>
      </c>
      <c r="S9428" s="5">
        <f t="shared" si="739"/>
        <v>3</v>
      </c>
    </row>
    <row r="9429" spans="1:19" x14ac:dyDescent="0.25">
      <c r="A9429">
        <v>9428</v>
      </c>
      <c r="B9429" s="1">
        <v>44525</v>
      </c>
      <c r="C9429" s="1">
        <v>44531</v>
      </c>
      <c r="D9429" s="1">
        <v>44545</v>
      </c>
      <c r="E9429" s="1">
        <v>44548</v>
      </c>
      <c r="F9429">
        <v>1</v>
      </c>
      <c r="G9429">
        <v>8</v>
      </c>
      <c r="H9429">
        <v>645</v>
      </c>
      <c r="I9429" s="6">
        <v>0</v>
      </c>
      <c r="J9429">
        <v>3</v>
      </c>
      <c r="K9429" t="str">
        <f>_xlfn.XLOOKUP(fCompras!F9429,dComprador!$A$2:$A$7,dComprador!$B$2:$B$7)</f>
        <v>Alon</v>
      </c>
      <c r="L9429" t="str">
        <f>_xlfn.XLOOKUP(J9429,dFornecedor!$A$2:$A$6,dFornecedor!$B$2:$B$6)</f>
        <v>StepUp</v>
      </c>
      <c r="M9429" t="str">
        <f>_xlfn.XLOOKUP(G9429,dMateriaPrima!$A$2:$A$12,dMateriaPrima!$B$2:$B$12)</f>
        <v>Cimento</v>
      </c>
      <c r="N9429" s="2">
        <f>_xlfn.XLOOKUP(G9429,dMateriaPrima!$A$2:$A$12,dMateriaPrima!$C$2:$C$12)</f>
        <v>23</v>
      </c>
      <c r="O9429" s="3">
        <f t="shared" si="735"/>
        <v>14835</v>
      </c>
      <c r="P9429" s="4">
        <f t="shared" si="736"/>
        <v>0</v>
      </c>
      <c r="Q9429" s="3">
        <f t="shared" si="737"/>
        <v>14835</v>
      </c>
      <c r="R9429" t="str">
        <f t="shared" si="738"/>
        <v>Em atraso</v>
      </c>
      <c r="S9429" s="5">
        <f t="shared" si="739"/>
        <v>3</v>
      </c>
    </row>
    <row r="9430" spans="1:19" x14ac:dyDescent="0.25">
      <c r="A9430">
        <v>9429</v>
      </c>
      <c r="B9430" s="1">
        <v>44525</v>
      </c>
      <c r="C9430" s="1">
        <v>44533</v>
      </c>
      <c r="D9430" s="1">
        <v>44541</v>
      </c>
      <c r="E9430" s="1">
        <v>44544</v>
      </c>
      <c r="F9430">
        <v>1</v>
      </c>
      <c r="G9430">
        <v>9</v>
      </c>
      <c r="H9430">
        <v>601</v>
      </c>
      <c r="I9430" s="6">
        <v>0</v>
      </c>
      <c r="J9430">
        <v>3</v>
      </c>
      <c r="K9430" t="str">
        <f>_xlfn.XLOOKUP(fCompras!F9430,dComprador!$A$2:$A$7,dComprador!$B$2:$B$7)</f>
        <v>Alon</v>
      </c>
      <c r="L9430" t="str">
        <f>_xlfn.XLOOKUP(J9430,dFornecedor!$A$2:$A$6,dFornecedor!$B$2:$B$6)</f>
        <v>StepUp</v>
      </c>
      <c r="M9430" t="str">
        <f>_xlfn.XLOOKUP(G9430,dMateriaPrima!$A$2:$A$12,dMateriaPrima!$B$2:$B$12)</f>
        <v>Couro</v>
      </c>
      <c r="N9430" s="2">
        <f>_xlfn.XLOOKUP(G9430,dMateriaPrima!$A$2:$A$12,dMateriaPrima!$C$2:$C$12)</f>
        <v>4.4000000000000004</v>
      </c>
      <c r="O9430" s="3">
        <f t="shared" si="735"/>
        <v>2644.4</v>
      </c>
      <c r="P9430" s="4">
        <f t="shared" si="736"/>
        <v>0</v>
      </c>
      <c r="Q9430" s="3">
        <f t="shared" si="737"/>
        <v>2644.4</v>
      </c>
      <c r="R9430" t="str">
        <f t="shared" si="738"/>
        <v>Em atraso</v>
      </c>
      <c r="S9430" s="5">
        <f t="shared" si="739"/>
        <v>3</v>
      </c>
    </row>
    <row r="9431" spans="1:19" x14ac:dyDescent="0.25">
      <c r="A9431">
        <v>9430</v>
      </c>
      <c r="B9431" s="1">
        <v>44525</v>
      </c>
      <c r="C9431" s="1">
        <v>44525</v>
      </c>
      <c r="D9431" s="1">
        <v>44540</v>
      </c>
      <c r="E9431" s="1">
        <v>44542</v>
      </c>
      <c r="F9431">
        <v>1</v>
      </c>
      <c r="G9431">
        <v>8</v>
      </c>
      <c r="H9431">
        <v>419</v>
      </c>
      <c r="I9431" s="6">
        <v>0</v>
      </c>
      <c r="J9431">
        <v>2</v>
      </c>
      <c r="K9431" t="str">
        <f>_xlfn.XLOOKUP(fCompras!F9431,dComprador!$A$2:$A$7,dComprador!$B$2:$B$7)</f>
        <v>Alon</v>
      </c>
      <c r="L9431" t="str">
        <f>_xlfn.XLOOKUP(J9431,dFornecedor!$A$2:$A$6,dFornecedor!$B$2:$B$6)</f>
        <v>Minerva</v>
      </c>
      <c r="M9431" t="str">
        <f>_xlfn.XLOOKUP(G9431,dMateriaPrima!$A$2:$A$12,dMateriaPrima!$B$2:$B$12)</f>
        <v>Cimento</v>
      </c>
      <c r="N9431" s="2">
        <f>_xlfn.XLOOKUP(G9431,dMateriaPrima!$A$2:$A$12,dMateriaPrima!$C$2:$C$12)</f>
        <v>23</v>
      </c>
      <c r="O9431" s="3">
        <f t="shared" si="735"/>
        <v>9637</v>
      </c>
      <c r="P9431" s="4">
        <f t="shared" si="736"/>
        <v>0</v>
      </c>
      <c r="Q9431" s="3">
        <f t="shared" si="737"/>
        <v>9637</v>
      </c>
      <c r="R9431" t="str">
        <f t="shared" si="738"/>
        <v>Em atraso</v>
      </c>
      <c r="S9431" s="5">
        <f t="shared" si="739"/>
        <v>2</v>
      </c>
    </row>
    <row r="9432" spans="1:19" x14ac:dyDescent="0.25">
      <c r="A9432">
        <v>9431</v>
      </c>
      <c r="B9432" s="1">
        <v>44525</v>
      </c>
      <c r="C9432" s="1">
        <v>44526</v>
      </c>
      <c r="D9432" s="1">
        <v>44543</v>
      </c>
      <c r="E9432" s="1">
        <v>44541</v>
      </c>
      <c r="F9432">
        <v>1</v>
      </c>
      <c r="G9432">
        <v>5</v>
      </c>
      <c r="H9432">
        <v>3</v>
      </c>
      <c r="I9432" s="6">
        <v>0</v>
      </c>
      <c r="J9432">
        <v>3</v>
      </c>
      <c r="K9432" t="str">
        <f>_xlfn.XLOOKUP(fCompras!F9432,dComprador!$A$2:$A$7,dComprador!$B$2:$B$7)</f>
        <v>Alon</v>
      </c>
      <c r="L9432" t="str">
        <f>_xlfn.XLOOKUP(J9432,dFornecedor!$A$2:$A$6,dFornecedor!$B$2:$B$6)</f>
        <v>StepUp</v>
      </c>
      <c r="M9432" t="str">
        <f>_xlfn.XLOOKUP(G9432,dMateriaPrima!$A$2:$A$12,dMateriaPrima!$B$2:$B$12)</f>
        <v>Areia</v>
      </c>
      <c r="N9432" s="2">
        <f>_xlfn.XLOOKUP(G9432,dMateriaPrima!$A$2:$A$12,dMateriaPrima!$C$2:$C$12)</f>
        <v>3.59</v>
      </c>
      <c r="O9432" s="3">
        <f t="shared" si="735"/>
        <v>10.77</v>
      </c>
      <c r="P9432" s="4">
        <f t="shared" si="736"/>
        <v>0</v>
      </c>
      <c r="Q9432" s="3">
        <f t="shared" si="737"/>
        <v>10.77</v>
      </c>
      <c r="R9432" t="str">
        <f t="shared" si="738"/>
        <v>No prazo</v>
      </c>
      <c r="S9432" s="5">
        <f t="shared" si="739"/>
        <v>0</v>
      </c>
    </row>
    <row r="9433" spans="1:19" x14ac:dyDescent="0.25">
      <c r="A9433">
        <v>9432</v>
      </c>
      <c r="B9433" s="1">
        <v>44525</v>
      </c>
      <c r="C9433" s="1">
        <v>44526</v>
      </c>
      <c r="D9433" s="1">
        <v>44542</v>
      </c>
      <c r="E9433" s="1">
        <v>44547</v>
      </c>
      <c r="F9433">
        <v>1</v>
      </c>
      <c r="G9433">
        <v>9</v>
      </c>
      <c r="H9433">
        <v>217</v>
      </c>
      <c r="I9433" s="6">
        <v>0</v>
      </c>
      <c r="J9433">
        <v>3</v>
      </c>
      <c r="K9433" t="str">
        <f>_xlfn.XLOOKUP(fCompras!F9433,dComprador!$A$2:$A$7,dComprador!$B$2:$B$7)</f>
        <v>Alon</v>
      </c>
      <c r="L9433" t="str">
        <f>_xlfn.XLOOKUP(J9433,dFornecedor!$A$2:$A$6,dFornecedor!$B$2:$B$6)</f>
        <v>StepUp</v>
      </c>
      <c r="M9433" t="str">
        <f>_xlfn.XLOOKUP(G9433,dMateriaPrima!$A$2:$A$12,dMateriaPrima!$B$2:$B$12)</f>
        <v>Couro</v>
      </c>
      <c r="N9433" s="2">
        <f>_xlfn.XLOOKUP(G9433,dMateriaPrima!$A$2:$A$12,dMateriaPrima!$C$2:$C$12)</f>
        <v>4.4000000000000004</v>
      </c>
      <c r="O9433" s="3">
        <f t="shared" si="735"/>
        <v>954.80000000000007</v>
      </c>
      <c r="P9433" s="4">
        <f t="shared" si="736"/>
        <v>0</v>
      </c>
      <c r="Q9433" s="3">
        <f t="shared" si="737"/>
        <v>954.80000000000007</v>
      </c>
      <c r="R9433" t="str">
        <f t="shared" si="738"/>
        <v>Em atraso</v>
      </c>
      <c r="S9433" s="5">
        <f t="shared" si="739"/>
        <v>5</v>
      </c>
    </row>
    <row r="9434" spans="1:19" x14ac:dyDescent="0.25">
      <c r="A9434">
        <v>9433</v>
      </c>
      <c r="B9434" s="1">
        <v>44525</v>
      </c>
      <c r="C9434" s="1">
        <v>44525</v>
      </c>
      <c r="D9434" s="1">
        <v>44557</v>
      </c>
      <c r="E9434" s="1">
        <v>44560</v>
      </c>
      <c r="F9434">
        <v>1</v>
      </c>
      <c r="G9434">
        <v>5</v>
      </c>
      <c r="H9434">
        <v>389</v>
      </c>
      <c r="I9434" s="6">
        <v>0</v>
      </c>
      <c r="J9434">
        <v>2</v>
      </c>
      <c r="K9434" t="str">
        <f>_xlfn.XLOOKUP(fCompras!F9434,dComprador!$A$2:$A$7,dComprador!$B$2:$B$7)</f>
        <v>Alon</v>
      </c>
      <c r="L9434" t="str">
        <f>_xlfn.XLOOKUP(J9434,dFornecedor!$A$2:$A$6,dFornecedor!$B$2:$B$6)</f>
        <v>Minerva</v>
      </c>
      <c r="M9434" t="str">
        <f>_xlfn.XLOOKUP(G9434,dMateriaPrima!$A$2:$A$12,dMateriaPrima!$B$2:$B$12)</f>
        <v>Areia</v>
      </c>
      <c r="N9434" s="2">
        <f>_xlfn.XLOOKUP(G9434,dMateriaPrima!$A$2:$A$12,dMateriaPrima!$C$2:$C$12)</f>
        <v>3.59</v>
      </c>
      <c r="O9434" s="3">
        <f t="shared" si="735"/>
        <v>1396.51</v>
      </c>
      <c r="P9434" s="4">
        <f t="shared" si="736"/>
        <v>0</v>
      </c>
      <c r="Q9434" s="3">
        <f t="shared" si="737"/>
        <v>1396.51</v>
      </c>
      <c r="R9434" t="str">
        <f t="shared" si="738"/>
        <v>Em atraso</v>
      </c>
      <c r="S9434" s="5">
        <f t="shared" si="739"/>
        <v>3</v>
      </c>
    </row>
    <row r="9435" spans="1:19" x14ac:dyDescent="0.25">
      <c r="A9435">
        <v>9434</v>
      </c>
      <c r="B9435" s="1">
        <v>44525</v>
      </c>
      <c r="C9435" s="1">
        <v>44534</v>
      </c>
      <c r="D9435" s="1">
        <v>44557</v>
      </c>
      <c r="E9435" s="1">
        <v>44559</v>
      </c>
      <c r="F9435">
        <v>1</v>
      </c>
      <c r="G9435">
        <v>1</v>
      </c>
      <c r="H9435">
        <v>317</v>
      </c>
      <c r="I9435" s="6">
        <v>0</v>
      </c>
      <c r="J9435">
        <v>3</v>
      </c>
      <c r="K9435" t="str">
        <f>_xlfn.XLOOKUP(fCompras!F9435,dComprador!$A$2:$A$7,dComprador!$B$2:$B$7)</f>
        <v>Alon</v>
      </c>
      <c r="L9435" t="str">
        <f>_xlfn.XLOOKUP(J9435,dFornecedor!$A$2:$A$6,dFornecedor!$B$2:$B$6)</f>
        <v>StepUp</v>
      </c>
      <c r="M9435" t="str">
        <f>_xlfn.XLOOKUP(G9435,dMateriaPrima!$A$2:$A$12,dMateriaPrima!$B$2:$B$12)</f>
        <v>Tecido</v>
      </c>
      <c r="N9435" s="2">
        <f>_xlfn.XLOOKUP(G9435,dMateriaPrima!$A$2:$A$12,dMateriaPrima!$C$2:$C$12)</f>
        <v>18</v>
      </c>
      <c r="O9435" s="3">
        <f t="shared" si="735"/>
        <v>5706</v>
      </c>
      <c r="P9435" s="4">
        <f t="shared" si="736"/>
        <v>0</v>
      </c>
      <c r="Q9435" s="3">
        <f t="shared" si="737"/>
        <v>5706</v>
      </c>
      <c r="R9435" t="str">
        <f t="shared" si="738"/>
        <v>Em atraso</v>
      </c>
      <c r="S9435" s="5">
        <f t="shared" si="739"/>
        <v>2</v>
      </c>
    </row>
    <row r="9436" spans="1:19" x14ac:dyDescent="0.25">
      <c r="A9436">
        <v>9435</v>
      </c>
      <c r="B9436" s="1">
        <v>44525</v>
      </c>
      <c r="C9436" s="1">
        <v>44530</v>
      </c>
      <c r="D9436" s="1">
        <v>44547</v>
      </c>
      <c r="E9436" s="1">
        <v>44549</v>
      </c>
      <c r="F9436">
        <v>1</v>
      </c>
      <c r="G9436">
        <v>5</v>
      </c>
      <c r="H9436">
        <v>114</v>
      </c>
      <c r="I9436" s="6">
        <v>0</v>
      </c>
      <c r="J9436">
        <v>3</v>
      </c>
      <c r="K9436" t="str">
        <f>_xlfn.XLOOKUP(fCompras!F9436,dComprador!$A$2:$A$7,dComprador!$B$2:$B$7)</f>
        <v>Alon</v>
      </c>
      <c r="L9436" t="str">
        <f>_xlfn.XLOOKUP(J9436,dFornecedor!$A$2:$A$6,dFornecedor!$B$2:$B$6)</f>
        <v>StepUp</v>
      </c>
      <c r="M9436" t="str">
        <f>_xlfn.XLOOKUP(G9436,dMateriaPrima!$A$2:$A$12,dMateriaPrima!$B$2:$B$12)</f>
        <v>Areia</v>
      </c>
      <c r="N9436" s="2">
        <f>_xlfn.XLOOKUP(G9436,dMateriaPrima!$A$2:$A$12,dMateriaPrima!$C$2:$C$12)</f>
        <v>3.59</v>
      </c>
      <c r="O9436" s="3">
        <f t="shared" si="735"/>
        <v>409.26</v>
      </c>
      <c r="P9436" s="4">
        <f t="shared" si="736"/>
        <v>0</v>
      </c>
      <c r="Q9436" s="3">
        <f t="shared" si="737"/>
        <v>409.26</v>
      </c>
      <c r="R9436" t="str">
        <f t="shared" si="738"/>
        <v>Em atraso</v>
      </c>
      <c r="S9436" s="5">
        <f t="shared" si="739"/>
        <v>2</v>
      </c>
    </row>
    <row r="9437" spans="1:19" x14ac:dyDescent="0.25">
      <c r="A9437">
        <v>9436</v>
      </c>
      <c r="B9437" s="1">
        <v>44525</v>
      </c>
      <c r="C9437" s="1">
        <v>44534</v>
      </c>
      <c r="D9437" s="1">
        <v>44547</v>
      </c>
      <c r="E9437" s="1">
        <v>44549</v>
      </c>
      <c r="F9437">
        <v>1</v>
      </c>
      <c r="G9437">
        <v>5</v>
      </c>
      <c r="H9437">
        <v>180</v>
      </c>
      <c r="I9437" s="6">
        <v>0</v>
      </c>
      <c r="J9437">
        <v>3</v>
      </c>
      <c r="K9437" t="str">
        <f>_xlfn.XLOOKUP(fCompras!F9437,dComprador!$A$2:$A$7,dComprador!$B$2:$B$7)</f>
        <v>Alon</v>
      </c>
      <c r="L9437" t="str">
        <f>_xlfn.XLOOKUP(J9437,dFornecedor!$A$2:$A$6,dFornecedor!$B$2:$B$6)</f>
        <v>StepUp</v>
      </c>
      <c r="M9437" t="str">
        <f>_xlfn.XLOOKUP(G9437,dMateriaPrima!$A$2:$A$12,dMateriaPrima!$B$2:$B$12)</f>
        <v>Areia</v>
      </c>
      <c r="N9437" s="2">
        <f>_xlfn.XLOOKUP(G9437,dMateriaPrima!$A$2:$A$12,dMateriaPrima!$C$2:$C$12)</f>
        <v>3.59</v>
      </c>
      <c r="O9437" s="3">
        <f t="shared" si="735"/>
        <v>646.19999999999993</v>
      </c>
      <c r="P9437" s="4">
        <f t="shared" si="736"/>
        <v>0</v>
      </c>
      <c r="Q9437" s="3">
        <f t="shared" si="737"/>
        <v>646.19999999999993</v>
      </c>
      <c r="R9437" t="str">
        <f t="shared" si="738"/>
        <v>Em atraso</v>
      </c>
      <c r="S9437" s="5">
        <f t="shared" si="739"/>
        <v>2</v>
      </c>
    </row>
    <row r="9438" spans="1:19" x14ac:dyDescent="0.25">
      <c r="A9438">
        <v>9437</v>
      </c>
      <c r="B9438" s="1">
        <v>44526</v>
      </c>
      <c r="C9438" s="1">
        <v>44527</v>
      </c>
      <c r="D9438" s="1">
        <v>44533</v>
      </c>
      <c r="E9438" s="1">
        <v>44531</v>
      </c>
      <c r="F9438">
        <v>4</v>
      </c>
      <c r="G9438">
        <v>6</v>
      </c>
      <c r="H9438">
        <v>5</v>
      </c>
      <c r="I9438" s="6">
        <v>0</v>
      </c>
      <c r="J9438">
        <v>3</v>
      </c>
      <c r="K9438" t="str">
        <f>_xlfn.XLOOKUP(fCompras!F9438,dComprador!$A$2:$A$7,dComprador!$B$2:$B$7)</f>
        <v>Lira</v>
      </c>
      <c r="L9438" t="str">
        <f>_xlfn.XLOOKUP(J9438,dFornecedor!$A$2:$A$6,dFornecedor!$B$2:$B$6)</f>
        <v>StepUp</v>
      </c>
      <c r="M9438" t="str">
        <f>_xlfn.XLOOKUP(G9438,dMateriaPrima!$A$2:$A$12,dMateriaPrima!$B$2:$B$12)</f>
        <v>Fio Algodão</v>
      </c>
      <c r="N9438" s="2">
        <f>_xlfn.XLOOKUP(G9438,dMateriaPrima!$A$2:$A$12,dMateriaPrima!$C$2:$C$12)</f>
        <v>55.9</v>
      </c>
      <c r="O9438" s="3">
        <f t="shared" si="735"/>
        <v>279.5</v>
      </c>
      <c r="P9438" s="4">
        <f t="shared" si="736"/>
        <v>0</v>
      </c>
      <c r="Q9438" s="3">
        <f t="shared" si="737"/>
        <v>279.5</v>
      </c>
      <c r="R9438" t="str">
        <f t="shared" si="738"/>
        <v>No prazo</v>
      </c>
      <c r="S9438" s="5">
        <f t="shared" si="739"/>
        <v>0</v>
      </c>
    </row>
    <row r="9439" spans="1:19" x14ac:dyDescent="0.25">
      <c r="A9439">
        <v>9438</v>
      </c>
      <c r="B9439" s="1">
        <v>44526</v>
      </c>
      <c r="C9439" s="1">
        <v>44529</v>
      </c>
      <c r="D9439" s="1">
        <v>44533</v>
      </c>
      <c r="E9439" s="1">
        <v>44535</v>
      </c>
      <c r="F9439">
        <v>4</v>
      </c>
      <c r="G9439">
        <v>7</v>
      </c>
      <c r="H9439">
        <v>309</v>
      </c>
      <c r="I9439" s="6">
        <v>0</v>
      </c>
      <c r="J9439">
        <v>1</v>
      </c>
      <c r="K9439" t="str">
        <f>_xlfn.XLOOKUP(fCompras!F9439,dComprador!$A$2:$A$7,dComprador!$B$2:$B$7)</f>
        <v>Lira</v>
      </c>
      <c r="L9439" t="str">
        <f>_xlfn.XLOOKUP(J9439,dFornecedor!$A$2:$A$6,dFornecedor!$B$2:$B$6)</f>
        <v>NorthShore</v>
      </c>
      <c r="M9439" t="str">
        <f>_xlfn.XLOOKUP(G9439,dMateriaPrima!$A$2:$A$12,dMateriaPrima!$B$2:$B$12)</f>
        <v>Poliéster</v>
      </c>
      <c r="N9439" s="2">
        <f>_xlfn.XLOOKUP(G9439,dMateriaPrima!$A$2:$A$12,dMateriaPrima!$C$2:$C$12)</f>
        <v>8</v>
      </c>
      <c r="O9439" s="3">
        <f t="shared" si="735"/>
        <v>2472</v>
      </c>
      <c r="P9439" s="4">
        <f t="shared" si="736"/>
        <v>0</v>
      </c>
      <c r="Q9439" s="3">
        <f t="shared" si="737"/>
        <v>2472</v>
      </c>
      <c r="R9439" t="str">
        <f t="shared" si="738"/>
        <v>Em atraso</v>
      </c>
      <c r="S9439" s="5">
        <f t="shared" si="739"/>
        <v>2</v>
      </c>
    </row>
    <row r="9440" spans="1:19" x14ac:dyDescent="0.25">
      <c r="A9440">
        <v>9439</v>
      </c>
      <c r="B9440" s="1">
        <v>44526</v>
      </c>
      <c r="C9440" s="1">
        <v>44526</v>
      </c>
      <c r="D9440" s="1">
        <v>44534</v>
      </c>
      <c r="E9440" s="1">
        <v>44534</v>
      </c>
      <c r="F9440">
        <v>4</v>
      </c>
      <c r="G9440">
        <v>7</v>
      </c>
      <c r="H9440">
        <v>243</v>
      </c>
      <c r="I9440" s="6">
        <v>0</v>
      </c>
      <c r="J9440">
        <v>2</v>
      </c>
      <c r="K9440" t="str">
        <f>_xlfn.XLOOKUP(fCompras!F9440,dComprador!$A$2:$A$7,dComprador!$B$2:$B$7)</f>
        <v>Lira</v>
      </c>
      <c r="L9440" t="str">
        <f>_xlfn.XLOOKUP(J9440,dFornecedor!$A$2:$A$6,dFornecedor!$B$2:$B$6)</f>
        <v>Minerva</v>
      </c>
      <c r="M9440" t="str">
        <f>_xlfn.XLOOKUP(G9440,dMateriaPrima!$A$2:$A$12,dMateriaPrima!$B$2:$B$12)</f>
        <v>Poliéster</v>
      </c>
      <c r="N9440" s="2">
        <f>_xlfn.XLOOKUP(G9440,dMateriaPrima!$A$2:$A$12,dMateriaPrima!$C$2:$C$12)</f>
        <v>8</v>
      </c>
      <c r="O9440" s="3">
        <f t="shared" si="735"/>
        <v>1944</v>
      </c>
      <c r="P9440" s="4">
        <f t="shared" si="736"/>
        <v>0</v>
      </c>
      <c r="Q9440" s="3">
        <f t="shared" si="737"/>
        <v>1944</v>
      </c>
      <c r="R9440" t="str">
        <f t="shared" si="738"/>
        <v>No prazo</v>
      </c>
      <c r="S9440" s="5">
        <f t="shared" si="739"/>
        <v>0</v>
      </c>
    </row>
    <row r="9441" spans="1:19" x14ac:dyDescent="0.25">
      <c r="A9441">
        <v>9440</v>
      </c>
      <c r="B9441" s="1">
        <v>44526</v>
      </c>
      <c r="C9441" s="1">
        <v>44529</v>
      </c>
      <c r="D9441" s="1">
        <v>44532</v>
      </c>
      <c r="E9441" s="1">
        <v>44532</v>
      </c>
      <c r="F9441">
        <v>4</v>
      </c>
      <c r="G9441">
        <v>5</v>
      </c>
      <c r="H9441">
        <v>122</v>
      </c>
      <c r="I9441" s="6">
        <v>0</v>
      </c>
      <c r="J9441">
        <v>3</v>
      </c>
      <c r="K9441" t="str">
        <f>_xlfn.XLOOKUP(fCompras!F9441,dComprador!$A$2:$A$7,dComprador!$B$2:$B$7)</f>
        <v>Lira</v>
      </c>
      <c r="L9441" t="str">
        <f>_xlfn.XLOOKUP(J9441,dFornecedor!$A$2:$A$6,dFornecedor!$B$2:$B$6)</f>
        <v>StepUp</v>
      </c>
      <c r="M9441" t="str">
        <f>_xlfn.XLOOKUP(G9441,dMateriaPrima!$A$2:$A$12,dMateriaPrima!$B$2:$B$12)</f>
        <v>Areia</v>
      </c>
      <c r="N9441" s="2">
        <f>_xlfn.XLOOKUP(G9441,dMateriaPrima!$A$2:$A$12,dMateriaPrima!$C$2:$C$12)</f>
        <v>3.59</v>
      </c>
      <c r="O9441" s="3">
        <f t="shared" si="735"/>
        <v>437.97999999999996</v>
      </c>
      <c r="P9441" s="4">
        <f t="shared" si="736"/>
        <v>0</v>
      </c>
      <c r="Q9441" s="3">
        <f t="shared" si="737"/>
        <v>437.97999999999996</v>
      </c>
      <c r="R9441" t="str">
        <f t="shared" si="738"/>
        <v>No prazo</v>
      </c>
      <c r="S9441" s="5">
        <f t="shared" si="739"/>
        <v>0</v>
      </c>
    </row>
    <row r="9442" spans="1:19" x14ac:dyDescent="0.25">
      <c r="A9442">
        <v>9441</v>
      </c>
      <c r="B9442" s="1">
        <v>44526</v>
      </c>
      <c r="C9442" s="1">
        <v>44527</v>
      </c>
      <c r="D9442" s="1">
        <v>44532</v>
      </c>
      <c r="E9442" s="1">
        <v>44534</v>
      </c>
      <c r="F9442">
        <v>4</v>
      </c>
      <c r="G9442">
        <v>5</v>
      </c>
      <c r="H9442">
        <v>503</v>
      </c>
      <c r="I9442" s="6">
        <v>0</v>
      </c>
      <c r="J9442">
        <v>3</v>
      </c>
      <c r="K9442" t="str">
        <f>_xlfn.XLOOKUP(fCompras!F9442,dComprador!$A$2:$A$7,dComprador!$B$2:$B$7)</f>
        <v>Lira</v>
      </c>
      <c r="L9442" t="str">
        <f>_xlfn.XLOOKUP(J9442,dFornecedor!$A$2:$A$6,dFornecedor!$B$2:$B$6)</f>
        <v>StepUp</v>
      </c>
      <c r="M9442" t="str">
        <f>_xlfn.XLOOKUP(G9442,dMateriaPrima!$A$2:$A$12,dMateriaPrima!$B$2:$B$12)</f>
        <v>Areia</v>
      </c>
      <c r="N9442" s="2">
        <f>_xlfn.XLOOKUP(G9442,dMateriaPrima!$A$2:$A$12,dMateriaPrima!$C$2:$C$12)</f>
        <v>3.59</v>
      </c>
      <c r="O9442" s="3">
        <f t="shared" si="735"/>
        <v>1805.77</v>
      </c>
      <c r="P9442" s="4">
        <f t="shared" si="736"/>
        <v>0</v>
      </c>
      <c r="Q9442" s="3">
        <f t="shared" si="737"/>
        <v>1805.77</v>
      </c>
      <c r="R9442" t="str">
        <f t="shared" si="738"/>
        <v>Em atraso</v>
      </c>
      <c r="S9442" s="5">
        <f t="shared" si="739"/>
        <v>2</v>
      </c>
    </row>
    <row r="9443" spans="1:19" x14ac:dyDescent="0.25">
      <c r="A9443">
        <v>9442</v>
      </c>
      <c r="B9443" s="1">
        <v>44526</v>
      </c>
      <c r="C9443" s="1">
        <v>44535</v>
      </c>
      <c r="D9443" s="1">
        <v>44546</v>
      </c>
      <c r="E9443" s="1">
        <v>44550</v>
      </c>
      <c r="F9443">
        <v>1</v>
      </c>
      <c r="G9443">
        <v>4</v>
      </c>
      <c r="H9443">
        <v>123</v>
      </c>
      <c r="I9443" s="6">
        <v>0</v>
      </c>
      <c r="J9443">
        <v>3</v>
      </c>
      <c r="K9443" t="str">
        <f>_xlfn.XLOOKUP(fCompras!F9443,dComprador!$A$2:$A$7,dComprador!$B$2:$B$7)</f>
        <v>Alon</v>
      </c>
      <c r="L9443" t="str">
        <f>_xlfn.XLOOKUP(J9443,dFornecedor!$A$2:$A$6,dFornecedor!$B$2:$B$6)</f>
        <v>StepUp</v>
      </c>
      <c r="M9443" t="str">
        <f>_xlfn.XLOOKUP(G9443,dMateriaPrima!$A$2:$A$12,dMateriaPrima!$B$2:$B$12)</f>
        <v>Madeira</v>
      </c>
      <c r="N9443" s="2">
        <f>_xlfn.XLOOKUP(G9443,dMateriaPrima!$A$2:$A$12,dMateriaPrima!$C$2:$C$12)</f>
        <v>168</v>
      </c>
      <c r="O9443" s="3">
        <f t="shared" si="735"/>
        <v>20664</v>
      </c>
      <c r="P9443" s="4">
        <f t="shared" si="736"/>
        <v>0</v>
      </c>
      <c r="Q9443" s="3">
        <f t="shared" si="737"/>
        <v>20664</v>
      </c>
      <c r="R9443" t="str">
        <f t="shared" si="738"/>
        <v>Em atraso</v>
      </c>
      <c r="S9443" s="5">
        <f t="shared" si="739"/>
        <v>4</v>
      </c>
    </row>
    <row r="9444" spans="1:19" x14ac:dyDescent="0.25">
      <c r="A9444">
        <v>9443</v>
      </c>
      <c r="B9444" s="1">
        <v>44526</v>
      </c>
      <c r="C9444" s="1">
        <v>44534</v>
      </c>
      <c r="D9444" s="1">
        <v>44546</v>
      </c>
      <c r="E9444" s="1">
        <v>44546</v>
      </c>
      <c r="F9444">
        <v>1</v>
      </c>
      <c r="G9444">
        <v>1</v>
      </c>
      <c r="H9444">
        <v>55</v>
      </c>
      <c r="I9444" s="6">
        <v>0</v>
      </c>
      <c r="J9444">
        <v>2</v>
      </c>
      <c r="K9444" t="str">
        <f>_xlfn.XLOOKUP(fCompras!F9444,dComprador!$A$2:$A$7,dComprador!$B$2:$B$7)</f>
        <v>Alon</v>
      </c>
      <c r="L9444" t="str">
        <f>_xlfn.XLOOKUP(J9444,dFornecedor!$A$2:$A$6,dFornecedor!$B$2:$B$6)</f>
        <v>Minerva</v>
      </c>
      <c r="M9444" t="str">
        <f>_xlfn.XLOOKUP(G9444,dMateriaPrima!$A$2:$A$12,dMateriaPrima!$B$2:$B$12)</f>
        <v>Tecido</v>
      </c>
      <c r="N9444" s="2">
        <f>_xlfn.XLOOKUP(G9444,dMateriaPrima!$A$2:$A$12,dMateriaPrima!$C$2:$C$12)</f>
        <v>18</v>
      </c>
      <c r="O9444" s="3">
        <f t="shared" si="735"/>
        <v>990</v>
      </c>
      <c r="P9444" s="4">
        <f t="shared" si="736"/>
        <v>0</v>
      </c>
      <c r="Q9444" s="3">
        <f t="shared" si="737"/>
        <v>990</v>
      </c>
      <c r="R9444" t="str">
        <f t="shared" si="738"/>
        <v>No prazo</v>
      </c>
      <c r="S9444" s="5">
        <f t="shared" si="739"/>
        <v>0</v>
      </c>
    </row>
    <row r="9445" spans="1:19" x14ac:dyDescent="0.25">
      <c r="A9445">
        <v>9444</v>
      </c>
      <c r="B9445" s="1">
        <v>44526</v>
      </c>
      <c r="C9445" s="1">
        <v>44534</v>
      </c>
      <c r="D9445" s="1">
        <v>44546</v>
      </c>
      <c r="E9445" s="1">
        <v>44547</v>
      </c>
      <c r="F9445">
        <v>1</v>
      </c>
      <c r="G9445">
        <v>6</v>
      </c>
      <c r="H9445">
        <v>128</v>
      </c>
      <c r="I9445" s="6">
        <v>0</v>
      </c>
      <c r="J9445">
        <v>2</v>
      </c>
      <c r="K9445" t="str">
        <f>_xlfn.XLOOKUP(fCompras!F9445,dComprador!$A$2:$A$7,dComprador!$B$2:$B$7)</f>
        <v>Alon</v>
      </c>
      <c r="L9445" t="str">
        <f>_xlfn.XLOOKUP(J9445,dFornecedor!$A$2:$A$6,dFornecedor!$B$2:$B$6)</f>
        <v>Minerva</v>
      </c>
      <c r="M9445" t="str">
        <f>_xlfn.XLOOKUP(G9445,dMateriaPrima!$A$2:$A$12,dMateriaPrima!$B$2:$B$12)</f>
        <v>Fio Algodão</v>
      </c>
      <c r="N9445" s="2">
        <f>_xlfn.XLOOKUP(G9445,dMateriaPrima!$A$2:$A$12,dMateriaPrima!$C$2:$C$12)</f>
        <v>55.9</v>
      </c>
      <c r="O9445" s="3">
        <f t="shared" si="735"/>
        <v>7155.2</v>
      </c>
      <c r="P9445" s="4">
        <f t="shared" si="736"/>
        <v>0</v>
      </c>
      <c r="Q9445" s="3">
        <f t="shared" si="737"/>
        <v>7155.2</v>
      </c>
      <c r="R9445" t="str">
        <f t="shared" si="738"/>
        <v>Em atraso</v>
      </c>
      <c r="S9445" s="5">
        <f t="shared" si="739"/>
        <v>1</v>
      </c>
    </row>
    <row r="9446" spans="1:19" x14ac:dyDescent="0.25">
      <c r="A9446">
        <v>9445</v>
      </c>
      <c r="B9446" s="1">
        <v>44526</v>
      </c>
      <c r="C9446" s="1">
        <v>44534</v>
      </c>
      <c r="D9446" s="1">
        <v>44560</v>
      </c>
      <c r="E9446" s="1">
        <v>44559</v>
      </c>
      <c r="F9446">
        <v>1</v>
      </c>
      <c r="G9446">
        <v>1</v>
      </c>
      <c r="H9446">
        <v>286</v>
      </c>
      <c r="I9446" s="6">
        <v>0</v>
      </c>
      <c r="J9446">
        <v>2</v>
      </c>
      <c r="K9446" t="str">
        <f>_xlfn.XLOOKUP(fCompras!F9446,dComprador!$A$2:$A$7,dComprador!$B$2:$B$7)</f>
        <v>Alon</v>
      </c>
      <c r="L9446" t="str">
        <f>_xlfn.XLOOKUP(J9446,dFornecedor!$A$2:$A$6,dFornecedor!$B$2:$B$6)</f>
        <v>Minerva</v>
      </c>
      <c r="M9446" t="str">
        <f>_xlfn.XLOOKUP(G9446,dMateriaPrima!$A$2:$A$12,dMateriaPrima!$B$2:$B$12)</f>
        <v>Tecido</v>
      </c>
      <c r="N9446" s="2">
        <f>_xlfn.XLOOKUP(G9446,dMateriaPrima!$A$2:$A$12,dMateriaPrima!$C$2:$C$12)</f>
        <v>18</v>
      </c>
      <c r="O9446" s="3">
        <f t="shared" si="735"/>
        <v>5148</v>
      </c>
      <c r="P9446" s="4">
        <f t="shared" si="736"/>
        <v>0</v>
      </c>
      <c r="Q9446" s="3">
        <f t="shared" si="737"/>
        <v>5148</v>
      </c>
      <c r="R9446" t="str">
        <f t="shared" si="738"/>
        <v>No prazo</v>
      </c>
      <c r="S9446" s="5">
        <f t="shared" si="739"/>
        <v>0</v>
      </c>
    </row>
    <row r="9447" spans="1:19" x14ac:dyDescent="0.25">
      <c r="A9447">
        <v>9446</v>
      </c>
      <c r="B9447" s="1">
        <v>44526</v>
      </c>
      <c r="C9447" s="1">
        <v>44526</v>
      </c>
      <c r="D9447" s="1">
        <v>44545</v>
      </c>
      <c r="E9447" s="1">
        <v>44548</v>
      </c>
      <c r="F9447">
        <v>1</v>
      </c>
      <c r="G9447">
        <v>2</v>
      </c>
      <c r="H9447">
        <v>75</v>
      </c>
      <c r="I9447" s="6">
        <v>0</v>
      </c>
      <c r="J9447">
        <v>2</v>
      </c>
      <c r="K9447" t="str">
        <f>_xlfn.XLOOKUP(fCompras!F9447,dComprador!$A$2:$A$7,dComprador!$B$2:$B$7)</f>
        <v>Alon</v>
      </c>
      <c r="L9447" t="str">
        <f>_xlfn.XLOOKUP(J9447,dFornecedor!$A$2:$A$6,dFornecedor!$B$2:$B$6)</f>
        <v>Minerva</v>
      </c>
      <c r="M9447" t="str">
        <f>_xlfn.XLOOKUP(G9447,dMateriaPrima!$A$2:$A$12,dMateriaPrima!$B$2:$B$12)</f>
        <v>Chapa Metal</v>
      </c>
      <c r="N9447" s="2">
        <f>_xlfn.XLOOKUP(G9447,dMateriaPrima!$A$2:$A$12,dMateriaPrima!$C$2:$C$12)</f>
        <v>299.89999999999998</v>
      </c>
      <c r="O9447" s="3">
        <f t="shared" si="735"/>
        <v>22492.5</v>
      </c>
      <c r="P9447" s="4">
        <f t="shared" si="736"/>
        <v>0</v>
      </c>
      <c r="Q9447" s="3">
        <f t="shared" si="737"/>
        <v>22492.5</v>
      </c>
      <c r="R9447" t="str">
        <f t="shared" si="738"/>
        <v>Em atraso</v>
      </c>
      <c r="S9447" s="5">
        <f t="shared" si="739"/>
        <v>3</v>
      </c>
    </row>
    <row r="9448" spans="1:19" x14ac:dyDescent="0.25">
      <c r="A9448">
        <v>9447</v>
      </c>
      <c r="B9448" s="1">
        <v>44526</v>
      </c>
      <c r="C9448" s="1">
        <v>44533</v>
      </c>
      <c r="D9448" s="1">
        <v>44550</v>
      </c>
      <c r="E9448" s="1">
        <v>44551</v>
      </c>
      <c r="F9448">
        <v>1</v>
      </c>
      <c r="G9448">
        <v>6</v>
      </c>
      <c r="H9448">
        <v>291</v>
      </c>
      <c r="I9448" s="6">
        <v>0</v>
      </c>
      <c r="J9448">
        <v>2</v>
      </c>
      <c r="K9448" t="str">
        <f>_xlfn.XLOOKUP(fCompras!F9448,dComprador!$A$2:$A$7,dComprador!$B$2:$B$7)</f>
        <v>Alon</v>
      </c>
      <c r="L9448" t="str">
        <f>_xlfn.XLOOKUP(J9448,dFornecedor!$A$2:$A$6,dFornecedor!$B$2:$B$6)</f>
        <v>Minerva</v>
      </c>
      <c r="M9448" t="str">
        <f>_xlfn.XLOOKUP(G9448,dMateriaPrima!$A$2:$A$12,dMateriaPrima!$B$2:$B$12)</f>
        <v>Fio Algodão</v>
      </c>
      <c r="N9448" s="2">
        <f>_xlfn.XLOOKUP(G9448,dMateriaPrima!$A$2:$A$12,dMateriaPrima!$C$2:$C$12)</f>
        <v>55.9</v>
      </c>
      <c r="O9448" s="3">
        <f t="shared" si="735"/>
        <v>16266.9</v>
      </c>
      <c r="P9448" s="4">
        <f t="shared" si="736"/>
        <v>0</v>
      </c>
      <c r="Q9448" s="3">
        <f t="shared" si="737"/>
        <v>16266.9</v>
      </c>
      <c r="R9448" t="str">
        <f t="shared" si="738"/>
        <v>Em atraso</v>
      </c>
      <c r="S9448" s="5">
        <f t="shared" si="739"/>
        <v>1</v>
      </c>
    </row>
    <row r="9449" spans="1:19" x14ac:dyDescent="0.25">
      <c r="A9449">
        <v>9448</v>
      </c>
      <c r="B9449" s="1">
        <v>44527</v>
      </c>
      <c r="C9449" s="1">
        <v>44527</v>
      </c>
      <c r="D9449" s="1">
        <v>44534</v>
      </c>
      <c r="E9449" s="1">
        <v>44534</v>
      </c>
      <c r="F9449">
        <v>4</v>
      </c>
      <c r="G9449">
        <v>4</v>
      </c>
      <c r="H9449">
        <v>25</v>
      </c>
      <c r="I9449" s="6">
        <v>0</v>
      </c>
      <c r="J9449">
        <v>2</v>
      </c>
      <c r="K9449" t="str">
        <f>_xlfn.XLOOKUP(fCompras!F9449,dComprador!$A$2:$A$7,dComprador!$B$2:$B$7)</f>
        <v>Lira</v>
      </c>
      <c r="L9449" t="str">
        <f>_xlfn.XLOOKUP(J9449,dFornecedor!$A$2:$A$6,dFornecedor!$B$2:$B$6)</f>
        <v>Minerva</v>
      </c>
      <c r="M9449" t="str">
        <f>_xlfn.XLOOKUP(G9449,dMateriaPrima!$A$2:$A$12,dMateriaPrima!$B$2:$B$12)</f>
        <v>Madeira</v>
      </c>
      <c r="N9449" s="2">
        <f>_xlfn.XLOOKUP(G9449,dMateriaPrima!$A$2:$A$12,dMateriaPrima!$C$2:$C$12)</f>
        <v>168</v>
      </c>
      <c r="O9449" s="3">
        <f t="shared" si="735"/>
        <v>4200</v>
      </c>
      <c r="P9449" s="4">
        <f t="shared" si="736"/>
        <v>0</v>
      </c>
      <c r="Q9449" s="3">
        <f t="shared" si="737"/>
        <v>4200</v>
      </c>
      <c r="R9449" t="str">
        <f t="shared" si="738"/>
        <v>No prazo</v>
      </c>
      <c r="S9449" s="5">
        <f t="shared" si="739"/>
        <v>0</v>
      </c>
    </row>
    <row r="9450" spans="1:19" x14ac:dyDescent="0.25">
      <c r="A9450">
        <v>9449</v>
      </c>
      <c r="B9450" s="1">
        <v>44527</v>
      </c>
      <c r="C9450" s="1">
        <v>44527</v>
      </c>
      <c r="D9450" s="1">
        <v>44532</v>
      </c>
      <c r="E9450" s="1">
        <v>44533</v>
      </c>
      <c r="F9450">
        <v>4</v>
      </c>
      <c r="G9450">
        <v>7</v>
      </c>
      <c r="H9450">
        <v>107</v>
      </c>
      <c r="I9450" s="6">
        <v>0</v>
      </c>
      <c r="J9450">
        <v>2</v>
      </c>
      <c r="K9450" t="str">
        <f>_xlfn.XLOOKUP(fCompras!F9450,dComprador!$A$2:$A$7,dComprador!$B$2:$B$7)</f>
        <v>Lira</v>
      </c>
      <c r="L9450" t="str">
        <f>_xlfn.XLOOKUP(J9450,dFornecedor!$A$2:$A$6,dFornecedor!$B$2:$B$6)</f>
        <v>Minerva</v>
      </c>
      <c r="M9450" t="str">
        <f>_xlfn.XLOOKUP(G9450,dMateriaPrima!$A$2:$A$12,dMateriaPrima!$B$2:$B$12)</f>
        <v>Poliéster</v>
      </c>
      <c r="N9450" s="2">
        <f>_xlfn.XLOOKUP(G9450,dMateriaPrima!$A$2:$A$12,dMateriaPrima!$C$2:$C$12)</f>
        <v>8</v>
      </c>
      <c r="O9450" s="3">
        <f t="shared" si="735"/>
        <v>856</v>
      </c>
      <c r="P9450" s="4">
        <f t="shared" si="736"/>
        <v>0</v>
      </c>
      <c r="Q9450" s="3">
        <f t="shared" si="737"/>
        <v>856</v>
      </c>
      <c r="R9450" t="str">
        <f t="shared" si="738"/>
        <v>Em atraso</v>
      </c>
      <c r="S9450" s="5">
        <f t="shared" si="739"/>
        <v>1</v>
      </c>
    </row>
    <row r="9451" spans="1:19" x14ac:dyDescent="0.25">
      <c r="A9451">
        <v>9450</v>
      </c>
      <c r="B9451" s="1">
        <v>44527</v>
      </c>
      <c r="C9451" s="1">
        <v>44527</v>
      </c>
      <c r="D9451" s="1">
        <v>44539</v>
      </c>
      <c r="E9451" s="1">
        <v>44539</v>
      </c>
      <c r="F9451">
        <v>4</v>
      </c>
      <c r="G9451">
        <v>6</v>
      </c>
      <c r="H9451">
        <v>283</v>
      </c>
      <c r="I9451" s="6">
        <v>0</v>
      </c>
      <c r="J9451">
        <v>4</v>
      </c>
      <c r="K9451" t="str">
        <f>_xlfn.XLOOKUP(fCompras!F9451,dComprador!$A$2:$A$7,dComprador!$B$2:$B$7)</f>
        <v>Lira</v>
      </c>
      <c r="L9451" t="str">
        <f>_xlfn.XLOOKUP(J9451,dFornecedor!$A$2:$A$6,dFornecedor!$B$2:$B$6)</f>
        <v>AlphaOmega</v>
      </c>
      <c r="M9451" t="str">
        <f>_xlfn.XLOOKUP(G9451,dMateriaPrima!$A$2:$A$12,dMateriaPrima!$B$2:$B$12)</f>
        <v>Fio Algodão</v>
      </c>
      <c r="N9451" s="2">
        <f>_xlfn.XLOOKUP(G9451,dMateriaPrima!$A$2:$A$12,dMateriaPrima!$C$2:$C$12)</f>
        <v>55.9</v>
      </c>
      <c r="O9451" s="3">
        <f t="shared" si="735"/>
        <v>15819.699999999999</v>
      </c>
      <c r="P9451" s="4">
        <f t="shared" si="736"/>
        <v>0</v>
      </c>
      <c r="Q9451" s="3">
        <f t="shared" si="737"/>
        <v>15819.699999999999</v>
      </c>
      <c r="R9451" t="str">
        <f t="shared" si="738"/>
        <v>No prazo</v>
      </c>
      <c r="S9451" s="5">
        <f t="shared" si="739"/>
        <v>0</v>
      </c>
    </row>
    <row r="9452" spans="1:19" x14ac:dyDescent="0.25">
      <c r="A9452">
        <v>9451</v>
      </c>
      <c r="B9452" s="1">
        <v>44527</v>
      </c>
      <c r="C9452" s="1">
        <v>44532</v>
      </c>
      <c r="D9452" s="1">
        <v>44533</v>
      </c>
      <c r="E9452" s="1">
        <v>44536</v>
      </c>
      <c r="F9452">
        <v>4</v>
      </c>
      <c r="G9452">
        <v>7</v>
      </c>
      <c r="H9452">
        <v>366</v>
      </c>
      <c r="I9452" s="6">
        <v>0</v>
      </c>
      <c r="J9452">
        <v>3</v>
      </c>
      <c r="K9452" t="str">
        <f>_xlfn.XLOOKUP(fCompras!F9452,dComprador!$A$2:$A$7,dComprador!$B$2:$B$7)</f>
        <v>Lira</v>
      </c>
      <c r="L9452" t="str">
        <f>_xlfn.XLOOKUP(J9452,dFornecedor!$A$2:$A$6,dFornecedor!$B$2:$B$6)</f>
        <v>StepUp</v>
      </c>
      <c r="M9452" t="str">
        <f>_xlfn.XLOOKUP(G9452,dMateriaPrima!$A$2:$A$12,dMateriaPrima!$B$2:$B$12)</f>
        <v>Poliéster</v>
      </c>
      <c r="N9452" s="2">
        <f>_xlfn.XLOOKUP(G9452,dMateriaPrima!$A$2:$A$12,dMateriaPrima!$C$2:$C$12)</f>
        <v>8</v>
      </c>
      <c r="O9452" s="3">
        <f t="shared" si="735"/>
        <v>2928</v>
      </c>
      <c r="P9452" s="4">
        <f t="shared" si="736"/>
        <v>0</v>
      </c>
      <c r="Q9452" s="3">
        <f t="shared" si="737"/>
        <v>2928</v>
      </c>
      <c r="R9452" t="str">
        <f t="shared" si="738"/>
        <v>Em atraso</v>
      </c>
      <c r="S9452" s="5">
        <f t="shared" si="739"/>
        <v>3</v>
      </c>
    </row>
    <row r="9453" spans="1:19" x14ac:dyDescent="0.25">
      <c r="A9453">
        <v>9452</v>
      </c>
      <c r="B9453" s="1">
        <v>44527</v>
      </c>
      <c r="C9453" s="1">
        <v>44532</v>
      </c>
      <c r="D9453" s="1">
        <v>44546</v>
      </c>
      <c r="E9453" s="1">
        <v>44549</v>
      </c>
      <c r="F9453">
        <v>1</v>
      </c>
      <c r="G9453">
        <v>1</v>
      </c>
      <c r="H9453">
        <v>338</v>
      </c>
      <c r="I9453" s="6">
        <v>0</v>
      </c>
      <c r="J9453">
        <v>3</v>
      </c>
      <c r="K9453" t="str">
        <f>_xlfn.XLOOKUP(fCompras!F9453,dComprador!$A$2:$A$7,dComprador!$B$2:$B$7)</f>
        <v>Alon</v>
      </c>
      <c r="L9453" t="str">
        <f>_xlfn.XLOOKUP(J9453,dFornecedor!$A$2:$A$6,dFornecedor!$B$2:$B$6)</f>
        <v>StepUp</v>
      </c>
      <c r="M9453" t="str">
        <f>_xlfn.XLOOKUP(G9453,dMateriaPrima!$A$2:$A$12,dMateriaPrima!$B$2:$B$12)</f>
        <v>Tecido</v>
      </c>
      <c r="N9453" s="2">
        <f>_xlfn.XLOOKUP(G9453,dMateriaPrima!$A$2:$A$12,dMateriaPrima!$C$2:$C$12)</f>
        <v>18</v>
      </c>
      <c r="O9453" s="3">
        <f t="shared" si="735"/>
        <v>6084</v>
      </c>
      <c r="P9453" s="4">
        <f t="shared" si="736"/>
        <v>0</v>
      </c>
      <c r="Q9453" s="3">
        <f t="shared" si="737"/>
        <v>6084</v>
      </c>
      <c r="R9453" t="str">
        <f t="shared" si="738"/>
        <v>Em atraso</v>
      </c>
      <c r="S9453" s="5">
        <f t="shared" si="739"/>
        <v>3</v>
      </c>
    </row>
    <row r="9454" spans="1:19" x14ac:dyDescent="0.25">
      <c r="A9454">
        <v>9453</v>
      </c>
      <c r="B9454" s="1">
        <v>44527</v>
      </c>
      <c r="C9454" s="1">
        <v>44529</v>
      </c>
      <c r="D9454" s="1">
        <v>44548</v>
      </c>
      <c r="E9454" s="1">
        <v>44550</v>
      </c>
      <c r="F9454">
        <v>1</v>
      </c>
      <c r="G9454">
        <v>5</v>
      </c>
      <c r="H9454">
        <v>225</v>
      </c>
      <c r="I9454" s="6">
        <v>0</v>
      </c>
      <c r="J9454">
        <v>4</v>
      </c>
      <c r="K9454" t="str">
        <f>_xlfn.XLOOKUP(fCompras!F9454,dComprador!$A$2:$A$7,dComprador!$B$2:$B$7)</f>
        <v>Alon</v>
      </c>
      <c r="L9454" t="str">
        <f>_xlfn.XLOOKUP(J9454,dFornecedor!$A$2:$A$6,dFornecedor!$B$2:$B$6)</f>
        <v>AlphaOmega</v>
      </c>
      <c r="M9454" t="str">
        <f>_xlfn.XLOOKUP(G9454,dMateriaPrima!$A$2:$A$12,dMateriaPrima!$B$2:$B$12)</f>
        <v>Areia</v>
      </c>
      <c r="N9454" s="2">
        <f>_xlfn.XLOOKUP(G9454,dMateriaPrima!$A$2:$A$12,dMateriaPrima!$C$2:$C$12)</f>
        <v>3.59</v>
      </c>
      <c r="O9454" s="3">
        <f t="shared" si="735"/>
        <v>807.75</v>
      </c>
      <c r="P9454" s="4">
        <f t="shared" si="736"/>
        <v>0</v>
      </c>
      <c r="Q9454" s="3">
        <f t="shared" si="737"/>
        <v>807.75</v>
      </c>
      <c r="R9454" t="str">
        <f t="shared" si="738"/>
        <v>Em atraso</v>
      </c>
      <c r="S9454" s="5">
        <f t="shared" si="739"/>
        <v>2</v>
      </c>
    </row>
    <row r="9455" spans="1:19" x14ac:dyDescent="0.25">
      <c r="A9455">
        <v>9454</v>
      </c>
      <c r="B9455" s="1">
        <v>44527</v>
      </c>
      <c r="C9455" s="1">
        <v>44528</v>
      </c>
      <c r="D9455" s="1">
        <v>44548</v>
      </c>
      <c r="E9455" s="1">
        <v>44549</v>
      </c>
      <c r="F9455">
        <v>1</v>
      </c>
      <c r="G9455">
        <v>7</v>
      </c>
      <c r="H9455">
        <v>412</v>
      </c>
      <c r="I9455" s="6">
        <v>0</v>
      </c>
      <c r="J9455">
        <v>3</v>
      </c>
      <c r="K9455" t="str">
        <f>_xlfn.XLOOKUP(fCompras!F9455,dComprador!$A$2:$A$7,dComprador!$B$2:$B$7)</f>
        <v>Alon</v>
      </c>
      <c r="L9455" t="str">
        <f>_xlfn.XLOOKUP(J9455,dFornecedor!$A$2:$A$6,dFornecedor!$B$2:$B$6)</f>
        <v>StepUp</v>
      </c>
      <c r="M9455" t="str">
        <f>_xlfn.XLOOKUP(G9455,dMateriaPrima!$A$2:$A$12,dMateriaPrima!$B$2:$B$12)</f>
        <v>Poliéster</v>
      </c>
      <c r="N9455" s="2">
        <f>_xlfn.XLOOKUP(G9455,dMateriaPrima!$A$2:$A$12,dMateriaPrima!$C$2:$C$12)</f>
        <v>8</v>
      </c>
      <c r="O9455" s="3">
        <f t="shared" si="735"/>
        <v>3296</v>
      </c>
      <c r="P9455" s="4">
        <f t="shared" si="736"/>
        <v>0</v>
      </c>
      <c r="Q9455" s="3">
        <f t="shared" si="737"/>
        <v>3296</v>
      </c>
      <c r="R9455" t="str">
        <f t="shared" si="738"/>
        <v>Em atraso</v>
      </c>
      <c r="S9455" s="5">
        <f t="shared" si="739"/>
        <v>1</v>
      </c>
    </row>
    <row r="9456" spans="1:19" x14ac:dyDescent="0.25">
      <c r="A9456">
        <v>9455</v>
      </c>
      <c r="B9456" s="1">
        <v>44527</v>
      </c>
      <c r="C9456" s="1">
        <v>44530</v>
      </c>
      <c r="D9456" s="1">
        <v>44546</v>
      </c>
      <c r="E9456" s="1">
        <v>44549</v>
      </c>
      <c r="F9456">
        <v>1</v>
      </c>
      <c r="G9456">
        <v>5</v>
      </c>
      <c r="H9456">
        <v>426</v>
      </c>
      <c r="I9456" s="6">
        <v>0</v>
      </c>
      <c r="J9456">
        <v>1</v>
      </c>
      <c r="K9456" t="str">
        <f>_xlfn.XLOOKUP(fCompras!F9456,dComprador!$A$2:$A$7,dComprador!$B$2:$B$7)</f>
        <v>Alon</v>
      </c>
      <c r="L9456" t="str">
        <f>_xlfn.XLOOKUP(J9456,dFornecedor!$A$2:$A$6,dFornecedor!$B$2:$B$6)</f>
        <v>NorthShore</v>
      </c>
      <c r="M9456" t="str">
        <f>_xlfn.XLOOKUP(G9456,dMateriaPrima!$A$2:$A$12,dMateriaPrima!$B$2:$B$12)</f>
        <v>Areia</v>
      </c>
      <c r="N9456" s="2">
        <f>_xlfn.XLOOKUP(G9456,dMateriaPrima!$A$2:$A$12,dMateriaPrima!$C$2:$C$12)</f>
        <v>3.59</v>
      </c>
      <c r="O9456" s="3">
        <f t="shared" si="735"/>
        <v>1529.34</v>
      </c>
      <c r="P9456" s="4">
        <f t="shared" si="736"/>
        <v>0</v>
      </c>
      <c r="Q9456" s="3">
        <f t="shared" si="737"/>
        <v>1529.34</v>
      </c>
      <c r="R9456" t="str">
        <f t="shared" si="738"/>
        <v>Em atraso</v>
      </c>
      <c r="S9456" s="5">
        <f t="shared" si="739"/>
        <v>3</v>
      </c>
    </row>
    <row r="9457" spans="1:19" x14ac:dyDescent="0.25">
      <c r="A9457">
        <v>9456</v>
      </c>
      <c r="B9457" s="1">
        <v>44527</v>
      </c>
      <c r="C9457" s="1">
        <v>44527</v>
      </c>
      <c r="D9457" s="1">
        <v>44548</v>
      </c>
      <c r="E9457" s="1">
        <v>44547</v>
      </c>
      <c r="F9457">
        <v>1</v>
      </c>
      <c r="G9457">
        <v>3</v>
      </c>
      <c r="H9457">
        <v>260</v>
      </c>
      <c r="I9457" s="6">
        <v>0</v>
      </c>
      <c r="J9457">
        <v>2</v>
      </c>
      <c r="K9457" t="str">
        <f>_xlfn.XLOOKUP(fCompras!F9457,dComprador!$A$2:$A$7,dComprador!$B$2:$B$7)</f>
        <v>Alon</v>
      </c>
      <c r="L9457" t="str">
        <f>_xlfn.XLOOKUP(J9457,dFornecedor!$A$2:$A$6,dFornecedor!$B$2:$B$6)</f>
        <v>Minerva</v>
      </c>
      <c r="M9457" t="str">
        <f>_xlfn.XLOOKUP(G9457,dMateriaPrima!$A$2:$A$12,dMateriaPrima!$B$2:$B$12)</f>
        <v>Barra Metal</v>
      </c>
      <c r="N9457" s="2">
        <f>_xlfn.XLOOKUP(G9457,dMateriaPrima!$A$2:$A$12,dMateriaPrima!$C$2:$C$12)</f>
        <v>565</v>
      </c>
      <c r="O9457" s="3">
        <f t="shared" si="735"/>
        <v>146900</v>
      </c>
      <c r="P9457" s="4">
        <f t="shared" si="736"/>
        <v>0</v>
      </c>
      <c r="Q9457" s="3">
        <f t="shared" si="737"/>
        <v>146900</v>
      </c>
      <c r="R9457" t="str">
        <f t="shared" si="738"/>
        <v>No prazo</v>
      </c>
      <c r="S9457" s="5">
        <f t="shared" si="739"/>
        <v>0</v>
      </c>
    </row>
    <row r="9458" spans="1:19" x14ac:dyDescent="0.25">
      <c r="A9458">
        <v>9457</v>
      </c>
      <c r="B9458" s="1">
        <v>44527</v>
      </c>
      <c r="C9458" s="1">
        <v>44527</v>
      </c>
      <c r="D9458" s="1">
        <v>44557</v>
      </c>
      <c r="E9458" s="1">
        <v>44561</v>
      </c>
      <c r="F9458">
        <v>1</v>
      </c>
      <c r="G9458">
        <v>5</v>
      </c>
      <c r="H9458">
        <v>532</v>
      </c>
      <c r="I9458" s="6">
        <v>0</v>
      </c>
      <c r="J9458">
        <v>2</v>
      </c>
      <c r="K9458" t="str">
        <f>_xlfn.XLOOKUP(fCompras!F9458,dComprador!$A$2:$A$7,dComprador!$B$2:$B$7)</f>
        <v>Alon</v>
      </c>
      <c r="L9458" t="str">
        <f>_xlfn.XLOOKUP(J9458,dFornecedor!$A$2:$A$6,dFornecedor!$B$2:$B$6)</f>
        <v>Minerva</v>
      </c>
      <c r="M9458" t="str">
        <f>_xlfn.XLOOKUP(G9458,dMateriaPrima!$A$2:$A$12,dMateriaPrima!$B$2:$B$12)</f>
        <v>Areia</v>
      </c>
      <c r="N9458" s="2">
        <f>_xlfn.XLOOKUP(G9458,dMateriaPrima!$A$2:$A$12,dMateriaPrima!$C$2:$C$12)</f>
        <v>3.59</v>
      </c>
      <c r="O9458" s="3">
        <f t="shared" si="735"/>
        <v>1909.8799999999999</v>
      </c>
      <c r="P9458" s="4">
        <f t="shared" si="736"/>
        <v>0</v>
      </c>
      <c r="Q9458" s="3">
        <f t="shared" si="737"/>
        <v>1909.8799999999999</v>
      </c>
      <c r="R9458" t="str">
        <f t="shared" si="738"/>
        <v>Em atraso</v>
      </c>
      <c r="S9458" s="5">
        <f t="shared" si="739"/>
        <v>4</v>
      </c>
    </row>
    <row r="9459" spans="1:19" x14ac:dyDescent="0.25">
      <c r="A9459">
        <v>9458</v>
      </c>
      <c r="B9459" s="1">
        <v>44527</v>
      </c>
      <c r="C9459" s="1">
        <v>44529</v>
      </c>
      <c r="D9459" s="1">
        <v>44551</v>
      </c>
      <c r="E9459" s="1">
        <v>44553</v>
      </c>
      <c r="F9459">
        <v>1</v>
      </c>
      <c r="G9459">
        <v>1</v>
      </c>
      <c r="H9459">
        <v>169</v>
      </c>
      <c r="I9459" s="6">
        <v>0</v>
      </c>
      <c r="J9459">
        <v>2</v>
      </c>
      <c r="K9459" t="str">
        <f>_xlfn.XLOOKUP(fCompras!F9459,dComprador!$A$2:$A$7,dComprador!$B$2:$B$7)</f>
        <v>Alon</v>
      </c>
      <c r="L9459" t="str">
        <f>_xlfn.XLOOKUP(J9459,dFornecedor!$A$2:$A$6,dFornecedor!$B$2:$B$6)</f>
        <v>Minerva</v>
      </c>
      <c r="M9459" t="str">
        <f>_xlfn.XLOOKUP(G9459,dMateriaPrima!$A$2:$A$12,dMateriaPrima!$B$2:$B$12)</f>
        <v>Tecido</v>
      </c>
      <c r="N9459" s="2">
        <f>_xlfn.XLOOKUP(G9459,dMateriaPrima!$A$2:$A$12,dMateriaPrima!$C$2:$C$12)</f>
        <v>18</v>
      </c>
      <c r="O9459" s="3">
        <f t="shared" si="735"/>
        <v>3042</v>
      </c>
      <c r="P9459" s="4">
        <f t="shared" si="736"/>
        <v>0</v>
      </c>
      <c r="Q9459" s="3">
        <f t="shared" si="737"/>
        <v>3042</v>
      </c>
      <c r="R9459" t="str">
        <f t="shared" si="738"/>
        <v>Em atraso</v>
      </c>
      <c r="S9459" s="5">
        <f t="shared" si="739"/>
        <v>2</v>
      </c>
    </row>
    <row r="9460" spans="1:19" x14ac:dyDescent="0.25">
      <c r="A9460">
        <v>9459</v>
      </c>
      <c r="B9460" s="1">
        <v>44528</v>
      </c>
      <c r="C9460" s="1">
        <v>44536</v>
      </c>
      <c r="D9460" s="1">
        <v>44540</v>
      </c>
      <c r="E9460" s="1">
        <v>44544</v>
      </c>
      <c r="F9460">
        <v>4</v>
      </c>
      <c r="G9460">
        <v>4</v>
      </c>
      <c r="H9460">
        <v>378</v>
      </c>
      <c r="I9460" s="6">
        <v>0</v>
      </c>
      <c r="J9460">
        <v>2</v>
      </c>
      <c r="K9460" t="str">
        <f>_xlfn.XLOOKUP(fCompras!F9460,dComprador!$A$2:$A$7,dComprador!$B$2:$B$7)</f>
        <v>Lira</v>
      </c>
      <c r="L9460" t="str">
        <f>_xlfn.XLOOKUP(J9460,dFornecedor!$A$2:$A$6,dFornecedor!$B$2:$B$6)</f>
        <v>Minerva</v>
      </c>
      <c r="M9460" t="str">
        <f>_xlfn.XLOOKUP(G9460,dMateriaPrima!$A$2:$A$12,dMateriaPrima!$B$2:$B$12)</f>
        <v>Madeira</v>
      </c>
      <c r="N9460" s="2">
        <f>_xlfn.XLOOKUP(G9460,dMateriaPrima!$A$2:$A$12,dMateriaPrima!$C$2:$C$12)</f>
        <v>168</v>
      </c>
      <c r="O9460" s="3">
        <f t="shared" si="735"/>
        <v>63504</v>
      </c>
      <c r="P9460" s="4">
        <f t="shared" si="736"/>
        <v>0</v>
      </c>
      <c r="Q9460" s="3">
        <f t="shared" si="737"/>
        <v>63504</v>
      </c>
      <c r="R9460" t="str">
        <f t="shared" si="738"/>
        <v>Em atraso</v>
      </c>
      <c r="S9460" s="5">
        <f t="shared" si="739"/>
        <v>4</v>
      </c>
    </row>
    <row r="9461" spans="1:19" x14ac:dyDescent="0.25">
      <c r="A9461">
        <v>9460</v>
      </c>
      <c r="B9461" s="1">
        <v>44528</v>
      </c>
      <c r="C9461" s="1">
        <v>44536</v>
      </c>
      <c r="D9461" s="1">
        <v>44539</v>
      </c>
      <c r="E9461" s="1">
        <v>44541</v>
      </c>
      <c r="F9461">
        <v>4</v>
      </c>
      <c r="G9461">
        <v>9</v>
      </c>
      <c r="H9461">
        <v>17</v>
      </c>
      <c r="I9461" s="6">
        <v>0</v>
      </c>
      <c r="J9461">
        <v>3</v>
      </c>
      <c r="K9461" t="str">
        <f>_xlfn.XLOOKUP(fCompras!F9461,dComprador!$A$2:$A$7,dComprador!$B$2:$B$7)</f>
        <v>Lira</v>
      </c>
      <c r="L9461" t="str">
        <f>_xlfn.XLOOKUP(J9461,dFornecedor!$A$2:$A$6,dFornecedor!$B$2:$B$6)</f>
        <v>StepUp</v>
      </c>
      <c r="M9461" t="str">
        <f>_xlfn.XLOOKUP(G9461,dMateriaPrima!$A$2:$A$12,dMateriaPrima!$B$2:$B$12)</f>
        <v>Couro</v>
      </c>
      <c r="N9461" s="2">
        <f>_xlfn.XLOOKUP(G9461,dMateriaPrima!$A$2:$A$12,dMateriaPrima!$C$2:$C$12)</f>
        <v>4.4000000000000004</v>
      </c>
      <c r="O9461" s="3">
        <f t="shared" si="735"/>
        <v>74.800000000000011</v>
      </c>
      <c r="P9461" s="4">
        <f t="shared" si="736"/>
        <v>0</v>
      </c>
      <c r="Q9461" s="3">
        <f t="shared" si="737"/>
        <v>74.800000000000011</v>
      </c>
      <c r="R9461" t="str">
        <f t="shared" si="738"/>
        <v>Em atraso</v>
      </c>
      <c r="S9461" s="5">
        <f t="shared" si="739"/>
        <v>2</v>
      </c>
    </row>
    <row r="9462" spans="1:19" x14ac:dyDescent="0.25">
      <c r="A9462">
        <v>9461</v>
      </c>
      <c r="B9462" s="1">
        <v>44528</v>
      </c>
      <c r="C9462" s="1">
        <v>44529</v>
      </c>
      <c r="D9462" s="1">
        <v>44539</v>
      </c>
      <c r="E9462" s="1">
        <v>44540</v>
      </c>
      <c r="F9462">
        <v>4</v>
      </c>
      <c r="G9462">
        <v>11</v>
      </c>
      <c r="H9462">
        <v>97</v>
      </c>
      <c r="I9462" s="6">
        <v>0</v>
      </c>
      <c r="J9462">
        <v>4</v>
      </c>
      <c r="K9462" t="str">
        <f>_xlfn.XLOOKUP(fCompras!F9462,dComprador!$A$2:$A$7,dComprador!$B$2:$B$7)</f>
        <v>Lira</v>
      </c>
      <c r="L9462" t="str">
        <f>_xlfn.XLOOKUP(J9462,dFornecedor!$A$2:$A$6,dFornecedor!$B$2:$B$6)</f>
        <v>AlphaOmega</v>
      </c>
      <c r="M9462" t="str">
        <f>_xlfn.XLOOKUP(G9462,dMateriaPrima!$A$2:$A$12,dMateriaPrima!$B$2:$B$12)</f>
        <v>Papel</v>
      </c>
      <c r="N9462" s="2">
        <f>_xlfn.XLOOKUP(G9462,dMateriaPrima!$A$2:$A$12,dMateriaPrima!$C$2:$C$12)</f>
        <v>9</v>
      </c>
      <c r="O9462" s="3">
        <f t="shared" si="735"/>
        <v>873</v>
      </c>
      <c r="P9462" s="4">
        <f t="shared" si="736"/>
        <v>0</v>
      </c>
      <c r="Q9462" s="3">
        <f t="shared" si="737"/>
        <v>873</v>
      </c>
      <c r="R9462" t="str">
        <f t="shared" si="738"/>
        <v>Em atraso</v>
      </c>
      <c r="S9462" s="5">
        <f t="shared" si="739"/>
        <v>1</v>
      </c>
    </row>
    <row r="9463" spans="1:19" x14ac:dyDescent="0.25">
      <c r="A9463">
        <v>9462</v>
      </c>
      <c r="B9463" s="1">
        <v>44528</v>
      </c>
      <c r="C9463" s="1">
        <v>44531</v>
      </c>
      <c r="D9463" s="1">
        <v>44534</v>
      </c>
      <c r="E9463" s="1">
        <v>44535</v>
      </c>
      <c r="F9463">
        <v>4</v>
      </c>
      <c r="G9463">
        <v>11</v>
      </c>
      <c r="H9463">
        <v>34</v>
      </c>
      <c r="I9463" s="6">
        <v>0</v>
      </c>
      <c r="J9463">
        <v>3</v>
      </c>
      <c r="K9463" t="str">
        <f>_xlfn.XLOOKUP(fCompras!F9463,dComprador!$A$2:$A$7,dComprador!$B$2:$B$7)</f>
        <v>Lira</v>
      </c>
      <c r="L9463" t="str">
        <f>_xlfn.XLOOKUP(J9463,dFornecedor!$A$2:$A$6,dFornecedor!$B$2:$B$6)</f>
        <v>StepUp</v>
      </c>
      <c r="M9463" t="str">
        <f>_xlfn.XLOOKUP(G9463,dMateriaPrima!$A$2:$A$12,dMateriaPrima!$B$2:$B$12)</f>
        <v>Papel</v>
      </c>
      <c r="N9463" s="2">
        <f>_xlfn.XLOOKUP(G9463,dMateriaPrima!$A$2:$A$12,dMateriaPrima!$C$2:$C$12)</f>
        <v>9</v>
      </c>
      <c r="O9463" s="3">
        <f t="shared" si="735"/>
        <v>306</v>
      </c>
      <c r="P9463" s="4">
        <f t="shared" si="736"/>
        <v>0</v>
      </c>
      <c r="Q9463" s="3">
        <f t="shared" si="737"/>
        <v>306</v>
      </c>
      <c r="R9463" t="str">
        <f t="shared" si="738"/>
        <v>Em atraso</v>
      </c>
      <c r="S9463" s="5">
        <f t="shared" si="739"/>
        <v>1</v>
      </c>
    </row>
    <row r="9464" spans="1:19" x14ac:dyDescent="0.25">
      <c r="A9464">
        <v>9463</v>
      </c>
      <c r="B9464" s="1">
        <v>44528</v>
      </c>
      <c r="C9464" s="1">
        <v>44529</v>
      </c>
      <c r="D9464" s="1">
        <v>44539</v>
      </c>
      <c r="E9464" s="1">
        <v>44541</v>
      </c>
      <c r="F9464">
        <v>4</v>
      </c>
      <c r="G9464">
        <v>9</v>
      </c>
      <c r="H9464">
        <v>76</v>
      </c>
      <c r="I9464" s="6">
        <v>0.22</v>
      </c>
      <c r="J9464">
        <v>4</v>
      </c>
      <c r="K9464" t="str">
        <f>_xlfn.XLOOKUP(fCompras!F9464,dComprador!$A$2:$A$7,dComprador!$B$2:$B$7)</f>
        <v>Lira</v>
      </c>
      <c r="L9464" t="str">
        <f>_xlfn.XLOOKUP(J9464,dFornecedor!$A$2:$A$6,dFornecedor!$B$2:$B$6)</f>
        <v>AlphaOmega</v>
      </c>
      <c r="M9464" t="str">
        <f>_xlfn.XLOOKUP(G9464,dMateriaPrima!$A$2:$A$12,dMateriaPrima!$B$2:$B$12)</f>
        <v>Couro</v>
      </c>
      <c r="N9464" s="2">
        <f>_xlfn.XLOOKUP(G9464,dMateriaPrima!$A$2:$A$12,dMateriaPrima!$C$2:$C$12)</f>
        <v>4.4000000000000004</v>
      </c>
      <c r="O9464" s="3">
        <f t="shared" si="735"/>
        <v>334.40000000000003</v>
      </c>
      <c r="P9464" s="4">
        <f t="shared" si="736"/>
        <v>73.568000000000012</v>
      </c>
      <c r="Q9464" s="3">
        <f t="shared" si="737"/>
        <v>260.83199999999999</v>
      </c>
      <c r="R9464" t="str">
        <f t="shared" si="738"/>
        <v>Em atraso</v>
      </c>
      <c r="S9464" s="5">
        <f t="shared" si="739"/>
        <v>2</v>
      </c>
    </row>
    <row r="9465" spans="1:19" x14ac:dyDescent="0.25">
      <c r="A9465">
        <v>9464</v>
      </c>
      <c r="B9465" s="1">
        <v>44528</v>
      </c>
      <c r="C9465" s="1">
        <v>44537</v>
      </c>
      <c r="D9465" s="1">
        <v>44549</v>
      </c>
      <c r="E9465" s="1">
        <v>44551</v>
      </c>
      <c r="F9465">
        <v>1</v>
      </c>
      <c r="G9465">
        <v>11</v>
      </c>
      <c r="H9465">
        <v>421</v>
      </c>
      <c r="I9465" s="6">
        <v>0</v>
      </c>
      <c r="J9465">
        <v>3</v>
      </c>
      <c r="K9465" t="str">
        <f>_xlfn.XLOOKUP(fCompras!F9465,dComprador!$A$2:$A$7,dComprador!$B$2:$B$7)</f>
        <v>Alon</v>
      </c>
      <c r="L9465" t="str">
        <f>_xlfn.XLOOKUP(J9465,dFornecedor!$A$2:$A$6,dFornecedor!$B$2:$B$6)</f>
        <v>StepUp</v>
      </c>
      <c r="M9465" t="str">
        <f>_xlfn.XLOOKUP(G9465,dMateriaPrima!$A$2:$A$12,dMateriaPrima!$B$2:$B$12)</f>
        <v>Papel</v>
      </c>
      <c r="N9465" s="2">
        <f>_xlfn.XLOOKUP(G9465,dMateriaPrima!$A$2:$A$12,dMateriaPrima!$C$2:$C$12)</f>
        <v>9</v>
      </c>
      <c r="O9465" s="3">
        <f t="shared" si="735"/>
        <v>3789</v>
      </c>
      <c r="P9465" s="4">
        <f t="shared" si="736"/>
        <v>0</v>
      </c>
      <c r="Q9465" s="3">
        <f t="shared" si="737"/>
        <v>3789</v>
      </c>
      <c r="R9465" t="str">
        <f t="shared" si="738"/>
        <v>Em atraso</v>
      </c>
      <c r="S9465" s="5">
        <f t="shared" si="739"/>
        <v>2</v>
      </c>
    </row>
    <row r="9466" spans="1:19" x14ac:dyDescent="0.25">
      <c r="A9466">
        <v>9465</v>
      </c>
      <c r="B9466" s="1">
        <v>44528</v>
      </c>
      <c r="C9466" s="1">
        <v>44538</v>
      </c>
      <c r="D9466" s="1">
        <v>44549</v>
      </c>
      <c r="E9466" s="1">
        <v>44553</v>
      </c>
      <c r="F9466">
        <v>1</v>
      </c>
      <c r="G9466">
        <v>9</v>
      </c>
      <c r="H9466">
        <v>199</v>
      </c>
      <c r="I9466" s="6">
        <v>0</v>
      </c>
      <c r="J9466">
        <v>3</v>
      </c>
      <c r="K9466" t="str">
        <f>_xlfn.XLOOKUP(fCompras!F9466,dComprador!$A$2:$A$7,dComprador!$B$2:$B$7)</f>
        <v>Alon</v>
      </c>
      <c r="L9466" t="str">
        <f>_xlfn.XLOOKUP(J9466,dFornecedor!$A$2:$A$6,dFornecedor!$B$2:$B$6)</f>
        <v>StepUp</v>
      </c>
      <c r="M9466" t="str">
        <f>_xlfn.XLOOKUP(G9466,dMateriaPrima!$A$2:$A$12,dMateriaPrima!$B$2:$B$12)</f>
        <v>Couro</v>
      </c>
      <c r="N9466" s="2">
        <f>_xlfn.XLOOKUP(G9466,dMateriaPrima!$A$2:$A$12,dMateriaPrima!$C$2:$C$12)</f>
        <v>4.4000000000000004</v>
      </c>
      <c r="O9466" s="3">
        <f t="shared" si="735"/>
        <v>875.6</v>
      </c>
      <c r="P9466" s="4">
        <f t="shared" si="736"/>
        <v>0</v>
      </c>
      <c r="Q9466" s="3">
        <f t="shared" si="737"/>
        <v>875.6</v>
      </c>
      <c r="R9466" t="str">
        <f t="shared" si="738"/>
        <v>Em atraso</v>
      </c>
      <c r="S9466" s="5">
        <f t="shared" si="739"/>
        <v>4</v>
      </c>
    </row>
    <row r="9467" spans="1:19" x14ac:dyDescent="0.25">
      <c r="A9467">
        <v>9466</v>
      </c>
      <c r="B9467" s="1">
        <v>44528</v>
      </c>
      <c r="C9467" s="1">
        <v>44530</v>
      </c>
      <c r="D9467" s="1">
        <v>44557</v>
      </c>
      <c r="E9467" s="1">
        <v>44559</v>
      </c>
      <c r="F9467">
        <v>1</v>
      </c>
      <c r="G9467">
        <v>6</v>
      </c>
      <c r="H9467">
        <v>143</v>
      </c>
      <c r="I9467" s="6">
        <v>0</v>
      </c>
      <c r="J9467">
        <v>1</v>
      </c>
      <c r="K9467" t="str">
        <f>_xlfn.XLOOKUP(fCompras!F9467,dComprador!$A$2:$A$7,dComprador!$B$2:$B$7)</f>
        <v>Alon</v>
      </c>
      <c r="L9467" t="str">
        <f>_xlfn.XLOOKUP(J9467,dFornecedor!$A$2:$A$6,dFornecedor!$B$2:$B$6)</f>
        <v>NorthShore</v>
      </c>
      <c r="M9467" t="str">
        <f>_xlfn.XLOOKUP(G9467,dMateriaPrima!$A$2:$A$12,dMateriaPrima!$B$2:$B$12)</f>
        <v>Fio Algodão</v>
      </c>
      <c r="N9467" s="2">
        <f>_xlfn.XLOOKUP(G9467,dMateriaPrima!$A$2:$A$12,dMateriaPrima!$C$2:$C$12)</f>
        <v>55.9</v>
      </c>
      <c r="O9467" s="3">
        <f t="shared" si="735"/>
        <v>7993.7</v>
      </c>
      <c r="P9467" s="4">
        <f t="shared" si="736"/>
        <v>0</v>
      </c>
      <c r="Q9467" s="3">
        <f t="shared" si="737"/>
        <v>7993.7</v>
      </c>
      <c r="R9467" t="str">
        <f t="shared" si="738"/>
        <v>Em atraso</v>
      </c>
      <c r="S9467" s="5">
        <f t="shared" si="739"/>
        <v>2</v>
      </c>
    </row>
    <row r="9468" spans="1:19" x14ac:dyDescent="0.25">
      <c r="A9468">
        <v>9467</v>
      </c>
      <c r="B9468" s="1">
        <v>44528</v>
      </c>
      <c r="C9468" s="1">
        <v>44537</v>
      </c>
      <c r="D9468" s="1">
        <v>44560</v>
      </c>
      <c r="E9468" s="1">
        <v>44563</v>
      </c>
      <c r="F9468">
        <v>1</v>
      </c>
      <c r="G9468">
        <v>11</v>
      </c>
      <c r="H9468">
        <v>159</v>
      </c>
      <c r="I9468" s="6">
        <v>0</v>
      </c>
      <c r="J9468">
        <v>2</v>
      </c>
      <c r="K9468" t="str">
        <f>_xlfn.XLOOKUP(fCompras!F9468,dComprador!$A$2:$A$7,dComprador!$B$2:$B$7)</f>
        <v>Alon</v>
      </c>
      <c r="L9468" t="str">
        <f>_xlfn.XLOOKUP(J9468,dFornecedor!$A$2:$A$6,dFornecedor!$B$2:$B$6)</f>
        <v>Minerva</v>
      </c>
      <c r="M9468" t="str">
        <f>_xlfn.XLOOKUP(G9468,dMateriaPrima!$A$2:$A$12,dMateriaPrima!$B$2:$B$12)</f>
        <v>Papel</v>
      </c>
      <c r="N9468" s="2">
        <f>_xlfn.XLOOKUP(G9468,dMateriaPrima!$A$2:$A$12,dMateriaPrima!$C$2:$C$12)</f>
        <v>9</v>
      </c>
      <c r="O9468" s="3">
        <f t="shared" si="735"/>
        <v>1431</v>
      </c>
      <c r="P9468" s="4">
        <f t="shared" si="736"/>
        <v>0</v>
      </c>
      <c r="Q9468" s="3">
        <f t="shared" si="737"/>
        <v>1431</v>
      </c>
      <c r="R9468" t="str">
        <f t="shared" si="738"/>
        <v>Em atraso</v>
      </c>
      <c r="S9468" s="5">
        <f t="shared" si="739"/>
        <v>3</v>
      </c>
    </row>
    <row r="9469" spans="1:19" x14ac:dyDescent="0.25">
      <c r="A9469">
        <v>9468</v>
      </c>
      <c r="B9469" s="1">
        <v>44528</v>
      </c>
      <c r="C9469" s="1">
        <v>44528</v>
      </c>
      <c r="D9469" s="1">
        <v>44558</v>
      </c>
      <c r="E9469" s="1">
        <v>44563</v>
      </c>
      <c r="F9469">
        <v>1</v>
      </c>
      <c r="G9469">
        <v>10</v>
      </c>
      <c r="H9469">
        <v>164</v>
      </c>
      <c r="I9469" s="6">
        <v>0</v>
      </c>
      <c r="J9469">
        <v>4</v>
      </c>
      <c r="K9469" t="str">
        <f>_xlfn.XLOOKUP(fCompras!F9469,dComprador!$A$2:$A$7,dComprador!$B$2:$B$7)</f>
        <v>Alon</v>
      </c>
      <c r="L9469" t="str">
        <f>_xlfn.XLOOKUP(J9469,dFornecedor!$A$2:$A$6,dFornecedor!$B$2:$B$6)</f>
        <v>AlphaOmega</v>
      </c>
      <c r="M9469" t="str">
        <f>_xlfn.XLOOKUP(G9469,dMateriaPrima!$A$2:$A$12,dMateriaPrima!$B$2:$B$12)</f>
        <v>Pedra Britada</v>
      </c>
      <c r="N9469" s="2">
        <f>_xlfn.XLOOKUP(G9469,dMateriaPrima!$A$2:$A$12,dMateriaPrima!$C$2:$C$12)</f>
        <v>56</v>
      </c>
      <c r="O9469" s="3">
        <f t="shared" si="735"/>
        <v>9184</v>
      </c>
      <c r="P9469" s="4">
        <f t="shared" si="736"/>
        <v>0</v>
      </c>
      <c r="Q9469" s="3">
        <f t="shared" si="737"/>
        <v>9184</v>
      </c>
      <c r="R9469" t="str">
        <f t="shared" si="738"/>
        <v>Em atraso</v>
      </c>
      <c r="S9469" s="5">
        <f t="shared" si="739"/>
        <v>5</v>
      </c>
    </row>
    <row r="9470" spans="1:19" x14ac:dyDescent="0.25">
      <c r="A9470">
        <v>9469</v>
      </c>
      <c r="B9470" s="1">
        <v>44528</v>
      </c>
      <c r="C9470" s="1">
        <v>44529</v>
      </c>
      <c r="D9470" s="1">
        <v>44560</v>
      </c>
      <c r="E9470" s="1">
        <v>44560</v>
      </c>
      <c r="F9470">
        <v>1</v>
      </c>
      <c r="G9470">
        <v>5</v>
      </c>
      <c r="H9470">
        <v>193</v>
      </c>
      <c r="I9470" s="6">
        <v>0</v>
      </c>
      <c r="J9470">
        <v>3</v>
      </c>
      <c r="K9470" t="str">
        <f>_xlfn.XLOOKUP(fCompras!F9470,dComprador!$A$2:$A$7,dComprador!$B$2:$B$7)</f>
        <v>Alon</v>
      </c>
      <c r="L9470" t="str">
        <f>_xlfn.XLOOKUP(J9470,dFornecedor!$A$2:$A$6,dFornecedor!$B$2:$B$6)</f>
        <v>StepUp</v>
      </c>
      <c r="M9470" t="str">
        <f>_xlfn.XLOOKUP(G9470,dMateriaPrima!$A$2:$A$12,dMateriaPrima!$B$2:$B$12)</f>
        <v>Areia</v>
      </c>
      <c r="N9470" s="2">
        <f>_xlfn.XLOOKUP(G9470,dMateriaPrima!$A$2:$A$12,dMateriaPrima!$C$2:$C$12)</f>
        <v>3.59</v>
      </c>
      <c r="O9470" s="3">
        <f t="shared" si="735"/>
        <v>692.87</v>
      </c>
      <c r="P9470" s="4">
        <f t="shared" si="736"/>
        <v>0</v>
      </c>
      <c r="Q9470" s="3">
        <f t="shared" si="737"/>
        <v>692.87</v>
      </c>
      <c r="R9470" t="str">
        <f t="shared" si="738"/>
        <v>No prazo</v>
      </c>
      <c r="S9470" s="5">
        <f t="shared" si="739"/>
        <v>0</v>
      </c>
    </row>
    <row r="9471" spans="1:19" x14ac:dyDescent="0.25">
      <c r="A9471">
        <v>9470</v>
      </c>
      <c r="B9471" s="1">
        <v>44528</v>
      </c>
      <c r="C9471" s="1">
        <v>44532</v>
      </c>
      <c r="D9471" s="1">
        <v>44558</v>
      </c>
      <c r="E9471" s="1">
        <v>44561</v>
      </c>
      <c r="F9471">
        <v>1</v>
      </c>
      <c r="G9471">
        <v>7</v>
      </c>
      <c r="H9471">
        <v>342</v>
      </c>
      <c r="I9471" s="6">
        <v>0</v>
      </c>
      <c r="J9471">
        <v>1</v>
      </c>
      <c r="K9471" t="str">
        <f>_xlfn.XLOOKUP(fCompras!F9471,dComprador!$A$2:$A$7,dComprador!$B$2:$B$7)</f>
        <v>Alon</v>
      </c>
      <c r="L9471" t="str">
        <f>_xlfn.XLOOKUP(J9471,dFornecedor!$A$2:$A$6,dFornecedor!$B$2:$B$6)</f>
        <v>NorthShore</v>
      </c>
      <c r="M9471" t="str">
        <f>_xlfn.XLOOKUP(G9471,dMateriaPrima!$A$2:$A$12,dMateriaPrima!$B$2:$B$12)</f>
        <v>Poliéster</v>
      </c>
      <c r="N9471" s="2">
        <f>_xlfn.XLOOKUP(G9471,dMateriaPrima!$A$2:$A$12,dMateriaPrima!$C$2:$C$12)</f>
        <v>8</v>
      </c>
      <c r="O9471" s="3">
        <f t="shared" si="735"/>
        <v>2736</v>
      </c>
      <c r="P9471" s="4">
        <f t="shared" si="736"/>
        <v>0</v>
      </c>
      <c r="Q9471" s="3">
        <f t="shared" si="737"/>
        <v>2736</v>
      </c>
      <c r="R9471" t="str">
        <f t="shared" si="738"/>
        <v>Em atraso</v>
      </c>
      <c r="S9471" s="5">
        <f t="shared" si="739"/>
        <v>3</v>
      </c>
    </row>
    <row r="9472" spans="1:19" x14ac:dyDescent="0.25">
      <c r="A9472">
        <v>9471</v>
      </c>
      <c r="B9472" s="1">
        <v>44529</v>
      </c>
      <c r="C9472" s="1">
        <v>44538</v>
      </c>
      <c r="D9472" s="1">
        <v>44539</v>
      </c>
      <c r="E9472" s="1">
        <v>44540</v>
      </c>
      <c r="F9472">
        <v>4</v>
      </c>
      <c r="G9472">
        <v>7</v>
      </c>
      <c r="H9472">
        <v>178</v>
      </c>
      <c r="I9472" s="6">
        <v>0</v>
      </c>
      <c r="J9472">
        <v>1</v>
      </c>
      <c r="K9472" t="str">
        <f>_xlfn.XLOOKUP(fCompras!F9472,dComprador!$A$2:$A$7,dComprador!$B$2:$B$7)</f>
        <v>Lira</v>
      </c>
      <c r="L9472" t="str">
        <f>_xlfn.XLOOKUP(J9472,dFornecedor!$A$2:$A$6,dFornecedor!$B$2:$B$6)</f>
        <v>NorthShore</v>
      </c>
      <c r="M9472" t="str">
        <f>_xlfn.XLOOKUP(G9472,dMateriaPrima!$A$2:$A$12,dMateriaPrima!$B$2:$B$12)</f>
        <v>Poliéster</v>
      </c>
      <c r="N9472" s="2">
        <f>_xlfn.XLOOKUP(G9472,dMateriaPrima!$A$2:$A$12,dMateriaPrima!$C$2:$C$12)</f>
        <v>8</v>
      </c>
      <c r="O9472" s="3">
        <f t="shared" si="735"/>
        <v>1424</v>
      </c>
      <c r="P9472" s="4">
        <f t="shared" si="736"/>
        <v>0</v>
      </c>
      <c r="Q9472" s="3">
        <f t="shared" si="737"/>
        <v>1424</v>
      </c>
      <c r="R9472" t="str">
        <f t="shared" si="738"/>
        <v>Em atraso</v>
      </c>
      <c r="S9472" s="5">
        <f t="shared" si="739"/>
        <v>1</v>
      </c>
    </row>
    <row r="9473" spans="1:19" x14ac:dyDescent="0.25">
      <c r="A9473">
        <v>9472</v>
      </c>
      <c r="B9473" s="1">
        <v>44529</v>
      </c>
      <c r="C9473" s="1">
        <v>44537</v>
      </c>
      <c r="D9473" s="1">
        <v>44540</v>
      </c>
      <c r="E9473" s="1">
        <v>44546</v>
      </c>
      <c r="F9473">
        <v>4</v>
      </c>
      <c r="G9473">
        <v>7</v>
      </c>
      <c r="H9473">
        <v>59</v>
      </c>
      <c r="I9473" s="6">
        <v>0</v>
      </c>
      <c r="J9473">
        <v>2</v>
      </c>
      <c r="K9473" t="str">
        <f>_xlfn.XLOOKUP(fCompras!F9473,dComprador!$A$2:$A$7,dComprador!$B$2:$B$7)</f>
        <v>Lira</v>
      </c>
      <c r="L9473" t="str">
        <f>_xlfn.XLOOKUP(J9473,dFornecedor!$A$2:$A$6,dFornecedor!$B$2:$B$6)</f>
        <v>Minerva</v>
      </c>
      <c r="M9473" t="str">
        <f>_xlfn.XLOOKUP(G9473,dMateriaPrima!$A$2:$A$12,dMateriaPrima!$B$2:$B$12)</f>
        <v>Poliéster</v>
      </c>
      <c r="N9473" s="2">
        <f>_xlfn.XLOOKUP(G9473,dMateriaPrima!$A$2:$A$12,dMateriaPrima!$C$2:$C$12)</f>
        <v>8</v>
      </c>
      <c r="O9473" s="3">
        <f t="shared" si="735"/>
        <v>472</v>
      </c>
      <c r="P9473" s="4">
        <f t="shared" si="736"/>
        <v>0</v>
      </c>
      <c r="Q9473" s="3">
        <f t="shared" si="737"/>
        <v>472</v>
      </c>
      <c r="R9473" t="str">
        <f t="shared" si="738"/>
        <v>Em atraso</v>
      </c>
      <c r="S9473" s="5">
        <f t="shared" si="739"/>
        <v>6</v>
      </c>
    </row>
    <row r="9474" spans="1:19" x14ac:dyDescent="0.25">
      <c r="A9474">
        <v>9473</v>
      </c>
      <c r="B9474" s="1">
        <v>44529</v>
      </c>
      <c r="C9474" s="1">
        <v>44539</v>
      </c>
      <c r="D9474" s="1">
        <v>44547</v>
      </c>
      <c r="E9474" s="1">
        <v>44551</v>
      </c>
      <c r="F9474">
        <v>1</v>
      </c>
      <c r="G9474">
        <v>1</v>
      </c>
      <c r="H9474">
        <v>263</v>
      </c>
      <c r="I9474" s="6">
        <v>0</v>
      </c>
      <c r="J9474">
        <v>1</v>
      </c>
      <c r="K9474" t="str">
        <f>_xlfn.XLOOKUP(fCompras!F9474,dComprador!$A$2:$A$7,dComprador!$B$2:$B$7)</f>
        <v>Alon</v>
      </c>
      <c r="L9474" t="str">
        <f>_xlfn.XLOOKUP(J9474,dFornecedor!$A$2:$A$6,dFornecedor!$B$2:$B$6)</f>
        <v>NorthShore</v>
      </c>
      <c r="M9474" t="str">
        <f>_xlfn.XLOOKUP(G9474,dMateriaPrima!$A$2:$A$12,dMateriaPrima!$B$2:$B$12)</f>
        <v>Tecido</v>
      </c>
      <c r="N9474" s="2">
        <f>_xlfn.XLOOKUP(G9474,dMateriaPrima!$A$2:$A$12,dMateriaPrima!$C$2:$C$12)</f>
        <v>18</v>
      </c>
      <c r="O9474" s="3">
        <f t="shared" si="735"/>
        <v>4734</v>
      </c>
      <c r="P9474" s="4">
        <f t="shared" si="736"/>
        <v>0</v>
      </c>
      <c r="Q9474" s="3">
        <f t="shared" si="737"/>
        <v>4734</v>
      </c>
      <c r="R9474" t="str">
        <f t="shared" si="738"/>
        <v>Em atraso</v>
      </c>
      <c r="S9474" s="5">
        <f t="shared" si="739"/>
        <v>4</v>
      </c>
    </row>
    <row r="9475" spans="1:19" x14ac:dyDescent="0.25">
      <c r="A9475">
        <v>9474</v>
      </c>
      <c r="B9475" s="1">
        <v>44529</v>
      </c>
      <c r="C9475" s="1">
        <v>44542</v>
      </c>
      <c r="D9475" s="1">
        <v>44549</v>
      </c>
      <c r="E9475" s="1">
        <v>44551</v>
      </c>
      <c r="F9475">
        <v>1</v>
      </c>
      <c r="G9475">
        <v>11</v>
      </c>
      <c r="H9475">
        <v>536</v>
      </c>
      <c r="I9475" s="6">
        <v>0</v>
      </c>
      <c r="J9475">
        <v>1</v>
      </c>
      <c r="K9475" t="str">
        <f>_xlfn.XLOOKUP(fCompras!F9475,dComprador!$A$2:$A$7,dComprador!$B$2:$B$7)</f>
        <v>Alon</v>
      </c>
      <c r="L9475" t="str">
        <f>_xlfn.XLOOKUP(J9475,dFornecedor!$A$2:$A$6,dFornecedor!$B$2:$B$6)</f>
        <v>NorthShore</v>
      </c>
      <c r="M9475" t="str">
        <f>_xlfn.XLOOKUP(G9475,dMateriaPrima!$A$2:$A$12,dMateriaPrima!$B$2:$B$12)</f>
        <v>Papel</v>
      </c>
      <c r="N9475" s="2">
        <f>_xlfn.XLOOKUP(G9475,dMateriaPrima!$A$2:$A$12,dMateriaPrima!$C$2:$C$12)</f>
        <v>9</v>
      </c>
      <c r="O9475" s="3">
        <f t="shared" ref="O9475:O9538" si="740">PRODUCT(H9475,N9475)</f>
        <v>4824</v>
      </c>
      <c r="P9475" s="4">
        <f t="shared" ref="P9475:P9538" si="741">PRODUCT(O9475,I9475)</f>
        <v>0</v>
      </c>
      <c r="Q9475" s="3">
        <f t="shared" ref="Q9475:Q9538" si="742">O9475-P9475</f>
        <v>4824</v>
      </c>
      <c r="R9475" t="str">
        <f t="shared" ref="R9475:R9538" si="743">IF(E9475&lt;=D9475,"No prazo",IF(E9475&gt;D9475,"Em atraso"))</f>
        <v>Em atraso</v>
      </c>
      <c r="S9475" s="5">
        <f t="shared" ref="S9475:S9538" si="744">IF(E9475 &gt;D9475, E9475-D9475,0)</f>
        <v>2</v>
      </c>
    </row>
    <row r="9476" spans="1:19" x14ac:dyDescent="0.25">
      <c r="A9476">
        <v>9475</v>
      </c>
      <c r="B9476" s="1">
        <v>44529</v>
      </c>
      <c r="C9476" s="1">
        <v>44530</v>
      </c>
      <c r="D9476" s="1">
        <v>44562</v>
      </c>
      <c r="E9476" s="1">
        <v>44561</v>
      </c>
      <c r="F9476">
        <v>1</v>
      </c>
      <c r="G9476">
        <v>5</v>
      </c>
      <c r="H9476">
        <v>290</v>
      </c>
      <c r="I9476" s="6">
        <v>0</v>
      </c>
      <c r="J9476">
        <v>2</v>
      </c>
      <c r="K9476" t="str">
        <f>_xlfn.XLOOKUP(fCompras!F9476,dComprador!$A$2:$A$7,dComprador!$B$2:$B$7)</f>
        <v>Alon</v>
      </c>
      <c r="L9476" t="str">
        <f>_xlfn.XLOOKUP(J9476,dFornecedor!$A$2:$A$6,dFornecedor!$B$2:$B$6)</f>
        <v>Minerva</v>
      </c>
      <c r="M9476" t="str">
        <f>_xlfn.XLOOKUP(G9476,dMateriaPrima!$A$2:$A$12,dMateriaPrima!$B$2:$B$12)</f>
        <v>Areia</v>
      </c>
      <c r="N9476" s="2">
        <f>_xlfn.XLOOKUP(G9476,dMateriaPrima!$A$2:$A$12,dMateriaPrima!$C$2:$C$12)</f>
        <v>3.59</v>
      </c>
      <c r="O9476" s="3">
        <f t="shared" si="740"/>
        <v>1041.0999999999999</v>
      </c>
      <c r="P9476" s="4">
        <f t="shared" si="741"/>
        <v>0</v>
      </c>
      <c r="Q9476" s="3">
        <f t="shared" si="742"/>
        <v>1041.0999999999999</v>
      </c>
      <c r="R9476" t="str">
        <f t="shared" si="743"/>
        <v>No prazo</v>
      </c>
      <c r="S9476" s="5">
        <f t="shared" si="744"/>
        <v>0</v>
      </c>
    </row>
    <row r="9477" spans="1:19" x14ac:dyDescent="0.25">
      <c r="A9477">
        <v>9476</v>
      </c>
      <c r="B9477" s="1">
        <v>44529</v>
      </c>
      <c r="C9477" s="1">
        <v>44535</v>
      </c>
      <c r="D9477" s="1">
        <v>44551</v>
      </c>
      <c r="E9477" s="1">
        <v>44552</v>
      </c>
      <c r="F9477">
        <v>1</v>
      </c>
      <c r="G9477">
        <v>1</v>
      </c>
      <c r="H9477">
        <v>140</v>
      </c>
      <c r="I9477" s="6">
        <v>0</v>
      </c>
      <c r="J9477">
        <v>1</v>
      </c>
      <c r="K9477" t="str">
        <f>_xlfn.XLOOKUP(fCompras!F9477,dComprador!$A$2:$A$7,dComprador!$B$2:$B$7)</f>
        <v>Alon</v>
      </c>
      <c r="L9477" t="str">
        <f>_xlfn.XLOOKUP(J9477,dFornecedor!$A$2:$A$6,dFornecedor!$B$2:$B$6)</f>
        <v>NorthShore</v>
      </c>
      <c r="M9477" t="str">
        <f>_xlfn.XLOOKUP(G9477,dMateriaPrima!$A$2:$A$12,dMateriaPrima!$B$2:$B$12)</f>
        <v>Tecido</v>
      </c>
      <c r="N9477" s="2">
        <f>_xlfn.XLOOKUP(G9477,dMateriaPrima!$A$2:$A$12,dMateriaPrima!$C$2:$C$12)</f>
        <v>18</v>
      </c>
      <c r="O9477" s="3">
        <f t="shared" si="740"/>
        <v>2520</v>
      </c>
      <c r="P9477" s="4">
        <f t="shared" si="741"/>
        <v>0</v>
      </c>
      <c r="Q9477" s="3">
        <f t="shared" si="742"/>
        <v>2520</v>
      </c>
      <c r="R9477" t="str">
        <f t="shared" si="743"/>
        <v>Em atraso</v>
      </c>
      <c r="S9477" s="5">
        <f t="shared" si="744"/>
        <v>1</v>
      </c>
    </row>
    <row r="9478" spans="1:19" x14ac:dyDescent="0.25">
      <c r="A9478">
        <v>9477</v>
      </c>
      <c r="B9478" s="1">
        <v>44529</v>
      </c>
      <c r="C9478" s="1">
        <v>44538</v>
      </c>
      <c r="D9478" s="1">
        <v>44553</v>
      </c>
      <c r="E9478" s="1">
        <v>44555</v>
      </c>
      <c r="F9478">
        <v>1</v>
      </c>
      <c r="G9478">
        <v>11</v>
      </c>
      <c r="H9478">
        <v>268</v>
      </c>
      <c r="I9478" s="6">
        <v>0</v>
      </c>
      <c r="J9478">
        <v>2</v>
      </c>
      <c r="K9478" t="str">
        <f>_xlfn.XLOOKUP(fCompras!F9478,dComprador!$A$2:$A$7,dComprador!$B$2:$B$7)</f>
        <v>Alon</v>
      </c>
      <c r="L9478" t="str">
        <f>_xlfn.XLOOKUP(J9478,dFornecedor!$A$2:$A$6,dFornecedor!$B$2:$B$6)</f>
        <v>Minerva</v>
      </c>
      <c r="M9478" t="str">
        <f>_xlfn.XLOOKUP(G9478,dMateriaPrima!$A$2:$A$12,dMateriaPrima!$B$2:$B$12)</f>
        <v>Papel</v>
      </c>
      <c r="N9478" s="2">
        <f>_xlfn.XLOOKUP(G9478,dMateriaPrima!$A$2:$A$12,dMateriaPrima!$C$2:$C$12)</f>
        <v>9</v>
      </c>
      <c r="O9478" s="3">
        <f t="shared" si="740"/>
        <v>2412</v>
      </c>
      <c r="P9478" s="4">
        <f t="shared" si="741"/>
        <v>0</v>
      </c>
      <c r="Q9478" s="3">
        <f t="shared" si="742"/>
        <v>2412</v>
      </c>
      <c r="R9478" t="str">
        <f t="shared" si="743"/>
        <v>Em atraso</v>
      </c>
      <c r="S9478" s="5">
        <f t="shared" si="744"/>
        <v>2</v>
      </c>
    </row>
    <row r="9479" spans="1:19" x14ac:dyDescent="0.25">
      <c r="A9479">
        <v>9478</v>
      </c>
      <c r="B9479" s="1">
        <v>44530</v>
      </c>
      <c r="C9479" s="1">
        <v>44538</v>
      </c>
      <c r="D9479" s="1">
        <v>44541</v>
      </c>
      <c r="E9479" s="1">
        <v>44546</v>
      </c>
      <c r="F9479">
        <v>4</v>
      </c>
      <c r="G9479">
        <v>9</v>
      </c>
      <c r="H9479">
        <v>39</v>
      </c>
      <c r="I9479" s="6">
        <v>0</v>
      </c>
      <c r="J9479">
        <v>3</v>
      </c>
      <c r="K9479" t="str">
        <f>_xlfn.XLOOKUP(fCompras!F9479,dComprador!$A$2:$A$7,dComprador!$B$2:$B$7)</f>
        <v>Lira</v>
      </c>
      <c r="L9479" t="str">
        <f>_xlfn.XLOOKUP(J9479,dFornecedor!$A$2:$A$6,dFornecedor!$B$2:$B$6)</f>
        <v>StepUp</v>
      </c>
      <c r="M9479" t="str">
        <f>_xlfn.XLOOKUP(G9479,dMateriaPrima!$A$2:$A$12,dMateriaPrima!$B$2:$B$12)</f>
        <v>Couro</v>
      </c>
      <c r="N9479" s="2">
        <f>_xlfn.XLOOKUP(G9479,dMateriaPrima!$A$2:$A$12,dMateriaPrima!$C$2:$C$12)</f>
        <v>4.4000000000000004</v>
      </c>
      <c r="O9479" s="3">
        <f t="shared" si="740"/>
        <v>171.60000000000002</v>
      </c>
      <c r="P9479" s="4">
        <f t="shared" si="741"/>
        <v>0</v>
      </c>
      <c r="Q9479" s="3">
        <f t="shared" si="742"/>
        <v>171.60000000000002</v>
      </c>
      <c r="R9479" t="str">
        <f t="shared" si="743"/>
        <v>Em atraso</v>
      </c>
      <c r="S9479" s="5">
        <f t="shared" si="744"/>
        <v>5</v>
      </c>
    </row>
    <row r="9480" spans="1:19" x14ac:dyDescent="0.25">
      <c r="A9480">
        <v>9479</v>
      </c>
      <c r="B9480" s="1">
        <v>44530</v>
      </c>
      <c r="C9480" s="1">
        <v>44537</v>
      </c>
      <c r="D9480" s="1">
        <v>44539</v>
      </c>
      <c r="E9480" s="1">
        <v>44541</v>
      </c>
      <c r="F9480">
        <v>4</v>
      </c>
      <c r="G9480">
        <v>11</v>
      </c>
      <c r="H9480">
        <v>111</v>
      </c>
      <c r="I9480" s="6">
        <v>0</v>
      </c>
      <c r="J9480">
        <v>2</v>
      </c>
      <c r="K9480" t="str">
        <f>_xlfn.XLOOKUP(fCompras!F9480,dComprador!$A$2:$A$7,dComprador!$B$2:$B$7)</f>
        <v>Lira</v>
      </c>
      <c r="L9480" t="str">
        <f>_xlfn.XLOOKUP(J9480,dFornecedor!$A$2:$A$6,dFornecedor!$B$2:$B$6)</f>
        <v>Minerva</v>
      </c>
      <c r="M9480" t="str">
        <f>_xlfn.XLOOKUP(G9480,dMateriaPrima!$A$2:$A$12,dMateriaPrima!$B$2:$B$12)</f>
        <v>Papel</v>
      </c>
      <c r="N9480" s="2">
        <f>_xlfn.XLOOKUP(G9480,dMateriaPrima!$A$2:$A$12,dMateriaPrima!$C$2:$C$12)</f>
        <v>9</v>
      </c>
      <c r="O9480" s="3">
        <f t="shared" si="740"/>
        <v>999</v>
      </c>
      <c r="P9480" s="4">
        <f t="shared" si="741"/>
        <v>0</v>
      </c>
      <c r="Q9480" s="3">
        <f t="shared" si="742"/>
        <v>999</v>
      </c>
      <c r="R9480" t="str">
        <f t="shared" si="743"/>
        <v>Em atraso</v>
      </c>
      <c r="S9480" s="5">
        <f t="shared" si="744"/>
        <v>2</v>
      </c>
    </row>
    <row r="9481" spans="1:19" x14ac:dyDescent="0.25">
      <c r="A9481">
        <v>9480</v>
      </c>
      <c r="B9481" s="1">
        <v>44530</v>
      </c>
      <c r="C9481" s="1">
        <v>44534</v>
      </c>
      <c r="D9481" s="1">
        <v>44537</v>
      </c>
      <c r="E9481" s="1">
        <v>44537</v>
      </c>
      <c r="F9481">
        <v>4</v>
      </c>
      <c r="G9481">
        <v>9</v>
      </c>
      <c r="H9481">
        <v>74</v>
      </c>
      <c r="I9481" s="6">
        <v>0.16</v>
      </c>
      <c r="J9481">
        <v>2</v>
      </c>
      <c r="K9481" t="str">
        <f>_xlfn.XLOOKUP(fCompras!F9481,dComprador!$A$2:$A$7,dComprador!$B$2:$B$7)</f>
        <v>Lira</v>
      </c>
      <c r="L9481" t="str">
        <f>_xlfn.XLOOKUP(J9481,dFornecedor!$A$2:$A$6,dFornecedor!$B$2:$B$6)</f>
        <v>Minerva</v>
      </c>
      <c r="M9481" t="str">
        <f>_xlfn.XLOOKUP(G9481,dMateriaPrima!$A$2:$A$12,dMateriaPrima!$B$2:$B$12)</f>
        <v>Couro</v>
      </c>
      <c r="N9481" s="2">
        <f>_xlfn.XLOOKUP(G9481,dMateriaPrima!$A$2:$A$12,dMateriaPrima!$C$2:$C$12)</f>
        <v>4.4000000000000004</v>
      </c>
      <c r="O9481" s="3">
        <f t="shared" si="740"/>
        <v>325.60000000000002</v>
      </c>
      <c r="P9481" s="4">
        <f t="shared" si="741"/>
        <v>52.096000000000004</v>
      </c>
      <c r="Q9481" s="3">
        <f t="shared" si="742"/>
        <v>273.50400000000002</v>
      </c>
      <c r="R9481" t="str">
        <f t="shared" si="743"/>
        <v>No prazo</v>
      </c>
      <c r="S9481" s="5">
        <f t="shared" si="744"/>
        <v>0</v>
      </c>
    </row>
    <row r="9482" spans="1:19" x14ac:dyDescent="0.25">
      <c r="A9482">
        <v>9481</v>
      </c>
      <c r="B9482" s="1">
        <v>44530</v>
      </c>
      <c r="C9482" s="1">
        <v>44530</v>
      </c>
      <c r="D9482" s="1">
        <v>44537</v>
      </c>
      <c r="E9482" s="1">
        <v>44538</v>
      </c>
      <c r="F9482">
        <v>4</v>
      </c>
      <c r="G9482">
        <v>11</v>
      </c>
      <c r="H9482">
        <v>526</v>
      </c>
      <c r="I9482" s="6">
        <v>0</v>
      </c>
      <c r="J9482">
        <v>2</v>
      </c>
      <c r="K9482" t="str">
        <f>_xlfn.XLOOKUP(fCompras!F9482,dComprador!$A$2:$A$7,dComprador!$B$2:$B$7)</f>
        <v>Lira</v>
      </c>
      <c r="L9482" t="str">
        <f>_xlfn.XLOOKUP(J9482,dFornecedor!$A$2:$A$6,dFornecedor!$B$2:$B$6)</f>
        <v>Minerva</v>
      </c>
      <c r="M9482" t="str">
        <f>_xlfn.XLOOKUP(G9482,dMateriaPrima!$A$2:$A$12,dMateriaPrima!$B$2:$B$12)</f>
        <v>Papel</v>
      </c>
      <c r="N9482" s="2">
        <f>_xlfn.XLOOKUP(G9482,dMateriaPrima!$A$2:$A$12,dMateriaPrima!$C$2:$C$12)</f>
        <v>9</v>
      </c>
      <c r="O9482" s="3">
        <f t="shared" si="740"/>
        <v>4734</v>
      </c>
      <c r="P9482" s="4">
        <f t="shared" si="741"/>
        <v>0</v>
      </c>
      <c r="Q9482" s="3">
        <f t="shared" si="742"/>
        <v>4734</v>
      </c>
      <c r="R9482" t="str">
        <f t="shared" si="743"/>
        <v>Em atraso</v>
      </c>
      <c r="S9482" s="5">
        <f t="shared" si="744"/>
        <v>1</v>
      </c>
    </row>
    <row r="9483" spans="1:19" x14ac:dyDescent="0.25">
      <c r="A9483">
        <v>9482</v>
      </c>
      <c r="B9483" s="1">
        <v>44530</v>
      </c>
      <c r="C9483" s="1">
        <v>44530</v>
      </c>
      <c r="D9483" s="1">
        <v>44537</v>
      </c>
      <c r="E9483" s="1">
        <v>44539</v>
      </c>
      <c r="F9483">
        <v>4</v>
      </c>
      <c r="G9483">
        <v>9</v>
      </c>
      <c r="H9483">
        <v>295</v>
      </c>
      <c r="I9483" s="6">
        <v>0</v>
      </c>
      <c r="J9483">
        <v>2</v>
      </c>
      <c r="K9483" t="str">
        <f>_xlfn.XLOOKUP(fCompras!F9483,dComprador!$A$2:$A$7,dComprador!$B$2:$B$7)</f>
        <v>Lira</v>
      </c>
      <c r="L9483" t="str">
        <f>_xlfn.XLOOKUP(J9483,dFornecedor!$A$2:$A$6,dFornecedor!$B$2:$B$6)</f>
        <v>Minerva</v>
      </c>
      <c r="M9483" t="str">
        <f>_xlfn.XLOOKUP(G9483,dMateriaPrima!$A$2:$A$12,dMateriaPrima!$B$2:$B$12)</f>
        <v>Couro</v>
      </c>
      <c r="N9483" s="2">
        <f>_xlfn.XLOOKUP(G9483,dMateriaPrima!$A$2:$A$12,dMateriaPrima!$C$2:$C$12)</f>
        <v>4.4000000000000004</v>
      </c>
      <c r="O9483" s="3">
        <f t="shared" si="740"/>
        <v>1298</v>
      </c>
      <c r="P9483" s="4">
        <f t="shared" si="741"/>
        <v>0</v>
      </c>
      <c r="Q9483" s="3">
        <f t="shared" si="742"/>
        <v>1298</v>
      </c>
      <c r="R9483" t="str">
        <f t="shared" si="743"/>
        <v>Em atraso</v>
      </c>
      <c r="S9483" s="5">
        <f t="shared" si="744"/>
        <v>2</v>
      </c>
    </row>
    <row r="9484" spans="1:19" x14ac:dyDescent="0.25">
      <c r="A9484">
        <v>9483</v>
      </c>
      <c r="B9484" s="1">
        <v>44530</v>
      </c>
      <c r="C9484" s="1">
        <v>44530</v>
      </c>
      <c r="D9484" s="1">
        <v>44539</v>
      </c>
      <c r="E9484" s="1">
        <v>44540</v>
      </c>
      <c r="F9484">
        <v>4</v>
      </c>
      <c r="G9484">
        <v>6</v>
      </c>
      <c r="H9484">
        <v>53</v>
      </c>
      <c r="I9484" s="6">
        <v>0</v>
      </c>
      <c r="J9484">
        <v>2</v>
      </c>
      <c r="K9484" t="str">
        <f>_xlfn.XLOOKUP(fCompras!F9484,dComprador!$A$2:$A$7,dComprador!$B$2:$B$7)</f>
        <v>Lira</v>
      </c>
      <c r="L9484" t="str">
        <f>_xlfn.XLOOKUP(J9484,dFornecedor!$A$2:$A$6,dFornecedor!$B$2:$B$6)</f>
        <v>Minerva</v>
      </c>
      <c r="M9484" t="str">
        <f>_xlfn.XLOOKUP(G9484,dMateriaPrima!$A$2:$A$12,dMateriaPrima!$B$2:$B$12)</f>
        <v>Fio Algodão</v>
      </c>
      <c r="N9484" s="2">
        <f>_xlfn.XLOOKUP(G9484,dMateriaPrima!$A$2:$A$12,dMateriaPrima!$C$2:$C$12)</f>
        <v>55.9</v>
      </c>
      <c r="O9484" s="3">
        <f t="shared" si="740"/>
        <v>2962.7</v>
      </c>
      <c r="P9484" s="4">
        <f t="shared" si="741"/>
        <v>0</v>
      </c>
      <c r="Q9484" s="3">
        <f t="shared" si="742"/>
        <v>2962.7</v>
      </c>
      <c r="R9484" t="str">
        <f t="shared" si="743"/>
        <v>Em atraso</v>
      </c>
      <c r="S9484" s="5">
        <f t="shared" si="744"/>
        <v>1</v>
      </c>
    </row>
    <row r="9485" spans="1:19" x14ac:dyDescent="0.25">
      <c r="A9485">
        <v>9484</v>
      </c>
      <c r="B9485" s="1">
        <v>44530</v>
      </c>
      <c r="C9485" s="1">
        <v>44537</v>
      </c>
      <c r="D9485" s="1">
        <v>44549</v>
      </c>
      <c r="E9485" s="1">
        <v>44552</v>
      </c>
      <c r="F9485">
        <v>1</v>
      </c>
      <c r="G9485">
        <v>9</v>
      </c>
      <c r="H9485">
        <v>163</v>
      </c>
      <c r="I9485" s="6">
        <v>0</v>
      </c>
      <c r="J9485">
        <v>2</v>
      </c>
      <c r="K9485" t="str">
        <f>_xlfn.XLOOKUP(fCompras!F9485,dComprador!$A$2:$A$7,dComprador!$B$2:$B$7)</f>
        <v>Alon</v>
      </c>
      <c r="L9485" t="str">
        <f>_xlfn.XLOOKUP(J9485,dFornecedor!$A$2:$A$6,dFornecedor!$B$2:$B$6)</f>
        <v>Minerva</v>
      </c>
      <c r="M9485" t="str">
        <f>_xlfn.XLOOKUP(G9485,dMateriaPrima!$A$2:$A$12,dMateriaPrima!$B$2:$B$12)</f>
        <v>Couro</v>
      </c>
      <c r="N9485" s="2">
        <f>_xlfn.XLOOKUP(G9485,dMateriaPrima!$A$2:$A$12,dMateriaPrima!$C$2:$C$12)</f>
        <v>4.4000000000000004</v>
      </c>
      <c r="O9485" s="3">
        <f t="shared" si="740"/>
        <v>717.2</v>
      </c>
      <c r="P9485" s="4">
        <f t="shared" si="741"/>
        <v>0</v>
      </c>
      <c r="Q9485" s="3">
        <f t="shared" si="742"/>
        <v>717.2</v>
      </c>
      <c r="R9485" t="str">
        <f t="shared" si="743"/>
        <v>Em atraso</v>
      </c>
      <c r="S9485" s="5">
        <f t="shared" si="744"/>
        <v>3</v>
      </c>
    </row>
    <row r="9486" spans="1:19" x14ac:dyDescent="0.25">
      <c r="A9486">
        <v>9485</v>
      </c>
      <c r="B9486" s="1">
        <v>44530</v>
      </c>
      <c r="C9486" s="1">
        <v>44537</v>
      </c>
      <c r="D9486" s="1">
        <v>44551</v>
      </c>
      <c r="E9486" s="1">
        <v>44553</v>
      </c>
      <c r="F9486">
        <v>1</v>
      </c>
      <c r="G9486">
        <v>5</v>
      </c>
      <c r="H9486">
        <v>393</v>
      </c>
      <c r="I9486" s="6">
        <v>0</v>
      </c>
      <c r="J9486">
        <v>2</v>
      </c>
      <c r="K9486" t="str">
        <f>_xlfn.XLOOKUP(fCompras!F9486,dComprador!$A$2:$A$7,dComprador!$B$2:$B$7)</f>
        <v>Alon</v>
      </c>
      <c r="L9486" t="str">
        <f>_xlfn.XLOOKUP(J9486,dFornecedor!$A$2:$A$6,dFornecedor!$B$2:$B$6)</f>
        <v>Minerva</v>
      </c>
      <c r="M9486" t="str">
        <f>_xlfn.XLOOKUP(G9486,dMateriaPrima!$A$2:$A$12,dMateriaPrima!$B$2:$B$12)</f>
        <v>Areia</v>
      </c>
      <c r="N9486" s="2">
        <f>_xlfn.XLOOKUP(G9486,dMateriaPrima!$A$2:$A$12,dMateriaPrima!$C$2:$C$12)</f>
        <v>3.59</v>
      </c>
      <c r="O9486" s="3">
        <f t="shared" si="740"/>
        <v>1410.87</v>
      </c>
      <c r="P9486" s="4">
        <f t="shared" si="741"/>
        <v>0</v>
      </c>
      <c r="Q9486" s="3">
        <f t="shared" si="742"/>
        <v>1410.87</v>
      </c>
      <c r="R9486" t="str">
        <f t="shared" si="743"/>
        <v>Em atraso</v>
      </c>
      <c r="S9486" s="5">
        <f t="shared" si="744"/>
        <v>2</v>
      </c>
    </row>
    <row r="9487" spans="1:19" x14ac:dyDescent="0.25">
      <c r="A9487">
        <v>9486</v>
      </c>
      <c r="B9487" s="1">
        <v>44530</v>
      </c>
      <c r="C9487" s="1">
        <v>44534</v>
      </c>
      <c r="D9487" s="1">
        <v>44550</v>
      </c>
      <c r="E9487" s="1">
        <v>44552</v>
      </c>
      <c r="F9487">
        <v>1</v>
      </c>
      <c r="G9487">
        <v>11</v>
      </c>
      <c r="H9487">
        <v>105</v>
      </c>
      <c r="I9487" s="6">
        <v>0</v>
      </c>
      <c r="J9487">
        <v>3</v>
      </c>
      <c r="K9487" t="str">
        <f>_xlfn.XLOOKUP(fCompras!F9487,dComprador!$A$2:$A$7,dComprador!$B$2:$B$7)</f>
        <v>Alon</v>
      </c>
      <c r="L9487" t="str">
        <f>_xlfn.XLOOKUP(J9487,dFornecedor!$A$2:$A$6,dFornecedor!$B$2:$B$6)</f>
        <v>StepUp</v>
      </c>
      <c r="M9487" t="str">
        <f>_xlfn.XLOOKUP(G9487,dMateriaPrima!$A$2:$A$12,dMateriaPrima!$B$2:$B$12)</f>
        <v>Papel</v>
      </c>
      <c r="N9487" s="2">
        <f>_xlfn.XLOOKUP(G9487,dMateriaPrima!$A$2:$A$12,dMateriaPrima!$C$2:$C$12)</f>
        <v>9</v>
      </c>
      <c r="O9487" s="3">
        <f t="shared" si="740"/>
        <v>945</v>
      </c>
      <c r="P9487" s="4">
        <f t="shared" si="741"/>
        <v>0</v>
      </c>
      <c r="Q9487" s="3">
        <f t="shared" si="742"/>
        <v>945</v>
      </c>
      <c r="R9487" t="str">
        <f t="shared" si="743"/>
        <v>Em atraso</v>
      </c>
      <c r="S9487" s="5">
        <f t="shared" si="744"/>
        <v>2</v>
      </c>
    </row>
    <row r="9488" spans="1:19" x14ac:dyDescent="0.25">
      <c r="A9488">
        <v>9487</v>
      </c>
      <c r="B9488" s="1">
        <v>44530</v>
      </c>
      <c r="C9488" s="1">
        <v>44537</v>
      </c>
      <c r="D9488" s="1">
        <v>44550</v>
      </c>
      <c r="E9488" s="1">
        <v>44553</v>
      </c>
      <c r="F9488">
        <v>1</v>
      </c>
      <c r="G9488">
        <v>5</v>
      </c>
      <c r="H9488">
        <v>135</v>
      </c>
      <c r="I9488" s="6">
        <v>0</v>
      </c>
      <c r="J9488">
        <v>2</v>
      </c>
      <c r="K9488" t="str">
        <f>_xlfn.XLOOKUP(fCompras!F9488,dComprador!$A$2:$A$7,dComprador!$B$2:$B$7)</f>
        <v>Alon</v>
      </c>
      <c r="L9488" t="str">
        <f>_xlfn.XLOOKUP(J9488,dFornecedor!$A$2:$A$6,dFornecedor!$B$2:$B$6)</f>
        <v>Minerva</v>
      </c>
      <c r="M9488" t="str">
        <f>_xlfn.XLOOKUP(G9488,dMateriaPrima!$A$2:$A$12,dMateriaPrima!$B$2:$B$12)</f>
        <v>Areia</v>
      </c>
      <c r="N9488" s="2">
        <f>_xlfn.XLOOKUP(G9488,dMateriaPrima!$A$2:$A$12,dMateriaPrima!$C$2:$C$12)</f>
        <v>3.59</v>
      </c>
      <c r="O9488" s="3">
        <f t="shared" si="740"/>
        <v>484.65</v>
      </c>
      <c r="P9488" s="4">
        <f t="shared" si="741"/>
        <v>0</v>
      </c>
      <c r="Q9488" s="3">
        <f t="shared" si="742"/>
        <v>484.65</v>
      </c>
      <c r="R9488" t="str">
        <f t="shared" si="743"/>
        <v>Em atraso</v>
      </c>
      <c r="S9488" s="5">
        <f t="shared" si="744"/>
        <v>3</v>
      </c>
    </row>
    <row r="9489" spans="1:19" x14ac:dyDescent="0.25">
      <c r="A9489">
        <v>9488</v>
      </c>
      <c r="B9489" s="1">
        <v>44530</v>
      </c>
      <c r="C9489" s="1">
        <v>44536</v>
      </c>
      <c r="D9489" s="1">
        <v>44563</v>
      </c>
      <c r="E9489" s="1">
        <v>44563</v>
      </c>
      <c r="F9489">
        <v>1</v>
      </c>
      <c r="G9489">
        <v>4</v>
      </c>
      <c r="H9489">
        <v>61</v>
      </c>
      <c r="I9489" s="6">
        <v>0</v>
      </c>
      <c r="J9489">
        <v>1</v>
      </c>
      <c r="K9489" t="str">
        <f>_xlfn.XLOOKUP(fCompras!F9489,dComprador!$A$2:$A$7,dComprador!$B$2:$B$7)</f>
        <v>Alon</v>
      </c>
      <c r="L9489" t="str">
        <f>_xlfn.XLOOKUP(J9489,dFornecedor!$A$2:$A$6,dFornecedor!$B$2:$B$6)</f>
        <v>NorthShore</v>
      </c>
      <c r="M9489" t="str">
        <f>_xlfn.XLOOKUP(G9489,dMateriaPrima!$A$2:$A$12,dMateriaPrima!$B$2:$B$12)</f>
        <v>Madeira</v>
      </c>
      <c r="N9489" s="2">
        <f>_xlfn.XLOOKUP(G9489,dMateriaPrima!$A$2:$A$12,dMateriaPrima!$C$2:$C$12)</f>
        <v>168</v>
      </c>
      <c r="O9489" s="3">
        <f t="shared" si="740"/>
        <v>10248</v>
      </c>
      <c r="P9489" s="4">
        <f t="shared" si="741"/>
        <v>0</v>
      </c>
      <c r="Q9489" s="3">
        <f t="shared" si="742"/>
        <v>10248</v>
      </c>
      <c r="R9489" t="str">
        <f t="shared" si="743"/>
        <v>No prazo</v>
      </c>
      <c r="S9489" s="5">
        <f t="shared" si="744"/>
        <v>0</v>
      </c>
    </row>
    <row r="9490" spans="1:19" x14ac:dyDescent="0.25">
      <c r="A9490">
        <v>9489</v>
      </c>
      <c r="B9490" s="1">
        <v>44530</v>
      </c>
      <c r="C9490" s="1">
        <v>44532</v>
      </c>
      <c r="D9490" s="1">
        <v>44563</v>
      </c>
      <c r="E9490" s="1">
        <v>44566</v>
      </c>
      <c r="F9490">
        <v>1</v>
      </c>
      <c r="G9490">
        <v>9</v>
      </c>
      <c r="H9490">
        <v>312</v>
      </c>
      <c r="I9490" s="6">
        <v>0</v>
      </c>
      <c r="J9490">
        <v>1</v>
      </c>
      <c r="K9490" t="str">
        <f>_xlfn.XLOOKUP(fCompras!F9490,dComprador!$A$2:$A$7,dComprador!$B$2:$B$7)</f>
        <v>Alon</v>
      </c>
      <c r="L9490" t="str">
        <f>_xlfn.XLOOKUP(J9490,dFornecedor!$A$2:$A$6,dFornecedor!$B$2:$B$6)</f>
        <v>NorthShore</v>
      </c>
      <c r="M9490" t="str">
        <f>_xlfn.XLOOKUP(G9490,dMateriaPrima!$A$2:$A$12,dMateriaPrima!$B$2:$B$12)</f>
        <v>Couro</v>
      </c>
      <c r="N9490" s="2">
        <f>_xlfn.XLOOKUP(G9490,dMateriaPrima!$A$2:$A$12,dMateriaPrima!$C$2:$C$12)</f>
        <v>4.4000000000000004</v>
      </c>
      <c r="O9490" s="3">
        <f t="shared" si="740"/>
        <v>1372.8000000000002</v>
      </c>
      <c r="P9490" s="4">
        <f t="shared" si="741"/>
        <v>0</v>
      </c>
      <c r="Q9490" s="3">
        <f t="shared" si="742"/>
        <v>1372.8000000000002</v>
      </c>
      <c r="R9490" t="str">
        <f t="shared" si="743"/>
        <v>Em atraso</v>
      </c>
      <c r="S9490" s="5">
        <f t="shared" si="744"/>
        <v>3</v>
      </c>
    </row>
    <row r="9491" spans="1:19" x14ac:dyDescent="0.25">
      <c r="A9491">
        <v>9490</v>
      </c>
      <c r="B9491" s="1">
        <v>44530</v>
      </c>
      <c r="C9491" s="1">
        <v>44537</v>
      </c>
      <c r="D9491" s="1">
        <v>44552</v>
      </c>
      <c r="E9491" s="1">
        <v>44554</v>
      </c>
      <c r="F9491">
        <v>1</v>
      </c>
      <c r="G9491">
        <v>5</v>
      </c>
      <c r="H9491">
        <v>164</v>
      </c>
      <c r="I9491" s="6">
        <v>0</v>
      </c>
      <c r="J9491">
        <v>2</v>
      </c>
      <c r="K9491" t="str">
        <f>_xlfn.XLOOKUP(fCompras!F9491,dComprador!$A$2:$A$7,dComprador!$B$2:$B$7)</f>
        <v>Alon</v>
      </c>
      <c r="L9491" t="str">
        <f>_xlfn.XLOOKUP(J9491,dFornecedor!$A$2:$A$6,dFornecedor!$B$2:$B$6)</f>
        <v>Minerva</v>
      </c>
      <c r="M9491" t="str">
        <f>_xlfn.XLOOKUP(G9491,dMateriaPrima!$A$2:$A$12,dMateriaPrima!$B$2:$B$12)</f>
        <v>Areia</v>
      </c>
      <c r="N9491" s="2">
        <f>_xlfn.XLOOKUP(G9491,dMateriaPrima!$A$2:$A$12,dMateriaPrima!$C$2:$C$12)</f>
        <v>3.59</v>
      </c>
      <c r="O9491" s="3">
        <f t="shared" si="740"/>
        <v>588.76</v>
      </c>
      <c r="P9491" s="4">
        <f t="shared" si="741"/>
        <v>0</v>
      </c>
      <c r="Q9491" s="3">
        <f t="shared" si="742"/>
        <v>588.76</v>
      </c>
      <c r="R9491" t="str">
        <f t="shared" si="743"/>
        <v>Em atraso</v>
      </c>
      <c r="S9491" s="5">
        <f t="shared" si="744"/>
        <v>2</v>
      </c>
    </row>
    <row r="9492" spans="1:19" x14ac:dyDescent="0.25">
      <c r="A9492">
        <v>9491</v>
      </c>
      <c r="B9492" s="1">
        <v>44531</v>
      </c>
      <c r="C9492" s="1">
        <v>44535</v>
      </c>
      <c r="D9492" s="1">
        <v>44538</v>
      </c>
      <c r="E9492" s="1">
        <v>44538</v>
      </c>
      <c r="F9492">
        <v>4</v>
      </c>
      <c r="G9492">
        <v>11</v>
      </c>
      <c r="H9492">
        <v>17</v>
      </c>
      <c r="I9492" s="6">
        <v>0</v>
      </c>
      <c r="J9492">
        <v>2</v>
      </c>
      <c r="K9492" t="str">
        <f>_xlfn.XLOOKUP(fCompras!F9492,dComprador!$A$2:$A$7,dComprador!$B$2:$B$7)</f>
        <v>Lira</v>
      </c>
      <c r="L9492" t="str">
        <f>_xlfn.XLOOKUP(J9492,dFornecedor!$A$2:$A$6,dFornecedor!$B$2:$B$6)</f>
        <v>Minerva</v>
      </c>
      <c r="M9492" t="str">
        <f>_xlfn.XLOOKUP(G9492,dMateriaPrima!$A$2:$A$12,dMateriaPrima!$B$2:$B$12)</f>
        <v>Papel</v>
      </c>
      <c r="N9492" s="2">
        <f>_xlfn.XLOOKUP(G9492,dMateriaPrima!$A$2:$A$12,dMateriaPrima!$C$2:$C$12)</f>
        <v>9</v>
      </c>
      <c r="O9492" s="3">
        <f t="shared" si="740"/>
        <v>153</v>
      </c>
      <c r="P9492" s="4">
        <f t="shared" si="741"/>
        <v>0</v>
      </c>
      <c r="Q9492" s="3">
        <f t="shared" si="742"/>
        <v>153</v>
      </c>
      <c r="R9492" t="str">
        <f t="shared" si="743"/>
        <v>No prazo</v>
      </c>
      <c r="S9492" s="5">
        <f t="shared" si="744"/>
        <v>0</v>
      </c>
    </row>
    <row r="9493" spans="1:19" x14ac:dyDescent="0.25">
      <c r="A9493">
        <v>9492</v>
      </c>
      <c r="B9493" s="1">
        <v>44531</v>
      </c>
      <c r="C9493" s="1">
        <v>44533</v>
      </c>
      <c r="D9493" s="1">
        <v>44539</v>
      </c>
      <c r="E9493" s="1">
        <v>44542</v>
      </c>
      <c r="F9493">
        <v>4</v>
      </c>
      <c r="G9493">
        <v>7</v>
      </c>
      <c r="H9493">
        <v>66</v>
      </c>
      <c r="I9493" s="6">
        <v>0</v>
      </c>
      <c r="J9493">
        <v>1</v>
      </c>
      <c r="K9493" t="str">
        <f>_xlfn.XLOOKUP(fCompras!F9493,dComprador!$A$2:$A$7,dComprador!$B$2:$B$7)</f>
        <v>Lira</v>
      </c>
      <c r="L9493" t="str">
        <f>_xlfn.XLOOKUP(J9493,dFornecedor!$A$2:$A$6,dFornecedor!$B$2:$B$6)</f>
        <v>NorthShore</v>
      </c>
      <c r="M9493" t="str">
        <f>_xlfn.XLOOKUP(G9493,dMateriaPrima!$A$2:$A$12,dMateriaPrima!$B$2:$B$12)</f>
        <v>Poliéster</v>
      </c>
      <c r="N9493" s="2">
        <f>_xlfn.XLOOKUP(G9493,dMateriaPrima!$A$2:$A$12,dMateriaPrima!$C$2:$C$12)</f>
        <v>8</v>
      </c>
      <c r="O9493" s="3">
        <f t="shared" si="740"/>
        <v>528</v>
      </c>
      <c r="P9493" s="4">
        <f t="shared" si="741"/>
        <v>0</v>
      </c>
      <c r="Q9493" s="3">
        <f t="shared" si="742"/>
        <v>528</v>
      </c>
      <c r="R9493" t="str">
        <f t="shared" si="743"/>
        <v>Em atraso</v>
      </c>
      <c r="S9493" s="5">
        <f t="shared" si="744"/>
        <v>3</v>
      </c>
    </row>
    <row r="9494" spans="1:19" x14ac:dyDescent="0.25">
      <c r="A9494">
        <v>9493</v>
      </c>
      <c r="B9494" s="1">
        <v>44531</v>
      </c>
      <c r="C9494" s="1">
        <v>44531</v>
      </c>
      <c r="D9494" s="1">
        <v>44540</v>
      </c>
      <c r="E9494" s="1">
        <v>44541</v>
      </c>
      <c r="F9494">
        <v>4</v>
      </c>
      <c r="G9494">
        <v>11</v>
      </c>
      <c r="H9494">
        <v>69</v>
      </c>
      <c r="I9494" s="6">
        <v>0</v>
      </c>
      <c r="J9494">
        <v>2</v>
      </c>
      <c r="K9494" t="str">
        <f>_xlfn.XLOOKUP(fCompras!F9494,dComprador!$A$2:$A$7,dComprador!$B$2:$B$7)</f>
        <v>Lira</v>
      </c>
      <c r="L9494" t="str">
        <f>_xlfn.XLOOKUP(J9494,dFornecedor!$A$2:$A$6,dFornecedor!$B$2:$B$6)</f>
        <v>Minerva</v>
      </c>
      <c r="M9494" t="str">
        <f>_xlfn.XLOOKUP(G9494,dMateriaPrima!$A$2:$A$12,dMateriaPrima!$B$2:$B$12)</f>
        <v>Papel</v>
      </c>
      <c r="N9494" s="2">
        <f>_xlfn.XLOOKUP(G9494,dMateriaPrima!$A$2:$A$12,dMateriaPrima!$C$2:$C$12)</f>
        <v>9</v>
      </c>
      <c r="O9494" s="3">
        <f t="shared" si="740"/>
        <v>621</v>
      </c>
      <c r="P9494" s="4">
        <f t="shared" si="741"/>
        <v>0</v>
      </c>
      <c r="Q9494" s="3">
        <f t="shared" si="742"/>
        <v>621</v>
      </c>
      <c r="R9494" t="str">
        <f t="shared" si="743"/>
        <v>Em atraso</v>
      </c>
      <c r="S9494" s="5">
        <f t="shared" si="744"/>
        <v>1</v>
      </c>
    </row>
    <row r="9495" spans="1:19" x14ac:dyDescent="0.25">
      <c r="A9495">
        <v>9494</v>
      </c>
      <c r="B9495" s="1">
        <v>44531</v>
      </c>
      <c r="C9495" s="1">
        <v>44535</v>
      </c>
      <c r="D9495" s="1">
        <v>44540</v>
      </c>
      <c r="E9495" s="1">
        <v>44546</v>
      </c>
      <c r="F9495">
        <v>4</v>
      </c>
      <c r="G9495">
        <v>9</v>
      </c>
      <c r="H9495">
        <v>91</v>
      </c>
      <c r="I9495" s="6">
        <v>0</v>
      </c>
      <c r="J9495">
        <v>5</v>
      </c>
      <c r="K9495" t="str">
        <f>_xlfn.XLOOKUP(fCompras!F9495,dComprador!$A$2:$A$7,dComprador!$B$2:$B$7)</f>
        <v>Lira</v>
      </c>
      <c r="L9495" t="str">
        <f>_xlfn.XLOOKUP(J9495,dFornecedor!$A$2:$A$6,dFornecedor!$B$2:$B$6)</f>
        <v>Atlas</v>
      </c>
      <c r="M9495" t="str">
        <f>_xlfn.XLOOKUP(G9495,dMateriaPrima!$A$2:$A$12,dMateriaPrima!$B$2:$B$12)</f>
        <v>Couro</v>
      </c>
      <c r="N9495" s="2">
        <f>_xlfn.XLOOKUP(G9495,dMateriaPrima!$A$2:$A$12,dMateriaPrima!$C$2:$C$12)</f>
        <v>4.4000000000000004</v>
      </c>
      <c r="O9495" s="3">
        <f t="shared" si="740"/>
        <v>400.40000000000003</v>
      </c>
      <c r="P9495" s="4">
        <f t="shared" si="741"/>
        <v>0</v>
      </c>
      <c r="Q9495" s="3">
        <f t="shared" si="742"/>
        <v>400.40000000000003</v>
      </c>
      <c r="R9495" t="str">
        <f t="shared" si="743"/>
        <v>Em atraso</v>
      </c>
      <c r="S9495" s="5">
        <f t="shared" si="744"/>
        <v>6</v>
      </c>
    </row>
    <row r="9496" spans="1:19" x14ac:dyDescent="0.25">
      <c r="A9496">
        <v>9495</v>
      </c>
      <c r="B9496" s="1">
        <v>44531</v>
      </c>
      <c r="C9496" s="1">
        <v>44532</v>
      </c>
      <c r="D9496" s="1">
        <v>44552</v>
      </c>
      <c r="E9496" s="1">
        <v>44550</v>
      </c>
      <c r="F9496">
        <v>1</v>
      </c>
      <c r="G9496">
        <v>8</v>
      </c>
      <c r="H9496">
        <v>265</v>
      </c>
      <c r="I9496" s="6">
        <v>0</v>
      </c>
      <c r="J9496">
        <v>3</v>
      </c>
      <c r="K9496" t="str">
        <f>_xlfn.XLOOKUP(fCompras!F9496,dComprador!$A$2:$A$7,dComprador!$B$2:$B$7)</f>
        <v>Alon</v>
      </c>
      <c r="L9496" t="str">
        <f>_xlfn.XLOOKUP(J9496,dFornecedor!$A$2:$A$6,dFornecedor!$B$2:$B$6)</f>
        <v>StepUp</v>
      </c>
      <c r="M9496" t="str">
        <f>_xlfn.XLOOKUP(G9496,dMateriaPrima!$A$2:$A$12,dMateriaPrima!$B$2:$B$12)</f>
        <v>Cimento</v>
      </c>
      <c r="N9496" s="2">
        <f>_xlfn.XLOOKUP(G9496,dMateriaPrima!$A$2:$A$12,dMateriaPrima!$C$2:$C$12)</f>
        <v>23</v>
      </c>
      <c r="O9496" s="3">
        <f t="shared" si="740"/>
        <v>6095</v>
      </c>
      <c r="P9496" s="4">
        <f t="shared" si="741"/>
        <v>0</v>
      </c>
      <c r="Q9496" s="3">
        <f t="shared" si="742"/>
        <v>6095</v>
      </c>
      <c r="R9496" t="str">
        <f t="shared" si="743"/>
        <v>No prazo</v>
      </c>
      <c r="S9496" s="5">
        <f t="shared" si="744"/>
        <v>0</v>
      </c>
    </row>
    <row r="9497" spans="1:19" x14ac:dyDescent="0.25">
      <c r="A9497">
        <v>9496</v>
      </c>
      <c r="B9497" s="1">
        <v>44531</v>
      </c>
      <c r="C9497" s="1">
        <v>44531</v>
      </c>
      <c r="D9497" s="1">
        <v>44547</v>
      </c>
      <c r="E9497" s="1">
        <v>44550</v>
      </c>
      <c r="F9497">
        <v>1</v>
      </c>
      <c r="G9497">
        <v>5</v>
      </c>
      <c r="H9497">
        <v>81</v>
      </c>
      <c r="I9497" s="6">
        <v>0</v>
      </c>
      <c r="J9497">
        <v>2</v>
      </c>
      <c r="K9497" t="str">
        <f>_xlfn.XLOOKUP(fCompras!F9497,dComprador!$A$2:$A$7,dComprador!$B$2:$B$7)</f>
        <v>Alon</v>
      </c>
      <c r="L9497" t="str">
        <f>_xlfn.XLOOKUP(J9497,dFornecedor!$A$2:$A$6,dFornecedor!$B$2:$B$6)</f>
        <v>Minerva</v>
      </c>
      <c r="M9497" t="str">
        <f>_xlfn.XLOOKUP(G9497,dMateriaPrima!$A$2:$A$12,dMateriaPrima!$B$2:$B$12)</f>
        <v>Areia</v>
      </c>
      <c r="N9497" s="2">
        <f>_xlfn.XLOOKUP(G9497,dMateriaPrima!$A$2:$A$12,dMateriaPrima!$C$2:$C$12)</f>
        <v>3.59</v>
      </c>
      <c r="O9497" s="3">
        <f t="shared" si="740"/>
        <v>290.78999999999996</v>
      </c>
      <c r="P9497" s="4">
        <f t="shared" si="741"/>
        <v>0</v>
      </c>
      <c r="Q9497" s="3">
        <f t="shared" si="742"/>
        <v>290.78999999999996</v>
      </c>
      <c r="R9497" t="str">
        <f t="shared" si="743"/>
        <v>Em atraso</v>
      </c>
      <c r="S9497" s="5">
        <f t="shared" si="744"/>
        <v>3</v>
      </c>
    </row>
    <row r="9498" spans="1:19" x14ac:dyDescent="0.25">
      <c r="A9498">
        <v>9497</v>
      </c>
      <c r="B9498" s="1">
        <v>44531</v>
      </c>
      <c r="C9498" s="1">
        <v>44539</v>
      </c>
      <c r="D9498" s="1">
        <v>44552</v>
      </c>
      <c r="E9498" s="1">
        <v>44554</v>
      </c>
      <c r="F9498">
        <v>1</v>
      </c>
      <c r="G9498">
        <v>5</v>
      </c>
      <c r="H9498">
        <v>471</v>
      </c>
      <c r="I9498" s="6">
        <v>0</v>
      </c>
      <c r="J9498">
        <v>2</v>
      </c>
      <c r="K9498" t="str">
        <f>_xlfn.XLOOKUP(fCompras!F9498,dComprador!$A$2:$A$7,dComprador!$B$2:$B$7)</f>
        <v>Alon</v>
      </c>
      <c r="L9498" t="str">
        <f>_xlfn.XLOOKUP(J9498,dFornecedor!$A$2:$A$6,dFornecedor!$B$2:$B$6)</f>
        <v>Minerva</v>
      </c>
      <c r="M9498" t="str">
        <f>_xlfn.XLOOKUP(G9498,dMateriaPrima!$A$2:$A$12,dMateriaPrima!$B$2:$B$12)</f>
        <v>Areia</v>
      </c>
      <c r="N9498" s="2">
        <f>_xlfn.XLOOKUP(G9498,dMateriaPrima!$A$2:$A$12,dMateriaPrima!$C$2:$C$12)</f>
        <v>3.59</v>
      </c>
      <c r="O9498" s="3">
        <f t="shared" si="740"/>
        <v>1690.8899999999999</v>
      </c>
      <c r="P9498" s="4">
        <f t="shared" si="741"/>
        <v>0</v>
      </c>
      <c r="Q9498" s="3">
        <f t="shared" si="742"/>
        <v>1690.8899999999999</v>
      </c>
      <c r="R9498" t="str">
        <f t="shared" si="743"/>
        <v>Em atraso</v>
      </c>
      <c r="S9498" s="5">
        <f t="shared" si="744"/>
        <v>2</v>
      </c>
    </row>
    <row r="9499" spans="1:19" x14ac:dyDescent="0.25">
      <c r="A9499">
        <v>9498</v>
      </c>
      <c r="B9499" s="1">
        <v>44531</v>
      </c>
      <c r="C9499" s="1">
        <v>44531</v>
      </c>
      <c r="D9499" s="1">
        <v>44561</v>
      </c>
      <c r="E9499" s="1">
        <v>44563</v>
      </c>
      <c r="F9499">
        <v>1</v>
      </c>
      <c r="G9499">
        <v>4</v>
      </c>
      <c r="H9499">
        <v>26</v>
      </c>
      <c r="I9499" s="6">
        <v>0</v>
      </c>
      <c r="J9499">
        <v>4</v>
      </c>
      <c r="K9499" t="str">
        <f>_xlfn.XLOOKUP(fCompras!F9499,dComprador!$A$2:$A$7,dComprador!$B$2:$B$7)</f>
        <v>Alon</v>
      </c>
      <c r="L9499" t="str">
        <f>_xlfn.XLOOKUP(J9499,dFornecedor!$A$2:$A$6,dFornecedor!$B$2:$B$6)</f>
        <v>AlphaOmega</v>
      </c>
      <c r="M9499" t="str">
        <f>_xlfn.XLOOKUP(G9499,dMateriaPrima!$A$2:$A$12,dMateriaPrima!$B$2:$B$12)</f>
        <v>Madeira</v>
      </c>
      <c r="N9499" s="2">
        <f>_xlfn.XLOOKUP(G9499,dMateriaPrima!$A$2:$A$12,dMateriaPrima!$C$2:$C$12)</f>
        <v>168</v>
      </c>
      <c r="O9499" s="3">
        <f t="shared" si="740"/>
        <v>4368</v>
      </c>
      <c r="P9499" s="4">
        <f t="shared" si="741"/>
        <v>0</v>
      </c>
      <c r="Q9499" s="3">
        <f t="shared" si="742"/>
        <v>4368</v>
      </c>
      <c r="R9499" t="str">
        <f t="shared" si="743"/>
        <v>Em atraso</v>
      </c>
      <c r="S9499" s="5">
        <f t="shared" si="744"/>
        <v>2</v>
      </c>
    </row>
    <row r="9500" spans="1:19" x14ac:dyDescent="0.25">
      <c r="A9500">
        <v>9499</v>
      </c>
      <c r="B9500" s="1">
        <v>44531</v>
      </c>
      <c r="C9500" s="1">
        <v>44541</v>
      </c>
      <c r="D9500" s="1">
        <v>44563</v>
      </c>
      <c r="E9500" s="1">
        <v>44565</v>
      </c>
      <c r="F9500">
        <v>1</v>
      </c>
      <c r="G9500">
        <v>8</v>
      </c>
      <c r="H9500">
        <v>334</v>
      </c>
      <c r="I9500" s="6">
        <v>0</v>
      </c>
      <c r="J9500">
        <v>3</v>
      </c>
      <c r="K9500" t="str">
        <f>_xlfn.XLOOKUP(fCompras!F9500,dComprador!$A$2:$A$7,dComprador!$B$2:$B$7)</f>
        <v>Alon</v>
      </c>
      <c r="L9500" t="str">
        <f>_xlfn.XLOOKUP(J9500,dFornecedor!$A$2:$A$6,dFornecedor!$B$2:$B$6)</f>
        <v>StepUp</v>
      </c>
      <c r="M9500" t="str">
        <f>_xlfn.XLOOKUP(G9500,dMateriaPrima!$A$2:$A$12,dMateriaPrima!$B$2:$B$12)</f>
        <v>Cimento</v>
      </c>
      <c r="N9500" s="2">
        <f>_xlfn.XLOOKUP(G9500,dMateriaPrima!$A$2:$A$12,dMateriaPrima!$C$2:$C$12)</f>
        <v>23</v>
      </c>
      <c r="O9500" s="3">
        <f t="shared" si="740"/>
        <v>7682</v>
      </c>
      <c r="P9500" s="4">
        <f t="shared" si="741"/>
        <v>0</v>
      </c>
      <c r="Q9500" s="3">
        <f t="shared" si="742"/>
        <v>7682</v>
      </c>
      <c r="R9500" t="str">
        <f t="shared" si="743"/>
        <v>Em atraso</v>
      </c>
      <c r="S9500" s="5">
        <f t="shared" si="744"/>
        <v>2</v>
      </c>
    </row>
    <row r="9501" spans="1:19" x14ac:dyDescent="0.25">
      <c r="A9501">
        <v>9500</v>
      </c>
      <c r="B9501" s="1">
        <v>44531</v>
      </c>
      <c r="C9501" s="1">
        <v>44540</v>
      </c>
      <c r="D9501" s="1">
        <v>44562</v>
      </c>
      <c r="E9501" s="1">
        <v>44565</v>
      </c>
      <c r="F9501">
        <v>1</v>
      </c>
      <c r="G9501">
        <v>6</v>
      </c>
      <c r="H9501">
        <v>149</v>
      </c>
      <c r="I9501" s="6">
        <v>0</v>
      </c>
      <c r="J9501">
        <v>3</v>
      </c>
      <c r="K9501" t="str">
        <f>_xlfn.XLOOKUP(fCompras!F9501,dComprador!$A$2:$A$7,dComprador!$B$2:$B$7)</f>
        <v>Alon</v>
      </c>
      <c r="L9501" t="str">
        <f>_xlfn.XLOOKUP(J9501,dFornecedor!$A$2:$A$6,dFornecedor!$B$2:$B$6)</f>
        <v>StepUp</v>
      </c>
      <c r="M9501" t="str">
        <f>_xlfn.XLOOKUP(G9501,dMateriaPrima!$A$2:$A$12,dMateriaPrima!$B$2:$B$12)</f>
        <v>Fio Algodão</v>
      </c>
      <c r="N9501" s="2">
        <f>_xlfn.XLOOKUP(G9501,dMateriaPrima!$A$2:$A$12,dMateriaPrima!$C$2:$C$12)</f>
        <v>55.9</v>
      </c>
      <c r="O9501" s="3">
        <f t="shared" si="740"/>
        <v>8329.1</v>
      </c>
      <c r="P9501" s="4">
        <f t="shared" si="741"/>
        <v>0</v>
      </c>
      <c r="Q9501" s="3">
        <f t="shared" si="742"/>
        <v>8329.1</v>
      </c>
      <c r="R9501" t="str">
        <f t="shared" si="743"/>
        <v>Em atraso</v>
      </c>
      <c r="S9501" s="5">
        <f t="shared" si="744"/>
        <v>3</v>
      </c>
    </row>
    <row r="9502" spans="1:19" x14ac:dyDescent="0.25">
      <c r="A9502">
        <v>9501</v>
      </c>
      <c r="B9502" s="1">
        <v>44531</v>
      </c>
      <c r="C9502" s="1">
        <v>44531</v>
      </c>
      <c r="D9502" s="1">
        <v>44554</v>
      </c>
      <c r="E9502" s="1">
        <v>44557</v>
      </c>
      <c r="F9502">
        <v>1</v>
      </c>
      <c r="G9502">
        <v>9</v>
      </c>
      <c r="H9502">
        <v>52</v>
      </c>
      <c r="I9502" s="6">
        <v>0</v>
      </c>
      <c r="J9502">
        <v>5</v>
      </c>
      <c r="K9502" t="str">
        <f>_xlfn.XLOOKUP(fCompras!F9502,dComprador!$A$2:$A$7,dComprador!$B$2:$B$7)</f>
        <v>Alon</v>
      </c>
      <c r="L9502" t="str">
        <f>_xlfn.XLOOKUP(J9502,dFornecedor!$A$2:$A$6,dFornecedor!$B$2:$B$6)</f>
        <v>Atlas</v>
      </c>
      <c r="M9502" t="str">
        <f>_xlfn.XLOOKUP(G9502,dMateriaPrima!$A$2:$A$12,dMateriaPrima!$B$2:$B$12)</f>
        <v>Couro</v>
      </c>
      <c r="N9502" s="2">
        <f>_xlfn.XLOOKUP(G9502,dMateriaPrima!$A$2:$A$12,dMateriaPrima!$C$2:$C$12)</f>
        <v>4.4000000000000004</v>
      </c>
      <c r="O9502" s="3">
        <f t="shared" si="740"/>
        <v>228.8</v>
      </c>
      <c r="P9502" s="4">
        <f t="shared" si="741"/>
        <v>0</v>
      </c>
      <c r="Q9502" s="3">
        <f t="shared" si="742"/>
        <v>228.8</v>
      </c>
      <c r="R9502" t="str">
        <f t="shared" si="743"/>
        <v>Em atraso</v>
      </c>
      <c r="S9502" s="5">
        <f t="shared" si="744"/>
        <v>3</v>
      </c>
    </row>
    <row r="9503" spans="1:19" x14ac:dyDescent="0.25">
      <c r="A9503">
        <v>9502</v>
      </c>
      <c r="B9503" s="1">
        <v>44532</v>
      </c>
      <c r="C9503" s="1">
        <v>44532</v>
      </c>
      <c r="D9503" s="1">
        <v>44539</v>
      </c>
      <c r="E9503" s="1">
        <v>44537</v>
      </c>
      <c r="F9503">
        <v>4</v>
      </c>
      <c r="G9503">
        <v>7</v>
      </c>
      <c r="H9503">
        <v>25</v>
      </c>
      <c r="I9503" s="6">
        <v>0</v>
      </c>
      <c r="J9503">
        <v>4</v>
      </c>
      <c r="K9503" t="str">
        <f>_xlfn.XLOOKUP(fCompras!F9503,dComprador!$A$2:$A$7,dComprador!$B$2:$B$7)</f>
        <v>Lira</v>
      </c>
      <c r="L9503" t="str">
        <f>_xlfn.XLOOKUP(J9503,dFornecedor!$A$2:$A$6,dFornecedor!$B$2:$B$6)</f>
        <v>AlphaOmega</v>
      </c>
      <c r="M9503" t="str">
        <f>_xlfn.XLOOKUP(G9503,dMateriaPrima!$A$2:$A$12,dMateriaPrima!$B$2:$B$12)</f>
        <v>Poliéster</v>
      </c>
      <c r="N9503" s="2">
        <f>_xlfn.XLOOKUP(G9503,dMateriaPrima!$A$2:$A$12,dMateriaPrima!$C$2:$C$12)</f>
        <v>8</v>
      </c>
      <c r="O9503" s="3">
        <f t="shared" si="740"/>
        <v>200</v>
      </c>
      <c r="P9503" s="4">
        <f t="shared" si="741"/>
        <v>0</v>
      </c>
      <c r="Q9503" s="3">
        <f t="shared" si="742"/>
        <v>200</v>
      </c>
      <c r="R9503" t="str">
        <f t="shared" si="743"/>
        <v>No prazo</v>
      </c>
      <c r="S9503" s="5">
        <f t="shared" si="744"/>
        <v>0</v>
      </c>
    </row>
    <row r="9504" spans="1:19" x14ac:dyDescent="0.25">
      <c r="A9504">
        <v>9503</v>
      </c>
      <c r="B9504" s="1">
        <v>44532</v>
      </c>
      <c r="C9504" s="1">
        <v>44541</v>
      </c>
      <c r="D9504" s="1">
        <v>44544</v>
      </c>
      <c r="E9504" s="1">
        <v>44547</v>
      </c>
      <c r="F9504">
        <v>4</v>
      </c>
      <c r="G9504">
        <v>11</v>
      </c>
      <c r="H9504">
        <v>249</v>
      </c>
      <c r="I9504" s="6">
        <v>0</v>
      </c>
      <c r="J9504">
        <v>3</v>
      </c>
      <c r="K9504" t="str">
        <f>_xlfn.XLOOKUP(fCompras!F9504,dComprador!$A$2:$A$7,dComprador!$B$2:$B$7)</f>
        <v>Lira</v>
      </c>
      <c r="L9504" t="str">
        <f>_xlfn.XLOOKUP(J9504,dFornecedor!$A$2:$A$6,dFornecedor!$B$2:$B$6)</f>
        <v>StepUp</v>
      </c>
      <c r="M9504" t="str">
        <f>_xlfn.XLOOKUP(G9504,dMateriaPrima!$A$2:$A$12,dMateriaPrima!$B$2:$B$12)</f>
        <v>Papel</v>
      </c>
      <c r="N9504" s="2">
        <f>_xlfn.XLOOKUP(G9504,dMateriaPrima!$A$2:$A$12,dMateriaPrima!$C$2:$C$12)</f>
        <v>9</v>
      </c>
      <c r="O9504" s="3">
        <f t="shared" si="740"/>
        <v>2241</v>
      </c>
      <c r="P9504" s="4">
        <f t="shared" si="741"/>
        <v>0</v>
      </c>
      <c r="Q9504" s="3">
        <f t="shared" si="742"/>
        <v>2241</v>
      </c>
      <c r="R9504" t="str">
        <f t="shared" si="743"/>
        <v>Em atraso</v>
      </c>
      <c r="S9504" s="5">
        <f t="shared" si="744"/>
        <v>3</v>
      </c>
    </row>
    <row r="9505" spans="1:19" x14ac:dyDescent="0.25">
      <c r="A9505">
        <v>9504</v>
      </c>
      <c r="B9505" s="1">
        <v>44532</v>
      </c>
      <c r="C9505" s="1">
        <v>44534</v>
      </c>
      <c r="D9505" s="1">
        <v>44540</v>
      </c>
      <c r="E9505" s="1">
        <v>44539</v>
      </c>
      <c r="F9505">
        <v>4</v>
      </c>
      <c r="G9505">
        <v>5</v>
      </c>
      <c r="H9505">
        <v>5</v>
      </c>
      <c r="I9505" s="6">
        <v>0</v>
      </c>
      <c r="J9505">
        <v>4</v>
      </c>
      <c r="K9505" t="str">
        <f>_xlfn.XLOOKUP(fCompras!F9505,dComprador!$A$2:$A$7,dComprador!$B$2:$B$7)</f>
        <v>Lira</v>
      </c>
      <c r="L9505" t="str">
        <f>_xlfn.XLOOKUP(J9505,dFornecedor!$A$2:$A$6,dFornecedor!$B$2:$B$6)</f>
        <v>AlphaOmega</v>
      </c>
      <c r="M9505" t="str">
        <f>_xlfn.XLOOKUP(G9505,dMateriaPrima!$A$2:$A$12,dMateriaPrima!$B$2:$B$12)</f>
        <v>Areia</v>
      </c>
      <c r="N9505" s="2">
        <f>_xlfn.XLOOKUP(G9505,dMateriaPrima!$A$2:$A$12,dMateriaPrima!$C$2:$C$12)</f>
        <v>3.59</v>
      </c>
      <c r="O9505" s="3">
        <f t="shared" si="740"/>
        <v>17.95</v>
      </c>
      <c r="P9505" s="4">
        <f t="shared" si="741"/>
        <v>0</v>
      </c>
      <c r="Q9505" s="3">
        <f t="shared" si="742"/>
        <v>17.95</v>
      </c>
      <c r="R9505" t="str">
        <f t="shared" si="743"/>
        <v>No prazo</v>
      </c>
      <c r="S9505" s="5">
        <f t="shared" si="744"/>
        <v>0</v>
      </c>
    </row>
    <row r="9506" spans="1:19" x14ac:dyDescent="0.25">
      <c r="A9506">
        <v>9505</v>
      </c>
      <c r="B9506" s="1">
        <v>44532</v>
      </c>
      <c r="C9506" s="1">
        <v>44532</v>
      </c>
      <c r="D9506" s="1">
        <v>44539</v>
      </c>
      <c r="E9506" s="1">
        <v>44539</v>
      </c>
      <c r="F9506">
        <v>4</v>
      </c>
      <c r="G9506">
        <v>5</v>
      </c>
      <c r="H9506">
        <v>207</v>
      </c>
      <c r="I9506" s="6">
        <v>0</v>
      </c>
      <c r="J9506">
        <v>4</v>
      </c>
      <c r="K9506" t="str">
        <f>_xlfn.XLOOKUP(fCompras!F9506,dComprador!$A$2:$A$7,dComprador!$B$2:$B$7)</f>
        <v>Lira</v>
      </c>
      <c r="L9506" t="str">
        <f>_xlfn.XLOOKUP(J9506,dFornecedor!$A$2:$A$6,dFornecedor!$B$2:$B$6)</f>
        <v>AlphaOmega</v>
      </c>
      <c r="M9506" t="str">
        <f>_xlfn.XLOOKUP(G9506,dMateriaPrima!$A$2:$A$12,dMateriaPrima!$B$2:$B$12)</f>
        <v>Areia</v>
      </c>
      <c r="N9506" s="2">
        <f>_xlfn.XLOOKUP(G9506,dMateriaPrima!$A$2:$A$12,dMateriaPrima!$C$2:$C$12)</f>
        <v>3.59</v>
      </c>
      <c r="O9506" s="3">
        <f t="shared" si="740"/>
        <v>743.13</v>
      </c>
      <c r="P9506" s="4">
        <f t="shared" si="741"/>
        <v>0</v>
      </c>
      <c r="Q9506" s="3">
        <f t="shared" si="742"/>
        <v>743.13</v>
      </c>
      <c r="R9506" t="str">
        <f t="shared" si="743"/>
        <v>No prazo</v>
      </c>
      <c r="S9506" s="5">
        <f t="shared" si="744"/>
        <v>0</v>
      </c>
    </row>
    <row r="9507" spans="1:19" x14ac:dyDescent="0.25">
      <c r="A9507">
        <v>9506</v>
      </c>
      <c r="B9507" s="1">
        <v>44532</v>
      </c>
      <c r="C9507" s="1">
        <v>44532</v>
      </c>
      <c r="D9507" s="1">
        <v>44541</v>
      </c>
      <c r="E9507" s="1">
        <v>44541</v>
      </c>
      <c r="F9507">
        <v>4</v>
      </c>
      <c r="G9507">
        <v>9</v>
      </c>
      <c r="H9507">
        <v>132</v>
      </c>
      <c r="I9507" s="6">
        <v>0</v>
      </c>
      <c r="J9507">
        <v>4</v>
      </c>
      <c r="K9507" t="str">
        <f>_xlfn.XLOOKUP(fCompras!F9507,dComprador!$A$2:$A$7,dComprador!$B$2:$B$7)</f>
        <v>Lira</v>
      </c>
      <c r="L9507" t="str">
        <f>_xlfn.XLOOKUP(J9507,dFornecedor!$A$2:$A$6,dFornecedor!$B$2:$B$6)</f>
        <v>AlphaOmega</v>
      </c>
      <c r="M9507" t="str">
        <f>_xlfn.XLOOKUP(G9507,dMateriaPrima!$A$2:$A$12,dMateriaPrima!$B$2:$B$12)</f>
        <v>Couro</v>
      </c>
      <c r="N9507" s="2">
        <f>_xlfn.XLOOKUP(G9507,dMateriaPrima!$A$2:$A$12,dMateriaPrima!$C$2:$C$12)</f>
        <v>4.4000000000000004</v>
      </c>
      <c r="O9507" s="3">
        <f t="shared" si="740"/>
        <v>580.80000000000007</v>
      </c>
      <c r="P9507" s="4">
        <f t="shared" si="741"/>
        <v>0</v>
      </c>
      <c r="Q9507" s="3">
        <f t="shared" si="742"/>
        <v>580.80000000000007</v>
      </c>
      <c r="R9507" t="str">
        <f t="shared" si="743"/>
        <v>No prazo</v>
      </c>
      <c r="S9507" s="5">
        <f t="shared" si="744"/>
        <v>0</v>
      </c>
    </row>
    <row r="9508" spans="1:19" x14ac:dyDescent="0.25">
      <c r="A9508">
        <v>9507</v>
      </c>
      <c r="B9508" s="1">
        <v>44532</v>
      </c>
      <c r="C9508" s="1">
        <v>44534</v>
      </c>
      <c r="D9508" s="1">
        <v>44552</v>
      </c>
      <c r="E9508" s="1">
        <v>44553</v>
      </c>
      <c r="F9508">
        <v>1</v>
      </c>
      <c r="G9508">
        <v>7</v>
      </c>
      <c r="H9508">
        <v>87</v>
      </c>
      <c r="I9508" s="6">
        <v>0.39</v>
      </c>
      <c r="J9508">
        <v>2</v>
      </c>
      <c r="K9508" t="str">
        <f>_xlfn.XLOOKUP(fCompras!F9508,dComprador!$A$2:$A$7,dComprador!$B$2:$B$7)</f>
        <v>Alon</v>
      </c>
      <c r="L9508" t="str">
        <f>_xlfn.XLOOKUP(J9508,dFornecedor!$A$2:$A$6,dFornecedor!$B$2:$B$6)</f>
        <v>Minerva</v>
      </c>
      <c r="M9508" t="str">
        <f>_xlfn.XLOOKUP(G9508,dMateriaPrima!$A$2:$A$12,dMateriaPrima!$B$2:$B$12)</f>
        <v>Poliéster</v>
      </c>
      <c r="N9508" s="2">
        <f>_xlfn.XLOOKUP(G9508,dMateriaPrima!$A$2:$A$12,dMateriaPrima!$C$2:$C$12)</f>
        <v>8</v>
      </c>
      <c r="O9508" s="3">
        <f t="shared" si="740"/>
        <v>696</v>
      </c>
      <c r="P9508" s="4">
        <f t="shared" si="741"/>
        <v>271.44</v>
      </c>
      <c r="Q9508" s="3">
        <f t="shared" si="742"/>
        <v>424.56</v>
      </c>
      <c r="R9508" t="str">
        <f t="shared" si="743"/>
        <v>Em atraso</v>
      </c>
      <c r="S9508" s="5">
        <f t="shared" si="744"/>
        <v>1</v>
      </c>
    </row>
    <row r="9509" spans="1:19" x14ac:dyDescent="0.25">
      <c r="A9509">
        <v>9508</v>
      </c>
      <c r="B9509" s="1">
        <v>44532</v>
      </c>
      <c r="C9509" s="1">
        <v>44534</v>
      </c>
      <c r="D9509" s="1">
        <v>44550</v>
      </c>
      <c r="E9509" s="1">
        <v>44553</v>
      </c>
      <c r="F9509">
        <v>1</v>
      </c>
      <c r="G9509">
        <v>9</v>
      </c>
      <c r="H9509">
        <v>79</v>
      </c>
      <c r="I9509" s="6">
        <v>0</v>
      </c>
      <c r="J9509">
        <v>4</v>
      </c>
      <c r="K9509" t="str">
        <f>_xlfn.XLOOKUP(fCompras!F9509,dComprador!$A$2:$A$7,dComprador!$B$2:$B$7)</f>
        <v>Alon</v>
      </c>
      <c r="L9509" t="str">
        <f>_xlfn.XLOOKUP(J9509,dFornecedor!$A$2:$A$6,dFornecedor!$B$2:$B$6)</f>
        <v>AlphaOmega</v>
      </c>
      <c r="M9509" t="str">
        <f>_xlfn.XLOOKUP(G9509,dMateriaPrima!$A$2:$A$12,dMateriaPrima!$B$2:$B$12)</f>
        <v>Couro</v>
      </c>
      <c r="N9509" s="2">
        <f>_xlfn.XLOOKUP(G9509,dMateriaPrima!$A$2:$A$12,dMateriaPrima!$C$2:$C$12)</f>
        <v>4.4000000000000004</v>
      </c>
      <c r="O9509" s="3">
        <f t="shared" si="740"/>
        <v>347.6</v>
      </c>
      <c r="P9509" s="4">
        <f t="shared" si="741"/>
        <v>0</v>
      </c>
      <c r="Q9509" s="3">
        <f t="shared" si="742"/>
        <v>347.6</v>
      </c>
      <c r="R9509" t="str">
        <f t="shared" si="743"/>
        <v>Em atraso</v>
      </c>
      <c r="S9509" s="5">
        <f t="shared" si="744"/>
        <v>3</v>
      </c>
    </row>
    <row r="9510" spans="1:19" x14ac:dyDescent="0.25">
      <c r="A9510">
        <v>9509</v>
      </c>
      <c r="B9510" s="1">
        <v>44532</v>
      </c>
      <c r="C9510" s="1">
        <v>44541</v>
      </c>
      <c r="D9510" s="1">
        <v>44550</v>
      </c>
      <c r="E9510" s="1">
        <v>44551</v>
      </c>
      <c r="F9510">
        <v>1</v>
      </c>
      <c r="G9510">
        <v>1</v>
      </c>
      <c r="H9510">
        <v>38</v>
      </c>
      <c r="I9510" s="6">
        <v>0</v>
      </c>
      <c r="J9510">
        <v>2</v>
      </c>
      <c r="K9510" t="str">
        <f>_xlfn.XLOOKUP(fCompras!F9510,dComprador!$A$2:$A$7,dComprador!$B$2:$B$7)</f>
        <v>Alon</v>
      </c>
      <c r="L9510" t="str">
        <f>_xlfn.XLOOKUP(J9510,dFornecedor!$A$2:$A$6,dFornecedor!$B$2:$B$6)</f>
        <v>Minerva</v>
      </c>
      <c r="M9510" t="str">
        <f>_xlfn.XLOOKUP(G9510,dMateriaPrima!$A$2:$A$12,dMateriaPrima!$B$2:$B$12)</f>
        <v>Tecido</v>
      </c>
      <c r="N9510" s="2">
        <f>_xlfn.XLOOKUP(G9510,dMateriaPrima!$A$2:$A$12,dMateriaPrima!$C$2:$C$12)</f>
        <v>18</v>
      </c>
      <c r="O9510" s="3">
        <f t="shared" si="740"/>
        <v>684</v>
      </c>
      <c r="P9510" s="4">
        <f t="shared" si="741"/>
        <v>0</v>
      </c>
      <c r="Q9510" s="3">
        <f t="shared" si="742"/>
        <v>684</v>
      </c>
      <c r="R9510" t="str">
        <f t="shared" si="743"/>
        <v>Em atraso</v>
      </c>
      <c r="S9510" s="5">
        <f t="shared" si="744"/>
        <v>1</v>
      </c>
    </row>
    <row r="9511" spans="1:19" x14ac:dyDescent="0.25">
      <c r="A9511">
        <v>9510</v>
      </c>
      <c r="B9511" s="1">
        <v>44532</v>
      </c>
      <c r="C9511" s="1">
        <v>44541</v>
      </c>
      <c r="D9511" s="1">
        <v>44565</v>
      </c>
      <c r="E9511" s="1">
        <v>44565</v>
      </c>
      <c r="F9511">
        <v>1</v>
      </c>
      <c r="G9511">
        <v>9</v>
      </c>
      <c r="H9511">
        <v>175</v>
      </c>
      <c r="I9511" s="6">
        <v>0</v>
      </c>
      <c r="J9511">
        <v>1</v>
      </c>
      <c r="K9511" t="str">
        <f>_xlfn.XLOOKUP(fCompras!F9511,dComprador!$A$2:$A$7,dComprador!$B$2:$B$7)</f>
        <v>Alon</v>
      </c>
      <c r="L9511" t="str">
        <f>_xlfn.XLOOKUP(J9511,dFornecedor!$A$2:$A$6,dFornecedor!$B$2:$B$6)</f>
        <v>NorthShore</v>
      </c>
      <c r="M9511" t="str">
        <f>_xlfn.XLOOKUP(G9511,dMateriaPrima!$A$2:$A$12,dMateriaPrima!$B$2:$B$12)</f>
        <v>Couro</v>
      </c>
      <c r="N9511" s="2">
        <f>_xlfn.XLOOKUP(G9511,dMateriaPrima!$A$2:$A$12,dMateriaPrima!$C$2:$C$12)</f>
        <v>4.4000000000000004</v>
      </c>
      <c r="O9511" s="3">
        <f t="shared" si="740"/>
        <v>770.00000000000011</v>
      </c>
      <c r="P9511" s="4">
        <f t="shared" si="741"/>
        <v>0</v>
      </c>
      <c r="Q9511" s="3">
        <f t="shared" si="742"/>
        <v>770.00000000000011</v>
      </c>
      <c r="R9511" t="str">
        <f t="shared" si="743"/>
        <v>No prazo</v>
      </c>
      <c r="S9511" s="5">
        <f t="shared" si="744"/>
        <v>0</v>
      </c>
    </row>
    <row r="9512" spans="1:19" x14ac:dyDescent="0.25">
      <c r="A9512">
        <v>9511</v>
      </c>
      <c r="B9512" s="1">
        <v>44532</v>
      </c>
      <c r="C9512" s="1">
        <v>44541</v>
      </c>
      <c r="D9512" s="1">
        <v>44564</v>
      </c>
      <c r="E9512" s="1">
        <v>44566</v>
      </c>
      <c r="F9512">
        <v>1</v>
      </c>
      <c r="G9512">
        <v>1</v>
      </c>
      <c r="H9512">
        <v>80</v>
      </c>
      <c r="I9512" s="6">
        <v>0</v>
      </c>
      <c r="J9512">
        <v>2</v>
      </c>
      <c r="K9512" t="str">
        <f>_xlfn.XLOOKUP(fCompras!F9512,dComprador!$A$2:$A$7,dComprador!$B$2:$B$7)</f>
        <v>Alon</v>
      </c>
      <c r="L9512" t="str">
        <f>_xlfn.XLOOKUP(J9512,dFornecedor!$A$2:$A$6,dFornecedor!$B$2:$B$6)</f>
        <v>Minerva</v>
      </c>
      <c r="M9512" t="str">
        <f>_xlfn.XLOOKUP(G9512,dMateriaPrima!$A$2:$A$12,dMateriaPrima!$B$2:$B$12)</f>
        <v>Tecido</v>
      </c>
      <c r="N9512" s="2">
        <f>_xlfn.XLOOKUP(G9512,dMateriaPrima!$A$2:$A$12,dMateriaPrima!$C$2:$C$12)</f>
        <v>18</v>
      </c>
      <c r="O9512" s="3">
        <f t="shared" si="740"/>
        <v>1440</v>
      </c>
      <c r="P9512" s="4">
        <f t="shared" si="741"/>
        <v>0</v>
      </c>
      <c r="Q9512" s="3">
        <f t="shared" si="742"/>
        <v>1440</v>
      </c>
      <c r="R9512" t="str">
        <f t="shared" si="743"/>
        <v>Em atraso</v>
      </c>
      <c r="S9512" s="5">
        <f t="shared" si="744"/>
        <v>2</v>
      </c>
    </row>
    <row r="9513" spans="1:19" x14ac:dyDescent="0.25">
      <c r="A9513">
        <v>9512</v>
      </c>
      <c r="B9513" s="1">
        <v>44532</v>
      </c>
      <c r="C9513" s="1">
        <v>44541</v>
      </c>
      <c r="D9513" s="1">
        <v>44556</v>
      </c>
      <c r="E9513" s="1">
        <v>44556</v>
      </c>
      <c r="F9513">
        <v>1</v>
      </c>
      <c r="G9513">
        <v>11</v>
      </c>
      <c r="H9513">
        <v>154</v>
      </c>
      <c r="I9513" s="6">
        <v>0</v>
      </c>
      <c r="J9513">
        <v>3</v>
      </c>
      <c r="K9513" t="str">
        <f>_xlfn.XLOOKUP(fCompras!F9513,dComprador!$A$2:$A$7,dComprador!$B$2:$B$7)</f>
        <v>Alon</v>
      </c>
      <c r="L9513" t="str">
        <f>_xlfn.XLOOKUP(J9513,dFornecedor!$A$2:$A$6,dFornecedor!$B$2:$B$6)</f>
        <v>StepUp</v>
      </c>
      <c r="M9513" t="str">
        <f>_xlfn.XLOOKUP(G9513,dMateriaPrima!$A$2:$A$12,dMateriaPrima!$B$2:$B$12)</f>
        <v>Papel</v>
      </c>
      <c r="N9513" s="2">
        <f>_xlfn.XLOOKUP(G9513,dMateriaPrima!$A$2:$A$12,dMateriaPrima!$C$2:$C$12)</f>
        <v>9</v>
      </c>
      <c r="O9513" s="3">
        <f t="shared" si="740"/>
        <v>1386</v>
      </c>
      <c r="P9513" s="4">
        <f t="shared" si="741"/>
        <v>0</v>
      </c>
      <c r="Q9513" s="3">
        <f t="shared" si="742"/>
        <v>1386</v>
      </c>
      <c r="R9513" t="str">
        <f t="shared" si="743"/>
        <v>No prazo</v>
      </c>
      <c r="S9513" s="5">
        <f t="shared" si="744"/>
        <v>0</v>
      </c>
    </row>
    <row r="9514" spans="1:19" x14ac:dyDescent="0.25">
      <c r="A9514">
        <v>9513</v>
      </c>
      <c r="B9514" s="1">
        <v>44533</v>
      </c>
      <c r="C9514" s="1">
        <v>44533</v>
      </c>
      <c r="D9514" s="1">
        <v>44540</v>
      </c>
      <c r="E9514" s="1">
        <v>44543</v>
      </c>
      <c r="F9514">
        <v>4</v>
      </c>
      <c r="G9514">
        <v>8</v>
      </c>
      <c r="H9514">
        <v>108</v>
      </c>
      <c r="I9514" s="6">
        <v>0</v>
      </c>
      <c r="J9514">
        <v>2</v>
      </c>
      <c r="K9514" t="str">
        <f>_xlfn.XLOOKUP(fCompras!F9514,dComprador!$A$2:$A$7,dComprador!$B$2:$B$7)</f>
        <v>Lira</v>
      </c>
      <c r="L9514" t="str">
        <f>_xlfn.XLOOKUP(J9514,dFornecedor!$A$2:$A$6,dFornecedor!$B$2:$B$6)</f>
        <v>Minerva</v>
      </c>
      <c r="M9514" t="str">
        <f>_xlfn.XLOOKUP(G9514,dMateriaPrima!$A$2:$A$12,dMateriaPrima!$B$2:$B$12)</f>
        <v>Cimento</v>
      </c>
      <c r="N9514" s="2">
        <f>_xlfn.XLOOKUP(G9514,dMateriaPrima!$A$2:$A$12,dMateriaPrima!$C$2:$C$12)</f>
        <v>23</v>
      </c>
      <c r="O9514" s="3">
        <f t="shared" si="740"/>
        <v>2484</v>
      </c>
      <c r="P9514" s="4">
        <f t="shared" si="741"/>
        <v>0</v>
      </c>
      <c r="Q9514" s="3">
        <f t="shared" si="742"/>
        <v>2484</v>
      </c>
      <c r="R9514" t="str">
        <f t="shared" si="743"/>
        <v>Em atraso</v>
      </c>
      <c r="S9514" s="5">
        <f t="shared" si="744"/>
        <v>3</v>
      </c>
    </row>
    <row r="9515" spans="1:19" x14ac:dyDescent="0.25">
      <c r="A9515">
        <v>9514</v>
      </c>
      <c r="B9515" s="1">
        <v>44533</v>
      </c>
      <c r="C9515" s="1">
        <v>44537</v>
      </c>
      <c r="D9515" s="1">
        <v>44540</v>
      </c>
      <c r="E9515" s="1">
        <v>44544</v>
      </c>
      <c r="F9515">
        <v>4</v>
      </c>
      <c r="G9515">
        <v>11</v>
      </c>
      <c r="H9515">
        <v>46</v>
      </c>
      <c r="I9515" s="6">
        <v>0</v>
      </c>
      <c r="J9515">
        <v>1</v>
      </c>
      <c r="K9515" t="str">
        <f>_xlfn.XLOOKUP(fCompras!F9515,dComprador!$A$2:$A$7,dComprador!$B$2:$B$7)</f>
        <v>Lira</v>
      </c>
      <c r="L9515" t="str">
        <f>_xlfn.XLOOKUP(J9515,dFornecedor!$A$2:$A$6,dFornecedor!$B$2:$B$6)</f>
        <v>NorthShore</v>
      </c>
      <c r="M9515" t="str">
        <f>_xlfn.XLOOKUP(G9515,dMateriaPrima!$A$2:$A$12,dMateriaPrima!$B$2:$B$12)</f>
        <v>Papel</v>
      </c>
      <c r="N9515" s="2">
        <f>_xlfn.XLOOKUP(G9515,dMateriaPrima!$A$2:$A$12,dMateriaPrima!$C$2:$C$12)</f>
        <v>9</v>
      </c>
      <c r="O9515" s="3">
        <f t="shared" si="740"/>
        <v>414</v>
      </c>
      <c r="P9515" s="4">
        <f t="shared" si="741"/>
        <v>0</v>
      </c>
      <c r="Q9515" s="3">
        <f t="shared" si="742"/>
        <v>414</v>
      </c>
      <c r="R9515" t="str">
        <f t="shared" si="743"/>
        <v>Em atraso</v>
      </c>
      <c r="S9515" s="5">
        <f t="shared" si="744"/>
        <v>4</v>
      </c>
    </row>
    <row r="9516" spans="1:19" x14ac:dyDescent="0.25">
      <c r="A9516">
        <v>9515</v>
      </c>
      <c r="B9516" s="1">
        <v>44533</v>
      </c>
      <c r="C9516" s="1">
        <v>44542</v>
      </c>
      <c r="D9516" s="1">
        <v>44545</v>
      </c>
      <c r="E9516" s="1">
        <v>44546</v>
      </c>
      <c r="F9516">
        <v>4</v>
      </c>
      <c r="G9516">
        <v>3</v>
      </c>
      <c r="H9516">
        <v>47</v>
      </c>
      <c r="I9516" s="6">
        <v>0</v>
      </c>
      <c r="J9516">
        <v>1</v>
      </c>
      <c r="K9516" t="str">
        <f>_xlfn.XLOOKUP(fCompras!F9516,dComprador!$A$2:$A$7,dComprador!$B$2:$B$7)</f>
        <v>Lira</v>
      </c>
      <c r="L9516" t="str">
        <f>_xlfn.XLOOKUP(J9516,dFornecedor!$A$2:$A$6,dFornecedor!$B$2:$B$6)</f>
        <v>NorthShore</v>
      </c>
      <c r="M9516" t="str">
        <f>_xlfn.XLOOKUP(G9516,dMateriaPrima!$A$2:$A$12,dMateriaPrima!$B$2:$B$12)</f>
        <v>Barra Metal</v>
      </c>
      <c r="N9516" s="2">
        <f>_xlfn.XLOOKUP(G9516,dMateriaPrima!$A$2:$A$12,dMateriaPrima!$C$2:$C$12)</f>
        <v>565</v>
      </c>
      <c r="O9516" s="3">
        <f t="shared" si="740"/>
        <v>26555</v>
      </c>
      <c r="P9516" s="4">
        <f t="shared" si="741"/>
        <v>0</v>
      </c>
      <c r="Q9516" s="3">
        <f t="shared" si="742"/>
        <v>26555</v>
      </c>
      <c r="R9516" t="str">
        <f t="shared" si="743"/>
        <v>Em atraso</v>
      </c>
      <c r="S9516" s="5">
        <f t="shared" si="744"/>
        <v>1</v>
      </c>
    </row>
    <row r="9517" spans="1:19" x14ac:dyDescent="0.25">
      <c r="A9517">
        <v>9516</v>
      </c>
      <c r="B9517" s="1">
        <v>44533</v>
      </c>
      <c r="C9517" s="1">
        <v>44533</v>
      </c>
      <c r="D9517" s="1">
        <v>44554</v>
      </c>
      <c r="E9517" s="1">
        <v>44555</v>
      </c>
      <c r="F9517">
        <v>1</v>
      </c>
      <c r="G9517">
        <v>10</v>
      </c>
      <c r="H9517">
        <v>101</v>
      </c>
      <c r="I9517" s="6">
        <v>0</v>
      </c>
      <c r="J9517">
        <v>4</v>
      </c>
      <c r="K9517" t="str">
        <f>_xlfn.XLOOKUP(fCompras!F9517,dComprador!$A$2:$A$7,dComprador!$B$2:$B$7)</f>
        <v>Alon</v>
      </c>
      <c r="L9517" t="str">
        <f>_xlfn.XLOOKUP(J9517,dFornecedor!$A$2:$A$6,dFornecedor!$B$2:$B$6)</f>
        <v>AlphaOmega</v>
      </c>
      <c r="M9517" t="str">
        <f>_xlfn.XLOOKUP(G9517,dMateriaPrima!$A$2:$A$12,dMateriaPrima!$B$2:$B$12)</f>
        <v>Pedra Britada</v>
      </c>
      <c r="N9517" s="2">
        <f>_xlfn.XLOOKUP(G9517,dMateriaPrima!$A$2:$A$12,dMateriaPrima!$C$2:$C$12)</f>
        <v>56</v>
      </c>
      <c r="O9517" s="3">
        <f t="shared" si="740"/>
        <v>5656</v>
      </c>
      <c r="P9517" s="4">
        <f t="shared" si="741"/>
        <v>0</v>
      </c>
      <c r="Q9517" s="3">
        <f t="shared" si="742"/>
        <v>5656</v>
      </c>
      <c r="R9517" t="str">
        <f t="shared" si="743"/>
        <v>Em atraso</v>
      </c>
      <c r="S9517" s="5">
        <f t="shared" si="744"/>
        <v>1</v>
      </c>
    </row>
    <row r="9518" spans="1:19" x14ac:dyDescent="0.25">
      <c r="A9518">
        <v>9517</v>
      </c>
      <c r="B9518" s="1">
        <v>44533</v>
      </c>
      <c r="C9518" s="1">
        <v>44533</v>
      </c>
      <c r="D9518" s="1">
        <v>44553</v>
      </c>
      <c r="E9518" s="1">
        <v>44552</v>
      </c>
      <c r="F9518">
        <v>1</v>
      </c>
      <c r="G9518">
        <v>1</v>
      </c>
      <c r="H9518">
        <v>195</v>
      </c>
      <c r="I9518" s="6">
        <v>0</v>
      </c>
      <c r="J9518">
        <v>2</v>
      </c>
      <c r="K9518" t="str">
        <f>_xlfn.XLOOKUP(fCompras!F9518,dComprador!$A$2:$A$7,dComprador!$B$2:$B$7)</f>
        <v>Alon</v>
      </c>
      <c r="L9518" t="str">
        <f>_xlfn.XLOOKUP(J9518,dFornecedor!$A$2:$A$6,dFornecedor!$B$2:$B$6)</f>
        <v>Minerva</v>
      </c>
      <c r="M9518" t="str">
        <f>_xlfn.XLOOKUP(G9518,dMateriaPrima!$A$2:$A$12,dMateriaPrima!$B$2:$B$12)</f>
        <v>Tecido</v>
      </c>
      <c r="N9518" s="2">
        <f>_xlfn.XLOOKUP(G9518,dMateriaPrima!$A$2:$A$12,dMateriaPrima!$C$2:$C$12)</f>
        <v>18</v>
      </c>
      <c r="O9518" s="3">
        <f t="shared" si="740"/>
        <v>3510</v>
      </c>
      <c r="P9518" s="4">
        <f t="shared" si="741"/>
        <v>0</v>
      </c>
      <c r="Q9518" s="3">
        <f t="shared" si="742"/>
        <v>3510</v>
      </c>
      <c r="R9518" t="str">
        <f t="shared" si="743"/>
        <v>No prazo</v>
      </c>
      <c r="S9518" s="5">
        <f t="shared" si="744"/>
        <v>0</v>
      </c>
    </row>
    <row r="9519" spans="1:19" x14ac:dyDescent="0.25">
      <c r="A9519">
        <v>9518</v>
      </c>
      <c r="B9519" s="1">
        <v>44533</v>
      </c>
      <c r="C9519" s="1">
        <v>44536</v>
      </c>
      <c r="D9519" s="1">
        <v>44552</v>
      </c>
      <c r="E9519" s="1">
        <v>44554</v>
      </c>
      <c r="F9519">
        <v>1</v>
      </c>
      <c r="G9519">
        <v>7</v>
      </c>
      <c r="H9519">
        <v>164</v>
      </c>
      <c r="I9519" s="6">
        <v>0</v>
      </c>
      <c r="J9519">
        <v>4</v>
      </c>
      <c r="K9519" t="str">
        <f>_xlfn.XLOOKUP(fCompras!F9519,dComprador!$A$2:$A$7,dComprador!$B$2:$B$7)</f>
        <v>Alon</v>
      </c>
      <c r="L9519" t="str">
        <f>_xlfn.XLOOKUP(J9519,dFornecedor!$A$2:$A$6,dFornecedor!$B$2:$B$6)</f>
        <v>AlphaOmega</v>
      </c>
      <c r="M9519" t="str">
        <f>_xlfn.XLOOKUP(G9519,dMateriaPrima!$A$2:$A$12,dMateriaPrima!$B$2:$B$12)</f>
        <v>Poliéster</v>
      </c>
      <c r="N9519" s="2">
        <f>_xlfn.XLOOKUP(G9519,dMateriaPrima!$A$2:$A$12,dMateriaPrima!$C$2:$C$12)</f>
        <v>8</v>
      </c>
      <c r="O9519" s="3">
        <f t="shared" si="740"/>
        <v>1312</v>
      </c>
      <c r="P9519" s="4">
        <f t="shared" si="741"/>
        <v>0</v>
      </c>
      <c r="Q9519" s="3">
        <f t="shared" si="742"/>
        <v>1312</v>
      </c>
      <c r="R9519" t="str">
        <f t="shared" si="743"/>
        <v>Em atraso</v>
      </c>
      <c r="S9519" s="5">
        <f t="shared" si="744"/>
        <v>2</v>
      </c>
    </row>
    <row r="9520" spans="1:19" x14ac:dyDescent="0.25">
      <c r="A9520">
        <v>9519</v>
      </c>
      <c r="B9520" s="1">
        <v>44533</v>
      </c>
      <c r="C9520" s="1">
        <v>44541</v>
      </c>
      <c r="D9520" s="1">
        <v>44551</v>
      </c>
      <c r="E9520" s="1">
        <v>44554</v>
      </c>
      <c r="F9520">
        <v>1</v>
      </c>
      <c r="G9520">
        <v>9</v>
      </c>
      <c r="H9520">
        <v>283</v>
      </c>
      <c r="I9520" s="6">
        <v>0</v>
      </c>
      <c r="J9520">
        <v>2</v>
      </c>
      <c r="K9520" t="str">
        <f>_xlfn.XLOOKUP(fCompras!F9520,dComprador!$A$2:$A$7,dComprador!$B$2:$B$7)</f>
        <v>Alon</v>
      </c>
      <c r="L9520" t="str">
        <f>_xlfn.XLOOKUP(J9520,dFornecedor!$A$2:$A$6,dFornecedor!$B$2:$B$6)</f>
        <v>Minerva</v>
      </c>
      <c r="M9520" t="str">
        <f>_xlfn.XLOOKUP(G9520,dMateriaPrima!$A$2:$A$12,dMateriaPrima!$B$2:$B$12)</f>
        <v>Couro</v>
      </c>
      <c r="N9520" s="2">
        <f>_xlfn.XLOOKUP(G9520,dMateriaPrima!$A$2:$A$12,dMateriaPrima!$C$2:$C$12)</f>
        <v>4.4000000000000004</v>
      </c>
      <c r="O9520" s="3">
        <f t="shared" si="740"/>
        <v>1245.2</v>
      </c>
      <c r="P9520" s="4">
        <f t="shared" si="741"/>
        <v>0</v>
      </c>
      <c r="Q9520" s="3">
        <f t="shared" si="742"/>
        <v>1245.2</v>
      </c>
      <c r="R9520" t="str">
        <f t="shared" si="743"/>
        <v>Em atraso</v>
      </c>
      <c r="S9520" s="5">
        <f t="shared" si="744"/>
        <v>3</v>
      </c>
    </row>
    <row r="9521" spans="1:19" x14ac:dyDescent="0.25">
      <c r="A9521">
        <v>9520</v>
      </c>
      <c r="B9521" s="1">
        <v>44533</v>
      </c>
      <c r="C9521" s="1">
        <v>44536</v>
      </c>
      <c r="D9521" s="1">
        <v>44565</v>
      </c>
      <c r="E9521" s="1">
        <v>44567</v>
      </c>
      <c r="F9521">
        <v>1</v>
      </c>
      <c r="G9521">
        <v>4</v>
      </c>
      <c r="H9521">
        <v>53</v>
      </c>
      <c r="I9521" s="6">
        <v>0</v>
      </c>
      <c r="J9521">
        <v>3</v>
      </c>
      <c r="K9521" t="str">
        <f>_xlfn.XLOOKUP(fCompras!F9521,dComprador!$A$2:$A$7,dComprador!$B$2:$B$7)</f>
        <v>Alon</v>
      </c>
      <c r="L9521" t="str">
        <f>_xlfn.XLOOKUP(J9521,dFornecedor!$A$2:$A$6,dFornecedor!$B$2:$B$6)</f>
        <v>StepUp</v>
      </c>
      <c r="M9521" t="str">
        <f>_xlfn.XLOOKUP(G9521,dMateriaPrima!$A$2:$A$12,dMateriaPrima!$B$2:$B$12)</f>
        <v>Madeira</v>
      </c>
      <c r="N9521" s="2">
        <f>_xlfn.XLOOKUP(G9521,dMateriaPrima!$A$2:$A$12,dMateriaPrima!$C$2:$C$12)</f>
        <v>168</v>
      </c>
      <c r="O9521" s="3">
        <f t="shared" si="740"/>
        <v>8904</v>
      </c>
      <c r="P9521" s="4">
        <f t="shared" si="741"/>
        <v>0</v>
      </c>
      <c r="Q9521" s="3">
        <f t="shared" si="742"/>
        <v>8904</v>
      </c>
      <c r="R9521" t="str">
        <f t="shared" si="743"/>
        <v>Em atraso</v>
      </c>
      <c r="S9521" s="5">
        <f t="shared" si="744"/>
        <v>2</v>
      </c>
    </row>
    <row r="9522" spans="1:19" x14ac:dyDescent="0.25">
      <c r="A9522">
        <v>9521</v>
      </c>
      <c r="B9522" s="1">
        <v>44533</v>
      </c>
      <c r="C9522" s="1">
        <v>44533</v>
      </c>
      <c r="D9522" s="1">
        <v>44565</v>
      </c>
      <c r="E9522" s="1">
        <v>44567</v>
      </c>
      <c r="F9522">
        <v>1</v>
      </c>
      <c r="G9522">
        <v>2</v>
      </c>
      <c r="H9522">
        <v>421</v>
      </c>
      <c r="I9522" s="6">
        <v>0</v>
      </c>
      <c r="J9522">
        <v>2</v>
      </c>
      <c r="K9522" t="str">
        <f>_xlfn.XLOOKUP(fCompras!F9522,dComprador!$A$2:$A$7,dComprador!$B$2:$B$7)</f>
        <v>Alon</v>
      </c>
      <c r="L9522" t="str">
        <f>_xlfn.XLOOKUP(J9522,dFornecedor!$A$2:$A$6,dFornecedor!$B$2:$B$6)</f>
        <v>Minerva</v>
      </c>
      <c r="M9522" t="str">
        <f>_xlfn.XLOOKUP(G9522,dMateriaPrima!$A$2:$A$12,dMateriaPrima!$B$2:$B$12)</f>
        <v>Chapa Metal</v>
      </c>
      <c r="N9522" s="2">
        <f>_xlfn.XLOOKUP(G9522,dMateriaPrima!$A$2:$A$12,dMateriaPrima!$C$2:$C$12)</f>
        <v>299.89999999999998</v>
      </c>
      <c r="O9522" s="3">
        <f t="shared" si="740"/>
        <v>126257.9</v>
      </c>
      <c r="P9522" s="4">
        <f t="shared" si="741"/>
        <v>0</v>
      </c>
      <c r="Q9522" s="3">
        <f t="shared" si="742"/>
        <v>126257.9</v>
      </c>
      <c r="R9522" t="str">
        <f t="shared" si="743"/>
        <v>Em atraso</v>
      </c>
      <c r="S9522" s="5">
        <f t="shared" si="744"/>
        <v>2</v>
      </c>
    </row>
    <row r="9523" spans="1:19" x14ac:dyDescent="0.25">
      <c r="A9523">
        <v>9522</v>
      </c>
      <c r="B9523" s="1">
        <v>44533</v>
      </c>
      <c r="C9523" s="1">
        <v>44533</v>
      </c>
      <c r="D9523" s="1">
        <v>44556</v>
      </c>
      <c r="E9523" s="1">
        <v>44560</v>
      </c>
      <c r="F9523">
        <v>1</v>
      </c>
      <c r="G9523">
        <v>9</v>
      </c>
      <c r="H9523">
        <v>174</v>
      </c>
      <c r="I9523" s="6">
        <v>0.23</v>
      </c>
      <c r="J9523">
        <v>2</v>
      </c>
      <c r="K9523" t="str">
        <f>_xlfn.XLOOKUP(fCompras!F9523,dComprador!$A$2:$A$7,dComprador!$B$2:$B$7)</f>
        <v>Alon</v>
      </c>
      <c r="L9523" t="str">
        <f>_xlfn.XLOOKUP(J9523,dFornecedor!$A$2:$A$6,dFornecedor!$B$2:$B$6)</f>
        <v>Minerva</v>
      </c>
      <c r="M9523" t="str">
        <f>_xlfn.XLOOKUP(G9523,dMateriaPrima!$A$2:$A$12,dMateriaPrima!$B$2:$B$12)</f>
        <v>Couro</v>
      </c>
      <c r="N9523" s="2">
        <f>_xlfn.XLOOKUP(G9523,dMateriaPrima!$A$2:$A$12,dMateriaPrima!$C$2:$C$12)</f>
        <v>4.4000000000000004</v>
      </c>
      <c r="O9523" s="3">
        <f t="shared" si="740"/>
        <v>765.6</v>
      </c>
      <c r="P9523" s="4">
        <f t="shared" si="741"/>
        <v>176.08800000000002</v>
      </c>
      <c r="Q9523" s="3">
        <f t="shared" si="742"/>
        <v>589.51199999999994</v>
      </c>
      <c r="R9523" t="str">
        <f t="shared" si="743"/>
        <v>Em atraso</v>
      </c>
      <c r="S9523" s="5">
        <f t="shared" si="744"/>
        <v>4</v>
      </c>
    </row>
    <row r="9524" spans="1:19" x14ac:dyDescent="0.25">
      <c r="A9524">
        <v>9523</v>
      </c>
      <c r="B9524" s="1">
        <v>44534</v>
      </c>
      <c r="C9524" s="1">
        <v>44543</v>
      </c>
      <c r="D9524" s="1">
        <v>44547</v>
      </c>
      <c r="E9524" s="1">
        <v>44550</v>
      </c>
      <c r="F9524">
        <v>4</v>
      </c>
      <c r="G9524">
        <v>7</v>
      </c>
      <c r="H9524">
        <v>240</v>
      </c>
      <c r="I9524" s="6">
        <v>0</v>
      </c>
      <c r="J9524">
        <v>2</v>
      </c>
      <c r="K9524" t="str">
        <f>_xlfn.XLOOKUP(fCompras!F9524,dComprador!$A$2:$A$7,dComprador!$B$2:$B$7)</f>
        <v>Lira</v>
      </c>
      <c r="L9524" t="str">
        <f>_xlfn.XLOOKUP(J9524,dFornecedor!$A$2:$A$6,dFornecedor!$B$2:$B$6)</f>
        <v>Minerva</v>
      </c>
      <c r="M9524" t="str">
        <f>_xlfn.XLOOKUP(G9524,dMateriaPrima!$A$2:$A$12,dMateriaPrima!$B$2:$B$12)</f>
        <v>Poliéster</v>
      </c>
      <c r="N9524" s="2">
        <f>_xlfn.XLOOKUP(G9524,dMateriaPrima!$A$2:$A$12,dMateriaPrima!$C$2:$C$12)</f>
        <v>8</v>
      </c>
      <c r="O9524" s="3">
        <f t="shared" si="740"/>
        <v>1920</v>
      </c>
      <c r="P9524" s="4">
        <f t="shared" si="741"/>
        <v>0</v>
      </c>
      <c r="Q9524" s="3">
        <f t="shared" si="742"/>
        <v>1920</v>
      </c>
      <c r="R9524" t="str">
        <f t="shared" si="743"/>
        <v>Em atraso</v>
      </c>
      <c r="S9524" s="5">
        <f t="shared" si="744"/>
        <v>3</v>
      </c>
    </row>
    <row r="9525" spans="1:19" x14ac:dyDescent="0.25">
      <c r="A9525">
        <v>9524</v>
      </c>
      <c r="B9525" s="1">
        <v>44534</v>
      </c>
      <c r="C9525" s="1">
        <v>44534</v>
      </c>
      <c r="D9525" s="1">
        <v>44542</v>
      </c>
      <c r="E9525" s="1">
        <v>44541</v>
      </c>
      <c r="F9525">
        <v>4</v>
      </c>
      <c r="G9525">
        <v>11</v>
      </c>
      <c r="H9525">
        <v>428</v>
      </c>
      <c r="I9525" s="6">
        <v>0.27</v>
      </c>
      <c r="J9525">
        <v>4</v>
      </c>
      <c r="K9525" t="str">
        <f>_xlfn.XLOOKUP(fCompras!F9525,dComprador!$A$2:$A$7,dComprador!$B$2:$B$7)</f>
        <v>Lira</v>
      </c>
      <c r="L9525" t="str">
        <f>_xlfn.XLOOKUP(J9525,dFornecedor!$A$2:$A$6,dFornecedor!$B$2:$B$6)</f>
        <v>AlphaOmega</v>
      </c>
      <c r="M9525" t="str">
        <f>_xlfn.XLOOKUP(G9525,dMateriaPrima!$A$2:$A$12,dMateriaPrima!$B$2:$B$12)</f>
        <v>Papel</v>
      </c>
      <c r="N9525" s="2">
        <f>_xlfn.XLOOKUP(G9525,dMateriaPrima!$A$2:$A$12,dMateriaPrima!$C$2:$C$12)</f>
        <v>9</v>
      </c>
      <c r="O9525" s="3">
        <f t="shared" si="740"/>
        <v>3852</v>
      </c>
      <c r="P9525" s="4">
        <f t="shared" si="741"/>
        <v>1040.04</v>
      </c>
      <c r="Q9525" s="3">
        <f t="shared" si="742"/>
        <v>2811.96</v>
      </c>
      <c r="R9525" t="str">
        <f t="shared" si="743"/>
        <v>No prazo</v>
      </c>
      <c r="S9525" s="5">
        <f t="shared" si="744"/>
        <v>0</v>
      </c>
    </row>
    <row r="9526" spans="1:19" x14ac:dyDescent="0.25">
      <c r="A9526">
        <v>9525</v>
      </c>
      <c r="B9526" s="1">
        <v>44534</v>
      </c>
      <c r="C9526" s="1">
        <v>44537</v>
      </c>
      <c r="D9526" s="1">
        <v>44540</v>
      </c>
      <c r="E9526" s="1">
        <v>44542</v>
      </c>
      <c r="F9526">
        <v>4</v>
      </c>
      <c r="G9526">
        <v>8</v>
      </c>
      <c r="H9526">
        <v>34</v>
      </c>
      <c r="I9526" s="6">
        <v>0</v>
      </c>
      <c r="J9526">
        <v>1</v>
      </c>
      <c r="K9526" t="str">
        <f>_xlfn.XLOOKUP(fCompras!F9526,dComprador!$A$2:$A$7,dComprador!$B$2:$B$7)</f>
        <v>Lira</v>
      </c>
      <c r="L9526" t="str">
        <f>_xlfn.XLOOKUP(J9526,dFornecedor!$A$2:$A$6,dFornecedor!$B$2:$B$6)</f>
        <v>NorthShore</v>
      </c>
      <c r="M9526" t="str">
        <f>_xlfn.XLOOKUP(G9526,dMateriaPrima!$A$2:$A$12,dMateriaPrima!$B$2:$B$12)</f>
        <v>Cimento</v>
      </c>
      <c r="N9526" s="2">
        <f>_xlfn.XLOOKUP(G9526,dMateriaPrima!$A$2:$A$12,dMateriaPrima!$C$2:$C$12)</f>
        <v>23</v>
      </c>
      <c r="O9526" s="3">
        <f t="shared" si="740"/>
        <v>782</v>
      </c>
      <c r="P9526" s="4">
        <f t="shared" si="741"/>
        <v>0</v>
      </c>
      <c r="Q9526" s="3">
        <f t="shared" si="742"/>
        <v>782</v>
      </c>
      <c r="R9526" t="str">
        <f t="shared" si="743"/>
        <v>Em atraso</v>
      </c>
      <c r="S9526" s="5">
        <f t="shared" si="744"/>
        <v>2</v>
      </c>
    </row>
    <row r="9527" spans="1:19" x14ac:dyDescent="0.25">
      <c r="A9527">
        <v>9526</v>
      </c>
      <c r="B9527" s="1">
        <v>44534</v>
      </c>
      <c r="C9527" s="1">
        <v>44535</v>
      </c>
      <c r="D9527" s="1">
        <v>44539</v>
      </c>
      <c r="E9527" s="1">
        <v>44541</v>
      </c>
      <c r="F9527">
        <v>4</v>
      </c>
      <c r="G9527">
        <v>5</v>
      </c>
      <c r="H9527">
        <v>42</v>
      </c>
      <c r="I9527" s="6">
        <v>0</v>
      </c>
      <c r="J9527">
        <v>3</v>
      </c>
      <c r="K9527" t="str">
        <f>_xlfn.XLOOKUP(fCompras!F9527,dComprador!$A$2:$A$7,dComprador!$B$2:$B$7)</f>
        <v>Lira</v>
      </c>
      <c r="L9527" t="str">
        <f>_xlfn.XLOOKUP(J9527,dFornecedor!$A$2:$A$6,dFornecedor!$B$2:$B$6)</f>
        <v>StepUp</v>
      </c>
      <c r="M9527" t="str">
        <f>_xlfn.XLOOKUP(G9527,dMateriaPrima!$A$2:$A$12,dMateriaPrima!$B$2:$B$12)</f>
        <v>Areia</v>
      </c>
      <c r="N9527" s="2">
        <f>_xlfn.XLOOKUP(G9527,dMateriaPrima!$A$2:$A$12,dMateriaPrima!$C$2:$C$12)</f>
        <v>3.59</v>
      </c>
      <c r="O9527" s="3">
        <f t="shared" si="740"/>
        <v>150.78</v>
      </c>
      <c r="P9527" s="4">
        <f t="shared" si="741"/>
        <v>0</v>
      </c>
      <c r="Q9527" s="3">
        <f t="shared" si="742"/>
        <v>150.78</v>
      </c>
      <c r="R9527" t="str">
        <f t="shared" si="743"/>
        <v>Em atraso</v>
      </c>
      <c r="S9527" s="5">
        <f t="shared" si="744"/>
        <v>2</v>
      </c>
    </row>
    <row r="9528" spans="1:19" x14ac:dyDescent="0.25">
      <c r="A9528">
        <v>9527</v>
      </c>
      <c r="B9528" s="1">
        <v>44534</v>
      </c>
      <c r="C9528" s="1">
        <v>44536</v>
      </c>
      <c r="D9528" s="1">
        <v>44556</v>
      </c>
      <c r="E9528" s="1">
        <v>44555</v>
      </c>
      <c r="F9528">
        <v>1</v>
      </c>
      <c r="G9528">
        <v>11</v>
      </c>
      <c r="H9528">
        <v>44</v>
      </c>
      <c r="I9528" s="6">
        <v>0</v>
      </c>
      <c r="J9528">
        <v>2</v>
      </c>
      <c r="K9528" t="str">
        <f>_xlfn.XLOOKUP(fCompras!F9528,dComprador!$A$2:$A$7,dComprador!$B$2:$B$7)</f>
        <v>Alon</v>
      </c>
      <c r="L9528" t="str">
        <f>_xlfn.XLOOKUP(J9528,dFornecedor!$A$2:$A$6,dFornecedor!$B$2:$B$6)</f>
        <v>Minerva</v>
      </c>
      <c r="M9528" t="str">
        <f>_xlfn.XLOOKUP(G9528,dMateriaPrima!$A$2:$A$12,dMateriaPrima!$B$2:$B$12)</f>
        <v>Papel</v>
      </c>
      <c r="N9528" s="2">
        <f>_xlfn.XLOOKUP(G9528,dMateriaPrima!$A$2:$A$12,dMateriaPrima!$C$2:$C$12)</f>
        <v>9</v>
      </c>
      <c r="O9528" s="3">
        <f t="shared" si="740"/>
        <v>396</v>
      </c>
      <c r="P9528" s="4">
        <f t="shared" si="741"/>
        <v>0</v>
      </c>
      <c r="Q9528" s="3">
        <f t="shared" si="742"/>
        <v>396</v>
      </c>
      <c r="R9528" t="str">
        <f t="shared" si="743"/>
        <v>No prazo</v>
      </c>
      <c r="S9528" s="5">
        <f t="shared" si="744"/>
        <v>0</v>
      </c>
    </row>
    <row r="9529" spans="1:19" x14ac:dyDescent="0.25">
      <c r="A9529">
        <v>9528</v>
      </c>
      <c r="B9529" s="1">
        <v>44534</v>
      </c>
      <c r="C9529" s="1">
        <v>44538</v>
      </c>
      <c r="D9529" s="1">
        <v>44564</v>
      </c>
      <c r="E9529" s="1">
        <v>44567</v>
      </c>
      <c r="F9529">
        <v>1</v>
      </c>
      <c r="G9529">
        <v>7</v>
      </c>
      <c r="H9529">
        <v>305</v>
      </c>
      <c r="I9529" s="6">
        <v>0</v>
      </c>
      <c r="J9529">
        <v>1</v>
      </c>
      <c r="K9529" t="str">
        <f>_xlfn.XLOOKUP(fCompras!F9529,dComprador!$A$2:$A$7,dComprador!$B$2:$B$7)</f>
        <v>Alon</v>
      </c>
      <c r="L9529" t="str">
        <f>_xlfn.XLOOKUP(J9529,dFornecedor!$A$2:$A$6,dFornecedor!$B$2:$B$6)</f>
        <v>NorthShore</v>
      </c>
      <c r="M9529" t="str">
        <f>_xlfn.XLOOKUP(G9529,dMateriaPrima!$A$2:$A$12,dMateriaPrima!$B$2:$B$12)</f>
        <v>Poliéster</v>
      </c>
      <c r="N9529" s="2">
        <f>_xlfn.XLOOKUP(G9529,dMateriaPrima!$A$2:$A$12,dMateriaPrima!$C$2:$C$12)</f>
        <v>8</v>
      </c>
      <c r="O9529" s="3">
        <f t="shared" si="740"/>
        <v>2440</v>
      </c>
      <c r="P9529" s="4">
        <f t="shared" si="741"/>
        <v>0</v>
      </c>
      <c r="Q9529" s="3">
        <f t="shared" si="742"/>
        <v>2440</v>
      </c>
      <c r="R9529" t="str">
        <f t="shared" si="743"/>
        <v>Em atraso</v>
      </c>
      <c r="S9529" s="5">
        <f t="shared" si="744"/>
        <v>3</v>
      </c>
    </row>
    <row r="9530" spans="1:19" x14ac:dyDescent="0.25">
      <c r="A9530">
        <v>9529</v>
      </c>
      <c r="B9530" s="1">
        <v>44534</v>
      </c>
      <c r="C9530" s="1">
        <v>44534</v>
      </c>
      <c r="D9530" s="1">
        <v>44568</v>
      </c>
      <c r="E9530" s="1">
        <v>44570</v>
      </c>
      <c r="F9530">
        <v>1</v>
      </c>
      <c r="G9530">
        <v>9</v>
      </c>
      <c r="H9530">
        <v>251</v>
      </c>
      <c r="I9530" s="6">
        <v>0</v>
      </c>
      <c r="J9530">
        <v>2</v>
      </c>
      <c r="K9530" t="str">
        <f>_xlfn.XLOOKUP(fCompras!F9530,dComprador!$A$2:$A$7,dComprador!$B$2:$B$7)</f>
        <v>Alon</v>
      </c>
      <c r="L9530" t="str">
        <f>_xlfn.XLOOKUP(J9530,dFornecedor!$A$2:$A$6,dFornecedor!$B$2:$B$6)</f>
        <v>Minerva</v>
      </c>
      <c r="M9530" t="str">
        <f>_xlfn.XLOOKUP(G9530,dMateriaPrima!$A$2:$A$12,dMateriaPrima!$B$2:$B$12)</f>
        <v>Couro</v>
      </c>
      <c r="N9530" s="2">
        <f>_xlfn.XLOOKUP(G9530,dMateriaPrima!$A$2:$A$12,dMateriaPrima!$C$2:$C$12)</f>
        <v>4.4000000000000004</v>
      </c>
      <c r="O9530" s="3">
        <f t="shared" si="740"/>
        <v>1104.4000000000001</v>
      </c>
      <c r="P9530" s="4">
        <f t="shared" si="741"/>
        <v>0</v>
      </c>
      <c r="Q9530" s="3">
        <f t="shared" si="742"/>
        <v>1104.4000000000001</v>
      </c>
      <c r="R9530" t="str">
        <f t="shared" si="743"/>
        <v>Em atraso</v>
      </c>
      <c r="S9530" s="5">
        <f t="shared" si="744"/>
        <v>2</v>
      </c>
    </row>
    <row r="9531" spans="1:19" x14ac:dyDescent="0.25">
      <c r="A9531">
        <v>9530</v>
      </c>
      <c r="B9531" s="1">
        <v>44534</v>
      </c>
      <c r="C9531" s="1">
        <v>44540</v>
      </c>
      <c r="D9531" s="1">
        <v>44555</v>
      </c>
      <c r="E9531" s="1">
        <v>44560</v>
      </c>
      <c r="F9531">
        <v>1</v>
      </c>
      <c r="G9531">
        <v>1</v>
      </c>
      <c r="H9531">
        <v>173</v>
      </c>
      <c r="I9531" s="6">
        <v>0</v>
      </c>
      <c r="J9531">
        <v>2</v>
      </c>
      <c r="K9531" t="str">
        <f>_xlfn.XLOOKUP(fCompras!F9531,dComprador!$A$2:$A$7,dComprador!$B$2:$B$7)</f>
        <v>Alon</v>
      </c>
      <c r="L9531" t="str">
        <f>_xlfn.XLOOKUP(J9531,dFornecedor!$A$2:$A$6,dFornecedor!$B$2:$B$6)</f>
        <v>Minerva</v>
      </c>
      <c r="M9531" t="str">
        <f>_xlfn.XLOOKUP(G9531,dMateriaPrima!$A$2:$A$12,dMateriaPrima!$B$2:$B$12)</f>
        <v>Tecido</v>
      </c>
      <c r="N9531" s="2">
        <f>_xlfn.XLOOKUP(G9531,dMateriaPrima!$A$2:$A$12,dMateriaPrima!$C$2:$C$12)</f>
        <v>18</v>
      </c>
      <c r="O9531" s="3">
        <f t="shared" si="740"/>
        <v>3114</v>
      </c>
      <c r="P9531" s="4">
        <f t="shared" si="741"/>
        <v>0</v>
      </c>
      <c r="Q9531" s="3">
        <f t="shared" si="742"/>
        <v>3114</v>
      </c>
      <c r="R9531" t="str">
        <f t="shared" si="743"/>
        <v>Em atraso</v>
      </c>
      <c r="S9531" s="5">
        <f t="shared" si="744"/>
        <v>5</v>
      </c>
    </row>
    <row r="9532" spans="1:19" x14ac:dyDescent="0.25">
      <c r="A9532">
        <v>9531</v>
      </c>
      <c r="B9532" s="1">
        <v>44535</v>
      </c>
      <c r="C9532" s="1">
        <v>44545</v>
      </c>
      <c r="D9532" s="1">
        <v>44545</v>
      </c>
      <c r="E9532" s="1">
        <v>44550</v>
      </c>
      <c r="F9532">
        <v>4</v>
      </c>
      <c r="G9532">
        <v>8</v>
      </c>
      <c r="H9532">
        <v>110</v>
      </c>
      <c r="I9532" s="6">
        <v>0</v>
      </c>
      <c r="J9532">
        <v>1</v>
      </c>
      <c r="K9532" t="str">
        <f>_xlfn.XLOOKUP(fCompras!F9532,dComprador!$A$2:$A$7,dComprador!$B$2:$B$7)</f>
        <v>Lira</v>
      </c>
      <c r="L9532" t="str">
        <f>_xlfn.XLOOKUP(J9532,dFornecedor!$A$2:$A$6,dFornecedor!$B$2:$B$6)</f>
        <v>NorthShore</v>
      </c>
      <c r="M9532" t="str">
        <f>_xlfn.XLOOKUP(G9532,dMateriaPrima!$A$2:$A$12,dMateriaPrima!$B$2:$B$12)</f>
        <v>Cimento</v>
      </c>
      <c r="N9532" s="2">
        <f>_xlfn.XLOOKUP(G9532,dMateriaPrima!$A$2:$A$12,dMateriaPrima!$C$2:$C$12)</f>
        <v>23</v>
      </c>
      <c r="O9532" s="3">
        <f t="shared" si="740"/>
        <v>2530</v>
      </c>
      <c r="P9532" s="4">
        <f t="shared" si="741"/>
        <v>0</v>
      </c>
      <c r="Q9532" s="3">
        <f t="shared" si="742"/>
        <v>2530</v>
      </c>
      <c r="R9532" t="str">
        <f t="shared" si="743"/>
        <v>Em atraso</v>
      </c>
      <c r="S9532" s="5">
        <f t="shared" si="744"/>
        <v>5</v>
      </c>
    </row>
    <row r="9533" spans="1:19" x14ac:dyDescent="0.25">
      <c r="A9533">
        <v>9532</v>
      </c>
      <c r="B9533" s="1">
        <v>44535</v>
      </c>
      <c r="C9533" s="1">
        <v>44542</v>
      </c>
      <c r="D9533" s="1">
        <v>44542</v>
      </c>
      <c r="E9533" s="1">
        <v>44550</v>
      </c>
      <c r="F9533">
        <v>4</v>
      </c>
      <c r="G9533">
        <v>9</v>
      </c>
      <c r="H9533">
        <v>239</v>
      </c>
      <c r="I9533" s="6">
        <v>0</v>
      </c>
      <c r="J9533">
        <v>3</v>
      </c>
      <c r="K9533" t="str">
        <f>_xlfn.XLOOKUP(fCompras!F9533,dComprador!$A$2:$A$7,dComprador!$B$2:$B$7)</f>
        <v>Lira</v>
      </c>
      <c r="L9533" t="str">
        <f>_xlfn.XLOOKUP(J9533,dFornecedor!$A$2:$A$6,dFornecedor!$B$2:$B$6)</f>
        <v>StepUp</v>
      </c>
      <c r="M9533" t="str">
        <f>_xlfn.XLOOKUP(G9533,dMateriaPrima!$A$2:$A$12,dMateriaPrima!$B$2:$B$12)</f>
        <v>Couro</v>
      </c>
      <c r="N9533" s="2">
        <f>_xlfn.XLOOKUP(G9533,dMateriaPrima!$A$2:$A$12,dMateriaPrima!$C$2:$C$12)</f>
        <v>4.4000000000000004</v>
      </c>
      <c r="O9533" s="3">
        <f t="shared" si="740"/>
        <v>1051.6000000000001</v>
      </c>
      <c r="P9533" s="4">
        <f t="shared" si="741"/>
        <v>0</v>
      </c>
      <c r="Q9533" s="3">
        <f t="shared" si="742"/>
        <v>1051.6000000000001</v>
      </c>
      <c r="R9533" t="str">
        <f t="shared" si="743"/>
        <v>Em atraso</v>
      </c>
      <c r="S9533" s="5">
        <f t="shared" si="744"/>
        <v>8</v>
      </c>
    </row>
    <row r="9534" spans="1:19" x14ac:dyDescent="0.25">
      <c r="A9534">
        <v>9533</v>
      </c>
      <c r="B9534" s="1">
        <v>44535</v>
      </c>
      <c r="C9534" s="1">
        <v>44543</v>
      </c>
      <c r="D9534" s="1">
        <v>44546</v>
      </c>
      <c r="E9534" s="1">
        <v>44545</v>
      </c>
      <c r="F9534">
        <v>4</v>
      </c>
      <c r="G9534">
        <v>7</v>
      </c>
      <c r="H9534">
        <v>1</v>
      </c>
      <c r="I9534" s="6">
        <v>0</v>
      </c>
      <c r="J9534">
        <v>3</v>
      </c>
      <c r="K9534" t="str">
        <f>_xlfn.XLOOKUP(fCompras!F9534,dComprador!$A$2:$A$7,dComprador!$B$2:$B$7)</f>
        <v>Lira</v>
      </c>
      <c r="L9534" t="str">
        <f>_xlfn.XLOOKUP(J9534,dFornecedor!$A$2:$A$6,dFornecedor!$B$2:$B$6)</f>
        <v>StepUp</v>
      </c>
      <c r="M9534" t="str">
        <f>_xlfn.XLOOKUP(G9534,dMateriaPrima!$A$2:$A$12,dMateriaPrima!$B$2:$B$12)</f>
        <v>Poliéster</v>
      </c>
      <c r="N9534" s="2">
        <f>_xlfn.XLOOKUP(G9534,dMateriaPrima!$A$2:$A$12,dMateriaPrima!$C$2:$C$12)</f>
        <v>8</v>
      </c>
      <c r="O9534" s="3">
        <f t="shared" si="740"/>
        <v>8</v>
      </c>
      <c r="P9534" s="4">
        <f t="shared" si="741"/>
        <v>0</v>
      </c>
      <c r="Q9534" s="3">
        <f t="shared" si="742"/>
        <v>8</v>
      </c>
      <c r="R9534" t="str">
        <f t="shared" si="743"/>
        <v>No prazo</v>
      </c>
      <c r="S9534" s="5">
        <f t="shared" si="744"/>
        <v>0</v>
      </c>
    </row>
    <row r="9535" spans="1:19" x14ac:dyDescent="0.25">
      <c r="A9535">
        <v>9534</v>
      </c>
      <c r="B9535" s="1">
        <v>44535</v>
      </c>
      <c r="C9535" s="1">
        <v>44535</v>
      </c>
      <c r="D9535" s="1">
        <v>44542</v>
      </c>
      <c r="E9535" s="1">
        <v>44545</v>
      </c>
      <c r="F9535">
        <v>4</v>
      </c>
      <c r="G9535">
        <v>9</v>
      </c>
      <c r="H9535">
        <v>112</v>
      </c>
      <c r="I9535" s="6">
        <v>0</v>
      </c>
      <c r="J9535">
        <v>2</v>
      </c>
      <c r="K9535" t="str">
        <f>_xlfn.XLOOKUP(fCompras!F9535,dComprador!$A$2:$A$7,dComprador!$B$2:$B$7)</f>
        <v>Lira</v>
      </c>
      <c r="L9535" t="str">
        <f>_xlfn.XLOOKUP(J9535,dFornecedor!$A$2:$A$6,dFornecedor!$B$2:$B$6)</f>
        <v>Minerva</v>
      </c>
      <c r="M9535" t="str">
        <f>_xlfn.XLOOKUP(G9535,dMateriaPrima!$A$2:$A$12,dMateriaPrima!$B$2:$B$12)</f>
        <v>Couro</v>
      </c>
      <c r="N9535" s="2">
        <f>_xlfn.XLOOKUP(G9535,dMateriaPrima!$A$2:$A$12,dMateriaPrima!$C$2:$C$12)</f>
        <v>4.4000000000000004</v>
      </c>
      <c r="O9535" s="3">
        <f t="shared" si="740"/>
        <v>492.80000000000007</v>
      </c>
      <c r="P9535" s="4">
        <f t="shared" si="741"/>
        <v>0</v>
      </c>
      <c r="Q9535" s="3">
        <f t="shared" si="742"/>
        <v>492.80000000000007</v>
      </c>
      <c r="R9535" t="str">
        <f t="shared" si="743"/>
        <v>Em atraso</v>
      </c>
      <c r="S9535" s="5">
        <f t="shared" si="744"/>
        <v>3</v>
      </c>
    </row>
    <row r="9536" spans="1:19" x14ac:dyDescent="0.25">
      <c r="A9536">
        <v>9535</v>
      </c>
      <c r="B9536" s="1">
        <v>44535</v>
      </c>
      <c r="C9536" s="1">
        <v>44545</v>
      </c>
      <c r="D9536" s="1">
        <v>44545</v>
      </c>
      <c r="E9536" s="1">
        <v>44547</v>
      </c>
      <c r="F9536">
        <v>4</v>
      </c>
      <c r="G9536">
        <v>7</v>
      </c>
      <c r="H9536">
        <v>160</v>
      </c>
      <c r="I9536" s="6">
        <v>0</v>
      </c>
      <c r="J9536">
        <v>1</v>
      </c>
      <c r="K9536" t="str">
        <f>_xlfn.XLOOKUP(fCompras!F9536,dComprador!$A$2:$A$7,dComprador!$B$2:$B$7)</f>
        <v>Lira</v>
      </c>
      <c r="L9536" t="str">
        <f>_xlfn.XLOOKUP(J9536,dFornecedor!$A$2:$A$6,dFornecedor!$B$2:$B$6)</f>
        <v>NorthShore</v>
      </c>
      <c r="M9536" t="str">
        <f>_xlfn.XLOOKUP(G9536,dMateriaPrima!$A$2:$A$12,dMateriaPrima!$B$2:$B$12)</f>
        <v>Poliéster</v>
      </c>
      <c r="N9536" s="2">
        <f>_xlfn.XLOOKUP(G9536,dMateriaPrima!$A$2:$A$12,dMateriaPrima!$C$2:$C$12)</f>
        <v>8</v>
      </c>
      <c r="O9536" s="3">
        <f t="shared" si="740"/>
        <v>1280</v>
      </c>
      <c r="P9536" s="4">
        <f t="shared" si="741"/>
        <v>0</v>
      </c>
      <c r="Q9536" s="3">
        <f t="shared" si="742"/>
        <v>1280</v>
      </c>
      <c r="R9536" t="str">
        <f t="shared" si="743"/>
        <v>Em atraso</v>
      </c>
      <c r="S9536" s="5">
        <f t="shared" si="744"/>
        <v>2</v>
      </c>
    </row>
    <row r="9537" spans="1:19" x14ac:dyDescent="0.25">
      <c r="A9537">
        <v>9536</v>
      </c>
      <c r="B9537" s="1">
        <v>44535</v>
      </c>
      <c r="C9537" s="1">
        <v>44535</v>
      </c>
      <c r="D9537" s="1">
        <v>44566</v>
      </c>
      <c r="E9537" s="1">
        <v>44567</v>
      </c>
      <c r="F9537">
        <v>1</v>
      </c>
      <c r="G9537">
        <v>9</v>
      </c>
      <c r="H9537">
        <v>123</v>
      </c>
      <c r="I9537" s="6">
        <v>0.38</v>
      </c>
      <c r="J9537">
        <v>4</v>
      </c>
      <c r="K9537" t="str">
        <f>_xlfn.XLOOKUP(fCompras!F9537,dComprador!$A$2:$A$7,dComprador!$B$2:$B$7)</f>
        <v>Alon</v>
      </c>
      <c r="L9537" t="str">
        <f>_xlfn.XLOOKUP(J9537,dFornecedor!$A$2:$A$6,dFornecedor!$B$2:$B$6)</f>
        <v>AlphaOmega</v>
      </c>
      <c r="M9537" t="str">
        <f>_xlfn.XLOOKUP(G9537,dMateriaPrima!$A$2:$A$12,dMateriaPrima!$B$2:$B$12)</f>
        <v>Couro</v>
      </c>
      <c r="N9537" s="2">
        <f>_xlfn.XLOOKUP(G9537,dMateriaPrima!$A$2:$A$12,dMateriaPrima!$C$2:$C$12)</f>
        <v>4.4000000000000004</v>
      </c>
      <c r="O9537" s="3">
        <f t="shared" si="740"/>
        <v>541.20000000000005</v>
      </c>
      <c r="P9537" s="4">
        <f t="shared" si="741"/>
        <v>205.65600000000001</v>
      </c>
      <c r="Q9537" s="3">
        <f t="shared" si="742"/>
        <v>335.54400000000004</v>
      </c>
      <c r="R9537" t="str">
        <f t="shared" si="743"/>
        <v>Em atraso</v>
      </c>
      <c r="S9537" s="5">
        <f t="shared" si="744"/>
        <v>1</v>
      </c>
    </row>
    <row r="9538" spans="1:19" x14ac:dyDescent="0.25">
      <c r="A9538">
        <v>9537</v>
      </c>
      <c r="B9538" s="1">
        <v>44535</v>
      </c>
      <c r="C9538" s="1">
        <v>44544</v>
      </c>
      <c r="D9538" s="1">
        <v>44555</v>
      </c>
      <c r="E9538" s="1">
        <v>44558</v>
      </c>
      <c r="F9538">
        <v>1</v>
      </c>
      <c r="G9538">
        <v>2</v>
      </c>
      <c r="H9538">
        <v>23</v>
      </c>
      <c r="I9538" s="6">
        <v>0</v>
      </c>
      <c r="J9538">
        <v>3</v>
      </c>
      <c r="K9538" t="str">
        <f>_xlfn.XLOOKUP(fCompras!F9538,dComprador!$A$2:$A$7,dComprador!$B$2:$B$7)</f>
        <v>Alon</v>
      </c>
      <c r="L9538" t="str">
        <f>_xlfn.XLOOKUP(J9538,dFornecedor!$A$2:$A$6,dFornecedor!$B$2:$B$6)</f>
        <v>StepUp</v>
      </c>
      <c r="M9538" t="str">
        <f>_xlfn.XLOOKUP(G9538,dMateriaPrima!$A$2:$A$12,dMateriaPrima!$B$2:$B$12)</f>
        <v>Chapa Metal</v>
      </c>
      <c r="N9538" s="2">
        <f>_xlfn.XLOOKUP(G9538,dMateriaPrima!$A$2:$A$12,dMateriaPrima!$C$2:$C$12)</f>
        <v>299.89999999999998</v>
      </c>
      <c r="O9538" s="3">
        <f t="shared" si="740"/>
        <v>6897.7</v>
      </c>
      <c r="P9538" s="4">
        <f t="shared" si="741"/>
        <v>0</v>
      </c>
      <c r="Q9538" s="3">
        <f t="shared" si="742"/>
        <v>6897.7</v>
      </c>
      <c r="R9538" t="str">
        <f t="shared" si="743"/>
        <v>Em atraso</v>
      </c>
      <c r="S9538" s="5">
        <f t="shared" si="744"/>
        <v>3</v>
      </c>
    </row>
    <row r="9539" spans="1:19" x14ac:dyDescent="0.25">
      <c r="A9539">
        <v>9538</v>
      </c>
      <c r="B9539" s="1">
        <v>44535</v>
      </c>
      <c r="C9539" s="1">
        <v>44538</v>
      </c>
      <c r="D9539" s="1">
        <v>44553</v>
      </c>
      <c r="E9539" s="1">
        <v>44556</v>
      </c>
      <c r="F9539">
        <v>1</v>
      </c>
      <c r="G9539">
        <v>6</v>
      </c>
      <c r="H9539">
        <v>464</v>
      </c>
      <c r="I9539" s="6">
        <v>0</v>
      </c>
      <c r="J9539">
        <v>2</v>
      </c>
      <c r="K9539" t="str">
        <f>_xlfn.XLOOKUP(fCompras!F9539,dComprador!$A$2:$A$7,dComprador!$B$2:$B$7)</f>
        <v>Alon</v>
      </c>
      <c r="L9539" t="str">
        <f>_xlfn.XLOOKUP(J9539,dFornecedor!$A$2:$A$6,dFornecedor!$B$2:$B$6)</f>
        <v>Minerva</v>
      </c>
      <c r="M9539" t="str">
        <f>_xlfn.XLOOKUP(G9539,dMateriaPrima!$A$2:$A$12,dMateriaPrima!$B$2:$B$12)</f>
        <v>Fio Algodão</v>
      </c>
      <c r="N9539" s="2">
        <f>_xlfn.XLOOKUP(G9539,dMateriaPrima!$A$2:$A$12,dMateriaPrima!$C$2:$C$12)</f>
        <v>55.9</v>
      </c>
      <c r="O9539" s="3">
        <f t="shared" ref="O9539:O9602" si="745">PRODUCT(H9539,N9539)</f>
        <v>25937.599999999999</v>
      </c>
      <c r="P9539" s="4">
        <f t="shared" ref="P9539:P9602" si="746">PRODUCT(O9539,I9539)</f>
        <v>0</v>
      </c>
      <c r="Q9539" s="3">
        <f t="shared" ref="Q9539:Q9602" si="747">O9539-P9539</f>
        <v>25937.599999999999</v>
      </c>
      <c r="R9539" t="str">
        <f t="shared" ref="R9539:R9602" si="748">IF(E9539&lt;=D9539,"No prazo",IF(E9539&gt;D9539,"Em atraso"))</f>
        <v>Em atraso</v>
      </c>
      <c r="S9539" s="5">
        <f t="shared" ref="S9539:S9602" si="749">IF(E9539 &gt;D9539, E9539-D9539,0)</f>
        <v>3</v>
      </c>
    </row>
    <row r="9540" spans="1:19" x14ac:dyDescent="0.25">
      <c r="A9540">
        <v>9539</v>
      </c>
      <c r="B9540" s="1">
        <v>44535</v>
      </c>
      <c r="C9540" s="1">
        <v>44539</v>
      </c>
      <c r="D9540" s="1">
        <v>44555</v>
      </c>
      <c r="E9540" s="1">
        <v>44556</v>
      </c>
      <c r="F9540">
        <v>1</v>
      </c>
      <c r="G9540">
        <v>11</v>
      </c>
      <c r="H9540">
        <v>267</v>
      </c>
      <c r="I9540" s="6">
        <v>0</v>
      </c>
      <c r="J9540">
        <v>1</v>
      </c>
      <c r="K9540" t="str">
        <f>_xlfn.XLOOKUP(fCompras!F9540,dComprador!$A$2:$A$7,dComprador!$B$2:$B$7)</f>
        <v>Alon</v>
      </c>
      <c r="L9540" t="str">
        <f>_xlfn.XLOOKUP(J9540,dFornecedor!$A$2:$A$6,dFornecedor!$B$2:$B$6)</f>
        <v>NorthShore</v>
      </c>
      <c r="M9540" t="str">
        <f>_xlfn.XLOOKUP(G9540,dMateriaPrima!$A$2:$A$12,dMateriaPrima!$B$2:$B$12)</f>
        <v>Papel</v>
      </c>
      <c r="N9540" s="2">
        <f>_xlfn.XLOOKUP(G9540,dMateriaPrima!$A$2:$A$12,dMateriaPrima!$C$2:$C$12)</f>
        <v>9</v>
      </c>
      <c r="O9540" s="3">
        <f t="shared" si="745"/>
        <v>2403</v>
      </c>
      <c r="P9540" s="4">
        <f t="shared" si="746"/>
        <v>0</v>
      </c>
      <c r="Q9540" s="3">
        <f t="shared" si="747"/>
        <v>2403</v>
      </c>
      <c r="R9540" t="str">
        <f t="shared" si="748"/>
        <v>Em atraso</v>
      </c>
      <c r="S9540" s="5">
        <f t="shared" si="749"/>
        <v>1</v>
      </c>
    </row>
    <row r="9541" spans="1:19" x14ac:dyDescent="0.25">
      <c r="A9541">
        <v>9540</v>
      </c>
      <c r="B9541" s="1">
        <v>44535</v>
      </c>
      <c r="C9541" s="1">
        <v>44547</v>
      </c>
      <c r="D9541" s="1">
        <v>44557</v>
      </c>
      <c r="E9541" s="1">
        <v>44560</v>
      </c>
      <c r="F9541">
        <v>1</v>
      </c>
      <c r="G9541">
        <v>4</v>
      </c>
      <c r="H9541">
        <v>91</v>
      </c>
      <c r="I9541" s="6">
        <v>0</v>
      </c>
      <c r="J9541">
        <v>1</v>
      </c>
      <c r="K9541" t="str">
        <f>_xlfn.XLOOKUP(fCompras!F9541,dComprador!$A$2:$A$7,dComprador!$B$2:$B$7)</f>
        <v>Alon</v>
      </c>
      <c r="L9541" t="str">
        <f>_xlfn.XLOOKUP(J9541,dFornecedor!$A$2:$A$6,dFornecedor!$B$2:$B$6)</f>
        <v>NorthShore</v>
      </c>
      <c r="M9541" t="str">
        <f>_xlfn.XLOOKUP(G9541,dMateriaPrima!$A$2:$A$12,dMateriaPrima!$B$2:$B$12)</f>
        <v>Madeira</v>
      </c>
      <c r="N9541" s="2">
        <f>_xlfn.XLOOKUP(G9541,dMateriaPrima!$A$2:$A$12,dMateriaPrima!$C$2:$C$12)</f>
        <v>168</v>
      </c>
      <c r="O9541" s="3">
        <f t="shared" si="745"/>
        <v>15288</v>
      </c>
      <c r="P9541" s="4">
        <f t="shared" si="746"/>
        <v>0</v>
      </c>
      <c r="Q9541" s="3">
        <f t="shared" si="747"/>
        <v>15288</v>
      </c>
      <c r="R9541" t="str">
        <f t="shared" si="748"/>
        <v>Em atraso</v>
      </c>
      <c r="S9541" s="5">
        <f t="shared" si="749"/>
        <v>3</v>
      </c>
    </row>
    <row r="9542" spans="1:19" x14ac:dyDescent="0.25">
      <c r="A9542">
        <v>9541</v>
      </c>
      <c r="B9542" s="1">
        <v>44536</v>
      </c>
      <c r="C9542" s="1">
        <v>44539</v>
      </c>
      <c r="D9542" s="1">
        <v>44545</v>
      </c>
      <c r="E9542" s="1">
        <v>44547</v>
      </c>
      <c r="F9542">
        <v>4</v>
      </c>
      <c r="G9542">
        <v>1</v>
      </c>
      <c r="H9542">
        <v>266</v>
      </c>
      <c r="I9542" s="6">
        <v>0</v>
      </c>
      <c r="J9542">
        <v>4</v>
      </c>
      <c r="K9542" t="str">
        <f>_xlfn.XLOOKUP(fCompras!F9542,dComprador!$A$2:$A$7,dComprador!$B$2:$B$7)</f>
        <v>Lira</v>
      </c>
      <c r="L9542" t="str">
        <f>_xlfn.XLOOKUP(J9542,dFornecedor!$A$2:$A$6,dFornecedor!$B$2:$B$6)</f>
        <v>AlphaOmega</v>
      </c>
      <c r="M9542" t="str">
        <f>_xlfn.XLOOKUP(G9542,dMateriaPrima!$A$2:$A$12,dMateriaPrima!$B$2:$B$12)</f>
        <v>Tecido</v>
      </c>
      <c r="N9542" s="2">
        <f>_xlfn.XLOOKUP(G9542,dMateriaPrima!$A$2:$A$12,dMateriaPrima!$C$2:$C$12)</f>
        <v>18</v>
      </c>
      <c r="O9542" s="3">
        <f t="shared" si="745"/>
        <v>4788</v>
      </c>
      <c r="P9542" s="4">
        <f t="shared" si="746"/>
        <v>0</v>
      </c>
      <c r="Q9542" s="3">
        <f t="shared" si="747"/>
        <v>4788</v>
      </c>
      <c r="R9542" t="str">
        <f t="shared" si="748"/>
        <v>Em atraso</v>
      </c>
      <c r="S9542" s="5">
        <f t="shared" si="749"/>
        <v>2</v>
      </c>
    </row>
    <row r="9543" spans="1:19" x14ac:dyDescent="0.25">
      <c r="A9543">
        <v>9542</v>
      </c>
      <c r="B9543" s="1">
        <v>44536</v>
      </c>
      <c r="C9543" s="1">
        <v>44536</v>
      </c>
      <c r="D9543" s="1">
        <v>44541</v>
      </c>
      <c r="E9543" s="1">
        <v>44548</v>
      </c>
      <c r="F9543">
        <v>4</v>
      </c>
      <c r="G9543">
        <v>5</v>
      </c>
      <c r="H9543">
        <v>4</v>
      </c>
      <c r="I9543" s="6">
        <v>0</v>
      </c>
      <c r="J9543">
        <v>2</v>
      </c>
      <c r="K9543" t="str">
        <f>_xlfn.XLOOKUP(fCompras!F9543,dComprador!$A$2:$A$7,dComprador!$B$2:$B$7)</f>
        <v>Lira</v>
      </c>
      <c r="L9543" t="str">
        <f>_xlfn.XLOOKUP(J9543,dFornecedor!$A$2:$A$6,dFornecedor!$B$2:$B$6)</f>
        <v>Minerva</v>
      </c>
      <c r="M9543" t="str">
        <f>_xlfn.XLOOKUP(G9543,dMateriaPrima!$A$2:$A$12,dMateriaPrima!$B$2:$B$12)</f>
        <v>Areia</v>
      </c>
      <c r="N9543" s="2">
        <f>_xlfn.XLOOKUP(G9543,dMateriaPrima!$A$2:$A$12,dMateriaPrima!$C$2:$C$12)</f>
        <v>3.59</v>
      </c>
      <c r="O9543" s="3">
        <f t="shared" si="745"/>
        <v>14.36</v>
      </c>
      <c r="P9543" s="4">
        <f t="shared" si="746"/>
        <v>0</v>
      </c>
      <c r="Q9543" s="3">
        <f t="shared" si="747"/>
        <v>14.36</v>
      </c>
      <c r="R9543" t="str">
        <f t="shared" si="748"/>
        <v>Em atraso</v>
      </c>
      <c r="S9543" s="5">
        <f t="shared" si="749"/>
        <v>7</v>
      </c>
    </row>
    <row r="9544" spans="1:19" x14ac:dyDescent="0.25">
      <c r="A9544">
        <v>9543</v>
      </c>
      <c r="B9544" s="1">
        <v>44536</v>
      </c>
      <c r="C9544" s="1">
        <v>44539</v>
      </c>
      <c r="D9544" s="1">
        <v>44543</v>
      </c>
      <c r="E9544" s="1">
        <v>44546</v>
      </c>
      <c r="F9544">
        <v>4</v>
      </c>
      <c r="G9544">
        <v>8</v>
      </c>
      <c r="H9544">
        <v>241</v>
      </c>
      <c r="I9544" s="6">
        <v>0</v>
      </c>
      <c r="J9544">
        <v>1</v>
      </c>
      <c r="K9544" t="str">
        <f>_xlfn.XLOOKUP(fCompras!F9544,dComprador!$A$2:$A$7,dComprador!$B$2:$B$7)</f>
        <v>Lira</v>
      </c>
      <c r="L9544" t="str">
        <f>_xlfn.XLOOKUP(J9544,dFornecedor!$A$2:$A$6,dFornecedor!$B$2:$B$6)</f>
        <v>NorthShore</v>
      </c>
      <c r="M9544" t="str">
        <f>_xlfn.XLOOKUP(G9544,dMateriaPrima!$A$2:$A$12,dMateriaPrima!$B$2:$B$12)</f>
        <v>Cimento</v>
      </c>
      <c r="N9544" s="2">
        <f>_xlfn.XLOOKUP(G9544,dMateriaPrima!$A$2:$A$12,dMateriaPrima!$C$2:$C$12)</f>
        <v>23</v>
      </c>
      <c r="O9544" s="3">
        <f t="shared" si="745"/>
        <v>5543</v>
      </c>
      <c r="P9544" s="4">
        <f t="shared" si="746"/>
        <v>0</v>
      </c>
      <c r="Q9544" s="3">
        <f t="shared" si="747"/>
        <v>5543</v>
      </c>
      <c r="R9544" t="str">
        <f t="shared" si="748"/>
        <v>Em atraso</v>
      </c>
      <c r="S9544" s="5">
        <f t="shared" si="749"/>
        <v>3</v>
      </c>
    </row>
    <row r="9545" spans="1:19" x14ac:dyDescent="0.25">
      <c r="A9545">
        <v>9544</v>
      </c>
      <c r="B9545" s="1">
        <v>44536</v>
      </c>
      <c r="C9545" s="1">
        <v>44544</v>
      </c>
      <c r="D9545" s="1">
        <v>44546</v>
      </c>
      <c r="E9545" s="1">
        <v>44549</v>
      </c>
      <c r="F9545">
        <v>4</v>
      </c>
      <c r="G9545">
        <v>9</v>
      </c>
      <c r="H9545">
        <v>63</v>
      </c>
      <c r="I9545" s="6">
        <v>0</v>
      </c>
      <c r="J9545">
        <v>2</v>
      </c>
      <c r="K9545" t="str">
        <f>_xlfn.XLOOKUP(fCompras!F9545,dComprador!$A$2:$A$7,dComprador!$B$2:$B$7)</f>
        <v>Lira</v>
      </c>
      <c r="L9545" t="str">
        <f>_xlfn.XLOOKUP(J9545,dFornecedor!$A$2:$A$6,dFornecedor!$B$2:$B$6)</f>
        <v>Minerva</v>
      </c>
      <c r="M9545" t="str">
        <f>_xlfn.XLOOKUP(G9545,dMateriaPrima!$A$2:$A$12,dMateriaPrima!$B$2:$B$12)</f>
        <v>Couro</v>
      </c>
      <c r="N9545" s="2">
        <f>_xlfn.XLOOKUP(G9545,dMateriaPrima!$A$2:$A$12,dMateriaPrima!$C$2:$C$12)</f>
        <v>4.4000000000000004</v>
      </c>
      <c r="O9545" s="3">
        <f t="shared" si="745"/>
        <v>277.20000000000005</v>
      </c>
      <c r="P9545" s="4">
        <f t="shared" si="746"/>
        <v>0</v>
      </c>
      <c r="Q9545" s="3">
        <f t="shared" si="747"/>
        <v>277.20000000000005</v>
      </c>
      <c r="R9545" t="str">
        <f t="shared" si="748"/>
        <v>Em atraso</v>
      </c>
      <c r="S9545" s="5">
        <f t="shared" si="749"/>
        <v>3</v>
      </c>
    </row>
    <row r="9546" spans="1:19" x14ac:dyDescent="0.25">
      <c r="A9546">
        <v>9545</v>
      </c>
      <c r="B9546" s="1">
        <v>44536</v>
      </c>
      <c r="C9546" s="1">
        <v>44544</v>
      </c>
      <c r="D9546" s="1">
        <v>44545</v>
      </c>
      <c r="E9546" s="1">
        <v>44549</v>
      </c>
      <c r="F9546">
        <v>4</v>
      </c>
      <c r="G9546">
        <v>2</v>
      </c>
      <c r="H9546">
        <v>406</v>
      </c>
      <c r="I9546" s="6">
        <v>0.37</v>
      </c>
      <c r="J9546">
        <v>2</v>
      </c>
      <c r="K9546" t="str">
        <f>_xlfn.XLOOKUP(fCompras!F9546,dComprador!$A$2:$A$7,dComprador!$B$2:$B$7)</f>
        <v>Lira</v>
      </c>
      <c r="L9546" t="str">
        <f>_xlfn.XLOOKUP(J9546,dFornecedor!$A$2:$A$6,dFornecedor!$B$2:$B$6)</f>
        <v>Minerva</v>
      </c>
      <c r="M9546" t="str">
        <f>_xlfn.XLOOKUP(G9546,dMateriaPrima!$A$2:$A$12,dMateriaPrima!$B$2:$B$12)</f>
        <v>Chapa Metal</v>
      </c>
      <c r="N9546" s="2">
        <f>_xlfn.XLOOKUP(G9546,dMateriaPrima!$A$2:$A$12,dMateriaPrima!$C$2:$C$12)</f>
        <v>299.89999999999998</v>
      </c>
      <c r="O9546" s="3">
        <f t="shared" si="745"/>
        <v>121759.4</v>
      </c>
      <c r="P9546" s="4">
        <f t="shared" si="746"/>
        <v>45050.977999999996</v>
      </c>
      <c r="Q9546" s="3">
        <f t="shared" si="747"/>
        <v>76708.421999999991</v>
      </c>
      <c r="R9546" t="str">
        <f t="shared" si="748"/>
        <v>Em atraso</v>
      </c>
      <c r="S9546" s="5">
        <f t="shared" si="749"/>
        <v>4</v>
      </c>
    </row>
    <row r="9547" spans="1:19" x14ac:dyDescent="0.25">
      <c r="A9547">
        <v>9546</v>
      </c>
      <c r="B9547" s="1">
        <v>44536</v>
      </c>
      <c r="C9547" s="1">
        <v>44541</v>
      </c>
      <c r="D9547" s="1">
        <v>44545</v>
      </c>
      <c r="E9547" s="1">
        <v>44547</v>
      </c>
      <c r="F9547">
        <v>4</v>
      </c>
      <c r="G9547">
        <v>1</v>
      </c>
      <c r="H9547">
        <v>534</v>
      </c>
      <c r="I9547" s="6">
        <v>0</v>
      </c>
      <c r="J9547">
        <v>1</v>
      </c>
      <c r="K9547" t="str">
        <f>_xlfn.XLOOKUP(fCompras!F9547,dComprador!$A$2:$A$7,dComprador!$B$2:$B$7)</f>
        <v>Lira</v>
      </c>
      <c r="L9547" t="str">
        <f>_xlfn.XLOOKUP(J9547,dFornecedor!$A$2:$A$6,dFornecedor!$B$2:$B$6)</f>
        <v>NorthShore</v>
      </c>
      <c r="M9547" t="str">
        <f>_xlfn.XLOOKUP(G9547,dMateriaPrima!$A$2:$A$12,dMateriaPrima!$B$2:$B$12)</f>
        <v>Tecido</v>
      </c>
      <c r="N9547" s="2">
        <f>_xlfn.XLOOKUP(G9547,dMateriaPrima!$A$2:$A$12,dMateriaPrima!$C$2:$C$12)</f>
        <v>18</v>
      </c>
      <c r="O9547" s="3">
        <f t="shared" si="745"/>
        <v>9612</v>
      </c>
      <c r="P9547" s="4">
        <f t="shared" si="746"/>
        <v>0</v>
      </c>
      <c r="Q9547" s="3">
        <f t="shared" si="747"/>
        <v>9612</v>
      </c>
      <c r="R9547" t="str">
        <f t="shared" si="748"/>
        <v>Em atraso</v>
      </c>
      <c r="S9547" s="5">
        <f t="shared" si="749"/>
        <v>2</v>
      </c>
    </row>
    <row r="9548" spans="1:19" x14ac:dyDescent="0.25">
      <c r="A9548">
        <v>9547</v>
      </c>
      <c r="B9548" s="1">
        <v>44536</v>
      </c>
      <c r="C9548" s="1">
        <v>44542</v>
      </c>
      <c r="D9548" s="1">
        <v>44555</v>
      </c>
      <c r="E9548" s="1">
        <v>44558</v>
      </c>
      <c r="F9548">
        <v>1</v>
      </c>
      <c r="G9548">
        <v>2</v>
      </c>
      <c r="H9548">
        <v>20</v>
      </c>
      <c r="I9548" s="6">
        <v>0</v>
      </c>
      <c r="J9548">
        <v>3</v>
      </c>
      <c r="K9548" t="str">
        <f>_xlfn.XLOOKUP(fCompras!F9548,dComprador!$A$2:$A$7,dComprador!$B$2:$B$7)</f>
        <v>Alon</v>
      </c>
      <c r="L9548" t="str">
        <f>_xlfn.XLOOKUP(J9548,dFornecedor!$A$2:$A$6,dFornecedor!$B$2:$B$6)</f>
        <v>StepUp</v>
      </c>
      <c r="M9548" t="str">
        <f>_xlfn.XLOOKUP(G9548,dMateriaPrima!$A$2:$A$12,dMateriaPrima!$B$2:$B$12)</f>
        <v>Chapa Metal</v>
      </c>
      <c r="N9548" s="2">
        <f>_xlfn.XLOOKUP(G9548,dMateriaPrima!$A$2:$A$12,dMateriaPrima!$C$2:$C$12)</f>
        <v>299.89999999999998</v>
      </c>
      <c r="O9548" s="3">
        <f t="shared" si="745"/>
        <v>5998</v>
      </c>
      <c r="P9548" s="4">
        <f t="shared" si="746"/>
        <v>0</v>
      </c>
      <c r="Q9548" s="3">
        <f t="shared" si="747"/>
        <v>5998</v>
      </c>
      <c r="R9548" t="str">
        <f t="shared" si="748"/>
        <v>Em atraso</v>
      </c>
      <c r="S9548" s="5">
        <f t="shared" si="749"/>
        <v>3</v>
      </c>
    </row>
    <row r="9549" spans="1:19" x14ac:dyDescent="0.25">
      <c r="A9549">
        <v>9548</v>
      </c>
      <c r="B9549" s="1">
        <v>44536</v>
      </c>
      <c r="C9549" s="1">
        <v>44544</v>
      </c>
      <c r="D9549" s="1">
        <v>44555</v>
      </c>
      <c r="E9549" s="1">
        <v>44556</v>
      </c>
      <c r="F9549">
        <v>1</v>
      </c>
      <c r="G9549">
        <v>1</v>
      </c>
      <c r="H9549">
        <v>479</v>
      </c>
      <c r="I9549" s="6">
        <v>0</v>
      </c>
      <c r="J9549">
        <v>3</v>
      </c>
      <c r="K9549" t="str">
        <f>_xlfn.XLOOKUP(fCompras!F9549,dComprador!$A$2:$A$7,dComprador!$B$2:$B$7)</f>
        <v>Alon</v>
      </c>
      <c r="L9549" t="str">
        <f>_xlfn.XLOOKUP(J9549,dFornecedor!$A$2:$A$6,dFornecedor!$B$2:$B$6)</f>
        <v>StepUp</v>
      </c>
      <c r="M9549" t="str">
        <f>_xlfn.XLOOKUP(G9549,dMateriaPrima!$A$2:$A$12,dMateriaPrima!$B$2:$B$12)</f>
        <v>Tecido</v>
      </c>
      <c r="N9549" s="2">
        <f>_xlfn.XLOOKUP(G9549,dMateriaPrima!$A$2:$A$12,dMateriaPrima!$C$2:$C$12)</f>
        <v>18</v>
      </c>
      <c r="O9549" s="3">
        <f t="shared" si="745"/>
        <v>8622</v>
      </c>
      <c r="P9549" s="4">
        <f t="shared" si="746"/>
        <v>0</v>
      </c>
      <c r="Q9549" s="3">
        <f t="shared" si="747"/>
        <v>8622</v>
      </c>
      <c r="R9549" t="str">
        <f t="shared" si="748"/>
        <v>Em atraso</v>
      </c>
      <c r="S9549" s="5">
        <f t="shared" si="749"/>
        <v>1</v>
      </c>
    </row>
    <row r="9550" spans="1:19" x14ac:dyDescent="0.25">
      <c r="A9550">
        <v>9549</v>
      </c>
      <c r="B9550" s="1">
        <v>44536</v>
      </c>
      <c r="C9550" s="1">
        <v>44541</v>
      </c>
      <c r="D9550" s="1">
        <v>44557</v>
      </c>
      <c r="E9550" s="1">
        <v>44559</v>
      </c>
      <c r="F9550">
        <v>1</v>
      </c>
      <c r="G9550">
        <v>1</v>
      </c>
      <c r="H9550">
        <v>18</v>
      </c>
      <c r="I9550" s="6">
        <v>0</v>
      </c>
      <c r="J9550">
        <v>1</v>
      </c>
      <c r="K9550" t="str">
        <f>_xlfn.XLOOKUP(fCompras!F9550,dComprador!$A$2:$A$7,dComprador!$B$2:$B$7)</f>
        <v>Alon</v>
      </c>
      <c r="L9550" t="str">
        <f>_xlfn.XLOOKUP(J9550,dFornecedor!$A$2:$A$6,dFornecedor!$B$2:$B$6)</f>
        <v>NorthShore</v>
      </c>
      <c r="M9550" t="str">
        <f>_xlfn.XLOOKUP(G9550,dMateriaPrima!$A$2:$A$12,dMateriaPrima!$B$2:$B$12)</f>
        <v>Tecido</v>
      </c>
      <c r="N9550" s="2">
        <f>_xlfn.XLOOKUP(G9550,dMateriaPrima!$A$2:$A$12,dMateriaPrima!$C$2:$C$12)</f>
        <v>18</v>
      </c>
      <c r="O9550" s="3">
        <f t="shared" si="745"/>
        <v>324</v>
      </c>
      <c r="P9550" s="4">
        <f t="shared" si="746"/>
        <v>0</v>
      </c>
      <c r="Q9550" s="3">
        <f t="shared" si="747"/>
        <v>324</v>
      </c>
      <c r="R9550" t="str">
        <f t="shared" si="748"/>
        <v>Em atraso</v>
      </c>
      <c r="S9550" s="5">
        <f t="shared" si="749"/>
        <v>2</v>
      </c>
    </row>
    <row r="9551" spans="1:19" x14ac:dyDescent="0.25">
      <c r="A9551">
        <v>9550</v>
      </c>
      <c r="B9551" s="1">
        <v>44536</v>
      </c>
      <c r="C9551" s="1">
        <v>44537</v>
      </c>
      <c r="D9551" s="1">
        <v>44556</v>
      </c>
      <c r="E9551" s="1">
        <v>44556</v>
      </c>
      <c r="F9551">
        <v>1</v>
      </c>
      <c r="G9551">
        <v>7</v>
      </c>
      <c r="H9551">
        <v>12</v>
      </c>
      <c r="I9551" s="6">
        <v>0</v>
      </c>
      <c r="J9551">
        <v>3</v>
      </c>
      <c r="K9551" t="str">
        <f>_xlfn.XLOOKUP(fCompras!F9551,dComprador!$A$2:$A$7,dComprador!$B$2:$B$7)</f>
        <v>Alon</v>
      </c>
      <c r="L9551" t="str">
        <f>_xlfn.XLOOKUP(J9551,dFornecedor!$A$2:$A$6,dFornecedor!$B$2:$B$6)</f>
        <v>StepUp</v>
      </c>
      <c r="M9551" t="str">
        <f>_xlfn.XLOOKUP(G9551,dMateriaPrima!$A$2:$A$12,dMateriaPrima!$B$2:$B$12)</f>
        <v>Poliéster</v>
      </c>
      <c r="N9551" s="2">
        <f>_xlfn.XLOOKUP(G9551,dMateriaPrima!$A$2:$A$12,dMateriaPrima!$C$2:$C$12)</f>
        <v>8</v>
      </c>
      <c r="O9551" s="3">
        <f t="shared" si="745"/>
        <v>96</v>
      </c>
      <c r="P9551" s="4">
        <f t="shared" si="746"/>
        <v>0</v>
      </c>
      <c r="Q9551" s="3">
        <f t="shared" si="747"/>
        <v>96</v>
      </c>
      <c r="R9551" t="str">
        <f t="shared" si="748"/>
        <v>No prazo</v>
      </c>
      <c r="S9551" s="5">
        <f t="shared" si="749"/>
        <v>0</v>
      </c>
    </row>
    <row r="9552" spans="1:19" x14ac:dyDescent="0.25">
      <c r="A9552">
        <v>9551</v>
      </c>
      <c r="B9552" s="1">
        <v>44536</v>
      </c>
      <c r="C9552" s="1">
        <v>44545</v>
      </c>
      <c r="D9552" s="1">
        <v>44556</v>
      </c>
      <c r="E9552" s="1">
        <v>44558</v>
      </c>
      <c r="F9552">
        <v>1</v>
      </c>
      <c r="G9552">
        <v>9</v>
      </c>
      <c r="H9552">
        <v>13</v>
      </c>
      <c r="I9552" s="6">
        <v>0</v>
      </c>
      <c r="J9552">
        <v>2</v>
      </c>
      <c r="K9552" t="str">
        <f>_xlfn.XLOOKUP(fCompras!F9552,dComprador!$A$2:$A$7,dComprador!$B$2:$B$7)</f>
        <v>Alon</v>
      </c>
      <c r="L9552" t="str">
        <f>_xlfn.XLOOKUP(J9552,dFornecedor!$A$2:$A$6,dFornecedor!$B$2:$B$6)</f>
        <v>Minerva</v>
      </c>
      <c r="M9552" t="str">
        <f>_xlfn.XLOOKUP(G9552,dMateriaPrima!$A$2:$A$12,dMateriaPrima!$B$2:$B$12)</f>
        <v>Couro</v>
      </c>
      <c r="N9552" s="2">
        <f>_xlfn.XLOOKUP(G9552,dMateriaPrima!$A$2:$A$12,dMateriaPrima!$C$2:$C$12)</f>
        <v>4.4000000000000004</v>
      </c>
      <c r="O9552" s="3">
        <f t="shared" si="745"/>
        <v>57.2</v>
      </c>
      <c r="P9552" s="4">
        <f t="shared" si="746"/>
        <v>0</v>
      </c>
      <c r="Q9552" s="3">
        <f t="shared" si="747"/>
        <v>57.2</v>
      </c>
      <c r="R9552" t="str">
        <f t="shared" si="748"/>
        <v>Em atraso</v>
      </c>
      <c r="S9552" s="5">
        <f t="shared" si="749"/>
        <v>2</v>
      </c>
    </row>
    <row r="9553" spans="1:19" x14ac:dyDescent="0.25">
      <c r="A9553">
        <v>9552</v>
      </c>
      <c r="B9553" s="1">
        <v>44536</v>
      </c>
      <c r="C9553" s="1">
        <v>44539</v>
      </c>
      <c r="D9553" s="1">
        <v>44566</v>
      </c>
      <c r="E9553" s="1">
        <v>44569</v>
      </c>
      <c r="F9553">
        <v>1</v>
      </c>
      <c r="G9553">
        <v>5</v>
      </c>
      <c r="H9553">
        <v>65</v>
      </c>
      <c r="I9553" s="6">
        <v>0</v>
      </c>
      <c r="J9553">
        <v>2</v>
      </c>
      <c r="K9553" t="str">
        <f>_xlfn.XLOOKUP(fCompras!F9553,dComprador!$A$2:$A$7,dComprador!$B$2:$B$7)</f>
        <v>Alon</v>
      </c>
      <c r="L9553" t="str">
        <f>_xlfn.XLOOKUP(J9553,dFornecedor!$A$2:$A$6,dFornecedor!$B$2:$B$6)</f>
        <v>Minerva</v>
      </c>
      <c r="M9553" t="str">
        <f>_xlfn.XLOOKUP(G9553,dMateriaPrima!$A$2:$A$12,dMateriaPrima!$B$2:$B$12)</f>
        <v>Areia</v>
      </c>
      <c r="N9553" s="2">
        <f>_xlfn.XLOOKUP(G9553,dMateriaPrima!$A$2:$A$12,dMateriaPrima!$C$2:$C$12)</f>
        <v>3.59</v>
      </c>
      <c r="O9553" s="3">
        <f t="shared" si="745"/>
        <v>233.35</v>
      </c>
      <c r="P9553" s="4">
        <f t="shared" si="746"/>
        <v>0</v>
      </c>
      <c r="Q9553" s="3">
        <f t="shared" si="747"/>
        <v>233.35</v>
      </c>
      <c r="R9553" t="str">
        <f t="shared" si="748"/>
        <v>Em atraso</v>
      </c>
      <c r="S9553" s="5">
        <f t="shared" si="749"/>
        <v>3</v>
      </c>
    </row>
    <row r="9554" spans="1:19" x14ac:dyDescent="0.25">
      <c r="A9554">
        <v>9553</v>
      </c>
      <c r="B9554" s="1">
        <v>44536</v>
      </c>
      <c r="C9554" s="1">
        <v>44539</v>
      </c>
      <c r="D9554" s="1">
        <v>44568</v>
      </c>
      <c r="E9554" s="1">
        <v>44573</v>
      </c>
      <c r="F9554">
        <v>1</v>
      </c>
      <c r="G9554">
        <v>9</v>
      </c>
      <c r="H9554">
        <v>117</v>
      </c>
      <c r="I9554" s="6">
        <v>0</v>
      </c>
      <c r="J9554">
        <v>3</v>
      </c>
      <c r="K9554" t="str">
        <f>_xlfn.XLOOKUP(fCompras!F9554,dComprador!$A$2:$A$7,dComprador!$B$2:$B$7)</f>
        <v>Alon</v>
      </c>
      <c r="L9554" t="str">
        <f>_xlfn.XLOOKUP(J9554,dFornecedor!$A$2:$A$6,dFornecedor!$B$2:$B$6)</f>
        <v>StepUp</v>
      </c>
      <c r="M9554" t="str">
        <f>_xlfn.XLOOKUP(G9554,dMateriaPrima!$A$2:$A$12,dMateriaPrima!$B$2:$B$12)</f>
        <v>Couro</v>
      </c>
      <c r="N9554" s="2">
        <f>_xlfn.XLOOKUP(G9554,dMateriaPrima!$A$2:$A$12,dMateriaPrima!$C$2:$C$12)</f>
        <v>4.4000000000000004</v>
      </c>
      <c r="O9554" s="3">
        <f t="shared" si="745"/>
        <v>514.80000000000007</v>
      </c>
      <c r="P9554" s="4">
        <f t="shared" si="746"/>
        <v>0</v>
      </c>
      <c r="Q9554" s="3">
        <f t="shared" si="747"/>
        <v>514.80000000000007</v>
      </c>
      <c r="R9554" t="str">
        <f t="shared" si="748"/>
        <v>Em atraso</v>
      </c>
      <c r="S9554" s="5">
        <f t="shared" si="749"/>
        <v>5</v>
      </c>
    </row>
    <row r="9555" spans="1:19" x14ac:dyDescent="0.25">
      <c r="A9555">
        <v>9554</v>
      </c>
      <c r="B9555" s="1">
        <v>44536</v>
      </c>
      <c r="C9555" s="1">
        <v>44545</v>
      </c>
      <c r="D9555" s="1">
        <v>44569</v>
      </c>
      <c r="E9555" s="1">
        <v>44571</v>
      </c>
      <c r="F9555">
        <v>1</v>
      </c>
      <c r="G9555">
        <v>8</v>
      </c>
      <c r="H9555">
        <v>163</v>
      </c>
      <c r="I9555" s="6">
        <v>0</v>
      </c>
      <c r="J9555">
        <v>2</v>
      </c>
      <c r="K9555" t="str">
        <f>_xlfn.XLOOKUP(fCompras!F9555,dComprador!$A$2:$A$7,dComprador!$B$2:$B$7)</f>
        <v>Alon</v>
      </c>
      <c r="L9555" t="str">
        <f>_xlfn.XLOOKUP(J9555,dFornecedor!$A$2:$A$6,dFornecedor!$B$2:$B$6)</f>
        <v>Minerva</v>
      </c>
      <c r="M9555" t="str">
        <f>_xlfn.XLOOKUP(G9555,dMateriaPrima!$A$2:$A$12,dMateriaPrima!$B$2:$B$12)</f>
        <v>Cimento</v>
      </c>
      <c r="N9555" s="2">
        <f>_xlfn.XLOOKUP(G9555,dMateriaPrima!$A$2:$A$12,dMateriaPrima!$C$2:$C$12)</f>
        <v>23</v>
      </c>
      <c r="O9555" s="3">
        <f t="shared" si="745"/>
        <v>3749</v>
      </c>
      <c r="P9555" s="4">
        <f t="shared" si="746"/>
        <v>0</v>
      </c>
      <c r="Q9555" s="3">
        <f t="shared" si="747"/>
        <v>3749</v>
      </c>
      <c r="R9555" t="str">
        <f t="shared" si="748"/>
        <v>Em atraso</v>
      </c>
      <c r="S9555" s="5">
        <f t="shared" si="749"/>
        <v>2</v>
      </c>
    </row>
    <row r="9556" spans="1:19" x14ac:dyDescent="0.25">
      <c r="A9556">
        <v>9555</v>
      </c>
      <c r="B9556" s="1">
        <v>44536</v>
      </c>
      <c r="C9556" s="1">
        <v>44539</v>
      </c>
      <c r="D9556" s="1">
        <v>44559</v>
      </c>
      <c r="E9556" s="1">
        <v>44559</v>
      </c>
      <c r="F9556">
        <v>1</v>
      </c>
      <c r="G9556">
        <v>7</v>
      </c>
      <c r="H9556">
        <v>178</v>
      </c>
      <c r="I9556" s="6">
        <v>0</v>
      </c>
      <c r="J9556">
        <v>4</v>
      </c>
      <c r="K9556" t="str">
        <f>_xlfn.XLOOKUP(fCompras!F9556,dComprador!$A$2:$A$7,dComprador!$B$2:$B$7)</f>
        <v>Alon</v>
      </c>
      <c r="L9556" t="str">
        <f>_xlfn.XLOOKUP(J9556,dFornecedor!$A$2:$A$6,dFornecedor!$B$2:$B$6)</f>
        <v>AlphaOmega</v>
      </c>
      <c r="M9556" t="str">
        <f>_xlfn.XLOOKUP(G9556,dMateriaPrima!$A$2:$A$12,dMateriaPrima!$B$2:$B$12)</f>
        <v>Poliéster</v>
      </c>
      <c r="N9556" s="2">
        <f>_xlfn.XLOOKUP(G9556,dMateriaPrima!$A$2:$A$12,dMateriaPrima!$C$2:$C$12)</f>
        <v>8</v>
      </c>
      <c r="O9556" s="3">
        <f t="shared" si="745"/>
        <v>1424</v>
      </c>
      <c r="P9556" s="4">
        <f t="shared" si="746"/>
        <v>0</v>
      </c>
      <c r="Q9556" s="3">
        <f t="shared" si="747"/>
        <v>1424</v>
      </c>
      <c r="R9556" t="str">
        <f t="shared" si="748"/>
        <v>No prazo</v>
      </c>
      <c r="S9556" s="5">
        <f t="shared" si="749"/>
        <v>0</v>
      </c>
    </row>
    <row r="9557" spans="1:19" x14ac:dyDescent="0.25">
      <c r="A9557">
        <v>9556</v>
      </c>
      <c r="B9557" s="1">
        <v>44537</v>
      </c>
      <c r="C9557" s="1">
        <v>44538</v>
      </c>
      <c r="D9557" s="1">
        <v>44545</v>
      </c>
      <c r="E9557" s="1">
        <v>44547</v>
      </c>
      <c r="F9557">
        <v>4</v>
      </c>
      <c r="G9557">
        <v>11</v>
      </c>
      <c r="H9557">
        <v>21</v>
      </c>
      <c r="I9557" s="6">
        <v>0</v>
      </c>
      <c r="J9557">
        <v>3</v>
      </c>
      <c r="K9557" t="str">
        <f>_xlfn.XLOOKUP(fCompras!F9557,dComprador!$A$2:$A$7,dComprador!$B$2:$B$7)</f>
        <v>Lira</v>
      </c>
      <c r="L9557" t="str">
        <f>_xlfn.XLOOKUP(J9557,dFornecedor!$A$2:$A$6,dFornecedor!$B$2:$B$6)</f>
        <v>StepUp</v>
      </c>
      <c r="M9557" t="str">
        <f>_xlfn.XLOOKUP(G9557,dMateriaPrima!$A$2:$A$12,dMateriaPrima!$B$2:$B$12)</f>
        <v>Papel</v>
      </c>
      <c r="N9557" s="2">
        <f>_xlfn.XLOOKUP(G9557,dMateriaPrima!$A$2:$A$12,dMateriaPrima!$C$2:$C$12)</f>
        <v>9</v>
      </c>
      <c r="O9557" s="3">
        <f t="shared" si="745"/>
        <v>189</v>
      </c>
      <c r="P9557" s="4">
        <f t="shared" si="746"/>
        <v>0</v>
      </c>
      <c r="Q9557" s="3">
        <f t="shared" si="747"/>
        <v>189</v>
      </c>
      <c r="R9557" t="str">
        <f t="shared" si="748"/>
        <v>Em atraso</v>
      </c>
      <c r="S9557" s="5">
        <f t="shared" si="749"/>
        <v>2</v>
      </c>
    </row>
    <row r="9558" spans="1:19" x14ac:dyDescent="0.25">
      <c r="A9558">
        <v>9557</v>
      </c>
      <c r="B9558" s="1">
        <v>44537</v>
      </c>
      <c r="C9558" s="1">
        <v>44537</v>
      </c>
      <c r="D9558" s="1">
        <v>44544</v>
      </c>
      <c r="E9558" s="1">
        <v>44544</v>
      </c>
      <c r="F9558">
        <v>4</v>
      </c>
      <c r="G9558">
        <v>11</v>
      </c>
      <c r="H9558">
        <v>39</v>
      </c>
      <c r="I9558" s="6">
        <v>0.36</v>
      </c>
      <c r="J9558">
        <v>5</v>
      </c>
      <c r="K9558" t="str">
        <f>_xlfn.XLOOKUP(fCompras!F9558,dComprador!$A$2:$A$7,dComprador!$B$2:$B$7)</f>
        <v>Lira</v>
      </c>
      <c r="L9558" t="str">
        <f>_xlfn.XLOOKUP(J9558,dFornecedor!$A$2:$A$6,dFornecedor!$B$2:$B$6)</f>
        <v>Atlas</v>
      </c>
      <c r="M9558" t="str">
        <f>_xlfn.XLOOKUP(G9558,dMateriaPrima!$A$2:$A$12,dMateriaPrima!$B$2:$B$12)</f>
        <v>Papel</v>
      </c>
      <c r="N9558" s="2">
        <f>_xlfn.XLOOKUP(G9558,dMateriaPrima!$A$2:$A$12,dMateriaPrima!$C$2:$C$12)</f>
        <v>9</v>
      </c>
      <c r="O9558" s="3">
        <f t="shared" si="745"/>
        <v>351</v>
      </c>
      <c r="P9558" s="4">
        <f t="shared" si="746"/>
        <v>126.36</v>
      </c>
      <c r="Q9558" s="3">
        <f t="shared" si="747"/>
        <v>224.64</v>
      </c>
      <c r="R9558" t="str">
        <f t="shared" si="748"/>
        <v>No prazo</v>
      </c>
      <c r="S9558" s="5">
        <f t="shared" si="749"/>
        <v>0</v>
      </c>
    </row>
    <row r="9559" spans="1:19" x14ac:dyDescent="0.25">
      <c r="A9559">
        <v>9558</v>
      </c>
      <c r="B9559" s="1">
        <v>44537</v>
      </c>
      <c r="C9559" s="1">
        <v>44538</v>
      </c>
      <c r="D9559" s="1">
        <v>44545</v>
      </c>
      <c r="E9559" s="1">
        <v>44545</v>
      </c>
      <c r="F9559">
        <v>4</v>
      </c>
      <c r="G9559">
        <v>8</v>
      </c>
      <c r="H9559">
        <v>122</v>
      </c>
      <c r="I9559" s="6">
        <v>0</v>
      </c>
      <c r="J9559">
        <v>4</v>
      </c>
      <c r="K9559" t="str">
        <f>_xlfn.XLOOKUP(fCompras!F9559,dComprador!$A$2:$A$7,dComprador!$B$2:$B$7)</f>
        <v>Lira</v>
      </c>
      <c r="L9559" t="str">
        <f>_xlfn.XLOOKUP(J9559,dFornecedor!$A$2:$A$6,dFornecedor!$B$2:$B$6)</f>
        <v>AlphaOmega</v>
      </c>
      <c r="M9559" t="str">
        <f>_xlfn.XLOOKUP(G9559,dMateriaPrima!$A$2:$A$12,dMateriaPrima!$B$2:$B$12)</f>
        <v>Cimento</v>
      </c>
      <c r="N9559" s="2">
        <f>_xlfn.XLOOKUP(G9559,dMateriaPrima!$A$2:$A$12,dMateriaPrima!$C$2:$C$12)</f>
        <v>23</v>
      </c>
      <c r="O9559" s="3">
        <f t="shared" si="745"/>
        <v>2806</v>
      </c>
      <c r="P9559" s="4">
        <f t="shared" si="746"/>
        <v>0</v>
      </c>
      <c r="Q9559" s="3">
        <f t="shared" si="747"/>
        <v>2806</v>
      </c>
      <c r="R9559" t="str">
        <f t="shared" si="748"/>
        <v>No prazo</v>
      </c>
      <c r="S9559" s="5">
        <f t="shared" si="749"/>
        <v>0</v>
      </c>
    </row>
    <row r="9560" spans="1:19" x14ac:dyDescent="0.25">
      <c r="A9560">
        <v>9559</v>
      </c>
      <c r="B9560" s="1">
        <v>44537</v>
      </c>
      <c r="C9560" s="1">
        <v>44537</v>
      </c>
      <c r="D9560" s="1">
        <v>44557</v>
      </c>
      <c r="E9560" s="1">
        <v>44559</v>
      </c>
      <c r="F9560">
        <v>1</v>
      </c>
      <c r="G9560">
        <v>1</v>
      </c>
      <c r="H9560">
        <v>41</v>
      </c>
      <c r="I9560" s="6">
        <v>0</v>
      </c>
      <c r="J9560">
        <v>4</v>
      </c>
      <c r="K9560" t="str">
        <f>_xlfn.XLOOKUP(fCompras!F9560,dComprador!$A$2:$A$7,dComprador!$B$2:$B$7)</f>
        <v>Alon</v>
      </c>
      <c r="L9560" t="str">
        <f>_xlfn.XLOOKUP(J9560,dFornecedor!$A$2:$A$6,dFornecedor!$B$2:$B$6)</f>
        <v>AlphaOmega</v>
      </c>
      <c r="M9560" t="str">
        <f>_xlfn.XLOOKUP(G9560,dMateriaPrima!$A$2:$A$12,dMateriaPrima!$B$2:$B$12)</f>
        <v>Tecido</v>
      </c>
      <c r="N9560" s="2">
        <f>_xlfn.XLOOKUP(G9560,dMateriaPrima!$A$2:$A$12,dMateriaPrima!$C$2:$C$12)</f>
        <v>18</v>
      </c>
      <c r="O9560" s="3">
        <f t="shared" si="745"/>
        <v>738</v>
      </c>
      <c r="P9560" s="4">
        <f t="shared" si="746"/>
        <v>0</v>
      </c>
      <c r="Q9560" s="3">
        <f t="shared" si="747"/>
        <v>738</v>
      </c>
      <c r="R9560" t="str">
        <f t="shared" si="748"/>
        <v>Em atraso</v>
      </c>
      <c r="S9560" s="5">
        <f t="shared" si="749"/>
        <v>2</v>
      </c>
    </row>
    <row r="9561" spans="1:19" x14ac:dyDescent="0.25">
      <c r="A9561">
        <v>9560</v>
      </c>
      <c r="B9561" s="1">
        <v>44537</v>
      </c>
      <c r="C9561" s="1">
        <v>44544</v>
      </c>
      <c r="D9561" s="1">
        <v>44557</v>
      </c>
      <c r="E9561" s="1">
        <v>44559</v>
      </c>
      <c r="F9561">
        <v>1</v>
      </c>
      <c r="G9561">
        <v>10</v>
      </c>
      <c r="H9561">
        <v>152</v>
      </c>
      <c r="I9561" s="6">
        <v>0</v>
      </c>
      <c r="J9561">
        <v>2</v>
      </c>
      <c r="K9561" t="str">
        <f>_xlfn.XLOOKUP(fCompras!F9561,dComprador!$A$2:$A$7,dComprador!$B$2:$B$7)</f>
        <v>Alon</v>
      </c>
      <c r="L9561" t="str">
        <f>_xlfn.XLOOKUP(J9561,dFornecedor!$A$2:$A$6,dFornecedor!$B$2:$B$6)</f>
        <v>Minerva</v>
      </c>
      <c r="M9561" t="str">
        <f>_xlfn.XLOOKUP(G9561,dMateriaPrima!$A$2:$A$12,dMateriaPrima!$B$2:$B$12)</f>
        <v>Pedra Britada</v>
      </c>
      <c r="N9561" s="2">
        <f>_xlfn.XLOOKUP(G9561,dMateriaPrima!$A$2:$A$12,dMateriaPrima!$C$2:$C$12)</f>
        <v>56</v>
      </c>
      <c r="O9561" s="3">
        <f t="shared" si="745"/>
        <v>8512</v>
      </c>
      <c r="P9561" s="4">
        <f t="shared" si="746"/>
        <v>0</v>
      </c>
      <c r="Q9561" s="3">
        <f t="shared" si="747"/>
        <v>8512</v>
      </c>
      <c r="R9561" t="str">
        <f t="shared" si="748"/>
        <v>Em atraso</v>
      </c>
      <c r="S9561" s="5">
        <f t="shared" si="749"/>
        <v>2</v>
      </c>
    </row>
    <row r="9562" spans="1:19" x14ac:dyDescent="0.25">
      <c r="A9562">
        <v>9561</v>
      </c>
      <c r="B9562" s="1">
        <v>44537</v>
      </c>
      <c r="C9562" s="1">
        <v>44538</v>
      </c>
      <c r="D9562" s="1">
        <v>44569</v>
      </c>
      <c r="E9562" s="1">
        <v>44572</v>
      </c>
      <c r="F9562">
        <v>1</v>
      </c>
      <c r="G9562">
        <v>7</v>
      </c>
      <c r="H9562">
        <v>12</v>
      </c>
      <c r="I9562" s="6">
        <v>0</v>
      </c>
      <c r="J9562">
        <v>3</v>
      </c>
      <c r="K9562" t="str">
        <f>_xlfn.XLOOKUP(fCompras!F9562,dComprador!$A$2:$A$7,dComprador!$B$2:$B$7)</f>
        <v>Alon</v>
      </c>
      <c r="L9562" t="str">
        <f>_xlfn.XLOOKUP(J9562,dFornecedor!$A$2:$A$6,dFornecedor!$B$2:$B$6)</f>
        <v>StepUp</v>
      </c>
      <c r="M9562" t="str">
        <f>_xlfn.XLOOKUP(G9562,dMateriaPrima!$A$2:$A$12,dMateriaPrima!$B$2:$B$12)</f>
        <v>Poliéster</v>
      </c>
      <c r="N9562" s="2">
        <f>_xlfn.XLOOKUP(G9562,dMateriaPrima!$A$2:$A$12,dMateriaPrima!$C$2:$C$12)</f>
        <v>8</v>
      </c>
      <c r="O9562" s="3">
        <f t="shared" si="745"/>
        <v>96</v>
      </c>
      <c r="P9562" s="4">
        <f t="shared" si="746"/>
        <v>0</v>
      </c>
      <c r="Q9562" s="3">
        <f t="shared" si="747"/>
        <v>96</v>
      </c>
      <c r="R9562" t="str">
        <f t="shared" si="748"/>
        <v>Em atraso</v>
      </c>
      <c r="S9562" s="5">
        <f t="shared" si="749"/>
        <v>3</v>
      </c>
    </row>
    <row r="9563" spans="1:19" x14ac:dyDescent="0.25">
      <c r="A9563">
        <v>9562</v>
      </c>
      <c r="B9563" s="1">
        <v>44537</v>
      </c>
      <c r="C9563" s="1">
        <v>44538</v>
      </c>
      <c r="D9563" s="1">
        <v>44561</v>
      </c>
      <c r="E9563" s="1">
        <v>44561</v>
      </c>
      <c r="F9563">
        <v>1</v>
      </c>
      <c r="G9563">
        <v>3</v>
      </c>
      <c r="H9563">
        <v>239</v>
      </c>
      <c r="I9563" s="6">
        <v>0</v>
      </c>
      <c r="J9563">
        <v>3</v>
      </c>
      <c r="K9563" t="str">
        <f>_xlfn.XLOOKUP(fCompras!F9563,dComprador!$A$2:$A$7,dComprador!$B$2:$B$7)</f>
        <v>Alon</v>
      </c>
      <c r="L9563" t="str">
        <f>_xlfn.XLOOKUP(J9563,dFornecedor!$A$2:$A$6,dFornecedor!$B$2:$B$6)</f>
        <v>StepUp</v>
      </c>
      <c r="M9563" t="str">
        <f>_xlfn.XLOOKUP(G9563,dMateriaPrima!$A$2:$A$12,dMateriaPrima!$B$2:$B$12)</f>
        <v>Barra Metal</v>
      </c>
      <c r="N9563" s="2">
        <f>_xlfn.XLOOKUP(G9563,dMateriaPrima!$A$2:$A$12,dMateriaPrima!$C$2:$C$12)</f>
        <v>565</v>
      </c>
      <c r="O9563" s="3">
        <f t="shared" si="745"/>
        <v>135035</v>
      </c>
      <c r="P9563" s="4">
        <f t="shared" si="746"/>
        <v>0</v>
      </c>
      <c r="Q9563" s="3">
        <f t="shared" si="747"/>
        <v>135035</v>
      </c>
      <c r="R9563" t="str">
        <f t="shared" si="748"/>
        <v>No prazo</v>
      </c>
      <c r="S9563" s="5">
        <f t="shared" si="749"/>
        <v>0</v>
      </c>
    </row>
    <row r="9564" spans="1:19" x14ac:dyDescent="0.25">
      <c r="A9564">
        <v>9563</v>
      </c>
      <c r="B9564" s="1">
        <v>44538</v>
      </c>
      <c r="C9564" s="1">
        <v>44545</v>
      </c>
      <c r="D9564" s="1">
        <v>44548</v>
      </c>
      <c r="E9564" s="1">
        <v>44545</v>
      </c>
      <c r="F9564">
        <v>4</v>
      </c>
      <c r="G9564">
        <v>6</v>
      </c>
      <c r="H9564">
        <v>575</v>
      </c>
      <c r="I9564" s="6">
        <v>0</v>
      </c>
      <c r="J9564">
        <v>3</v>
      </c>
      <c r="K9564" t="str">
        <f>_xlfn.XLOOKUP(fCompras!F9564,dComprador!$A$2:$A$7,dComprador!$B$2:$B$7)</f>
        <v>Lira</v>
      </c>
      <c r="L9564" t="str">
        <f>_xlfn.XLOOKUP(J9564,dFornecedor!$A$2:$A$6,dFornecedor!$B$2:$B$6)</f>
        <v>StepUp</v>
      </c>
      <c r="M9564" t="str">
        <f>_xlfn.XLOOKUP(G9564,dMateriaPrima!$A$2:$A$12,dMateriaPrima!$B$2:$B$12)</f>
        <v>Fio Algodão</v>
      </c>
      <c r="N9564" s="2">
        <f>_xlfn.XLOOKUP(G9564,dMateriaPrima!$A$2:$A$12,dMateriaPrima!$C$2:$C$12)</f>
        <v>55.9</v>
      </c>
      <c r="O9564" s="3">
        <f t="shared" si="745"/>
        <v>32142.5</v>
      </c>
      <c r="P9564" s="4">
        <f t="shared" si="746"/>
        <v>0</v>
      </c>
      <c r="Q9564" s="3">
        <f t="shared" si="747"/>
        <v>32142.5</v>
      </c>
      <c r="R9564" t="str">
        <f t="shared" si="748"/>
        <v>No prazo</v>
      </c>
      <c r="S9564" s="5">
        <f t="shared" si="749"/>
        <v>0</v>
      </c>
    </row>
    <row r="9565" spans="1:19" x14ac:dyDescent="0.25">
      <c r="A9565">
        <v>9564</v>
      </c>
      <c r="B9565" s="1">
        <v>44538</v>
      </c>
      <c r="C9565" s="1">
        <v>44549</v>
      </c>
      <c r="D9565" s="1">
        <v>44549</v>
      </c>
      <c r="E9565" s="1">
        <v>44552</v>
      </c>
      <c r="F9565">
        <v>4</v>
      </c>
      <c r="G9565">
        <v>5</v>
      </c>
      <c r="H9565">
        <v>82</v>
      </c>
      <c r="I9565" s="6">
        <v>0.39</v>
      </c>
      <c r="J9565">
        <v>1</v>
      </c>
      <c r="K9565" t="str">
        <f>_xlfn.XLOOKUP(fCompras!F9565,dComprador!$A$2:$A$7,dComprador!$B$2:$B$7)</f>
        <v>Lira</v>
      </c>
      <c r="L9565" t="str">
        <f>_xlfn.XLOOKUP(J9565,dFornecedor!$A$2:$A$6,dFornecedor!$B$2:$B$6)</f>
        <v>NorthShore</v>
      </c>
      <c r="M9565" t="str">
        <f>_xlfn.XLOOKUP(G9565,dMateriaPrima!$A$2:$A$12,dMateriaPrima!$B$2:$B$12)</f>
        <v>Areia</v>
      </c>
      <c r="N9565" s="2">
        <f>_xlfn.XLOOKUP(G9565,dMateriaPrima!$A$2:$A$12,dMateriaPrima!$C$2:$C$12)</f>
        <v>3.59</v>
      </c>
      <c r="O9565" s="3">
        <f t="shared" si="745"/>
        <v>294.38</v>
      </c>
      <c r="P9565" s="4">
        <f t="shared" si="746"/>
        <v>114.8082</v>
      </c>
      <c r="Q9565" s="3">
        <f t="shared" si="747"/>
        <v>179.5718</v>
      </c>
      <c r="R9565" t="str">
        <f t="shared" si="748"/>
        <v>Em atraso</v>
      </c>
      <c r="S9565" s="5">
        <f t="shared" si="749"/>
        <v>3</v>
      </c>
    </row>
    <row r="9566" spans="1:19" x14ac:dyDescent="0.25">
      <c r="A9566">
        <v>9565</v>
      </c>
      <c r="B9566" s="1">
        <v>44538</v>
      </c>
      <c r="C9566" s="1">
        <v>44542</v>
      </c>
      <c r="D9566" s="1">
        <v>44556</v>
      </c>
      <c r="E9566" s="1">
        <v>44559</v>
      </c>
      <c r="F9566">
        <v>1</v>
      </c>
      <c r="G9566">
        <v>1</v>
      </c>
      <c r="H9566">
        <v>265</v>
      </c>
      <c r="I9566" s="6">
        <v>0</v>
      </c>
      <c r="J9566">
        <v>1</v>
      </c>
      <c r="K9566" t="str">
        <f>_xlfn.XLOOKUP(fCompras!F9566,dComprador!$A$2:$A$7,dComprador!$B$2:$B$7)</f>
        <v>Alon</v>
      </c>
      <c r="L9566" t="str">
        <f>_xlfn.XLOOKUP(J9566,dFornecedor!$A$2:$A$6,dFornecedor!$B$2:$B$6)</f>
        <v>NorthShore</v>
      </c>
      <c r="M9566" t="str">
        <f>_xlfn.XLOOKUP(G9566,dMateriaPrima!$A$2:$A$12,dMateriaPrima!$B$2:$B$12)</f>
        <v>Tecido</v>
      </c>
      <c r="N9566" s="2">
        <f>_xlfn.XLOOKUP(G9566,dMateriaPrima!$A$2:$A$12,dMateriaPrima!$C$2:$C$12)</f>
        <v>18</v>
      </c>
      <c r="O9566" s="3">
        <f t="shared" si="745"/>
        <v>4770</v>
      </c>
      <c r="P9566" s="4">
        <f t="shared" si="746"/>
        <v>0</v>
      </c>
      <c r="Q9566" s="3">
        <f t="shared" si="747"/>
        <v>4770</v>
      </c>
      <c r="R9566" t="str">
        <f t="shared" si="748"/>
        <v>Em atraso</v>
      </c>
      <c r="S9566" s="5">
        <f t="shared" si="749"/>
        <v>3</v>
      </c>
    </row>
    <row r="9567" spans="1:19" x14ac:dyDescent="0.25">
      <c r="A9567">
        <v>9566</v>
      </c>
      <c r="B9567" s="1">
        <v>44538</v>
      </c>
      <c r="C9567" s="1">
        <v>44539</v>
      </c>
      <c r="D9567" s="1">
        <v>44557</v>
      </c>
      <c r="E9567" s="1">
        <v>44559</v>
      </c>
      <c r="F9567">
        <v>1</v>
      </c>
      <c r="G9567">
        <v>10</v>
      </c>
      <c r="H9567">
        <v>233</v>
      </c>
      <c r="I9567" s="6">
        <v>0</v>
      </c>
      <c r="J9567">
        <v>3</v>
      </c>
      <c r="K9567" t="str">
        <f>_xlfn.XLOOKUP(fCompras!F9567,dComprador!$A$2:$A$7,dComprador!$B$2:$B$7)</f>
        <v>Alon</v>
      </c>
      <c r="L9567" t="str">
        <f>_xlfn.XLOOKUP(J9567,dFornecedor!$A$2:$A$6,dFornecedor!$B$2:$B$6)</f>
        <v>StepUp</v>
      </c>
      <c r="M9567" t="str">
        <f>_xlfn.XLOOKUP(G9567,dMateriaPrima!$A$2:$A$12,dMateriaPrima!$B$2:$B$12)</f>
        <v>Pedra Britada</v>
      </c>
      <c r="N9567" s="2">
        <f>_xlfn.XLOOKUP(G9567,dMateriaPrima!$A$2:$A$12,dMateriaPrima!$C$2:$C$12)</f>
        <v>56</v>
      </c>
      <c r="O9567" s="3">
        <f t="shared" si="745"/>
        <v>13048</v>
      </c>
      <c r="P9567" s="4">
        <f t="shared" si="746"/>
        <v>0</v>
      </c>
      <c r="Q9567" s="3">
        <f t="shared" si="747"/>
        <v>13048</v>
      </c>
      <c r="R9567" t="str">
        <f t="shared" si="748"/>
        <v>Em atraso</v>
      </c>
      <c r="S9567" s="5">
        <f t="shared" si="749"/>
        <v>2</v>
      </c>
    </row>
    <row r="9568" spans="1:19" x14ac:dyDescent="0.25">
      <c r="A9568">
        <v>9567</v>
      </c>
      <c r="B9568" s="1">
        <v>44538</v>
      </c>
      <c r="C9568" s="1">
        <v>44538</v>
      </c>
      <c r="D9568" s="1">
        <v>44569</v>
      </c>
      <c r="E9568" s="1">
        <v>44569</v>
      </c>
      <c r="F9568">
        <v>1</v>
      </c>
      <c r="G9568">
        <v>1</v>
      </c>
      <c r="H9568">
        <v>35</v>
      </c>
      <c r="I9568" s="6">
        <v>0</v>
      </c>
      <c r="J9568">
        <v>5</v>
      </c>
      <c r="K9568" t="str">
        <f>_xlfn.XLOOKUP(fCompras!F9568,dComprador!$A$2:$A$7,dComprador!$B$2:$B$7)</f>
        <v>Alon</v>
      </c>
      <c r="L9568" t="str">
        <f>_xlfn.XLOOKUP(J9568,dFornecedor!$A$2:$A$6,dFornecedor!$B$2:$B$6)</f>
        <v>Atlas</v>
      </c>
      <c r="M9568" t="str">
        <f>_xlfn.XLOOKUP(G9568,dMateriaPrima!$A$2:$A$12,dMateriaPrima!$B$2:$B$12)</f>
        <v>Tecido</v>
      </c>
      <c r="N9568" s="2">
        <f>_xlfn.XLOOKUP(G9568,dMateriaPrima!$A$2:$A$12,dMateriaPrima!$C$2:$C$12)</f>
        <v>18</v>
      </c>
      <c r="O9568" s="3">
        <f t="shared" si="745"/>
        <v>630</v>
      </c>
      <c r="P9568" s="4">
        <f t="shared" si="746"/>
        <v>0</v>
      </c>
      <c r="Q9568" s="3">
        <f t="shared" si="747"/>
        <v>630</v>
      </c>
      <c r="R9568" t="str">
        <f t="shared" si="748"/>
        <v>No prazo</v>
      </c>
      <c r="S9568" s="5">
        <f t="shared" si="749"/>
        <v>0</v>
      </c>
    </row>
    <row r="9569" spans="1:19" x14ac:dyDescent="0.25">
      <c r="A9569">
        <v>9568</v>
      </c>
      <c r="B9569" s="1">
        <v>44538</v>
      </c>
      <c r="C9569" s="1">
        <v>44546</v>
      </c>
      <c r="D9569" s="1">
        <v>44568</v>
      </c>
      <c r="E9569" s="1">
        <v>44574</v>
      </c>
      <c r="F9569">
        <v>1</v>
      </c>
      <c r="G9569">
        <v>5</v>
      </c>
      <c r="H9569">
        <v>80</v>
      </c>
      <c r="I9569" s="6">
        <v>0</v>
      </c>
      <c r="J9569">
        <v>2</v>
      </c>
      <c r="K9569" t="str">
        <f>_xlfn.XLOOKUP(fCompras!F9569,dComprador!$A$2:$A$7,dComprador!$B$2:$B$7)</f>
        <v>Alon</v>
      </c>
      <c r="L9569" t="str">
        <f>_xlfn.XLOOKUP(J9569,dFornecedor!$A$2:$A$6,dFornecedor!$B$2:$B$6)</f>
        <v>Minerva</v>
      </c>
      <c r="M9569" t="str">
        <f>_xlfn.XLOOKUP(G9569,dMateriaPrima!$A$2:$A$12,dMateriaPrima!$B$2:$B$12)</f>
        <v>Areia</v>
      </c>
      <c r="N9569" s="2">
        <f>_xlfn.XLOOKUP(G9569,dMateriaPrima!$A$2:$A$12,dMateriaPrima!$C$2:$C$12)</f>
        <v>3.59</v>
      </c>
      <c r="O9569" s="3">
        <f t="shared" si="745"/>
        <v>287.2</v>
      </c>
      <c r="P9569" s="4">
        <f t="shared" si="746"/>
        <v>0</v>
      </c>
      <c r="Q9569" s="3">
        <f t="shared" si="747"/>
        <v>287.2</v>
      </c>
      <c r="R9569" t="str">
        <f t="shared" si="748"/>
        <v>Em atraso</v>
      </c>
      <c r="S9569" s="5">
        <f t="shared" si="749"/>
        <v>6</v>
      </c>
    </row>
    <row r="9570" spans="1:19" x14ac:dyDescent="0.25">
      <c r="A9570">
        <v>9569</v>
      </c>
      <c r="B9570" s="1">
        <v>44538</v>
      </c>
      <c r="C9570" s="1">
        <v>44538</v>
      </c>
      <c r="D9570" s="1">
        <v>44559</v>
      </c>
      <c r="E9570" s="1">
        <v>44564</v>
      </c>
      <c r="F9570">
        <v>1</v>
      </c>
      <c r="G9570">
        <v>5</v>
      </c>
      <c r="H9570">
        <v>521</v>
      </c>
      <c r="I9570" s="6">
        <v>0</v>
      </c>
      <c r="J9570">
        <v>2</v>
      </c>
      <c r="K9570" t="str">
        <f>_xlfn.XLOOKUP(fCompras!F9570,dComprador!$A$2:$A$7,dComprador!$B$2:$B$7)</f>
        <v>Alon</v>
      </c>
      <c r="L9570" t="str">
        <f>_xlfn.XLOOKUP(J9570,dFornecedor!$A$2:$A$6,dFornecedor!$B$2:$B$6)</f>
        <v>Minerva</v>
      </c>
      <c r="M9570" t="str">
        <f>_xlfn.XLOOKUP(G9570,dMateriaPrima!$A$2:$A$12,dMateriaPrima!$B$2:$B$12)</f>
        <v>Areia</v>
      </c>
      <c r="N9570" s="2">
        <f>_xlfn.XLOOKUP(G9570,dMateriaPrima!$A$2:$A$12,dMateriaPrima!$C$2:$C$12)</f>
        <v>3.59</v>
      </c>
      <c r="O9570" s="3">
        <f t="shared" si="745"/>
        <v>1870.3899999999999</v>
      </c>
      <c r="P9570" s="4">
        <f t="shared" si="746"/>
        <v>0</v>
      </c>
      <c r="Q9570" s="3">
        <f t="shared" si="747"/>
        <v>1870.3899999999999</v>
      </c>
      <c r="R9570" t="str">
        <f t="shared" si="748"/>
        <v>Em atraso</v>
      </c>
      <c r="S9570" s="5">
        <f t="shared" si="749"/>
        <v>5</v>
      </c>
    </row>
    <row r="9571" spans="1:19" x14ac:dyDescent="0.25">
      <c r="A9571">
        <v>9570</v>
      </c>
      <c r="B9571" s="1">
        <v>44539</v>
      </c>
      <c r="C9571" s="1">
        <v>44539</v>
      </c>
      <c r="D9571" s="1">
        <v>44546</v>
      </c>
      <c r="E9571" s="1">
        <v>44545</v>
      </c>
      <c r="F9571">
        <v>4</v>
      </c>
      <c r="G9571">
        <v>5</v>
      </c>
      <c r="H9571">
        <v>127</v>
      </c>
      <c r="I9571" s="6">
        <v>0</v>
      </c>
      <c r="J9571">
        <v>2</v>
      </c>
      <c r="K9571" t="str">
        <f>_xlfn.XLOOKUP(fCompras!F9571,dComprador!$A$2:$A$7,dComprador!$B$2:$B$7)</f>
        <v>Lira</v>
      </c>
      <c r="L9571" t="str">
        <f>_xlfn.XLOOKUP(J9571,dFornecedor!$A$2:$A$6,dFornecedor!$B$2:$B$6)</f>
        <v>Minerva</v>
      </c>
      <c r="M9571" t="str">
        <f>_xlfn.XLOOKUP(G9571,dMateriaPrima!$A$2:$A$12,dMateriaPrima!$B$2:$B$12)</f>
        <v>Areia</v>
      </c>
      <c r="N9571" s="2">
        <f>_xlfn.XLOOKUP(G9571,dMateriaPrima!$A$2:$A$12,dMateriaPrima!$C$2:$C$12)</f>
        <v>3.59</v>
      </c>
      <c r="O9571" s="3">
        <f t="shared" si="745"/>
        <v>455.93</v>
      </c>
      <c r="P9571" s="4">
        <f t="shared" si="746"/>
        <v>0</v>
      </c>
      <c r="Q9571" s="3">
        <f t="shared" si="747"/>
        <v>455.93</v>
      </c>
      <c r="R9571" t="str">
        <f t="shared" si="748"/>
        <v>No prazo</v>
      </c>
      <c r="S9571" s="5">
        <f t="shared" si="749"/>
        <v>0</v>
      </c>
    </row>
    <row r="9572" spans="1:19" x14ac:dyDescent="0.25">
      <c r="A9572">
        <v>9571</v>
      </c>
      <c r="B9572" s="1">
        <v>44539</v>
      </c>
      <c r="C9572" s="1">
        <v>44545</v>
      </c>
      <c r="D9572" s="1">
        <v>44545</v>
      </c>
      <c r="E9572" s="1">
        <v>44547</v>
      </c>
      <c r="F9572">
        <v>4</v>
      </c>
      <c r="G9572">
        <v>2</v>
      </c>
      <c r="H9572">
        <v>34</v>
      </c>
      <c r="I9572" s="6">
        <v>0</v>
      </c>
      <c r="J9572">
        <v>1</v>
      </c>
      <c r="K9572" t="str">
        <f>_xlfn.XLOOKUP(fCompras!F9572,dComprador!$A$2:$A$7,dComprador!$B$2:$B$7)</f>
        <v>Lira</v>
      </c>
      <c r="L9572" t="str">
        <f>_xlfn.XLOOKUP(J9572,dFornecedor!$A$2:$A$6,dFornecedor!$B$2:$B$6)</f>
        <v>NorthShore</v>
      </c>
      <c r="M9572" t="str">
        <f>_xlfn.XLOOKUP(G9572,dMateriaPrima!$A$2:$A$12,dMateriaPrima!$B$2:$B$12)</f>
        <v>Chapa Metal</v>
      </c>
      <c r="N9572" s="2">
        <f>_xlfn.XLOOKUP(G9572,dMateriaPrima!$A$2:$A$12,dMateriaPrima!$C$2:$C$12)</f>
        <v>299.89999999999998</v>
      </c>
      <c r="O9572" s="3">
        <f t="shared" si="745"/>
        <v>10196.599999999999</v>
      </c>
      <c r="P9572" s="4">
        <f t="shared" si="746"/>
        <v>0</v>
      </c>
      <c r="Q9572" s="3">
        <f t="shared" si="747"/>
        <v>10196.599999999999</v>
      </c>
      <c r="R9572" t="str">
        <f t="shared" si="748"/>
        <v>Em atraso</v>
      </c>
      <c r="S9572" s="5">
        <f t="shared" si="749"/>
        <v>2</v>
      </c>
    </row>
    <row r="9573" spans="1:19" x14ac:dyDescent="0.25">
      <c r="A9573">
        <v>9572</v>
      </c>
      <c r="B9573" s="1">
        <v>44539</v>
      </c>
      <c r="C9573" s="1">
        <v>44541</v>
      </c>
      <c r="D9573" s="1">
        <v>44548</v>
      </c>
      <c r="E9573" s="1">
        <v>44548</v>
      </c>
      <c r="F9573">
        <v>4</v>
      </c>
      <c r="G9573">
        <v>7</v>
      </c>
      <c r="H9573">
        <v>11</v>
      </c>
      <c r="I9573" s="6">
        <v>0</v>
      </c>
      <c r="J9573">
        <v>2</v>
      </c>
      <c r="K9573" t="str">
        <f>_xlfn.XLOOKUP(fCompras!F9573,dComprador!$A$2:$A$7,dComprador!$B$2:$B$7)</f>
        <v>Lira</v>
      </c>
      <c r="L9573" t="str">
        <f>_xlfn.XLOOKUP(J9573,dFornecedor!$A$2:$A$6,dFornecedor!$B$2:$B$6)</f>
        <v>Minerva</v>
      </c>
      <c r="M9573" t="str">
        <f>_xlfn.XLOOKUP(G9573,dMateriaPrima!$A$2:$A$12,dMateriaPrima!$B$2:$B$12)</f>
        <v>Poliéster</v>
      </c>
      <c r="N9573" s="2">
        <f>_xlfn.XLOOKUP(G9573,dMateriaPrima!$A$2:$A$12,dMateriaPrima!$C$2:$C$12)</f>
        <v>8</v>
      </c>
      <c r="O9573" s="3">
        <f t="shared" si="745"/>
        <v>88</v>
      </c>
      <c r="P9573" s="4">
        <f t="shared" si="746"/>
        <v>0</v>
      </c>
      <c r="Q9573" s="3">
        <f t="shared" si="747"/>
        <v>88</v>
      </c>
      <c r="R9573" t="str">
        <f t="shared" si="748"/>
        <v>No prazo</v>
      </c>
      <c r="S9573" s="5">
        <f t="shared" si="749"/>
        <v>0</v>
      </c>
    </row>
    <row r="9574" spans="1:19" x14ac:dyDescent="0.25">
      <c r="A9574">
        <v>9573</v>
      </c>
      <c r="B9574" s="1">
        <v>44539</v>
      </c>
      <c r="C9574" s="1">
        <v>44543</v>
      </c>
      <c r="D9574" s="1">
        <v>44546</v>
      </c>
      <c r="E9574" s="1">
        <v>44547</v>
      </c>
      <c r="F9574">
        <v>4</v>
      </c>
      <c r="G9574">
        <v>10</v>
      </c>
      <c r="H9574">
        <v>5</v>
      </c>
      <c r="I9574" s="6">
        <v>0</v>
      </c>
      <c r="J9574">
        <v>1</v>
      </c>
      <c r="K9574" t="str">
        <f>_xlfn.XLOOKUP(fCompras!F9574,dComprador!$A$2:$A$7,dComprador!$B$2:$B$7)</f>
        <v>Lira</v>
      </c>
      <c r="L9574" t="str">
        <f>_xlfn.XLOOKUP(J9574,dFornecedor!$A$2:$A$6,dFornecedor!$B$2:$B$6)</f>
        <v>NorthShore</v>
      </c>
      <c r="M9574" t="str">
        <f>_xlfn.XLOOKUP(G9574,dMateriaPrima!$A$2:$A$12,dMateriaPrima!$B$2:$B$12)</f>
        <v>Pedra Britada</v>
      </c>
      <c r="N9574" s="2">
        <f>_xlfn.XLOOKUP(G9574,dMateriaPrima!$A$2:$A$12,dMateriaPrima!$C$2:$C$12)</f>
        <v>56</v>
      </c>
      <c r="O9574" s="3">
        <f t="shared" si="745"/>
        <v>280</v>
      </c>
      <c r="P9574" s="4">
        <f t="shared" si="746"/>
        <v>0</v>
      </c>
      <c r="Q9574" s="3">
        <f t="shared" si="747"/>
        <v>280</v>
      </c>
      <c r="R9574" t="str">
        <f t="shared" si="748"/>
        <v>Em atraso</v>
      </c>
      <c r="S9574" s="5">
        <f t="shared" si="749"/>
        <v>1</v>
      </c>
    </row>
    <row r="9575" spans="1:19" x14ac:dyDescent="0.25">
      <c r="A9575">
        <v>9574</v>
      </c>
      <c r="B9575" s="1">
        <v>44539</v>
      </c>
      <c r="C9575" s="1">
        <v>44550</v>
      </c>
      <c r="D9575" s="1">
        <v>44550</v>
      </c>
      <c r="E9575" s="1">
        <v>44556</v>
      </c>
      <c r="F9575">
        <v>4</v>
      </c>
      <c r="G9575">
        <v>7</v>
      </c>
      <c r="H9575">
        <v>229</v>
      </c>
      <c r="I9575" s="6">
        <v>0</v>
      </c>
      <c r="J9575">
        <v>1</v>
      </c>
      <c r="K9575" t="str">
        <f>_xlfn.XLOOKUP(fCompras!F9575,dComprador!$A$2:$A$7,dComprador!$B$2:$B$7)</f>
        <v>Lira</v>
      </c>
      <c r="L9575" t="str">
        <f>_xlfn.XLOOKUP(J9575,dFornecedor!$A$2:$A$6,dFornecedor!$B$2:$B$6)</f>
        <v>NorthShore</v>
      </c>
      <c r="M9575" t="str">
        <f>_xlfn.XLOOKUP(G9575,dMateriaPrima!$A$2:$A$12,dMateriaPrima!$B$2:$B$12)</f>
        <v>Poliéster</v>
      </c>
      <c r="N9575" s="2">
        <f>_xlfn.XLOOKUP(G9575,dMateriaPrima!$A$2:$A$12,dMateriaPrima!$C$2:$C$12)</f>
        <v>8</v>
      </c>
      <c r="O9575" s="3">
        <f t="shared" si="745"/>
        <v>1832</v>
      </c>
      <c r="P9575" s="4">
        <f t="shared" si="746"/>
        <v>0</v>
      </c>
      <c r="Q9575" s="3">
        <f t="shared" si="747"/>
        <v>1832</v>
      </c>
      <c r="R9575" t="str">
        <f t="shared" si="748"/>
        <v>Em atraso</v>
      </c>
      <c r="S9575" s="5">
        <f t="shared" si="749"/>
        <v>6</v>
      </c>
    </row>
    <row r="9576" spans="1:19" x14ac:dyDescent="0.25">
      <c r="A9576">
        <v>9575</v>
      </c>
      <c r="B9576" s="1">
        <v>44539</v>
      </c>
      <c r="C9576" s="1">
        <v>44539</v>
      </c>
      <c r="D9576" s="1">
        <v>44558</v>
      </c>
      <c r="E9576" s="1">
        <v>44559</v>
      </c>
      <c r="F9576">
        <v>1</v>
      </c>
      <c r="G9576">
        <v>9</v>
      </c>
      <c r="H9576">
        <v>383</v>
      </c>
      <c r="I9576" s="6">
        <v>0</v>
      </c>
      <c r="J9576">
        <v>2</v>
      </c>
      <c r="K9576" t="str">
        <f>_xlfn.XLOOKUP(fCompras!F9576,dComprador!$A$2:$A$7,dComprador!$B$2:$B$7)</f>
        <v>Alon</v>
      </c>
      <c r="L9576" t="str">
        <f>_xlfn.XLOOKUP(J9576,dFornecedor!$A$2:$A$6,dFornecedor!$B$2:$B$6)</f>
        <v>Minerva</v>
      </c>
      <c r="M9576" t="str">
        <f>_xlfn.XLOOKUP(G9576,dMateriaPrima!$A$2:$A$12,dMateriaPrima!$B$2:$B$12)</f>
        <v>Couro</v>
      </c>
      <c r="N9576" s="2">
        <f>_xlfn.XLOOKUP(G9576,dMateriaPrima!$A$2:$A$12,dMateriaPrima!$C$2:$C$12)</f>
        <v>4.4000000000000004</v>
      </c>
      <c r="O9576" s="3">
        <f t="shared" si="745"/>
        <v>1685.2</v>
      </c>
      <c r="P9576" s="4">
        <f t="shared" si="746"/>
        <v>0</v>
      </c>
      <c r="Q9576" s="3">
        <f t="shared" si="747"/>
        <v>1685.2</v>
      </c>
      <c r="R9576" t="str">
        <f t="shared" si="748"/>
        <v>Em atraso</v>
      </c>
      <c r="S9576" s="5">
        <f t="shared" si="749"/>
        <v>1</v>
      </c>
    </row>
    <row r="9577" spans="1:19" x14ac:dyDescent="0.25">
      <c r="A9577">
        <v>9576</v>
      </c>
      <c r="B9577" s="1">
        <v>44539</v>
      </c>
      <c r="C9577" s="1">
        <v>44550</v>
      </c>
      <c r="D9577" s="1">
        <v>44559</v>
      </c>
      <c r="E9577" s="1">
        <v>44558</v>
      </c>
      <c r="F9577">
        <v>1</v>
      </c>
      <c r="G9577">
        <v>6</v>
      </c>
      <c r="H9577">
        <v>277</v>
      </c>
      <c r="I9577" s="6">
        <v>0</v>
      </c>
      <c r="J9577">
        <v>1</v>
      </c>
      <c r="K9577" t="str">
        <f>_xlfn.XLOOKUP(fCompras!F9577,dComprador!$A$2:$A$7,dComprador!$B$2:$B$7)</f>
        <v>Alon</v>
      </c>
      <c r="L9577" t="str">
        <f>_xlfn.XLOOKUP(J9577,dFornecedor!$A$2:$A$6,dFornecedor!$B$2:$B$6)</f>
        <v>NorthShore</v>
      </c>
      <c r="M9577" t="str">
        <f>_xlfn.XLOOKUP(G9577,dMateriaPrima!$A$2:$A$12,dMateriaPrima!$B$2:$B$12)</f>
        <v>Fio Algodão</v>
      </c>
      <c r="N9577" s="2">
        <f>_xlfn.XLOOKUP(G9577,dMateriaPrima!$A$2:$A$12,dMateriaPrima!$C$2:$C$12)</f>
        <v>55.9</v>
      </c>
      <c r="O9577" s="3">
        <f t="shared" si="745"/>
        <v>15484.3</v>
      </c>
      <c r="P9577" s="4">
        <f t="shared" si="746"/>
        <v>0</v>
      </c>
      <c r="Q9577" s="3">
        <f t="shared" si="747"/>
        <v>15484.3</v>
      </c>
      <c r="R9577" t="str">
        <f t="shared" si="748"/>
        <v>No prazo</v>
      </c>
      <c r="S9577" s="5">
        <f t="shared" si="749"/>
        <v>0</v>
      </c>
    </row>
    <row r="9578" spans="1:19" x14ac:dyDescent="0.25">
      <c r="A9578">
        <v>9577</v>
      </c>
      <c r="B9578" s="1">
        <v>44539</v>
      </c>
      <c r="C9578" s="1">
        <v>44548</v>
      </c>
      <c r="D9578" s="1">
        <v>44558</v>
      </c>
      <c r="E9578" s="1">
        <v>44560</v>
      </c>
      <c r="F9578">
        <v>1</v>
      </c>
      <c r="G9578">
        <v>11</v>
      </c>
      <c r="H9578">
        <v>202</v>
      </c>
      <c r="I9578" s="6">
        <v>0</v>
      </c>
      <c r="J9578">
        <v>3</v>
      </c>
      <c r="K9578" t="str">
        <f>_xlfn.XLOOKUP(fCompras!F9578,dComprador!$A$2:$A$7,dComprador!$B$2:$B$7)</f>
        <v>Alon</v>
      </c>
      <c r="L9578" t="str">
        <f>_xlfn.XLOOKUP(J9578,dFornecedor!$A$2:$A$6,dFornecedor!$B$2:$B$6)</f>
        <v>StepUp</v>
      </c>
      <c r="M9578" t="str">
        <f>_xlfn.XLOOKUP(G9578,dMateriaPrima!$A$2:$A$12,dMateriaPrima!$B$2:$B$12)</f>
        <v>Papel</v>
      </c>
      <c r="N9578" s="2">
        <f>_xlfn.XLOOKUP(G9578,dMateriaPrima!$A$2:$A$12,dMateriaPrima!$C$2:$C$12)</f>
        <v>9</v>
      </c>
      <c r="O9578" s="3">
        <f t="shared" si="745"/>
        <v>1818</v>
      </c>
      <c r="P9578" s="4">
        <f t="shared" si="746"/>
        <v>0</v>
      </c>
      <c r="Q9578" s="3">
        <f t="shared" si="747"/>
        <v>1818</v>
      </c>
      <c r="R9578" t="str">
        <f t="shared" si="748"/>
        <v>Em atraso</v>
      </c>
      <c r="S9578" s="5">
        <f t="shared" si="749"/>
        <v>2</v>
      </c>
    </row>
    <row r="9579" spans="1:19" x14ac:dyDescent="0.25">
      <c r="A9579">
        <v>9578</v>
      </c>
      <c r="B9579" s="1">
        <v>44539</v>
      </c>
      <c r="C9579" s="1">
        <v>44550</v>
      </c>
      <c r="D9579" s="1">
        <v>44557</v>
      </c>
      <c r="E9579" s="1">
        <v>44561</v>
      </c>
      <c r="F9579">
        <v>1</v>
      </c>
      <c r="G9579">
        <v>8</v>
      </c>
      <c r="H9579">
        <v>162</v>
      </c>
      <c r="I9579" s="6">
        <v>0</v>
      </c>
      <c r="J9579">
        <v>1</v>
      </c>
      <c r="K9579" t="str">
        <f>_xlfn.XLOOKUP(fCompras!F9579,dComprador!$A$2:$A$7,dComprador!$B$2:$B$7)</f>
        <v>Alon</v>
      </c>
      <c r="L9579" t="str">
        <f>_xlfn.XLOOKUP(J9579,dFornecedor!$A$2:$A$6,dFornecedor!$B$2:$B$6)</f>
        <v>NorthShore</v>
      </c>
      <c r="M9579" t="str">
        <f>_xlfn.XLOOKUP(G9579,dMateriaPrima!$A$2:$A$12,dMateriaPrima!$B$2:$B$12)</f>
        <v>Cimento</v>
      </c>
      <c r="N9579" s="2">
        <f>_xlfn.XLOOKUP(G9579,dMateriaPrima!$A$2:$A$12,dMateriaPrima!$C$2:$C$12)</f>
        <v>23</v>
      </c>
      <c r="O9579" s="3">
        <f t="shared" si="745"/>
        <v>3726</v>
      </c>
      <c r="P9579" s="4">
        <f t="shared" si="746"/>
        <v>0</v>
      </c>
      <c r="Q9579" s="3">
        <f t="shared" si="747"/>
        <v>3726</v>
      </c>
      <c r="R9579" t="str">
        <f t="shared" si="748"/>
        <v>Em atraso</v>
      </c>
      <c r="S9579" s="5">
        <f t="shared" si="749"/>
        <v>4</v>
      </c>
    </row>
    <row r="9580" spans="1:19" x14ac:dyDescent="0.25">
      <c r="A9580">
        <v>9579</v>
      </c>
      <c r="B9580" s="1">
        <v>44539</v>
      </c>
      <c r="C9580" s="1">
        <v>44539</v>
      </c>
      <c r="D9580" s="1">
        <v>44571</v>
      </c>
      <c r="E9580" s="1">
        <v>44572</v>
      </c>
      <c r="F9580">
        <v>1</v>
      </c>
      <c r="G9580">
        <v>5</v>
      </c>
      <c r="H9580">
        <v>33</v>
      </c>
      <c r="I9580" s="6">
        <v>0</v>
      </c>
      <c r="J9580">
        <v>4</v>
      </c>
      <c r="K9580" t="str">
        <f>_xlfn.XLOOKUP(fCompras!F9580,dComprador!$A$2:$A$7,dComprador!$B$2:$B$7)</f>
        <v>Alon</v>
      </c>
      <c r="L9580" t="str">
        <f>_xlfn.XLOOKUP(J9580,dFornecedor!$A$2:$A$6,dFornecedor!$B$2:$B$6)</f>
        <v>AlphaOmega</v>
      </c>
      <c r="M9580" t="str">
        <f>_xlfn.XLOOKUP(G9580,dMateriaPrima!$A$2:$A$12,dMateriaPrima!$B$2:$B$12)</f>
        <v>Areia</v>
      </c>
      <c r="N9580" s="2">
        <f>_xlfn.XLOOKUP(G9580,dMateriaPrima!$A$2:$A$12,dMateriaPrima!$C$2:$C$12)</f>
        <v>3.59</v>
      </c>
      <c r="O9580" s="3">
        <f t="shared" si="745"/>
        <v>118.47</v>
      </c>
      <c r="P9580" s="4">
        <f t="shared" si="746"/>
        <v>0</v>
      </c>
      <c r="Q9580" s="3">
        <f t="shared" si="747"/>
        <v>118.47</v>
      </c>
      <c r="R9580" t="str">
        <f t="shared" si="748"/>
        <v>Em atraso</v>
      </c>
      <c r="S9580" s="5">
        <f t="shared" si="749"/>
        <v>1</v>
      </c>
    </row>
    <row r="9581" spans="1:19" x14ac:dyDescent="0.25">
      <c r="A9581">
        <v>9580</v>
      </c>
      <c r="B9581" s="1">
        <v>44539</v>
      </c>
      <c r="C9581" s="1">
        <v>44547</v>
      </c>
      <c r="D9581" s="1">
        <v>44560</v>
      </c>
      <c r="E9581" s="1">
        <v>44564</v>
      </c>
      <c r="F9581">
        <v>1</v>
      </c>
      <c r="G9581">
        <v>5</v>
      </c>
      <c r="H9581">
        <v>228</v>
      </c>
      <c r="I9581" s="6">
        <v>0</v>
      </c>
      <c r="J9581">
        <v>2</v>
      </c>
      <c r="K9581" t="str">
        <f>_xlfn.XLOOKUP(fCompras!F9581,dComprador!$A$2:$A$7,dComprador!$B$2:$B$7)</f>
        <v>Alon</v>
      </c>
      <c r="L9581" t="str">
        <f>_xlfn.XLOOKUP(J9581,dFornecedor!$A$2:$A$6,dFornecedor!$B$2:$B$6)</f>
        <v>Minerva</v>
      </c>
      <c r="M9581" t="str">
        <f>_xlfn.XLOOKUP(G9581,dMateriaPrima!$A$2:$A$12,dMateriaPrima!$B$2:$B$12)</f>
        <v>Areia</v>
      </c>
      <c r="N9581" s="2">
        <f>_xlfn.XLOOKUP(G9581,dMateriaPrima!$A$2:$A$12,dMateriaPrima!$C$2:$C$12)</f>
        <v>3.59</v>
      </c>
      <c r="O9581" s="3">
        <f t="shared" si="745"/>
        <v>818.52</v>
      </c>
      <c r="P9581" s="4">
        <f t="shared" si="746"/>
        <v>0</v>
      </c>
      <c r="Q9581" s="3">
        <f t="shared" si="747"/>
        <v>818.52</v>
      </c>
      <c r="R9581" t="str">
        <f t="shared" si="748"/>
        <v>Em atraso</v>
      </c>
      <c r="S9581" s="5">
        <f t="shared" si="749"/>
        <v>4</v>
      </c>
    </row>
    <row r="9582" spans="1:19" x14ac:dyDescent="0.25">
      <c r="A9582">
        <v>9581</v>
      </c>
      <c r="B9582" s="1">
        <v>44540</v>
      </c>
      <c r="C9582" s="1">
        <v>44544</v>
      </c>
      <c r="D9582" s="1">
        <v>44547</v>
      </c>
      <c r="E9582" s="1">
        <v>44548</v>
      </c>
      <c r="F9582">
        <v>4</v>
      </c>
      <c r="G9582">
        <v>8</v>
      </c>
      <c r="H9582">
        <v>105</v>
      </c>
      <c r="I9582" s="6">
        <v>0</v>
      </c>
      <c r="J9582">
        <v>1</v>
      </c>
      <c r="K9582" t="str">
        <f>_xlfn.XLOOKUP(fCompras!F9582,dComprador!$A$2:$A$7,dComprador!$B$2:$B$7)</f>
        <v>Lira</v>
      </c>
      <c r="L9582" t="str">
        <f>_xlfn.XLOOKUP(J9582,dFornecedor!$A$2:$A$6,dFornecedor!$B$2:$B$6)</f>
        <v>NorthShore</v>
      </c>
      <c r="M9582" t="str">
        <f>_xlfn.XLOOKUP(G9582,dMateriaPrima!$A$2:$A$12,dMateriaPrima!$B$2:$B$12)</f>
        <v>Cimento</v>
      </c>
      <c r="N9582" s="2">
        <f>_xlfn.XLOOKUP(G9582,dMateriaPrima!$A$2:$A$12,dMateriaPrima!$C$2:$C$12)</f>
        <v>23</v>
      </c>
      <c r="O9582" s="3">
        <f t="shared" si="745"/>
        <v>2415</v>
      </c>
      <c r="P9582" s="4">
        <f t="shared" si="746"/>
        <v>0</v>
      </c>
      <c r="Q9582" s="3">
        <f t="shared" si="747"/>
        <v>2415</v>
      </c>
      <c r="R9582" t="str">
        <f t="shared" si="748"/>
        <v>Em atraso</v>
      </c>
      <c r="S9582" s="5">
        <f t="shared" si="749"/>
        <v>1</v>
      </c>
    </row>
    <row r="9583" spans="1:19" x14ac:dyDescent="0.25">
      <c r="A9583">
        <v>9582</v>
      </c>
      <c r="B9583" s="1">
        <v>44540</v>
      </c>
      <c r="C9583" s="1">
        <v>44540</v>
      </c>
      <c r="D9583" s="1">
        <v>44547</v>
      </c>
      <c r="E9583" s="1">
        <v>44548</v>
      </c>
      <c r="F9583">
        <v>4</v>
      </c>
      <c r="G9583">
        <v>7</v>
      </c>
      <c r="H9583">
        <v>1</v>
      </c>
      <c r="I9583" s="6">
        <v>0</v>
      </c>
      <c r="J9583">
        <v>2</v>
      </c>
      <c r="K9583" t="str">
        <f>_xlfn.XLOOKUP(fCompras!F9583,dComprador!$A$2:$A$7,dComprador!$B$2:$B$7)</f>
        <v>Lira</v>
      </c>
      <c r="L9583" t="str">
        <f>_xlfn.XLOOKUP(J9583,dFornecedor!$A$2:$A$6,dFornecedor!$B$2:$B$6)</f>
        <v>Minerva</v>
      </c>
      <c r="M9583" t="str">
        <f>_xlfn.XLOOKUP(G9583,dMateriaPrima!$A$2:$A$12,dMateriaPrima!$B$2:$B$12)</f>
        <v>Poliéster</v>
      </c>
      <c r="N9583" s="2">
        <f>_xlfn.XLOOKUP(G9583,dMateriaPrima!$A$2:$A$12,dMateriaPrima!$C$2:$C$12)</f>
        <v>8</v>
      </c>
      <c r="O9583" s="3">
        <f t="shared" si="745"/>
        <v>8</v>
      </c>
      <c r="P9583" s="4">
        <f t="shared" si="746"/>
        <v>0</v>
      </c>
      <c r="Q9583" s="3">
        <f t="shared" si="747"/>
        <v>8</v>
      </c>
      <c r="R9583" t="str">
        <f t="shared" si="748"/>
        <v>Em atraso</v>
      </c>
      <c r="S9583" s="5">
        <f t="shared" si="749"/>
        <v>1</v>
      </c>
    </row>
    <row r="9584" spans="1:19" x14ac:dyDescent="0.25">
      <c r="A9584">
        <v>9583</v>
      </c>
      <c r="B9584" s="1">
        <v>44540</v>
      </c>
      <c r="C9584" s="1">
        <v>44547</v>
      </c>
      <c r="D9584" s="1">
        <v>44550</v>
      </c>
      <c r="E9584" s="1">
        <v>44556</v>
      </c>
      <c r="F9584">
        <v>4</v>
      </c>
      <c r="G9584">
        <v>6</v>
      </c>
      <c r="H9584">
        <v>196</v>
      </c>
      <c r="I9584" s="6">
        <v>0</v>
      </c>
      <c r="J9584">
        <v>5</v>
      </c>
      <c r="K9584" t="str">
        <f>_xlfn.XLOOKUP(fCompras!F9584,dComprador!$A$2:$A$7,dComprador!$B$2:$B$7)</f>
        <v>Lira</v>
      </c>
      <c r="L9584" t="str">
        <f>_xlfn.XLOOKUP(J9584,dFornecedor!$A$2:$A$6,dFornecedor!$B$2:$B$6)</f>
        <v>Atlas</v>
      </c>
      <c r="M9584" t="str">
        <f>_xlfn.XLOOKUP(G9584,dMateriaPrima!$A$2:$A$12,dMateriaPrima!$B$2:$B$12)</f>
        <v>Fio Algodão</v>
      </c>
      <c r="N9584" s="2">
        <f>_xlfn.XLOOKUP(G9584,dMateriaPrima!$A$2:$A$12,dMateriaPrima!$C$2:$C$12)</f>
        <v>55.9</v>
      </c>
      <c r="O9584" s="3">
        <f t="shared" si="745"/>
        <v>10956.4</v>
      </c>
      <c r="P9584" s="4">
        <f t="shared" si="746"/>
        <v>0</v>
      </c>
      <c r="Q9584" s="3">
        <f t="shared" si="747"/>
        <v>10956.4</v>
      </c>
      <c r="R9584" t="str">
        <f t="shared" si="748"/>
        <v>Em atraso</v>
      </c>
      <c r="S9584" s="5">
        <f t="shared" si="749"/>
        <v>6</v>
      </c>
    </row>
    <row r="9585" spans="1:19" x14ac:dyDescent="0.25">
      <c r="A9585">
        <v>9584</v>
      </c>
      <c r="B9585" s="1">
        <v>44540</v>
      </c>
      <c r="C9585" s="1">
        <v>44540</v>
      </c>
      <c r="D9585" s="1">
        <v>44559</v>
      </c>
      <c r="E9585" s="1">
        <v>44563</v>
      </c>
      <c r="F9585">
        <v>1</v>
      </c>
      <c r="G9585">
        <v>6</v>
      </c>
      <c r="H9585">
        <v>358</v>
      </c>
      <c r="I9585" s="6">
        <v>0</v>
      </c>
      <c r="J9585">
        <v>2</v>
      </c>
      <c r="K9585" t="str">
        <f>_xlfn.XLOOKUP(fCompras!F9585,dComprador!$A$2:$A$7,dComprador!$B$2:$B$7)</f>
        <v>Alon</v>
      </c>
      <c r="L9585" t="str">
        <f>_xlfn.XLOOKUP(J9585,dFornecedor!$A$2:$A$6,dFornecedor!$B$2:$B$6)</f>
        <v>Minerva</v>
      </c>
      <c r="M9585" t="str">
        <f>_xlfn.XLOOKUP(G9585,dMateriaPrima!$A$2:$A$12,dMateriaPrima!$B$2:$B$12)</f>
        <v>Fio Algodão</v>
      </c>
      <c r="N9585" s="2">
        <f>_xlfn.XLOOKUP(G9585,dMateriaPrima!$A$2:$A$12,dMateriaPrima!$C$2:$C$12)</f>
        <v>55.9</v>
      </c>
      <c r="O9585" s="3">
        <f t="shared" si="745"/>
        <v>20012.2</v>
      </c>
      <c r="P9585" s="4">
        <f t="shared" si="746"/>
        <v>0</v>
      </c>
      <c r="Q9585" s="3">
        <f t="shared" si="747"/>
        <v>20012.2</v>
      </c>
      <c r="R9585" t="str">
        <f t="shared" si="748"/>
        <v>Em atraso</v>
      </c>
      <c r="S9585" s="5">
        <f t="shared" si="749"/>
        <v>4</v>
      </c>
    </row>
    <row r="9586" spans="1:19" x14ac:dyDescent="0.25">
      <c r="A9586">
        <v>9585</v>
      </c>
      <c r="B9586" s="1">
        <v>44540</v>
      </c>
      <c r="C9586" s="1">
        <v>44540</v>
      </c>
      <c r="D9586" s="1">
        <v>44558</v>
      </c>
      <c r="E9586" s="1">
        <v>44560</v>
      </c>
      <c r="F9586">
        <v>1</v>
      </c>
      <c r="G9586">
        <v>8</v>
      </c>
      <c r="H9586">
        <v>129</v>
      </c>
      <c r="I9586" s="6">
        <v>0</v>
      </c>
      <c r="J9586">
        <v>2</v>
      </c>
      <c r="K9586" t="str">
        <f>_xlfn.XLOOKUP(fCompras!F9586,dComprador!$A$2:$A$7,dComprador!$B$2:$B$7)</f>
        <v>Alon</v>
      </c>
      <c r="L9586" t="str">
        <f>_xlfn.XLOOKUP(J9586,dFornecedor!$A$2:$A$6,dFornecedor!$B$2:$B$6)</f>
        <v>Minerva</v>
      </c>
      <c r="M9586" t="str">
        <f>_xlfn.XLOOKUP(G9586,dMateriaPrima!$A$2:$A$12,dMateriaPrima!$B$2:$B$12)</f>
        <v>Cimento</v>
      </c>
      <c r="N9586" s="2">
        <f>_xlfn.XLOOKUP(G9586,dMateriaPrima!$A$2:$A$12,dMateriaPrima!$C$2:$C$12)</f>
        <v>23</v>
      </c>
      <c r="O9586" s="3">
        <f t="shared" si="745"/>
        <v>2967</v>
      </c>
      <c r="P9586" s="4">
        <f t="shared" si="746"/>
        <v>0</v>
      </c>
      <c r="Q9586" s="3">
        <f t="shared" si="747"/>
        <v>2967</v>
      </c>
      <c r="R9586" t="str">
        <f t="shared" si="748"/>
        <v>Em atraso</v>
      </c>
      <c r="S9586" s="5">
        <f t="shared" si="749"/>
        <v>2</v>
      </c>
    </row>
    <row r="9587" spans="1:19" x14ac:dyDescent="0.25">
      <c r="A9587">
        <v>9586</v>
      </c>
      <c r="B9587" s="1">
        <v>44540</v>
      </c>
      <c r="C9587" s="1">
        <v>44543</v>
      </c>
      <c r="D9587" s="1">
        <v>44568</v>
      </c>
      <c r="E9587" s="1">
        <v>44571</v>
      </c>
      <c r="F9587">
        <v>1</v>
      </c>
      <c r="G9587">
        <v>6</v>
      </c>
      <c r="H9587">
        <v>24</v>
      </c>
      <c r="I9587" s="6">
        <v>0</v>
      </c>
      <c r="J9587">
        <v>1</v>
      </c>
      <c r="K9587" t="str">
        <f>_xlfn.XLOOKUP(fCompras!F9587,dComprador!$A$2:$A$7,dComprador!$B$2:$B$7)</f>
        <v>Alon</v>
      </c>
      <c r="L9587" t="str">
        <f>_xlfn.XLOOKUP(J9587,dFornecedor!$A$2:$A$6,dFornecedor!$B$2:$B$6)</f>
        <v>NorthShore</v>
      </c>
      <c r="M9587" t="str">
        <f>_xlfn.XLOOKUP(G9587,dMateriaPrima!$A$2:$A$12,dMateriaPrima!$B$2:$B$12)</f>
        <v>Fio Algodão</v>
      </c>
      <c r="N9587" s="2">
        <f>_xlfn.XLOOKUP(G9587,dMateriaPrima!$A$2:$A$12,dMateriaPrima!$C$2:$C$12)</f>
        <v>55.9</v>
      </c>
      <c r="O9587" s="3">
        <f t="shared" si="745"/>
        <v>1341.6</v>
      </c>
      <c r="P9587" s="4">
        <f t="shared" si="746"/>
        <v>0</v>
      </c>
      <c r="Q9587" s="3">
        <f t="shared" si="747"/>
        <v>1341.6</v>
      </c>
      <c r="R9587" t="str">
        <f t="shared" si="748"/>
        <v>Em atraso</v>
      </c>
      <c r="S9587" s="5">
        <f t="shared" si="749"/>
        <v>3</v>
      </c>
    </row>
    <row r="9588" spans="1:19" x14ac:dyDescent="0.25">
      <c r="A9588">
        <v>9587</v>
      </c>
      <c r="B9588" s="1">
        <v>44540</v>
      </c>
      <c r="C9588" s="1">
        <v>44541</v>
      </c>
      <c r="D9588" s="1">
        <v>44569</v>
      </c>
      <c r="E9588" s="1">
        <v>44572</v>
      </c>
      <c r="F9588">
        <v>1</v>
      </c>
      <c r="G9588">
        <v>8</v>
      </c>
      <c r="H9588">
        <v>7</v>
      </c>
      <c r="I9588" s="6">
        <v>0</v>
      </c>
      <c r="J9588">
        <v>3</v>
      </c>
      <c r="K9588" t="str">
        <f>_xlfn.XLOOKUP(fCompras!F9588,dComprador!$A$2:$A$7,dComprador!$B$2:$B$7)</f>
        <v>Alon</v>
      </c>
      <c r="L9588" t="str">
        <f>_xlfn.XLOOKUP(J9588,dFornecedor!$A$2:$A$6,dFornecedor!$B$2:$B$6)</f>
        <v>StepUp</v>
      </c>
      <c r="M9588" t="str">
        <f>_xlfn.XLOOKUP(G9588,dMateriaPrima!$A$2:$A$12,dMateriaPrima!$B$2:$B$12)</f>
        <v>Cimento</v>
      </c>
      <c r="N9588" s="2">
        <f>_xlfn.XLOOKUP(G9588,dMateriaPrima!$A$2:$A$12,dMateriaPrima!$C$2:$C$12)</f>
        <v>23</v>
      </c>
      <c r="O9588" s="3">
        <f t="shared" si="745"/>
        <v>161</v>
      </c>
      <c r="P9588" s="4">
        <f t="shared" si="746"/>
        <v>0</v>
      </c>
      <c r="Q9588" s="3">
        <f t="shared" si="747"/>
        <v>161</v>
      </c>
      <c r="R9588" t="str">
        <f t="shared" si="748"/>
        <v>Em atraso</v>
      </c>
      <c r="S9588" s="5">
        <f t="shared" si="749"/>
        <v>3</v>
      </c>
    </row>
    <row r="9589" spans="1:19" x14ac:dyDescent="0.25">
      <c r="A9589">
        <v>9588</v>
      </c>
      <c r="B9589" s="1">
        <v>44540</v>
      </c>
      <c r="C9589" s="1">
        <v>44549</v>
      </c>
      <c r="D9589" s="1">
        <v>44574</v>
      </c>
      <c r="E9589" s="1">
        <v>44574</v>
      </c>
      <c r="F9589">
        <v>1</v>
      </c>
      <c r="G9589">
        <v>6</v>
      </c>
      <c r="H9589">
        <v>32</v>
      </c>
      <c r="I9589" s="6">
        <v>0</v>
      </c>
      <c r="J9589">
        <v>2</v>
      </c>
      <c r="K9589" t="str">
        <f>_xlfn.XLOOKUP(fCompras!F9589,dComprador!$A$2:$A$7,dComprador!$B$2:$B$7)</f>
        <v>Alon</v>
      </c>
      <c r="L9589" t="str">
        <f>_xlfn.XLOOKUP(J9589,dFornecedor!$A$2:$A$6,dFornecedor!$B$2:$B$6)</f>
        <v>Minerva</v>
      </c>
      <c r="M9589" t="str">
        <f>_xlfn.XLOOKUP(G9589,dMateriaPrima!$A$2:$A$12,dMateriaPrima!$B$2:$B$12)</f>
        <v>Fio Algodão</v>
      </c>
      <c r="N9589" s="2">
        <f>_xlfn.XLOOKUP(G9589,dMateriaPrima!$A$2:$A$12,dMateriaPrima!$C$2:$C$12)</f>
        <v>55.9</v>
      </c>
      <c r="O9589" s="3">
        <f t="shared" si="745"/>
        <v>1788.8</v>
      </c>
      <c r="P9589" s="4">
        <f t="shared" si="746"/>
        <v>0</v>
      </c>
      <c r="Q9589" s="3">
        <f t="shared" si="747"/>
        <v>1788.8</v>
      </c>
      <c r="R9589" t="str">
        <f t="shared" si="748"/>
        <v>No prazo</v>
      </c>
      <c r="S9589" s="5">
        <f t="shared" si="749"/>
        <v>0</v>
      </c>
    </row>
    <row r="9590" spans="1:19" x14ac:dyDescent="0.25">
      <c r="A9590">
        <v>9589</v>
      </c>
      <c r="B9590" s="1">
        <v>44540</v>
      </c>
      <c r="C9590" s="1">
        <v>44547</v>
      </c>
      <c r="D9590" s="1">
        <v>44572</v>
      </c>
      <c r="E9590" s="1">
        <v>44575</v>
      </c>
      <c r="F9590">
        <v>1</v>
      </c>
      <c r="G9590">
        <v>6</v>
      </c>
      <c r="H9590">
        <v>147</v>
      </c>
      <c r="I9590" s="6">
        <v>0</v>
      </c>
      <c r="J9590">
        <v>2</v>
      </c>
      <c r="K9590" t="str">
        <f>_xlfn.XLOOKUP(fCompras!F9590,dComprador!$A$2:$A$7,dComprador!$B$2:$B$7)</f>
        <v>Alon</v>
      </c>
      <c r="L9590" t="str">
        <f>_xlfn.XLOOKUP(J9590,dFornecedor!$A$2:$A$6,dFornecedor!$B$2:$B$6)</f>
        <v>Minerva</v>
      </c>
      <c r="M9590" t="str">
        <f>_xlfn.XLOOKUP(G9590,dMateriaPrima!$A$2:$A$12,dMateriaPrima!$B$2:$B$12)</f>
        <v>Fio Algodão</v>
      </c>
      <c r="N9590" s="2">
        <f>_xlfn.XLOOKUP(G9590,dMateriaPrima!$A$2:$A$12,dMateriaPrima!$C$2:$C$12)</f>
        <v>55.9</v>
      </c>
      <c r="O9590" s="3">
        <f t="shared" si="745"/>
        <v>8217.2999999999993</v>
      </c>
      <c r="P9590" s="4">
        <f t="shared" si="746"/>
        <v>0</v>
      </c>
      <c r="Q9590" s="3">
        <f t="shared" si="747"/>
        <v>8217.2999999999993</v>
      </c>
      <c r="R9590" t="str">
        <f t="shared" si="748"/>
        <v>Em atraso</v>
      </c>
      <c r="S9590" s="5">
        <f t="shared" si="749"/>
        <v>3</v>
      </c>
    </row>
    <row r="9591" spans="1:19" x14ac:dyDescent="0.25">
      <c r="A9591">
        <v>9590</v>
      </c>
      <c r="B9591" s="1">
        <v>44540</v>
      </c>
      <c r="C9591" s="1">
        <v>44548</v>
      </c>
      <c r="D9591" s="1">
        <v>44562</v>
      </c>
      <c r="E9591" s="1">
        <v>44565</v>
      </c>
      <c r="F9591">
        <v>1</v>
      </c>
      <c r="G9591">
        <v>8</v>
      </c>
      <c r="H9591">
        <v>156</v>
      </c>
      <c r="I9591" s="6">
        <v>0</v>
      </c>
      <c r="J9591">
        <v>2</v>
      </c>
      <c r="K9591" t="str">
        <f>_xlfn.XLOOKUP(fCompras!F9591,dComprador!$A$2:$A$7,dComprador!$B$2:$B$7)</f>
        <v>Alon</v>
      </c>
      <c r="L9591" t="str">
        <f>_xlfn.XLOOKUP(J9591,dFornecedor!$A$2:$A$6,dFornecedor!$B$2:$B$6)</f>
        <v>Minerva</v>
      </c>
      <c r="M9591" t="str">
        <f>_xlfn.XLOOKUP(G9591,dMateriaPrima!$A$2:$A$12,dMateriaPrima!$B$2:$B$12)</f>
        <v>Cimento</v>
      </c>
      <c r="N9591" s="2">
        <f>_xlfn.XLOOKUP(G9591,dMateriaPrima!$A$2:$A$12,dMateriaPrima!$C$2:$C$12)</f>
        <v>23</v>
      </c>
      <c r="O9591" s="3">
        <f t="shared" si="745"/>
        <v>3588</v>
      </c>
      <c r="P9591" s="4">
        <f t="shared" si="746"/>
        <v>0</v>
      </c>
      <c r="Q9591" s="3">
        <f t="shared" si="747"/>
        <v>3588</v>
      </c>
      <c r="R9591" t="str">
        <f t="shared" si="748"/>
        <v>Em atraso</v>
      </c>
      <c r="S9591" s="5">
        <f t="shared" si="749"/>
        <v>3</v>
      </c>
    </row>
    <row r="9592" spans="1:19" x14ac:dyDescent="0.25">
      <c r="A9592">
        <v>9591</v>
      </c>
      <c r="B9592" s="1">
        <v>44541</v>
      </c>
      <c r="C9592" s="1">
        <v>44546</v>
      </c>
      <c r="D9592" s="1">
        <v>44573</v>
      </c>
      <c r="E9592" s="1">
        <v>44577</v>
      </c>
      <c r="F9592">
        <v>1</v>
      </c>
      <c r="G9592">
        <v>8</v>
      </c>
      <c r="H9592">
        <v>123</v>
      </c>
      <c r="I9592" s="6">
        <v>0</v>
      </c>
      <c r="J9592">
        <v>1</v>
      </c>
      <c r="K9592" t="str">
        <f>_xlfn.XLOOKUP(fCompras!F9592,dComprador!$A$2:$A$7,dComprador!$B$2:$B$7)</f>
        <v>Alon</v>
      </c>
      <c r="L9592" t="str">
        <f>_xlfn.XLOOKUP(J9592,dFornecedor!$A$2:$A$6,dFornecedor!$B$2:$B$6)</f>
        <v>NorthShore</v>
      </c>
      <c r="M9592" t="str">
        <f>_xlfn.XLOOKUP(G9592,dMateriaPrima!$A$2:$A$12,dMateriaPrima!$B$2:$B$12)</f>
        <v>Cimento</v>
      </c>
      <c r="N9592" s="2">
        <f>_xlfn.XLOOKUP(G9592,dMateriaPrima!$A$2:$A$12,dMateriaPrima!$C$2:$C$12)</f>
        <v>23</v>
      </c>
      <c r="O9592" s="3">
        <f t="shared" si="745"/>
        <v>2829</v>
      </c>
      <c r="P9592" s="4">
        <f t="shared" si="746"/>
        <v>0</v>
      </c>
      <c r="Q9592" s="3">
        <f t="shared" si="747"/>
        <v>2829</v>
      </c>
      <c r="R9592" t="str">
        <f t="shared" si="748"/>
        <v>Em atraso</v>
      </c>
      <c r="S9592" s="5">
        <f t="shared" si="749"/>
        <v>4</v>
      </c>
    </row>
    <row r="9593" spans="1:19" x14ac:dyDescent="0.25">
      <c r="A9593">
        <v>9592</v>
      </c>
      <c r="B9593" s="1">
        <v>44541</v>
      </c>
      <c r="C9593" s="1">
        <v>44549</v>
      </c>
      <c r="D9593" s="1">
        <v>44552</v>
      </c>
      <c r="E9593" s="1">
        <v>44557</v>
      </c>
      <c r="F9593">
        <v>4</v>
      </c>
      <c r="G9593">
        <v>4</v>
      </c>
      <c r="H9593">
        <v>7</v>
      </c>
      <c r="I9593" s="6">
        <v>0</v>
      </c>
      <c r="J9593">
        <v>2</v>
      </c>
      <c r="K9593" t="str">
        <f>_xlfn.XLOOKUP(fCompras!F9593,dComprador!$A$2:$A$7,dComprador!$B$2:$B$7)</f>
        <v>Lira</v>
      </c>
      <c r="L9593" t="str">
        <f>_xlfn.XLOOKUP(J9593,dFornecedor!$A$2:$A$6,dFornecedor!$B$2:$B$6)</f>
        <v>Minerva</v>
      </c>
      <c r="M9593" t="str">
        <f>_xlfn.XLOOKUP(G9593,dMateriaPrima!$A$2:$A$12,dMateriaPrima!$B$2:$B$12)</f>
        <v>Madeira</v>
      </c>
      <c r="N9593" s="2">
        <f>_xlfn.XLOOKUP(G9593,dMateriaPrima!$A$2:$A$12,dMateriaPrima!$C$2:$C$12)</f>
        <v>168</v>
      </c>
      <c r="O9593" s="3">
        <f t="shared" si="745"/>
        <v>1176</v>
      </c>
      <c r="P9593" s="4">
        <f t="shared" si="746"/>
        <v>0</v>
      </c>
      <c r="Q9593" s="3">
        <f t="shared" si="747"/>
        <v>1176</v>
      </c>
      <c r="R9593" t="str">
        <f t="shared" si="748"/>
        <v>Em atraso</v>
      </c>
      <c r="S9593" s="5">
        <f t="shared" si="749"/>
        <v>5</v>
      </c>
    </row>
    <row r="9594" spans="1:19" x14ac:dyDescent="0.25">
      <c r="A9594">
        <v>9593</v>
      </c>
      <c r="B9594" s="1">
        <v>44541</v>
      </c>
      <c r="C9594" s="1">
        <v>44546</v>
      </c>
      <c r="D9594" s="1">
        <v>44550</v>
      </c>
      <c r="E9594" s="1">
        <v>44550</v>
      </c>
      <c r="F9594">
        <v>4</v>
      </c>
      <c r="G9594">
        <v>6</v>
      </c>
      <c r="H9594">
        <v>185</v>
      </c>
      <c r="I9594" s="6">
        <v>0</v>
      </c>
      <c r="J9594">
        <v>1</v>
      </c>
      <c r="K9594" t="str">
        <f>_xlfn.XLOOKUP(fCompras!F9594,dComprador!$A$2:$A$7,dComprador!$B$2:$B$7)</f>
        <v>Lira</v>
      </c>
      <c r="L9594" t="str">
        <f>_xlfn.XLOOKUP(J9594,dFornecedor!$A$2:$A$6,dFornecedor!$B$2:$B$6)</f>
        <v>NorthShore</v>
      </c>
      <c r="M9594" t="str">
        <f>_xlfn.XLOOKUP(G9594,dMateriaPrima!$A$2:$A$12,dMateriaPrima!$B$2:$B$12)</f>
        <v>Fio Algodão</v>
      </c>
      <c r="N9594" s="2">
        <f>_xlfn.XLOOKUP(G9594,dMateriaPrima!$A$2:$A$12,dMateriaPrima!$C$2:$C$12)</f>
        <v>55.9</v>
      </c>
      <c r="O9594" s="3">
        <f t="shared" si="745"/>
        <v>10341.5</v>
      </c>
      <c r="P9594" s="4">
        <f t="shared" si="746"/>
        <v>0</v>
      </c>
      <c r="Q9594" s="3">
        <f t="shared" si="747"/>
        <v>10341.5</v>
      </c>
      <c r="R9594" t="str">
        <f t="shared" si="748"/>
        <v>No prazo</v>
      </c>
      <c r="S9594" s="5">
        <f t="shared" si="749"/>
        <v>0</v>
      </c>
    </row>
    <row r="9595" spans="1:19" x14ac:dyDescent="0.25">
      <c r="A9595">
        <v>9594</v>
      </c>
      <c r="B9595" s="1">
        <v>44541</v>
      </c>
      <c r="C9595" s="1">
        <v>44542</v>
      </c>
      <c r="D9595" s="1">
        <v>44551</v>
      </c>
      <c r="E9595" s="1">
        <v>44550</v>
      </c>
      <c r="F9595">
        <v>4</v>
      </c>
      <c r="G9595">
        <v>7</v>
      </c>
      <c r="H9595">
        <v>111</v>
      </c>
      <c r="I9595" s="6">
        <v>0</v>
      </c>
      <c r="J9595">
        <v>4</v>
      </c>
      <c r="K9595" t="str">
        <f>_xlfn.XLOOKUP(fCompras!F9595,dComprador!$A$2:$A$7,dComprador!$B$2:$B$7)</f>
        <v>Lira</v>
      </c>
      <c r="L9595" t="str">
        <f>_xlfn.XLOOKUP(J9595,dFornecedor!$A$2:$A$6,dFornecedor!$B$2:$B$6)</f>
        <v>AlphaOmega</v>
      </c>
      <c r="M9595" t="str">
        <f>_xlfn.XLOOKUP(G9595,dMateriaPrima!$A$2:$A$12,dMateriaPrima!$B$2:$B$12)</f>
        <v>Poliéster</v>
      </c>
      <c r="N9595" s="2">
        <f>_xlfn.XLOOKUP(G9595,dMateriaPrima!$A$2:$A$12,dMateriaPrima!$C$2:$C$12)</f>
        <v>8</v>
      </c>
      <c r="O9595" s="3">
        <f t="shared" si="745"/>
        <v>888</v>
      </c>
      <c r="P9595" s="4">
        <f t="shared" si="746"/>
        <v>0</v>
      </c>
      <c r="Q9595" s="3">
        <f t="shared" si="747"/>
        <v>888</v>
      </c>
      <c r="R9595" t="str">
        <f t="shared" si="748"/>
        <v>No prazo</v>
      </c>
      <c r="S9595" s="5">
        <f t="shared" si="749"/>
        <v>0</v>
      </c>
    </row>
    <row r="9596" spans="1:19" x14ac:dyDescent="0.25">
      <c r="A9596">
        <v>9595</v>
      </c>
      <c r="B9596" s="1">
        <v>44541</v>
      </c>
      <c r="C9596" s="1">
        <v>44549</v>
      </c>
      <c r="D9596" s="1">
        <v>44552</v>
      </c>
      <c r="E9596" s="1">
        <v>44554</v>
      </c>
      <c r="F9596">
        <v>4</v>
      </c>
      <c r="G9596">
        <v>6</v>
      </c>
      <c r="H9596">
        <v>85</v>
      </c>
      <c r="I9596" s="6">
        <v>0</v>
      </c>
      <c r="J9596">
        <v>2</v>
      </c>
      <c r="K9596" t="str">
        <f>_xlfn.XLOOKUP(fCompras!F9596,dComprador!$A$2:$A$7,dComprador!$B$2:$B$7)</f>
        <v>Lira</v>
      </c>
      <c r="L9596" t="str">
        <f>_xlfn.XLOOKUP(J9596,dFornecedor!$A$2:$A$6,dFornecedor!$B$2:$B$6)</f>
        <v>Minerva</v>
      </c>
      <c r="M9596" t="str">
        <f>_xlfn.XLOOKUP(G9596,dMateriaPrima!$A$2:$A$12,dMateriaPrima!$B$2:$B$12)</f>
        <v>Fio Algodão</v>
      </c>
      <c r="N9596" s="2">
        <f>_xlfn.XLOOKUP(G9596,dMateriaPrima!$A$2:$A$12,dMateriaPrima!$C$2:$C$12)</f>
        <v>55.9</v>
      </c>
      <c r="O9596" s="3">
        <f t="shared" si="745"/>
        <v>4751.5</v>
      </c>
      <c r="P9596" s="4">
        <f t="shared" si="746"/>
        <v>0</v>
      </c>
      <c r="Q9596" s="3">
        <f t="shared" si="747"/>
        <v>4751.5</v>
      </c>
      <c r="R9596" t="str">
        <f t="shared" si="748"/>
        <v>Em atraso</v>
      </c>
      <c r="S9596" s="5">
        <f t="shared" si="749"/>
        <v>2</v>
      </c>
    </row>
    <row r="9597" spans="1:19" x14ac:dyDescent="0.25">
      <c r="A9597">
        <v>9596</v>
      </c>
      <c r="B9597" s="1">
        <v>44541</v>
      </c>
      <c r="C9597" s="1">
        <v>44543</v>
      </c>
      <c r="D9597" s="1">
        <v>44561</v>
      </c>
      <c r="E9597" s="1">
        <v>44562</v>
      </c>
      <c r="F9597">
        <v>1</v>
      </c>
      <c r="G9597">
        <v>7</v>
      </c>
      <c r="H9597">
        <v>313</v>
      </c>
      <c r="I9597" s="6">
        <v>0</v>
      </c>
      <c r="J9597">
        <v>2</v>
      </c>
      <c r="K9597" t="str">
        <f>_xlfn.XLOOKUP(fCompras!F9597,dComprador!$A$2:$A$7,dComprador!$B$2:$B$7)</f>
        <v>Alon</v>
      </c>
      <c r="L9597" t="str">
        <f>_xlfn.XLOOKUP(J9597,dFornecedor!$A$2:$A$6,dFornecedor!$B$2:$B$6)</f>
        <v>Minerva</v>
      </c>
      <c r="M9597" t="str">
        <f>_xlfn.XLOOKUP(G9597,dMateriaPrima!$A$2:$A$12,dMateriaPrima!$B$2:$B$12)</f>
        <v>Poliéster</v>
      </c>
      <c r="N9597" s="2">
        <f>_xlfn.XLOOKUP(G9597,dMateriaPrima!$A$2:$A$12,dMateriaPrima!$C$2:$C$12)</f>
        <v>8</v>
      </c>
      <c r="O9597" s="3">
        <f t="shared" si="745"/>
        <v>2504</v>
      </c>
      <c r="P9597" s="4">
        <f t="shared" si="746"/>
        <v>0</v>
      </c>
      <c r="Q9597" s="3">
        <f t="shared" si="747"/>
        <v>2504</v>
      </c>
      <c r="R9597" t="str">
        <f t="shared" si="748"/>
        <v>Em atraso</v>
      </c>
      <c r="S9597" s="5">
        <f t="shared" si="749"/>
        <v>1</v>
      </c>
    </row>
    <row r="9598" spans="1:19" x14ac:dyDescent="0.25">
      <c r="A9598">
        <v>9597</v>
      </c>
      <c r="B9598" s="1">
        <v>44541</v>
      </c>
      <c r="C9598" s="1">
        <v>44550</v>
      </c>
      <c r="D9598" s="1">
        <v>44561</v>
      </c>
      <c r="E9598" s="1">
        <v>44563</v>
      </c>
      <c r="F9598">
        <v>1</v>
      </c>
      <c r="G9598">
        <v>11</v>
      </c>
      <c r="H9598">
        <v>173</v>
      </c>
      <c r="I9598" s="6">
        <v>0</v>
      </c>
      <c r="J9598">
        <v>3</v>
      </c>
      <c r="K9598" t="str">
        <f>_xlfn.XLOOKUP(fCompras!F9598,dComprador!$A$2:$A$7,dComprador!$B$2:$B$7)</f>
        <v>Alon</v>
      </c>
      <c r="L9598" t="str">
        <f>_xlfn.XLOOKUP(J9598,dFornecedor!$A$2:$A$6,dFornecedor!$B$2:$B$6)</f>
        <v>StepUp</v>
      </c>
      <c r="M9598" t="str">
        <f>_xlfn.XLOOKUP(G9598,dMateriaPrima!$A$2:$A$12,dMateriaPrima!$B$2:$B$12)</f>
        <v>Papel</v>
      </c>
      <c r="N9598" s="2">
        <f>_xlfn.XLOOKUP(G9598,dMateriaPrima!$A$2:$A$12,dMateriaPrima!$C$2:$C$12)</f>
        <v>9</v>
      </c>
      <c r="O9598" s="3">
        <f t="shared" si="745"/>
        <v>1557</v>
      </c>
      <c r="P9598" s="4">
        <f t="shared" si="746"/>
        <v>0</v>
      </c>
      <c r="Q9598" s="3">
        <f t="shared" si="747"/>
        <v>1557</v>
      </c>
      <c r="R9598" t="str">
        <f t="shared" si="748"/>
        <v>Em atraso</v>
      </c>
      <c r="S9598" s="5">
        <f t="shared" si="749"/>
        <v>2</v>
      </c>
    </row>
    <row r="9599" spans="1:19" x14ac:dyDescent="0.25">
      <c r="A9599">
        <v>9598</v>
      </c>
      <c r="B9599" s="1">
        <v>44541</v>
      </c>
      <c r="C9599" s="1">
        <v>44549</v>
      </c>
      <c r="D9599" s="1">
        <v>44559</v>
      </c>
      <c r="E9599" s="1">
        <v>44562</v>
      </c>
      <c r="F9599">
        <v>1</v>
      </c>
      <c r="G9599">
        <v>5</v>
      </c>
      <c r="H9599">
        <v>240</v>
      </c>
      <c r="I9599" s="6">
        <v>0</v>
      </c>
      <c r="J9599">
        <v>2</v>
      </c>
      <c r="K9599" t="str">
        <f>_xlfn.XLOOKUP(fCompras!F9599,dComprador!$A$2:$A$7,dComprador!$B$2:$B$7)</f>
        <v>Alon</v>
      </c>
      <c r="L9599" t="str">
        <f>_xlfn.XLOOKUP(J9599,dFornecedor!$A$2:$A$6,dFornecedor!$B$2:$B$6)</f>
        <v>Minerva</v>
      </c>
      <c r="M9599" t="str">
        <f>_xlfn.XLOOKUP(G9599,dMateriaPrima!$A$2:$A$12,dMateriaPrima!$B$2:$B$12)</f>
        <v>Areia</v>
      </c>
      <c r="N9599" s="2">
        <f>_xlfn.XLOOKUP(G9599,dMateriaPrima!$A$2:$A$12,dMateriaPrima!$C$2:$C$12)</f>
        <v>3.59</v>
      </c>
      <c r="O9599" s="3">
        <f t="shared" si="745"/>
        <v>861.59999999999991</v>
      </c>
      <c r="P9599" s="4">
        <f t="shared" si="746"/>
        <v>0</v>
      </c>
      <c r="Q9599" s="3">
        <f t="shared" si="747"/>
        <v>861.59999999999991</v>
      </c>
      <c r="R9599" t="str">
        <f t="shared" si="748"/>
        <v>Em atraso</v>
      </c>
      <c r="S9599" s="5">
        <f t="shared" si="749"/>
        <v>3</v>
      </c>
    </row>
    <row r="9600" spans="1:19" x14ac:dyDescent="0.25">
      <c r="A9600">
        <v>9599</v>
      </c>
      <c r="B9600" s="1">
        <v>44541</v>
      </c>
      <c r="C9600" s="1">
        <v>44548</v>
      </c>
      <c r="D9600" s="1">
        <v>44562</v>
      </c>
      <c r="E9600" s="1">
        <v>44563</v>
      </c>
      <c r="F9600">
        <v>1</v>
      </c>
      <c r="G9600">
        <v>5</v>
      </c>
      <c r="H9600">
        <v>460</v>
      </c>
      <c r="I9600" s="6">
        <v>0</v>
      </c>
      <c r="J9600">
        <v>2</v>
      </c>
      <c r="K9600" t="str">
        <f>_xlfn.XLOOKUP(fCompras!F9600,dComprador!$A$2:$A$7,dComprador!$B$2:$B$7)</f>
        <v>Alon</v>
      </c>
      <c r="L9600" t="str">
        <f>_xlfn.XLOOKUP(J9600,dFornecedor!$A$2:$A$6,dFornecedor!$B$2:$B$6)</f>
        <v>Minerva</v>
      </c>
      <c r="M9600" t="str">
        <f>_xlfn.XLOOKUP(G9600,dMateriaPrima!$A$2:$A$12,dMateriaPrima!$B$2:$B$12)</f>
        <v>Areia</v>
      </c>
      <c r="N9600" s="2">
        <f>_xlfn.XLOOKUP(G9600,dMateriaPrima!$A$2:$A$12,dMateriaPrima!$C$2:$C$12)</f>
        <v>3.59</v>
      </c>
      <c r="O9600" s="3">
        <f t="shared" si="745"/>
        <v>1651.3999999999999</v>
      </c>
      <c r="P9600" s="4">
        <f t="shared" si="746"/>
        <v>0</v>
      </c>
      <c r="Q9600" s="3">
        <f t="shared" si="747"/>
        <v>1651.3999999999999</v>
      </c>
      <c r="R9600" t="str">
        <f t="shared" si="748"/>
        <v>Em atraso</v>
      </c>
      <c r="S9600" s="5">
        <f t="shared" si="749"/>
        <v>1</v>
      </c>
    </row>
    <row r="9601" spans="1:19" x14ac:dyDescent="0.25">
      <c r="A9601">
        <v>9600</v>
      </c>
      <c r="B9601" s="1">
        <v>44541</v>
      </c>
      <c r="C9601" s="1">
        <v>44541</v>
      </c>
      <c r="D9601" s="1">
        <v>44573</v>
      </c>
      <c r="E9601" s="1">
        <v>44573</v>
      </c>
      <c r="F9601">
        <v>1</v>
      </c>
      <c r="G9601">
        <v>7</v>
      </c>
      <c r="H9601">
        <v>49</v>
      </c>
      <c r="I9601" s="6">
        <v>0</v>
      </c>
      <c r="J9601">
        <v>2</v>
      </c>
      <c r="K9601" t="str">
        <f>_xlfn.XLOOKUP(fCompras!F9601,dComprador!$A$2:$A$7,dComprador!$B$2:$B$7)</f>
        <v>Alon</v>
      </c>
      <c r="L9601" t="str">
        <f>_xlfn.XLOOKUP(J9601,dFornecedor!$A$2:$A$6,dFornecedor!$B$2:$B$6)</f>
        <v>Minerva</v>
      </c>
      <c r="M9601" t="str">
        <f>_xlfn.XLOOKUP(G9601,dMateriaPrima!$A$2:$A$12,dMateriaPrima!$B$2:$B$12)</f>
        <v>Poliéster</v>
      </c>
      <c r="N9601" s="2">
        <f>_xlfn.XLOOKUP(G9601,dMateriaPrima!$A$2:$A$12,dMateriaPrima!$C$2:$C$12)</f>
        <v>8</v>
      </c>
      <c r="O9601" s="3">
        <f t="shared" si="745"/>
        <v>392</v>
      </c>
      <c r="P9601" s="4">
        <f t="shared" si="746"/>
        <v>0</v>
      </c>
      <c r="Q9601" s="3">
        <f t="shared" si="747"/>
        <v>392</v>
      </c>
      <c r="R9601" t="str">
        <f t="shared" si="748"/>
        <v>No prazo</v>
      </c>
      <c r="S9601" s="5">
        <f t="shared" si="749"/>
        <v>0</v>
      </c>
    </row>
    <row r="9602" spans="1:19" x14ac:dyDescent="0.25">
      <c r="A9602">
        <v>9601</v>
      </c>
      <c r="B9602" s="1">
        <v>44541</v>
      </c>
      <c r="C9602" s="1">
        <v>44541</v>
      </c>
      <c r="D9602" s="1">
        <v>44562</v>
      </c>
      <c r="E9602" s="1">
        <v>44565</v>
      </c>
      <c r="F9602">
        <v>1</v>
      </c>
      <c r="G9602">
        <v>11</v>
      </c>
      <c r="H9602">
        <v>82</v>
      </c>
      <c r="I9602" s="6">
        <v>0</v>
      </c>
      <c r="J9602">
        <v>2</v>
      </c>
      <c r="K9602" t="str">
        <f>_xlfn.XLOOKUP(fCompras!F9602,dComprador!$A$2:$A$7,dComprador!$B$2:$B$7)</f>
        <v>Alon</v>
      </c>
      <c r="L9602" t="str">
        <f>_xlfn.XLOOKUP(J9602,dFornecedor!$A$2:$A$6,dFornecedor!$B$2:$B$6)</f>
        <v>Minerva</v>
      </c>
      <c r="M9602" t="str">
        <f>_xlfn.XLOOKUP(G9602,dMateriaPrima!$A$2:$A$12,dMateriaPrima!$B$2:$B$12)</f>
        <v>Papel</v>
      </c>
      <c r="N9602" s="2">
        <f>_xlfn.XLOOKUP(G9602,dMateriaPrima!$A$2:$A$12,dMateriaPrima!$C$2:$C$12)</f>
        <v>9</v>
      </c>
      <c r="O9602" s="3">
        <f t="shared" si="745"/>
        <v>738</v>
      </c>
      <c r="P9602" s="4">
        <f t="shared" si="746"/>
        <v>0</v>
      </c>
      <c r="Q9602" s="3">
        <f t="shared" si="747"/>
        <v>738</v>
      </c>
      <c r="R9602" t="str">
        <f t="shared" si="748"/>
        <v>Em atraso</v>
      </c>
      <c r="S9602" s="5">
        <f t="shared" si="749"/>
        <v>3</v>
      </c>
    </row>
    <row r="9603" spans="1:19" x14ac:dyDescent="0.25">
      <c r="A9603">
        <v>9602</v>
      </c>
      <c r="B9603" s="1">
        <v>44542</v>
      </c>
      <c r="C9603" s="1">
        <v>44544</v>
      </c>
      <c r="D9603" s="1">
        <v>44549</v>
      </c>
      <c r="E9603" s="1">
        <v>44550</v>
      </c>
      <c r="F9603">
        <v>4</v>
      </c>
      <c r="G9603">
        <v>7</v>
      </c>
      <c r="H9603">
        <v>206</v>
      </c>
      <c r="I9603" s="6">
        <v>0</v>
      </c>
      <c r="J9603">
        <v>4</v>
      </c>
      <c r="K9603" t="str">
        <f>_xlfn.XLOOKUP(fCompras!F9603,dComprador!$A$2:$A$7,dComprador!$B$2:$B$7)</f>
        <v>Lira</v>
      </c>
      <c r="L9603" t="str">
        <f>_xlfn.XLOOKUP(J9603,dFornecedor!$A$2:$A$6,dFornecedor!$B$2:$B$6)</f>
        <v>AlphaOmega</v>
      </c>
      <c r="M9603" t="str">
        <f>_xlfn.XLOOKUP(G9603,dMateriaPrima!$A$2:$A$12,dMateriaPrima!$B$2:$B$12)</f>
        <v>Poliéster</v>
      </c>
      <c r="N9603" s="2">
        <f>_xlfn.XLOOKUP(G9603,dMateriaPrima!$A$2:$A$12,dMateriaPrima!$C$2:$C$12)</f>
        <v>8</v>
      </c>
      <c r="O9603" s="3">
        <f t="shared" ref="O9603:O9666" si="750">PRODUCT(H9603,N9603)</f>
        <v>1648</v>
      </c>
      <c r="P9603" s="4">
        <f t="shared" ref="P9603:P9666" si="751">PRODUCT(O9603,I9603)</f>
        <v>0</v>
      </c>
      <c r="Q9603" s="3">
        <f t="shared" ref="Q9603:Q9666" si="752">O9603-P9603</f>
        <v>1648</v>
      </c>
      <c r="R9603" t="str">
        <f t="shared" ref="R9603:R9666" si="753">IF(E9603&lt;=D9603,"No prazo",IF(E9603&gt;D9603,"Em atraso"))</f>
        <v>Em atraso</v>
      </c>
      <c r="S9603" s="5">
        <f t="shared" ref="S9603:S9666" si="754">IF(E9603 &gt;D9603, E9603-D9603,0)</f>
        <v>1</v>
      </c>
    </row>
    <row r="9604" spans="1:19" x14ac:dyDescent="0.25">
      <c r="A9604">
        <v>9603</v>
      </c>
      <c r="B9604" s="1">
        <v>44542</v>
      </c>
      <c r="C9604" s="1">
        <v>44553</v>
      </c>
      <c r="D9604" s="1">
        <v>44553</v>
      </c>
      <c r="E9604" s="1">
        <v>44556</v>
      </c>
      <c r="F9604">
        <v>4</v>
      </c>
      <c r="G9604">
        <v>10</v>
      </c>
      <c r="H9604">
        <v>460</v>
      </c>
      <c r="I9604" s="6">
        <v>0</v>
      </c>
      <c r="J9604">
        <v>1</v>
      </c>
      <c r="K9604" t="str">
        <f>_xlfn.XLOOKUP(fCompras!F9604,dComprador!$A$2:$A$7,dComprador!$B$2:$B$7)</f>
        <v>Lira</v>
      </c>
      <c r="L9604" t="str">
        <f>_xlfn.XLOOKUP(J9604,dFornecedor!$A$2:$A$6,dFornecedor!$B$2:$B$6)</f>
        <v>NorthShore</v>
      </c>
      <c r="M9604" t="str">
        <f>_xlfn.XLOOKUP(G9604,dMateriaPrima!$A$2:$A$12,dMateriaPrima!$B$2:$B$12)</f>
        <v>Pedra Britada</v>
      </c>
      <c r="N9604" s="2">
        <f>_xlfn.XLOOKUP(G9604,dMateriaPrima!$A$2:$A$12,dMateriaPrima!$C$2:$C$12)</f>
        <v>56</v>
      </c>
      <c r="O9604" s="3">
        <f t="shared" si="750"/>
        <v>25760</v>
      </c>
      <c r="P9604" s="4">
        <f t="shared" si="751"/>
        <v>0</v>
      </c>
      <c r="Q9604" s="3">
        <f t="shared" si="752"/>
        <v>25760</v>
      </c>
      <c r="R9604" t="str">
        <f t="shared" si="753"/>
        <v>Em atraso</v>
      </c>
      <c r="S9604" s="5">
        <f t="shared" si="754"/>
        <v>3</v>
      </c>
    </row>
    <row r="9605" spans="1:19" x14ac:dyDescent="0.25">
      <c r="A9605">
        <v>9604</v>
      </c>
      <c r="B9605" s="1">
        <v>44542</v>
      </c>
      <c r="C9605" s="1">
        <v>44550</v>
      </c>
      <c r="D9605" s="1">
        <v>44550</v>
      </c>
      <c r="E9605" s="1">
        <v>44550</v>
      </c>
      <c r="F9605">
        <v>4</v>
      </c>
      <c r="G9605">
        <v>10</v>
      </c>
      <c r="H9605">
        <v>346</v>
      </c>
      <c r="I9605" s="6">
        <v>0</v>
      </c>
      <c r="J9605">
        <v>1</v>
      </c>
      <c r="K9605" t="str">
        <f>_xlfn.XLOOKUP(fCompras!F9605,dComprador!$A$2:$A$7,dComprador!$B$2:$B$7)</f>
        <v>Lira</v>
      </c>
      <c r="L9605" t="str">
        <f>_xlfn.XLOOKUP(J9605,dFornecedor!$A$2:$A$6,dFornecedor!$B$2:$B$6)</f>
        <v>NorthShore</v>
      </c>
      <c r="M9605" t="str">
        <f>_xlfn.XLOOKUP(G9605,dMateriaPrima!$A$2:$A$12,dMateriaPrima!$B$2:$B$12)</f>
        <v>Pedra Britada</v>
      </c>
      <c r="N9605" s="2">
        <f>_xlfn.XLOOKUP(G9605,dMateriaPrima!$A$2:$A$12,dMateriaPrima!$C$2:$C$12)</f>
        <v>56</v>
      </c>
      <c r="O9605" s="3">
        <f t="shared" si="750"/>
        <v>19376</v>
      </c>
      <c r="P9605" s="4">
        <f t="shared" si="751"/>
        <v>0</v>
      </c>
      <c r="Q9605" s="3">
        <f t="shared" si="752"/>
        <v>19376</v>
      </c>
      <c r="R9605" t="str">
        <f t="shared" si="753"/>
        <v>No prazo</v>
      </c>
      <c r="S9605" s="5">
        <f t="shared" si="754"/>
        <v>0</v>
      </c>
    </row>
    <row r="9606" spans="1:19" x14ac:dyDescent="0.25">
      <c r="A9606">
        <v>9605</v>
      </c>
      <c r="B9606" s="1">
        <v>44542</v>
      </c>
      <c r="C9606" s="1">
        <v>44549</v>
      </c>
      <c r="D9606" s="1">
        <v>44564</v>
      </c>
      <c r="E9606" s="1">
        <v>44564</v>
      </c>
      <c r="F9606">
        <v>1</v>
      </c>
      <c r="G9606">
        <v>5</v>
      </c>
      <c r="H9606">
        <v>94</v>
      </c>
      <c r="I9606" s="6">
        <v>0</v>
      </c>
      <c r="J9606">
        <v>5</v>
      </c>
      <c r="K9606" t="str">
        <f>_xlfn.XLOOKUP(fCompras!F9606,dComprador!$A$2:$A$7,dComprador!$B$2:$B$7)</f>
        <v>Alon</v>
      </c>
      <c r="L9606" t="str">
        <f>_xlfn.XLOOKUP(J9606,dFornecedor!$A$2:$A$6,dFornecedor!$B$2:$B$6)</f>
        <v>Atlas</v>
      </c>
      <c r="M9606" t="str">
        <f>_xlfn.XLOOKUP(G9606,dMateriaPrima!$A$2:$A$12,dMateriaPrima!$B$2:$B$12)</f>
        <v>Areia</v>
      </c>
      <c r="N9606" s="2">
        <f>_xlfn.XLOOKUP(G9606,dMateriaPrima!$A$2:$A$12,dMateriaPrima!$C$2:$C$12)</f>
        <v>3.59</v>
      </c>
      <c r="O9606" s="3">
        <f t="shared" si="750"/>
        <v>337.46</v>
      </c>
      <c r="P9606" s="4">
        <f t="shared" si="751"/>
        <v>0</v>
      </c>
      <c r="Q9606" s="3">
        <f t="shared" si="752"/>
        <v>337.46</v>
      </c>
      <c r="R9606" t="str">
        <f t="shared" si="753"/>
        <v>No prazo</v>
      </c>
      <c r="S9606" s="5">
        <f t="shared" si="754"/>
        <v>0</v>
      </c>
    </row>
    <row r="9607" spans="1:19" x14ac:dyDescent="0.25">
      <c r="A9607">
        <v>9606</v>
      </c>
      <c r="B9607" s="1">
        <v>44542</v>
      </c>
      <c r="C9607" s="1">
        <v>44550</v>
      </c>
      <c r="D9607" s="1">
        <v>44573</v>
      </c>
      <c r="E9607" s="1">
        <v>44574</v>
      </c>
      <c r="F9607">
        <v>1</v>
      </c>
      <c r="G9607">
        <v>2</v>
      </c>
      <c r="H9607">
        <v>494</v>
      </c>
      <c r="I9607" s="6">
        <v>0</v>
      </c>
      <c r="J9607">
        <v>2</v>
      </c>
      <c r="K9607" t="str">
        <f>_xlfn.XLOOKUP(fCompras!F9607,dComprador!$A$2:$A$7,dComprador!$B$2:$B$7)</f>
        <v>Alon</v>
      </c>
      <c r="L9607" t="str">
        <f>_xlfn.XLOOKUP(J9607,dFornecedor!$A$2:$A$6,dFornecedor!$B$2:$B$6)</f>
        <v>Minerva</v>
      </c>
      <c r="M9607" t="str">
        <f>_xlfn.XLOOKUP(G9607,dMateriaPrima!$A$2:$A$12,dMateriaPrima!$B$2:$B$12)</f>
        <v>Chapa Metal</v>
      </c>
      <c r="N9607" s="2">
        <f>_xlfn.XLOOKUP(G9607,dMateriaPrima!$A$2:$A$12,dMateriaPrima!$C$2:$C$12)</f>
        <v>299.89999999999998</v>
      </c>
      <c r="O9607" s="3">
        <f t="shared" si="750"/>
        <v>148150.59999999998</v>
      </c>
      <c r="P9607" s="4">
        <f t="shared" si="751"/>
        <v>0</v>
      </c>
      <c r="Q9607" s="3">
        <f t="shared" si="752"/>
        <v>148150.59999999998</v>
      </c>
      <c r="R9607" t="str">
        <f t="shared" si="753"/>
        <v>Em atraso</v>
      </c>
      <c r="S9607" s="5">
        <f t="shared" si="754"/>
        <v>1</v>
      </c>
    </row>
    <row r="9608" spans="1:19" x14ac:dyDescent="0.25">
      <c r="A9608">
        <v>9607</v>
      </c>
      <c r="B9608" s="1">
        <v>44542</v>
      </c>
      <c r="C9608" s="1">
        <v>44542</v>
      </c>
      <c r="D9608" s="1">
        <v>44564</v>
      </c>
      <c r="E9608" s="1">
        <v>44567</v>
      </c>
      <c r="F9608">
        <v>1</v>
      </c>
      <c r="G9608">
        <v>4</v>
      </c>
      <c r="H9608">
        <v>180</v>
      </c>
      <c r="I9608" s="6">
        <v>0</v>
      </c>
      <c r="J9608">
        <v>2</v>
      </c>
      <c r="K9608" t="str">
        <f>_xlfn.XLOOKUP(fCompras!F9608,dComprador!$A$2:$A$7,dComprador!$B$2:$B$7)</f>
        <v>Alon</v>
      </c>
      <c r="L9608" t="str">
        <f>_xlfn.XLOOKUP(J9608,dFornecedor!$A$2:$A$6,dFornecedor!$B$2:$B$6)</f>
        <v>Minerva</v>
      </c>
      <c r="M9608" t="str">
        <f>_xlfn.XLOOKUP(G9608,dMateriaPrima!$A$2:$A$12,dMateriaPrima!$B$2:$B$12)</f>
        <v>Madeira</v>
      </c>
      <c r="N9608" s="2">
        <f>_xlfn.XLOOKUP(G9608,dMateriaPrima!$A$2:$A$12,dMateriaPrima!$C$2:$C$12)</f>
        <v>168</v>
      </c>
      <c r="O9608" s="3">
        <f t="shared" si="750"/>
        <v>30240</v>
      </c>
      <c r="P9608" s="4">
        <f t="shared" si="751"/>
        <v>0</v>
      </c>
      <c r="Q9608" s="3">
        <f t="shared" si="752"/>
        <v>30240</v>
      </c>
      <c r="R9608" t="str">
        <f t="shared" si="753"/>
        <v>Em atraso</v>
      </c>
      <c r="S9608" s="5">
        <f t="shared" si="754"/>
        <v>3</v>
      </c>
    </row>
    <row r="9609" spans="1:19" x14ac:dyDescent="0.25">
      <c r="A9609">
        <v>9608</v>
      </c>
      <c r="B9609" s="1">
        <v>44543</v>
      </c>
      <c r="C9609" s="1">
        <v>44546</v>
      </c>
      <c r="D9609" s="1">
        <v>44550</v>
      </c>
      <c r="E9609" s="1">
        <v>44551</v>
      </c>
      <c r="F9609">
        <v>4</v>
      </c>
      <c r="G9609">
        <v>1</v>
      </c>
      <c r="H9609">
        <v>177</v>
      </c>
      <c r="I9609" s="6">
        <v>0</v>
      </c>
      <c r="J9609">
        <v>2</v>
      </c>
      <c r="K9609" t="str">
        <f>_xlfn.XLOOKUP(fCompras!F9609,dComprador!$A$2:$A$7,dComprador!$B$2:$B$7)</f>
        <v>Lira</v>
      </c>
      <c r="L9609" t="str">
        <f>_xlfn.XLOOKUP(J9609,dFornecedor!$A$2:$A$6,dFornecedor!$B$2:$B$6)</f>
        <v>Minerva</v>
      </c>
      <c r="M9609" t="str">
        <f>_xlfn.XLOOKUP(G9609,dMateriaPrima!$A$2:$A$12,dMateriaPrima!$B$2:$B$12)</f>
        <v>Tecido</v>
      </c>
      <c r="N9609" s="2">
        <f>_xlfn.XLOOKUP(G9609,dMateriaPrima!$A$2:$A$12,dMateriaPrima!$C$2:$C$12)</f>
        <v>18</v>
      </c>
      <c r="O9609" s="3">
        <f t="shared" si="750"/>
        <v>3186</v>
      </c>
      <c r="P9609" s="4">
        <f t="shared" si="751"/>
        <v>0</v>
      </c>
      <c r="Q9609" s="3">
        <f t="shared" si="752"/>
        <v>3186</v>
      </c>
      <c r="R9609" t="str">
        <f t="shared" si="753"/>
        <v>Em atraso</v>
      </c>
      <c r="S9609" s="5">
        <f t="shared" si="754"/>
        <v>1</v>
      </c>
    </row>
    <row r="9610" spans="1:19" x14ac:dyDescent="0.25">
      <c r="A9610">
        <v>9609</v>
      </c>
      <c r="B9610" s="1">
        <v>44543</v>
      </c>
      <c r="C9610" s="1">
        <v>44552</v>
      </c>
      <c r="D9610" s="1">
        <v>44555</v>
      </c>
      <c r="E9610" s="1">
        <v>44555</v>
      </c>
      <c r="F9610">
        <v>4</v>
      </c>
      <c r="G9610">
        <v>9</v>
      </c>
      <c r="H9610">
        <v>61</v>
      </c>
      <c r="I9610" s="6">
        <v>0</v>
      </c>
      <c r="J9610">
        <v>2</v>
      </c>
      <c r="K9610" t="str">
        <f>_xlfn.XLOOKUP(fCompras!F9610,dComprador!$A$2:$A$7,dComprador!$B$2:$B$7)</f>
        <v>Lira</v>
      </c>
      <c r="L9610" t="str">
        <f>_xlfn.XLOOKUP(J9610,dFornecedor!$A$2:$A$6,dFornecedor!$B$2:$B$6)</f>
        <v>Minerva</v>
      </c>
      <c r="M9610" t="str">
        <f>_xlfn.XLOOKUP(G9610,dMateriaPrima!$A$2:$A$12,dMateriaPrima!$B$2:$B$12)</f>
        <v>Couro</v>
      </c>
      <c r="N9610" s="2">
        <f>_xlfn.XLOOKUP(G9610,dMateriaPrima!$A$2:$A$12,dMateriaPrima!$C$2:$C$12)</f>
        <v>4.4000000000000004</v>
      </c>
      <c r="O9610" s="3">
        <f t="shared" si="750"/>
        <v>268.40000000000003</v>
      </c>
      <c r="P9610" s="4">
        <f t="shared" si="751"/>
        <v>0</v>
      </c>
      <c r="Q9610" s="3">
        <f t="shared" si="752"/>
        <v>268.40000000000003</v>
      </c>
      <c r="R9610" t="str">
        <f t="shared" si="753"/>
        <v>No prazo</v>
      </c>
      <c r="S9610" s="5">
        <f t="shared" si="754"/>
        <v>0</v>
      </c>
    </row>
    <row r="9611" spans="1:19" x14ac:dyDescent="0.25">
      <c r="A9611">
        <v>9610</v>
      </c>
      <c r="B9611" s="1">
        <v>44543</v>
      </c>
      <c r="C9611" s="1">
        <v>44552</v>
      </c>
      <c r="D9611" s="1">
        <v>44555</v>
      </c>
      <c r="E9611" s="1">
        <v>44558</v>
      </c>
      <c r="F9611">
        <v>4</v>
      </c>
      <c r="G9611">
        <v>1</v>
      </c>
      <c r="H9611">
        <v>475</v>
      </c>
      <c r="I9611" s="6">
        <v>0</v>
      </c>
      <c r="J9611">
        <v>2</v>
      </c>
      <c r="K9611" t="str">
        <f>_xlfn.XLOOKUP(fCompras!F9611,dComprador!$A$2:$A$7,dComprador!$B$2:$B$7)</f>
        <v>Lira</v>
      </c>
      <c r="L9611" t="str">
        <f>_xlfn.XLOOKUP(J9611,dFornecedor!$A$2:$A$6,dFornecedor!$B$2:$B$6)</f>
        <v>Minerva</v>
      </c>
      <c r="M9611" t="str">
        <f>_xlfn.XLOOKUP(G9611,dMateriaPrima!$A$2:$A$12,dMateriaPrima!$B$2:$B$12)</f>
        <v>Tecido</v>
      </c>
      <c r="N9611" s="2">
        <f>_xlfn.XLOOKUP(G9611,dMateriaPrima!$A$2:$A$12,dMateriaPrima!$C$2:$C$12)</f>
        <v>18</v>
      </c>
      <c r="O9611" s="3">
        <f t="shared" si="750"/>
        <v>8550</v>
      </c>
      <c r="P9611" s="4">
        <f t="shared" si="751"/>
        <v>0</v>
      </c>
      <c r="Q9611" s="3">
        <f t="shared" si="752"/>
        <v>8550</v>
      </c>
      <c r="R9611" t="str">
        <f t="shared" si="753"/>
        <v>Em atraso</v>
      </c>
      <c r="S9611" s="5">
        <f t="shared" si="754"/>
        <v>3</v>
      </c>
    </row>
    <row r="9612" spans="1:19" x14ac:dyDescent="0.25">
      <c r="A9612">
        <v>9611</v>
      </c>
      <c r="B9612" s="1">
        <v>44543</v>
      </c>
      <c r="C9612" s="1">
        <v>44543</v>
      </c>
      <c r="D9612" s="1">
        <v>44549</v>
      </c>
      <c r="E9612" s="1">
        <v>44552</v>
      </c>
      <c r="F9612">
        <v>4</v>
      </c>
      <c r="G9612">
        <v>11</v>
      </c>
      <c r="H9612">
        <v>250</v>
      </c>
      <c r="I9612" s="6">
        <v>0</v>
      </c>
      <c r="J9612">
        <v>5</v>
      </c>
      <c r="K9612" t="str">
        <f>_xlfn.XLOOKUP(fCompras!F9612,dComprador!$A$2:$A$7,dComprador!$B$2:$B$7)</f>
        <v>Lira</v>
      </c>
      <c r="L9612" t="str">
        <f>_xlfn.XLOOKUP(J9612,dFornecedor!$A$2:$A$6,dFornecedor!$B$2:$B$6)</f>
        <v>Atlas</v>
      </c>
      <c r="M9612" t="str">
        <f>_xlfn.XLOOKUP(G9612,dMateriaPrima!$A$2:$A$12,dMateriaPrima!$B$2:$B$12)</f>
        <v>Papel</v>
      </c>
      <c r="N9612" s="2">
        <f>_xlfn.XLOOKUP(G9612,dMateriaPrima!$A$2:$A$12,dMateriaPrima!$C$2:$C$12)</f>
        <v>9</v>
      </c>
      <c r="O9612" s="3">
        <f t="shared" si="750"/>
        <v>2250</v>
      </c>
      <c r="P9612" s="4">
        <f t="shared" si="751"/>
        <v>0</v>
      </c>
      <c r="Q9612" s="3">
        <f t="shared" si="752"/>
        <v>2250</v>
      </c>
      <c r="R9612" t="str">
        <f t="shared" si="753"/>
        <v>Em atraso</v>
      </c>
      <c r="S9612" s="5">
        <f t="shared" si="754"/>
        <v>3</v>
      </c>
    </row>
    <row r="9613" spans="1:19" x14ac:dyDescent="0.25">
      <c r="A9613">
        <v>9612</v>
      </c>
      <c r="B9613" s="1">
        <v>44543</v>
      </c>
      <c r="C9613" s="1">
        <v>44549</v>
      </c>
      <c r="D9613" s="1">
        <v>44552</v>
      </c>
      <c r="E9613" s="1">
        <v>44553</v>
      </c>
      <c r="F9613">
        <v>4</v>
      </c>
      <c r="G9613">
        <v>7</v>
      </c>
      <c r="H9613">
        <v>3</v>
      </c>
      <c r="I9613" s="6">
        <v>0.17</v>
      </c>
      <c r="J9613">
        <v>2</v>
      </c>
      <c r="K9613" t="str">
        <f>_xlfn.XLOOKUP(fCompras!F9613,dComprador!$A$2:$A$7,dComprador!$B$2:$B$7)</f>
        <v>Lira</v>
      </c>
      <c r="L9613" t="str">
        <f>_xlfn.XLOOKUP(J9613,dFornecedor!$A$2:$A$6,dFornecedor!$B$2:$B$6)</f>
        <v>Minerva</v>
      </c>
      <c r="M9613" t="str">
        <f>_xlfn.XLOOKUP(G9613,dMateriaPrima!$A$2:$A$12,dMateriaPrima!$B$2:$B$12)</f>
        <v>Poliéster</v>
      </c>
      <c r="N9613" s="2">
        <f>_xlfn.XLOOKUP(G9613,dMateriaPrima!$A$2:$A$12,dMateriaPrima!$C$2:$C$12)</f>
        <v>8</v>
      </c>
      <c r="O9613" s="3">
        <f t="shared" si="750"/>
        <v>24</v>
      </c>
      <c r="P9613" s="4">
        <f t="shared" si="751"/>
        <v>4.08</v>
      </c>
      <c r="Q9613" s="3">
        <f t="shared" si="752"/>
        <v>19.920000000000002</v>
      </c>
      <c r="R9613" t="str">
        <f t="shared" si="753"/>
        <v>Em atraso</v>
      </c>
      <c r="S9613" s="5">
        <f t="shared" si="754"/>
        <v>1</v>
      </c>
    </row>
    <row r="9614" spans="1:19" x14ac:dyDescent="0.25">
      <c r="A9614">
        <v>9613</v>
      </c>
      <c r="B9614" s="1">
        <v>44543</v>
      </c>
      <c r="C9614" s="1">
        <v>44548</v>
      </c>
      <c r="D9614" s="1">
        <v>44550</v>
      </c>
      <c r="E9614" s="1">
        <v>44554</v>
      </c>
      <c r="F9614">
        <v>4</v>
      </c>
      <c r="G9614">
        <v>7</v>
      </c>
      <c r="H9614">
        <v>28</v>
      </c>
      <c r="I9614" s="6">
        <v>0</v>
      </c>
      <c r="J9614">
        <v>4</v>
      </c>
      <c r="K9614" t="str">
        <f>_xlfn.XLOOKUP(fCompras!F9614,dComprador!$A$2:$A$7,dComprador!$B$2:$B$7)</f>
        <v>Lira</v>
      </c>
      <c r="L9614" t="str">
        <f>_xlfn.XLOOKUP(J9614,dFornecedor!$A$2:$A$6,dFornecedor!$B$2:$B$6)</f>
        <v>AlphaOmega</v>
      </c>
      <c r="M9614" t="str">
        <f>_xlfn.XLOOKUP(G9614,dMateriaPrima!$A$2:$A$12,dMateriaPrima!$B$2:$B$12)</f>
        <v>Poliéster</v>
      </c>
      <c r="N9614" s="2">
        <f>_xlfn.XLOOKUP(G9614,dMateriaPrima!$A$2:$A$12,dMateriaPrima!$C$2:$C$12)</f>
        <v>8</v>
      </c>
      <c r="O9614" s="3">
        <f t="shared" si="750"/>
        <v>224</v>
      </c>
      <c r="P9614" s="4">
        <f t="shared" si="751"/>
        <v>0</v>
      </c>
      <c r="Q9614" s="3">
        <f t="shared" si="752"/>
        <v>224</v>
      </c>
      <c r="R9614" t="str">
        <f t="shared" si="753"/>
        <v>Em atraso</v>
      </c>
      <c r="S9614" s="5">
        <f t="shared" si="754"/>
        <v>4</v>
      </c>
    </row>
    <row r="9615" spans="1:19" x14ac:dyDescent="0.25">
      <c r="A9615">
        <v>9614</v>
      </c>
      <c r="B9615" s="1">
        <v>44543</v>
      </c>
      <c r="C9615" s="1">
        <v>44547</v>
      </c>
      <c r="D9615" s="1">
        <v>44550</v>
      </c>
      <c r="E9615" s="1">
        <v>44554</v>
      </c>
      <c r="F9615">
        <v>4</v>
      </c>
      <c r="G9615">
        <v>7</v>
      </c>
      <c r="H9615">
        <v>242</v>
      </c>
      <c r="I9615" s="6">
        <v>0</v>
      </c>
      <c r="J9615">
        <v>1</v>
      </c>
      <c r="K9615" t="str">
        <f>_xlfn.XLOOKUP(fCompras!F9615,dComprador!$A$2:$A$7,dComprador!$B$2:$B$7)</f>
        <v>Lira</v>
      </c>
      <c r="L9615" t="str">
        <f>_xlfn.XLOOKUP(J9615,dFornecedor!$A$2:$A$6,dFornecedor!$B$2:$B$6)</f>
        <v>NorthShore</v>
      </c>
      <c r="M9615" t="str">
        <f>_xlfn.XLOOKUP(G9615,dMateriaPrima!$A$2:$A$12,dMateriaPrima!$B$2:$B$12)</f>
        <v>Poliéster</v>
      </c>
      <c r="N9615" s="2">
        <f>_xlfn.XLOOKUP(G9615,dMateriaPrima!$A$2:$A$12,dMateriaPrima!$C$2:$C$12)</f>
        <v>8</v>
      </c>
      <c r="O9615" s="3">
        <f t="shared" si="750"/>
        <v>1936</v>
      </c>
      <c r="P9615" s="4">
        <f t="shared" si="751"/>
        <v>0</v>
      </c>
      <c r="Q9615" s="3">
        <f t="shared" si="752"/>
        <v>1936</v>
      </c>
      <c r="R9615" t="str">
        <f t="shared" si="753"/>
        <v>Em atraso</v>
      </c>
      <c r="S9615" s="5">
        <f t="shared" si="754"/>
        <v>4</v>
      </c>
    </row>
    <row r="9616" spans="1:19" x14ac:dyDescent="0.25">
      <c r="A9616">
        <v>9615</v>
      </c>
      <c r="B9616" s="1">
        <v>44543</v>
      </c>
      <c r="C9616" s="1">
        <v>44544</v>
      </c>
      <c r="D9616" s="1">
        <v>44559</v>
      </c>
      <c r="E9616" s="1">
        <v>44562</v>
      </c>
      <c r="F9616">
        <v>1</v>
      </c>
      <c r="G9616">
        <v>11</v>
      </c>
      <c r="H9616">
        <v>2</v>
      </c>
      <c r="I9616" s="6">
        <v>0</v>
      </c>
      <c r="J9616">
        <v>5</v>
      </c>
      <c r="K9616" t="str">
        <f>_xlfn.XLOOKUP(fCompras!F9616,dComprador!$A$2:$A$7,dComprador!$B$2:$B$7)</f>
        <v>Alon</v>
      </c>
      <c r="L9616" t="str">
        <f>_xlfn.XLOOKUP(J9616,dFornecedor!$A$2:$A$6,dFornecedor!$B$2:$B$6)</f>
        <v>Atlas</v>
      </c>
      <c r="M9616" t="str">
        <f>_xlfn.XLOOKUP(G9616,dMateriaPrima!$A$2:$A$12,dMateriaPrima!$B$2:$B$12)</f>
        <v>Papel</v>
      </c>
      <c r="N9616" s="2">
        <f>_xlfn.XLOOKUP(G9616,dMateriaPrima!$A$2:$A$12,dMateriaPrima!$C$2:$C$12)</f>
        <v>9</v>
      </c>
      <c r="O9616" s="3">
        <f t="shared" si="750"/>
        <v>18</v>
      </c>
      <c r="P9616" s="4">
        <f t="shared" si="751"/>
        <v>0</v>
      </c>
      <c r="Q9616" s="3">
        <f t="shared" si="752"/>
        <v>18</v>
      </c>
      <c r="R9616" t="str">
        <f t="shared" si="753"/>
        <v>Em atraso</v>
      </c>
      <c r="S9616" s="5">
        <f t="shared" si="754"/>
        <v>3</v>
      </c>
    </row>
    <row r="9617" spans="1:19" x14ac:dyDescent="0.25">
      <c r="A9617">
        <v>9616</v>
      </c>
      <c r="B9617" s="1">
        <v>44543</v>
      </c>
      <c r="C9617" s="1">
        <v>44550</v>
      </c>
      <c r="D9617" s="1">
        <v>44564</v>
      </c>
      <c r="E9617" s="1">
        <v>44566</v>
      </c>
      <c r="F9617">
        <v>1</v>
      </c>
      <c r="G9617">
        <v>11</v>
      </c>
      <c r="H9617">
        <v>58</v>
      </c>
      <c r="I9617" s="6">
        <v>0</v>
      </c>
      <c r="J9617">
        <v>2</v>
      </c>
      <c r="K9617" t="str">
        <f>_xlfn.XLOOKUP(fCompras!F9617,dComprador!$A$2:$A$7,dComprador!$B$2:$B$7)</f>
        <v>Alon</v>
      </c>
      <c r="L9617" t="str">
        <f>_xlfn.XLOOKUP(J9617,dFornecedor!$A$2:$A$6,dFornecedor!$B$2:$B$6)</f>
        <v>Minerva</v>
      </c>
      <c r="M9617" t="str">
        <f>_xlfn.XLOOKUP(G9617,dMateriaPrima!$A$2:$A$12,dMateriaPrima!$B$2:$B$12)</f>
        <v>Papel</v>
      </c>
      <c r="N9617" s="2">
        <f>_xlfn.XLOOKUP(G9617,dMateriaPrima!$A$2:$A$12,dMateriaPrima!$C$2:$C$12)</f>
        <v>9</v>
      </c>
      <c r="O9617" s="3">
        <f t="shared" si="750"/>
        <v>522</v>
      </c>
      <c r="P9617" s="4">
        <f t="shared" si="751"/>
        <v>0</v>
      </c>
      <c r="Q9617" s="3">
        <f t="shared" si="752"/>
        <v>522</v>
      </c>
      <c r="R9617" t="str">
        <f t="shared" si="753"/>
        <v>Em atraso</v>
      </c>
      <c r="S9617" s="5">
        <f t="shared" si="754"/>
        <v>2</v>
      </c>
    </row>
    <row r="9618" spans="1:19" x14ac:dyDescent="0.25">
      <c r="A9618">
        <v>9617</v>
      </c>
      <c r="B9618" s="1">
        <v>44543</v>
      </c>
      <c r="C9618" s="1">
        <v>44545</v>
      </c>
      <c r="D9618" s="1">
        <v>44576</v>
      </c>
      <c r="E9618" s="1">
        <v>44575</v>
      </c>
      <c r="F9618">
        <v>1</v>
      </c>
      <c r="G9618">
        <v>7</v>
      </c>
      <c r="H9618">
        <v>99</v>
      </c>
      <c r="I9618" s="6">
        <v>0</v>
      </c>
      <c r="J9618">
        <v>2</v>
      </c>
      <c r="K9618" t="str">
        <f>_xlfn.XLOOKUP(fCompras!F9618,dComprador!$A$2:$A$7,dComprador!$B$2:$B$7)</f>
        <v>Alon</v>
      </c>
      <c r="L9618" t="str">
        <f>_xlfn.XLOOKUP(J9618,dFornecedor!$A$2:$A$6,dFornecedor!$B$2:$B$6)</f>
        <v>Minerva</v>
      </c>
      <c r="M9618" t="str">
        <f>_xlfn.XLOOKUP(G9618,dMateriaPrima!$A$2:$A$12,dMateriaPrima!$B$2:$B$12)</f>
        <v>Poliéster</v>
      </c>
      <c r="N9618" s="2">
        <f>_xlfn.XLOOKUP(G9618,dMateriaPrima!$A$2:$A$12,dMateriaPrima!$C$2:$C$12)</f>
        <v>8</v>
      </c>
      <c r="O9618" s="3">
        <f t="shared" si="750"/>
        <v>792</v>
      </c>
      <c r="P9618" s="4">
        <f t="shared" si="751"/>
        <v>0</v>
      </c>
      <c r="Q9618" s="3">
        <f t="shared" si="752"/>
        <v>792</v>
      </c>
      <c r="R9618" t="str">
        <f t="shared" si="753"/>
        <v>No prazo</v>
      </c>
      <c r="S9618" s="5">
        <f t="shared" si="754"/>
        <v>0</v>
      </c>
    </row>
    <row r="9619" spans="1:19" x14ac:dyDescent="0.25">
      <c r="A9619">
        <v>9618</v>
      </c>
      <c r="B9619" s="1">
        <v>44543</v>
      </c>
      <c r="C9619" s="1">
        <v>44543</v>
      </c>
      <c r="D9619" s="1">
        <v>44575</v>
      </c>
      <c r="E9619" s="1">
        <v>44577</v>
      </c>
      <c r="F9619">
        <v>1</v>
      </c>
      <c r="G9619">
        <v>1</v>
      </c>
      <c r="H9619">
        <v>130</v>
      </c>
      <c r="I9619" s="6">
        <v>0</v>
      </c>
      <c r="J9619">
        <v>4</v>
      </c>
      <c r="K9619" t="str">
        <f>_xlfn.XLOOKUP(fCompras!F9619,dComprador!$A$2:$A$7,dComprador!$B$2:$B$7)</f>
        <v>Alon</v>
      </c>
      <c r="L9619" t="str">
        <f>_xlfn.XLOOKUP(J9619,dFornecedor!$A$2:$A$6,dFornecedor!$B$2:$B$6)</f>
        <v>AlphaOmega</v>
      </c>
      <c r="M9619" t="str">
        <f>_xlfn.XLOOKUP(G9619,dMateriaPrima!$A$2:$A$12,dMateriaPrima!$B$2:$B$12)</f>
        <v>Tecido</v>
      </c>
      <c r="N9619" s="2">
        <f>_xlfn.XLOOKUP(G9619,dMateriaPrima!$A$2:$A$12,dMateriaPrima!$C$2:$C$12)</f>
        <v>18</v>
      </c>
      <c r="O9619" s="3">
        <f t="shared" si="750"/>
        <v>2340</v>
      </c>
      <c r="P9619" s="4">
        <f t="shared" si="751"/>
        <v>0</v>
      </c>
      <c r="Q9619" s="3">
        <f t="shared" si="752"/>
        <v>2340</v>
      </c>
      <c r="R9619" t="str">
        <f t="shared" si="753"/>
        <v>Em atraso</v>
      </c>
      <c r="S9619" s="5">
        <f t="shared" si="754"/>
        <v>2</v>
      </c>
    </row>
    <row r="9620" spans="1:19" x14ac:dyDescent="0.25">
      <c r="A9620">
        <v>9619</v>
      </c>
      <c r="B9620" s="1">
        <v>44543</v>
      </c>
      <c r="C9620" s="1">
        <v>44551</v>
      </c>
      <c r="D9620" s="1">
        <v>44573</v>
      </c>
      <c r="E9620" s="1">
        <v>44574</v>
      </c>
      <c r="F9620">
        <v>1</v>
      </c>
      <c r="G9620">
        <v>7</v>
      </c>
      <c r="H9620">
        <v>626</v>
      </c>
      <c r="I9620" s="6">
        <v>0</v>
      </c>
      <c r="J9620">
        <v>2</v>
      </c>
      <c r="K9620" t="str">
        <f>_xlfn.XLOOKUP(fCompras!F9620,dComprador!$A$2:$A$7,dComprador!$B$2:$B$7)</f>
        <v>Alon</v>
      </c>
      <c r="L9620" t="str">
        <f>_xlfn.XLOOKUP(J9620,dFornecedor!$A$2:$A$6,dFornecedor!$B$2:$B$6)</f>
        <v>Minerva</v>
      </c>
      <c r="M9620" t="str">
        <f>_xlfn.XLOOKUP(G9620,dMateriaPrima!$A$2:$A$12,dMateriaPrima!$B$2:$B$12)</f>
        <v>Poliéster</v>
      </c>
      <c r="N9620" s="2">
        <f>_xlfn.XLOOKUP(G9620,dMateriaPrima!$A$2:$A$12,dMateriaPrima!$C$2:$C$12)</f>
        <v>8</v>
      </c>
      <c r="O9620" s="3">
        <f t="shared" si="750"/>
        <v>5008</v>
      </c>
      <c r="P9620" s="4">
        <f t="shared" si="751"/>
        <v>0</v>
      </c>
      <c r="Q9620" s="3">
        <f t="shared" si="752"/>
        <v>5008</v>
      </c>
      <c r="R9620" t="str">
        <f t="shared" si="753"/>
        <v>Em atraso</v>
      </c>
      <c r="S9620" s="5">
        <f t="shared" si="754"/>
        <v>1</v>
      </c>
    </row>
    <row r="9621" spans="1:19" x14ac:dyDescent="0.25">
      <c r="A9621">
        <v>9620</v>
      </c>
      <c r="B9621" s="1">
        <v>44543</v>
      </c>
      <c r="C9621" s="1">
        <v>44544</v>
      </c>
      <c r="D9621" s="1">
        <v>44566</v>
      </c>
      <c r="E9621" s="1">
        <v>44568</v>
      </c>
      <c r="F9621">
        <v>1</v>
      </c>
      <c r="G9621">
        <v>7</v>
      </c>
      <c r="H9621">
        <v>263</v>
      </c>
      <c r="I9621" s="6">
        <v>0</v>
      </c>
      <c r="J9621">
        <v>5</v>
      </c>
      <c r="K9621" t="str">
        <f>_xlfn.XLOOKUP(fCompras!F9621,dComprador!$A$2:$A$7,dComprador!$B$2:$B$7)</f>
        <v>Alon</v>
      </c>
      <c r="L9621" t="str">
        <f>_xlfn.XLOOKUP(J9621,dFornecedor!$A$2:$A$6,dFornecedor!$B$2:$B$6)</f>
        <v>Atlas</v>
      </c>
      <c r="M9621" t="str">
        <f>_xlfn.XLOOKUP(G9621,dMateriaPrima!$A$2:$A$12,dMateriaPrima!$B$2:$B$12)</f>
        <v>Poliéster</v>
      </c>
      <c r="N9621" s="2">
        <f>_xlfn.XLOOKUP(G9621,dMateriaPrima!$A$2:$A$12,dMateriaPrima!$C$2:$C$12)</f>
        <v>8</v>
      </c>
      <c r="O9621" s="3">
        <f t="shared" si="750"/>
        <v>2104</v>
      </c>
      <c r="P9621" s="4">
        <f t="shared" si="751"/>
        <v>0</v>
      </c>
      <c r="Q9621" s="3">
        <f t="shared" si="752"/>
        <v>2104</v>
      </c>
      <c r="R9621" t="str">
        <f t="shared" si="753"/>
        <v>Em atraso</v>
      </c>
      <c r="S9621" s="5">
        <f t="shared" si="754"/>
        <v>2</v>
      </c>
    </row>
    <row r="9622" spans="1:19" x14ac:dyDescent="0.25">
      <c r="A9622">
        <v>9621</v>
      </c>
      <c r="B9622" s="1">
        <v>44544</v>
      </c>
      <c r="C9622" s="1">
        <v>44544</v>
      </c>
      <c r="D9622" s="1">
        <v>44552</v>
      </c>
      <c r="E9622" s="1">
        <v>44551</v>
      </c>
      <c r="F9622">
        <v>4</v>
      </c>
      <c r="G9622">
        <v>7</v>
      </c>
      <c r="H9622">
        <v>508</v>
      </c>
      <c r="I9622" s="6">
        <v>0</v>
      </c>
      <c r="J9622">
        <v>2</v>
      </c>
      <c r="K9622" t="str">
        <f>_xlfn.XLOOKUP(fCompras!F9622,dComprador!$A$2:$A$7,dComprador!$B$2:$B$7)</f>
        <v>Lira</v>
      </c>
      <c r="L9622" t="str">
        <f>_xlfn.XLOOKUP(J9622,dFornecedor!$A$2:$A$6,dFornecedor!$B$2:$B$6)</f>
        <v>Minerva</v>
      </c>
      <c r="M9622" t="str">
        <f>_xlfn.XLOOKUP(G9622,dMateriaPrima!$A$2:$A$12,dMateriaPrima!$B$2:$B$12)</f>
        <v>Poliéster</v>
      </c>
      <c r="N9622" s="2">
        <f>_xlfn.XLOOKUP(G9622,dMateriaPrima!$A$2:$A$12,dMateriaPrima!$C$2:$C$12)</f>
        <v>8</v>
      </c>
      <c r="O9622" s="3">
        <f t="shared" si="750"/>
        <v>4064</v>
      </c>
      <c r="P9622" s="4">
        <f t="shared" si="751"/>
        <v>0</v>
      </c>
      <c r="Q9622" s="3">
        <f t="shared" si="752"/>
        <v>4064</v>
      </c>
      <c r="R9622" t="str">
        <f t="shared" si="753"/>
        <v>No prazo</v>
      </c>
      <c r="S9622" s="5">
        <f t="shared" si="754"/>
        <v>0</v>
      </c>
    </row>
    <row r="9623" spans="1:19" x14ac:dyDescent="0.25">
      <c r="A9623">
        <v>9622</v>
      </c>
      <c r="B9623" s="1">
        <v>44544</v>
      </c>
      <c r="C9623" s="1">
        <v>44551</v>
      </c>
      <c r="D9623" s="1">
        <v>44552</v>
      </c>
      <c r="E9623" s="1">
        <v>44552</v>
      </c>
      <c r="F9623">
        <v>4</v>
      </c>
      <c r="G9623">
        <v>2</v>
      </c>
      <c r="H9623">
        <v>82</v>
      </c>
      <c r="I9623" s="6">
        <v>0</v>
      </c>
      <c r="J9623">
        <v>1</v>
      </c>
      <c r="K9623" t="str">
        <f>_xlfn.XLOOKUP(fCompras!F9623,dComprador!$A$2:$A$7,dComprador!$B$2:$B$7)</f>
        <v>Lira</v>
      </c>
      <c r="L9623" t="str">
        <f>_xlfn.XLOOKUP(J9623,dFornecedor!$A$2:$A$6,dFornecedor!$B$2:$B$6)</f>
        <v>NorthShore</v>
      </c>
      <c r="M9623" t="str">
        <f>_xlfn.XLOOKUP(G9623,dMateriaPrima!$A$2:$A$12,dMateriaPrima!$B$2:$B$12)</f>
        <v>Chapa Metal</v>
      </c>
      <c r="N9623" s="2">
        <f>_xlfn.XLOOKUP(G9623,dMateriaPrima!$A$2:$A$12,dMateriaPrima!$C$2:$C$12)</f>
        <v>299.89999999999998</v>
      </c>
      <c r="O9623" s="3">
        <f t="shared" si="750"/>
        <v>24591.8</v>
      </c>
      <c r="P9623" s="4">
        <f t="shared" si="751"/>
        <v>0</v>
      </c>
      <c r="Q9623" s="3">
        <f t="shared" si="752"/>
        <v>24591.8</v>
      </c>
      <c r="R9623" t="str">
        <f t="shared" si="753"/>
        <v>No prazo</v>
      </c>
      <c r="S9623" s="5">
        <f t="shared" si="754"/>
        <v>0</v>
      </c>
    </row>
    <row r="9624" spans="1:19" x14ac:dyDescent="0.25">
      <c r="A9624">
        <v>9623</v>
      </c>
      <c r="B9624" s="1">
        <v>44544</v>
      </c>
      <c r="C9624" s="1">
        <v>44549</v>
      </c>
      <c r="D9624" s="1">
        <v>44550</v>
      </c>
      <c r="E9624" s="1">
        <v>44554</v>
      </c>
      <c r="F9624">
        <v>4</v>
      </c>
      <c r="G9624">
        <v>1</v>
      </c>
      <c r="H9624">
        <v>48</v>
      </c>
      <c r="I9624" s="6">
        <v>0</v>
      </c>
      <c r="J9624">
        <v>2</v>
      </c>
      <c r="K9624" t="str">
        <f>_xlfn.XLOOKUP(fCompras!F9624,dComprador!$A$2:$A$7,dComprador!$B$2:$B$7)</f>
        <v>Lira</v>
      </c>
      <c r="L9624" t="str">
        <f>_xlfn.XLOOKUP(J9624,dFornecedor!$A$2:$A$6,dFornecedor!$B$2:$B$6)</f>
        <v>Minerva</v>
      </c>
      <c r="M9624" t="str">
        <f>_xlfn.XLOOKUP(G9624,dMateriaPrima!$A$2:$A$12,dMateriaPrima!$B$2:$B$12)</f>
        <v>Tecido</v>
      </c>
      <c r="N9624" s="2">
        <f>_xlfn.XLOOKUP(G9624,dMateriaPrima!$A$2:$A$12,dMateriaPrima!$C$2:$C$12)</f>
        <v>18</v>
      </c>
      <c r="O9624" s="3">
        <f t="shared" si="750"/>
        <v>864</v>
      </c>
      <c r="P9624" s="4">
        <f t="shared" si="751"/>
        <v>0</v>
      </c>
      <c r="Q9624" s="3">
        <f t="shared" si="752"/>
        <v>864</v>
      </c>
      <c r="R9624" t="str">
        <f t="shared" si="753"/>
        <v>Em atraso</v>
      </c>
      <c r="S9624" s="5">
        <f t="shared" si="754"/>
        <v>4</v>
      </c>
    </row>
    <row r="9625" spans="1:19" x14ac:dyDescent="0.25">
      <c r="A9625">
        <v>9624</v>
      </c>
      <c r="B9625" s="1">
        <v>44544</v>
      </c>
      <c r="C9625" s="1">
        <v>44552</v>
      </c>
      <c r="D9625" s="1">
        <v>44563</v>
      </c>
      <c r="E9625" s="1">
        <v>44563</v>
      </c>
      <c r="F9625">
        <v>1</v>
      </c>
      <c r="G9625">
        <v>7</v>
      </c>
      <c r="H9625">
        <v>34</v>
      </c>
      <c r="I9625" s="6">
        <v>0</v>
      </c>
      <c r="J9625">
        <v>2</v>
      </c>
      <c r="K9625" t="str">
        <f>_xlfn.XLOOKUP(fCompras!F9625,dComprador!$A$2:$A$7,dComprador!$B$2:$B$7)</f>
        <v>Alon</v>
      </c>
      <c r="L9625" t="str">
        <f>_xlfn.XLOOKUP(J9625,dFornecedor!$A$2:$A$6,dFornecedor!$B$2:$B$6)</f>
        <v>Minerva</v>
      </c>
      <c r="M9625" t="str">
        <f>_xlfn.XLOOKUP(G9625,dMateriaPrima!$A$2:$A$12,dMateriaPrima!$B$2:$B$12)</f>
        <v>Poliéster</v>
      </c>
      <c r="N9625" s="2">
        <f>_xlfn.XLOOKUP(G9625,dMateriaPrima!$A$2:$A$12,dMateriaPrima!$C$2:$C$12)</f>
        <v>8</v>
      </c>
      <c r="O9625" s="3">
        <f t="shared" si="750"/>
        <v>272</v>
      </c>
      <c r="P9625" s="4">
        <f t="shared" si="751"/>
        <v>0</v>
      </c>
      <c r="Q9625" s="3">
        <f t="shared" si="752"/>
        <v>272</v>
      </c>
      <c r="R9625" t="str">
        <f t="shared" si="753"/>
        <v>No prazo</v>
      </c>
      <c r="S9625" s="5">
        <f t="shared" si="754"/>
        <v>0</v>
      </c>
    </row>
    <row r="9626" spans="1:19" x14ac:dyDescent="0.25">
      <c r="A9626">
        <v>9625</v>
      </c>
      <c r="B9626" s="1">
        <v>44544</v>
      </c>
      <c r="C9626" s="1">
        <v>44546</v>
      </c>
      <c r="D9626" s="1">
        <v>44563</v>
      </c>
      <c r="E9626" s="1">
        <v>44565</v>
      </c>
      <c r="F9626">
        <v>1</v>
      </c>
      <c r="G9626">
        <v>11</v>
      </c>
      <c r="H9626">
        <v>64</v>
      </c>
      <c r="I9626" s="6">
        <v>0</v>
      </c>
      <c r="J9626">
        <v>1</v>
      </c>
      <c r="K9626" t="str">
        <f>_xlfn.XLOOKUP(fCompras!F9626,dComprador!$A$2:$A$7,dComprador!$B$2:$B$7)</f>
        <v>Alon</v>
      </c>
      <c r="L9626" t="str">
        <f>_xlfn.XLOOKUP(J9626,dFornecedor!$A$2:$A$6,dFornecedor!$B$2:$B$6)</f>
        <v>NorthShore</v>
      </c>
      <c r="M9626" t="str">
        <f>_xlfn.XLOOKUP(G9626,dMateriaPrima!$A$2:$A$12,dMateriaPrima!$B$2:$B$12)</f>
        <v>Papel</v>
      </c>
      <c r="N9626" s="2">
        <f>_xlfn.XLOOKUP(G9626,dMateriaPrima!$A$2:$A$12,dMateriaPrima!$C$2:$C$12)</f>
        <v>9</v>
      </c>
      <c r="O9626" s="3">
        <f t="shared" si="750"/>
        <v>576</v>
      </c>
      <c r="P9626" s="4">
        <f t="shared" si="751"/>
        <v>0</v>
      </c>
      <c r="Q9626" s="3">
        <f t="shared" si="752"/>
        <v>576</v>
      </c>
      <c r="R9626" t="str">
        <f t="shared" si="753"/>
        <v>Em atraso</v>
      </c>
      <c r="S9626" s="5">
        <f t="shared" si="754"/>
        <v>2</v>
      </c>
    </row>
    <row r="9627" spans="1:19" x14ac:dyDescent="0.25">
      <c r="A9627">
        <v>9626</v>
      </c>
      <c r="B9627" s="1">
        <v>44544</v>
      </c>
      <c r="C9627" s="1">
        <v>44548</v>
      </c>
      <c r="D9627" s="1">
        <v>44564</v>
      </c>
      <c r="E9627" s="1">
        <v>44565</v>
      </c>
      <c r="F9627">
        <v>1</v>
      </c>
      <c r="G9627">
        <v>5</v>
      </c>
      <c r="H9627">
        <v>8</v>
      </c>
      <c r="I9627" s="6">
        <v>0</v>
      </c>
      <c r="J9627">
        <v>5</v>
      </c>
      <c r="K9627" t="str">
        <f>_xlfn.XLOOKUP(fCompras!F9627,dComprador!$A$2:$A$7,dComprador!$B$2:$B$7)</f>
        <v>Alon</v>
      </c>
      <c r="L9627" t="str">
        <f>_xlfn.XLOOKUP(J9627,dFornecedor!$A$2:$A$6,dFornecedor!$B$2:$B$6)</f>
        <v>Atlas</v>
      </c>
      <c r="M9627" t="str">
        <f>_xlfn.XLOOKUP(G9627,dMateriaPrima!$A$2:$A$12,dMateriaPrima!$B$2:$B$12)</f>
        <v>Areia</v>
      </c>
      <c r="N9627" s="2">
        <f>_xlfn.XLOOKUP(G9627,dMateriaPrima!$A$2:$A$12,dMateriaPrima!$C$2:$C$12)</f>
        <v>3.59</v>
      </c>
      <c r="O9627" s="3">
        <f t="shared" si="750"/>
        <v>28.72</v>
      </c>
      <c r="P9627" s="4">
        <f t="shared" si="751"/>
        <v>0</v>
      </c>
      <c r="Q9627" s="3">
        <f t="shared" si="752"/>
        <v>28.72</v>
      </c>
      <c r="R9627" t="str">
        <f t="shared" si="753"/>
        <v>Em atraso</v>
      </c>
      <c r="S9627" s="5">
        <f t="shared" si="754"/>
        <v>1</v>
      </c>
    </row>
    <row r="9628" spans="1:19" x14ac:dyDescent="0.25">
      <c r="A9628">
        <v>9627</v>
      </c>
      <c r="B9628" s="1">
        <v>44544</v>
      </c>
      <c r="C9628" s="1">
        <v>44544</v>
      </c>
      <c r="D9628" s="1">
        <v>44563</v>
      </c>
      <c r="E9628" s="1">
        <v>44566</v>
      </c>
      <c r="F9628">
        <v>1</v>
      </c>
      <c r="G9628">
        <v>6</v>
      </c>
      <c r="H9628">
        <v>148</v>
      </c>
      <c r="I9628" s="6">
        <v>0</v>
      </c>
      <c r="J9628">
        <v>5</v>
      </c>
      <c r="K9628" t="str">
        <f>_xlfn.XLOOKUP(fCompras!F9628,dComprador!$A$2:$A$7,dComprador!$B$2:$B$7)</f>
        <v>Alon</v>
      </c>
      <c r="L9628" t="str">
        <f>_xlfn.XLOOKUP(J9628,dFornecedor!$A$2:$A$6,dFornecedor!$B$2:$B$6)</f>
        <v>Atlas</v>
      </c>
      <c r="M9628" t="str">
        <f>_xlfn.XLOOKUP(G9628,dMateriaPrima!$A$2:$A$12,dMateriaPrima!$B$2:$B$12)</f>
        <v>Fio Algodão</v>
      </c>
      <c r="N9628" s="2">
        <f>_xlfn.XLOOKUP(G9628,dMateriaPrima!$A$2:$A$12,dMateriaPrima!$C$2:$C$12)</f>
        <v>55.9</v>
      </c>
      <c r="O9628" s="3">
        <f t="shared" si="750"/>
        <v>8273.1999999999989</v>
      </c>
      <c r="P9628" s="4">
        <f t="shared" si="751"/>
        <v>0</v>
      </c>
      <c r="Q9628" s="3">
        <f t="shared" si="752"/>
        <v>8273.1999999999989</v>
      </c>
      <c r="R9628" t="str">
        <f t="shared" si="753"/>
        <v>Em atraso</v>
      </c>
      <c r="S9628" s="5">
        <f t="shared" si="754"/>
        <v>3</v>
      </c>
    </row>
    <row r="9629" spans="1:19" x14ac:dyDescent="0.25">
      <c r="A9629">
        <v>9628</v>
      </c>
      <c r="B9629" s="1">
        <v>44544</v>
      </c>
      <c r="C9629" s="1">
        <v>44549</v>
      </c>
      <c r="D9629" s="1">
        <v>44560</v>
      </c>
      <c r="E9629" s="1">
        <v>44563</v>
      </c>
      <c r="F9629">
        <v>1</v>
      </c>
      <c r="G9629">
        <v>11</v>
      </c>
      <c r="H9629">
        <v>176</v>
      </c>
      <c r="I9629" s="6">
        <v>0</v>
      </c>
      <c r="J9629">
        <v>1</v>
      </c>
      <c r="K9629" t="str">
        <f>_xlfn.XLOOKUP(fCompras!F9629,dComprador!$A$2:$A$7,dComprador!$B$2:$B$7)</f>
        <v>Alon</v>
      </c>
      <c r="L9629" t="str">
        <f>_xlfn.XLOOKUP(J9629,dFornecedor!$A$2:$A$6,dFornecedor!$B$2:$B$6)</f>
        <v>NorthShore</v>
      </c>
      <c r="M9629" t="str">
        <f>_xlfn.XLOOKUP(G9629,dMateriaPrima!$A$2:$A$12,dMateriaPrima!$B$2:$B$12)</f>
        <v>Papel</v>
      </c>
      <c r="N9629" s="2">
        <f>_xlfn.XLOOKUP(G9629,dMateriaPrima!$A$2:$A$12,dMateriaPrima!$C$2:$C$12)</f>
        <v>9</v>
      </c>
      <c r="O9629" s="3">
        <f t="shared" si="750"/>
        <v>1584</v>
      </c>
      <c r="P9629" s="4">
        <f t="shared" si="751"/>
        <v>0</v>
      </c>
      <c r="Q9629" s="3">
        <f t="shared" si="752"/>
        <v>1584</v>
      </c>
      <c r="R9629" t="str">
        <f t="shared" si="753"/>
        <v>Em atraso</v>
      </c>
      <c r="S9629" s="5">
        <f t="shared" si="754"/>
        <v>3</v>
      </c>
    </row>
    <row r="9630" spans="1:19" x14ac:dyDescent="0.25">
      <c r="A9630">
        <v>9629</v>
      </c>
      <c r="B9630" s="1">
        <v>44544</v>
      </c>
      <c r="C9630" s="1">
        <v>44544</v>
      </c>
      <c r="D9630" s="1">
        <v>44563</v>
      </c>
      <c r="E9630" s="1">
        <v>44566</v>
      </c>
      <c r="F9630">
        <v>1</v>
      </c>
      <c r="G9630">
        <v>10</v>
      </c>
      <c r="H9630">
        <v>467</v>
      </c>
      <c r="I9630" s="6">
        <v>0</v>
      </c>
      <c r="J9630">
        <v>2</v>
      </c>
      <c r="K9630" t="str">
        <f>_xlfn.XLOOKUP(fCompras!F9630,dComprador!$A$2:$A$7,dComprador!$B$2:$B$7)</f>
        <v>Alon</v>
      </c>
      <c r="L9630" t="str">
        <f>_xlfn.XLOOKUP(J9630,dFornecedor!$A$2:$A$6,dFornecedor!$B$2:$B$6)</f>
        <v>Minerva</v>
      </c>
      <c r="M9630" t="str">
        <f>_xlfn.XLOOKUP(G9630,dMateriaPrima!$A$2:$A$12,dMateriaPrima!$B$2:$B$12)</f>
        <v>Pedra Britada</v>
      </c>
      <c r="N9630" s="2">
        <f>_xlfn.XLOOKUP(G9630,dMateriaPrima!$A$2:$A$12,dMateriaPrima!$C$2:$C$12)</f>
        <v>56</v>
      </c>
      <c r="O9630" s="3">
        <f t="shared" si="750"/>
        <v>26152</v>
      </c>
      <c r="P9630" s="4">
        <f t="shared" si="751"/>
        <v>0</v>
      </c>
      <c r="Q9630" s="3">
        <f t="shared" si="752"/>
        <v>26152</v>
      </c>
      <c r="R9630" t="str">
        <f t="shared" si="753"/>
        <v>Em atraso</v>
      </c>
      <c r="S9630" s="5">
        <f t="shared" si="754"/>
        <v>3</v>
      </c>
    </row>
    <row r="9631" spans="1:19" x14ac:dyDescent="0.25">
      <c r="A9631">
        <v>9630</v>
      </c>
      <c r="B9631" s="1">
        <v>44544</v>
      </c>
      <c r="C9631" s="1">
        <v>44553</v>
      </c>
      <c r="D9631" s="1">
        <v>44563</v>
      </c>
      <c r="E9631" s="1">
        <v>44565</v>
      </c>
      <c r="F9631">
        <v>1</v>
      </c>
      <c r="G9631">
        <v>5</v>
      </c>
      <c r="H9631">
        <v>239</v>
      </c>
      <c r="I9631" s="6">
        <v>0</v>
      </c>
      <c r="J9631">
        <v>2</v>
      </c>
      <c r="K9631" t="str">
        <f>_xlfn.XLOOKUP(fCompras!F9631,dComprador!$A$2:$A$7,dComprador!$B$2:$B$7)</f>
        <v>Alon</v>
      </c>
      <c r="L9631" t="str">
        <f>_xlfn.XLOOKUP(J9631,dFornecedor!$A$2:$A$6,dFornecedor!$B$2:$B$6)</f>
        <v>Minerva</v>
      </c>
      <c r="M9631" t="str">
        <f>_xlfn.XLOOKUP(G9631,dMateriaPrima!$A$2:$A$12,dMateriaPrima!$B$2:$B$12)</f>
        <v>Areia</v>
      </c>
      <c r="N9631" s="2">
        <f>_xlfn.XLOOKUP(G9631,dMateriaPrima!$A$2:$A$12,dMateriaPrima!$C$2:$C$12)</f>
        <v>3.59</v>
      </c>
      <c r="O9631" s="3">
        <f t="shared" si="750"/>
        <v>858.01</v>
      </c>
      <c r="P9631" s="4">
        <f t="shared" si="751"/>
        <v>0</v>
      </c>
      <c r="Q9631" s="3">
        <f t="shared" si="752"/>
        <v>858.01</v>
      </c>
      <c r="R9631" t="str">
        <f t="shared" si="753"/>
        <v>Em atraso</v>
      </c>
      <c r="S9631" s="5">
        <f t="shared" si="754"/>
        <v>2</v>
      </c>
    </row>
    <row r="9632" spans="1:19" x14ac:dyDescent="0.25">
      <c r="A9632">
        <v>9631</v>
      </c>
      <c r="B9632" s="1">
        <v>44544</v>
      </c>
      <c r="C9632" s="1">
        <v>44544</v>
      </c>
      <c r="D9632" s="1">
        <v>44576</v>
      </c>
      <c r="E9632" s="1">
        <v>44579</v>
      </c>
      <c r="F9632">
        <v>1</v>
      </c>
      <c r="G9632">
        <v>9</v>
      </c>
      <c r="H9632">
        <v>74</v>
      </c>
      <c r="I9632" s="6">
        <v>0</v>
      </c>
      <c r="J9632">
        <v>2</v>
      </c>
      <c r="K9632" t="str">
        <f>_xlfn.XLOOKUP(fCompras!F9632,dComprador!$A$2:$A$7,dComprador!$B$2:$B$7)</f>
        <v>Alon</v>
      </c>
      <c r="L9632" t="str">
        <f>_xlfn.XLOOKUP(J9632,dFornecedor!$A$2:$A$6,dFornecedor!$B$2:$B$6)</f>
        <v>Minerva</v>
      </c>
      <c r="M9632" t="str">
        <f>_xlfn.XLOOKUP(G9632,dMateriaPrima!$A$2:$A$12,dMateriaPrima!$B$2:$B$12)</f>
        <v>Couro</v>
      </c>
      <c r="N9632" s="2">
        <f>_xlfn.XLOOKUP(G9632,dMateriaPrima!$A$2:$A$12,dMateriaPrima!$C$2:$C$12)</f>
        <v>4.4000000000000004</v>
      </c>
      <c r="O9632" s="3">
        <f t="shared" si="750"/>
        <v>325.60000000000002</v>
      </c>
      <c r="P9632" s="4">
        <f t="shared" si="751"/>
        <v>0</v>
      </c>
      <c r="Q9632" s="3">
        <f t="shared" si="752"/>
        <v>325.60000000000002</v>
      </c>
      <c r="R9632" t="str">
        <f t="shared" si="753"/>
        <v>Em atraso</v>
      </c>
      <c r="S9632" s="5">
        <f t="shared" si="754"/>
        <v>3</v>
      </c>
    </row>
    <row r="9633" spans="1:19" x14ac:dyDescent="0.25">
      <c r="A9633">
        <v>9632</v>
      </c>
      <c r="B9633" s="1">
        <v>44544</v>
      </c>
      <c r="C9633" s="1">
        <v>44544</v>
      </c>
      <c r="D9633" s="1">
        <v>44578</v>
      </c>
      <c r="E9633" s="1">
        <v>44576</v>
      </c>
      <c r="F9633">
        <v>1</v>
      </c>
      <c r="G9633">
        <v>1</v>
      </c>
      <c r="H9633">
        <v>594</v>
      </c>
      <c r="I9633" s="6">
        <v>0</v>
      </c>
      <c r="J9633">
        <v>2</v>
      </c>
      <c r="K9633" t="str">
        <f>_xlfn.XLOOKUP(fCompras!F9633,dComprador!$A$2:$A$7,dComprador!$B$2:$B$7)</f>
        <v>Alon</v>
      </c>
      <c r="L9633" t="str">
        <f>_xlfn.XLOOKUP(J9633,dFornecedor!$A$2:$A$6,dFornecedor!$B$2:$B$6)</f>
        <v>Minerva</v>
      </c>
      <c r="M9633" t="str">
        <f>_xlfn.XLOOKUP(G9633,dMateriaPrima!$A$2:$A$12,dMateriaPrima!$B$2:$B$12)</f>
        <v>Tecido</v>
      </c>
      <c r="N9633" s="2">
        <f>_xlfn.XLOOKUP(G9633,dMateriaPrima!$A$2:$A$12,dMateriaPrima!$C$2:$C$12)</f>
        <v>18</v>
      </c>
      <c r="O9633" s="3">
        <f t="shared" si="750"/>
        <v>10692</v>
      </c>
      <c r="P9633" s="4">
        <f t="shared" si="751"/>
        <v>0</v>
      </c>
      <c r="Q9633" s="3">
        <f t="shared" si="752"/>
        <v>10692</v>
      </c>
      <c r="R9633" t="str">
        <f t="shared" si="753"/>
        <v>No prazo</v>
      </c>
      <c r="S9633" s="5">
        <f t="shared" si="754"/>
        <v>0</v>
      </c>
    </row>
    <row r="9634" spans="1:19" x14ac:dyDescent="0.25">
      <c r="A9634">
        <v>9633</v>
      </c>
      <c r="B9634" s="1">
        <v>44544</v>
      </c>
      <c r="C9634" s="1">
        <v>44551</v>
      </c>
      <c r="D9634" s="1">
        <v>44567</v>
      </c>
      <c r="E9634" s="1">
        <v>44570</v>
      </c>
      <c r="F9634">
        <v>1</v>
      </c>
      <c r="G9634">
        <v>1</v>
      </c>
      <c r="H9634">
        <v>67</v>
      </c>
      <c r="I9634" s="6">
        <v>0</v>
      </c>
      <c r="J9634">
        <v>2</v>
      </c>
      <c r="K9634" t="str">
        <f>_xlfn.XLOOKUP(fCompras!F9634,dComprador!$A$2:$A$7,dComprador!$B$2:$B$7)</f>
        <v>Alon</v>
      </c>
      <c r="L9634" t="str">
        <f>_xlfn.XLOOKUP(J9634,dFornecedor!$A$2:$A$6,dFornecedor!$B$2:$B$6)</f>
        <v>Minerva</v>
      </c>
      <c r="M9634" t="str">
        <f>_xlfn.XLOOKUP(G9634,dMateriaPrima!$A$2:$A$12,dMateriaPrima!$B$2:$B$12)</f>
        <v>Tecido</v>
      </c>
      <c r="N9634" s="2">
        <f>_xlfn.XLOOKUP(G9634,dMateriaPrima!$A$2:$A$12,dMateriaPrima!$C$2:$C$12)</f>
        <v>18</v>
      </c>
      <c r="O9634" s="3">
        <f t="shared" si="750"/>
        <v>1206</v>
      </c>
      <c r="P9634" s="4">
        <f t="shared" si="751"/>
        <v>0</v>
      </c>
      <c r="Q9634" s="3">
        <f t="shared" si="752"/>
        <v>1206</v>
      </c>
      <c r="R9634" t="str">
        <f t="shared" si="753"/>
        <v>Em atraso</v>
      </c>
      <c r="S9634" s="5">
        <f t="shared" si="754"/>
        <v>3</v>
      </c>
    </row>
    <row r="9635" spans="1:19" x14ac:dyDescent="0.25">
      <c r="A9635">
        <v>9634</v>
      </c>
      <c r="B9635" s="1">
        <v>44545</v>
      </c>
      <c r="C9635" s="1">
        <v>44546</v>
      </c>
      <c r="D9635" s="1">
        <v>44552</v>
      </c>
      <c r="E9635" s="1">
        <v>44552</v>
      </c>
      <c r="F9635">
        <v>4</v>
      </c>
      <c r="G9635">
        <v>7</v>
      </c>
      <c r="H9635">
        <v>1</v>
      </c>
      <c r="I9635" s="6">
        <v>0</v>
      </c>
      <c r="J9635">
        <v>1</v>
      </c>
      <c r="K9635" t="str">
        <f>_xlfn.XLOOKUP(fCompras!F9635,dComprador!$A$2:$A$7,dComprador!$B$2:$B$7)</f>
        <v>Lira</v>
      </c>
      <c r="L9635" t="str">
        <f>_xlfn.XLOOKUP(J9635,dFornecedor!$A$2:$A$6,dFornecedor!$B$2:$B$6)</f>
        <v>NorthShore</v>
      </c>
      <c r="M9635" t="str">
        <f>_xlfn.XLOOKUP(G9635,dMateriaPrima!$A$2:$A$12,dMateriaPrima!$B$2:$B$12)</f>
        <v>Poliéster</v>
      </c>
      <c r="N9635" s="2">
        <f>_xlfn.XLOOKUP(G9635,dMateriaPrima!$A$2:$A$12,dMateriaPrima!$C$2:$C$12)</f>
        <v>8</v>
      </c>
      <c r="O9635" s="3">
        <f t="shared" si="750"/>
        <v>8</v>
      </c>
      <c r="P9635" s="4">
        <f t="shared" si="751"/>
        <v>0</v>
      </c>
      <c r="Q9635" s="3">
        <f t="shared" si="752"/>
        <v>8</v>
      </c>
      <c r="R9635" t="str">
        <f t="shared" si="753"/>
        <v>No prazo</v>
      </c>
      <c r="S9635" s="5">
        <f t="shared" si="754"/>
        <v>0</v>
      </c>
    </row>
    <row r="9636" spans="1:19" x14ac:dyDescent="0.25">
      <c r="A9636">
        <v>9635</v>
      </c>
      <c r="B9636" s="1">
        <v>44545</v>
      </c>
      <c r="C9636" s="1">
        <v>44545</v>
      </c>
      <c r="D9636" s="1">
        <v>44553</v>
      </c>
      <c r="E9636" s="1">
        <v>44554</v>
      </c>
      <c r="F9636">
        <v>4</v>
      </c>
      <c r="G9636">
        <v>7</v>
      </c>
      <c r="H9636">
        <v>116</v>
      </c>
      <c r="I9636" s="6">
        <v>0</v>
      </c>
      <c r="J9636">
        <v>2</v>
      </c>
      <c r="K9636" t="str">
        <f>_xlfn.XLOOKUP(fCompras!F9636,dComprador!$A$2:$A$7,dComprador!$B$2:$B$7)</f>
        <v>Lira</v>
      </c>
      <c r="L9636" t="str">
        <f>_xlfn.XLOOKUP(J9636,dFornecedor!$A$2:$A$6,dFornecedor!$B$2:$B$6)</f>
        <v>Minerva</v>
      </c>
      <c r="M9636" t="str">
        <f>_xlfn.XLOOKUP(G9636,dMateriaPrima!$A$2:$A$12,dMateriaPrima!$B$2:$B$12)</f>
        <v>Poliéster</v>
      </c>
      <c r="N9636" s="2">
        <f>_xlfn.XLOOKUP(G9636,dMateriaPrima!$A$2:$A$12,dMateriaPrima!$C$2:$C$12)</f>
        <v>8</v>
      </c>
      <c r="O9636" s="3">
        <f t="shared" si="750"/>
        <v>928</v>
      </c>
      <c r="P9636" s="4">
        <f t="shared" si="751"/>
        <v>0</v>
      </c>
      <c r="Q9636" s="3">
        <f t="shared" si="752"/>
        <v>928</v>
      </c>
      <c r="R9636" t="str">
        <f t="shared" si="753"/>
        <v>Em atraso</v>
      </c>
      <c r="S9636" s="5">
        <f t="shared" si="754"/>
        <v>1</v>
      </c>
    </row>
    <row r="9637" spans="1:19" x14ac:dyDescent="0.25">
      <c r="A9637">
        <v>9636</v>
      </c>
      <c r="B9637" s="1">
        <v>44545</v>
      </c>
      <c r="C9637" s="1">
        <v>44547</v>
      </c>
      <c r="D9637" s="1">
        <v>44557</v>
      </c>
      <c r="E9637" s="1">
        <v>44556</v>
      </c>
      <c r="F9637">
        <v>4</v>
      </c>
      <c r="G9637">
        <v>7</v>
      </c>
      <c r="H9637">
        <v>443</v>
      </c>
      <c r="I9637" s="6">
        <v>0</v>
      </c>
      <c r="J9637">
        <v>4</v>
      </c>
      <c r="K9637" t="str">
        <f>_xlfn.XLOOKUP(fCompras!F9637,dComprador!$A$2:$A$7,dComprador!$B$2:$B$7)</f>
        <v>Lira</v>
      </c>
      <c r="L9637" t="str">
        <f>_xlfn.XLOOKUP(J9637,dFornecedor!$A$2:$A$6,dFornecedor!$B$2:$B$6)</f>
        <v>AlphaOmega</v>
      </c>
      <c r="M9637" t="str">
        <f>_xlfn.XLOOKUP(G9637,dMateriaPrima!$A$2:$A$12,dMateriaPrima!$B$2:$B$12)</f>
        <v>Poliéster</v>
      </c>
      <c r="N9637" s="2">
        <f>_xlfn.XLOOKUP(G9637,dMateriaPrima!$A$2:$A$12,dMateriaPrima!$C$2:$C$12)</f>
        <v>8</v>
      </c>
      <c r="O9637" s="3">
        <f t="shared" si="750"/>
        <v>3544</v>
      </c>
      <c r="P9637" s="4">
        <f t="shared" si="751"/>
        <v>0</v>
      </c>
      <c r="Q9637" s="3">
        <f t="shared" si="752"/>
        <v>3544</v>
      </c>
      <c r="R9637" t="str">
        <f t="shared" si="753"/>
        <v>No prazo</v>
      </c>
      <c r="S9637" s="5">
        <f t="shared" si="754"/>
        <v>0</v>
      </c>
    </row>
    <row r="9638" spans="1:19" x14ac:dyDescent="0.25">
      <c r="A9638">
        <v>9637</v>
      </c>
      <c r="B9638" s="1">
        <v>44545</v>
      </c>
      <c r="C9638" s="1">
        <v>44545</v>
      </c>
      <c r="D9638" s="1">
        <v>44553</v>
      </c>
      <c r="E9638" s="1">
        <v>44554</v>
      </c>
      <c r="F9638">
        <v>4</v>
      </c>
      <c r="G9638">
        <v>6</v>
      </c>
      <c r="H9638">
        <v>153</v>
      </c>
      <c r="I9638" s="6">
        <v>0</v>
      </c>
      <c r="J9638">
        <v>2</v>
      </c>
      <c r="K9638" t="str">
        <f>_xlfn.XLOOKUP(fCompras!F9638,dComprador!$A$2:$A$7,dComprador!$B$2:$B$7)</f>
        <v>Lira</v>
      </c>
      <c r="L9638" t="str">
        <f>_xlfn.XLOOKUP(J9638,dFornecedor!$A$2:$A$6,dFornecedor!$B$2:$B$6)</f>
        <v>Minerva</v>
      </c>
      <c r="M9638" t="str">
        <f>_xlfn.XLOOKUP(G9638,dMateriaPrima!$A$2:$A$12,dMateriaPrima!$B$2:$B$12)</f>
        <v>Fio Algodão</v>
      </c>
      <c r="N9638" s="2">
        <f>_xlfn.XLOOKUP(G9638,dMateriaPrima!$A$2:$A$12,dMateriaPrima!$C$2:$C$12)</f>
        <v>55.9</v>
      </c>
      <c r="O9638" s="3">
        <f t="shared" si="750"/>
        <v>8552.6999999999989</v>
      </c>
      <c r="P9638" s="4">
        <f t="shared" si="751"/>
        <v>0</v>
      </c>
      <c r="Q9638" s="3">
        <f t="shared" si="752"/>
        <v>8552.6999999999989</v>
      </c>
      <c r="R9638" t="str">
        <f t="shared" si="753"/>
        <v>Em atraso</v>
      </c>
      <c r="S9638" s="5">
        <f t="shared" si="754"/>
        <v>1</v>
      </c>
    </row>
    <row r="9639" spans="1:19" x14ac:dyDescent="0.25">
      <c r="A9639">
        <v>9638</v>
      </c>
      <c r="B9639" s="1">
        <v>44545</v>
      </c>
      <c r="C9639" s="1">
        <v>44553</v>
      </c>
      <c r="D9639" s="1">
        <v>44565</v>
      </c>
      <c r="E9639" s="1">
        <v>44567</v>
      </c>
      <c r="F9639">
        <v>1</v>
      </c>
      <c r="G9639">
        <v>8</v>
      </c>
      <c r="H9639">
        <v>14</v>
      </c>
      <c r="I9639" s="6">
        <v>0</v>
      </c>
      <c r="J9639">
        <v>3</v>
      </c>
      <c r="K9639" t="str">
        <f>_xlfn.XLOOKUP(fCompras!F9639,dComprador!$A$2:$A$7,dComprador!$B$2:$B$7)</f>
        <v>Alon</v>
      </c>
      <c r="L9639" t="str">
        <f>_xlfn.XLOOKUP(J9639,dFornecedor!$A$2:$A$6,dFornecedor!$B$2:$B$6)</f>
        <v>StepUp</v>
      </c>
      <c r="M9639" t="str">
        <f>_xlfn.XLOOKUP(G9639,dMateriaPrima!$A$2:$A$12,dMateriaPrima!$B$2:$B$12)</f>
        <v>Cimento</v>
      </c>
      <c r="N9639" s="2">
        <f>_xlfn.XLOOKUP(G9639,dMateriaPrima!$A$2:$A$12,dMateriaPrima!$C$2:$C$12)</f>
        <v>23</v>
      </c>
      <c r="O9639" s="3">
        <f t="shared" si="750"/>
        <v>322</v>
      </c>
      <c r="P9639" s="4">
        <f t="shared" si="751"/>
        <v>0</v>
      </c>
      <c r="Q9639" s="3">
        <f t="shared" si="752"/>
        <v>322</v>
      </c>
      <c r="R9639" t="str">
        <f t="shared" si="753"/>
        <v>Em atraso</v>
      </c>
      <c r="S9639" s="5">
        <f t="shared" si="754"/>
        <v>2</v>
      </c>
    </row>
    <row r="9640" spans="1:19" x14ac:dyDescent="0.25">
      <c r="A9640">
        <v>9639</v>
      </c>
      <c r="B9640" s="1">
        <v>44545</v>
      </c>
      <c r="C9640" s="1">
        <v>44549</v>
      </c>
      <c r="D9640" s="1">
        <v>44564</v>
      </c>
      <c r="E9640" s="1">
        <v>44565</v>
      </c>
      <c r="F9640">
        <v>1</v>
      </c>
      <c r="G9640">
        <v>4</v>
      </c>
      <c r="H9640">
        <v>80</v>
      </c>
      <c r="I9640" s="6">
        <v>0</v>
      </c>
      <c r="J9640">
        <v>3</v>
      </c>
      <c r="K9640" t="str">
        <f>_xlfn.XLOOKUP(fCompras!F9640,dComprador!$A$2:$A$7,dComprador!$B$2:$B$7)</f>
        <v>Alon</v>
      </c>
      <c r="L9640" t="str">
        <f>_xlfn.XLOOKUP(J9640,dFornecedor!$A$2:$A$6,dFornecedor!$B$2:$B$6)</f>
        <v>StepUp</v>
      </c>
      <c r="M9640" t="str">
        <f>_xlfn.XLOOKUP(G9640,dMateriaPrima!$A$2:$A$12,dMateriaPrima!$B$2:$B$12)</f>
        <v>Madeira</v>
      </c>
      <c r="N9640" s="2">
        <f>_xlfn.XLOOKUP(G9640,dMateriaPrima!$A$2:$A$12,dMateriaPrima!$C$2:$C$12)</f>
        <v>168</v>
      </c>
      <c r="O9640" s="3">
        <f t="shared" si="750"/>
        <v>13440</v>
      </c>
      <c r="P9640" s="4">
        <f t="shared" si="751"/>
        <v>0</v>
      </c>
      <c r="Q9640" s="3">
        <f t="shared" si="752"/>
        <v>13440</v>
      </c>
      <c r="R9640" t="str">
        <f t="shared" si="753"/>
        <v>Em atraso</v>
      </c>
      <c r="S9640" s="5">
        <f t="shared" si="754"/>
        <v>1</v>
      </c>
    </row>
    <row r="9641" spans="1:19" x14ac:dyDescent="0.25">
      <c r="A9641">
        <v>9640</v>
      </c>
      <c r="B9641" s="1">
        <v>44545</v>
      </c>
      <c r="C9641" s="1">
        <v>44545</v>
      </c>
      <c r="D9641" s="1">
        <v>44578</v>
      </c>
      <c r="E9641" s="1">
        <v>44577</v>
      </c>
      <c r="F9641">
        <v>1</v>
      </c>
      <c r="G9641">
        <v>1</v>
      </c>
      <c r="H9641">
        <v>500</v>
      </c>
      <c r="I9641" s="6">
        <v>0</v>
      </c>
      <c r="J9641">
        <v>2</v>
      </c>
      <c r="K9641" t="str">
        <f>_xlfn.XLOOKUP(fCompras!F9641,dComprador!$A$2:$A$7,dComprador!$B$2:$B$7)</f>
        <v>Alon</v>
      </c>
      <c r="L9641" t="str">
        <f>_xlfn.XLOOKUP(J9641,dFornecedor!$A$2:$A$6,dFornecedor!$B$2:$B$6)</f>
        <v>Minerva</v>
      </c>
      <c r="M9641" t="str">
        <f>_xlfn.XLOOKUP(G9641,dMateriaPrima!$A$2:$A$12,dMateriaPrima!$B$2:$B$12)</f>
        <v>Tecido</v>
      </c>
      <c r="N9641" s="2">
        <f>_xlfn.XLOOKUP(G9641,dMateriaPrima!$A$2:$A$12,dMateriaPrima!$C$2:$C$12)</f>
        <v>18</v>
      </c>
      <c r="O9641" s="3">
        <f t="shared" si="750"/>
        <v>9000</v>
      </c>
      <c r="P9641" s="4">
        <f t="shared" si="751"/>
        <v>0</v>
      </c>
      <c r="Q9641" s="3">
        <f t="shared" si="752"/>
        <v>9000</v>
      </c>
      <c r="R9641" t="str">
        <f t="shared" si="753"/>
        <v>No prazo</v>
      </c>
      <c r="S9641" s="5">
        <f t="shared" si="754"/>
        <v>0</v>
      </c>
    </row>
    <row r="9642" spans="1:19" x14ac:dyDescent="0.25">
      <c r="A9642">
        <v>9641</v>
      </c>
      <c r="B9642" s="1">
        <v>44545</v>
      </c>
      <c r="C9642" s="1">
        <v>44548</v>
      </c>
      <c r="D9642" s="1">
        <v>44568</v>
      </c>
      <c r="E9642" s="1">
        <v>44570</v>
      </c>
      <c r="F9642">
        <v>1</v>
      </c>
      <c r="G9642">
        <v>1</v>
      </c>
      <c r="H9642">
        <v>354</v>
      </c>
      <c r="I9642" s="6">
        <v>0</v>
      </c>
      <c r="J9642">
        <v>3</v>
      </c>
      <c r="K9642" t="str">
        <f>_xlfn.XLOOKUP(fCompras!F9642,dComprador!$A$2:$A$7,dComprador!$B$2:$B$7)</f>
        <v>Alon</v>
      </c>
      <c r="L9642" t="str">
        <f>_xlfn.XLOOKUP(J9642,dFornecedor!$A$2:$A$6,dFornecedor!$B$2:$B$6)</f>
        <v>StepUp</v>
      </c>
      <c r="M9642" t="str">
        <f>_xlfn.XLOOKUP(G9642,dMateriaPrima!$A$2:$A$12,dMateriaPrima!$B$2:$B$12)</f>
        <v>Tecido</v>
      </c>
      <c r="N9642" s="2">
        <f>_xlfn.XLOOKUP(G9642,dMateriaPrima!$A$2:$A$12,dMateriaPrima!$C$2:$C$12)</f>
        <v>18</v>
      </c>
      <c r="O9642" s="3">
        <f t="shared" si="750"/>
        <v>6372</v>
      </c>
      <c r="P9642" s="4">
        <f t="shared" si="751"/>
        <v>0</v>
      </c>
      <c r="Q9642" s="3">
        <f t="shared" si="752"/>
        <v>6372</v>
      </c>
      <c r="R9642" t="str">
        <f t="shared" si="753"/>
        <v>Em atraso</v>
      </c>
      <c r="S9642" s="5">
        <f t="shared" si="754"/>
        <v>2</v>
      </c>
    </row>
    <row r="9643" spans="1:19" x14ac:dyDescent="0.25">
      <c r="A9643">
        <v>9642</v>
      </c>
      <c r="B9643" s="1">
        <v>44546</v>
      </c>
      <c r="C9643" s="1">
        <v>44553</v>
      </c>
      <c r="D9643" s="1">
        <v>44554</v>
      </c>
      <c r="E9643" s="1">
        <v>44554</v>
      </c>
      <c r="F9643">
        <v>4</v>
      </c>
      <c r="G9643">
        <v>1</v>
      </c>
      <c r="H9643">
        <v>103</v>
      </c>
      <c r="I9643" s="6">
        <v>0</v>
      </c>
      <c r="J9643">
        <v>3</v>
      </c>
      <c r="K9643" t="str">
        <f>_xlfn.XLOOKUP(fCompras!F9643,dComprador!$A$2:$A$7,dComprador!$B$2:$B$7)</f>
        <v>Lira</v>
      </c>
      <c r="L9643" t="str">
        <f>_xlfn.XLOOKUP(J9643,dFornecedor!$A$2:$A$6,dFornecedor!$B$2:$B$6)</f>
        <v>StepUp</v>
      </c>
      <c r="M9643" t="str">
        <f>_xlfn.XLOOKUP(G9643,dMateriaPrima!$A$2:$A$12,dMateriaPrima!$B$2:$B$12)</f>
        <v>Tecido</v>
      </c>
      <c r="N9643" s="2">
        <f>_xlfn.XLOOKUP(G9643,dMateriaPrima!$A$2:$A$12,dMateriaPrima!$C$2:$C$12)</f>
        <v>18</v>
      </c>
      <c r="O9643" s="3">
        <f t="shared" si="750"/>
        <v>1854</v>
      </c>
      <c r="P9643" s="4">
        <f t="shared" si="751"/>
        <v>0</v>
      </c>
      <c r="Q9643" s="3">
        <f t="shared" si="752"/>
        <v>1854</v>
      </c>
      <c r="R9643" t="str">
        <f t="shared" si="753"/>
        <v>No prazo</v>
      </c>
      <c r="S9643" s="5">
        <f t="shared" si="754"/>
        <v>0</v>
      </c>
    </row>
    <row r="9644" spans="1:19" x14ac:dyDescent="0.25">
      <c r="A9644">
        <v>9643</v>
      </c>
      <c r="B9644" s="1">
        <v>44546</v>
      </c>
      <c r="C9644" s="1">
        <v>44551</v>
      </c>
      <c r="D9644" s="1">
        <v>44554</v>
      </c>
      <c r="E9644" s="1">
        <v>44556</v>
      </c>
      <c r="F9644">
        <v>4</v>
      </c>
      <c r="G9644">
        <v>9</v>
      </c>
      <c r="H9644">
        <v>15</v>
      </c>
      <c r="I9644" s="6">
        <v>0</v>
      </c>
      <c r="J9644">
        <v>2</v>
      </c>
      <c r="K9644" t="str">
        <f>_xlfn.XLOOKUP(fCompras!F9644,dComprador!$A$2:$A$7,dComprador!$B$2:$B$7)</f>
        <v>Lira</v>
      </c>
      <c r="L9644" t="str">
        <f>_xlfn.XLOOKUP(J9644,dFornecedor!$A$2:$A$6,dFornecedor!$B$2:$B$6)</f>
        <v>Minerva</v>
      </c>
      <c r="M9644" t="str">
        <f>_xlfn.XLOOKUP(G9644,dMateriaPrima!$A$2:$A$12,dMateriaPrima!$B$2:$B$12)</f>
        <v>Couro</v>
      </c>
      <c r="N9644" s="2">
        <f>_xlfn.XLOOKUP(G9644,dMateriaPrima!$A$2:$A$12,dMateriaPrima!$C$2:$C$12)</f>
        <v>4.4000000000000004</v>
      </c>
      <c r="O9644" s="3">
        <f t="shared" si="750"/>
        <v>66</v>
      </c>
      <c r="P9644" s="4">
        <f t="shared" si="751"/>
        <v>0</v>
      </c>
      <c r="Q9644" s="3">
        <f t="shared" si="752"/>
        <v>66</v>
      </c>
      <c r="R9644" t="str">
        <f t="shared" si="753"/>
        <v>Em atraso</v>
      </c>
      <c r="S9644" s="5">
        <f t="shared" si="754"/>
        <v>2</v>
      </c>
    </row>
    <row r="9645" spans="1:19" x14ac:dyDescent="0.25">
      <c r="A9645">
        <v>9644</v>
      </c>
      <c r="B9645" s="1">
        <v>44546</v>
      </c>
      <c r="C9645" s="1">
        <v>44546</v>
      </c>
      <c r="D9645" s="1">
        <v>44566</v>
      </c>
      <c r="E9645" s="1">
        <v>44566</v>
      </c>
      <c r="F9645">
        <v>1</v>
      </c>
      <c r="G9645">
        <v>4</v>
      </c>
      <c r="H9645">
        <v>125</v>
      </c>
      <c r="I9645" s="6">
        <v>0</v>
      </c>
      <c r="J9645">
        <v>2</v>
      </c>
      <c r="K9645" t="str">
        <f>_xlfn.XLOOKUP(fCompras!F9645,dComprador!$A$2:$A$7,dComprador!$B$2:$B$7)</f>
        <v>Alon</v>
      </c>
      <c r="L9645" t="str">
        <f>_xlfn.XLOOKUP(J9645,dFornecedor!$A$2:$A$6,dFornecedor!$B$2:$B$6)</f>
        <v>Minerva</v>
      </c>
      <c r="M9645" t="str">
        <f>_xlfn.XLOOKUP(G9645,dMateriaPrima!$A$2:$A$12,dMateriaPrima!$B$2:$B$12)</f>
        <v>Madeira</v>
      </c>
      <c r="N9645" s="2">
        <f>_xlfn.XLOOKUP(G9645,dMateriaPrima!$A$2:$A$12,dMateriaPrima!$C$2:$C$12)</f>
        <v>168</v>
      </c>
      <c r="O9645" s="3">
        <f t="shared" si="750"/>
        <v>21000</v>
      </c>
      <c r="P9645" s="4">
        <f t="shared" si="751"/>
        <v>0</v>
      </c>
      <c r="Q9645" s="3">
        <f t="shared" si="752"/>
        <v>21000</v>
      </c>
      <c r="R9645" t="str">
        <f t="shared" si="753"/>
        <v>No prazo</v>
      </c>
      <c r="S9645" s="5">
        <f t="shared" si="754"/>
        <v>0</v>
      </c>
    </row>
    <row r="9646" spans="1:19" x14ac:dyDescent="0.25">
      <c r="A9646">
        <v>9645</v>
      </c>
      <c r="B9646" s="1">
        <v>44546</v>
      </c>
      <c r="C9646" s="1">
        <v>44546</v>
      </c>
      <c r="D9646" s="1">
        <v>44566</v>
      </c>
      <c r="E9646" s="1">
        <v>44567</v>
      </c>
      <c r="F9646">
        <v>1</v>
      </c>
      <c r="G9646">
        <v>10</v>
      </c>
      <c r="H9646">
        <v>90</v>
      </c>
      <c r="I9646" s="6">
        <v>0</v>
      </c>
      <c r="J9646">
        <v>2</v>
      </c>
      <c r="K9646" t="str">
        <f>_xlfn.XLOOKUP(fCompras!F9646,dComprador!$A$2:$A$7,dComprador!$B$2:$B$7)</f>
        <v>Alon</v>
      </c>
      <c r="L9646" t="str">
        <f>_xlfn.XLOOKUP(J9646,dFornecedor!$A$2:$A$6,dFornecedor!$B$2:$B$6)</f>
        <v>Minerva</v>
      </c>
      <c r="M9646" t="str">
        <f>_xlfn.XLOOKUP(G9646,dMateriaPrima!$A$2:$A$12,dMateriaPrima!$B$2:$B$12)</f>
        <v>Pedra Britada</v>
      </c>
      <c r="N9646" s="2">
        <f>_xlfn.XLOOKUP(G9646,dMateriaPrima!$A$2:$A$12,dMateriaPrima!$C$2:$C$12)</f>
        <v>56</v>
      </c>
      <c r="O9646" s="3">
        <f t="shared" si="750"/>
        <v>5040</v>
      </c>
      <c r="P9646" s="4">
        <f t="shared" si="751"/>
        <v>0</v>
      </c>
      <c r="Q9646" s="3">
        <f t="shared" si="752"/>
        <v>5040</v>
      </c>
      <c r="R9646" t="str">
        <f t="shared" si="753"/>
        <v>Em atraso</v>
      </c>
      <c r="S9646" s="5">
        <f t="shared" si="754"/>
        <v>1</v>
      </c>
    </row>
    <row r="9647" spans="1:19" x14ac:dyDescent="0.25">
      <c r="A9647">
        <v>9646</v>
      </c>
      <c r="B9647" s="1">
        <v>44546</v>
      </c>
      <c r="C9647" s="1">
        <v>44551</v>
      </c>
      <c r="D9647" s="1">
        <v>44576</v>
      </c>
      <c r="E9647" s="1">
        <v>44583</v>
      </c>
      <c r="F9647">
        <v>1</v>
      </c>
      <c r="G9647">
        <v>7</v>
      </c>
      <c r="H9647">
        <v>447</v>
      </c>
      <c r="I9647" s="6">
        <v>0</v>
      </c>
      <c r="J9647">
        <v>3</v>
      </c>
      <c r="K9647" t="str">
        <f>_xlfn.XLOOKUP(fCompras!F9647,dComprador!$A$2:$A$7,dComprador!$B$2:$B$7)</f>
        <v>Alon</v>
      </c>
      <c r="L9647" t="str">
        <f>_xlfn.XLOOKUP(J9647,dFornecedor!$A$2:$A$6,dFornecedor!$B$2:$B$6)</f>
        <v>StepUp</v>
      </c>
      <c r="M9647" t="str">
        <f>_xlfn.XLOOKUP(G9647,dMateriaPrima!$A$2:$A$12,dMateriaPrima!$B$2:$B$12)</f>
        <v>Poliéster</v>
      </c>
      <c r="N9647" s="2">
        <f>_xlfn.XLOOKUP(G9647,dMateriaPrima!$A$2:$A$12,dMateriaPrima!$C$2:$C$12)</f>
        <v>8</v>
      </c>
      <c r="O9647" s="3">
        <f t="shared" si="750"/>
        <v>3576</v>
      </c>
      <c r="P9647" s="4">
        <f t="shared" si="751"/>
        <v>0</v>
      </c>
      <c r="Q9647" s="3">
        <f t="shared" si="752"/>
        <v>3576</v>
      </c>
      <c r="R9647" t="str">
        <f t="shared" si="753"/>
        <v>Em atraso</v>
      </c>
      <c r="S9647" s="5">
        <f t="shared" si="754"/>
        <v>7</v>
      </c>
    </row>
    <row r="9648" spans="1:19" x14ac:dyDescent="0.25">
      <c r="A9648">
        <v>9647</v>
      </c>
      <c r="B9648" s="1">
        <v>44546</v>
      </c>
      <c r="C9648" s="1">
        <v>44551</v>
      </c>
      <c r="D9648" s="1">
        <v>44577</v>
      </c>
      <c r="E9648" s="1">
        <v>44582</v>
      </c>
      <c r="F9648">
        <v>1</v>
      </c>
      <c r="G9648">
        <v>1</v>
      </c>
      <c r="H9648">
        <v>162</v>
      </c>
      <c r="I9648" s="6">
        <v>0</v>
      </c>
      <c r="J9648">
        <v>1</v>
      </c>
      <c r="K9648" t="str">
        <f>_xlfn.XLOOKUP(fCompras!F9648,dComprador!$A$2:$A$7,dComprador!$B$2:$B$7)</f>
        <v>Alon</v>
      </c>
      <c r="L9648" t="str">
        <f>_xlfn.XLOOKUP(J9648,dFornecedor!$A$2:$A$6,dFornecedor!$B$2:$B$6)</f>
        <v>NorthShore</v>
      </c>
      <c r="M9648" t="str">
        <f>_xlfn.XLOOKUP(G9648,dMateriaPrima!$A$2:$A$12,dMateriaPrima!$B$2:$B$12)</f>
        <v>Tecido</v>
      </c>
      <c r="N9648" s="2">
        <f>_xlfn.XLOOKUP(G9648,dMateriaPrima!$A$2:$A$12,dMateriaPrima!$C$2:$C$12)</f>
        <v>18</v>
      </c>
      <c r="O9648" s="3">
        <f t="shared" si="750"/>
        <v>2916</v>
      </c>
      <c r="P9648" s="4">
        <f t="shared" si="751"/>
        <v>0</v>
      </c>
      <c r="Q9648" s="3">
        <f t="shared" si="752"/>
        <v>2916</v>
      </c>
      <c r="R9648" t="str">
        <f t="shared" si="753"/>
        <v>Em atraso</v>
      </c>
      <c r="S9648" s="5">
        <f t="shared" si="754"/>
        <v>5</v>
      </c>
    </row>
    <row r="9649" spans="1:19" x14ac:dyDescent="0.25">
      <c r="A9649">
        <v>9648</v>
      </c>
      <c r="B9649" s="1">
        <v>44546</v>
      </c>
      <c r="C9649" s="1">
        <v>44550</v>
      </c>
      <c r="D9649" s="1">
        <v>44568</v>
      </c>
      <c r="E9649" s="1">
        <v>44570</v>
      </c>
      <c r="F9649">
        <v>1</v>
      </c>
      <c r="G9649">
        <v>8</v>
      </c>
      <c r="H9649">
        <v>133</v>
      </c>
      <c r="I9649" s="6">
        <v>0</v>
      </c>
      <c r="J9649">
        <v>1</v>
      </c>
      <c r="K9649" t="str">
        <f>_xlfn.XLOOKUP(fCompras!F9649,dComprador!$A$2:$A$7,dComprador!$B$2:$B$7)</f>
        <v>Alon</v>
      </c>
      <c r="L9649" t="str">
        <f>_xlfn.XLOOKUP(J9649,dFornecedor!$A$2:$A$6,dFornecedor!$B$2:$B$6)</f>
        <v>NorthShore</v>
      </c>
      <c r="M9649" t="str">
        <f>_xlfn.XLOOKUP(G9649,dMateriaPrima!$A$2:$A$12,dMateriaPrima!$B$2:$B$12)</f>
        <v>Cimento</v>
      </c>
      <c r="N9649" s="2">
        <f>_xlfn.XLOOKUP(G9649,dMateriaPrima!$A$2:$A$12,dMateriaPrima!$C$2:$C$12)</f>
        <v>23</v>
      </c>
      <c r="O9649" s="3">
        <f t="shared" si="750"/>
        <v>3059</v>
      </c>
      <c r="P9649" s="4">
        <f t="shared" si="751"/>
        <v>0</v>
      </c>
      <c r="Q9649" s="3">
        <f t="shared" si="752"/>
        <v>3059</v>
      </c>
      <c r="R9649" t="str">
        <f t="shared" si="753"/>
        <v>Em atraso</v>
      </c>
      <c r="S9649" s="5">
        <f t="shared" si="754"/>
        <v>2</v>
      </c>
    </row>
    <row r="9650" spans="1:19" x14ac:dyDescent="0.25">
      <c r="A9650">
        <v>9649</v>
      </c>
      <c r="B9650" s="1">
        <v>44547</v>
      </c>
      <c r="C9650" s="1">
        <v>44553</v>
      </c>
      <c r="D9650" s="1">
        <v>44554</v>
      </c>
      <c r="E9650" s="1">
        <v>44556</v>
      </c>
      <c r="F9650">
        <v>4</v>
      </c>
      <c r="G9650">
        <v>8</v>
      </c>
      <c r="H9650">
        <v>305</v>
      </c>
      <c r="I9650" s="6">
        <v>0</v>
      </c>
      <c r="J9650">
        <v>2</v>
      </c>
      <c r="K9650" t="str">
        <f>_xlfn.XLOOKUP(fCompras!F9650,dComprador!$A$2:$A$7,dComprador!$B$2:$B$7)</f>
        <v>Lira</v>
      </c>
      <c r="L9650" t="str">
        <f>_xlfn.XLOOKUP(J9650,dFornecedor!$A$2:$A$6,dFornecedor!$B$2:$B$6)</f>
        <v>Minerva</v>
      </c>
      <c r="M9650" t="str">
        <f>_xlfn.XLOOKUP(G9650,dMateriaPrima!$A$2:$A$12,dMateriaPrima!$B$2:$B$12)</f>
        <v>Cimento</v>
      </c>
      <c r="N9650" s="2">
        <f>_xlfn.XLOOKUP(G9650,dMateriaPrima!$A$2:$A$12,dMateriaPrima!$C$2:$C$12)</f>
        <v>23</v>
      </c>
      <c r="O9650" s="3">
        <f t="shared" si="750"/>
        <v>7015</v>
      </c>
      <c r="P9650" s="4">
        <f t="shared" si="751"/>
        <v>0</v>
      </c>
      <c r="Q9650" s="3">
        <f t="shared" si="752"/>
        <v>7015</v>
      </c>
      <c r="R9650" t="str">
        <f t="shared" si="753"/>
        <v>Em atraso</v>
      </c>
      <c r="S9650" s="5">
        <f t="shared" si="754"/>
        <v>2</v>
      </c>
    </row>
    <row r="9651" spans="1:19" x14ac:dyDescent="0.25">
      <c r="A9651">
        <v>9650</v>
      </c>
      <c r="B9651" s="1">
        <v>44547</v>
      </c>
      <c r="C9651" s="1">
        <v>44547</v>
      </c>
      <c r="D9651" s="1">
        <v>44554</v>
      </c>
      <c r="E9651" s="1">
        <v>44555</v>
      </c>
      <c r="F9651">
        <v>4</v>
      </c>
      <c r="G9651">
        <v>1</v>
      </c>
      <c r="H9651">
        <v>92</v>
      </c>
      <c r="I9651" s="6">
        <v>0</v>
      </c>
      <c r="J9651">
        <v>2</v>
      </c>
      <c r="K9651" t="str">
        <f>_xlfn.XLOOKUP(fCompras!F9651,dComprador!$A$2:$A$7,dComprador!$B$2:$B$7)</f>
        <v>Lira</v>
      </c>
      <c r="L9651" t="str">
        <f>_xlfn.XLOOKUP(J9651,dFornecedor!$A$2:$A$6,dFornecedor!$B$2:$B$6)</f>
        <v>Minerva</v>
      </c>
      <c r="M9651" t="str">
        <f>_xlfn.XLOOKUP(G9651,dMateriaPrima!$A$2:$A$12,dMateriaPrima!$B$2:$B$12)</f>
        <v>Tecido</v>
      </c>
      <c r="N9651" s="2">
        <f>_xlfn.XLOOKUP(G9651,dMateriaPrima!$A$2:$A$12,dMateriaPrima!$C$2:$C$12)</f>
        <v>18</v>
      </c>
      <c r="O9651" s="3">
        <f t="shared" si="750"/>
        <v>1656</v>
      </c>
      <c r="P9651" s="4">
        <f t="shared" si="751"/>
        <v>0</v>
      </c>
      <c r="Q9651" s="3">
        <f t="shared" si="752"/>
        <v>1656</v>
      </c>
      <c r="R9651" t="str">
        <f t="shared" si="753"/>
        <v>Em atraso</v>
      </c>
      <c r="S9651" s="5">
        <f t="shared" si="754"/>
        <v>1</v>
      </c>
    </row>
    <row r="9652" spans="1:19" x14ac:dyDescent="0.25">
      <c r="A9652">
        <v>9651</v>
      </c>
      <c r="B9652" s="1">
        <v>44547</v>
      </c>
      <c r="C9652" s="1">
        <v>44554</v>
      </c>
      <c r="D9652" s="1">
        <v>44556</v>
      </c>
      <c r="E9652" s="1">
        <v>44561</v>
      </c>
      <c r="F9652">
        <v>4</v>
      </c>
      <c r="G9652">
        <v>6</v>
      </c>
      <c r="H9652">
        <v>5</v>
      </c>
      <c r="I9652" s="6">
        <v>0</v>
      </c>
      <c r="J9652">
        <v>2</v>
      </c>
      <c r="K9652" t="str">
        <f>_xlfn.XLOOKUP(fCompras!F9652,dComprador!$A$2:$A$7,dComprador!$B$2:$B$7)</f>
        <v>Lira</v>
      </c>
      <c r="L9652" t="str">
        <f>_xlfn.XLOOKUP(J9652,dFornecedor!$A$2:$A$6,dFornecedor!$B$2:$B$6)</f>
        <v>Minerva</v>
      </c>
      <c r="M9652" t="str">
        <f>_xlfn.XLOOKUP(G9652,dMateriaPrima!$A$2:$A$12,dMateriaPrima!$B$2:$B$12)</f>
        <v>Fio Algodão</v>
      </c>
      <c r="N9652" s="2">
        <f>_xlfn.XLOOKUP(G9652,dMateriaPrima!$A$2:$A$12,dMateriaPrima!$C$2:$C$12)</f>
        <v>55.9</v>
      </c>
      <c r="O9652" s="3">
        <f t="shared" si="750"/>
        <v>279.5</v>
      </c>
      <c r="P9652" s="4">
        <f t="shared" si="751"/>
        <v>0</v>
      </c>
      <c r="Q9652" s="3">
        <f t="shared" si="752"/>
        <v>279.5</v>
      </c>
      <c r="R9652" t="str">
        <f t="shared" si="753"/>
        <v>Em atraso</v>
      </c>
      <c r="S9652" s="5">
        <f t="shared" si="754"/>
        <v>5</v>
      </c>
    </row>
    <row r="9653" spans="1:19" x14ac:dyDescent="0.25">
      <c r="A9653">
        <v>9652</v>
      </c>
      <c r="B9653" s="1">
        <v>44547</v>
      </c>
      <c r="C9653" s="1">
        <v>44556</v>
      </c>
      <c r="D9653" s="1">
        <v>44556</v>
      </c>
      <c r="E9653" s="1">
        <v>44556</v>
      </c>
      <c r="F9653">
        <v>4</v>
      </c>
      <c r="G9653">
        <v>11</v>
      </c>
      <c r="H9653">
        <v>176</v>
      </c>
      <c r="I9653" s="6">
        <v>0</v>
      </c>
      <c r="J9653">
        <v>1</v>
      </c>
      <c r="K9653" t="str">
        <f>_xlfn.XLOOKUP(fCompras!F9653,dComprador!$A$2:$A$7,dComprador!$B$2:$B$7)</f>
        <v>Lira</v>
      </c>
      <c r="L9653" t="str">
        <f>_xlfn.XLOOKUP(J9653,dFornecedor!$A$2:$A$6,dFornecedor!$B$2:$B$6)</f>
        <v>NorthShore</v>
      </c>
      <c r="M9653" t="str">
        <f>_xlfn.XLOOKUP(G9653,dMateriaPrima!$A$2:$A$12,dMateriaPrima!$B$2:$B$12)</f>
        <v>Papel</v>
      </c>
      <c r="N9653" s="2">
        <f>_xlfn.XLOOKUP(G9653,dMateriaPrima!$A$2:$A$12,dMateriaPrima!$C$2:$C$12)</f>
        <v>9</v>
      </c>
      <c r="O9653" s="3">
        <f t="shared" si="750"/>
        <v>1584</v>
      </c>
      <c r="P9653" s="4">
        <f t="shared" si="751"/>
        <v>0</v>
      </c>
      <c r="Q9653" s="3">
        <f t="shared" si="752"/>
        <v>1584</v>
      </c>
      <c r="R9653" t="str">
        <f t="shared" si="753"/>
        <v>No prazo</v>
      </c>
      <c r="S9653" s="5">
        <f t="shared" si="754"/>
        <v>0</v>
      </c>
    </row>
    <row r="9654" spans="1:19" x14ac:dyDescent="0.25">
      <c r="A9654">
        <v>9653</v>
      </c>
      <c r="B9654" s="1">
        <v>44547</v>
      </c>
      <c r="C9654" s="1">
        <v>44549</v>
      </c>
      <c r="D9654" s="1">
        <v>44555</v>
      </c>
      <c r="E9654" s="1">
        <v>44556</v>
      </c>
      <c r="F9654">
        <v>4</v>
      </c>
      <c r="G9654">
        <v>6</v>
      </c>
      <c r="H9654">
        <v>1</v>
      </c>
      <c r="I9654" s="6">
        <v>0</v>
      </c>
      <c r="J9654">
        <v>2</v>
      </c>
      <c r="K9654" t="str">
        <f>_xlfn.XLOOKUP(fCompras!F9654,dComprador!$A$2:$A$7,dComprador!$B$2:$B$7)</f>
        <v>Lira</v>
      </c>
      <c r="L9654" t="str">
        <f>_xlfn.XLOOKUP(J9654,dFornecedor!$A$2:$A$6,dFornecedor!$B$2:$B$6)</f>
        <v>Minerva</v>
      </c>
      <c r="M9654" t="str">
        <f>_xlfn.XLOOKUP(G9654,dMateriaPrima!$A$2:$A$12,dMateriaPrima!$B$2:$B$12)</f>
        <v>Fio Algodão</v>
      </c>
      <c r="N9654" s="2">
        <f>_xlfn.XLOOKUP(G9654,dMateriaPrima!$A$2:$A$12,dMateriaPrima!$C$2:$C$12)</f>
        <v>55.9</v>
      </c>
      <c r="O9654" s="3">
        <f t="shared" si="750"/>
        <v>55.9</v>
      </c>
      <c r="P9654" s="4">
        <f t="shared" si="751"/>
        <v>0</v>
      </c>
      <c r="Q9654" s="3">
        <f t="shared" si="752"/>
        <v>55.9</v>
      </c>
      <c r="R9654" t="str">
        <f t="shared" si="753"/>
        <v>Em atraso</v>
      </c>
      <c r="S9654" s="5">
        <f t="shared" si="754"/>
        <v>1</v>
      </c>
    </row>
    <row r="9655" spans="1:19" x14ac:dyDescent="0.25">
      <c r="A9655">
        <v>9654</v>
      </c>
      <c r="B9655" s="1">
        <v>44547</v>
      </c>
      <c r="C9655" s="1">
        <v>44548</v>
      </c>
      <c r="D9655" s="1">
        <v>44554</v>
      </c>
      <c r="E9655" s="1">
        <v>44555</v>
      </c>
      <c r="F9655">
        <v>4</v>
      </c>
      <c r="G9655">
        <v>9</v>
      </c>
      <c r="H9655">
        <v>2</v>
      </c>
      <c r="I9655" s="6">
        <v>0</v>
      </c>
      <c r="J9655">
        <v>3</v>
      </c>
      <c r="K9655" t="str">
        <f>_xlfn.XLOOKUP(fCompras!F9655,dComprador!$A$2:$A$7,dComprador!$B$2:$B$7)</f>
        <v>Lira</v>
      </c>
      <c r="L9655" t="str">
        <f>_xlfn.XLOOKUP(J9655,dFornecedor!$A$2:$A$6,dFornecedor!$B$2:$B$6)</f>
        <v>StepUp</v>
      </c>
      <c r="M9655" t="str">
        <f>_xlfn.XLOOKUP(G9655,dMateriaPrima!$A$2:$A$12,dMateriaPrima!$B$2:$B$12)</f>
        <v>Couro</v>
      </c>
      <c r="N9655" s="2">
        <f>_xlfn.XLOOKUP(G9655,dMateriaPrima!$A$2:$A$12,dMateriaPrima!$C$2:$C$12)</f>
        <v>4.4000000000000004</v>
      </c>
      <c r="O9655" s="3">
        <f t="shared" si="750"/>
        <v>8.8000000000000007</v>
      </c>
      <c r="P9655" s="4">
        <f t="shared" si="751"/>
        <v>0</v>
      </c>
      <c r="Q9655" s="3">
        <f t="shared" si="752"/>
        <v>8.8000000000000007</v>
      </c>
      <c r="R9655" t="str">
        <f t="shared" si="753"/>
        <v>Em atraso</v>
      </c>
      <c r="S9655" s="5">
        <f t="shared" si="754"/>
        <v>1</v>
      </c>
    </row>
    <row r="9656" spans="1:19" x14ac:dyDescent="0.25">
      <c r="A9656">
        <v>9655</v>
      </c>
      <c r="B9656" s="1">
        <v>44547</v>
      </c>
      <c r="C9656" s="1">
        <v>44547</v>
      </c>
      <c r="D9656" s="1">
        <v>44567</v>
      </c>
      <c r="E9656" s="1">
        <v>44570</v>
      </c>
      <c r="F9656">
        <v>1</v>
      </c>
      <c r="G9656">
        <v>8</v>
      </c>
      <c r="H9656">
        <v>183</v>
      </c>
      <c r="I9656" s="6">
        <v>0</v>
      </c>
      <c r="J9656">
        <v>2</v>
      </c>
      <c r="K9656" t="str">
        <f>_xlfn.XLOOKUP(fCompras!F9656,dComprador!$A$2:$A$7,dComprador!$B$2:$B$7)</f>
        <v>Alon</v>
      </c>
      <c r="L9656" t="str">
        <f>_xlfn.XLOOKUP(J9656,dFornecedor!$A$2:$A$6,dFornecedor!$B$2:$B$6)</f>
        <v>Minerva</v>
      </c>
      <c r="M9656" t="str">
        <f>_xlfn.XLOOKUP(G9656,dMateriaPrima!$A$2:$A$12,dMateriaPrima!$B$2:$B$12)</f>
        <v>Cimento</v>
      </c>
      <c r="N9656" s="2">
        <f>_xlfn.XLOOKUP(G9656,dMateriaPrima!$A$2:$A$12,dMateriaPrima!$C$2:$C$12)</f>
        <v>23</v>
      </c>
      <c r="O9656" s="3">
        <f t="shared" si="750"/>
        <v>4209</v>
      </c>
      <c r="P9656" s="4">
        <f t="shared" si="751"/>
        <v>0</v>
      </c>
      <c r="Q9656" s="3">
        <f t="shared" si="752"/>
        <v>4209</v>
      </c>
      <c r="R9656" t="str">
        <f t="shared" si="753"/>
        <v>Em atraso</v>
      </c>
      <c r="S9656" s="5">
        <f t="shared" si="754"/>
        <v>3</v>
      </c>
    </row>
    <row r="9657" spans="1:19" x14ac:dyDescent="0.25">
      <c r="A9657">
        <v>9656</v>
      </c>
      <c r="B9657" s="1">
        <v>44547</v>
      </c>
      <c r="C9657" s="1">
        <v>44547</v>
      </c>
      <c r="D9657" s="1">
        <v>44566</v>
      </c>
      <c r="E9657" s="1">
        <v>44567</v>
      </c>
      <c r="F9657">
        <v>1</v>
      </c>
      <c r="G9657">
        <v>1</v>
      </c>
      <c r="H9657">
        <v>196</v>
      </c>
      <c r="I9657" s="6">
        <v>0</v>
      </c>
      <c r="J9657">
        <v>5</v>
      </c>
      <c r="K9657" t="str">
        <f>_xlfn.XLOOKUP(fCompras!F9657,dComprador!$A$2:$A$7,dComprador!$B$2:$B$7)</f>
        <v>Alon</v>
      </c>
      <c r="L9657" t="str">
        <f>_xlfn.XLOOKUP(J9657,dFornecedor!$A$2:$A$6,dFornecedor!$B$2:$B$6)</f>
        <v>Atlas</v>
      </c>
      <c r="M9657" t="str">
        <f>_xlfn.XLOOKUP(G9657,dMateriaPrima!$A$2:$A$12,dMateriaPrima!$B$2:$B$12)</f>
        <v>Tecido</v>
      </c>
      <c r="N9657" s="2">
        <f>_xlfn.XLOOKUP(G9657,dMateriaPrima!$A$2:$A$12,dMateriaPrima!$C$2:$C$12)</f>
        <v>18</v>
      </c>
      <c r="O9657" s="3">
        <f t="shared" si="750"/>
        <v>3528</v>
      </c>
      <c r="P9657" s="4">
        <f t="shared" si="751"/>
        <v>0</v>
      </c>
      <c r="Q9657" s="3">
        <f t="shared" si="752"/>
        <v>3528</v>
      </c>
      <c r="R9657" t="str">
        <f t="shared" si="753"/>
        <v>Em atraso</v>
      </c>
      <c r="S9657" s="5">
        <f t="shared" si="754"/>
        <v>1</v>
      </c>
    </row>
    <row r="9658" spans="1:19" x14ac:dyDescent="0.25">
      <c r="A9658">
        <v>9657</v>
      </c>
      <c r="B9658" s="1">
        <v>44547</v>
      </c>
      <c r="C9658" s="1">
        <v>44557</v>
      </c>
      <c r="D9658" s="1">
        <v>44567</v>
      </c>
      <c r="E9658" s="1">
        <v>44569</v>
      </c>
      <c r="F9658">
        <v>1</v>
      </c>
      <c r="G9658">
        <v>5</v>
      </c>
      <c r="H9658">
        <v>33</v>
      </c>
      <c r="I9658" s="6">
        <v>0</v>
      </c>
      <c r="J9658">
        <v>1</v>
      </c>
      <c r="K9658" t="str">
        <f>_xlfn.XLOOKUP(fCompras!F9658,dComprador!$A$2:$A$7,dComprador!$B$2:$B$7)</f>
        <v>Alon</v>
      </c>
      <c r="L9658" t="str">
        <f>_xlfn.XLOOKUP(J9658,dFornecedor!$A$2:$A$6,dFornecedor!$B$2:$B$6)</f>
        <v>NorthShore</v>
      </c>
      <c r="M9658" t="str">
        <f>_xlfn.XLOOKUP(G9658,dMateriaPrima!$A$2:$A$12,dMateriaPrima!$B$2:$B$12)</f>
        <v>Areia</v>
      </c>
      <c r="N9658" s="2">
        <f>_xlfn.XLOOKUP(G9658,dMateriaPrima!$A$2:$A$12,dMateriaPrima!$C$2:$C$12)</f>
        <v>3.59</v>
      </c>
      <c r="O9658" s="3">
        <f t="shared" si="750"/>
        <v>118.47</v>
      </c>
      <c r="P9658" s="4">
        <f t="shared" si="751"/>
        <v>0</v>
      </c>
      <c r="Q9658" s="3">
        <f t="shared" si="752"/>
        <v>118.47</v>
      </c>
      <c r="R9658" t="str">
        <f t="shared" si="753"/>
        <v>Em atraso</v>
      </c>
      <c r="S9658" s="5">
        <f t="shared" si="754"/>
        <v>2</v>
      </c>
    </row>
    <row r="9659" spans="1:19" x14ac:dyDescent="0.25">
      <c r="A9659">
        <v>9658</v>
      </c>
      <c r="B9659" s="1">
        <v>44547</v>
      </c>
      <c r="C9659" s="1">
        <v>44548</v>
      </c>
      <c r="D9659" s="1">
        <v>44566</v>
      </c>
      <c r="E9659" s="1">
        <v>44567</v>
      </c>
      <c r="F9659">
        <v>1</v>
      </c>
      <c r="G9659">
        <v>4</v>
      </c>
      <c r="H9659">
        <v>273</v>
      </c>
      <c r="I9659" s="6">
        <v>0</v>
      </c>
      <c r="J9659">
        <v>3</v>
      </c>
      <c r="K9659" t="str">
        <f>_xlfn.XLOOKUP(fCompras!F9659,dComprador!$A$2:$A$7,dComprador!$B$2:$B$7)</f>
        <v>Alon</v>
      </c>
      <c r="L9659" t="str">
        <f>_xlfn.XLOOKUP(J9659,dFornecedor!$A$2:$A$6,dFornecedor!$B$2:$B$6)</f>
        <v>StepUp</v>
      </c>
      <c r="M9659" t="str">
        <f>_xlfn.XLOOKUP(G9659,dMateriaPrima!$A$2:$A$12,dMateriaPrima!$B$2:$B$12)</f>
        <v>Madeira</v>
      </c>
      <c r="N9659" s="2">
        <f>_xlfn.XLOOKUP(G9659,dMateriaPrima!$A$2:$A$12,dMateriaPrima!$C$2:$C$12)</f>
        <v>168</v>
      </c>
      <c r="O9659" s="3">
        <f t="shared" si="750"/>
        <v>45864</v>
      </c>
      <c r="P9659" s="4">
        <f t="shared" si="751"/>
        <v>0</v>
      </c>
      <c r="Q9659" s="3">
        <f t="shared" si="752"/>
        <v>45864</v>
      </c>
      <c r="R9659" t="str">
        <f t="shared" si="753"/>
        <v>Em atraso</v>
      </c>
      <c r="S9659" s="5">
        <f t="shared" si="754"/>
        <v>1</v>
      </c>
    </row>
    <row r="9660" spans="1:19" x14ac:dyDescent="0.25">
      <c r="A9660">
        <v>9659</v>
      </c>
      <c r="B9660" s="1">
        <v>44547</v>
      </c>
      <c r="C9660" s="1">
        <v>44549</v>
      </c>
      <c r="D9660" s="1">
        <v>44568</v>
      </c>
      <c r="E9660" s="1">
        <v>44567</v>
      </c>
      <c r="F9660">
        <v>1</v>
      </c>
      <c r="G9660">
        <v>5</v>
      </c>
      <c r="H9660">
        <v>147</v>
      </c>
      <c r="I9660" s="6">
        <v>0</v>
      </c>
      <c r="J9660">
        <v>2</v>
      </c>
      <c r="K9660" t="str">
        <f>_xlfn.XLOOKUP(fCompras!F9660,dComprador!$A$2:$A$7,dComprador!$B$2:$B$7)</f>
        <v>Alon</v>
      </c>
      <c r="L9660" t="str">
        <f>_xlfn.XLOOKUP(J9660,dFornecedor!$A$2:$A$6,dFornecedor!$B$2:$B$6)</f>
        <v>Minerva</v>
      </c>
      <c r="M9660" t="str">
        <f>_xlfn.XLOOKUP(G9660,dMateriaPrima!$A$2:$A$12,dMateriaPrima!$B$2:$B$12)</f>
        <v>Areia</v>
      </c>
      <c r="N9660" s="2">
        <f>_xlfn.XLOOKUP(G9660,dMateriaPrima!$A$2:$A$12,dMateriaPrima!$C$2:$C$12)</f>
        <v>3.59</v>
      </c>
      <c r="O9660" s="3">
        <f t="shared" si="750"/>
        <v>527.73</v>
      </c>
      <c r="P9660" s="4">
        <f t="shared" si="751"/>
        <v>0</v>
      </c>
      <c r="Q9660" s="3">
        <f t="shared" si="752"/>
        <v>527.73</v>
      </c>
      <c r="R9660" t="str">
        <f t="shared" si="753"/>
        <v>No prazo</v>
      </c>
      <c r="S9660" s="5">
        <f t="shared" si="754"/>
        <v>0</v>
      </c>
    </row>
    <row r="9661" spans="1:19" x14ac:dyDescent="0.25">
      <c r="A9661">
        <v>9660</v>
      </c>
      <c r="B9661" s="1">
        <v>44547</v>
      </c>
      <c r="C9661" s="1">
        <v>44551</v>
      </c>
      <c r="D9661" s="1">
        <v>44577</v>
      </c>
      <c r="E9661" s="1">
        <v>44579</v>
      </c>
      <c r="F9661">
        <v>1</v>
      </c>
      <c r="G9661">
        <v>6</v>
      </c>
      <c r="H9661">
        <v>124</v>
      </c>
      <c r="I9661" s="6">
        <v>0</v>
      </c>
      <c r="J9661">
        <v>2</v>
      </c>
      <c r="K9661" t="str">
        <f>_xlfn.XLOOKUP(fCompras!F9661,dComprador!$A$2:$A$7,dComprador!$B$2:$B$7)</f>
        <v>Alon</v>
      </c>
      <c r="L9661" t="str">
        <f>_xlfn.XLOOKUP(J9661,dFornecedor!$A$2:$A$6,dFornecedor!$B$2:$B$6)</f>
        <v>Minerva</v>
      </c>
      <c r="M9661" t="str">
        <f>_xlfn.XLOOKUP(G9661,dMateriaPrima!$A$2:$A$12,dMateriaPrima!$B$2:$B$12)</f>
        <v>Fio Algodão</v>
      </c>
      <c r="N9661" s="2">
        <f>_xlfn.XLOOKUP(G9661,dMateriaPrima!$A$2:$A$12,dMateriaPrima!$C$2:$C$12)</f>
        <v>55.9</v>
      </c>
      <c r="O9661" s="3">
        <f t="shared" si="750"/>
        <v>6931.5999999999995</v>
      </c>
      <c r="P9661" s="4">
        <f t="shared" si="751"/>
        <v>0</v>
      </c>
      <c r="Q9661" s="3">
        <f t="shared" si="752"/>
        <v>6931.5999999999995</v>
      </c>
      <c r="R9661" t="str">
        <f t="shared" si="753"/>
        <v>Em atraso</v>
      </c>
      <c r="S9661" s="5">
        <f t="shared" si="754"/>
        <v>2</v>
      </c>
    </row>
    <row r="9662" spans="1:19" x14ac:dyDescent="0.25">
      <c r="A9662">
        <v>9661</v>
      </c>
      <c r="B9662" s="1">
        <v>44547</v>
      </c>
      <c r="C9662" s="1">
        <v>44552</v>
      </c>
      <c r="D9662" s="1">
        <v>44579</v>
      </c>
      <c r="E9662" s="1">
        <v>44582</v>
      </c>
      <c r="F9662">
        <v>1</v>
      </c>
      <c r="G9662">
        <v>8</v>
      </c>
      <c r="H9662">
        <v>69</v>
      </c>
      <c r="I9662" s="6">
        <v>0.12</v>
      </c>
      <c r="J9662">
        <v>3</v>
      </c>
      <c r="K9662" t="str">
        <f>_xlfn.XLOOKUP(fCompras!F9662,dComprador!$A$2:$A$7,dComprador!$B$2:$B$7)</f>
        <v>Alon</v>
      </c>
      <c r="L9662" t="str">
        <f>_xlfn.XLOOKUP(J9662,dFornecedor!$A$2:$A$6,dFornecedor!$B$2:$B$6)</f>
        <v>StepUp</v>
      </c>
      <c r="M9662" t="str">
        <f>_xlfn.XLOOKUP(G9662,dMateriaPrima!$A$2:$A$12,dMateriaPrima!$B$2:$B$12)</f>
        <v>Cimento</v>
      </c>
      <c r="N9662" s="2">
        <f>_xlfn.XLOOKUP(G9662,dMateriaPrima!$A$2:$A$12,dMateriaPrima!$C$2:$C$12)</f>
        <v>23</v>
      </c>
      <c r="O9662" s="3">
        <f t="shared" si="750"/>
        <v>1587</v>
      </c>
      <c r="P9662" s="4">
        <f t="shared" si="751"/>
        <v>190.44</v>
      </c>
      <c r="Q9662" s="3">
        <f t="shared" si="752"/>
        <v>1396.56</v>
      </c>
      <c r="R9662" t="str">
        <f t="shared" si="753"/>
        <v>Em atraso</v>
      </c>
      <c r="S9662" s="5">
        <f t="shared" si="754"/>
        <v>3</v>
      </c>
    </row>
    <row r="9663" spans="1:19" x14ac:dyDescent="0.25">
      <c r="A9663">
        <v>9662</v>
      </c>
      <c r="B9663" s="1">
        <v>44547</v>
      </c>
      <c r="C9663" s="1">
        <v>44550</v>
      </c>
      <c r="D9663" s="1">
        <v>44581</v>
      </c>
      <c r="E9663" s="1">
        <v>44581</v>
      </c>
      <c r="F9663">
        <v>1</v>
      </c>
      <c r="G9663">
        <v>7</v>
      </c>
      <c r="H9663">
        <v>342</v>
      </c>
      <c r="I9663" s="6">
        <v>0</v>
      </c>
      <c r="J9663">
        <v>4</v>
      </c>
      <c r="K9663" t="str">
        <f>_xlfn.XLOOKUP(fCompras!F9663,dComprador!$A$2:$A$7,dComprador!$B$2:$B$7)</f>
        <v>Alon</v>
      </c>
      <c r="L9663" t="str">
        <f>_xlfn.XLOOKUP(J9663,dFornecedor!$A$2:$A$6,dFornecedor!$B$2:$B$6)</f>
        <v>AlphaOmega</v>
      </c>
      <c r="M9663" t="str">
        <f>_xlfn.XLOOKUP(G9663,dMateriaPrima!$A$2:$A$12,dMateriaPrima!$B$2:$B$12)</f>
        <v>Poliéster</v>
      </c>
      <c r="N9663" s="2">
        <f>_xlfn.XLOOKUP(G9663,dMateriaPrima!$A$2:$A$12,dMateriaPrima!$C$2:$C$12)</f>
        <v>8</v>
      </c>
      <c r="O9663" s="3">
        <f t="shared" si="750"/>
        <v>2736</v>
      </c>
      <c r="P9663" s="4">
        <f t="shared" si="751"/>
        <v>0</v>
      </c>
      <c r="Q9663" s="3">
        <f t="shared" si="752"/>
        <v>2736</v>
      </c>
      <c r="R9663" t="str">
        <f t="shared" si="753"/>
        <v>No prazo</v>
      </c>
      <c r="S9663" s="5">
        <f t="shared" si="754"/>
        <v>0</v>
      </c>
    </row>
    <row r="9664" spans="1:19" x14ac:dyDescent="0.25">
      <c r="A9664">
        <v>9663</v>
      </c>
      <c r="B9664" s="1">
        <v>44547</v>
      </c>
      <c r="C9664" s="1">
        <v>44552</v>
      </c>
      <c r="D9664" s="1">
        <v>44571</v>
      </c>
      <c r="E9664" s="1">
        <v>44572</v>
      </c>
      <c r="F9664">
        <v>1</v>
      </c>
      <c r="G9664">
        <v>6</v>
      </c>
      <c r="H9664">
        <v>114</v>
      </c>
      <c r="I9664" s="6">
        <v>0.25</v>
      </c>
      <c r="J9664">
        <v>3</v>
      </c>
      <c r="K9664" t="str">
        <f>_xlfn.XLOOKUP(fCompras!F9664,dComprador!$A$2:$A$7,dComprador!$B$2:$B$7)</f>
        <v>Alon</v>
      </c>
      <c r="L9664" t="str">
        <f>_xlfn.XLOOKUP(J9664,dFornecedor!$A$2:$A$6,dFornecedor!$B$2:$B$6)</f>
        <v>StepUp</v>
      </c>
      <c r="M9664" t="str">
        <f>_xlfn.XLOOKUP(G9664,dMateriaPrima!$A$2:$A$12,dMateriaPrima!$B$2:$B$12)</f>
        <v>Fio Algodão</v>
      </c>
      <c r="N9664" s="2">
        <f>_xlfn.XLOOKUP(G9664,dMateriaPrima!$A$2:$A$12,dMateriaPrima!$C$2:$C$12)</f>
        <v>55.9</v>
      </c>
      <c r="O9664" s="3">
        <f t="shared" si="750"/>
        <v>6372.5999999999995</v>
      </c>
      <c r="P9664" s="4">
        <f t="shared" si="751"/>
        <v>1593.1499999999999</v>
      </c>
      <c r="Q9664" s="3">
        <f t="shared" si="752"/>
        <v>4779.45</v>
      </c>
      <c r="R9664" t="str">
        <f t="shared" si="753"/>
        <v>Em atraso</v>
      </c>
      <c r="S9664" s="5">
        <f t="shared" si="754"/>
        <v>1</v>
      </c>
    </row>
    <row r="9665" spans="1:19" x14ac:dyDescent="0.25">
      <c r="A9665">
        <v>9664</v>
      </c>
      <c r="B9665" s="1">
        <v>44548</v>
      </c>
      <c r="C9665" s="1">
        <v>44548</v>
      </c>
      <c r="D9665" s="1">
        <v>44555</v>
      </c>
      <c r="E9665" s="1">
        <v>44553</v>
      </c>
      <c r="F9665">
        <v>4</v>
      </c>
      <c r="G9665">
        <v>1</v>
      </c>
      <c r="H9665">
        <v>459</v>
      </c>
      <c r="I9665" s="6">
        <v>0</v>
      </c>
      <c r="J9665">
        <v>4</v>
      </c>
      <c r="K9665" t="str">
        <f>_xlfn.XLOOKUP(fCompras!F9665,dComprador!$A$2:$A$7,dComprador!$B$2:$B$7)</f>
        <v>Lira</v>
      </c>
      <c r="L9665" t="str">
        <f>_xlfn.XLOOKUP(J9665,dFornecedor!$A$2:$A$6,dFornecedor!$B$2:$B$6)</f>
        <v>AlphaOmega</v>
      </c>
      <c r="M9665" t="str">
        <f>_xlfn.XLOOKUP(G9665,dMateriaPrima!$A$2:$A$12,dMateriaPrima!$B$2:$B$12)</f>
        <v>Tecido</v>
      </c>
      <c r="N9665" s="2">
        <f>_xlfn.XLOOKUP(G9665,dMateriaPrima!$A$2:$A$12,dMateriaPrima!$C$2:$C$12)</f>
        <v>18</v>
      </c>
      <c r="O9665" s="3">
        <f t="shared" si="750"/>
        <v>8262</v>
      </c>
      <c r="P9665" s="4">
        <f t="shared" si="751"/>
        <v>0</v>
      </c>
      <c r="Q9665" s="3">
        <f t="shared" si="752"/>
        <v>8262</v>
      </c>
      <c r="R9665" t="str">
        <f t="shared" si="753"/>
        <v>No prazo</v>
      </c>
      <c r="S9665" s="5">
        <f t="shared" si="754"/>
        <v>0</v>
      </c>
    </row>
    <row r="9666" spans="1:19" x14ac:dyDescent="0.25">
      <c r="A9666">
        <v>9665</v>
      </c>
      <c r="B9666" s="1">
        <v>44548</v>
      </c>
      <c r="C9666" s="1">
        <v>44549</v>
      </c>
      <c r="D9666" s="1">
        <v>44555</v>
      </c>
      <c r="E9666" s="1">
        <v>44554</v>
      </c>
      <c r="F9666">
        <v>4</v>
      </c>
      <c r="G9666">
        <v>8</v>
      </c>
      <c r="H9666">
        <v>36</v>
      </c>
      <c r="I9666" s="6">
        <v>0</v>
      </c>
      <c r="J9666">
        <v>2</v>
      </c>
      <c r="K9666" t="str">
        <f>_xlfn.XLOOKUP(fCompras!F9666,dComprador!$A$2:$A$7,dComprador!$B$2:$B$7)</f>
        <v>Lira</v>
      </c>
      <c r="L9666" t="str">
        <f>_xlfn.XLOOKUP(J9666,dFornecedor!$A$2:$A$6,dFornecedor!$B$2:$B$6)</f>
        <v>Minerva</v>
      </c>
      <c r="M9666" t="str">
        <f>_xlfn.XLOOKUP(G9666,dMateriaPrima!$A$2:$A$12,dMateriaPrima!$B$2:$B$12)</f>
        <v>Cimento</v>
      </c>
      <c r="N9666" s="2">
        <f>_xlfn.XLOOKUP(G9666,dMateriaPrima!$A$2:$A$12,dMateriaPrima!$C$2:$C$12)</f>
        <v>23</v>
      </c>
      <c r="O9666" s="3">
        <f t="shared" si="750"/>
        <v>828</v>
      </c>
      <c r="P9666" s="4">
        <f t="shared" si="751"/>
        <v>0</v>
      </c>
      <c r="Q9666" s="3">
        <f t="shared" si="752"/>
        <v>828</v>
      </c>
      <c r="R9666" t="str">
        <f t="shared" si="753"/>
        <v>No prazo</v>
      </c>
      <c r="S9666" s="5">
        <f t="shared" si="754"/>
        <v>0</v>
      </c>
    </row>
    <row r="9667" spans="1:19" x14ac:dyDescent="0.25">
      <c r="A9667">
        <v>9666</v>
      </c>
      <c r="B9667" s="1">
        <v>44548</v>
      </c>
      <c r="C9667" s="1">
        <v>44548</v>
      </c>
      <c r="D9667" s="1">
        <v>44555</v>
      </c>
      <c r="E9667" s="1">
        <v>44556</v>
      </c>
      <c r="F9667">
        <v>4</v>
      </c>
      <c r="G9667">
        <v>7</v>
      </c>
      <c r="H9667">
        <v>56</v>
      </c>
      <c r="I9667" s="6">
        <v>0</v>
      </c>
      <c r="J9667">
        <v>2</v>
      </c>
      <c r="K9667" t="str">
        <f>_xlfn.XLOOKUP(fCompras!F9667,dComprador!$A$2:$A$7,dComprador!$B$2:$B$7)</f>
        <v>Lira</v>
      </c>
      <c r="L9667" t="str">
        <f>_xlfn.XLOOKUP(J9667,dFornecedor!$A$2:$A$6,dFornecedor!$B$2:$B$6)</f>
        <v>Minerva</v>
      </c>
      <c r="M9667" t="str">
        <f>_xlfn.XLOOKUP(G9667,dMateriaPrima!$A$2:$A$12,dMateriaPrima!$B$2:$B$12)</f>
        <v>Poliéster</v>
      </c>
      <c r="N9667" s="2">
        <f>_xlfn.XLOOKUP(G9667,dMateriaPrima!$A$2:$A$12,dMateriaPrima!$C$2:$C$12)</f>
        <v>8</v>
      </c>
      <c r="O9667" s="3">
        <f t="shared" ref="O9667:O9730" si="755">PRODUCT(H9667,N9667)</f>
        <v>448</v>
      </c>
      <c r="P9667" s="4">
        <f t="shared" ref="P9667:P9730" si="756">PRODUCT(O9667,I9667)</f>
        <v>0</v>
      </c>
      <c r="Q9667" s="3">
        <f t="shared" ref="Q9667:Q9730" si="757">O9667-P9667</f>
        <v>448</v>
      </c>
      <c r="R9667" t="str">
        <f t="shared" ref="R9667:R9730" si="758">IF(E9667&lt;=D9667,"No prazo",IF(E9667&gt;D9667,"Em atraso"))</f>
        <v>Em atraso</v>
      </c>
      <c r="S9667" s="5">
        <f t="shared" ref="S9667:S9730" si="759">IF(E9667 &gt;D9667, E9667-D9667,0)</f>
        <v>1</v>
      </c>
    </row>
    <row r="9668" spans="1:19" x14ac:dyDescent="0.25">
      <c r="A9668">
        <v>9667</v>
      </c>
      <c r="B9668" s="1">
        <v>44548</v>
      </c>
      <c r="C9668" s="1">
        <v>44548</v>
      </c>
      <c r="D9668" s="1">
        <v>44555</v>
      </c>
      <c r="E9668" s="1">
        <v>44555</v>
      </c>
      <c r="F9668">
        <v>4</v>
      </c>
      <c r="G9668">
        <v>11</v>
      </c>
      <c r="H9668">
        <v>229</v>
      </c>
      <c r="I9668" s="6">
        <v>0</v>
      </c>
      <c r="J9668">
        <v>2</v>
      </c>
      <c r="K9668" t="str">
        <f>_xlfn.XLOOKUP(fCompras!F9668,dComprador!$A$2:$A$7,dComprador!$B$2:$B$7)</f>
        <v>Lira</v>
      </c>
      <c r="L9668" t="str">
        <f>_xlfn.XLOOKUP(J9668,dFornecedor!$A$2:$A$6,dFornecedor!$B$2:$B$6)</f>
        <v>Minerva</v>
      </c>
      <c r="M9668" t="str">
        <f>_xlfn.XLOOKUP(G9668,dMateriaPrima!$A$2:$A$12,dMateriaPrima!$B$2:$B$12)</f>
        <v>Papel</v>
      </c>
      <c r="N9668" s="2">
        <f>_xlfn.XLOOKUP(G9668,dMateriaPrima!$A$2:$A$12,dMateriaPrima!$C$2:$C$12)</f>
        <v>9</v>
      </c>
      <c r="O9668" s="3">
        <f t="shared" si="755"/>
        <v>2061</v>
      </c>
      <c r="P9668" s="4">
        <f t="shared" si="756"/>
        <v>0</v>
      </c>
      <c r="Q9668" s="3">
        <f t="shared" si="757"/>
        <v>2061</v>
      </c>
      <c r="R9668" t="str">
        <f t="shared" si="758"/>
        <v>No prazo</v>
      </c>
      <c r="S9668" s="5">
        <f t="shared" si="759"/>
        <v>0</v>
      </c>
    </row>
    <row r="9669" spans="1:19" x14ac:dyDescent="0.25">
      <c r="A9669">
        <v>9668</v>
      </c>
      <c r="B9669" s="1">
        <v>44548</v>
      </c>
      <c r="C9669" s="1">
        <v>44553</v>
      </c>
      <c r="D9669" s="1">
        <v>44560</v>
      </c>
      <c r="E9669" s="1">
        <v>44565</v>
      </c>
      <c r="F9669">
        <v>4</v>
      </c>
      <c r="G9669">
        <v>1</v>
      </c>
      <c r="H9669">
        <v>75</v>
      </c>
      <c r="I9669" s="6">
        <v>0</v>
      </c>
      <c r="J9669">
        <v>5</v>
      </c>
      <c r="K9669" t="str">
        <f>_xlfn.XLOOKUP(fCompras!F9669,dComprador!$A$2:$A$7,dComprador!$B$2:$B$7)</f>
        <v>Lira</v>
      </c>
      <c r="L9669" t="str">
        <f>_xlfn.XLOOKUP(J9669,dFornecedor!$A$2:$A$6,dFornecedor!$B$2:$B$6)</f>
        <v>Atlas</v>
      </c>
      <c r="M9669" t="str">
        <f>_xlfn.XLOOKUP(G9669,dMateriaPrima!$A$2:$A$12,dMateriaPrima!$B$2:$B$12)</f>
        <v>Tecido</v>
      </c>
      <c r="N9669" s="2">
        <f>_xlfn.XLOOKUP(G9669,dMateriaPrima!$A$2:$A$12,dMateriaPrima!$C$2:$C$12)</f>
        <v>18</v>
      </c>
      <c r="O9669" s="3">
        <f t="shared" si="755"/>
        <v>1350</v>
      </c>
      <c r="P9669" s="4">
        <f t="shared" si="756"/>
        <v>0</v>
      </c>
      <c r="Q9669" s="3">
        <f t="shared" si="757"/>
        <v>1350</v>
      </c>
      <c r="R9669" t="str">
        <f t="shared" si="758"/>
        <v>Em atraso</v>
      </c>
      <c r="S9669" s="5">
        <f t="shared" si="759"/>
        <v>5</v>
      </c>
    </row>
    <row r="9670" spans="1:19" x14ac:dyDescent="0.25">
      <c r="A9670">
        <v>9669</v>
      </c>
      <c r="B9670" s="1">
        <v>44548</v>
      </c>
      <c r="C9670" s="1">
        <v>44554</v>
      </c>
      <c r="D9670" s="1">
        <v>44556</v>
      </c>
      <c r="E9670" s="1">
        <v>44556</v>
      </c>
      <c r="F9670">
        <v>4</v>
      </c>
      <c r="G9670">
        <v>1</v>
      </c>
      <c r="H9670">
        <v>276</v>
      </c>
      <c r="I9670" s="6">
        <v>0</v>
      </c>
      <c r="J9670">
        <v>2</v>
      </c>
      <c r="K9670" t="str">
        <f>_xlfn.XLOOKUP(fCompras!F9670,dComprador!$A$2:$A$7,dComprador!$B$2:$B$7)</f>
        <v>Lira</v>
      </c>
      <c r="L9670" t="str">
        <f>_xlfn.XLOOKUP(J9670,dFornecedor!$A$2:$A$6,dFornecedor!$B$2:$B$6)</f>
        <v>Minerva</v>
      </c>
      <c r="M9670" t="str">
        <f>_xlfn.XLOOKUP(G9670,dMateriaPrima!$A$2:$A$12,dMateriaPrima!$B$2:$B$12)</f>
        <v>Tecido</v>
      </c>
      <c r="N9670" s="2">
        <f>_xlfn.XLOOKUP(G9670,dMateriaPrima!$A$2:$A$12,dMateriaPrima!$C$2:$C$12)</f>
        <v>18</v>
      </c>
      <c r="O9670" s="3">
        <f t="shared" si="755"/>
        <v>4968</v>
      </c>
      <c r="P9670" s="4">
        <f t="shared" si="756"/>
        <v>0</v>
      </c>
      <c r="Q9670" s="3">
        <f t="shared" si="757"/>
        <v>4968</v>
      </c>
      <c r="R9670" t="str">
        <f t="shared" si="758"/>
        <v>No prazo</v>
      </c>
      <c r="S9670" s="5">
        <f t="shared" si="759"/>
        <v>0</v>
      </c>
    </row>
    <row r="9671" spans="1:19" x14ac:dyDescent="0.25">
      <c r="A9671">
        <v>9670</v>
      </c>
      <c r="B9671" s="1">
        <v>44548</v>
      </c>
      <c r="C9671" s="1">
        <v>44555</v>
      </c>
      <c r="D9671" s="1">
        <v>44558</v>
      </c>
      <c r="E9671" s="1">
        <v>44561</v>
      </c>
      <c r="F9671">
        <v>4</v>
      </c>
      <c r="G9671">
        <v>9</v>
      </c>
      <c r="H9671">
        <v>5</v>
      </c>
      <c r="I9671" s="6">
        <v>0.3</v>
      </c>
      <c r="J9671">
        <v>2</v>
      </c>
      <c r="K9671" t="str">
        <f>_xlfn.XLOOKUP(fCompras!F9671,dComprador!$A$2:$A$7,dComprador!$B$2:$B$7)</f>
        <v>Lira</v>
      </c>
      <c r="L9671" t="str">
        <f>_xlfn.XLOOKUP(J9671,dFornecedor!$A$2:$A$6,dFornecedor!$B$2:$B$6)</f>
        <v>Minerva</v>
      </c>
      <c r="M9671" t="str">
        <f>_xlfn.XLOOKUP(G9671,dMateriaPrima!$A$2:$A$12,dMateriaPrima!$B$2:$B$12)</f>
        <v>Couro</v>
      </c>
      <c r="N9671" s="2">
        <f>_xlfn.XLOOKUP(G9671,dMateriaPrima!$A$2:$A$12,dMateriaPrima!$C$2:$C$12)</f>
        <v>4.4000000000000004</v>
      </c>
      <c r="O9671" s="3">
        <f t="shared" si="755"/>
        <v>22</v>
      </c>
      <c r="P9671" s="4">
        <f t="shared" si="756"/>
        <v>6.6</v>
      </c>
      <c r="Q9671" s="3">
        <f t="shared" si="757"/>
        <v>15.4</v>
      </c>
      <c r="R9671" t="str">
        <f t="shared" si="758"/>
        <v>Em atraso</v>
      </c>
      <c r="S9671" s="5">
        <f t="shared" si="759"/>
        <v>3</v>
      </c>
    </row>
    <row r="9672" spans="1:19" x14ac:dyDescent="0.25">
      <c r="A9672">
        <v>9671</v>
      </c>
      <c r="B9672" s="1">
        <v>44548</v>
      </c>
      <c r="C9672" s="1">
        <v>44560</v>
      </c>
      <c r="D9672" s="1">
        <v>44570</v>
      </c>
      <c r="E9672" s="1">
        <v>44568</v>
      </c>
      <c r="F9672">
        <v>1</v>
      </c>
      <c r="G9672">
        <v>9</v>
      </c>
      <c r="H9672">
        <v>401</v>
      </c>
      <c r="I9672" s="6">
        <v>0.14000000000000001</v>
      </c>
      <c r="J9672">
        <v>1</v>
      </c>
      <c r="K9672" t="str">
        <f>_xlfn.XLOOKUP(fCompras!F9672,dComprador!$A$2:$A$7,dComprador!$B$2:$B$7)</f>
        <v>Alon</v>
      </c>
      <c r="L9672" t="str">
        <f>_xlfn.XLOOKUP(J9672,dFornecedor!$A$2:$A$6,dFornecedor!$B$2:$B$6)</f>
        <v>NorthShore</v>
      </c>
      <c r="M9672" t="str">
        <f>_xlfn.XLOOKUP(G9672,dMateriaPrima!$A$2:$A$12,dMateriaPrima!$B$2:$B$12)</f>
        <v>Couro</v>
      </c>
      <c r="N9672" s="2">
        <f>_xlfn.XLOOKUP(G9672,dMateriaPrima!$A$2:$A$12,dMateriaPrima!$C$2:$C$12)</f>
        <v>4.4000000000000004</v>
      </c>
      <c r="O9672" s="3">
        <f t="shared" si="755"/>
        <v>1764.4</v>
      </c>
      <c r="P9672" s="4">
        <f t="shared" si="756"/>
        <v>247.01600000000005</v>
      </c>
      <c r="Q9672" s="3">
        <f t="shared" si="757"/>
        <v>1517.384</v>
      </c>
      <c r="R9672" t="str">
        <f t="shared" si="758"/>
        <v>No prazo</v>
      </c>
      <c r="S9672" s="5">
        <f t="shared" si="759"/>
        <v>0</v>
      </c>
    </row>
    <row r="9673" spans="1:19" x14ac:dyDescent="0.25">
      <c r="A9673">
        <v>9672</v>
      </c>
      <c r="B9673" s="1">
        <v>44548</v>
      </c>
      <c r="C9673" s="1">
        <v>44551</v>
      </c>
      <c r="D9673" s="1">
        <v>44568</v>
      </c>
      <c r="E9673" s="1">
        <v>44569</v>
      </c>
      <c r="F9673">
        <v>1</v>
      </c>
      <c r="G9673">
        <v>2</v>
      </c>
      <c r="H9673">
        <v>21</v>
      </c>
      <c r="I9673" s="6">
        <v>0</v>
      </c>
      <c r="J9673">
        <v>4</v>
      </c>
      <c r="K9673" t="str">
        <f>_xlfn.XLOOKUP(fCompras!F9673,dComprador!$A$2:$A$7,dComprador!$B$2:$B$7)</f>
        <v>Alon</v>
      </c>
      <c r="L9673" t="str">
        <f>_xlfn.XLOOKUP(J9673,dFornecedor!$A$2:$A$6,dFornecedor!$B$2:$B$6)</f>
        <v>AlphaOmega</v>
      </c>
      <c r="M9673" t="str">
        <f>_xlfn.XLOOKUP(G9673,dMateriaPrima!$A$2:$A$12,dMateriaPrima!$B$2:$B$12)</f>
        <v>Chapa Metal</v>
      </c>
      <c r="N9673" s="2">
        <f>_xlfn.XLOOKUP(G9673,dMateriaPrima!$A$2:$A$12,dMateriaPrima!$C$2:$C$12)</f>
        <v>299.89999999999998</v>
      </c>
      <c r="O9673" s="3">
        <f t="shared" si="755"/>
        <v>6297.9</v>
      </c>
      <c r="P9673" s="4">
        <f t="shared" si="756"/>
        <v>0</v>
      </c>
      <c r="Q9673" s="3">
        <f t="shared" si="757"/>
        <v>6297.9</v>
      </c>
      <c r="R9673" t="str">
        <f t="shared" si="758"/>
        <v>Em atraso</v>
      </c>
      <c r="S9673" s="5">
        <f t="shared" si="759"/>
        <v>1</v>
      </c>
    </row>
    <row r="9674" spans="1:19" x14ac:dyDescent="0.25">
      <c r="A9674">
        <v>9673</v>
      </c>
      <c r="B9674" s="1">
        <v>44548</v>
      </c>
      <c r="C9674" s="1">
        <v>44551</v>
      </c>
      <c r="D9674" s="1">
        <v>44580</v>
      </c>
      <c r="E9674" s="1">
        <v>44581</v>
      </c>
      <c r="F9674">
        <v>1</v>
      </c>
      <c r="G9674">
        <v>5</v>
      </c>
      <c r="H9674">
        <v>82</v>
      </c>
      <c r="I9674" s="6">
        <v>0</v>
      </c>
      <c r="J9674">
        <v>5</v>
      </c>
      <c r="K9674" t="str">
        <f>_xlfn.XLOOKUP(fCompras!F9674,dComprador!$A$2:$A$7,dComprador!$B$2:$B$7)</f>
        <v>Alon</v>
      </c>
      <c r="L9674" t="str">
        <f>_xlfn.XLOOKUP(J9674,dFornecedor!$A$2:$A$6,dFornecedor!$B$2:$B$6)</f>
        <v>Atlas</v>
      </c>
      <c r="M9674" t="str">
        <f>_xlfn.XLOOKUP(G9674,dMateriaPrima!$A$2:$A$12,dMateriaPrima!$B$2:$B$12)</f>
        <v>Areia</v>
      </c>
      <c r="N9674" s="2">
        <f>_xlfn.XLOOKUP(G9674,dMateriaPrima!$A$2:$A$12,dMateriaPrima!$C$2:$C$12)</f>
        <v>3.59</v>
      </c>
      <c r="O9674" s="3">
        <f t="shared" si="755"/>
        <v>294.38</v>
      </c>
      <c r="P9674" s="4">
        <f t="shared" si="756"/>
        <v>0</v>
      </c>
      <c r="Q9674" s="3">
        <f t="shared" si="757"/>
        <v>294.38</v>
      </c>
      <c r="R9674" t="str">
        <f t="shared" si="758"/>
        <v>Em atraso</v>
      </c>
      <c r="S9674" s="5">
        <f t="shared" si="759"/>
        <v>1</v>
      </c>
    </row>
    <row r="9675" spans="1:19" x14ac:dyDescent="0.25">
      <c r="A9675">
        <v>9674</v>
      </c>
      <c r="B9675" s="1">
        <v>44548</v>
      </c>
      <c r="C9675" s="1">
        <v>44558</v>
      </c>
      <c r="D9675" s="1">
        <v>44582</v>
      </c>
      <c r="E9675" s="1">
        <v>44583</v>
      </c>
      <c r="F9675">
        <v>1</v>
      </c>
      <c r="G9675">
        <v>1</v>
      </c>
      <c r="H9675">
        <v>256</v>
      </c>
      <c r="I9675" s="6">
        <v>0</v>
      </c>
      <c r="J9675">
        <v>3</v>
      </c>
      <c r="K9675" t="str">
        <f>_xlfn.XLOOKUP(fCompras!F9675,dComprador!$A$2:$A$7,dComprador!$B$2:$B$7)</f>
        <v>Alon</v>
      </c>
      <c r="L9675" t="str">
        <f>_xlfn.XLOOKUP(J9675,dFornecedor!$A$2:$A$6,dFornecedor!$B$2:$B$6)</f>
        <v>StepUp</v>
      </c>
      <c r="M9675" t="str">
        <f>_xlfn.XLOOKUP(G9675,dMateriaPrima!$A$2:$A$12,dMateriaPrima!$B$2:$B$12)</f>
        <v>Tecido</v>
      </c>
      <c r="N9675" s="2">
        <f>_xlfn.XLOOKUP(G9675,dMateriaPrima!$A$2:$A$12,dMateriaPrima!$C$2:$C$12)</f>
        <v>18</v>
      </c>
      <c r="O9675" s="3">
        <f t="shared" si="755"/>
        <v>4608</v>
      </c>
      <c r="P9675" s="4">
        <f t="shared" si="756"/>
        <v>0</v>
      </c>
      <c r="Q9675" s="3">
        <f t="shared" si="757"/>
        <v>4608</v>
      </c>
      <c r="R9675" t="str">
        <f t="shared" si="758"/>
        <v>Em atraso</v>
      </c>
      <c r="S9675" s="5">
        <f t="shared" si="759"/>
        <v>1</v>
      </c>
    </row>
    <row r="9676" spans="1:19" x14ac:dyDescent="0.25">
      <c r="A9676">
        <v>9675</v>
      </c>
      <c r="B9676" s="1">
        <v>44548</v>
      </c>
      <c r="C9676" s="1">
        <v>44558</v>
      </c>
      <c r="D9676" s="1">
        <v>44570</v>
      </c>
      <c r="E9676" s="1">
        <v>44573</v>
      </c>
      <c r="F9676">
        <v>1</v>
      </c>
      <c r="G9676">
        <v>9</v>
      </c>
      <c r="H9676">
        <v>73</v>
      </c>
      <c r="I9676" s="6">
        <v>0</v>
      </c>
      <c r="J9676">
        <v>1</v>
      </c>
      <c r="K9676" t="str">
        <f>_xlfn.XLOOKUP(fCompras!F9676,dComprador!$A$2:$A$7,dComprador!$B$2:$B$7)</f>
        <v>Alon</v>
      </c>
      <c r="L9676" t="str">
        <f>_xlfn.XLOOKUP(J9676,dFornecedor!$A$2:$A$6,dFornecedor!$B$2:$B$6)</f>
        <v>NorthShore</v>
      </c>
      <c r="M9676" t="str">
        <f>_xlfn.XLOOKUP(G9676,dMateriaPrima!$A$2:$A$12,dMateriaPrima!$B$2:$B$12)</f>
        <v>Couro</v>
      </c>
      <c r="N9676" s="2">
        <f>_xlfn.XLOOKUP(G9676,dMateriaPrima!$A$2:$A$12,dMateriaPrima!$C$2:$C$12)</f>
        <v>4.4000000000000004</v>
      </c>
      <c r="O9676" s="3">
        <f t="shared" si="755"/>
        <v>321.20000000000005</v>
      </c>
      <c r="P9676" s="4">
        <f t="shared" si="756"/>
        <v>0</v>
      </c>
      <c r="Q9676" s="3">
        <f t="shared" si="757"/>
        <v>321.20000000000005</v>
      </c>
      <c r="R9676" t="str">
        <f t="shared" si="758"/>
        <v>Em atraso</v>
      </c>
      <c r="S9676" s="5">
        <f t="shared" si="759"/>
        <v>3</v>
      </c>
    </row>
    <row r="9677" spans="1:19" x14ac:dyDescent="0.25">
      <c r="A9677">
        <v>9676</v>
      </c>
      <c r="B9677" s="1">
        <v>44549</v>
      </c>
      <c r="C9677" s="1">
        <v>44552</v>
      </c>
      <c r="D9677" s="1">
        <v>44556</v>
      </c>
      <c r="E9677" s="1">
        <v>44559</v>
      </c>
      <c r="F9677">
        <v>4</v>
      </c>
      <c r="G9677">
        <v>7</v>
      </c>
      <c r="H9677">
        <v>16</v>
      </c>
      <c r="I9677" s="6">
        <v>0</v>
      </c>
      <c r="J9677">
        <v>3</v>
      </c>
      <c r="K9677" t="str">
        <f>_xlfn.XLOOKUP(fCompras!F9677,dComprador!$A$2:$A$7,dComprador!$B$2:$B$7)</f>
        <v>Lira</v>
      </c>
      <c r="L9677" t="str">
        <f>_xlfn.XLOOKUP(J9677,dFornecedor!$A$2:$A$6,dFornecedor!$B$2:$B$6)</f>
        <v>StepUp</v>
      </c>
      <c r="M9677" t="str">
        <f>_xlfn.XLOOKUP(G9677,dMateriaPrima!$A$2:$A$12,dMateriaPrima!$B$2:$B$12)</f>
        <v>Poliéster</v>
      </c>
      <c r="N9677" s="2">
        <f>_xlfn.XLOOKUP(G9677,dMateriaPrima!$A$2:$A$12,dMateriaPrima!$C$2:$C$12)</f>
        <v>8</v>
      </c>
      <c r="O9677" s="3">
        <f t="shared" si="755"/>
        <v>128</v>
      </c>
      <c r="P9677" s="4">
        <f t="shared" si="756"/>
        <v>0</v>
      </c>
      <c r="Q9677" s="3">
        <f t="shared" si="757"/>
        <v>128</v>
      </c>
      <c r="R9677" t="str">
        <f t="shared" si="758"/>
        <v>Em atraso</v>
      </c>
      <c r="S9677" s="5">
        <f t="shared" si="759"/>
        <v>3</v>
      </c>
    </row>
    <row r="9678" spans="1:19" x14ac:dyDescent="0.25">
      <c r="A9678">
        <v>9677</v>
      </c>
      <c r="B9678" s="1">
        <v>44549</v>
      </c>
      <c r="C9678" s="1">
        <v>44549</v>
      </c>
      <c r="D9678" s="1">
        <v>44558</v>
      </c>
      <c r="E9678" s="1">
        <v>44556</v>
      </c>
      <c r="F9678">
        <v>4</v>
      </c>
      <c r="G9678">
        <v>5</v>
      </c>
      <c r="H9678">
        <v>14</v>
      </c>
      <c r="I9678" s="6">
        <v>0</v>
      </c>
      <c r="J9678">
        <v>5</v>
      </c>
      <c r="K9678" t="str">
        <f>_xlfn.XLOOKUP(fCompras!F9678,dComprador!$A$2:$A$7,dComprador!$B$2:$B$7)</f>
        <v>Lira</v>
      </c>
      <c r="L9678" t="str">
        <f>_xlfn.XLOOKUP(J9678,dFornecedor!$A$2:$A$6,dFornecedor!$B$2:$B$6)</f>
        <v>Atlas</v>
      </c>
      <c r="M9678" t="str">
        <f>_xlfn.XLOOKUP(G9678,dMateriaPrima!$A$2:$A$12,dMateriaPrima!$B$2:$B$12)</f>
        <v>Areia</v>
      </c>
      <c r="N9678" s="2">
        <f>_xlfn.XLOOKUP(G9678,dMateriaPrima!$A$2:$A$12,dMateriaPrima!$C$2:$C$12)</f>
        <v>3.59</v>
      </c>
      <c r="O9678" s="3">
        <f t="shared" si="755"/>
        <v>50.26</v>
      </c>
      <c r="P9678" s="4">
        <f t="shared" si="756"/>
        <v>0</v>
      </c>
      <c r="Q9678" s="3">
        <f t="shared" si="757"/>
        <v>50.26</v>
      </c>
      <c r="R9678" t="str">
        <f t="shared" si="758"/>
        <v>No prazo</v>
      </c>
      <c r="S9678" s="5">
        <f t="shared" si="759"/>
        <v>0</v>
      </c>
    </row>
    <row r="9679" spans="1:19" x14ac:dyDescent="0.25">
      <c r="A9679">
        <v>9678</v>
      </c>
      <c r="B9679" s="1">
        <v>44549</v>
      </c>
      <c r="C9679" s="1">
        <v>44549</v>
      </c>
      <c r="D9679" s="1">
        <v>44554</v>
      </c>
      <c r="E9679" s="1">
        <v>44557</v>
      </c>
      <c r="F9679">
        <v>4</v>
      </c>
      <c r="G9679">
        <v>6</v>
      </c>
      <c r="H9679">
        <v>85</v>
      </c>
      <c r="I9679" s="6">
        <v>0</v>
      </c>
      <c r="J9679">
        <v>2</v>
      </c>
      <c r="K9679" t="str">
        <f>_xlfn.XLOOKUP(fCompras!F9679,dComprador!$A$2:$A$7,dComprador!$B$2:$B$7)</f>
        <v>Lira</v>
      </c>
      <c r="L9679" t="str">
        <f>_xlfn.XLOOKUP(J9679,dFornecedor!$A$2:$A$6,dFornecedor!$B$2:$B$6)</f>
        <v>Minerva</v>
      </c>
      <c r="M9679" t="str">
        <f>_xlfn.XLOOKUP(G9679,dMateriaPrima!$A$2:$A$12,dMateriaPrima!$B$2:$B$12)</f>
        <v>Fio Algodão</v>
      </c>
      <c r="N9679" s="2">
        <f>_xlfn.XLOOKUP(G9679,dMateriaPrima!$A$2:$A$12,dMateriaPrima!$C$2:$C$12)</f>
        <v>55.9</v>
      </c>
      <c r="O9679" s="3">
        <f t="shared" si="755"/>
        <v>4751.5</v>
      </c>
      <c r="P9679" s="4">
        <f t="shared" si="756"/>
        <v>0</v>
      </c>
      <c r="Q9679" s="3">
        <f t="shared" si="757"/>
        <v>4751.5</v>
      </c>
      <c r="R9679" t="str">
        <f t="shared" si="758"/>
        <v>Em atraso</v>
      </c>
      <c r="S9679" s="5">
        <f t="shared" si="759"/>
        <v>3</v>
      </c>
    </row>
    <row r="9680" spans="1:19" x14ac:dyDescent="0.25">
      <c r="A9680">
        <v>9679</v>
      </c>
      <c r="B9680" s="1">
        <v>44549</v>
      </c>
      <c r="C9680" s="1">
        <v>44560</v>
      </c>
      <c r="D9680" s="1">
        <v>44560</v>
      </c>
      <c r="E9680" s="1">
        <v>44563</v>
      </c>
      <c r="F9680">
        <v>4</v>
      </c>
      <c r="G9680">
        <v>5</v>
      </c>
      <c r="H9680">
        <v>15</v>
      </c>
      <c r="I9680" s="6">
        <v>0</v>
      </c>
      <c r="J9680">
        <v>1</v>
      </c>
      <c r="K9680" t="str">
        <f>_xlfn.XLOOKUP(fCompras!F9680,dComprador!$A$2:$A$7,dComprador!$B$2:$B$7)</f>
        <v>Lira</v>
      </c>
      <c r="L9680" t="str">
        <f>_xlfn.XLOOKUP(J9680,dFornecedor!$A$2:$A$6,dFornecedor!$B$2:$B$6)</f>
        <v>NorthShore</v>
      </c>
      <c r="M9680" t="str">
        <f>_xlfn.XLOOKUP(G9680,dMateriaPrima!$A$2:$A$12,dMateriaPrima!$B$2:$B$12)</f>
        <v>Areia</v>
      </c>
      <c r="N9680" s="2">
        <f>_xlfn.XLOOKUP(G9680,dMateriaPrima!$A$2:$A$12,dMateriaPrima!$C$2:$C$12)</f>
        <v>3.59</v>
      </c>
      <c r="O9680" s="3">
        <f t="shared" si="755"/>
        <v>53.849999999999994</v>
      </c>
      <c r="P9680" s="4">
        <f t="shared" si="756"/>
        <v>0</v>
      </c>
      <c r="Q9680" s="3">
        <f t="shared" si="757"/>
        <v>53.849999999999994</v>
      </c>
      <c r="R9680" t="str">
        <f t="shared" si="758"/>
        <v>Em atraso</v>
      </c>
      <c r="S9680" s="5">
        <f t="shared" si="759"/>
        <v>3</v>
      </c>
    </row>
    <row r="9681" spans="1:19" x14ac:dyDescent="0.25">
      <c r="A9681">
        <v>9680</v>
      </c>
      <c r="B9681" s="1">
        <v>44549</v>
      </c>
      <c r="C9681" s="1">
        <v>44550</v>
      </c>
      <c r="D9681" s="1">
        <v>44567</v>
      </c>
      <c r="E9681" s="1">
        <v>44569</v>
      </c>
      <c r="F9681">
        <v>1</v>
      </c>
      <c r="G9681">
        <v>9</v>
      </c>
      <c r="H9681">
        <v>24</v>
      </c>
      <c r="I9681" s="6">
        <v>0</v>
      </c>
      <c r="J9681">
        <v>3</v>
      </c>
      <c r="K9681" t="str">
        <f>_xlfn.XLOOKUP(fCompras!F9681,dComprador!$A$2:$A$7,dComprador!$B$2:$B$7)</f>
        <v>Alon</v>
      </c>
      <c r="L9681" t="str">
        <f>_xlfn.XLOOKUP(J9681,dFornecedor!$A$2:$A$6,dFornecedor!$B$2:$B$6)</f>
        <v>StepUp</v>
      </c>
      <c r="M9681" t="str">
        <f>_xlfn.XLOOKUP(G9681,dMateriaPrima!$A$2:$A$12,dMateriaPrima!$B$2:$B$12)</f>
        <v>Couro</v>
      </c>
      <c r="N9681" s="2">
        <f>_xlfn.XLOOKUP(G9681,dMateriaPrima!$A$2:$A$12,dMateriaPrima!$C$2:$C$12)</f>
        <v>4.4000000000000004</v>
      </c>
      <c r="O9681" s="3">
        <f t="shared" si="755"/>
        <v>105.60000000000001</v>
      </c>
      <c r="P9681" s="4">
        <f t="shared" si="756"/>
        <v>0</v>
      </c>
      <c r="Q9681" s="3">
        <f t="shared" si="757"/>
        <v>105.60000000000001</v>
      </c>
      <c r="R9681" t="str">
        <f t="shared" si="758"/>
        <v>Em atraso</v>
      </c>
      <c r="S9681" s="5">
        <f t="shared" si="759"/>
        <v>2</v>
      </c>
    </row>
    <row r="9682" spans="1:19" x14ac:dyDescent="0.25">
      <c r="A9682">
        <v>9681</v>
      </c>
      <c r="B9682" s="1">
        <v>44549</v>
      </c>
      <c r="C9682" s="1">
        <v>44551</v>
      </c>
      <c r="D9682" s="1">
        <v>44571</v>
      </c>
      <c r="E9682" s="1">
        <v>44572</v>
      </c>
      <c r="F9682">
        <v>1</v>
      </c>
      <c r="G9682">
        <v>5</v>
      </c>
      <c r="H9682">
        <v>243</v>
      </c>
      <c r="I9682" s="6">
        <v>0</v>
      </c>
      <c r="J9682">
        <v>2</v>
      </c>
      <c r="K9682" t="str">
        <f>_xlfn.XLOOKUP(fCompras!F9682,dComprador!$A$2:$A$7,dComprador!$B$2:$B$7)</f>
        <v>Alon</v>
      </c>
      <c r="L9682" t="str">
        <f>_xlfn.XLOOKUP(J9682,dFornecedor!$A$2:$A$6,dFornecedor!$B$2:$B$6)</f>
        <v>Minerva</v>
      </c>
      <c r="M9682" t="str">
        <f>_xlfn.XLOOKUP(G9682,dMateriaPrima!$A$2:$A$12,dMateriaPrima!$B$2:$B$12)</f>
        <v>Areia</v>
      </c>
      <c r="N9682" s="2">
        <f>_xlfn.XLOOKUP(G9682,dMateriaPrima!$A$2:$A$12,dMateriaPrima!$C$2:$C$12)</f>
        <v>3.59</v>
      </c>
      <c r="O9682" s="3">
        <f t="shared" si="755"/>
        <v>872.37</v>
      </c>
      <c r="P9682" s="4">
        <f t="shared" si="756"/>
        <v>0</v>
      </c>
      <c r="Q9682" s="3">
        <f t="shared" si="757"/>
        <v>872.37</v>
      </c>
      <c r="R9682" t="str">
        <f t="shared" si="758"/>
        <v>Em atraso</v>
      </c>
      <c r="S9682" s="5">
        <f t="shared" si="759"/>
        <v>1</v>
      </c>
    </row>
    <row r="9683" spans="1:19" x14ac:dyDescent="0.25">
      <c r="A9683">
        <v>9682</v>
      </c>
      <c r="B9683" s="1">
        <v>44549</v>
      </c>
      <c r="C9683" s="1">
        <v>44557</v>
      </c>
      <c r="D9683" s="1">
        <v>44568</v>
      </c>
      <c r="E9683" s="1">
        <v>44569</v>
      </c>
      <c r="F9683">
        <v>1</v>
      </c>
      <c r="G9683">
        <v>7</v>
      </c>
      <c r="H9683">
        <v>445</v>
      </c>
      <c r="I9683" s="6">
        <v>0</v>
      </c>
      <c r="J9683">
        <v>2</v>
      </c>
      <c r="K9683" t="str">
        <f>_xlfn.XLOOKUP(fCompras!F9683,dComprador!$A$2:$A$7,dComprador!$B$2:$B$7)</f>
        <v>Alon</v>
      </c>
      <c r="L9683" t="str">
        <f>_xlfn.XLOOKUP(J9683,dFornecedor!$A$2:$A$6,dFornecedor!$B$2:$B$6)</f>
        <v>Minerva</v>
      </c>
      <c r="M9683" t="str">
        <f>_xlfn.XLOOKUP(G9683,dMateriaPrima!$A$2:$A$12,dMateriaPrima!$B$2:$B$12)</f>
        <v>Poliéster</v>
      </c>
      <c r="N9683" s="2">
        <f>_xlfn.XLOOKUP(G9683,dMateriaPrima!$A$2:$A$12,dMateriaPrima!$C$2:$C$12)</f>
        <v>8</v>
      </c>
      <c r="O9683" s="3">
        <f t="shared" si="755"/>
        <v>3560</v>
      </c>
      <c r="P9683" s="4">
        <f t="shared" si="756"/>
        <v>0</v>
      </c>
      <c r="Q9683" s="3">
        <f t="shared" si="757"/>
        <v>3560</v>
      </c>
      <c r="R9683" t="str">
        <f t="shared" si="758"/>
        <v>Em atraso</v>
      </c>
      <c r="S9683" s="5">
        <f t="shared" si="759"/>
        <v>1</v>
      </c>
    </row>
    <row r="9684" spans="1:19" x14ac:dyDescent="0.25">
      <c r="A9684">
        <v>9683</v>
      </c>
      <c r="B9684" s="1">
        <v>44549</v>
      </c>
      <c r="C9684" s="1">
        <v>44550</v>
      </c>
      <c r="D9684" s="1">
        <v>44582</v>
      </c>
      <c r="E9684" s="1">
        <v>44583</v>
      </c>
      <c r="F9684">
        <v>1</v>
      </c>
      <c r="G9684">
        <v>9</v>
      </c>
      <c r="H9684">
        <v>31</v>
      </c>
      <c r="I9684" s="6">
        <v>0</v>
      </c>
      <c r="J9684">
        <v>3</v>
      </c>
      <c r="K9684" t="str">
        <f>_xlfn.XLOOKUP(fCompras!F9684,dComprador!$A$2:$A$7,dComprador!$B$2:$B$7)</f>
        <v>Alon</v>
      </c>
      <c r="L9684" t="str">
        <f>_xlfn.XLOOKUP(J9684,dFornecedor!$A$2:$A$6,dFornecedor!$B$2:$B$6)</f>
        <v>StepUp</v>
      </c>
      <c r="M9684" t="str">
        <f>_xlfn.XLOOKUP(G9684,dMateriaPrima!$A$2:$A$12,dMateriaPrima!$B$2:$B$12)</f>
        <v>Couro</v>
      </c>
      <c r="N9684" s="2">
        <f>_xlfn.XLOOKUP(G9684,dMateriaPrima!$A$2:$A$12,dMateriaPrima!$C$2:$C$12)</f>
        <v>4.4000000000000004</v>
      </c>
      <c r="O9684" s="3">
        <f t="shared" si="755"/>
        <v>136.4</v>
      </c>
      <c r="P9684" s="4">
        <f t="shared" si="756"/>
        <v>0</v>
      </c>
      <c r="Q9684" s="3">
        <f t="shared" si="757"/>
        <v>136.4</v>
      </c>
      <c r="R9684" t="str">
        <f t="shared" si="758"/>
        <v>Em atraso</v>
      </c>
      <c r="S9684" s="5">
        <f t="shared" si="759"/>
        <v>1</v>
      </c>
    </row>
    <row r="9685" spans="1:19" x14ac:dyDescent="0.25">
      <c r="A9685">
        <v>9684</v>
      </c>
      <c r="B9685" s="1">
        <v>44549</v>
      </c>
      <c r="C9685" s="1">
        <v>44555</v>
      </c>
      <c r="D9685" s="1">
        <v>44571</v>
      </c>
      <c r="E9685" s="1">
        <v>44575</v>
      </c>
      <c r="F9685">
        <v>1</v>
      </c>
      <c r="G9685">
        <v>9</v>
      </c>
      <c r="H9685">
        <v>44</v>
      </c>
      <c r="I9685" s="6">
        <v>0</v>
      </c>
      <c r="J9685">
        <v>1</v>
      </c>
      <c r="K9685" t="str">
        <f>_xlfn.XLOOKUP(fCompras!F9685,dComprador!$A$2:$A$7,dComprador!$B$2:$B$7)</f>
        <v>Alon</v>
      </c>
      <c r="L9685" t="str">
        <f>_xlfn.XLOOKUP(J9685,dFornecedor!$A$2:$A$6,dFornecedor!$B$2:$B$6)</f>
        <v>NorthShore</v>
      </c>
      <c r="M9685" t="str">
        <f>_xlfn.XLOOKUP(G9685,dMateriaPrima!$A$2:$A$12,dMateriaPrima!$B$2:$B$12)</f>
        <v>Couro</v>
      </c>
      <c r="N9685" s="2">
        <f>_xlfn.XLOOKUP(G9685,dMateriaPrima!$A$2:$A$12,dMateriaPrima!$C$2:$C$12)</f>
        <v>4.4000000000000004</v>
      </c>
      <c r="O9685" s="3">
        <f t="shared" si="755"/>
        <v>193.60000000000002</v>
      </c>
      <c r="P9685" s="4">
        <f t="shared" si="756"/>
        <v>0</v>
      </c>
      <c r="Q9685" s="3">
        <f t="shared" si="757"/>
        <v>193.60000000000002</v>
      </c>
      <c r="R9685" t="str">
        <f t="shared" si="758"/>
        <v>Em atraso</v>
      </c>
      <c r="S9685" s="5">
        <f t="shared" si="759"/>
        <v>4</v>
      </c>
    </row>
    <row r="9686" spans="1:19" x14ac:dyDescent="0.25">
      <c r="A9686">
        <v>9685</v>
      </c>
      <c r="B9686" s="1">
        <v>44550</v>
      </c>
      <c r="C9686" s="1">
        <v>44553</v>
      </c>
      <c r="D9686" s="1">
        <v>44557</v>
      </c>
      <c r="E9686" s="1">
        <v>44562</v>
      </c>
      <c r="F9686">
        <v>4</v>
      </c>
      <c r="G9686">
        <v>5</v>
      </c>
      <c r="H9686">
        <v>279</v>
      </c>
      <c r="I9686" s="6">
        <v>0</v>
      </c>
      <c r="J9686">
        <v>2</v>
      </c>
      <c r="K9686" t="str">
        <f>_xlfn.XLOOKUP(fCompras!F9686,dComprador!$A$2:$A$7,dComprador!$B$2:$B$7)</f>
        <v>Lira</v>
      </c>
      <c r="L9686" t="str">
        <f>_xlfn.XLOOKUP(J9686,dFornecedor!$A$2:$A$6,dFornecedor!$B$2:$B$6)</f>
        <v>Minerva</v>
      </c>
      <c r="M9686" t="str">
        <f>_xlfn.XLOOKUP(G9686,dMateriaPrima!$A$2:$A$12,dMateriaPrima!$B$2:$B$12)</f>
        <v>Areia</v>
      </c>
      <c r="N9686" s="2">
        <f>_xlfn.XLOOKUP(G9686,dMateriaPrima!$A$2:$A$12,dMateriaPrima!$C$2:$C$12)</f>
        <v>3.59</v>
      </c>
      <c r="O9686" s="3">
        <f t="shared" si="755"/>
        <v>1001.61</v>
      </c>
      <c r="P9686" s="4">
        <f t="shared" si="756"/>
        <v>0</v>
      </c>
      <c r="Q9686" s="3">
        <f t="shared" si="757"/>
        <v>1001.61</v>
      </c>
      <c r="R9686" t="str">
        <f t="shared" si="758"/>
        <v>Em atraso</v>
      </c>
      <c r="S9686" s="5">
        <f t="shared" si="759"/>
        <v>5</v>
      </c>
    </row>
    <row r="9687" spans="1:19" x14ac:dyDescent="0.25">
      <c r="A9687">
        <v>9686</v>
      </c>
      <c r="B9687" s="1">
        <v>44550</v>
      </c>
      <c r="C9687" s="1">
        <v>44557</v>
      </c>
      <c r="D9687" s="1">
        <v>44582</v>
      </c>
      <c r="E9687" s="1">
        <v>44584</v>
      </c>
      <c r="F9687">
        <v>1</v>
      </c>
      <c r="G9687">
        <v>5</v>
      </c>
      <c r="H9687">
        <v>389</v>
      </c>
      <c r="I9687" s="6">
        <v>0</v>
      </c>
      <c r="J9687">
        <v>2</v>
      </c>
      <c r="K9687" t="str">
        <f>_xlfn.XLOOKUP(fCompras!F9687,dComprador!$A$2:$A$7,dComprador!$B$2:$B$7)</f>
        <v>Alon</v>
      </c>
      <c r="L9687" t="str">
        <f>_xlfn.XLOOKUP(J9687,dFornecedor!$A$2:$A$6,dFornecedor!$B$2:$B$6)</f>
        <v>Minerva</v>
      </c>
      <c r="M9687" t="str">
        <f>_xlfn.XLOOKUP(G9687,dMateriaPrima!$A$2:$A$12,dMateriaPrima!$B$2:$B$12)</f>
        <v>Areia</v>
      </c>
      <c r="N9687" s="2">
        <f>_xlfn.XLOOKUP(G9687,dMateriaPrima!$A$2:$A$12,dMateriaPrima!$C$2:$C$12)</f>
        <v>3.59</v>
      </c>
      <c r="O9687" s="3">
        <f t="shared" si="755"/>
        <v>1396.51</v>
      </c>
      <c r="P9687" s="4">
        <f t="shared" si="756"/>
        <v>0</v>
      </c>
      <c r="Q9687" s="3">
        <f t="shared" si="757"/>
        <v>1396.51</v>
      </c>
      <c r="R9687" t="str">
        <f t="shared" si="758"/>
        <v>Em atraso</v>
      </c>
      <c r="S9687" s="5">
        <f t="shared" si="759"/>
        <v>2</v>
      </c>
    </row>
    <row r="9688" spans="1:19" x14ac:dyDescent="0.25">
      <c r="A9688">
        <v>9687</v>
      </c>
      <c r="B9688" s="1">
        <v>44550</v>
      </c>
      <c r="C9688" s="1">
        <v>44550</v>
      </c>
      <c r="D9688" s="1">
        <v>44556</v>
      </c>
      <c r="E9688" s="1">
        <v>44558</v>
      </c>
      <c r="F9688">
        <v>4</v>
      </c>
      <c r="G9688">
        <v>8</v>
      </c>
      <c r="H9688">
        <v>555</v>
      </c>
      <c r="I9688" s="6">
        <v>0</v>
      </c>
      <c r="J9688">
        <v>2</v>
      </c>
      <c r="K9688" t="str">
        <f>_xlfn.XLOOKUP(fCompras!F9688,dComprador!$A$2:$A$7,dComprador!$B$2:$B$7)</f>
        <v>Lira</v>
      </c>
      <c r="L9688" t="str">
        <f>_xlfn.XLOOKUP(J9688,dFornecedor!$A$2:$A$6,dFornecedor!$B$2:$B$6)</f>
        <v>Minerva</v>
      </c>
      <c r="M9688" t="str">
        <f>_xlfn.XLOOKUP(G9688,dMateriaPrima!$A$2:$A$12,dMateriaPrima!$B$2:$B$12)</f>
        <v>Cimento</v>
      </c>
      <c r="N9688" s="2">
        <f>_xlfn.XLOOKUP(G9688,dMateriaPrima!$A$2:$A$12,dMateriaPrima!$C$2:$C$12)</f>
        <v>23</v>
      </c>
      <c r="O9688" s="3">
        <f t="shared" si="755"/>
        <v>12765</v>
      </c>
      <c r="P9688" s="4">
        <f t="shared" si="756"/>
        <v>0</v>
      </c>
      <c r="Q9688" s="3">
        <f t="shared" si="757"/>
        <v>12765</v>
      </c>
      <c r="R9688" t="str">
        <f t="shared" si="758"/>
        <v>Em atraso</v>
      </c>
      <c r="S9688" s="5">
        <f t="shared" si="759"/>
        <v>2</v>
      </c>
    </row>
    <row r="9689" spans="1:19" x14ac:dyDescent="0.25">
      <c r="A9689">
        <v>9688</v>
      </c>
      <c r="B9689" s="1">
        <v>44550</v>
      </c>
      <c r="C9689" s="1">
        <v>44558</v>
      </c>
      <c r="D9689" s="1">
        <v>44561</v>
      </c>
      <c r="E9689" s="1">
        <v>44565</v>
      </c>
      <c r="F9689">
        <v>4</v>
      </c>
      <c r="G9689">
        <v>6</v>
      </c>
      <c r="H9689">
        <v>169</v>
      </c>
      <c r="I9689" s="6">
        <v>0</v>
      </c>
      <c r="J9689">
        <v>5</v>
      </c>
      <c r="K9689" t="str">
        <f>_xlfn.XLOOKUP(fCompras!F9689,dComprador!$A$2:$A$7,dComprador!$B$2:$B$7)</f>
        <v>Lira</v>
      </c>
      <c r="L9689" t="str">
        <f>_xlfn.XLOOKUP(J9689,dFornecedor!$A$2:$A$6,dFornecedor!$B$2:$B$6)</f>
        <v>Atlas</v>
      </c>
      <c r="M9689" t="str">
        <f>_xlfn.XLOOKUP(G9689,dMateriaPrima!$A$2:$A$12,dMateriaPrima!$B$2:$B$12)</f>
        <v>Fio Algodão</v>
      </c>
      <c r="N9689" s="2">
        <f>_xlfn.XLOOKUP(G9689,dMateriaPrima!$A$2:$A$12,dMateriaPrima!$C$2:$C$12)</f>
        <v>55.9</v>
      </c>
      <c r="O9689" s="3">
        <f t="shared" si="755"/>
        <v>9447.1</v>
      </c>
      <c r="P9689" s="4">
        <f t="shared" si="756"/>
        <v>0</v>
      </c>
      <c r="Q9689" s="3">
        <f t="shared" si="757"/>
        <v>9447.1</v>
      </c>
      <c r="R9689" t="str">
        <f t="shared" si="758"/>
        <v>Em atraso</v>
      </c>
      <c r="S9689" s="5">
        <f t="shared" si="759"/>
        <v>4</v>
      </c>
    </row>
    <row r="9690" spans="1:19" x14ac:dyDescent="0.25">
      <c r="A9690">
        <v>9689</v>
      </c>
      <c r="B9690" s="1">
        <v>44550</v>
      </c>
      <c r="C9690" s="1">
        <v>44553</v>
      </c>
      <c r="D9690" s="1">
        <v>44568</v>
      </c>
      <c r="E9690" s="1">
        <v>44572</v>
      </c>
      <c r="F9690">
        <v>1</v>
      </c>
      <c r="G9690">
        <v>8</v>
      </c>
      <c r="H9690">
        <v>180</v>
      </c>
      <c r="I9690" s="6">
        <v>0</v>
      </c>
      <c r="J9690">
        <v>1</v>
      </c>
      <c r="K9690" t="str">
        <f>_xlfn.XLOOKUP(fCompras!F9690,dComprador!$A$2:$A$7,dComprador!$B$2:$B$7)</f>
        <v>Alon</v>
      </c>
      <c r="L9690" t="str">
        <f>_xlfn.XLOOKUP(J9690,dFornecedor!$A$2:$A$6,dFornecedor!$B$2:$B$6)</f>
        <v>NorthShore</v>
      </c>
      <c r="M9690" t="str">
        <f>_xlfn.XLOOKUP(G9690,dMateriaPrima!$A$2:$A$12,dMateriaPrima!$B$2:$B$12)</f>
        <v>Cimento</v>
      </c>
      <c r="N9690" s="2">
        <f>_xlfn.XLOOKUP(G9690,dMateriaPrima!$A$2:$A$12,dMateriaPrima!$C$2:$C$12)</f>
        <v>23</v>
      </c>
      <c r="O9690" s="3">
        <f t="shared" si="755"/>
        <v>4140</v>
      </c>
      <c r="P9690" s="4">
        <f t="shared" si="756"/>
        <v>0</v>
      </c>
      <c r="Q9690" s="3">
        <f t="shared" si="757"/>
        <v>4140</v>
      </c>
      <c r="R9690" t="str">
        <f t="shared" si="758"/>
        <v>Em atraso</v>
      </c>
      <c r="S9690" s="5">
        <f t="shared" si="759"/>
        <v>4</v>
      </c>
    </row>
    <row r="9691" spans="1:19" x14ac:dyDescent="0.25">
      <c r="A9691">
        <v>9690</v>
      </c>
      <c r="B9691" s="1">
        <v>44550</v>
      </c>
      <c r="C9691" s="1">
        <v>44559</v>
      </c>
      <c r="D9691" s="1">
        <v>44570</v>
      </c>
      <c r="E9691" s="1">
        <v>44571</v>
      </c>
      <c r="F9691">
        <v>1</v>
      </c>
      <c r="G9691">
        <v>11</v>
      </c>
      <c r="H9691">
        <v>313</v>
      </c>
      <c r="I9691" s="6">
        <v>0</v>
      </c>
      <c r="J9691">
        <v>3</v>
      </c>
      <c r="K9691" t="str">
        <f>_xlfn.XLOOKUP(fCompras!F9691,dComprador!$A$2:$A$7,dComprador!$B$2:$B$7)</f>
        <v>Alon</v>
      </c>
      <c r="L9691" t="str">
        <f>_xlfn.XLOOKUP(J9691,dFornecedor!$A$2:$A$6,dFornecedor!$B$2:$B$6)</f>
        <v>StepUp</v>
      </c>
      <c r="M9691" t="str">
        <f>_xlfn.XLOOKUP(G9691,dMateriaPrima!$A$2:$A$12,dMateriaPrima!$B$2:$B$12)</f>
        <v>Papel</v>
      </c>
      <c r="N9691" s="2">
        <f>_xlfn.XLOOKUP(G9691,dMateriaPrima!$A$2:$A$12,dMateriaPrima!$C$2:$C$12)</f>
        <v>9</v>
      </c>
      <c r="O9691" s="3">
        <f t="shared" si="755"/>
        <v>2817</v>
      </c>
      <c r="P9691" s="4">
        <f t="shared" si="756"/>
        <v>0</v>
      </c>
      <c r="Q9691" s="3">
        <f t="shared" si="757"/>
        <v>2817</v>
      </c>
      <c r="R9691" t="str">
        <f t="shared" si="758"/>
        <v>Em atraso</v>
      </c>
      <c r="S9691" s="5">
        <f t="shared" si="759"/>
        <v>1</v>
      </c>
    </row>
    <row r="9692" spans="1:19" x14ac:dyDescent="0.25">
      <c r="A9692">
        <v>9691</v>
      </c>
      <c r="B9692" s="1">
        <v>44550</v>
      </c>
      <c r="C9692" s="1">
        <v>44558</v>
      </c>
      <c r="D9692" s="1">
        <v>44580</v>
      </c>
      <c r="E9692" s="1">
        <v>44583</v>
      </c>
      <c r="F9692">
        <v>1</v>
      </c>
      <c r="G9692">
        <v>1</v>
      </c>
      <c r="H9692">
        <v>12</v>
      </c>
      <c r="I9692" s="6">
        <v>0</v>
      </c>
      <c r="J9692">
        <v>3</v>
      </c>
      <c r="K9692" t="str">
        <f>_xlfn.XLOOKUP(fCompras!F9692,dComprador!$A$2:$A$7,dComprador!$B$2:$B$7)</f>
        <v>Alon</v>
      </c>
      <c r="L9692" t="str">
        <f>_xlfn.XLOOKUP(J9692,dFornecedor!$A$2:$A$6,dFornecedor!$B$2:$B$6)</f>
        <v>StepUp</v>
      </c>
      <c r="M9692" t="str">
        <f>_xlfn.XLOOKUP(G9692,dMateriaPrima!$A$2:$A$12,dMateriaPrima!$B$2:$B$12)</f>
        <v>Tecido</v>
      </c>
      <c r="N9692" s="2">
        <f>_xlfn.XLOOKUP(G9692,dMateriaPrima!$A$2:$A$12,dMateriaPrima!$C$2:$C$12)</f>
        <v>18</v>
      </c>
      <c r="O9692" s="3">
        <f t="shared" si="755"/>
        <v>216</v>
      </c>
      <c r="P9692" s="4">
        <f t="shared" si="756"/>
        <v>0</v>
      </c>
      <c r="Q9692" s="3">
        <f t="shared" si="757"/>
        <v>216</v>
      </c>
      <c r="R9692" t="str">
        <f t="shared" si="758"/>
        <v>Em atraso</v>
      </c>
      <c r="S9692" s="5">
        <f t="shared" si="759"/>
        <v>3</v>
      </c>
    </row>
    <row r="9693" spans="1:19" x14ac:dyDescent="0.25">
      <c r="A9693">
        <v>9692</v>
      </c>
      <c r="B9693" s="1">
        <v>44550</v>
      </c>
      <c r="C9693" s="1">
        <v>44553</v>
      </c>
      <c r="D9693" s="1">
        <v>44571</v>
      </c>
      <c r="E9693" s="1">
        <v>44575</v>
      </c>
      <c r="F9693">
        <v>1</v>
      </c>
      <c r="G9693">
        <v>7</v>
      </c>
      <c r="H9693">
        <v>520</v>
      </c>
      <c r="I9693" s="6">
        <v>0</v>
      </c>
      <c r="J9693">
        <v>1</v>
      </c>
      <c r="K9693" t="str">
        <f>_xlfn.XLOOKUP(fCompras!F9693,dComprador!$A$2:$A$7,dComprador!$B$2:$B$7)</f>
        <v>Alon</v>
      </c>
      <c r="L9693" t="str">
        <f>_xlfn.XLOOKUP(J9693,dFornecedor!$A$2:$A$6,dFornecedor!$B$2:$B$6)</f>
        <v>NorthShore</v>
      </c>
      <c r="M9693" t="str">
        <f>_xlfn.XLOOKUP(G9693,dMateriaPrima!$A$2:$A$12,dMateriaPrima!$B$2:$B$12)</f>
        <v>Poliéster</v>
      </c>
      <c r="N9693" s="2">
        <f>_xlfn.XLOOKUP(G9693,dMateriaPrima!$A$2:$A$12,dMateriaPrima!$C$2:$C$12)</f>
        <v>8</v>
      </c>
      <c r="O9693" s="3">
        <f t="shared" si="755"/>
        <v>4160</v>
      </c>
      <c r="P9693" s="4">
        <f t="shared" si="756"/>
        <v>0</v>
      </c>
      <c r="Q9693" s="3">
        <f t="shared" si="757"/>
        <v>4160</v>
      </c>
      <c r="R9693" t="str">
        <f t="shared" si="758"/>
        <v>Em atraso</v>
      </c>
      <c r="S9693" s="5">
        <f t="shared" si="759"/>
        <v>4</v>
      </c>
    </row>
    <row r="9694" spans="1:19" x14ac:dyDescent="0.25">
      <c r="A9694">
        <v>9693</v>
      </c>
      <c r="B9694" s="1">
        <v>44551</v>
      </c>
      <c r="C9694" s="1">
        <v>44555</v>
      </c>
      <c r="D9694" s="1">
        <v>44558</v>
      </c>
      <c r="E9694" s="1">
        <v>44562</v>
      </c>
      <c r="F9694">
        <v>4</v>
      </c>
      <c r="G9694">
        <v>8</v>
      </c>
      <c r="H9694">
        <v>46</v>
      </c>
      <c r="I9694" s="6">
        <v>0</v>
      </c>
      <c r="J9694">
        <v>3</v>
      </c>
      <c r="K9694" t="str">
        <f>_xlfn.XLOOKUP(fCompras!F9694,dComprador!$A$2:$A$7,dComprador!$B$2:$B$7)</f>
        <v>Lira</v>
      </c>
      <c r="L9694" t="str">
        <f>_xlfn.XLOOKUP(J9694,dFornecedor!$A$2:$A$6,dFornecedor!$B$2:$B$6)</f>
        <v>StepUp</v>
      </c>
      <c r="M9694" t="str">
        <f>_xlfn.XLOOKUP(G9694,dMateriaPrima!$A$2:$A$12,dMateriaPrima!$B$2:$B$12)</f>
        <v>Cimento</v>
      </c>
      <c r="N9694" s="2">
        <f>_xlfn.XLOOKUP(G9694,dMateriaPrima!$A$2:$A$12,dMateriaPrima!$C$2:$C$12)</f>
        <v>23</v>
      </c>
      <c r="O9694" s="3">
        <f t="shared" si="755"/>
        <v>1058</v>
      </c>
      <c r="P9694" s="4">
        <f t="shared" si="756"/>
        <v>0</v>
      </c>
      <c r="Q9694" s="3">
        <f t="shared" si="757"/>
        <v>1058</v>
      </c>
      <c r="R9694" t="str">
        <f t="shared" si="758"/>
        <v>Em atraso</v>
      </c>
      <c r="S9694" s="5">
        <f t="shared" si="759"/>
        <v>4</v>
      </c>
    </row>
    <row r="9695" spans="1:19" x14ac:dyDescent="0.25">
      <c r="A9695">
        <v>9694</v>
      </c>
      <c r="B9695" s="1">
        <v>44551</v>
      </c>
      <c r="C9695" s="1">
        <v>44551</v>
      </c>
      <c r="D9695" s="1">
        <v>44558</v>
      </c>
      <c r="E9695" s="1">
        <v>44554</v>
      </c>
      <c r="F9695">
        <v>4</v>
      </c>
      <c r="G9695">
        <v>5</v>
      </c>
      <c r="H9695">
        <v>340</v>
      </c>
      <c r="I9695" s="6">
        <v>0</v>
      </c>
      <c r="J9695">
        <v>2</v>
      </c>
      <c r="K9695" t="str">
        <f>_xlfn.XLOOKUP(fCompras!F9695,dComprador!$A$2:$A$7,dComprador!$B$2:$B$7)</f>
        <v>Lira</v>
      </c>
      <c r="L9695" t="str">
        <f>_xlfn.XLOOKUP(J9695,dFornecedor!$A$2:$A$6,dFornecedor!$B$2:$B$6)</f>
        <v>Minerva</v>
      </c>
      <c r="M9695" t="str">
        <f>_xlfn.XLOOKUP(G9695,dMateriaPrima!$A$2:$A$12,dMateriaPrima!$B$2:$B$12)</f>
        <v>Areia</v>
      </c>
      <c r="N9695" s="2">
        <f>_xlfn.XLOOKUP(G9695,dMateriaPrima!$A$2:$A$12,dMateriaPrima!$C$2:$C$12)</f>
        <v>3.59</v>
      </c>
      <c r="O9695" s="3">
        <f t="shared" si="755"/>
        <v>1220.5999999999999</v>
      </c>
      <c r="P9695" s="4">
        <f t="shared" si="756"/>
        <v>0</v>
      </c>
      <c r="Q9695" s="3">
        <f t="shared" si="757"/>
        <v>1220.5999999999999</v>
      </c>
      <c r="R9695" t="str">
        <f t="shared" si="758"/>
        <v>No prazo</v>
      </c>
      <c r="S9695" s="5">
        <f t="shared" si="759"/>
        <v>0</v>
      </c>
    </row>
    <row r="9696" spans="1:19" x14ac:dyDescent="0.25">
      <c r="A9696">
        <v>9695</v>
      </c>
      <c r="B9696" s="1">
        <v>44551</v>
      </c>
      <c r="C9696" s="1">
        <v>44553</v>
      </c>
      <c r="D9696" s="1">
        <v>44558</v>
      </c>
      <c r="E9696" s="1">
        <v>44560</v>
      </c>
      <c r="F9696">
        <v>4</v>
      </c>
      <c r="G9696">
        <v>1</v>
      </c>
      <c r="H9696">
        <v>112</v>
      </c>
      <c r="I9696" s="6">
        <v>0</v>
      </c>
      <c r="J9696">
        <v>2</v>
      </c>
      <c r="K9696" t="str">
        <f>_xlfn.XLOOKUP(fCompras!F9696,dComprador!$A$2:$A$7,dComprador!$B$2:$B$7)</f>
        <v>Lira</v>
      </c>
      <c r="L9696" t="str">
        <f>_xlfn.XLOOKUP(J9696,dFornecedor!$A$2:$A$6,dFornecedor!$B$2:$B$6)</f>
        <v>Minerva</v>
      </c>
      <c r="M9696" t="str">
        <f>_xlfn.XLOOKUP(G9696,dMateriaPrima!$A$2:$A$12,dMateriaPrima!$B$2:$B$12)</f>
        <v>Tecido</v>
      </c>
      <c r="N9696" s="2">
        <f>_xlfn.XLOOKUP(G9696,dMateriaPrima!$A$2:$A$12,dMateriaPrima!$C$2:$C$12)</f>
        <v>18</v>
      </c>
      <c r="O9696" s="3">
        <f t="shared" si="755"/>
        <v>2016</v>
      </c>
      <c r="P9696" s="4">
        <f t="shared" si="756"/>
        <v>0</v>
      </c>
      <c r="Q9696" s="3">
        <f t="shared" si="757"/>
        <v>2016</v>
      </c>
      <c r="R9696" t="str">
        <f t="shared" si="758"/>
        <v>Em atraso</v>
      </c>
      <c r="S9696" s="5">
        <f t="shared" si="759"/>
        <v>2</v>
      </c>
    </row>
    <row r="9697" spans="1:19" x14ac:dyDescent="0.25">
      <c r="A9697">
        <v>9696</v>
      </c>
      <c r="B9697" s="1">
        <v>44551</v>
      </c>
      <c r="C9697" s="1">
        <v>44559</v>
      </c>
      <c r="D9697" s="1">
        <v>44559</v>
      </c>
      <c r="E9697" s="1">
        <v>44562</v>
      </c>
      <c r="F9697">
        <v>4</v>
      </c>
      <c r="G9697">
        <v>5</v>
      </c>
      <c r="H9697">
        <v>220</v>
      </c>
      <c r="I9697" s="6">
        <v>0</v>
      </c>
      <c r="J9697">
        <v>1</v>
      </c>
      <c r="K9697" t="str">
        <f>_xlfn.XLOOKUP(fCompras!F9697,dComprador!$A$2:$A$7,dComprador!$B$2:$B$7)</f>
        <v>Lira</v>
      </c>
      <c r="L9697" t="str">
        <f>_xlfn.XLOOKUP(J9697,dFornecedor!$A$2:$A$6,dFornecedor!$B$2:$B$6)</f>
        <v>NorthShore</v>
      </c>
      <c r="M9697" t="str">
        <f>_xlfn.XLOOKUP(G9697,dMateriaPrima!$A$2:$A$12,dMateriaPrima!$B$2:$B$12)</f>
        <v>Areia</v>
      </c>
      <c r="N9697" s="2">
        <f>_xlfn.XLOOKUP(G9697,dMateriaPrima!$A$2:$A$12,dMateriaPrima!$C$2:$C$12)</f>
        <v>3.59</v>
      </c>
      <c r="O9697" s="3">
        <f t="shared" si="755"/>
        <v>789.8</v>
      </c>
      <c r="P9697" s="4">
        <f t="shared" si="756"/>
        <v>0</v>
      </c>
      <c r="Q9697" s="3">
        <f t="shared" si="757"/>
        <v>789.8</v>
      </c>
      <c r="R9697" t="str">
        <f t="shared" si="758"/>
        <v>Em atraso</v>
      </c>
      <c r="S9697" s="5">
        <f t="shared" si="759"/>
        <v>3</v>
      </c>
    </row>
    <row r="9698" spans="1:19" x14ac:dyDescent="0.25">
      <c r="A9698">
        <v>9697</v>
      </c>
      <c r="B9698" s="1">
        <v>44551</v>
      </c>
      <c r="C9698" s="1">
        <v>44557</v>
      </c>
      <c r="D9698" s="1">
        <v>44560</v>
      </c>
      <c r="E9698" s="1">
        <v>44559</v>
      </c>
      <c r="F9698">
        <v>4</v>
      </c>
      <c r="G9698">
        <v>11</v>
      </c>
      <c r="H9698">
        <v>112</v>
      </c>
      <c r="I9698" s="6">
        <v>0</v>
      </c>
      <c r="J9698">
        <v>2</v>
      </c>
      <c r="K9698" t="str">
        <f>_xlfn.XLOOKUP(fCompras!F9698,dComprador!$A$2:$A$7,dComprador!$B$2:$B$7)</f>
        <v>Lira</v>
      </c>
      <c r="L9698" t="str">
        <f>_xlfn.XLOOKUP(J9698,dFornecedor!$A$2:$A$6,dFornecedor!$B$2:$B$6)</f>
        <v>Minerva</v>
      </c>
      <c r="M9698" t="str">
        <f>_xlfn.XLOOKUP(G9698,dMateriaPrima!$A$2:$A$12,dMateriaPrima!$B$2:$B$12)</f>
        <v>Papel</v>
      </c>
      <c r="N9698" s="2">
        <f>_xlfn.XLOOKUP(G9698,dMateriaPrima!$A$2:$A$12,dMateriaPrima!$C$2:$C$12)</f>
        <v>9</v>
      </c>
      <c r="O9698" s="3">
        <f t="shared" si="755"/>
        <v>1008</v>
      </c>
      <c r="P9698" s="4">
        <f t="shared" si="756"/>
        <v>0</v>
      </c>
      <c r="Q9698" s="3">
        <f t="shared" si="757"/>
        <v>1008</v>
      </c>
      <c r="R9698" t="str">
        <f t="shared" si="758"/>
        <v>No prazo</v>
      </c>
      <c r="S9698" s="5">
        <f t="shared" si="759"/>
        <v>0</v>
      </c>
    </row>
    <row r="9699" spans="1:19" x14ac:dyDescent="0.25">
      <c r="A9699">
        <v>9698</v>
      </c>
      <c r="B9699" s="1">
        <v>44551</v>
      </c>
      <c r="C9699" s="1">
        <v>44563</v>
      </c>
      <c r="D9699" s="1">
        <v>44570</v>
      </c>
      <c r="E9699" s="1">
        <v>44574</v>
      </c>
      <c r="F9699">
        <v>1</v>
      </c>
      <c r="G9699">
        <v>6</v>
      </c>
      <c r="H9699">
        <v>268</v>
      </c>
      <c r="I9699" s="6">
        <v>0</v>
      </c>
      <c r="J9699">
        <v>1</v>
      </c>
      <c r="K9699" t="str">
        <f>_xlfn.XLOOKUP(fCompras!F9699,dComprador!$A$2:$A$7,dComprador!$B$2:$B$7)</f>
        <v>Alon</v>
      </c>
      <c r="L9699" t="str">
        <f>_xlfn.XLOOKUP(J9699,dFornecedor!$A$2:$A$6,dFornecedor!$B$2:$B$6)</f>
        <v>NorthShore</v>
      </c>
      <c r="M9699" t="str">
        <f>_xlfn.XLOOKUP(G9699,dMateriaPrima!$A$2:$A$12,dMateriaPrima!$B$2:$B$12)</f>
        <v>Fio Algodão</v>
      </c>
      <c r="N9699" s="2">
        <f>_xlfn.XLOOKUP(G9699,dMateriaPrima!$A$2:$A$12,dMateriaPrima!$C$2:$C$12)</f>
        <v>55.9</v>
      </c>
      <c r="O9699" s="3">
        <f t="shared" si="755"/>
        <v>14981.199999999999</v>
      </c>
      <c r="P9699" s="4">
        <f t="shared" si="756"/>
        <v>0</v>
      </c>
      <c r="Q9699" s="3">
        <f t="shared" si="757"/>
        <v>14981.199999999999</v>
      </c>
      <c r="R9699" t="str">
        <f t="shared" si="758"/>
        <v>Em atraso</v>
      </c>
      <c r="S9699" s="5">
        <f t="shared" si="759"/>
        <v>4</v>
      </c>
    </row>
    <row r="9700" spans="1:19" x14ac:dyDescent="0.25">
      <c r="A9700">
        <v>9699</v>
      </c>
      <c r="B9700" s="1">
        <v>44551</v>
      </c>
      <c r="C9700" s="1">
        <v>44551</v>
      </c>
      <c r="D9700" s="1">
        <v>44571</v>
      </c>
      <c r="E9700" s="1">
        <v>44573</v>
      </c>
      <c r="F9700">
        <v>1</v>
      </c>
      <c r="G9700">
        <v>11</v>
      </c>
      <c r="H9700">
        <v>9</v>
      </c>
      <c r="I9700" s="6">
        <v>0</v>
      </c>
      <c r="J9700">
        <v>4</v>
      </c>
      <c r="K9700" t="str">
        <f>_xlfn.XLOOKUP(fCompras!F9700,dComprador!$A$2:$A$7,dComprador!$B$2:$B$7)</f>
        <v>Alon</v>
      </c>
      <c r="L9700" t="str">
        <f>_xlfn.XLOOKUP(J9700,dFornecedor!$A$2:$A$6,dFornecedor!$B$2:$B$6)</f>
        <v>AlphaOmega</v>
      </c>
      <c r="M9700" t="str">
        <f>_xlfn.XLOOKUP(G9700,dMateriaPrima!$A$2:$A$12,dMateriaPrima!$B$2:$B$12)</f>
        <v>Papel</v>
      </c>
      <c r="N9700" s="2">
        <f>_xlfn.XLOOKUP(G9700,dMateriaPrima!$A$2:$A$12,dMateriaPrima!$C$2:$C$12)</f>
        <v>9</v>
      </c>
      <c r="O9700" s="3">
        <f t="shared" si="755"/>
        <v>81</v>
      </c>
      <c r="P9700" s="4">
        <f t="shared" si="756"/>
        <v>0</v>
      </c>
      <c r="Q9700" s="3">
        <f t="shared" si="757"/>
        <v>81</v>
      </c>
      <c r="R9700" t="str">
        <f t="shared" si="758"/>
        <v>Em atraso</v>
      </c>
      <c r="S9700" s="5">
        <f t="shared" si="759"/>
        <v>2</v>
      </c>
    </row>
    <row r="9701" spans="1:19" x14ac:dyDescent="0.25">
      <c r="A9701">
        <v>9700</v>
      </c>
      <c r="B9701" s="1">
        <v>44551</v>
      </c>
      <c r="C9701" s="1">
        <v>44552</v>
      </c>
      <c r="D9701" s="1">
        <v>44569</v>
      </c>
      <c r="E9701" s="1">
        <v>44570</v>
      </c>
      <c r="F9701">
        <v>1</v>
      </c>
      <c r="G9701">
        <v>8</v>
      </c>
      <c r="H9701">
        <v>72</v>
      </c>
      <c r="I9701" s="6">
        <v>0</v>
      </c>
      <c r="J9701">
        <v>3</v>
      </c>
      <c r="K9701" t="str">
        <f>_xlfn.XLOOKUP(fCompras!F9701,dComprador!$A$2:$A$7,dComprador!$B$2:$B$7)</f>
        <v>Alon</v>
      </c>
      <c r="L9701" t="str">
        <f>_xlfn.XLOOKUP(J9701,dFornecedor!$A$2:$A$6,dFornecedor!$B$2:$B$6)</f>
        <v>StepUp</v>
      </c>
      <c r="M9701" t="str">
        <f>_xlfn.XLOOKUP(G9701,dMateriaPrima!$A$2:$A$12,dMateriaPrima!$B$2:$B$12)</f>
        <v>Cimento</v>
      </c>
      <c r="N9701" s="2">
        <f>_xlfn.XLOOKUP(G9701,dMateriaPrima!$A$2:$A$12,dMateriaPrima!$C$2:$C$12)</f>
        <v>23</v>
      </c>
      <c r="O9701" s="3">
        <f t="shared" si="755"/>
        <v>1656</v>
      </c>
      <c r="P9701" s="4">
        <f t="shared" si="756"/>
        <v>0</v>
      </c>
      <c r="Q9701" s="3">
        <f t="shared" si="757"/>
        <v>1656</v>
      </c>
      <c r="R9701" t="str">
        <f t="shared" si="758"/>
        <v>Em atraso</v>
      </c>
      <c r="S9701" s="5">
        <f t="shared" si="759"/>
        <v>1</v>
      </c>
    </row>
    <row r="9702" spans="1:19" x14ac:dyDescent="0.25">
      <c r="A9702">
        <v>9701</v>
      </c>
      <c r="B9702" s="1">
        <v>44551</v>
      </c>
      <c r="C9702" s="1">
        <v>44552</v>
      </c>
      <c r="D9702" s="1">
        <v>44571</v>
      </c>
      <c r="E9702" s="1">
        <v>44572</v>
      </c>
      <c r="F9702">
        <v>1</v>
      </c>
      <c r="G9702">
        <v>10</v>
      </c>
      <c r="H9702">
        <v>320</v>
      </c>
      <c r="I9702" s="6">
        <v>0</v>
      </c>
      <c r="J9702">
        <v>3</v>
      </c>
      <c r="K9702" t="str">
        <f>_xlfn.XLOOKUP(fCompras!F9702,dComprador!$A$2:$A$7,dComprador!$B$2:$B$7)</f>
        <v>Alon</v>
      </c>
      <c r="L9702" t="str">
        <f>_xlfn.XLOOKUP(J9702,dFornecedor!$A$2:$A$6,dFornecedor!$B$2:$B$6)</f>
        <v>StepUp</v>
      </c>
      <c r="M9702" t="str">
        <f>_xlfn.XLOOKUP(G9702,dMateriaPrima!$A$2:$A$12,dMateriaPrima!$B$2:$B$12)</f>
        <v>Pedra Britada</v>
      </c>
      <c r="N9702" s="2">
        <f>_xlfn.XLOOKUP(G9702,dMateriaPrima!$A$2:$A$12,dMateriaPrima!$C$2:$C$12)</f>
        <v>56</v>
      </c>
      <c r="O9702" s="3">
        <f t="shared" si="755"/>
        <v>17920</v>
      </c>
      <c r="P9702" s="4">
        <f t="shared" si="756"/>
        <v>0</v>
      </c>
      <c r="Q9702" s="3">
        <f t="shared" si="757"/>
        <v>17920</v>
      </c>
      <c r="R9702" t="str">
        <f t="shared" si="758"/>
        <v>Em atraso</v>
      </c>
      <c r="S9702" s="5">
        <f t="shared" si="759"/>
        <v>1</v>
      </c>
    </row>
    <row r="9703" spans="1:19" x14ac:dyDescent="0.25">
      <c r="A9703">
        <v>9702</v>
      </c>
      <c r="B9703" s="1">
        <v>44551</v>
      </c>
      <c r="C9703" s="1">
        <v>44560</v>
      </c>
      <c r="D9703" s="1">
        <v>44581</v>
      </c>
      <c r="E9703" s="1">
        <v>44583</v>
      </c>
      <c r="F9703">
        <v>1</v>
      </c>
      <c r="G9703">
        <v>2</v>
      </c>
      <c r="H9703">
        <v>120</v>
      </c>
      <c r="I9703" s="6">
        <v>0</v>
      </c>
      <c r="J9703">
        <v>3</v>
      </c>
      <c r="K9703" t="str">
        <f>_xlfn.XLOOKUP(fCompras!F9703,dComprador!$A$2:$A$7,dComprador!$B$2:$B$7)</f>
        <v>Alon</v>
      </c>
      <c r="L9703" t="str">
        <f>_xlfn.XLOOKUP(J9703,dFornecedor!$A$2:$A$6,dFornecedor!$B$2:$B$6)</f>
        <v>StepUp</v>
      </c>
      <c r="M9703" t="str">
        <f>_xlfn.XLOOKUP(G9703,dMateriaPrima!$A$2:$A$12,dMateriaPrima!$B$2:$B$12)</f>
        <v>Chapa Metal</v>
      </c>
      <c r="N9703" s="2">
        <f>_xlfn.XLOOKUP(G9703,dMateriaPrima!$A$2:$A$12,dMateriaPrima!$C$2:$C$12)</f>
        <v>299.89999999999998</v>
      </c>
      <c r="O9703" s="3">
        <f t="shared" si="755"/>
        <v>35988</v>
      </c>
      <c r="P9703" s="4">
        <f t="shared" si="756"/>
        <v>0</v>
      </c>
      <c r="Q9703" s="3">
        <f t="shared" si="757"/>
        <v>35988</v>
      </c>
      <c r="R9703" t="str">
        <f t="shared" si="758"/>
        <v>Em atraso</v>
      </c>
      <c r="S9703" s="5">
        <f t="shared" si="759"/>
        <v>2</v>
      </c>
    </row>
    <row r="9704" spans="1:19" x14ac:dyDescent="0.25">
      <c r="A9704">
        <v>9703</v>
      </c>
      <c r="B9704" s="1">
        <v>44551</v>
      </c>
      <c r="C9704" s="1">
        <v>44561</v>
      </c>
      <c r="D9704" s="1">
        <v>44573</v>
      </c>
      <c r="E9704" s="1">
        <v>44576</v>
      </c>
      <c r="F9704">
        <v>1</v>
      </c>
      <c r="G9704">
        <v>4</v>
      </c>
      <c r="H9704">
        <v>328</v>
      </c>
      <c r="I9704" s="6">
        <v>0</v>
      </c>
      <c r="J9704">
        <v>1</v>
      </c>
      <c r="K9704" t="str">
        <f>_xlfn.XLOOKUP(fCompras!F9704,dComprador!$A$2:$A$7,dComprador!$B$2:$B$7)</f>
        <v>Alon</v>
      </c>
      <c r="L9704" t="str">
        <f>_xlfn.XLOOKUP(J9704,dFornecedor!$A$2:$A$6,dFornecedor!$B$2:$B$6)</f>
        <v>NorthShore</v>
      </c>
      <c r="M9704" t="str">
        <f>_xlfn.XLOOKUP(G9704,dMateriaPrima!$A$2:$A$12,dMateriaPrima!$B$2:$B$12)</f>
        <v>Madeira</v>
      </c>
      <c r="N9704" s="2">
        <f>_xlfn.XLOOKUP(G9704,dMateriaPrima!$A$2:$A$12,dMateriaPrima!$C$2:$C$12)</f>
        <v>168</v>
      </c>
      <c r="O9704" s="3">
        <f t="shared" si="755"/>
        <v>55104</v>
      </c>
      <c r="P9704" s="4">
        <f t="shared" si="756"/>
        <v>0</v>
      </c>
      <c r="Q9704" s="3">
        <f t="shared" si="757"/>
        <v>55104</v>
      </c>
      <c r="R9704" t="str">
        <f t="shared" si="758"/>
        <v>Em atraso</v>
      </c>
      <c r="S9704" s="5">
        <f t="shared" si="759"/>
        <v>3</v>
      </c>
    </row>
    <row r="9705" spans="1:19" x14ac:dyDescent="0.25">
      <c r="A9705">
        <v>9704</v>
      </c>
      <c r="B9705" s="1">
        <v>44552</v>
      </c>
      <c r="C9705" s="1">
        <v>44560</v>
      </c>
      <c r="D9705" s="1">
        <v>44583</v>
      </c>
      <c r="E9705" s="1">
        <v>44586</v>
      </c>
      <c r="F9705">
        <v>1</v>
      </c>
      <c r="G9705">
        <v>9</v>
      </c>
      <c r="H9705">
        <v>84</v>
      </c>
      <c r="I9705" s="6">
        <v>0</v>
      </c>
      <c r="J9705">
        <v>2</v>
      </c>
      <c r="K9705" t="str">
        <f>_xlfn.XLOOKUP(fCompras!F9705,dComprador!$A$2:$A$7,dComprador!$B$2:$B$7)</f>
        <v>Alon</v>
      </c>
      <c r="L9705" t="str">
        <f>_xlfn.XLOOKUP(J9705,dFornecedor!$A$2:$A$6,dFornecedor!$B$2:$B$6)</f>
        <v>Minerva</v>
      </c>
      <c r="M9705" t="str">
        <f>_xlfn.XLOOKUP(G9705,dMateriaPrima!$A$2:$A$12,dMateriaPrima!$B$2:$B$12)</f>
        <v>Couro</v>
      </c>
      <c r="N9705" s="2">
        <f>_xlfn.XLOOKUP(G9705,dMateriaPrima!$A$2:$A$12,dMateriaPrima!$C$2:$C$12)</f>
        <v>4.4000000000000004</v>
      </c>
      <c r="O9705" s="3">
        <f t="shared" si="755"/>
        <v>369.6</v>
      </c>
      <c r="P9705" s="4">
        <f t="shared" si="756"/>
        <v>0</v>
      </c>
      <c r="Q9705" s="3">
        <f t="shared" si="757"/>
        <v>369.6</v>
      </c>
      <c r="R9705" t="str">
        <f t="shared" si="758"/>
        <v>Em atraso</v>
      </c>
      <c r="S9705" s="5">
        <f t="shared" si="759"/>
        <v>3</v>
      </c>
    </row>
    <row r="9706" spans="1:19" x14ac:dyDescent="0.25">
      <c r="A9706">
        <v>9705</v>
      </c>
      <c r="B9706" s="1">
        <v>44552</v>
      </c>
      <c r="C9706" s="1">
        <v>44553</v>
      </c>
      <c r="D9706" s="1">
        <v>44559</v>
      </c>
      <c r="E9706" s="1">
        <v>44560</v>
      </c>
      <c r="F9706">
        <v>4</v>
      </c>
      <c r="G9706">
        <v>7</v>
      </c>
      <c r="H9706">
        <v>134</v>
      </c>
      <c r="I9706" s="6">
        <v>0</v>
      </c>
      <c r="J9706">
        <v>1</v>
      </c>
      <c r="K9706" t="str">
        <f>_xlfn.XLOOKUP(fCompras!F9706,dComprador!$A$2:$A$7,dComprador!$B$2:$B$7)</f>
        <v>Lira</v>
      </c>
      <c r="L9706" t="str">
        <f>_xlfn.XLOOKUP(J9706,dFornecedor!$A$2:$A$6,dFornecedor!$B$2:$B$6)</f>
        <v>NorthShore</v>
      </c>
      <c r="M9706" t="str">
        <f>_xlfn.XLOOKUP(G9706,dMateriaPrima!$A$2:$A$12,dMateriaPrima!$B$2:$B$12)</f>
        <v>Poliéster</v>
      </c>
      <c r="N9706" s="2">
        <f>_xlfn.XLOOKUP(G9706,dMateriaPrima!$A$2:$A$12,dMateriaPrima!$C$2:$C$12)</f>
        <v>8</v>
      </c>
      <c r="O9706" s="3">
        <f t="shared" si="755"/>
        <v>1072</v>
      </c>
      <c r="P9706" s="4">
        <f t="shared" si="756"/>
        <v>0</v>
      </c>
      <c r="Q9706" s="3">
        <f t="shared" si="757"/>
        <v>1072</v>
      </c>
      <c r="R9706" t="str">
        <f t="shared" si="758"/>
        <v>Em atraso</v>
      </c>
      <c r="S9706" s="5">
        <f t="shared" si="759"/>
        <v>1</v>
      </c>
    </row>
    <row r="9707" spans="1:19" x14ac:dyDescent="0.25">
      <c r="A9707">
        <v>9706</v>
      </c>
      <c r="B9707" s="1">
        <v>44552</v>
      </c>
      <c r="C9707" s="1">
        <v>44556</v>
      </c>
      <c r="D9707" s="1">
        <v>44561</v>
      </c>
      <c r="E9707" s="1">
        <v>44559</v>
      </c>
      <c r="F9707">
        <v>4</v>
      </c>
      <c r="G9707">
        <v>7</v>
      </c>
      <c r="H9707">
        <v>388</v>
      </c>
      <c r="I9707" s="6">
        <v>0</v>
      </c>
      <c r="J9707">
        <v>1</v>
      </c>
      <c r="K9707" t="str">
        <f>_xlfn.XLOOKUP(fCompras!F9707,dComprador!$A$2:$A$7,dComprador!$B$2:$B$7)</f>
        <v>Lira</v>
      </c>
      <c r="L9707" t="str">
        <f>_xlfn.XLOOKUP(J9707,dFornecedor!$A$2:$A$6,dFornecedor!$B$2:$B$6)</f>
        <v>NorthShore</v>
      </c>
      <c r="M9707" t="str">
        <f>_xlfn.XLOOKUP(G9707,dMateriaPrima!$A$2:$A$12,dMateriaPrima!$B$2:$B$12)</f>
        <v>Poliéster</v>
      </c>
      <c r="N9707" s="2">
        <f>_xlfn.XLOOKUP(G9707,dMateriaPrima!$A$2:$A$12,dMateriaPrima!$C$2:$C$12)</f>
        <v>8</v>
      </c>
      <c r="O9707" s="3">
        <f t="shared" si="755"/>
        <v>3104</v>
      </c>
      <c r="P9707" s="4">
        <f t="shared" si="756"/>
        <v>0</v>
      </c>
      <c r="Q9707" s="3">
        <f t="shared" si="757"/>
        <v>3104</v>
      </c>
      <c r="R9707" t="str">
        <f t="shared" si="758"/>
        <v>No prazo</v>
      </c>
      <c r="S9707" s="5">
        <f t="shared" si="759"/>
        <v>0</v>
      </c>
    </row>
    <row r="9708" spans="1:19" x14ac:dyDescent="0.25">
      <c r="A9708">
        <v>9707</v>
      </c>
      <c r="B9708" s="1">
        <v>44552</v>
      </c>
      <c r="C9708" s="1">
        <v>44559</v>
      </c>
      <c r="D9708" s="1">
        <v>44560</v>
      </c>
      <c r="E9708" s="1">
        <v>44562</v>
      </c>
      <c r="F9708">
        <v>4</v>
      </c>
      <c r="G9708">
        <v>1</v>
      </c>
      <c r="H9708">
        <v>207</v>
      </c>
      <c r="I9708" s="6">
        <v>0</v>
      </c>
      <c r="J9708">
        <v>3</v>
      </c>
      <c r="K9708" t="str">
        <f>_xlfn.XLOOKUP(fCompras!F9708,dComprador!$A$2:$A$7,dComprador!$B$2:$B$7)</f>
        <v>Lira</v>
      </c>
      <c r="L9708" t="str">
        <f>_xlfn.XLOOKUP(J9708,dFornecedor!$A$2:$A$6,dFornecedor!$B$2:$B$6)</f>
        <v>StepUp</v>
      </c>
      <c r="M9708" t="str">
        <f>_xlfn.XLOOKUP(G9708,dMateriaPrima!$A$2:$A$12,dMateriaPrima!$B$2:$B$12)</f>
        <v>Tecido</v>
      </c>
      <c r="N9708" s="2">
        <f>_xlfn.XLOOKUP(G9708,dMateriaPrima!$A$2:$A$12,dMateriaPrima!$C$2:$C$12)</f>
        <v>18</v>
      </c>
      <c r="O9708" s="3">
        <f t="shared" si="755"/>
        <v>3726</v>
      </c>
      <c r="P9708" s="4">
        <f t="shared" si="756"/>
        <v>0</v>
      </c>
      <c r="Q9708" s="3">
        <f t="shared" si="757"/>
        <v>3726</v>
      </c>
      <c r="R9708" t="str">
        <f t="shared" si="758"/>
        <v>Em atraso</v>
      </c>
      <c r="S9708" s="5">
        <f t="shared" si="759"/>
        <v>2</v>
      </c>
    </row>
    <row r="9709" spans="1:19" x14ac:dyDescent="0.25">
      <c r="A9709">
        <v>9708</v>
      </c>
      <c r="B9709" s="1">
        <v>44552</v>
      </c>
      <c r="C9709" s="1">
        <v>44561</v>
      </c>
      <c r="D9709" s="1">
        <v>44563</v>
      </c>
      <c r="E9709" s="1">
        <v>44569</v>
      </c>
      <c r="F9709">
        <v>4</v>
      </c>
      <c r="G9709">
        <v>9</v>
      </c>
      <c r="H9709">
        <v>18</v>
      </c>
      <c r="I9709" s="6">
        <v>0</v>
      </c>
      <c r="J9709">
        <v>3</v>
      </c>
      <c r="K9709" t="str">
        <f>_xlfn.XLOOKUP(fCompras!F9709,dComprador!$A$2:$A$7,dComprador!$B$2:$B$7)</f>
        <v>Lira</v>
      </c>
      <c r="L9709" t="str">
        <f>_xlfn.XLOOKUP(J9709,dFornecedor!$A$2:$A$6,dFornecedor!$B$2:$B$6)</f>
        <v>StepUp</v>
      </c>
      <c r="M9709" t="str">
        <f>_xlfn.XLOOKUP(G9709,dMateriaPrima!$A$2:$A$12,dMateriaPrima!$B$2:$B$12)</f>
        <v>Couro</v>
      </c>
      <c r="N9709" s="2">
        <f>_xlfn.XLOOKUP(G9709,dMateriaPrima!$A$2:$A$12,dMateriaPrima!$C$2:$C$12)</f>
        <v>4.4000000000000004</v>
      </c>
      <c r="O9709" s="3">
        <f t="shared" si="755"/>
        <v>79.2</v>
      </c>
      <c r="P9709" s="4">
        <f t="shared" si="756"/>
        <v>0</v>
      </c>
      <c r="Q9709" s="3">
        <f t="shared" si="757"/>
        <v>79.2</v>
      </c>
      <c r="R9709" t="str">
        <f t="shared" si="758"/>
        <v>Em atraso</v>
      </c>
      <c r="S9709" s="5">
        <f t="shared" si="759"/>
        <v>6</v>
      </c>
    </row>
    <row r="9710" spans="1:19" x14ac:dyDescent="0.25">
      <c r="A9710">
        <v>9709</v>
      </c>
      <c r="B9710" s="1">
        <v>44552</v>
      </c>
      <c r="C9710" s="1">
        <v>44561</v>
      </c>
      <c r="D9710" s="1">
        <v>44572</v>
      </c>
      <c r="E9710" s="1">
        <v>44572</v>
      </c>
      <c r="F9710">
        <v>1</v>
      </c>
      <c r="G9710">
        <v>10</v>
      </c>
      <c r="H9710">
        <v>397</v>
      </c>
      <c r="I9710" s="6">
        <v>0</v>
      </c>
      <c r="J9710">
        <v>2</v>
      </c>
      <c r="K9710" t="str">
        <f>_xlfn.XLOOKUP(fCompras!F9710,dComprador!$A$2:$A$7,dComprador!$B$2:$B$7)</f>
        <v>Alon</v>
      </c>
      <c r="L9710" t="str">
        <f>_xlfn.XLOOKUP(J9710,dFornecedor!$A$2:$A$6,dFornecedor!$B$2:$B$6)</f>
        <v>Minerva</v>
      </c>
      <c r="M9710" t="str">
        <f>_xlfn.XLOOKUP(G9710,dMateriaPrima!$A$2:$A$12,dMateriaPrima!$B$2:$B$12)</f>
        <v>Pedra Britada</v>
      </c>
      <c r="N9710" s="2">
        <f>_xlfn.XLOOKUP(G9710,dMateriaPrima!$A$2:$A$12,dMateriaPrima!$C$2:$C$12)</f>
        <v>56</v>
      </c>
      <c r="O9710" s="3">
        <f t="shared" si="755"/>
        <v>22232</v>
      </c>
      <c r="P9710" s="4">
        <f t="shared" si="756"/>
        <v>0</v>
      </c>
      <c r="Q9710" s="3">
        <f t="shared" si="757"/>
        <v>22232</v>
      </c>
      <c r="R9710" t="str">
        <f t="shared" si="758"/>
        <v>No prazo</v>
      </c>
      <c r="S9710" s="5">
        <f t="shared" si="759"/>
        <v>0</v>
      </c>
    </row>
    <row r="9711" spans="1:19" x14ac:dyDescent="0.25">
      <c r="A9711">
        <v>9710</v>
      </c>
      <c r="B9711" s="1">
        <v>44552</v>
      </c>
      <c r="C9711" s="1">
        <v>44552</v>
      </c>
      <c r="D9711" s="1">
        <v>44570</v>
      </c>
      <c r="E9711" s="1">
        <v>44570</v>
      </c>
      <c r="F9711">
        <v>1</v>
      </c>
      <c r="G9711">
        <v>7</v>
      </c>
      <c r="H9711">
        <v>592</v>
      </c>
      <c r="I9711" s="6">
        <v>0</v>
      </c>
      <c r="J9711">
        <v>4</v>
      </c>
      <c r="K9711" t="str">
        <f>_xlfn.XLOOKUP(fCompras!F9711,dComprador!$A$2:$A$7,dComprador!$B$2:$B$7)</f>
        <v>Alon</v>
      </c>
      <c r="L9711" t="str">
        <f>_xlfn.XLOOKUP(J9711,dFornecedor!$A$2:$A$6,dFornecedor!$B$2:$B$6)</f>
        <v>AlphaOmega</v>
      </c>
      <c r="M9711" t="str">
        <f>_xlfn.XLOOKUP(G9711,dMateriaPrima!$A$2:$A$12,dMateriaPrima!$B$2:$B$12)</f>
        <v>Poliéster</v>
      </c>
      <c r="N9711" s="2">
        <f>_xlfn.XLOOKUP(G9711,dMateriaPrima!$A$2:$A$12,dMateriaPrima!$C$2:$C$12)</f>
        <v>8</v>
      </c>
      <c r="O9711" s="3">
        <f t="shared" si="755"/>
        <v>4736</v>
      </c>
      <c r="P9711" s="4">
        <f t="shared" si="756"/>
        <v>0</v>
      </c>
      <c r="Q9711" s="3">
        <f t="shared" si="757"/>
        <v>4736</v>
      </c>
      <c r="R9711" t="str">
        <f t="shared" si="758"/>
        <v>No prazo</v>
      </c>
      <c r="S9711" s="5">
        <f t="shared" si="759"/>
        <v>0</v>
      </c>
    </row>
    <row r="9712" spans="1:19" x14ac:dyDescent="0.25">
      <c r="A9712">
        <v>9711</v>
      </c>
      <c r="B9712" s="1">
        <v>44552</v>
      </c>
      <c r="C9712" s="1">
        <v>44561</v>
      </c>
      <c r="D9712" s="1">
        <v>44572</v>
      </c>
      <c r="E9712" s="1">
        <v>44575</v>
      </c>
      <c r="F9712">
        <v>1</v>
      </c>
      <c r="G9712">
        <v>9</v>
      </c>
      <c r="H9712">
        <v>38</v>
      </c>
      <c r="I9712" s="6">
        <v>0</v>
      </c>
      <c r="J9712">
        <v>2</v>
      </c>
      <c r="K9712" t="str">
        <f>_xlfn.XLOOKUP(fCompras!F9712,dComprador!$A$2:$A$7,dComprador!$B$2:$B$7)</f>
        <v>Alon</v>
      </c>
      <c r="L9712" t="str">
        <f>_xlfn.XLOOKUP(J9712,dFornecedor!$A$2:$A$6,dFornecedor!$B$2:$B$6)</f>
        <v>Minerva</v>
      </c>
      <c r="M9712" t="str">
        <f>_xlfn.XLOOKUP(G9712,dMateriaPrima!$A$2:$A$12,dMateriaPrima!$B$2:$B$12)</f>
        <v>Couro</v>
      </c>
      <c r="N9712" s="2">
        <f>_xlfn.XLOOKUP(G9712,dMateriaPrima!$A$2:$A$12,dMateriaPrima!$C$2:$C$12)</f>
        <v>4.4000000000000004</v>
      </c>
      <c r="O9712" s="3">
        <f t="shared" si="755"/>
        <v>167.20000000000002</v>
      </c>
      <c r="P9712" s="4">
        <f t="shared" si="756"/>
        <v>0</v>
      </c>
      <c r="Q9712" s="3">
        <f t="shared" si="757"/>
        <v>167.20000000000002</v>
      </c>
      <c r="R9712" t="str">
        <f t="shared" si="758"/>
        <v>Em atraso</v>
      </c>
      <c r="S9712" s="5">
        <f t="shared" si="759"/>
        <v>3</v>
      </c>
    </row>
    <row r="9713" spans="1:19" x14ac:dyDescent="0.25">
      <c r="A9713">
        <v>9712</v>
      </c>
      <c r="B9713" s="1">
        <v>44552</v>
      </c>
      <c r="C9713" s="1">
        <v>44561</v>
      </c>
      <c r="D9713" s="1">
        <v>44584</v>
      </c>
      <c r="E9713" s="1">
        <v>44586</v>
      </c>
      <c r="F9713">
        <v>1</v>
      </c>
      <c r="G9713">
        <v>10</v>
      </c>
      <c r="H9713">
        <v>18</v>
      </c>
      <c r="I9713" s="6">
        <v>0</v>
      </c>
      <c r="J9713">
        <v>3</v>
      </c>
      <c r="K9713" t="str">
        <f>_xlfn.XLOOKUP(fCompras!F9713,dComprador!$A$2:$A$7,dComprador!$B$2:$B$7)</f>
        <v>Alon</v>
      </c>
      <c r="L9713" t="str">
        <f>_xlfn.XLOOKUP(J9713,dFornecedor!$A$2:$A$6,dFornecedor!$B$2:$B$6)</f>
        <v>StepUp</v>
      </c>
      <c r="M9713" t="str">
        <f>_xlfn.XLOOKUP(G9713,dMateriaPrima!$A$2:$A$12,dMateriaPrima!$B$2:$B$12)</f>
        <v>Pedra Britada</v>
      </c>
      <c r="N9713" s="2">
        <f>_xlfn.XLOOKUP(G9713,dMateriaPrima!$A$2:$A$12,dMateriaPrima!$C$2:$C$12)</f>
        <v>56</v>
      </c>
      <c r="O9713" s="3">
        <f t="shared" si="755"/>
        <v>1008</v>
      </c>
      <c r="P9713" s="4">
        <f t="shared" si="756"/>
        <v>0</v>
      </c>
      <c r="Q9713" s="3">
        <f t="shared" si="757"/>
        <v>1008</v>
      </c>
      <c r="R9713" t="str">
        <f t="shared" si="758"/>
        <v>Em atraso</v>
      </c>
      <c r="S9713" s="5">
        <f t="shared" si="759"/>
        <v>2</v>
      </c>
    </row>
    <row r="9714" spans="1:19" x14ac:dyDescent="0.25">
      <c r="A9714">
        <v>9713</v>
      </c>
      <c r="B9714" s="1">
        <v>44552</v>
      </c>
      <c r="C9714" s="1">
        <v>44553</v>
      </c>
      <c r="D9714" s="1">
        <v>44584</v>
      </c>
      <c r="E9714" s="1">
        <v>44585</v>
      </c>
      <c r="F9714">
        <v>1</v>
      </c>
      <c r="G9714">
        <v>5</v>
      </c>
      <c r="H9714">
        <v>476</v>
      </c>
      <c r="I9714" s="6">
        <v>0</v>
      </c>
      <c r="J9714">
        <v>3</v>
      </c>
      <c r="K9714" t="str">
        <f>_xlfn.XLOOKUP(fCompras!F9714,dComprador!$A$2:$A$7,dComprador!$B$2:$B$7)</f>
        <v>Alon</v>
      </c>
      <c r="L9714" t="str">
        <f>_xlfn.XLOOKUP(J9714,dFornecedor!$A$2:$A$6,dFornecedor!$B$2:$B$6)</f>
        <v>StepUp</v>
      </c>
      <c r="M9714" t="str">
        <f>_xlfn.XLOOKUP(G9714,dMateriaPrima!$A$2:$A$12,dMateriaPrima!$B$2:$B$12)</f>
        <v>Areia</v>
      </c>
      <c r="N9714" s="2">
        <f>_xlfn.XLOOKUP(G9714,dMateriaPrima!$A$2:$A$12,dMateriaPrima!$C$2:$C$12)</f>
        <v>3.59</v>
      </c>
      <c r="O9714" s="3">
        <f t="shared" si="755"/>
        <v>1708.84</v>
      </c>
      <c r="P9714" s="4">
        <f t="shared" si="756"/>
        <v>0</v>
      </c>
      <c r="Q9714" s="3">
        <f t="shared" si="757"/>
        <v>1708.84</v>
      </c>
      <c r="R9714" t="str">
        <f t="shared" si="758"/>
        <v>Em atraso</v>
      </c>
      <c r="S9714" s="5">
        <f t="shared" si="759"/>
        <v>1</v>
      </c>
    </row>
    <row r="9715" spans="1:19" x14ac:dyDescent="0.25">
      <c r="A9715">
        <v>9714</v>
      </c>
      <c r="B9715" s="1">
        <v>44552</v>
      </c>
      <c r="C9715" s="1">
        <v>44552</v>
      </c>
      <c r="D9715" s="1">
        <v>44583</v>
      </c>
      <c r="E9715" s="1">
        <v>44586</v>
      </c>
      <c r="F9715">
        <v>1</v>
      </c>
      <c r="G9715">
        <v>9</v>
      </c>
      <c r="H9715">
        <v>323</v>
      </c>
      <c r="I9715" s="6">
        <v>0</v>
      </c>
      <c r="J9715">
        <v>2</v>
      </c>
      <c r="K9715" t="str">
        <f>_xlfn.XLOOKUP(fCompras!F9715,dComprador!$A$2:$A$7,dComprador!$B$2:$B$7)</f>
        <v>Alon</v>
      </c>
      <c r="L9715" t="str">
        <f>_xlfn.XLOOKUP(J9715,dFornecedor!$A$2:$A$6,dFornecedor!$B$2:$B$6)</f>
        <v>Minerva</v>
      </c>
      <c r="M9715" t="str">
        <f>_xlfn.XLOOKUP(G9715,dMateriaPrima!$A$2:$A$12,dMateriaPrima!$B$2:$B$12)</f>
        <v>Couro</v>
      </c>
      <c r="N9715" s="2">
        <f>_xlfn.XLOOKUP(G9715,dMateriaPrima!$A$2:$A$12,dMateriaPrima!$C$2:$C$12)</f>
        <v>4.4000000000000004</v>
      </c>
      <c r="O9715" s="3">
        <f t="shared" si="755"/>
        <v>1421.2</v>
      </c>
      <c r="P9715" s="4">
        <f t="shared" si="756"/>
        <v>0</v>
      </c>
      <c r="Q9715" s="3">
        <f t="shared" si="757"/>
        <v>1421.2</v>
      </c>
      <c r="R9715" t="str">
        <f t="shared" si="758"/>
        <v>Em atraso</v>
      </c>
      <c r="S9715" s="5">
        <f t="shared" si="759"/>
        <v>3</v>
      </c>
    </row>
    <row r="9716" spans="1:19" x14ac:dyDescent="0.25">
      <c r="A9716">
        <v>9715</v>
      </c>
      <c r="B9716" s="1">
        <v>44552</v>
      </c>
      <c r="C9716" s="1">
        <v>44561</v>
      </c>
      <c r="D9716" s="1">
        <v>44575</v>
      </c>
      <c r="E9716" s="1">
        <v>44577</v>
      </c>
      <c r="F9716">
        <v>1</v>
      </c>
      <c r="G9716">
        <v>6</v>
      </c>
      <c r="H9716">
        <v>47</v>
      </c>
      <c r="I9716" s="6">
        <v>0.24</v>
      </c>
      <c r="J9716">
        <v>2</v>
      </c>
      <c r="K9716" t="str">
        <f>_xlfn.XLOOKUP(fCompras!F9716,dComprador!$A$2:$A$7,dComprador!$B$2:$B$7)</f>
        <v>Alon</v>
      </c>
      <c r="L9716" t="str">
        <f>_xlfn.XLOOKUP(J9716,dFornecedor!$A$2:$A$6,dFornecedor!$B$2:$B$6)</f>
        <v>Minerva</v>
      </c>
      <c r="M9716" t="str">
        <f>_xlfn.XLOOKUP(G9716,dMateriaPrima!$A$2:$A$12,dMateriaPrima!$B$2:$B$12)</f>
        <v>Fio Algodão</v>
      </c>
      <c r="N9716" s="2">
        <f>_xlfn.XLOOKUP(G9716,dMateriaPrima!$A$2:$A$12,dMateriaPrima!$C$2:$C$12)</f>
        <v>55.9</v>
      </c>
      <c r="O9716" s="3">
        <f t="shared" si="755"/>
        <v>2627.2999999999997</v>
      </c>
      <c r="P9716" s="4">
        <f t="shared" si="756"/>
        <v>630.55199999999991</v>
      </c>
      <c r="Q9716" s="3">
        <f t="shared" si="757"/>
        <v>1996.7479999999998</v>
      </c>
      <c r="R9716" t="str">
        <f t="shared" si="758"/>
        <v>Em atraso</v>
      </c>
      <c r="S9716" s="5">
        <f t="shared" si="759"/>
        <v>2</v>
      </c>
    </row>
    <row r="9717" spans="1:19" x14ac:dyDescent="0.25">
      <c r="A9717">
        <v>9716</v>
      </c>
      <c r="B9717" s="1">
        <v>44553</v>
      </c>
      <c r="C9717" s="1">
        <v>44553</v>
      </c>
      <c r="D9717" s="1">
        <v>44559</v>
      </c>
      <c r="E9717" s="1">
        <v>44562</v>
      </c>
      <c r="F9717">
        <v>4</v>
      </c>
      <c r="G9717">
        <v>6</v>
      </c>
      <c r="H9717">
        <v>512</v>
      </c>
      <c r="I9717" s="6">
        <v>0</v>
      </c>
      <c r="J9717">
        <v>2</v>
      </c>
      <c r="K9717" t="str">
        <f>_xlfn.XLOOKUP(fCompras!F9717,dComprador!$A$2:$A$7,dComprador!$B$2:$B$7)</f>
        <v>Lira</v>
      </c>
      <c r="L9717" t="str">
        <f>_xlfn.XLOOKUP(J9717,dFornecedor!$A$2:$A$6,dFornecedor!$B$2:$B$6)</f>
        <v>Minerva</v>
      </c>
      <c r="M9717" t="str">
        <f>_xlfn.XLOOKUP(G9717,dMateriaPrima!$A$2:$A$12,dMateriaPrima!$B$2:$B$12)</f>
        <v>Fio Algodão</v>
      </c>
      <c r="N9717" s="2">
        <f>_xlfn.XLOOKUP(G9717,dMateriaPrima!$A$2:$A$12,dMateriaPrima!$C$2:$C$12)</f>
        <v>55.9</v>
      </c>
      <c r="O9717" s="3">
        <f t="shared" si="755"/>
        <v>28620.799999999999</v>
      </c>
      <c r="P9717" s="4">
        <f t="shared" si="756"/>
        <v>0</v>
      </c>
      <c r="Q9717" s="3">
        <f t="shared" si="757"/>
        <v>28620.799999999999</v>
      </c>
      <c r="R9717" t="str">
        <f t="shared" si="758"/>
        <v>Em atraso</v>
      </c>
      <c r="S9717" s="5">
        <f t="shared" si="759"/>
        <v>3</v>
      </c>
    </row>
    <row r="9718" spans="1:19" x14ac:dyDescent="0.25">
      <c r="A9718">
        <v>9717</v>
      </c>
      <c r="B9718" s="1">
        <v>44553</v>
      </c>
      <c r="C9718" s="1">
        <v>44553</v>
      </c>
      <c r="D9718" s="1">
        <v>44562</v>
      </c>
      <c r="E9718" s="1">
        <v>44562</v>
      </c>
      <c r="F9718">
        <v>4</v>
      </c>
      <c r="G9718">
        <v>11</v>
      </c>
      <c r="H9718">
        <v>222</v>
      </c>
      <c r="I9718" s="6">
        <v>0</v>
      </c>
      <c r="J9718">
        <v>2</v>
      </c>
      <c r="K9718" t="str">
        <f>_xlfn.XLOOKUP(fCompras!F9718,dComprador!$A$2:$A$7,dComprador!$B$2:$B$7)</f>
        <v>Lira</v>
      </c>
      <c r="L9718" t="str">
        <f>_xlfn.XLOOKUP(J9718,dFornecedor!$A$2:$A$6,dFornecedor!$B$2:$B$6)</f>
        <v>Minerva</v>
      </c>
      <c r="M9718" t="str">
        <f>_xlfn.XLOOKUP(G9718,dMateriaPrima!$A$2:$A$12,dMateriaPrima!$B$2:$B$12)</f>
        <v>Papel</v>
      </c>
      <c r="N9718" s="2">
        <f>_xlfn.XLOOKUP(G9718,dMateriaPrima!$A$2:$A$12,dMateriaPrima!$C$2:$C$12)</f>
        <v>9</v>
      </c>
      <c r="O9718" s="3">
        <f t="shared" si="755"/>
        <v>1998</v>
      </c>
      <c r="P9718" s="4">
        <f t="shared" si="756"/>
        <v>0</v>
      </c>
      <c r="Q9718" s="3">
        <f t="shared" si="757"/>
        <v>1998</v>
      </c>
      <c r="R9718" t="str">
        <f t="shared" si="758"/>
        <v>No prazo</v>
      </c>
      <c r="S9718" s="5">
        <f t="shared" si="759"/>
        <v>0</v>
      </c>
    </row>
    <row r="9719" spans="1:19" x14ac:dyDescent="0.25">
      <c r="A9719">
        <v>9718</v>
      </c>
      <c r="B9719" s="1">
        <v>44553</v>
      </c>
      <c r="C9719" s="1">
        <v>44554</v>
      </c>
      <c r="D9719" s="1">
        <v>44571</v>
      </c>
      <c r="E9719" s="1">
        <v>44574</v>
      </c>
      <c r="F9719">
        <v>1</v>
      </c>
      <c r="G9719">
        <v>5</v>
      </c>
      <c r="H9719">
        <v>377</v>
      </c>
      <c r="I9719" s="6">
        <v>0</v>
      </c>
      <c r="J9719">
        <v>3</v>
      </c>
      <c r="K9719" t="str">
        <f>_xlfn.XLOOKUP(fCompras!F9719,dComprador!$A$2:$A$7,dComprador!$B$2:$B$7)</f>
        <v>Alon</v>
      </c>
      <c r="L9719" t="str">
        <f>_xlfn.XLOOKUP(J9719,dFornecedor!$A$2:$A$6,dFornecedor!$B$2:$B$6)</f>
        <v>StepUp</v>
      </c>
      <c r="M9719" t="str">
        <f>_xlfn.XLOOKUP(G9719,dMateriaPrima!$A$2:$A$12,dMateriaPrima!$B$2:$B$12)</f>
        <v>Areia</v>
      </c>
      <c r="N9719" s="2">
        <f>_xlfn.XLOOKUP(G9719,dMateriaPrima!$A$2:$A$12,dMateriaPrima!$C$2:$C$12)</f>
        <v>3.59</v>
      </c>
      <c r="O9719" s="3">
        <f t="shared" si="755"/>
        <v>1353.4299999999998</v>
      </c>
      <c r="P9719" s="4">
        <f t="shared" si="756"/>
        <v>0</v>
      </c>
      <c r="Q9719" s="3">
        <f t="shared" si="757"/>
        <v>1353.4299999999998</v>
      </c>
      <c r="R9719" t="str">
        <f t="shared" si="758"/>
        <v>Em atraso</v>
      </c>
      <c r="S9719" s="5">
        <f t="shared" si="759"/>
        <v>3</v>
      </c>
    </row>
    <row r="9720" spans="1:19" x14ac:dyDescent="0.25">
      <c r="A9720">
        <v>9719</v>
      </c>
      <c r="B9720" s="1">
        <v>44553</v>
      </c>
      <c r="C9720" s="1">
        <v>44555</v>
      </c>
      <c r="D9720" s="1">
        <v>44586</v>
      </c>
      <c r="E9720" s="1">
        <v>44586</v>
      </c>
      <c r="F9720">
        <v>1</v>
      </c>
      <c r="G9720">
        <v>6</v>
      </c>
      <c r="H9720">
        <v>43</v>
      </c>
      <c r="I9720" s="6">
        <v>0</v>
      </c>
      <c r="J9720">
        <v>2</v>
      </c>
      <c r="K9720" t="str">
        <f>_xlfn.XLOOKUP(fCompras!F9720,dComprador!$A$2:$A$7,dComprador!$B$2:$B$7)</f>
        <v>Alon</v>
      </c>
      <c r="L9720" t="str">
        <f>_xlfn.XLOOKUP(J9720,dFornecedor!$A$2:$A$6,dFornecedor!$B$2:$B$6)</f>
        <v>Minerva</v>
      </c>
      <c r="M9720" t="str">
        <f>_xlfn.XLOOKUP(G9720,dMateriaPrima!$A$2:$A$12,dMateriaPrima!$B$2:$B$12)</f>
        <v>Fio Algodão</v>
      </c>
      <c r="N9720" s="2">
        <f>_xlfn.XLOOKUP(G9720,dMateriaPrima!$A$2:$A$12,dMateriaPrima!$C$2:$C$12)</f>
        <v>55.9</v>
      </c>
      <c r="O9720" s="3">
        <f t="shared" si="755"/>
        <v>2403.6999999999998</v>
      </c>
      <c r="P9720" s="4">
        <f t="shared" si="756"/>
        <v>0</v>
      </c>
      <c r="Q9720" s="3">
        <f t="shared" si="757"/>
        <v>2403.6999999999998</v>
      </c>
      <c r="R9720" t="str">
        <f t="shared" si="758"/>
        <v>No prazo</v>
      </c>
      <c r="S9720" s="5">
        <f t="shared" si="759"/>
        <v>0</v>
      </c>
    </row>
    <row r="9721" spans="1:19" x14ac:dyDescent="0.25">
      <c r="A9721">
        <v>9720</v>
      </c>
      <c r="B9721" s="1">
        <v>44553</v>
      </c>
      <c r="C9721" s="1">
        <v>44562</v>
      </c>
      <c r="D9721" s="1">
        <v>44575</v>
      </c>
      <c r="E9721" s="1">
        <v>44579</v>
      </c>
      <c r="F9721">
        <v>1</v>
      </c>
      <c r="G9721">
        <v>9</v>
      </c>
      <c r="H9721">
        <v>411</v>
      </c>
      <c r="I9721" s="6">
        <v>0</v>
      </c>
      <c r="J9721">
        <v>2</v>
      </c>
      <c r="K9721" t="str">
        <f>_xlfn.XLOOKUP(fCompras!F9721,dComprador!$A$2:$A$7,dComprador!$B$2:$B$7)</f>
        <v>Alon</v>
      </c>
      <c r="L9721" t="str">
        <f>_xlfn.XLOOKUP(J9721,dFornecedor!$A$2:$A$6,dFornecedor!$B$2:$B$6)</f>
        <v>Minerva</v>
      </c>
      <c r="M9721" t="str">
        <f>_xlfn.XLOOKUP(G9721,dMateriaPrima!$A$2:$A$12,dMateriaPrima!$B$2:$B$12)</f>
        <v>Couro</v>
      </c>
      <c r="N9721" s="2">
        <f>_xlfn.XLOOKUP(G9721,dMateriaPrima!$A$2:$A$12,dMateriaPrima!$C$2:$C$12)</f>
        <v>4.4000000000000004</v>
      </c>
      <c r="O9721" s="3">
        <f t="shared" si="755"/>
        <v>1808.4</v>
      </c>
      <c r="P9721" s="4">
        <f t="shared" si="756"/>
        <v>0</v>
      </c>
      <c r="Q9721" s="3">
        <f t="shared" si="757"/>
        <v>1808.4</v>
      </c>
      <c r="R9721" t="str">
        <f t="shared" si="758"/>
        <v>Em atraso</v>
      </c>
      <c r="S9721" s="5">
        <f t="shared" si="759"/>
        <v>4</v>
      </c>
    </row>
    <row r="9722" spans="1:19" x14ac:dyDescent="0.25">
      <c r="A9722">
        <v>9721</v>
      </c>
      <c r="B9722" s="1">
        <v>44554</v>
      </c>
      <c r="C9722" s="1">
        <v>44557</v>
      </c>
      <c r="D9722" s="1">
        <v>44563</v>
      </c>
      <c r="E9722" s="1">
        <v>44564</v>
      </c>
      <c r="F9722">
        <v>4</v>
      </c>
      <c r="G9722">
        <v>8</v>
      </c>
      <c r="H9722">
        <v>56</v>
      </c>
      <c r="I9722" s="6">
        <v>0</v>
      </c>
      <c r="J9722">
        <v>4</v>
      </c>
      <c r="K9722" t="str">
        <f>_xlfn.XLOOKUP(fCompras!F9722,dComprador!$A$2:$A$7,dComprador!$B$2:$B$7)</f>
        <v>Lira</v>
      </c>
      <c r="L9722" t="str">
        <f>_xlfn.XLOOKUP(J9722,dFornecedor!$A$2:$A$6,dFornecedor!$B$2:$B$6)</f>
        <v>AlphaOmega</v>
      </c>
      <c r="M9722" t="str">
        <f>_xlfn.XLOOKUP(G9722,dMateriaPrima!$A$2:$A$12,dMateriaPrima!$B$2:$B$12)</f>
        <v>Cimento</v>
      </c>
      <c r="N9722" s="2">
        <f>_xlfn.XLOOKUP(G9722,dMateriaPrima!$A$2:$A$12,dMateriaPrima!$C$2:$C$12)</f>
        <v>23</v>
      </c>
      <c r="O9722" s="3">
        <f t="shared" si="755"/>
        <v>1288</v>
      </c>
      <c r="P9722" s="4">
        <f t="shared" si="756"/>
        <v>0</v>
      </c>
      <c r="Q9722" s="3">
        <f t="shared" si="757"/>
        <v>1288</v>
      </c>
      <c r="R9722" t="str">
        <f t="shared" si="758"/>
        <v>Em atraso</v>
      </c>
      <c r="S9722" s="5">
        <f t="shared" si="759"/>
        <v>1</v>
      </c>
    </row>
    <row r="9723" spans="1:19" x14ac:dyDescent="0.25">
      <c r="A9723">
        <v>9722</v>
      </c>
      <c r="B9723" s="1">
        <v>44554</v>
      </c>
      <c r="C9723" s="1">
        <v>44561</v>
      </c>
      <c r="D9723" s="1">
        <v>44563</v>
      </c>
      <c r="E9723" s="1">
        <v>44561</v>
      </c>
      <c r="F9723">
        <v>4</v>
      </c>
      <c r="G9723">
        <v>1</v>
      </c>
      <c r="H9723">
        <v>639</v>
      </c>
      <c r="I9723" s="6">
        <v>0.14000000000000001</v>
      </c>
      <c r="J9723">
        <v>3</v>
      </c>
      <c r="K9723" t="str">
        <f>_xlfn.XLOOKUP(fCompras!F9723,dComprador!$A$2:$A$7,dComprador!$B$2:$B$7)</f>
        <v>Lira</v>
      </c>
      <c r="L9723" t="str">
        <f>_xlfn.XLOOKUP(J9723,dFornecedor!$A$2:$A$6,dFornecedor!$B$2:$B$6)</f>
        <v>StepUp</v>
      </c>
      <c r="M9723" t="str">
        <f>_xlfn.XLOOKUP(G9723,dMateriaPrima!$A$2:$A$12,dMateriaPrima!$B$2:$B$12)</f>
        <v>Tecido</v>
      </c>
      <c r="N9723" s="2">
        <f>_xlfn.XLOOKUP(G9723,dMateriaPrima!$A$2:$A$12,dMateriaPrima!$C$2:$C$12)</f>
        <v>18</v>
      </c>
      <c r="O9723" s="3">
        <f t="shared" si="755"/>
        <v>11502</v>
      </c>
      <c r="P9723" s="4">
        <f t="shared" si="756"/>
        <v>1610.2800000000002</v>
      </c>
      <c r="Q9723" s="3">
        <f t="shared" si="757"/>
        <v>9891.7199999999993</v>
      </c>
      <c r="R9723" t="str">
        <f t="shared" si="758"/>
        <v>No prazo</v>
      </c>
      <c r="S9723" s="5">
        <f t="shared" si="759"/>
        <v>0</v>
      </c>
    </row>
    <row r="9724" spans="1:19" x14ac:dyDescent="0.25">
      <c r="A9724">
        <v>9723</v>
      </c>
      <c r="B9724" s="1">
        <v>44554</v>
      </c>
      <c r="C9724" s="1">
        <v>44554</v>
      </c>
      <c r="D9724" s="1">
        <v>44563</v>
      </c>
      <c r="E9724" s="1">
        <v>44564</v>
      </c>
      <c r="F9724">
        <v>4</v>
      </c>
      <c r="G9724">
        <v>11</v>
      </c>
      <c r="H9724">
        <v>89</v>
      </c>
      <c r="I9724" s="6">
        <v>0</v>
      </c>
      <c r="J9724">
        <v>2</v>
      </c>
      <c r="K9724" t="str">
        <f>_xlfn.XLOOKUP(fCompras!F9724,dComprador!$A$2:$A$7,dComprador!$B$2:$B$7)</f>
        <v>Lira</v>
      </c>
      <c r="L9724" t="str">
        <f>_xlfn.XLOOKUP(J9724,dFornecedor!$A$2:$A$6,dFornecedor!$B$2:$B$6)</f>
        <v>Minerva</v>
      </c>
      <c r="M9724" t="str">
        <f>_xlfn.XLOOKUP(G9724,dMateriaPrima!$A$2:$A$12,dMateriaPrima!$B$2:$B$12)</f>
        <v>Papel</v>
      </c>
      <c r="N9724" s="2">
        <f>_xlfn.XLOOKUP(G9724,dMateriaPrima!$A$2:$A$12,dMateriaPrima!$C$2:$C$12)</f>
        <v>9</v>
      </c>
      <c r="O9724" s="3">
        <f t="shared" si="755"/>
        <v>801</v>
      </c>
      <c r="P9724" s="4">
        <f t="shared" si="756"/>
        <v>0</v>
      </c>
      <c r="Q9724" s="3">
        <f t="shared" si="757"/>
        <v>801</v>
      </c>
      <c r="R9724" t="str">
        <f t="shared" si="758"/>
        <v>Em atraso</v>
      </c>
      <c r="S9724" s="5">
        <f t="shared" si="759"/>
        <v>1</v>
      </c>
    </row>
    <row r="9725" spans="1:19" x14ac:dyDescent="0.25">
      <c r="A9725">
        <v>9724</v>
      </c>
      <c r="B9725" s="1">
        <v>44554</v>
      </c>
      <c r="C9725" s="1">
        <v>44562</v>
      </c>
      <c r="D9725" s="1">
        <v>44564</v>
      </c>
      <c r="E9725" s="1">
        <v>44566</v>
      </c>
      <c r="F9725">
        <v>4</v>
      </c>
      <c r="G9725">
        <v>5</v>
      </c>
      <c r="H9725">
        <v>214</v>
      </c>
      <c r="I9725" s="6">
        <v>0</v>
      </c>
      <c r="J9725">
        <v>2</v>
      </c>
      <c r="K9725" t="str">
        <f>_xlfn.XLOOKUP(fCompras!F9725,dComprador!$A$2:$A$7,dComprador!$B$2:$B$7)</f>
        <v>Lira</v>
      </c>
      <c r="L9725" t="str">
        <f>_xlfn.XLOOKUP(J9725,dFornecedor!$A$2:$A$6,dFornecedor!$B$2:$B$6)</f>
        <v>Minerva</v>
      </c>
      <c r="M9725" t="str">
        <f>_xlfn.XLOOKUP(G9725,dMateriaPrima!$A$2:$A$12,dMateriaPrima!$B$2:$B$12)</f>
        <v>Areia</v>
      </c>
      <c r="N9725" s="2">
        <f>_xlfn.XLOOKUP(G9725,dMateriaPrima!$A$2:$A$12,dMateriaPrima!$C$2:$C$12)</f>
        <v>3.59</v>
      </c>
      <c r="O9725" s="3">
        <f t="shared" si="755"/>
        <v>768.26</v>
      </c>
      <c r="P9725" s="4">
        <f t="shared" si="756"/>
        <v>0</v>
      </c>
      <c r="Q9725" s="3">
        <f t="shared" si="757"/>
        <v>768.26</v>
      </c>
      <c r="R9725" t="str">
        <f t="shared" si="758"/>
        <v>Em atraso</v>
      </c>
      <c r="S9725" s="5">
        <f t="shared" si="759"/>
        <v>2</v>
      </c>
    </row>
    <row r="9726" spans="1:19" x14ac:dyDescent="0.25">
      <c r="A9726">
        <v>9725</v>
      </c>
      <c r="B9726" s="1">
        <v>44554</v>
      </c>
      <c r="C9726" s="1">
        <v>44562</v>
      </c>
      <c r="D9726" s="1">
        <v>44573</v>
      </c>
      <c r="E9726" s="1">
        <v>44574</v>
      </c>
      <c r="F9726">
        <v>1</v>
      </c>
      <c r="G9726">
        <v>7</v>
      </c>
      <c r="H9726">
        <v>70</v>
      </c>
      <c r="I9726" s="6">
        <v>0</v>
      </c>
      <c r="J9726">
        <v>1</v>
      </c>
      <c r="K9726" t="str">
        <f>_xlfn.XLOOKUP(fCompras!F9726,dComprador!$A$2:$A$7,dComprador!$B$2:$B$7)</f>
        <v>Alon</v>
      </c>
      <c r="L9726" t="str">
        <f>_xlfn.XLOOKUP(J9726,dFornecedor!$A$2:$A$6,dFornecedor!$B$2:$B$6)</f>
        <v>NorthShore</v>
      </c>
      <c r="M9726" t="str">
        <f>_xlfn.XLOOKUP(G9726,dMateriaPrima!$A$2:$A$12,dMateriaPrima!$B$2:$B$12)</f>
        <v>Poliéster</v>
      </c>
      <c r="N9726" s="2">
        <f>_xlfn.XLOOKUP(G9726,dMateriaPrima!$A$2:$A$12,dMateriaPrima!$C$2:$C$12)</f>
        <v>8</v>
      </c>
      <c r="O9726" s="3">
        <f t="shared" si="755"/>
        <v>560</v>
      </c>
      <c r="P9726" s="4">
        <f t="shared" si="756"/>
        <v>0</v>
      </c>
      <c r="Q9726" s="3">
        <f t="shared" si="757"/>
        <v>560</v>
      </c>
      <c r="R9726" t="str">
        <f t="shared" si="758"/>
        <v>Em atraso</v>
      </c>
      <c r="S9726" s="5">
        <f t="shared" si="759"/>
        <v>1</v>
      </c>
    </row>
    <row r="9727" spans="1:19" x14ac:dyDescent="0.25">
      <c r="A9727">
        <v>9726</v>
      </c>
      <c r="B9727" s="1">
        <v>44554</v>
      </c>
      <c r="C9727" s="1">
        <v>44555</v>
      </c>
      <c r="D9727" s="1">
        <v>44572</v>
      </c>
      <c r="E9727" s="1">
        <v>44573</v>
      </c>
      <c r="F9727">
        <v>1</v>
      </c>
      <c r="G9727">
        <v>1</v>
      </c>
      <c r="H9727">
        <v>362</v>
      </c>
      <c r="I9727" s="6">
        <v>0</v>
      </c>
      <c r="J9727">
        <v>3</v>
      </c>
      <c r="K9727" t="str">
        <f>_xlfn.XLOOKUP(fCompras!F9727,dComprador!$A$2:$A$7,dComprador!$B$2:$B$7)</f>
        <v>Alon</v>
      </c>
      <c r="L9727" t="str">
        <f>_xlfn.XLOOKUP(J9727,dFornecedor!$A$2:$A$6,dFornecedor!$B$2:$B$6)</f>
        <v>StepUp</v>
      </c>
      <c r="M9727" t="str">
        <f>_xlfn.XLOOKUP(G9727,dMateriaPrima!$A$2:$A$12,dMateriaPrima!$B$2:$B$12)</f>
        <v>Tecido</v>
      </c>
      <c r="N9727" s="2">
        <f>_xlfn.XLOOKUP(G9727,dMateriaPrima!$A$2:$A$12,dMateriaPrima!$C$2:$C$12)</f>
        <v>18</v>
      </c>
      <c r="O9727" s="3">
        <f t="shared" si="755"/>
        <v>6516</v>
      </c>
      <c r="P9727" s="4">
        <f t="shared" si="756"/>
        <v>0</v>
      </c>
      <c r="Q9727" s="3">
        <f t="shared" si="757"/>
        <v>6516</v>
      </c>
      <c r="R9727" t="str">
        <f t="shared" si="758"/>
        <v>Em atraso</v>
      </c>
      <c r="S9727" s="5">
        <f t="shared" si="759"/>
        <v>1</v>
      </c>
    </row>
    <row r="9728" spans="1:19" x14ac:dyDescent="0.25">
      <c r="A9728">
        <v>9727</v>
      </c>
      <c r="B9728" s="1">
        <v>44554</v>
      </c>
      <c r="C9728" s="1">
        <v>44554</v>
      </c>
      <c r="D9728" s="1">
        <v>44575</v>
      </c>
      <c r="E9728" s="1">
        <v>44576</v>
      </c>
      <c r="F9728">
        <v>1</v>
      </c>
      <c r="G9728">
        <v>7</v>
      </c>
      <c r="H9728">
        <v>87</v>
      </c>
      <c r="I9728" s="6">
        <v>0</v>
      </c>
      <c r="J9728">
        <v>2</v>
      </c>
      <c r="K9728" t="str">
        <f>_xlfn.XLOOKUP(fCompras!F9728,dComprador!$A$2:$A$7,dComprador!$B$2:$B$7)</f>
        <v>Alon</v>
      </c>
      <c r="L9728" t="str">
        <f>_xlfn.XLOOKUP(J9728,dFornecedor!$A$2:$A$6,dFornecedor!$B$2:$B$6)</f>
        <v>Minerva</v>
      </c>
      <c r="M9728" t="str">
        <f>_xlfn.XLOOKUP(G9728,dMateriaPrima!$A$2:$A$12,dMateriaPrima!$B$2:$B$12)</f>
        <v>Poliéster</v>
      </c>
      <c r="N9728" s="2">
        <f>_xlfn.XLOOKUP(G9728,dMateriaPrima!$A$2:$A$12,dMateriaPrima!$C$2:$C$12)</f>
        <v>8</v>
      </c>
      <c r="O9728" s="3">
        <f t="shared" si="755"/>
        <v>696</v>
      </c>
      <c r="P9728" s="4">
        <f t="shared" si="756"/>
        <v>0</v>
      </c>
      <c r="Q9728" s="3">
        <f t="shared" si="757"/>
        <v>696</v>
      </c>
      <c r="R9728" t="str">
        <f t="shared" si="758"/>
        <v>Em atraso</v>
      </c>
      <c r="S9728" s="5">
        <f t="shared" si="759"/>
        <v>1</v>
      </c>
    </row>
    <row r="9729" spans="1:19" x14ac:dyDescent="0.25">
      <c r="A9729">
        <v>9728</v>
      </c>
      <c r="B9729" s="1">
        <v>44554</v>
      </c>
      <c r="C9729" s="1">
        <v>44561</v>
      </c>
      <c r="D9729" s="1">
        <v>44585</v>
      </c>
      <c r="E9729" s="1">
        <v>44585</v>
      </c>
      <c r="F9729">
        <v>1</v>
      </c>
      <c r="G9729">
        <v>9</v>
      </c>
      <c r="H9729">
        <v>637</v>
      </c>
      <c r="I9729" s="6">
        <v>0</v>
      </c>
      <c r="J9729">
        <v>2</v>
      </c>
      <c r="K9729" t="str">
        <f>_xlfn.XLOOKUP(fCompras!F9729,dComprador!$A$2:$A$7,dComprador!$B$2:$B$7)</f>
        <v>Alon</v>
      </c>
      <c r="L9729" t="str">
        <f>_xlfn.XLOOKUP(J9729,dFornecedor!$A$2:$A$6,dFornecedor!$B$2:$B$6)</f>
        <v>Minerva</v>
      </c>
      <c r="M9729" t="str">
        <f>_xlfn.XLOOKUP(G9729,dMateriaPrima!$A$2:$A$12,dMateriaPrima!$B$2:$B$12)</f>
        <v>Couro</v>
      </c>
      <c r="N9729" s="2">
        <f>_xlfn.XLOOKUP(G9729,dMateriaPrima!$A$2:$A$12,dMateriaPrima!$C$2:$C$12)</f>
        <v>4.4000000000000004</v>
      </c>
      <c r="O9729" s="3">
        <f t="shared" si="755"/>
        <v>2802.8</v>
      </c>
      <c r="P9729" s="4">
        <f t="shared" si="756"/>
        <v>0</v>
      </c>
      <c r="Q9729" s="3">
        <f t="shared" si="757"/>
        <v>2802.8</v>
      </c>
      <c r="R9729" t="str">
        <f t="shared" si="758"/>
        <v>No prazo</v>
      </c>
      <c r="S9729" s="5">
        <f t="shared" si="759"/>
        <v>0</v>
      </c>
    </row>
    <row r="9730" spans="1:19" x14ac:dyDescent="0.25">
      <c r="A9730">
        <v>9729</v>
      </c>
      <c r="B9730" s="1">
        <v>44554</v>
      </c>
      <c r="C9730" s="1">
        <v>44557</v>
      </c>
      <c r="D9730" s="1">
        <v>44584</v>
      </c>
      <c r="E9730" s="1">
        <v>44587</v>
      </c>
      <c r="F9730">
        <v>1</v>
      </c>
      <c r="G9730">
        <v>7</v>
      </c>
      <c r="H9730">
        <v>636</v>
      </c>
      <c r="I9730" s="6">
        <v>0</v>
      </c>
      <c r="J9730">
        <v>3</v>
      </c>
      <c r="K9730" t="str">
        <f>_xlfn.XLOOKUP(fCompras!F9730,dComprador!$A$2:$A$7,dComprador!$B$2:$B$7)</f>
        <v>Alon</v>
      </c>
      <c r="L9730" t="str">
        <f>_xlfn.XLOOKUP(J9730,dFornecedor!$A$2:$A$6,dFornecedor!$B$2:$B$6)</f>
        <v>StepUp</v>
      </c>
      <c r="M9730" t="str">
        <f>_xlfn.XLOOKUP(G9730,dMateriaPrima!$A$2:$A$12,dMateriaPrima!$B$2:$B$12)</f>
        <v>Poliéster</v>
      </c>
      <c r="N9730" s="2">
        <f>_xlfn.XLOOKUP(G9730,dMateriaPrima!$A$2:$A$12,dMateriaPrima!$C$2:$C$12)</f>
        <v>8</v>
      </c>
      <c r="O9730" s="3">
        <f t="shared" si="755"/>
        <v>5088</v>
      </c>
      <c r="P9730" s="4">
        <f t="shared" si="756"/>
        <v>0</v>
      </c>
      <c r="Q9730" s="3">
        <f t="shared" si="757"/>
        <v>5088</v>
      </c>
      <c r="R9730" t="str">
        <f t="shared" si="758"/>
        <v>Em atraso</v>
      </c>
      <c r="S9730" s="5">
        <f t="shared" si="759"/>
        <v>3</v>
      </c>
    </row>
    <row r="9731" spans="1:19" x14ac:dyDescent="0.25">
      <c r="A9731">
        <v>9730</v>
      </c>
      <c r="B9731" s="1">
        <v>44554</v>
      </c>
      <c r="C9731" s="1">
        <v>44558</v>
      </c>
      <c r="D9731" s="1">
        <v>44585</v>
      </c>
      <c r="E9731" s="1">
        <v>44587</v>
      </c>
      <c r="F9731">
        <v>1</v>
      </c>
      <c r="G9731">
        <v>2</v>
      </c>
      <c r="H9731">
        <v>307</v>
      </c>
      <c r="I9731" s="6">
        <v>0</v>
      </c>
      <c r="J9731">
        <v>4</v>
      </c>
      <c r="K9731" t="str">
        <f>_xlfn.XLOOKUP(fCompras!F9731,dComprador!$A$2:$A$7,dComprador!$B$2:$B$7)</f>
        <v>Alon</v>
      </c>
      <c r="L9731" t="str">
        <f>_xlfn.XLOOKUP(J9731,dFornecedor!$A$2:$A$6,dFornecedor!$B$2:$B$6)</f>
        <v>AlphaOmega</v>
      </c>
      <c r="M9731" t="str">
        <f>_xlfn.XLOOKUP(G9731,dMateriaPrima!$A$2:$A$12,dMateriaPrima!$B$2:$B$12)</f>
        <v>Chapa Metal</v>
      </c>
      <c r="N9731" s="2">
        <f>_xlfn.XLOOKUP(G9731,dMateriaPrima!$A$2:$A$12,dMateriaPrima!$C$2:$C$12)</f>
        <v>299.89999999999998</v>
      </c>
      <c r="O9731" s="3">
        <f t="shared" ref="O9731:O9794" si="760">PRODUCT(H9731,N9731)</f>
        <v>92069.299999999988</v>
      </c>
      <c r="P9731" s="4">
        <f t="shared" ref="P9731:P9794" si="761">PRODUCT(O9731,I9731)</f>
        <v>0</v>
      </c>
      <c r="Q9731" s="3">
        <f t="shared" ref="Q9731:Q9794" si="762">O9731-P9731</f>
        <v>92069.299999999988</v>
      </c>
      <c r="R9731" t="str">
        <f t="shared" ref="R9731:R9794" si="763">IF(E9731&lt;=D9731,"No prazo",IF(E9731&gt;D9731,"Em atraso"))</f>
        <v>Em atraso</v>
      </c>
      <c r="S9731" s="5">
        <f t="shared" ref="S9731:S9794" si="764">IF(E9731 &gt;D9731, E9731-D9731,0)</f>
        <v>2</v>
      </c>
    </row>
    <row r="9732" spans="1:19" x14ac:dyDescent="0.25">
      <c r="A9732">
        <v>9731</v>
      </c>
      <c r="B9732" s="1">
        <v>44554</v>
      </c>
      <c r="C9732" s="1">
        <v>44559</v>
      </c>
      <c r="D9732" s="1">
        <v>44577</v>
      </c>
      <c r="E9732" s="1">
        <v>44576</v>
      </c>
      <c r="F9732">
        <v>1</v>
      </c>
      <c r="G9732">
        <v>7</v>
      </c>
      <c r="H9732">
        <v>290</v>
      </c>
      <c r="I9732" s="6">
        <v>0</v>
      </c>
      <c r="J9732">
        <v>2</v>
      </c>
      <c r="K9732" t="str">
        <f>_xlfn.XLOOKUP(fCompras!F9732,dComprador!$A$2:$A$7,dComprador!$B$2:$B$7)</f>
        <v>Alon</v>
      </c>
      <c r="L9732" t="str">
        <f>_xlfn.XLOOKUP(J9732,dFornecedor!$A$2:$A$6,dFornecedor!$B$2:$B$6)</f>
        <v>Minerva</v>
      </c>
      <c r="M9732" t="str">
        <f>_xlfn.XLOOKUP(G9732,dMateriaPrima!$A$2:$A$12,dMateriaPrima!$B$2:$B$12)</f>
        <v>Poliéster</v>
      </c>
      <c r="N9732" s="2">
        <f>_xlfn.XLOOKUP(G9732,dMateriaPrima!$A$2:$A$12,dMateriaPrima!$C$2:$C$12)</f>
        <v>8</v>
      </c>
      <c r="O9732" s="3">
        <f t="shared" si="760"/>
        <v>2320</v>
      </c>
      <c r="P9732" s="4">
        <f t="shared" si="761"/>
        <v>0</v>
      </c>
      <c r="Q9732" s="3">
        <f t="shared" si="762"/>
        <v>2320</v>
      </c>
      <c r="R9732" t="str">
        <f t="shared" si="763"/>
        <v>No prazo</v>
      </c>
      <c r="S9732" s="5">
        <f t="shared" si="764"/>
        <v>0</v>
      </c>
    </row>
    <row r="9733" spans="1:19" x14ac:dyDescent="0.25">
      <c r="A9733">
        <v>9732</v>
      </c>
      <c r="B9733" s="1">
        <v>44555</v>
      </c>
      <c r="C9733" s="1">
        <v>44556</v>
      </c>
      <c r="D9733" s="1">
        <v>44562</v>
      </c>
      <c r="E9733" s="1">
        <v>44562</v>
      </c>
      <c r="F9733">
        <v>4</v>
      </c>
      <c r="G9733">
        <v>7</v>
      </c>
      <c r="H9733">
        <v>400</v>
      </c>
      <c r="I9733" s="6">
        <v>0</v>
      </c>
      <c r="J9733">
        <v>3</v>
      </c>
      <c r="K9733" t="str">
        <f>_xlfn.XLOOKUP(fCompras!F9733,dComprador!$A$2:$A$7,dComprador!$B$2:$B$7)</f>
        <v>Lira</v>
      </c>
      <c r="L9733" t="str">
        <f>_xlfn.XLOOKUP(J9733,dFornecedor!$A$2:$A$6,dFornecedor!$B$2:$B$6)</f>
        <v>StepUp</v>
      </c>
      <c r="M9733" t="str">
        <f>_xlfn.XLOOKUP(G9733,dMateriaPrima!$A$2:$A$12,dMateriaPrima!$B$2:$B$12)</f>
        <v>Poliéster</v>
      </c>
      <c r="N9733" s="2">
        <f>_xlfn.XLOOKUP(G9733,dMateriaPrima!$A$2:$A$12,dMateriaPrima!$C$2:$C$12)</f>
        <v>8</v>
      </c>
      <c r="O9733" s="3">
        <f t="shared" si="760"/>
        <v>3200</v>
      </c>
      <c r="P9733" s="4">
        <f t="shared" si="761"/>
        <v>0</v>
      </c>
      <c r="Q9733" s="3">
        <f t="shared" si="762"/>
        <v>3200</v>
      </c>
      <c r="R9733" t="str">
        <f t="shared" si="763"/>
        <v>No prazo</v>
      </c>
      <c r="S9733" s="5">
        <f t="shared" si="764"/>
        <v>0</v>
      </c>
    </row>
    <row r="9734" spans="1:19" x14ac:dyDescent="0.25">
      <c r="A9734">
        <v>9733</v>
      </c>
      <c r="B9734" s="1">
        <v>44555</v>
      </c>
      <c r="C9734" s="1">
        <v>44567</v>
      </c>
      <c r="D9734" s="1">
        <v>44567</v>
      </c>
      <c r="E9734" s="1">
        <v>44571</v>
      </c>
      <c r="F9734">
        <v>4</v>
      </c>
      <c r="G9734">
        <v>7</v>
      </c>
      <c r="H9734">
        <v>63</v>
      </c>
      <c r="I9734" s="6">
        <v>0</v>
      </c>
      <c r="J9734">
        <v>1</v>
      </c>
      <c r="K9734" t="str">
        <f>_xlfn.XLOOKUP(fCompras!F9734,dComprador!$A$2:$A$7,dComprador!$B$2:$B$7)</f>
        <v>Lira</v>
      </c>
      <c r="L9734" t="str">
        <f>_xlfn.XLOOKUP(J9734,dFornecedor!$A$2:$A$6,dFornecedor!$B$2:$B$6)</f>
        <v>NorthShore</v>
      </c>
      <c r="M9734" t="str">
        <f>_xlfn.XLOOKUP(G9734,dMateriaPrima!$A$2:$A$12,dMateriaPrima!$B$2:$B$12)</f>
        <v>Poliéster</v>
      </c>
      <c r="N9734" s="2">
        <f>_xlfn.XLOOKUP(G9734,dMateriaPrima!$A$2:$A$12,dMateriaPrima!$C$2:$C$12)</f>
        <v>8</v>
      </c>
      <c r="O9734" s="3">
        <f t="shared" si="760"/>
        <v>504</v>
      </c>
      <c r="P9734" s="4">
        <f t="shared" si="761"/>
        <v>0</v>
      </c>
      <c r="Q9734" s="3">
        <f t="shared" si="762"/>
        <v>504</v>
      </c>
      <c r="R9734" t="str">
        <f t="shared" si="763"/>
        <v>Em atraso</v>
      </c>
      <c r="S9734" s="5">
        <f t="shared" si="764"/>
        <v>4</v>
      </c>
    </row>
    <row r="9735" spans="1:19" x14ac:dyDescent="0.25">
      <c r="A9735">
        <v>9734</v>
      </c>
      <c r="B9735" s="1">
        <v>44555</v>
      </c>
      <c r="C9735" s="1">
        <v>44564</v>
      </c>
      <c r="D9735" s="1">
        <v>44566</v>
      </c>
      <c r="E9735" s="1">
        <v>44567</v>
      </c>
      <c r="F9735">
        <v>4</v>
      </c>
      <c r="G9735">
        <v>5</v>
      </c>
      <c r="H9735">
        <v>115</v>
      </c>
      <c r="I9735" s="6">
        <v>0</v>
      </c>
      <c r="J9735">
        <v>3</v>
      </c>
      <c r="K9735" t="str">
        <f>_xlfn.XLOOKUP(fCompras!F9735,dComprador!$A$2:$A$7,dComprador!$B$2:$B$7)</f>
        <v>Lira</v>
      </c>
      <c r="L9735" t="str">
        <f>_xlfn.XLOOKUP(J9735,dFornecedor!$A$2:$A$6,dFornecedor!$B$2:$B$6)</f>
        <v>StepUp</v>
      </c>
      <c r="M9735" t="str">
        <f>_xlfn.XLOOKUP(G9735,dMateriaPrima!$A$2:$A$12,dMateriaPrima!$B$2:$B$12)</f>
        <v>Areia</v>
      </c>
      <c r="N9735" s="2">
        <f>_xlfn.XLOOKUP(G9735,dMateriaPrima!$A$2:$A$12,dMateriaPrima!$C$2:$C$12)</f>
        <v>3.59</v>
      </c>
      <c r="O9735" s="3">
        <f t="shared" si="760"/>
        <v>412.84999999999997</v>
      </c>
      <c r="P9735" s="4">
        <f t="shared" si="761"/>
        <v>0</v>
      </c>
      <c r="Q9735" s="3">
        <f t="shared" si="762"/>
        <v>412.84999999999997</v>
      </c>
      <c r="R9735" t="str">
        <f t="shared" si="763"/>
        <v>Em atraso</v>
      </c>
      <c r="S9735" s="5">
        <f t="shared" si="764"/>
        <v>1</v>
      </c>
    </row>
    <row r="9736" spans="1:19" x14ac:dyDescent="0.25">
      <c r="A9736">
        <v>9735</v>
      </c>
      <c r="B9736" s="1">
        <v>44555</v>
      </c>
      <c r="C9736" s="1">
        <v>44555</v>
      </c>
      <c r="D9736" s="1">
        <v>44562</v>
      </c>
      <c r="E9736" s="1">
        <v>44561</v>
      </c>
      <c r="F9736">
        <v>4</v>
      </c>
      <c r="G9736">
        <v>4</v>
      </c>
      <c r="H9736">
        <v>401</v>
      </c>
      <c r="I9736" s="6">
        <v>0</v>
      </c>
      <c r="J9736">
        <v>2</v>
      </c>
      <c r="K9736" t="str">
        <f>_xlfn.XLOOKUP(fCompras!F9736,dComprador!$A$2:$A$7,dComprador!$B$2:$B$7)</f>
        <v>Lira</v>
      </c>
      <c r="L9736" t="str">
        <f>_xlfn.XLOOKUP(J9736,dFornecedor!$A$2:$A$6,dFornecedor!$B$2:$B$6)</f>
        <v>Minerva</v>
      </c>
      <c r="M9736" t="str">
        <f>_xlfn.XLOOKUP(G9736,dMateriaPrima!$A$2:$A$12,dMateriaPrima!$B$2:$B$12)</f>
        <v>Madeira</v>
      </c>
      <c r="N9736" s="2">
        <f>_xlfn.XLOOKUP(G9736,dMateriaPrima!$A$2:$A$12,dMateriaPrima!$C$2:$C$12)</f>
        <v>168</v>
      </c>
      <c r="O9736" s="3">
        <f t="shared" si="760"/>
        <v>67368</v>
      </c>
      <c r="P9736" s="4">
        <f t="shared" si="761"/>
        <v>0</v>
      </c>
      <c r="Q9736" s="3">
        <f t="shared" si="762"/>
        <v>67368</v>
      </c>
      <c r="R9736" t="str">
        <f t="shared" si="763"/>
        <v>No prazo</v>
      </c>
      <c r="S9736" s="5">
        <f t="shared" si="764"/>
        <v>0</v>
      </c>
    </row>
    <row r="9737" spans="1:19" x14ac:dyDescent="0.25">
      <c r="A9737">
        <v>9736</v>
      </c>
      <c r="B9737" s="1">
        <v>44555</v>
      </c>
      <c r="C9737" s="1">
        <v>44555</v>
      </c>
      <c r="D9737" s="1">
        <v>44564</v>
      </c>
      <c r="E9737" s="1">
        <v>44564</v>
      </c>
      <c r="F9737">
        <v>4</v>
      </c>
      <c r="G9737">
        <v>5</v>
      </c>
      <c r="H9737">
        <v>180</v>
      </c>
      <c r="I9737" s="6">
        <v>0</v>
      </c>
      <c r="J9737">
        <v>2</v>
      </c>
      <c r="K9737" t="str">
        <f>_xlfn.XLOOKUP(fCompras!F9737,dComprador!$A$2:$A$7,dComprador!$B$2:$B$7)</f>
        <v>Lira</v>
      </c>
      <c r="L9737" t="str">
        <f>_xlfn.XLOOKUP(J9737,dFornecedor!$A$2:$A$6,dFornecedor!$B$2:$B$6)</f>
        <v>Minerva</v>
      </c>
      <c r="M9737" t="str">
        <f>_xlfn.XLOOKUP(G9737,dMateriaPrima!$A$2:$A$12,dMateriaPrima!$B$2:$B$12)</f>
        <v>Areia</v>
      </c>
      <c r="N9737" s="2">
        <f>_xlfn.XLOOKUP(G9737,dMateriaPrima!$A$2:$A$12,dMateriaPrima!$C$2:$C$12)</f>
        <v>3.59</v>
      </c>
      <c r="O9737" s="3">
        <f t="shared" si="760"/>
        <v>646.19999999999993</v>
      </c>
      <c r="P9737" s="4">
        <f t="shared" si="761"/>
        <v>0</v>
      </c>
      <c r="Q9737" s="3">
        <f t="shared" si="762"/>
        <v>646.19999999999993</v>
      </c>
      <c r="R9737" t="str">
        <f t="shared" si="763"/>
        <v>No prazo</v>
      </c>
      <c r="S9737" s="5">
        <f t="shared" si="764"/>
        <v>0</v>
      </c>
    </row>
    <row r="9738" spans="1:19" x14ac:dyDescent="0.25">
      <c r="A9738">
        <v>9737</v>
      </c>
      <c r="B9738" s="1">
        <v>44555</v>
      </c>
      <c r="C9738" s="1">
        <v>44556</v>
      </c>
      <c r="D9738" s="1">
        <v>44561</v>
      </c>
      <c r="E9738" s="1">
        <v>44565</v>
      </c>
      <c r="F9738">
        <v>4</v>
      </c>
      <c r="G9738">
        <v>1</v>
      </c>
      <c r="H9738">
        <v>98</v>
      </c>
      <c r="I9738" s="6">
        <v>0</v>
      </c>
      <c r="J9738">
        <v>1</v>
      </c>
      <c r="K9738" t="str">
        <f>_xlfn.XLOOKUP(fCompras!F9738,dComprador!$A$2:$A$7,dComprador!$B$2:$B$7)</f>
        <v>Lira</v>
      </c>
      <c r="L9738" t="str">
        <f>_xlfn.XLOOKUP(J9738,dFornecedor!$A$2:$A$6,dFornecedor!$B$2:$B$6)</f>
        <v>NorthShore</v>
      </c>
      <c r="M9738" t="str">
        <f>_xlfn.XLOOKUP(G9738,dMateriaPrima!$A$2:$A$12,dMateriaPrima!$B$2:$B$12)</f>
        <v>Tecido</v>
      </c>
      <c r="N9738" s="2">
        <f>_xlfn.XLOOKUP(G9738,dMateriaPrima!$A$2:$A$12,dMateriaPrima!$C$2:$C$12)</f>
        <v>18</v>
      </c>
      <c r="O9738" s="3">
        <f t="shared" si="760"/>
        <v>1764</v>
      </c>
      <c r="P9738" s="4">
        <f t="shared" si="761"/>
        <v>0</v>
      </c>
      <c r="Q9738" s="3">
        <f t="shared" si="762"/>
        <v>1764</v>
      </c>
      <c r="R9738" t="str">
        <f t="shared" si="763"/>
        <v>Em atraso</v>
      </c>
      <c r="S9738" s="5">
        <f t="shared" si="764"/>
        <v>4</v>
      </c>
    </row>
    <row r="9739" spans="1:19" x14ac:dyDescent="0.25">
      <c r="A9739">
        <v>9738</v>
      </c>
      <c r="B9739" s="1">
        <v>44555</v>
      </c>
      <c r="C9739" s="1">
        <v>44556</v>
      </c>
      <c r="D9739" s="1">
        <v>44562</v>
      </c>
      <c r="E9739" s="1">
        <v>44564</v>
      </c>
      <c r="F9739">
        <v>4</v>
      </c>
      <c r="G9739">
        <v>5</v>
      </c>
      <c r="H9739">
        <v>110</v>
      </c>
      <c r="I9739" s="6">
        <v>0</v>
      </c>
      <c r="J9739">
        <v>3</v>
      </c>
      <c r="K9739" t="str">
        <f>_xlfn.XLOOKUP(fCompras!F9739,dComprador!$A$2:$A$7,dComprador!$B$2:$B$7)</f>
        <v>Lira</v>
      </c>
      <c r="L9739" t="str">
        <f>_xlfn.XLOOKUP(J9739,dFornecedor!$A$2:$A$6,dFornecedor!$B$2:$B$6)</f>
        <v>StepUp</v>
      </c>
      <c r="M9739" t="str">
        <f>_xlfn.XLOOKUP(G9739,dMateriaPrima!$A$2:$A$12,dMateriaPrima!$B$2:$B$12)</f>
        <v>Areia</v>
      </c>
      <c r="N9739" s="2">
        <f>_xlfn.XLOOKUP(G9739,dMateriaPrima!$A$2:$A$12,dMateriaPrima!$C$2:$C$12)</f>
        <v>3.59</v>
      </c>
      <c r="O9739" s="3">
        <f t="shared" si="760"/>
        <v>394.9</v>
      </c>
      <c r="P9739" s="4">
        <f t="shared" si="761"/>
        <v>0</v>
      </c>
      <c r="Q9739" s="3">
        <f t="shared" si="762"/>
        <v>394.9</v>
      </c>
      <c r="R9739" t="str">
        <f t="shared" si="763"/>
        <v>Em atraso</v>
      </c>
      <c r="S9739" s="5">
        <f t="shared" si="764"/>
        <v>2</v>
      </c>
    </row>
    <row r="9740" spans="1:19" x14ac:dyDescent="0.25">
      <c r="A9740">
        <v>9739</v>
      </c>
      <c r="B9740" s="1">
        <v>44555</v>
      </c>
      <c r="C9740" s="1">
        <v>44565</v>
      </c>
      <c r="D9740" s="1">
        <v>44575</v>
      </c>
      <c r="E9740" s="1">
        <v>44577</v>
      </c>
      <c r="F9740">
        <v>1</v>
      </c>
      <c r="G9740">
        <v>9</v>
      </c>
      <c r="H9740">
        <v>44</v>
      </c>
      <c r="I9740" s="6">
        <v>0</v>
      </c>
      <c r="J9740">
        <v>3</v>
      </c>
      <c r="K9740" t="str">
        <f>_xlfn.XLOOKUP(fCompras!F9740,dComprador!$A$2:$A$7,dComprador!$B$2:$B$7)</f>
        <v>Alon</v>
      </c>
      <c r="L9740" t="str">
        <f>_xlfn.XLOOKUP(J9740,dFornecedor!$A$2:$A$6,dFornecedor!$B$2:$B$6)</f>
        <v>StepUp</v>
      </c>
      <c r="M9740" t="str">
        <f>_xlfn.XLOOKUP(G9740,dMateriaPrima!$A$2:$A$12,dMateriaPrima!$B$2:$B$12)</f>
        <v>Couro</v>
      </c>
      <c r="N9740" s="2">
        <f>_xlfn.XLOOKUP(G9740,dMateriaPrima!$A$2:$A$12,dMateriaPrima!$C$2:$C$12)</f>
        <v>4.4000000000000004</v>
      </c>
      <c r="O9740" s="3">
        <f t="shared" si="760"/>
        <v>193.60000000000002</v>
      </c>
      <c r="P9740" s="4">
        <f t="shared" si="761"/>
        <v>0</v>
      </c>
      <c r="Q9740" s="3">
        <f t="shared" si="762"/>
        <v>193.60000000000002</v>
      </c>
      <c r="R9740" t="str">
        <f t="shared" si="763"/>
        <v>Em atraso</v>
      </c>
      <c r="S9740" s="5">
        <f t="shared" si="764"/>
        <v>2</v>
      </c>
    </row>
    <row r="9741" spans="1:19" x14ac:dyDescent="0.25">
      <c r="A9741">
        <v>9740</v>
      </c>
      <c r="B9741" s="1">
        <v>44555</v>
      </c>
      <c r="C9741" s="1">
        <v>44555</v>
      </c>
      <c r="D9741" s="1">
        <v>44572</v>
      </c>
      <c r="E9741" s="1">
        <v>44578</v>
      </c>
      <c r="F9741">
        <v>1</v>
      </c>
      <c r="G9741">
        <v>2</v>
      </c>
      <c r="H9741">
        <v>200</v>
      </c>
      <c r="I9741" s="6">
        <v>0</v>
      </c>
      <c r="J9741">
        <v>2</v>
      </c>
      <c r="K9741" t="str">
        <f>_xlfn.XLOOKUP(fCompras!F9741,dComprador!$A$2:$A$7,dComprador!$B$2:$B$7)</f>
        <v>Alon</v>
      </c>
      <c r="L9741" t="str">
        <f>_xlfn.XLOOKUP(J9741,dFornecedor!$A$2:$A$6,dFornecedor!$B$2:$B$6)</f>
        <v>Minerva</v>
      </c>
      <c r="M9741" t="str">
        <f>_xlfn.XLOOKUP(G9741,dMateriaPrima!$A$2:$A$12,dMateriaPrima!$B$2:$B$12)</f>
        <v>Chapa Metal</v>
      </c>
      <c r="N9741" s="2">
        <f>_xlfn.XLOOKUP(G9741,dMateriaPrima!$A$2:$A$12,dMateriaPrima!$C$2:$C$12)</f>
        <v>299.89999999999998</v>
      </c>
      <c r="O9741" s="3">
        <f t="shared" si="760"/>
        <v>59979.999999999993</v>
      </c>
      <c r="P9741" s="4">
        <f t="shared" si="761"/>
        <v>0</v>
      </c>
      <c r="Q9741" s="3">
        <f t="shared" si="762"/>
        <v>59979.999999999993</v>
      </c>
      <c r="R9741" t="str">
        <f t="shared" si="763"/>
        <v>Em atraso</v>
      </c>
      <c r="S9741" s="5">
        <f t="shared" si="764"/>
        <v>6</v>
      </c>
    </row>
    <row r="9742" spans="1:19" x14ac:dyDescent="0.25">
      <c r="A9742">
        <v>9741</v>
      </c>
      <c r="B9742" s="1">
        <v>44555</v>
      </c>
      <c r="C9742" s="1">
        <v>44559</v>
      </c>
      <c r="D9742" s="1">
        <v>44575</v>
      </c>
      <c r="E9742" s="1">
        <v>44575</v>
      </c>
      <c r="F9742">
        <v>1</v>
      </c>
      <c r="G9742">
        <v>5</v>
      </c>
      <c r="H9742">
        <v>364</v>
      </c>
      <c r="I9742" s="6">
        <v>0</v>
      </c>
      <c r="J9742">
        <v>2</v>
      </c>
      <c r="K9742" t="str">
        <f>_xlfn.XLOOKUP(fCompras!F9742,dComprador!$A$2:$A$7,dComprador!$B$2:$B$7)</f>
        <v>Alon</v>
      </c>
      <c r="L9742" t="str">
        <f>_xlfn.XLOOKUP(J9742,dFornecedor!$A$2:$A$6,dFornecedor!$B$2:$B$6)</f>
        <v>Minerva</v>
      </c>
      <c r="M9742" t="str">
        <f>_xlfn.XLOOKUP(G9742,dMateriaPrima!$A$2:$A$12,dMateriaPrima!$B$2:$B$12)</f>
        <v>Areia</v>
      </c>
      <c r="N9742" s="2">
        <f>_xlfn.XLOOKUP(G9742,dMateriaPrima!$A$2:$A$12,dMateriaPrima!$C$2:$C$12)</f>
        <v>3.59</v>
      </c>
      <c r="O9742" s="3">
        <f t="shared" si="760"/>
        <v>1306.76</v>
      </c>
      <c r="P9742" s="4">
        <f t="shared" si="761"/>
        <v>0</v>
      </c>
      <c r="Q9742" s="3">
        <f t="shared" si="762"/>
        <v>1306.76</v>
      </c>
      <c r="R9742" t="str">
        <f t="shared" si="763"/>
        <v>No prazo</v>
      </c>
      <c r="S9742" s="5">
        <f t="shared" si="764"/>
        <v>0</v>
      </c>
    </row>
    <row r="9743" spans="1:19" x14ac:dyDescent="0.25">
      <c r="A9743">
        <v>9742</v>
      </c>
      <c r="B9743" s="1">
        <v>44555</v>
      </c>
      <c r="C9743" s="1">
        <v>44556</v>
      </c>
      <c r="D9743" s="1">
        <v>44574</v>
      </c>
      <c r="E9743" s="1">
        <v>44577</v>
      </c>
      <c r="F9743">
        <v>1</v>
      </c>
      <c r="G9743">
        <v>8</v>
      </c>
      <c r="H9743">
        <v>236</v>
      </c>
      <c r="I9743" s="6">
        <v>0</v>
      </c>
      <c r="J9743">
        <v>3</v>
      </c>
      <c r="K9743" t="str">
        <f>_xlfn.XLOOKUP(fCompras!F9743,dComprador!$A$2:$A$7,dComprador!$B$2:$B$7)</f>
        <v>Alon</v>
      </c>
      <c r="L9743" t="str">
        <f>_xlfn.XLOOKUP(J9743,dFornecedor!$A$2:$A$6,dFornecedor!$B$2:$B$6)</f>
        <v>StepUp</v>
      </c>
      <c r="M9743" t="str">
        <f>_xlfn.XLOOKUP(G9743,dMateriaPrima!$A$2:$A$12,dMateriaPrima!$B$2:$B$12)</f>
        <v>Cimento</v>
      </c>
      <c r="N9743" s="2">
        <f>_xlfn.XLOOKUP(G9743,dMateriaPrima!$A$2:$A$12,dMateriaPrima!$C$2:$C$12)</f>
        <v>23</v>
      </c>
      <c r="O9743" s="3">
        <f t="shared" si="760"/>
        <v>5428</v>
      </c>
      <c r="P9743" s="4">
        <f t="shared" si="761"/>
        <v>0</v>
      </c>
      <c r="Q9743" s="3">
        <f t="shared" si="762"/>
        <v>5428</v>
      </c>
      <c r="R9743" t="str">
        <f t="shared" si="763"/>
        <v>Em atraso</v>
      </c>
      <c r="S9743" s="5">
        <f t="shared" si="764"/>
        <v>3</v>
      </c>
    </row>
    <row r="9744" spans="1:19" x14ac:dyDescent="0.25">
      <c r="A9744">
        <v>9743</v>
      </c>
      <c r="B9744" s="1">
        <v>44555</v>
      </c>
      <c r="C9744" s="1">
        <v>44555</v>
      </c>
      <c r="D9744" s="1">
        <v>44573</v>
      </c>
      <c r="E9744" s="1">
        <v>44576</v>
      </c>
      <c r="F9744">
        <v>1</v>
      </c>
      <c r="G9744">
        <v>4</v>
      </c>
      <c r="H9744">
        <v>12</v>
      </c>
      <c r="I9744" s="6">
        <v>0</v>
      </c>
      <c r="J9744">
        <v>2</v>
      </c>
      <c r="K9744" t="str">
        <f>_xlfn.XLOOKUP(fCompras!F9744,dComprador!$A$2:$A$7,dComprador!$B$2:$B$7)</f>
        <v>Alon</v>
      </c>
      <c r="L9744" t="str">
        <f>_xlfn.XLOOKUP(J9744,dFornecedor!$A$2:$A$6,dFornecedor!$B$2:$B$6)</f>
        <v>Minerva</v>
      </c>
      <c r="M9744" t="str">
        <f>_xlfn.XLOOKUP(G9744,dMateriaPrima!$A$2:$A$12,dMateriaPrima!$B$2:$B$12)</f>
        <v>Madeira</v>
      </c>
      <c r="N9744" s="2">
        <f>_xlfn.XLOOKUP(G9744,dMateriaPrima!$A$2:$A$12,dMateriaPrima!$C$2:$C$12)</f>
        <v>168</v>
      </c>
      <c r="O9744" s="3">
        <f t="shared" si="760"/>
        <v>2016</v>
      </c>
      <c r="P9744" s="4">
        <f t="shared" si="761"/>
        <v>0</v>
      </c>
      <c r="Q9744" s="3">
        <f t="shared" si="762"/>
        <v>2016</v>
      </c>
      <c r="R9744" t="str">
        <f t="shared" si="763"/>
        <v>Em atraso</v>
      </c>
      <c r="S9744" s="5">
        <f t="shared" si="764"/>
        <v>3</v>
      </c>
    </row>
    <row r="9745" spans="1:19" x14ac:dyDescent="0.25">
      <c r="A9745">
        <v>9744</v>
      </c>
      <c r="B9745" s="1">
        <v>44555</v>
      </c>
      <c r="C9745" s="1">
        <v>44565</v>
      </c>
      <c r="D9745" s="1">
        <v>44586</v>
      </c>
      <c r="E9745" s="1">
        <v>44590</v>
      </c>
      <c r="F9745">
        <v>1</v>
      </c>
      <c r="G9745">
        <v>1</v>
      </c>
      <c r="H9745">
        <v>140</v>
      </c>
      <c r="I9745" s="6">
        <v>0</v>
      </c>
      <c r="J9745">
        <v>3</v>
      </c>
      <c r="K9745" t="str">
        <f>_xlfn.XLOOKUP(fCompras!F9745,dComprador!$A$2:$A$7,dComprador!$B$2:$B$7)</f>
        <v>Alon</v>
      </c>
      <c r="L9745" t="str">
        <f>_xlfn.XLOOKUP(J9745,dFornecedor!$A$2:$A$6,dFornecedor!$B$2:$B$6)</f>
        <v>StepUp</v>
      </c>
      <c r="M9745" t="str">
        <f>_xlfn.XLOOKUP(G9745,dMateriaPrima!$A$2:$A$12,dMateriaPrima!$B$2:$B$12)</f>
        <v>Tecido</v>
      </c>
      <c r="N9745" s="2">
        <f>_xlfn.XLOOKUP(G9745,dMateriaPrima!$A$2:$A$12,dMateriaPrima!$C$2:$C$12)</f>
        <v>18</v>
      </c>
      <c r="O9745" s="3">
        <f t="shared" si="760"/>
        <v>2520</v>
      </c>
      <c r="P9745" s="4">
        <f t="shared" si="761"/>
        <v>0</v>
      </c>
      <c r="Q9745" s="3">
        <f t="shared" si="762"/>
        <v>2520</v>
      </c>
      <c r="R9745" t="str">
        <f t="shared" si="763"/>
        <v>Em atraso</v>
      </c>
      <c r="S9745" s="5">
        <f t="shared" si="764"/>
        <v>4</v>
      </c>
    </row>
    <row r="9746" spans="1:19" x14ac:dyDescent="0.25">
      <c r="A9746">
        <v>9745</v>
      </c>
      <c r="B9746" s="1">
        <v>44555</v>
      </c>
      <c r="C9746" s="1">
        <v>44556</v>
      </c>
      <c r="D9746" s="1">
        <v>44580</v>
      </c>
      <c r="E9746" s="1">
        <v>44579</v>
      </c>
      <c r="F9746">
        <v>1</v>
      </c>
      <c r="G9746">
        <v>5</v>
      </c>
      <c r="H9746">
        <v>464</v>
      </c>
      <c r="I9746" s="6">
        <v>0</v>
      </c>
      <c r="J9746">
        <v>3</v>
      </c>
      <c r="K9746" t="str">
        <f>_xlfn.XLOOKUP(fCompras!F9746,dComprador!$A$2:$A$7,dComprador!$B$2:$B$7)</f>
        <v>Alon</v>
      </c>
      <c r="L9746" t="str">
        <f>_xlfn.XLOOKUP(J9746,dFornecedor!$A$2:$A$6,dFornecedor!$B$2:$B$6)</f>
        <v>StepUp</v>
      </c>
      <c r="M9746" t="str">
        <f>_xlfn.XLOOKUP(G9746,dMateriaPrima!$A$2:$A$12,dMateriaPrima!$B$2:$B$12)</f>
        <v>Areia</v>
      </c>
      <c r="N9746" s="2">
        <f>_xlfn.XLOOKUP(G9746,dMateriaPrima!$A$2:$A$12,dMateriaPrima!$C$2:$C$12)</f>
        <v>3.59</v>
      </c>
      <c r="O9746" s="3">
        <f t="shared" si="760"/>
        <v>1665.76</v>
      </c>
      <c r="P9746" s="4">
        <f t="shared" si="761"/>
        <v>0</v>
      </c>
      <c r="Q9746" s="3">
        <f t="shared" si="762"/>
        <v>1665.76</v>
      </c>
      <c r="R9746" t="str">
        <f t="shared" si="763"/>
        <v>No prazo</v>
      </c>
      <c r="S9746" s="5">
        <f t="shared" si="764"/>
        <v>0</v>
      </c>
    </row>
    <row r="9747" spans="1:19" x14ac:dyDescent="0.25">
      <c r="A9747">
        <v>9746</v>
      </c>
      <c r="B9747" s="1">
        <v>44556</v>
      </c>
      <c r="C9747" s="1">
        <v>44564</v>
      </c>
      <c r="D9747" s="1">
        <v>44568</v>
      </c>
      <c r="E9747" s="1">
        <v>44568</v>
      </c>
      <c r="F9747">
        <v>4</v>
      </c>
      <c r="G9747">
        <v>5</v>
      </c>
      <c r="H9747">
        <v>136</v>
      </c>
      <c r="I9747" s="6">
        <v>0</v>
      </c>
      <c r="J9747">
        <v>2</v>
      </c>
      <c r="K9747" t="str">
        <f>_xlfn.XLOOKUP(fCompras!F9747,dComprador!$A$2:$A$7,dComprador!$B$2:$B$7)</f>
        <v>Lira</v>
      </c>
      <c r="L9747" t="str">
        <f>_xlfn.XLOOKUP(J9747,dFornecedor!$A$2:$A$6,dFornecedor!$B$2:$B$6)</f>
        <v>Minerva</v>
      </c>
      <c r="M9747" t="str">
        <f>_xlfn.XLOOKUP(G9747,dMateriaPrima!$A$2:$A$12,dMateriaPrima!$B$2:$B$12)</f>
        <v>Areia</v>
      </c>
      <c r="N9747" s="2">
        <f>_xlfn.XLOOKUP(G9747,dMateriaPrima!$A$2:$A$12,dMateriaPrima!$C$2:$C$12)</f>
        <v>3.59</v>
      </c>
      <c r="O9747" s="3">
        <f t="shared" si="760"/>
        <v>488.24</v>
      </c>
      <c r="P9747" s="4">
        <f t="shared" si="761"/>
        <v>0</v>
      </c>
      <c r="Q9747" s="3">
        <f t="shared" si="762"/>
        <v>488.24</v>
      </c>
      <c r="R9747" t="str">
        <f t="shared" si="763"/>
        <v>No prazo</v>
      </c>
      <c r="S9747" s="5">
        <f t="shared" si="764"/>
        <v>0</v>
      </c>
    </row>
    <row r="9748" spans="1:19" x14ac:dyDescent="0.25">
      <c r="A9748">
        <v>9747</v>
      </c>
      <c r="B9748" s="1">
        <v>44556</v>
      </c>
      <c r="C9748" s="1">
        <v>44560</v>
      </c>
      <c r="D9748" s="1">
        <v>44563</v>
      </c>
      <c r="E9748" s="1">
        <v>44564</v>
      </c>
      <c r="F9748">
        <v>4</v>
      </c>
      <c r="G9748">
        <v>8</v>
      </c>
      <c r="H9748">
        <v>240</v>
      </c>
      <c r="I9748" s="6">
        <v>0</v>
      </c>
      <c r="J9748">
        <v>1</v>
      </c>
      <c r="K9748" t="str">
        <f>_xlfn.XLOOKUP(fCompras!F9748,dComprador!$A$2:$A$7,dComprador!$B$2:$B$7)</f>
        <v>Lira</v>
      </c>
      <c r="L9748" t="str">
        <f>_xlfn.XLOOKUP(J9748,dFornecedor!$A$2:$A$6,dFornecedor!$B$2:$B$6)</f>
        <v>NorthShore</v>
      </c>
      <c r="M9748" t="str">
        <f>_xlfn.XLOOKUP(G9748,dMateriaPrima!$A$2:$A$12,dMateriaPrima!$B$2:$B$12)</f>
        <v>Cimento</v>
      </c>
      <c r="N9748" s="2">
        <f>_xlfn.XLOOKUP(G9748,dMateriaPrima!$A$2:$A$12,dMateriaPrima!$C$2:$C$12)</f>
        <v>23</v>
      </c>
      <c r="O9748" s="3">
        <f t="shared" si="760"/>
        <v>5520</v>
      </c>
      <c r="P9748" s="4">
        <f t="shared" si="761"/>
        <v>0</v>
      </c>
      <c r="Q9748" s="3">
        <f t="shared" si="762"/>
        <v>5520</v>
      </c>
      <c r="R9748" t="str">
        <f t="shared" si="763"/>
        <v>Em atraso</v>
      </c>
      <c r="S9748" s="5">
        <f t="shared" si="764"/>
        <v>1</v>
      </c>
    </row>
    <row r="9749" spans="1:19" x14ac:dyDescent="0.25">
      <c r="A9749">
        <v>9748</v>
      </c>
      <c r="B9749" s="1">
        <v>44556</v>
      </c>
      <c r="C9749" s="1">
        <v>44565</v>
      </c>
      <c r="D9749" s="1">
        <v>44567</v>
      </c>
      <c r="E9749" s="1">
        <v>44571</v>
      </c>
      <c r="F9749">
        <v>4</v>
      </c>
      <c r="G9749">
        <v>4</v>
      </c>
      <c r="H9749">
        <v>36</v>
      </c>
      <c r="I9749" s="6">
        <v>0</v>
      </c>
      <c r="J9749">
        <v>3</v>
      </c>
      <c r="K9749" t="str">
        <f>_xlfn.XLOOKUP(fCompras!F9749,dComprador!$A$2:$A$7,dComprador!$B$2:$B$7)</f>
        <v>Lira</v>
      </c>
      <c r="L9749" t="str">
        <f>_xlfn.XLOOKUP(J9749,dFornecedor!$A$2:$A$6,dFornecedor!$B$2:$B$6)</f>
        <v>StepUp</v>
      </c>
      <c r="M9749" t="str">
        <f>_xlfn.XLOOKUP(G9749,dMateriaPrima!$A$2:$A$12,dMateriaPrima!$B$2:$B$12)</f>
        <v>Madeira</v>
      </c>
      <c r="N9749" s="2">
        <f>_xlfn.XLOOKUP(G9749,dMateriaPrima!$A$2:$A$12,dMateriaPrima!$C$2:$C$12)</f>
        <v>168</v>
      </c>
      <c r="O9749" s="3">
        <f t="shared" si="760"/>
        <v>6048</v>
      </c>
      <c r="P9749" s="4">
        <f t="shared" si="761"/>
        <v>0</v>
      </c>
      <c r="Q9749" s="3">
        <f t="shared" si="762"/>
        <v>6048</v>
      </c>
      <c r="R9749" t="str">
        <f t="shared" si="763"/>
        <v>Em atraso</v>
      </c>
      <c r="S9749" s="5">
        <f t="shared" si="764"/>
        <v>4</v>
      </c>
    </row>
    <row r="9750" spans="1:19" x14ac:dyDescent="0.25">
      <c r="A9750">
        <v>9749</v>
      </c>
      <c r="B9750" s="1">
        <v>44556</v>
      </c>
      <c r="C9750" s="1">
        <v>44568</v>
      </c>
      <c r="D9750" s="1">
        <v>44576</v>
      </c>
      <c r="E9750" s="1">
        <v>44577</v>
      </c>
      <c r="F9750">
        <v>1</v>
      </c>
      <c r="G9750">
        <v>5</v>
      </c>
      <c r="H9750">
        <v>154</v>
      </c>
      <c r="I9750" s="6">
        <v>0</v>
      </c>
      <c r="J9750">
        <v>1</v>
      </c>
      <c r="K9750" t="str">
        <f>_xlfn.XLOOKUP(fCompras!F9750,dComprador!$A$2:$A$7,dComprador!$B$2:$B$7)</f>
        <v>Alon</v>
      </c>
      <c r="L9750" t="str">
        <f>_xlfn.XLOOKUP(J9750,dFornecedor!$A$2:$A$6,dFornecedor!$B$2:$B$6)</f>
        <v>NorthShore</v>
      </c>
      <c r="M9750" t="str">
        <f>_xlfn.XLOOKUP(G9750,dMateriaPrima!$A$2:$A$12,dMateriaPrima!$B$2:$B$12)</f>
        <v>Areia</v>
      </c>
      <c r="N9750" s="2">
        <f>_xlfn.XLOOKUP(G9750,dMateriaPrima!$A$2:$A$12,dMateriaPrima!$C$2:$C$12)</f>
        <v>3.59</v>
      </c>
      <c r="O9750" s="3">
        <f t="shared" si="760"/>
        <v>552.86</v>
      </c>
      <c r="P9750" s="4">
        <f t="shared" si="761"/>
        <v>0</v>
      </c>
      <c r="Q9750" s="3">
        <f t="shared" si="762"/>
        <v>552.86</v>
      </c>
      <c r="R9750" t="str">
        <f t="shared" si="763"/>
        <v>Em atraso</v>
      </c>
      <c r="S9750" s="5">
        <f t="shared" si="764"/>
        <v>1</v>
      </c>
    </row>
    <row r="9751" spans="1:19" x14ac:dyDescent="0.25">
      <c r="A9751">
        <v>9750</v>
      </c>
      <c r="B9751" s="1">
        <v>44556</v>
      </c>
      <c r="C9751" s="1">
        <v>44563</v>
      </c>
      <c r="D9751" s="1">
        <v>44575</v>
      </c>
      <c r="E9751" s="1">
        <v>44579</v>
      </c>
      <c r="F9751">
        <v>1</v>
      </c>
      <c r="G9751">
        <v>11</v>
      </c>
      <c r="H9751">
        <v>586</v>
      </c>
      <c r="I9751" s="6">
        <v>0</v>
      </c>
      <c r="J9751">
        <v>2</v>
      </c>
      <c r="K9751" t="str">
        <f>_xlfn.XLOOKUP(fCompras!F9751,dComprador!$A$2:$A$7,dComprador!$B$2:$B$7)</f>
        <v>Alon</v>
      </c>
      <c r="L9751" t="str">
        <f>_xlfn.XLOOKUP(J9751,dFornecedor!$A$2:$A$6,dFornecedor!$B$2:$B$6)</f>
        <v>Minerva</v>
      </c>
      <c r="M9751" t="str">
        <f>_xlfn.XLOOKUP(G9751,dMateriaPrima!$A$2:$A$12,dMateriaPrima!$B$2:$B$12)</f>
        <v>Papel</v>
      </c>
      <c r="N9751" s="2">
        <f>_xlfn.XLOOKUP(G9751,dMateriaPrima!$A$2:$A$12,dMateriaPrima!$C$2:$C$12)</f>
        <v>9</v>
      </c>
      <c r="O9751" s="3">
        <f t="shared" si="760"/>
        <v>5274</v>
      </c>
      <c r="P9751" s="4">
        <f t="shared" si="761"/>
        <v>0</v>
      </c>
      <c r="Q9751" s="3">
        <f t="shared" si="762"/>
        <v>5274</v>
      </c>
      <c r="R9751" t="str">
        <f t="shared" si="763"/>
        <v>Em atraso</v>
      </c>
      <c r="S9751" s="5">
        <f t="shared" si="764"/>
        <v>4</v>
      </c>
    </row>
    <row r="9752" spans="1:19" x14ac:dyDescent="0.25">
      <c r="A9752">
        <v>9751</v>
      </c>
      <c r="B9752" s="1">
        <v>44556</v>
      </c>
      <c r="C9752" s="1">
        <v>44556</v>
      </c>
      <c r="D9752" s="1">
        <v>44576</v>
      </c>
      <c r="E9752" s="1">
        <v>44578</v>
      </c>
      <c r="F9752">
        <v>1</v>
      </c>
      <c r="G9752">
        <v>1</v>
      </c>
      <c r="H9752">
        <v>4</v>
      </c>
      <c r="I9752" s="6">
        <v>0</v>
      </c>
      <c r="J9752">
        <v>2</v>
      </c>
      <c r="K9752" t="str">
        <f>_xlfn.XLOOKUP(fCompras!F9752,dComprador!$A$2:$A$7,dComprador!$B$2:$B$7)</f>
        <v>Alon</v>
      </c>
      <c r="L9752" t="str">
        <f>_xlfn.XLOOKUP(J9752,dFornecedor!$A$2:$A$6,dFornecedor!$B$2:$B$6)</f>
        <v>Minerva</v>
      </c>
      <c r="M9752" t="str">
        <f>_xlfn.XLOOKUP(G9752,dMateriaPrima!$A$2:$A$12,dMateriaPrima!$B$2:$B$12)</f>
        <v>Tecido</v>
      </c>
      <c r="N9752" s="2">
        <f>_xlfn.XLOOKUP(G9752,dMateriaPrima!$A$2:$A$12,dMateriaPrima!$C$2:$C$12)</f>
        <v>18</v>
      </c>
      <c r="O9752" s="3">
        <f t="shared" si="760"/>
        <v>72</v>
      </c>
      <c r="P9752" s="4">
        <f t="shared" si="761"/>
        <v>0</v>
      </c>
      <c r="Q9752" s="3">
        <f t="shared" si="762"/>
        <v>72</v>
      </c>
      <c r="R9752" t="str">
        <f t="shared" si="763"/>
        <v>Em atraso</v>
      </c>
      <c r="S9752" s="5">
        <f t="shared" si="764"/>
        <v>2</v>
      </c>
    </row>
    <row r="9753" spans="1:19" x14ac:dyDescent="0.25">
      <c r="A9753">
        <v>9752</v>
      </c>
      <c r="B9753" s="1">
        <v>44556</v>
      </c>
      <c r="C9753" s="1">
        <v>44557</v>
      </c>
      <c r="D9753" s="1">
        <v>44590</v>
      </c>
      <c r="E9753" s="1">
        <v>44590</v>
      </c>
      <c r="F9753">
        <v>1</v>
      </c>
      <c r="G9753">
        <v>11</v>
      </c>
      <c r="H9753">
        <v>429</v>
      </c>
      <c r="I9753" s="6">
        <v>0</v>
      </c>
      <c r="J9753">
        <v>3</v>
      </c>
      <c r="K9753" t="str">
        <f>_xlfn.XLOOKUP(fCompras!F9753,dComprador!$A$2:$A$7,dComprador!$B$2:$B$7)</f>
        <v>Alon</v>
      </c>
      <c r="L9753" t="str">
        <f>_xlfn.XLOOKUP(J9753,dFornecedor!$A$2:$A$6,dFornecedor!$B$2:$B$6)</f>
        <v>StepUp</v>
      </c>
      <c r="M9753" t="str">
        <f>_xlfn.XLOOKUP(G9753,dMateriaPrima!$A$2:$A$12,dMateriaPrima!$B$2:$B$12)</f>
        <v>Papel</v>
      </c>
      <c r="N9753" s="2">
        <f>_xlfn.XLOOKUP(G9753,dMateriaPrima!$A$2:$A$12,dMateriaPrima!$C$2:$C$12)</f>
        <v>9</v>
      </c>
      <c r="O9753" s="3">
        <f t="shared" si="760"/>
        <v>3861</v>
      </c>
      <c r="P9753" s="4">
        <f t="shared" si="761"/>
        <v>0</v>
      </c>
      <c r="Q9753" s="3">
        <f t="shared" si="762"/>
        <v>3861</v>
      </c>
      <c r="R9753" t="str">
        <f t="shared" si="763"/>
        <v>No prazo</v>
      </c>
      <c r="S9753" s="5">
        <f t="shared" si="764"/>
        <v>0</v>
      </c>
    </row>
    <row r="9754" spans="1:19" x14ac:dyDescent="0.25">
      <c r="A9754">
        <v>9753</v>
      </c>
      <c r="B9754" s="1">
        <v>44556</v>
      </c>
      <c r="C9754" s="1">
        <v>44556</v>
      </c>
      <c r="D9754" s="1">
        <v>44586</v>
      </c>
      <c r="E9754" s="1">
        <v>44590</v>
      </c>
      <c r="F9754">
        <v>1</v>
      </c>
      <c r="G9754">
        <v>7</v>
      </c>
      <c r="H9754">
        <v>217</v>
      </c>
      <c r="I9754" s="6">
        <v>0</v>
      </c>
      <c r="J9754">
        <v>2</v>
      </c>
      <c r="K9754" t="str">
        <f>_xlfn.XLOOKUP(fCompras!F9754,dComprador!$A$2:$A$7,dComprador!$B$2:$B$7)</f>
        <v>Alon</v>
      </c>
      <c r="L9754" t="str">
        <f>_xlfn.XLOOKUP(J9754,dFornecedor!$A$2:$A$6,dFornecedor!$B$2:$B$6)</f>
        <v>Minerva</v>
      </c>
      <c r="M9754" t="str">
        <f>_xlfn.XLOOKUP(G9754,dMateriaPrima!$A$2:$A$12,dMateriaPrima!$B$2:$B$12)</f>
        <v>Poliéster</v>
      </c>
      <c r="N9754" s="2">
        <f>_xlfn.XLOOKUP(G9754,dMateriaPrima!$A$2:$A$12,dMateriaPrima!$C$2:$C$12)</f>
        <v>8</v>
      </c>
      <c r="O9754" s="3">
        <f t="shared" si="760"/>
        <v>1736</v>
      </c>
      <c r="P9754" s="4">
        <f t="shared" si="761"/>
        <v>0</v>
      </c>
      <c r="Q9754" s="3">
        <f t="shared" si="762"/>
        <v>1736</v>
      </c>
      <c r="R9754" t="str">
        <f t="shared" si="763"/>
        <v>Em atraso</v>
      </c>
      <c r="S9754" s="5">
        <f t="shared" si="764"/>
        <v>4</v>
      </c>
    </row>
    <row r="9755" spans="1:19" x14ac:dyDescent="0.25">
      <c r="A9755">
        <v>9754</v>
      </c>
      <c r="B9755" s="1">
        <v>44557</v>
      </c>
      <c r="C9755" s="1">
        <v>44560</v>
      </c>
      <c r="D9755" s="1">
        <v>44566</v>
      </c>
      <c r="E9755" s="1">
        <v>44568</v>
      </c>
      <c r="F9755">
        <v>4</v>
      </c>
      <c r="G9755">
        <v>9</v>
      </c>
      <c r="H9755">
        <v>474</v>
      </c>
      <c r="I9755" s="6">
        <v>0</v>
      </c>
      <c r="J9755">
        <v>5</v>
      </c>
      <c r="K9755" t="str">
        <f>_xlfn.XLOOKUP(fCompras!F9755,dComprador!$A$2:$A$7,dComprador!$B$2:$B$7)</f>
        <v>Lira</v>
      </c>
      <c r="L9755" t="str">
        <f>_xlfn.XLOOKUP(J9755,dFornecedor!$A$2:$A$6,dFornecedor!$B$2:$B$6)</f>
        <v>Atlas</v>
      </c>
      <c r="M9755" t="str">
        <f>_xlfn.XLOOKUP(G9755,dMateriaPrima!$A$2:$A$12,dMateriaPrima!$B$2:$B$12)</f>
        <v>Couro</v>
      </c>
      <c r="N9755" s="2">
        <f>_xlfn.XLOOKUP(G9755,dMateriaPrima!$A$2:$A$12,dMateriaPrima!$C$2:$C$12)</f>
        <v>4.4000000000000004</v>
      </c>
      <c r="O9755" s="3">
        <f t="shared" si="760"/>
        <v>2085.6000000000004</v>
      </c>
      <c r="P9755" s="4">
        <f t="shared" si="761"/>
        <v>0</v>
      </c>
      <c r="Q9755" s="3">
        <f t="shared" si="762"/>
        <v>2085.6000000000004</v>
      </c>
      <c r="R9755" t="str">
        <f t="shared" si="763"/>
        <v>Em atraso</v>
      </c>
      <c r="S9755" s="5">
        <f t="shared" si="764"/>
        <v>2</v>
      </c>
    </row>
    <row r="9756" spans="1:19" x14ac:dyDescent="0.25">
      <c r="A9756">
        <v>9755</v>
      </c>
      <c r="B9756" s="1">
        <v>44557</v>
      </c>
      <c r="C9756" s="1">
        <v>44557</v>
      </c>
      <c r="D9756" s="1">
        <v>44563</v>
      </c>
      <c r="E9756" s="1">
        <v>44566</v>
      </c>
      <c r="F9756">
        <v>4</v>
      </c>
      <c r="G9756">
        <v>7</v>
      </c>
      <c r="H9756">
        <v>42</v>
      </c>
      <c r="I9756" s="6">
        <v>0</v>
      </c>
      <c r="J9756">
        <v>4</v>
      </c>
      <c r="K9756" t="str">
        <f>_xlfn.XLOOKUP(fCompras!F9756,dComprador!$A$2:$A$7,dComprador!$B$2:$B$7)</f>
        <v>Lira</v>
      </c>
      <c r="L9756" t="str">
        <f>_xlfn.XLOOKUP(J9756,dFornecedor!$A$2:$A$6,dFornecedor!$B$2:$B$6)</f>
        <v>AlphaOmega</v>
      </c>
      <c r="M9756" t="str">
        <f>_xlfn.XLOOKUP(G9756,dMateriaPrima!$A$2:$A$12,dMateriaPrima!$B$2:$B$12)</f>
        <v>Poliéster</v>
      </c>
      <c r="N9756" s="2">
        <f>_xlfn.XLOOKUP(G9756,dMateriaPrima!$A$2:$A$12,dMateriaPrima!$C$2:$C$12)</f>
        <v>8</v>
      </c>
      <c r="O9756" s="3">
        <f t="shared" si="760"/>
        <v>336</v>
      </c>
      <c r="P9756" s="4">
        <f t="shared" si="761"/>
        <v>0</v>
      </c>
      <c r="Q9756" s="3">
        <f t="shared" si="762"/>
        <v>336</v>
      </c>
      <c r="R9756" t="str">
        <f t="shared" si="763"/>
        <v>Em atraso</v>
      </c>
      <c r="S9756" s="5">
        <f t="shared" si="764"/>
        <v>3</v>
      </c>
    </row>
    <row r="9757" spans="1:19" x14ac:dyDescent="0.25">
      <c r="A9757">
        <v>9756</v>
      </c>
      <c r="B9757" s="1">
        <v>44557</v>
      </c>
      <c r="C9757" s="1">
        <v>44567</v>
      </c>
      <c r="D9757" s="1">
        <v>44567</v>
      </c>
      <c r="E9757" s="1">
        <v>44569</v>
      </c>
      <c r="F9757">
        <v>4</v>
      </c>
      <c r="G9757">
        <v>5</v>
      </c>
      <c r="H9757">
        <v>148</v>
      </c>
      <c r="I9757" s="6">
        <v>0</v>
      </c>
      <c r="J9757">
        <v>1</v>
      </c>
      <c r="K9757" t="str">
        <f>_xlfn.XLOOKUP(fCompras!F9757,dComprador!$A$2:$A$7,dComprador!$B$2:$B$7)</f>
        <v>Lira</v>
      </c>
      <c r="L9757" t="str">
        <f>_xlfn.XLOOKUP(J9757,dFornecedor!$A$2:$A$6,dFornecedor!$B$2:$B$6)</f>
        <v>NorthShore</v>
      </c>
      <c r="M9757" t="str">
        <f>_xlfn.XLOOKUP(G9757,dMateriaPrima!$A$2:$A$12,dMateriaPrima!$B$2:$B$12)</f>
        <v>Areia</v>
      </c>
      <c r="N9757" s="2">
        <f>_xlfn.XLOOKUP(G9757,dMateriaPrima!$A$2:$A$12,dMateriaPrima!$C$2:$C$12)</f>
        <v>3.59</v>
      </c>
      <c r="O9757" s="3">
        <f t="shared" si="760"/>
        <v>531.31999999999994</v>
      </c>
      <c r="P9757" s="4">
        <f t="shared" si="761"/>
        <v>0</v>
      </c>
      <c r="Q9757" s="3">
        <f t="shared" si="762"/>
        <v>531.31999999999994</v>
      </c>
      <c r="R9757" t="str">
        <f t="shared" si="763"/>
        <v>Em atraso</v>
      </c>
      <c r="S9757" s="5">
        <f t="shared" si="764"/>
        <v>2</v>
      </c>
    </row>
    <row r="9758" spans="1:19" x14ac:dyDescent="0.25">
      <c r="A9758">
        <v>9757</v>
      </c>
      <c r="B9758" s="1">
        <v>44557</v>
      </c>
      <c r="C9758" s="1">
        <v>44560</v>
      </c>
      <c r="D9758" s="1">
        <v>44565</v>
      </c>
      <c r="E9758" s="1">
        <v>44567</v>
      </c>
      <c r="F9758">
        <v>4</v>
      </c>
      <c r="G9758">
        <v>9</v>
      </c>
      <c r="H9758">
        <v>24</v>
      </c>
      <c r="I9758" s="6">
        <v>0</v>
      </c>
      <c r="J9758">
        <v>3</v>
      </c>
      <c r="K9758" t="str">
        <f>_xlfn.XLOOKUP(fCompras!F9758,dComprador!$A$2:$A$7,dComprador!$B$2:$B$7)</f>
        <v>Lira</v>
      </c>
      <c r="L9758" t="str">
        <f>_xlfn.XLOOKUP(J9758,dFornecedor!$A$2:$A$6,dFornecedor!$B$2:$B$6)</f>
        <v>StepUp</v>
      </c>
      <c r="M9758" t="str">
        <f>_xlfn.XLOOKUP(G9758,dMateriaPrima!$A$2:$A$12,dMateriaPrima!$B$2:$B$12)</f>
        <v>Couro</v>
      </c>
      <c r="N9758" s="2">
        <f>_xlfn.XLOOKUP(G9758,dMateriaPrima!$A$2:$A$12,dMateriaPrima!$C$2:$C$12)</f>
        <v>4.4000000000000004</v>
      </c>
      <c r="O9758" s="3">
        <f t="shared" si="760"/>
        <v>105.60000000000001</v>
      </c>
      <c r="P9758" s="4">
        <f t="shared" si="761"/>
        <v>0</v>
      </c>
      <c r="Q9758" s="3">
        <f t="shared" si="762"/>
        <v>105.60000000000001</v>
      </c>
      <c r="R9758" t="str">
        <f t="shared" si="763"/>
        <v>Em atraso</v>
      </c>
      <c r="S9758" s="5">
        <f t="shared" si="764"/>
        <v>2</v>
      </c>
    </row>
    <row r="9759" spans="1:19" x14ac:dyDescent="0.25">
      <c r="A9759">
        <v>9758</v>
      </c>
      <c r="B9759" s="1">
        <v>44557</v>
      </c>
      <c r="C9759" s="1">
        <v>44565</v>
      </c>
      <c r="D9759" s="1">
        <v>44579</v>
      </c>
      <c r="E9759" s="1">
        <v>44576</v>
      </c>
      <c r="F9759">
        <v>1</v>
      </c>
      <c r="G9759">
        <v>7</v>
      </c>
      <c r="H9759">
        <v>237</v>
      </c>
      <c r="I9759" s="6">
        <v>0</v>
      </c>
      <c r="J9759">
        <v>2</v>
      </c>
      <c r="K9759" t="str">
        <f>_xlfn.XLOOKUP(fCompras!F9759,dComprador!$A$2:$A$7,dComprador!$B$2:$B$7)</f>
        <v>Alon</v>
      </c>
      <c r="L9759" t="str">
        <f>_xlfn.XLOOKUP(J9759,dFornecedor!$A$2:$A$6,dFornecedor!$B$2:$B$6)</f>
        <v>Minerva</v>
      </c>
      <c r="M9759" t="str">
        <f>_xlfn.XLOOKUP(G9759,dMateriaPrima!$A$2:$A$12,dMateriaPrima!$B$2:$B$12)</f>
        <v>Poliéster</v>
      </c>
      <c r="N9759" s="2">
        <f>_xlfn.XLOOKUP(G9759,dMateriaPrima!$A$2:$A$12,dMateriaPrima!$C$2:$C$12)</f>
        <v>8</v>
      </c>
      <c r="O9759" s="3">
        <f t="shared" si="760"/>
        <v>1896</v>
      </c>
      <c r="P9759" s="4">
        <f t="shared" si="761"/>
        <v>0</v>
      </c>
      <c r="Q9759" s="3">
        <f t="shared" si="762"/>
        <v>1896</v>
      </c>
      <c r="R9759" t="str">
        <f t="shared" si="763"/>
        <v>No prazo</v>
      </c>
      <c r="S9759" s="5">
        <f t="shared" si="764"/>
        <v>0</v>
      </c>
    </row>
    <row r="9760" spans="1:19" x14ac:dyDescent="0.25">
      <c r="A9760">
        <v>9759</v>
      </c>
      <c r="B9760" s="1">
        <v>44557</v>
      </c>
      <c r="C9760" s="1">
        <v>44562</v>
      </c>
      <c r="D9760" s="1">
        <v>44576</v>
      </c>
      <c r="E9760" s="1">
        <v>44578</v>
      </c>
      <c r="F9760">
        <v>1</v>
      </c>
      <c r="G9760">
        <v>7</v>
      </c>
      <c r="H9760">
        <v>233</v>
      </c>
      <c r="I9760" s="6">
        <v>0</v>
      </c>
      <c r="J9760">
        <v>1</v>
      </c>
      <c r="K9760" t="str">
        <f>_xlfn.XLOOKUP(fCompras!F9760,dComprador!$A$2:$A$7,dComprador!$B$2:$B$7)</f>
        <v>Alon</v>
      </c>
      <c r="L9760" t="str">
        <f>_xlfn.XLOOKUP(J9760,dFornecedor!$A$2:$A$6,dFornecedor!$B$2:$B$6)</f>
        <v>NorthShore</v>
      </c>
      <c r="M9760" t="str">
        <f>_xlfn.XLOOKUP(G9760,dMateriaPrima!$A$2:$A$12,dMateriaPrima!$B$2:$B$12)</f>
        <v>Poliéster</v>
      </c>
      <c r="N9760" s="2">
        <f>_xlfn.XLOOKUP(G9760,dMateriaPrima!$A$2:$A$12,dMateriaPrima!$C$2:$C$12)</f>
        <v>8</v>
      </c>
      <c r="O9760" s="3">
        <f t="shared" si="760"/>
        <v>1864</v>
      </c>
      <c r="P9760" s="4">
        <f t="shared" si="761"/>
        <v>0</v>
      </c>
      <c r="Q9760" s="3">
        <f t="shared" si="762"/>
        <v>1864</v>
      </c>
      <c r="R9760" t="str">
        <f t="shared" si="763"/>
        <v>Em atraso</v>
      </c>
      <c r="S9760" s="5">
        <f t="shared" si="764"/>
        <v>2</v>
      </c>
    </row>
    <row r="9761" spans="1:19" x14ac:dyDescent="0.25">
      <c r="A9761">
        <v>9760</v>
      </c>
      <c r="B9761" s="1">
        <v>44557</v>
      </c>
      <c r="C9761" s="1">
        <v>44565</v>
      </c>
      <c r="D9761" s="1">
        <v>44577</v>
      </c>
      <c r="E9761" s="1">
        <v>44581</v>
      </c>
      <c r="F9761">
        <v>1</v>
      </c>
      <c r="G9761">
        <v>5</v>
      </c>
      <c r="H9761">
        <v>299</v>
      </c>
      <c r="I9761" s="6">
        <v>0</v>
      </c>
      <c r="J9761">
        <v>2</v>
      </c>
      <c r="K9761" t="str">
        <f>_xlfn.XLOOKUP(fCompras!F9761,dComprador!$A$2:$A$7,dComprador!$B$2:$B$7)</f>
        <v>Alon</v>
      </c>
      <c r="L9761" t="str">
        <f>_xlfn.XLOOKUP(J9761,dFornecedor!$A$2:$A$6,dFornecedor!$B$2:$B$6)</f>
        <v>Minerva</v>
      </c>
      <c r="M9761" t="str">
        <f>_xlfn.XLOOKUP(G9761,dMateriaPrima!$A$2:$A$12,dMateriaPrima!$B$2:$B$12)</f>
        <v>Areia</v>
      </c>
      <c r="N9761" s="2">
        <f>_xlfn.XLOOKUP(G9761,dMateriaPrima!$A$2:$A$12,dMateriaPrima!$C$2:$C$12)</f>
        <v>3.59</v>
      </c>
      <c r="O9761" s="3">
        <f t="shared" si="760"/>
        <v>1073.4099999999999</v>
      </c>
      <c r="P9761" s="4">
        <f t="shared" si="761"/>
        <v>0</v>
      </c>
      <c r="Q9761" s="3">
        <f t="shared" si="762"/>
        <v>1073.4099999999999</v>
      </c>
      <c r="R9761" t="str">
        <f t="shared" si="763"/>
        <v>Em atraso</v>
      </c>
      <c r="S9761" s="5">
        <f t="shared" si="764"/>
        <v>4</v>
      </c>
    </row>
    <row r="9762" spans="1:19" x14ac:dyDescent="0.25">
      <c r="A9762">
        <v>9761</v>
      </c>
      <c r="B9762" s="1">
        <v>44557</v>
      </c>
      <c r="C9762" s="1">
        <v>44565</v>
      </c>
      <c r="D9762" s="1">
        <v>44589</v>
      </c>
      <c r="E9762" s="1">
        <v>44592</v>
      </c>
      <c r="F9762">
        <v>1</v>
      </c>
      <c r="G9762">
        <v>5</v>
      </c>
      <c r="H9762">
        <v>23</v>
      </c>
      <c r="I9762" s="6">
        <v>0</v>
      </c>
      <c r="J9762">
        <v>2</v>
      </c>
      <c r="K9762" t="str">
        <f>_xlfn.XLOOKUP(fCompras!F9762,dComprador!$A$2:$A$7,dComprador!$B$2:$B$7)</f>
        <v>Alon</v>
      </c>
      <c r="L9762" t="str">
        <f>_xlfn.XLOOKUP(J9762,dFornecedor!$A$2:$A$6,dFornecedor!$B$2:$B$6)</f>
        <v>Minerva</v>
      </c>
      <c r="M9762" t="str">
        <f>_xlfn.XLOOKUP(G9762,dMateriaPrima!$A$2:$A$12,dMateriaPrima!$B$2:$B$12)</f>
        <v>Areia</v>
      </c>
      <c r="N9762" s="2">
        <f>_xlfn.XLOOKUP(G9762,dMateriaPrima!$A$2:$A$12,dMateriaPrima!$C$2:$C$12)</f>
        <v>3.59</v>
      </c>
      <c r="O9762" s="3">
        <f t="shared" si="760"/>
        <v>82.57</v>
      </c>
      <c r="P9762" s="4">
        <f t="shared" si="761"/>
        <v>0</v>
      </c>
      <c r="Q9762" s="3">
        <f t="shared" si="762"/>
        <v>82.57</v>
      </c>
      <c r="R9762" t="str">
        <f t="shared" si="763"/>
        <v>Em atraso</v>
      </c>
      <c r="S9762" s="5">
        <f t="shared" si="764"/>
        <v>3</v>
      </c>
    </row>
    <row r="9763" spans="1:19" x14ac:dyDescent="0.25">
      <c r="A9763">
        <v>9762</v>
      </c>
      <c r="B9763" s="1">
        <v>44557</v>
      </c>
      <c r="C9763" s="1">
        <v>44564</v>
      </c>
      <c r="D9763" s="1">
        <v>44590</v>
      </c>
      <c r="E9763" s="1">
        <v>44590</v>
      </c>
      <c r="F9763">
        <v>1</v>
      </c>
      <c r="G9763">
        <v>1</v>
      </c>
      <c r="H9763">
        <v>274</v>
      </c>
      <c r="I9763" s="6">
        <v>0</v>
      </c>
      <c r="J9763">
        <v>2</v>
      </c>
      <c r="K9763" t="str">
        <f>_xlfn.XLOOKUP(fCompras!F9763,dComprador!$A$2:$A$7,dComprador!$B$2:$B$7)</f>
        <v>Alon</v>
      </c>
      <c r="L9763" t="str">
        <f>_xlfn.XLOOKUP(J9763,dFornecedor!$A$2:$A$6,dFornecedor!$B$2:$B$6)</f>
        <v>Minerva</v>
      </c>
      <c r="M9763" t="str">
        <f>_xlfn.XLOOKUP(G9763,dMateriaPrima!$A$2:$A$12,dMateriaPrima!$B$2:$B$12)</f>
        <v>Tecido</v>
      </c>
      <c r="N9763" s="2">
        <f>_xlfn.XLOOKUP(G9763,dMateriaPrima!$A$2:$A$12,dMateriaPrima!$C$2:$C$12)</f>
        <v>18</v>
      </c>
      <c r="O9763" s="3">
        <f t="shared" si="760"/>
        <v>4932</v>
      </c>
      <c r="P9763" s="4">
        <f t="shared" si="761"/>
        <v>0</v>
      </c>
      <c r="Q9763" s="3">
        <f t="shared" si="762"/>
        <v>4932</v>
      </c>
      <c r="R9763" t="str">
        <f t="shared" si="763"/>
        <v>No prazo</v>
      </c>
      <c r="S9763" s="5">
        <f t="shared" si="764"/>
        <v>0</v>
      </c>
    </row>
    <row r="9764" spans="1:19" x14ac:dyDescent="0.25">
      <c r="A9764">
        <v>9763</v>
      </c>
      <c r="B9764" s="1">
        <v>44557</v>
      </c>
      <c r="C9764" s="1">
        <v>44557</v>
      </c>
      <c r="D9764" s="1">
        <v>44580</v>
      </c>
      <c r="E9764" s="1">
        <v>44580</v>
      </c>
      <c r="F9764">
        <v>1</v>
      </c>
      <c r="G9764">
        <v>11</v>
      </c>
      <c r="H9764">
        <v>517</v>
      </c>
      <c r="I9764" s="6">
        <v>0</v>
      </c>
      <c r="J9764">
        <v>2</v>
      </c>
      <c r="K9764" t="str">
        <f>_xlfn.XLOOKUP(fCompras!F9764,dComprador!$A$2:$A$7,dComprador!$B$2:$B$7)</f>
        <v>Alon</v>
      </c>
      <c r="L9764" t="str">
        <f>_xlfn.XLOOKUP(J9764,dFornecedor!$A$2:$A$6,dFornecedor!$B$2:$B$6)</f>
        <v>Minerva</v>
      </c>
      <c r="M9764" t="str">
        <f>_xlfn.XLOOKUP(G9764,dMateriaPrima!$A$2:$A$12,dMateriaPrima!$B$2:$B$12)</f>
        <v>Papel</v>
      </c>
      <c r="N9764" s="2">
        <f>_xlfn.XLOOKUP(G9764,dMateriaPrima!$A$2:$A$12,dMateriaPrima!$C$2:$C$12)</f>
        <v>9</v>
      </c>
      <c r="O9764" s="3">
        <f t="shared" si="760"/>
        <v>4653</v>
      </c>
      <c r="P9764" s="4">
        <f t="shared" si="761"/>
        <v>0</v>
      </c>
      <c r="Q9764" s="3">
        <f t="shared" si="762"/>
        <v>4653</v>
      </c>
      <c r="R9764" t="str">
        <f t="shared" si="763"/>
        <v>No prazo</v>
      </c>
      <c r="S9764" s="5">
        <f t="shared" si="764"/>
        <v>0</v>
      </c>
    </row>
    <row r="9765" spans="1:19" x14ac:dyDescent="0.25">
      <c r="A9765">
        <v>9764</v>
      </c>
      <c r="B9765" s="1">
        <v>44558</v>
      </c>
      <c r="C9765" s="1">
        <v>44558</v>
      </c>
      <c r="D9765" s="1">
        <v>44565</v>
      </c>
      <c r="E9765" s="1">
        <v>44567</v>
      </c>
      <c r="F9765">
        <v>4</v>
      </c>
      <c r="G9765">
        <v>3</v>
      </c>
      <c r="H9765">
        <v>55</v>
      </c>
      <c r="I9765" s="6">
        <v>0</v>
      </c>
      <c r="J9765">
        <v>2</v>
      </c>
      <c r="K9765" t="str">
        <f>_xlfn.XLOOKUP(fCompras!F9765,dComprador!$A$2:$A$7,dComprador!$B$2:$B$7)</f>
        <v>Lira</v>
      </c>
      <c r="L9765" t="str">
        <f>_xlfn.XLOOKUP(J9765,dFornecedor!$A$2:$A$6,dFornecedor!$B$2:$B$6)</f>
        <v>Minerva</v>
      </c>
      <c r="M9765" t="str">
        <f>_xlfn.XLOOKUP(G9765,dMateriaPrima!$A$2:$A$12,dMateriaPrima!$B$2:$B$12)</f>
        <v>Barra Metal</v>
      </c>
      <c r="N9765" s="2">
        <f>_xlfn.XLOOKUP(G9765,dMateriaPrima!$A$2:$A$12,dMateriaPrima!$C$2:$C$12)</f>
        <v>565</v>
      </c>
      <c r="O9765" s="3">
        <f t="shared" si="760"/>
        <v>31075</v>
      </c>
      <c r="P9765" s="4">
        <f t="shared" si="761"/>
        <v>0</v>
      </c>
      <c r="Q9765" s="3">
        <f t="shared" si="762"/>
        <v>31075</v>
      </c>
      <c r="R9765" t="str">
        <f t="shared" si="763"/>
        <v>Em atraso</v>
      </c>
      <c r="S9765" s="5">
        <f t="shared" si="764"/>
        <v>2</v>
      </c>
    </row>
    <row r="9766" spans="1:19" x14ac:dyDescent="0.25">
      <c r="A9766">
        <v>9765</v>
      </c>
      <c r="B9766" s="1">
        <v>44558</v>
      </c>
      <c r="C9766" s="1">
        <v>44570</v>
      </c>
      <c r="D9766" s="1">
        <v>44570</v>
      </c>
      <c r="E9766" s="1">
        <v>44572</v>
      </c>
      <c r="F9766">
        <v>4</v>
      </c>
      <c r="G9766">
        <v>2</v>
      </c>
      <c r="H9766">
        <v>42</v>
      </c>
      <c r="I9766" s="6">
        <v>0</v>
      </c>
      <c r="J9766">
        <v>1</v>
      </c>
      <c r="K9766" t="str">
        <f>_xlfn.XLOOKUP(fCompras!F9766,dComprador!$A$2:$A$7,dComprador!$B$2:$B$7)</f>
        <v>Lira</v>
      </c>
      <c r="L9766" t="str">
        <f>_xlfn.XLOOKUP(J9766,dFornecedor!$A$2:$A$6,dFornecedor!$B$2:$B$6)</f>
        <v>NorthShore</v>
      </c>
      <c r="M9766" t="str">
        <f>_xlfn.XLOOKUP(G9766,dMateriaPrima!$A$2:$A$12,dMateriaPrima!$B$2:$B$12)</f>
        <v>Chapa Metal</v>
      </c>
      <c r="N9766" s="2">
        <f>_xlfn.XLOOKUP(G9766,dMateriaPrima!$A$2:$A$12,dMateriaPrima!$C$2:$C$12)</f>
        <v>299.89999999999998</v>
      </c>
      <c r="O9766" s="3">
        <f t="shared" si="760"/>
        <v>12595.8</v>
      </c>
      <c r="P9766" s="4">
        <f t="shared" si="761"/>
        <v>0</v>
      </c>
      <c r="Q9766" s="3">
        <f t="shared" si="762"/>
        <v>12595.8</v>
      </c>
      <c r="R9766" t="str">
        <f t="shared" si="763"/>
        <v>Em atraso</v>
      </c>
      <c r="S9766" s="5">
        <f t="shared" si="764"/>
        <v>2</v>
      </c>
    </row>
    <row r="9767" spans="1:19" x14ac:dyDescent="0.25">
      <c r="A9767">
        <v>9766</v>
      </c>
      <c r="B9767" s="1">
        <v>44558</v>
      </c>
      <c r="C9767" s="1">
        <v>44563</v>
      </c>
      <c r="D9767" s="1">
        <v>44565</v>
      </c>
      <c r="E9767" s="1">
        <v>44567</v>
      </c>
      <c r="F9767">
        <v>4</v>
      </c>
      <c r="G9767">
        <v>11</v>
      </c>
      <c r="H9767">
        <v>301</v>
      </c>
      <c r="I9767" s="6">
        <v>0</v>
      </c>
      <c r="J9767">
        <v>2</v>
      </c>
      <c r="K9767" t="str">
        <f>_xlfn.XLOOKUP(fCompras!F9767,dComprador!$A$2:$A$7,dComprador!$B$2:$B$7)</f>
        <v>Lira</v>
      </c>
      <c r="L9767" t="str">
        <f>_xlfn.XLOOKUP(J9767,dFornecedor!$A$2:$A$6,dFornecedor!$B$2:$B$6)</f>
        <v>Minerva</v>
      </c>
      <c r="M9767" t="str">
        <f>_xlfn.XLOOKUP(G9767,dMateriaPrima!$A$2:$A$12,dMateriaPrima!$B$2:$B$12)</f>
        <v>Papel</v>
      </c>
      <c r="N9767" s="2">
        <f>_xlfn.XLOOKUP(G9767,dMateriaPrima!$A$2:$A$12,dMateriaPrima!$C$2:$C$12)</f>
        <v>9</v>
      </c>
      <c r="O9767" s="3">
        <f t="shared" si="760"/>
        <v>2709</v>
      </c>
      <c r="P9767" s="4">
        <f t="shared" si="761"/>
        <v>0</v>
      </c>
      <c r="Q9767" s="3">
        <f t="shared" si="762"/>
        <v>2709</v>
      </c>
      <c r="R9767" t="str">
        <f t="shared" si="763"/>
        <v>Em atraso</v>
      </c>
      <c r="S9767" s="5">
        <f t="shared" si="764"/>
        <v>2</v>
      </c>
    </row>
    <row r="9768" spans="1:19" x14ac:dyDescent="0.25">
      <c r="A9768">
        <v>9767</v>
      </c>
      <c r="B9768" s="1">
        <v>44558</v>
      </c>
      <c r="C9768" s="1">
        <v>44570</v>
      </c>
      <c r="D9768" s="1">
        <v>44570</v>
      </c>
      <c r="E9768" s="1">
        <v>44572</v>
      </c>
      <c r="F9768">
        <v>4</v>
      </c>
      <c r="G9768">
        <v>5</v>
      </c>
      <c r="H9768">
        <v>487</v>
      </c>
      <c r="I9768" s="6">
        <v>0</v>
      </c>
      <c r="J9768">
        <v>1</v>
      </c>
      <c r="K9768" t="str">
        <f>_xlfn.XLOOKUP(fCompras!F9768,dComprador!$A$2:$A$7,dComprador!$B$2:$B$7)</f>
        <v>Lira</v>
      </c>
      <c r="L9768" t="str">
        <f>_xlfn.XLOOKUP(J9768,dFornecedor!$A$2:$A$6,dFornecedor!$B$2:$B$6)</f>
        <v>NorthShore</v>
      </c>
      <c r="M9768" t="str">
        <f>_xlfn.XLOOKUP(G9768,dMateriaPrima!$A$2:$A$12,dMateriaPrima!$B$2:$B$12)</f>
        <v>Areia</v>
      </c>
      <c r="N9768" s="2">
        <f>_xlfn.XLOOKUP(G9768,dMateriaPrima!$A$2:$A$12,dMateriaPrima!$C$2:$C$12)</f>
        <v>3.59</v>
      </c>
      <c r="O9768" s="3">
        <f t="shared" si="760"/>
        <v>1748.33</v>
      </c>
      <c r="P9768" s="4">
        <f t="shared" si="761"/>
        <v>0</v>
      </c>
      <c r="Q9768" s="3">
        <f t="shared" si="762"/>
        <v>1748.33</v>
      </c>
      <c r="R9768" t="str">
        <f t="shared" si="763"/>
        <v>Em atraso</v>
      </c>
      <c r="S9768" s="5">
        <f t="shared" si="764"/>
        <v>2</v>
      </c>
    </row>
    <row r="9769" spans="1:19" x14ac:dyDescent="0.25">
      <c r="A9769">
        <v>9768</v>
      </c>
      <c r="B9769" s="1">
        <v>44558</v>
      </c>
      <c r="C9769" s="1">
        <v>44559</v>
      </c>
      <c r="D9769" s="1">
        <v>44564</v>
      </c>
      <c r="E9769" s="1">
        <v>44568</v>
      </c>
      <c r="F9769">
        <v>4</v>
      </c>
      <c r="G9769">
        <v>9</v>
      </c>
      <c r="H9769">
        <v>450</v>
      </c>
      <c r="I9769" s="6">
        <v>0</v>
      </c>
      <c r="J9769">
        <v>3</v>
      </c>
      <c r="K9769" t="str">
        <f>_xlfn.XLOOKUP(fCompras!F9769,dComprador!$A$2:$A$7,dComprador!$B$2:$B$7)</f>
        <v>Lira</v>
      </c>
      <c r="L9769" t="str">
        <f>_xlfn.XLOOKUP(J9769,dFornecedor!$A$2:$A$6,dFornecedor!$B$2:$B$6)</f>
        <v>StepUp</v>
      </c>
      <c r="M9769" t="str">
        <f>_xlfn.XLOOKUP(G9769,dMateriaPrima!$A$2:$A$12,dMateriaPrima!$B$2:$B$12)</f>
        <v>Couro</v>
      </c>
      <c r="N9769" s="2">
        <f>_xlfn.XLOOKUP(G9769,dMateriaPrima!$A$2:$A$12,dMateriaPrima!$C$2:$C$12)</f>
        <v>4.4000000000000004</v>
      </c>
      <c r="O9769" s="3">
        <f t="shared" si="760"/>
        <v>1980.0000000000002</v>
      </c>
      <c r="P9769" s="4">
        <f t="shared" si="761"/>
        <v>0</v>
      </c>
      <c r="Q9769" s="3">
        <f t="shared" si="762"/>
        <v>1980.0000000000002</v>
      </c>
      <c r="R9769" t="str">
        <f t="shared" si="763"/>
        <v>Em atraso</v>
      </c>
      <c r="S9769" s="5">
        <f t="shared" si="764"/>
        <v>4</v>
      </c>
    </row>
    <row r="9770" spans="1:19" x14ac:dyDescent="0.25">
      <c r="A9770">
        <v>9769</v>
      </c>
      <c r="B9770" s="1">
        <v>44558</v>
      </c>
      <c r="C9770" s="1">
        <v>44563</v>
      </c>
      <c r="D9770" s="1">
        <v>44565</v>
      </c>
      <c r="E9770" s="1">
        <v>44567</v>
      </c>
      <c r="F9770">
        <v>4</v>
      </c>
      <c r="G9770">
        <v>7</v>
      </c>
      <c r="H9770">
        <v>28</v>
      </c>
      <c r="I9770" s="6">
        <v>0</v>
      </c>
      <c r="J9770">
        <v>2</v>
      </c>
      <c r="K9770" t="str">
        <f>_xlfn.XLOOKUP(fCompras!F9770,dComprador!$A$2:$A$7,dComprador!$B$2:$B$7)</f>
        <v>Lira</v>
      </c>
      <c r="L9770" t="str">
        <f>_xlfn.XLOOKUP(J9770,dFornecedor!$A$2:$A$6,dFornecedor!$B$2:$B$6)</f>
        <v>Minerva</v>
      </c>
      <c r="M9770" t="str">
        <f>_xlfn.XLOOKUP(G9770,dMateriaPrima!$A$2:$A$12,dMateriaPrima!$B$2:$B$12)</f>
        <v>Poliéster</v>
      </c>
      <c r="N9770" s="2">
        <f>_xlfn.XLOOKUP(G9770,dMateriaPrima!$A$2:$A$12,dMateriaPrima!$C$2:$C$12)</f>
        <v>8</v>
      </c>
      <c r="O9770" s="3">
        <f t="shared" si="760"/>
        <v>224</v>
      </c>
      <c r="P9770" s="4">
        <f t="shared" si="761"/>
        <v>0</v>
      </c>
      <c r="Q9770" s="3">
        <f t="shared" si="762"/>
        <v>224</v>
      </c>
      <c r="R9770" t="str">
        <f t="shared" si="763"/>
        <v>Em atraso</v>
      </c>
      <c r="S9770" s="5">
        <f t="shared" si="764"/>
        <v>2</v>
      </c>
    </row>
    <row r="9771" spans="1:19" x14ac:dyDescent="0.25">
      <c r="A9771">
        <v>9770</v>
      </c>
      <c r="B9771" s="1">
        <v>44558</v>
      </c>
      <c r="C9771" s="1">
        <v>44558</v>
      </c>
      <c r="D9771" s="1">
        <v>44577</v>
      </c>
      <c r="E9771" s="1">
        <v>44580</v>
      </c>
      <c r="F9771">
        <v>1</v>
      </c>
      <c r="G9771">
        <v>9</v>
      </c>
      <c r="H9771">
        <v>282</v>
      </c>
      <c r="I9771" s="6">
        <v>0</v>
      </c>
      <c r="J9771">
        <v>2</v>
      </c>
      <c r="K9771" t="str">
        <f>_xlfn.XLOOKUP(fCompras!F9771,dComprador!$A$2:$A$7,dComprador!$B$2:$B$7)</f>
        <v>Alon</v>
      </c>
      <c r="L9771" t="str">
        <f>_xlfn.XLOOKUP(J9771,dFornecedor!$A$2:$A$6,dFornecedor!$B$2:$B$6)</f>
        <v>Minerva</v>
      </c>
      <c r="M9771" t="str">
        <f>_xlfn.XLOOKUP(G9771,dMateriaPrima!$A$2:$A$12,dMateriaPrima!$B$2:$B$12)</f>
        <v>Couro</v>
      </c>
      <c r="N9771" s="2">
        <f>_xlfn.XLOOKUP(G9771,dMateriaPrima!$A$2:$A$12,dMateriaPrima!$C$2:$C$12)</f>
        <v>4.4000000000000004</v>
      </c>
      <c r="O9771" s="3">
        <f t="shared" si="760"/>
        <v>1240.8000000000002</v>
      </c>
      <c r="P9771" s="4">
        <f t="shared" si="761"/>
        <v>0</v>
      </c>
      <c r="Q9771" s="3">
        <f t="shared" si="762"/>
        <v>1240.8000000000002</v>
      </c>
      <c r="R9771" t="str">
        <f t="shared" si="763"/>
        <v>Em atraso</v>
      </c>
      <c r="S9771" s="5">
        <f t="shared" si="764"/>
        <v>3</v>
      </c>
    </row>
    <row r="9772" spans="1:19" x14ac:dyDescent="0.25">
      <c r="A9772">
        <v>9771</v>
      </c>
      <c r="B9772" s="1">
        <v>44558</v>
      </c>
      <c r="C9772" s="1">
        <v>44569</v>
      </c>
      <c r="D9772" s="1">
        <v>44572</v>
      </c>
      <c r="E9772" s="1">
        <v>44573</v>
      </c>
      <c r="F9772">
        <v>1</v>
      </c>
      <c r="G9772">
        <v>7</v>
      </c>
      <c r="H9772">
        <v>95</v>
      </c>
      <c r="I9772" s="6">
        <v>0</v>
      </c>
      <c r="J9772">
        <v>1</v>
      </c>
      <c r="K9772" t="str">
        <f>_xlfn.XLOOKUP(fCompras!F9772,dComprador!$A$2:$A$7,dComprador!$B$2:$B$7)</f>
        <v>Alon</v>
      </c>
      <c r="L9772" t="str">
        <f>_xlfn.XLOOKUP(J9772,dFornecedor!$A$2:$A$6,dFornecedor!$B$2:$B$6)</f>
        <v>NorthShore</v>
      </c>
      <c r="M9772" t="str">
        <f>_xlfn.XLOOKUP(G9772,dMateriaPrima!$A$2:$A$12,dMateriaPrima!$B$2:$B$12)</f>
        <v>Poliéster</v>
      </c>
      <c r="N9772" s="2">
        <f>_xlfn.XLOOKUP(G9772,dMateriaPrima!$A$2:$A$12,dMateriaPrima!$C$2:$C$12)</f>
        <v>8</v>
      </c>
      <c r="O9772" s="3">
        <f t="shared" si="760"/>
        <v>760</v>
      </c>
      <c r="P9772" s="4">
        <f t="shared" si="761"/>
        <v>0</v>
      </c>
      <c r="Q9772" s="3">
        <f t="shared" si="762"/>
        <v>760</v>
      </c>
      <c r="R9772" t="str">
        <f t="shared" si="763"/>
        <v>Em atraso</v>
      </c>
      <c r="S9772" s="5">
        <f t="shared" si="764"/>
        <v>1</v>
      </c>
    </row>
    <row r="9773" spans="1:19" x14ac:dyDescent="0.25">
      <c r="A9773">
        <v>9772</v>
      </c>
      <c r="B9773" s="1">
        <v>44558</v>
      </c>
      <c r="C9773" s="1">
        <v>44559</v>
      </c>
      <c r="D9773" s="1">
        <v>44578</v>
      </c>
      <c r="E9773" s="1">
        <v>44580</v>
      </c>
      <c r="F9773">
        <v>1</v>
      </c>
      <c r="G9773">
        <v>7</v>
      </c>
      <c r="H9773">
        <v>5</v>
      </c>
      <c r="I9773" s="6">
        <v>0</v>
      </c>
      <c r="J9773">
        <v>3</v>
      </c>
      <c r="K9773" t="str">
        <f>_xlfn.XLOOKUP(fCompras!F9773,dComprador!$A$2:$A$7,dComprador!$B$2:$B$7)</f>
        <v>Alon</v>
      </c>
      <c r="L9773" t="str">
        <f>_xlfn.XLOOKUP(J9773,dFornecedor!$A$2:$A$6,dFornecedor!$B$2:$B$6)</f>
        <v>StepUp</v>
      </c>
      <c r="M9773" t="str">
        <f>_xlfn.XLOOKUP(G9773,dMateriaPrima!$A$2:$A$12,dMateriaPrima!$B$2:$B$12)</f>
        <v>Poliéster</v>
      </c>
      <c r="N9773" s="2">
        <f>_xlfn.XLOOKUP(G9773,dMateriaPrima!$A$2:$A$12,dMateriaPrima!$C$2:$C$12)</f>
        <v>8</v>
      </c>
      <c r="O9773" s="3">
        <f t="shared" si="760"/>
        <v>40</v>
      </c>
      <c r="P9773" s="4">
        <f t="shared" si="761"/>
        <v>0</v>
      </c>
      <c r="Q9773" s="3">
        <f t="shared" si="762"/>
        <v>40</v>
      </c>
      <c r="R9773" t="str">
        <f t="shared" si="763"/>
        <v>Em atraso</v>
      </c>
      <c r="S9773" s="5">
        <f t="shared" si="764"/>
        <v>2</v>
      </c>
    </row>
    <row r="9774" spans="1:19" x14ac:dyDescent="0.25">
      <c r="A9774">
        <v>9773</v>
      </c>
      <c r="B9774" s="1">
        <v>44558</v>
      </c>
      <c r="C9774" s="1">
        <v>44567</v>
      </c>
      <c r="D9774" s="1">
        <v>44587</v>
      </c>
      <c r="E9774" s="1">
        <v>44588</v>
      </c>
      <c r="F9774">
        <v>1</v>
      </c>
      <c r="G9774">
        <v>9</v>
      </c>
      <c r="H9774">
        <v>37</v>
      </c>
      <c r="I9774" s="6">
        <v>0.32</v>
      </c>
      <c r="J9774">
        <v>3</v>
      </c>
      <c r="K9774" t="str">
        <f>_xlfn.XLOOKUP(fCompras!F9774,dComprador!$A$2:$A$7,dComprador!$B$2:$B$7)</f>
        <v>Alon</v>
      </c>
      <c r="L9774" t="str">
        <f>_xlfn.XLOOKUP(J9774,dFornecedor!$A$2:$A$6,dFornecedor!$B$2:$B$6)</f>
        <v>StepUp</v>
      </c>
      <c r="M9774" t="str">
        <f>_xlfn.XLOOKUP(G9774,dMateriaPrima!$A$2:$A$12,dMateriaPrima!$B$2:$B$12)</f>
        <v>Couro</v>
      </c>
      <c r="N9774" s="2">
        <f>_xlfn.XLOOKUP(G9774,dMateriaPrima!$A$2:$A$12,dMateriaPrima!$C$2:$C$12)</f>
        <v>4.4000000000000004</v>
      </c>
      <c r="O9774" s="3">
        <f t="shared" si="760"/>
        <v>162.80000000000001</v>
      </c>
      <c r="P9774" s="4">
        <f t="shared" si="761"/>
        <v>52.096000000000004</v>
      </c>
      <c r="Q9774" s="3">
        <f t="shared" si="762"/>
        <v>110.70400000000001</v>
      </c>
      <c r="R9774" t="str">
        <f t="shared" si="763"/>
        <v>Em atraso</v>
      </c>
      <c r="S9774" s="5">
        <f t="shared" si="764"/>
        <v>1</v>
      </c>
    </row>
    <row r="9775" spans="1:19" x14ac:dyDescent="0.25">
      <c r="A9775">
        <v>9774</v>
      </c>
      <c r="B9775" s="1">
        <v>44558</v>
      </c>
      <c r="C9775" s="1">
        <v>44559</v>
      </c>
      <c r="D9775" s="1">
        <v>44590</v>
      </c>
      <c r="E9775" s="1">
        <v>44592</v>
      </c>
      <c r="F9775">
        <v>1</v>
      </c>
      <c r="G9775">
        <v>9</v>
      </c>
      <c r="H9775">
        <v>540</v>
      </c>
      <c r="I9775" s="6">
        <v>0</v>
      </c>
      <c r="J9775">
        <v>5</v>
      </c>
      <c r="K9775" t="str">
        <f>_xlfn.XLOOKUP(fCompras!F9775,dComprador!$A$2:$A$7,dComprador!$B$2:$B$7)</f>
        <v>Alon</v>
      </c>
      <c r="L9775" t="str">
        <f>_xlfn.XLOOKUP(J9775,dFornecedor!$A$2:$A$6,dFornecedor!$B$2:$B$6)</f>
        <v>Atlas</v>
      </c>
      <c r="M9775" t="str">
        <f>_xlfn.XLOOKUP(G9775,dMateriaPrima!$A$2:$A$12,dMateriaPrima!$B$2:$B$12)</f>
        <v>Couro</v>
      </c>
      <c r="N9775" s="2">
        <f>_xlfn.XLOOKUP(G9775,dMateriaPrima!$A$2:$A$12,dMateriaPrima!$C$2:$C$12)</f>
        <v>4.4000000000000004</v>
      </c>
      <c r="O9775" s="3">
        <f t="shared" si="760"/>
        <v>2376</v>
      </c>
      <c r="P9775" s="4">
        <f t="shared" si="761"/>
        <v>0</v>
      </c>
      <c r="Q9775" s="3">
        <f t="shared" si="762"/>
        <v>2376</v>
      </c>
      <c r="R9775" t="str">
        <f t="shared" si="763"/>
        <v>Em atraso</v>
      </c>
      <c r="S9775" s="5">
        <f t="shared" si="764"/>
        <v>2</v>
      </c>
    </row>
    <row r="9776" spans="1:19" x14ac:dyDescent="0.25">
      <c r="A9776">
        <v>9775</v>
      </c>
      <c r="B9776" s="1">
        <v>44558</v>
      </c>
      <c r="C9776" s="1">
        <v>44560</v>
      </c>
      <c r="D9776" s="1">
        <v>44581</v>
      </c>
      <c r="E9776" s="1">
        <v>44582</v>
      </c>
      <c r="F9776">
        <v>1</v>
      </c>
      <c r="G9776">
        <v>6</v>
      </c>
      <c r="H9776">
        <v>206</v>
      </c>
      <c r="I9776" s="6">
        <v>0</v>
      </c>
      <c r="J9776">
        <v>2</v>
      </c>
      <c r="K9776" t="str">
        <f>_xlfn.XLOOKUP(fCompras!F9776,dComprador!$A$2:$A$7,dComprador!$B$2:$B$7)</f>
        <v>Alon</v>
      </c>
      <c r="L9776" t="str">
        <f>_xlfn.XLOOKUP(J9776,dFornecedor!$A$2:$A$6,dFornecedor!$B$2:$B$6)</f>
        <v>Minerva</v>
      </c>
      <c r="M9776" t="str">
        <f>_xlfn.XLOOKUP(G9776,dMateriaPrima!$A$2:$A$12,dMateriaPrima!$B$2:$B$12)</f>
        <v>Fio Algodão</v>
      </c>
      <c r="N9776" s="2">
        <f>_xlfn.XLOOKUP(G9776,dMateriaPrima!$A$2:$A$12,dMateriaPrima!$C$2:$C$12)</f>
        <v>55.9</v>
      </c>
      <c r="O9776" s="3">
        <f t="shared" si="760"/>
        <v>11515.4</v>
      </c>
      <c r="P9776" s="4">
        <f t="shared" si="761"/>
        <v>0</v>
      </c>
      <c r="Q9776" s="3">
        <f t="shared" si="762"/>
        <v>11515.4</v>
      </c>
      <c r="R9776" t="str">
        <f t="shared" si="763"/>
        <v>Em atraso</v>
      </c>
      <c r="S9776" s="5">
        <f t="shared" si="764"/>
        <v>1</v>
      </c>
    </row>
    <row r="9777" spans="1:19" x14ac:dyDescent="0.25">
      <c r="A9777">
        <v>9776</v>
      </c>
      <c r="B9777" s="1">
        <v>44558</v>
      </c>
      <c r="C9777" s="1">
        <v>44566</v>
      </c>
      <c r="D9777" s="1">
        <v>44581</v>
      </c>
      <c r="E9777" s="1">
        <v>44583</v>
      </c>
      <c r="F9777">
        <v>1</v>
      </c>
      <c r="G9777">
        <v>5</v>
      </c>
      <c r="H9777">
        <v>10</v>
      </c>
      <c r="I9777" s="6">
        <v>0</v>
      </c>
      <c r="J9777">
        <v>2</v>
      </c>
      <c r="K9777" t="str">
        <f>_xlfn.XLOOKUP(fCompras!F9777,dComprador!$A$2:$A$7,dComprador!$B$2:$B$7)</f>
        <v>Alon</v>
      </c>
      <c r="L9777" t="str">
        <f>_xlfn.XLOOKUP(J9777,dFornecedor!$A$2:$A$6,dFornecedor!$B$2:$B$6)</f>
        <v>Minerva</v>
      </c>
      <c r="M9777" t="str">
        <f>_xlfn.XLOOKUP(G9777,dMateriaPrima!$A$2:$A$12,dMateriaPrima!$B$2:$B$12)</f>
        <v>Areia</v>
      </c>
      <c r="N9777" s="2">
        <f>_xlfn.XLOOKUP(G9777,dMateriaPrima!$A$2:$A$12,dMateriaPrima!$C$2:$C$12)</f>
        <v>3.59</v>
      </c>
      <c r="O9777" s="3">
        <f t="shared" si="760"/>
        <v>35.9</v>
      </c>
      <c r="P9777" s="4">
        <f t="shared" si="761"/>
        <v>0</v>
      </c>
      <c r="Q9777" s="3">
        <f t="shared" si="762"/>
        <v>35.9</v>
      </c>
      <c r="R9777" t="str">
        <f t="shared" si="763"/>
        <v>Em atraso</v>
      </c>
      <c r="S9777" s="5">
        <f t="shared" si="764"/>
        <v>2</v>
      </c>
    </row>
    <row r="9778" spans="1:19" x14ac:dyDescent="0.25">
      <c r="A9778">
        <v>9777</v>
      </c>
      <c r="B9778" s="1">
        <v>44559</v>
      </c>
      <c r="C9778" s="1">
        <v>44559</v>
      </c>
      <c r="D9778" s="1">
        <v>44566</v>
      </c>
      <c r="E9778" s="1">
        <v>44565</v>
      </c>
      <c r="F9778">
        <v>4</v>
      </c>
      <c r="G9778">
        <v>11</v>
      </c>
      <c r="H9778">
        <v>18</v>
      </c>
      <c r="I9778" s="6">
        <v>0</v>
      </c>
      <c r="J9778">
        <v>2</v>
      </c>
      <c r="K9778" t="str">
        <f>_xlfn.XLOOKUP(fCompras!F9778,dComprador!$A$2:$A$7,dComprador!$B$2:$B$7)</f>
        <v>Lira</v>
      </c>
      <c r="L9778" t="str">
        <f>_xlfn.XLOOKUP(J9778,dFornecedor!$A$2:$A$6,dFornecedor!$B$2:$B$6)</f>
        <v>Minerva</v>
      </c>
      <c r="M9778" t="str">
        <f>_xlfn.XLOOKUP(G9778,dMateriaPrima!$A$2:$A$12,dMateriaPrima!$B$2:$B$12)</f>
        <v>Papel</v>
      </c>
      <c r="N9778" s="2">
        <f>_xlfn.XLOOKUP(G9778,dMateriaPrima!$A$2:$A$12,dMateriaPrima!$C$2:$C$12)</f>
        <v>9</v>
      </c>
      <c r="O9778" s="3">
        <f t="shared" si="760"/>
        <v>162</v>
      </c>
      <c r="P9778" s="4">
        <f t="shared" si="761"/>
        <v>0</v>
      </c>
      <c r="Q9778" s="3">
        <f t="shared" si="762"/>
        <v>162</v>
      </c>
      <c r="R9778" t="str">
        <f t="shared" si="763"/>
        <v>No prazo</v>
      </c>
      <c r="S9778" s="5">
        <f t="shared" si="764"/>
        <v>0</v>
      </c>
    </row>
    <row r="9779" spans="1:19" x14ac:dyDescent="0.25">
      <c r="A9779">
        <v>9778</v>
      </c>
      <c r="B9779" s="1">
        <v>44559</v>
      </c>
      <c r="C9779" s="1">
        <v>44569</v>
      </c>
      <c r="D9779" s="1">
        <v>44571</v>
      </c>
      <c r="E9779" s="1">
        <v>44578</v>
      </c>
      <c r="F9779">
        <v>4</v>
      </c>
      <c r="G9779">
        <v>1</v>
      </c>
      <c r="H9779">
        <v>420</v>
      </c>
      <c r="I9779" s="6">
        <v>0</v>
      </c>
      <c r="J9779">
        <v>1</v>
      </c>
      <c r="K9779" t="str">
        <f>_xlfn.XLOOKUP(fCompras!F9779,dComprador!$A$2:$A$7,dComprador!$B$2:$B$7)</f>
        <v>Lira</v>
      </c>
      <c r="L9779" t="str">
        <f>_xlfn.XLOOKUP(J9779,dFornecedor!$A$2:$A$6,dFornecedor!$B$2:$B$6)</f>
        <v>NorthShore</v>
      </c>
      <c r="M9779" t="str">
        <f>_xlfn.XLOOKUP(G9779,dMateriaPrima!$A$2:$A$12,dMateriaPrima!$B$2:$B$12)</f>
        <v>Tecido</v>
      </c>
      <c r="N9779" s="2">
        <f>_xlfn.XLOOKUP(G9779,dMateriaPrima!$A$2:$A$12,dMateriaPrima!$C$2:$C$12)</f>
        <v>18</v>
      </c>
      <c r="O9779" s="3">
        <f t="shared" si="760"/>
        <v>7560</v>
      </c>
      <c r="P9779" s="4">
        <f t="shared" si="761"/>
        <v>0</v>
      </c>
      <c r="Q9779" s="3">
        <f t="shared" si="762"/>
        <v>7560</v>
      </c>
      <c r="R9779" t="str">
        <f t="shared" si="763"/>
        <v>Em atraso</v>
      </c>
      <c r="S9779" s="5">
        <f t="shared" si="764"/>
        <v>7</v>
      </c>
    </row>
    <row r="9780" spans="1:19" x14ac:dyDescent="0.25">
      <c r="A9780">
        <v>9779</v>
      </c>
      <c r="B9780" s="1">
        <v>44559</v>
      </c>
      <c r="C9780" s="1">
        <v>44566</v>
      </c>
      <c r="D9780" s="1">
        <v>44567</v>
      </c>
      <c r="E9780" s="1">
        <v>44572</v>
      </c>
      <c r="F9780">
        <v>4</v>
      </c>
      <c r="G9780">
        <v>9</v>
      </c>
      <c r="H9780">
        <v>54</v>
      </c>
      <c r="I9780" s="6">
        <v>0.35</v>
      </c>
      <c r="J9780">
        <v>2</v>
      </c>
      <c r="K9780" t="str">
        <f>_xlfn.XLOOKUP(fCompras!F9780,dComprador!$A$2:$A$7,dComprador!$B$2:$B$7)</f>
        <v>Lira</v>
      </c>
      <c r="L9780" t="str">
        <f>_xlfn.XLOOKUP(J9780,dFornecedor!$A$2:$A$6,dFornecedor!$B$2:$B$6)</f>
        <v>Minerva</v>
      </c>
      <c r="M9780" t="str">
        <f>_xlfn.XLOOKUP(G9780,dMateriaPrima!$A$2:$A$12,dMateriaPrima!$B$2:$B$12)</f>
        <v>Couro</v>
      </c>
      <c r="N9780" s="2">
        <f>_xlfn.XLOOKUP(G9780,dMateriaPrima!$A$2:$A$12,dMateriaPrima!$C$2:$C$12)</f>
        <v>4.4000000000000004</v>
      </c>
      <c r="O9780" s="3">
        <f t="shared" si="760"/>
        <v>237.60000000000002</v>
      </c>
      <c r="P9780" s="4">
        <f t="shared" si="761"/>
        <v>83.16</v>
      </c>
      <c r="Q9780" s="3">
        <f t="shared" si="762"/>
        <v>154.44000000000003</v>
      </c>
      <c r="R9780" t="str">
        <f t="shared" si="763"/>
        <v>Em atraso</v>
      </c>
      <c r="S9780" s="5">
        <f t="shared" si="764"/>
        <v>5</v>
      </c>
    </row>
    <row r="9781" spans="1:19" x14ac:dyDescent="0.25">
      <c r="A9781">
        <v>9780</v>
      </c>
      <c r="B9781" s="1">
        <v>44559</v>
      </c>
      <c r="C9781" s="1">
        <v>44559</v>
      </c>
      <c r="D9781" s="1">
        <v>44577</v>
      </c>
      <c r="E9781" s="1">
        <v>44581</v>
      </c>
      <c r="F9781">
        <v>1</v>
      </c>
      <c r="G9781">
        <v>10</v>
      </c>
      <c r="H9781">
        <v>22</v>
      </c>
      <c r="I9781" s="6">
        <v>0</v>
      </c>
      <c r="J9781">
        <v>2</v>
      </c>
      <c r="K9781" t="str">
        <f>_xlfn.XLOOKUP(fCompras!F9781,dComprador!$A$2:$A$7,dComprador!$B$2:$B$7)</f>
        <v>Alon</v>
      </c>
      <c r="L9781" t="str">
        <f>_xlfn.XLOOKUP(J9781,dFornecedor!$A$2:$A$6,dFornecedor!$B$2:$B$6)</f>
        <v>Minerva</v>
      </c>
      <c r="M9781" t="str">
        <f>_xlfn.XLOOKUP(G9781,dMateriaPrima!$A$2:$A$12,dMateriaPrima!$B$2:$B$12)</f>
        <v>Pedra Britada</v>
      </c>
      <c r="N9781" s="2">
        <f>_xlfn.XLOOKUP(G9781,dMateriaPrima!$A$2:$A$12,dMateriaPrima!$C$2:$C$12)</f>
        <v>56</v>
      </c>
      <c r="O9781" s="3">
        <f t="shared" si="760"/>
        <v>1232</v>
      </c>
      <c r="P9781" s="4">
        <f t="shared" si="761"/>
        <v>0</v>
      </c>
      <c r="Q9781" s="3">
        <f t="shared" si="762"/>
        <v>1232</v>
      </c>
      <c r="R9781" t="str">
        <f t="shared" si="763"/>
        <v>Em atraso</v>
      </c>
      <c r="S9781" s="5">
        <f t="shared" si="764"/>
        <v>4</v>
      </c>
    </row>
    <row r="9782" spans="1:19" x14ac:dyDescent="0.25">
      <c r="A9782">
        <v>9781</v>
      </c>
      <c r="B9782" s="1">
        <v>44559</v>
      </c>
      <c r="C9782" s="1">
        <v>44564</v>
      </c>
      <c r="D9782" s="1">
        <v>44579</v>
      </c>
      <c r="E9782" s="1">
        <v>44583</v>
      </c>
      <c r="F9782">
        <v>1</v>
      </c>
      <c r="G9782">
        <v>5</v>
      </c>
      <c r="H9782">
        <v>274</v>
      </c>
      <c r="I9782" s="6">
        <v>0</v>
      </c>
      <c r="J9782">
        <v>1</v>
      </c>
      <c r="K9782" t="str">
        <f>_xlfn.XLOOKUP(fCompras!F9782,dComprador!$A$2:$A$7,dComprador!$B$2:$B$7)</f>
        <v>Alon</v>
      </c>
      <c r="L9782" t="str">
        <f>_xlfn.XLOOKUP(J9782,dFornecedor!$A$2:$A$6,dFornecedor!$B$2:$B$6)</f>
        <v>NorthShore</v>
      </c>
      <c r="M9782" t="str">
        <f>_xlfn.XLOOKUP(G9782,dMateriaPrima!$A$2:$A$12,dMateriaPrima!$B$2:$B$12)</f>
        <v>Areia</v>
      </c>
      <c r="N9782" s="2">
        <f>_xlfn.XLOOKUP(G9782,dMateriaPrima!$A$2:$A$12,dMateriaPrima!$C$2:$C$12)</f>
        <v>3.59</v>
      </c>
      <c r="O9782" s="3">
        <f t="shared" si="760"/>
        <v>983.66</v>
      </c>
      <c r="P9782" s="4">
        <f t="shared" si="761"/>
        <v>0</v>
      </c>
      <c r="Q9782" s="3">
        <f t="shared" si="762"/>
        <v>983.66</v>
      </c>
      <c r="R9782" t="str">
        <f t="shared" si="763"/>
        <v>Em atraso</v>
      </c>
      <c r="S9782" s="5">
        <f t="shared" si="764"/>
        <v>4</v>
      </c>
    </row>
    <row r="9783" spans="1:19" x14ac:dyDescent="0.25">
      <c r="A9783">
        <v>9782</v>
      </c>
      <c r="B9783" s="1">
        <v>44559</v>
      </c>
      <c r="C9783" s="1">
        <v>44568</v>
      </c>
      <c r="D9783" s="1">
        <v>44580</v>
      </c>
      <c r="E9783" s="1">
        <v>44581</v>
      </c>
      <c r="F9783">
        <v>1</v>
      </c>
      <c r="G9783">
        <v>5</v>
      </c>
      <c r="H9783">
        <v>53</v>
      </c>
      <c r="I9783" s="6">
        <v>0</v>
      </c>
      <c r="J9783">
        <v>2</v>
      </c>
      <c r="K9783" t="str">
        <f>_xlfn.XLOOKUP(fCompras!F9783,dComprador!$A$2:$A$7,dComprador!$B$2:$B$7)</f>
        <v>Alon</v>
      </c>
      <c r="L9783" t="str">
        <f>_xlfn.XLOOKUP(J9783,dFornecedor!$A$2:$A$6,dFornecedor!$B$2:$B$6)</f>
        <v>Minerva</v>
      </c>
      <c r="M9783" t="str">
        <f>_xlfn.XLOOKUP(G9783,dMateriaPrima!$A$2:$A$12,dMateriaPrima!$B$2:$B$12)</f>
        <v>Areia</v>
      </c>
      <c r="N9783" s="2">
        <f>_xlfn.XLOOKUP(G9783,dMateriaPrima!$A$2:$A$12,dMateriaPrima!$C$2:$C$12)</f>
        <v>3.59</v>
      </c>
      <c r="O9783" s="3">
        <f t="shared" si="760"/>
        <v>190.26999999999998</v>
      </c>
      <c r="P9783" s="4">
        <f t="shared" si="761"/>
        <v>0</v>
      </c>
      <c r="Q9783" s="3">
        <f t="shared" si="762"/>
        <v>190.26999999999998</v>
      </c>
      <c r="R9783" t="str">
        <f t="shared" si="763"/>
        <v>Em atraso</v>
      </c>
      <c r="S9783" s="5">
        <f t="shared" si="764"/>
        <v>1</v>
      </c>
    </row>
    <row r="9784" spans="1:19" x14ac:dyDescent="0.25">
      <c r="A9784">
        <v>9783</v>
      </c>
      <c r="B9784" s="1">
        <v>44559</v>
      </c>
      <c r="C9784" s="1">
        <v>44566</v>
      </c>
      <c r="D9784" s="1">
        <v>44590</v>
      </c>
      <c r="E9784" s="1">
        <v>44589</v>
      </c>
      <c r="F9784">
        <v>1</v>
      </c>
      <c r="G9784">
        <v>11</v>
      </c>
      <c r="H9784">
        <v>36</v>
      </c>
      <c r="I9784" s="6">
        <v>0</v>
      </c>
      <c r="J9784">
        <v>3</v>
      </c>
      <c r="K9784" t="str">
        <f>_xlfn.XLOOKUP(fCompras!F9784,dComprador!$A$2:$A$7,dComprador!$B$2:$B$7)</f>
        <v>Alon</v>
      </c>
      <c r="L9784" t="str">
        <f>_xlfn.XLOOKUP(J9784,dFornecedor!$A$2:$A$6,dFornecedor!$B$2:$B$6)</f>
        <v>StepUp</v>
      </c>
      <c r="M9784" t="str">
        <f>_xlfn.XLOOKUP(G9784,dMateriaPrima!$A$2:$A$12,dMateriaPrima!$B$2:$B$12)</f>
        <v>Papel</v>
      </c>
      <c r="N9784" s="2">
        <f>_xlfn.XLOOKUP(G9784,dMateriaPrima!$A$2:$A$12,dMateriaPrima!$C$2:$C$12)</f>
        <v>9</v>
      </c>
      <c r="O9784" s="3">
        <f t="shared" si="760"/>
        <v>324</v>
      </c>
      <c r="P9784" s="4">
        <f t="shared" si="761"/>
        <v>0</v>
      </c>
      <c r="Q9784" s="3">
        <f t="shared" si="762"/>
        <v>324</v>
      </c>
      <c r="R9784" t="str">
        <f t="shared" si="763"/>
        <v>No prazo</v>
      </c>
      <c r="S9784" s="5">
        <f t="shared" si="764"/>
        <v>0</v>
      </c>
    </row>
    <row r="9785" spans="1:19" x14ac:dyDescent="0.25">
      <c r="A9785">
        <v>9784</v>
      </c>
      <c r="B9785" s="1">
        <v>44559</v>
      </c>
      <c r="C9785" s="1">
        <v>44559</v>
      </c>
      <c r="D9785" s="1">
        <v>44591</v>
      </c>
      <c r="E9785" s="1">
        <v>44590</v>
      </c>
      <c r="F9785">
        <v>1</v>
      </c>
      <c r="G9785">
        <v>6</v>
      </c>
      <c r="H9785">
        <v>429</v>
      </c>
      <c r="I9785" s="6">
        <v>0.22</v>
      </c>
      <c r="J9785">
        <v>2</v>
      </c>
      <c r="K9785" t="str">
        <f>_xlfn.XLOOKUP(fCompras!F9785,dComprador!$A$2:$A$7,dComprador!$B$2:$B$7)</f>
        <v>Alon</v>
      </c>
      <c r="L9785" t="str">
        <f>_xlfn.XLOOKUP(J9785,dFornecedor!$A$2:$A$6,dFornecedor!$B$2:$B$6)</f>
        <v>Minerva</v>
      </c>
      <c r="M9785" t="str">
        <f>_xlfn.XLOOKUP(G9785,dMateriaPrima!$A$2:$A$12,dMateriaPrima!$B$2:$B$12)</f>
        <v>Fio Algodão</v>
      </c>
      <c r="N9785" s="2">
        <f>_xlfn.XLOOKUP(G9785,dMateriaPrima!$A$2:$A$12,dMateriaPrima!$C$2:$C$12)</f>
        <v>55.9</v>
      </c>
      <c r="O9785" s="3">
        <f t="shared" si="760"/>
        <v>23981.1</v>
      </c>
      <c r="P9785" s="4">
        <f t="shared" si="761"/>
        <v>5275.8419999999996</v>
      </c>
      <c r="Q9785" s="3">
        <f t="shared" si="762"/>
        <v>18705.257999999998</v>
      </c>
      <c r="R9785" t="str">
        <f t="shared" si="763"/>
        <v>No prazo</v>
      </c>
      <c r="S9785" s="5">
        <f t="shared" si="764"/>
        <v>0</v>
      </c>
    </row>
    <row r="9786" spans="1:19" x14ac:dyDescent="0.25">
      <c r="A9786">
        <v>9785</v>
      </c>
      <c r="B9786" s="1">
        <v>44559</v>
      </c>
      <c r="C9786" s="1">
        <v>44559</v>
      </c>
      <c r="D9786" s="1">
        <v>44592</v>
      </c>
      <c r="E9786" s="1">
        <v>44593</v>
      </c>
      <c r="F9786">
        <v>1</v>
      </c>
      <c r="G9786">
        <v>5</v>
      </c>
      <c r="H9786">
        <v>11</v>
      </c>
      <c r="I9786" s="6">
        <v>0</v>
      </c>
      <c r="J9786">
        <v>2</v>
      </c>
      <c r="K9786" t="str">
        <f>_xlfn.XLOOKUP(fCompras!F9786,dComprador!$A$2:$A$7,dComprador!$B$2:$B$7)</f>
        <v>Alon</v>
      </c>
      <c r="L9786" t="str">
        <f>_xlfn.XLOOKUP(J9786,dFornecedor!$A$2:$A$6,dFornecedor!$B$2:$B$6)</f>
        <v>Minerva</v>
      </c>
      <c r="M9786" t="str">
        <f>_xlfn.XLOOKUP(G9786,dMateriaPrima!$A$2:$A$12,dMateriaPrima!$B$2:$B$12)</f>
        <v>Areia</v>
      </c>
      <c r="N9786" s="2">
        <f>_xlfn.XLOOKUP(G9786,dMateriaPrima!$A$2:$A$12,dMateriaPrima!$C$2:$C$12)</f>
        <v>3.59</v>
      </c>
      <c r="O9786" s="3">
        <f t="shared" si="760"/>
        <v>39.489999999999995</v>
      </c>
      <c r="P9786" s="4">
        <f t="shared" si="761"/>
        <v>0</v>
      </c>
      <c r="Q9786" s="3">
        <f t="shared" si="762"/>
        <v>39.489999999999995</v>
      </c>
      <c r="R9786" t="str">
        <f t="shared" si="763"/>
        <v>Em atraso</v>
      </c>
      <c r="S9786" s="5">
        <f t="shared" si="764"/>
        <v>1</v>
      </c>
    </row>
    <row r="9787" spans="1:19" x14ac:dyDescent="0.25">
      <c r="A9787">
        <v>9786</v>
      </c>
      <c r="B9787" s="1">
        <v>44559</v>
      </c>
      <c r="C9787" s="1">
        <v>44560</v>
      </c>
      <c r="D9787" s="1">
        <v>44580</v>
      </c>
      <c r="E9787" s="1">
        <v>44585</v>
      </c>
      <c r="F9787">
        <v>1</v>
      </c>
      <c r="G9787">
        <v>10</v>
      </c>
      <c r="H9787">
        <v>160</v>
      </c>
      <c r="I9787" s="6">
        <v>0</v>
      </c>
      <c r="J9787">
        <v>3</v>
      </c>
      <c r="K9787" t="str">
        <f>_xlfn.XLOOKUP(fCompras!F9787,dComprador!$A$2:$A$7,dComprador!$B$2:$B$7)</f>
        <v>Alon</v>
      </c>
      <c r="L9787" t="str">
        <f>_xlfn.XLOOKUP(J9787,dFornecedor!$A$2:$A$6,dFornecedor!$B$2:$B$6)</f>
        <v>StepUp</v>
      </c>
      <c r="M9787" t="str">
        <f>_xlfn.XLOOKUP(G9787,dMateriaPrima!$A$2:$A$12,dMateriaPrima!$B$2:$B$12)</f>
        <v>Pedra Britada</v>
      </c>
      <c r="N9787" s="2">
        <f>_xlfn.XLOOKUP(G9787,dMateriaPrima!$A$2:$A$12,dMateriaPrima!$C$2:$C$12)</f>
        <v>56</v>
      </c>
      <c r="O9787" s="3">
        <f t="shared" si="760"/>
        <v>8960</v>
      </c>
      <c r="P9787" s="4">
        <f t="shared" si="761"/>
        <v>0</v>
      </c>
      <c r="Q9787" s="3">
        <f t="shared" si="762"/>
        <v>8960</v>
      </c>
      <c r="R9787" t="str">
        <f t="shared" si="763"/>
        <v>Em atraso</v>
      </c>
      <c r="S9787" s="5">
        <f t="shared" si="764"/>
        <v>5</v>
      </c>
    </row>
    <row r="9788" spans="1:19" x14ac:dyDescent="0.25">
      <c r="A9788">
        <v>9787</v>
      </c>
      <c r="B9788" s="1">
        <v>44560</v>
      </c>
      <c r="C9788" s="1">
        <v>44560</v>
      </c>
      <c r="D9788" s="1">
        <v>44567</v>
      </c>
      <c r="E9788" s="1">
        <v>44570</v>
      </c>
      <c r="F9788">
        <v>4</v>
      </c>
      <c r="G9788">
        <v>7</v>
      </c>
      <c r="H9788">
        <v>65</v>
      </c>
      <c r="I9788" s="6">
        <v>0</v>
      </c>
      <c r="J9788">
        <v>2</v>
      </c>
      <c r="K9788" t="str">
        <f>_xlfn.XLOOKUP(fCompras!F9788,dComprador!$A$2:$A$7,dComprador!$B$2:$B$7)</f>
        <v>Lira</v>
      </c>
      <c r="L9788" t="str">
        <f>_xlfn.XLOOKUP(J9788,dFornecedor!$A$2:$A$6,dFornecedor!$B$2:$B$6)</f>
        <v>Minerva</v>
      </c>
      <c r="M9788" t="str">
        <f>_xlfn.XLOOKUP(G9788,dMateriaPrima!$A$2:$A$12,dMateriaPrima!$B$2:$B$12)</f>
        <v>Poliéster</v>
      </c>
      <c r="N9788" s="2">
        <f>_xlfn.XLOOKUP(G9788,dMateriaPrima!$A$2:$A$12,dMateriaPrima!$C$2:$C$12)</f>
        <v>8</v>
      </c>
      <c r="O9788" s="3">
        <f t="shared" si="760"/>
        <v>520</v>
      </c>
      <c r="P9788" s="4">
        <f t="shared" si="761"/>
        <v>0</v>
      </c>
      <c r="Q9788" s="3">
        <f t="shared" si="762"/>
        <v>520</v>
      </c>
      <c r="R9788" t="str">
        <f t="shared" si="763"/>
        <v>Em atraso</v>
      </c>
      <c r="S9788" s="5">
        <f t="shared" si="764"/>
        <v>3</v>
      </c>
    </row>
    <row r="9789" spans="1:19" x14ac:dyDescent="0.25">
      <c r="A9789">
        <v>9788</v>
      </c>
      <c r="B9789" s="1">
        <v>44560</v>
      </c>
      <c r="C9789" s="1">
        <v>44570</v>
      </c>
      <c r="D9789" s="1">
        <v>44570</v>
      </c>
      <c r="E9789" s="1">
        <v>44576</v>
      </c>
      <c r="F9789">
        <v>4</v>
      </c>
      <c r="G9789">
        <v>5</v>
      </c>
      <c r="H9789">
        <v>441</v>
      </c>
      <c r="I9789" s="6">
        <v>0</v>
      </c>
      <c r="J9789">
        <v>1</v>
      </c>
      <c r="K9789" t="str">
        <f>_xlfn.XLOOKUP(fCompras!F9789,dComprador!$A$2:$A$7,dComprador!$B$2:$B$7)</f>
        <v>Lira</v>
      </c>
      <c r="L9789" t="str">
        <f>_xlfn.XLOOKUP(J9789,dFornecedor!$A$2:$A$6,dFornecedor!$B$2:$B$6)</f>
        <v>NorthShore</v>
      </c>
      <c r="M9789" t="str">
        <f>_xlfn.XLOOKUP(G9789,dMateriaPrima!$A$2:$A$12,dMateriaPrima!$B$2:$B$12)</f>
        <v>Areia</v>
      </c>
      <c r="N9789" s="2">
        <f>_xlfn.XLOOKUP(G9789,dMateriaPrima!$A$2:$A$12,dMateriaPrima!$C$2:$C$12)</f>
        <v>3.59</v>
      </c>
      <c r="O9789" s="3">
        <f t="shared" si="760"/>
        <v>1583.1899999999998</v>
      </c>
      <c r="P9789" s="4">
        <f t="shared" si="761"/>
        <v>0</v>
      </c>
      <c r="Q9789" s="3">
        <f t="shared" si="762"/>
        <v>1583.1899999999998</v>
      </c>
      <c r="R9789" t="str">
        <f t="shared" si="763"/>
        <v>Em atraso</v>
      </c>
      <c r="S9789" s="5">
        <f t="shared" si="764"/>
        <v>6</v>
      </c>
    </row>
    <row r="9790" spans="1:19" x14ac:dyDescent="0.25">
      <c r="A9790">
        <v>9789</v>
      </c>
      <c r="B9790" s="1">
        <v>44560</v>
      </c>
      <c r="C9790" s="1">
        <v>44573</v>
      </c>
      <c r="D9790" s="1">
        <v>44573</v>
      </c>
      <c r="E9790" s="1">
        <v>44575</v>
      </c>
      <c r="F9790">
        <v>4</v>
      </c>
      <c r="G9790">
        <v>11</v>
      </c>
      <c r="H9790">
        <v>156</v>
      </c>
      <c r="I9790" s="6">
        <v>0</v>
      </c>
      <c r="J9790">
        <v>1</v>
      </c>
      <c r="K9790" t="str">
        <f>_xlfn.XLOOKUP(fCompras!F9790,dComprador!$A$2:$A$7,dComprador!$B$2:$B$7)</f>
        <v>Lira</v>
      </c>
      <c r="L9790" t="str">
        <f>_xlfn.XLOOKUP(J9790,dFornecedor!$A$2:$A$6,dFornecedor!$B$2:$B$6)</f>
        <v>NorthShore</v>
      </c>
      <c r="M9790" t="str">
        <f>_xlfn.XLOOKUP(G9790,dMateriaPrima!$A$2:$A$12,dMateriaPrima!$B$2:$B$12)</f>
        <v>Papel</v>
      </c>
      <c r="N9790" s="2">
        <f>_xlfn.XLOOKUP(G9790,dMateriaPrima!$A$2:$A$12,dMateriaPrima!$C$2:$C$12)</f>
        <v>9</v>
      </c>
      <c r="O9790" s="3">
        <f t="shared" si="760"/>
        <v>1404</v>
      </c>
      <c r="P9790" s="4">
        <f t="shared" si="761"/>
        <v>0</v>
      </c>
      <c r="Q9790" s="3">
        <f t="shared" si="762"/>
        <v>1404</v>
      </c>
      <c r="R9790" t="str">
        <f t="shared" si="763"/>
        <v>Em atraso</v>
      </c>
      <c r="S9790" s="5">
        <f t="shared" si="764"/>
        <v>2</v>
      </c>
    </row>
    <row r="9791" spans="1:19" x14ac:dyDescent="0.25">
      <c r="A9791">
        <v>9790</v>
      </c>
      <c r="B9791" s="1">
        <v>44560</v>
      </c>
      <c r="C9791" s="1">
        <v>44562</v>
      </c>
      <c r="D9791" s="1">
        <v>44567</v>
      </c>
      <c r="E9791" s="1">
        <v>44570</v>
      </c>
      <c r="F9791">
        <v>4</v>
      </c>
      <c r="G9791">
        <v>10</v>
      </c>
      <c r="H9791">
        <v>131</v>
      </c>
      <c r="I9791" s="6">
        <v>0</v>
      </c>
      <c r="J9791">
        <v>1</v>
      </c>
      <c r="K9791" t="str">
        <f>_xlfn.XLOOKUP(fCompras!F9791,dComprador!$A$2:$A$7,dComprador!$B$2:$B$7)</f>
        <v>Lira</v>
      </c>
      <c r="L9791" t="str">
        <f>_xlfn.XLOOKUP(J9791,dFornecedor!$A$2:$A$6,dFornecedor!$B$2:$B$6)</f>
        <v>NorthShore</v>
      </c>
      <c r="M9791" t="str">
        <f>_xlfn.XLOOKUP(G9791,dMateriaPrima!$A$2:$A$12,dMateriaPrima!$B$2:$B$12)</f>
        <v>Pedra Britada</v>
      </c>
      <c r="N9791" s="2">
        <f>_xlfn.XLOOKUP(G9791,dMateriaPrima!$A$2:$A$12,dMateriaPrima!$C$2:$C$12)</f>
        <v>56</v>
      </c>
      <c r="O9791" s="3">
        <f t="shared" si="760"/>
        <v>7336</v>
      </c>
      <c r="P9791" s="4">
        <f t="shared" si="761"/>
        <v>0</v>
      </c>
      <c r="Q9791" s="3">
        <f t="shared" si="762"/>
        <v>7336</v>
      </c>
      <c r="R9791" t="str">
        <f t="shared" si="763"/>
        <v>Em atraso</v>
      </c>
      <c r="S9791" s="5">
        <f t="shared" si="764"/>
        <v>3</v>
      </c>
    </row>
    <row r="9792" spans="1:19" x14ac:dyDescent="0.25">
      <c r="A9792">
        <v>9791</v>
      </c>
      <c r="B9792" s="1">
        <v>44560</v>
      </c>
      <c r="C9792" s="1">
        <v>44565</v>
      </c>
      <c r="D9792" s="1">
        <v>44580</v>
      </c>
      <c r="E9792" s="1">
        <v>44581</v>
      </c>
      <c r="F9792">
        <v>1</v>
      </c>
      <c r="G9792">
        <v>8</v>
      </c>
      <c r="H9792">
        <v>42</v>
      </c>
      <c r="I9792" s="6">
        <v>0</v>
      </c>
      <c r="J9792">
        <v>1</v>
      </c>
      <c r="K9792" t="str">
        <f>_xlfn.XLOOKUP(fCompras!F9792,dComprador!$A$2:$A$7,dComprador!$B$2:$B$7)</f>
        <v>Alon</v>
      </c>
      <c r="L9792" t="str">
        <f>_xlfn.XLOOKUP(J9792,dFornecedor!$A$2:$A$6,dFornecedor!$B$2:$B$6)</f>
        <v>NorthShore</v>
      </c>
      <c r="M9792" t="str">
        <f>_xlfn.XLOOKUP(G9792,dMateriaPrima!$A$2:$A$12,dMateriaPrima!$B$2:$B$12)</f>
        <v>Cimento</v>
      </c>
      <c r="N9792" s="2">
        <f>_xlfn.XLOOKUP(G9792,dMateriaPrima!$A$2:$A$12,dMateriaPrima!$C$2:$C$12)</f>
        <v>23</v>
      </c>
      <c r="O9792" s="3">
        <f t="shared" si="760"/>
        <v>966</v>
      </c>
      <c r="P9792" s="4">
        <f t="shared" si="761"/>
        <v>0</v>
      </c>
      <c r="Q9792" s="3">
        <f t="shared" si="762"/>
        <v>966</v>
      </c>
      <c r="R9792" t="str">
        <f t="shared" si="763"/>
        <v>Em atraso</v>
      </c>
      <c r="S9792" s="5">
        <f t="shared" si="764"/>
        <v>1</v>
      </c>
    </row>
    <row r="9793" spans="1:19" x14ac:dyDescent="0.25">
      <c r="A9793">
        <v>9792</v>
      </c>
      <c r="B9793" s="1">
        <v>44560</v>
      </c>
      <c r="C9793" s="1">
        <v>44571</v>
      </c>
      <c r="D9793" s="1">
        <v>44580</v>
      </c>
      <c r="E9793" s="1">
        <v>44583</v>
      </c>
      <c r="F9793">
        <v>1</v>
      </c>
      <c r="G9793">
        <v>5</v>
      </c>
      <c r="H9793">
        <v>202</v>
      </c>
      <c r="I9793" s="6">
        <v>0</v>
      </c>
      <c r="J9793">
        <v>1</v>
      </c>
      <c r="K9793" t="str">
        <f>_xlfn.XLOOKUP(fCompras!F9793,dComprador!$A$2:$A$7,dComprador!$B$2:$B$7)</f>
        <v>Alon</v>
      </c>
      <c r="L9793" t="str">
        <f>_xlfn.XLOOKUP(J9793,dFornecedor!$A$2:$A$6,dFornecedor!$B$2:$B$6)</f>
        <v>NorthShore</v>
      </c>
      <c r="M9793" t="str">
        <f>_xlfn.XLOOKUP(G9793,dMateriaPrima!$A$2:$A$12,dMateriaPrima!$B$2:$B$12)</f>
        <v>Areia</v>
      </c>
      <c r="N9793" s="2">
        <f>_xlfn.XLOOKUP(G9793,dMateriaPrima!$A$2:$A$12,dMateriaPrima!$C$2:$C$12)</f>
        <v>3.59</v>
      </c>
      <c r="O9793" s="3">
        <f t="shared" si="760"/>
        <v>725.18</v>
      </c>
      <c r="P9793" s="4">
        <f t="shared" si="761"/>
        <v>0</v>
      </c>
      <c r="Q9793" s="3">
        <f t="shared" si="762"/>
        <v>725.18</v>
      </c>
      <c r="R9793" t="str">
        <f t="shared" si="763"/>
        <v>Em atraso</v>
      </c>
      <c r="S9793" s="5">
        <f t="shared" si="764"/>
        <v>3</v>
      </c>
    </row>
    <row r="9794" spans="1:19" x14ac:dyDescent="0.25">
      <c r="A9794">
        <v>9793</v>
      </c>
      <c r="B9794" s="1">
        <v>44560</v>
      </c>
      <c r="C9794" s="1">
        <v>44569</v>
      </c>
      <c r="D9794" s="1">
        <v>44579</v>
      </c>
      <c r="E9794" s="1">
        <v>44583</v>
      </c>
      <c r="F9794">
        <v>1</v>
      </c>
      <c r="G9794">
        <v>8</v>
      </c>
      <c r="H9794">
        <v>21</v>
      </c>
      <c r="I9794" s="6">
        <v>0</v>
      </c>
      <c r="J9794">
        <v>3</v>
      </c>
      <c r="K9794" t="str">
        <f>_xlfn.XLOOKUP(fCompras!F9794,dComprador!$A$2:$A$7,dComprador!$B$2:$B$7)</f>
        <v>Alon</v>
      </c>
      <c r="L9794" t="str">
        <f>_xlfn.XLOOKUP(J9794,dFornecedor!$A$2:$A$6,dFornecedor!$B$2:$B$6)</f>
        <v>StepUp</v>
      </c>
      <c r="M9794" t="str">
        <f>_xlfn.XLOOKUP(G9794,dMateriaPrima!$A$2:$A$12,dMateriaPrima!$B$2:$B$12)</f>
        <v>Cimento</v>
      </c>
      <c r="N9794" s="2">
        <f>_xlfn.XLOOKUP(G9794,dMateriaPrima!$A$2:$A$12,dMateriaPrima!$C$2:$C$12)</f>
        <v>23</v>
      </c>
      <c r="O9794" s="3">
        <f t="shared" si="760"/>
        <v>483</v>
      </c>
      <c r="P9794" s="4">
        <f t="shared" si="761"/>
        <v>0</v>
      </c>
      <c r="Q9794" s="3">
        <f t="shared" si="762"/>
        <v>483</v>
      </c>
      <c r="R9794" t="str">
        <f t="shared" si="763"/>
        <v>Em atraso</v>
      </c>
      <c r="S9794" s="5">
        <f t="shared" si="764"/>
        <v>4</v>
      </c>
    </row>
    <row r="9795" spans="1:19" x14ac:dyDescent="0.25">
      <c r="A9795">
        <v>9794</v>
      </c>
      <c r="B9795" s="1">
        <v>44560</v>
      </c>
      <c r="C9795" s="1">
        <v>44561</v>
      </c>
      <c r="D9795" s="1">
        <v>44592</v>
      </c>
      <c r="E9795" s="1">
        <v>44594</v>
      </c>
      <c r="F9795">
        <v>1</v>
      </c>
      <c r="G9795">
        <v>1</v>
      </c>
      <c r="H9795">
        <v>167</v>
      </c>
      <c r="I9795" s="6">
        <v>0</v>
      </c>
      <c r="J9795">
        <v>3</v>
      </c>
      <c r="K9795" t="str">
        <f>_xlfn.XLOOKUP(fCompras!F9795,dComprador!$A$2:$A$7,dComprador!$B$2:$B$7)</f>
        <v>Alon</v>
      </c>
      <c r="L9795" t="str">
        <f>_xlfn.XLOOKUP(J9795,dFornecedor!$A$2:$A$6,dFornecedor!$B$2:$B$6)</f>
        <v>StepUp</v>
      </c>
      <c r="M9795" t="str">
        <f>_xlfn.XLOOKUP(G9795,dMateriaPrima!$A$2:$A$12,dMateriaPrima!$B$2:$B$12)</f>
        <v>Tecido</v>
      </c>
      <c r="N9795" s="2">
        <f>_xlfn.XLOOKUP(G9795,dMateriaPrima!$A$2:$A$12,dMateriaPrima!$C$2:$C$12)</f>
        <v>18</v>
      </c>
      <c r="O9795" s="3">
        <f t="shared" ref="O9795:O9810" si="765">PRODUCT(H9795,N9795)</f>
        <v>3006</v>
      </c>
      <c r="P9795" s="4">
        <f t="shared" ref="P9795:P9810" si="766">PRODUCT(O9795,I9795)</f>
        <v>0</v>
      </c>
      <c r="Q9795" s="3">
        <f t="shared" ref="Q9795:Q9810" si="767">O9795-P9795</f>
        <v>3006</v>
      </c>
      <c r="R9795" t="str">
        <f t="shared" ref="R9795:R9810" si="768">IF(E9795&lt;=D9795,"No prazo",IF(E9795&gt;D9795,"Em atraso"))</f>
        <v>Em atraso</v>
      </c>
      <c r="S9795" s="5">
        <f t="shared" ref="S9795:S9810" si="769">IF(E9795 &gt;D9795, E9795-D9795,0)</f>
        <v>2</v>
      </c>
    </row>
    <row r="9796" spans="1:19" x14ac:dyDescent="0.25">
      <c r="A9796">
        <v>9795</v>
      </c>
      <c r="B9796" s="1">
        <v>44560</v>
      </c>
      <c r="C9796" s="1">
        <v>44569</v>
      </c>
      <c r="D9796" s="1">
        <v>44594</v>
      </c>
      <c r="E9796" s="1">
        <v>44594</v>
      </c>
      <c r="F9796">
        <v>1</v>
      </c>
      <c r="G9796">
        <v>5</v>
      </c>
      <c r="H9796">
        <v>18</v>
      </c>
      <c r="I9796" s="6">
        <v>0.22</v>
      </c>
      <c r="J9796">
        <v>2</v>
      </c>
      <c r="K9796" t="str">
        <f>_xlfn.XLOOKUP(fCompras!F9796,dComprador!$A$2:$A$7,dComprador!$B$2:$B$7)</f>
        <v>Alon</v>
      </c>
      <c r="L9796" t="str">
        <f>_xlfn.XLOOKUP(J9796,dFornecedor!$A$2:$A$6,dFornecedor!$B$2:$B$6)</f>
        <v>Minerva</v>
      </c>
      <c r="M9796" t="str">
        <f>_xlfn.XLOOKUP(G9796,dMateriaPrima!$A$2:$A$12,dMateriaPrima!$B$2:$B$12)</f>
        <v>Areia</v>
      </c>
      <c r="N9796" s="2">
        <f>_xlfn.XLOOKUP(G9796,dMateriaPrima!$A$2:$A$12,dMateriaPrima!$C$2:$C$12)</f>
        <v>3.59</v>
      </c>
      <c r="O9796" s="3">
        <f t="shared" si="765"/>
        <v>64.62</v>
      </c>
      <c r="P9796" s="4">
        <f t="shared" si="766"/>
        <v>14.216400000000002</v>
      </c>
      <c r="Q9796" s="3">
        <f t="shared" si="767"/>
        <v>50.403600000000004</v>
      </c>
      <c r="R9796" t="str">
        <f t="shared" si="768"/>
        <v>No prazo</v>
      </c>
      <c r="S9796" s="5">
        <f t="shared" si="769"/>
        <v>0</v>
      </c>
    </row>
    <row r="9797" spans="1:19" x14ac:dyDescent="0.25">
      <c r="A9797">
        <v>9796</v>
      </c>
      <c r="B9797" s="1">
        <v>44560</v>
      </c>
      <c r="C9797" s="1">
        <v>44560</v>
      </c>
      <c r="D9797" s="1">
        <v>44582</v>
      </c>
      <c r="E9797" s="1">
        <v>44583</v>
      </c>
      <c r="F9797">
        <v>1</v>
      </c>
      <c r="G9797">
        <v>6</v>
      </c>
      <c r="H9797">
        <v>287</v>
      </c>
      <c r="I9797" s="6">
        <v>0</v>
      </c>
      <c r="J9797">
        <v>5</v>
      </c>
      <c r="K9797" t="str">
        <f>_xlfn.XLOOKUP(fCompras!F9797,dComprador!$A$2:$A$7,dComprador!$B$2:$B$7)</f>
        <v>Alon</v>
      </c>
      <c r="L9797" t="str">
        <f>_xlfn.XLOOKUP(J9797,dFornecedor!$A$2:$A$6,dFornecedor!$B$2:$B$6)</f>
        <v>Atlas</v>
      </c>
      <c r="M9797" t="str">
        <f>_xlfn.XLOOKUP(G9797,dMateriaPrima!$A$2:$A$12,dMateriaPrima!$B$2:$B$12)</f>
        <v>Fio Algodão</v>
      </c>
      <c r="N9797" s="2">
        <f>_xlfn.XLOOKUP(G9797,dMateriaPrima!$A$2:$A$12,dMateriaPrima!$C$2:$C$12)</f>
        <v>55.9</v>
      </c>
      <c r="O9797" s="3">
        <f t="shared" si="765"/>
        <v>16043.3</v>
      </c>
      <c r="P9797" s="4">
        <f t="shared" si="766"/>
        <v>0</v>
      </c>
      <c r="Q9797" s="3">
        <f t="shared" si="767"/>
        <v>16043.3</v>
      </c>
      <c r="R9797" t="str">
        <f t="shared" si="768"/>
        <v>Em atraso</v>
      </c>
      <c r="S9797" s="5">
        <f t="shared" si="769"/>
        <v>1</v>
      </c>
    </row>
    <row r="9798" spans="1:19" x14ac:dyDescent="0.25">
      <c r="A9798">
        <v>9797</v>
      </c>
      <c r="B9798" s="1">
        <v>44561</v>
      </c>
      <c r="C9798" s="1">
        <v>44569</v>
      </c>
      <c r="D9798" s="1">
        <v>44571</v>
      </c>
      <c r="E9798" s="1">
        <v>44572</v>
      </c>
      <c r="F9798">
        <v>4</v>
      </c>
      <c r="G9798">
        <v>11</v>
      </c>
      <c r="H9798">
        <v>53</v>
      </c>
      <c r="I9798" s="6">
        <v>0</v>
      </c>
      <c r="J9798">
        <v>2</v>
      </c>
      <c r="K9798" t="str">
        <f>_xlfn.XLOOKUP(fCompras!F9798,dComprador!$A$2:$A$7,dComprador!$B$2:$B$7)</f>
        <v>Lira</v>
      </c>
      <c r="L9798" t="str">
        <f>_xlfn.XLOOKUP(J9798,dFornecedor!$A$2:$A$6,dFornecedor!$B$2:$B$6)</f>
        <v>Minerva</v>
      </c>
      <c r="M9798" t="str">
        <f>_xlfn.XLOOKUP(G9798,dMateriaPrima!$A$2:$A$12,dMateriaPrima!$B$2:$B$12)</f>
        <v>Papel</v>
      </c>
      <c r="N9798" s="2">
        <f>_xlfn.XLOOKUP(G9798,dMateriaPrima!$A$2:$A$12,dMateriaPrima!$C$2:$C$12)</f>
        <v>9</v>
      </c>
      <c r="O9798" s="3">
        <f t="shared" si="765"/>
        <v>477</v>
      </c>
      <c r="P9798" s="4">
        <f t="shared" si="766"/>
        <v>0</v>
      </c>
      <c r="Q9798" s="3">
        <f t="shared" si="767"/>
        <v>477</v>
      </c>
      <c r="R9798" t="str">
        <f t="shared" si="768"/>
        <v>Em atraso</v>
      </c>
      <c r="S9798" s="5">
        <f t="shared" si="769"/>
        <v>1</v>
      </c>
    </row>
    <row r="9799" spans="1:19" x14ac:dyDescent="0.25">
      <c r="A9799">
        <v>9798</v>
      </c>
      <c r="B9799" s="1">
        <v>44561</v>
      </c>
      <c r="C9799" s="1">
        <v>44562</v>
      </c>
      <c r="D9799" s="1">
        <v>44568</v>
      </c>
      <c r="E9799" s="1">
        <v>44564</v>
      </c>
      <c r="F9799">
        <v>4</v>
      </c>
      <c r="G9799">
        <v>3</v>
      </c>
      <c r="H9799">
        <v>226</v>
      </c>
      <c r="I9799" s="6">
        <v>0</v>
      </c>
      <c r="J9799">
        <v>3</v>
      </c>
      <c r="K9799" t="str">
        <f>_xlfn.XLOOKUP(fCompras!F9799,dComprador!$A$2:$A$7,dComprador!$B$2:$B$7)</f>
        <v>Lira</v>
      </c>
      <c r="L9799" t="str">
        <f>_xlfn.XLOOKUP(J9799,dFornecedor!$A$2:$A$6,dFornecedor!$B$2:$B$6)</f>
        <v>StepUp</v>
      </c>
      <c r="M9799" t="str">
        <f>_xlfn.XLOOKUP(G9799,dMateriaPrima!$A$2:$A$12,dMateriaPrima!$B$2:$B$12)</f>
        <v>Barra Metal</v>
      </c>
      <c r="N9799" s="2">
        <f>_xlfn.XLOOKUP(G9799,dMateriaPrima!$A$2:$A$12,dMateriaPrima!$C$2:$C$12)</f>
        <v>565</v>
      </c>
      <c r="O9799" s="3">
        <f t="shared" si="765"/>
        <v>127690</v>
      </c>
      <c r="P9799" s="4">
        <f t="shared" si="766"/>
        <v>0</v>
      </c>
      <c r="Q9799" s="3">
        <f t="shared" si="767"/>
        <v>127690</v>
      </c>
      <c r="R9799" t="str">
        <f t="shared" si="768"/>
        <v>No prazo</v>
      </c>
      <c r="S9799" s="5">
        <f t="shared" si="769"/>
        <v>0</v>
      </c>
    </row>
    <row r="9800" spans="1:19" x14ac:dyDescent="0.25">
      <c r="A9800">
        <v>9799</v>
      </c>
      <c r="B9800" s="1">
        <v>44561</v>
      </c>
      <c r="C9800" s="1">
        <v>44562</v>
      </c>
      <c r="D9800" s="1">
        <v>44568</v>
      </c>
      <c r="E9800" s="1">
        <v>44569</v>
      </c>
      <c r="F9800">
        <v>4</v>
      </c>
      <c r="G9800">
        <v>7</v>
      </c>
      <c r="H9800">
        <v>446</v>
      </c>
      <c r="I9800" s="6">
        <v>0</v>
      </c>
      <c r="J9800">
        <v>3</v>
      </c>
      <c r="K9800" t="str">
        <f>_xlfn.XLOOKUP(fCompras!F9800,dComprador!$A$2:$A$7,dComprador!$B$2:$B$7)</f>
        <v>Lira</v>
      </c>
      <c r="L9800" t="str">
        <f>_xlfn.XLOOKUP(J9800,dFornecedor!$A$2:$A$6,dFornecedor!$B$2:$B$6)</f>
        <v>StepUp</v>
      </c>
      <c r="M9800" t="str">
        <f>_xlfn.XLOOKUP(G9800,dMateriaPrima!$A$2:$A$12,dMateriaPrima!$B$2:$B$12)</f>
        <v>Poliéster</v>
      </c>
      <c r="N9800" s="2">
        <f>_xlfn.XLOOKUP(G9800,dMateriaPrima!$A$2:$A$12,dMateriaPrima!$C$2:$C$12)</f>
        <v>8</v>
      </c>
      <c r="O9800" s="3">
        <f t="shared" si="765"/>
        <v>3568</v>
      </c>
      <c r="P9800" s="4">
        <f t="shared" si="766"/>
        <v>0</v>
      </c>
      <c r="Q9800" s="3">
        <f t="shared" si="767"/>
        <v>3568</v>
      </c>
      <c r="R9800" t="str">
        <f t="shared" si="768"/>
        <v>Em atraso</v>
      </c>
      <c r="S9800" s="5">
        <f t="shared" si="769"/>
        <v>1</v>
      </c>
    </row>
    <row r="9801" spans="1:19" x14ac:dyDescent="0.25">
      <c r="A9801">
        <v>9800</v>
      </c>
      <c r="B9801" s="1">
        <v>44561</v>
      </c>
      <c r="C9801" s="1">
        <v>44570</v>
      </c>
      <c r="D9801" s="1">
        <v>44572</v>
      </c>
      <c r="E9801" s="1">
        <v>44578</v>
      </c>
      <c r="F9801">
        <v>4</v>
      </c>
      <c r="G9801">
        <v>9</v>
      </c>
      <c r="H9801">
        <v>35</v>
      </c>
      <c r="I9801" s="6">
        <v>0.22</v>
      </c>
      <c r="J9801">
        <v>2</v>
      </c>
      <c r="K9801" t="str">
        <f>_xlfn.XLOOKUP(fCompras!F9801,dComprador!$A$2:$A$7,dComprador!$B$2:$B$7)</f>
        <v>Lira</v>
      </c>
      <c r="L9801" t="str">
        <f>_xlfn.XLOOKUP(J9801,dFornecedor!$A$2:$A$6,dFornecedor!$B$2:$B$6)</f>
        <v>Minerva</v>
      </c>
      <c r="M9801" t="str">
        <f>_xlfn.XLOOKUP(G9801,dMateriaPrima!$A$2:$A$12,dMateriaPrima!$B$2:$B$12)</f>
        <v>Couro</v>
      </c>
      <c r="N9801" s="2">
        <f>_xlfn.XLOOKUP(G9801,dMateriaPrima!$A$2:$A$12,dMateriaPrima!$C$2:$C$12)</f>
        <v>4.4000000000000004</v>
      </c>
      <c r="O9801" s="3">
        <f t="shared" si="765"/>
        <v>154</v>
      </c>
      <c r="P9801" s="4">
        <f t="shared" si="766"/>
        <v>33.880000000000003</v>
      </c>
      <c r="Q9801" s="3">
        <f t="shared" si="767"/>
        <v>120.12</v>
      </c>
      <c r="R9801" t="str">
        <f t="shared" si="768"/>
        <v>Em atraso</v>
      </c>
      <c r="S9801" s="5">
        <f t="shared" si="769"/>
        <v>6</v>
      </c>
    </row>
    <row r="9802" spans="1:19" x14ac:dyDescent="0.25">
      <c r="A9802">
        <v>9801</v>
      </c>
      <c r="B9802" s="1">
        <v>44561</v>
      </c>
      <c r="C9802" s="1">
        <v>44569</v>
      </c>
      <c r="D9802" s="1">
        <v>44572</v>
      </c>
      <c r="E9802" s="1">
        <v>44574</v>
      </c>
      <c r="F9802">
        <v>4</v>
      </c>
      <c r="G9802">
        <v>5</v>
      </c>
      <c r="H9802">
        <v>316</v>
      </c>
      <c r="I9802" s="6">
        <v>0</v>
      </c>
      <c r="J9802">
        <v>2</v>
      </c>
      <c r="K9802" t="str">
        <f>_xlfn.XLOOKUP(fCompras!F9802,dComprador!$A$2:$A$7,dComprador!$B$2:$B$7)</f>
        <v>Lira</v>
      </c>
      <c r="L9802" t="str">
        <f>_xlfn.XLOOKUP(J9802,dFornecedor!$A$2:$A$6,dFornecedor!$B$2:$B$6)</f>
        <v>Minerva</v>
      </c>
      <c r="M9802" t="str">
        <f>_xlfn.XLOOKUP(G9802,dMateriaPrima!$A$2:$A$12,dMateriaPrima!$B$2:$B$12)</f>
        <v>Areia</v>
      </c>
      <c r="N9802" s="2">
        <f>_xlfn.XLOOKUP(G9802,dMateriaPrima!$A$2:$A$12,dMateriaPrima!$C$2:$C$12)</f>
        <v>3.59</v>
      </c>
      <c r="O9802" s="3">
        <f t="shared" si="765"/>
        <v>1134.44</v>
      </c>
      <c r="P9802" s="4">
        <f t="shared" si="766"/>
        <v>0</v>
      </c>
      <c r="Q9802" s="3">
        <f t="shared" si="767"/>
        <v>1134.44</v>
      </c>
      <c r="R9802" t="str">
        <f t="shared" si="768"/>
        <v>Em atraso</v>
      </c>
      <c r="S9802" s="5">
        <f t="shared" si="769"/>
        <v>2</v>
      </c>
    </row>
    <row r="9803" spans="1:19" x14ac:dyDescent="0.25">
      <c r="A9803">
        <v>9802</v>
      </c>
      <c r="B9803" s="1">
        <v>44561</v>
      </c>
      <c r="C9803" s="1">
        <v>44566</v>
      </c>
      <c r="D9803" s="1">
        <v>44580</v>
      </c>
      <c r="E9803" s="1">
        <v>44584</v>
      </c>
      <c r="F9803">
        <v>1</v>
      </c>
      <c r="G9803">
        <v>7</v>
      </c>
      <c r="H9803">
        <v>189</v>
      </c>
      <c r="I9803" s="6">
        <v>0</v>
      </c>
      <c r="J9803">
        <v>4</v>
      </c>
      <c r="K9803" t="str">
        <f>_xlfn.XLOOKUP(fCompras!F9803,dComprador!$A$2:$A$7,dComprador!$B$2:$B$7)</f>
        <v>Alon</v>
      </c>
      <c r="L9803" t="str">
        <f>_xlfn.XLOOKUP(J9803,dFornecedor!$A$2:$A$6,dFornecedor!$B$2:$B$6)</f>
        <v>AlphaOmega</v>
      </c>
      <c r="M9803" t="str">
        <f>_xlfn.XLOOKUP(G9803,dMateriaPrima!$A$2:$A$12,dMateriaPrima!$B$2:$B$12)</f>
        <v>Poliéster</v>
      </c>
      <c r="N9803" s="2">
        <f>_xlfn.XLOOKUP(G9803,dMateriaPrima!$A$2:$A$12,dMateriaPrima!$C$2:$C$12)</f>
        <v>8</v>
      </c>
      <c r="O9803" s="3">
        <f t="shared" si="765"/>
        <v>1512</v>
      </c>
      <c r="P9803" s="4">
        <f t="shared" si="766"/>
        <v>0</v>
      </c>
      <c r="Q9803" s="3">
        <f t="shared" si="767"/>
        <v>1512</v>
      </c>
      <c r="R9803" t="str">
        <f t="shared" si="768"/>
        <v>Em atraso</v>
      </c>
      <c r="S9803" s="5">
        <f t="shared" si="769"/>
        <v>4</v>
      </c>
    </row>
    <row r="9804" spans="1:19" x14ac:dyDescent="0.25">
      <c r="A9804">
        <v>9803</v>
      </c>
      <c r="B9804" s="1">
        <v>44561</v>
      </c>
      <c r="C9804" s="1">
        <v>44565</v>
      </c>
      <c r="D9804" s="1">
        <v>44581</v>
      </c>
      <c r="E9804" s="1">
        <v>44582</v>
      </c>
      <c r="F9804">
        <v>1</v>
      </c>
      <c r="G9804">
        <v>11</v>
      </c>
      <c r="H9804">
        <v>257</v>
      </c>
      <c r="I9804" s="6">
        <v>0</v>
      </c>
      <c r="J9804">
        <v>1</v>
      </c>
      <c r="K9804" t="str">
        <f>_xlfn.XLOOKUP(fCompras!F9804,dComprador!$A$2:$A$7,dComprador!$B$2:$B$7)</f>
        <v>Alon</v>
      </c>
      <c r="L9804" t="str">
        <f>_xlfn.XLOOKUP(J9804,dFornecedor!$A$2:$A$6,dFornecedor!$B$2:$B$6)</f>
        <v>NorthShore</v>
      </c>
      <c r="M9804" t="str">
        <f>_xlfn.XLOOKUP(G9804,dMateriaPrima!$A$2:$A$12,dMateriaPrima!$B$2:$B$12)</f>
        <v>Papel</v>
      </c>
      <c r="N9804" s="2">
        <f>_xlfn.XLOOKUP(G9804,dMateriaPrima!$A$2:$A$12,dMateriaPrima!$C$2:$C$12)</f>
        <v>9</v>
      </c>
      <c r="O9804" s="3">
        <f t="shared" si="765"/>
        <v>2313</v>
      </c>
      <c r="P9804" s="4">
        <f t="shared" si="766"/>
        <v>0</v>
      </c>
      <c r="Q9804" s="3">
        <f t="shared" si="767"/>
        <v>2313</v>
      </c>
      <c r="R9804" t="str">
        <f t="shared" si="768"/>
        <v>Em atraso</v>
      </c>
      <c r="S9804" s="5">
        <f t="shared" si="769"/>
        <v>1</v>
      </c>
    </row>
    <row r="9805" spans="1:19" x14ac:dyDescent="0.25">
      <c r="A9805">
        <v>9804</v>
      </c>
      <c r="B9805" s="1">
        <v>44561</v>
      </c>
      <c r="C9805" s="1">
        <v>44569</v>
      </c>
      <c r="D9805" s="1">
        <v>44593</v>
      </c>
      <c r="E9805" s="1">
        <v>44594</v>
      </c>
      <c r="F9805">
        <v>1</v>
      </c>
      <c r="G9805">
        <v>9</v>
      </c>
      <c r="H9805">
        <v>302</v>
      </c>
      <c r="I9805" s="6">
        <v>0</v>
      </c>
      <c r="J9805">
        <v>2</v>
      </c>
      <c r="K9805" t="str">
        <f>_xlfn.XLOOKUP(fCompras!F9805,dComprador!$A$2:$A$7,dComprador!$B$2:$B$7)</f>
        <v>Alon</v>
      </c>
      <c r="L9805" t="str">
        <f>_xlfn.XLOOKUP(J9805,dFornecedor!$A$2:$A$6,dFornecedor!$B$2:$B$6)</f>
        <v>Minerva</v>
      </c>
      <c r="M9805" t="str">
        <f>_xlfn.XLOOKUP(G9805,dMateriaPrima!$A$2:$A$12,dMateriaPrima!$B$2:$B$12)</f>
        <v>Couro</v>
      </c>
      <c r="N9805" s="2">
        <f>_xlfn.XLOOKUP(G9805,dMateriaPrima!$A$2:$A$12,dMateriaPrima!$C$2:$C$12)</f>
        <v>4.4000000000000004</v>
      </c>
      <c r="O9805" s="3">
        <f t="shared" si="765"/>
        <v>1328.8000000000002</v>
      </c>
      <c r="P9805" s="4">
        <f t="shared" si="766"/>
        <v>0</v>
      </c>
      <c r="Q9805" s="3">
        <f t="shared" si="767"/>
        <v>1328.8000000000002</v>
      </c>
      <c r="R9805" t="str">
        <f t="shared" si="768"/>
        <v>Em atraso</v>
      </c>
      <c r="S9805" s="5">
        <f t="shared" si="769"/>
        <v>1</v>
      </c>
    </row>
    <row r="9806" spans="1:19" x14ac:dyDescent="0.25">
      <c r="A9806">
        <v>9805</v>
      </c>
      <c r="B9806" s="1">
        <v>44561</v>
      </c>
      <c r="C9806" s="1">
        <v>44569</v>
      </c>
      <c r="D9806" s="1">
        <v>44583</v>
      </c>
      <c r="E9806" s="1">
        <v>44583</v>
      </c>
      <c r="F9806">
        <v>1</v>
      </c>
      <c r="G9806">
        <v>4</v>
      </c>
      <c r="H9806">
        <v>69</v>
      </c>
      <c r="I9806" s="6">
        <v>0</v>
      </c>
      <c r="J9806">
        <v>3</v>
      </c>
      <c r="K9806" t="str">
        <f>_xlfn.XLOOKUP(fCompras!F9806,dComprador!$A$2:$A$7,dComprador!$B$2:$B$7)</f>
        <v>Alon</v>
      </c>
      <c r="L9806" t="str">
        <f>_xlfn.XLOOKUP(J9806,dFornecedor!$A$2:$A$6,dFornecedor!$B$2:$B$6)</f>
        <v>StepUp</v>
      </c>
      <c r="M9806" t="str">
        <f>_xlfn.XLOOKUP(G9806,dMateriaPrima!$A$2:$A$12,dMateriaPrima!$B$2:$B$12)</f>
        <v>Madeira</v>
      </c>
      <c r="N9806" s="2">
        <f>_xlfn.XLOOKUP(G9806,dMateriaPrima!$A$2:$A$12,dMateriaPrima!$C$2:$C$12)</f>
        <v>168</v>
      </c>
      <c r="O9806" s="3">
        <f t="shared" si="765"/>
        <v>11592</v>
      </c>
      <c r="P9806" s="4">
        <f t="shared" si="766"/>
        <v>0</v>
      </c>
      <c r="Q9806" s="3">
        <f t="shared" si="767"/>
        <v>11592</v>
      </c>
      <c r="R9806" t="str">
        <f t="shared" si="768"/>
        <v>No prazo</v>
      </c>
      <c r="S9806" s="5">
        <f t="shared" si="769"/>
        <v>0</v>
      </c>
    </row>
    <row r="9807" spans="1:19" x14ac:dyDescent="0.25">
      <c r="A9807">
        <v>9806</v>
      </c>
      <c r="B9807" s="1">
        <v>44562</v>
      </c>
      <c r="C9807" s="1">
        <v>44564</v>
      </c>
      <c r="D9807" s="1">
        <v>44569</v>
      </c>
      <c r="E9807" s="1">
        <v>44564</v>
      </c>
      <c r="F9807">
        <v>4</v>
      </c>
      <c r="G9807">
        <v>1</v>
      </c>
      <c r="H9807">
        <v>63</v>
      </c>
      <c r="I9807" s="6">
        <v>0</v>
      </c>
      <c r="J9807">
        <v>1</v>
      </c>
      <c r="K9807" t="str">
        <f>_xlfn.XLOOKUP(fCompras!F9807,dComprador!$A$2:$A$7,dComprador!$B$2:$B$7)</f>
        <v>Lira</v>
      </c>
      <c r="L9807" t="str">
        <f>_xlfn.XLOOKUP(J9807,dFornecedor!$A$2:$A$6,dFornecedor!$B$2:$B$6)</f>
        <v>NorthShore</v>
      </c>
      <c r="M9807" t="str">
        <f>_xlfn.XLOOKUP(G9807,dMateriaPrima!$A$2:$A$12,dMateriaPrima!$B$2:$B$12)</f>
        <v>Tecido</v>
      </c>
      <c r="N9807" s="2">
        <f>_xlfn.XLOOKUP(G9807,dMateriaPrima!$A$2:$A$12,dMateriaPrima!$C$2:$C$12)</f>
        <v>18</v>
      </c>
      <c r="O9807" s="3">
        <f t="shared" si="765"/>
        <v>1134</v>
      </c>
      <c r="P9807" s="4">
        <f t="shared" si="766"/>
        <v>0</v>
      </c>
      <c r="Q9807" s="3">
        <f t="shared" si="767"/>
        <v>1134</v>
      </c>
      <c r="R9807" t="str">
        <f t="shared" si="768"/>
        <v>No prazo</v>
      </c>
      <c r="S9807" s="5">
        <f t="shared" si="769"/>
        <v>0</v>
      </c>
    </row>
    <row r="9808" spans="1:19" x14ac:dyDescent="0.25">
      <c r="A9808">
        <v>9807</v>
      </c>
      <c r="B9808" s="1">
        <v>44562</v>
      </c>
      <c r="C9808" s="1">
        <v>44570</v>
      </c>
      <c r="D9808" s="1">
        <v>44571</v>
      </c>
      <c r="E9808" s="1">
        <v>44573</v>
      </c>
      <c r="F9808">
        <v>4</v>
      </c>
      <c r="G9808">
        <v>4</v>
      </c>
      <c r="H9808">
        <v>27</v>
      </c>
      <c r="I9808" s="6">
        <v>0</v>
      </c>
      <c r="J9808">
        <v>3</v>
      </c>
      <c r="K9808" t="str">
        <f>_xlfn.XLOOKUP(fCompras!F9808,dComprador!$A$2:$A$7,dComprador!$B$2:$B$7)</f>
        <v>Lira</v>
      </c>
      <c r="L9808" t="str">
        <f>_xlfn.XLOOKUP(J9808,dFornecedor!$A$2:$A$6,dFornecedor!$B$2:$B$6)</f>
        <v>StepUp</v>
      </c>
      <c r="M9808" t="str">
        <f>_xlfn.XLOOKUP(G9808,dMateriaPrima!$A$2:$A$12,dMateriaPrima!$B$2:$B$12)</f>
        <v>Madeira</v>
      </c>
      <c r="N9808" s="2">
        <f>_xlfn.XLOOKUP(G9808,dMateriaPrima!$A$2:$A$12,dMateriaPrima!$C$2:$C$12)</f>
        <v>168</v>
      </c>
      <c r="O9808" s="3">
        <f t="shared" si="765"/>
        <v>4536</v>
      </c>
      <c r="P9808" s="4">
        <f t="shared" si="766"/>
        <v>0</v>
      </c>
      <c r="Q9808" s="3">
        <f t="shared" si="767"/>
        <v>4536</v>
      </c>
      <c r="R9808" t="str">
        <f t="shared" si="768"/>
        <v>Em atraso</v>
      </c>
      <c r="S9808" s="5">
        <f t="shared" si="769"/>
        <v>2</v>
      </c>
    </row>
    <row r="9809" spans="1:19" x14ac:dyDescent="0.25">
      <c r="A9809">
        <v>9808</v>
      </c>
      <c r="B9809" s="1">
        <v>44562</v>
      </c>
      <c r="C9809" s="1">
        <v>44564</v>
      </c>
      <c r="D9809" s="1">
        <v>44568</v>
      </c>
      <c r="E9809" s="1">
        <v>44571</v>
      </c>
      <c r="F9809">
        <v>4</v>
      </c>
      <c r="G9809">
        <v>7</v>
      </c>
      <c r="H9809">
        <v>298</v>
      </c>
      <c r="I9809" s="6">
        <v>0</v>
      </c>
      <c r="J9809">
        <v>5</v>
      </c>
      <c r="K9809" t="str">
        <f>_xlfn.XLOOKUP(fCompras!F9809,dComprador!$A$2:$A$7,dComprador!$B$2:$B$7)</f>
        <v>Lira</v>
      </c>
      <c r="L9809" t="str">
        <f>_xlfn.XLOOKUP(J9809,dFornecedor!$A$2:$A$6,dFornecedor!$B$2:$B$6)</f>
        <v>Atlas</v>
      </c>
      <c r="M9809" t="str">
        <f>_xlfn.XLOOKUP(G9809,dMateriaPrima!$A$2:$A$12,dMateriaPrima!$B$2:$B$12)</f>
        <v>Poliéster</v>
      </c>
      <c r="N9809" s="2">
        <f>_xlfn.XLOOKUP(G9809,dMateriaPrima!$A$2:$A$12,dMateriaPrima!$C$2:$C$12)</f>
        <v>8</v>
      </c>
      <c r="O9809" s="3">
        <f t="shared" si="765"/>
        <v>2384</v>
      </c>
      <c r="P9809" s="4">
        <f t="shared" si="766"/>
        <v>0</v>
      </c>
      <c r="Q9809" s="3">
        <f t="shared" si="767"/>
        <v>2384</v>
      </c>
      <c r="R9809" t="str">
        <f t="shared" si="768"/>
        <v>Em atraso</v>
      </c>
      <c r="S9809" s="5">
        <f t="shared" si="769"/>
        <v>3</v>
      </c>
    </row>
    <row r="9810" spans="1:19" x14ac:dyDescent="0.25">
      <c r="A9810">
        <v>9809</v>
      </c>
      <c r="B9810" s="1">
        <v>44562</v>
      </c>
      <c r="C9810" s="1">
        <v>44562</v>
      </c>
      <c r="D9810" s="1">
        <v>44569</v>
      </c>
      <c r="E9810" s="1">
        <v>44571</v>
      </c>
      <c r="F9810">
        <v>4</v>
      </c>
      <c r="G9810">
        <v>10</v>
      </c>
      <c r="H9810">
        <v>11</v>
      </c>
      <c r="I9810" s="6">
        <v>0.23</v>
      </c>
      <c r="J9810">
        <v>2</v>
      </c>
      <c r="K9810" t="str">
        <f>_xlfn.XLOOKUP(fCompras!F9810,dComprador!$A$2:$A$7,dComprador!$B$2:$B$7)</f>
        <v>Lira</v>
      </c>
      <c r="L9810" t="str">
        <f>_xlfn.XLOOKUP(J9810,dFornecedor!$A$2:$A$6,dFornecedor!$B$2:$B$6)</f>
        <v>Minerva</v>
      </c>
      <c r="M9810" t="str">
        <f>_xlfn.XLOOKUP(G9810,dMateriaPrima!$A$2:$A$12,dMateriaPrima!$B$2:$B$12)</f>
        <v>Pedra Britada</v>
      </c>
      <c r="N9810" s="2">
        <f>_xlfn.XLOOKUP(G9810,dMateriaPrima!$A$2:$A$12,dMateriaPrima!$C$2:$C$12)</f>
        <v>56</v>
      </c>
      <c r="O9810" s="3">
        <f t="shared" si="765"/>
        <v>616</v>
      </c>
      <c r="P9810" s="4">
        <f t="shared" si="766"/>
        <v>141.68</v>
      </c>
      <c r="Q9810" s="3">
        <f t="shared" si="767"/>
        <v>474.32</v>
      </c>
      <c r="R9810" t="str">
        <f t="shared" si="768"/>
        <v>Em atraso</v>
      </c>
      <c r="S9810" s="5">
        <f t="shared" si="769"/>
        <v>2</v>
      </c>
    </row>
  </sheetData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6E154-047B-457F-B320-5A97F55C5F48}">
  <dimension ref="A1:C12"/>
  <sheetViews>
    <sheetView zoomScale="175" zoomScaleNormal="175" workbookViewId="0">
      <selection activeCell="E10" sqref="E10"/>
    </sheetView>
  </sheetViews>
  <sheetFormatPr defaultRowHeight="15" x14ac:dyDescent="0.25"/>
  <cols>
    <col min="1" max="1" width="11.140625" customWidth="1"/>
    <col min="2" max="2" width="12.85546875" bestFit="1" customWidth="1"/>
    <col min="3" max="3" width="14.42578125" customWidth="1"/>
  </cols>
  <sheetData>
    <row r="1" spans="1:3" x14ac:dyDescent="0.25">
      <c r="A1" s="16" t="s">
        <v>12</v>
      </c>
      <c r="B1" s="16" t="s">
        <v>13</v>
      </c>
      <c r="C1" s="16" t="s">
        <v>25</v>
      </c>
    </row>
    <row r="2" spans="1:3" x14ac:dyDescent="0.25">
      <c r="A2">
        <v>1</v>
      </c>
      <c r="B2" t="s">
        <v>14</v>
      </c>
      <c r="C2" s="2">
        <v>18</v>
      </c>
    </row>
    <row r="3" spans="1:3" x14ac:dyDescent="0.25">
      <c r="A3">
        <v>2</v>
      </c>
      <c r="B3" t="s">
        <v>15</v>
      </c>
      <c r="C3" s="2">
        <v>299.89999999999998</v>
      </c>
    </row>
    <row r="4" spans="1:3" x14ac:dyDescent="0.25">
      <c r="A4">
        <v>3</v>
      </c>
      <c r="B4" t="s">
        <v>37</v>
      </c>
      <c r="C4" s="2">
        <v>565</v>
      </c>
    </row>
    <row r="5" spans="1:3" x14ac:dyDescent="0.25">
      <c r="A5">
        <v>4</v>
      </c>
      <c r="B5" t="s">
        <v>16</v>
      </c>
      <c r="C5" s="2">
        <v>168</v>
      </c>
    </row>
    <row r="6" spans="1:3" x14ac:dyDescent="0.25">
      <c r="A6">
        <v>5</v>
      </c>
      <c r="B6" t="s">
        <v>17</v>
      </c>
      <c r="C6" s="2">
        <v>3.59</v>
      </c>
    </row>
    <row r="7" spans="1:3" x14ac:dyDescent="0.25">
      <c r="A7">
        <v>6</v>
      </c>
      <c r="B7" t="s">
        <v>18</v>
      </c>
      <c r="C7" s="2">
        <v>55.9</v>
      </c>
    </row>
    <row r="8" spans="1:3" x14ac:dyDescent="0.25">
      <c r="A8">
        <v>7</v>
      </c>
      <c r="B8" t="s">
        <v>19</v>
      </c>
      <c r="C8" s="2">
        <v>8</v>
      </c>
    </row>
    <row r="9" spans="1:3" x14ac:dyDescent="0.25">
      <c r="A9">
        <v>8</v>
      </c>
      <c r="B9" t="s">
        <v>20</v>
      </c>
      <c r="C9" s="2">
        <v>23</v>
      </c>
    </row>
    <row r="10" spans="1:3" x14ac:dyDescent="0.25">
      <c r="A10">
        <v>9</v>
      </c>
      <c r="B10" t="s">
        <v>21</v>
      </c>
      <c r="C10" s="2">
        <v>4.4000000000000004</v>
      </c>
    </row>
    <row r="11" spans="1:3" x14ac:dyDescent="0.25">
      <c r="A11">
        <v>10</v>
      </c>
      <c r="B11" t="s">
        <v>22</v>
      </c>
      <c r="C11" s="2">
        <v>56</v>
      </c>
    </row>
    <row r="12" spans="1:3" x14ac:dyDescent="0.25">
      <c r="A12">
        <v>11</v>
      </c>
      <c r="B12" t="s">
        <v>23</v>
      </c>
      <c r="C12" s="2">
        <v>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2FA4-2352-44DC-A760-A16B3E3FD640}">
  <dimension ref="A1:F9810"/>
  <sheetViews>
    <sheetView workbookViewId="0">
      <selection activeCell="K36" sqref="K36"/>
    </sheetView>
  </sheetViews>
  <sheetFormatPr defaultRowHeight="15" x14ac:dyDescent="0.25"/>
  <cols>
    <col min="1" max="1" width="19.85546875" customWidth="1"/>
    <col min="2" max="2" width="19.140625" customWidth="1"/>
    <col min="3" max="3" width="36" customWidth="1"/>
    <col min="4" max="4" width="7" customWidth="1"/>
    <col min="5" max="5" width="19.140625" customWidth="1"/>
    <col min="6" max="6" width="22.42578125" bestFit="1" customWidth="1"/>
    <col min="7" max="7" width="23.85546875" bestFit="1" customWidth="1"/>
    <col min="8" max="8" width="12.85546875" bestFit="1" customWidth="1"/>
    <col min="9" max="9" width="35.140625" customWidth="1"/>
    <col min="10" max="10" width="20.85546875" bestFit="1" customWidth="1"/>
    <col min="11" max="11" width="31" bestFit="1" customWidth="1"/>
    <col min="12" max="12" width="26.140625" bestFit="1" customWidth="1"/>
  </cols>
  <sheetData>
    <row r="1" spans="1:6" x14ac:dyDescent="0.25">
      <c r="A1" s="29" t="s">
        <v>6</v>
      </c>
      <c r="B1" s="30" t="s">
        <v>7</v>
      </c>
      <c r="C1" s="30" t="s">
        <v>48</v>
      </c>
    </row>
    <row r="2" spans="1:6" x14ac:dyDescent="0.25">
      <c r="A2" s="17">
        <v>5</v>
      </c>
      <c r="B2" s="8" t="s">
        <v>34</v>
      </c>
      <c r="C2" s="18">
        <f>SUMIFS(fCompras!Q:Q,fCompras!J:J,Resumo!A6)</f>
        <v>27170251.691799991</v>
      </c>
    </row>
    <row r="3" spans="1:6" x14ac:dyDescent="0.25">
      <c r="A3" s="17">
        <v>4</v>
      </c>
      <c r="B3" s="8" t="s">
        <v>11</v>
      </c>
      <c r="C3" s="18">
        <f>SUMIFS(fCompras!Q:Q,fCompras!J:J,Resumo!A5)</f>
        <v>16793008.539200008</v>
      </c>
    </row>
    <row r="4" spans="1:6" x14ac:dyDescent="0.25">
      <c r="A4" s="17">
        <v>1</v>
      </c>
      <c r="B4" s="8" t="s">
        <v>8</v>
      </c>
      <c r="C4" s="18">
        <f>SUMIFS(fCompras!$Q:$Q,fCompras!$J:$J,Resumo!$A2)</f>
        <v>4658229.3703999966</v>
      </c>
    </row>
    <row r="5" spans="1:6" x14ac:dyDescent="0.25">
      <c r="A5" s="17">
        <v>3</v>
      </c>
      <c r="B5" s="8" t="s">
        <v>10</v>
      </c>
      <c r="C5" s="18">
        <f>SUMIFS(fCompras!Q:Q,fCompras!J:J,Resumo!A4)</f>
        <v>9868190.1846999954</v>
      </c>
    </row>
    <row r="6" spans="1:6" x14ac:dyDescent="0.25">
      <c r="A6" s="17">
        <v>2</v>
      </c>
      <c r="B6" s="8" t="s">
        <v>9</v>
      </c>
      <c r="C6" s="18">
        <f>SUMIFS(fCompras!Q:Q,fCompras!J:J,Resumo!A3)</f>
        <v>7392985.2092000004</v>
      </c>
    </row>
    <row r="9" spans="1:6" x14ac:dyDescent="0.25">
      <c r="A9" s="23" t="s">
        <v>0</v>
      </c>
      <c r="B9" s="24" t="s">
        <v>1</v>
      </c>
      <c r="C9" s="25" t="s">
        <v>47</v>
      </c>
    </row>
    <row r="10" spans="1:6" x14ac:dyDescent="0.25">
      <c r="A10" s="17">
        <v>1</v>
      </c>
      <c r="B10" s="8" t="s">
        <v>2</v>
      </c>
      <c r="C10" s="21">
        <f>SUMIFS(fCompras!Q:$Q,fCompras!$F:$F,$A10)</f>
        <v>32926943.976599988</v>
      </c>
    </row>
    <row r="11" spans="1:6" x14ac:dyDescent="0.25">
      <c r="A11" s="17">
        <v>4</v>
      </c>
      <c r="B11" s="8" t="s">
        <v>5</v>
      </c>
      <c r="C11" s="21">
        <f>SUMIFS(fCompras!Q:$Q,fCompras!$F:$F,$A11)</f>
        <v>26975353.071399983</v>
      </c>
    </row>
    <row r="12" spans="1:6" x14ac:dyDescent="0.25">
      <c r="A12" s="17">
        <v>2</v>
      </c>
      <c r="B12" s="8" t="s">
        <v>3</v>
      </c>
      <c r="C12" s="21">
        <f>SUMIFS(fCompras!Q:$Q,fCompras!$F:$F,$A12)</f>
        <v>4603803.6543000005</v>
      </c>
    </row>
    <row r="13" spans="1:6" x14ac:dyDescent="0.25">
      <c r="A13" s="17">
        <v>3</v>
      </c>
      <c r="B13" s="8" t="s">
        <v>4</v>
      </c>
      <c r="C13" s="21">
        <f>SUMIFS(fCompras!Q:$Q,fCompras!$F:$F,$A13)</f>
        <v>1376564.2929999989</v>
      </c>
    </row>
    <row r="14" spans="1:6" x14ac:dyDescent="0.25">
      <c r="A14" s="17">
        <v>5</v>
      </c>
      <c r="B14" s="8" t="s">
        <v>36</v>
      </c>
      <c r="C14" s="21">
        <f>SUMIFS(fCompras!Q:$Q,fCompras!$F:$F,$A14)</f>
        <v>0</v>
      </c>
    </row>
    <row r="15" spans="1:6" x14ac:dyDescent="0.25">
      <c r="A15" s="15">
        <v>6</v>
      </c>
      <c r="B15" s="19" t="s">
        <v>35</v>
      </c>
      <c r="C15" s="22">
        <f>SUMIFS(fCompras!Q:$Q,fCompras!$F:$F,$A15)</f>
        <v>0</v>
      </c>
    </row>
    <row r="16" spans="1:6" x14ac:dyDescent="0.25">
      <c r="F16" s="7"/>
    </row>
    <row r="18" spans="1:6" x14ac:dyDescent="0.25">
      <c r="A18" s="26" t="s">
        <v>12</v>
      </c>
      <c r="B18" s="27" t="s">
        <v>13</v>
      </c>
      <c r="C18" s="28" t="s">
        <v>49</v>
      </c>
    </row>
    <row r="19" spans="1:6" x14ac:dyDescent="0.25">
      <c r="A19" s="17">
        <v>1</v>
      </c>
      <c r="B19" s="8" t="s">
        <v>14</v>
      </c>
      <c r="C19" s="21">
        <f>SUMIFS(fCompras!P:P,fCompras!G:G,$A19)</f>
        <v>53628.119999999988</v>
      </c>
    </row>
    <row r="20" spans="1:6" x14ac:dyDescent="0.25">
      <c r="A20" s="17">
        <v>2</v>
      </c>
      <c r="B20" s="8" t="s">
        <v>15</v>
      </c>
      <c r="C20" s="21">
        <f>SUMIFS(fCompras!P:P,fCompras!G:G,$A20)</f>
        <v>223734.397</v>
      </c>
    </row>
    <row r="21" spans="1:6" x14ac:dyDescent="0.25">
      <c r="A21" s="17">
        <v>3</v>
      </c>
      <c r="B21" s="8" t="s">
        <v>37</v>
      </c>
      <c r="C21" s="21">
        <f>SUMIFS(fCompras!P:P,fCompras!G:G,$A21)</f>
        <v>110451.84999999999</v>
      </c>
    </row>
    <row r="22" spans="1:6" x14ac:dyDescent="0.25">
      <c r="A22" s="17">
        <v>4</v>
      </c>
      <c r="B22" s="8" t="s">
        <v>16</v>
      </c>
      <c r="C22" s="21">
        <f>SUMIFS(fCompras!P:P,fCompras!G:G,$A22)</f>
        <v>153179.03999999998</v>
      </c>
    </row>
    <row r="23" spans="1:6" x14ac:dyDescent="0.25">
      <c r="A23" s="17">
        <v>5</v>
      </c>
      <c r="B23" s="8" t="s">
        <v>17</v>
      </c>
      <c r="C23" s="21">
        <f>SUMIFS(fCompras!P:P,fCompras!G:G,$A23)</f>
        <v>12388.4797</v>
      </c>
    </row>
    <row r="24" spans="1:6" x14ac:dyDescent="0.25">
      <c r="A24" s="17">
        <v>6</v>
      </c>
      <c r="B24" s="8" t="s">
        <v>18</v>
      </c>
      <c r="C24" s="21">
        <f>SUMIFS(fCompras!P:P,fCompras!G:G,$A24)</f>
        <v>58816.862000000001</v>
      </c>
      <c r="F24" s="2"/>
    </row>
    <row r="25" spans="1:6" x14ac:dyDescent="0.25">
      <c r="A25" s="17">
        <v>7</v>
      </c>
      <c r="B25" s="8" t="s">
        <v>19</v>
      </c>
      <c r="C25" s="21">
        <f>SUMIFS(fCompras!P:P,fCompras!G:G,$A25)</f>
        <v>22267.040000000001</v>
      </c>
    </row>
    <row r="26" spans="1:6" x14ac:dyDescent="0.25">
      <c r="A26" s="17">
        <v>8</v>
      </c>
      <c r="B26" s="8" t="s">
        <v>20</v>
      </c>
      <c r="C26" s="21">
        <f>SUMIFS(fCompras!P:P,fCompras!G:G,$A26)</f>
        <v>34484.360000000008</v>
      </c>
    </row>
    <row r="27" spans="1:6" x14ac:dyDescent="0.25">
      <c r="A27" s="17">
        <v>9</v>
      </c>
      <c r="B27" s="8" t="s">
        <v>21</v>
      </c>
      <c r="C27" s="21">
        <f>SUMIFS(fCompras!P:P,fCompras!G:G,$A27)</f>
        <v>15522.716</v>
      </c>
    </row>
    <row r="28" spans="1:6" x14ac:dyDescent="0.25">
      <c r="A28" s="17">
        <v>10</v>
      </c>
      <c r="B28" s="8" t="s">
        <v>22</v>
      </c>
      <c r="C28" s="21">
        <f>SUMIFS(fCompras!P:P,fCompras!G:G,$A28)</f>
        <v>83643.279999999984</v>
      </c>
    </row>
    <row r="29" spans="1:6" x14ac:dyDescent="0.25">
      <c r="A29" s="15">
        <v>11</v>
      </c>
      <c r="B29" s="19" t="s">
        <v>23</v>
      </c>
      <c r="C29" s="22">
        <f>SUMIFS(fCompras!P:P,fCompras!G:G,$A29)</f>
        <v>21948.210000000003</v>
      </c>
    </row>
    <row r="30" spans="1:6" x14ac:dyDescent="0.25">
      <c r="C30" s="2"/>
    </row>
    <row r="31" spans="1:6" x14ac:dyDescent="0.25">
      <c r="C31" s="2"/>
    </row>
    <row r="32" spans="1:6" x14ac:dyDescent="0.25">
      <c r="A32" s="31" t="s">
        <v>6</v>
      </c>
      <c r="B32" s="32" t="s">
        <v>7</v>
      </c>
      <c r="C32" s="32" t="s">
        <v>50</v>
      </c>
    </row>
    <row r="33" spans="1:6" x14ac:dyDescent="0.25">
      <c r="A33" s="17">
        <v>3</v>
      </c>
      <c r="B33" s="8" t="s">
        <v>10</v>
      </c>
      <c r="C33" s="20">
        <f>AVERAGEIF(fCompras!J:J,Tabela106[[#This Row],[Codigo Fornecedor]],fCompras!S:S)</f>
        <v>2.1003074558032284</v>
      </c>
    </row>
    <row r="34" spans="1:6" x14ac:dyDescent="0.25">
      <c r="A34" s="17">
        <v>1</v>
      </c>
      <c r="B34" s="8" t="s">
        <v>8</v>
      </c>
      <c r="C34" s="20">
        <f>AVERAGEIF(fCompras!J:J,Tabela106[[#This Row],[Codigo Fornecedor]],fCompras!S:S)</f>
        <v>2.0781841109709962</v>
      </c>
    </row>
    <row r="35" spans="1:6" x14ac:dyDescent="0.25">
      <c r="A35" s="17">
        <v>4</v>
      </c>
      <c r="B35" s="8" t="s">
        <v>11</v>
      </c>
      <c r="C35" s="20">
        <f>AVERAGEIF(fCompras!J:J,Tabela106[[#This Row],[Codigo Fornecedor]],fCompras!S:S)</f>
        <v>2.077956989247312</v>
      </c>
    </row>
    <row r="36" spans="1:6" x14ac:dyDescent="0.25">
      <c r="A36" s="17">
        <v>2</v>
      </c>
      <c r="B36" s="8" t="s">
        <v>9</v>
      </c>
      <c r="C36" s="20">
        <f>AVERAGEIF(fCompras!J:J,Tabela106[[#This Row],[Codigo Fornecedor]],fCompras!S:S)</f>
        <v>2.0565688606925718</v>
      </c>
    </row>
    <row r="37" spans="1:6" x14ac:dyDescent="0.25">
      <c r="A37" s="17">
        <v>5</v>
      </c>
      <c r="B37" s="8" t="s">
        <v>34</v>
      </c>
      <c r="C37" s="20">
        <f>AVERAGEIF(fCompras!J:J,Tabela106[[#This Row],[Codigo Fornecedor]],fCompras!S:S)</f>
        <v>2.054016620498615</v>
      </c>
    </row>
    <row r="38" spans="1:6" x14ac:dyDescent="0.25">
      <c r="C38" s="2"/>
    </row>
    <row r="39" spans="1:6" x14ac:dyDescent="0.25">
      <c r="A39" s="35" t="s">
        <v>51</v>
      </c>
      <c r="B39" s="36" t="s">
        <v>52</v>
      </c>
      <c r="C39" s="2"/>
    </row>
    <row r="40" spans="1:6" x14ac:dyDescent="0.25">
      <c r="A40" s="33">
        <f>COUNTIFS(fCompras!R:R,"Em atraso") / COUNTA(fCompras!A:A)</f>
        <v>0.77961264016309884</v>
      </c>
      <c r="B40" s="34">
        <f>(COUNTIFS(fCompras!R:R,"No prazo") / COUNTA(fCompras!A:A))</f>
        <v>0.22028542303771662</v>
      </c>
      <c r="C40" s="2"/>
    </row>
    <row r="41" spans="1:6" x14ac:dyDescent="0.25">
      <c r="C41" s="2"/>
    </row>
    <row r="42" spans="1:6" x14ac:dyDescent="0.25">
      <c r="C42" s="2"/>
    </row>
    <row r="43" spans="1:6" x14ac:dyDescent="0.25">
      <c r="C43" s="2"/>
      <c r="F43" s="2"/>
    </row>
    <row r="44" spans="1:6" x14ac:dyDescent="0.25">
      <c r="C44" s="2"/>
      <c r="F44" s="2"/>
    </row>
    <row r="45" spans="1:6" x14ac:dyDescent="0.25">
      <c r="C45" s="2"/>
      <c r="F45" s="2"/>
    </row>
    <row r="46" spans="1:6" x14ac:dyDescent="0.25">
      <c r="C46" s="2"/>
      <c r="F46" s="2"/>
    </row>
    <row r="47" spans="1:6" x14ac:dyDescent="0.25">
      <c r="C47" s="2"/>
      <c r="F47" s="2"/>
    </row>
    <row r="48" spans="1:6" x14ac:dyDescent="0.25">
      <c r="C48" s="2"/>
      <c r="F48" s="2"/>
    </row>
    <row r="49" spans="3:6" x14ac:dyDescent="0.25">
      <c r="C49" s="2"/>
      <c r="F49" s="2"/>
    </row>
    <row r="50" spans="3:6" x14ac:dyDescent="0.25">
      <c r="C50" s="2"/>
      <c r="F50" s="2"/>
    </row>
    <row r="51" spans="3:6" x14ac:dyDescent="0.25">
      <c r="C51" s="2"/>
      <c r="F51" s="2"/>
    </row>
    <row r="52" spans="3:6" x14ac:dyDescent="0.25">
      <c r="C52" s="2"/>
      <c r="F52" s="2"/>
    </row>
    <row r="53" spans="3:6" x14ac:dyDescent="0.25">
      <c r="C53" s="2"/>
      <c r="F53" s="2"/>
    </row>
    <row r="54" spans="3:6" x14ac:dyDescent="0.25">
      <c r="C54" s="2"/>
      <c r="F54" s="2"/>
    </row>
    <row r="55" spans="3:6" x14ac:dyDescent="0.25">
      <c r="C55" s="2"/>
      <c r="F55" s="2"/>
    </row>
    <row r="56" spans="3:6" x14ac:dyDescent="0.25">
      <c r="C56" s="2"/>
      <c r="F56" s="2"/>
    </row>
    <row r="57" spans="3:6" x14ac:dyDescent="0.25">
      <c r="C57" s="2"/>
      <c r="F57" s="2"/>
    </row>
    <row r="58" spans="3:6" x14ac:dyDescent="0.25">
      <c r="C58" s="2"/>
      <c r="F58" s="2"/>
    </row>
    <row r="59" spans="3:6" x14ac:dyDescent="0.25">
      <c r="C59" s="2"/>
      <c r="F59" s="2"/>
    </row>
    <row r="60" spans="3:6" x14ac:dyDescent="0.25">
      <c r="C60" s="2"/>
      <c r="F60" s="2"/>
    </row>
    <row r="61" spans="3:6" x14ac:dyDescent="0.25">
      <c r="C61" s="2"/>
      <c r="F61" s="2"/>
    </row>
    <row r="62" spans="3:6" x14ac:dyDescent="0.25">
      <c r="C62" s="2"/>
      <c r="F62" s="2"/>
    </row>
    <row r="63" spans="3:6" x14ac:dyDescent="0.25">
      <c r="C63" s="2"/>
      <c r="F63" s="2"/>
    </row>
    <row r="64" spans="3:6" x14ac:dyDescent="0.25">
      <c r="C64" s="2"/>
      <c r="F64" s="2"/>
    </row>
    <row r="65" spans="3:6" x14ac:dyDescent="0.25">
      <c r="C65" s="2"/>
      <c r="F65" s="2"/>
    </row>
    <row r="66" spans="3:6" x14ac:dyDescent="0.25">
      <c r="C66" s="2"/>
      <c r="F66" s="2"/>
    </row>
    <row r="67" spans="3:6" x14ac:dyDescent="0.25">
      <c r="C67" s="2"/>
      <c r="F67" s="2"/>
    </row>
    <row r="68" spans="3:6" x14ac:dyDescent="0.25">
      <c r="C68" s="2"/>
      <c r="F68" s="2"/>
    </row>
    <row r="69" spans="3:6" x14ac:dyDescent="0.25">
      <c r="C69" s="2"/>
      <c r="F69" s="2"/>
    </row>
    <row r="70" spans="3:6" x14ac:dyDescent="0.25">
      <c r="C70" s="2"/>
      <c r="F70" s="2"/>
    </row>
    <row r="71" spans="3:6" x14ac:dyDescent="0.25">
      <c r="C71" s="2"/>
      <c r="F71" s="2"/>
    </row>
    <row r="72" spans="3:6" x14ac:dyDescent="0.25">
      <c r="C72" s="2"/>
      <c r="F72" s="2"/>
    </row>
    <row r="73" spans="3:6" x14ac:dyDescent="0.25">
      <c r="C73" s="2"/>
      <c r="F73" s="2"/>
    </row>
    <row r="74" spans="3:6" x14ac:dyDescent="0.25">
      <c r="C74" s="2"/>
      <c r="F74" s="2"/>
    </row>
    <row r="75" spans="3:6" x14ac:dyDescent="0.25">
      <c r="C75" s="2"/>
      <c r="F75" s="2"/>
    </row>
    <row r="76" spans="3:6" x14ac:dyDescent="0.25">
      <c r="C76" s="2"/>
      <c r="F76" s="2"/>
    </row>
    <row r="77" spans="3:6" x14ac:dyDescent="0.25">
      <c r="C77" s="2"/>
      <c r="F77" s="2"/>
    </row>
    <row r="78" spans="3:6" x14ac:dyDescent="0.25">
      <c r="C78" s="2"/>
      <c r="F78" s="2"/>
    </row>
    <row r="79" spans="3:6" x14ac:dyDescent="0.25">
      <c r="C79" s="2"/>
      <c r="F79" s="2"/>
    </row>
    <row r="80" spans="3:6" x14ac:dyDescent="0.25">
      <c r="C80" s="2"/>
      <c r="F80" s="2"/>
    </row>
    <row r="81" spans="3:6" x14ac:dyDescent="0.25">
      <c r="C81" s="2"/>
      <c r="F81" s="2"/>
    </row>
    <row r="82" spans="3:6" x14ac:dyDescent="0.25">
      <c r="C82" s="2"/>
      <c r="F82" s="2"/>
    </row>
    <row r="83" spans="3:6" x14ac:dyDescent="0.25">
      <c r="C83" s="2"/>
      <c r="F83" s="2"/>
    </row>
    <row r="84" spans="3:6" x14ac:dyDescent="0.25">
      <c r="C84" s="2"/>
      <c r="F84" s="2"/>
    </row>
    <row r="85" spans="3:6" x14ac:dyDescent="0.25">
      <c r="C85" s="2"/>
      <c r="F85" s="2"/>
    </row>
    <row r="86" spans="3:6" x14ac:dyDescent="0.25">
      <c r="C86" s="2"/>
      <c r="F86" s="2"/>
    </row>
    <row r="87" spans="3:6" x14ac:dyDescent="0.25">
      <c r="C87" s="2"/>
      <c r="F87" s="2"/>
    </row>
    <row r="88" spans="3:6" x14ac:dyDescent="0.25">
      <c r="C88" s="2"/>
      <c r="F88" s="2"/>
    </row>
    <row r="89" spans="3:6" x14ac:dyDescent="0.25">
      <c r="C89" s="2"/>
      <c r="F89" s="2"/>
    </row>
    <row r="90" spans="3:6" x14ac:dyDescent="0.25">
      <c r="C90" s="2"/>
      <c r="F90" s="2"/>
    </row>
    <row r="91" spans="3:6" x14ac:dyDescent="0.25">
      <c r="C91" s="2"/>
      <c r="F91" s="2"/>
    </row>
    <row r="92" spans="3:6" x14ac:dyDescent="0.25">
      <c r="C92" s="2"/>
      <c r="F92" s="2"/>
    </row>
    <row r="93" spans="3:6" x14ac:dyDescent="0.25">
      <c r="C93" s="2"/>
      <c r="F93" s="2"/>
    </row>
    <row r="94" spans="3:6" x14ac:dyDescent="0.25">
      <c r="C94" s="2"/>
      <c r="F94" s="2"/>
    </row>
    <row r="95" spans="3:6" x14ac:dyDescent="0.25">
      <c r="C95" s="2"/>
      <c r="F95" s="2"/>
    </row>
    <row r="96" spans="3:6" x14ac:dyDescent="0.25">
      <c r="C96" s="2"/>
      <c r="F96" s="2"/>
    </row>
    <row r="97" spans="3:6" x14ac:dyDescent="0.25">
      <c r="C97" s="2"/>
      <c r="F97" s="2"/>
    </row>
    <row r="98" spans="3:6" x14ac:dyDescent="0.25">
      <c r="C98" s="2"/>
      <c r="F98" s="2"/>
    </row>
    <row r="99" spans="3:6" x14ac:dyDescent="0.25">
      <c r="C99" s="2"/>
      <c r="F99" s="2"/>
    </row>
    <row r="100" spans="3:6" x14ac:dyDescent="0.25">
      <c r="C100" s="2"/>
      <c r="F100" s="2"/>
    </row>
    <row r="101" spans="3:6" x14ac:dyDescent="0.25">
      <c r="C101" s="2"/>
      <c r="F101" s="2"/>
    </row>
    <row r="102" spans="3:6" x14ac:dyDescent="0.25">
      <c r="C102" s="2"/>
      <c r="F102" s="2"/>
    </row>
    <row r="103" spans="3:6" x14ac:dyDescent="0.25">
      <c r="C103" s="2"/>
      <c r="F103" s="2"/>
    </row>
    <row r="104" spans="3:6" x14ac:dyDescent="0.25">
      <c r="C104" s="2"/>
      <c r="F104" s="2"/>
    </row>
    <row r="105" spans="3:6" x14ac:dyDescent="0.25">
      <c r="C105" s="2"/>
      <c r="F105" s="2"/>
    </row>
    <row r="106" spans="3:6" x14ac:dyDescent="0.25">
      <c r="C106" s="2"/>
      <c r="F106" s="2"/>
    </row>
    <row r="107" spans="3:6" x14ac:dyDescent="0.25">
      <c r="C107" s="2"/>
      <c r="F107" s="2"/>
    </row>
    <row r="108" spans="3:6" x14ac:dyDescent="0.25">
      <c r="C108" s="2"/>
      <c r="F108" s="2"/>
    </row>
    <row r="109" spans="3:6" x14ac:dyDescent="0.25">
      <c r="C109" s="2"/>
      <c r="F109" s="2"/>
    </row>
    <row r="110" spans="3:6" x14ac:dyDescent="0.25">
      <c r="C110" s="2"/>
      <c r="F110" s="2"/>
    </row>
    <row r="111" spans="3:6" x14ac:dyDescent="0.25">
      <c r="C111" s="2"/>
      <c r="F111" s="2"/>
    </row>
    <row r="112" spans="3:6" x14ac:dyDescent="0.25">
      <c r="C112" s="2"/>
      <c r="F112" s="2"/>
    </row>
    <row r="113" spans="3:6" x14ac:dyDescent="0.25">
      <c r="C113" s="2"/>
      <c r="F113" s="2"/>
    </row>
    <row r="114" spans="3:6" x14ac:dyDescent="0.25">
      <c r="C114" s="2"/>
      <c r="F114" s="2"/>
    </row>
    <row r="115" spans="3:6" x14ac:dyDescent="0.25">
      <c r="C115" s="2"/>
      <c r="F115" s="2"/>
    </row>
    <row r="116" spans="3:6" x14ac:dyDescent="0.25">
      <c r="C116" s="2"/>
      <c r="F116" s="2"/>
    </row>
    <row r="117" spans="3:6" x14ac:dyDescent="0.25">
      <c r="C117" s="2"/>
      <c r="F117" s="2"/>
    </row>
    <row r="118" spans="3:6" x14ac:dyDescent="0.25">
      <c r="C118" s="2"/>
      <c r="F118" s="2"/>
    </row>
    <row r="119" spans="3:6" x14ac:dyDescent="0.25">
      <c r="C119" s="2"/>
      <c r="F119" s="2"/>
    </row>
    <row r="120" spans="3:6" x14ac:dyDescent="0.25">
      <c r="C120" s="2"/>
      <c r="F120" s="2"/>
    </row>
    <row r="121" spans="3:6" x14ac:dyDescent="0.25">
      <c r="C121" s="2"/>
      <c r="F121" s="2"/>
    </row>
    <row r="122" spans="3:6" x14ac:dyDescent="0.25">
      <c r="C122" s="2"/>
      <c r="F122" s="2"/>
    </row>
    <row r="123" spans="3:6" x14ac:dyDescent="0.25">
      <c r="C123" s="2"/>
      <c r="F123" s="2"/>
    </row>
    <row r="124" spans="3:6" x14ac:dyDescent="0.25">
      <c r="C124" s="2"/>
      <c r="F124" s="2"/>
    </row>
    <row r="125" spans="3:6" x14ac:dyDescent="0.25">
      <c r="C125" s="2"/>
      <c r="F125" s="2"/>
    </row>
    <row r="126" spans="3:6" x14ac:dyDescent="0.25">
      <c r="C126" s="2"/>
      <c r="F126" s="2"/>
    </row>
    <row r="127" spans="3:6" x14ac:dyDescent="0.25">
      <c r="C127" s="2"/>
      <c r="F127" s="2"/>
    </row>
    <row r="128" spans="3:6" x14ac:dyDescent="0.25">
      <c r="C128" s="2"/>
      <c r="F128" s="2"/>
    </row>
    <row r="129" spans="3:6" x14ac:dyDescent="0.25">
      <c r="C129" s="2"/>
      <c r="F129" s="2"/>
    </row>
    <row r="130" spans="3:6" x14ac:dyDescent="0.25">
      <c r="C130" s="2"/>
      <c r="F130" s="2"/>
    </row>
    <row r="131" spans="3:6" x14ac:dyDescent="0.25">
      <c r="C131" s="2"/>
      <c r="F131" s="2"/>
    </row>
    <row r="132" spans="3:6" x14ac:dyDescent="0.25">
      <c r="C132" s="2"/>
      <c r="F132" s="2"/>
    </row>
    <row r="133" spans="3:6" x14ac:dyDescent="0.25">
      <c r="C133" s="2"/>
      <c r="F133" s="2"/>
    </row>
    <row r="134" spans="3:6" x14ac:dyDescent="0.25">
      <c r="C134" s="2"/>
      <c r="F134" s="2"/>
    </row>
    <row r="135" spans="3:6" x14ac:dyDescent="0.25">
      <c r="C135" s="2"/>
      <c r="F135" s="2"/>
    </row>
    <row r="136" spans="3:6" x14ac:dyDescent="0.25">
      <c r="C136" s="2"/>
      <c r="F136" s="2"/>
    </row>
    <row r="137" spans="3:6" x14ac:dyDescent="0.25">
      <c r="C137" s="2"/>
      <c r="F137" s="2"/>
    </row>
    <row r="138" spans="3:6" x14ac:dyDescent="0.25">
      <c r="C138" s="2"/>
      <c r="F138" s="2"/>
    </row>
    <row r="139" spans="3:6" x14ac:dyDescent="0.25">
      <c r="C139" s="2"/>
      <c r="F139" s="2"/>
    </row>
    <row r="140" spans="3:6" x14ac:dyDescent="0.25">
      <c r="C140" s="2"/>
      <c r="F140" s="2"/>
    </row>
    <row r="141" spans="3:6" x14ac:dyDescent="0.25">
      <c r="C141" s="2"/>
      <c r="F141" s="2"/>
    </row>
    <row r="142" spans="3:6" x14ac:dyDescent="0.25">
      <c r="C142" s="2"/>
      <c r="F142" s="2"/>
    </row>
    <row r="143" spans="3:6" x14ac:dyDescent="0.25">
      <c r="C143" s="2"/>
      <c r="F143" s="2"/>
    </row>
    <row r="144" spans="3:6" x14ac:dyDescent="0.25">
      <c r="C144" s="2"/>
      <c r="F144" s="2"/>
    </row>
    <row r="145" spans="3:6" x14ac:dyDescent="0.25">
      <c r="C145" s="2"/>
      <c r="F145" s="2"/>
    </row>
    <row r="146" spans="3:6" x14ac:dyDescent="0.25">
      <c r="C146" s="2"/>
      <c r="F146" s="2"/>
    </row>
    <row r="147" spans="3:6" x14ac:dyDescent="0.25">
      <c r="C147" s="2"/>
      <c r="F147" s="2"/>
    </row>
    <row r="148" spans="3:6" x14ac:dyDescent="0.25">
      <c r="C148" s="2"/>
      <c r="F148" s="2"/>
    </row>
    <row r="149" spans="3:6" x14ac:dyDescent="0.25">
      <c r="C149" s="2"/>
      <c r="F149" s="2"/>
    </row>
    <row r="150" spans="3:6" x14ac:dyDescent="0.25">
      <c r="C150" s="2"/>
      <c r="F150" s="2"/>
    </row>
    <row r="151" spans="3:6" x14ac:dyDescent="0.25">
      <c r="C151" s="2"/>
      <c r="F151" s="2"/>
    </row>
    <row r="152" spans="3:6" x14ac:dyDescent="0.25">
      <c r="C152" s="2"/>
      <c r="F152" s="2"/>
    </row>
    <row r="153" spans="3:6" x14ac:dyDescent="0.25">
      <c r="C153" s="2"/>
      <c r="F153" s="2"/>
    </row>
    <row r="154" spans="3:6" x14ac:dyDescent="0.25">
      <c r="C154" s="2"/>
      <c r="F154" s="2"/>
    </row>
    <row r="155" spans="3:6" x14ac:dyDescent="0.25">
      <c r="C155" s="2"/>
      <c r="F155" s="2"/>
    </row>
    <row r="156" spans="3:6" x14ac:dyDescent="0.25">
      <c r="C156" s="2"/>
      <c r="F156" s="2"/>
    </row>
    <row r="157" spans="3:6" x14ac:dyDescent="0.25">
      <c r="C157" s="2"/>
      <c r="F157" s="2"/>
    </row>
    <row r="158" spans="3:6" x14ac:dyDescent="0.25">
      <c r="C158" s="2"/>
      <c r="F158" s="2"/>
    </row>
    <row r="159" spans="3:6" x14ac:dyDescent="0.25">
      <c r="C159" s="2"/>
      <c r="F159" s="2"/>
    </row>
    <row r="160" spans="3:6" x14ac:dyDescent="0.25">
      <c r="C160" s="2"/>
      <c r="F160" s="2"/>
    </row>
    <row r="161" spans="3:6" x14ac:dyDescent="0.25">
      <c r="C161" s="2"/>
      <c r="F161" s="2"/>
    </row>
    <row r="162" spans="3:6" x14ac:dyDescent="0.25">
      <c r="C162" s="2"/>
      <c r="F162" s="2"/>
    </row>
    <row r="163" spans="3:6" x14ac:dyDescent="0.25">
      <c r="C163" s="2"/>
      <c r="F163" s="2"/>
    </row>
    <row r="164" spans="3:6" x14ac:dyDescent="0.25">
      <c r="C164" s="2"/>
      <c r="F164" s="2"/>
    </row>
    <row r="165" spans="3:6" x14ac:dyDescent="0.25">
      <c r="C165" s="2"/>
      <c r="F165" s="2"/>
    </row>
    <row r="166" spans="3:6" x14ac:dyDescent="0.25">
      <c r="C166" s="2"/>
      <c r="F166" s="2"/>
    </row>
    <row r="167" spans="3:6" x14ac:dyDescent="0.25">
      <c r="C167" s="2"/>
      <c r="F167" s="2"/>
    </row>
    <row r="168" spans="3:6" x14ac:dyDescent="0.25">
      <c r="C168" s="2"/>
      <c r="F168" s="2"/>
    </row>
    <row r="169" spans="3:6" x14ac:dyDescent="0.25">
      <c r="C169" s="2"/>
      <c r="F169" s="2"/>
    </row>
    <row r="170" spans="3:6" x14ac:dyDescent="0.25">
      <c r="C170" s="2"/>
      <c r="F170" s="2"/>
    </row>
    <row r="171" spans="3:6" x14ac:dyDescent="0.25">
      <c r="C171" s="2"/>
      <c r="F171" s="2"/>
    </row>
    <row r="172" spans="3:6" x14ac:dyDescent="0.25">
      <c r="C172" s="2"/>
      <c r="F172" s="2"/>
    </row>
    <row r="173" spans="3:6" x14ac:dyDescent="0.25">
      <c r="C173" s="2"/>
      <c r="F173" s="2"/>
    </row>
    <row r="174" spans="3:6" x14ac:dyDescent="0.25">
      <c r="C174" s="2"/>
      <c r="F174" s="2"/>
    </row>
    <row r="175" spans="3:6" x14ac:dyDescent="0.25">
      <c r="C175" s="2"/>
      <c r="F175" s="2"/>
    </row>
    <row r="176" spans="3:6" x14ac:dyDescent="0.25">
      <c r="C176" s="2"/>
      <c r="F176" s="2"/>
    </row>
    <row r="177" spans="3:6" x14ac:dyDescent="0.25">
      <c r="C177" s="2"/>
      <c r="F177" s="2"/>
    </row>
    <row r="178" spans="3:6" x14ac:dyDescent="0.25">
      <c r="C178" s="2"/>
      <c r="F178" s="2"/>
    </row>
    <row r="179" spans="3:6" x14ac:dyDescent="0.25">
      <c r="C179" s="2"/>
      <c r="F179" s="2"/>
    </row>
    <row r="180" spans="3:6" x14ac:dyDescent="0.25">
      <c r="C180" s="2"/>
      <c r="F180" s="2"/>
    </row>
    <row r="181" spans="3:6" x14ac:dyDescent="0.25">
      <c r="C181" s="2"/>
      <c r="F181" s="2"/>
    </row>
    <row r="182" spans="3:6" x14ac:dyDescent="0.25">
      <c r="C182" s="2"/>
      <c r="F182" s="2"/>
    </row>
    <row r="183" spans="3:6" x14ac:dyDescent="0.25">
      <c r="C183" s="2"/>
      <c r="F183" s="2"/>
    </row>
    <row r="184" spans="3:6" x14ac:dyDescent="0.25">
      <c r="C184" s="2"/>
      <c r="F184" s="2"/>
    </row>
    <row r="185" spans="3:6" x14ac:dyDescent="0.25">
      <c r="C185" s="2"/>
      <c r="F185" s="2"/>
    </row>
    <row r="186" spans="3:6" x14ac:dyDescent="0.25">
      <c r="C186" s="2"/>
      <c r="F186" s="2"/>
    </row>
    <row r="187" spans="3:6" x14ac:dyDescent="0.25">
      <c r="C187" s="2"/>
      <c r="F187" s="2"/>
    </row>
    <row r="188" spans="3:6" x14ac:dyDescent="0.25">
      <c r="C188" s="2"/>
      <c r="F188" s="2"/>
    </row>
    <row r="189" spans="3:6" x14ac:dyDescent="0.25">
      <c r="C189" s="2"/>
      <c r="F189" s="2"/>
    </row>
    <row r="190" spans="3:6" x14ac:dyDescent="0.25">
      <c r="C190" s="2"/>
      <c r="F190" s="2"/>
    </row>
    <row r="191" spans="3:6" x14ac:dyDescent="0.25">
      <c r="C191" s="2"/>
      <c r="F191" s="2"/>
    </row>
    <row r="192" spans="3:6" x14ac:dyDescent="0.25">
      <c r="C192" s="2"/>
      <c r="F192" s="2"/>
    </row>
    <row r="193" spans="3:6" x14ac:dyDescent="0.25">
      <c r="C193" s="2"/>
      <c r="F193" s="2"/>
    </row>
    <row r="194" spans="3:6" x14ac:dyDescent="0.25">
      <c r="C194" s="2"/>
      <c r="F194" s="2"/>
    </row>
    <row r="195" spans="3:6" x14ac:dyDescent="0.25">
      <c r="C195" s="2"/>
      <c r="F195" s="2"/>
    </row>
    <row r="196" spans="3:6" x14ac:dyDescent="0.25">
      <c r="C196" s="2"/>
      <c r="F196" s="2"/>
    </row>
    <row r="197" spans="3:6" x14ac:dyDescent="0.25">
      <c r="C197" s="2"/>
      <c r="F197" s="2"/>
    </row>
    <row r="198" spans="3:6" x14ac:dyDescent="0.25">
      <c r="C198" s="2"/>
      <c r="F198" s="2"/>
    </row>
    <row r="199" spans="3:6" x14ac:dyDescent="0.25">
      <c r="C199" s="2"/>
      <c r="F199" s="2"/>
    </row>
    <row r="200" spans="3:6" x14ac:dyDescent="0.25">
      <c r="C200" s="2"/>
      <c r="F200" s="2"/>
    </row>
    <row r="201" spans="3:6" x14ac:dyDescent="0.25">
      <c r="C201" s="2"/>
      <c r="F201" s="2"/>
    </row>
    <row r="202" spans="3:6" x14ac:dyDescent="0.25">
      <c r="C202" s="2"/>
      <c r="F202" s="2"/>
    </row>
    <row r="203" spans="3:6" x14ac:dyDescent="0.25">
      <c r="C203" s="2"/>
      <c r="F203" s="2"/>
    </row>
    <row r="204" spans="3:6" x14ac:dyDescent="0.25">
      <c r="C204" s="2"/>
      <c r="F204" s="2"/>
    </row>
    <row r="205" spans="3:6" x14ac:dyDescent="0.25">
      <c r="C205" s="2"/>
      <c r="F205" s="2"/>
    </row>
    <row r="206" spans="3:6" x14ac:dyDescent="0.25">
      <c r="C206" s="2"/>
      <c r="F206" s="2"/>
    </row>
    <row r="207" spans="3:6" x14ac:dyDescent="0.25">
      <c r="C207" s="2"/>
      <c r="F207" s="2"/>
    </row>
    <row r="208" spans="3:6" x14ac:dyDescent="0.25">
      <c r="C208" s="2"/>
      <c r="F208" s="2"/>
    </row>
    <row r="209" spans="3:6" x14ac:dyDescent="0.25">
      <c r="C209" s="2"/>
      <c r="F209" s="2"/>
    </row>
    <row r="210" spans="3:6" x14ac:dyDescent="0.25">
      <c r="C210" s="2"/>
      <c r="F210" s="2"/>
    </row>
    <row r="211" spans="3:6" x14ac:dyDescent="0.25">
      <c r="C211" s="2"/>
      <c r="F211" s="2"/>
    </row>
    <row r="212" spans="3:6" x14ac:dyDescent="0.25">
      <c r="C212" s="2"/>
      <c r="F212" s="2"/>
    </row>
    <row r="213" spans="3:6" x14ac:dyDescent="0.25">
      <c r="C213" s="2"/>
      <c r="F213" s="2"/>
    </row>
    <row r="214" spans="3:6" x14ac:dyDescent="0.25">
      <c r="C214" s="2"/>
      <c r="F214" s="2"/>
    </row>
    <row r="215" spans="3:6" x14ac:dyDescent="0.25">
      <c r="C215" s="2"/>
      <c r="F215" s="2"/>
    </row>
    <row r="216" spans="3:6" x14ac:dyDescent="0.25">
      <c r="C216" s="2"/>
      <c r="F216" s="2"/>
    </row>
    <row r="217" spans="3:6" x14ac:dyDescent="0.25">
      <c r="C217" s="2"/>
      <c r="F217" s="2"/>
    </row>
    <row r="218" spans="3:6" x14ac:dyDescent="0.25">
      <c r="C218" s="2"/>
      <c r="F218" s="2"/>
    </row>
    <row r="219" spans="3:6" x14ac:dyDescent="0.25">
      <c r="C219" s="2"/>
      <c r="F219" s="2"/>
    </row>
    <row r="220" spans="3:6" x14ac:dyDescent="0.25">
      <c r="C220" s="2"/>
      <c r="F220" s="2"/>
    </row>
    <row r="221" spans="3:6" x14ac:dyDescent="0.25">
      <c r="C221" s="2"/>
      <c r="F221" s="2"/>
    </row>
    <row r="222" spans="3:6" x14ac:dyDescent="0.25">
      <c r="C222" s="2"/>
      <c r="F222" s="2"/>
    </row>
    <row r="223" spans="3:6" x14ac:dyDescent="0.25">
      <c r="C223" s="2"/>
      <c r="F223" s="2"/>
    </row>
    <row r="224" spans="3:6" x14ac:dyDescent="0.25">
      <c r="C224" s="2"/>
      <c r="F224" s="2"/>
    </row>
    <row r="225" spans="3:6" x14ac:dyDescent="0.25">
      <c r="C225" s="2"/>
      <c r="F225" s="2"/>
    </row>
    <row r="226" spans="3:6" x14ac:dyDescent="0.25">
      <c r="C226" s="2"/>
      <c r="F226" s="2"/>
    </row>
    <row r="227" spans="3:6" x14ac:dyDescent="0.25">
      <c r="C227" s="2"/>
      <c r="F227" s="2"/>
    </row>
    <row r="228" spans="3:6" x14ac:dyDescent="0.25">
      <c r="C228" s="2"/>
      <c r="F228" s="2"/>
    </row>
    <row r="229" spans="3:6" x14ac:dyDescent="0.25">
      <c r="C229" s="2"/>
      <c r="F229" s="2"/>
    </row>
    <row r="230" spans="3:6" x14ac:dyDescent="0.25">
      <c r="C230" s="2"/>
      <c r="F230" s="2"/>
    </row>
    <row r="231" spans="3:6" x14ac:dyDescent="0.25">
      <c r="C231" s="2"/>
      <c r="F231" s="2"/>
    </row>
    <row r="232" spans="3:6" x14ac:dyDescent="0.25">
      <c r="C232" s="2"/>
      <c r="F232" s="2"/>
    </row>
    <row r="233" spans="3:6" x14ac:dyDescent="0.25">
      <c r="C233" s="2"/>
      <c r="F233" s="2"/>
    </row>
    <row r="234" spans="3:6" x14ac:dyDescent="0.25">
      <c r="C234" s="2"/>
      <c r="F234" s="2"/>
    </row>
    <row r="235" spans="3:6" x14ac:dyDescent="0.25">
      <c r="C235" s="2"/>
      <c r="F235" s="2"/>
    </row>
    <row r="236" spans="3:6" x14ac:dyDescent="0.25">
      <c r="C236" s="2"/>
      <c r="F236" s="2"/>
    </row>
    <row r="237" spans="3:6" x14ac:dyDescent="0.25">
      <c r="C237" s="2"/>
      <c r="F237" s="2"/>
    </row>
    <row r="238" spans="3:6" x14ac:dyDescent="0.25">
      <c r="C238" s="2"/>
      <c r="F238" s="2"/>
    </row>
    <row r="239" spans="3:6" x14ac:dyDescent="0.25">
      <c r="C239" s="2"/>
      <c r="F239" s="2"/>
    </row>
    <row r="240" spans="3:6" x14ac:dyDescent="0.25">
      <c r="C240" s="2"/>
      <c r="F240" s="2"/>
    </row>
    <row r="241" spans="3:6" x14ac:dyDescent="0.25">
      <c r="C241" s="2"/>
      <c r="F241" s="2"/>
    </row>
    <row r="242" spans="3:6" x14ac:dyDescent="0.25">
      <c r="C242" s="2"/>
      <c r="F242" s="2"/>
    </row>
    <row r="243" spans="3:6" x14ac:dyDescent="0.25">
      <c r="C243" s="2"/>
      <c r="F243" s="2"/>
    </row>
    <row r="244" spans="3:6" x14ac:dyDescent="0.25">
      <c r="C244" s="2"/>
      <c r="F244" s="2"/>
    </row>
    <row r="245" spans="3:6" x14ac:dyDescent="0.25">
      <c r="C245" s="2"/>
      <c r="F245" s="2"/>
    </row>
    <row r="246" spans="3:6" x14ac:dyDescent="0.25">
      <c r="C246" s="2"/>
      <c r="F246" s="2"/>
    </row>
    <row r="247" spans="3:6" x14ac:dyDescent="0.25">
      <c r="C247" s="2"/>
      <c r="F247" s="2"/>
    </row>
    <row r="248" spans="3:6" x14ac:dyDescent="0.25">
      <c r="C248" s="2"/>
      <c r="F248" s="2"/>
    </row>
    <row r="249" spans="3:6" x14ac:dyDescent="0.25">
      <c r="C249" s="2"/>
      <c r="F249" s="2"/>
    </row>
    <row r="250" spans="3:6" x14ac:dyDescent="0.25">
      <c r="C250" s="2"/>
      <c r="F250" s="2"/>
    </row>
    <row r="251" spans="3:6" x14ac:dyDescent="0.25">
      <c r="C251" s="2"/>
      <c r="F251" s="2"/>
    </row>
    <row r="252" spans="3:6" x14ac:dyDescent="0.25">
      <c r="C252" s="2"/>
      <c r="F252" s="2"/>
    </row>
    <row r="253" spans="3:6" x14ac:dyDescent="0.25">
      <c r="C253" s="2"/>
      <c r="F253" s="2"/>
    </row>
    <row r="254" spans="3:6" x14ac:dyDescent="0.25">
      <c r="C254" s="2"/>
      <c r="F254" s="2"/>
    </row>
    <row r="255" spans="3:6" x14ac:dyDescent="0.25">
      <c r="C255" s="2"/>
      <c r="F255" s="2"/>
    </row>
    <row r="256" spans="3:6" x14ac:dyDescent="0.25">
      <c r="C256" s="2"/>
      <c r="F256" s="2"/>
    </row>
    <row r="257" spans="3:6" x14ac:dyDescent="0.25">
      <c r="C257" s="2"/>
      <c r="F257" s="2"/>
    </row>
    <row r="258" spans="3:6" x14ac:dyDescent="0.25">
      <c r="C258" s="2"/>
      <c r="F258" s="2"/>
    </row>
    <row r="259" spans="3:6" x14ac:dyDescent="0.25">
      <c r="C259" s="2"/>
      <c r="F259" s="2"/>
    </row>
    <row r="260" spans="3:6" x14ac:dyDescent="0.25">
      <c r="C260" s="2"/>
      <c r="F260" s="2"/>
    </row>
    <row r="261" spans="3:6" x14ac:dyDescent="0.25">
      <c r="C261" s="2"/>
      <c r="F261" s="2"/>
    </row>
    <row r="262" spans="3:6" x14ac:dyDescent="0.25">
      <c r="C262" s="2"/>
      <c r="F262" s="2"/>
    </row>
    <row r="263" spans="3:6" x14ac:dyDescent="0.25">
      <c r="C263" s="2"/>
      <c r="F263" s="2"/>
    </row>
    <row r="264" spans="3:6" x14ac:dyDescent="0.25">
      <c r="C264" s="2"/>
      <c r="F264" s="2"/>
    </row>
    <row r="265" spans="3:6" x14ac:dyDescent="0.25">
      <c r="C265" s="2"/>
      <c r="F265" s="2"/>
    </row>
    <row r="266" spans="3:6" x14ac:dyDescent="0.25">
      <c r="C266" s="2"/>
      <c r="F266" s="2"/>
    </row>
    <row r="267" spans="3:6" x14ac:dyDescent="0.25">
      <c r="C267" s="2"/>
      <c r="F267" s="2"/>
    </row>
    <row r="268" spans="3:6" x14ac:dyDescent="0.25">
      <c r="C268" s="2"/>
      <c r="F268" s="2"/>
    </row>
    <row r="269" spans="3:6" x14ac:dyDescent="0.25">
      <c r="C269" s="2"/>
      <c r="F269" s="2"/>
    </row>
    <row r="270" spans="3:6" x14ac:dyDescent="0.25">
      <c r="C270" s="2"/>
      <c r="F270" s="2"/>
    </row>
    <row r="271" spans="3:6" x14ac:dyDescent="0.25">
      <c r="C271" s="2"/>
      <c r="F271" s="2"/>
    </row>
    <row r="272" spans="3:6" x14ac:dyDescent="0.25">
      <c r="C272" s="2"/>
      <c r="F272" s="2"/>
    </row>
    <row r="273" spans="3:6" x14ac:dyDescent="0.25">
      <c r="C273" s="2"/>
      <c r="F273" s="2"/>
    </row>
    <row r="274" spans="3:6" x14ac:dyDescent="0.25">
      <c r="C274" s="2"/>
      <c r="F274" s="2"/>
    </row>
    <row r="275" spans="3:6" x14ac:dyDescent="0.25">
      <c r="C275" s="2"/>
      <c r="F275" s="2"/>
    </row>
    <row r="276" spans="3:6" x14ac:dyDescent="0.25">
      <c r="C276" s="2"/>
      <c r="F276" s="2"/>
    </row>
    <row r="277" spans="3:6" x14ac:dyDescent="0.25">
      <c r="C277" s="2"/>
      <c r="F277" s="2"/>
    </row>
    <row r="278" spans="3:6" x14ac:dyDescent="0.25">
      <c r="C278" s="2"/>
      <c r="F278" s="2"/>
    </row>
    <row r="279" spans="3:6" x14ac:dyDescent="0.25">
      <c r="C279" s="2"/>
      <c r="F279" s="2"/>
    </row>
    <row r="280" spans="3:6" x14ac:dyDescent="0.25">
      <c r="C280" s="2"/>
      <c r="F280" s="2"/>
    </row>
    <row r="281" spans="3:6" x14ac:dyDescent="0.25">
      <c r="C281" s="2"/>
      <c r="F281" s="2"/>
    </row>
    <row r="282" spans="3:6" x14ac:dyDescent="0.25">
      <c r="C282" s="2"/>
      <c r="F282" s="2"/>
    </row>
    <row r="283" spans="3:6" x14ac:dyDescent="0.25">
      <c r="C283" s="2"/>
      <c r="F283" s="2"/>
    </row>
    <row r="284" spans="3:6" x14ac:dyDescent="0.25">
      <c r="C284" s="2"/>
      <c r="F284" s="2"/>
    </row>
    <row r="285" spans="3:6" x14ac:dyDescent="0.25">
      <c r="C285" s="2"/>
      <c r="F285" s="2"/>
    </row>
    <row r="286" spans="3:6" x14ac:dyDescent="0.25">
      <c r="C286" s="2"/>
      <c r="F286" s="2"/>
    </row>
    <row r="287" spans="3:6" x14ac:dyDescent="0.25">
      <c r="C287" s="2"/>
      <c r="F287" s="2"/>
    </row>
    <row r="288" spans="3:6" x14ac:dyDescent="0.25">
      <c r="C288" s="2"/>
      <c r="F288" s="2"/>
    </row>
    <row r="289" spans="3:6" x14ac:dyDescent="0.25">
      <c r="C289" s="2"/>
      <c r="F289" s="2"/>
    </row>
    <row r="290" spans="3:6" x14ac:dyDescent="0.25">
      <c r="C290" s="2"/>
      <c r="F290" s="2"/>
    </row>
    <row r="291" spans="3:6" x14ac:dyDescent="0.25">
      <c r="C291" s="2"/>
      <c r="F291" s="2"/>
    </row>
    <row r="292" spans="3:6" x14ac:dyDescent="0.25">
      <c r="C292" s="2"/>
      <c r="F292" s="2"/>
    </row>
    <row r="293" spans="3:6" x14ac:dyDescent="0.25">
      <c r="C293" s="2"/>
      <c r="F293" s="2"/>
    </row>
    <row r="294" spans="3:6" x14ac:dyDescent="0.25">
      <c r="C294" s="2"/>
      <c r="F294" s="2"/>
    </row>
    <row r="295" spans="3:6" x14ac:dyDescent="0.25">
      <c r="C295" s="2"/>
      <c r="F295" s="2"/>
    </row>
    <row r="296" spans="3:6" x14ac:dyDescent="0.25">
      <c r="C296" s="2"/>
      <c r="F296" s="2"/>
    </row>
    <row r="297" spans="3:6" x14ac:dyDescent="0.25">
      <c r="C297" s="2"/>
      <c r="F297" s="2"/>
    </row>
    <row r="298" spans="3:6" x14ac:dyDescent="0.25">
      <c r="C298" s="2"/>
      <c r="F298" s="2"/>
    </row>
    <row r="299" spans="3:6" x14ac:dyDescent="0.25">
      <c r="C299" s="2"/>
      <c r="F299" s="2"/>
    </row>
    <row r="300" spans="3:6" x14ac:dyDescent="0.25">
      <c r="C300" s="2"/>
      <c r="F300" s="2"/>
    </row>
    <row r="301" spans="3:6" x14ac:dyDescent="0.25">
      <c r="C301" s="2"/>
      <c r="F301" s="2"/>
    </row>
    <row r="302" spans="3:6" x14ac:dyDescent="0.25">
      <c r="C302" s="2"/>
      <c r="F302" s="2"/>
    </row>
    <row r="303" spans="3:6" x14ac:dyDescent="0.25">
      <c r="C303" s="2"/>
      <c r="F303" s="2"/>
    </row>
    <row r="304" spans="3:6" x14ac:dyDescent="0.25">
      <c r="C304" s="2"/>
      <c r="F304" s="2"/>
    </row>
    <row r="305" spans="3:6" x14ac:dyDescent="0.25">
      <c r="C305" s="2"/>
      <c r="F305" s="2"/>
    </row>
    <row r="306" spans="3:6" x14ac:dyDescent="0.25">
      <c r="C306" s="2"/>
      <c r="F306" s="2"/>
    </row>
    <row r="307" spans="3:6" x14ac:dyDescent="0.25">
      <c r="C307" s="2"/>
      <c r="F307" s="2"/>
    </row>
    <row r="308" spans="3:6" x14ac:dyDescent="0.25">
      <c r="C308" s="2"/>
      <c r="F308" s="2"/>
    </row>
    <row r="309" spans="3:6" x14ac:dyDescent="0.25">
      <c r="C309" s="2"/>
      <c r="F309" s="2"/>
    </row>
    <row r="310" spans="3:6" x14ac:dyDescent="0.25">
      <c r="C310" s="2"/>
      <c r="F310" s="2"/>
    </row>
    <row r="311" spans="3:6" x14ac:dyDescent="0.25">
      <c r="C311" s="2"/>
      <c r="F311" s="2"/>
    </row>
    <row r="312" spans="3:6" x14ac:dyDescent="0.25">
      <c r="C312" s="2"/>
      <c r="F312" s="2"/>
    </row>
    <row r="313" spans="3:6" x14ac:dyDescent="0.25">
      <c r="C313" s="2"/>
      <c r="F313" s="2"/>
    </row>
    <row r="314" spans="3:6" x14ac:dyDescent="0.25">
      <c r="C314" s="2"/>
      <c r="F314" s="2"/>
    </row>
    <row r="315" spans="3:6" x14ac:dyDescent="0.25">
      <c r="C315" s="2"/>
      <c r="F315" s="2"/>
    </row>
    <row r="316" spans="3:6" x14ac:dyDescent="0.25">
      <c r="C316" s="2"/>
      <c r="F316" s="2"/>
    </row>
    <row r="317" spans="3:6" x14ac:dyDescent="0.25">
      <c r="C317" s="2"/>
      <c r="F317" s="2"/>
    </row>
    <row r="318" spans="3:6" x14ac:dyDescent="0.25">
      <c r="C318" s="2"/>
      <c r="F318" s="2"/>
    </row>
    <row r="319" spans="3:6" x14ac:dyDescent="0.25">
      <c r="C319" s="2"/>
      <c r="F319" s="2"/>
    </row>
    <row r="320" spans="3:6" x14ac:dyDescent="0.25">
      <c r="C320" s="2"/>
      <c r="F320" s="2"/>
    </row>
    <row r="321" spans="3:6" x14ac:dyDescent="0.25">
      <c r="C321" s="2"/>
      <c r="F321" s="2"/>
    </row>
    <row r="322" spans="3:6" x14ac:dyDescent="0.25">
      <c r="C322" s="2"/>
      <c r="F322" s="2"/>
    </row>
    <row r="323" spans="3:6" x14ac:dyDescent="0.25">
      <c r="C323" s="2"/>
      <c r="F323" s="2"/>
    </row>
    <row r="324" spans="3:6" x14ac:dyDescent="0.25">
      <c r="C324" s="2"/>
      <c r="F324" s="2"/>
    </row>
    <row r="325" spans="3:6" x14ac:dyDescent="0.25">
      <c r="C325" s="2"/>
      <c r="F325" s="2"/>
    </row>
    <row r="326" spans="3:6" x14ac:dyDescent="0.25">
      <c r="C326" s="2"/>
      <c r="F326" s="2"/>
    </row>
    <row r="327" spans="3:6" x14ac:dyDescent="0.25">
      <c r="C327" s="2"/>
      <c r="F327" s="2"/>
    </row>
    <row r="328" spans="3:6" x14ac:dyDescent="0.25">
      <c r="C328" s="2"/>
      <c r="F328" s="2"/>
    </row>
    <row r="329" spans="3:6" x14ac:dyDescent="0.25">
      <c r="C329" s="2"/>
      <c r="F329" s="2"/>
    </row>
    <row r="330" spans="3:6" x14ac:dyDescent="0.25">
      <c r="C330" s="2"/>
      <c r="F330" s="2"/>
    </row>
    <row r="331" spans="3:6" x14ac:dyDescent="0.25">
      <c r="C331" s="2"/>
      <c r="F331" s="2"/>
    </row>
    <row r="332" spans="3:6" x14ac:dyDescent="0.25">
      <c r="C332" s="2"/>
      <c r="F332" s="2"/>
    </row>
    <row r="333" spans="3:6" x14ac:dyDescent="0.25">
      <c r="C333" s="2"/>
      <c r="F333" s="2"/>
    </row>
    <row r="334" spans="3:6" x14ac:dyDescent="0.25">
      <c r="C334" s="2"/>
      <c r="F334" s="2"/>
    </row>
    <row r="335" spans="3:6" x14ac:dyDescent="0.25">
      <c r="C335" s="2"/>
      <c r="F335" s="2"/>
    </row>
    <row r="336" spans="3:6" x14ac:dyDescent="0.25">
      <c r="C336" s="2"/>
      <c r="F336" s="2"/>
    </row>
    <row r="337" spans="3:6" x14ac:dyDescent="0.25">
      <c r="C337" s="2"/>
      <c r="F337" s="2"/>
    </row>
    <row r="338" spans="3:6" x14ac:dyDescent="0.25">
      <c r="C338" s="2"/>
      <c r="F338" s="2"/>
    </row>
    <row r="339" spans="3:6" x14ac:dyDescent="0.25">
      <c r="C339" s="2"/>
      <c r="F339" s="2"/>
    </row>
    <row r="340" spans="3:6" x14ac:dyDescent="0.25">
      <c r="C340" s="2"/>
      <c r="F340" s="2"/>
    </row>
    <row r="341" spans="3:6" x14ac:dyDescent="0.25">
      <c r="C341" s="2"/>
      <c r="F341" s="2"/>
    </row>
    <row r="342" spans="3:6" x14ac:dyDescent="0.25">
      <c r="C342" s="2"/>
      <c r="F342" s="2"/>
    </row>
    <row r="343" spans="3:6" x14ac:dyDescent="0.25">
      <c r="C343" s="2"/>
      <c r="F343" s="2"/>
    </row>
    <row r="344" spans="3:6" x14ac:dyDescent="0.25">
      <c r="C344" s="2"/>
      <c r="F344" s="2"/>
    </row>
    <row r="345" spans="3:6" x14ac:dyDescent="0.25">
      <c r="C345" s="2"/>
      <c r="F345" s="2"/>
    </row>
    <row r="346" spans="3:6" x14ac:dyDescent="0.25">
      <c r="C346" s="2"/>
      <c r="F346" s="2"/>
    </row>
    <row r="347" spans="3:6" x14ac:dyDescent="0.25">
      <c r="C347" s="2"/>
      <c r="F347" s="2"/>
    </row>
    <row r="348" spans="3:6" x14ac:dyDescent="0.25">
      <c r="C348" s="2"/>
      <c r="F348" s="2"/>
    </row>
    <row r="349" spans="3:6" x14ac:dyDescent="0.25">
      <c r="C349" s="2"/>
      <c r="F349" s="2"/>
    </row>
    <row r="350" spans="3:6" x14ac:dyDescent="0.25">
      <c r="C350" s="2"/>
      <c r="F350" s="2"/>
    </row>
    <row r="351" spans="3:6" x14ac:dyDescent="0.25">
      <c r="C351" s="2"/>
      <c r="F351" s="2"/>
    </row>
    <row r="352" spans="3:6" x14ac:dyDescent="0.25">
      <c r="C352" s="2"/>
      <c r="F352" s="2"/>
    </row>
    <row r="353" spans="3:6" x14ac:dyDescent="0.25">
      <c r="C353" s="2"/>
      <c r="F353" s="2"/>
    </row>
    <row r="354" spans="3:6" x14ac:dyDescent="0.25">
      <c r="C354" s="2"/>
      <c r="F354" s="2"/>
    </row>
    <row r="355" spans="3:6" x14ac:dyDescent="0.25">
      <c r="C355" s="2"/>
      <c r="F355" s="2"/>
    </row>
    <row r="356" spans="3:6" x14ac:dyDescent="0.25">
      <c r="C356" s="2"/>
      <c r="F356" s="2"/>
    </row>
    <row r="357" spans="3:6" x14ac:dyDescent="0.25">
      <c r="C357" s="2"/>
      <c r="F357" s="2"/>
    </row>
    <row r="358" spans="3:6" x14ac:dyDescent="0.25">
      <c r="C358" s="2"/>
      <c r="F358" s="2"/>
    </row>
    <row r="359" spans="3:6" x14ac:dyDescent="0.25">
      <c r="C359" s="2"/>
      <c r="F359" s="2"/>
    </row>
    <row r="360" spans="3:6" x14ac:dyDescent="0.25">
      <c r="C360" s="2"/>
      <c r="F360" s="2"/>
    </row>
    <row r="361" spans="3:6" x14ac:dyDescent="0.25">
      <c r="C361" s="2"/>
      <c r="F361" s="2"/>
    </row>
    <row r="362" spans="3:6" x14ac:dyDescent="0.25">
      <c r="C362" s="2"/>
      <c r="F362" s="2"/>
    </row>
    <row r="363" spans="3:6" x14ac:dyDescent="0.25">
      <c r="C363" s="2"/>
      <c r="F363" s="2"/>
    </row>
    <row r="364" spans="3:6" x14ac:dyDescent="0.25">
      <c r="C364" s="2"/>
      <c r="F364" s="2"/>
    </row>
    <row r="365" spans="3:6" x14ac:dyDescent="0.25">
      <c r="C365" s="2"/>
      <c r="F365" s="2"/>
    </row>
    <row r="366" spans="3:6" x14ac:dyDescent="0.25">
      <c r="C366" s="2"/>
      <c r="F366" s="2"/>
    </row>
    <row r="367" spans="3:6" x14ac:dyDescent="0.25">
      <c r="C367" s="2"/>
      <c r="F367" s="2"/>
    </row>
    <row r="368" spans="3:6" x14ac:dyDescent="0.25">
      <c r="C368" s="2"/>
      <c r="F368" s="2"/>
    </row>
    <row r="369" spans="3:6" x14ac:dyDescent="0.25">
      <c r="C369" s="2"/>
      <c r="F369" s="2"/>
    </row>
    <row r="370" spans="3:6" x14ac:dyDescent="0.25">
      <c r="C370" s="2"/>
      <c r="F370" s="2"/>
    </row>
    <row r="371" spans="3:6" x14ac:dyDescent="0.25">
      <c r="C371" s="2"/>
      <c r="F371" s="2"/>
    </row>
    <row r="372" spans="3:6" x14ac:dyDescent="0.25">
      <c r="C372" s="2"/>
      <c r="F372" s="2"/>
    </row>
    <row r="373" spans="3:6" x14ac:dyDescent="0.25">
      <c r="C373" s="2"/>
      <c r="F373" s="2"/>
    </row>
    <row r="374" spans="3:6" x14ac:dyDescent="0.25">
      <c r="C374" s="2"/>
      <c r="F374" s="2"/>
    </row>
    <row r="375" spans="3:6" x14ac:dyDescent="0.25">
      <c r="C375" s="2"/>
      <c r="F375" s="2"/>
    </row>
    <row r="376" spans="3:6" x14ac:dyDescent="0.25">
      <c r="C376" s="2"/>
      <c r="F376" s="2"/>
    </row>
    <row r="377" spans="3:6" x14ac:dyDescent="0.25">
      <c r="C377" s="2"/>
      <c r="F377" s="2"/>
    </row>
    <row r="378" spans="3:6" x14ac:dyDescent="0.25">
      <c r="C378" s="2"/>
      <c r="F378" s="2"/>
    </row>
    <row r="379" spans="3:6" x14ac:dyDescent="0.25">
      <c r="C379" s="2"/>
      <c r="F379" s="2"/>
    </row>
    <row r="380" spans="3:6" x14ac:dyDescent="0.25">
      <c r="C380" s="2"/>
      <c r="F380" s="2"/>
    </row>
    <row r="381" spans="3:6" x14ac:dyDescent="0.25">
      <c r="C381" s="2"/>
      <c r="F381" s="2"/>
    </row>
    <row r="382" spans="3:6" x14ac:dyDescent="0.25">
      <c r="C382" s="2"/>
      <c r="F382" s="2"/>
    </row>
    <row r="383" spans="3:6" x14ac:dyDescent="0.25">
      <c r="C383" s="2"/>
      <c r="F383" s="2"/>
    </row>
    <row r="384" spans="3:6" x14ac:dyDescent="0.25">
      <c r="C384" s="2"/>
      <c r="F384" s="2"/>
    </row>
    <row r="385" spans="3:6" x14ac:dyDescent="0.25">
      <c r="C385" s="2"/>
      <c r="F385" s="2"/>
    </row>
    <row r="386" spans="3:6" x14ac:dyDescent="0.25">
      <c r="C386" s="2"/>
      <c r="F386" s="2"/>
    </row>
    <row r="387" spans="3:6" x14ac:dyDescent="0.25">
      <c r="C387" s="2"/>
      <c r="F387" s="2"/>
    </row>
    <row r="388" spans="3:6" x14ac:dyDescent="0.25">
      <c r="C388" s="2"/>
      <c r="F388" s="2"/>
    </row>
    <row r="389" spans="3:6" x14ac:dyDescent="0.25">
      <c r="C389" s="2"/>
      <c r="F389" s="2"/>
    </row>
    <row r="390" spans="3:6" x14ac:dyDescent="0.25">
      <c r="C390" s="2"/>
      <c r="F390" s="2"/>
    </row>
    <row r="391" spans="3:6" x14ac:dyDescent="0.25">
      <c r="C391" s="2"/>
      <c r="F391" s="2"/>
    </row>
    <row r="392" spans="3:6" x14ac:dyDescent="0.25">
      <c r="C392" s="2"/>
      <c r="F392" s="2"/>
    </row>
    <row r="393" spans="3:6" x14ac:dyDescent="0.25">
      <c r="C393" s="2"/>
      <c r="F393" s="2"/>
    </row>
    <row r="394" spans="3:6" x14ac:dyDescent="0.25">
      <c r="C394" s="2"/>
      <c r="F394" s="2"/>
    </row>
    <row r="395" spans="3:6" x14ac:dyDescent="0.25">
      <c r="C395" s="2"/>
      <c r="F395" s="2"/>
    </row>
    <row r="396" spans="3:6" x14ac:dyDescent="0.25">
      <c r="C396" s="2"/>
      <c r="F396" s="2"/>
    </row>
    <row r="397" spans="3:6" x14ac:dyDescent="0.25">
      <c r="C397" s="2"/>
      <c r="F397" s="2"/>
    </row>
    <row r="398" spans="3:6" x14ac:dyDescent="0.25">
      <c r="C398" s="2"/>
      <c r="F398" s="2"/>
    </row>
    <row r="399" spans="3:6" x14ac:dyDescent="0.25">
      <c r="C399" s="2"/>
      <c r="F399" s="2"/>
    </row>
    <row r="400" spans="3:6" x14ac:dyDescent="0.25">
      <c r="C400" s="2"/>
      <c r="F400" s="2"/>
    </row>
    <row r="401" spans="3:6" x14ac:dyDescent="0.25">
      <c r="C401" s="2"/>
      <c r="F401" s="2"/>
    </row>
    <row r="402" spans="3:6" x14ac:dyDescent="0.25">
      <c r="C402" s="2"/>
      <c r="F402" s="2"/>
    </row>
    <row r="403" spans="3:6" x14ac:dyDescent="0.25">
      <c r="C403" s="2"/>
      <c r="F403" s="2"/>
    </row>
    <row r="404" spans="3:6" x14ac:dyDescent="0.25">
      <c r="C404" s="2"/>
      <c r="F404" s="2"/>
    </row>
    <row r="405" spans="3:6" x14ac:dyDescent="0.25">
      <c r="C405" s="2"/>
      <c r="F405" s="2"/>
    </row>
    <row r="406" spans="3:6" x14ac:dyDescent="0.25">
      <c r="C406" s="2"/>
      <c r="F406" s="2"/>
    </row>
    <row r="407" spans="3:6" x14ac:dyDescent="0.25">
      <c r="C407" s="2"/>
      <c r="F407" s="2"/>
    </row>
    <row r="408" spans="3:6" x14ac:dyDescent="0.25">
      <c r="C408" s="2"/>
      <c r="F408" s="2"/>
    </row>
    <row r="409" spans="3:6" x14ac:dyDescent="0.25">
      <c r="C409" s="2"/>
      <c r="F409" s="2"/>
    </row>
    <row r="410" spans="3:6" x14ac:dyDescent="0.25">
      <c r="C410" s="2"/>
      <c r="F410" s="2"/>
    </row>
    <row r="411" spans="3:6" x14ac:dyDescent="0.25">
      <c r="C411" s="2"/>
      <c r="F411" s="2"/>
    </row>
    <row r="412" spans="3:6" x14ac:dyDescent="0.25">
      <c r="C412" s="2"/>
      <c r="F412" s="2"/>
    </row>
    <row r="413" spans="3:6" x14ac:dyDescent="0.25">
      <c r="C413" s="2"/>
      <c r="F413" s="2"/>
    </row>
    <row r="414" spans="3:6" x14ac:dyDescent="0.25">
      <c r="C414" s="2"/>
      <c r="F414" s="2"/>
    </row>
    <row r="415" spans="3:6" x14ac:dyDescent="0.25">
      <c r="C415" s="2"/>
      <c r="F415" s="2"/>
    </row>
    <row r="416" spans="3:6" x14ac:dyDescent="0.25">
      <c r="C416" s="2"/>
      <c r="F416" s="2"/>
    </row>
    <row r="417" spans="3:6" x14ac:dyDescent="0.25">
      <c r="C417" s="2"/>
      <c r="F417" s="2"/>
    </row>
    <row r="418" spans="3:6" x14ac:dyDescent="0.25">
      <c r="C418" s="2"/>
      <c r="F418" s="2"/>
    </row>
    <row r="419" spans="3:6" x14ac:dyDescent="0.25">
      <c r="C419" s="2"/>
      <c r="F419" s="2"/>
    </row>
    <row r="420" spans="3:6" x14ac:dyDescent="0.25">
      <c r="C420" s="2"/>
      <c r="F420" s="2"/>
    </row>
    <row r="421" spans="3:6" x14ac:dyDescent="0.25">
      <c r="C421" s="2"/>
      <c r="F421" s="2"/>
    </row>
    <row r="422" spans="3:6" x14ac:dyDescent="0.25">
      <c r="C422" s="2"/>
      <c r="F422" s="2"/>
    </row>
    <row r="423" spans="3:6" x14ac:dyDescent="0.25">
      <c r="C423" s="2"/>
      <c r="F423" s="2"/>
    </row>
    <row r="424" spans="3:6" x14ac:dyDescent="0.25">
      <c r="C424" s="2"/>
      <c r="F424" s="2"/>
    </row>
    <row r="425" spans="3:6" x14ac:dyDescent="0.25">
      <c r="C425" s="2"/>
      <c r="F425" s="2"/>
    </row>
    <row r="426" spans="3:6" x14ac:dyDescent="0.25">
      <c r="C426" s="2"/>
      <c r="F426" s="2"/>
    </row>
    <row r="427" spans="3:6" x14ac:dyDescent="0.25">
      <c r="C427" s="2"/>
      <c r="F427" s="2"/>
    </row>
    <row r="428" spans="3:6" x14ac:dyDescent="0.25">
      <c r="C428" s="2"/>
      <c r="F428" s="2"/>
    </row>
    <row r="429" spans="3:6" x14ac:dyDescent="0.25">
      <c r="C429" s="2"/>
      <c r="F429" s="2"/>
    </row>
    <row r="430" spans="3:6" x14ac:dyDescent="0.25">
      <c r="C430" s="2"/>
      <c r="F430" s="2"/>
    </row>
    <row r="431" spans="3:6" x14ac:dyDescent="0.25">
      <c r="C431" s="2"/>
      <c r="F431" s="2"/>
    </row>
    <row r="432" spans="3:6" x14ac:dyDescent="0.25">
      <c r="C432" s="2"/>
      <c r="F432" s="2"/>
    </row>
    <row r="433" spans="3:6" x14ac:dyDescent="0.25">
      <c r="C433" s="2"/>
      <c r="F433" s="2"/>
    </row>
    <row r="434" spans="3:6" x14ac:dyDescent="0.25">
      <c r="C434" s="2"/>
      <c r="F434" s="2"/>
    </row>
    <row r="435" spans="3:6" x14ac:dyDescent="0.25">
      <c r="C435" s="2"/>
      <c r="F435" s="2"/>
    </row>
    <row r="436" spans="3:6" x14ac:dyDescent="0.25">
      <c r="C436" s="2"/>
      <c r="F436" s="2"/>
    </row>
    <row r="437" spans="3:6" x14ac:dyDescent="0.25">
      <c r="C437" s="2"/>
      <c r="F437" s="2"/>
    </row>
    <row r="438" spans="3:6" x14ac:dyDescent="0.25">
      <c r="C438" s="2"/>
      <c r="F438" s="2"/>
    </row>
    <row r="439" spans="3:6" x14ac:dyDescent="0.25">
      <c r="C439" s="2"/>
      <c r="F439" s="2"/>
    </row>
    <row r="440" spans="3:6" x14ac:dyDescent="0.25">
      <c r="C440" s="2"/>
      <c r="F440" s="2"/>
    </row>
    <row r="441" spans="3:6" x14ac:dyDescent="0.25">
      <c r="C441" s="2"/>
      <c r="F441" s="2"/>
    </row>
    <row r="442" spans="3:6" x14ac:dyDescent="0.25">
      <c r="C442" s="2"/>
      <c r="F442" s="2"/>
    </row>
    <row r="443" spans="3:6" x14ac:dyDescent="0.25">
      <c r="C443" s="2"/>
      <c r="F443" s="2"/>
    </row>
    <row r="444" spans="3:6" x14ac:dyDescent="0.25">
      <c r="C444" s="2"/>
      <c r="F444" s="2"/>
    </row>
    <row r="445" spans="3:6" x14ac:dyDescent="0.25">
      <c r="C445" s="2"/>
      <c r="F445" s="2"/>
    </row>
    <row r="446" spans="3:6" x14ac:dyDescent="0.25">
      <c r="C446" s="2"/>
      <c r="F446" s="2"/>
    </row>
    <row r="447" spans="3:6" x14ac:dyDescent="0.25">
      <c r="C447" s="2"/>
      <c r="F447" s="2"/>
    </row>
    <row r="448" spans="3:6" x14ac:dyDescent="0.25">
      <c r="C448" s="2"/>
      <c r="F448" s="2"/>
    </row>
    <row r="449" spans="3:6" x14ac:dyDescent="0.25">
      <c r="C449" s="2"/>
      <c r="F449" s="2"/>
    </row>
    <row r="450" spans="3:6" x14ac:dyDescent="0.25">
      <c r="C450" s="2"/>
      <c r="F450" s="2"/>
    </row>
    <row r="451" spans="3:6" x14ac:dyDescent="0.25">
      <c r="C451" s="2"/>
      <c r="F451" s="2"/>
    </row>
    <row r="452" spans="3:6" x14ac:dyDescent="0.25">
      <c r="C452" s="2"/>
      <c r="F452" s="2"/>
    </row>
    <row r="453" spans="3:6" x14ac:dyDescent="0.25">
      <c r="C453" s="2"/>
      <c r="F453" s="2"/>
    </row>
    <row r="454" spans="3:6" x14ac:dyDescent="0.25">
      <c r="C454" s="2"/>
      <c r="F454" s="2"/>
    </row>
    <row r="455" spans="3:6" x14ac:dyDescent="0.25">
      <c r="C455" s="2"/>
      <c r="F455" s="2"/>
    </row>
    <row r="456" spans="3:6" x14ac:dyDescent="0.25">
      <c r="C456" s="2"/>
      <c r="F456" s="2"/>
    </row>
    <row r="457" spans="3:6" x14ac:dyDescent="0.25">
      <c r="C457" s="2"/>
      <c r="F457" s="2"/>
    </row>
    <row r="458" spans="3:6" x14ac:dyDescent="0.25">
      <c r="C458" s="2"/>
      <c r="F458" s="2"/>
    </row>
    <row r="459" spans="3:6" x14ac:dyDescent="0.25">
      <c r="C459" s="2"/>
      <c r="F459" s="2"/>
    </row>
    <row r="460" spans="3:6" x14ac:dyDescent="0.25">
      <c r="C460" s="2"/>
      <c r="F460" s="2"/>
    </row>
    <row r="461" spans="3:6" x14ac:dyDescent="0.25">
      <c r="C461" s="2"/>
      <c r="F461" s="2"/>
    </row>
    <row r="462" spans="3:6" x14ac:dyDescent="0.25">
      <c r="C462" s="2"/>
      <c r="F462" s="2"/>
    </row>
    <row r="463" spans="3:6" x14ac:dyDescent="0.25">
      <c r="C463" s="2"/>
      <c r="F463" s="2"/>
    </row>
    <row r="464" spans="3:6" x14ac:dyDescent="0.25">
      <c r="C464" s="2"/>
      <c r="F464" s="2"/>
    </row>
    <row r="465" spans="3:6" x14ac:dyDescent="0.25">
      <c r="C465" s="2"/>
      <c r="F465" s="2"/>
    </row>
    <row r="466" spans="3:6" x14ac:dyDescent="0.25">
      <c r="C466" s="2"/>
      <c r="F466" s="2"/>
    </row>
    <row r="467" spans="3:6" x14ac:dyDescent="0.25">
      <c r="C467" s="2"/>
      <c r="F467" s="2"/>
    </row>
    <row r="468" spans="3:6" x14ac:dyDescent="0.25">
      <c r="C468" s="2"/>
      <c r="F468" s="2"/>
    </row>
    <row r="469" spans="3:6" x14ac:dyDescent="0.25">
      <c r="C469" s="2"/>
      <c r="F469" s="2"/>
    </row>
    <row r="470" spans="3:6" x14ac:dyDescent="0.25">
      <c r="C470" s="2"/>
      <c r="F470" s="2"/>
    </row>
    <row r="471" spans="3:6" x14ac:dyDescent="0.25">
      <c r="C471" s="2"/>
      <c r="F471" s="2"/>
    </row>
    <row r="472" spans="3:6" x14ac:dyDescent="0.25">
      <c r="C472" s="2"/>
      <c r="F472" s="2"/>
    </row>
    <row r="473" spans="3:6" x14ac:dyDescent="0.25">
      <c r="C473" s="2"/>
      <c r="F473" s="2"/>
    </row>
    <row r="474" spans="3:6" x14ac:dyDescent="0.25">
      <c r="C474" s="2"/>
      <c r="F474" s="2"/>
    </row>
    <row r="475" spans="3:6" x14ac:dyDescent="0.25">
      <c r="C475" s="2"/>
      <c r="F475" s="2"/>
    </row>
    <row r="476" spans="3:6" x14ac:dyDescent="0.25">
      <c r="C476" s="2"/>
      <c r="F476" s="2"/>
    </row>
    <row r="477" spans="3:6" x14ac:dyDescent="0.25">
      <c r="C477" s="2"/>
      <c r="F477" s="2"/>
    </row>
    <row r="478" spans="3:6" x14ac:dyDescent="0.25">
      <c r="C478" s="2"/>
      <c r="F478" s="2"/>
    </row>
    <row r="479" spans="3:6" x14ac:dyDescent="0.25">
      <c r="C479" s="2"/>
      <c r="F479" s="2"/>
    </row>
    <row r="480" spans="3:6" x14ac:dyDescent="0.25">
      <c r="C480" s="2"/>
      <c r="F480" s="2"/>
    </row>
    <row r="481" spans="3:6" x14ac:dyDescent="0.25">
      <c r="C481" s="2"/>
      <c r="F481" s="2"/>
    </row>
    <row r="482" spans="3:6" x14ac:dyDescent="0.25">
      <c r="C482" s="2"/>
      <c r="F482" s="2"/>
    </row>
    <row r="483" spans="3:6" x14ac:dyDescent="0.25">
      <c r="C483" s="2"/>
      <c r="F483" s="2"/>
    </row>
    <row r="484" spans="3:6" x14ac:dyDescent="0.25">
      <c r="C484" s="2"/>
      <c r="F484" s="2"/>
    </row>
    <row r="485" spans="3:6" x14ac:dyDescent="0.25">
      <c r="C485" s="2"/>
      <c r="F485" s="2"/>
    </row>
    <row r="486" spans="3:6" x14ac:dyDescent="0.25">
      <c r="C486" s="2"/>
      <c r="F486" s="2"/>
    </row>
    <row r="487" spans="3:6" x14ac:dyDescent="0.25">
      <c r="C487" s="2"/>
      <c r="F487" s="2"/>
    </row>
    <row r="488" spans="3:6" x14ac:dyDescent="0.25">
      <c r="C488" s="2"/>
      <c r="F488" s="2"/>
    </row>
    <row r="489" spans="3:6" x14ac:dyDescent="0.25">
      <c r="C489" s="2"/>
      <c r="F489" s="2"/>
    </row>
    <row r="490" spans="3:6" x14ac:dyDescent="0.25">
      <c r="C490" s="2"/>
      <c r="F490" s="2"/>
    </row>
    <row r="491" spans="3:6" x14ac:dyDescent="0.25">
      <c r="C491" s="2"/>
      <c r="F491" s="2"/>
    </row>
    <row r="492" spans="3:6" x14ac:dyDescent="0.25">
      <c r="C492" s="2"/>
      <c r="F492" s="2"/>
    </row>
    <row r="493" spans="3:6" x14ac:dyDescent="0.25">
      <c r="C493" s="2"/>
      <c r="F493" s="2"/>
    </row>
    <row r="494" spans="3:6" x14ac:dyDescent="0.25">
      <c r="C494" s="2"/>
      <c r="F494" s="2"/>
    </row>
    <row r="495" spans="3:6" x14ac:dyDescent="0.25">
      <c r="C495" s="2"/>
      <c r="F495" s="2"/>
    </row>
    <row r="496" spans="3:6" x14ac:dyDescent="0.25">
      <c r="C496" s="2"/>
      <c r="F496" s="2"/>
    </row>
    <row r="497" spans="3:6" x14ac:dyDescent="0.25">
      <c r="C497" s="2"/>
      <c r="F497" s="2"/>
    </row>
    <row r="498" spans="3:6" x14ac:dyDescent="0.25">
      <c r="C498" s="2"/>
      <c r="F498" s="2"/>
    </row>
    <row r="499" spans="3:6" x14ac:dyDescent="0.25">
      <c r="C499" s="2"/>
      <c r="F499" s="2"/>
    </row>
    <row r="500" spans="3:6" x14ac:dyDescent="0.25">
      <c r="C500" s="2"/>
      <c r="F500" s="2"/>
    </row>
    <row r="501" spans="3:6" x14ac:dyDescent="0.25">
      <c r="C501" s="2"/>
      <c r="F501" s="2"/>
    </row>
    <row r="502" spans="3:6" x14ac:dyDescent="0.25">
      <c r="C502" s="2"/>
      <c r="F502" s="2"/>
    </row>
    <row r="503" spans="3:6" x14ac:dyDescent="0.25">
      <c r="C503" s="2"/>
      <c r="F503" s="2"/>
    </row>
    <row r="504" spans="3:6" x14ac:dyDescent="0.25">
      <c r="C504" s="2"/>
      <c r="F504" s="2"/>
    </row>
    <row r="505" spans="3:6" x14ac:dyDescent="0.25">
      <c r="C505" s="2"/>
      <c r="F505" s="2"/>
    </row>
    <row r="506" spans="3:6" x14ac:dyDescent="0.25">
      <c r="C506" s="2"/>
      <c r="F506" s="2"/>
    </row>
    <row r="507" spans="3:6" x14ac:dyDescent="0.25">
      <c r="C507" s="2"/>
      <c r="F507" s="2"/>
    </row>
    <row r="508" spans="3:6" x14ac:dyDescent="0.25">
      <c r="C508" s="2"/>
      <c r="F508" s="2"/>
    </row>
    <row r="509" spans="3:6" x14ac:dyDescent="0.25">
      <c r="C509" s="2"/>
      <c r="F509" s="2"/>
    </row>
    <row r="510" spans="3:6" x14ac:dyDescent="0.25">
      <c r="C510" s="2"/>
      <c r="F510" s="2"/>
    </row>
    <row r="511" spans="3:6" x14ac:dyDescent="0.25">
      <c r="C511" s="2"/>
      <c r="F511" s="2"/>
    </row>
    <row r="512" spans="3:6" x14ac:dyDescent="0.25">
      <c r="C512" s="2"/>
      <c r="F512" s="2"/>
    </row>
    <row r="513" spans="3:6" x14ac:dyDescent="0.25">
      <c r="C513" s="2"/>
      <c r="F513" s="2"/>
    </row>
    <row r="514" spans="3:6" x14ac:dyDescent="0.25">
      <c r="C514" s="2"/>
      <c r="F514" s="2"/>
    </row>
    <row r="515" spans="3:6" x14ac:dyDescent="0.25">
      <c r="C515" s="2"/>
      <c r="F515" s="2"/>
    </row>
    <row r="516" spans="3:6" x14ac:dyDescent="0.25">
      <c r="C516" s="2"/>
      <c r="F516" s="2"/>
    </row>
    <row r="517" spans="3:6" x14ac:dyDescent="0.25">
      <c r="C517" s="2"/>
      <c r="F517" s="2"/>
    </row>
    <row r="518" spans="3:6" x14ac:dyDescent="0.25">
      <c r="C518" s="2"/>
      <c r="F518" s="2"/>
    </row>
    <row r="519" spans="3:6" x14ac:dyDescent="0.25">
      <c r="C519" s="2"/>
      <c r="F519" s="2"/>
    </row>
    <row r="520" spans="3:6" x14ac:dyDescent="0.25">
      <c r="C520" s="2"/>
      <c r="F520" s="2"/>
    </row>
    <row r="521" spans="3:6" x14ac:dyDescent="0.25">
      <c r="C521" s="2"/>
      <c r="F521" s="2"/>
    </row>
    <row r="522" spans="3:6" x14ac:dyDescent="0.25">
      <c r="C522" s="2"/>
      <c r="F522" s="2"/>
    </row>
    <row r="523" spans="3:6" x14ac:dyDescent="0.25">
      <c r="C523" s="2"/>
      <c r="F523" s="2"/>
    </row>
    <row r="524" spans="3:6" x14ac:dyDescent="0.25">
      <c r="C524" s="2"/>
      <c r="F524" s="2"/>
    </row>
    <row r="525" spans="3:6" x14ac:dyDescent="0.25">
      <c r="C525" s="2"/>
      <c r="F525" s="2"/>
    </row>
    <row r="526" spans="3:6" x14ac:dyDescent="0.25">
      <c r="C526" s="2"/>
      <c r="F526" s="2"/>
    </row>
    <row r="527" spans="3:6" x14ac:dyDescent="0.25">
      <c r="C527" s="2"/>
      <c r="F527" s="2"/>
    </row>
    <row r="528" spans="3:6" x14ac:dyDescent="0.25">
      <c r="C528" s="2"/>
      <c r="F528" s="2"/>
    </row>
    <row r="529" spans="3:6" x14ac:dyDescent="0.25">
      <c r="C529" s="2"/>
      <c r="F529" s="2"/>
    </row>
    <row r="530" spans="3:6" x14ac:dyDescent="0.25">
      <c r="C530" s="2"/>
      <c r="F530" s="2"/>
    </row>
    <row r="531" spans="3:6" x14ac:dyDescent="0.25">
      <c r="C531" s="2"/>
      <c r="F531" s="2"/>
    </row>
    <row r="532" spans="3:6" x14ac:dyDescent="0.25">
      <c r="C532" s="2"/>
      <c r="F532" s="2"/>
    </row>
    <row r="533" spans="3:6" x14ac:dyDescent="0.25">
      <c r="C533" s="2"/>
      <c r="F533" s="2"/>
    </row>
    <row r="534" spans="3:6" x14ac:dyDescent="0.25">
      <c r="C534" s="2"/>
      <c r="F534" s="2"/>
    </row>
    <row r="535" spans="3:6" x14ac:dyDescent="0.25">
      <c r="C535" s="2"/>
      <c r="F535" s="2"/>
    </row>
    <row r="536" spans="3:6" x14ac:dyDescent="0.25">
      <c r="C536" s="2"/>
      <c r="F536" s="2"/>
    </row>
    <row r="537" spans="3:6" x14ac:dyDescent="0.25">
      <c r="C537" s="2"/>
      <c r="F537" s="2"/>
    </row>
    <row r="538" spans="3:6" x14ac:dyDescent="0.25">
      <c r="C538" s="2"/>
      <c r="F538" s="2"/>
    </row>
    <row r="539" spans="3:6" x14ac:dyDescent="0.25">
      <c r="C539" s="2"/>
      <c r="F539" s="2"/>
    </row>
    <row r="540" spans="3:6" x14ac:dyDescent="0.25">
      <c r="C540" s="2"/>
      <c r="F540" s="2"/>
    </row>
    <row r="541" spans="3:6" x14ac:dyDescent="0.25">
      <c r="C541" s="2"/>
      <c r="F541" s="2"/>
    </row>
    <row r="542" spans="3:6" x14ac:dyDescent="0.25">
      <c r="C542" s="2"/>
      <c r="F542" s="2"/>
    </row>
    <row r="543" spans="3:6" x14ac:dyDescent="0.25">
      <c r="C543" s="2"/>
      <c r="F543" s="2"/>
    </row>
    <row r="544" spans="3:6" x14ac:dyDescent="0.25">
      <c r="C544" s="2"/>
      <c r="F544" s="2"/>
    </row>
    <row r="545" spans="3:6" x14ac:dyDescent="0.25">
      <c r="C545" s="2"/>
      <c r="F545" s="2"/>
    </row>
    <row r="546" spans="3:6" x14ac:dyDescent="0.25">
      <c r="C546" s="2"/>
      <c r="F546" s="2"/>
    </row>
    <row r="547" spans="3:6" x14ac:dyDescent="0.25">
      <c r="C547" s="2"/>
      <c r="F547" s="2"/>
    </row>
    <row r="548" spans="3:6" x14ac:dyDescent="0.25">
      <c r="C548" s="2"/>
      <c r="F548" s="2"/>
    </row>
    <row r="549" spans="3:6" x14ac:dyDescent="0.25">
      <c r="C549" s="2"/>
      <c r="F549" s="2"/>
    </row>
    <row r="550" spans="3:6" x14ac:dyDescent="0.25">
      <c r="C550" s="2"/>
      <c r="F550" s="2"/>
    </row>
    <row r="551" spans="3:6" x14ac:dyDescent="0.25">
      <c r="C551" s="2"/>
      <c r="F551" s="2"/>
    </row>
    <row r="552" spans="3:6" x14ac:dyDescent="0.25">
      <c r="C552" s="2"/>
      <c r="F552" s="2"/>
    </row>
    <row r="553" spans="3:6" x14ac:dyDescent="0.25">
      <c r="C553" s="2"/>
      <c r="F553" s="2"/>
    </row>
    <row r="554" spans="3:6" x14ac:dyDescent="0.25">
      <c r="C554" s="2"/>
      <c r="F554" s="2"/>
    </row>
    <row r="555" spans="3:6" x14ac:dyDescent="0.25">
      <c r="C555" s="2"/>
      <c r="F555" s="2"/>
    </row>
    <row r="556" spans="3:6" x14ac:dyDescent="0.25">
      <c r="C556" s="2"/>
      <c r="F556" s="2"/>
    </row>
    <row r="557" spans="3:6" x14ac:dyDescent="0.25">
      <c r="C557" s="2"/>
      <c r="F557" s="2"/>
    </row>
    <row r="558" spans="3:6" x14ac:dyDescent="0.25">
      <c r="C558" s="2"/>
      <c r="F558" s="2"/>
    </row>
    <row r="559" spans="3:6" x14ac:dyDescent="0.25">
      <c r="C559" s="2"/>
      <c r="F559" s="2"/>
    </row>
    <row r="560" spans="3:6" x14ac:dyDescent="0.25">
      <c r="C560" s="2"/>
      <c r="F560" s="2"/>
    </row>
    <row r="561" spans="3:6" x14ac:dyDescent="0.25">
      <c r="C561" s="2"/>
      <c r="F561" s="2"/>
    </row>
    <row r="562" spans="3:6" x14ac:dyDescent="0.25">
      <c r="C562" s="2"/>
      <c r="F562" s="2"/>
    </row>
    <row r="563" spans="3:6" x14ac:dyDescent="0.25">
      <c r="C563" s="2"/>
      <c r="F563" s="2"/>
    </row>
    <row r="564" spans="3:6" x14ac:dyDescent="0.25">
      <c r="C564" s="2"/>
      <c r="F564" s="2"/>
    </row>
    <row r="565" spans="3:6" x14ac:dyDescent="0.25">
      <c r="C565" s="2"/>
      <c r="F565" s="2"/>
    </row>
    <row r="566" spans="3:6" x14ac:dyDescent="0.25">
      <c r="C566" s="2"/>
      <c r="F566" s="2"/>
    </row>
    <row r="567" spans="3:6" x14ac:dyDescent="0.25">
      <c r="C567" s="2"/>
      <c r="F567" s="2"/>
    </row>
    <row r="568" spans="3:6" x14ac:dyDescent="0.25">
      <c r="C568" s="2"/>
      <c r="F568" s="2"/>
    </row>
    <row r="569" spans="3:6" x14ac:dyDescent="0.25">
      <c r="C569" s="2"/>
      <c r="F569" s="2"/>
    </row>
    <row r="570" spans="3:6" x14ac:dyDescent="0.25">
      <c r="C570" s="2"/>
      <c r="F570" s="2"/>
    </row>
    <row r="571" spans="3:6" x14ac:dyDescent="0.25">
      <c r="C571" s="2"/>
      <c r="F571" s="2"/>
    </row>
    <row r="572" spans="3:6" x14ac:dyDescent="0.25">
      <c r="C572" s="2"/>
      <c r="F572" s="2"/>
    </row>
    <row r="573" spans="3:6" x14ac:dyDescent="0.25">
      <c r="C573" s="2"/>
      <c r="F573" s="2"/>
    </row>
    <row r="574" spans="3:6" x14ac:dyDescent="0.25">
      <c r="C574" s="2"/>
      <c r="F574" s="2"/>
    </row>
    <row r="575" spans="3:6" x14ac:dyDescent="0.25">
      <c r="C575" s="2"/>
      <c r="F575" s="2"/>
    </row>
    <row r="576" spans="3:6" x14ac:dyDescent="0.25">
      <c r="C576" s="2"/>
      <c r="F576" s="2"/>
    </row>
    <row r="577" spans="3:6" x14ac:dyDescent="0.25">
      <c r="C577" s="2"/>
      <c r="F577" s="2"/>
    </row>
    <row r="578" spans="3:6" x14ac:dyDescent="0.25">
      <c r="C578" s="2"/>
      <c r="F578" s="2"/>
    </row>
    <row r="579" spans="3:6" x14ac:dyDescent="0.25">
      <c r="C579" s="2"/>
      <c r="F579" s="2"/>
    </row>
    <row r="580" spans="3:6" x14ac:dyDescent="0.25">
      <c r="C580" s="2"/>
      <c r="F580" s="2"/>
    </row>
    <row r="581" spans="3:6" x14ac:dyDescent="0.25">
      <c r="C581" s="2"/>
      <c r="F581" s="2"/>
    </row>
    <row r="582" spans="3:6" x14ac:dyDescent="0.25">
      <c r="C582" s="2"/>
      <c r="F582" s="2"/>
    </row>
    <row r="583" spans="3:6" x14ac:dyDescent="0.25">
      <c r="C583" s="2"/>
      <c r="F583" s="2"/>
    </row>
    <row r="584" spans="3:6" x14ac:dyDescent="0.25">
      <c r="C584" s="2"/>
      <c r="F584" s="2"/>
    </row>
    <row r="585" spans="3:6" x14ac:dyDescent="0.25">
      <c r="C585" s="2"/>
      <c r="F585" s="2"/>
    </row>
    <row r="586" spans="3:6" x14ac:dyDescent="0.25">
      <c r="C586" s="2"/>
      <c r="F586" s="2"/>
    </row>
    <row r="587" spans="3:6" x14ac:dyDescent="0.25">
      <c r="C587" s="2"/>
      <c r="F587" s="2"/>
    </row>
    <row r="588" spans="3:6" x14ac:dyDescent="0.25">
      <c r="C588" s="2"/>
      <c r="F588" s="2"/>
    </row>
    <row r="589" spans="3:6" x14ac:dyDescent="0.25">
      <c r="C589" s="2"/>
      <c r="F589" s="2"/>
    </row>
    <row r="590" spans="3:6" x14ac:dyDescent="0.25">
      <c r="C590" s="2"/>
      <c r="F590" s="2"/>
    </row>
    <row r="591" spans="3:6" x14ac:dyDescent="0.25">
      <c r="C591" s="2"/>
      <c r="F591" s="2"/>
    </row>
    <row r="592" spans="3:6" x14ac:dyDescent="0.25">
      <c r="C592" s="2"/>
      <c r="F592" s="2"/>
    </row>
    <row r="593" spans="3:6" x14ac:dyDescent="0.25">
      <c r="C593" s="2"/>
      <c r="F593" s="2"/>
    </row>
    <row r="594" spans="3:6" x14ac:dyDescent="0.25">
      <c r="C594" s="2"/>
      <c r="F594" s="2"/>
    </row>
    <row r="595" spans="3:6" x14ac:dyDescent="0.25">
      <c r="C595" s="2"/>
      <c r="F595" s="2"/>
    </row>
    <row r="596" spans="3:6" x14ac:dyDescent="0.25">
      <c r="C596" s="2"/>
      <c r="F596" s="2"/>
    </row>
    <row r="597" spans="3:6" x14ac:dyDescent="0.25">
      <c r="C597" s="2"/>
      <c r="F597" s="2"/>
    </row>
    <row r="598" spans="3:6" x14ac:dyDescent="0.25">
      <c r="C598" s="2"/>
      <c r="F598" s="2"/>
    </row>
    <row r="599" spans="3:6" x14ac:dyDescent="0.25">
      <c r="C599" s="2"/>
      <c r="F599" s="2"/>
    </row>
    <row r="600" spans="3:6" x14ac:dyDescent="0.25">
      <c r="C600" s="2"/>
      <c r="F600" s="2"/>
    </row>
    <row r="601" spans="3:6" x14ac:dyDescent="0.25">
      <c r="C601" s="2"/>
      <c r="F601" s="2"/>
    </row>
    <row r="602" spans="3:6" x14ac:dyDescent="0.25">
      <c r="C602" s="2"/>
      <c r="F602" s="2"/>
    </row>
    <row r="603" spans="3:6" x14ac:dyDescent="0.25">
      <c r="C603" s="2"/>
      <c r="F603" s="2"/>
    </row>
    <row r="604" spans="3:6" x14ac:dyDescent="0.25">
      <c r="C604" s="2"/>
      <c r="F604" s="2"/>
    </row>
    <row r="605" spans="3:6" x14ac:dyDescent="0.25">
      <c r="C605" s="2"/>
      <c r="F605" s="2"/>
    </row>
    <row r="606" spans="3:6" x14ac:dyDescent="0.25">
      <c r="C606" s="2"/>
      <c r="F606" s="2"/>
    </row>
    <row r="607" spans="3:6" x14ac:dyDescent="0.25">
      <c r="C607" s="2"/>
      <c r="F607" s="2"/>
    </row>
    <row r="608" spans="3:6" x14ac:dyDescent="0.25">
      <c r="C608" s="2"/>
      <c r="F608" s="2"/>
    </row>
    <row r="609" spans="3:6" x14ac:dyDescent="0.25">
      <c r="C609" s="2"/>
      <c r="F609" s="2"/>
    </row>
    <row r="610" spans="3:6" x14ac:dyDescent="0.25">
      <c r="C610" s="2"/>
      <c r="F610" s="2"/>
    </row>
    <row r="611" spans="3:6" x14ac:dyDescent="0.25">
      <c r="C611" s="2"/>
      <c r="F611" s="2"/>
    </row>
    <row r="612" spans="3:6" x14ac:dyDescent="0.25">
      <c r="C612" s="2"/>
      <c r="F612" s="2"/>
    </row>
    <row r="613" spans="3:6" x14ac:dyDescent="0.25">
      <c r="C613" s="2"/>
      <c r="F613" s="2"/>
    </row>
    <row r="614" spans="3:6" x14ac:dyDescent="0.25">
      <c r="C614" s="2"/>
      <c r="F614" s="2"/>
    </row>
    <row r="615" spans="3:6" x14ac:dyDescent="0.25">
      <c r="C615" s="2"/>
      <c r="F615" s="2"/>
    </row>
    <row r="616" spans="3:6" x14ac:dyDescent="0.25">
      <c r="C616" s="2"/>
      <c r="F616" s="2"/>
    </row>
    <row r="617" spans="3:6" x14ac:dyDescent="0.25">
      <c r="C617" s="2"/>
      <c r="F617" s="2"/>
    </row>
    <row r="618" spans="3:6" x14ac:dyDescent="0.25">
      <c r="C618" s="2"/>
      <c r="F618" s="2"/>
    </row>
    <row r="619" spans="3:6" x14ac:dyDescent="0.25">
      <c r="C619" s="2"/>
      <c r="F619" s="2"/>
    </row>
    <row r="620" spans="3:6" x14ac:dyDescent="0.25">
      <c r="C620" s="2"/>
      <c r="F620" s="2"/>
    </row>
    <row r="621" spans="3:6" x14ac:dyDescent="0.25">
      <c r="C621" s="2"/>
      <c r="F621" s="2"/>
    </row>
    <row r="622" spans="3:6" x14ac:dyDescent="0.25">
      <c r="C622" s="2"/>
      <c r="F622" s="2"/>
    </row>
    <row r="623" spans="3:6" x14ac:dyDescent="0.25">
      <c r="C623" s="2"/>
      <c r="F623" s="2"/>
    </row>
    <row r="624" spans="3:6" x14ac:dyDescent="0.25">
      <c r="C624" s="2"/>
      <c r="F624" s="2"/>
    </row>
    <row r="625" spans="3:6" x14ac:dyDescent="0.25">
      <c r="C625" s="2"/>
      <c r="F625" s="2"/>
    </row>
    <row r="626" spans="3:6" x14ac:dyDescent="0.25">
      <c r="C626" s="2"/>
      <c r="F626" s="2"/>
    </row>
    <row r="627" spans="3:6" x14ac:dyDescent="0.25">
      <c r="C627" s="2"/>
      <c r="F627" s="2"/>
    </row>
    <row r="628" spans="3:6" x14ac:dyDescent="0.25">
      <c r="C628" s="2"/>
      <c r="F628" s="2"/>
    </row>
    <row r="629" spans="3:6" x14ac:dyDescent="0.25">
      <c r="C629" s="2"/>
      <c r="F629" s="2"/>
    </row>
    <row r="630" spans="3:6" x14ac:dyDescent="0.25">
      <c r="C630" s="2"/>
      <c r="F630" s="2"/>
    </row>
    <row r="631" spans="3:6" x14ac:dyDescent="0.25">
      <c r="C631" s="2"/>
      <c r="F631" s="2"/>
    </row>
    <row r="632" spans="3:6" x14ac:dyDescent="0.25">
      <c r="C632" s="2"/>
      <c r="F632" s="2"/>
    </row>
    <row r="633" spans="3:6" x14ac:dyDescent="0.25">
      <c r="C633" s="2"/>
      <c r="F633" s="2"/>
    </row>
    <row r="634" spans="3:6" x14ac:dyDescent="0.25">
      <c r="C634" s="2"/>
      <c r="F634" s="2"/>
    </row>
    <row r="635" spans="3:6" x14ac:dyDescent="0.25">
      <c r="C635" s="2"/>
      <c r="F635" s="2"/>
    </row>
    <row r="636" spans="3:6" x14ac:dyDescent="0.25">
      <c r="C636" s="2"/>
      <c r="F636" s="2"/>
    </row>
    <row r="637" spans="3:6" x14ac:dyDescent="0.25">
      <c r="C637" s="2"/>
      <c r="F637" s="2"/>
    </row>
    <row r="638" spans="3:6" x14ac:dyDescent="0.25">
      <c r="C638" s="2"/>
      <c r="F638" s="2"/>
    </row>
    <row r="639" spans="3:6" x14ac:dyDescent="0.25">
      <c r="C639" s="2"/>
      <c r="F639" s="2"/>
    </row>
    <row r="640" spans="3:6" x14ac:dyDescent="0.25">
      <c r="C640" s="2"/>
      <c r="F640" s="2"/>
    </row>
    <row r="641" spans="3:6" x14ac:dyDescent="0.25">
      <c r="C641" s="2"/>
      <c r="F641" s="2"/>
    </row>
    <row r="642" spans="3:6" x14ac:dyDescent="0.25">
      <c r="C642" s="2"/>
      <c r="F642" s="2"/>
    </row>
    <row r="643" spans="3:6" x14ac:dyDescent="0.25">
      <c r="C643" s="2"/>
      <c r="F643" s="2"/>
    </row>
    <row r="644" spans="3:6" x14ac:dyDescent="0.25">
      <c r="C644" s="2"/>
      <c r="F644" s="2"/>
    </row>
    <row r="645" spans="3:6" x14ac:dyDescent="0.25">
      <c r="C645" s="2"/>
      <c r="F645" s="2"/>
    </row>
    <row r="646" spans="3:6" x14ac:dyDescent="0.25">
      <c r="C646" s="2"/>
      <c r="F646" s="2"/>
    </row>
    <row r="647" spans="3:6" x14ac:dyDescent="0.25">
      <c r="C647" s="2"/>
      <c r="F647" s="2"/>
    </row>
    <row r="648" spans="3:6" x14ac:dyDescent="0.25">
      <c r="C648" s="2"/>
      <c r="F648" s="2"/>
    </row>
    <row r="649" spans="3:6" x14ac:dyDescent="0.25">
      <c r="C649" s="2"/>
      <c r="F649" s="2"/>
    </row>
    <row r="650" spans="3:6" x14ac:dyDescent="0.25">
      <c r="C650" s="2"/>
      <c r="F650" s="2"/>
    </row>
    <row r="651" spans="3:6" x14ac:dyDescent="0.25">
      <c r="C651" s="2"/>
      <c r="F651" s="2"/>
    </row>
    <row r="652" spans="3:6" x14ac:dyDescent="0.25">
      <c r="C652" s="2"/>
      <c r="F652" s="2"/>
    </row>
    <row r="653" spans="3:6" x14ac:dyDescent="0.25">
      <c r="C653" s="2"/>
      <c r="F653" s="2"/>
    </row>
    <row r="654" spans="3:6" x14ac:dyDescent="0.25">
      <c r="C654" s="2"/>
      <c r="F654" s="2"/>
    </row>
    <row r="655" spans="3:6" x14ac:dyDescent="0.25">
      <c r="C655" s="2"/>
      <c r="F655" s="2"/>
    </row>
    <row r="656" spans="3:6" x14ac:dyDescent="0.25">
      <c r="C656" s="2"/>
      <c r="F656" s="2"/>
    </row>
    <row r="657" spans="3:6" x14ac:dyDescent="0.25">
      <c r="C657" s="2"/>
      <c r="F657" s="2"/>
    </row>
    <row r="658" spans="3:6" x14ac:dyDescent="0.25">
      <c r="C658" s="2"/>
      <c r="F658" s="2"/>
    </row>
    <row r="659" spans="3:6" x14ac:dyDescent="0.25">
      <c r="C659" s="2"/>
      <c r="F659" s="2"/>
    </row>
    <row r="660" spans="3:6" x14ac:dyDescent="0.25">
      <c r="C660" s="2"/>
      <c r="F660" s="2"/>
    </row>
    <row r="661" spans="3:6" x14ac:dyDescent="0.25">
      <c r="C661" s="2"/>
      <c r="F661" s="2"/>
    </row>
    <row r="662" spans="3:6" x14ac:dyDescent="0.25">
      <c r="C662" s="2"/>
      <c r="F662" s="2"/>
    </row>
    <row r="663" spans="3:6" x14ac:dyDescent="0.25">
      <c r="C663" s="2"/>
      <c r="F663" s="2"/>
    </row>
    <row r="664" spans="3:6" x14ac:dyDescent="0.25">
      <c r="C664" s="2"/>
      <c r="F664" s="2"/>
    </row>
    <row r="665" spans="3:6" x14ac:dyDescent="0.25">
      <c r="C665" s="2"/>
      <c r="F665" s="2"/>
    </row>
    <row r="666" spans="3:6" x14ac:dyDescent="0.25">
      <c r="C666" s="2"/>
      <c r="F666" s="2"/>
    </row>
    <row r="667" spans="3:6" x14ac:dyDescent="0.25">
      <c r="C667" s="2"/>
      <c r="F667" s="2"/>
    </row>
    <row r="668" spans="3:6" x14ac:dyDescent="0.25">
      <c r="C668" s="2"/>
      <c r="F668" s="2"/>
    </row>
    <row r="669" spans="3:6" x14ac:dyDescent="0.25">
      <c r="C669" s="2"/>
      <c r="F669" s="2"/>
    </row>
    <row r="670" spans="3:6" x14ac:dyDescent="0.25">
      <c r="C670" s="2"/>
      <c r="F670" s="2"/>
    </row>
    <row r="671" spans="3:6" x14ac:dyDescent="0.25">
      <c r="C671" s="2"/>
      <c r="F671" s="2"/>
    </row>
    <row r="672" spans="3:6" x14ac:dyDescent="0.25">
      <c r="C672" s="2"/>
      <c r="F672" s="2"/>
    </row>
    <row r="673" spans="3:6" x14ac:dyDescent="0.25">
      <c r="C673" s="2"/>
      <c r="F673" s="2"/>
    </row>
    <row r="674" spans="3:6" x14ac:dyDescent="0.25">
      <c r="C674" s="2"/>
      <c r="F674" s="2"/>
    </row>
    <row r="675" spans="3:6" x14ac:dyDescent="0.25">
      <c r="C675" s="2"/>
      <c r="F675" s="2"/>
    </row>
    <row r="676" spans="3:6" x14ac:dyDescent="0.25">
      <c r="C676" s="2"/>
      <c r="F676" s="2"/>
    </row>
    <row r="677" spans="3:6" x14ac:dyDescent="0.25">
      <c r="C677" s="2"/>
      <c r="F677" s="2"/>
    </row>
    <row r="678" spans="3:6" x14ac:dyDescent="0.25">
      <c r="C678" s="2"/>
      <c r="F678" s="2"/>
    </row>
    <row r="679" spans="3:6" x14ac:dyDescent="0.25">
      <c r="C679" s="2"/>
      <c r="F679" s="2"/>
    </row>
    <row r="680" spans="3:6" x14ac:dyDescent="0.25">
      <c r="C680" s="2"/>
      <c r="F680" s="2"/>
    </row>
    <row r="681" spans="3:6" x14ac:dyDescent="0.25">
      <c r="C681" s="2"/>
      <c r="F681" s="2"/>
    </row>
    <row r="682" spans="3:6" x14ac:dyDescent="0.25">
      <c r="C682" s="2"/>
      <c r="F682" s="2"/>
    </row>
    <row r="683" spans="3:6" x14ac:dyDescent="0.25">
      <c r="C683" s="2"/>
      <c r="F683" s="2"/>
    </row>
    <row r="684" spans="3:6" x14ac:dyDescent="0.25">
      <c r="C684" s="2"/>
      <c r="F684" s="2"/>
    </row>
    <row r="685" spans="3:6" x14ac:dyDescent="0.25">
      <c r="C685" s="2"/>
      <c r="F685" s="2"/>
    </row>
    <row r="686" spans="3:6" x14ac:dyDescent="0.25">
      <c r="C686" s="2"/>
      <c r="F686" s="2"/>
    </row>
    <row r="687" spans="3:6" x14ac:dyDescent="0.25">
      <c r="C687" s="2"/>
      <c r="F687" s="2"/>
    </row>
    <row r="688" spans="3:6" x14ac:dyDescent="0.25">
      <c r="C688" s="2"/>
      <c r="F688" s="2"/>
    </row>
    <row r="689" spans="3:6" x14ac:dyDescent="0.25">
      <c r="C689" s="2"/>
      <c r="F689" s="2"/>
    </row>
    <row r="690" spans="3:6" x14ac:dyDescent="0.25">
      <c r="C690" s="2"/>
      <c r="F690" s="2"/>
    </row>
    <row r="691" spans="3:6" x14ac:dyDescent="0.25">
      <c r="C691" s="2"/>
      <c r="F691" s="2"/>
    </row>
    <row r="692" spans="3:6" x14ac:dyDescent="0.25">
      <c r="C692" s="2"/>
      <c r="F692" s="2"/>
    </row>
    <row r="693" spans="3:6" x14ac:dyDescent="0.25">
      <c r="C693" s="2"/>
      <c r="F693" s="2"/>
    </row>
    <row r="694" spans="3:6" x14ac:dyDescent="0.25">
      <c r="C694" s="2"/>
      <c r="F694" s="2"/>
    </row>
    <row r="695" spans="3:6" x14ac:dyDescent="0.25">
      <c r="C695" s="2"/>
      <c r="F695" s="2"/>
    </row>
    <row r="696" spans="3:6" x14ac:dyDescent="0.25">
      <c r="C696" s="2"/>
      <c r="F696" s="2"/>
    </row>
    <row r="697" spans="3:6" x14ac:dyDescent="0.25">
      <c r="C697" s="2"/>
      <c r="F697" s="2"/>
    </row>
    <row r="698" spans="3:6" x14ac:dyDescent="0.25">
      <c r="C698" s="2"/>
      <c r="F698" s="2"/>
    </row>
    <row r="699" spans="3:6" x14ac:dyDescent="0.25">
      <c r="C699" s="2"/>
      <c r="F699" s="2"/>
    </row>
    <row r="700" spans="3:6" x14ac:dyDescent="0.25">
      <c r="C700" s="2"/>
      <c r="F700" s="2"/>
    </row>
    <row r="701" spans="3:6" x14ac:dyDescent="0.25">
      <c r="C701" s="2"/>
      <c r="F701" s="2"/>
    </row>
    <row r="702" spans="3:6" x14ac:dyDescent="0.25">
      <c r="C702" s="2"/>
      <c r="F702" s="2"/>
    </row>
    <row r="703" spans="3:6" x14ac:dyDescent="0.25">
      <c r="C703" s="2"/>
      <c r="F703" s="2"/>
    </row>
    <row r="704" spans="3:6" x14ac:dyDescent="0.25">
      <c r="C704" s="2"/>
      <c r="F704" s="2"/>
    </row>
    <row r="705" spans="3:6" x14ac:dyDescent="0.25">
      <c r="C705" s="2"/>
      <c r="F705" s="2"/>
    </row>
    <row r="706" spans="3:6" x14ac:dyDescent="0.25">
      <c r="C706" s="2"/>
      <c r="F706" s="2"/>
    </row>
    <row r="707" spans="3:6" x14ac:dyDescent="0.25">
      <c r="C707" s="2"/>
      <c r="F707" s="2"/>
    </row>
    <row r="708" spans="3:6" x14ac:dyDescent="0.25">
      <c r="C708" s="2"/>
      <c r="F708" s="2"/>
    </row>
    <row r="709" spans="3:6" x14ac:dyDescent="0.25">
      <c r="C709" s="2"/>
      <c r="F709" s="2"/>
    </row>
    <row r="710" spans="3:6" x14ac:dyDescent="0.25">
      <c r="C710" s="2"/>
      <c r="F710" s="2"/>
    </row>
    <row r="711" spans="3:6" x14ac:dyDescent="0.25">
      <c r="C711" s="2"/>
      <c r="F711" s="2"/>
    </row>
    <row r="712" spans="3:6" x14ac:dyDescent="0.25">
      <c r="C712" s="2"/>
      <c r="F712" s="2"/>
    </row>
    <row r="713" spans="3:6" x14ac:dyDescent="0.25">
      <c r="C713" s="2"/>
      <c r="F713" s="2"/>
    </row>
    <row r="714" spans="3:6" x14ac:dyDescent="0.25">
      <c r="C714" s="2"/>
      <c r="F714" s="2"/>
    </row>
    <row r="715" spans="3:6" x14ac:dyDescent="0.25">
      <c r="C715" s="2"/>
      <c r="F715" s="2"/>
    </row>
    <row r="716" spans="3:6" x14ac:dyDescent="0.25">
      <c r="C716" s="2"/>
      <c r="F716" s="2"/>
    </row>
    <row r="717" spans="3:6" x14ac:dyDescent="0.25">
      <c r="C717" s="2"/>
      <c r="F717" s="2"/>
    </row>
    <row r="718" spans="3:6" x14ac:dyDescent="0.25">
      <c r="C718" s="2"/>
      <c r="F718" s="2"/>
    </row>
    <row r="719" spans="3:6" x14ac:dyDescent="0.25">
      <c r="C719" s="2"/>
      <c r="F719" s="2"/>
    </row>
    <row r="720" spans="3:6" x14ac:dyDescent="0.25">
      <c r="C720" s="2"/>
      <c r="F720" s="2"/>
    </row>
    <row r="721" spans="3:6" x14ac:dyDescent="0.25">
      <c r="C721" s="2"/>
      <c r="F721" s="2"/>
    </row>
    <row r="722" spans="3:6" x14ac:dyDescent="0.25">
      <c r="C722" s="2"/>
      <c r="F722" s="2"/>
    </row>
    <row r="723" spans="3:6" x14ac:dyDescent="0.25">
      <c r="C723" s="2"/>
      <c r="F723" s="2"/>
    </row>
    <row r="724" spans="3:6" x14ac:dyDescent="0.25">
      <c r="C724" s="2"/>
      <c r="F724" s="2"/>
    </row>
    <row r="725" spans="3:6" x14ac:dyDescent="0.25">
      <c r="C725" s="2"/>
      <c r="F725" s="2"/>
    </row>
    <row r="726" spans="3:6" x14ac:dyDescent="0.25">
      <c r="C726" s="2"/>
      <c r="F726" s="2"/>
    </row>
    <row r="727" spans="3:6" x14ac:dyDescent="0.25">
      <c r="C727" s="2"/>
      <c r="F727" s="2"/>
    </row>
    <row r="728" spans="3:6" x14ac:dyDescent="0.25">
      <c r="C728" s="2"/>
      <c r="F728" s="2"/>
    </row>
    <row r="729" spans="3:6" x14ac:dyDescent="0.25">
      <c r="C729" s="2"/>
      <c r="F729" s="2"/>
    </row>
    <row r="730" spans="3:6" x14ac:dyDescent="0.25">
      <c r="C730" s="2"/>
      <c r="F730" s="2"/>
    </row>
    <row r="731" spans="3:6" x14ac:dyDescent="0.25">
      <c r="C731" s="2"/>
      <c r="F731" s="2"/>
    </row>
    <row r="732" spans="3:6" x14ac:dyDescent="0.25">
      <c r="C732" s="2"/>
      <c r="F732" s="2"/>
    </row>
    <row r="733" spans="3:6" x14ac:dyDescent="0.25">
      <c r="C733" s="2"/>
      <c r="F733" s="2"/>
    </row>
    <row r="734" spans="3:6" x14ac:dyDescent="0.25">
      <c r="C734" s="2"/>
      <c r="F734" s="2"/>
    </row>
    <row r="735" spans="3:6" x14ac:dyDescent="0.25">
      <c r="C735" s="2"/>
      <c r="F735" s="2"/>
    </row>
    <row r="736" spans="3:6" x14ac:dyDescent="0.25">
      <c r="C736" s="2"/>
      <c r="F736" s="2"/>
    </row>
    <row r="737" spans="3:6" x14ac:dyDescent="0.25">
      <c r="C737" s="2"/>
      <c r="F737" s="2"/>
    </row>
    <row r="738" spans="3:6" x14ac:dyDescent="0.25">
      <c r="C738" s="2"/>
      <c r="F738" s="2"/>
    </row>
    <row r="739" spans="3:6" x14ac:dyDescent="0.25">
      <c r="C739" s="2"/>
      <c r="F739" s="2"/>
    </row>
    <row r="740" spans="3:6" x14ac:dyDescent="0.25">
      <c r="C740" s="2"/>
      <c r="F740" s="2"/>
    </row>
    <row r="741" spans="3:6" x14ac:dyDescent="0.25">
      <c r="C741" s="2"/>
      <c r="F741" s="2"/>
    </row>
    <row r="742" spans="3:6" x14ac:dyDescent="0.25">
      <c r="C742" s="2"/>
      <c r="F742" s="2"/>
    </row>
    <row r="743" spans="3:6" x14ac:dyDescent="0.25">
      <c r="C743" s="2"/>
      <c r="F743" s="2"/>
    </row>
    <row r="744" spans="3:6" x14ac:dyDescent="0.25">
      <c r="C744" s="2"/>
      <c r="F744" s="2"/>
    </row>
    <row r="745" spans="3:6" x14ac:dyDescent="0.25">
      <c r="C745" s="2"/>
      <c r="F745" s="2"/>
    </row>
    <row r="746" spans="3:6" x14ac:dyDescent="0.25">
      <c r="C746" s="2"/>
      <c r="F746" s="2"/>
    </row>
    <row r="747" spans="3:6" x14ac:dyDescent="0.25">
      <c r="C747" s="2"/>
      <c r="F747" s="2"/>
    </row>
    <row r="748" spans="3:6" x14ac:dyDescent="0.25">
      <c r="C748" s="2"/>
      <c r="F748" s="2"/>
    </row>
    <row r="749" spans="3:6" x14ac:dyDescent="0.25">
      <c r="C749" s="2"/>
      <c r="F749" s="2"/>
    </row>
    <row r="750" spans="3:6" x14ac:dyDescent="0.25">
      <c r="C750" s="2"/>
      <c r="F750" s="2"/>
    </row>
    <row r="751" spans="3:6" x14ac:dyDescent="0.25">
      <c r="C751" s="2"/>
      <c r="F751" s="2"/>
    </row>
    <row r="752" spans="3:6" x14ac:dyDescent="0.25">
      <c r="C752" s="2"/>
      <c r="F752" s="2"/>
    </row>
    <row r="753" spans="3:6" x14ac:dyDescent="0.25">
      <c r="C753" s="2"/>
      <c r="F753" s="2"/>
    </row>
    <row r="754" spans="3:6" x14ac:dyDescent="0.25">
      <c r="C754" s="2"/>
      <c r="F754" s="2"/>
    </row>
    <row r="755" spans="3:6" x14ac:dyDescent="0.25">
      <c r="C755" s="2"/>
      <c r="F755" s="2"/>
    </row>
    <row r="756" spans="3:6" x14ac:dyDescent="0.25">
      <c r="C756" s="2"/>
      <c r="F756" s="2"/>
    </row>
    <row r="757" spans="3:6" x14ac:dyDescent="0.25">
      <c r="C757" s="2"/>
      <c r="F757" s="2"/>
    </row>
    <row r="758" spans="3:6" x14ac:dyDescent="0.25">
      <c r="C758" s="2"/>
      <c r="F758" s="2"/>
    </row>
    <row r="759" spans="3:6" x14ac:dyDescent="0.25">
      <c r="C759" s="2"/>
      <c r="F759" s="2"/>
    </row>
    <row r="760" spans="3:6" x14ac:dyDescent="0.25">
      <c r="C760" s="2"/>
      <c r="F760" s="2"/>
    </row>
    <row r="761" spans="3:6" x14ac:dyDescent="0.25">
      <c r="C761" s="2"/>
      <c r="F761" s="2"/>
    </row>
    <row r="762" spans="3:6" x14ac:dyDescent="0.25">
      <c r="C762" s="2"/>
      <c r="F762" s="2"/>
    </row>
    <row r="763" spans="3:6" x14ac:dyDescent="0.25">
      <c r="C763" s="2"/>
      <c r="F763" s="2"/>
    </row>
    <row r="764" spans="3:6" x14ac:dyDescent="0.25">
      <c r="C764" s="2"/>
      <c r="F764" s="2"/>
    </row>
    <row r="765" spans="3:6" x14ac:dyDescent="0.25">
      <c r="C765" s="2"/>
      <c r="F765" s="2"/>
    </row>
    <row r="766" spans="3:6" x14ac:dyDescent="0.25">
      <c r="C766" s="2"/>
      <c r="F766" s="2"/>
    </row>
    <row r="767" spans="3:6" x14ac:dyDescent="0.25">
      <c r="C767" s="2"/>
      <c r="F767" s="2"/>
    </row>
    <row r="768" spans="3:6" x14ac:dyDescent="0.25">
      <c r="C768" s="2"/>
      <c r="F768" s="2"/>
    </row>
    <row r="769" spans="3:6" x14ac:dyDescent="0.25">
      <c r="C769" s="2"/>
      <c r="F769" s="2"/>
    </row>
    <row r="770" spans="3:6" x14ac:dyDescent="0.25">
      <c r="C770" s="2"/>
      <c r="F770" s="2"/>
    </row>
    <row r="771" spans="3:6" x14ac:dyDescent="0.25">
      <c r="C771" s="2"/>
      <c r="F771" s="2"/>
    </row>
    <row r="772" spans="3:6" x14ac:dyDescent="0.25">
      <c r="C772" s="2"/>
      <c r="F772" s="2"/>
    </row>
    <row r="773" spans="3:6" x14ac:dyDescent="0.25">
      <c r="C773" s="2"/>
      <c r="F773" s="2"/>
    </row>
    <row r="774" spans="3:6" x14ac:dyDescent="0.25">
      <c r="C774" s="2"/>
      <c r="F774" s="2"/>
    </row>
    <row r="775" spans="3:6" x14ac:dyDescent="0.25">
      <c r="C775" s="2"/>
      <c r="F775" s="2"/>
    </row>
    <row r="776" spans="3:6" x14ac:dyDescent="0.25">
      <c r="C776" s="2"/>
      <c r="F776" s="2"/>
    </row>
    <row r="777" spans="3:6" x14ac:dyDescent="0.25">
      <c r="C777" s="2"/>
      <c r="F777" s="2"/>
    </row>
    <row r="778" spans="3:6" x14ac:dyDescent="0.25">
      <c r="C778" s="2"/>
      <c r="F778" s="2"/>
    </row>
    <row r="779" spans="3:6" x14ac:dyDescent="0.25">
      <c r="C779" s="2"/>
      <c r="F779" s="2"/>
    </row>
    <row r="780" spans="3:6" x14ac:dyDescent="0.25">
      <c r="C780" s="2"/>
      <c r="F780" s="2"/>
    </row>
    <row r="781" spans="3:6" x14ac:dyDescent="0.25">
      <c r="C781" s="2"/>
      <c r="F781" s="2"/>
    </row>
    <row r="782" spans="3:6" x14ac:dyDescent="0.25">
      <c r="C782" s="2"/>
      <c r="F782" s="2"/>
    </row>
    <row r="783" spans="3:6" x14ac:dyDescent="0.25">
      <c r="C783" s="2"/>
      <c r="F783" s="2"/>
    </row>
    <row r="784" spans="3:6" x14ac:dyDescent="0.25">
      <c r="C784" s="2"/>
      <c r="F784" s="2"/>
    </row>
    <row r="785" spans="3:6" x14ac:dyDescent="0.25">
      <c r="C785" s="2"/>
      <c r="F785" s="2"/>
    </row>
    <row r="786" spans="3:6" x14ac:dyDescent="0.25">
      <c r="C786" s="2"/>
      <c r="F786" s="2"/>
    </row>
    <row r="787" spans="3:6" x14ac:dyDescent="0.25">
      <c r="C787" s="2"/>
      <c r="F787" s="2"/>
    </row>
    <row r="788" spans="3:6" x14ac:dyDescent="0.25">
      <c r="C788" s="2"/>
      <c r="F788" s="2"/>
    </row>
    <row r="789" spans="3:6" x14ac:dyDescent="0.25">
      <c r="C789" s="2"/>
      <c r="F789" s="2"/>
    </row>
    <row r="790" spans="3:6" x14ac:dyDescent="0.25">
      <c r="C790" s="2"/>
      <c r="F790" s="2"/>
    </row>
    <row r="791" spans="3:6" x14ac:dyDescent="0.25">
      <c r="C791" s="2"/>
      <c r="F791" s="2"/>
    </row>
    <row r="792" spans="3:6" x14ac:dyDescent="0.25">
      <c r="C792" s="2"/>
      <c r="F792" s="2"/>
    </row>
    <row r="793" spans="3:6" x14ac:dyDescent="0.25">
      <c r="C793" s="2"/>
      <c r="F793" s="2"/>
    </row>
    <row r="794" spans="3:6" x14ac:dyDescent="0.25">
      <c r="C794" s="2"/>
      <c r="F794" s="2"/>
    </row>
    <row r="795" spans="3:6" x14ac:dyDescent="0.25">
      <c r="C795" s="2"/>
      <c r="F795" s="2"/>
    </row>
    <row r="796" spans="3:6" x14ac:dyDescent="0.25">
      <c r="C796" s="2"/>
      <c r="F796" s="2"/>
    </row>
    <row r="797" spans="3:6" x14ac:dyDescent="0.25">
      <c r="C797" s="2"/>
      <c r="F797" s="2"/>
    </row>
    <row r="798" spans="3:6" x14ac:dyDescent="0.25">
      <c r="C798" s="2"/>
      <c r="F798" s="2"/>
    </row>
    <row r="799" spans="3:6" x14ac:dyDescent="0.25">
      <c r="C799" s="2"/>
      <c r="F799" s="2"/>
    </row>
    <row r="800" spans="3:6" x14ac:dyDescent="0.25">
      <c r="C800" s="2"/>
      <c r="F800" s="2"/>
    </row>
    <row r="801" spans="3:6" x14ac:dyDescent="0.25">
      <c r="C801" s="2"/>
      <c r="F801" s="2"/>
    </row>
    <row r="802" spans="3:6" x14ac:dyDescent="0.25">
      <c r="C802" s="2"/>
      <c r="F802" s="2"/>
    </row>
    <row r="803" spans="3:6" x14ac:dyDescent="0.25">
      <c r="C803" s="2"/>
      <c r="F803" s="2"/>
    </row>
    <row r="804" spans="3:6" x14ac:dyDescent="0.25">
      <c r="C804" s="2"/>
      <c r="F804" s="2"/>
    </row>
    <row r="805" spans="3:6" x14ac:dyDescent="0.25">
      <c r="C805" s="2"/>
      <c r="F805" s="2"/>
    </row>
    <row r="806" spans="3:6" x14ac:dyDescent="0.25">
      <c r="C806" s="2"/>
      <c r="F806" s="2"/>
    </row>
    <row r="807" spans="3:6" x14ac:dyDescent="0.25">
      <c r="C807" s="2"/>
      <c r="F807" s="2"/>
    </row>
    <row r="808" spans="3:6" x14ac:dyDescent="0.25">
      <c r="C808" s="2"/>
      <c r="F808" s="2"/>
    </row>
    <row r="809" spans="3:6" x14ac:dyDescent="0.25">
      <c r="C809" s="2"/>
      <c r="F809" s="2"/>
    </row>
    <row r="810" spans="3:6" x14ac:dyDescent="0.25">
      <c r="C810" s="2"/>
      <c r="F810" s="2"/>
    </row>
    <row r="811" spans="3:6" x14ac:dyDescent="0.25">
      <c r="C811" s="2"/>
      <c r="F811" s="2"/>
    </row>
    <row r="812" spans="3:6" x14ac:dyDescent="0.25">
      <c r="C812" s="2"/>
      <c r="F812" s="2"/>
    </row>
    <row r="813" spans="3:6" x14ac:dyDescent="0.25">
      <c r="C813" s="2"/>
      <c r="F813" s="2"/>
    </row>
    <row r="814" spans="3:6" x14ac:dyDescent="0.25">
      <c r="C814" s="2"/>
      <c r="F814" s="2"/>
    </row>
    <row r="815" spans="3:6" x14ac:dyDescent="0.25">
      <c r="C815" s="2"/>
      <c r="F815" s="2"/>
    </row>
    <row r="816" spans="3:6" x14ac:dyDescent="0.25">
      <c r="C816" s="2"/>
      <c r="F816" s="2"/>
    </row>
    <row r="817" spans="3:6" x14ac:dyDescent="0.25">
      <c r="C817" s="2"/>
      <c r="F817" s="2"/>
    </row>
    <row r="818" spans="3:6" x14ac:dyDescent="0.25">
      <c r="C818" s="2"/>
      <c r="F818" s="2"/>
    </row>
    <row r="819" spans="3:6" x14ac:dyDescent="0.25">
      <c r="C819" s="2"/>
      <c r="F819" s="2"/>
    </row>
    <row r="820" spans="3:6" x14ac:dyDescent="0.25">
      <c r="C820" s="2"/>
      <c r="F820" s="2"/>
    </row>
    <row r="821" spans="3:6" x14ac:dyDescent="0.25">
      <c r="C821" s="2"/>
      <c r="F821" s="2"/>
    </row>
    <row r="822" spans="3:6" x14ac:dyDescent="0.25">
      <c r="C822" s="2"/>
      <c r="F822" s="2"/>
    </row>
    <row r="823" spans="3:6" x14ac:dyDescent="0.25">
      <c r="C823" s="2"/>
      <c r="F823" s="2"/>
    </row>
    <row r="824" spans="3:6" x14ac:dyDescent="0.25">
      <c r="C824" s="2"/>
      <c r="F824" s="2"/>
    </row>
    <row r="825" spans="3:6" x14ac:dyDescent="0.25">
      <c r="C825" s="2"/>
      <c r="F825" s="2"/>
    </row>
    <row r="826" spans="3:6" x14ac:dyDescent="0.25">
      <c r="C826" s="2"/>
      <c r="F826" s="2"/>
    </row>
    <row r="827" spans="3:6" x14ac:dyDescent="0.25">
      <c r="C827" s="2"/>
      <c r="F827" s="2"/>
    </row>
    <row r="828" spans="3:6" x14ac:dyDescent="0.25">
      <c r="C828" s="2"/>
      <c r="F828" s="2"/>
    </row>
    <row r="829" spans="3:6" x14ac:dyDescent="0.25">
      <c r="C829" s="2"/>
      <c r="F829" s="2"/>
    </row>
    <row r="830" spans="3:6" x14ac:dyDescent="0.25">
      <c r="C830" s="2"/>
      <c r="F830" s="2"/>
    </row>
    <row r="831" spans="3:6" x14ac:dyDescent="0.25">
      <c r="C831" s="2"/>
      <c r="F831" s="2"/>
    </row>
    <row r="832" spans="3:6" x14ac:dyDescent="0.25">
      <c r="C832" s="2"/>
      <c r="F832" s="2"/>
    </row>
    <row r="833" spans="3:6" x14ac:dyDescent="0.25">
      <c r="C833" s="2"/>
      <c r="F833" s="2"/>
    </row>
    <row r="834" spans="3:6" x14ac:dyDescent="0.25">
      <c r="C834" s="2"/>
      <c r="F834" s="2"/>
    </row>
    <row r="835" spans="3:6" x14ac:dyDescent="0.25">
      <c r="C835" s="2"/>
      <c r="F835" s="2"/>
    </row>
    <row r="836" spans="3:6" x14ac:dyDescent="0.25">
      <c r="C836" s="2"/>
      <c r="F836" s="2"/>
    </row>
    <row r="837" spans="3:6" x14ac:dyDescent="0.25">
      <c r="C837" s="2"/>
      <c r="F837" s="2"/>
    </row>
    <row r="838" spans="3:6" x14ac:dyDescent="0.25">
      <c r="C838" s="2"/>
      <c r="F838" s="2"/>
    </row>
    <row r="839" spans="3:6" x14ac:dyDescent="0.25">
      <c r="C839" s="2"/>
      <c r="F839" s="2"/>
    </row>
    <row r="840" spans="3:6" x14ac:dyDescent="0.25">
      <c r="C840" s="2"/>
      <c r="F840" s="2"/>
    </row>
    <row r="841" spans="3:6" x14ac:dyDescent="0.25">
      <c r="C841" s="2"/>
      <c r="F841" s="2"/>
    </row>
    <row r="842" spans="3:6" x14ac:dyDescent="0.25">
      <c r="C842" s="2"/>
      <c r="F842" s="2"/>
    </row>
    <row r="843" spans="3:6" x14ac:dyDescent="0.25">
      <c r="C843" s="2"/>
      <c r="F843" s="2"/>
    </row>
    <row r="844" spans="3:6" x14ac:dyDescent="0.25">
      <c r="C844" s="2"/>
      <c r="F844" s="2"/>
    </row>
    <row r="845" spans="3:6" x14ac:dyDescent="0.25">
      <c r="C845" s="2"/>
      <c r="F845" s="2"/>
    </row>
    <row r="846" spans="3:6" x14ac:dyDescent="0.25">
      <c r="C846" s="2"/>
      <c r="F846" s="2"/>
    </row>
    <row r="847" spans="3:6" x14ac:dyDescent="0.25">
      <c r="C847" s="2"/>
      <c r="F847" s="2"/>
    </row>
    <row r="848" spans="3:6" x14ac:dyDescent="0.25">
      <c r="C848" s="2"/>
      <c r="F848" s="2"/>
    </row>
    <row r="849" spans="3:6" x14ac:dyDescent="0.25">
      <c r="C849" s="2"/>
      <c r="F849" s="2"/>
    </row>
    <row r="850" spans="3:6" x14ac:dyDescent="0.25">
      <c r="C850" s="2"/>
      <c r="F850" s="2"/>
    </row>
    <row r="851" spans="3:6" x14ac:dyDescent="0.25">
      <c r="C851" s="2"/>
      <c r="F851" s="2"/>
    </row>
    <row r="852" spans="3:6" x14ac:dyDescent="0.25">
      <c r="C852" s="2"/>
      <c r="F852" s="2"/>
    </row>
    <row r="853" spans="3:6" x14ac:dyDescent="0.25">
      <c r="C853" s="2"/>
      <c r="F853" s="2"/>
    </row>
    <row r="854" spans="3:6" x14ac:dyDescent="0.25">
      <c r="C854" s="2"/>
      <c r="F854" s="2"/>
    </row>
    <row r="855" spans="3:6" x14ac:dyDescent="0.25">
      <c r="C855" s="2"/>
      <c r="F855" s="2"/>
    </row>
    <row r="856" spans="3:6" x14ac:dyDescent="0.25">
      <c r="C856" s="2"/>
      <c r="F856" s="2"/>
    </row>
    <row r="857" spans="3:6" x14ac:dyDescent="0.25">
      <c r="C857" s="2"/>
      <c r="F857" s="2"/>
    </row>
    <row r="858" spans="3:6" x14ac:dyDescent="0.25">
      <c r="C858" s="2"/>
      <c r="F858" s="2"/>
    </row>
    <row r="859" spans="3:6" x14ac:dyDescent="0.25">
      <c r="C859" s="2"/>
      <c r="F859" s="2"/>
    </row>
    <row r="860" spans="3:6" x14ac:dyDescent="0.25">
      <c r="C860" s="2"/>
      <c r="F860" s="2"/>
    </row>
    <row r="861" spans="3:6" x14ac:dyDescent="0.25">
      <c r="C861" s="2"/>
      <c r="F861" s="2"/>
    </row>
    <row r="862" spans="3:6" x14ac:dyDescent="0.25">
      <c r="C862" s="2"/>
      <c r="F862" s="2"/>
    </row>
    <row r="863" spans="3:6" x14ac:dyDescent="0.25">
      <c r="C863" s="2"/>
      <c r="F863" s="2"/>
    </row>
    <row r="864" spans="3:6" x14ac:dyDescent="0.25">
      <c r="C864" s="2"/>
      <c r="F864" s="2"/>
    </row>
    <row r="865" spans="3:6" x14ac:dyDescent="0.25">
      <c r="C865" s="2"/>
      <c r="F865" s="2"/>
    </row>
    <row r="866" spans="3:6" x14ac:dyDescent="0.25">
      <c r="C866" s="2"/>
      <c r="F866" s="2"/>
    </row>
    <row r="867" spans="3:6" x14ac:dyDescent="0.25">
      <c r="C867" s="2"/>
      <c r="F867" s="2"/>
    </row>
    <row r="868" spans="3:6" x14ac:dyDescent="0.25">
      <c r="C868" s="2"/>
      <c r="F868" s="2"/>
    </row>
    <row r="869" spans="3:6" x14ac:dyDescent="0.25">
      <c r="C869" s="2"/>
      <c r="F869" s="2"/>
    </row>
    <row r="870" spans="3:6" x14ac:dyDescent="0.25">
      <c r="C870" s="2"/>
      <c r="F870" s="2"/>
    </row>
    <row r="871" spans="3:6" x14ac:dyDescent="0.25">
      <c r="C871" s="2"/>
      <c r="F871" s="2"/>
    </row>
    <row r="872" spans="3:6" x14ac:dyDescent="0.25">
      <c r="C872" s="2"/>
      <c r="F872" s="2"/>
    </row>
    <row r="873" spans="3:6" x14ac:dyDescent="0.25">
      <c r="C873" s="2"/>
      <c r="F873" s="2"/>
    </row>
    <row r="874" spans="3:6" x14ac:dyDescent="0.25">
      <c r="C874" s="2"/>
      <c r="F874" s="2"/>
    </row>
    <row r="875" spans="3:6" x14ac:dyDescent="0.25">
      <c r="C875" s="2"/>
      <c r="F875" s="2"/>
    </row>
    <row r="876" spans="3:6" x14ac:dyDescent="0.25">
      <c r="C876" s="2"/>
      <c r="F876" s="2"/>
    </row>
    <row r="877" spans="3:6" x14ac:dyDescent="0.25">
      <c r="C877" s="2"/>
      <c r="F877" s="2"/>
    </row>
    <row r="878" spans="3:6" x14ac:dyDescent="0.25">
      <c r="C878" s="2"/>
      <c r="F878" s="2"/>
    </row>
    <row r="879" spans="3:6" x14ac:dyDescent="0.25">
      <c r="C879" s="2"/>
      <c r="F879" s="2"/>
    </row>
    <row r="880" spans="3:6" x14ac:dyDescent="0.25">
      <c r="C880" s="2"/>
      <c r="F880" s="2"/>
    </row>
    <row r="881" spans="3:6" x14ac:dyDescent="0.25">
      <c r="C881" s="2"/>
      <c r="F881" s="2"/>
    </row>
    <row r="882" spans="3:6" x14ac:dyDescent="0.25">
      <c r="C882" s="2"/>
      <c r="F882" s="2"/>
    </row>
    <row r="883" spans="3:6" x14ac:dyDescent="0.25">
      <c r="C883" s="2"/>
      <c r="F883" s="2"/>
    </row>
    <row r="884" spans="3:6" x14ac:dyDescent="0.25">
      <c r="C884" s="2"/>
      <c r="F884" s="2"/>
    </row>
    <row r="885" spans="3:6" x14ac:dyDescent="0.25">
      <c r="C885" s="2"/>
      <c r="F885" s="2"/>
    </row>
    <row r="886" spans="3:6" x14ac:dyDescent="0.25">
      <c r="C886" s="2"/>
      <c r="F886" s="2"/>
    </row>
    <row r="887" spans="3:6" x14ac:dyDescent="0.25">
      <c r="C887" s="2"/>
      <c r="F887" s="2"/>
    </row>
    <row r="888" spans="3:6" x14ac:dyDescent="0.25">
      <c r="C888" s="2"/>
      <c r="F888" s="2"/>
    </row>
    <row r="889" spans="3:6" x14ac:dyDescent="0.25">
      <c r="C889" s="2"/>
      <c r="F889" s="2"/>
    </row>
    <row r="890" spans="3:6" x14ac:dyDescent="0.25">
      <c r="C890" s="2"/>
      <c r="F890" s="2"/>
    </row>
    <row r="891" spans="3:6" x14ac:dyDescent="0.25">
      <c r="C891" s="2"/>
      <c r="F891" s="2"/>
    </row>
    <row r="892" spans="3:6" x14ac:dyDescent="0.25">
      <c r="C892" s="2"/>
      <c r="F892" s="2"/>
    </row>
    <row r="893" spans="3:6" x14ac:dyDescent="0.25">
      <c r="C893" s="2"/>
      <c r="F893" s="2"/>
    </row>
    <row r="894" spans="3:6" x14ac:dyDescent="0.25">
      <c r="C894" s="2"/>
      <c r="F894" s="2"/>
    </row>
    <row r="895" spans="3:6" x14ac:dyDescent="0.25">
      <c r="C895" s="2"/>
      <c r="F895" s="2"/>
    </row>
    <row r="896" spans="3:6" x14ac:dyDescent="0.25">
      <c r="C896" s="2"/>
      <c r="F896" s="2"/>
    </row>
    <row r="897" spans="3:6" x14ac:dyDescent="0.25">
      <c r="C897" s="2"/>
      <c r="F897" s="2"/>
    </row>
    <row r="898" spans="3:6" x14ac:dyDescent="0.25">
      <c r="C898" s="2"/>
      <c r="F898" s="2"/>
    </row>
    <row r="899" spans="3:6" x14ac:dyDescent="0.25">
      <c r="C899" s="2"/>
      <c r="F899" s="2"/>
    </row>
    <row r="900" spans="3:6" x14ac:dyDescent="0.25">
      <c r="C900" s="2"/>
      <c r="F900" s="2"/>
    </row>
    <row r="901" spans="3:6" x14ac:dyDescent="0.25">
      <c r="C901" s="2"/>
      <c r="F901" s="2"/>
    </row>
    <row r="902" spans="3:6" x14ac:dyDescent="0.25">
      <c r="C902" s="2"/>
      <c r="F902" s="2"/>
    </row>
    <row r="903" spans="3:6" x14ac:dyDescent="0.25">
      <c r="C903" s="2"/>
      <c r="F903" s="2"/>
    </row>
    <row r="904" spans="3:6" x14ac:dyDescent="0.25">
      <c r="C904" s="2"/>
      <c r="F904" s="2"/>
    </row>
    <row r="905" spans="3:6" x14ac:dyDescent="0.25">
      <c r="C905" s="2"/>
      <c r="F905" s="2"/>
    </row>
    <row r="906" spans="3:6" x14ac:dyDescent="0.25">
      <c r="C906" s="2"/>
      <c r="F906" s="2"/>
    </row>
    <row r="907" spans="3:6" x14ac:dyDescent="0.25">
      <c r="C907" s="2"/>
      <c r="F907" s="2"/>
    </row>
    <row r="908" spans="3:6" x14ac:dyDescent="0.25">
      <c r="C908" s="2"/>
      <c r="F908" s="2"/>
    </row>
    <row r="909" spans="3:6" x14ac:dyDescent="0.25">
      <c r="C909" s="2"/>
      <c r="F909" s="2"/>
    </row>
    <row r="910" spans="3:6" x14ac:dyDescent="0.25">
      <c r="C910" s="2"/>
      <c r="F910" s="2"/>
    </row>
    <row r="911" spans="3:6" x14ac:dyDescent="0.25">
      <c r="C911" s="2"/>
      <c r="F911" s="2"/>
    </row>
    <row r="912" spans="3:6" x14ac:dyDescent="0.25">
      <c r="C912" s="2"/>
      <c r="F912" s="2"/>
    </row>
    <row r="913" spans="3:6" x14ac:dyDescent="0.25">
      <c r="C913" s="2"/>
      <c r="F913" s="2"/>
    </row>
    <row r="914" spans="3:6" x14ac:dyDescent="0.25">
      <c r="C914" s="2"/>
      <c r="F914" s="2"/>
    </row>
    <row r="915" spans="3:6" x14ac:dyDescent="0.25">
      <c r="C915" s="2"/>
      <c r="F915" s="2"/>
    </row>
    <row r="916" spans="3:6" x14ac:dyDescent="0.25">
      <c r="C916" s="2"/>
      <c r="F916" s="2"/>
    </row>
    <row r="917" spans="3:6" x14ac:dyDescent="0.25">
      <c r="C917" s="2"/>
      <c r="F917" s="2"/>
    </row>
    <row r="918" spans="3:6" x14ac:dyDescent="0.25">
      <c r="C918" s="2"/>
      <c r="F918" s="2"/>
    </row>
    <row r="919" spans="3:6" x14ac:dyDescent="0.25">
      <c r="C919" s="2"/>
      <c r="F919" s="2"/>
    </row>
    <row r="920" spans="3:6" x14ac:dyDescent="0.25">
      <c r="C920" s="2"/>
      <c r="F920" s="2"/>
    </row>
    <row r="921" spans="3:6" x14ac:dyDescent="0.25">
      <c r="C921" s="2"/>
      <c r="F921" s="2"/>
    </row>
    <row r="922" spans="3:6" x14ac:dyDescent="0.25">
      <c r="C922" s="2"/>
      <c r="F922" s="2"/>
    </row>
    <row r="923" spans="3:6" x14ac:dyDescent="0.25">
      <c r="C923" s="2"/>
      <c r="F923" s="2"/>
    </row>
    <row r="924" spans="3:6" x14ac:dyDescent="0.25">
      <c r="C924" s="2"/>
      <c r="F924" s="2"/>
    </row>
    <row r="925" spans="3:6" x14ac:dyDescent="0.25">
      <c r="C925" s="2"/>
      <c r="F925" s="2"/>
    </row>
    <row r="926" spans="3:6" x14ac:dyDescent="0.25">
      <c r="C926" s="2"/>
      <c r="F926" s="2"/>
    </row>
    <row r="927" spans="3:6" x14ac:dyDescent="0.25">
      <c r="C927" s="2"/>
      <c r="F927" s="2"/>
    </row>
    <row r="928" spans="3:6" x14ac:dyDescent="0.25">
      <c r="C928" s="2"/>
      <c r="F928" s="2"/>
    </row>
    <row r="929" spans="3:6" x14ac:dyDescent="0.25">
      <c r="C929" s="2"/>
      <c r="F929" s="2"/>
    </row>
    <row r="930" spans="3:6" x14ac:dyDescent="0.25">
      <c r="C930" s="2"/>
      <c r="F930" s="2"/>
    </row>
    <row r="931" spans="3:6" x14ac:dyDescent="0.25">
      <c r="C931" s="2"/>
      <c r="F931" s="2"/>
    </row>
    <row r="932" spans="3:6" x14ac:dyDescent="0.25">
      <c r="C932" s="2"/>
      <c r="F932" s="2"/>
    </row>
    <row r="933" spans="3:6" x14ac:dyDescent="0.25">
      <c r="C933" s="2"/>
      <c r="F933" s="2"/>
    </row>
    <row r="934" spans="3:6" x14ac:dyDescent="0.25">
      <c r="C934" s="2"/>
      <c r="F934" s="2"/>
    </row>
    <row r="935" spans="3:6" x14ac:dyDescent="0.25">
      <c r="C935" s="2"/>
      <c r="F935" s="2"/>
    </row>
    <row r="936" spans="3:6" x14ac:dyDescent="0.25">
      <c r="C936" s="2"/>
      <c r="F936" s="2"/>
    </row>
    <row r="937" spans="3:6" x14ac:dyDescent="0.25">
      <c r="C937" s="2"/>
      <c r="F937" s="2"/>
    </row>
    <row r="938" spans="3:6" x14ac:dyDescent="0.25">
      <c r="C938" s="2"/>
      <c r="F938" s="2"/>
    </row>
    <row r="939" spans="3:6" x14ac:dyDescent="0.25">
      <c r="C939" s="2"/>
      <c r="F939" s="2"/>
    </row>
    <row r="940" spans="3:6" x14ac:dyDescent="0.25">
      <c r="C940" s="2"/>
      <c r="F940" s="2"/>
    </row>
    <row r="941" spans="3:6" x14ac:dyDescent="0.25">
      <c r="C941" s="2"/>
      <c r="F941" s="2"/>
    </row>
    <row r="942" spans="3:6" x14ac:dyDescent="0.25">
      <c r="C942" s="2"/>
      <c r="F942" s="2"/>
    </row>
    <row r="943" spans="3:6" x14ac:dyDescent="0.25">
      <c r="C943" s="2"/>
      <c r="F943" s="2"/>
    </row>
    <row r="944" spans="3:6" x14ac:dyDescent="0.25">
      <c r="C944" s="2"/>
      <c r="F944" s="2"/>
    </row>
    <row r="945" spans="3:6" x14ac:dyDescent="0.25">
      <c r="C945" s="2"/>
      <c r="F945" s="2"/>
    </row>
    <row r="946" spans="3:6" x14ac:dyDescent="0.25">
      <c r="C946" s="2"/>
      <c r="F946" s="2"/>
    </row>
    <row r="947" spans="3:6" x14ac:dyDescent="0.25">
      <c r="C947" s="2"/>
      <c r="F947" s="2"/>
    </row>
    <row r="948" spans="3:6" x14ac:dyDescent="0.25">
      <c r="C948" s="2"/>
      <c r="F948" s="2"/>
    </row>
    <row r="949" spans="3:6" x14ac:dyDescent="0.25">
      <c r="C949" s="2"/>
      <c r="F949" s="2"/>
    </row>
    <row r="950" spans="3:6" x14ac:dyDescent="0.25">
      <c r="C950" s="2"/>
      <c r="F950" s="2"/>
    </row>
    <row r="951" spans="3:6" x14ac:dyDescent="0.25">
      <c r="C951" s="2"/>
      <c r="F951" s="2"/>
    </row>
    <row r="952" spans="3:6" x14ac:dyDescent="0.25">
      <c r="C952" s="2"/>
      <c r="F952" s="2"/>
    </row>
    <row r="953" spans="3:6" x14ac:dyDescent="0.25">
      <c r="C953" s="2"/>
      <c r="F953" s="2"/>
    </row>
    <row r="954" spans="3:6" x14ac:dyDescent="0.25">
      <c r="C954" s="2"/>
      <c r="F954" s="2"/>
    </row>
    <row r="955" spans="3:6" x14ac:dyDescent="0.25">
      <c r="C955" s="2"/>
      <c r="F955" s="2"/>
    </row>
    <row r="956" spans="3:6" x14ac:dyDescent="0.25">
      <c r="C956" s="2"/>
      <c r="F956" s="2"/>
    </row>
    <row r="957" spans="3:6" x14ac:dyDescent="0.25">
      <c r="C957" s="2"/>
      <c r="F957" s="2"/>
    </row>
    <row r="958" spans="3:6" x14ac:dyDescent="0.25">
      <c r="C958" s="2"/>
      <c r="F958" s="2"/>
    </row>
    <row r="959" spans="3:6" x14ac:dyDescent="0.25">
      <c r="C959" s="2"/>
      <c r="F959" s="2"/>
    </row>
    <row r="960" spans="3:6" x14ac:dyDescent="0.25">
      <c r="C960" s="2"/>
      <c r="F960" s="2"/>
    </row>
    <row r="961" spans="3:6" x14ac:dyDescent="0.25">
      <c r="C961" s="2"/>
      <c r="F961" s="2"/>
    </row>
    <row r="962" spans="3:6" x14ac:dyDescent="0.25">
      <c r="C962" s="2"/>
      <c r="F962" s="2"/>
    </row>
    <row r="963" spans="3:6" x14ac:dyDescent="0.25">
      <c r="C963" s="2"/>
      <c r="F963" s="2"/>
    </row>
    <row r="964" spans="3:6" x14ac:dyDescent="0.25">
      <c r="C964" s="2"/>
      <c r="F964" s="2"/>
    </row>
    <row r="965" spans="3:6" x14ac:dyDescent="0.25">
      <c r="C965" s="2"/>
      <c r="F965" s="2"/>
    </row>
    <row r="966" spans="3:6" x14ac:dyDescent="0.25">
      <c r="C966" s="2"/>
      <c r="F966" s="2"/>
    </row>
    <row r="967" spans="3:6" x14ac:dyDescent="0.25">
      <c r="C967" s="2"/>
      <c r="F967" s="2"/>
    </row>
    <row r="968" spans="3:6" x14ac:dyDescent="0.25">
      <c r="C968" s="2"/>
      <c r="F968" s="2"/>
    </row>
    <row r="969" spans="3:6" x14ac:dyDescent="0.25">
      <c r="C969" s="2"/>
      <c r="F969" s="2"/>
    </row>
    <row r="970" spans="3:6" x14ac:dyDescent="0.25">
      <c r="C970" s="2"/>
      <c r="F970" s="2"/>
    </row>
    <row r="971" spans="3:6" x14ac:dyDescent="0.25">
      <c r="C971" s="2"/>
      <c r="F971" s="2"/>
    </row>
    <row r="972" spans="3:6" x14ac:dyDescent="0.25">
      <c r="C972" s="2"/>
      <c r="F972" s="2"/>
    </row>
    <row r="973" spans="3:6" x14ac:dyDescent="0.25">
      <c r="C973" s="2"/>
      <c r="F973" s="2"/>
    </row>
    <row r="974" spans="3:6" x14ac:dyDescent="0.25">
      <c r="C974" s="2"/>
      <c r="F974" s="2"/>
    </row>
    <row r="975" spans="3:6" x14ac:dyDescent="0.25">
      <c r="C975" s="2"/>
      <c r="F975" s="2"/>
    </row>
    <row r="976" spans="3:6" x14ac:dyDescent="0.25">
      <c r="C976" s="2"/>
      <c r="F976" s="2"/>
    </row>
    <row r="977" spans="3:6" x14ac:dyDescent="0.25">
      <c r="C977" s="2"/>
      <c r="F977" s="2"/>
    </row>
    <row r="978" spans="3:6" x14ac:dyDescent="0.25">
      <c r="C978" s="2"/>
      <c r="F978" s="2"/>
    </row>
    <row r="979" spans="3:6" x14ac:dyDescent="0.25">
      <c r="C979" s="2"/>
      <c r="F979" s="2"/>
    </row>
    <row r="980" spans="3:6" x14ac:dyDescent="0.25">
      <c r="C980" s="2"/>
      <c r="F980" s="2"/>
    </row>
    <row r="981" spans="3:6" x14ac:dyDescent="0.25">
      <c r="C981" s="2"/>
      <c r="F981" s="2"/>
    </row>
    <row r="982" spans="3:6" x14ac:dyDescent="0.25">
      <c r="C982" s="2"/>
      <c r="F982" s="2"/>
    </row>
    <row r="983" spans="3:6" x14ac:dyDescent="0.25">
      <c r="C983" s="2"/>
      <c r="F983" s="2"/>
    </row>
    <row r="984" spans="3:6" x14ac:dyDescent="0.25">
      <c r="C984" s="2"/>
      <c r="F984" s="2"/>
    </row>
    <row r="985" spans="3:6" x14ac:dyDescent="0.25">
      <c r="C985" s="2"/>
      <c r="F985" s="2"/>
    </row>
    <row r="986" spans="3:6" x14ac:dyDescent="0.25">
      <c r="C986" s="2"/>
      <c r="F986" s="2"/>
    </row>
    <row r="987" spans="3:6" x14ac:dyDescent="0.25">
      <c r="C987" s="2"/>
      <c r="F987" s="2"/>
    </row>
    <row r="988" spans="3:6" x14ac:dyDescent="0.25">
      <c r="C988" s="2"/>
      <c r="F988" s="2"/>
    </row>
    <row r="989" spans="3:6" x14ac:dyDescent="0.25">
      <c r="C989" s="2"/>
      <c r="F989" s="2"/>
    </row>
    <row r="990" spans="3:6" x14ac:dyDescent="0.25">
      <c r="C990" s="2"/>
      <c r="F990" s="2"/>
    </row>
    <row r="991" spans="3:6" x14ac:dyDescent="0.25">
      <c r="C991" s="2"/>
      <c r="F991" s="2"/>
    </row>
    <row r="992" spans="3:6" x14ac:dyDescent="0.25">
      <c r="C992" s="2"/>
      <c r="F992" s="2"/>
    </row>
    <row r="993" spans="3:6" x14ac:dyDescent="0.25">
      <c r="C993" s="2"/>
      <c r="F993" s="2"/>
    </row>
    <row r="994" spans="3:6" x14ac:dyDescent="0.25">
      <c r="C994" s="2"/>
      <c r="F994" s="2"/>
    </row>
    <row r="995" spans="3:6" x14ac:dyDescent="0.25">
      <c r="C995" s="2"/>
      <c r="F995" s="2"/>
    </row>
    <row r="996" spans="3:6" x14ac:dyDescent="0.25">
      <c r="C996" s="2"/>
      <c r="F996" s="2"/>
    </row>
    <row r="997" spans="3:6" x14ac:dyDescent="0.25">
      <c r="C997" s="2"/>
      <c r="F997" s="2"/>
    </row>
    <row r="998" spans="3:6" x14ac:dyDescent="0.25">
      <c r="C998" s="2"/>
      <c r="F998" s="2"/>
    </row>
    <row r="999" spans="3:6" x14ac:dyDescent="0.25">
      <c r="C999" s="2"/>
      <c r="F999" s="2"/>
    </row>
    <row r="1000" spans="3:6" x14ac:dyDescent="0.25">
      <c r="C1000" s="2"/>
      <c r="F1000" s="2"/>
    </row>
    <row r="1001" spans="3:6" x14ac:dyDescent="0.25">
      <c r="C1001" s="2"/>
      <c r="F1001" s="2"/>
    </row>
    <row r="1002" spans="3:6" x14ac:dyDescent="0.25">
      <c r="C1002" s="2"/>
      <c r="F1002" s="2"/>
    </row>
    <row r="1003" spans="3:6" x14ac:dyDescent="0.25">
      <c r="C1003" s="2"/>
      <c r="F1003" s="2"/>
    </row>
    <row r="1004" spans="3:6" x14ac:dyDescent="0.25">
      <c r="C1004" s="2"/>
      <c r="F1004" s="2"/>
    </row>
    <row r="1005" spans="3:6" x14ac:dyDescent="0.25">
      <c r="C1005" s="2"/>
      <c r="F1005" s="2"/>
    </row>
    <row r="1006" spans="3:6" x14ac:dyDescent="0.25">
      <c r="C1006" s="2"/>
      <c r="F1006" s="2"/>
    </row>
    <row r="1007" spans="3:6" x14ac:dyDescent="0.25">
      <c r="C1007" s="2"/>
      <c r="F1007" s="2"/>
    </row>
    <row r="1008" spans="3:6" x14ac:dyDescent="0.25">
      <c r="C1008" s="2"/>
      <c r="F1008" s="2"/>
    </row>
    <row r="1009" spans="3:6" x14ac:dyDescent="0.25">
      <c r="C1009" s="2"/>
      <c r="F1009" s="2"/>
    </row>
    <row r="1010" spans="3:6" x14ac:dyDescent="0.25">
      <c r="C1010" s="2"/>
      <c r="F1010" s="2"/>
    </row>
    <row r="1011" spans="3:6" x14ac:dyDescent="0.25">
      <c r="C1011" s="2"/>
      <c r="F1011" s="2"/>
    </row>
    <row r="1012" spans="3:6" x14ac:dyDescent="0.25">
      <c r="C1012" s="2"/>
      <c r="F1012" s="2"/>
    </row>
    <row r="1013" spans="3:6" x14ac:dyDescent="0.25">
      <c r="C1013" s="2"/>
      <c r="F1013" s="2"/>
    </row>
    <row r="1014" spans="3:6" x14ac:dyDescent="0.25">
      <c r="C1014" s="2"/>
      <c r="F1014" s="2"/>
    </row>
    <row r="1015" spans="3:6" x14ac:dyDescent="0.25">
      <c r="C1015" s="2"/>
      <c r="F1015" s="2"/>
    </row>
    <row r="1016" spans="3:6" x14ac:dyDescent="0.25">
      <c r="C1016" s="2"/>
      <c r="F1016" s="2"/>
    </row>
    <row r="1017" spans="3:6" x14ac:dyDescent="0.25">
      <c r="C1017" s="2"/>
      <c r="F1017" s="2"/>
    </row>
    <row r="1018" spans="3:6" x14ac:dyDescent="0.25">
      <c r="C1018" s="2"/>
      <c r="F1018" s="2"/>
    </row>
    <row r="1019" spans="3:6" x14ac:dyDescent="0.25">
      <c r="C1019" s="2"/>
      <c r="F1019" s="2"/>
    </row>
    <row r="1020" spans="3:6" x14ac:dyDescent="0.25">
      <c r="C1020" s="2"/>
      <c r="F1020" s="2"/>
    </row>
    <row r="1021" spans="3:6" x14ac:dyDescent="0.25">
      <c r="C1021" s="2"/>
      <c r="F1021" s="2"/>
    </row>
    <row r="1022" spans="3:6" x14ac:dyDescent="0.25">
      <c r="C1022" s="2"/>
      <c r="F1022" s="2"/>
    </row>
    <row r="1023" spans="3:6" x14ac:dyDescent="0.25">
      <c r="C1023" s="2"/>
      <c r="F1023" s="2"/>
    </row>
    <row r="1024" spans="3:6" x14ac:dyDescent="0.25">
      <c r="C1024" s="2"/>
      <c r="F1024" s="2"/>
    </row>
    <row r="1025" spans="3:6" x14ac:dyDescent="0.25">
      <c r="C1025" s="2"/>
      <c r="F1025" s="2"/>
    </row>
    <row r="1026" spans="3:6" x14ac:dyDescent="0.25">
      <c r="C1026" s="2"/>
      <c r="F1026" s="2"/>
    </row>
    <row r="1027" spans="3:6" x14ac:dyDescent="0.25">
      <c r="C1027" s="2"/>
      <c r="F1027" s="2"/>
    </row>
    <row r="1028" spans="3:6" x14ac:dyDescent="0.25">
      <c r="C1028" s="2"/>
      <c r="F1028" s="2"/>
    </row>
    <row r="1029" spans="3:6" x14ac:dyDescent="0.25">
      <c r="C1029" s="2"/>
      <c r="F1029" s="2"/>
    </row>
    <row r="1030" spans="3:6" x14ac:dyDescent="0.25">
      <c r="C1030" s="2"/>
      <c r="F1030" s="2"/>
    </row>
    <row r="1031" spans="3:6" x14ac:dyDescent="0.25">
      <c r="C1031" s="2"/>
      <c r="F1031" s="2"/>
    </row>
    <row r="1032" spans="3:6" x14ac:dyDescent="0.25">
      <c r="C1032" s="2"/>
      <c r="F1032" s="2"/>
    </row>
    <row r="1033" spans="3:6" x14ac:dyDescent="0.25">
      <c r="C1033" s="2"/>
      <c r="F1033" s="2"/>
    </row>
    <row r="1034" spans="3:6" x14ac:dyDescent="0.25">
      <c r="C1034" s="2"/>
      <c r="F1034" s="2"/>
    </row>
    <row r="1035" spans="3:6" x14ac:dyDescent="0.25">
      <c r="C1035" s="2"/>
      <c r="F1035" s="2"/>
    </row>
    <row r="1036" spans="3:6" x14ac:dyDescent="0.25">
      <c r="C1036" s="2"/>
      <c r="F1036" s="2"/>
    </row>
    <row r="1037" spans="3:6" x14ac:dyDescent="0.25">
      <c r="C1037" s="2"/>
      <c r="F1037" s="2"/>
    </row>
    <row r="1038" spans="3:6" x14ac:dyDescent="0.25">
      <c r="C1038" s="2"/>
      <c r="F1038" s="2"/>
    </row>
    <row r="1039" spans="3:6" x14ac:dyDescent="0.25">
      <c r="C1039" s="2"/>
      <c r="F1039" s="2"/>
    </row>
    <row r="1040" spans="3:6" x14ac:dyDescent="0.25">
      <c r="C1040" s="2"/>
      <c r="F1040" s="2"/>
    </row>
    <row r="1041" spans="3:6" x14ac:dyDescent="0.25">
      <c r="C1041" s="2"/>
      <c r="F1041" s="2"/>
    </row>
    <row r="1042" spans="3:6" x14ac:dyDescent="0.25">
      <c r="C1042" s="2"/>
      <c r="F1042" s="2"/>
    </row>
    <row r="1043" spans="3:6" x14ac:dyDescent="0.25">
      <c r="C1043" s="2"/>
      <c r="F1043" s="2"/>
    </row>
    <row r="1044" spans="3:6" x14ac:dyDescent="0.25">
      <c r="C1044" s="2"/>
      <c r="F1044" s="2"/>
    </row>
    <row r="1045" spans="3:6" x14ac:dyDescent="0.25">
      <c r="C1045" s="2"/>
      <c r="F1045" s="2"/>
    </row>
    <row r="1046" spans="3:6" x14ac:dyDescent="0.25">
      <c r="C1046" s="2"/>
      <c r="F1046" s="2"/>
    </row>
    <row r="1047" spans="3:6" x14ac:dyDescent="0.25">
      <c r="C1047" s="2"/>
      <c r="F1047" s="2"/>
    </row>
    <row r="1048" spans="3:6" x14ac:dyDescent="0.25">
      <c r="C1048" s="2"/>
      <c r="F1048" s="2"/>
    </row>
    <row r="1049" spans="3:6" x14ac:dyDescent="0.25">
      <c r="C1049" s="2"/>
      <c r="F1049" s="2"/>
    </row>
    <row r="1050" spans="3:6" x14ac:dyDescent="0.25">
      <c r="C1050" s="2"/>
      <c r="F1050" s="2"/>
    </row>
    <row r="1051" spans="3:6" x14ac:dyDescent="0.25">
      <c r="C1051" s="2"/>
      <c r="F1051" s="2"/>
    </row>
    <row r="1052" spans="3:6" x14ac:dyDescent="0.25">
      <c r="C1052" s="2"/>
      <c r="F1052" s="2"/>
    </row>
    <row r="1053" spans="3:6" x14ac:dyDescent="0.25">
      <c r="C1053" s="2"/>
      <c r="F1053" s="2"/>
    </row>
    <row r="1054" spans="3:6" x14ac:dyDescent="0.25">
      <c r="C1054" s="2"/>
      <c r="F1054" s="2"/>
    </row>
    <row r="1055" spans="3:6" x14ac:dyDescent="0.25">
      <c r="C1055" s="2"/>
      <c r="F1055" s="2"/>
    </row>
    <row r="1056" spans="3:6" x14ac:dyDescent="0.25">
      <c r="C1056" s="2"/>
      <c r="F1056" s="2"/>
    </row>
    <row r="1057" spans="3:6" x14ac:dyDescent="0.25">
      <c r="C1057" s="2"/>
      <c r="F1057" s="2"/>
    </row>
    <row r="1058" spans="3:6" x14ac:dyDescent="0.25">
      <c r="C1058" s="2"/>
      <c r="F1058" s="2"/>
    </row>
    <row r="1059" spans="3:6" x14ac:dyDescent="0.25">
      <c r="C1059" s="2"/>
      <c r="F1059" s="2"/>
    </row>
    <row r="1060" spans="3:6" x14ac:dyDescent="0.25">
      <c r="C1060" s="2"/>
      <c r="F1060" s="2"/>
    </row>
    <row r="1061" spans="3:6" x14ac:dyDescent="0.25">
      <c r="C1061" s="2"/>
      <c r="F1061" s="2"/>
    </row>
    <row r="1062" spans="3:6" x14ac:dyDescent="0.25">
      <c r="C1062" s="2"/>
      <c r="F1062" s="2"/>
    </row>
    <row r="1063" spans="3:6" x14ac:dyDescent="0.25">
      <c r="C1063" s="2"/>
      <c r="F1063" s="2"/>
    </row>
    <row r="1064" spans="3:6" x14ac:dyDescent="0.25">
      <c r="C1064" s="2"/>
      <c r="F1064" s="2"/>
    </row>
    <row r="1065" spans="3:6" x14ac:dyDescent="0.25">
      <c r="C1065" s="2"/>
      <c r="F1065" s="2"/>
    </row>
    <row r="1066" spans="3:6" x14ac:dyDescent="0.25">
      <c r="C1066" s="2"/>
      <c r="F1066" s="2"/>
    </row>
    <row r="1067" spans="3:6" x14ac:dyDescent="0.25">
      <c r="C1067" s="2"/>
      <c r="F1067" s="2"/>
    </row>
    <row r="1068" spans="3:6" x14ac:dyDescent="0.25">
      <c r="C1068" s="2"/>
      <c r="F1068" s="2"/>
    </row>
    <row r="1069" spans="3:6" x14ac:dyDescent="0.25">
      <c r="C1069" s="2"/>
      <c r="F1069" s="2"/>
    </row>
    <row r="1070" spans="3:6" x14ac:dyDescent="0.25">
      <c r="C1070" s="2"/>
      <c r="F1070" s="2"/>
    </row>
    <row r="1071" spans="3:6" x14ac:dyDescent="0.25">
      <c r="C1071" s="2"/>
      <c r="F1071" s="2"/>
    </row>
    <row r="1072" spans="3:6" x14ac:dyDescent="0.25">
      <c r="C1072" s="2"/>
      <c r="F1072" s="2"/>
    </row>
    <row r="1073" spans="3:6" x14ac:dyDescent="0.25">
      <c r="C1073" s="2"/>
      <c r="F1073" s="2"/>
    </row>
    <row r="1074" spans="3:6" x14ac:dyDescent="0.25">
      <c r="C1074" s="2"/>
      <c r="F1074" s="2"/>
    </row>
    <row r="1075" spans="3:6" x14ac:dyDescent="0.25">
      <c r="C1075" s="2"/>
      <c r="F1075" s="2"/>
    </row>
    <row r="1076" spans="3:6" x14ac:dyDescent="0.25">
      <c r="C1076" s="2"/>
      <c r="F1076" s="2"/>
    </row>
    <row r="1077" spans="3:6" x14ac:dyDescent="0.25">
      <c r="C1077" s="2"/>
      <c r="F1077" s="2"/>
    </row>
    <row r="1078" spans="3:6" x14ac:dyDescent="0.25">
      <c r="C1078" s="2"/>
      <c r="F1078" s="2"/>
    </row>
    <row r="1079" spans="3:6" x14ac:dyDescent="0.25">
      <c r="C1079" s="2"/>
      <c r="F1079" s="2"/>
    </row>
    <row r="1080" spans="3:6" x14ac:dyDescent="0.25">
      <c r="C1080" s="2"/>
      <c r="F1080" s="2"/>
    </row>
    <row r="1081" spans="3:6" x14ac:dyDescent="0.25">
      <c r="C1081" s="2"/>
      <c r="F1081" s="2"/>
    </row>
    <row r="1082" spans="3:6" x14ac:dyDescent="0.25">
      <c r="C1082" s="2"/>
      <c r="F1082" s="2"/>
    </row>
    <row r="1083" spans="3:6" x14ac:dyDescent="0.25">
      <c r="C1083" s="2"/>
      <c r="F1083" s="2"/>
    </row>
    <row r="1084" spans="3:6" x14ac:dyDescent="0.25">
      <c r="C1084" s="2"/>
      <c r="F1084" s="2"/>
    </row>
    <row r="1085" spans="3:6" x14ac:dyDescent="0.25">
      <c r="C1085" s="2"/>
      <c r="F1085" s="2"/>
    </row>
    <row r="1086" spans="3:6" x14ac:dyDescent="0.25">
      <c r="C1086" s="2"/>
      <c r="F1086" s="2"/>
    </row>
    <row r="1087" spans="3:6" x14ac:dyDescent="0.25">
      <c r="C1087" s="2"/>
      <c r="F1087" s="2"/>
    </row>
    <row r="1088" spans="3:6" x14ac:dyDescent="0.25">
      <c r="C1088" s="2"/>
      <c r="F1088" s="2"/>
    </row>
    <row r="1089" spans="3:6" x14ac:dyDescent="0.25">
      <c r="C1089" s="2"/>
      <c r="F1089" s="2"/>
    </row>
    <row r="1090" spans="3:6" x14ac:dyDescent="0.25">
      <c r="C1090" s="2"/>
      <c r="F1090" s="2"/>
    </row>
    <row r="1091" spans="3:6" x14ac:dyDescent="0.25">
      <c r="C1091" s="2"/>
      <c r="F1091" s="2"/>
    </row>
    <row r="1092" spans="3:6" x14ac:dyDescent="0.25">
      <c r="C1092" s="2"/>
      <c r="F1092" s="2"/>
    </row>
    <row r="1093" spans="3:6" x14ac:dyDescent="0.25">
      <c r="C1093" s="2"/>
      <c r="F1093" s="2"/>
    </row>
    <row r="1094" spans="3:6" x14ac:dyDescent="0.25">
      <c r="C1094" s="2"/>
      <c r="F1094" s="2"/>
    </row>
    <row r="1095" spans="3:6" x14ac:dyDescent="0.25">
      <c r="C1095" s="2"/>
      <c r="F1095" s="2"/>
    </row>
    <row r="1096" spans="3:6" x14ac:dyDescent="0.25">
      <c r="C1096" s="2"/>
      <c r="F1096" s="2"/>
    </row>
    <row r="1097" spans="3:6" x14ac:dyDescent="0.25">
      <c r="C1097" s="2"/>
      <c r="F1097" s="2"/>
    </row>
    <row r="1098" spans="3:6" x14ac:dyDescent="0.25">
      <c r="C1098" s="2"/>
      <c r="F1098" s="2"/>
    </row>
    <row r="1099" spans="3:6" x14ac:dyDescent="0.25">
      <c r="C1099" s="2"/>
      <c r="F1099" s="2"/>
    </row>
    <row r="1100" spans="3:6" x14ac:dyDescent="0.25">
      <c r="C1100" s="2"/>
      <c r="F1100" s="2"/>
    </row>
    <row r="1101" spans="3:6" x14ac:dyDescent="0.25">
      <c r="C1101" s="2"/>
      <c r="F1101" s="2"/>
    </row>
    <row r="1102" spans="3:6" x14ac:dyDescent="0.25">
      <c r="C1102" s="2"/>
      <c r="F1102" s="2"/>
    </row>
    <row r="1103" spans="3:6" x14ac:dyDescent="0.25">
      <c r="C1103" s="2"/>
      <c r="F1103" s="2"/>
    </row>
    <row r="1104" spans="3:6" x14ac:dyDescent="0.25">
      <c r="C1104" s="2"/>
      <c r="F1104" s="2"/>
    </row>
    <row r="1105" spans="3:6" x14ac:dyDescent="0.25">
      <c r="C1105" s="2"/>
      <c r="F1105" s="2"/>
    </row>
    <row r="1106" spans="3:6" x14ac:dyDescent="0.25">
      <c r="C1106" s="2"/>
      <c r="F1106" s="2"/>
    </row>
    <row r="1107" spans="3:6" x14ac:dyDescent="0.25">
      <c r="C1107" s="2"/>
      <c r="F1107" s="2"/>
    </row>
    <row r="1108" spans="3:6" x14ac:dyDescent="0.25">
      <c r="C1108" s="2"/>
      <c r="F1108" s="2"/>
    </row>
    <row r="1109" spans="3:6" x14ac:dyDescent="0.25">
      <c r="C1109" s="2"/>
      <c r="F1109" s="2"/>
    </row>
    <row r="1110" spans="3:6" x14ac:dyDescent="0.25">
      <c r="C1110" s="2"/>
      <c r="F1110" s="2"/>
    </row>
    <row r="1111" spans="3:6" x14ac:dyDescent="0.25">
      <c r="C1111" s="2"/>
      <c r="F1111" s="2"/>
    </row>
    <row r="1112" spans="3:6" x14ac:dyDescent="0.25">
      <c r="C1112" s="2"/>
      <c r="F1112" s="2"/>
    </row>
    <row r="1113" spans="3:6" x14ac:dyDescent="0.25">
      <c r="C1113" s="2"/>
      <c r="F1113" s="2"/>
    </row>
    <row r="1114" spans="3:6" x14ac:dyDescent="0.25">
      <c r="C1114" s="2"/>
      <c r="F1114" s="2"/>
    </row>
    <row r="1115" spans="3:6" x14ac:dyDescent="0.25">
      <c r="C1115" s="2"/>
      <c r="F1115" s="2"/>
    </row>
    <row r="1116" spans="3:6" x14ac:dyDescent="0.25">
      <c r="C1116" s="2"/>
      <c r="F1116" s="2"/>
    </row>
    <row r="1117" spans="3:6" x14ac:dyDescent="0.25">
      <c r="C1117" s="2"/>
      <c r="F1117" s="2"/>
    </row>
    <row r="1118" spans="3:6" x14ac:dyDescent="0.25">
      <c r="C1118" s="2"/>
      <c r="F1118" s="2"/>
    </row>
    <row r="1119" spans="3:6" x14ac:dyDescent="0.25">
      <c r="C1119" s="2"/>
      <c r="F1119" s="2"/>
    </row>
    <row r="1120" spans="3:6" x14ac:dyDescent="0.25">
      <c r="C1120" s="2"/>
      <c r="F1120" s="2"/>
    </row>
    <row r="1121" spans="3:6" x14ac:dyDescent="0.25">
      <c r="C1121" s="2"/>
      <c r="F1121" s="2"/>
    </row>
    <row r="1122" spans="3:6" x14ac:dyDescent="0.25">
      <c r="C1122" s="2"/>
      <c r="F1122" s="2"/>
    </row>
    <row r="1123" spans="3:6" x14ac:dyDescent="0.25">
      <c r="C1123" s="2"/>
      <c r="F1123" s="2"/>
    </row>
    <row r="1124" spans="3:6" x14ac:dyDescent="0.25">
      <c r="C1124" s="2"/>
      <c r="F1124" s="2"/>
    </row>
    <row r="1125" spans="3:6" x14ac:dyDescent="0.25">
      <c r="C1125" s="2"/>
      <c r="F1125" s="2"/>
    </row>
    <row r="1126" spans="3:6" x14ac:dyDescent="0.25">
      <c r="C1126" s="2"/>
      <c r="F1126" s="2"/>
    </row>
    <row r="1127" spans="3:6" x14ac:dyDescent="0.25">
      <c r="C1127" s="2"/>
      <c r="F1127" s="2"/>
    </row>
    <row r="1128" spans="3:6" x14ac:dyDescent="0.25">
      <c r="C1128" s="2"/>
      <c r="F1128" s="2"/>
    </row>
    <row r="1129" spans="3:6" x14ac:dyDescent="0.25">
      <c r="C1129" s="2"/>
      <c r="F1129" s="2"/>
    </row>
    <row r="1130" spans="3:6" x14ac:dyDescent="0.25">
      <c r="C1130" s="2"/>
      <c r="F1130" s="2"/>
    </row>
    <row r="1131" spans="3:6" x14ac:dyDescent="0.25">
      <c r="C1131" s="2"/>
      <c r="F1131" s="2"/>
    </row>
    <row r="1132" spans="3:6" x14ac:dyDescent="0.25">
      <c r="C1132" s="2"/>
      <c r="F1132" s="2"/>
    </row>
    <row r="1133" spans="3:6" x14ac:dyDescent="0.25">
      <c r="C1133" s="2"/>
      <c r="F1133" s="2"/>
    </row>
    <row r="1134" spans="3:6" x14ac:dyDescent="0.25">
      <c r="C1134" s="2"/>
      <c r="F1134" s="2"/>
    </row>
    <row r="1135" spans="3:6" x14ac:dyDescent="0.25">
      <c r="C1135" s="2"/>
      <c r="F1135" s="2"/>
    </row>
    <row r="1136" spans="3:6" x14ac:dyDescent="0.25">
      <c r="C1136" s="2"/>
      <c r="F1136" s="2"/>
    </row>
    <row r="1137" spans="3:6" x14ac:dyDescent="0.25">
      <c r="C1137" s="2"/>
      <c r="F1137" s="2"/>
    </row>
    <row r="1138" spans="3:6" x14ac:dyDescent="0.25">
      <c r="C1138" s="2"/>
      <c r="F1138" s="2"/>
    </row>
    <row r="1139" spans="3:6" x14ac:dyDescent="0.25">
      <c r="C1139" s="2"/>
      <c r="F1139" s="2"/>
    </row>
    <row r="1140" spans="3:6" x14ac:dyDescent="0.25">
      <c r="C1140" s="2"/>
      <c r="F1140" s="2"/>
    </row>
    <row r="1141" spans="3:6" x14ac:dyDescent="0.25">
      <c r="C1141" s="2"/>
      <c r="F1141" s="2"/>
    </row>
    <row r="1142" spans="3:6" x14ac:dyDescent="0.25">
      <c r="C1142" s="2"/>
      <c r="F1142" s="2"/>
    </row>
    <row r="1143" spans="3:6" x14ac:dyDescent="0.25">
      <c r="C1143" s="2"/>
      <c r="F1143" s="2"/>
    </row>
    <row r="1144" spans="3:6" x14ac:dyDescent="0.25">
      <c r="C1144" s="2"/>
      <c r="F1144" s="2"/>
    </row>
    <row r="1145" spans="3:6" x14ac:dyDescent="0.25">
      <c r="C1145" s="2"/>
      <c r="F1145" s="2"/>
    </row>
    <row r="1146" spans="3:6" x14ac:dyDescent="0.25">
      <c r="C1146" s="2"/>
      <c r="F1146" s="2"/>
    </row>
    <row r="1147" spans="3:6" x14ac:dyDescent="0.25">
      <c r="C1147" s="2"/>
      <c r="F1147" s="2"/>
    </row>
    <row r="1148" spans="3:6" x14ac:dyDescent="0.25">
      <c r="C1148" s="2"/>
      <c r="F1148" s="2"/>
    </row>
    <row r="1149" spans="3:6" x14ac:dyDescent="0.25">
      <c r="C1149" s="2"/>
      <c r="F1149" s="2"/>
    </row>
    <row r="1150" spans="3:6" x14ac:dyDescent="0.25">
      <c r="C1150" s="2"/>
      <c r="F1150" s="2"/>
    </row>
    <row r="1151" spans="3:6" x14ac:dyDescent="0.25">
      <c r="C1151" s="2"/>
      <c r="F1151" s="2"/>
    </row>
    <row r="1152" spans="3:6" x14ac:dyDescent="0.25">
      <c r="C1152" s="2"/>
      <c r="F1152" s="2"/>
    </row>
    <row r="1153" spans="3:6" x14ac:dyDescent="0.25">
      <c r="C1153" s="2"/>
      <c r="F1153" s="2"/>
    </row>
    <row r="1154" spans="3:6" x14ac:dyDescent="0.25">
      <c r="C1154" s="2"/>
      <c r="F1154" s="2"/>
    </row>
    <row r="1155" spans="3:6" x14ac:dyDescent="0.25">
      <c r="C1155" s="2"/>
      <c r="F1155" s="2"/>
    </row>
    <row r="1156" spans="3:6" x14ac:dyDescent="0.25">
      <c r="C1156" s="2"/>
      <c r="F1156" s="2"/>
    </row>
    <row r="1157" spans="3:6" x14ac:dyDescent="0.25">
      <c r="C1157" s="2"/>
      <c r="F1157" s="2"/>
    </row>
    <row r="1158" spans="3:6" x14ac:dyDescent="0.25">
      <c r="C1158" s="2"/>
      <c r="F1158" s="2"/>
    </row>
    <row r="1159" spans="3:6" x14ac:dyDescent="0.25">
      <c r="C1159" s="2"/>
      <c r="F1159" s="2"/>
    </row>
    <row r="1160" spans="3:6" x14ac:dyDescent="0.25">
      <c r="C1160" s="2"/>
      <c r="F1160" s="2"/>
    </row>
    <row r="1161" spans="3:6" x14ac:dyDescent="0.25">
      <c r="C1161" s="2"/>
      <c r="F1161" s="2"/>
    </row>
    <row r="1162" spans="3:6" x14ac:dyDescent="0.25">
      <c r="C1162" s="2"/>
      <c r="F1162" s="2"/>
    </row>
    <row r="1163" spans="3:6" x14ac:dyDescent="0.25">
      <c r="C1163" s="2"/>
      <c r="F1163" s="2"/>
    </row>
    <row r="1164" spans="3:6" x14ac:dyDescent="0.25">
      <c r="C1164" s="2"/>
      <c r="F1164" s="2"/>
    </row>
    <row r="1165" spans="3:6" x14ac:dyDescent="0.25">
      <c r="C1165" s="2"/>
      <c r="F1165" s="2"/>
    </row>
    <row r="1166" spans="3:6" x14ac:dyDescent="0.25">
      <c r="C1166" s="2"/>
      <c r="F1166" s="2"/>
    </row>
    <row r="1167" spans="3:6" x14ac:dyDescent="0.25">
      <c r="C1167" s="2"/>
      <c r="F1167" s="2"/>
    </row>
    <row r="1168" spans="3:6" x14ac:dyDescent="0.25">
      <c r="C1168" s="2"/>
      <c r="F1168" s="2"/>
    </row>
    <row r="1169" spans="3:6" x14ac:dyDescent="0.25">
      <c r="C1169" s="2"/>
      <c r="F1169" s="2"/>
    </row>
    <row r="1170" spans="3:6" x14ac:dyDescent="0.25">
      <c r="C1170" s="2"/>
      <c r="F1170" s="2"/>
    </row>
    <row r="1171" spans="3:6" x14ac:dyDescent="0.25">
      <c r="C1171" s="2"/>
      <c r="F1171" s="2"/>
    </row>
    <row r="1172" spans="3:6" x14ac:dyDescent="0.25">
      <c r="C1172" s="2"/>
      <c r="F1172" s="2"/>
    </row>
    <row r="1173" spans="3:6" x14ac:dyDescent="0.25">
      <c r="C1173" s="2"/>
      <c r="F1173" s="2"/>
    </row>
    <row r="1174" spans="3:6" x14ac:dyDescent="0.25">
      <c r="C1174" s="2"/>
      <c r="F1174" s="2"/>
    </row>
    <row r="1175" spans="3:6" x14ac:dyDescent="0.25">
      <c r="C1175" s="2"/>
      <c r="F1175" s="2"/>
    </row>
    <row r="1176" spans="3:6" x14ac:dyDescent="0.25">
      <c r="C1176" s="2"/>
      <c r="F1176" s="2"/>
    </row>
    <row r="1177" spans="3:6" x14ac:dyDescent="0.25">
      <c r="C1177" s="2"/>
      <c r="F1177" s="2"/>
    </row>
    <row r="1178" spans="3:6" x14ac:dyDescent="0.25">
      <c r="C1178" s="2"/>
      <c r="F1178" s="2"/>
    </row>
    <row r="1179" spans="3:6" x14ac:dyDescent="0.25">
      <c r="C1179" s="2"/>
      <c r="F1179" s="2"/>
    </row>
    <row r="1180" spans="3:6" x14ac:dyDescent="0.25">
      <c r="C1180" s="2"/>
      <c r="F1180" s="2"/>
    </row>
    <row r="1181" spans="3:6" x14ac:dyDescent="0.25">
      <c r="C1181" s="2"/>
      <c r="F1181" s="2"/>
    </row>
    <row r="1182" spans="3:6" x14ac:dyDescent="0.25">
      <c r="C1182" s="2"/>
      <c r="F1182" s="2"/>
    </row>
    <row r="1183" spans="3:6" x14ac:dyDescent="0.25">
      <c r="C1183" s="2"/>
      <c r="F1183" s="2"/>
    </row>
    <row r="1184" spans="3:6" x14ac:dyDescent="0.25">
      <c r="C1184" s="2"/>
      <c r="F1184" s="2"/>
    </row>
    <row r="1185" spans="3:6" x14ac:dyDescent="0.25">
      <c r="C1185" s="2"/>
      <c r="F1185" s="2"/>
    </row>
    <row r="1186" spans="3:6" x14ac:dyDescent="0.25">
      <c r="C1186" s="2"/>
      <c r="F1186" s="2"/>
    </row>
    <row r="1187" spans="3:6" x14ac:dyDescent="0.25">
      <c r="C1187" s="2"/>
      <c r="F1187" s="2"/>
    </row>
    <row r="1188" spans="3:6" x14ac:dyDescent="0.25">
      <c r="C1188" s="2"/>
      <c r="F1188" s="2"/>
    </row>
    <row r="1189" spans="3:6" x14ac:dyDescent="0.25">
      <c r="C1189" s="2"/>
      <c r="F1189" s="2"/>
    </row>
    <row r="1190" spans="3:6" x14ac:dyDescent="0.25">
      <c r="C1190" s="2"/>
      <c r="F1190" s="2"/>
    </row>
    <row r="1191" spans="3:6" x14ac:dyDescent="0.25">
      <c r="C1191" s="2"/>
      <c r="F1191" s="2"/>
    </row>
    <row r="1192" spans="3:6" x14ac:dyDescent="0.25">
      <c r="C1192" s="2"/>
      <c r="F1192" s="2"/>
    </row>
    <row r="1193" spans="3:6" x14ac:dyDescent="0.25">
      <c r="C1193" s="2"/>
      <c r="F1193" s="2"/>
    </row>
    <row r="1194" spans="3:6" x14ac:dyDescent="0.25">
      <c r="C1194" s="2"/>
      <c r="F1194" s="2"/>
    </row>
    <row r="1195" spans="3:6" x14ac:dyDescent="0.25">
      <c r="C1195" s="2"/>
      <c r="F1195" s="2"/>
    </row>
    <row r="1196" spans="3:6" x14ac:dyDescent="0.25">
      <c r="C1196" s="2"/>
      <c r="F1196" s="2"/>
    </row>
    <row r="1197" spans="3:6" x14ac:dyDescent="0.25">
      <c r="C1197" s="2"/>
      <c r="F1197" s="2"/>
    </row>
    <row r="1198" spans="3:6" x14ac:dyDescent="0.25">
      <c r="C1198" s="2"/>
      <c r="F1198" s="2"/>
    </row>
    <row r="1199" spans="3:6" x14ac:dyDescent="0.25">
      <c r="C1199" s="2"/>
      <c r="F1199" s="2"/>
    </row>
    <row r="1200" spans="3:6" x14ac:dyDescent="0.25">
      <c r="C1200" s="2"/>
      <c r="F1200" s="2"/>
    </row>
    <row r="1201" spans="3:6" x14ac:dyDescent="0.25">
      <c r="C1201" s="2"/>
      <c r="F1201" s="2"/>
    </row>
    <row r="1202" spans="3:6" x14ac:dyDescent="0.25">
      <c r="C1202" s="2"/>
      <c r="F1202" s="2"/>
    </row>
    <row r="1203" spans="3:6" x14ac:dyDescent="0.25">
      <c r="C1203" s="2"/>
      <c r="F1203" s="2"/>
    </row>
    <row r="1204" spans="3:6" x14ac:dyDescent="0.25">
      <c r="C1204" s="2"/>
      <c r="F1204" s="2"/>
    </row>
    <row r="1205" spans="3:6" x14ac:dyDescent="0.25">
      <c r="C1205" s="2"/>
      <c r="F1205" s="2"/>
    </row>
    <row r="1206" spans="3:6" x14ac:dyDescent="0.25">
      <c r="C1206" s="2"/>
      <c r="F1206" s="2"/>
    </row>
    <row r="1207" spans="3:6" x14ac:dyDescent="0.25">
      <c r="C1207" s="2"/>
      <c r="F1207" s="2"/>
    </row>
    <row r="1208" spans="3:6" x14ac:dyDescent="0.25">
      <c r="C1208" s="2"/>
      <c r="F1208" s="2"/>
    </row>
    <row r="1209" spans="3:6" x14ac:dyDescent="0.25">
      <c r="C1209" s="2"/>
      <c r="F1209" s="2"/>
    </row>
    <row r="1210" spans="3:6" x14ac:dyDescent="0.25">
      <c r="C1210" s="2"/>
      <c r="F1210" s="2"/>
    </row>
    <row r="1211" spans="3:6" x14ac:dyDescent="0.25">
      <c r="C1211" s="2"/>
      <c r="F1211" s="2"/>
    </row>
    <row r="1212" spans="3:6" x14ac:dyDescent="0.25">
      <c r="C1212" s="2"/>
      <c r="F1212" s="2"/>
    </row>
    <row r="1213" spans="3:6" x14ac:dyDescent="0.25">
      <c r="C1213" s="2"/>
      <c r="F1213" s="2"/>
    </row>
    <row r="1214" spans="3:6" x14ac:dyDescent="0.25">
      <c r="C1214" s="2"/>
      <c r="F1214" s="2"/>
    </row>
    <row r="1215" spans="3:6" x14ac:dyDescent="0.25">
      <c r="C1215" s="2"/>
      <c r="F1215" s="2"/>
    </row>
    <row r="1216" spans="3:6" x14ac:dyDescent="0.25">
      <c r="C1216" s="2"/>
      <c r="F1216" s="2"/>
    </row>
    <row r="1217" spans="3:6" x14ac:dyDescent="0.25">
      <c r="C1217" s="2"/>
      <c r="F1217" s="2"/>
    </row>
    <row r="1218" spans="3:6" x14ac:dyDescent="0.25">
      <c r="C1218" s="2"/>
      <c r="F1218" s="2"/>
    </row>
    <row r="1219" spans="3:6" x14ac:dyDescent="0.25">
      <c r="C1219" s="2"/>
      <c r="F1219" s="2"/>
    </row>
    <row r="1220" spans="3:6" x14ac:dyDescent="0.25">
      <c r="C1220" s="2"/>
      <c r="F1220" s="2"/>
    </row>
    <row r="1221" spans="3:6" x14ac:dyDescent="0.25">
      <c r="C1221" s="2"/>
      <c r="F1221" s="2"/>
    </row>
    <row r="1222" spans="3:6" x14ac:dyDescent="0.25">
      <c r="C1222" s="2"/>
      <c r="F1222" s="2"/>
    </row>
    <row r="1223" spans="3:6" x14ac:dyDescent="0.25">
      <c r="C1223" s="2"/>
      <c r="F1223" s="2"/>
    </row>
    <row r="1224" spans="3:6" x14ac:dyDescent="0.25">
      <c r="C1224" s="2"/>
      <c r="F1224" s="2"/>
    </row>
    <row r="1225" spans="3:6" x14ac:dyDescent="0.25">
      <c r="C1225" s="2"/>
      <c r="F1225" s="2"/>
    </row>
    <row r="1226" spans="3:6" x14ac:dyDescent="0.25">
      <c r="C1226" s="2"/>
      <c r="F1226" s="2"/>
    </row>
    <row r="1227" spans="3:6" x14ac:dyDescent="0.25">
      <c r="C1227" s="2"/>
      <c r="F1227" s="2"/>
    </row>
    <row r="1228" spans="3:6" x14ac:dyDescent="0.25">
      <c r="C1228" s="2"/>
      <c r="F1228" s="2"/>
    </row>
    <row r="1229" spans="3:6" x14ac:dyDescent="0.25">
      <c r="C1229" s="2"/>
      <c r="F1229" s="2"/>
    </row>
    <row r="1230" spans="3:6" x14ac:dyDescent="0.25">
      <c r="C1230" s="2"/>
      <c r="F1230" s="2"/>
    </row>
    <row r="1231" spans="3:6" x14ac:dyDescent="0.25">
      <c r="C1231" s="2"/>
      <c r="F1231" s="2"/>
    </row>
    <row r="1232" spans="3:6" x14ac:dyDescent="0.25">
      <c r="C1232" s="2"/>
      <c r="F1232" s="2"/>
    </row>
    <row r="1233" spans="3:6" x14ac:dyDescent="0.25">
      <c r="C1233" s="2"/>
      <c r="F1233" s="2"/>
    </row>
    <row r="1234" spans="3:6" x14ac:dyDescent="0.25">
      <c r="C1234" s="2"/>
      <c r="F1234" s="2"/>
    </row>
    <row r="1235" spans="3:6" x14ac:dyDescent="0.25">
      <c r="C1235" s="2"/>
      <c r="F1235" s="2"/>
    </row>
    <row r="1236" spans="3:6" x14ac:dyDescent="0.25">
      <c r="C1236" s="2"/>
      <c r="F1236" s="2"/>
    </row>
    <row r="1237" spans="3:6" x14ac:dyDescent="0.25">
      <c r="C1237" s="2"/>
      <c r="F1237" s="2"/>
    </row>
    <row r="1238" spans="3:6" x14ac:dyDescent="0.25">
      <c r="C1238" s="2"/>
      <c r="F1238" s="2"/>
    </row>
    <row r="1239" spans="3:6" x14ac:dyDescent="0.25">
      <c r="C1239" s="2"/>
      <c r="F1239" s="2"/>
    </row>
    <row r="1240" spans="3:6" x14ac:dyDescent="0.25">
      <c r="C1240" s="2"/>
      <c r="F1240" s="2"/>
    </row>
    <row r="1241" spans="3:6" x14ac:dyDescent="0.25">
      <c r="C1241" s="2"/>
      <c r="F1241" s="2"/>
    </row>
    <row r="1242" spans="3:6" x14ac:dyDescent="0.25">
      <c r="C1242" s="2"/>
      <c r="F1242" s="2"/>
    </row>
    <row r="1243" spans="3:6" x14ac:dyDescent="0.25">
      <c r="C1243" s="2"/>
      <c r="F1243" s="2"/>
    </row>
    <row r="1244" spans="3:6" x14ac:dyDescent="0.25">
      <c r="C1244" s="2"/>
      <c r="F1244" s="2"/>
    </row>
    <row r="1245" spans="3:6" x14ac:dyDescent="0.25">
      <c r="C1245" s="2"/>
      <c r="F1245" s="2"/>
    </row>
    <row r="1246" spans="3:6" x14ac:dyDescent="0.25">
      <c r="C1246" s="2"/>
      <c r="F1246" s="2"/>
    </row>
    <row r="1247" spans="3:6" x14ac:dyDescent="0.25">
      <c r="C1247" s="2"/>
      <c r="F1247" s="2"/>
    </row>
    <row r="1248" spans="3:6" x14ac:dyDescent="0.25">
      <c r="C1248" s="2"/>
      <c r="F1248" s="2"/>
    </row>
    <row r="1249" spans="3:6" x14ac:dyDescent="0.25">
      <c r="C1249" s="2"/>
      <c r="F1249" s="2"/>
    </row>
    <row r="1250" spans="3:6" x14ac:dyDescent="0.25">
      <c r="C1250" s="2"/>
      <c r="F1250" s="2"/>
    </row>
    <row r="1251" spans="3:6" x14ac:dyDescent="0.25">
      <c r="C1251" s="2"/>
      <c r="F1251" s="2"/>
    </row>
    <row r="1252" spans="3:6" x14ac:dyDescent="0.25">
      <c r="C1252" s="2"/>
      <c r="F1252" s="2"/>
    </row>
    <row r="1253" spans="3:6" x14ac:dyDescent="0.25">
      <c r="C1253" s="2"/>
      <c r="F1253" s="2"/>
    </row>
    <row r="1254" spans="3:6" x14ac:dyDescent="0.25">
      <c r="C1254" s="2"/>
      <c r="F1254" s="2"/>
    </row>
    <row r="1255" spans="3:6" x14ac:dyDescent="0.25">
      <c r="C1255" s="2"/>
      <c r="F1255" s="2"/>
    </row>
    <row r="1256" spans="3:6" x14ac:dyDescent="0.25">
      <c r="C1256" s="2"/>
      <c r="F1256" s="2"/>
    </row>
    <row r="1257" spans="3:6" x14ac:dyDescent="0.25">
      <c r="C1257" s="2"/>
      <c r="F1257" s="2"/>
    </row>
    <row r="1258" spans="3:6" x14ac:dyDescent="0.25">
      <c r="C1258" s="2"/>
      <c r="F1258" s="2"/>
    </row>
    <row r="1259" spans="3:6" x14ac:dyDescent="0.25">
      <c r="C1259" s="2"/>
      <c r="F1259" s="2"/>
    </row>
    <row r="1260" spans="3:6" x14ac:dyDescent="0.25">
      <c r="C1260" s="2"/>
      <c r="F1260" s="2"/>
    </row>
    <row r="1261" spans="3:6" x14ac:dyDescent="0.25">
      <c r="C1261" s="2"/>
      <c r="F1261" s="2"/>
    </row>
    <row r="1262" spans="3:6" x14ac:dyDescent="0.25">
      <c r="C1262" s="2"/>
      <c r="F1262" s="2"/>
    </row>
    <row r="1263" spans="3:6" x14ac:dyDescent="0.25">
      <c r="C1263" s="2"/>
      <c r="F1263" s="2"/>
    </row>
    <row r="1264" spans="3:6" x14ac:dyDescent="0.25">
      <c r="C1264" s="2"/>
      <c r="F1264" s="2"/>
    </row>
    <row r="1265" spans="3:6" x14ac:dyDescent="0.25">
      <c r="C1265" s="2"/>
      <c r="F1265" s="2"/>
    </row>
    <row r="1266" spans="3:6" x14ac:dyDescent="0.25">
      <c r="C1266" s="2"/>
      <c r="F1266" s="2"/>
    </row>
    <row r="1267" spans="3:6" x14ac:dyDescent="0.25">
      <c r="C1267" s="2"/>
      <c r="F1267" s="2"/>
    </row>
    <row r="1268" spans="3:6" x14ac:dyDescent="0.25">
      <c r="C1268" s="2"/>
      <c r="F1268" s="2"/>
    </row>
    <row r="1269" spans="3:6" x14ac:dyDescent="0.25">
      <c r="C1269" s="2"/>
      <c r="F1269" s="2"/>
    </row>
    <row r="1270" spans="3:6" x14ac:dyDescent="0.25">
      <c r="C1270" s="2"/>
      <c r="F1270" s="2"/>
    </row>
    <row r="1271" spans="3:6" x14ac:dyDescent="0.25">
      <c r="C1271" s="2"/>
      <c r="F1271" s="2"/>
    </row>
    <row r="1272" spans="3:6" x14ac:dyDescent="0.25">
      <c r="C1272" s="2"/>
      <c r="F1272" s="2"/>
    </row>
    <row r="1273" spans="3:6" x14ac:dyDescent="0.25">
      <c r="C1273" s="2"/>
      <c r="F1273" s="2"/>
    </row>
    <row r="1274" spans="3:6" x14ac:dyDescent="0.25">
      <c r="C1274" s="2"/>
      <c r="F1274" s="2"/>
    </row>
    <row r="1275" spans="3:6" x14ac:dyDescent="0.25">
      <c r="C1275" s="2"/>
      <c r="F1275" s="2"/>
    </row>
    <row r="1276" spans="3:6" x14ac:dyDescent="0.25">
      <c r="C1276" s="2"/>
      <c r="F1276" s="2"/>
    </row>
    <row r="1277" spans="3:6" x14ac:dyDescent="0.25">
      <c r="C1277" s="2"/>
      <c r="F1277" s="2"/>
    </row>
    <row r="1278" spans="3:6" x14ac:dyDescent="0.25">
      <c r="C1278" s="2"/>
      <c r="F1278" s="2"/>
    </row>
    <row r="1279" spans="3:6" x14ac:dyDescent="0.25">
      <c r="C1279" s="2"/>
      <c r="F1279" s="2"/>
    </row>
    <row r="1280" spans="3:6" x14ac:dyDescent="0.25">
      <c r="C1280" s="2"/>
      <c r="F1280" s="2"/>
    </row>
    <row r="1281" spans="3:6" x14ac:dyDescent="0.25">
      <c r="C1281" s="2"/>
      <c r="F1281" s="2"/>
    </row>
    <row r="1282" spans="3:6" x14ac:dyDescent="0.25">
      <c r="C1282" s="2"/>
      <c r="F1282" s="2"/>
    </row>
    <row r="1283" spans="3:6" x14ac:dyDescent="0.25">
      <c r="C1283" s="2"/>
      <c r="F1283" s="2"/>
    </row>
    <row r="1284" spans="3:6" x14ac:dyDescent="0.25">
      <c r="C1284" s="2"/>
      <c r="F1284" s="2"/>
    </row>
    <row r="1285" spans="3:6" x14ac:dyDescent="0.25">
      <c r="C1285" s="2"/>
      <c r="F1285" s="2"/>
    </row>
    <row r="1286" spans="3:6" x14ac:dyDescent="0.25">
      <c r="C1286" s="2"/>
      <c r="F1286" s="2"/>
    </row>
    <row r="1287" spans="3:6" x14ac:dyDescent="0.25">
      <c r="C1287" s="2"/>
      <c r="F1287" s="2"/>
    </row>
    <row r="1288" spans="3:6" x14ac:dyDescent="0.25">
      <c r="C1288" s="2"/>
      <c r="F1288" s="2"/>
    </row>
    <row r="1289" spans="3:6" x14ac:dyDescent="0.25">
      <c r="C1289" s="2"/>
      <c r="F1289" s="2"/>
    </row>
    <row r="1290" spans="3:6" x14ac:dyDescent="0.25">
      <c r="C1290" s="2"/>
      <c r="F1290" s="2"/>
    </row>
    <row r="1291" spans="3:6" x14ac:dyDescent="0.25">
      <c r="C1291" s="2"/>
      <c r="F1291" s="2"/>
    </row>
    <row r="1292" spans="3:6" x14ac:dyDescent="0.25">
      <c r="C1292" s="2"/>
      <c r="F1292" s="2"/>
    </row>
    <row r="1293" spans="3:6" x14ac:dyDescent="0.25">
      <c r="C1293" s="2"/>
      <c r="F1293" s="2"/>
    </row>
    <row r="1294" spans="3:6" x14ac:dyDescent="0.25">
      <c r="C1294" s="2"/>
      <c r="F1294" s="2"/>
    </row>
    <row r="1295" spans="3:6" x14ac:dyDescent="0.25">
      <c r="C1295" s="2"/>
      <c r="F1295" s="2"/>
    </row>
    <row r="1296" spans="3:6" x14ac:dyDescent="0.25">
      <c r="C1296" s="2"/>
      <c r="F1296" s="2"/>
    </row>
    <row r="1297" spans="3:6" x14ac:dyDescent="0.25">
      <c r="C1297" s="2"/>
      <c r="F1297" s="2"/>
    </row>
    <row r="1298" spans="3:6" x14ac:dyDescent="0.25">
      <c r="C1298" s="2"/>
      <c r="F1298" s="2"/>
    </row>
    <row r="1299" spans="3:6" x14ac:dyDescent="0.25">
      <c r="C1299" s="2"/>
      <c r="F1299" s="2"/>
    </row>
    <row r="1300" spans="3:6" x14ac:dyDescent="0.25">
      <c r="C1300" s="2"/>
      <c r="F1300" s="2"/>
    </row>
    <row r="1301" spans="3:6" x14ac:dyDescent="0.25">
      <c r="C1301" s="2"/>
      <c r="F1301" s="2"/>
    </row>
    <row r="1302" spans="3:6" x14ac:dyDescent="0.25">
      <c r="C1302" s="2"/>
      <c r="F1302" s="2"/>
    </row>
    <row r="1303" spans="3:6" x14ac:dyDescent="0.25">
      <c r="C1303" s="2"/>
      <c r="F1303" s="2"/>
    </row>
    <row r="1304" spans="3:6" x14ac:dyDescent="0.25">
      <c r="C1304" s="2"/>
      <c r="F1304" s="2"/>
    </row>
    <row r="1305" spans="3:6" x14ac:dyDescent="0.25">
      <c r="C1305" s="2"/>
      <c r="F1305" s="2"/>
    </row>
    <row r="1306" spans="3:6" x14ac:dyDescent="0.25">
      <c r="C1306" s="2"/>
      <c r="F1306" s="2"/>
    </row>
    <row r="1307" spans="3:6" x14ac:dyDescent="0.25">
      <c r="C1307" s="2"/>
      <c r="F1307" s="2"/>
    </row>
    <row r="1308" spans="3:6" x14ac:dyDescent="0.25">
      <c r="C1308" s="2"/>
      <c r="F1308" s="2"/>
    </row>
    <row r="1309" spans="3:6" x14ac:dyDescent="0.25">
      <c r="C1309" s="2"/>
      <c r="F1309" s="2"/>
    </row>
    <row r="1310" spans="3:6" x14ac:dyDescent="0.25">
      <c r="C1310" s="2"/>
      <c r="F1310" s="2"/>
    </row>
    <row r="1311" spans="3:6" x14ac:dyDescent="0.25">
      <c r="C1311" s="2"/>
      <c r="F1311" s="2"/>
    </row>
    <row r="1312" spans="3:6" x14ac:dyDescent="0.25">
      <c r="C1312" s="2"/>
      <c r="F1312" s="2"/>
    </row>
    <row r="1313" spans="3:6" x14ac:dyDescent="0.25">
      <c r="C1313" s="2"/>
      <c r="F1313" s="2"/>
    </row>
    <row r="1314" spans="3:6" x14ac:dyDescent="0.25">
      <c r="C1314" s="2"/>
      <c r="F1314" s="2"/>
    </row>
    <row r="1315" spans="3:6" x14ac:dyDescent="0.25">
      <c r="C1315" s="2"/>
      <c r="F1315" s="2"/>
    </row>
    <row r="1316" spans="3:6" x14ac:dyDescent="0.25">
      <c r="C1316" s="2"/>
      <c r="F1316" s="2"/>
    </row>
    <row r="1317" spans="3:6" x14ac:dyDescent="0.25">
      <c r="C1317" s="2"/>
      <c r="F1317" s="2"/>
    </row>
    <row r="1318" spans="3:6" x14ac:dyDescent="0.25">
      <c r="C1318" s="2"/>
      <c r="F1318" s="2"/>
    </row>
    <row r="1319" spans="3:6" x14ac:dyDescent="0.25">
      <c r="C1319" s="2"/>
      <c r="F1319" s="2"/>
    </row>
    <row r="1320" spans="3:6" x14ac:dyDescent="0.25">
      <c r="C1320" s="2"/>
      <c r="F1320" s="2"/>
    </row>
    <row r="1321" spans="3:6" x14ac:dyDescent="0.25">
      <c r="C1321" s="2"/>
      <c r="F1321" s="2"/>
    </row>
    <row r="1322" spans="3:6" x14ac:dyDescent="0.25">
      <c r="C1322" s="2"/>
      <c r="F1322" s="2"/>
    </row>
    <row r="1323" spans="3:6" x14ac:dyDescent="0.25">
      <c r="C1323" s="2"/>
      <c r="F1323" s="2"/>
    </row>
    <row r="1324" spans="3:6" x14ac:dyDescent="0.25">
      <c r="C1324" s="2"/>
      <c r="F1324" s="2"/>
    </row>
    <row r="1325" spans="3:6" x14ac:dyDescent="0.25">
      <c r="C1325" s="2"/>
      <c r="F1325" s="2"/>
    </row>
    <row r="1326" spans="3:6" x14ac:dyDescent="0.25">
      <c r="C1326" s="2"/>
      <c r="F1326" s="2"/>
    </row>
    <row r="1327" spans="3:6" x14ac:dyDescent="0.25">
      <c r="C1327" s="2"/>
      <c r="F1327" s="2"/>
    </row>
    <row r="1328" spans="3:6" x14ac:dyDescent="0.25">
      <c r="C1328" s="2"/>
      <c r="F1328" s="2"/>
    </row>
    <row r="1329" spans="3:6" x14ac:dyDescent="0.25">
      <c r="C1329" s="2"/>
      <c r="F1329" s="2"/>
    </row>
    <row r="1330" spans="3:6" x14ac:dyDescent="0.25">
      <c r="C1330" s="2"/>
      <c r="F1330" s="2"/>
    </row>
    <row r="1331" spans="3:6" x14ac:dyDescent="0.25">
      <c r="C1331" s="2"/>
      <c r="F1331" s="2"/>
    </row>
    <row r="1332" spans="3:6" x14ac:dyDescent="0.25">
      <c r="C1332" s="2"/>
      <c r="F1332" s="2"/>
    </row>
    <row r="1333" spans="3:6" x14ac:dyDescent="0.25">
      <c r="C1333" s="2"/>
      <c r="F1333" s="2"/>
    </row>
    <row r="1334" spans="3:6" x14ac:dyDescent="0.25">
      <c r="C1334" s="2"/>
      <c r="F1334" s="2"/>
    </row>
    <row r="1335" spans="3:6" x14ac:dyDescent="0.25">
      <c r="C1335" s="2"/>
      <c r="F1335" s="2"/>
    </row>
    <row r="1336" spans="3:6" x14ac:dyDescent="0.25">
      <c r="C1336" s="2"/>
      <c r="F1336" s="2"/>
    </row>
    <row r="1337" spans="3:6" x14ac:dyDescent="0.25">
      <c r="C1337" s="2"/>
      <c r="F1337" s="2"/>
    </row>
    <row r="1338" spans="3:6" x14ac:dyDescent="0.25">
      <c r="C1338" s="2"/>
      <c r="F1338" s="2"/>
    </row>
    <row r="1339" spans="3:6" x14ac:dyDescent="0.25">
      <c r="C1339" s="2"/>
      <c r="F1339" s="2"/>
    </row>
    <row r="1340" spans="3:6" x14ac:dyDescent="0.25">
      <c r="C1340" s="2"/>
      <c r="F1340" s="2"/>
    </row>
    <row r="1341" spans="3:6" x14ac:dyDescent="0.25">
      <c r="C1341" s="2"/>
      <c r="F1341" s="2"/>
    </row>
    <row r="1342" spans="3:6" x14ac:dyDescent="0.25">
      <c r="C1342" s="2"/>
      <c r="F1342" s="2"/>
    </row>
    <row r="1343" spans="3:6" x14ac:dyDescent="0.25">
      <c r="C1343" s="2"/>
      <c r="F1343" s="2"/>
    </row>
    <row r="1344" spans="3:6" x14ac:dyDescent="0.25">
      <c r="C1344" s="2"/>
      <c r="F1344" s="2"/>
    </row>
    <row r="1345" spans="3:6" x14ac:dyDescent="0.25">
      <c r="C1345" s="2"/>
      <c r="F1345" s="2"/>
    </row>
    <row r="1346" spans="3:6" x14ac:dyDescent="0.25">
      <c r="C1346" s="2"/>
      <c r="F1346" s="2"/>
    </row>
    <row r="1347" spans="3:6" x14ac:dyDescent="0.25">
      <c r="C1347" s="2"/>
      <c r="F1347" s="2"/>
    </row>
    <row r="1348" spans="3:6" x14ac:dyDescent="0.25">
      <c r="C1348" s="2"/>
      <c r="F1348" s="2"/>
    </row>
    <row r="1349" spans="3:6" x14ac:dyDescent="0.25">
      <c r="C1349" s="2"/>
      <c r="F1349" s="2"/>
    </row>
    <row r="1350" spans="3:6" x14ac:dyDescent="0.25">
      <c r="C1350" s="2"/>
      <c r="F1350" s="2"/>
    </row>
    <row r="1351" spans="3:6" x14ac:dyDescent="0.25">
      <c r="C1351" s="2"/>
      <c r="F1351" s="2"/>
    </row>
    <row r="1352" spans="3:6" x14ac:dyDescent="0.25">
      <c r="C1352" s="2"/>
      <c r="F1352" s="2"/>
    </row>
    <row r="1353" spans="3:6" x14ac:dyDescent="0.25">
      <c r="C1353" s="2"/>
      <c r="F1353" s="2"/>
    </row>
    <row r="1354" spans="3:6" x14ac:dyDescent="0.25">
      <c r="C1354" s="2"/>
      <c r="F1354" s="2"/>
    </row>
    <row r="1355" spans="3:6" x14ac:dyDescent="0.25">
      <c r="C1355" s="2"/>
      <c r="F1355" s="2"/>
    </row>
    <row r="1356" spans="3:6" x14ac:dyDescent="0.25">
      <c r="C1356" s="2"/>
      <c r="F1356" s="2"/>
    </row>
    <row r="1357" spans="3:6" x14ac:dyDescent="0.25">
      <c r="C1357" s="2"/>
      <c r="F1357" s="2"/>
    </row>
    <row r="1358" spans="3:6" x14ac:dyDescent="0.25">
      <c r="C1358" s="2"/>
      <c r="F1358" s="2"/>
    </row>
    <row r="1359" spans="3:6" x14ac:dyDescent="0.25">
      <c r="C1359" s="2"/>
      <c r="F1359" s="2"/>
    </row>
    <row r="1360" spans="3:6" x14ac:dyDescent="0.25">
      <c r="C1360" s="2"/>
      <c r="F1360" s="2"/>
    </row>
    <row r="1361" spans="3:6" x14ac:dyDescent="0.25">
      <c r="C1361" s="2"/>
      <c r="F1361" s="2"/>
    </row>
    <row r="1362" spans="3:6" x14ac:dyDescent="0.25">
      <c r="C1362" s="2"/>
      <c r="F1362" s="2"/>
    </row>
    <row r="1363" spans="3:6" x14ac:dyDescent="0.25">
      <c r="C1363" s="2"/>
      <c r="F1363" s="2"/>
    </row>
    <row r="1364" spans="3:6" x14ac:dyDescent="0.25">
      <c r="C1364" s="2"/>
      <c r="F1364" s="2"/>
    </row>
    <row r="1365" spans="3:6" x14ac:dyDescent="0.25">
      <c r="C1365" s="2"/>
      <c r="F1365" s="2"/>
    </row>
    <row r="1366" spans="3:6" x14ac:dyDescent="0.25">
      <c r="C1366" s="2"/>
      <c r="F1366" s="2"/>
    </row>
    <row r="1367" spans="3:6" x14ac:dyDescent="0.25">
      <c r="C1367" s="2"/>
      <c r="F1367" s="2"/>
    </row>
    <row r="1368" spans="3:6" x14ac:dyDescent="0.25">
      <c r="C1368" s="2"/>
      <c r="F1368" s="2"/>
    </row>
    <row r="1369" spans="3:6" x14ac:dyDescent="0.25">
      <c r="C1369" s="2"/>
      <c r="F1369" s="2"/>
    </row>
    <row r="1370" spans="3:6" x14ac:dyDescent="0.25">
      <c r="C1370" s="2"/>
      <c r="F1370" s="2"/>
    </row>
    <row r="1371" spans="3:6" x14ac:dyDescent="0.25">
      <c r="C1371" s="2"/>
      <c r="F1371" s="2"/>
    </row>
    <row r="1372" spans="3:6" x14ac:dyDescent="0.25">
      <c r="C1372" s="2"/>
      <c r="F1372" s="2"/>
    </row>
    <row r="1373" spans="3:6" x14ac:dyDescent="0.25">
      <c r="C1373" s="2"/>
      <c r="F1373" s="2"/>
    </row>
    <row r="1374" spans="3:6" x14ac:dyDescent="0.25">
      <c r="C1374" s="2"/>
      <c r="F1374" s="2"/>
    </row>
    <row r="1375" spans="3:6" x14ac:dyDescent="0.25">
      <c r="C1375" s="2"/>
      <c r="F1375" s="2"/>
    </row>
    <row r="1376" spans="3:6" x14ac:dyDescent="0.25">
      <c r="C1376" s="2"/>
      <c r="F1376" s="2"/>
    </row>
    <row r="1377" spans="3:6" x14ac:dyDescent="0.25">
      <c r="C1377" s="2"/>
      <c r="F1377" s="2"/>
    </row>
    <row r="1378" spans="3:6" x14ac:dyDescent="0.25">
      <c r="C1378" s="2"/>
      <c r="F1378" s="2"/>
    </row>
    <row r="1379" spans="3:6" x14ac:dyDescent="0.25">
      <c r="C1379" s="2"/>
      <c r="F1379" s="2"/>
    </row>
    <row r="1380" spans="3:6" x14ac:dyDescent="0.25">
      <c r="C1380" s="2"/>
      <c r="F1380" s="2"/>
    </row>
    <row r="1381" spans="3:6" x14ac:dyDescent="0.25">
      <c r="C1381" s="2"/>
      <c r="F1381" s="2"/>
    </row>
    <row r="1382" spans="3:6" x14ac:dyDescent="0.25">
      <c r="C1382" s="2"/>
      <c r="F1382" s="2"/>
    </row>
    <row r="1383" spans="3:6" x14ac:dyDescent="0.25">
      <c r="C1383" s="2"/>
      <c r="F1383" s="2"/>
    </row>
    <row r="1384" spans="3:6" x14ac:dyDescent="0.25">
      <c r="C1384" s="2"/>
      <c r="F1384" s="2"/>
    </row>
    <row r="1385" spans="3:6" x14ac:dyDescent="0.25">
      <c r="C1385" s="2"/>
      <c r="F1385" s="2"/>
    </row>
    <row r="1386" spans="3:6" x14ac:dyDescent="0.25">
      <c r="C1386" s="2"/>
      <c r="F1386" s="2"/>
    </row>
    <row r="1387" spans="3:6" x14ac:dyDescent="0.25">
      <c r="C1387" s="2"/>
      <c r="F1387" s="2"/>
    </row>
    <row r="1388" spans="3:6" x14ac:dyDescent="0.25">
      <c r="C1388" s="2"/>
      <c r="F1388" s="2"/>
    </row>
    <row r="1389" spans="3:6" x14ac:dyDescent="0.25">
      <c r="C1389" s="2"/>
      <c r="F1389" s="2"/>
    </row>
    <row r="1390" spans="3:6" x14ac:dyDescent="0.25">
      <c r="C1390" s="2"/>
      <c r="F1390" s="2"/>
    </row>
    <row r="1391" spans="3:6" x14ac:dyDescent="0.25">
      <c r="C1391" s="2"/>
      <c r="F1391" s="2"/>
    </row>
    <row r="1392" spans="3:6" x14ac:dyDescent="0.25">
      <c r="C1392" s="2"/>
      <c r="F1392" s="2"/>
    </row>
    <row r="1393" spans="3:6" x14ac:dyDescent="0.25">
      <c r="C1393" s="2"/>
      <c r="F1393" s="2"/>
    </row>
    <row r="1394" spans="3:6" x14ac:dyDescent="0.25">
      <c r="C1394" s="2"/>
      <c r="F1394" s="2"/>
    </row>
    <row r="1395" spans="3:6" x14ac:dyDescent="0.25">
      <c r="C1395" s="2"/>
      <c r="F1395" s="2"/>
    </row>
    <row r="1396" spans="3:6" x14ac:dyDescent="0.25">
      <c r="C1396" s="2"/>
      <c r="F1396" s="2"/>
    </row>
    <row r="1397" spans="3:6" x14ac:dyDescent="0.25">
      <c r="C1397" s="2"/>
      <c r="F1397" s="2"/>
    </row>
    <row r="1398" spans="3:6" x14ac:dyDescent="0.25">
      <c r="C1398" s="2"/>
      <c r="F1398" s="2"/>
    </row>
    <row r="1399" spans="3:6" x14ac:dyDescent="0.25">
      <c r="C1399" s="2"/>
      <c r="F1399" s="2"/>
    </row>
    <row r="1400" spans="3:6" x14ac:dyDescent="0.25">
      <c r="C1400" s="2"/>
      <c r="F1400" s="2"/>
    </row>
    <row r="1401" spans="3:6" x14ac:dyDescent="0.25">
      <c r="C1401" s="2"/>
      <c r="F1401" s="2"/>
    </row>
    <row r="1402" spans="3:6" x14ac:dyDescent="0.25">
      <c r="C1402" s="2"/>
      <c r="F1402" s="2"/>
    </row>
    <row r="1403" spans="3:6" x14ac:dyDescent="0.25">
      <c r="C1403" s="2"/>
      <c r="F1403" s="2"/>
    </row>
    <row r="1404" spans="3:6" x14ac:dyDescent="0.25">
      <c r="C1404" s="2"/>
      <c r="F1404" s="2"/>
    </row>
    <row r="1405" spans="3:6" x14ac:dyDescent="0.25">
      <c r="C1405" s="2"/>
      <c r="F1405" s="2"/>
    </row>
    <row r="1406" spans="3:6" x14ac:dyDescent="0.25">
      <c r="C1406" s="2"/>
      <c r="F1406" s="2"/>
    </row>
    <row r="1407" spans="3:6" x14ac:dyDescent="0.25">
      <c r="C1407" s="2"/>
      <c r="F1407" s="2"/>
    </row>
    <row r="1408" spans="3:6" x14ac:dyDescent="0.25">
      <c r="C1408" s="2"/>
      <c r="F1408" s="2"/>
    </row>
    <row r="1409" spans="3:6" x14ac:dyDescent="0.25">
      <c r="C1409" s="2"/>
      <c r="F1409" s="2"/>
    </row>
    <row r="1410" spans="3:6" x14ac:dyDescent="0.25">
      <c r="C1410" s="2"/>
      <c r="F1410" s="2"/>
    </row>
    <row r="1411" spans="3:6" x14ac:dyDescent="0.25">
      <c r="C1411" s="2"/>
      <c r="F1411" s="2"/>
    </row>
    <row r="1412" spans="3:6" x14ac:dyDescent="0.25">
      <c r="C1412" s="2"/>
      <c r="F1412" s="2"/>
    </row>
    <row r="1413" spans="3:6" x14ac:dyDescent="0.25">
      <c r="C1413" s="2"/>
      <c r="F1413" s="2"/>
    </row>
    <row r="1414" spans="3:6" x14ac:dyDescent="0.25">
      <c r="C1414" s="2"/>
      <c r="F1414" s="2"/>
    </row>
    <row r="1415" spans="3:6" x14ac:dyDescent="0.25">
      <c r="C1415" s="2"/>
      <c r="F1415" s="2"/>
    </row>
    <row r="1416" spans="3:6" x14ac:dyDescent="0.25">
      <c r="C1416" s="2"/>
      <c r="F1416" s="2"/>
    </row>
    <row r="1417" spans="3:6" x14ac:dyDescent="0.25">
      <c r="C1417" s="2"/>
      <c r="F1417" s="2"/>
    </row>
    <row r="1418" spans="3:6" x14ac:dyDescent="0.25">
      <c r="C1418" s="2"/>
      <c r="F1418" s="2"/>
    </row>
    <row r="1419" spans="3:6" x14ac:dyDescent="0.25">
      <c r="C1419" s="2"/>
      <c r="F1419" s="2"/>
    </row>
    <row r="1420" spans="3:6" x14ac:dyDescent="0.25">
      <c r="C1420" s="2"/>
      <c r="F1420" s="2"/>
    </row>
    <row r="1421" spans="3:6" x14ac:dyDescent="0.25">
      <c r="C1421" s="2"/>
      <c r="F1421" s="2"/>
    </row>
    <row r="1422" spans="3:6" x14ac:dyDescent="0.25">
      <c r="C1422" s="2"/>
      <c r="F1422" s="2"/>
    </row>
    <row r="1423" spans="3:6" x14ac:dyDescent="0.25">
      <c r="C1423" s="2"/>
      <c r="F1423" s="2"/>
    </row>
    <row r="1424" spans="3:6" x14ac:dyDescent="0.25">
      <c r="C1424" s="2"/>
      <c r="F1424" s="2"/>
    </row>
    <row r="1425" spans="3:6" x14ac:dyDescent="0.25">
      <c r="C1425" s="2"/>
      <c r="F1425" s="2"/>
    </row>
    <row r="1426" spans="3:6" x14ac:dyDescent="0.25">
      <c r="C1426" s="2"/>
      <c r="F1426" s="2"/>
    </row>
    <row r="1427" spans="3:6" x14ac:dyDescent="0.25">
      <c r="C1427" s="2"/>
      <c r="F1427" s="2"/>
    </row>
    <row r="1428" spans="3:6" x14ac:dyDescent="0.25">
      <c r="C1428" s="2"/>
      <c r="F1428" s="2"/>
    </row>
    <row r="1429" spans="3:6" x14ac:dyDescent="0.25">
      <c r="C1429" s="2"/>
      <c r="F1429" s="2"/>
    </row>
    <row r="1430" spans="3:6" x14ac:dyDescent="0.25">
      <c r="C1430" s="2"/>
      <c r="F1430" s="2"/>
    </row>
    <row r="1431" spans="3:6" x14ac:dyDescent="0.25">
      <c r="C1431" s="2"/>
      <c r="F1431" s="2"/>
    </row>
    <row r="1432" spans="3:6" x14ac:dyDescent="0.25">
      <c r="C1432" s="2"/>
      <c r="F1432" s="2"/>
    </row>
    <row r="1433" spans="3:6" x14ac:dyDescent="0.25">
      <c r="C1433" s="2"/>
      <c r="F1433" s="2"/>
    </row>
    <row r="1434" spans="3:6" x14ac:dyDescent="0.25">
      <c r="C1434" s="2"/>
      <c r="F1434" s="2"/>
    </row>
    <row r="1435" spans="3:6" x14ac:dyDescent="0.25">
      <c r="C1435" s="2"/>
      <c r="F1435" s="2"/>
    </row>
    <row r="1436" spans="3:6" x14ac:dyDescent="0.25">
      <c r="C1436" s="2"/>
      <c r="F1436" s="2"/>
    </row>
    <row r="1437" spans="3:6" x14ac:dyDescent="0.25">
      <c r="C1437" s="2"/>
      <c r="F1437" s="2"/>
    </row>
    <row r="1438" spans="3:6" x14ac:dyDescent="0.25">
      <c r="C1438" s="2"/>
      <c r="F1438" s="2"/>
    </row>
    <row r="1439" spans="3:6" x14ac:dyDescent="0.25">
      <c r="C1439" s="2"/>
      <c r="F1439" s="2"/>
    </row>
    <row r="1440" spans="3:6" x14ac:dyDescent="0.25">
      <c r="C1440" s="2"/>
      <c r="F1440" s="2"/>
    </row>
    <row r="1441" spans="3:6" x14ac:dyDescent="0.25">
      <c r="C1441" s="2"/>
      <c r="F1441" s="2"/>
    </row>
    <row r="1442" spans="3:6" x14ac:dyDescent="0.25">
      <c r="C1442" s="2"/>
      <c r="F1442" s="2"/>
    </row>
    <row r="1443" spans="3:6" x14ac:dyDescent="0.25">
      <c r="C1443" s="2"/>
      <c r="F1443" s="2"/>
    </row>
    <row r="1444" spans="3:6" x14ac:dyDescent="0.25">
      <c r="C1444" s="2"/>
      <c r="F1444" s="2"/>
    </row>
    <row r="1445" spans="3:6" x14ac:dyDescent="0.25">
      <c r="C1445" s="2"/>
      <c r="F1445" s="2"/>
    </row>
    <row r="1446" spans="3:6" x14ac:dyDescent="0.25">
      <c r="C1446" s="2"/>
      <c r="F1446" s="2"/>
    </row>
    <row r="1447" spans="3:6" x14ac:dyDescent="0.25">
      <c r="C1447" s="2"/>
      <c r="F1447" s="2"/>
    </row>
    <row r="1448" spans="3:6" x14ac:dyDescent="0.25">
      <c r="C1448" s="2"/>
      <c r="F1448" s="2"/>
    </row>
    <row r="1449" spans="3:6" x14ac:dyDescent="0.25">
      <c r="C1449" s="2"/>
      <c r="F1449" s="2"/>
    </row>
    <row r="1450" spans="3:6" x14ac:dyDescent="0.25">
      <c r="C1450" s="2"/>
      <c r="F1450" s="2"/>
    </row>
    <row r="1451" spans="3:6" x14ac:dyDescent="0.25">
      <c r="C1451" s="2"/>
      <c r="F1451" s="2"/>
    </row>
    <row r="1452" spans="3:6" x14ac:dyDescent="0.25">
      <c r="C1452" s="2"/>
      <c r="F1452" s="2"/>
    </row>
    <row r="1453" spans="3:6" x14ac:dyDescent="0.25">
      <c r="C1453" s="2"/>
      <c r="F1453" s="2"/>
    </row>
    <row r="1454" spans="3:6" x14ac:dyDescent="0.25">
      <c r="C1454" s="2"/>
      <c r="F1454" s="2"/>
    </row>
    <row r="1455" spans="3:6" x14ac:dyDescent="0.25">
      <c r="C1455" s="2"/>
      <c r="F1455" s="2"/>
    </row>
    <row r="1456" spans="3:6" x14ac:dyDescent="0.25">
      <c r="C1456" s="2"/>
      <c r="F1456" s="2"/>
    </row>
    <row r="1457" spans="3:6" x14ac:dyDescent="0.25">
      <c r="C1457" s="2"/>
      <c r="F1457" s="2"/>
    </row>
    <row r="1458" spans="3:6" x14ac:dyDescent="0.25">
      <c r="C1458" s="2"/>
      <c r="F1458" s="2"/>
    </row>
    <row r="1459" spans="3:6" x14ac:dyDescent="0.25">
      <c r="C1459" s="2"/>
      <c r="F1459" s="2"/>
    </row>
    <row r="1460" spans="3:6" x14ac:dyDescent="0.25">
      <c r="C1460" s="2"/>
      <c r="F1460" s="2"/>
    </row>
    <row r="1461" spans="3:6" x14ac:dyDescent="0.25">
      <c r="C1461" s="2"/>
      <c r="F1461" s="2"/>
    </row>
    <row r="1462" spans="3:6" x14ac:dyDescent="0.25">
      <c r="C1462" s="2"/>
      <c r="F1462" s="2"/>
    </row>
    <row r="1463" spans="3:6" x14ac:dyDescent="0.25">
      <c r="C1463" s="2"/>
      <c r="F1463" s="2"/>
    </row>
    <row r="1464" spans="3:6" x14ac:dyDescent="0.25">
      <c r="C1464" s="2"/>
      <c r="F1464" s="2"/>
    </row>
    <row r="1465" spans="3:6" x14ac:dyDescent="0.25">
      <c r="C1465" s="2"/>
      <c r="F1465" s="2"/>
    </row>
    <row r="1466" spans="3:6" x14ac:dyDescent="0.25">
      <c r="C1466" s="2"/>
      <c r="F1466" s="2"/>
    </row>
    <row r="1467" spans="3:6" x14ac:dyDescent="0.25">
      <c r="C1467" s="2"/>
      <c r="F1467" s="2"/>
    </row>
    <row r="1468" spans="3:6" x14ac:dyDescent="0.25">
      <c r="C1468" s="2"/>
      <c r="F1468" s="2"/>
    </row>
    <row r="1469" spans="3:6" x14ac:dyDescent="0.25">
      <c r="C1469" s="2"/>
      <c r="F1469" s="2"/>
    </row>
    <row r="1470" spans="3:6" x14ac:dyDescent="0.25">
      <c r="C1470" s="2"/>
      <c r="F1470" s="2"/>
    </row>
    <row r="1471" spans="3:6" x14ac:dyDescent="0.25">
      <c r="C1471" s="2"/>
      <c r="F1471" s="2"/>
    </row>
    <row r="1472" spans="3:6" x14ac:dyDescent="0.25">
      <c r="C1472" s="2"/>
      <c r="F1472" s="2"/>
    </row>
    <row r="1473" spans="3:6" x14ac:dyDescent="0.25">
      <c r="C1473" s="2"/>
      <c r="F1473" s="2"/>
    </row>
    <row r="1474" spans="3:6" x14ac:dyDescent="0.25">
      <c r="C1474" s="2"/>
      <c r="F1474" s="2"/>
    </row>
    <row r="1475" spans="3:6" x14ac:dyDescent="0.25">
      <c r="C1475" s="2"/>
      <c r="F1475" s="2"/>
    </row>
    <row r="1476" spans="3:6" x14ac:dyDescent="0.25">
      <c r="C1476" s="2"/>
      <c r="F1476" s="2"/>
    </row>
    <row r="1477" spans="3:6" x14ac:dyDescent="0.25">
      <c r="C1477" s="2"/>
      <c r="F1477" s="2"/>
    </row>
    <row r="1478" spans="3:6" x14ac:dyDescent="0.25">
      <c r="C1478" s="2"/>
      <c r="F1478" s="2"/>
    </row>
    <row r="1479" spans="3:6" x14ac:dyDescent="0.25">
      <c r="C1479" s="2"/>
      <c r="F1479" s="2"/>
    </row>
    <row r="1480" spans="3:6" x14ac:dyDescent="0.25">
      <c r="C1480" s="2"/>
      <c r="F1480" s="2"/>
    </row>
    <row r="1481" spans="3:6" x14ac:dyDescent="0.25">
      <c r="C1481" s="2"/>
      <c r="F1481" s="2"/>
    </row>
    <row r="1482" spans="3:6" x14ac:dyDescent="0.25">
      <c r="C1482" s="2"/>
      <c r="F1482" s="2"/>
    </row>
    <row r="1483" spans="3:6" x14ac:dyDescent="0.25">
      <c r="C1483" s="2"/>
      <c r="F1483" s="2"/>
    </row>
    <row r="1484" spans="3:6" x14ac:dyDescent="0.25">
      <c r="C1484" s="2"/>
      <c r="F1484" s="2"/>
    </row>
    <row r="1485" spans="3:6" x14ac:dyDescent="0.25">
      <c r="C1485" s="2"/>
      <c r="F1485" s="2"/>
    </row>
    <row r="1486" spans="3:6" x14ac:dyDescent="0.25">
      <c r="C1486" s="2"/>
      <c r="F1486" s="2"/>
    </row>
    <row r="1487" spans="3:6" x14ac:dyDescent="0.25">
      <c r="C1487" s="2"/>
      <c r="F1487" s="2"/>
    </row>
    <row r="1488" spans="3:6" x14ac:dyDescent="0.25">
      <c r="C1488" s="2"/>
      <c r="F1488" s="2"/>
    </row>
    <row r="1489" spans="3:6" x14ac:dyDescent="0.25">
      <c r="C1489" s="2"/>
      <c r="F1489" s="2"/>
    </row>
    <row r="1490" spans="3:6" x14ac:dyDescent="0.25">
      <c r="C1490" s="2"/>
      <c r="F1490" s="2"/>
    </row>
    <row r="1491" spans="3:6" x14ac:dyDescent="0.25">
      <c r="C1491" s="2"/>
      <c r="F1491" s="2"/>
    </row>
    <row r="1492" spans="3:6" x14ac:dyDescent="0.25">
      <c r="C1492" s="2"/>
      <c r="F1492" s="2"/>
    </row>
    <row r="1493" spans="3:6" x14ac:dyDescent="0.25">
      <c r="C1493" s="2"/>
      <c r="F1493" s="2"/>
    </row>
    <row r="1494" spans="3:6" x14ac:dyDescent="0.25">
      <c r="C1494" s="2"/>
      <c r="F1494" s="2"/>
    </row>
    <row r="1495" spans="3:6" x14ac:dyDescent="0.25">
      <c r="C1495" s="2"/>
      <c r="F1495" s="2"/>
    </row>
    <row r="1496" spans="3:6" x14ac:dyDescent="0.25">
      <c r="C1496" s="2"/>
      <c r="F1496" s="2"/>
    </row>
    <row r="1497" spans="3:6" x14ac:dyDescent="0.25">
      <c r="C1497" s="2"/>
      <c r="F1497" s="2"/>
    </row>
    <row r="1498" spans="3:6" x14ac:dyDescent="0.25">
      <c r="C1498" s="2"/>
      <c r="F1498" s="2"/>
    </row>
    <row r="1499" spans="3:6" x14ac:dyDescent="0.25">
      <c r="C1499" s="2"/>
      <c r="F1499" s="2"/>
    </row>
    <row r="1500" spans="3:6" x14ac:dyDescent="0.25">
      <c r="C1500" s="2"/>
      <c r="F1500" s="2"/>
    </row>
    <row r="1501" spans="3:6" x14ac:dyDescent="0.25">
      <c r="C1501" s="2"/>
      <c r="F1501" s="2"/>
    </row>
    <row r="1502" spans="3:6" x14ac:dyDescent="0.25">
      <c r="C1502" s="2"/>
      <c r="F1502" s="2"/>
    </row>
    <row r="1503" spans="3:6" x14ac:dyDescent="0.25">
      <c r="C1503" s="2"/>
      <c r="F1503" s="2"/>
    </row>
    <row r="1504" spans="3:6" x14ac:dyDescent="0.25">
      <c r="C1504" s="2"/>
      <c r="F1504" s="2"/>
    </row>
    <row r="1505" spans="3:6" x14ac:dyDescent="0.25">
      <c r="C1505" s="2"/>
      <c r="F1505" s="2"/>
    </row>
    <row r="1506" spans="3:6" x14ac:dyDescent="0.25">
      <c r="C1506" s="2"/>
      <c r="F1506" s="2"/>
    </row>
    <row r="1507" spans="3:6" x14ac:dyDescent="0.25">
      <c r="C1507" s="2"/>
      <c r="F1507" s="2"/>
    </row>
    <row r="1508" spans="3:6" x14ac:dyDescent="0.25">
      <c r="C1508" s="2"/>
      <c r="F1508" s="2"/>
    </row>
    <row r="1509" spans="3:6" x14ac:dyDescent="0.25">
      <c r="C1509" s="2"/>
      <c r="F1509" s="2"/>
    </row>
    <row r="1510" spans="3:6" x14ac:dyDescent="0.25">
      <c r="C1510" s="2"/>
      <c r="F1510" s="2"/>
    </row>
    <row r="1511" spans="3:6" x14ac:dyDescent="0.25">
      <c r="C1511" s="2"/>
      <c r="F1511" s="2"/>
    </row>
    <row r="1512" spans="3:6" x14ac:dyDescent="0.25">
      <c r="C1512" s="2"/>
      <c r="F1512" s="2"/>
    </row>
    <row r="1513" spans="3:6" x14ac:dyDescent="0.25">
      <c r="C1513" s="2"/>
      <c r="F1513" s="2"/>
    </row>
    <row r="1514" spans="3:6" x14ac:dyDescent="0.25">
      <c r="C1514" s="2"/>
      <c r="F1514" s="2"/>
    </row>
    <row r="1515" spans="3:6" x14ac:dyDescent="0.25">
      <c r="C1515" s="2"/>
      <c r="F1515" s="2"/>
    </row>
    <row r="1516" spans="3:6" x14ac:dyDescent="0.25">
      <c r="C1516" s="2"/>
      <c r="F1516" s="2"/>
    </row>
    <row r="1517" spans="3:6" x14ac:dyDescent="0.25">
      <c r="C1517" s="2"/>
      <c r="F1517" s="2"/>
    </row>
    <row r="1518" spans="3:6" x14ac:dyDescent="0.25">
      <c r="C1518" s="2"/>
      <c r="F1518" s="2"/>
    </row>
    <row r="1519" spans="3:6" x14ac:dyDescent="0.25">
      <c r="C1519" s="2"/>
      <c r="F1519" s="2"/>
    </row>
    <row r="1520" spans="3:6" x14ac:dyDescent="0.25">
      <c r="C1520" s="2"/>
      <c r="F1520" s="2"/>
    </row>
    <row r="1521" spans="3:6" x14ac:dyDescent="0.25">
      <c r="C1521" s="2"/>
      <c r="F1521" s="2"/>
    </row>
    <row r="1522" spans="3:6" x14ac:dyDescent="0.25">
      <c r="C1522" s="2"/>
      <c r="F1522" s="2"/>
    </row>
    <row r="1523" spans="3:6" x14ac:dyDescent="0.25">
      <c r="C1523" s="2"/>
      <c r="F1523" s="2"/>
    </row>
    <row r="1524" spans="3:6" x14ac:dyDescent="0.25">
      <c r="C1524" s="2"/>
      <c r="F1524" s="2"/>
    </row>
    <row r="1525" spans="3:6" x14ac:dyDescent="0.25">
      <c r="C1525" s="2"/>
      <c r="F1525" s="2"/>
    </row>
    <row r="1526" spans="3:6" x14ac:dyDescent="0.25">
      <c r="C1526" s="2"/>
      <c r="F1526" s="2"/>
    </row>
    <row r="1527" spans="3:6" x14ac:dyDescent="0.25">
      <c r="C1527" s="2"/>
      <c r="F1527" s="2"/>
    </row>
    <row r="1528" spans="3:6" x14ac:dyDescent="0.25">
      <c r="C1528" s="2"/>
      <c r="F1528" s="2"/>
    </row>
    <row r="1529" spans="3:6" x14ac:dyDescent="0.25">
      <c r="C1529" s="2"/>
      <c r="F1529" s="2"/>
    </row>
    <row r="1530" spans="3:6" x14ac:dyDescent="0.25">
      <c r="C1530" s="2"/>
      <c r="F1530" s="2"/>
    </row>
    <row r="1531" spans="3:6" x14ac:dyDescent="0.25">
      <c r="C1531" s="2"/>
      <c r="F1531" s="2"/>
    </row>
    <row r="1532" spans="3:6" x14ac:dyDescent="0.25">
      <c r="C1532" s="2"/>
      <c r="F1532" s="2"/>
    </row>
    <row r="1533" spans="3:6" x14ac:dyDescent="0.25">
      <c r="C1533" s="2"/>
      <c r="F1533" s="2"/>
    </row>
    <row r="1534" spans="3:6" x14ac:dyDescent="0.25">
      <c r="C1534" s="2"/>
      <c r="F1534" s="2"/>
    </row>
    <row r="1535" spans="3:6" x14ac:dyDescent="0.25">
      <c r="C1535" s="2"/>
      <c r="F1535" s="2"/>
    </row>
    <row r="1536" spans="3:6" x14ac:dyDescent="0.25">
      <c r="C1536" s="2"/>
      <c r="F1536" s="2"/>
    </row>
    <row r="1537" spans="3:6" x14ac:dyDescent="0.25">
      <c r="C1537" s="2"/>
      <c r="F1537" s="2"/>
    </row>
    <row r="1538" spans="3:6" x14ac:dyDescent="0.25">
      <c r="C1538" s="2"/>
      <c r="F1538" s="2"/>
    </row>
    <row r="1539" spans="3:6" x14ac:dyDescent="0.25">
      <c r="C1539" s="2"/>
      <c r="F1539" s="2"/>
    </row>
    <row r="1540" spans="3:6" x14ac:dyDescent="0.25">
      <c r="C1540" s="2"/>
      <c r="F1540" s="2"/>
    </row>
    <row r="1541" spans="3:6" x14ac:dyDescent="0.25">
      <c r="C1541" s="2"/>
      <c r="F1541" s="2"/>
    </row>
    <row r="1542" spans="3:6" x14ac:dyDescent="0.25">
      <c r="C1542" s="2"/>
      <c r="F1542" s="2"/>
    </row>
    <row r="1543" spans="3:6" x14ac:dyDescent="0.25">
      <c r="C1543" s="2"/>
      <c r="F1543" s="2"/>
    </row>
    <row r="1544" spans="3:6" x14ac:dyDescent="0.25">
      <c r="C1544" s="2"/>
      <c r="F1544" s="2"/>
    </row>
    <row r="1545" spans="3:6" x14ac:dyDescent="0.25">
      <c r="C1545" s="2"/>
      <c r="F1545" s="2"/>
    </row>
    <row r="1546" spans="3:6" x14ac:dyDescent="0.25">
      <c r="C1546" s="2"/>
      <c r="F1546" s="2"/>
    </row>
    <row r="1547" spans="3:6" x14ac:dyDescent="0.25">
      <c r="C1547" s="2"/>
      <c r="F1547" s="2"/>
    </row>
    <row r="1548" spans="3:6" x14ac:dyDescent="0.25">
      <c r="C1548" s="2"/>
      <c r="F1548" s="2"/>
    </row>
    <row r="1549" spans="3:6" x14ac:dyDescent="0.25">
      <c r="C1549" s="2"/>
      <c r="F1549" s="2"/>
    </row>
    <row r="1550" spans="3:6" x14ac:dyDescent="0.25">
      <c r="C1550" s="2"/>
      <c r="F1550" s="2"/>
    </row>
    <row r="1551" spans="3:6" x14ac:dyDescent="0.25">
      <c r="C1551" s="2"/>
      <c r="F1551" s="2"/>
    </row>
    <row r="1552" spans="3:6" x14ac:dyDescent="0.25">
      <c r="C1552" s="2"/>
      <c r="F1552" s="2"/>
    </row>
    <row r="1553" spans="3:6" x14ac:dyDescent="0.25">
      <c r="C1553" s="2"/>
      <c r="F1553" s="2"/>
    </row>
    <row r="1554" spans="3:6" x14ac:dyDescent="0.25">
      <c r="C1554" s="2"/>
      <c r="F1554" s="2"/>
    </row>
    <row r="1555" spans="3:6" x14ac:dyDescent="0.25">
      <c r="C1555" s="2"/>
      <c r="F1555" s="2"/>
    </row>
    <row r="1556" spans="3:6" x14ac:dyDescent="0.25">
      <c r="C1556" s="2"/>
      <c r="F1556" s="2"/>
    </row>
    <row r="1557" spans="3:6" x14ac:dyDescent="0.25">
      <c r="C1557" s="2"/>
      <c r="F1557" s="2"/>
    </row>
    <row r="1558" spans="3:6" x14ac:dyDescent="0.25">
      <c r="C1558" s="2"/>
      <c r="F1558" s="2"/>
    </row>
    <row r="1559" spans="3:6" x14ac:dyDescent="0.25">
      <c r="C1559" s="2"/>
      <c r="F1559" s="2"/>
    </row>
    <row r="1560" spans="3:6" x14ac:dyDescent="0.25">
      <c r="C1560" s="2"/>
      <c r="F1560" s="2"/>
    </row>
    <row r="1561" spans="3:6" x14ac:dyDescent="0.25">
      <c r="C1561" s="2"/>
      <c r="F1561" s="2"/>
    </row>
    <row r="1562" spans="3:6" x14ac:dyDescent="0.25">
      <c r="C1562" s="2"/>
      <c r="F1562" s="2"/>
    </row>
    <row r="1563" spans="3:6" x14ac:dyDescent="0.25">
      <c r="C1563" s="2"/>
      <c r="F1563" s="2"/>
    </row>
    <row r="1564" spans="3:6" x14ac:dyDescent="0.25">
      <c r="C1564" s="2"/>
      <c r="F1564" s="2"/>
    </row>
    <row r="1565" spans="3:6" x14ac:dyDescent="0.25">
      <c r="C1565" s="2"/>
      <c r="F1565" s="2"/>
    </row>
    <row r="1566" spans="3:6" x14ac:dyDescent="0.25">
      <c r="C1566" s="2"/>
      <c r="F1566" s="2"/>
    </row>
    <row r="1567" spans="3:6" x14ac:dyDescent="0.25">
      <c r="C1567" s="2"/>
      <c r="F1567" s="2"/>
    </row>
    <row r="1568" spans="3:6" x14ac:dyDescent="0.25">
      <c r="C1568" s="2"/>
      <c r="F1568" s="2"/>
    </row>
    <row r="1569" spans="3:6" x14ac:dyDescent="0.25">
      <c r="C1569" s="2"/>
      <c r="F1569" s="2"/>
    </row>
    <row r="1570" spans="3:6" x14ac:dyDescent="0.25">
      <c r="C1570" s="2"/>
      <c r="F1570" s="2"/>
    </row>
    <row r="1571" spans="3:6" x14ac:dyDescent="0.25">
      <c r="C1571" s="2"/>
      <c r="F1571" s="2"/>
    </row>
    <row r="1572" spans="3:6" x14ac:dyDescent="0.25">
      <c r="C1572" s="2"/>
      <c r="F1572" s="2"/>
    </row>
    <row r="1573" spans="3:6" x14ac:dyDescent="0.25">
      <c r="C1573" s="2"/>
      <c r="F1573" s="2"/>
    </row>
    <row r="1574" spans="3:6" x14ac:dyDescent="0.25">
      <c r="C1574" s="2"/>
      <c r="F1574" s="2"/>
    </row>
    <row r="1575" spans="3:6" x14ac:dyDescent="0.25">
      <c r="C1575" s="2"/>
      <c r="F1575" s="2"/>
    </row>
    <row r="1576" spans="3:6" x14ac:dyDescent="0.25">
      <c r="C1576" s="2"/>
      <c r="F1576" s="2"/>
    </row>
    <row r="1577" spans="3:6" x14ac:dyDescent="0.25">
      <c r="C1577" s="2"/>
      <c r="F1577" s="2"/>
    </row>
    <row r="1578" spans="3:6" x14ac:dyDescent="0.25">
      <c r="C1578" s="2"/>
      <c r="F1578" s="2"/>
    </row>
    <row r="1579" spans="3:6" x14ac:dyDescent="0.25">
      <c r="C1579" s="2"/>
      <c r="F1579" s="2"/>
    </row>
    <row r="1580" spans="3:6" x14ac:dyDescent="0.25">
      <c r="C1580" s="2"/>
      <c r="F1580" s="2"/>
    </row>
    <row r="1581" spans="3:6" x14ac:dyDescent="0.25">
      <c r="C1581" s="2"/>
      <c r="F1581" s="2"/>
    </row>
    <row r="1582" spans="3:6" x14ac:dyDescent="0.25">
      <c r="C1582" s="2"/>
      <c r="F1582" s="2"/>
    </row>
    <row r="1583" spans="3:6" x14ac:dyDescent="0.25">
      <c r="C1583" s="2"/>
      <c r="F1583" s="2"/>
    </row>
    <row r="1584" spans="3:6" x14ac:dyDescent="0.25">
      <c r="C1584" s="2"/>
      <c r="F1584" s="2"/>
    </row>
    <row r="1585" spans="3:6" x14ac:dyDescent="0.25">
      <c r="C1585" s="2"/>
      <c r="F1585" s="2"/>
    </row>
    <row r="1586" spans="3:6" x14ac:dyDescent="0.25">
      <c r="C1586" s="2"/>
      <c r="F1586" s="2"/>
    </row>
    <row r="1587" spans="3:6" x14ac:dyDescent="0.25">
      <c r="C1587" s="2"/>
      <c r="F1587" s="2"/>
    </row>
    <row r="1588" spans="3:6" x14ac:dyDescent="0.25">
      <c r="C1588" s="2"/>
      <c r="F1588" s="2"/>
    </row>
    <row r="1589" spans="3:6" x14ac:dyDescent="0.25">
      <c r="C1589" s="2"/>
      <c r="F1589" s="2"/>
    </row>
    <row r="1590" spans="3:6" x14ac:dyDescent="0.25">
      <c r="C1590" s="2"/>
      <c r="F1590" s="2"/>
    </row>
    <row r="1591" spans="3:6" x14ac:dyDescent="0.25">
      <c r="C1591" s="2"/>
      <c r="F1591" s="2"/>
    </row>
    <row r="1592" spans="3:6" x14ac:dyDescent="0.25">
      <c r="C1592" s="2"/>
      <c r="F1592" s="2"/>
    </row>
    <row r="1593" spans="3:6" x14ac:dyDescent="0.25">
      <c r="C1593" s="2"/>
      <c r="F1593" s="2"/>
    </row>
    <row r="1594" spans="3:6" x14ac:dyDescent="0.25">
      <c r="C1594" s="2"/>
      <c r="F1594" s="2"/>
    </row>
    <row r="1595" spans="3:6" x14ac:dyDescent="0.25">
      <c r="C1595" s="2"/>
      <c r="F1595" s="2"/>
    </row>
    <row r="1596" spans="3:6" x14ac:dyDescent="0.25">
      <c r="C1596" s="2"/>
      <c r="F1596" s="2"/>
    </row>
    <row r="1597" spans="3:6" x14ac:dyDescent="0.25">
      <c r="C1597" s="2"/>
      <c r="F1597" s="2"/>
    </row>
    <row r="1598" spans="3:6" x14ac:dyDescent="0.25">
      <c r="C1598" s="2"/>
      <c r="F1598" s="2"/>
    </row>
    <row r="1599" spans="3:6" x14ac:dyDescent="0.25">
      <c r="C1599" s="2"/>
      <c r="F1599" s="2"/>
    </row>
    <row r="1600" spans="3:6" x14ac:dyDescent="0.25">
      <c r="C1600" s="2"/>
      <c r="F1600" s="2"/>
    </row>
    <row r="1601" spans="3:6" x14ac:dyDescent="0.25">
      <c r="C1601" s="2"/>
      <c r="F1601" s="2"/>
    </row>
    <row r="1602" spans="3:6" x14ac:dyDescent="0.25">
      <c r="C1602" s="2"/>
      <c r="F1602" s="2"/>
    </row>
    <row r="1603" spans="3:6" x14ac:dyDescent="0.25">
      <c r="C1603" s="2"/>
      <c r="F1603" s="2"/>
    </row>
    <row r="1604" spans="3:6" x14ac:dyDescent="0.25">
      <c r="C1604" s="2"/>
      <c r="F1604" s="2"/>
    </row>
    <row r="1605" spans="3:6" x14ac:dyDescent="0.25">
      <c r="C1605" s="2"/>
      <c r="F1605" s="2"/>
    </row>
    <row r="1606" spans="3:6" x14ac:dyDescent="0.25">
      <c r="C1606" s="2"/>
      <c r="F1606" s="2"/>
    </row>
    <row r="1607" spans="3:6" x14ac:dyDescent="0.25">
      <c r="C1607" s="2"/>
      <c r="F1607" s="2"/>
    </row>
    <row r="1608" spans="3:6" x14ac:dyDescent="0.25">
      <c r="C1608" s="2"/>
      <c r="F1608" s="2"/>
    </row>
    <row r="1609" spans="3:6" x14ac:dyDescent="0.25">
      <c r="C1609" s="2"/>
      <c r="F1609" s="2"/>
    </row>
    <row r="1610" spans="3:6" x14ac:dyDescent="0.25">
      <c r="C1610" s="2"/>
      <c r="F1610" s="2"/>
    </row>
    <row r="1611" spans="3:6" x14ac:dyDescent="0.25">
      <c r="C1611" s="2"/>
      <c r="F1611" s="2"/>
    </row>
    <row r="1612" spans="3:6" x14ac:dyDescent="0.25">
      <c r="C1612" s="2"/>
      <c r="F1612" s="2"/>
    </row>
    <row r="1613" spans="3:6" x14ac:dyDescent="0.25">
      <c r="C1613" s="2"/>
      <c r="F1613" s="2"/>
    </row>
    <row r="1614" spans="3:6" x14ac:dyDescent="0.25">
      <c r="C1614" s="2"/>
      <c r="F1614" s="2"/>
    </row>
    <row r="1615" spans="3:6" x14ac:dyDescent="0.25">
      <c r="C1615" s="2"/>
      <c r="F1615" s="2"/>
    </row>
    <row r="1616" spans="3:6" x14ac:dyDescent="0.25">
      <c r="C1616" s="2"/>
      <c r="F1616" s="2"/>
    </row>
    <row r="1617" spans="3:6" x14ac:dyDescent="0.25">
      <c r="C1617" s="2"/>
      <c r="F1617" s="2"/>
    </row>
    <row r="1618" spans="3:6" x14ac:dyDescent="0.25">
      <c r="C1618" s="2"/>
      <c r="F1618" s="2"/>
    </row>
    <row r="1619" spans="3:6" x14ac:dyDescent="0.25">
      <c r="C1619" s="2"/>
      <c r="F1619" s="2"/>
    </row>
    <row r="1620" spans="3:6" x14ac:dyDescent="0.25">
      <c r="C1620" s="2"/>
      <c r="F1620" s="2"/>
    </row>
    <row r="1621" spans="3:6" x14ac:dyDescent="0.25">
      <c r="C1621" s="2"/>
      <c r="F1621" s="2"/>
    </row>
    <row r="1622" spans="3:6" x14ac:dyDescent="0.25">
      <c r="C1622" s="2"/>
      <c r="F1622" s="2"/>
    </row>
    <row r="1623" spans="3:6" x14ac:dyDescent="0.25">
      <c r="C1623" s="2"/>
      <c r="F1623" s="2"/>
    </row>
    <row r="1624" spans="3:6" x14ac:dyDescent="0.25">
      <c r="C1624" s="2"/>
      <c r="F1624" s="2"/>
    </row>
    <row r="1625" spans="3:6" x14ac:dyDescent="0.25">
      <c r="C1625" s="2"/>
      <c r="F1625" s="2"/>
    </row>
    <row r="1626" spans="3:6" x14ac:dyDescent="0.25">
      <c r="C1626" s="2"/>
      <c r="F1626" s="2"/>
    </row>
    <row r="1627" spans="3:6" x14ac:dyDescent="0.25">
      <c r="C1627" s="2"/>
      <c r="F1627" s="2"/>
    </row>
    <row r="1628" spans="3:6" x14ac:dyDescent="0.25">
      <c r="C1628" s="2"/>
      <c r="F1628" s="2"/>
    </row>
    <row r="1629" spans="3:6" x14ac:dyDescent="0.25">
      <c r="C1629" s="2"/>
      <c r="F1629" s="2"/>
    </row>
    <row r="1630" spans="3:6" x14ac:dyDescent="0.25">
      <c r="C1630" s="2"/>
      <c r="F1630" s="2"/>
    </row>
    <row r="1631" spans="3:6" x14ac:dyDescent="0.25">
      <c r="C1631" s="2"/>
      <c r="F1631" s="2"/>
    </row>
    <row r="1632" spans="3:6" x14ac:dyDescent="0.25">
      <c r="C1632" s="2"/>
      <c r="F1632" s="2"/>
    </row>
    <row r="1633" spans="3:6" x14ac:dyDescent="0.25">
      <c r="C1633" s="2"/>
      <c r="F1633" s="2"/>
    </row>
    <row r="1634" spans="3:6" x14ac:dyDescent="0.25">
      <c r="C1634" s="2"/>
      <c r="F1634" s="2"/>
    </row>
    <row r="1635" spans="3:6" x14ac:dyDescent="0.25">
      <c r="C1635" s="2"/>
      <c r="F1635" s="2"/>
    </row>
    <row r="1636" spans="3:6" x14ac:dyDescent="0.25">
      <c r="C1636" s="2"/>
      <c r="F1636" s="2"/>
    </row>
    <row r="1637" spans="3:6" x14ac:dyDescent="0.25">
      <c r="C1637" s="2"/>
      <c r="F1637" s="2"/>
    </row>
    <row r="1638" spans="3:6" x14ac:dyDescent="0.25">
      <c r="C1638" s="2"/>
      <c r="F1638" s="2"/>
    </row>
    <row r="1639" spans="3:6" x14ac:dyDescent="0.25">
      <c r="C1639" s="2"/>
      <c r="F1639" s="2"/>
    </row>
    <row r="1640" spans="3:6" x14ac:dyDescent="0.25">
      <c r="C1640" s="2"/>
      <c r="F1640" s="2"/>
    </row>
    <row r="1641" spans="3:6" x14ac:dyDescent="0.25">
      <c r="C1641" s="2"/>
      <c r="F1641" s="2"/>
    </row>
    <row r="1642" spans="3:6" x14ac:dyDescent="0.25">
      <c r="C1642" s="2"/>
      <c r="F1642" s="2"/>
    </row>
    <row r="1643" spans="3:6" x14ac:dyDescent="0.25">
      <c r="C1643" s="2"/>
      <c r="F1643" s="2"/>
    </row>
    <row r="1644" spans="3:6" x14ac:dyDescent="0.25">
      <c r="C1644" s="2"/>
      <c r="F1644" s="2"/>
    </row>
    <row r="1645" spans="3:6" x14ac:dyDescent="0.25">
      <c r="C1645" s="2"/>
      <c r="F1645" s="2"/>
    </row>
    <row r="1646" spans="3:6" x14ac:dyDescent="0.25">
      <c r="C1646" s="2"/>
      <c r="F1646" s="2"/>
    </row>
    <row r="1647" spans="3:6" x14ac:dyDescent="0.25">
      <c r="C1647" s="2"/>
      <c r="F1647" s="2"/>
    </row>
    <row r="1648" spans="3:6" x14ac:dyDescent="0.25">
      <c r="C1648" s="2"/>
      <c r="F1648" s="2"/>
    </row>
    <row r="1649" spans="3:6" x14ac:dyDescent="0.25">
      <c r="C1649" s="2"/>
      <c r="F1649" s="2"/>
    </row>
    <row r="1650" spans="3:6" x14ac:dyDescent="0.25">
      <c r="C1650" s="2"/>
      <c r="F1650" s="2"/>
    </row>
    <row r="1651" spans="3:6" x14ac:dyDescent="0.25">
      <c r="C1651" s="2"/>
      <c r="F1651" s="2"/>
    </row>
    <row r="1652" spans="3:6" x14ac:dyDescent="0.25">
      <c r="C1652" s="2"/>
      <c r="F1652" s="2"/>
    </row>
    <row r="1653" spans="3:6" x14ac:dyDescent="0.25">
      <c r="C1653" s="2"/>
      <c r="F1653" s="2"/>
    </row>
    <row r="1654" spans="3:6" x14ac:dyDescent="0.25">
      <c r="C1654" s="2"/>
      <c r="F1654" s="2"/>
    </row>
    <row r="1655" spans="3:6" x14ac:dyDescent="0.25">
      <c r="C1655" s="2"/>
      <c r="F1655" s="2"/>
    </row>
    <row r="1656" spans="3:6" x14ac:dyDescent="0.25">
      <c r="C1656" s="2"/>
      <c r="F1656" s="2"/>
    </row>
    <row r="1657" spans="3:6" x14ac:dyDescent="0.25">
      <c r="C1657" s="2"/>
      <c r="F1657" s="2"/>
    </row>
    <row r="1658" spans="3:6" x14ac:dyDescent="0.25">
      <c r="C1658" s="2"/>
      <c r="F1658" s="2"/>
    </row>
    <row r="1659" spans="3:6" x14ac:dyDescent="0.25">
      <c r="C1659" s="2"/>
      <c r="F1659" s="2"/>
    </row>
    <row r="1660" spans="3:6" x14ac:dyDescent="0.25">
      <c r="C1660" s="2"/>
      <c r="F1660" s="2"/>
    </row>
    <row r="1661" spans="3:6" x14ac:dyDescent="0.25">
      <c r="C1661" s="2"/>
      <c r="F1661" s="2"/>
    </row>
    <row r="1662" spans="3:6" x14ac:dyDescent="0.25">
      <c r="C1662" s="2"/>
      <c r="F1662" s="2"/>
    </row>
    <row r="1663" spans="3:6" x14ac:dyDescent="0.25">
      <c r="C1663" s="2"/>
      <c r="F1663" s="2"/>
    </row>
    <row r="1664" spans="3:6" x14ac:dyDescent="0.25">
      <c r="C1664" s="2"/>
      <c r="F1664" s="2"/>
    </row>
    <row r="1665" spans="3:6" x14ac:dyDescent="0.25">
      <c r="C1665" s="2"/>
      <c r="F1665" s="2"/>
    </row>
    <row r="1666" spans="3:6" x14ac:dyDescent="0.25">
      <c r="C1666" s="2"/>
      <c r="F1666" s="2"/>
    </row>
    <row r="1667" spans="3:6" x14ac:dyDescent="0.25">
      <c r="C1667" s="2"/>
      <c r="F1667" s="2"/>
    </row>
    <row r="1668" spans="3:6" x14ac:dyDescent="0.25">
      <c r="C1668" s="2"/>
      <c r="F1668" s="2"/>
    </row>
    <row r="1669" spans="3:6" x14ac:dyDescent="0.25">
      <c r="C1669" s="2"/>
      <c r="F1669" s="2"/>
    </row>
    <row r="1670" spans="3:6" x14ac:dyDescent="0.25">
      <c r="C1670" s="2"/>
      <c r="F1670" s="2"/>
    </row>
    <row r="1671" spans="3:6" x14ac:dyDescent="0.25">
      <c r="C1671" s="2"/>
      <c r="F1671" s="2"/>
    </row>
    <row r="1672" spans="3:6" x14ac:dyDescent="0.25">
      <c r="C1672" s="2"/>
      <c r="F1672" s="2"/>
    </row>
    <row r="1673" spans="3:6" x14ac:dyDescent="0.25">
      <c r="C1673" s="2"/>
      <c r="F1673" s="2"/>
    </row>
    <row r="1674" spans="3:6" x14ac:dyDescent="0.25">
      <c r="C1674" s="2"/>
      <c r="F1674" s="2"/>
    </row>
    <row r="1675" spans="3:6" x14ac:dyDescent="0.25">
      <c r="C1675" s="2"/>
      <c r="F1675" s="2"/>
    </row>
    <row r="1676" spans="3:6" x14ac:dyDescent="0.25">
      <c r="C1676" s="2"/>
      <c r="F1676" s="2"/>
    </row>
    <row r="1677" spans="3:6" x14ac:dyDescent="0.25">
      <c r="C1677" s="2"/>
      <c r="F1677" s="2"/>
    </row>
    <row r="1678" spans="3:6" x14ac:dyDescent="0.25">
      <c r="C1678" s="2"/>
      <c r="F1678" s="2"/>
    </row>
    <row r="1679" spans="3:6" x14ac:dyDescent="0.25">
      <c r="C1679" s="2"/>
      <c r="F1679" s="2"/>
    </row>
    <row r="1680" spans="3:6" x14ac:dyDescent="0.25">
      <c r="C1680" s="2"/>
      <c r="F1680" s="2"/>
    </row>
    <row r="1681" spans="3:6" x14ac:dyDescent="0.25">
      <c r="C1681" s="2"/>
      <c r="F1681" s="2"/>
    </row>
    <row r="1682" spans="3:6" x14ac:dyDescent="0.25">
      <c r="C1682" s="2"/>
      <c r="F1682" s="2"/>
    </row>
    <row r="1683" spans="3:6" x14ac:dyDescent="0.25">
      <c r="C1683" s="2"/>
      <c r="F1683" s="2"/>
    </row>
    <row r="1684" spans="3:6" x14ac:dyDescent="0.25">
      <c r="C1684" s="2"/>
      <c r="F1684" s="2"/>
    </row>
    <row r="1685" spans="3:6" x14ac:dyDescent="0.25">
      <c r="C1685" s="2"/>
      <c r="F1685" s="2"/>
    </row>
    <row r="1686" spans="3:6" x14ac:dyDescent="0.25">
      <c r="C1686" s="2"/>
      <c r="F1686" s="2"/>
    </row>
    <row r="1687" spans="3:6" x14ac:dyDescent="0.25">
      <c r="C1687" s="2"/>
      <c r="F1687" s="2"/>
    </row>
    <row r="1688" spans="3:6" x14ac:dyDescent="0.25">
      <c r="C1688" s="2"/>
      <c r="F1688" s="2"/>
    </row>
    <row r="1689" spans="3:6" x14ac:dyDescent="0.25">
      <c r="C1689" s="2"/>
      <c r="F1689" s="2"/>
    </row>
    <row r="1690" spans="3:6" x14ac:dyDescent="0.25">
      <c r="C1690" s="2"/>
      <c r="F1690" s="2"/>
    </row>
    <row r="1691" spans="3:6" x14ac:dyDescent="0.25">
      <c r="C1691" s="2"/>
      <c r="F1691" s="2"/>
    </row>
    <row r="1692" spans="3:6" x14ac:dyDescent="0.25">
      <c r="C1692" s="2"/>
      <c r="F1692" s="2"/>
    </row>
    <row r="1693" spans="3:6" x14ac:dyDescent="0.25">
      <c r="C1693" s="2"/>
      <c r="F1693" s="2"/>
    </row>
    <row r="1694" spans="3:6" x14ac:dyDescent="0.25">
      <c r="C1694" s="2"/>
      <c r="F1694" s="2"/>
    </row>
    <row r="1695" spans="3:6" x14ac:dyDescent="0.25">
      <c r="C1695" s="2"/>
      <c r="F1695" s="2"/>
    </row>
    <row r="1696" spans="3:6" x14ac:dyDescent="0.25">
      <c r="C1696" s="2"/>
      <c r="F1696" s="2"/>
    </row>
    <row r="1697" spans="3:6" x14ac:dyDescent="0.25">
      <c r="C1697" s="2"/>
      <c r="F1697" s="2"/>
    </row>
    <row r="1698" spans="3:6" x14ac:dyDescent="0.25">
      <c r="C1698" s="2"/>
      <c r="F1698" s="2"/>
    </row>
    <row r="1699" spans="3:6" x14ac:dyDescent="0.25">
      <c r="C1699" s="2"/>
      <c r="F1699" s="2"/>
    </row>
    <row r="1700" spans="3:6" x14ac:dyDescent="0.25">
      <c r="C1700" s="2"/>
      <c r="F1700" s="2"/>
    </row>
    <row r="1701" spans="3:6" x14ac:dyDescent="0.25">
      <c r="C1701" s="2"/>
      <c r="F1701" s="2"/>
    </row>
    <row r="1702" spans="3:6" x14ac:dyDescent="0.25">
      <c r="C1702" s="2"/>
      <c r="F1702" s="2"/>
    </row>
    <row r="1703" spans="3:6" x14ac:dyDescent="0.25">
      <c r="C1703" s="2"/>
      <c r="F1703" s="2"/>
    </row>
    <row r="1704" spans="3:6" x14ac:dyDescent="0.25">
      <c r="C1704" s="2"/>
      <c r="F1704" s="2"/>
    </row>
    <row r="1705" spans="3:6" x14ac:dyDescent="0.25">
      <c r="C1705" s="2"/>
      <c r="F1705" s="2"/>
    </row>
    <row r="1706" spans="3:6" x14ac:dyDescent="0.25">
      <c r="C1706" s="2"/>
      <c r="F1706" s="2"/>
    </row>
    <row r="1707" spans="3:6" x14ac:dyDescent="0.25">
      <c r="C1707" s="2"/>
      <c r="F1707" s="2"/>
    </row>
    <row r="1708" spans="3:6" x14ac:dyDescent="0.25">
      <c r="C1708" s="2"/>
      <c r="F1708" s="2"/>
    </row>
    <row r="1709" spans="3:6" x14ac:dyDescent="0.25">
      <c r="C1709" s="2"/>
      <c r="F1709" s="2"/>
    </row>
    <row r="1710" spans="3:6" x14ac:dyDescent="0.25">
      <c r="C1710" s="2"/>
      <c r="F1710" s="2"/>
    </row>
    <row r="1711" spans="3:6" x14ac:dyDescent="0.25">
      <c r="C1711" s="2"/>
      <c r="F1711" s="2"/>
    </row>
    <row r="1712" spans="3:6" x14ac:dyDescent="0.25">
      <c r="C1712" s="2"/>
      <c r="F1712" s="2"/>
    </row>
    <row r="1713" spans="3:6" x14ac:dyDescent="0.25">
      <c r="C1713" s="2"/>
      <c r="F1713" s="2"/>
    </row>
    <row r="1714" spans="3:6" x14ac:dyDescent="0.25">
      <c r="C1714" s="2"/>
      <c r="F1714" s="2"/>
    </row>
    <row r="1715" spans="3:6" x14ac:dyDescent="0.25">
      <c r="C1715" s="2"/>
      <c r="F1715" s="2"/>
    </row>
    <row r="1716" spans="3:6" x14ac:dyDescent="0.25">
      <c r="C1716" s="2"/>
      <c r="F1716" s="2"/>
    </row>
    <row r="1717" spans="3:6" x14ac:dyDescent="0.25">
      <c r="C1717" s="2"/>
      <c r="F1717" s="2"/>
    </row>
    <row r="1718" spans="3:6" x14ac:dyDescent="0.25">
      <c r="C1718" s="2"/>
      <c r="F1718" s="2"/>
    </row>
    <row r="1719" spans="3:6" x14ac:dyDescent="0.25">
      <c r="C1719" s="2"/>
      <c r="F1719" s="2"/>
    </row>
    <row r="1720" spans="3:6" x14ac:dyDescent="0.25">
      <c r="C1720" s="2"/>
      <c r="F1720" s="2"/>
    </row>
    <row r="1721" spans="3:6" x14ac:dyDescent="0.25">
      <c r="C1721" s="2"/>
      <c r="F1721" s="2"/>
    </row>
    <row r="1722" spans="3:6" x14ac:dyDescent="0.25">
      <c r="C1722" s="2"/>
      <c r="F1722" s="2"/>
    </row>
    <row r="1723" spans="3:6" x14ac:dyDescent="0.25">
      <c r="C1723" s="2"/>
      <c r="F1723" s="2"/>
    </row>
    <row r="1724" spans="3:6" x14ac:dyDescent="0.25">
      <c r="C1724" s="2"/>
      <c r="F1724" s="2"/>
    </row>
    <row r="1725" spans="3:6" x14ac:dyDescent="0.25">
      <c r="C1725" s="2"/>
      <c r="F1725" s="2"/>
    </row>
    <row r="1726" spans="3:6" x14ac:dyDescent="0.25">
      <c r="C1726" s="2"/>
      <c r="F1726" s="2"/>
    </row>
    <row r="1727" spans="3:6" x14ac:dyDescent="0.25">
      <c r="C1727" s="2"/>
      <c r="F1727" s="2"/>
    </row>
    <row r="1728" spans="3:6" x14ac:dyDescent="0.25">
      <c r="C1728" s="2"/>
      <c r="F1728" s="2"/>
    </row>
    <row r="1729" spans="3:6" x14ac:dyDescent="0.25">
      <c r="C1729" s="2"/>
      <c r="F1729" s="2"/>
    </row>
    <row r="1730" spans="3:6" x14ac:dyDescent="0.25">
      <c r="C1730" s="2"/>
      <c r="F1730" s="2"/>
    </row>
    <row r="1731" spans="3:6" x14ac:dyDescent="0.25">
      <c r="C1731" s="2"/>
      <c r="F1731" s="2"/>
    </row>
    <row r="1732" spans="3:6" x14ac:dyDescent="0.25">
      <c r="C1732" s="2"/>
      <c r="F1732" s="2"/>
    </row>
    <row r="1733" spans="3:6" x14ac:dyDescent="0.25">
      <c r="C1733" s="2"/>
      <c r="F1733" s="2"/>
    </row>
    <row r="1734" spans="3:6" x14ac:dyDescent="0.25">
      <c r="C1734" s="2"/>
      <c r="F1734" s="2"/>
    </row>
    <row r="1735" spans="3:6" x14ac:dyDescent="0.25">
      <c r="C1735" s="2"/>
      <c r="F1735" s="2"/>
    </row>
    <row r="1736" spans="3:6" x14ac:dyDescent="0.25">
      <c r="C1736" s="2"/>
      <c r="F1736" s="2"/>
    </row>
    <row r="1737" spans="3:6" x14ac:dyDescent="0.25">
      <c r="C1737" s="2"/>
      <c r="F1737" s="2"/>
    </row>
    <row r="1738" spans="3:6" x14ac:dyDescent="0.25">
      <c r="C1738" s="2"/>
      <c r="F1738" s="2"/>
    </row>
    <row r="1739" spans="3:6" x14ac:dyDescent="0.25">
      <c r="C1739" s="2"/>
      <c r="F1739" s="2"/>
    </row>
    <row r="1740" spans="3:6" x14ac:dyDescent="0.25">
      <c r="C1740" s="2"/>
      <c r="F1740" s="2"/>
    </row>
    <row r="1741" spans="3:6" x14ac:dyDescent="0.25">
      <c r="C1741" s="2"/>
      <c r="F1741" s="2"/>
    </row>
    <row r="1742" spans="3:6" x14ac:dyDescent="0.25">
      <c r="C1742" s="2"/>
      <c r="F1742" s="2"/>
    </row>
    <row r="1743" spans="3:6" x14ac:dyDescent="0.25">
      <c r="C1743" s="2"/>
      <c r="F1743" s="2"/>
    </row>
    <row r="1744" spans="3:6" x14ac:dyDescent="0.25">
      <c r="C1744" s="2"/>
      <c r="F1744" s="2"/>
    </row>
    <row r="1745" spans="3:6" x14ac:dyDescent="0.25">
      <c r="C1745" s="2"/>
      <c r="F1745" s="2"/>
    </row>
    <row r="1746" spans="3:6" x14ac:dyDescent="0.25">
      <c r="C1746" s="2"/>
      <c r="F1746" s="2"/>
    </row>
    <row r="1747" spans="3:6" x14ac:dyDescent="0.25">
      <c r="C1747" s="2"/>
      <c r="F1747" s="2"/>
    </row>
    <row r="1748" spans="3:6" x14ac:dyDescent="0.25">
      <c r="C1748" s="2"/>
      <c r="F1748" s="2"/>
    </row>
    <row r="1749" spans="3:6" x14ac:dyDescent="0.25">
      <c r="C1749" s="2"/>
      <c r="F1749" s="2"/>
    </row>
    <row r="1750" spans="3:6" x14ac:dyDescent="0.25">
      <c r="C1750" s="2"/>
      <c r="F1750" s="2"/>
    </row>
    <row r="1751" spans="3:6" x14ac:dyDescent="0.25">
      <c r="C1751" s="2"/>
      <c r="F1751" s="2"/>
    </row>
    <row r="1752" spans="3:6" x14ac:dyDescent="0.25">
      <c r="C1752" s="2"/>
      <c r="F1752" s="2"/>
    </row>
    <row r="1753" spans="3:6" x14ac:dyDescent="0.25">
      <c r="C1753" s="2"/>
      <c r="F1753" s="2"/>
    </row>
    <row r="1754" spans="3:6" x14ac:dyDescent="0.25">
      <c r="C1754" s="2"/>
      <c r="F1754" s="2"/>
    </row>
    <row r="1755" spans="3:6" x14ac:dyDescent="0.25">
      <c r="C1755" s="2"/>
      <c r="F1755" s="2"/>
    </row>
    <row r="1756" spans="3:6" x14ac:dyDescent="0.25">
      <c r="C1756" s="2"/>
      <c r="F1756" s="2"/>
    </row>
    <row r="1757" spans="3:6" x14ac:dyDescent="0.25">
      <c r="C1757" s="2"/>
      <c r="F1757" s="2"/>
    </row>
    <row r="1758" spans="3:6" x14ac:dyDescent="0.25">
      <c r="C1758" s="2"/>
      <c r="F1758" s="2"/>
    </row>
    <row r="1759" spans="3:6" x14ac:dyDescent="0.25">
      <c r="C1759" s="2"/>
      <c r="F1759" s="2"/>
    </row>
    <row r="1760" spans="3:6" x14ac:dyDescent="0.25">
      <c r="C1760" s="2"/>
      <c r="F1760" s="2"/>
    </row>
    <row r="1761" spans="3:6" x14ac:dyDescent="0.25">
      <c r="C1761" s="2"/>
      <c r="F1761" s="2"/>
    </row>
    <row r="1762" spans="3:6" x14ac:dyDescent="0.25">
      <c r="C1762" s="2"/>
      <c r="F1762" s="2"/>
    </row>
    <row r="1763" spans="3:6" x14ac:dyDescent="0.25">
      <c r="C1763" s="2"/>
      <c r="F1763" s="2"/>
    </row>
    <row r="1764" spans="3:6" x14ac:dyDescent="0.25">
      <c r="C1764" s="2"/>
      <c r="F1764" s="2"/>
    </row>
    <row r="1765" spans="3:6" x14ac:dyDescent="0.25">
      <c r="C1765" s="2"/>
      <c r="F1765" s="2"/>
    </row>
    <row r="1766" spans="3:6" x14ac:dyDescent="0.25">
      <c r="C1766" s="2"/>
      <c r="F1766" s="2"/>
    </row>
    <row r="1767" spans="3:6" x14ac:dyDescent="0.25">
      <c r="C1767" s="2"/>
      <c r="F1767" s="2"/>
    </row>
    <row r="1768" spans="3:6" x14ac:dyDescent="0.25">
      <c r="C1768" s="2"/>
      <c r="F1768" s="2"/>
    </row>
    <row r="1769" spans="3:6" x14ac:dyDescent="0.25">
      <c r="C1769" s="2"/>
      <c r="F1769" s="2"/>
    </row>
    <row r="1770" spans="3:6" x14ac:dyDescent="0.25">
      <c r="C1770" s="2"/>
      <c r="F1770" s="2"/>
    </row>
    <row r="1771" spans="3:6" x14ac:dyDescent="0.25">
      <c r="C1771" s="2"/>
      <c r="F1771" s="2"/>
    </row>
    <row r="1772" spans="3:6" x14ac:dyDescent="0.25">
      <c r="C1772" s="2"/>
      <c r="F1772" s="2"/>
    </row>
    <row r="1773" spans="3:6" x14ac:dyDescent="0.25">
      <c r="C1773" s="2"/>
      <c r="F1773" s="2"/>
    </row>
    <row r="1774" spans="3:6" x14ac:dyDescent="0.25">
      <c r="C1774" s="2"/>
      <c r="F1774" s="2"/>
    </row>
    <row r="1775" spans="3:6" x14ac:dyDescent="0.25">
      <c r="C1775" s="2"/>
      <c r="F1775" s="2"/>
    </row>
    <row r="1776" spans="3:6" x14ac:dyDescent="0.25">
      <c r="C1776" s="2"/>
      <c r="F1776" s="2"/>
    </row>
    <row r="1777" spans="3:6" x14ac:dyDescent="0.25">
      <c r="C1777" s="2"/>
      <c r="F1777" s="2"/>
    </row>
    <row r="1778" spans="3:6" x14ac:dyDescent="0.25">
      <c r="C1778" s="2"/>
      <c r="F1778" s="2"/>
    </row>
    <row r="1779" spans="3:6" x14ac:dyDescent="0.25">
      <c r="C1779" s="2"/>
      <c r="F1779" s="2"/>
    </row>
    <row r="1780" spans="3:6" x14ac:dyDescent="0.25">
      <c r="C1780" s="2"/>
      <c r="F1780" s="2"/>
    </row>
    <row r="1781" spans="3:6" x14ac:dyDescent="0.25">
      <c r="C1781" s="2"/>
      <c r="F1781" s="2"/>
    </row>
    <row r="1782" spans="3:6" x14ac:dyDescent="0.25">
      <c r="C1782" s="2"/>
      <c r="F1782" s="2"/>
    </row>
    <row r="1783" spans="3:6" x14ac:dyDescent="0.25">
      <c r="C1783" s="2"/>
      <c r="F1783" s="2"/>
    </row>
    <row r="1784" spans="3:6" x14ac:dyDescent="0.25">
      <c r="C1784" s="2"/>
      <c r="F1784" s="2"/>
    </row>
    <row r="1785" spans="3:6" x14ac:dyDescent="0.25">
      <c r="C1785" s="2"/>
      <c r="F1785" s="2"/>
    </row>
    <row r="1786" spans="3:6" x14ac:dyDescent="0.25">
      <c r="C1786" s="2"/>
      <c r="F1786" s="2"/>
    </row>
    <row r="1787" spans="3:6" x14ac:dyDescent="0.25">
      <c r="C1787" s="2"/>
      <c r="F1787" s="2"/>
    </row>
    <row r="1788" spans="3:6" x14ac:dyDescent="0.25">
      <c r="C1788" s="2"/>
      <c r="F1788" s="2"/>
    </row>
    <row r="1789" spans="3:6" x14ac:dyDescent="0.25">
      <c r="C1789" s="2"/>
      <c r="F1789" s="2"/>
    </row>
    <row r="1790" spans="3:6" x14ac:dyDescent="0.25">
      <c r="C1790" s="2"/>
      <c r="F1790" s="2"/>
    </row>
    <row r="1791" spans="3:6" x14ac:dyDescent="0.25">
      <c r="C1791" s="2"/>
      <c r="F1791" s="2"/>
    </row>
    <row r="1792" spans="3:6" x14ac:dyDescent="0.25">
      <c r="C1792" s="2"/>
      <c r="F1792" s="2"/>
    </row>
    <row r="1793" spans="3:6" x14ac:dyDescent="0.25">
      <c r="C1793" s="2"/>
      <c r="F1793" s="2"/>
    </row>
    <row r="1794" spans="3:6" x14ac:dyDescent="0.25">
      <c r="C1794" s="2"/>
      <c r="F1794" s="2"/>
    </row>
    <row r="1795" spans="3:6" x14ac:dyDescent="0.25">
      <c r="C1795" s="2"/>
      <c r="F1795" s="2"/>
    </row>
    <row r="1796" spans="3:6" x14ac:dyDescent="0.25">
      <c r="C1796" s="2"/>
      <c r="F1796" s="2"/>
    </row>
    <row r="1797" spans="3:6" x14ac:dyDescent="0.25">
      <c r="C1797" s="2"/>
      <c r="F1797" s="2"/>
    </row>
    <row r="1798" spans="3:6" x14ac:dyDescent="0.25">
      <c r="C1798" s="2"/>
      <c r="F1798" s="2"/>
    </row>
    <row r="1799" spans="3:6" x14ac:dyDescent="0.25">
      <c r="C1799" s="2"/>
      <c r="F1799" s="2"/>
    </row>
    <row r="1800" spans="3:6" x14ac:dyDescent="0.25">
      <c r="C1800" s="2"/>
      <c r="F1800" s="2"/>
    </row>
    <row r="1801" spans="3:6" x14ac:dyDescent="0.25">
      <c r="C1801" s="2"/>
      <c r="F1801" s="2"/>
    </row>
    <row r="1802" spans="3:6" x14ac:dyDescent="0.25">
      <c r="C1802" s="2"/>
      <c r="F1802" s="2"/>
    </row>
    <row r="1803" spans="3:6" x14ac:dyDescent="0.25">
      <c r="C1803" s="2"/>
      <c r="F1803" s="2"/>
    </row>
    <row r="1804" spans="3:6" x14ac:dyDescent="0.25">
      <c r="C1804" s="2"/>
      <c r="F1804" s="2"/>
    </row>
    <row r="1805" spans="3:6" x14ac:dyDescent="0.25">
      <c r="C1805" s="2"/>
      <c r="F1805" s="2"/>
    </row>
    <row r="1806" spans="3:6" x14ac:dyDescent="0.25">
      <c r="C1806" s="2"/>
      <c r="F1806" s="2"/>
    </row>
    <row r="1807" spans="3:6" x14ac:dyDescent="0.25">
      <c r="C1807" s="2"/>
      <c r="F1807" s="2"/>
    </row>
    <row r="1808" spans="3:6" x14ac:dyDescent="0.25">
      <c r="C1808" s="2"/>
      <c r="F1808" s="2"/>
    </row>
    <row r="1809" spans="3:6" x14ac:dyDescent="0.25">
      <c r="C1809" s="2"/>
      <c r="F1809" s="2"/>
    </row>
    <row r="1810" spans="3:6" x14ac:dyDescent="0.25">
      <c r="C1810" s="2"/>
      <c r="F1810" s="2"/>
    </row>
    <row r="1811" spans="3:6" x14ac:dyDescent="0.25">
      <c r="C1811" s="2"/>
      <c r="F1811" s="2"/>
    </row>
    <row r="1812" spans="3:6" x14ac:dyDescent="0.25">
      <c r="C1812" s="2"/>
      <c r="F1812" s="2"/>
    </row>
    <row r="1813" spans="3:6" x14ac:dyDescent="0.25">
      <c r="C1813" s="2"/>
      <c r="F1813" s="2"/>
    </row>
    <row r="1814" spans="3:6" x14ac:dyDescent="0.25">
      <c r="C1814" s="2"/>
      <c r="F1814" s="2"/>
    </row>
    <row r="1815" spans="3:6" x14ac:dyDescent="0.25">
      <c r="C1815" s="2"/>
      <c r="F1815" s="2"/>
    </row>
    <row r="1816" spans="3:6" x14ac:dyDescent="0.25">
      <c r="C1816" s="2"/>
      <c r="F1816" s="2"/>
    </row>
    <row r="1817" spans="3:6" x14ac:dyDescent="0.25">
      <c r="C1817" s="2"/>
      <c r="F1817" s="2"/>
    </row>
    <row r="1818" spans="3:6" x14ac:dyDescent="0.25">
      <c r="C1818" s="2"/>
      <c r="F1818" s="2"/>
    </row>
    <row r="1819" spans="3:6" x14ac:dyDescent="0.25">
      <c r="C1819" s="2"/>
      <c r="F1819" s="2"/>
    </row>
    <row r="1820" spans="3:6" x14ac:dyDescent="0.25">
      <c r="C1820" s="2"/>
      <c r="F1820" s="2"/>
    </row>
    <row r="1821" spans="3:6" x14ac:dyDescent="0.25">
      <c r="C1821" s="2"/>
      <c r="F1821" s="2"/>
    </row>
    <row r="1822" spans="3:6" x14ac:dyDescent="0.25">
      <c r="C1822" s="2"/>
      <c r="F1822" s="2"/>
    </row>
    <row r="1823" spans="3:6" x14ac:dyDescent="0.25">
      <c r="C1823" s="2"/>
      <c r="F1823" s="2"/>
    </row>
    <row r="1824" spans="3:6" x14ac:dyDescent="0.25">
      <c r="C1824" s="2"/>
      <c r="F1824" s="2"/>
    </row>
    <row r="1825" spans="3:6" x14ac:dyDescent="0.25">
      <c r="C1825" s="2"/>
      <c r="F1825" s="2"/>
    </row>
    <row r="1826" spans="3:6" x14ac:dyDescent="0.25">
      <c r="C1826" s="2"/>
      <c r="F1826" s="2"/>
    </row>
    <row r="1827" spans="3:6" x14ac:dyDescent="0.25">
      <c r="C1827" s="2"/>
      <c r="F1827" s="2"/>
    </row>
    <row r="1828" spans="3:6" x14ac:dyDescent="0.25">
      <c r="C1828" s="2"/>
      <c r="F1828" s="2"/>
    </row>
    <row r="1829" spans="3:6" x14ac:dyDescent="0.25">
      <c r="C1829" s="2"/>
      <c r="F1829" s="2"/>
    </row>
    <row r="1830" spans="3:6" x14ac:dyDescent="0.25">
      <c r="C1830" s="2"/>
      <c r="F1830" s="2"/>
    </row>
    <row r="1831" spans="3:6" x14ac:dyDescent="0.25">
      <c r="C1831" s="2"/>
      <c r="F1831" s="2"/>
    </row>
    <row r="1832" spans="3:6" x14ac:dyDescent="0.25">
      <c r="C1832" s="2"/>
      <c r="F1832" s="2"/>
    </row>
    <row r="1833" spans="3:6" x14ac:dyDescent="0.25">
      <c r="C1833" s="2"/>
      <c r="F1833" s="2"/>
    </row>
    <row r="1834" spans="3:6" x14ac:dyDescent="0.25">
      <c r="C1834" s="2"/>
      <c r="F1834" s="2"/>
    </row>
    <row r="1835" spans="3:6" x14ac:dyDescent="0.25">
      <c r="C1835" s="2"/>
      <c r="F1835" s="2"/>
    </row>
    <row r="1836" spans="3:6" x14ac:dyDescent="0.25">
      <c r="C1836" s="2"/>
      <c r="F1836" s="2"/>
    </row>
    <row r="1837" spans="3:6" x14ac:dyDescent="0.25">
      <c r="C1837" s="2"/>
      <c r="F1837" s="2"/>
    </row>
    <row r="1838" spans="3:6" x14ac:dyDescent="0.25">
      <c r="C1838" s="2"/>
      <c r="F1838" s="2"/>
    </row>
    <row r="1839" spans="3:6" x14ac:dyDescent="0.25">
      <c r="C1839" s="2"/>
      <c r="F1839" s="2"/>
    </row>
    <row r="1840" spans="3:6" x14ac:dyDescent="0.25">
      <c r="C1840" s="2"/>
      <c r="F1840" s="2"/>
    </row>
    <row r="1841" spans="3:6" x14ac:dyDescent="0.25">
      <c r="C1841" s="2"/>
      <c r="F1841" s="2"/>
    </row>
    <row r="1842" spans="3:6" x14ac:dyDescent="0.25">
      <c r="C1842" s="2"/>
      <c r="F1842" s="2"/>
    </row>
    <row r="1843" spans="3:6" x14ac:dyDescent="0.25">
      <c r="C1843" s="2"/>
      <c r="F1843" s="2"/>
    </row>
    <row r="1844" spans="3:6" x14ac:dyDescent="0.25">
      <c r="C1844" s="2"/>
      <c r="F1844" s="2"/>
    </row>
    <row r="1845" spans="3:6" x14ac:dyDescent="0.25">
      <c r="C1845" s="2"/>
      <c r="F1845" s="2"/>
    </row>
    <row r="1846" spans="3:6" x14ac:dyDescent="0.25">
      <c r="C1846" s="2"/>
      <c r="F1846" s="2"/>
    </row>
    <row r="1847" spans="3:6" x14ac:dyDescent="0.25">
      <c r="C1847" s="2"/>
      <c r="F1847" s="2"/>
    </row>
    <row r="1848" spans="3:6" x14ac:dyDescent="0.25">
      <c r="C1848" s="2"/>
      <c r="F1848" s="2"/>
    </row>
    <row r="1849" spans="3:6" x14ac:dyDescent="0.25">
      <c r="C1849" s="2"/>
      <c r="F1849" s="2"/>
    </row>
    <row r="1850" spans="3:6" x14ac:dyDescent="0.25">
      <c r="C1850" s="2"/>
      <c r="F1850" s="2"/>
    </row>
    <row r="1851" spans="3:6" x14ac:dyDescent="0.25">
      <c r="C1851" s="2"/>
      <c r="F1851" s="2"/>
    </row>
    <row r="1852" spans="3:6" x14ac:dyDescent="0.25">
      <c r="C1852" s="2"/>
      <c r="F1852" s="2"/>
    </row>
    <row r="1853" spans="3:6" x14ac:dyDescent="0.25">
      <c r="C1853" s="2"/>
      <c r="F1853" s="2"/>
    </row>
    <row r="1854" spans="3:6" x14ac:dyDescent="0.25">
      <c r="C1854" s="2"/>
      <c r="F1854" s="2"/>
    </row>
    <row r="1855" spans="3:6" x14ac:dyDescent="0.25">
      <c r="C1855" s="2"/>
      <c r="F1855" s="2"/>
    </row>
    <row r="1856" spans="3:6" x14ac:dyDescent="0.25">
      <c r="C1856" s="2"/>
      <c r="F1856" s="2"/>
    </row>
    <row r="1857" spans="3:6" x14ac:dyDescent="0.25">
      <c r="C1857" s="2"/>
      <c r="F1857" s="2"/>
    </row>
    <row r="1858" spans="3:6" x14ac:dyDescent="0.25">
      <c r="C1858" s="2"/>
      <c r="F1858" s="2"/>
    </row>
    <row r="1859" spans="3:6" x14ac:dyDescent="0.25">
      <c r="C1859" s="2"/>
      <c r="F1859" s="2"/>
    </row>
    <row r="1860" spans="3:6" x14ac:dyDescent="0.25">
      <c r="C1860" s="2"/>
      <c r="F1860" s="2"/>
    </row>
    <row r="1861" spans="3:6" x14ac:dyDescent="0.25">
      <c r="C1861" s="2"/>
      <c r="F1861" s="2"/>
    </row>
    <row r="1862" spans="3:6" x14ac:dyDescent="0.25">
      <c r="C1862" s="2"/>
      <c r="F1862" s="2"/>
    </row>
    <row r="1863" spans="3:6" x14ac:dyDescent="0.25">
      <c r="C1863" s="2"/>
      <c r="F1863" s="2"/>
    </row>
    <row r="1864" spans="3:6" x14ac:dyDescent="0.25">
      <c r="C1864" s="2"/>
      <c r="F1864" s="2"/>
    </row>
    <row r="1865" spans="3:6" x14ac:dyDescent="0.25">
      <c r="C1865" s="2"/>
      <c r="F1865" s="2"/>
    </row>
    <row r="1866" spans="3:6" x14ac:dyDescent="0.25">
      <c r="C1866" s="2"/>
      <c r="F1866" s="2"/>
    </row>
    <row r="1867" spans="3:6" x14ac:dyDescent="0.25">
      <c r="C1867" s="2"/>
      <c r="F1867" s="2"/>
    </row>
    <row r="1868" spans="3:6" x14ac:dyDescent="0.25">
      <c r="C1868" s="2"/>
      <c r="F1868" s="2"/>
    </row>
    <row r="1869" spans="3:6" x14ac:dyDescent="0.25">
      <c r="C1869" s="2"/>
      <c r="F1869" s="2"/>
    </row>
    <row r="1870" spans="3:6" x14ac:dyDescent="0.25">
      <c r="C1870" s="2"/>
      <c r="F1870" s="2"/>
    </row>
    <row r="1871" spans="3:6" x14ac:dyDescent="0.25">
      <c r="C1871" s="2"/>
      <c r="F1871" s="2"/>
    </row>
    <row r="1872" spans="3:6" x14ac:dyDescent="0.25">
      <c r="C1872" s="2"/>
      <c r="F1872" s="2"/>
    </row>
    <row r="1873" spans="3:6" x14ac:dyDescent="0.25">
      <c r="C1873" s="2"/>
      <c r="F1873" s="2"/>
    </row>
    <row r="1874" spans="3:6" x14ac:dyDescent="0.25">
      <c r="C1874" s="2"/>
      <c r="F1874" s="2"/>
    </row>
    <row r="1875" spans="3:6" x14ac:dyDescent="0.25">
      <c r="C1875" s="2"/>
      <c r="F1875" s="2"/>
    </row>
    <row r="1876" spans="3:6" x14ac:dyDescent="0.25">
      <c r="C1876" s="2"/>
      <c r="F1876" s="2"/>
    </row>
    <row r="1877" spans="3:6" x14ac:dyDescent="0.25">
      <c r="C1877" s="2"/>
      <c r="F1877" s="2"/>
    </row>
    <row r="1878" spans="3:6" x14ac:dyDescent="0.25">
      <c r="C1878" s="2"/>
      <c r="F1878" s="2"/>
    </row>
    <row r="1879" spans="3:6" x14ac:dyDescent="0.25">
      <c r="C1879" s="2"/>
      <c r="F1879" s="2"/>
    </row>
    <row r="1880" spans="3:6" x14ac:dyDescent="0.25">
      <c r="C1880" s="2"/>
      <c r="F1880" s="2"/>
    </row>
    <row r="1881" spans="3:6" x14ac:dyDescent="0.25">
      <c r="C1881" s="2"/>
      <c r="F1881" s="2"/>
    </row>
    <row r="1882" spans="3:6" x14ac:dyDescent="0.25">
      <c r="C1882" s="2"/>
      <c r="F1882" s="2"/>
    </row>
    <row r="1883" spans="3:6" x14ac:dyDescent="0.25">
      <c r="C1883" s="2"/>
      <c r="F1883" s="2"/>
    </row>
    <row r="1884" spans="3:6" x14ac:dyDescent="0.25">
      <c r="C1884" s="2"/>
      <c r="F1884" s="2"/>
    </row>
    <row r="1885" spans="3:6" x14ac:dyDescent="0.25">
      <c r="C1885" s="2"/>
      <c r="F1885" s="2"/>
    </row>
    <row r="1886" spans="3:6" x14ac:dyDescent="0.25">
      <c r="C1886" s="2"/>
      <c r="F1886" s="2"/>
    </row>
    <row r="1887" spans="3:6" x14ac:dyDescent="0.25">
      <c r="C1887" s="2"/>
      <c r="F1887" s="2"/>
    </row>
    <row r="1888" spans="3:6" x14ac:dyDescent="0.25">
      <c r="C1888" s="2"/>
      <c r="F1888" s="2"/>
    </row>
    <row r="1889" spans="3:6" x14ac:dyDescent="0.25">
      <c r="C1889" s="2"/>
      <c r="F1889" s="2"/>
    </row>
    <row r="1890" spans="3:6" x14ac:dyDescent="0.25">
      <c r="C1890" s="2"/>
      <c r="F1890" s="2"/>
    </row>
    <row r="1891" spans="3:6" x14ac:dyDescent="0.25">
      <c r="C1891" s="2"/>
      <c r="F1891" s="2"/>
    </row>
    <row r="1892" spans="3:6" x14ac:dyDescent="0.25">
      <c r="C1892" s="2"/>
      <c r="F1892" s="2"/>
    </row>
    <row r="1893" spans="3:6" x14ac:dyDescent="0.25">
      <c r="C1893" s="2"/>
      <c r="F1893" s="2"/>
    </row>
    <row r="1894" spans="3:6" x14ac:dyDescent="0.25">
      <c r="C1894" s="2"/>
      <c r="F1894" s="2"/>
    </row>
    <row r="1895" spans="3:6" x14ac:dyDescent="0.25">
      <c r="C1895" s="2"/>
      <c r="F1895" s="2"/>
    </row>
    <row r="1896" spans="3:6" x14ac:dyDescent="0.25">
      <c r="C1896" s="2"/>
      <c r="F1896" s="2"/>
    </row>
    <row r="1897" spans="3:6" x14ac:dyDescent="0.25">
      <c r="C1897" s="2"/>
      <c r="F1897" s="2"/>
    </row>
    <row r="1898" spans="3:6" x14ac:dyDescent="0.25">
      <c r="C1898" s="2"/>
      <c r="F1898" s="2"/>
    </row>
    <row r="1899" spans="3:6" x14ac:dyDescent="0.25">
      <c r="C1899" s="2"/>
      <c r="F1899" s="2"/>
    </row>
    <row r="1900" spans="3:6" x14ac:dyDescent="0.25">
      <c r="C1900" s="2"/>
      <c r="F1900" s="2"/>
    </row>
    <row r="1901" spans="3:6" x14ac:dyDescent="0.25">
      <c r="C1901" s="2"/>
      <c r="F1901" s="2"/>
    </row>
    <row r="1902" spans="3:6" x14ac:dyDescent="0.25">
      <c r="C1902" s="2"/>
      <c r="F1902" s="2"/>
    </row>
    <row r="1903" spans="3:6" x14ac:dyDescent="0.25">
      <c r="C1903" s="2"/>
      <c r="F1903" s="2"/>
    </row>
    <row r="1904" spans="3:6" x14ac:dyDescent="0.25">
      <c r="C1904" s="2"/>
      <c r="F1904" s="2"/>
    </row>
    <row r="1905" spans="3:6" x14ac:dyDescent="0.25">
      <c r="C1905" s="2"/>
      <c r="F1905" s="2"/>
    </row>
    <row r="1906" spans="3:6" x14ac:dyDescent="0.25">
      <c r="C1906" s="2"/>
      <c r="F1906" s="2"/>
    </row>
    <row r="1907" spans="3:6" x14ac:dyDescent="0.25">
      <c r="C1907" s="2"/>
      <c r="F1907" s="2"/>
    </row>
    <row r="1908" spans="3:6" x14ac:dyDescent="0.25">
      <c r="C1908" s="2"/>
      <c r="F1908" s="2"/>
    </row>
    <row r="1909" spans="3:6" x14ac:dyDescent="0.25">
      <c r="C1909" s="2"/>
      <c r="F1909" s="2"/>
    </row>
    <row r="1910" spans="3:6" x14ac:dyDescent="0.25">
      <c r="C1910" s="2"/>
      <c r="F1910" s="2"/>
    </row>
    <row r="1911" spans="3:6" x14ac:dyDescent="0.25">
      <c r="C1911" s="2"/>
      <c r="F1911" s="2"/>
    </row>
    <row r="1912" spans="3:6" x14ac:dyDescent="0.25">
      <c r="C1912" s="2"/>
      <c r="F1912" s="2"/>
    </row>
    <row r="1913" spans="3:6" x14ac:dyDescent="0.25">
      <c r="C1913" s="2"/>
      <c r="F1913" s="2"/>
    </row>
    <row r="1914" spans="3:6" x14ac:dyDescent="0.25">
      <c r="C1914" s="2"/>
      <c r="F1914" s="2"/>
    </row>
    <row r="1915" spans="3:6" x14ac:dyDescent="0.25">
      <c r="C1915" s="2"/>
      <c r="F1915" s="2"/>
    </row>
    <row r="1916" spans="3:6" x14ac:dyDescent="0.25">
      <c r="C1916" s="2"/>
      <c r="F1916" s="2"/>
    </row>
    <row r="1917" spans="3:6" x14ac:dyDescent="0.25">
      <c r="C1917" s="2"/>
      <c r="F1917" s="2"/>
    </row>
    <row r="1918" spans="3:6" x14ac:dyDescent="0.25">
      <c r="C1918" s="2"/>
      <c r="F1918" s="2"/>
    </row>
    <row r="1919" spans="3:6" x14ac:dyDescent="0.25">
      <c r="C1919" s="2"/>
      <c r="F1919" s="2"/>
    </row>
    <row r="1920" spans="3:6" x14ac:dyDescent="0.25">
      <c r="C1920" s="2"/>
      <c r="F1920" s="2"/>
    </row>
    <row r="1921" spans="3:6" x14ac:dyDescent="0.25">
      <c r="C1921" s="2"/>
      <c r="F1921" s="2"/>
    </row>
    <row r="1922" spans="3:6" x14ac:dyDescent="0.25">
      <c r="C1922" s="2"/>
      <c r="F1922" s="2"/>
    </row>
    <row r="1923" spans="3:6" x14ac:dyDescent="0.25">
      <c r="C1923" s="2"/>
      <c r="F1923" s="2"/>
    </row>
    <row r="1924" spans="3:6" x14ac:dyDescent="0.25">
      <c r="C1924" s="2"/>
      <c r="F1924" s="2"/>
    </row>
    <row r="1925" spans="3:6" x14ac:dyDescent="0.25">
      <c r="C1925" s="2"/>
      <c r="F1925" s="2"/>
    </row>
    <row r="1926" spans="3:6" x14ac:dyDescent="0.25">
      <c r="C1926" s="2"/>
      <c r="F1926" s="2"/>
    </row>
    <row r="1927" spans="3:6" x14ac:dyDescent="0.25">
      <c r="C1927" s="2"/>
      <c r="F1927" s="2"/>
    </row>
    <row r="1928" spans="3:6" x14ac:dyDescent="0.25">
      <c r="C1928" s="2"/>
      <c r="F1928" s="2"/>
    </row>
    <row r="1929" spans="3:6" x14ac:dyDescent="0.25">
      <c r="C1929" s="2"/>
      <c r="F1929" s="2"/>
    </row>
    <row r="1930" spans="3:6" x14ac:dyDescent="0.25">
      <c r="C1930" s="2"/>
      <c r="F1930" s="2"/>
    </row>
    <row r="1931" spans="3:6" x14ac:dyDescent="0.25">
      <c r="C1931" s="2"/>
      <c r="F1931" s="2"/>
    </row>
    <row r="1932" spans="3:6" x14ac:dyDescent="0.25">
      <c r="C1932" s="2"/>
      <c r="F1932" s="2"/>
    </row>
    <row r="1933" spans="3:6" x14ac:dyDescent="0.25">
      <c r="C1933" s="2"/>
      <c r="F1933" s="2"/>
    </row>
    <row r="1934" spans="3:6" x14ac:dyDescent="0.25">
      <c r="C1934" s="2"/>
      <c r="F1934" s="2"/>
    </row>
    <row r="1935" spans="3:6" x14ac:dyDescent="0.25">
      <c r="C1935" s="2"/>
      <c r="F1935" s="2"/>
    </row>
    <row r="1936" spans="3:6" x14ac:dyDescent="0.25">
      <c r="C1936" s="2"/>
      <c r="F1936" s="2"/>
    </row>
    <row r="1937" spans="3:6" x14ac:dyDescent="0.25">
      <c r="C1937" s="2"/>
      <c r="F1937" s="2"/>
    </row>
    <row r="1938" spans="3:6" x14ac:dyDescent="0.25">
      <c r="C1938" s="2"/>
      <c r="F1938" s="2"/>
    </row>
    <row r="1939" spans="3:6" x14ac:dyDescent="0.25">
      <c r="C1939" s="2"/>
      <c r="F1939" s="2"/>
    </row>
    <row r="1940" spans="3:6" x14ac:dyDescent="0.25">
      <c r="C1940" s="2"/>
      <c r="F1940" s="2"/>
    </row>
    <row r="1941" spans="3:6" x14ac:dyDescent="0.25">
      <c r="C1941" s="2"/>
      <c r="F1941" s="2"/>
    </row>
    <row r="1942" spans="3:6" x14ac:dyDescent="0.25">
      <c r="C1942" s="2"/>
      <c r="F1942" s="2"/>
    </row>
    <row r="1943" spans="3:6" x14ac:dyDescent="0.25">
      <c r="C1943" s="2"/>
      <c r="F1943" s="2"/>
    </row>
    <row r="1944" spans="3:6" x14ac:dyDescent="0.25">
      <c r="C1944" s="2"/>
      <c r="F1944" s="2"/>
    </row>
    <row r="1945" spans="3:6" x14ac:dyDescent="0.25">
      <c r="C1945" s="2"/>
      <c r="F1945" s="2"/>
    </row>
    <row r="1946" spans="3:6" x14ac:dyDescent="0.25">
      <c r="C1946" s="2"/>
      <c r="F1946" s="2"/>
    </row>
    <row r="1947" spans="3:6" x14ac:dyDescent="0.25">
      <c r="C1947" s="2"/>
      <c r="F1947" s="2"/>
    </row>
    <row r="1948" spans="3:6" x14ac:dyDescent="0.25">
      <c r="C1948" s="2"/>
      <c r="F1948" s="2"/>
    </row>
    <row r="1949" spans="3:6" x14ac:dyDescent="0.25">
      <c r="C1949" s="2"/>
      <c r="F1949" s="2"/>
    </row>
    <row r="1950" spans="3:6" x14ac:dyDescent="0.25">
      <c r="C1950" s="2"/>
      <c r="F1950" s="2"/>
    </row>
    <row r="1951" spans="3:6" x14ac:dyDescent="0.25">
      <c r="C1951" s="2"/>
      <c r="F1951" s="2"/>
    </row>
    <row r="1952" spans="3:6" x14ac:dyDescent="0.25">
      <c r="C1952" s="2"/>
      <c r="F1952" s="2"/>
    </row>
    <row r="1953" spans="3:6" x14ac:dyDescent="0.25">
      <c r="C1953" s="2"/>
      <c r="F1953" s="2"/>
    </row>
    <row r="1954" spans="3:6" x14ac:dyDescent="0.25">
      <c r="C1954" s="2"/>
      <c r="F1954" s="2"/>
    </row>
    <row r="1955" spans="3:6" x14ac:dyDescent="0.25">
      <c r="C1955" s="2"/>
      <c r="F1955" s="2"/>
    </row>
    <row r="1956" spans="3:6" x14ac:dyDescent="0.25">
      <c r="C1956" s="2"/>
      <c r="F1956" s="2"/>
    </row>
    <row r="1957" spans="3:6" x14ac:dyDescent="0.25">
      <c r="C1957" s="2"/>
      <c r="F1957" s="2"/>
    </row>
    <row r="1958" spans="3:6" x14ac:dyDescent="0.25">
      <c r="C1958" s="2"/>
      <c r="F1958" s="2"/>
    </row>
    <row r="1959" spans="3:6" x14ac:dyDescent="0.25">
      <c r="C1959" s="2"/>
      <c r="F1959" s="2"/>
    </row>
    <row r="1960" spans="3:6" x14ac:dyDescent="0.25">
      <c r="C1960" s="2"/>
      <c r="F1960" s="2"/>
    </row>
    <row r="1961" spans="3:6" x14ac:dyDescent="0.25">
      <c r="C1961" s="2"/>
      <c r="F1961" s="2"/>
    </row>
    <row r="1962" spans="3:6" x14ac:dyDescent="0.25">
      <c r="C1962" s="2"/>
      <c r="F1962" s="2"/>
    </row>
    <row r="1963" spans="3:6" x14ac:dyDescent="0.25">
      <c r="C1963" s="2"/>
      <c r="F1963" s="2"/>
    </row>
    <row r="1964" spans="3:6" x14ac:dyDescent="0.25">
      <c r="C1964" s="2"/>
      <c r="F1964" s="2"/>
    </row>
    <row r="1965" spans="3:6" x14ac:dyDescent="0.25">
      <c r="C1965" s="2"/>
      <c r="F1965" s="2"/>
    </row>
    <row r="1966" spans="3:6" x14ac:dyDescent="0.25">
      <c r="C1966" s="2"/>
      <c r="F1966" s="2"/>
    </row>
    <row r="1967" spans="3:6" x14ac:dyDescent="0.25">
      <c r="C1967" s="2"/>
      <c r="F1967" s="2"/>
    </row>
    <row r="1968" spans="3:6" x14ac:dyDescent="0.25">
      <c r="C1968" s="2"/>
      <c r="F1968" s="2"/>
    </row>
    <row r="1969" spans="3:6" x14ac:dyDescent="0.25">
      <c r="C1969" s="2"/>
      <c r="F1969" s="2"/>
    </row>
    <row r="1970" spans="3:6" x14ac:dyDescent="0.25">
      <c r="C1970" s="2"/>
      <c r="F1970" s="2"/>
    </row>
    <row r="1971" spans="3:6" x14ac:dyDescent="0.25">
      <c r="C1971" s="2"/>
      <c r="F1971" s="2"/>
    </row>
    <row r="1972" spans="3:6" x14ac:dyDescent="0.25">
      <c r="C1972" s="2"/>
      <c r="F1972" s="2"/>
    </row>
    <row r="1973" spans="3:6" x14ac:dyDescent="0.25">
      <c r="C1973" s="2"/>
      <c r="F1973" s="2"/>
    </row>
    <row r="1974" spans="3:6" x14ac:dyDescent="0.25">
      <c r="C1974" s="2"/>
      <c r="F1974" s="2"/>
    </row>
    <row r="1975" spans="3:6" x14ac:dyDescent="0.25">
      <c r="C1975" s="2"/>
      <c r="F1975" s="2"/>
    </row>
    <row r="1976" spans="3:6" x14ac:dyDescent="0.25">
      <c r="C1976" s="2"/>
      <c r="F1976" s="2"/>
    </row>
    <row r="1977" spans="3:6" x14ac:dyDescent="0.25">
      <c r="C1977" s="2"/>
      <c r="F1977" s="2"/>
    </row>
    <row r="1978" spans="3:6" x14ac:dyDescent="0.25">
      <c r="C1978" s="2"/>
      <c r="F1978" s="2"/>
    </row>
    <row r="1979" spans="3:6" x14ac:dyDescent="0.25">
      <c r="C1979" s="2"/>
      <c r="F1979" s="2"/>
    </row>
    <row r="1980" spans="3:6" x14ac:dyDescent="0.25">
      <c r="C1980" s="2"/>
      <c r="F1980" s="2"/>
    </row>
    <row r="1981" spans="3:6" x14ac:dyDescent="0.25">
      <c r="C1981" s="2"/>
      <c r="F1981" s="2"/>
    </row>
    <row r="1982" spans="3:6" x14ac:dyDescent="0.25">
      <c r="C1982" s="2"/>
      <c r="F1982" s="2"/>
    </row>
    <row r="1983" spans="3:6" x14ac:dyDescent="0.25">
      <c r="C1983" s="2"/>
      <c r="F1983" s="2"/>
    </row>
    <row r="1984" spans="3:6" x14ac:dyDescent="0.25">
      <c r="C1984" s="2"/>
      <c r="F1984" s="2"/>
    </row>
    <row r="1985" spans="3:6" x14ac:dyDescent="0.25">
      <c r="C1985" s="2"/>
      <c r="F1985" s="2"/>
    </row>
    <row r="1986" spans="3:6" x14ac:dyDescent="0.25">
      <c r="C1986" s="2"/>
      <c r="F1986" s="2"/>
    </row>
    <row r="1987" spans="3:6" x14ac:dyDescent="0.25">
      <c r="C1987" s="2"/>
      <c r="F1987" s="2"/>
    </row>
    <row r="1988" spans="3:6" x14ac:dyDescent="0.25">
      <c r="C1988" s="2"/>
      <c r="F1988" s="2"/>
    </row>
    <row r="1989" spans="3:6" x14ac:dyDescent="0.25">
      <c r="C1989" s="2"/>
      <c r="F1989" s="2"/>
    </row>
    <row r="1990" spans="3:6" x14ac:dyDescent="0.25">
      <c r="C1990" s="2"/>
      <c r="F1990" s="2"/>
    </row>
    <row r="1991" spans="3:6" x14ac:dyDescent="0.25">
      <c r="C1991" s="2"/>
      <c r="F1991" s="2"/>
    </row>
    <row r="1992" spans="3:6" x14ac:dyDescent="0.25">
      <c r="C1992" s="2"/>
      <c r="F1992" s="2"/>
    </row>
    <row r="1993" spans="3:6" x14ac:dyDescent="0.25">
      <c r="C1993" s="2"/>
      <c r="F1993" s="2"/>
    </row>
    <row r="1994" spans="3:6" x14ac:dyDescent="0.25">
      <c r="C1994" s="2"/>
      <c r="F1994" s="2"/>
    </row>
    <row r="1995" spans="3:6" x14ac:dyDescent="0.25">
      <c r="C1995" s="2"/>
      <c r="F1995" s="2"/>
    </row>
    <row r="1996" spans="3:6" x14ac:dyDescent="0.25">
      <c r="C1996" s="2"/>
      <c r="F1996" s="2"/>
    </row>
    <row r="1997" spans="3:6" x14ac:dyDescent="0.25">
      <c r="C1997" s="2"/>
      <c r="F1997" s="2"/>
    </row>
    <row r="1998" spans="3:6" x14ac:dyDescent="0.25">
      <c r="C1998" s="2"/>
      <c r="F1998" s="2"/>
    </row>
    <row r="1999" spans="3:6" x14ac:dyDescent="0.25">
      <c r="C1999" s="2"/>
      <c r="F1999" s="2"/>
    </row>
    <row r="2000" spans="3:6" x14ac:dyDescent="0.25">
      <c r="C2000" s="2"/>
      <c r="F2000" s="2"/>
    </row>
    <row r="2001" spans="3:6" x14ac:dyDescent="0.25">
      <c r="C2001" s="2"/>
      <c r="F2001" s="2"/>
    </row>
    <row r="2002" spans="3:6" x14ac:dyDescent="0.25">
      <c r="C2002" s="2"/>
      <c r="F2002" s="2"/>
    </row>
    <row r="2003" spans="3:6" x14ac:dyDescent="0.25">
      <c r="C2003" s="2"/>
      <c r="F2003" s="2"/>
    </row>
    <row r="2004" spans="3:6" x14ac:dyDescent="0.25">
      <c r="C2004" s="2"/>
      <c r="F2004" s="2"/>
    </row>
    <row r="2005" spans="3:6" x14ac:dyDescent="0.25">
      <c r="C2005" s="2"/>
      <c r="F2005" s="2"/>
    </row>
    <row r="2006" spans="3:6" x14ac:dyDescent="0.25">
      <c r="C2006" s="2"/>
      <c r="F2006" s="2"/>
    </row>
    <row r="2007" spans="3:6" x14ac:dyDescent="0.25">
      <c r="C2007" s="2"/>
      <c r="F2007" s="2"/>
    </row>
    <row r="2008" spans="3:6" x14ac:dyDescent="0.25">
      <c r="C2008" s="2"/>
      <c r="F2008" s="2"/>
    </row>
    <row r="2009" spans="3:6" x14ac:dyDescent="0.25">
      <c r="C2009" s="2"/>
      <c r="F2009" s="2"/>
    </row>
    <row r="2010" spans="3:6" x14ac:dyDescent="0.25">
      <c r="C2010" s="2"/>
      <c r="F2010" s="2"/>
    </row>
    <row r="2011" spans="3:6" x14ac:dyDescent="0.25">
      <c r="C2011" s="2"/>
      <c r="F2011" s="2"/>
    </row>
    <row r="2012" spans="3:6" x14ac:dyDescent="0.25">
      <c r="C2012" s="2"/>
      <c r="F2012" s="2"/>
    </row>
    <row r="2013" spans="3:6" x14ac:dyDescent="0.25">
      <c r="C2013" s="2"/>
      <c r="F2013" s="2"/>
    </row>
    <row r="2014" spans="3:6" x14ac:dyDescent="0.25">
      <c r="C2014" s="2"/>
      <c r="F2014" s="2"/>
    </row>
    <row r="2015" spans="3:6" x14ac:dyDescent="0.25">
      <c r="C2015" s="2"/>
      <c r="F2015" s="2"/>
    </row>
    <row r="2016" spans="3:6" x14ac:dyDescent="0.25">
      <c r="C2016" s="2"/>
      <c r="F2016" s="2"/>
    </row>
    <row r="2017" spans="3:6" x14ac:dyDescent="0.25">
      <c r="C2017" s="2"/>
      <c r="F2017" s="2"/>
    </row>
    <row r="2018" spans="3:6" x14ac:dyDescent="0.25">
      <c r="C2018" s="2"/>
      <c r="F2018" s="2"/>
    </row>
    <row r="2019" spans="3:6" x14ac:dyDescent="0.25">
      <c r="C2019" s="2"/>
      <c r="F2019" s="2"/>
    </row>
    <row r="2020" spans="3:6" x14ac:dyDescent="0.25">
      <c r="C2020" s="2"/>
      <c r="F2020" s="2"/>
    </row>
    <row r="2021" spans="3:6" x14ac:dyDescent="0.25">
      <c r="C2021" s="2"/>
      <c r="F2021" s="2"/>
    </row>
    <row r="2022" spans="3:6" x14ac:dyDescent="0.25">
      <c r="C2022" s="2"/>
      <c r="F2022" s="2"/>
    </row>
    <row r="2023" spans="3:6" x14ac:dyDescent="0.25">
      <c r="C2023" s="2"/>
      <c r="F2023" s="2"/>
    </row>
    <row r="2024" spans="3:6" x14ac:dyDescent="0.25">
      <c r="C2024" s="2"/>
      <c r="F2024" s="2"/>
    </row>
    <row r="2025" spans="3:6" x14ac:dyDescent="0.25">
      <c r="C2025" s="2"/>
      <c r="F2025" s="2"/>
    </row>
    <row r="2026" spans="3:6" x14ac:dyDescent="0.25">
      <c r="C2026" s="2"/>
      <c r="F2026" s="2"/>
    </row>
    <row r="2027" spans="3:6" x14ac:dyDescent="0.25">
      <c r="C2027" s="2"/>
      <c r="F2027" s="2"/>
    </row>
    <row r="2028" spans="3:6" x14ac:dyDescent="0.25">
      <c r="C2028" s="2"/>
      <c r="F2028" s="2"/>
    </row>
    <row r="2029" spans="3:6" x14ac:dyDescent="0.25">
      <c r="C2029" s="2"/>
      <c r="F2029" s="2"/>
    </row>
    <row r="2030" spans="3:6" x14ac:dyDescent="0.25">
      <c r="C2030" s="2"/>
      <c r="F2030" s="2"/>
    </row>
    <row r="2031" spans="3:6" x14ac:dyDescent="0.25">
      <c r="C2031" s="2"/>
      <c r="F2031" s="2"/>
    </row>
    <row r="2032" spans="3:6" x14ac:dyDescent="0.25">
      <c r="C2032" s="2"/>
      <c r="F2032" s="2"/>
    </row>
    <row r="2033" spans="3:6" x14ac:dyDescent="0.25">
      <c r="C2033" s="2"/>
      <c r="F2033" s="2"/>
    </row>
    <row r="2034" spans="3:6" x14ac:dyDescent="0.25">
      <c r="C2034" s="2"/>
      <c r="F2034" s="2"/>
    </row>
    <row r="2035" spans="3:6" x14ac:dyDescent="0.25">
      <c r="C2035" s="2"/>
      <c r="F2035" s="2"/>
    </row>
    <row r="2036" spans="3:6" x14ac:dyDescent="0.25">
      <c r="C2036" s="2"/>
      <c r="F2036" s="2"/>
    </row>
    <row r="2037" spans="3:6" x14ac:dyDescent="0.25">
      <c r="C2037" s="2"/>
      <c r="F2037" s="2"/>
    </row>
    <row r="2038" spans="3:6" x14ac:dyDescent="0.25">
      <c r="C2038" s="2"/>
      <c r="F2038" s="2"/>
    </row>
    <row r="2039" spans="3:6" x14ac:dyDescent="0.25">
      <c r="C2039" s="2"/>
      <c r="F2039" s="2"/>
    </row>
    <row r="2040" spans="3:6" x14ac:dyDescent="0.25">
      <c r="C2040" s="2"/>
      <c r="F2040" s="2"/>
    </row>
    <row r="2041" spans="3:6" x14ac:dyDescent="0.25">
      <c r="C2041" s="2"/>
      <c r="F2041" s="2"/>
    </row>
    <row r="2042" spans="3:6" x14ac:dyDescent="0.25">
      <c r="C2042" s="2"/>
      <c r="F2042" s="2"/>
    </row>
    <row r="2043" spans="3:6" x14ac:dyDescent="0.25">
      <c r="C2043" s="2"/>
      <c r="F2043" s="2"/>
    </row>
    <row r="2044" spans="3:6" x14ac:dyDescent="0.25">
      <c r="C2044" s="2"/>
      <c r="F2044" s="2"/>
    </row>
    <row r="2045" spans="3:6" x14ac:dyDescent="0.25">
      <c r="C2045" s="2"/>
      <c r="F2045" s="2"/>
    </row>
    <row r="2046" spans="3:6" x14ac:dyDescent="0.25">
      <c r="C2046" s="2"/>
      <c r="F2046" s="2"/>
    </row>
    <row r="2047" spans="3:6" x14ac:dyDescent="0.25">
      <c r="C2047" s="2"/>
      <c r="F2047" s="2"/>
    </row>
    <row r="2048" spans="3:6" x14ac:dyDescent="0.25">
      <c r="C2048" s="2"/>
      <c r="F2048" s="2"/>
    </row>
    <row r="2049" spans="3:6" x14ac:dyDescent="0.25">
      <c r="C2049" s="2"/>
      <c r="F2049" s="2"/>
    </row>
    <row r="2050" spans="3:6" x14ac:dyDescent="0.25">
      <c r="C2050" s="2"/>
      <c r="F2050" s="2"/>
    </row>
    <row r="2051" spans="3:6" x14ac:dyDescent="0.25">
      <c r="C2051" s="2"/>
      <c r="F2051" s="2"/>
    </row>
    <row r="2052" spans="3:6" x14ac:dyDescent="0.25">
      <c r="C2052" s="2"/>
      <c r="F2052" s="2"/>
    </row>
    <row r="2053" spans="3:6" x14ac:dyDescent="0.25">
      <c r="C2053" s="2"/>
      <c r="F2053" s="2"/>
    </row>
    <row r="2054" spans="3:6" x14ac:dyDescent="0.25">
      <c r="C2054" s="2"/>
      <c r="F2054" s="2"/>
    </row>
    <row r="2055" spans="3:6" x14ac:dyDescent="0.25">
      <c r="C2055" s="2"/>
      <c r="F2055" s="2"/>
    </row>
    <row r="2056" spans="3:6" x14ac:dyDescent="0.25">
      <c r="C2056" s="2"/>
      <c r="F2056" s="2"/>
    </row>
    <row r="2057" spans="3:6" x14ac:dyDescent="0.25">
      <c r="C2057" s="2"/>
      <c r="F2057" s="2"/>
    </row>
    <row r="2058" spans="3:6" x14ac:dyDescent="0.25">
      <c r="C2058" s="2"/>
      <c r="F2058" s="2"/>
    </row>
    <row r="2059" spans="3:6" x14ac:dyDescent="0.25">
      <c r="C2059" s="2"/>
      <c r="F2059" s="2"/>
    </row>
    <row r="2060" spans="3:6" x14ac:dyDescent="0.25">
      <c r="C2060" s="2"/>
      <c r="F2060" s="2"/>
    </row>
    <row r="2061" spans="3:6" x14ac:dyDescent="0.25">
      <c r="C2061" s="2"/>
      <c r="F2061" s="2"/>
    </row>
    <row r="2062" spans="3:6" x14ac:dyDescent="0.25">
      <c r="C2062" s="2"/>
      <c r="F2062" s="2"/>
    </row>
    <row r="2063" spans="3:6" x14ac:dyDescent="0.25">
      <c r="C2063" s="2"/>
      <c r="F2063" s="2"/>
    </row>
    <row r="2064" spans="3:6" x14ac:dyDescent="0.25">
      <c r="C2064" s="2"/>
      <c r="F2064" s="2"/>
    </row>
    <row r="2065" spans="3:6" x14ac:dyDescent="0.25">
      <c r="C2065" s="2"/>
      <c r="F2065" s="2"/>
    </row>
    <row r="2066" spans="3:6" x14ac:dyDescent="0.25">
      <c r="C2066" s="2"/>
      <c r="F2066" s="2"/>
    </row>
    <row r="2067" spans="3:6" x14ac:dyDescent="0.25">
      <c r="C2067" s="2"/>
      <c r="F2067" s="2"/>
    </row>
    <row r="2068" spans="3:6" x14ac:dyDescent="0.25">
      <c r="C2068" s="2"/>
      <c r="F2068" s="2"/>
    </row>
    <row r="2069" spans="3:6" x14ac:dyDescent="0.25">
      <c r="C2069" s="2"/>
      <c r="F2069" s="2"/>
    </row>
    <row r="2070" spans="3:6" x14ac:dyDescent="0.25">
      <c r="C2070" s="2"/>
      <c r="F2070" s="2"/>
    </row>
    <row r="2071" spans="3:6" x14ac:dyDescent="0.25">
      <c r="C2071" s="2"/>
      <c r="F2071" s="2"/>
    </row>
    <row r="2072" spans="3:6" x14ac:dyDescent="0.25">
      <c r="C2072" s="2"/>
      <c r="F2072" s="2"/>
    </row>
    <row r="2073" spans="3:6" x14ac:dyDescent="0.25">
      <c r="C2073" s="2"/>
      <c r="F2073" s="2"/>
    </row>
    <row r="2074" spans="3:6" x14ac:dyDescent="0.25">
      <c r="C2074" s="2"/>
      <c r="F2074" s="2"/>
    </row>
    <row r="2075" spans="3:6" x14ac:dyDescent="0.25">
      <c r="C2075" s="2"/>
      <c r="F2075" s="2"/>
    </row>
    <row r="2076" spans="3:6" x14ac:dyDescent="0.25">
      <c r="C2076" s="2"/>
      <c r="F2076" s="2"/>
    </row>
    <row r="2077" spans="3:6" x14ac:dyDescent="0.25">
      <c r="C2077" s="2"/>
      <c r="F2077" s="2"/>
    </row>
    <row r="2078" spans="3:6" x14ac:dyDescent="0.25">
      <c r="C2078" s="2"/>
      <c r="F2078" s="2"/>
    </row>
    <row r="2079" spans="3:6" x14ac:dyDescent="0.25">
      <c r="C2079" s="2"/>
      <c r="F2079" s="2"/>
    </row>
    <row r="2080" spans="3:6" x14ac:dyDescent="0.25">
      <c r="C2080" s="2"/>
      <c r="F2080" s="2"/>
    </row>
    <row r="2081" spans="3:6" x14ac:dyDescent="0.25">
      <c r="C2081" s="2"/>
      <c r="F2081" s="2"/>
    </row>
    <row r="2082" spans="3:6" x14ac:dyDescent="0.25">
      <c r="C2082" s="2"/>
      <c r="F2082" s="2"/>
    </row>
    <row r="2083" spans="3:6" x14ac:dyDescent="0.25">
      <c r="C2083" s="2"/>
      <c r="F2083" s="2"/>
    </row>
    <row r="2084" spans="3:6" x14ac:dyDescent="0.25">
      <c r="C2084" s="2"/>
      <c r="F2084" s="2"/>
    </row>
    <row r="2085" spans="3:6" x14ac:dyDescent="0.25">
      <c r="C2085" s="2"/>
      <c r="F2085" s="2"/>
    </row>
    <row r="2086" spans="3:6" x14ac:dyDescent="0.25">
      <c r="C2086" s="2"/>
      <c r="F2086" s="2"/>
    </row>
    <row r="2087" spans="3:6" x14ac:dyDescent="0.25">
      <c r="C2087" s="2"/>
      <c r="F2087" s="2"/>
    </row>
    <row r="2088" spans="3:6" x14ac:dyDescent="0.25">
      <c r="C2088" s="2"/>
      <c r="F2088" s="2"/>
    </row>
    <row r="2089" spans="3:6" x14ac:dyDescent="0.25">
      <c r="C2089" s="2"/>
      <c r="F2089" s="2"/>
    </row>
    <row r="2090" spans="3:6" x14ac:dyDescent="0.25">
      <c r="C2090" s="2"/>
      <c r="F2090" s="2"/>
    </row>
    <row r="2091" spans="3:6" x14ac:dyDescent="0.25">
      <c r="C2091" s="2"/>
      <c r="F2091" s="2"/>
    </row>
    <row r="2092" spans="3:6" x14ac:dyDescent="0.25">
      <c r="C2092" s="2"/>
      <c r="F2092" s="2"/>
    </row>
    <row r="2093" spans="3:6" x14ac:dyDescent="0.25">
      <c r="C2093" s="2"/>
      <c r="F2093" s="2"/>
    </row>
    <row r="2094" spans="3:6" x14ac:dyDescent="0.25">
      <c r="C2094" s="2"/>
      <c r="F2094" s="2"/>
    </row>
    <row r="2095" spans="3:6" x14ac:dyDescent="0.25">
      <c r="C2095" s="2"/>
      <c r="F2095" s="2"/>
    </row>
    <row r="2096" spans="3:6" x14ac:dyDescent="0.25">
      <c r="C2096" s="2"/>
      <c r="F2096" s="2"/>
    </row>
    <row r="2097" spans="3:6" x14ac:dyDescent="0.25">
      <c r="C2097" s="2"/>
      <c r="F2097" s="2"/>
    </row>
    <row r="2098" spans="3:6" x14ac:dyDescent="0.25">
      <c r="C2098" s="2"/>
      <c r="F2098" s="2"/>
    </row>
    <row r="2099" spans="3:6" x14ac:dyDescent="0.25">
      <c r="C2099" s="2"/>
      <c r="F2099" s="2"/>
    </row>
    <row r="2100" spans="3:6" x14ac:dyDescent="0.25">
      <c r="C2100" s="2"/>
      <c r="F2100" s="2"/>
    </row>
    <row r="2101" spans="3:6" x14ac:dyDescent="0.25">
      <c r="C2101" s="2"/>
      <c r="F2101" s="2"/>
    </row>
    <row r="2102" spans="3:6" x14ac:dyDescent="0.25">
      <c r="C2102" s="2"/>
      <c r="F2102" s="2"/>
    </row>
    <row r="2103" spans="3:6" x14ac:dyDescent="0.25">
      <c r="C2103" s="2"/>
      <c r="F2103" s="2"/>
    </row>
    <row r="2104" spans="3:6" x14ac:dyDescent="0.25">
      <c r="C2104" s="2"/>
      <c r="F2104" s="2"/>
    </row>
    <row r="2105" spans="3:6" x14ac:dyDescent="0.25">
      <c r="C2105" s="2"/>
      <c r="F2105" s="2"/>
    </row>
    <row r="2106" spans="3:6" x14ac:dyDescent="0.25">
      <c r="C2106" s="2"/>
      <c r="F2106" s="2"/>
    </row>
    <row r="2107" spans="3:6" x14ac:dyDescent="0.25">
      <c r="C2107" s="2"/>
      <c r="F2107" s="2"/>
    </row>
    <row r="2108" spans="3:6" x14ac:dyDescent="0.25">
      <c r="C2108" s="2"/>
      <c r="F2108" s="2"/>
    </row>
    <row r="2109" spans="3:6" x14ac:dyDescent="0.25">
      <c r="C2109" s="2"/>
      <c r="F2109" s="2"/>
    </row>
    <row r="2110" spans="3:6" x14ac:dyDescent="0.25">
      <c r="C2110" s="2"/>
      <c r="F2110" s="2"/>
    </row>
    <row r="2111" spans="3:6" x14ac:dyDescent="0.25">
      <c r="C2111" s="2"/>
      <c r="F2111" s="2"/>
    </row>
    <row r="2112" spans="3:6" x14ac:dyDescent="0.25">
      <c r="C2112" s="2"/>
      <c r="F2112" s="2"/>
    </row>
    <row r="2113" spans="3:6" x14ac:dyDescent="0.25">
      <c r="C2113" s="2"/>
      <c r="F2113" s="2"/>
    </row>
    <row r="2114" spans="3:6" x14ac:dyDescent="0.25">
      <c r="C2114" s="2"/>
      <c r="F2114" s="2"/>
    </row>
    <row r="2115" spans="3:6" x14ac:dyDescent="0.25">
      <c r="C2115" s="2"/>
      <c r="F2115" s="2"/>
    </row>
    <row r="2116" spans="3:6" x14ac:dyDescent="0.25">
      <c r="C2116" s="2"/>
      <c r="F2116" s="2"/>
    </row>
    <row r="2117" spans="3:6" x14ac:dyDescent="0.25">
      <c r="C2117" s="2"/>
      <c r="F2117" s="2"/>
    </row>
    <row r="2118" spans="3:6" x14ac:dyDescent="0.25">
      <c r="C2118" s="2"/>
      <c r="F2118" s="2"/>
    </row>
    <row r="2119" spans="3:6" x14ac:dyDescent="0.25">
      <c r="C2119" s="2"/>
      <c r="F2119" s="2"/>
    </row>
    <row r="2120" spans="3:6" x14ac:dyDescent="0.25">
      <c r="C2120" s="2"/>
      <c r="F2120" s="2"/>
    </row>
    <row r="2121" spans="3:6" x14ac:dyDescent="0.25">
      <c r="C2121" s="2"/>
      <c r="F2121" s="2"/>
    </row>
    <row r="2122" spans="3:6" x14ac:dyDescent="0.25">
      <c r="C2122" s="2"/>
      <c r="F2122" s="2"/>
    </row>
    <row r="2123" spans="3:6" x14ac:dyDescent="0.25">
      <c r="C2123" s="2"/>
      <c r="F2123" s="2"/>
    </row>
    <row r="2124" spans="3:6" x14ac:dyDescent="0.25">
      <c r="C2124" s="2"/>
      <c r="F2124" s="2"/>
    </row>
    <row r="2125" spans="3:6" x14ac:dyDescent="0.25">
      <c r="C2125" s="2"/>
      <c r="F2125" s="2"/>
    </row>
    <row r="2126" spans="3:6" x14ac:dyDescent="0.25">
      <c r="C2126" s="2"/>
      <c r="F2126" s="2"/>
    </row>
    <row r="2127" spans="3:6" x14ac:dyDescent="0.25">
      <c r="C2127" s="2"/>
      <c r="F2127" s="2"/>
    </row>
    <row r="2128" spans="3:6" x14ac:dyDescent="0.25">
      <c r="C2128" s="2"/>
      <c r="F2128" s="2"/>
    </row>
    <row r="2129" spans="3:6" x14ac:dyDescent="0.25">
      <c r="C2129" s="2"/>
      <c r="F2129" s="2"/>
    </row>
    <row r="2130" spans="3:6" x14ac:dyDescent="0.25">
      <c r="C2130" s="2"/>
      <c r="F2130" s="2"/>
    </row>
    <row r="2131" spans="3:6" x14ac:dyDescent="0.25">
      <c r="C2131" s="2"/>
      <c r="F2131" s="2"/>
    </row>
    <row r="2132" spans="3:6" x14ac:dyDescent="0.25">
      <c r="C2132" s="2"/>
      <c r="F2132" s="2"/>
    </row>
    <row r="2133" spans="3:6" x14ac:dyDescent="0.25">
      <c r="C2133" s="2"/>
      <c r="F2133" s="2"/>
    </row>
    <row r="2134" spans="3:6" x14ac:dyDescent="0.25">
      <c r="C2134" s="2"/>
      <c r="F2134" s="2"/>
    </row>
    <row r="2135" spans="3:6" x14ac:dyDescent="0.25">
      <c r="C2135" s="2"/>
      <c r="F2135" s="2"/>
    </row>
    <row r="2136" spans="3:6" x14ac:dyDescent="0.25">
      <c r="C2136" s="2"/>
      <c r="F2136" s="2"/>
    </row>
    <row r="2137" spans="3:6" x14ac:dyDescent="0.25">
      <c r="C2137" s="2"/>
      <c r="F2137" s="2"/>
    </row>
    <row r="2138" spans="3:6" x14ac:dyDescent="0.25">
      <c r="C2138" s="2"/>
      <c r="F2138" s="2"/>
    </row>
    <row r="2139" spans="3:6" x14ac:dyDescent="0.25">
      <c r="C2139" s="2"/>
      <c r="F2139" s="2"/>
    </row>
    <row r="2140" spans="3:6" x14ac:dyDescent="0.25">
      <c r="C2140" s="2"/>
      <c r="F2140" s="2"/>
    </row>
    <row r="2141" spans="3:6" x14ac:dyDescent="0.25">
      <c r="C2141" s="2"/>
      <c r="F2141" s="2"/>
    </row>
    <row r="2142" spans="3:6" x14ac:dyDescent="0.25">
      <c r="C2142" s="2"/>
      <c r="F2142" s="2"/>
    </row>
    <row r="2143" spans="3:6" x14ac:dyDescent="0.25">
      <c r="C2143" s="2"/>
      <c r="F2143" s="2"/>
    </row>
    <row r="2144" spans="3:6" x14ac:dyDescent="0.25">
      <c r="C2144" s="2"/>
      <c r="F2144" s="2"/>
    </row>
    <row r="2145" spans="3:6" x14ac:dyDescent="0.25">
      <c r="C2145" s="2"/>
      <c r="F2145" s="2"/>
    </row>
    <row r="2146" spans="3:6" x14ac:dyDescent="0.25">
      <c r="C2146" s="2"/>
      <c r="F2146" s="2"/>
    </row>
    <row r="2147" spans="3:6" x14ac:dyDescent="0.25">
      <c r="C2147" s="2"/>
      <c r="F2147" s="2"/>
    </row>
    <row r="2148" spans="3:6" x14ac:dyDescent="0.25">
      <c r="C2148" s="2"/>
      <c r="F2148" s="2"/>
    </row>
    <row r="2149" spans="3:6" x14ac:dyDescent="0.25">
      <c r="C2149" s="2"/>
      <c r="F2149" s="2"/>
    </row>
    <row r="2150" spans="3:6" x14ac:dyDescent="0.25">
      <c r="C2150" s="2"/>
      <c r="F2150" s="2"/>
    </row>
    <row r="2151" spans="3:6" x14ac:dyDescent="0.25">
      <c r="C2151" s="2"/>
      <c r="F2151" s="2"/>
    </row>
    <row r="2152" spans="3:6" x14ac:dyDescent="0.25">
      <c r="C2152" s="2"/>
      <c r="F2152" s="2"/>
    </row>
    <row r="2153" spans="3:6" x14ac:dyDescent="0.25">
      <c r="C2153" s="2"/>
      <c r="F2153" s="2"/>
    </row>
    <row r="2154" spans="3:6" x14ac:dyDescent="0.25">
      <c r="C2154" s="2"/>
      <c r="F2154" s="2"/>
    </row>
    <row r="2155" spans="3:6" x14ac:dyDescent="0.25">
      <c r="C2155" s="2"/>
      <c r="F2155" s="2"/>
    </row>
    <row r="2156" spans="3:6" x14ac:dyDescent="0.25">
      <c r="C2156" s="2"/>
      <c r="F2156" s="2"/>
    </row>
    <row r="2157" spans="3:6" x14ac:dyDescent="0.25">
      <c r="C2157" s="2"/>
      <c r="F2157" s="2"/>
    </row>
    <row r="2158" spans="3:6" x14ac:dyDescent="0.25">
      <c r="C2158" s="2"/>
      <c r="F2158" s="2"/>
    </row>
    <row r="2159" spans="3:6" x14ac:dyDescent="0.25">
      <c r="C2159" s="2"/>
      <c r="F2159" s="2"/>
    </row>
    <row r="2160" spans="3:6" x14ac:dyDescent="0.25">
      <c r="C2160" s="2"/>
      <c r="F2160" s="2"/>
    </row>
    <row r="2161" spans="3:6" x14ac:dyDescent="0.25">
      <c r="C2161" s="2"/>
      <c r="F2161" s="2"/>
    </row>
    <row r="2162" spans="3:6" x14ac:dyDescent="0.25">
      <c r="C2162" s="2"/>
      <c r="F2162" s="2"/>
    </row>
    <row r="2163" spans="3:6" x14ac:dyDescent="0.25">
      <c r="C2163" s="2"/>
      <c r="F2163" s="2"/>
    </row>
    <row r="2164" spans="3:6" x14ac:dyDescent="0.25">
      <c r="C2164" s="2"/>
      <c r="F2164" s="2"/>
    </row>
    <row r="2165" spans="3:6" x14ac:dyDescent="0.25">
      <c r="C2165" s="2"/>
      <c r="F2165" s="2"/>
    </row>
    <row r="2166" spans="3:6" x14ac:dyDescent="0.25">
      <c r="C2166" s="2"/>
      <c r="F2166" s="2"/>
    </row>
    <row r="2167" spans="3:6" x14ac:dyDescent="0.25">
      <c r="C2167" s="2"/>
      <c r="F2167" s="2"/>
    </row>
    <row r="2168" spans="3:6" x14ac:dyDescent="0.25">
      <c r="C2168" s="2"/>
      <c r="F2168" s="2"/>
    </row>
    <row r="2169" spans="3:6" x14ac:dyDescent="0.25">
      <c r="C2169" s="2"/>
      <c r="F2169" s="2"/>
    </row>
    <row r="2170" spans="3:6" x14ac:dyDescent="0.25">
      <c r="C2170" s="2"/>
      <c r="F2170" s="2"/>
    </row>
    <row r="2171" spans="3:6" x14ac:dyDescent="0.25">
      <c r="C2171" s="2"/>
      <c r="F2171" s="2"/>
    </row>
    <row r="2172" spans="3:6" x14ac:dyDescent="0.25">
      <c r="C2172" s="2"/>
      <c r="F2172" s="2"/>
    </row>
    <row r="2173" spans="3:6" x14ac:dyDescent="0.25">
      <c r="C2173" s="2"/>
      <c r="F2173" s="2"/>
    </row>
    <row r="2174" spans="3:6" x14ac:dyDescent="0.25">
      <c r="C2174" s="2"/>
      <c r="F2174" s="2"/>
    </row>
    <row r="2175" spans="3:6" x14ac:dyDescent="0.25">
      <c r="C2175" s="2"/>
      <c r="F2175" s="2"/>
    </row>
    <row r="2176" spans="3:6" x14ac:dyDescent="0.25">
      <c r="C2176" s="2"/>
      <c r="F2176" s="2"/>
    </row>
    <row r="2177" spans="3:6" x14ac:dyDescent="0.25">
      <c r="C2177" s="2"/>
      <c r="F2177" s="2"/>
    </row>
    <row r="2178" spans="3:6" x14ac:dyDescent="0.25">
      <c r="C2178" s="2"/>
      <c r="F2178" s="2"/>
    </row>
    <row r="2179" spans="3:6" x14ac:dyDescent="0.25">
      <c r="C2179" s="2"/>
      <c r="F2179" s="2"/>
    </row>
    <row r="2180" spans="3:6" x14ac:dyDescent="0.25">
      <c r="C2180" s="2"/>
      <c r="F2180" s="2"/>
    </row>
    <row r="2181" spans="3:6" x14ac:dyDescent="0.25">
      <c r="C2181" s="2"/>
      <c r="F2181" s="2"/>
    </row>
    <row r="2182" spans="3:6" x14ac:dyDescent="0.25">
      <c r="C2182" s="2"/>
      <c r="F2182" s="2"/>
    </row>
    <row r="2183" spans="3:6" x14ac:dyDescent="0.25">
      <c r="C2183" s="2"/>
      <c r="F2183" s="2"/>
    </row>
    <row r="2184" spans="3:6" x14ac:dyDescent="0.25">
      <c r="C2184" s="2"/>
      <c r="F2184" s="2"/>
    </row>
    <row r="2185" spans="3:6" x14ac:dyDescent="0.25">
      <c r="C2185" s="2"/>
      <c r="F2185" s="2"/>
    </row>
    <row r="2186" spans="3:6" x14ac:dyDescent="0.25">
      <c r="C2186" s="2"/>
      <c r="F2186" s="2"/>
    </row>
    <row r="2187" spans="3:6" x14ac:dyDescent="0.25">
      <c r="C2187" s="2"/>
      <c r="F2187" s="2"/>
    </row>
    <row r="2188" spans="3:6" x14ac:dyDescent="0.25">
      <c r="C2188" s="2"/>
      <c r="F2188" s="2"/>
    </row>
    <row r="2189" spans="3:6" x14ac:dyDescent="0.25">
      <c r="C2189" s="2"/>
      <c r="F2189" s="2"/>
    </row>
    <row r="2190" spans="3:6" x14ac:dyDescent="0.25">
      <c r="C2190" s="2"/>
      <c r="F2190" s="2"/>
    </row>
    <row r="2191" spans="3:6" x14ac:dyDescent="0.25">
      <c r="C2191" s="2"/>
      <c r="F2191" s="2"/>
    </row>
    <row r="2192" spans="3:6" x14ac:dyDescent="0.25">
      <c r="C2192" s="2"/>
      <c r="F2192" s="2"/>
    </row>
    <row r="2193" spans="3:6" x14ac:dyDescent="0.25">
      <c r="C2193" s="2"/>
      <c r="F2193" s="2"/>
    </row>
    <row r="2194" spans="3:6" x14ac:dyDescent="0.25">
      <c r="C2194" s="2"/>
      <c r="F2194" s="2"/>
    </row>
    <row r="2195" spans="3:6" x14ac:dyDescent="0.25">
      <c r="C2195" s="2"/>
      <c r="F2195" s="2"/>
    </row>
    <row r="2196" spans="3:6" x14ac:dyDescent="0.25">
      <c r="C2196" s="2"/>
      <c r="F2196" s="2"/>
    </row>
    <row r="2197" spans="3:6" x14ac:dyDescent="0.25">
      <c r="C2197" s="2"/>
      <c r="F2197" s="2"/>
    </row>
    <row r="2198" spans="3:6" x14ac:dyDescent="0.25">
      <c r="C2198" s="2"/>
      <c r="F2198" s="2"/>
    </row>
    <row r="2199" spans="3:6" x14ac:dyDescent="0.25">
      <c r="C2199" s="2"/>
      <c r="F2199" s="2"/>
    </row>
    <row r="2200" spans="3:6" x14ac:dyDescent="0.25">
      <c r="C2200" s="2"/>
      <c r="F2200" s="2"/>
    </row>
    <row r="2201" spans="3:6" x14ac:dyDescent="0.25">
      <c r="C2201" s="2"/>
      <c r="F2201" s="2"/>
    </row>
    <row r="2202" spans="3:6" x14ac:dyDescent="0.25">
      <c r="C2202" s="2"/>
      <c r="F2202" s="2"/>
    </row>
    <row r="2203" spans="3:6" x14ac:dyDescent="0.25">
      <c r="C2203" s="2"/>
      <c r="F2203" s="2"/>
    </row>
    <row r="2204" spans="3:6" x14ac:dyDescent="0.25">
      <c r="C2204" s="2"/>
      <c r="F2204" s="2"/>
    </row>
    <row r="2205" spans="3:6" x14ac:dyDescent="0.25">
      <c r="C2205" s="2"/>
      <c r="F2205" s="2"/>
    </row>
    <row r="2206" spans="3:6" x14ac:dyDescent="0.25">
      <c r="C2206" s="2"/>
      <c r="F2206" s="2"/>
    </row>
    <row r="2207" spans="3:6" x14ac:dyDescent="0.25">
      <c r="C2207" s="2"/>
      <c r="F2207" s="2"/>
    </row>
    <row r="2208" spans="3:6" x14ac:dyDescent="0.25">
      <c r="C2208" s="2"/>
      <c r="F2208" s="2"/>
    </row>
    <row r="2209" spans="3:6" x14ac:dyDescent="0.25">
      <c r="C2209" s="2"/>
      <c r="F2209" s="2"/>
    </row>
    <row r="2210" spans="3:6" x14ac:dyDescent="0.25">
      <c r="C2210" s="2"/>
      <c r="F2210" s="2"/>
    </row>
    <row r="2211" spans="3:6" x14ac:dyDescent="0.25">
      <c r="C2211" s="2"/>
      <c r="F2211" s="2"/>
    </row>
    <row r="2212" spans="3:6" x14ac:dyDescent="0.25">
      <c r="C2212" s="2"/>
      <c r="F2212" s="2"/>
    </row>
    <row r="2213" spans="3:6" x14ac:dyDescent="0.25">
      <c r="C2213" s="2"/>
      <c r="F2213" s="2"/>
    </row>
    <row r="2214" spans="3:6" x14ac:dyDescent="0.25">
      <c r="C2214" s="2"/>
      <c r="F2214" s="2"/>
    </row>
    <row r="2215" spans="3:6" x14ac:dyDescent="0.25">
      <c r="C2215" s="2"/>
      <c r="F2215" s="2"/>
    </row>
    <row r="2216" spans="3:6" x14ac:dyDescent="0.25">
      <c r="C2216" s="2"/>
      <c r="F2216" s="2"/>
    </row>
    <row r="2217" spans="3:6" x14ac:dyDescent="0.25">
      <c r="C2217" s="2"/>
      <c r="F2217" s="2"/>
    </row>
    <row r="2218" spans="3:6" x14ac:dyDescent="0.25">
      <c r="C2218" s="2"/>
      <c r="F2218" s="2"/>
    </row>
    <row r="2219" spans="3:6" x14ac:dyDescent="0.25">
      <c r="C2219" s="2"/>
      <c r="F2219" s="2"/>
    </row>
    <row r="2220" spans="3:6" x14ac:dyDescent="0.25">
      <c r="C2220" s="2"/>
      <c r="F2220" s="2"/>
    </row>
    <row r="2221" spans="3:6" x14ac:dyDescent="0.25">
      <c r="C2221" s="2"/>
      <c r="F2221" s="2"/>
    </row>
    <row r="2222" spans="3:6" x14ac:dyDescent="0.25">
      <c r="C2222" s="2"/>
      <c r="F2222" s="2"/>
    </row>
    <row r="2223" spans="3:6" x14ac:dyDescent="0.25">
      <c r="C2223" s="2"/>
      <c r="F2223" s="2"/>
    </row>
    <row r="2224" spans="3:6" x14ac:dyDescent="0.25">
      <c r="C2224" s="2"/>
      <c r="F2224" s="2"/>
    </row>
    <row r="2225" spans="3:6" x14ac:dyDescent="0.25">
      <c r="C2225" s="2"/>
      <c r="F2225" s="2"/>
    </row>
    <row r="2226" spans="3:6" x14ac:dyDescent="0.25">
      <c r="C2226" s="2"/>
      <c r="F2226" s="2"/>
    </row>
    <row r="2227" spans="3:6" x14ac:dyDescent="0.25">
      <c r="C2227" s="2"/>
      <c r="F2227" s="2"/>
    </row>
    <row r="2228" spans="3:6" x14ac:dyDescent="0.25">
      <c r="C2228" s="2"/>
      <c r="F2228" s="2"/>
    </row>
    <row r="2229" spans="3:6" x14ac:dyDescent="0.25">
      <c r="C2229" s="2"/>
      <c r="F2229" s="2"/>
    </row>
    <row r="2230" spans="3:6" x14ac:dyDescent="0.25">
      <c r="C2230" s="2"/>
      <c r="F2230" s="2"/>
    </row>
    <row r="2231" spans="3:6" x14ac:dyDescent="0.25">
      <c r="C2231" s="2"/>
      <c r="F2231" s="2"/>
    </row>
    <row r="2232" spans="3:6" x14ac:dyDescent="0.25">
      <c r="C2232" s="2"/>
      <c r="F2232" s="2"/>
    </row>
    <row r="2233" spans="3:6" x14ac:dyDescent="0.25">
      <c r="C2233" s="2"/>
      <c r="F2233" s="2"/>
    </row>
    <row r="2234" spans="3:6" x14ac:dyDescent="0.25">
      <c r="C2234" s="2"/>
      <c r="F2234" s="2"/>
    </row>
    <row r="2235" spans="3:6" x14ac:dyDescent="0.25">
      <c r="C2235" s="2"/>
      <c r="F2235" s="2"/>
    </row>
    <row r="2236" spans="3:6" x14ac:dyDescent="0.25">
      <c r="C2236" s="2"/>
      <c r="F2236" s="2"/>
    </row>
    <row r="2237" spans="3:6" x14ac:dyDescent="0.25">
      <c r="C2237" s="2"/>
      <c r="F2237" s="2"/>
    </row>
    <row r="2238" spans="3:6" x14ac:dyDescent="0.25">
      <c r="C2238" s="2"/>
      <c r="F2238" s="2"/>
    </row>
    <row r="2239" spans="3:6" x14ac:dyDescent="0.25">
      <c r="C2239" s="2"/>
      <c r="F2239" s="2"/>
    </row>
    <row r="2240" spans="3:6" x14ac:dyDescent="0.25">
      <c r="C2240" s="2"/>
      <c r="F2240" s="2"/>
    </row>
    <row r="2241" spans="3:6" x14ac:dyDescent="0.25">
      <c r="C2241" s="2"/>
      <c r="F2241" s="2"/>
    </row>
    <row r="2242" spans="3:6" x14ac:dyDescent="0.25">
      <c r="C2242" s="2"/>
      <c r="F2242" s="2"/>
    </row>
    <row r="2243" spans="3:6" x14ac:dyDescent="0.25">
      <c r="C2243" s="2"/>
      <c r="F2243" s="2"/>
    </row>
    <row r="2244" spans="3:6" x14ac:dyDescent="0.25">
      <c r="C2244" s="2"/>
      <c r="F2244" s="2"/>
    </row>
    <row r="2245" spans="3:6" x14ac:dyDescent="0.25">
      <c r="C2245" s="2"/>
      <c r="F2245" s="2"/>
    </row>
    <row r="2246" spans="3:6" x14ac:dyDescent="0.25">
      <c r="C2246" s="2"/>
      <c r="F2246" s="2"/>
    </row>
    <row r="2247" spans="3:6" x14ac:dyDescent="0.25">
      <c r="C2247" s="2"/>
      <c r="F2247" s="2"/>
    </row>
    <row r="2248" spans="3:6" x14ac:dyDescent="0.25">
      <c r="C2248" s="2"/>
      <c r="F2248" s="2"/>
    </row>
    <row r="2249" spans="3:6" x14ac:dyDescent="0.25">
      <c r="C2249" s="2"/>
      <c r="F2249" s="2"/>
    </row>
    <row r="2250" spans="3:6" x14ac:dyDescent="0.25">
      <c r="C2250" s="2"/>
      <c r="F2250" s="2"/>
    </row>
    <row r="2251" spans="3:6" x14ac:dyDescent="0.25">
      <c r="C2251" s="2"/>
      <c r="F2251" s="2"/>
    </row>
    <row r="2252" spans="3:6" x14ac:dyDescent="0.25">
      <c r="C2252" s="2"/>
      <c r="F2252" s="2"/>
    </row>
    <row r="2253" spans="3:6" x14ac:dyDescent="0.25">
      <c r="C2253" s="2"/>
      <c r="F2253" s="2"/>
    </row>
    <row r="2254" spans="3:6" x14ac:dyDescent="0.25">
      <c r="C2254" s="2"/>
      <c r="F2254" s="2"/>
    </row>
    <row r="2255" spans="3:6" x14ac:dyDescent="0.25">
      <c r="C2255" s="2"/>
      <c r="F2255" s="2"/>
    </row>
    <row r="2256" spans="3:6" x14ac:dyDescent="0.25">
      <c r="C2256" s="2"/>
      <c r="F2256" s="2"/>
    </row>
    <row r="2257" spans="3:6" x14ac:dyDescent="0.25">
      <c r="C2257" s="2"/>
      <c r="F2257" s="2"/>
    </row>
    <row r="2258" spans="3:6" x14ac:dyDescent="0.25">
      <c r="C2258" s="2"/>
      <c r="F2258" s="2"/>
    </row>
    <row r="2259" spans="3:6" x14ac:dyDescent="0.25">
      <c r="C2259" s="2"/>
      <c r="F2259" s="2"/>
    </row>
    <row r="2260" spans="3:6" x14ac:dyDescent="0.25">
      <c r="C2260" s="2"/>
      <c r="F2260" s="2"/>
    </row>
    <row r="2261" spans="3:6" x14ac:dyDescent="0.25">
      <c r="C2261" s="2"/>
      <c r="F2261" s="2"/>
    </row>
    <row r="2262" spans="3:6" x14ac:dyDescent="0.25">
      <c r="C2262" s="2"/>
      <c r="F2262" s="2"/>
    </row>
    <row r="2263" spans="3:6" x14ac:dyDescent="0.25">
      <c r="C2263" s="2"/>
      <c r="F2263" s="2"/>
    </row>
    <row r="2264" spans="3:6" x14ac:dyDescent="0.25">
      <c r="C2264" s="2"/>
      <c r="F2264" s="2"/>
    </row>
    <row r="2265" spans="3:6" x14ac:dyDescent="0.25">
      <c r="C2265" s="2"/>
      <c r="F2265" s="2"/>
    </row>
    <row r="2266" spans="3:6" x14ac:dyDescent="0.25">
      <c r="C2266" s="2"/>
      <c r="F2266" s="2"/>
    </row>
    <row r="2267" spans="3:6" x14ac:dyDescent="0.25">
      <c r="C2267" s="2"/>
      <c r="F2267" s="2"/>
    </row>
    <row r="2268" spans="3:6" x14ac:dyDescent="0.25">
      <c r="C2268" s="2"/>
      <c r="F2268" s="2"/>
    </row>
    <row r="2269" spans="3:6" x14ac:dyDescent="0.25">
      <c r="C2269" s="2"/>
      <c r="F2269" s="2"/>
    </row>
    <row r="2270" spans="3:6" x14ac:dyDescent="0.25">
      <c r="C2270" s="2"/>
      <c r="F2270" s="2"/>
    </row>
    <row r="2271" spans="3:6" x14ac:dyDescent="0.25">
      <c r="C2271" s="2"/>
      <c r="F2271" s="2"/>
    </row>
    <row r="2272" spans="3:6" x14ac:dyDescent="0.25">
      <c r="C2272" s="2"/>
      <c r="F2272" s="2"/>
    </row>
    <row r="2273" spans="3:6" x14ac:dyDescent="0.25">
      <c r="C2273" s="2"/>
      <c r="F2273" s="2"/>
    </row>
    <row r="2274" spans="3:6" x14ac:dyDescent="0.25">
      <c r="C2274" s="2"/>
      <c r="F2274" s="2"/>
    </row>
    <row r="2275" spans="3:6" x14ac:dyDescent="0.25">
      <c r="C2275" s="2"/>
      <c r="F2275" s="2"/>
    </row>
    <row r="2276" spans="3:6" x14ac:dyDescent="0.25">
      <c r="C2276" s="2"/>
      <c r="F2276" s="2"/>
    </row>
    <row r="2277" spans="3:6" x14ac:dyDescent="0.25">
      <c r="C2277" s="2"/>
      <c r="F2277" s="2"/>
    </row>
    <row r="2278" spans="3:6" x14ac:dyDescent="0.25">
      <c r="C2278" s="2"/>
      <c r="F2278" s="2"/>
    </row>
    <row r="2279" spans="3:6" x14ac:dyDescent="0.25">
      <c r="C2279" s="2"/>
      <c r="F2279" s="2"/>
    </row>
    <row r="2280" spans="3:6" x14ac:dyDescent="0.25">
      <c r="C2280" s="2"/>
      <c r="F2280" s="2"/>
    </row>
    <row r="2281" spans="3:6" x14ac:dyDescent="0.25">
      <c r="C2281" s="2"/>
      <c r="F2281" s="2"/>
    </row>
    <row r="2282" spans="3:6" x14ac:dyDescent="0.25">
      <c r="C2282" s="2"/>
      <c r="F2282" s="2"/>
    </row>
    <row r="2283" spans="3:6" x14ac:dyDescent="0.25">
      <c r="C2283" s="2"/>
      <c r="F2283" s="2"/>
    </row>
    <row r="2284" spans="3:6" x14ac:dyDescent="0.25">
      <c r="C2284" s="2"/>
      <c r="F2284" s="2"/>
    </row>
    <row r="2285" spans="3:6" x14ac:dyDescent="0.25">
      <c r="C2285" s="2"/>
      <c r="F2285" s="2"/>
    </row>
    <row r="2286" spans="3:6" x14ac:dyDescent="0.25">
      <c r="C2286" s="2"/>
      <c r="F2286" s="2"/>
    </row>
    <row r="2287" spans="3:6" x14ac:dyDescent="0.25">
      <c r="C2287" s="2"/>
      <c r="F2287" s="2"/>
    </row>
    <row r="2288" spans="3:6" x14ac:dyDescent="0.25">
      <c r="C2288" s="2"/>
      <c r="F2288" s="2"/>
    </row>
    <row r="2289" spans="3:6" x14ac:dyDescent="0.25">
      <c r="C2289" s="2"/>
      <c r="F2289" s="2"/>
    </row>
    <row r="2290" spans="3:6" x14ac:dyDescent="0.25">
      <c r="C2290" s="2"/>
      <c r="F2290" s="2"/>
    </row>
    <row r="2291" spans="3:6" x14ac:dyDescent="0.25">
      <c r="C2291" s="2"/>
      <c r="F2291" s="2"/>
    </row>
    <row r="2292" spans="3:6" x14ac:dyDescent="0.25">
      <c r="C2292" s="2"/>
      <c r="F2292" s="2"/>
    </row>
    <row r="2293" spans="3:6" x14ac:dyDescent="0.25">
      <c r="C2293" s="2"/>
      <c r="F2293" s="2"/>
    </row>
    <row r="2294" spans="3:6" x14ac:dyDescent="0.25">
      <c r="C2294" s="2"/>
      <c r="F2294" s="2"/>
    </row>
    <row r="2295" spans="3:6" x14ac:dyDescent="0.25">
      <c r="C2295" s="2"/>
      <c r="F2295" s="2"/>
    </row>
    <row r="2296" spans="3:6" x14ac:dyDescent="0.25">
      <c r="C2296" s="2"/>
      <c r="F2296" s="2"/>
    </row>
    <row r="2297" spans="3:6" x14ac:dyDescent="0.25">
      <c r="C2297" s="2"/>
      <c r="F2297" s="2"/>
    </row>
    <row r="2298" spans="3:6" x14ac:dyDescent="0.25">
      <c r="C2298" s="2"/>
      <c r="F2298" s="2"/>
    </row>
    <row r="2299" spans="3:6" x14ac:dyDescent="0.25">
      <c r="C2299" s="2"/>
      <c r="F2299" s="2"/>
    </row>
    <row r="2300" spans="3:6" x14ac:dyDescent="0.25">
      <c r="C2300" s="2"/>
      <c r="F2300" s="2"/>
    </row>
    <row r="2301" spans="3:6" x14ac:dyDescent="0.25">
      <c r="C2301" s="2"/>
      <c r="F2301" s="2"/>
    </row>
    <row r="2302" spans="3:6" x14ac:dyDescent="0.25">
      <c r="C2302" s="2"/>
      <c r="F2302" s="2"/>
    </row>
    <row r="2303" spans="3:6" x14ac:dyDescent="0.25">
      <c r="C2303" s="2"/>
      <c r="F2303" s="2"/>
    </row>
    <row r="2304" spans="3:6" x14ac:dyDescent="0.25">
      <c r="C2304" s="2"/>
      <c r="F2304" s="2"/>
    </row>
    <row r="2305" spans="3:6" x14ac:dyDescent="0.25">
      <c r="C2305" s="2"/>
      <c r="F2305" s="2"/>
    </row>
    <row r="2306" spans="3:6" x14ac:dyDescent="0.25">
      <c r="C2306" s="2"/>
      <c r="F2306" s="2"/>
    </row>
    <row r="2307" spans="3:6" x14ac:dyDescent="0.25">
      <c r="C2307" s="2"/>
      <c r="F2307" s="2"/>
    </row>
    <row r="2308" spans="3:6" x14ac:dyDescent="0.25">
      <c r="C2308" s="2"/>
      <c r="F2308" s="2"/>
    </row>
    <row r="2309" spans="3:6" x14ac:dyDescent="0.25">
      <c r="C2309" s="2"/>
      <c r="F2309" s="2"/>
    </row>
    <row r="2310" spans="3:6" x14ac:dyDescent="0.25">
      <c r="C2310" s="2"/>
      <c r="F2310" s="2"/>
    </row>
    <row r="2311" spans="3:6" x14ac:dyDescent="0.25">
      <c r="C2311" s="2"/>
      <c r="F2311" s="2"/>
    </row>
    <row r="2312" spans="3:6" x14ac:dyDescent="0.25">
      <c r="C2312" s="2"/>
      <c r="F2312" s="2"/>
    </row>
    <row r="2313" spans="3:6" x14ac:dyDescent="0.25">
      <c r="C2313" s="2"/>
      <c r="F2313" s="2"/>
    </row>
    <row r="2314" spans="3:6" x14ac:dyDescent="0.25">
      <c r="C2314" s="2"/>
      <c r="F2314" s="2"/>
    </row>
    <row r="2315" spans="3:6" x14ac:dyDescent="0.25">
      <c r="C2315" s="2"/>
      <c r="F2315" s="2"/>
    </row>
    <row r="2316" spans="3:6" x14ac:dyDescent="0.25">
      <c r="C2316" s="2"/>
      <c r="F2316" s="2"/>
    </row>
    <row r="2317" spans="3:6" x14ac:dyDescent="0.25">
      <c r="C2317" s="2"/>
      <c r="F2317" s="2"/>
    </row>
    <row r="2318" spans="3:6" x14ac:dyDescent="0.25">
      <c r="C2318" s="2"/>
      <c r="F2318" s="2"/>
    </row>
    <row r="2319" spans="3:6" x14ac:dyDescent="0.25">
      <c r="C2319" s="2"/>
      <c r="F2319" s="2"/>
    </row>
    <row r="2320" spans="3:6" x14ac:dyDescent="0.25">
      <c r="C2320" s="2"/>
      <c r="F2320" s="2"/>
    </row>
    <row r="2321" spans="3:6" x14ac:dyDescent="0.25">
      <c r="C2321" s="2"/>
      <c r="F2321" s="2"/>
    </row>
    <row r="2322" spans="3:6" x14ac:dyDescent="0.25">
      <c r="C2322" s="2"/>
      <c r="F2322" s="2"/>
    </row>
    <row r="2323" spans="3:6" x14ac:dyDescent="0.25">
      <c r="C2323" s="2"/>
      <c r="F2323" s="2"/>
    </row>
    <row r="2324" spans="3:6" x14ac:dyDescent="0.25">
      <c r="C2324" s="2"/>
      <c r="F2324" s="2"/>
    </row>
    <row r="2325" spans="3:6" x14ac:dyDescent="0.25">
      <c r="C2325" s="2"/>
      <c r="F2325" s="2"/>
    </row>
    <row r="2326" spans="3:6" x14ac:dyDescent="0.25">
      <c r="C2326" s="2"/>
      <c r="F2326" s="2"/>
    </row>
    <row r="2327" spans="3:6" x14ac:dyDescent="0.25">
      <c r="C2327" s="2"/>
      <c r="F2327" s="2"/>
    </row>
    <row r="2328" spans="3:6" x14ac:dyDescent="0.25">
      <c r="C2328" s="2"/>
      <c r="F2328" s="2"/>
    </row>
    <row r="2329" spans="3:6" x14ac:dyDescent="0.25">
      <c r="C2329" s="2"/>
      <c r="F2329" s="2"/>
    </row>
    <row r="2330" spans="3:6" x14ac:dyDescent="0.25">
      <c r="C2330" s="2"/>
      <c r="F2330" s="2"/>
    </row>
    <row r="2331" spans="3:6" x14ac:dyDescent="0.25">
      <c r="C2331" s="2"/>
      <c r="F2331" s="2"/>
    </row>
    <row r="2332" spans="3:6" x14ac:dyDescent="0.25">
      <c r="C2332" s="2"/>
      <c r="F2332" s="2"/>
    </row>
    <row r="2333" spans="3:6" x14ac:dyDescent="0.25">
      <c r="C2333" s="2"/>
      <c r="F2333" s="2"/>
    </row>
    <row r="2334" spans="3:6" x14ac:dyDescent="0.25">
      <c r="C2334" s="2"/>
      <c r="F2334" s="2"/>
    </row>
    <row r="2335" spans="3:6" x14ac:dyDescent="0.25">
      <c r="C2335" s="2"/>
      <c r="F2335" s="2"/>
    </row>
    <row r="2336" spans="3:6" x14ac:dyDescent="0.25">
      <c r="C2336" s="2"/>
      <c r="F2336" s="2"/>
    </row>
    <row r="2337" spans="3:6" x14ac:dyDescent="0.25">
      <c r="C2337" s="2"/>
      <c r="F2337" s="2"/>
    </row>
    <row r="2338" spans="3:6" x14ac:dyDescent="0.25">
      <c r="C2338" s="2"/>
      <c r="F2338" s="2"/>
    </row>
    <row r="2339" spans="3:6" x14ac:dyDescent="0.25">
      <c r="C2339" s="2"/>
      <c r="F2339" s="2"/>
    </row>
    <row r="2340" spans="3:6" x14ac:dyDescent="0.25">
      <c r="C2340" s="2"/>
      <c r="F2340" s="2"/>
    </row>
    <row r="2341" spans="3:6" x14ac:dyDescent="0.25">
      <c r="C2341" s="2"/>
      <c r="F2341" s="2"/>
    </row>
    <row r="2342" spans="3:6" x14ac:dyDescent="0.25">
      <c r="C2342" s="2"/>
      <c r="F2342" s="2"/>
    </row>
    <row r="2343" spans="3:6" x14ac:dyDescent="0.25">
      <c r="C2343" s="2"/>
      <c r="F2343" s="2"/>
    </row>
    <row r="2344" spans="3:6" x14ac:dyDescent="0.25">
      <c r="C2344" s="2"/>
      <c r="F2344" s="2"/>
    </row>
    <row r="2345" spans="3:6" x14ac:dyDescent="0.25">
      <c r="C2345" s="2"/>
      <c r="F2345" s="2"/>
    </row>
    <row r="2346" spans="3:6" x14ac:dyDescent="0.25">
      <c r="C2346" s="2"/>
      <c r="F2346" s="2"/>
    </row>
    <row r="2347" spans="3:6" x14ac:dyDescent="0.25">
      <c r="C2347" s="2"/>
      <c r="F2347" s="2"/>
    </row>
    <row r="2348" spans="3:6" x14ac:dyDescent="0.25">
      <c r="C2348" s="2"/>
      <c r="F2348" s="2"/>
    </row>
    <row r="2349" spans="3:6" x14ac:dyDescent="0.25">
      <c r="C2349" s="2"/>
      <c r="F2349" s="2"/>
    </row>
    <row r="2350" spans="3:6" x14ac:dyDescent="0.25">
      <c r="C2350" s="2"/>
      <c r="F2350" s="2"/>
    </row>
    <row r="2351" spans="3:6" x14ac:dyDescent="0.25">
      <c r="C2351" s="2"/>
      <c r="F2351" s="2"/>
    </row>
    <row r="2352" spans="3:6" x14ac:dyDescent="0.25">
      <c r="C2352" s="2"/>
      <c r="F2352" s="2"/>
    </row>
    <row r="2353" spans="3:6" x14ac:dyDescent="0.25">
      <c r="C2353" s="2"/>
      <c r="F2353" s="2"/>
    </row>
    <row r="2354" spans="3:6" x14ac:dyDescent="0.25">
      <c r="C2354" s="2"/>
      <c r="F2354" s="2"/>
    </row>
    <row r="2355" spans="3:6" x14ac:dyDescent="0.25">
      <c r="C2355" s="2"/>
      <c r="F2355" s="2"/>
    </row>
    <row r="2356" spans="3:6" x14ac:dyDescent="0.25">
      <c r="C2356" s="2"/>
      <c r="F2356" s="2"/>
    </row>
    <row r="2357" spans="3:6" x14ac:dyDescent="0.25">
      <c r="C2357" s="2"/>
      <c r="F2357" s="2"/>
    </row>
    <row r="2358" spans="3:6" x14ac:dyDescent="0.25">
      <c r="C2358" s="2"/>
      <c r="F2358" s="2"/>
    </row>
    <row r="2359" spans="3:6" x14ac:dyDescent="0.25">
      <c r="C2359" s="2"/>
      <c r="F2359" s="2"/>
    </row>
    <row r="2360" spans="3:6" x14ac:dyDescent="0.25">
      <c r="C2360" s="2"/>
      <c r="F2360" s="2"/>
    </row>
    <row r="2361" spans="3:6" x14ac:dyDescent="0.25">
      <c r="C2361" s="2"/>
      <c r="F2361" s="2"/>
    </row>
    <row r="2362" spans="3:6" x14ac:dyDescent="0.25">
      <c r="C2362" s="2"/>
      <c r="F2362" s="2"/>
    </row>
    <row r="2363" spans="3:6" x14ac:dyDescent="0.25">
      <c r="C2363" s="2"/>
      <c r="F2363" s="2"/>
    </row>
    <row r="2364" spans="3:6" x14ac:dyDescent="0.25">
      <c r="C2364" s="2"/>
      <c r="F2364" s="2"/>
    </row>
    <row r="2365" spans="3:6" x14ac:dyDescent="0.25">
      <c r="C2365" s="2"/>
      <c r="F2365" s="2"/>
    </row>
    <row r="2366" spans="3:6" x14ac:dyDescent="0.25">
      <c r="C2366" s="2"/>
      <c r="F2366" s="2"/>
    </row>
    <row r="2367" spans="3:6" x14ac:dyDescent="0.25">
      <c r="C2367" s="2"/>
      <c r="F2367" s="2"/>
    </row>
    <row r="2368" spans="3:6" x14ac:dyDescent="0.25">
      <c r="C2368" s="2"/>
      <c r="F2368" s="2"/>
    </row>
    <row r="2369" spans="3:6" x14ac:dyDescent="0.25">
      <c r="C2369" s="2"/>
      <c r="F2369" s="2"/>
    </row>
    <row r="2370" spans="3:6" x14ac:dyDescent="0.25">
      <c r="C2370" s="2"/>
      <c r="F2370" s="2"/>
    </row>
    <row r="2371" spans="3:6" x14ac:dyDescent="0.25">
      <c r="C2371" s="2"/>
      <c r="F2371" s="2"/>
    </row>
    <row r="2372" spans="3:6" x14ac:dyDescent="0.25">
      <c r="C2372" s="2"/>
      <c r="F2372" s="2"/>
    </row>
    <row r="2373" spans="3:6" x14ac:dyDescent="0.25">
      <c r="C2373" s="2"/>
      <c r="F2373" s="2"/>
    </row>
    <row r="2374" spans="3:6" x14ac:dyDescent="0.25">
      <c r="C2374" s="2"/>
      <c r="F2374" s="2"/>
    </row>
    <row r="2375" spans="3:6" x14ac:dyDescent="0.25">
      <c r="C2375" s="2"/>
      <c r="F2375" s="2"/>
    </row>
    <row r="2376" spans="3:6" x14ac:dyDescent="0.25">
      <c r="C2376" s="2"/>
      <c r="F2376" s="2"/>
    </row>
    <row r="2377" spans="3:6" x14ac:dyDescent="0.25">
      <c r="C2377" s="2"/>
      <c r="F2377" s="2"/>
    </row>
    <row r="2378" spans="3:6" x14ac:dyDescent="0.25">
      <c r="C2378" s="2"/>
      <c r="F2378" s="2"/>
    </row>
    <row r="2379" spans="3:6" x14ac:dyDescent="0.25">
      <c r="C2379" s="2"/>
      <c r="F2379" s="2"/>
    </row>
    <row r="2380" spans="3:6" x14ac:dyDescent="0.25">
      <c r="C2380" s="2"/>
      <c r="F2380" s="2"/>
    </row>
    <row r="2381" spans="3:6" x14ac:dyDescent="0.25">
      <c r="C2381" s="2"/>
      <c r="F2381" s="2"/>
    </row>
    <row r="2382" spans="3:6" x14ac:dyDescent="0.25">
      <c r="C2382" s="2"/>
      <c r="F2382" s="2"/>
    </row>
    <row r="2383" spans="3:6" x14ac:dyDescent="0.25">
      <c r="C2383" s="2"/>
      <c r="F2383" s="2"/>
    </row>
    <row r="2384" spans="3:6" x14ac:dyDescent="0.25">
      <c r="C2384" s="2"/>
      <c r="F2384" s="2"/>
    </row>
    <row r="2385" spans="3:6" x14ac:dyDescent="0.25">
      <c r="C2385" s="2"/>
      <c r="F2385" s="2"/>
    </row>
    <row r="2386" spans="3:6" x14ac:dyDescent="0.25">
      <c r="C2386" s="2"/>
      <c r="F2386" s="2"/>
    </row>
    <row r="2387" spans="3:6" x14ac:dyDescent="0.25">
      <c r="C2387" s="2"/>
      <c r="F2387" s="2"/>
    </row>
    <row r="2388" spans="3:6" x14ac:dyDescent="0.25">
      <c r="C2388" s="2"/>
      <c r="F2388" s="2"/>
    </row>
    <row r="2389" spans="3:6" x14ac:dyDescent="0.25">
      <c r="C2389" s="2"/>
      <c r="F2389" s="2"/>
    </row>
    <row r="2390" spans="3:6" x14ac:dyDescent="0.25">
      <c r="C2390" s="2"/>
      <c r="F2390" s="2"/>
    </row>
    <row r="2391" spans="3:6" x14ac:dyDescent="0.25">
      <c r="C2391" s="2"/>
      <c r="F2391" s="2"/>
    </row>
    <row r="2392" spans="3:6" x14ac:dyDescent="0.25">
      <c r="C2392" s="2"/>
      <c r="F2392" s="2"/>
    </row>
    <row r="2393" spans="3:6" x14ac:dyDescent="0.25">
      <c r="C2393" s="2"/>
      <c r="F2393" s="2"/>
    </row>
    <row r="2394" spans="3:6" x14ac:dyDescent="0.25">
      <c r="C2394" s="2"/>
      <c r="F2394" s="2"/>
    </row>
    <row r="2395" spans="3:6" x14ac:dyDescent="0.25">
      <c r="C2395" s="2"/>
      <c r="F2395" s="2"/>
    </row>
    <row r="2396" spans="3:6" x14ac:dyDescent="0.25">
      <c r="C2396" s="2"/>
      <c r="F2396" s="2"/>
    </row>
    <row r="2397" spans="3:6" x14ac:dyDescent="0.25">
      <c r="C2397" s="2"/>
      <c r="F2397" s="2"/>
    </row>
    <row r="2398" spans="3:6" x14ac:dyDescent="0.25">
      <c r="C2398" s="2"/>
      <c r="F2398" s="2"/>
    </row>
    <row r="2399" spans="3:6" x14ac:dyDescent="0.25">
      <c r="C2399" s="2"/>
      <c r="F2399" s="2"/>
    </row>
    <row r="2400" spans="3:6" x14ac:dyDescent="0.25">
      <c r="C2400" s="2"/>
      <c r="F2400" s="2"/>
    </row>
    <row r="2401" spans="3:6" x14ac:dyDescent="0.25">
      <c r="C2401" s="2"/>
      <c r="F2401" s="2"/>
    </row>
    <row r="2402" spans="3:6" x14ac:dyDescent="0.25">
      <c r="C2402" s="2"/>
      <c r="F2402" s="2"/>
    </row>
    <row r="2403" spans="3:6" x14ac:dyDescent="0.25">
      <c r="C2403" s="2"/>
      <c r="F2403" s="2"/>
    </row>
    <row r="2404" spans="3:6" x14ac:dyDescent="0.25">
      <c r="C2404" s="2"/>
      <c r="F2404" s="2"/>
    </row>
    <row r="2405" spans="3:6" x14ac:dyDescent="0.25">
      <c r="C2405" s="2"/>
      <c r="F2405" s="2"/>
    </row>
    <row r="2406" spans="3:6" x14ac:dyDescent="0.25">
      <c r="C2406" s="2"/>
      <c r="F2406" s="2"/>
    </row>
    <row r="2407" spans="3:6" x14ac:dyDescent="0.25">
      <c r="C2407" s="2"/>
      <c r="F2407" s="2"/>
    </row>
    <row r="2408" spans="3:6" x14ac:dyDescent="0.25">
      <c r="C2408" s="2"/>
      <c r="F2408" s="2"/>
    </row>
    <row r="2409" spans="3:6" x14ac:dyDescent="0.25">
      <c r="C2409" s="2"/>
      <c r="F2409" s="2"/>
    </row>
    <row r="2410" spans="3:6" x14ac:dyDescent="0.25">
      <c r="C2410" s="2"/>
      <c r="F2410" s="2"/>
    </row>
    <row r="2411" spans="3:6" x14ac:dyDescent="0.25">
      <c r="C2411" s="2"/>
      <c r="F2411" s="2"/>
    </row>
    <row r="2412" spans="3:6" x14ac:dyDescent="0.25">
      <c r="C2412" s="2"/>
      <c r="F2412" s="2"/>
    </row>
    <row r="2413" spans="3:6" x14ac:dyDescent="0.25">
      <c r="C2413" s="2"/>
      <c r="F2413" s="2"/>
    </row>
    <row r="2414" spans="3:6" x14ac:dyDescent="0.25">
      <c r="C2414" s="2"/>
      <c r="F2414" s="2"/>
    </row>
    <row r="2415" spans="3:6" x14ac:dyDescent="0.25">
      <c r="C2415" s="2"/>
      <c r="F2415" s="2"/>
    </row>
    <row r="2416" spans="3:6" x14ac:dyDescent="0.25">
      <c r="C2416" s="2"/>
      <c r="F2416" s="2"/>
    </row>
    <row r="2417" spans="3:6" x14ac:dyDescent="0.25">
      <c r="C2417" s="2"/>
      <c r="F2417" s="2"/>
    </row>
    <row r="2418" spans="3:6" x14ac:dyDescent="0.25">
      <c r="C2418" s="2"/>
      <c r="F2418" s="2"/>
    </row>
    <row r="2419" spans="3:6" x14ac:dyDescent="0.25">
      <c r="C2419" s="2"/>
      <c r="F2419" s="2"/>
    </row>
    <row r="2420" spans="3:6" x14ac:dyDescent="0.25">
      <c r="C2420" s="2"/>
      <c r="F2420" s="2"/>
    </row>
    <row r="2421" spans="3:6" x14ac:dyDescent="0.25">
      <c r="C2421" s="2"/>
      <c r="F2421" s="2"/>
    </row>
    <row r="2422" spans="3:6" x14ac:dyDescent="0.25">
      <c r="C2422" s="2"/>
      <c r="F2422" s="2"/>
    </row>
    <row r="2423" spans="3:6" x14ac:dyDescent="0.25">
      <c r="C2423" s="2"/>
      <c r="F2423" s="2"/>
    </row>
    <row r="2424" spans="3:6" x14ac:dyDescent="0.25">
      <c r="C2424" s="2"/>
      <c r="F2424" s="2"/>
    </row>
    <row r="2425" spans="3:6" x14ac:dyDescent="0.25">
      <c r="C2425" s="2"/>
      <c r="F2425" s="2"/>
    </row>
    <row r="2426" spans="3:6" x14ac:dyDescent="0.25">
      <c r="C2426" s="2"/>
      <c r="F2426" s="2"/>
    </row>
    <row r="2427" spans="3:6" x14ac:dyDescent="0.25">
      <c r="C2427" s="2"/>
      <c r="F2427" s="2"/>
    </row>
    <row r="2428" spans="3:6" x14ac:dyDescent="0.25">
      <c r="C2428" s="2"/>
      <c r="F2428" s="2"/>
    </row>
    <row r="2429" spans="3:6" x14ac:dyDescent="0.25">
      <c r="C2429" s="2"/>
      <c r="F2429" s="2"/>
    </row>
    <row r="2430" spans="3:6" x14ac:dyDescent="0.25">
      <c r="C2430" s="2"/>
      <c r="F2430" s="2"/>
    </row>
    <row r="2431" spans="3:6" x14ac:dyDescent="0.25">
      <c r="C2431" s="2"/>
      <c r="F2431" s="2"/>
    </row>
    <row r="2432" spans="3:6" x14ac:dyDescent="0.25">
      <c r="C2432" s="2"/>
      <c r="F2432" s="2"/>
    </row>
    <row r="2433" spans="3:6" x14ac:dyDescent="0.25">
      <c r="C2433" s="2"/>
      <c r="F2433" s="2"/>
    </row>
    <row r="2434" spans="3:6" x14ac:dyDescent="0.25">
      <c r="C2434" s="2"/>
      <c r="F2434" s="2"/>
    </row>
    <row r="2435" spans="3:6" x14ac:dyDescent="0.25">
      <c r="C2435" s="2"/>
      <c r="F2435" s="2"/>
    </row>
    <row r="2436" spans="3:6" x14ac:dyDescent="0.25">
      <c r="C2436" s="2"/>
      <c r="F2436" s="2"/>
    </row>
    <row r="2437" spans="3:6" x14ac:dyDescent="0.25">
      <c r="C2437" s="2"/>
      <c r="F2437" s="2"/>
    </row>
    <row r="2438" spans="3:6" x14ac:dyDescent="0.25">
      <c r="C2438" s="2"/>
      <c r="F2438" s="2"/>
    </row>
    <row r="2439" spans="3:6" x14ac:dyDescent="0.25">
      <c r="C2439" s="2"/>
      <c r="F2439" s="2"/>
    </row>
    <row r="2440" spans="3:6" x14ac:dyDescent="0.25">
      <c r="C2440" s="2"/>
      <c r="F2440" s="2"/>
    </row>
    <row r="2441" spans="3:6" x14ac:dyDescent="0.25">
      <c r="C2441" s="2"/>
      <c r="F2441" s="2"/>
    </row>
    <row r="2442" spans="3:6" x14ac:dyDescent="0.25">
      <c r="C2442" s="2"/>
      <c r="F2442" s="2"/>
    </row>
    <row r="2443" spans="3:6" x14ac:dyDescent="0.25">
      <c r="C2443" s="2"/>
      <c r="F2443" s="2"/>
    </row>
    <row r="2444" spans="3:6" x14ac:dyDescent="0.25">
      <c r="C2444" s="2"/>
      <c r="F2444" s="2"/>
    </row>
    <row r="2445" spans="3:6" x14ac:dyDescent="0.25">
      <c r="C2445" s="2"/>
      <c r="F2445" s="2"/>
    </row>
    <row r="2446" spans="3:6" x14ac:dyDescent="0.25">
      <c r="C2446" s="2"/>
      <c r="F2446" s="2"/>
    </row>
    <row r="2447" spans="3:6" x14ac:dyDescent="0.25">
      <c r="C2447" s="2"/>
      <c r="F2447" s="2"/>
    </row>
    <row r="2448" spans="3:6" x14ac:dyDescent="0.25">
      <c r="C2448" s="2"/>
      <c r="F2448" s="2"/>
    </row>
    <row r="2449" spans="3:6" x14ac:dyDescent="0.25">
      <c r="C2449" s="2"/>
      <c r="F2449" s="2"/>
    </row>
    <row r="2450" spans="3:6" x14ac:dyDescent="0.25">
      <c r="C2450" s="2"/>
      <c r="F2450" s="2"/>
    </row>
    <row r="2451" spans="3:6" x14ac:dyDescent="0.25">
      <c r="C2451" s="2"/>
      <c r="F2451" s="2"/>
    </row>
    <row r="2452" spans="3:6" x14ac:dyDescent="0.25">
      <c r="C2452" s="2"/>
      <c r="F2452" s="2"/>
    </row>
    <row r="2453" spans="3:6" x14ac:dyDescent="0.25">
      <c r="C2453" s="2"/>
      <c r="F2453" s="2"/>
    </row>
    <row r="2454" spans="3:6" x14ac:dyDescent="0.25">
      <c r="C2454" s="2"/>
      <c r="F2454" s="2"/>
    </row>
    <row r="2455" spans="3:6" x14ac:dyDescent="0.25">
      <c r="C2455" s="2"/>
      <c r="F2455" s="2"/>
    </row>
    <row r="2456" spans="3:6" x14ac:dyDescent="0.25">
      <c r="C2456" s="2"/>
      <c r="F2456" s="2"/>
    </row>
    <row r="2457" spans="3:6" x14ac:dyDescent="0.25">
      <c r="C2457" s="2"/>
      <c r="F2457" s="2"/>
    </row>
    <row r="2458" spans="3:6" x14ac:dyDescent="0.25">
      <c r="C2458" s="2"/>
      <c r="F2458" s="2"/>
    </row>
    <row r="2459" spans="3:6" x14ac:dyDescent="0.25">
      <c r="C2459" s="2"/>
      <c r="F2459" s="2"/>
    </row>
    <row r="2460" spans="3:6" x14ac:dyDescent="0.25">
      <c r="C2460" s="2"/>
      <c r="F2460" s="2"/>
    </row>
    <row r="2461" spans="3:6" x14ac:dyDescent="0.25">
      <c r="C2461" s="2"/>
      <c r="F2461" s="2"/>
    </row>
    <row r="2462" spans="3:6" x14ac:dyDescent="0.25">
      <c r="C2462" s="2"/>
      <c r="F2462" s="2"/>
    </row>
    <row r="2463" spans="3:6" x14ac:dyDescent="0.25">
      <c r="C2463" s="2"/>
      <c r="F2463" s="2"/>
    </row>
    <row r="2464" spans="3:6" x14ac:dyDescent="0.25">
      <c r="C2464" s="2"/>
      <c r="F2464" s="2"/>
    </row>
    <row r="2465" spans="3:6" x14ac:dyDescent="0.25">
      <c r="C2465" s="2"/>
      <c r="F2465" s="2"/>
    </row>
    <row r="2466" spans="3:6" x14ac:dyDescent="0.25">
      <c r="C2466" s="2"/>
      <c r="F2466" s="2"/>
    </row>
    <row r="2467" spans="3:6" x14ac:dyDescent="0.25">
      <c r="C2467" s="2"/>
      <c r="F2467" s="2"/>
    </row>
    <row r="2468" spans="3:6" x14ac:dyDescent="0.25">
      <c r="C2468" s="2"/>
      <c r="F2468" s="2"/>
    </row>
    <row r="2469" spans="3:6" x14ac:dyDescent="0.25">
      <c r="C2469" s="2"/>
      <c r="F2469" s="2"/>
    </row>
    <row r="2470" spans="3:6" x14ac:dyDescent="0.25">
      <c r="C2470" s="2"/>
      <c r="F2470" s="2"/>
    </row>
    <row r="2471" spans="3:6" x14ac:dyDescent="0.25">
      <c r="C2471" s="2"/>
      <c r="F2471" s="2"/>
    </row>
    <row r="2472" spans="3:6" x14ac:dyDescent="0.25">
      <c r="C2472" s="2"/>
      <c r="F2472" s="2"/>
    </row>
    <row r="2473" spans="3:6" x14ac:dyDescent="0.25">
      <c r="C2473" s="2"/>
      <c r="F2473" s="2"/>
    </row>
    <row r="2474" spans="3:6" x14ac:dyDescent="0.25">
      <c r="C2474" s="2"/>
      <c r="F2474" s="2"/>
    </row>
    <row r="2475" spans="3:6" x14ac:dyDescent="0.25">
      <c r="C2475" s="2"/>
      <c r="F2475" s="2"/>
    </row>
    <row r="2476" spans="3:6" x14ac:dyDescent="0.25">
      <c r="C2476" s="2"/>
      <c r="F2476" s="2"/>
    </row>
    <row r="2477" spans="3:6" x14ac:dyDescent="0.25">
      <c r="C2477" s="2"/>
      <c r="F2477" s="2"/>
    </row>
    <row r="2478" spans="3:6" x14ac:dyDescent="0.25">
      <c r="C2478" s="2"/>
      <c r="F2478" s="2"/>
    </row>
    <row r="2479" spans="3:6" x14ac:dyDescent="0.25">
      <c r="C2479" s="2"/>
      <c r="F2479" s="2"/>
    </row>
    <row r="2480" spans="3:6" x14ac:dyDescent="0.25">
      <c r="C2480" s="2"/>
      <c r="F2480" s="2"/>
    </row>
    <row r="2481" spans="3:6" x14ac:dyDescent="0.25">
      <c r="C2481" s="2"/>
      <c r="F2481" s="2"/>
    </row>
    <row r="2482" spans="3:6" x14ac:dyDescent="0.25">
      <c r="C2482" s="2"/>
      <c r="F2482" s="2"/>
    </row>
    <row r="2483" spans="3:6" x14ac:dyDescent="0.25">
      <c r="C2483" s="2"/>
      <c r="F2483" s="2"/>
    </row>
    <row r="2484" spans="3:6" x14ac:dyDescent="0.25">
      <c r="C2484" s="2"/>
      <c r="F2484" s="2"/>
    </row>
    <row r="2485" spans="3:6" x14ac:dyDescent="0.25">
      <c r="C2485" s="2"/>
      <c r="F2485" s="2"/>
    </row>
    <row r="2486" spans="3:6" x14ac:dyDescent="0.25">
      <c r="C2486" s="2"/>
      <c r="F2486" s="2"/>
    </row>
    <row r="2487" spans="3:6" x14ac:dyDescent="0.25">
      <c r="C2487" s="2"/>
      <c r="F2487" s="2"/>
    </row>
    <row r="2488" spans="3:6" x14ac:dyDescent="0.25">
      <c r="C2488" s="2"/>
      <c r="F2488" s="2"/>
    </row>
    <row r="2489" spans="3:6" x14ac:dyDescent="0.25">
      <c r="C2489" s="2"/>
      <c r="F2489" s="2"/>
    </row>
    <row r="2490" spans="3:6" x14ac:dyDescent="0.25">
      <c r="C2490" s="2"/>
      <c r="F2490" s="2"/>
    </row>
    <row r="2491" spans="3:6" x14ac:dyDescent="0.25">
      <c r="C2491" s="2"/>
      <c r="F2491" s="2"/>
    </row>
    <row r="2492" spans="3:6" x14ac:dyDescent="0.25">
      <c r="C2492" s="2"/>
      <c r="F2492" s="2"/>
    </row>
    <row r="2493" spans="3:6" x14ac:dyDescent="0.25">
      <c r="C2493" s="2"/>
      <c r="F2493" s="2"/>
    </row>
    <row r="2494" spans="3:6" x14ac:dyDescent="0.25">
      <c r="C2494" s="2"/>
      <c r="F2494" s="2"/>
    </row>
    <row r="2495" spans="3:6" x14ac:dyDescent="0.25">
      <c r="C2495" s="2"/>
      <c r="F2495" s="2"/>
    </row>
    <row r="2496" spans="3:6" x14ac:dyDescent="0.25">
      <c r="C2496" s="2"/>
      <c r="F2496" s="2"/>
    </row>
    <row r="2497" spans="3:6" x14ac:dyDescent="0.25">
      <c r="C2497" s="2"/>
      <c r="F2497" s="2"/>
    </row>
    <row r="2498" spans="3:6" x14ac:dyDescent="0.25">
      <c r="C2498" s="2"/>
      <c r="F2498" s="2"/>
    </row>
    <row r="2499" spans="3:6" x14ac:dyDescent="0.25">
      <c r="C2499" s="2"/>
      <c r="F2499" s="2"/>
    </row>
    <row r="2500" spans="3:6" x14ac:dyDescent="0.25">
      <c r="C2500" s="2"/>
      <c r="F2500" s="2"/>
    </row>
    <row r="2501" spans="3:6" x14ac:dyDescent="0.25">
      <c r="C2501" s="2"/>
      <c r="F2501" s="2"/>
    </row>
    <row r="2502" spans="3:6" x14ac:dyDescent="0.25">
      <c r="C2502" s="2"/>
      <c r="F2502" s="2"/>
    </row>
    <row r="2503" spans="3:6" x14ac:dyDescent="0.25">
      <c r="C2503" s="2"/>
      <c r="F2503" s="2"/>
    </row>
    <row r="2504" spans="3:6" x14ac:dyDescent="0.25">
      <c r="C2504" s="2"/>
      <c r="F2504" s="2"/>
    </row>
    <row r="2505" spans="3:6" x14ac:dyDescent="0.25">
      <c r="C2505" s="2"/>
      <c r="F2505" s="2"/>
    </row>
    <row r="2506" spans="3:6" x14ac:dyDescent="0.25">
      <c r="C2506" s="2"/>
      <c r="F2506" s="2"/>
    </row>
    <row r="2507" spans="3:6" x14ac:dyDescent="0.25">
      <c r="C2507" s="2"/>
      <c r="F2507" s="2"/>
    </row>
    <row r="2508" spans="3:6" x14ac:dyDescent="0.25">
      <c r="C2508" s="2"/>
      <c r="F2508" s="2"/>
    </row>
    <row r="2509" spans="3:6" x14ac:dyDescent="0.25">
      <c r="C2509" s="2"/>
      <c r="F2509" s="2"/>
    </row>
    <row r="2510" spans="3:6" x14ac:dyDescent="0.25">
      <c r="C2510" s="2"/>
      <c r="F2510" s="2"/>
    </row>
    <row r="2511" spans="3:6" x14ac:dyDescent="0.25">
      <c r="C2511" s="2"/>
      <c r="F2511" s="2"/>
    </row>
    <row r="2512" spans="3:6" x14ac:dyDescent="0.25">
      <c r="C2512" s="2"/>
      <c r="F2512" s="2"/>
    </row>
    <row r="2513" spans="3:6" x14ac:dyDescent="0.25">
      <c r="C2513" s="2"/>
      <c r="F2513" s="2"/>
    </row>
    <row r="2514" spans="3:6" x14ac:dyDescent="0.25">
      <c r="C2514" s="2"/>
      <c r="F2514" s="2"/>
    </row>
    <row r="2515" spans="3:6" x14ac:dyDescent="0.25">
      <c r="C2515" s="2"/>
      <c r="F2515" s="2"/>
    </row>
    <row r="2516" spans="3:6" x14ac:dyDescent="0.25">
      <c r="C2516" s="2"/>
      <c r="F2516" s="2"/>
    </row>
    <row r="2517" spans="3:6" x14ac:dyDescent="0.25">
      <c r="C2517" s="2"/>
      <c r="F2517" s="2"/>
    </row>
    <row r="2518" spans="3:6" x14ac:dyDescent="0.25">
      <c r="C2518" s="2"/>
      <c r="F2518" s="2"/>
    </row>
    <row r="2519" spans="3:6" x14ac:dyDescent="0.25">
      <c r="C2519" s="2"/>
      <c r="F2519" s="2"/>
    </row>
    <row r="2520" spans="3:6" x14ac:dyDescent="0.25">
      <c r="C2520" s="2"/>
      <c r="F2520" s="2"/>
    </row>
    <row r="2521" spans="3:6" x14ac:dyDescent="0.25">
      <c r="C2521" s="2"/>
      <c r="F2521" s="2"/>
    </row>
    <row r="2522" spans="3:6" x14ac:dyDescent="0.25">
      <c r="C2522" s="2"/>
      <c r="F2522" s="2"/>
    </row>
    <row r="2523" spans="3:6" x14ac:dyDescent="0.25">
      <c r="C2523" s="2"/>
      <c r="F2523" s="2"/>
    </row>
    <row r="2524" spans="3:6" x14ac:dyDescent="0.25">
      <c r="C2524" s="2"/>
      <c r="F2524" s="2"/>
    </row>
    <row r="2525" spans="3:6" x14ac:dyDescent="0.25">
      <c r="C2525" s="2"/>
      <c r="F2525" s="2"/>
    </row>
    <row r="2526" spans="3:6" x14ac:dyDescent="0.25">
      <c r="C2526" s="2"/>
      <c r="F2526" s="2"/>
    </row>
    <row r="2527" spans="3:6" x14ac:dyDescent="0.25">
      <c r="C2527" s="2"/>
      <c r="F2527" s="2"/>
    </row>
    <row r="2528" spans="3:6" x14ac:dyDescent="0.25">
      <c r="C2528" s="2"/>
      <c r="F2528" s="2"/>
    </row>
    <row r="2529" spans="3:6" x14ac:dyDescent="0.25">
      <c r="C2529" s="2"/>
      <c r="F2529" s="2"/>
    </row>
    <row r="2530" spans="3:6" x14ac:dyDescent="0.25">
      <c r="C2530" s="2"/>
      <c r="F2530" s="2"/>
    </row>
    <row r="2531" spans="3:6" x14ac:dyDescent="0.25">
      <c r="C2531" s="2"/>
      <c r="F2531" s="2"/>
    </row>
    <row r="2532" spans="3:6" x14ac:dyDescent="0.25">
      <c r="C2532" s="2"/>
      <c r="F2532" s="2"/>
    </row>
    <row r="2533" spans="3:6" x14ac:dyDescent="0.25">
      <c r="C2533" s="2"/>
      <c r="F2533" s="2"/>
    </row>
    <row r="2534" spans="3:6" x14ac:dyDescent="0.25">
      <c r="C2534" s="2"/>
      <c r="F2534" s="2"/>
    </row>
    <row r="2535" spans="3:6" x14ac:dyDescent="0.25">
      <c r="C2535" s="2"/>
      <c r="F2535" s="2"/>
    </row>
    <row r="2536" spans="3:6" x14ac:dyDescent="0.25">
      <c r="C2536" s="2"/>
      <c r="F2536" s="2"/>
    </row>
    <row r="2537" spans="3:6" x14ac:dyDescent="0.25">
      <c r="C2537" s="2"/>
      <c r="F2537" s="2"/>
    </row>
    <row r="2538" spans="3:6" x14ac:dyDescent="0.25">
      <c r="C2538" s="2"/>
      <c r="F2538" s="2"/>
    </row>
    <row r="2539" spans="3:6" x14ac:dyDescent="0.25">
      <c r="C2539" s="2"/>
      <c r="F2539" s="2"/>
    </row>
    <row r="2540" spans="3:6" x14ac:dyDescent="0.25">
      <c r="C2540" s="2"/>
      <c r="F2540" s="2"/>
    </row>
    <row r="2541" spans="3:6" x14ac:dyDescent="0.25">
      <c r="C2541" s="2"/>
      <c r="F2541" s="2"/>
    </row>
    <row r="2542" spans="3:6" x14ac:dyDescent="0.25">
      <c r="C2542" s="2"/>
      <c r="F2542" s="2"/>
    </row>
    <row r="2543" spans="3:6" x14ac:dyDescent="0.25">
      <c r="C2543" s="2"/>
      <c r="F2543" s="2"/>
    </row>
    <row r="2544" spans="3:6" x14ac:dyDescent="0.25">
      <c r="C2544" s="2"/>
      <c r="F2544" s="2"/>
    </row>
    <row r="2545" spans="3:6" x14ac:dyDescent="0.25">
      <c r="C2545" s="2"/>
      <c r="F2545" s="2"/>
    </row>
    <row r="2546" spans="3:6" x14ac:dyDescent="0.25">
      <c r="C2546" s="2"/>
      <c r="F2546" s="2"/>
    </row>
    <row r="2547" spans="3:6" x14ac:dyDescent="0.25">
      <c r="C2547" s="2"/>
      <c r="F2547" s="2"/>
    </row>
    <row r="2548" spans="3:6" x14ac:dyDescent="0.25">
      <c r="C2548" s="2"/>
      <c r="F2548" s="2"/>
    </row>
    <row r="2549" spans="3:6" x14ac:dyDescent="0.25">
      <c r="C2549" s="2"/>
      <c r="F2549" s="2"/>
    </row>
    <row r="2550" spans="3:6" x14ac:dyDescent="0.25">
      <c r="C2550" s="2"/>
      <c r="F2550" s="2"/>
    </row>
    <row r="2551" spans="3:6" x14ac:dyDescent="0.25">
      <c r="C2551" s="2"/>
      <c r="F2551" s="2"/>
    </row>
    <row r="2552" spans="3:6" x14ac:dyDescent="0.25">
      <c r="C2552" s="2"/>
      <c r="F2552" s="2"/>
    </row>
    <row r="2553" spans="3:6" x14ac:dyDescent="0.25">
      <c r="C2553" s="2"/>
      <c r="F2553" s="2"/>
    </row>
    <row r="2554" spans="3:6" x14ac:dyDescent="0.25">
      <c r="C2554" s="2"/>
      <c r="F2554" s="2"/>
    </row>
    <row r="2555" spans="3:6" x14ac:dyDescent="0.25">
      <c r="C2555" s="2"/>
      <c r="F2555" s="2"/>
    </row>
    <row r="2556" spans="3:6" x14ac:dyDescent="0.25">
      <c r="C2556" s="2"/>
      <c r="F2556" s="2"/>
    </row>
    <row r="2557" spans="3:6" x14ac:dyDescent="0.25">
      <c r="C2557" s="2"/>
      <c r="F2557" s="2"/>
    </row>
    <row r="2558" spans="3:6" x14ac:dyDescent="0.25">
      <c r="C2558" s="2"/>
      <c r="F2558" s="2"/>
    </row>
    <row r="2559" spans="3:6" x14ac:dyDescent="0.25">
      <c r="C2559" s="2"/>
      <c r="F2559" s="2"/>
    </row>
    <row r="2560" spans="3:6" x14ac:dyDescent="0.25">
      <c r="C2560" s="2"/>
      <c r="F2560" s="2"/>
    </row>
    <row r="2561" spans="3:6" x14ac:dyDescent="0.25">
      <c r="C2561" s="2"/>
      <c r="F2561" s="2"/>
    </row>
    <row r="2562" spans="3:6" x14ac:dyDescent="0.25">
      <c r="C2562" s="2"/>
      <c r="F2562" s="2"/>
    </row>
    <row r="2563" spans="3:6" x14ac:dyDescent="0.25">
      <c r="C2563" s="2"/>
      <c r="F2563" s="2"/>
    </row>
    <row r="2564" spans="3:6" x14ac:dyDescent="0.25">
      <c r="C2564" s="2"/>
      <c r="F2564" s="2"/>
    </row>
    <row r="2565" spans="3:6" x14ac:dyDescent="0.25">
      <c r="C2565" s="2"/>
      <c r="F2565" s="2"/>
    </row>
    <row r="2566" spans="3:6" x14ac:dyDescent="0.25">
      <c r="C2566" s="2"/>
      <c r="F2566" s="2"/>
    </row>
    <row r="2567" spans="3:6" x14ac:dyDescent="0.25">
      <c r="C2567" s="2"/>
      <c r="F2567" s="2"/>
    </row>
    <row r="2568" spans="3:6" x14ac:dyDescent="0.25">
      <c r="C2568" s="2"/>
      <c r="F2568" s="2"/>
    </row>
    <row r="2569" spans="3:6" x14ac:dyDescent="0.25">
      <c r="C2569" s="2"/>
      <c r="F2569" s="2"/>
    </row>
    <row r="2570" spans="3:6" x14ac:dyDescent="0.25">
      <c r="C2570" s="2"/>
      <c r="F2570" s="2"/>
    </row>
    <row r="2571" spans="3:6" x14ac:dyDescent="0.25">
      <c r="C2571" s="2"/>
      <c r="F2571" s="2"/>
    </row>
    <row r="2572" spans="3:6" x14ac:dyDescent="0.25">
      <c r="C2572" s="2"/>
      <c r="F2572" s="2"/>
    </row>
    <row r="2573" spans="3:6" x14ac:dyDescent="0.25">
      <c r="C2573" s="2"/>
      <c r="F2573" s="2"/>
    </row>
    <row r="2574" spans="3:6" x14ac:dyDescent="0.25">
      <c r="C2574" s="2"/>
      <c r="F2574" s="2"/>
    </row>
    <row r="2575" spans="3:6" x14ac:dyDescent="0.25">
      <c r="C2575" s="2"/>
      <c r="F2575" s="2"/>
    </row>
    <row r="2576" spans="3:6" x14ac:dyDescent="0.25">
      <c r="C2576" s="2"/>
      <c r="F2576" s="2"/>
    </row>
    <row r="2577" spans="3:6" x14ac:dyDescent="0.25">
      <c r="C2577" s="2"/>
      <c r="F2577" s="2"/>
    </row>
    <row r="2578" spans="3:6" x14ac:dyDescent="0.25">
      <c r="C2578" s="2"/>
      <c r="F2578" s="2"/>
    </row>
    <row r="2579" spans="3:6" x14ac:dyDescent="0.25">
      <c r="C2579" s="2"/>
      <c r="F2579" s="2"/>
    </row>
    <row r="2580" spans="3:6" x14ac:dyDescent="0.25">
      <c r="C2580" s="2"/>
      <c r="F2580" s="2"/>
    </row>
    <row r="2581" spans="3:6" x14ac:dyDescent="0.25">
      <c r="C2581" s="2"/>
      <c r="F2581" s="2"/>
    </row>
    <row r="2582" spans="3:6" x14ac:dyDescent="0.25">
      <c r="C2582" s="2"/>
      <c r="F2582" s="2"/>
    </row>
    <row r="2583" spans="3:6" x14ac:dyDescent="0.25">
      <c r="C2583" s="2"/>
      <c r="F2583" s="2"/>
    </row>
    <row r="2584" spans="3:6" x14ac:dyDescent="0.25">
      <c r="C2584" s="2"/>
      <c r="F2584" s="2"/>
    </row>
    <row r="2585" spans="3:6" x14ac:dyDescent="0.25">
      <c r="C2585" s="2"/>
      <c r="F2585" s="2"/>
    </row>
    <row r="2586" spans="3:6" x14ac:dyDescent="0.25">
      <c r="C2586" s="2"/>
      <c r="F2586" s="2"/>
    </row>
    <row r="2587" spans="3:6" x14ac:dyDescent="0.25">
      <c r="C2587" s="2"/>
      <c r="F2587" s="2"/>
    </row>
    <row r="2588" spans="3:6" x14ac:dyDescent="0.25">
      <c r="C2588" s="2"/>
      <c r="F2588" s="2"/>
    </row>
    <row r="2589" spans="3:6" x14ac:dyDescent="0.25">
      <c r="C2589" s="2"/>
      <c r="F2589" s="2"/>
    </row>
    <row r="2590" spans="3:6" x14ac:dyDescent="0.25">
      <c r="C2590" s="2"/>
      <c r="F2590" s="2"/>
    </row>
    <row r="2591" spans="3:6" x14ac:dyDescent="0.25">
      <c r="C2591" s="2"/>
      <c r="F2591" s="2"/>
    </row>
    <row r="2592" spans="3:6" x14ac:dyDescent="0.25">
      <c r="C2592" s="2"/>
      <c r="F2592" s="2"/>
    </row>
    <row r="2593" spans="3:6" x14ac:dyDescent="0.25">
      <c r="C2593" s="2"/>
      <c r="F2593" s="2"/>
    </row>
    <row r="2594" spans="3:6" x14ac:dyDescent="0.25">
      <c r="C2594" s="2"/>
      <c r="F2594" s="2"/>
    </row>
    <row r="2595" spans="3:6" x14ac:dyDescent="0.25">
      <c r="C2595" s="2"/>
      <c r="F2595" s="2"/>
    </row>
    <row r="2596" spans="3:6" x14ac:dyDescent="0.25">
      <c r="C2596" s="2"/>
      <c r="F2596" s="2"/>
    </row>
    <row r="2597" spans="3:6" x14ac:dyDescent="0.25">
      <c r="C2597" s="2"/>
      <c r="F2597" s="2"/>
    </row>
    <row r="2598" spans="3:6" x14ac:dyDescent="0.25">
      <c r="C2598" s="2"/>
      <c r="F2598" s="2"/>
    </row>
    <row r="2599" spans="3:6" x14ac:dyDescent="0.25">
      <c r="C2599" s="2"/>
      <c r="F2599" s="2"/>
    </row>
    <row r="2600" spans="3:6" x14ac:dyDescent="0.25">
      <c r="C2600" s="2"/>
      <c r="F2600" s="2"/>
    </row>
    <row r="2601" spans="3:6" x14ac:dyDescent="0.25">
      <c r="C2601" s="2"/>
      <c r="F2601" s="2"/>
    </row>
    <row r="2602" spans="3:6" x14ac:dyDescent="0.25">
      <c r="C2602" s="2"/>
      <c r="F2602" s="2"/>
    </row>
    <row r="2603" spans="3:6" x14ac:dyDescent="0.25">
      <c r="C2603" s="2"/>
      <c r="F2603" s="2"/>
    </row>
    <row r="2604" spans="3:6" x14ac:dyDescent="0.25">
      <c r="C2604" s="2"/>
      <c r="F2604" s="2"/>
    </row>
    <row r="2605" spans="3:6" x14ac:dyDescent="0.25">
      <c r="C2605" s="2"/>
      <c r="F2605" s="2"/>
    </row>
    <row r="2606" spans="3:6" x14ac:dyDescent="0.25">
      <c r="C2606" s="2"/>
      <c r="F2606" s="2"/>
    </row>
    <row r="2607" spans="3:6" x14ac:dyDescent="0.25">
      <c r="C2607" s="2"/>
      <c r="F2607" s="2"/>
    </row>
    <row r="2608" spans="3:6" x14ac:dyDescent="0.25">
      <c r="C2608" s="2"/>
      <c r="F2608" s="2"/>
    </row>
    <row r="2609" spans="3:6" x14ac:dyDescent="0.25">
      <c r="C2609" s="2"/>
      <c r="F2609" s="2"/>
    </row>
    <row r="2610" spans="3:6" x14ac:dyDescent="0.25">
      <c r="C2610" s="2"/>
      <c r="F2610" s="2"/>
    </row>
    <row r="2611" spans="3:6" x14ac:dyDescent="0.25">
      <c r="C2611" s="2"/>
      <c r="F2611" s="2"/>
    </row>
    <row r="2612" spans="3:6" x14ac:dyDescent="0.25">
      <c r="C2612" s="2"/>
      <c r="F2612" s="2"/>
    </row>
    <row r="2613" spans="3:6" x14ac:dyDescent="0.25">
      <c r="C2613" s="2"/>
      <c r="F2613" s="2"/>
    </row>
    <row r="2614" spans="3:6" x14ac:dyDescent="0.25">
      <c r="C2614" s="2"/>
      <c r="F2614" s="2"/>
    </row>
    <row r="2615" spans="3:6" x14ac:dyDescent="0.25">
      <c r="C2615" s="2"/>
      <c r="F2615" s="2"/>
    </row>
    <row r="2616" spans="3:6" x14ac:dyDescent="0.25">
      <c r="C2616" s="2"/>
      <c r="F2616" s="2"/>
    </row>
    <row r="2617" spans="3:6" x14ac:dyDescent="0.25">
      <c r="C2617" s="2"/>
      <c r="F2617" s="2"/>
    </row>
    <row r="2618" spans="3:6" x14ac:dyDescent="0.25">
      <c r="C2618" s="2"/>
      <c r="F2618" s="2"/>
    </row>
    <row r="2619" spans="3:6" x14ac:dyDescent="0.25">
      <c r="C2619" s="2"/>
      <c r="F2619" s="2"/>
    </row>
    <row r="2620" spans="3:6" x14ac:dyDescent="0.25">
      <c r="C2620" s="2"/>
      <c r="F2620" s="2"/>
    </row>
    <row r="2621" spans="3:6" x14ac:dyDescent="0.25">
      <c r="C2621" s="2"/>
      <c r="F2621" s="2"/>
    </row>
    <row r="2622" spans="3:6" x14ac:dyDescent="0.25">
      <c r="C2622" s="2"/>
      <c r="F2622" s="2"/>
    </row>
    <row r="2623" spans="3:6" x14ac:dyDescent="0.25">
      <c r="C2623" s="2"/>
      <c r="F2623" s="2"/>
    </row>
    <row r="2624" spans="3:6" x14ac:dyDescent="0.25">
      <c r="C2624" s="2"/>
      <c r="F2624" s="2"/>
    </row>
    <row r="2625" spans="3:6" x14ac:dyDescent="0.25">
      <c r="C2625" s="2"/>
      <c r="F2625" s="2"/>
    </row>
    <row r="2626" spans="3:6" x14ac:dyDescent="0.25">
      <c r="C2626" s="2"/>
      <c r="F2626" s="2"/>
    </row>
    <row r="2627" spans="3:6" x14ac:dyDescent="0.25">
      <c r="C2627" s="2"/>
      <c r="F2627" s="2"/>
    </row>
    <row r="2628" spans="3:6" x14ac:dyDescent="0.25">
      <c r="C2628" s="2"/>
      <c r="F2628" s="2"/>
    </row>
    <row r="2629" spans="3:6" x14ac:dyDescent="0.25">
      <c r="C2629" s="2"/>
      <c r="F2629" s="2"/>
    </row>
    <row r="2630" spans="3:6" x14ac:dyDescent="0.25">
      <c r="C2630" s="2"/>
      <c r="F2630" s="2"/>
    </row>
    <row r="2631" spans="3:6" x14ac:dyDescent="0.25">
      <c r="C2631" s="2"/>
      <c r="F2631" s="2"/>
    </row>
    <row r="2632" spans="3:6" x14ac:dyDescent="0.25">
      <c r="C2632" s="2"/>
      <c r="F2632" s="2"/>
    </row>
    <row r="2633" spans="3:6" x14ac:dyDescent="0.25">
      <c r="C2633" s="2"/>
      <c r="F2633" s="2"/>
    </row>
    <row r="2634" spans="3:6" x14ac:dyDescent="0.25">
      <c r="C2634" s="2"/>
      <c r="F2634" s="2"/>
    </row>
    <row r="2635" spans="3:6" x14ac:dyDescent="0.25">
      <c r="C2635" s="2"/>
      <c r="F2635" s="2"/>
    </row>
    <row r="2636" spans="3:6" x14ac:dyDescent="0.25">
      <c r="C2636" s="2"/>
      <c r="F2636" s="2"/>
    </row>
    <row r="2637" spans="3:6" x14ac:dyDescent="0.25">
      <c r="C2637" s="2"/>
      <c r="F2637" s="2"/>
    </row>
    <row r="2638" spans="3:6" x14ac:dyDescent="0.25">
      <c r="C2638" s="2"/>
      <c r="F2638" s="2"/>
    </row>
    <row r="2639" spans="3:6" x14ac:dyDescent="0.25">
      <c r="C2639" s="2"/>
      <c r="F2639" s="2"/>
    </row>
    <row r="2640" spans="3:6" x14ac:dyDescent="0.25">
      <c r="C2640" s="2"/>
      <c r="F2640" s="2"/>
    </row>
    <row r="2641" spans="3:6" x14ac:dyDescent="0.25">
      <c r="C2641" s="2"/>
      <c r="F2641" s="2"/>
    </row>
    <row r="2642" spans="3:6" x14ac:dyDescent="0.25">
      <c r="C2642" s="2"/>
      <c r="F2642" s="2"/>
    </row>
    <row r="2643" spans="3:6" x14ac:dyDescent="0.25">
      <c r="C2643" s="2"/>
      <c r="F2643" s="2"/>
    </row>
    <row r="2644" spans="3:6" x14ac:dyDescent="0.25">
      <c r="C2644" s="2"/>
      <c r="F2644" s="2"/>
    </row>
    <row r="2645" spans="3:6" x14ac:dyDescent="0.25">
      <c r="C2645" s="2"/>
      <c r="F2645" s="2"/>
    </row>
    <row r="2646" spans="3:6" x14ac:dyDescent="0.25">
      <c r="C2646" s="2"/>
      <c r="F2646" s="2"/>
    </row>
    <row r="2647" spans="3:6" x14ac:dyDescent="0.25">
      <c r="C2647" s="2"/>
      <c r="F2647" s="2"/>
    </row>
    <row r="2648" spans="3:6" x14ac:dyDescent="0.25">
      <c r="C2648" s="2"/>
      <c r="F2648" s="2"/>
    </row>
    <row r="2649" spans="3:6" x14ac:dyDescent="0.25">
      <c r="C2649" s="2"/>
      <c r="F2649" s="2"/>
    </row>
    <row r="2650" spans="3:6" x14ac:dyDescent="0.25">
      <c r="C2650" s="2"/>
      <c r="F2650" s="2"/>
    </row>
    <row r="2651" spans="3:6" x14ac:dyDescent="0.25">
      <c r="C2651" s="2"/>
      <c r="F2651" s="2"/>
    </row>
    <row r="2652" spans="3:6" x14ac:dyDescent="0.25">
      <c r="C2652" s="2"/>
      <c r="F2652" s="2"/>
    </row>
    <row r="2653" spans="3:6" x14ac:dyDescent="0.25">
      <c r="C2653" s="2"/>
      <c r="F2653" s="2"/>
    </row>
    <row r="2654" spans="3:6" x14ac:dyDescent="0.25">
      <c r="C2654" s="2"/>
      <c r="F2654" s="2"/>
    </row>
    <row r="2655" spans="3:6" x14ac:dyDescent="0.25">
      <c r="C2655" s="2"/>
      <c r="F2655" s="2"/>
    </row>
    <row r="2656" spans="3:6" x14ac:dyDescent="0.25">
      <c r="C2656" s="2"/>
      <c r="F2656" s="2"/>
    </row>
    <row r="2657" spans="3:6" x14ac:dyDescent="0.25">
      <c r="C2657" s="2"/>
      <c r="F2657" s="2"/>
    </row>
    <row r="2658" spans="3:6" x14ac:dyDescent="0.25">
      <c r="C2658" s="2"/>
      <c r="F2658" s="2"/>
    </row>
    <row r="2659" spans="3:6" x14ac:dyDescent="0.25">
      <c r="C2659" s="2"/>
      <c r="F2659" s="2"/>
    </row>
    <row r="2660" spans="3:6" x14ac:dyDescent="0.25">
      <c r="C2660" s="2"/>
      <c r="F2660" s="2"/>
    </row>
    <row r="2661" spans="3:6" x14ac:dyDescent="0.25">
      <c r="C2661" s="2"/>
      <c r="F2661" s="2"/>
    </row>
    <row r="2662" spans="3:6" x14ac:dyDescent="0.25">
      <c r="C2662" s="2"/>
      <c r="F2662" s="2"/>
    </row>
    <row r="2663" spans="3:6" x14ac:dyDescent="0.25">
      <c r="C2663" s="2"/>
      <c r="F2663" s="2"/>
    </row>
    <row r="2664" spans="3:6" x14ac:dyDescent="0.25">
      <c r="C2664" s="2"/>
      <c r="F2664" s="2"/>
    </row>
    <row r="2665" spans="3:6" x14ac:dyDescent="0.25">
      <c r="C2665" s="2"/>
      <c r="F2665" s="2"/>
    </row>
    <row r="2666" spans="3:6" x14ac:dyDescent="0.25">
      <c r="C2666" s="2"/>
      <c r="F2666" s="2"/>
    </row>
    <row r="2667" spans="3:6" x14ac:dyDescent="0.25">
      <c r="C2667" s="2"/>
      <c r="F2667" s="2"/>
    </row>
    <row r="2668" spans="3:6" x14ac:dyDescent="0.25">
      <c r="C2668" s="2"/>
      <c r="F2668" s="2"/>
    </row>
    <row r="2669" spans="3:6" x14ac:dyDescent="0.25">
      <c r="C2669" s="2"/>
      <c r="F2669" s="2"/>
    </row>
    <row r="2670" spans="3:6" x14ac:dyDescent="0.25">
      <c r="C2670" s="2"/>
      <c r="F2670" s="2"/>
    </row>
    <row r="2671" spans="3:6" x14ac:dyDescent="0.25">
      <c r="C2671" s="2"/>
      <c r="F2671" s="2"/>
    </row>
    <row r="2672" spans="3:6" x14ac:dyDescent="0.25">
      <c r="C2672" s="2"/>
      <c r="F2672" s="2"/>
    </row>
    <row r="2673" spans="3:6" x14ac:dyDescent="0.25">
      <c r="C2673" s="2"/>
      <c r="F2673" s="2"/>
    </row>
    <row r="2674" spans="3:6" x14ac:dyDescent="0.25">
      <c r="C2674" s="2"/>
      <c r="F2674" s="2"/>
    </row>
    <row r="2675" spans="3:6" x14ac:dyDescent="0.25">
      <c r="C2675" s="2"/>
      <c r="F2675" s="2"/>
    </row>
    <row r="2676" spans="3:6" x14ac:dyDescent="0.25">
      <c r="C2676" s="2"/>
      <c r="F2676" s="2"/>
    </row>
    <row r="2677" spans="3:6" x14ac:dyDescent="0.25">
      <c r="C2677" s="2"/>
      <c r="F2677" s="2"/>
    </row>
    <row r="2678" spans="3:6" x14ac:dyDescent="0.25">
      <c r="C2678" s="2"/>
      <c r="F2678" s="2"/>
    </row>
    <row r="2679" spans="3:6" x14ac:dyDescent="0.25">
      <c r="C2679" s="2"/>
      <c r="F2679" s="2"/>
    </row>
    <row r="2680" spans="3:6" x14ac:dyDescent="0.25">
      <c r="C2680" s="2"/>
      <c r="F2680" s="2"/>
    </row>
    <row r="2681" spans="3:6" x14ac:dyDescent="0.25">
      <c r="C2681" s="2"/>
      <c r="F2681" s="2"/>
    </row>
    <row r="2682" spans="3:6" x14ac:dyDescent="0.25">
      <c r="C2682" s="2"/>
      <c r="F2682" s="2"/>
    </row>
    <row r="2683" spans="3:6" x14ac:dyDescent="0.25">
      <c r="C2683" s="2"/>
      <c r="F2683" s="2"/>
    </row>
    <row r="2684" spans="3:6" x14ac:dyDescent="0.25">
      <c r="C2684" s="2"/>
      <c r="F2684" s="2"/>
    </row>
    <row r="2685" spans="3:6" x14ac:dyDescent="0.25">
      <c r="C2685" s="2"/>
      <c r="F2685" s="2"/>
    </row>
    <row r="2686" spans="3:6" x14ac:dyDescent="0.25">
      <c r="C2686" s="2"/>
      <c r="F2686" s="2"/>
    </row>
    <row r="2687" spans="3:6" x14ac:dyDescent="0.25">
      <c r="C2687" s="2"/>
      <c r="F2687" s="2"/>
    </row>
    <row r="2688" spans="3:6" x14ac:dyDescent="0.25">
      <c r="C2688" s="2"/>
      <c r="F2688" s="2"/>
    </row>
    <row r="2689" spans="3:6" x14ac:dyDescent="0.25">
      <c r="C2689" s="2"/>
      <c r="F2689" s="2"/>
    </row>
    <row r="2690" spans="3:6" x14ac:dyDescent="0.25">
      <c r="C2690" s="2"/>
      <c r="F2690" s="2"/>
    </row>
    <row r="2691" spans="3:6" x14ac:dyDescent="0.25">
      <c r="C2691" s="2"/>
      <c r="F2691" s="2"/>
    </row>
    <row r="2692" spans="3:6" x14ac:dyDescent="0.25">
      <c r="C2692" s="2"/>
      <c r="F2692" s="2"/>
    </row>
    <row r="2693" spans="3:6" x14ac:dyDescent="0.25">
      <c r="C2693" s="2"/>
      <c r="F2693" s="2"/>
    </row>
    <row r="2694" spans="3:6" x14ac:dyDescent="0.25">
      <c r="C2694" s="2"/>
      <c r="F2694" s="2"/>
    </row>
    <row r="2695" spans="3:6" x14ac:dyDescent="0.25">
      <c r="C2695" s="2"/>
      <c r="F2695" s="2"/>
    </row>
    <row r="2696" spans="3:6" x14ac:dyDescent="0.25">
      <c r="C2696" s="2"/>
      <c r="F2696" s="2"/>
    </row>
    <row r="2697" spans="3:6" x14ac:dyDescent="0.25">
      <c r="C2697" s="2"/>
      <c r="F2697" s="2"/>
    </row>
    <row r="2698" spans="3:6" x14ac:dyDescent="0.25">
      <c r="C2698" s="2"/>
      <c r="F2698" s="2"/>
    </row>
    <row r="2699" spans="3:6" x14ac:dyDescent="0.25">
      <c r="C2699" s="2"/>
      <c r="F2699" s="2"/>
    </row>
    <row r="2700" spans="3:6" x14ac:dyDescent="0.25">
      <c r="C2700" s="2"/>
      <c r="F2700" s="2"/>
    </row>
    <row r="2701" spans="3:6" x14ac:dyDescent="0.25">
      <c r="C2701" s="2"/>
      <c r="F2701" s="2"/>
    </row>
    <row r="2702" spans="3:6" x14ac:dyDescent="0.25">
      <c r="C2702" s="2"/>
      <c r="F2702" s="2"/>
    </row>
    <row r="2703" spans="3:6" x14ac:dyDescent="0.25">
      <c r="C2703" s="2"/>
      <c r="F2703" s="2"/>
    </row>
    <row r="2704" spans="3:6" x14ac:dyDescent="0.25">
      <c r="C2704" s="2"/>
      <c r="F2704" s="2"/>
    </row>
    <row r="2705" spans="3:6" x14ac:dyDescent="0.25">
      <c r="C2705" s="2"/>
      <c r="F2705" s="2"/>
    </row>
    <row r="2706" spans="3:6" x14ac:dyDescent="0.25">
      <c r="C2706" s="2"/>
      <c r="F2706" s="2"/>
    </row>
    <row r="2707" spans="3:6" x14ac:dyDescent="0.25">
      <c r="C2707" s="2"/>
      <c r="F2707" s="2"/>
    </row>
    <row r="2708" spans="3:6" x14ac:dyDescent="0.25">
      <c r="C2708" s="2"/>
      <c r="F2708" s="2"/>
    </row>
    <row r="2709" spans="3:6" x14ac:dyDescent="0.25">
      <c r="C2709" s="2"/>
      <c r="F2709" s="2"/>
    </row>
    <row r="2710" spans="3:6" x14ac:dyDescent="0.25">
      <c r="C2710" s="2"/>
      <c r="F2710" s="2"/>
    </row>
    <row r="2711" spans="3:6" x14ac:dyDescent="0.25">
      <c r="C2711" s="2"/>
      <c r="F2711" s="2"/>
    </row>
    <row r="2712" spans="3:6" x14ac:dyDescent="0.25">
      <c r="C2712" s="2"/>
      <c r="F2712" s="2"/>
    </row>
    <row r="2713" spans="3:6" x14ac:dyDescent="0.25">
      <c r="C2713" s="2"/>
      <c r="F2713" s="2"/>
    </row>
    <row r="2714" spans="3:6" x14ac:dyDescent="0.25">
      <c r="C2714" s="2"/>
      <c r="F2714" s="2"/>
    </row>
    <row r="2715" spans="3:6" x14ac:dyDescent="0.25">
      <c r="C2715" s="2"/>
      <c r="F2715" s="2"/>
    </row>
    <row r="2716" spans="3:6" x14ac:dyDescent="0.25">
      <c r="C2716" s="2"/>
      <c r="F2716" s="2"/>
    </row>
    <row r="2717" spans="3:6" x14ac:dyDescent="0.25">
      <c r="C2717" s="2"/>
      <c r="F2717" s="2"/>
    </row>
    <row r="2718" spans="3:6" x14ac:dyDescent="0.25">
      <c r="C2718" s="2"/>
      <c r="F2718" s="2"/>
    </row>
    <row r="2719" spans="3:6" x14ac:dyDescent="0.25">
      <c r="C2719" s="2"/>
      <c r="F2719" s="2"/>
    </row>
    <row r="2720" spans="3:6" x14ac:dyDescent="0.25">
      <c r="C2720" s="2"/>
      <c r="F2720" s="2"/>
    </row>
    <row r="2721" spans="3:6" x14ac:dyDescent="0.25">
      <c r="C2721" s="2"/>
      <c r="F2721" s="2"/>
    </row>
    <row r="2722" spans="3:6" x14ac:dyDescent="0.25">
      <c r="C2722" s="2"/>
      <c r="F2722" s="2"/>
    </row>
    <row r="2723" spans="3:6" x14ac:dyDescent="0.25">
      <c r="C2723" s="2"/>
      <c r="F2723" s="2"/>
    </row>
    <row r="2724" spans="3:6" x14ac:dyDescent="0.25">
      <c r="C2724" s="2"/>
      <c r="F2724" s="2"/>
    </row>
    <row r="2725" spans="3:6" x14ac:dyDescent="0.25">
      <c r="C2725" s="2"/>
      <c r="F2725" s="2"/>
    </row>
    <row r="2726" spans="3:6" x14ac:dyDescent="0.25">
      <c r="C2726" s="2"/>
      <c r="F2726" s="2"/>
    </row>
    <row r="2727" spans="3:6" x14ac:dyDescent="0.25">
      <c r="C2727" s="2"/>
      <c r="F2727" s="2"/>
    </row>
    <row r="2728" spans="3:6" x14ac:dyDescent="0.25">
      <c r="C2728" s="2"/>
      <c r="F2728" s="2"/>
    </row>
    <row r="2729" spans="3:6" x14ac:dyDescent="0.25">
      <c r="C2729" s="2"/>
      <c r="F2729" s="2"/>
    </row>
    <row r="2730" spans="3:6" x14ac:dyDescent="0.25">
      <c r="C2730" s="2"/>
      <c r="F2730" s="2"/>
    </row>
    <row r="2731" spans="3:6" x14ac:dyDescent="0.25">
      <c r="C2731" s="2"/>
      <c r="F2731" s="2"/>
    </row>
    <row r="2732" spans="3:6" x14ac:dyDescent="0.25">
      <c r="C2732" s="2"/>
      <c r="F2732" s="2"/>
    </row>
    <row r="2733" spans="3:6" x14ac:dyDescent="0.25">
      <c r="C2733" s="2"/>
      <c r="F2733" s="2"/>
    </row>
    <row r="2734" spans="3:6" x14ac:dyDescent="0.25">
      <c r="C2734" s="2"/>
      <c r="F2734" s="2"/>
    </row>
    <row r="2735" spans="3:6" x14ac:dyDescent="0.25">
      <c r="C2735" s="2"/>
      <c r="F2735" s="2"/>
    </row>
    <row r="2736" spans="3:6" x14ac:dyDescent="0.25">
      <c r="C2736" s="2"/>
      <c r="F2736" s="2"/>
    </row>
    <row r="2737" spans="3:6" x14ac:dyDescent="0.25">
      <c r="C2737" s="2"/>
      <c r="F2737" s="2"/>
    </row>
    <row r="2738" spans="3:6" x14ac:dyDescent="0.25">
      <c r="C2738" s="2"/>
      <c r="F2738" s="2"/>
    </row>
    <row r="2739" spans="3:6" x14ac:dyDescent="0.25">
      <c r="C2739" s="2"/>
      <c r="F2739" s="2"/>
    </row>
    <row r="2740" spans="3:6" x14ac:dyDescent="0.25">
      <c r="C2740" s="2"/>
      <c r="F2740" s="2"/>
    </row>
    <row r="2741" spans="3:6" x14ac:dyDescent="0.25">
      <c r="C2741" s="2"/>
      <c r="F2741" s="2"/>
    </row>
    <row r="2742" spans="3:6" x14ac:dyDescent="0.25">
      <c r="C2742" s="2"/>
      <c r="F2742" s="2"/>
    </row>
    <row r="2743" spans="3:6" x14ac:dyDescent="0.25">
      <c r="C2743" s="2"/>
      <c r="F2743" s="2"/>
    </row>
    <row r="2744" spans="3:6" x14ac:dyDescent="0.25">
      <c r="C2744" s="2"/>
      <c r="F2744" s="2"/>
    </row>
    <row r="2745" spans="3:6" x14ac:dyDescent="0.25">
      <c r="C2745" s="2"/>
      <c r="F2745" s="2"/>
    </row>
    <row r="2746" spans="3:6" x14ac:dyDescent="0.25">
      <c r="C2746" s="2"/>
      <c r="F2746" s="2"/>
    </row>
    <row r="2747" spans="3:6" x14ac:dyDescent="0.25">
      <c r="C2747" s="2"/>
      <c r="F2747" s="2"/>
    </row>
    <row r="2748" spans="3:6" x14ac:dyDescent="0.25">
      <c r="C2748" s="2"/>
      <c r="F2748" s="2"/>
    </row>
    <row r="2749" spans="3:6" x14ac:dyDescent="0.25">
      <c r="C2749" s="2"/>
      <c r="F2749" s="2"/>
    </row>
    <row r="2750" spans="3:6" x14ac:dyDescent="0.25">
      <c r="C2750" s="2"/>
      <c r="F2750" s="2"/>
    </row>
    <row r="2751" spans="3:6" x14ac:dyDescent="0.25">
      <c r="C2751" s="2"/>
      <c r="F2751" s="2"/>
    </row>
    <row r="2752" spans="3:6" x14ac:dyDescent="0.25">
      <c r="C2752" s="2"/>
      <c r="F2752" s="2"/>
    </row>
    <row r="2753" spans="3:6" x14ac:dyDescent="0.25">
      <c r="C2753" s="2"/>
      <c r="F2753" s="2"/>
    </row>
    <row r="2754" spans="3:6" x14ac:dyDescent="0.25">
      <c r="C2754" s="2"/>
      <c r="F2754" s="2"/>
    </row>
    <row r="2755" spans="3:6" x14ac:dyDescent="0.25">
      <c r="C2755" s="2"/>
      <c r="F2755" s="2"/>
    </row>
    <row r="2756" spans="3:6" x14ac:dyDescent="0.25">
      <c r="C2756" s="2"/>
      <c r="F2756" s="2"/>
    </row>
    <row r="2757" spans="3:6" x14ac:dyDescent="0.25">
      <c r="C2757" s="2"/>
      <c r="F2757" s="2"/>
    </row>
    <row r="2758" spans="3:6" x14ac:dyDescent="0.25">
      <c r="C2758" s="2"/>
      <c r="F2758" s="2"/>
    </row>
    <row r="2759" spans="3:6" x14ac:dyDescent="0.25">
      <c r="C2759" s="2"/>
      <c r="F2759" s="2"/>
    </row>
    <row r="2760" spans="3:6" x14ac:dyDescent="0.25">
      <c r="C2760" s="2"/>
      <c r="F2760" s="2"/>
    </row>
    <row r="2761" spans="3:6" x14ac:dyDescent="0.25">
      <c r="C2761" s="2"/>
      <c r="F2761" s="2"/>
    </row>
    <row r="2762" spans="3:6" x14ac:dyDescent="0.25">
      <c r="C2762" s="2"/>
      <c r="F2762" s="2"/>
    </row>
    <row r="2763" spans="3:6" x14ac:dyDescent="0.25">
      <c r="C2763" s="2"/>
      <c r="F2763" s="2"/>
    </row>
    <row r="2764" spans="3:6" x14ac:dyDescent="0.25">
      <c r="C2764" s="2"/>
      <c r="F2764" s="2"/>
    </row>
    <row r="2765" spans="3:6" x14ac:dyDescent="0.25">
      <c r="C2765" s="2"/>
      <c r="F2765" s="2"/>
    </row>
    <row r="2766" spans="3:6" x14ac:dyDescent="0.25">
      <c r="C2766" s="2"/>
      <c r="F2766" s="2"/>
    </row>
    <row r="2767" spans="3:6" x14ac:dyDescent="0.25">
      <c r="C2767" s="2"/>
      <c r="F2767" s="2"/>
    </row>
    <row r="2768" spans="3:6" x14ac:dyDescent="0.25">
      <c r="C2768" s="2"/>
      <c r="F2768" s="2"/>
    </row>
    <row r="2769" spans="3:6" x14ac:dyDescent="0.25">
      <c r="C2769" s="2"/>
      <c r="F2769" s="2"/>
    </row>
    <row r="2770" spans="3:6" x14ac:dyDescent="0.25">
      <c r="C2770" s="2"/>
      <c r="F2770" s="2"/>
    </row>
    <row r="2771" spans="3:6" x14ac:dyDescent="0.25">
      <c r="C2771" s="2"/>
      <c r="F2771" s="2"/>
    </row>
    <row r="2772" spans="3:6" x14ac:dyDescent="0.25">
      <c r="C2772" s="2"/>
      <c r="F2772" s="2"/>
    </row>
    <row r="2773" spans="3:6" x14ac:dyDescent="0.25">
      <c r="C2773" s="2"/>
      <c r="F2773" s="2"/>
    </row>
    <row r="2774" spans="3:6" x14ac:dyDescent="0.25">
      <c r="C2774" s="2"/>
      <c r="F2774" s="2"/>
    </row>
    <row r="2775" spans="3:6" x14ac:dyDescent="0.25">
      <c r="C2775" s="2"/>
      <c r="F2775" s="2"/>
    </row>
    <row r="2776" spans="3:6" x14ac:dyDescent="0.25">
      <c r="C2776" s="2"/>
      <c r="F2776" s="2"/>
    </row>
    <row r="2777" spans="3:6" x14ac:dyDescent="0.25">
      <c r="C2777" s="2"/>
      <c r="F2777" s="2"/>
    </row>
    <row r="2778" spans="3:6" x14ac:dyDescent="0.25">
      <c r="C2778" s="2"/>
      <c r="F2778" s="2"/>
    </row>
    <row r="2779" spans="3:6" x14ac:dyDescent="0.25">
      <c r="C2779" s="2"/>
      <c r="F2779" s="2"/>
    </row>
    <row r="2780" spans="3:6" x14ac:dyDescent="0.25">
      <c r="C2780" s="2"/>
      <c r="F2780" s="2"/>
    </row>
    <row r="2781" spans="3:6" x14ac:dyDescent="0.25">
      <c r="C2781" s="2"/>
      <c r="F2781" s="2"/>
    </row>
    <row r="2782" spans="3:6" x14ac:dyDescent="0.25">
      <c r="C2782" s="2"/>
      <c r="F2782" s="2"/>
    </row>
    <row r="2783" spans="3:6" x14ac:dyDescent="0.25">
      <c r="C2783" s="2"/>
      <c r="F2783" s="2"/>
    </row>
    <row r="2784" spans="3:6" x14ac:dyDescent="0.25">
      <c r="C2784" s="2"/>
      <c r="F2784" s="2"/>
    </row>
    <row r="2785" spans="3:6" x14ac:dyDescent="0.25">
      <c r="C2785" s="2"/>
      <c r="F2785" s="2"/>
    </row>
    <row r="2786" spans="3:6" x14ac:dyDescent="0.25">
      <c r="C2786" s="2"/>
      <c r="F2786" s="2"/>
    </row>
    <row r="2787" spans="3:6" x14ac:dyDescent="0.25">
      <c r="C2787" s="2"/>
      <c r="F2787" s="2"/>
    </row>
    <row r="2788" spans="3:6" x14ac:dyDescent="0.25">
      <c r="C2788" s="2"/>
      <c r="F2788" s="2"/>
    </row>
    <row r="2789" spans="3:6" x14ac:dyDescent="0.25">
      <c r="C2789" s="2"/>
      <c r="F2789" s="2"/>
    </row>
    <row r="2790" spans="3:6" x14ac:dyDescent="0.25">
      <c r="C2790" s="2"/>
      <c r="F2790" s="2"/>
    </row>
    <row r="2791" spans="3:6" x14ac:dyDescent="0.25">
      <c r="C2791" s="2"/>
      <c r="F2791" s="2"/>
    </row>
    <row r="2792" spans="3:6" x14ac:dyDescent="0.25">
      <c r="C2792" s="2"/>
      <c r="F2792" s="2"/>
    </row>
    <row r="2793" spans="3:6" x14ac:dyDescent="0.25">
      <c r="C2793" s="2"/>
      <c r="F2793" s="2"/>
    </row>
    <row r="2794" spans="3:6" x14ac:dyDescent="0.25">
      <c r="C2794" s="2"/>
      <c r="F2794" s="2"/>
    </row>
    <row r="2795" spans="3:6" x14ac:dyDescent="0.25">
      <c r="C2795" s="2"/>
      <c r="F2795" s="2"/>
    </row>
    <row r="2796" spans="3:6" x14ac:dyDescent="0.25">
      <c r="C2796" s="2"/>
      <c r="F2796" s="2"/>
    </row>
    <row r="2797" spans="3:6" x14ac:dyDescent="0.25">
      <c r="C2797" s="2"/>
      <c r="F2797" s="2"/>
    </row>
    <row r="2798" spans="3:6" x14ac:dyDescent="0.25">
      <c r="C2798" s="2"/>
      <c r="F2798" s="2"/>
    </row>
    <row r="2799" spans="3:6" x14ac:dyDescent="0.25">
      <c r="C2799" s="2"/>
      <c r="F2799" s="2"/>
    </row>
    <row r="2800" spans="3:6" x14ac:dyDescent="0.25">
      <c r="C2800" s="2"/>
      <c r="F2800" s="2"/>
    </row>
    <row r="2801" spans="3:6" x14ac:dyDescent="0.25">
      <c r="C2801" s="2"/>
      <c r="F2801" s="2"/>
    </row>
    <row r="2802" spans="3:6" x14ac:dyDescent="0.25">
      <c r="C2802" s="2"/>
      <c r="F2802" s="2"/>
    </row>
    <row r="2803" spans="3:6" x14ac:dyDescent="0.25">
      <c r="C2803" s="2"/>
      <c r="F2803" s="2"/>
    </row>
    <row r="2804" spans="3:6" x14ac:dyDescent="0.25">
      <c r="C2804" s="2"/>
      <c r="F2804" s="2"/>
    </row>
    <row r="2805" spans="3:6" x14ac:dyDescent="0.25">
      <c r="C2805" s="2"/>
      <c r="F2805" s="2"/>
    </row>
    <row r="2806" spans="3:6" x14ac:dyDescent="0.25">
      <c r="C2806" s="2"/>
      <c r="F2806" s="2"/>
    </row>
    <row r="2807" spans="3:6" x14ac:dyDescent="0.25">
      <c r="C2807" s="2"/>
      <c r="F2807" s="2"/>
    </row>
    <row r="2808" spans="3:6" x14ac:dyDescent="0.25">
      <c r="C2808" s="2"/>
      <c r="F2808" s="2"/>
    </row>
    <row r="2809" spans="3:6" x14ac:dyDescent="0.25">
      <c r="C2809" s="2"/>
      <c r="F2809" s="2"/>
    </row>
    <row r="2810" spans="3:6" x14ac:dyDescent="0.25">
      <c r="C2810" s="2"/>
      <c r="F2810" s="2"/>
    </row>
    <row r="2811" spans="3:6" x14ac:dyDescent="0.25">
      <c r="C2811" s="2"/>
      <c r="F2811" s="2"/>
    </row>
    <row r="2812" spans="3:6" x14ac:dyDescent="0.25">
      <c r="C2812" s="2"/>
      <c r="F2812" s="2"/>
    </row>
    <row r="2813" spans="3:6" x14ac:dyDescent="0.25">
      <c r="C2813" s="2"/>
      <c r="F2813" s="2"/>
    </row>
    <row r="2814" spans="3:6" x14ac:dyDescent="0.25">
      <c r="C2814" s="2"/>
      <c r="F2814" s="2"/>
    </row>
    <row r="2815" spans="3:6" x14ac:dyDescent="0.25">
      <c r="C2815" s="2"/>
      <c r="F2815" s="2"/>
    </row>
    <row r="2816" spans="3:6" x14ac:dyDescent="0.25">
      <c r="C2816" s="2"/>
      <c r="F2816" s="2"/>
    </row>
    <row r="2817" spans="3:6" x14ac:dyDescent="0.25">
      <c r="C2817" s="2"/>
      <c r="F2817" s="2"/>
    </row>
    <row r="2818" spans="3:6" x14ac:dyDescent="0.25">
      <c r="C2818" s="2"/>
      <c r="F2818" s="2"/>
    </row>
    <row r="2819" spans="3:6" x14ac:dyDescent="0.25">
      <c r="C2819" s="2"/>
      <c r="F2819" s="2"/>
    </row>
    <row r="2820" spans="3:6" x14ac:dyDescent="0.25">
      <c r="C2820" s="2"/>
      <c r="F2820" s="2"/>
    </row>
    <row r="2821" spans="3:6" x14ac:dyDescent="0.25">
      <c r="C2821" s="2"/>
      <c r="F2821" s="2"/>
    </row>
    <row r="2822" spans="3:6" x14ac:dyDescent="0.25">
      <c r="C2822" s="2"/>
      <c r="F2822" s="2"/>
    </row>
    <row r="2823" spans="3:6" x14ac:dyDescent="0.25">
      <c r="C2823" s="2"/>
      <c r="F2823" s="2"/>
    </row>
    <row r="2824" spans="3:6" x14ac:dyDescent="0.25">
      <c r="C2824" s="2"/>
      <c r="F2824" s="2"/>
    </row>
    <row r="2825" spans="3:6" x14ac:dyDescent="0.25">
      <c r="C2825" s="2"/>
      <c r="F2825" s="2"/>
    </row>
    <row r="2826" spans="3:6" x14ac:dyDescent="0.25">
      <c r="C2826" s="2"/>
      <c r="F2826" s="2"/>
    </row>
    <row r="2827" spans="3:6" x14ac:dyDescent="0.25">
      <c r="C2827" s="2"/>
      <c r="F2827" s="2"/>
    </row>
    <row r="2828" spans="3:6" x14ac:dyDescent="0.25">
      <c r="C2828" s="2"/>
      <c r="F2828" s="2"/>
    </row>
    <row r="2829" spans="3:6" x14ac:dyDescent="0.25">
      <c r="C2829" s="2"/>
      <c r="F2829" s="2"/>
    </row>
    <row r="2830" spans="3:6" x14ac:dyDescent="0.25">
      <c r="C2830" s="2"/>
      <c r="F2830" s="2"/>
    </row>
    <row r="2831" spans="3:6" x14ac:dyDescent="0.25">
      <c r="C2831" s="2"/>
      <c r="F2831" s="2"/>
    </row>
    <row r="2832" spans="3:6" x14ac:dyDescent="0.25">
      <c r="C2832" s="2"/>
      <c r="F2832" s="2"/>
    </row>
    <row r="2833" spans="3:6" x14ac:dyDescent="0.25">
      <c r="C2833" s="2"/>
      <c r="F2833" s="2"/>
    </row>
    <row r="2834" spans="3:6" x14ac:dyDescent="0.25">
      <c r="C2834" s="2"/>
      <c r="F2834" s="2"/>
    </row>
    <row r="2835" spans="3:6" x14ac:dyDescent="0.25">
      <c r="C2835" s="2"/>
      <c r="F2835" s="2"/>
    </row>
    <row r="2836" spans="3:6" x14ac:dyDescent="0.25">
      <c r="C2836" s="2"/>
      <c r="F2836" s="2"/>
    </row>
    <row r="2837" spans="3:6" x14ac:dyDescent="0.25">
      <c r="C2837" s="2"/>
      <c r="F2837" s="2"/>
    </row>
    <row r="2838" spans="3:6" x14ac:dyDescent="0.25">
      <c r="C2838" s="2"/>
      <c r="F2838" s="2"/>
    </row>
    <row r="2839" spans="3:6" x14ac:dyDescent="0.25">
      <c r="C2839" s="2"/>
      <c r="F2839" s="2"/>
    </row>
    <row r="2840" spans="3:6" x14ac:dyDescent="0.25">
      <c r="C2840" s="2"/>
      <c r="F2840" s="2"/>
    </row>
    <row r="2841" spans="3:6" x14ac:dyDescent="0.25">
      <c r="C2841" s="2"/>
      <c r="F2841" s="2"/>
    </row>
    <row r="2842" spans="3:6" x14ac:dyDescent="0.25">
      <c r="C2842" s="2"/>
      <c r="F2842" s="2"/>
    </row>
    <row r="2843" spans="3:6" x14ac:dyDescent="0.25">
      <c r="C2843" s="2"/>
      <c r="F2843" s="2"/>
    </row>
    <row r="2844" spans="3:6" x14ac:dyDescent="0.25">
      <c r="C2844" s="2"/>
      <c r="F2844" s="2"/>
    </row>
    <row r="2845" spans="3:6" x14ac:dyDescent="0.25">
      <c r="C2845" s="2"/>
      <c r="F2845" s="2"/>
    </row>
    <row r="2846" spans="3:6" x14ac:dyDescent="0.25">
      <c r="C2846" s="2"/>
      <c r="F2846" s="2"/>
    </row>
    <row r="2847" spans="3:6" x14ac:dyDescent="0.25">
      <c r="C2847" s="2"/>
      <c r="F2847" s="2"/>
    </row>
    <row r="2848" spans="3:6" x14ac:dyDescent="0.25">
      <c r="C2848" s="2"/>
      <c r="F2848" s="2"/>
    </row>
    <row r="2849" spans="3:6" x14ac:dyDescent="0.25">
      <c r="C2849" s="2"/>
      <c r="F2849" s="2"/>
    </row>
    <row r="2850" spans="3:6" x14ac:dyDescent="0.25">
      <c r="C2850" s="2"/>
      <c r="F2850" s="2"/>
    </row>
    <row r="2851" spans="3:6" x14ac:dyDescent="0.25">
      <c r="C2851" s="2"/>
      <c r="F2851" s="2"/>
    </row>
    <row r="2852" spans="3:6" x14ac:dyDescent="0.25">
      <c r="C2852" s="2"/>
      <c r="F2852" s="2"/>
    </row>
    <row r="2853" spans="3:6" x14ac:dyDescent="0.25">
      <c r="C2853" s="2"/>
      <c r="F2853" s="2"/>
    </row>
    <row r="2854" spans="3:6" x14ac:dyDescent="0.25">
      <c r="C2854" s="2"/>
      <c r="F2854" s="2"/>
    </row>
    <row r="2855" spans="3:6" x14ac:dyDescent="0.25">
      <c r="C2855" s="2"/>
      <c r="F2855" s="2"/>
    </row>
    <row r="2856" spans="3:6" x14ac:dyDescent="0.25">
      <c r="C2856" s="2"/>
      <c r="F2856" s="2"/>
    </row>
    <row r="2857" spans="3:6" x14ac:dyDescent="0.25">
      <c r="C2857" s="2"/>
      <c r="F2857" s="2"/>
    </row>
    <row r="2858" spans="3:6" x14ac:dyDescent="0.25">
      <c r="C2858" s="2"/>
      <c r="F2858" s="2"/>
    </row>
    <row r="2859" spans="3:6" x14ac:dyDescent="0.25">
      <c r="C2859" s="2"/>
      <c r="F2859" s="2"/>
    </row>
    <row r="2860" spans="3:6" x14ac:dyDescent="0.25">
      <c r="C2860" s="2"/>
      <c r="F2860" s="2"/>
    </row>
    <row r="2861" spans="3:6" x14ac:dyDescent="0.25">
      <c r="C2861" s="2"/>
      <c r="F2861" s="2"/>
    </row>
    <row r="2862" spans="3:6" x14ac:dyDescent="0.25">
      <c r="C2862" s="2"/>
      <c r="F2862" s="2"/>
    </row>
    <row r="2863" spans="3:6" x14ac:dyDescent="0.25">
      <c r="C2863" s="2"/>
      <c r="F2863" s="2"/>
    </row>
    <row r="2864" spans="3:6" x14ac:dyDescent="0.25">
      <c r="C2864" s="2"/>
      <c r="F2864" s="2"/>
    </row>
    <row r="2865" spans="3:6" x14ac:dyDescent="0.25">
      <c r="C2865" s="2"/>
      <c r="F2865" s="2"/>
    </row>
    <row r="2866" spans="3:6" x14ac:dyDescent="0.25">
      <c r="C2866" s="2"/>
      <c r="F2866" s="2"/>
    </row>
    <row r="2867" spans="3:6" x14ac:dyDescent="0.25">
      <c r="C2867" s="2"/>
      <c r="F2867" s="2"/>
    </row>
    <row r="2868" spans="3:6" x14ac:dyDescent="0.25">
      <c r="C2868" s="2"/>
      <c r="F2868" s="2"/>
    </row>
    <row r="2869" spans="3:6" x14ac:dyDescent="0.25">
      <c r="C2869" s="2"/>
      <c r="F2869" s="2"/>
    </row>
    <row r="2870" spans="3:6" x14ac:dyDescent="0.25">
      <c r="C2870" s="2"/>
      <c r="F2870" s="2"/>
    </row>
    <row r="2871" spans="3:6" x14ac:dyDescent="0.25">
      <c r="C2871" s="2"/>
      <c r="F2871" s="2"/>
    </row>
    <row r="2872" spans="3:6" x14ac:dyDescent="0.25">
      <c r="C2872" s="2"/>
      <c r="F2872" s="2"/>
    </row>
    <row r="2873" spans="3:6" x14ac:dyDescent="0.25">
      <c r="C2873" s="2"/>
      <c r="F2873" s="2"/>
    </row>
    <row r="2874" spans="3:6" x14ac:dyDescent="0.25">
      <c r="C2874" s="2"/>
      <c r="F2874" s="2"/>
    </row>
    <row r="2875" spans="3:6" x14ac:dyDescent="0.25">
      <c r="C2875" s="2"/>
      <c r="F2875" s="2"/>
    </row>
    <row r="2876" spans="3:6" x14ac:dyDescent="0.25">
      <c r="C2876" s="2"/>
      <c r="F2876" s="2"/>
    </row>
    <row r="2877" spans="3:6" x14ac:dyDescent="0.25">
      <c r="C2877" s="2"/>
      <c r="F2877" s="2"/>
    </row>
    <row r="2878" spans="3:6" x14ac:dyDescent="0.25">
      <c r="C2878" s="2"/>
      <c r="F2878" s="2"/>
    </row>
    <row r="2879" spans="3:6" x14ac:dyDescent="0.25">
      <c r="C2879" s="2"/>
      <c r="F2879" s="2"/>
    </row>
    <row r="2880" spans="3:6" x14ac:dyDescent="0.25">
      <c r="C2880" s="2"/>
      <c r="F2880" s="2"/>
    </row>
    <row r="2881" spans="3:6" x14ac:dyDescent="0.25">
      <c r="C2881" s="2"/>
      <c r="F2881" s="2"/>
    </row>
    <row r="2882" spans="3:6" x14ac:dyDescent="0.25">
      <c r="C2882" s="2"/>
      <c r="F2882" s="2"/>
    </row>
    <row r="2883" spans="3:6" x14ac:dyDescent="0.25">
      <c r="C2883" s="2"/>
      <c r="F2883" s="2"/>
    </row>
    <row r="2884" spans="3:6" x14ac:dyDescent="0.25">
      <c r="C2884" s="2"/>
      <c r="F2884" s="2"/>
    </row>
    <row r="2885" spans="3:6" x14ac:dyDescent="0.25">
      <c r="C2885" s="2"/>
      <c r="F2885" s="2"/>
    </row>
    <row r="2886" spans="3:6" x14ac:dyDescent="0.25">
      <c r="C2886" s="2"/>
      <c r="F2886" s="2"/>
    </row>
    <row r="2887" spans="3:6" x14ac:dyDescent="0.25">
      <c r="C2887" s="2"/>
      <c r="F2887" s="2"/>
    </row>
    <row r="2888" spans="3:6" x14ac:dyDescent="0.25">
      <c r="C2888" s="2"/>
      <c r="F2888" s="2"/>
    </row>
    <row r="2889" spans="3:6" x14ac:dyDescent="0.25">
      <c r="C2889" s="2"/>
      <c r="F2889" s="2"/>
    </row>
    <row r="2890" spans="3:6" x14ac:dyDescent="0.25">
      <c r="C2890" s="2"/>
      <c r="F2890" s="2"/>
    </row>
    <row r="2891" spans="3:6" x14ac:dyDescent="0.25">
      <c r="C2891" s="2"/>
      <c r="F2891" s="2"/>
    </row>
    <row r="2892" spans="3:6" x14ac:dyDescent="0.25">
      <c r="C2892" s="2"/>
      <c r="F2892" s="2"/>
    </row>
    <row r="2893" spans="3:6" x14ac:dyDescent="0.25">
      <c r="C2893" s="2"/>
      <c r="F2893" s="2"/>
    </row>
    <row r="2894" spans="3:6" x14ac:dyDescent="0.25">
      <c r="C2894" s="2"/>
      <c r="F2894" s="2"/>
    </row>
    <row r="2895" spans="3:6" x14ac:dyDescent="0.25">
      <c r="C2895" s="2"/>
      <c r="F2895" s="2"/>
    </row>
    <row r="2896" spans="3:6" x14ac:dyDescent="0.25">
      <c r="C2896" s="2"/>
      <c r="F2896" s="2"/>
    </row>
    <row r="2897" spans="3:6" x14ac:dyDescent="0.25">
      <c r="C2897" s="2"/>
      <c r="F2897" s="2"/>
    </row>
    <row r="2898" spans="3:6" x14ac:dyDescent="0.25">
      <c r="C2898" s="2"/>
      <c r="F2898" s="2"/>
    </row>
    <row r="2899" spans="3:6" x14ac:dyDescent="0.25">
      <c r="C2899" s="2"/>
      <c r="F2899" s="2"/>
    </row>
    <row r="2900" spans="3:6" x14ac:dyDescent="0.25">
      <c r="C2900" s="2"/>
      <c r="F2900" s="2"/>
    </row>
    <row r="2901" spans="3:6" x14ac:dyDescent="0.25">
      <c r="C2901" s="2"/>
      <c r="F2901" s="2"/>
    </row>
    <row r="2902" spans="3:6" x14ac:dyDescent="0.25">
      <c r="C2902" s="2"/>
      <c r="F2902" s="2"/>
    </row>
    <row r="2903" spans="3:6" x14ac:dyDescent="0.25">
      <c r="C2903" s="2"/>
      <c r="F2903" s="2"/>
    </row>
    <row r="2904" spans="3:6" x14ac:dyDescent="0.25">
      <c r="C2904" s="2"/>
      <c r="F2904" s="2"/>
    </row>
    <row r="2905" spans="3:6" x14ac:dyDescent="0.25">
      <c r="C2905" s="2"/>
      <c r="F2905" s="2"/>
    </row>
    <row r="2906" spans="3:6" x14ac:dyDescent="0.25">
      <c r="C2906" s="2"/>
      <c r="F2906" s="2"/>
    </row>
    <row r="2907" spans="3:6" x14ac:dyDescent="0.25">
      <c r="C2907" s="2"/>
      <c r="F2907" s="2"/>
    </row>
    <row r="2908" spans="3:6" x14ac:dyDescent="0.25">
      <c r="C2908" s="2"/>
      <c r="F2908" s="2"/>
    </row>
    <row r="2909" spans="3:6" x14ac:dyDescent="0.25">
      <c r="C2909" s="2"/>
      <c r="F2909" s="2"/>
    </row>
    <row r="2910" spans="3:6" x14ac:dyDescent="0.25">
      <c r="C2910" s="2"/>
      <c r="F2910" s="2"/>
    </row>
    <row r="2911" spans="3:6" x14ac:dyDescent="0.25">
      <c r="C2911" s="2"/>
      <c r="F2911" s="2"/>
    </row>
    <row r="2912" spans="3:6" x14ac:dyDescent="0.25">
      <c r="C2912" s="2"/>
      <c r="F2912" s="2"/>
    </row>
    <row r="2913" spans="3:6" x14ac:dyDescent="0.25">
      <c r="C2913" s="2"/>
      <c r="F2913" s="2"/>
    </row>
    <row r="2914" spans="3:6" x14ac:dyDescent="0.25">
      <c r="C2914" s="2"/>
      <c r="F2914" s="2"/>
    </row>
    <row r="2915" spans="3:6" x14ac:dyDescent="0.25">
      <c r="C2915" s="2"/>
      <c r="F2915" s="2"/>
    </row>
    <row r="2916" spans="3:6" x14ac:dyDescent="0.25">
      <c r="C2916" s="2"/>
      <c r="F2916" s="2"/>
    </row>
    <row r="2917" spans="3:6" x14ac:dyDescent="0.25">
      <c r="C2917" s="2"/>
      <c r="F2917" s="2"/>
    </row>
    <row r="2918" spans="3:6" x14ac:dyDescent="0.25">
      <c r="C2918" s="2"/>
      <c r="F2918" s="2"/>
    </row>
    <row r="2919" spans="3:6" x14ac:dyDescent="0.25">
      <c r="C2919" s="2"/>
      <c r="F2919" s="2"/>
    </row>
    <row r="2920" spans="3:6" x14ac:dyDescent="0.25">
      <c r="C2920" s="2"/>
      <c r="F2920" s="2"/>
    </row>
    <row r="2921" spans="3:6" x14ac:dyDescent="0.25">
      <c r="C2921" s="2"/>
      <c r="F2921" s="2"/>
    </row>
    <row r="2922" spans="3:6" x14ac:dyDescent="0.25">
      <c r="C2922" s="2"/>
      <c r="F2922" s="2"/>
    </row>
    <row r="2923" spans="3:6" x14ac:dyDescent="0.25">
      <c r="C2923" s="2"/>
      <c r="F2923" s="2"/>
    </row>
    <row r="2924" spans="3:6" x14ac:dyDescent="0.25">
      <c r="C2924" s="2"/>
      <c r="F2924" s="2"/>
    </row>
    <row r="2925" spans="3:6" x14ac:dyDescent="0.25">
      <c r="C2925" s="2"/>
      <c r="F2925" s="2"/>
    </row>
    <row r="2926" spans="3:6" x14ac:dyDescent="0.25">
      <c r="C2926" s="2"/>
      <c r="F2926" s="2"/>
    </row>
    <row r="2927" spans="3:6" x14ac:dyDescent="0.25">
      <c r="C2927" s="2"/>
      <c r="F2927" s="2"/>
    </row>
    <row r="2928" spans="3:6" x14ac:dyDescent="0.25">
      <c r="C2928" s="2"/>
      <c r="F2928" s="2"/>
    </row>
    <row r="2929" spans="3:6" x14ac:dyDescent="0.25">
      <c r="C2929" s="2"/>
      <c r="F2929" s="2"/>
    </row>
    <row r="2930" spans="3:6" x14ac:dyDescent="0.25">
      <c r="C2930" s="2"/>
      <c r="F2930" s="2"/>
    </row>
    <row r="2931" spans="3:6" x14ac:dyDescent="0.25">
      <c r="C2931" s="2"/>
      <c r="F2931" s="2"/>
    </row>
    <row r="2932" spans="3:6" x14ac:dyDescent="0.25">
      <c r="C2932" s="2"/>
      <c r="F2932" s="2"/>
    </row>
    <row r="2933" spans="3:6" x14ac:dyDescent="0.25">
      <c r="C2933" s="2"/>
      <c r="F2933" s="2"/>
    </row>
    <row r="2934" spans="3:6" x14ac:dyDescent="0.25">
      <c r="C2934" s="2"/>
      <c r="F2934" s="2"/>
    </row>
    <row r="2935" spans="3:6" x14ac:dyDescent="0.25">
      <c r="C2935" s="2"/>
      <c r="F2935" s="2"/>
    </row>
    <row r="2936" spans="3:6" x14ac:dyDescent="0.25">
      <c r="C2936" s="2"/>
      <c r="F2936" s="2"/>
    </row>
    <row r="2937" spans="3:6" x14ac:dyDescent="0.25">
      <c r="C2937" s="2"/>
      <c r="F2937" s="2"/>
    </row>
    <row r="2938" spans="3:6" x14ac:dyDescent="0.25">
      <c r="C2938" s="2"/>
      <c r="F2938" s="2"/>
    </row>
    <row r="2939" spans="3:6" x14ac:dyDescent="0.25">
      <c r="C2939" s="2"/>
      <c r="F2939" s="2"/>
    </row>
    <row r="2940" spans="3:6" x14ac:dyDescent="0.25">
      <c r="C2940" s="2"/>
      <c r="F2940" s="2"/>
    </row>
    <row r="2941" spans="3:6" x14ac:dyDescent="0.25">
      <c r="C2941" s="2"/>
      <c r="F2941" s="2"/>
    </row>
    <row r="2942" spans="3:6" x14ac:dyDescent="0.25">
      <c r="C2942" s="2"/>
      <c r="F2942" s="2"/>
    </row>
    <row r="2943" spans="3:6" x14ac:dyDescent="0.25">
      <c r="C2943" s="2"/>
      <c r="F2943" s="2"/>
    </row>
    <row r="2944" spans="3:6" x14ac:dyDescent="0.25">
      <c r="C2944" s="2"/>
      <c r="F2944" s="2"/>
    </row>
    <row r="2945" spans="3:6" x14ac:dyDescent="0.25">
      <c r="C2945" s="2"/>
      <c r="F2945" s="2"/>
    </row>
    <row r="2946" spans="3:6" x14ac:dyDescent="0.25">
      <c r="C2946" s="2"/>
      <c r="F2946" s="2"/>
    </row>
    <row r="2947" spans="3:6" x14ac:dyDescent="0.25">
      <c r="C2947" s="2"/>
      <c r="F2947" s="2"/>
    </row>
    <row r="2948" spans="3:6" x14ac:dyDescent="0.25">
      <c r="C2948" s="2"/>
      <c r="F2948" s="2"/>
    </row>
    <row r="2949" spans="3:6" x14ac:dyDescent="0.25">
      <c r="C2949" s="2"/>
      <c r="F2949" s="2"/>
    </row>
    <row r="2950" spans="3:6" x14ac:dyDescent="0.25">
      <c r="C2950" s="2"/>
      <c r="F2950" s="2"/>
    </row>
    <row r="2951" spans="3:6" x14ac:dyDescent="0.25">
      <c r="C2951" s="2"/>
      <c r="F2951" s="2"/>
    </row>
    <row r="2952" spans="3:6" x14ac:dyDescent="0.25">
      <c r="C2952" s="2"/>
      <c r="F2952" s="2"/>
    </row>
    <row r="2953" spans="3:6" x14ac:dyDescent="0.25">
      <c r="C2953" s="2"/>
      <c r="F2953" s="2"/>
    </row>
    <row r="2954" spans="3:6" x14ac:dyDescent="0.25">
      <c r="C2954" s="2"/>
      <c r="F2954" s="2"/>
    </row>
    <row r="2955" spans="3:6" x14ac:dyDescent="0.25">
      <c r="C2955" s="2"/>
      <c r="F2955" s="2"/>
    </row>
    <row r="2956" spans="3:6" x14ac:dyDescent="0.25">
      <c r="C2956" s="2"/>
      <c r="F2956" s="2"/>
    </row>
    <row r="2957" spans="3:6" x14ac:dyDescent="0.25">
      <c r="C2957" s="2"/>
      <c r="F2957" s="2"/>
    </row>
    <row r="2958" spans="3:6" x14ac:dyDescent="0.25">
      <c r="C2958" s="2"/>
      <c r="F2958" s="2"/>
    </row>
    <row r="2959" spans="3:6" x14ac:dyDescent="0.25">
      <c r="C2959" s="2"/>
      <c r="F2959" s="2"/>
    </row>
    <row r="2960" spans="3:6" x14ac:dyDescent="0.25">
      <c r="C2960" s="2"/>
      <c r="F2960" s="2"/>
    </row>
    <row r="2961" spans="3:6" x14ac:dyDescent="0.25">
      <c r="C2961" s="2"/>
      <c r="F2961" s="2"/>
    </row>
    <row r="2962" spans="3:6" x14ac:dyDescent="0.25">
      <c r="C2962" s="2"/>
      <c r="F2962" s="2"/>
    </row>
    <row r="2963" spans="3:6" x14ac:dyDescent="0.25">
      <c r="C2963" s="2"/>
      <c r="F2963" s="2"/>
    </row>
    <row r="2964" spans="3:6" x14ac:dyDescent="0.25">
      <c r="C2964" s="2"/>
      <c r="F2964" s="2"/>
    </row>
    <row r="2965" spans="3:6" x14ac:dyDescent="0.25">
      <c r="C2965" s="2"/>
      <c r="F2965" s="2"/>
    </row>
    <row r="2966" spans="3:6" x14ac:dyDescent="0.25">
      <c r="C2966" s="2"/>
      <c r="F2966" s="2"/>
    </row>
    <row r="2967" spans="3:6" x14ac:dyDescent="0.25">
      <c r="C2967" s="2"/>
      <c r="F2967" s="2"/>
    </row>
    <row r="2968" spans="3:6" x14ac:dyDescent="0.25">
      <c r="C2968" s="2"/>
      <c r="F2968" s="2"/>
    </row>
    <row r="2969" spans="3:6" x14ac:dyDescent="0.25">
      <c r="C2969" s="2"/>
      <c r="F2969" s="2"/>
    </row>
    <row r="2970" spans="3:6" x14ac:dyDescent="0.25">
      <c r="C2970" s="2"/>
      <c r="F2970" s="2"/>
    </row>
    <row r="2971" spans="3:6" x14ac:dyDescent="0.25">
      <c r="C2971" s="2"/>
      <c r="F2971" s="2"/>
    </row>
    <row r="2972" spans="3:6" x14ac:dyDescent="0.25">
      <c r="C2972" s="2"/>
      <c r="F2972" s="2"/>
    </row>
    <row r="2973" spans="3:6" x14ac:dyDescent="0.25">
      <c r="C2973" s="2"/>
      <c r="F2973" s="2"/>
    </row>
    <row r="2974" spans="3:6" x14ac:dyDescent="0.25">
      <c r="C2974" s="2"/>
      <c r="F2974" s="2"/>
    </row>
    <row r="2975" spans="3:6" x14ac:dyDescent="0.25">
      <c r="C2975" s="2"/>
      <c r="F2975" s="2"/>
    </row>
    <row r="2976" spans="3:6" x14ac:dyDescent="0.25">
      <c r="C2976" s="2"/>
      <c r="F2976" s="2"/>
    </row>
    <row r="2977" spans="3:6" x14ac:dyDescent="0.25">
      <c r="C2977" s="2"/>
      <c r="F2977" s="2"/>
    </row>
    <row r="2978" spans="3:6" x14ac:dyDescent="0.25">
      <c r="C2978" s="2"/>
      <c r="F2978" s="2"/>
    </row>
    <row r="2979" spans="3:6" x14ac:dyDescent="0.25">
      <c r="C2979" s="2"/>
      <c r="F2979" s="2"/>
    </row>
    <row r="2980" spans="3:6" x14ac:dyDescent="0.25">
      <c r="C2980" s="2"/>
      <c r="F2980" s="2"/>
    </row>
    <row r="2981" spans="3:6" x14ac:dyDescent="0.25">
      <c r="C2981" s="2"/>
      <c r="F2981" s="2"/>
    </row>
    <row r="2982" spans="3:6" x14ac:dyDescent="0.25">
      <c r="C2982" s="2"/>
      <c r="F2982" s="2"/>
    </row>
    <row r="2983" spans="3:6" x14ac:dyDescent="0.25">
      <c r="C2983" s="2"/>
      <c r="F2983" s="2"/>
    </row>
    <row r="2984" spans="3:6" x14ac:dyDescent="0.25">
      <c r="C2984" s="2"/>
      <c r="F2984" s="2"/>
    </row>
    <row r="2985" spans="3:6" x14ac:dyDescent="0.25">
      <c r="C2985" s="2"/>
      <c r="F2985" s="2"/>
    </row>
    <row r="2986" spans="3:6" x14ac:dyDescent="0.25">
      <c r="C2986" s="2"/>
      <c r="F2986" s="2"/>
    </row>
    <row r="2987" spans="3:6" x14ac:dyDescent="0.25">
      <c r="C2987" s="2"/>
      <c r="F2987" s="2"/>
    </row>
    <row r="2988" spans="3:6" x14ac:dyDescent="0.25">
      <c r="C2988" s="2"/>
      <c r="F2988" s="2"/>
    </row>
    <row r="2989" spans="3:6" x14ac:dyDescent="0.25">
      <c r="C2989" s="2"/>
      <c r="F2989" s="2"/>
    </row>
    <row r="2990" spans="3:6" x14ac:dyDescent="0.25">
      <c r="C2990" s="2"/>
      <c r="F2990" s="2"/>
    </row>
    <row r="2991" spans="3:6" x14ac:dyDescent="0.25">
      <c r="C2991" s="2"/>
      <c r="F2991" s="2"/>
    </row>
    <row r="2992" spans="3:6" x14ac:dyDescent="0.25">
      <c r="C2992" s="2"/>
      <c r="F2992" s="2"/>
    </row>
    <row r="2993" spans="3:6" x14ac:dyDescent="0.25">
      <c r="C2993" s="2"/>
      <c r="F2993" s="2"/>
    </row>
    <row r="2994" spans="3:6" x14ac:dyDescent="0.25">
      <c r="C2994" s="2"/>
      <c r="F2994" s="2"/>
    </row>
    <row r="2995" spans="3:6" x14ac:dyDescent="0.25">
      <c r="C2995" s="2"/>
      <c r="F2995" s="2"/>
    </row>
    <row r="2996" spans="3:6" x14ac:dyDescent="0.25">
      <c r="C2996" s="2"/>
      <c r="F2996" s="2"/>
    </row>
    <row r="2997" spans="3:6" x14ac:dyDescent="0.25">
      <c r="C2997" s="2"/>
      <c r="F2997" s="2"/>
    </row>
    <row r="2998" spans="3:6" x14ac:dyDescent="0.25">
      <c r="C2998" s="2"/>
      <c r="F2998" s="2"/>
    </row>
    <row r="2999" spans="3:6" x14ac:dyDescent="0.25">
      <c r="C2999" s="2"/>
      <c r="F2999" s="2"/>
    </row>
    <row r="3000" spans="3:6" x14ac:dyDescent="0.25">
      <c r="C3000" s="2"/>
      <c r="F3000" s="2"/>
    </row>
    <row r="3001" spans="3:6" x14ac:dyDescent="0.25">
      <c r="C3001" s="2"/>
      <c r="F3001" s="2"/>
    </row>
    <row r="3002" spans="3:6" x14ac:dyDescent="0.25">
      <c r="C3002" s="2"/>
      <c r="F3002" s="2"/>
    </row>
    <row r="3003" spans="3:6" x14ac:dyDescent="0.25">
      <c r="C3003" s="2"/>
      <c r="F3003" s="2"/>
    </row>
    <row r="3004" spans="3:6" x14ac:dyDescent="0.25">
      <c r="C3004" s="2"/>
      <c r="F3004" s="2"/>
    </row>
    <row r="3005" spans="3:6" x14ac:dyDescent="0.25">
      <c r="C3005" s="2"/>
      <c r="F3005" s="2"/>
    </row>
    <row r="3006" spans="3:6" x14ac:dyDescent="0.25">
      <c r="C3006" s="2"/>
      <c r="F3006" s="2"/>
    </row>
    <row r="3007" spans="3:6" x14ac:dyDescent="0.25">
      <c r="C3007" s="2"/>
      <c r="F3007" s="2"/>
    </row>
    <row r="3008" spans="3:6" x14ac:dyDescent="0.25">
      <c r="C3008" s="2"/>
      <c r="F3008" s="2"/>
    </row>
    <row r="3009" spans="3:6" x14ac:dyDescent="0.25">
      <c r="C3009" s="2"/>
      <c r="F3009" s="2"/>
    </row>
    <row r="3010" spans="3:6" x14ac:dyDescent="0.25">
      <c r="C3010" s="2"/>
      <c r="F3010" s="2"/>
    </row>
    <row r="3011" spans="3:6" x14ac:dyDescent="0.25">
      <c r="C3011" s="2"/>
      <c r="F3011" s="2"/>
    </row>
    <row r="3012" spans="3:6" x14ac:dyDescent="0.25">
      <c r="C3012" s="2"/>
      <c r="F3012" s="2"/>
    </row>
    <row r="3013" spans="3:6" x14ac:dyDescent="0.25">
      <c r="C3013" s="2"/>
      <c r="F3013" s="2"/>
    </row>
    <row r="3014" spans="3:6" x14ac:dyDescent="0.25">
      <c r="C3014" s="2"/>
      <c r="F3014" s="2"/>
    </row>
    <row r="3015" spans="3:6" x14ac:dyDescent="0.25">
      <c r="C3015" s="2"/>
      <c r="F3015" s="2"/>
    </row>
    <row r="3016" spans="3:6" x14ac:dyDescent="0.25">
      <c r="C3016" s="2"/>
      <c r="F3016" s="2"/>
    </row>
    <row r="3017" spans="3:6" x14ac:dyDescent="0.25">
      <c r="C3017" s="2"/>
      <c r="F3017" s="2"/>
    </row>
    <row r="3018" spans="3:6" x14ac:dyDescent="0.25">
      <c r="C3018" s="2"/>
      <c r="F3018" s="2"/>
    </row>
    <row r="3019" spans="3:6" x14ac:dyDescent="0.25">
      <c r="C3019" s="2"/>
      <c r="F3019" s="2"/>
    </row>
    <row r="3020" spans="3:6" x14ac:dyDescent="0.25">
      <c r="C3020" s="2"/>
      <c r="F3020" s="2"/>
    </row>
    <row r="3021" spans="3:6" x14ac:dyDescent="0.25">
      <c r="C3021" s="2"/>
      <c r="F3021" s="2"/>
    </row>
    <row r="3022" spans="3:6" x14ac:dyDescent="0.25">
      <c r="C3022" s="2"/>
      <c r="F3022" s="2"/>
    </row>
    <row r="3023" spans="3:6" x14ac:dyDescent="0.25">
      <c r="C3023" s="2"/>
      <c r="F3023" s="2"/>
    </row>
    <row r="3024" spans="3:6" x14ac:dyDescent="0.25">
      <c r="C3024" s="2"/>
      <c r="F3024" s="2"/>
    </row>
    <row r="3025" spans="3:6" x14ac:dyDescent="0.25">
      <c r="C3025" s="2"/>
      <c r="F3025" s="2"/>
    </row>
    <row r="3026" spans="3:6" x14ac:dyDescent="0.25">
      <c r="C3026" s="2"/>
      <c r="F3026" s="2"/>
    </row>
    <row r="3027" spans="3:6" x14ac:dyDescent="0.25">
      <c r="C3027" s="2"/>
      <c r="F3027" s="2"/>
    </row>
    <row r="3028" spans="3:6" x14ac:dyDescent="0.25">
      <c r="C3028" s="2"/>
      <c r="F3028" s="2"/>
    </row>
    <row r="3029" spans="3:6" x14ac:dyDescent="0.25">
      <c r="C3029" s="2"/>
      <c r="F3029" s="2"/>
    </row>
    <row r="3030" spans="3:6" x14ac:dyDescent="0.25">
      <c r="C3030" s="2"/>
      <c r="F3030" s="2"/>
    </row>
    <row r="3031" spans="3:6" x14ac:dyDescent="0.25">
      <c r="C3031" s="2"/>
      <c r="F3031" s="2"/>
    </row>
    <row r="3032" spans="3:6" x14ac:dyDescent="0.25">
      <c r="C3032" s="2"/>
      <c r="F3032" s="2"/>
    </row>
    <row r="3033" spans="3:6" x14ac:dyDescent="0.25">
      <c r="C3033" s="2"/>
      <c r="F3033" s="2"/>
    </row>
    <row r="3034" spans="3:6" x14ac:dyDescent="0.25">
      <c r="C3034" s="2"/>
      <c r="F3034" s="2"/>
    </row>
    <row r="3035" spans="3:6" x14ac:dyDescent="0.25">
      <c r="C3035" s="2"/>
      <c r="F3035" s="2"/>
    </row>
    <row r="3036" spans="3:6" x14ac:dyDescent="0.25">
      <c r="C3036" s="2"/>
      <c r="F3036" s="2"/>
    </row>
    <row r="3037" spans="3:6" x14ac:dyDescent="0.25">
      <c r="C3037" s="2"/>
      <c r="F3037" s="2"/>
    </row>
    <row r="3038" spans="3:6" x14ac:dyDescent="0.25">
      <c r="C3038" s="2"/>
      <c r="F3038" s="2"/>
    </row>
    <row r="3039" spans="3:6" x14ac:dyDescent="0.25">
      <c r="C3039" s="2"/>
      <c r="F3039" s="2"/>
    </row>
    <row r="3040" spans="3:6" x14ac:dyDescent="0.25">
      <c r="C3040" s="2"/>
      <c r="F3040" s="2"/>
    </row>
    <row r="3041" spans="3:6" x14ac:dyDescent="0.25">
      <c r="C3041" s="2"/>
      <c r="F3041" s="2"/>
    </row>
    <row r="3042" spans="3:6" x14ac:dyDescent="0.25">
      <c r="C3042" s="2"/>
      <c r="F3042" s="2"/>
    </row>
    <row r="3043" spans="3:6" x14ac:dyDescent="0.25">
      <c r="C3043" s="2"/>
      <c r="F3043" s="2"/>
    </row>
    <row r="3044" spans="3:6" x14ac:dyDescent="0.25">
      <c r="C3044" s="2"/>
      <c r="F3044" s="2"/>
    </row>
    <row r="3045" spans="3:6" x14ac:dyDescent="0.25">
      <c r="C3045" s="2"/>
      <c r="F3045" s="2"/>
    </row>
    <row r="3046" spans="3:6" x14ac:dyDescent="0.25">
      <c r="C3046" s="2"/>
      <c r="F3046" s="2"/>
    </row>
    <row r="3047" spans="3:6" x14ac:dyDescent="0.25">
      <c r="C3047" s="2"/>
      <c r="F3047" s="2"/>
    </row>
    <row r="3048" spans="3:6" x14ac:dyDescent="0.25">
      <c r="C3048" s="2"/>
      <c r="F3048" s="2"/>
    </row>
    <row r="3049" spans="3:6" x14ac:dyDescent="0.25">
      <c r="C3049" s="2"/>
      <c r="F3049" s="2"/>
    </row>
    <row r="3050" spans="3:6" x14ac:dyDescent="0.25">
      <c r="C3050" s="2"/>
      <c r="F3050" s="2"/>
    </row>
    <row r="3051" spans="3:6" x14ac:dyDescent="0.25">
      <c r="C3051" s="2"/>
      <c r="F3051" s="2"/>
    </row>
    <row r="3052" spans="3:6" x14ac:dyDescent="0.25">
      <c r="C3052" s="2"/>
      <c r="F3052" s="2"/>
    </row>
    <row r="3053" spans="3:6" x14ac:dyDescent="0.25">
      <c r="C3053" s="2"/>
      <c r="F3053" s="2"/>
    </row>
    <row r="3054" spans="3:6" x14ac:dyDescent="0.25">
      <c r="C3054" s="2"/>
      <c r="F3054" s="2"/>
    </row>
    <row r="3055" spans="3:6" x14ac:dyDescent="0.25">
      <c r="C3055" s="2"/>
      <c r="F3055" s="2"/>
    </row>
    <row r="3056" spans="3:6" x14ac:dyDescent="0.25">
      <c r="C3056" s="2"/>
      <c r="F3056" s="2"/>
    </row>
    <row r="3057" spans="3:6" x14ac:dyDescent="0.25">
      <c r="C3057" s="2"/>
      <c r="F3057" s="2"/>
    </row>
    <row r="3058" spans="3:6" x14ac:dyDescent="0.25">
      <c r="C3058" s="2"/>
      <c r="F3058" s="2"/>
    </row>
    <row r="3059" spans="3:6" x14ac:dyDescent="0.25">
      <c r="C3059" s="2"/>
      <c r="F3059" s="2"/>
    </row>
    <row r="3060" spans="3:6" x14ac:dyDescent="0.25">
      <c r="C3060" s="2"/>
      <c r="F3060" s="2"/>
    </row>
    <row r="3061" spans="3:6" x14ac:dyDescent="0.25">
      <c r="C3061" s="2"/>
      <c r="F3061" s="2"/>
    </row>
    <row r="3062" spans="3:6" x14ac:dyDescent="0.25">
      <c r="C3062" s="2"/>
      <c r="F3062" s="2"/>
    </row>
    <row r="3063" spans="3:6" x14ac:dyDescent="0.25">
      <c r="C3063" s="2"/>
      <c r="F3063" s="2"/>
    </row>
    <row r="3064" spans="3:6" x14ac:dyDescent="0.25">
      <c r="C3064" s="2"/>
      <c r="F3064" s="2"/>
    </row>
    <row r="3065" spans="3:6" x14ac:dyDescent="0.25">
      <c r="C3065" s="2"/>
      <c r="F3065" s="2"/>
    </row>
    <row r="3066" spans="3:6" x14ac:dyDescent="0.25">
      <c r="C3066" s="2"/>
      <c r="F3066" s="2"/>
    </row>
    <row r="3067" spans="3:6" x14ac:dyDescent="0.25">
      <c r="C3067" s="2"/>
      <c r="F3067" s="2"/>
    </row>
    <row r="3068" spans="3:6" x14ac:dyDescent="0.25">
      <c r="C3068" s="2"/>
      <c r="F3068" s="2"/>
    </row>
    <row r="3069" spans="3:6" x14ac:dyDescent="0.25">
      <c r="C3069" s="2"/>
      <c r="F3069" s="2"/>
    </row>
    <row r="3070" spans="3:6" x14ac:dyDescent="0.25">
      <c r="C3070" s="2"/>
      <c r="F3070" s="2"/>
    </row>
    <row r="3071" spans="3:6" x14ac:dyDescent="0.25">
      <c r="C3071" s="2"/>
      <c r="F3071" s="2"/>
    </row>
    <row r="3072" spans="3:6" x14ac:dyDescent="0.25">
      <c r="C3072" s="2"/>
      <c r="F3072" s="2"/>
    </row>
    <row r="3073" spans="3:6" x14ac:dyDescent="0.25">
      <c r="C3073" s="2"/>
      <c r="F3073" s="2"/>
    </row>
    <row r="3074" spans="3:6" x14ac:dyDescent="0.25">
      <c r="C3074" s="2"/>
      <c r="F3074" s="2"/>
    </row>
    <row r="3075" spans="3:6" x14ac:dyDescent="0.25">
      <c r="C3075" s="2"/>
      <c r="F3075" s="2"/>
    </row>
    <row r="3076" spans="3:6" x14ac:dyDescent="0.25">
      <c r="C3076" s="2"/>
      <c r="F3076" s="2"/>
    </row>
    <row r="3077" spans="3:6" x14ac:dyDescent="0.25">
      <c r="C3077" s="2"/>
      <c r="F3077" s="2"/>
    </row>
    <row r="3078" spans="3:6" x14ac:dyDescent="0.25">
      <c r="C3078" s="2"/>
      <c r="F3078" s="2"/>
    </row>
    <row r="3079" spans="3:6" x14ac:dyDescent="0.25">
      <c r="C3079" s="2"/>
      <c r="F3079" s="2"/>
    </row>
    <row r="3080" spans="3:6" x14ac:dyDescent="0.25">
      <c r="C3080" s="2"/>
      <c r="F3080" s="2"/>
    </row>
    <row r="3081" spans="3:6" x14ac:dyDescent="0.25">
      <c r="C3081" s="2"/>
      <c r="F3081" s="2"/>
    </row>
    <row r="3082" spans="3:6" x14ac:dyDescent="0.25">
      <c r="C3082" s="2"/>
      <c r="F3082" s="2"/>
    </row>
    <row r="3083" spans="3:6" x14ac:dyDescent="0.25">
      <c r="C3083" s="2"/>
      <c r="F3083" s="2"/>
    </row>
    <row r="3084" spans="3:6" x14ac:dyDescent="0.25">
      <c r="C3084" s="2"/>
      <c r="F3084" s="2"/>
    </row>
    <row r="3085" spans="3:6" x14ac:dyDescent="0.25">
      <c r="C3085" s="2"/>
      <c r="F3085" s="2"/>
    </row>
    <row r="3086" spans="3:6" x14ac:dyDescent="0.25">
      <c r="C3086" s="2"/>
      <c r="F3086" s="2"/>
    </row>
    <row r="3087" spans="3:6" x14ac:dyDescent="0.25">
      <c r="C3087" s="2"/>
      <c r="F3087" s="2"/>
    </row>
    <row r="3088" spans="3:6" x14ac:dyDescent="0.25">
      <c r="C3088" s="2"/>
      <c r="F3088" s="2"/>
    </row>
    <row r="3089" spans="3:6" x14ac:dyDescent="0.25">
      <c r="C3089" s="2"/>
      <c r="F3089" s="2"/>
    </row>
    <row r="3090" spans="3:6" x14ac:dyDescent="0.25">
      <c r="C3090" s="2"/>
      <c r="F3090" s="2"/>
    </row>
    <row r="3091" spans="3:6" x14ac:dyDescent="0.25">
      <c r="C3091" s="2"/>
      <c r="F3091" s="2"/>
    </row>
    <row r="3092" spans="3:6" x14ac:dyDescent="0.25">
      <c r="C3092" s="2"/>
      <c r="F3092" s="2"/>
    </row>
    <row r="3093" spans="3:6" x14ac:dyDescent="0.25">
      <c r="C3093" s="2"/>
      <c r="F3093" s="2"/>
    </row>
    <row r="3094" spans="3:6" x14ac:dyDescent="0.25">
      <c r="C3094" s="2"/>
      <c r="F3094" s="2"/>
    </row>
    <row r="3095" spans="3:6" x14ac:dyDescent="0.25">
      <c r="C3095" s="2"/>
      <c r="F3095" s="2"/>
    </row>
    <row r="3096" spans="3:6" x14ac:dyDescent="0.25">
      <c r="C3096" s="2"/>
      <c r="F3096" s="2"/>
    </row>
    <row r="3097" spans="3:6" x14ac:dyDescent="0.25">
      <c r="C3097" s="2"/>
      <c r="F3097" s="2"/>
    </row>
    <row r="3098" spans="3:6" x14ac:dyDescent="0.25">
      <c r="C3098" s="2"/>
      <c r="F3098" s="2"/>
    </row>
    <row r="3099" spans="3:6" x14ac:dyDescent="0.25">
      <c r="C3099" s="2"/>
      <c r="F3099" s="2"/>
    </row>
    <row r="3100" spans="3:6" x14ac:dyDescent="0.25">
      <c r="C3100" s="2"/>
      <c r="F3100" s="2"/>
    </row>
    <row r="3101" spans="3:6" x14ac:dyDescent="0.25">
      <c r="C3101" s="2"/>
      <c r="F3101" s="2"/>
    </row>
    <row r="3102" spans="3:6" x14ac:dyDescent="0.25">
      <c r="C3102" s="2"/>
      <c r="F3102" s="2"/>
    </row>
    <row r="3103" spans="3:6" x14ac:dyDescent="0.25">
      <c r="C3103" s="2"/>
      <c r="F3103" s="2"/>
    </row>
    <row r="3104" spans="3:6" x14ac:dyDescent="0.25">
      <c r="C3104" s="2"/>
      <c r="F3104" s="2"/>
    </row>
    <row r="3105" spans="3:6" x14ac:dyDescent="0.25">
      <c r="C3105" s="2"/>
      <c r="F3105" s="2"/>
    </row>
    <row r="3106" spans="3:6" x14ac:dyDescent="0.25">
      <c r="C3106" s="2"/>
      <c r="F3106" s="2"/>
    </row>
    <row r="3107" spans="3:6" x14ac:dyDescent="0.25">
      <c r="C3107" s="2"/>
      <c r="F3107" s="2"/>
    </row>
    <row r="3108" spans="3:6" x14ac:dyDescent="0.25">
      <c r="C3108" s="2"/>
      <c r="F3108" s="2"/>
    </row>
    <row r="3109" spans="3:6" x14ac:dyDescent="0.25">
      <c r="C3109" s="2"/>
      <c r="F3109" s="2"/>
    </row>
    <row r="3110" spans="3:6" x14ac:dyDescent="0.25">
      <c r="C3110" s="2"/>
      <c r="F3110" s="2"/>
    </row>
    <row r="3111" spans="3:6" x14ac:dyDescent="0.25">
      <c r="C3111" s="2"/>
      <c r="F3111" s="2"/>
    </row>
    <row r="3112" spans="3:6" x14ac:dyDescent="0.25">
      <c r="C3112" s="2"/>
      <c r="F3112" s="2"/>
    </row>
    <row r="3113" spans="3:6" x14ac:dyDescent="0.25">
      <c r="C3113" s="2"/>
      <c r="F3113" s="2"/>
    </row>
    <row r="3114" spans="3:6" x14ac:dyDescent="0.25">
      <c r="C3114" s="2"/>
      <c r="F3114" s="2"/>
    </row>
    <row r="3115" spans="3:6" x14ac:dyDescent="0.25">
      <c r="C3115" s="2"/>
      <c r="F3115" s="2"/>
    </row>
    <row r="3116" spans="3:6" x14ac:dyDescent="0.25">
      <c r="C3116" s="2"/>
      <c r="F3116" s="2"/>
    </row>
    <row r="3117" spans="3:6" x14ac:dyDescent="0.25">
      <c r="C3117" s="2"/>
      <c r="F3117" s="2"/>
    </row>
    <row r="3118" spans="3:6" x14ac:dyDescent="0.25">
      <c r="C3118" s="2"/>
      <c r="F3118" s="2"/>
    </row>
    <row r="3119" spans="3:6" x14ac:dyDescent="0.25">
      <c r="C3119" s="2"/>
      <c r="F3119" s="2"/>
    </row>
    <row r="3120" spans="3:6" x14ac:dyDescent="0.25">
      <c r="C3120" s="2"/>
      <c r="F3120" s="2"/>
    </row>
    <row r="3121" spans="3:6" x14ac:dyDescent="0.25">
      <c r="C3121" s="2"/>
      <c r="F3121" s="2"/>
    </row>
    <row r="3122" spans="3:6" x14ac:dyDescent="0.25">
      <c r="C3122" s="2"/>
      <c r="F3122" s="2"/>
    </row>
    <row r="3123" spans="3:6" x14ac:dyDescent="0.25">
      <c r="C3123" s="2"/>
      <c r="F3123" s="2"/>
    </row>
    <row r="3124" spans="3:6" x14ac:dyDescent="0.25">
      <c r="C3124" s="2"/>
      <c r="F3124" s="2"/>
    </row>
    <row r="3125" spans="3:6" x14ac:dyDescent="0.25">
      <c r="C3125" s="2"/>
      <c r="F3125" s="2"/>
    </row>
    <row r="3126" spans="3:6" x14ac:dyDescent="0.25">
      <c r="C3126" s="2"/>
      <c r="F3126" s="2"/>
    </row>
    <row r="3127" spans="3:6" x14ac:dyDescent="0.25">
      <c r="C3127" s="2"/>
      <c r="F3127" s="2"/>
    </row>
    <row r="3128" spans="3:6" x14ac:dyDescent="0.25">
      <c r="C3128" s="2"/>
      <c r="F3128" s="2"/>
    </row>
    <row r="3129" spans="3:6" x14ac:dyDescent="0.25">
      <c r="C3129" s="2"/>
      <c r="F3129" s="2"/>
    </row>
    <row r="3130" spans="3:6" x14ac:dyDescent="0.25">
      <c r="C3130" s="2"/>
      <c r="F3130" s="2"/>
    </row>
    <row r="3131" spans="3:6" x14ac:dyDescent="0.25">
      <c r="C3131" s="2"/>
      <c r="F3131" s="2"/>
    </row>
    <row r="3132" spans="3:6" x14ac:dyDescent="0.25">
      <c r="C3132" s="2"/>
      <c r="F3132" s="2"/>
    </row>
    <row r="3133" spans="3:6" x14ac:dyDescent="0.25">
      <c r="C3133" s="2"/>
      <c r="F3133" s="2"/>
    </row>
    <row r="3134" spans="3:6" x14ac:dyDescent="0.25">
      <c r="C3134" s="2"/>
      <c r="F3134" s="2"/>
    </row>
    <row r="3135" spans="3:6" x14ac:dyDescent="0.25">
      <c r="C3135" s="2"/>
      <c r="F3135" s="2"/>
    </row>
    <row r="3136" spans="3:6" x14ac:dyDescent="0.25">
      <c r="C3136" s="2"/>
      <c r="F3136" s="2"/>
    </row>
    <row r="3137" spans="3:6" x14ac:dyDescent="0.25">
      <c r="C3137" s="2"/>
      <c r="F3137" s="2"/>
    </row>
    <row r="3138" spans="3:6" x14ac:dyDescent="0.25">
      <c r="C3138" s="2"/>
      <c r="F3138" s="2"/>
    </row>
    <row r="3139" spans="3:6" x14ac:dyDescent="0.25">
      <c r="C3139" s="2"/>
      <c r="F3139" s="2"/>
    </row>
    <row r="3140" spans="3:6" x14ac:dyDescent="0.25">
      <c r="C3140" s="2"/>
      <c r="F3140" s="2"/>
    </row>
    <row r="3141" spans="3:6" x14ac:dyDescent="0.25">
      <c r="C3141" s="2"/>
      <c r="F3141" s="2"/>
    </row>
    <row r="3142" spans="3:6" x14ac:dyDescent="0.25">
      <c r="C3142" s="2"/>
      <c r="F3142" s="2"/>
    </row>
    <row r="3143" spans="3:6" x14ac:dyDescent="0.25">
      <c r="C3143" s="2"/>
      <c r="F3143" s="2"/>
    </row>
    <row r="3144" spans="3:6" x14ac:dyDescent="0.25">
      <c r="C3144" s="2"/>
      <c r="F3144" s="2"/>
    </row>
    <row r="3145" spans="3:6" x14ac:dyDescent="0.25">
      <c r="C3145" s="2"/>
      <c r="F3145" s="2"/>
    </row>
    <row r="3146" spans="3:6" x14ac:dyDescent="0.25">
      <c r="C3146" s="2"/>
      <c r="F3146" s="2"/>
    </row>
    <row r="3147" spans="3:6" x14ac:dyDescent="0.25">
      <c r="C3147" s="2"/>
      <c r="F3147" s="2"/>
    </row>
    <row r="3148" spans="3:6" x14ac:dyDescent="0.25">
      <c r="C3148" s="2"/>
      <c r="F3148" s="2"/>
    </row>
    <row r="3149" spans="3:6" x14ac:dyDescent="0.25">
      <c r="C3149" s="2"/>
      <c r="F3149" s="2"/>
    </row>
    <row r="3150" spans="3:6" x14ac:dyDescent="0.25">
      <c r="C3150" s="2"/>
      <c r="F3150" s="2"/>
    </row>
    <row r="3151" spans="3:6" x14ac:dyDescent="0.25">
      <c r="C3151" s="2"/>
      <c r="F3151" s="2"/>
    </row>
    <row r="3152" spans="3:6" x14ac:dyDescent="0.25">
      <c r="C3152" s="2"/>
      <c r="F3152" s="2"/>
    </row>
    <row r="3153" spans="3:6" x14ac:dyDescent="0.25">
      <c r="C3153" s="2"/>
      <c r="F3153" s="2"/>
    </row>
    <row r="3154" spans="3:6" x14ac:dyDescent="0.25">
      <c r="C3154" s="2"/>
      <c r="F3154" s="2"/>
    </row>
    <row r="3155" spans="3:6" x14ac:dyDescent="0.25">
      <c r="C3155" s="2"/>
      <c r="F3155" s="2"/>
    </row>
    <row r="3156" spans="3:6" x14ac:dyDescent="0.25">
      <c r="C3156" s="2"/>
      <c r="F3156" s="2"/>
    </row>
    <row r="3157" spans="3:6" x14ac:dyDescent="0.25">
      <c r="C3157" s="2"/>
      <c r="F3157" s="2"/>
    </row>
    <row r="3158" spans="3:6" x14ac:dyDescent="0.25">
      <c r="C3158" s="2"/>
      <c r="F3158" s="2"/>
    </row>
    <row r="3159" spans="3:6" x14ac:dyDescent="0.25">
      <c r="C3159" s="2"/>
      <c r="F3159" s="2"/>
    </row>
    <row r="3160" spans="3:6" x14ac:dyDescent="0.25">
      <c r="C3160" s="2"/>
      <c r="F3160" s="2"/>
    </row>
    <row r="3161" spans="3:6" x14ac:dyDescent="0.25">
      <c r="C3161" s="2"/>
      <c r="F3161" s="2"/>
    </row>
    <row r="3162" spans="3:6" x14ac:dyDescent="0.25">
      <c r="C3162" s="2"/>
      <c r="F3162" s="2"/>
    </row>
    <row r="3163" spans="3:6" x14ac:dyDescent="0.25">
      <c r="C3163" s="2"/>
      <c r="F3163" s="2"/>
    </row>
    <row r="3164" spans="3:6" x14ac:dyDescent="0.25">
      <c r="C3164" s="2"/>
      <c r="F3164" s="2"/>
    </row>
    <row r="3165" spans="3:6" x14ac:dyDescent="0.25">
      <c r="C3165" s="2"/>
      <c r="F3165" s="2"/>
    </row>
    <row r="3166" spans="3:6" x14ac:dyDescent="0.25">
      <c r="C3166" s="2"/>
      <c r="F3166" s="2"/>
    </row>
    <row r="3167" spans="3:6" x14ac:dyDescent="0.25">
      <c r="C3167" s="2"/>
      <c r="F3167" s="2"/>
    </row>
    <row r="3168" spans="3:6" x14ac:dyDescent="0.25">
      <c r="C3168" s="2"/>
      <c r="F3168" s="2"/>
    </row>
    <row r="3169" spans="3:6" x14ac:dyDescent="0.25">
      <c r="C3169" s="2"/>
      <c r="F3169" s="2"/>
    </row>
    <row r="3170" spans="3:6" x14ac:dyDescent="0.25">
      <c r="C3170" s="2"/>
      <c r="F3170" s="2"/>
    </row>
    <row r="3171" spans="3:6" x14ac:dyDescent="0.25">
      <c r="C3171" s="2"/>
      <c r="F3171" s="2"/>
    </row>
    <row r="3172" spans="3:6" x14ac:dyDescent="0.25">
      <c r="C3172" s="2"/>
      <c r="F3172" s="2"/>
    </row>
    <row r="3173" spans="3:6" x14ac:dyDescent="0.25">
      <c r="C3173" s="2"/>
      <c r="F3173" s="2"/>
    </row>
    <row r="3174" spans="3:6" x14ac:dyDescent="0.25">
      <c r="C3174" s="2"/>
      <c r="F3174" s="2"/>
    </row>
    <row r="3175" spans="3:6" x14ac:dyDescent="0.25">
      <c r="C3175" s="2"/>
      <c r="F3175" s="2"/>
    </row>
    <row r="3176" spans="3:6" x14ac:dyDescent="0.25">
      <c r="C3176" s="2"/>
      <c r="F3176" s="2"/>
    </row>
    <row r="3177" spans="3:6" x14ac:dyDescent="0.25">
      <c r="C3177" s="2"/>
      <c r="F3177" s="2"/>
    </row>
    <row r="3178" spans="3:6" x14ac:dyDescent="0.25">
      <c r="C3178" s="2"/>
      <c r="F3178" s="2"/>
    </row>
    <row r="3179" spans="3:6" x14ac:dyDescent="0.25">
      <c r="C3179" s="2"/>
      <c r="F3179" s="2"/>
    </row>
    <row r="3180" spans="3:6" x14ac:dyDescent="0.25">
      <c r="C3180" s="2"/>
      <c r="F3180" s="2"/>
    </row>
    <row r="3181" spans="3:6" x14ac:dyDescent="0.25">
      <c r="C3181" s="2"/>
      <c r="F3181" s="2"/>
    </row>
    <row r="3182" spans="3:6" x14ac:dyDescent="0.25">
      <c r="C3182" s="2"/>
      <c r="F3182" s="2"/>
    </row>
    <row r="3183" spans="3:6" x14ac:dyDescent="0.25">
      <c r="C3183" s="2"/>
      <c r="F3183" s="2"/>
    </row>
    <row r="3184" spans="3:6" x14ac:dyDescent="0.25">
      <c r="C3184" s="2"/>
      <c r="F3184" s="2"/>
    </row>
    <row r="3185" spans="3:6" x14ac:dyDescent="0.25">
      <c r="C3185" s="2"/>
      <c r="F3185" s="2"/>
    </row>
    <row r="3186" spans="3:6" x14ac:dyDescent="0.25">
      <c r="C3186" s="2"/>
      <c r="F3186" s="2"/>
    </row>
    <row r="3187" spans="3:6" x14ac:dyDescent="0.25">
      <c r="C3187" s="2"/>
      <c r="F3187" s="2"/>
    </row>
    <row r="3188" spans="3:6" x14ac:dyDescent="0.25">
      <c r="C3188" s="2"/>
      <c r="F3188" s="2"/>
    </row>
    <row r="3189" spans="3:6" x14ac:dyDescent="0.25">
      <c r="C3189" s="2"/>
      <c r="F3189" s="2"/>
    </row>
    <row r="3190" spans="3:6" x14ac:dyDescent="0.25">
      <c r="C3190" s="2"/>
      <c r="F3190" s="2"/>
    </row>
    <row r="3191" spans="3:6" x14ac:dyDescent="0.25">
      <c r="C3191" s="2"/>
      <c r="F3191" s="2"/>
    </row>
    <row r="3192" spans="3:6" x14ac:dyDescent="0.25">
      <c r="C3192" s="2"/>
      <c r="F3192" s="2"/>
    </row>
    <row r="3193" spans="3:6" x14ac:dyDescent="0.25">
      <c r="C3193" s="2"/>
      <c r="F3193" s="2"/>
    </row>
    <row r="3194" spans="3:6" x14ac:dyDescent="0.25">
      <c r="C3194" s="2"/>
      <c r="F3194" s="2"/>
    </row>
    <row r="3195" spans="3:6" x14ac:dyDescent="0.25">
      <c r="C3195" s="2"/>
      <c r="F3195" s="2"/>
    </row>
    <row r="3196" spans="3:6" x14ac:dyDescent="0.25">
      <c r="C3196" s="2"/>
      <c r="F3196" s="2"/>
    </row>
    <row r="3197" spans="3:6" x14ac:dyDescent="0.25">
      <c r="C3197" s="2"/>
      <c r="F3197" s="2"/>
    </row>
    <row r="3198" spans="3:6" x14ac:dyDescent="0.25">
      <c r="C3198" s="2"/>
      <c r="F3198" s="2"/>
    </row>
    <row r="3199" spans="3:6" x14ac:dyDescent="0.25">
      <c r="C3199" s="2"/>
      <c r="F3199" s="2"/>
    </row>
    <row r="3200" spans="3:6" x14ac:dyDescent="0.25">
      <c r="C3200" s="2"/>
      <c r="F3200" s="2"/>
    </row>
    <row r="3201" spans="3:6" x14ac:dyDescent="0.25">
      <c r="C3201" s="2"/>
      <c r="F3201" s="2"/>
    </row>
    <row r="3202" spans="3:6" x14ac:dyDescent="0.25">
      <c r="C3202" s="2"/>
      <c r="F3202" s="2"/>
    </row>
    <row r="3203" spans="3:6" x14ac:dyDescent="0.25">
      <c r="C3203" s="2"/>
      <c r="F3203" s="2"/>
    </row>
    <row r="3204" spans="3:6" x14ac:dyDescent="0.25">
      <c r="C3204" s="2"/>
      <c r="F3204" s="2"/>
    </row>
    <row r="3205" spans="3:6" x14ac:dyDescent="0.25">
      <c r="C3205" s="2"/>
      <c r="F3205" s="2"/>
    </row>
    <row r="3206" spans="3:6" x14ac:dyDescent="0.25">
      <c r="C3206" s="2"/>
      <c r="F3206" s="2"/>
    </row>
    <row r="3207" spans="3:6" x14ac:dyDescent="0.25">
      <c r="C3207" s="2"/>
      <c r="F3207" s="2"/>
    </row>
    <row r="3208" spans="3:6" x14ac:dyDescent="0.25">
      <c r="C3208" s="2"/>
      <c r="F3208" s="2"/>
    </row>
    <row r="3209" spans="3:6" x14ac:dyDescent="0.25">
      <c r="C3209" s="2"/>
      <c r="F3209" s="2"/>
    </row>
    <row r="3210" spans="3:6" x14ac:dyDescent="0.25">
      <c r="C3210" s="2"/>
      <c r="F3210" s="2"/>
    </row>
    <row r="3211" spans="3:6" x14ac:dyDescent="0.25">
      <c r="C3211" s="2"/>
      <c r="F3211" s="2"/>
    </row>
    <row r="3212" spans="3:6" x14ac:dyDescent="0.25">
      <c r="C3212" s="2"/>
      <c r="F3212" s="2"/>
    </row>
    <row r="3213" spans="3:6" x14ac:dyDescent="0.25">
      <c r="C3213" s="2"/>
      <c r="F3213" s="2"/>
    </row>
    <row r="3214" spans="3:6" x14ac:dyDescent="0.25">
      <c r="C3214" s="2"/>
      <c r="F3214" s="2"/>
    </row>
    <row r="3215" spans="3:6" x14ac:dyDescent="0.25">
      <c r="C3215" s="2"/>
      <c r="F3215" s="2"/>
    </row>
    <row r="3216" spans="3:6" x14ac:dyDescent="0.25">
      <c r="C3216" s="2"/>
      <c r="F3216" s="2"/>
    </row>
    <row r="3217" spans="3:6" x14ac:dyDescent="0.25">
      <c r="C3217" s="2"/>
      <c r="F3217" s="2"/>
    </row>
    <row r="3218" spans="3:6" x14ac:dyDescent="0.25">
      <c r="C3218" s="2"/>
      <c r="F3218" s="2"/>
    </row>
    <row r="3219" spans="3:6" x14ac:dyDescent="0.25">
      <c r="C3219" s="2"/>
      <c r="F3219" s="2"/>
    </row>
    <row r="3220" spans="3:6" x14ac:dyDescent="0.25">
      <c r="C3220" s="2"/>
      <c r="F3220" s="2"/>
    </row>
    <row r="3221" spans="3:6" x14ac:dyDescent="0.25">
      <c r="C3221" s="2"/>
      <c r="F3221" s="2"/>
    </row>
    <row r="3222" spans="3:6" x14ac:dyDescent="0.25">
      <c r="C3222" s="2"/>
      <c r="F3222" s="2"/>
    </row>
    <row r="3223" spans="3:6" x14ac:dyDescent="0.25">
      <c r="C3223" s="2"/>
      <c r="F3223" s="2"/>
    </row>
    <row r="3224" spans="3:6" x14ac:dyDescent="0.25">
      <c r="C3224" s="2"/>
      <c r="F3224" s="2"/>
    </row>
    <row r="3225" spans="3:6" x14ac:dyDescent="0.25">
      <c r="C3225" s="2"/>
      <c r="F3225" s="2"/>
    </row>
    <row r="3226" spans="3:6" x14ac:dyDescent="0.25">
      <c r="C3226" s="2"/>
      <c r="F3226" s="2"/>
    </row>
    <row r="3227" spans="3:6" x14ac:dyDescent="0.25">
      <c r="C3227" s="2"/>
      <c r="F3227" s="2"/>
    </row>
    <row r="3228" spans="3:6" x14ac:dyDescent="0.25">
      <c r="C3228" s="2"/>
      <c r="F3228" s="2"/>
    </row>
    <row r="3229" spans="3:6" x14ac:dyDescent="0.25">
      <c r="C3229" s="2"/>
      <c r="F3229" s="2"/>
    </row>
    <row r="3230" spans="3:6" x14ac:dyDescent="0.25">
      <c r="C3230" s="2"/>
      <c r="F3230" s="2"/>
    </row>
    <row r="3231" spans="3:6" x14ac:dyDescent="0.25">
      <c r="C3231" s="2"/>
      <c r="F3231" s="2"/>
    </row>
    <row r="3232" spans="3:6" x14ac:dyDescent="0.25">
      <c r="C3232" s="2"/>
      <c r="F3232" s="2"/>
    </row>
    <row r="3233" spans="3:6" x14ac:dyDescent="0.25">
      <c r="C3233" s="2"/>
      <c r="F3233" s="2"/>
    </row>
    <row r="3234" spans="3:6" x14ac:dyDescent="0.25">
      <c r="C3234" s="2"/>
      <c r="F3234" s="2"/>
    </row>
    <row r="3235" spans="3:6" x14ac:dyDescent="0.25">
      <c r="C3235" s="2"/>
      <c r="F3235" s="2"/>
    </row>
    <row r="3236" spans="3:6" x14ac:dyDescent="0.25">
      <c r="C3236" s="2"/>
      <c r="F3236" s="2"/>
    </row>
    <row r="3237" spans="3:6" x14ac:dyDescent="0.25">
      <c r="C3237" s="2"/>
      <c r="F3237" s="2"/>
    </row>
    <row r="3238" spans="3:6" x14ac:dyDescent="0.25">
      <c r="C3238" s="2"/>
      <c r="F3238" s="2"/>
    </row>
    <row r="3239" spans="3:6" x14ac:dyDescent="0.25">
      <c r="C3239" s="2"/>
      <c r="F3239" s="2"/>
    </row>
    <row r="3240" spans="3:6" x14ac:dyDescent="0.25">
      <c r="C3240" s="2"/>
      <c r="F3240" s="2"/>
    </row>
    <row r="3241" spans="3:6" x14ac:dyDescent="0.25">
      <c r="C3241" s="2"/>
      <c r="F3241" s="2"/>
    </row>
    <row r="3242" spans="3:6" x14ac:dyDescent="0.25">
      <c r="C3242" s="2"/>
      <c r="F3242" s="2"/>
    </row>
    <row r="3243" spans="3:6" x14ac:dyDescent="0.25">
      <c r="C3243" s="2"/>
      <c r="F3243" s="2"/>
    </row>
    <row r="3244" spans="3:6" x14ac:dyDescent="0.25">
      <c r="C3244" s="2"/>
      <c r="F3244" s="2"/>
    </row>
    <row r="3245" spans="3:6" x14ac:dyDescent="0.25">
      <c r="C3245" s="2"/>
      <c r="F3245" s="2"/>
    </row>
    <row r="3246" spans="3:6" x14ac:dyDescent="0.25">
      <c r="C3246" s="2"/>
      <c r="F3246" s="2"/>
    </row>
    <row r="3247" spans="3:6" x14ac:dyDescent="0.25">
      <c r="C3247" s="2"/>
      <c r="F3247" s="2"/>
    </row>
    <row r="3248" spans="3:6" x14ac:dyDescent="0.25">
      <c r="C3248" s="2"/>
      <c r="F3248" s="2"/>
    </row>
    <row r="3249" spans="3:6" x14ac:dyDescent="0.25">
      <c r="C3249" s="2"/>
      <c r="F3249" s="2"/>
    </row>
    <row r="3250" spans="3:6" x14ac:dyDescent="0.25">
      <c r="C3250" s="2"/>
      <c r="F3250" s="2"/>
    </row>
    <row r="3251" spans="3:6" x14ac:dyDescent="0.25">
      <c r="C3251" s="2"/>
      <c r="F3251" s="2"/>
    </row>
    <row r="3252" spans="3:6" x14ac:dyDescent="0.25">
      <c r="C3252" s="2"/>
      <c r="F3252" s="2"/>
    </row>
    <row r="3253" spans="3:6" x14ac:dyDescent="0.25">
      <c r="C3253" s="2"/>
      <c r="F3253" s="2"/>
    </row>
    <row r="3254" spans="3:6" x14ac:dyDescent="0.25">
      <c r="C3254" s="2"/>
      <c r="F3254" s="2"/>
    </row>
    <row r="3255" spans="3:6" x14ac:dyDescent="0.25">
      <c r="C3255" s="2"/>
      <c r="F3255" s="2"/>
    </row>
    <row r="3256" spans="3:6" x14ac:dyDescent="0.25">
      <c r="C3256" s="2"/>
      <c r="F3256" s="2"/>
    </row>
    <row r="3257" spans="3:6" x14ac:dyDescent="0.25">
      <c r="C3257" s="2"/>
      <c r="F3257" s="2"/>
    </row>
    <row r="3258" spans="3:6" x14ac:dyDescent="0.25">
      <c r="C3258" s="2"/>
      <c r="F3258" s="2"/>
    </row>
    <row r="3259" spans="3:6" x14ac:dyDescent="0.25">
      <c r="C3259" s="2"/>
      <c r="F3259" s="2"/>
    </row>
    <row r="3260" spans="3:6" x14ac:dyDescent="0.25">
      <c r="C3260" s="2"/>
      <c r="F3260" s="2"/>
    </row>
    <row r="3261" spans="3:6" x14ac:dyDescent="0.25">
      <c r="C3261" s="2"/>
      <c r="F3261" s="2"/>
    </row>
    <row r="3262" spans="3:6" x14ac:dyDescent="0.25">
      <c r="C3262" s="2"/>
      <c r="F3262" s="2"/>
    </row>
    <row r="3263" spans="3:6" x14ac:dyDescent="0.25">
      <c r="C3263" s="2"/>
      <c r="F3263" s="2"/>
    </row>
    <row r="3264" spans="3:6" x14ac:dyDescent="0.25">
      <c r="C3264" s="2"/>
      <c r="F3264" s="2"/>
    </row>
    <row r="3265" spans="3:6" x14ac:dyDescent="0.25">
      <c r="C3265" s="2"/>
      <c r="F3265" s="2"/>
    </row>
    <row r="3266" spans="3:6" x14ac:dyDescent="0.25">
      <c r="C3266" s="2"/>
      <c r="F3266" s="2"/>
    </row>
    <row r="3267" spans="3:6" x14ac:dyDescent="0.25">
      <c r="C3267" s="2"/>
      <c r="F3267" s="2"/>
    </row>
    <row r="3268" spans="3:6" x14ac:dyDescent="0.25">
      <c r="C3268" s="2"/>
      <c r="F3268" s="2"/>
    </row>
    <row r="3269" spans="3:6" x14ac:dyDescent="0.25">
      <c r="C3269" s="2"/>
      <c r="F3269" s="2"/>
    </row>
    <row r="3270" spans="3:6" x14ac:dyDescent="0.25">
      <c r="C3270" s="2"/>
      <c r="F3270" s="2"/>
    </row>
    <row r="3271" spans="3:6" x14ac:dyDescent="0.25">
      <c r="C3271" s="2"/>
      <c r="F3271" s="2"/>
    </row>
    <row r="3272" spans="3:6" x14ac:dyDescent="0.25">
      <c r="C3272" s="2"/>
      <c r="F3272" s="2"/>
    </row>
    <row r="3273" spans="3:6" x14ac:dyDescent="0.25">
      <c r="C3273" s="2"/>
      <c r="F3273" s="2"/>
    </row>
    <row r="3274" spans="3:6" x14ac:dyDescent="0.25">
      <c r="C3274" s="2"/>
      <c r="F3274" s="2"/>
    </row>
    <row r="3275" spans="3:6" x14ac:dyDescent="0.25">
      <c r="C3275" s="2"/>
      <c r="F3275" s="2"/>
    </row>
    <row r="3276" spans="3:6" x14ac:dyDescent="0.25">
      <c r="C3276" s="2"/>
      <c r="F3276" s="2"/>
    </row>
    <row r="3277" spans="3:6" x14ac:dyDescent="0.25">
      <c r="C3277" s="2"/>
      <c r="F3277" s="2"/>
    </row>
    <row r="3278" spans="3:6" x14ac:dyDescent="0.25">
      <c r="C3278" s="2"/>
      <c r="F3278" s="2"/>
    </row>
    <row r="3279" spans="3:6" x14ac:dyDescent="0.25">
      <c r="C3279" s="2"/>
      <c r="F3279" s="2"/>
    </row>
    <row r="3280" spans="3:6" x14ac:dyDescent="0.25">
      <c r="C3280" s="2"/>
      <c r="F3280" s="2"/>
    </row>
    <row r="3281" spans="3:6" x14ac:dyDescent="0.25">
      <c r="C3281" s="2"/>
      <c r="F3281" s="2"/>
    </row>
    <row r="3282" spans="3:6" x14ac:dyDescent="0.25">
      <c r="C3282" s="2"/>
      <c r="F3282" s="2"/>
    </row>
    <row r="3283" spans="3:6" x14ac:dyDescent="0.25">
      <c r="C3283" s="2"/>
      <c r="F3283" s="2"/>
    </row>
    <row r="3284" spans="3:6" x14ac:dyDescent="0.25">
      <c r="C3284" s="2"/>
      <c r="F3284" s="2"/>
    </row>
    <row r="3285" spans="3:6" x14ac:dyDescent="0.25">
      <c r="C3285" s="2"/>
      <c r="F3285" s="2"/>
    </row>
    <row r="3286" spans="3:6" x14ac:dyDescent="0.25">
      <c r="C3286" s="2"/>
      <c r="F3286" s="2"/>
    </row>
    <row r="3287" spans="3:6" x14ac:dyDescent="0.25">
      <c r="C3287" s="2"/>
      <c r="F3287" s="2"/>
    </row>
    <row r="3288" spans="3:6" x14ac:dyDescent="0.25">
      <c r="C3288" s="2"/>
      <c r="F3288" s="2"/>
    </row>
    <row r="3289" spans="3:6" x14ac:dyDescent="0.25">
      <c r="C3289" s="2"/>
      <c r="F3289" s="2"/>
    </row>
    <row r="3290" spans="3:6" x14ac:dyDescent="0.25">
      <c r="C3290" s="2"/>
      <c r="F3290" s="2"/>
    </row>
    <row r="3291" spans="3:6" x14ac:dyDescent="0.25">
      <c r="C3291" s="2"/>
      <c r="F3291" s="2"/>
    </row>
    <row r="3292" spans="3:6" x14ac:dyDescent="0.25">
      <c r="C3292" s="2"/>
      <c r="F3292" s="2"/>
    </row>
    <row r="3293" spans="3:6" x14ac:dyDescent="0.25">
      <c r="C3293" s="2"/>
      <c r="F3293" s="2"/>
    </row>
    <row r="3294" spans="3:6" x14ac:dyDescent="0.25">
      <c r="C3294" s="2"/>
      <c r="F3294" s="2"/>
    </row>
    <row r="3295" spans="3:6" x14ac:dyDescent="0.25">
      <c r="C3295" s="2"/>
      <c r="F3295" s="2"/>
    </row>
    <row r="3296" spans="3:6" x14ac:dyDescent="0.25">
      <c r="C3296" s="2"/>
      <c r="F3296" s="2"/>
    </row>
    <row r="3297" spans="3:6" x14ac:dyDescent="0.25">
      <c r="C3297" s="2"/>
      <c r="F3297" s="2"/>
    </row>
    <row r="3298" spans="3:6" x14ac:dyDescent="0.25">
      <c r="C3298" s="2"/>
      <c r="F3298" s="2"/>
    </row>
    <row r="3299" spans="3:6" x14ac:dyDescent="0.25">
      <c r="C3299" s="2"/>
      <c r="F3299" s="2"/>
    </row>
    <row r="3300" spans="3:6" x14ac:dyDescent="0.25">
      <c r="C3300" s="2"/>
      <c r="F3300" s="2"/>
    </row>
    <row r="3301" spans="3:6" x14ac:dyDescent="0.25">
      <c r="C3301" s="2"/>
      <c r="F3301" s="2"/>
    </row>
    <row r="3302" spans="3:6" x14ac:dyDescent="0.25">
      <c r="C3302" s="2"/>
      <c r="F3302" s="2"/>
    </row>
    <row r="3303" spans="3:6" x14ac:dyDescent="0.25">
      <c r="C3303" s="2"/>
      <c r="F3303" s="2"/>
    </row>
    <row r="3304" spans="3:6" x14ac:dyDescent="0.25">
      <c r="C3304" s="2"/>
      <c r="F3304" s="2"/>
    </row>
    <row r="3305" spans="3:6" x14ac:dyDescent="0.25">
      <c r="C3305" s="2"/>
      <c r="F3305" s="2"/>
    </row>
    <row r="3306" spans="3:6" x14ac:dyDescent="0.25">
      <c r="C3306" s="2"/>
      <c r="F3306" s="2"/>
    </row>
    <row r="3307" spans="3:6" x14ac:dyDescent="0.25">
      <c r="C3307" s="2"/>
      <c r="F3307" s="2"/>
    </row>
    <row r="3308" spans="3:6" x14ac:dyDescent="0.25">
      <c r="C3308" s="2"/>
      <c r="F3308" s="2"/>
    </row>
    <row r="3309" spans="3:6" x14ac:dyDescent="0.25">
      <c r="C3309" s="2"/>
      <c r="F3309" s="2"/>
    </row>
    <row r="3310" spans="3:6" x14ac:dyDescent="0.25">
      <c r="C3310" s="2"/>
      <c r="F3310" s="2"/>
    </row>
    <row r="3311" spans="3:6" x14ac:dyDescent="0.25">
      <c r="C3311" s="2"/>
      <c r="F3311" s="2"/>
    </row>
    <row r="3312" spans="3:6" x14ac:dyDescent="0.25">
      <c r="C3312" s="2"/>
      <c r="F3312" s="2"/>
    </row>
    <row r="3313" spans="3:6" x14ac:dyDescent="0.25">
      <c r="C3313" s="2"/>
      <c r="F3313" s="2"/>
    </row>
    <row r="3314" spans="3:6" x14ac:dyDescent="0.25">
      <c r="C3314" s="2"/>
      <c r="F3314" s="2"/>
    </row>
    <row r="3315" spans="3:6" x14ac:dyDescent="0.25">
      <c r="C3315" s="2"/>
      <c r="F3315" s="2"/>
    </row>
    <row r="3316" spans="3:6" x14ac:dyDescent="0.25">
      <c r="C3316" s="2"/>
      <c r="F3316" s="2"/>
    </row>
    <row r="3317" spans="3:6" x14ac:dyDescent="0.25">
      <c r="C3317" s="2"/>
      <c r="F3317" s="2"/>
    </row>
    <row r="3318" spans="3:6" x14ac:dyDescent="0.25">
      <c r="C3318" s="2"/>
      <c r="F3318" s="2"/>
    </row>
    <row r="3319" spans="3:6" x14ac:dyDescent="0.25">
      <c r="C3319" s="2"/>
      <c r="F3319" s="2"/>
    </row>
    <row r="3320" spans="3:6" x14ac:dyDescent="0.25">
      <c r="C3320" s="2"/>
      <c r="F3320" s="2"/>
    </row>
    <row r="3321" spans="3:6" x14ac:dyDescent="0.25">
      <c r="C3321" s="2"/>
      <c r="F3321" s="2"/>
    </row>
    <row r="3322" spans="3:6" x14ac:dyDescent="0.25">
      <c r="C3322" s="2"/>
      <c r="F3322" s="2"/>
    </row>
    <row r="3323" spans="3:6" x14ac:dyDescent="0.25">
      <c r="C3323" s="2"/>
      <c r="F3323" s="2"/>
    </row>
    <row r="3324" spans="3:6" x14ac:dyDescent="0.25">
      <c r="C3324" s="2"/>
      <c r="F3324" s="2"/>
    </row>
    <row r="3325" spans="3:6" x14ac:dyDescent="0.25">
      <c r="C3325" s="2"/>
      <c r="F3325" s="2"/>
    </row>
    <row r="3326" spans="3:6" x14ac:dyDescent="0.25">
      <c r="C3326" s="2"/>
      <c r="F3326" s="2"/>
    </row>
    <row r="3327" spans="3:6" x14ac:dyDescent="0.25">
      <c r="C3327" s="2"/>
      <c r="F3327" s="2"/>
    </row>
    <row r="3328" spans="3:6" x14ac:dyDescent="0.25">
      <c r="C3328" s="2"/>
      <c r="F3328" s="2"/>
    </row>
    <row r="3329" spans="3:6" x14ac:dyDescent="0.25">
      <c r="C3329" s="2"/>
      <c r="F3329" s="2"/>
    </row>
    <row r="3330" spans="3:6" x14ac:dyDescent="0.25">
      <c r="C3330" s="2"/>
      <c r="F3330" s="2"/>
    </row>
    <row r="3331" spans="3:6" x14ac:dyDescent="0.25">
      <c r="C3331" s="2"/>
      <c r="F3331" s="2"/>
    </row>
    <row r="3332" spans="3:6" x14ac:dyDescent="0.25">
      <c r="C3332" s="2"/>
      <c r="F3332" s="2"/>
    </row>
    <row r="3333" spans="3:6" x14ac:dyDescent="0.25">
      <c r="C3333" s="2"/>
      <c r="F3333" s="2"/>
    </row>
    <row r="3334" spans="3:6" x14ac:dyDescent="0.25">
      <c r="C3334" s="2"/>
      <c r="F3334" s="2"/>
    </row>
    <row r="3335" spans="3:6" x14ac:dyDescent="0.25">
      <c r="C3335" s="2"/>
      <c r="F3335" s="2"/>
    </row>
    <row r="3336" spans="3:6" x14ac:dyDescent="0.25">
      <c r="C3336" s="2"/>
      <c r="F3336" s="2"/>
    </row>
    <row r="3337" spans="3:6" x14ac:dyDescent="0.25">
      <c r="C3337" s="2"/>
      <c r="F3337" s="2"/>
    </row>
    <row r="3338" spans="3:6" x14ac:dyDescent="0.25">
      <c r="C3338" s="2"/>
      <c r="F3338" s="2"/>
    </row>
    <row r="3339" spans="3:6" x14ac:dyDescent="0.25">
      <c r="C3339" s="2"/>
      <c r="F3339" s="2"/>
    </row>
    <row r="3340" spans="3:6" x14ac:dyDescent="0.25">
      <c r="C3340" s="2"/>
      <c r="F3340" s="2"/>
    </row>
    <row r="3341" spans="3:6" x14ac:dyDescent="0.25">
      <c r="C3341" s="2"/>
      <c r="F3341" s="2"/>
    </row>
    <row r="3342" spans="3:6" x14ac:dyDescent="0.25">
      <c r="C3342" s="2"/>
      <c r="F3342" s="2"/>
    </row>
    <row r="3343" spans="3:6" x14ac:dyDescent="0.25">
      <c r="C3343" s="2"/>
      <c r="F3343" s="2"/>
    </row>
    <row r="3344" spans="3:6" x14ac:dyDescent="0.25">
      <c r="C3344" s="2"/>
      <c r="F3344" s="2"/>
    </row>
    <row r="3345" spans="3:6" x14ac:dyDescent="0.25">
      <c r="C3345" s="2"/>
      <c r="F3345" s="2"/>
    </row>
    <row r="3346" spans="3:6" x14ac:dyDescent="0.25">
      <c r="C3346" s="2"/>
      <c r="F3346" s="2"/>
    </row>
    <row r="3347" spans="3:6" x14ac:dyDescent="0.25">
      <c r="C3347" s="2"/>
      <c r="F3347" s="2"/>
    </row>
    <row r="3348" spans="3:6" x14ac:dyDescent="0.25">
      <c r="C3348" s="2"/>
      <c r="F3348" s="2"/>
    </row>
    <row r="3349" spans="3:6" x14ac:dyDescent="0.25">
      <c r="C3349" s="2"/>
      <c r="F3349" s="2"/>
    </row>
    <row r="3350" spans="3:6" x14ac:dyDescent="0.25">
      <c r="C3350" s="2"/>
      <c r="F3350" s="2"/>
    </row>
    <row r="3351" spans="3:6" x14ac:dyDescent="0.25">
      <c r="C3351" s="2"/>
      <c r="F3351" s="2"/>
    </row>
    <row r="3352" spans="3:6" x14ac:dyDescent="0.25">
      <c r="C3352" s="2"/>
      <c r="F3352" s="2"/>
    </row>
    <row r="3353" spans="3:6" x14ac:dyDescent="0.25">
      <c r="C3353" s="2"/>
      <c r="F3353" s="2"/>
    </row>
    <row r="3354" spans="3:6" x14ac:dyDescent="0.25">
      <c r="C3354" s="2"/>
      <c r="F3354" s="2"/>
    </row>
    <row r="3355" spans="3:6" x14ac:dyDescent="0.25">
      <c r="C3355" s="2"/>
      <c r="F3355" s="2"/>
    </row>
    <row r="3356" spans="3:6" x14ac:dyDescent="0.25">
      <c r="C3356" s="2"/>
      <c r="F3356" s="2"/>
    </row>
    <row r="3357" spans="3:6" x14ac:dyDescent="0.25">
      <c r="C3357" s="2"/>
      <c r="F3357" s="2"/>
    </row>
    <row r="3358" spans="3:6" x14ac:dyDescent="0.25">
      <c r="C3358" s="2"/>
      <c r="F3358" s="2"/>
    </row>
    <row r="3359" spans="3:6" x14ac:dyDescent="0.25">
      <c r="C3359" s="2"/>
      <c r="F3359" s="2"/>
    </row>
    <row r="3360" spans="3:6" x14ac:dyDescent="0.25">
      <c r="C3360" s="2"/>
      <c r="F3360" s="2"/>
    </row>
    <row r="3361" spans="3:6" x14ac:dyDescent="0.25">
      <c r="C3361" s="2"/>
      <c r="F3361" s="2"/>
    </row>
    <row r="3362" spans="3:6" x14ac:dyDescent="0.25">
      <c r="C3362" s="2"/>
      <c r="F3362" s="2"/>
    </row>
    <row r="3363" spans="3:6" x14ac:dyDescent="0.25">
      <c r="C3363" s="2"/>
      <c r="F3363" s="2"/>
    </row>
    <row r="3364" spans="3:6" x14ac:dyDescent="0.25">
      <c r="C3364" s="2"/>
      <c r="F3364" s="2"/>
    </row>
    <row r="3365" spans="3:6" x14ac:dyDescent="0.25">
      <c r="C3365" s="2"/>
      <c r="F3365" s="2"/>
    </row>
    <row r="3366" spans="3:6" x14ac:dyDescent="0.25">
      <c r="C3366" s="2"/>
      <c r="F3366" s="2"/>
    </row>
    <row r="3367" spans="3:6" x14ac:dyDescent="0.25">
      <c r="C3367" s="2"/>
      <c r="F3367" s="2"/>
    </row>
    <row r="3368" spans="3:6" x14ac:dyDescent="0.25">
      <c r="C3368" s="2"/>
      <c r="F3368" s="2"/>
    </row>
    <row r="3369" spans="3:6" x14ac:dyDescent="0.25">
      <c r="C3369" s="2"/>
      <c r="F3369" s="2"/>
    </row>
    <row r="3370" spans="3:6" x14ac:dyDescent="0.25">
      <c r="C3370" s="2"/>
      <c r="F3370" s="2"/>
    </row>
    <row r="3371" spans="3:6" x14ac:dyDescent="0.25">
      <c r="C3371" s="2"/>
      <c r="F3371" s="2"/>
    </row>
    <row r="3372" spans="3:6" x14ac:dyDescent="0.25">
      <c r="C3372" s="2"/>
      <c r="F3372" s="2"/>
    </row>
    <row r="3373" spans="3:6" x14ac:dyDescent="0.25">
      <c r="C3373" s="2"/>
      <c r="F3373" s="2"/>
    </row>
    <row r="3374" spans="3:6" x14ac:dyDescent="0.25">
      <c r="C3374" s="2"/>
      <c r="F3374" s="2"/>
    </row>
    <row r="3375" spans="3:6" x14ac:dyDescent="0.25">
      <c r="C3375" s="2"/>
      <c r="F3375" s="2"/>
    </row>
    <row r="3376" spans="3:6" x14ac:dyDescent="0.25">
      <c r="C3376" s="2"/>
      <c r="F3376" s="2"/>
    </row>
    <row r="3377" spans="3:6" x14ac:dyDescent="0.25">
      <c r="C3377" s="2"/>
      <c r="F3377" s="2"/>
    </row>
    <row r="3378" spans="3:6" x14ac:dyDescent="0.25">
      <c r="C3378" s="2"/>
      <c r="F3378" s="2"/>
    </row>
    <row r="3379" spans="3:6" x14ac:dyDescent="0.25">
      <c r="C3379" s="2"/>
      <c r="F3379" s="2"/>
    </row>
    <row r="3380" spans="3:6" x14ac:dyDescent="0.25">
      <c r="C3380" s="2"/>
      <c r="F3380" s="2"/>
    </row>
    <row r="3381" spans="3:6" x14ac:dyDescent="0.25">
      <c r="C3381" s="2"/>
      <c r="F3381" s="2"/>
    </row>
    <row r="3382" spans="3:6" x14ac:dyDescent="0.25">
      <c r="C3382" s="2"/>
      <c r="F3382" s="2"/>
    </row>
    <row r="3383" spans="3:6" x14ac:dyDescent="0.25">
      <c r="C3383" s="2"/>
      <c r="F3383" s="2"/>
    </row>
    <row r="3384" spans="3:6" x14ac:dyDescent="0.25">
      <c r="C3384" s="2"/>
      <c r="F3384" s="2"/>
    </row>
    <row r="3385" spans="3:6" x14ac:dyDescent="0.25">
      <c r="C3385" s="2"/>
      <c r="F3385" s="2"/>
    </row>
    <row r="3386" spans="3:6" x14ac:dyDescent="0.25">
      <c r="C3386" s="2"/>
      <c r="F3386" s="2"/>
    </row>
    <row r="3387" spans="3:6" x14ac:dyDescent="0.25">
      <c r="C3387" s="2"/>
      <c r="F3387" s="2"/>
    </row>
    <row r="3388" spans="3:6" x14ac:dyDescent="0.25">
      <c r="C3388" s="2"/>
      <c r="F3388" s="2"/>
    </row>
    <row r="3389" spans="3:6" x14ac:dyDescent="0.25">
      <c r="C3389" s="2"/>
      <c r="F3389" s="2"/>
    </row>
    <row r="3390" spans="3:6" x14ac:dyDescent="0.25">
      <c r="C3390" s="2"/>
      <c r="F3390" s="2"/>
    </row>
    <row r="3391" spans="3:6" x14ac:dyDescent="0.25">
      <c r="C3391" s="2"/>
      <c r="F3391" s="2"/>
    </row>
    <row r="3392" spans="3:6" x14ac:dyDescent="0.25">
      <c r="C3392" s="2"/>
      <c r="F3392" s="2"/>
    </row>
    <row r="3393" spans="3:6" x14ac:dyDescent="0.25">
      <c r="C3393" s="2"/>
      <c r="F3393" s="2"/>
    </row>
    <row r="3394" spans="3:6" x14ac:dyDescent="0.25">
      <c r="C3394" s="2"/>
      <c r="F3394" s="2"/>
    </row>
    <row r="3395" spans="3:6" x14ac:dyDescent="0.25">
      <c r="C3395" s="2"/>
      <c r="F3395" s="2"/>
    </row>
    <row r="3396" spans="3:6" x14ac:dyDescent="0.25">
      <c r="C3396" s="2"/>
      <c r="F3396" s="2"/>
    </row>
    <row r="3397" spans="3:6" x14ac:dyDescent="0.25">
      <c r="C3397" s="2"/>
      <c r="F3397" s="2"/>
    </row>
    <row r="3398" spans="3:6" x14ac:dyDescent="0.25">
      <c r="C3398" s="2"/>
      <c r="F3398" s="2"/>
    </row>
    <row r="3399" spans="3:6" x14ac:dyDescent="0.25">
      <c r="C3399" s="2"/>
      <c r="F3399" s="2"/>
    </row>
    <row r="3400" spans="3:6" x14ac:dyDescent="0.25">
      <c r="C3400" s="2"/>
      <c r="F3400" s="2"/>
    </row>
    <row r="3401" spans="3:6" x14ac:dyDescent="0.25">
      <c r="C3401" s="2"/>
      <c r="F3401" s="2"/>
    </row>
    <row r="3402" spans="3:6" x14ac:dyDescent="0.25">
      <c r="C3402" s="2"/>
      <c r="F3402" s="2"/>
    </row>
    <row r="3403" spans="3:6" x14ac:dyDescent="0.25">
      <c r="C3403" s="2"/>
      <c r="F3403" s="2"/>
    </row>
    <row r="3404" spans="3:6" x14ac:dyDescent="0.25">
      <c r="C3404" s="2"/>
      <c r="F3404" s="2"/>
    </row>
    <row r="3405" spans="3:6" x14ac:dyDescent="0.25">
      <c r="C3405" s="2"/>
      <c r="F3405" s="2"/>
    </row>
    <row r="3406" spans="3:6" x14ac:dyDescent="0.25">
      <c r="C3406" s="2"/>
      <c r="F3406" s="2"/>
    </row>
    <row r="3407" spans="3:6" x14ac:dyDescent="0.25">
      <c r="C3407" s="2"/>
      <c r="F3407" s="2"/>
    </row>
    <row r="3408" spans="3:6" x14ac:dyDescent="0.25">
      <c r="C3408" s="2"/>
      <c r="F3408" s="2"/>
    </row>
    <row r="3409" spans="3:6" x14ac:dyDescent="0.25">
      <c r="C3409" s="2"/>
      <c r="F3409" s="2"/>
    </row>
    <row r="3410" spans="3:6" x14ac:dyDescent="0.25">
      <c r="C3410" s="2"/>
      <c r="F3410" s="2"/>
    </row>
    <row r="3411" spans="3:6" x14ac:dyDescent="0.25">
      <c r="C3411" s="2"/>
      <c r="F3411" s="2"/>
    </row>
    <row r="3412" spans="3:6" x14ac:dyDescent="0.25">
      <c r="C3412" s="2"/>
      <c r="F3412" s="2"/>
    </row>
    <row r="3413" spans="3:6" x14ac:dyDescent="0.25">
      <c r="C3413" s="2"/>
      <c r="F3413" s="2"/>
    </row>
    <row r="3414" spans="3:6" x14ac:dyDescent="0.25">
      <c r="C3414" s="2"/>
      <c r="F3414" s="2"/>
    </row>
    <row r="3415" spans="3:6" x14ac:dyDescent="0.25">
      <c r="C3415" s="2"/>
      <c r="F3415" s="2"/>
    </row>
    <row r="3416" spans="3:6" x14ac:dyDescent="0.25">
      <c r="C3416" s="2"/>
      <c r="F3416" s="2"/>
    </row>
    <row r="3417" spans="3:6" x14ac:dyDescent="0.25">
      <c r="C3417" s="2"/>
      <c r="F3417" s="2"/>
    </row>
    <row r="3418" spans="3:6" x14ac:dyDescent="0.25">
      <c r="C3418" s="2"/>
      <c r="F3418" s="2"/>
    </row>
    <row r="3419" spans="3:6" x14ac:dyDescent="0.25">
      <c r="C3419" s="2"/>
      <c r="F3419" s="2"/>
    </row>
    <row r="3420" spans="3:6" x14ac:dyDescent="0.25">
      <c r="C3420" s="2"/>
      <c r="F3420" s="2"/>
    </row>
    <row r="3421" spans="3:6" x14ac:dyDescent="0.25">
      <c r="C3421" s="2"/>
      <c r="F3421" s="2"/>
    </row>
    <row r="3422" spans="3:6" x14ac:dyDescent="0.25">
      <c r="C3422" s="2"/>
      <c r="F3422" s="2"/>
    </row>
    <row r="3423" spans="3:6" x14ac:dyDescent="0.25">
      <c r="C3423" s="2"/>
      <c r="F3423" s="2"/>
    </row>
    <row r="3424" spans="3:6" x14ac:dyDescent="0.25">
      <c r="C3424" s="2"/>
      <c r="F3424" s="2"/>
    </row>
    <row r="3425" spans="3:6" x14ac:dyDescent="0.25">
      <c r="C3425" s="2"/>
      <c r="F3425" s="2"/>
    </row>
    <row r="3426" spans="3:6" x14ac:dyDescent="0.25">
      <c r="C3426" s="2"/>
      <c r="F3426" s="2"/>
    </row>
    <row r="3427" spans="3:6" x14ac:dyDescent="0.25">
      <c r="C3427" s="2"/>
      <c r="F3427" s="2"/>
    </row>
    <row r="3428" spans="3:6" x14ac:dyDescent="0.25">
      <c r="C3428" s="2"/>
      <c r="F3428" s="2"/>
    </row>
    <row r="3429" spans="3:6" x14ac:dyDescent="0.25">
      <c r="C3429" s="2"/>
      <c r="F3429" s="2"/>
    </row>
    <row r="3430" spans="3:6" x14ac:dyDescent="0.25">
      <c r="C3430" s="2"/>
      <c r="F3430" s="2"/>
    </row>
    <row r="3431" spans="3:6" x14ac:dyDescent="0.25">
      <c r="C3431" s="2"/>
      <c r="F3431" s="2"/>
    </row>
    <row r="3432" spans="3:6" x14ac:dyDescent="0.25">
      <c r="C3432" s="2"/>
      <c r="F3432" s="2"/>
    </row>
    <row r="3433" spans="3:6" x14ac:dyDescent="0.25">
      <c r="C3433" s="2"/>
      <c r="F3433" s="2"/>
    </row>
    <row r="3434" spans="3:6" x14ac:dyDescent="0.25">
      <c r="C3434" s="2"/>
      <c r="F3434" s="2"/>
    </row>
    <row r="3435" spans="3:6" x14ac:dyDescent="0.25">
      <c r="C3435" s="2"/>
      <c r="F3435" s="2"/>
    </row>
    <row r="3436" spans="3:6" x14ac:dyDescent="0.25">
      <c r="C3436" s="2"/>
      <c r="F3436" s="2"/>
    </row>
    <row r="3437" spans="3:6" x14ac:dyDescent="0.25">
      <c r="C3437" s="2"/>
      <c r="F3437" s="2"/>
    </row>
    <row r="3438" spans="3:6" x14ac:dyDescent="0.25">
      <c r="C3438" s="2"/>
      <c r="F3438" s="2"/>
    </row>
    <row r="3439" spans="3:6" x14ac:dyDescent="0.25">
      <c r="C3439" s="2"/>
      <c r="F3439" s="2"/>
    </row>
    <row r="3440" spans="3:6" x14ac:dyDescent="0.25">
      <c r="C3440" s="2"/>
      <c r="F3440" s="2"/>
    </row>
    <row r="3441" spans="3:6" x14ac:dyDescent="0.25">
      <c r="C3441" s="2"/>
      <c r="F3441" s="2"/>
    </row>
    <row r="3442" spans="3:6" x14ac:dyDescent="0.25">
      <c r="C3442" s="2"/>
      <c r="F3442" s="2"/>
    </row>
    <row r="3443" spans="3:6" x14ac:dyDescent="0.25">
      <c r="C3443" s="2"/>
      <c r="F3443" s="2"/>
    </row>
    <row r="3444" spans="3:6" x14ac:dyDescent="0.25">
      <c r="C3444" s="2"/>
      <c r="F3444" s="2"/>
    </row>
    <row r="3445" spans="3:6" x14ac:dyDescent="0.25">
      <c r="C3445" s="2"/>
      <c r="F3445" s="2"/>
    </row>
    <row r="3446" spans="3:6" x14ac:dyDescent="0.25">
      <c r="C3446" s="2"/>
      <c r="F3446" s="2"/>
    </row>
    <row r="3447" spans="3:6" x14ac:dyDescent="0.25">
      <c r="C3447" s="2"/>
      <c r="F3447" s="2"/>
    </row>
    <row r="3448" spans="3:6" x14ac:dyDescent="0.25">
      <c r="C3448" s="2"/>
      <c r="F3448" s="2"/>
    </row>
    <row r="3449" spans="3:6" x14ac:dyDescent="0.25">
      <c r="C3449" s="2"/>
      <c r="F3449" s="2"/>
    </row>
    <row r="3450" spans="3:6" x14ac:dyDescent="0.25">
      <c r="C3450" s="2"/>
      <c r="F3450" s="2"/>
    </row>
    <row r="3451" spans="3:6" x14ac:dyDescent="0.25">
      <c r="C3451" s="2"/>
      <c r="F3451" s="2"/>
    </row>
    <row r="3452" spans="3:6" x14ac:dyDescent="0.25">
      <c r="C3452" s="2"/>
      <c r="F3452" s="2"/>
    </row>
    <row r="3453" spans="3:6" x14ac:dyDescent="0.25">
      <c r="C3453" s="2"/>
      <c r="F3453" s="2"/>
    </row>
    <row r="3454" spans="3:6" x14ac:dyDescent="0.25">
      <c r="C3454" s="2"/>
      <c r="F3454" s="2"/>
    </row>
    <row r="3455" spans="3:6" x14ac:dyDescent="0.25">
      <c r="C3455" s="2"/>
      <c r="F3455" s="2"/>
    </row>
    <row r="3456" spans="3:6" x14ac:dyDescent="0.25">
      <c r="C3456" s="2"/>
      <c r="F3456" s="2"/>
    </row>
    <row r="3457" spans="3:6" x14ac:dyDescent="0.25">
      <c r="C3457" s="2"/>
      <c r="F3457" s="2"/>
    </row>
    <row r="3458" spans="3:6" x14ac:dyDescent="0.25">
      <c r="C3458" s="2"/>
      <c r="F3458" s="2"/>
    </row>
    <row r="3459" spans="3:6" x14ac:dyDescent="0.25">
      <c r="C3459" s="2"/>
      <c r="F3459" s="2"/>
    </row>
    <row r="3460" spans="3:6" x14ac:dyDescent="0.25">
      <c r="C3460" s="2"/>
      <c r="F3460" s="2"/>
    </row>
    <row r="3461" spans="3:6" x14ac:dyDescent="0.25">
      <c r="C3461" s="2"/>
      <c r="F3461" s="2"/>
    </row>
    <row r="3462" spans="3:6" x14ac:dyDescent="0.25">
      <c r="C3462" s="2"/>
      <c r="F3462" s="2"/>
    </row>
    <row r="3463" spans="3:6" x14ac:dyDescent="0.25">
      <c r="C3463" s="2"/>
      <c r="F3463" s="2"/>
    </row>
    <row r="3464" spans="3:6" x14ac:dyDescent="0.25">
      <c r="C3464" s="2"/>
      <c r="F3464" s="2"/>
    </row>
    <row r="3465" spans="3:6" x14ac:dyDescent="0.25">
      <c r="C3465" s="2"/>
      <c r="F3465" s="2"/>
    </row>
    <row r="3466" spans="3:6" x14ac:dyDescent="0.25">
      <c r="C3466" s="2"/>
      <c r="F3466" s="2"/>
    </row>
    <row r="3467" spans="3:6" x14ac:dyDescent="0.25">
      <c r="C3467" s="2"/>
      <c r="F3467" s="2"/>
    </row>
    <row r="3468" spans="3:6" x14ac:dyDescent="0.25">
      <c r="C3468" s="2"/>
      <c r="F3468" s="2"/>
    </row>
    <row r="3469" spans="3:6" x14ac:dyDescent="0.25">
      <c r="C3469" s="2"/>
      <c r="F3469" s="2"/>
    </row>
    <row r="3470" spans="3:6" x14ac:dyDescent="0.25">
      <c r="C3470" s="2"/>
      <c r="F3470" s="2"/>
    </row>
    <row r="3471" spans="3:6" x14ac:dyDescent="0.25">
      <c r="C3471" s="2"/>
      <c r="F3471" s="2"/>
    </row>
    <row r="3472" spans="3:6" x14ac:dyDescent="0.25">
      <c r="C3472" s="2"/>
      <c r="F3472" s="2"/>
    </row>
    <row r="3473" spans="3:6" x14ac:dyDescent="0.25">
      <c r="C3473" s="2"/>
      <c r="F3473" s="2"/>
    </row>
    <row r="3474" spans="3:6" x14ac:dyDescent="0.25">
      <c r="C3474" s="2"/>
      <c r="F3474" s="2"/>
    </row>
    <row r="3475" spans="3:6" x14ac:dyDescent="0.25">
      <c r="C3475" s="2"/>
      <c r="F3475" s="2"/>
    </row>
    <row r="3476" spans="3:6" x14ac:dyDescent="0.25">
      <c r="C3476" s="2"/>
      <c r="F3476" s="2"/>
    </row>
    <row r="3477" spans="3:6" x14ac:dyDescent="0.25">
      <c r="C3477" s="2"/>
      <c r="F3477" s="2"/>
    </row>
    <row r="3478" spans="3:6" x14ac:dyDescent="0.25">
      <c r="C3478" s="2"/>
      <c r="F3478" s="2"/>
    </row>
    <row r="3479" spans="3:6" x14ac:dyDescent="0.25">
      <c r="C3479" s="2"/>
      <c r="F3479" s="2"/>
    </row>
    <row r="3480" spans="3:6" x14ac:dyDescent="0.25">
      <c r="C3480" s="2"/>
      <c r="F3480" s="2"/>
    </row>
    <row r="3481" spans="3:6" x14ac:dyDescent="0.25">
      <c r="C3481" s="2"/>
      <c r="F3481" s="2"/>
    </row>
    <row r="3482" spans="3:6" x14ac:dyDescent="0.25">
      <c r="C3482" s="2"/>
      <c r="F3482" s="2"/>
    </row>
    <row r="3483" spans="3:6" x14ac:dyDescent="0.25">
      <c r="C3483" s="2"/>
      <c r="F3483" s="2"/>
    </row>
    <row r="3484" spans="3:6" x14ac:dyDescent="0.25">
      <c r="C3484" s="2"/>
      <c r="F3484" s="2"/>
    </row>
    <row r="3485" spans="3:6" x14ac:dyDescent="0.25">
      <c r="C3485" s="2"/>
      <c r="F3485" s="2"/>
    </row>
    <row r="3486" spans="3:6" x14ac:dyDescent="0.25">
      <c r="C3486" s="2"/>
      <c r="F3486" s="2"/>
    </row>
    <row r="3487" spans="3:6" x14ac:dyDescent="0.25">
      <c r="C3487" s="2"/>
      <c r="F3487" s="2"/>
    </row>
    <row r="3488" spans="3:6" x14ac:dyDescent="0.25">
      <c r="C3488" s="2"/>
      <c r="F3488" s="2"/>
    </row>
    <row r="3489" spans="3:6" x14ac:dyDescent="0.25">
      <c r="C3489" s="2"/>
      <c r="F3489" s="2"/>
    </row>
    <row r="3490" spans="3:6" x14ac:dyDescent="0.25">
      <c r="C3490" s="2"/>
      <c r="F3490" s="2"/>
    </row>
    <row r="3491" spans="3:6" x14ac:dyDescent="0.25">
      <c r="C3491" s="2"/>
      <c r="F3491" s="2"/>
    </row>
    <row r="3492" spans="3:6" x14ac:dyDescent="0.25">
      <c r="C3492" s="2"/>
      <c r="F3492" s="2"/>
    </row>
    <row r="3493" spans="3:6" x14ac:dyDescent="0.25">
      <c r="C3493" s="2"/>
      <c r="F3493" s="2"/>
    </row>
    <row r="3494" spans="3:6" x14ac:dyDescent="0.25">
      <c r="C3494" s="2"/>
      <c r="F3494" s="2"/>
    </row>
    <row r="3495" spans="3:6" x14ac:dyDescent="0.25">
      <c r="C3495" s="2"/>
      <c r="F3495" s="2"/>
    </row>
    <row r="3496" spans="3:6" x14ac:dyDescent="0.25">
      <c r="C3496" s="2"/>
      <c r="F3496" s="2"/>
    </row>
    <row r="3497" spans="3:6" x14ac:dyDescent="0.25">
      <c r="C3497" s="2"/>
      <c r="F3497" s="2"/>
    </row>
    <row r="3498" spans="3:6" x14ac:dyDescent="0.25">
      <c r="C3498" s="2"/>
      <c r="F3498" s="2"/>
    </row>
    <row r="3499" spans="3:6" x14ac:dyDescent="0.25">
      <c r="C3499" s="2"/>
      <c r="F3499" s="2"/>
    </row>
    <row r="3500" spans="3:6" x14ac:dyDescent="0.25">
      <c r="C3500" s="2"/>
      <c r="F3500" s="2"/>
    </row>
    <row r="3501" spans="3:6" x14ac:dyDescent="0.25">
      <c r="C3501" s="2"/>
      <c r="F3501" s="2"/>
    </row>
    <row r="3502" spans="3:6" x14ac:dyDescent="0.25">
      <c r="C3502" s="2"/>
      <c r="F3502" s="2"/>
    </row>
    <row r="3503" spans="3:6" x14ac:dyDescent="0.25">
      <c r="C3503" s="2"/>
      <c r="F3503" s="2"/>
    </row>
    <row r="3504" spans="3:6" x14ac:dyDescent="0.25">
      <c r="C3504" s="2"/>
      <c r="F3504" s="2"/>
    </row>
    <row r="3505" spans="3:6" x14ac:dyDescent="0.25">
      <c r="C3505" s="2"/>
      <c r="F3505" s="2"/>
    </row>
    <row r="3506" spans="3:6" x14ac:dyDescent="0.25">
      <c r="C3506" s="2"/>
      <c r="F3506" s="2"/>
    </row>
    <row r="3507" spans="3:6" x14ac:dyDescent="0.25">
      <c r="C3507" s="2"/>
      <c r="F3507" s="2"/>
    </row>
    <row r="3508" spans="3:6" x14ac:dyDescent="0.25">
      <c r="C3508" s="2"/>
      <c r="F3508" s="2"/>
    </row>
    <row r="3509" spans="3:6" x14ac:dyDescent="0.25">
      <c r="C3509" s="2"/>
      <c r="F3509" s="2"/>
    </row>
    <row r="3510" spans="3:6" x14ac:dyDescent="0.25">
      <c r="C3510" s="2"/>
      <c r="F3510" s="2"/>
    </row>
    <row r="3511" spans="3:6" x14ac:dyDescent="0.25">
      <c r="C3511" s="2"/>
      <c r="F3511" s="2"/>
    </row>
    <row r="3512" spans="3:6" x14ac:dyDescent="0.25">
      <c r="C3512" s="2"/>
      <c r="F3512" s="2"/>
    </row>
    <row r="3513" spans="3:6" x14ac:dyDescent="0.25">
      <c r="C3513" s="2"/>
      <c r="F3513" s="2"/>
    </row>
    <row r="3514" spans="3:6" x14ac:dyDescent="0.25">
      <c r="C3514" s="2"/>
      <c r="F3514" s="2"/>
    </row>
    <row r="3515" spans="3:6" x14ac:dyDescent="0.25">
      <c r="C3515" s="2"/>
      <c r="F3515" s="2"/>
    </row>
    <row r="3516" spans="3:6" x14ac:dyDescent="0.25">
      <c r="C3516" s="2"/>
      <c r="F3516" s="2"/>
    </row>
    <row r="3517" spans="3:6" x14ac:dyDescent="0.25">
      <c r="C3517" s="2"/>
      <c r="F3517" s="2"/>
    </row>
    <row r="3518" spans="3:6" x14ac:dyDescent="0.25">
      <c r="C3518" s="2"/>
      <c r="F3518" s="2"/>
    </row>
    <row r="3519" spans="3:6" x14ac:dyDescent="0.25">
      <c r="C3519" s="2"/>
      <c r="F3519" s="2"/>
    </row>
    <row r="3520" spans="3:6" x14ac:dyDescent="0.25">
      <c r="C3520" s="2"/>
      <c r="F3520" s="2"/>
    </row>
    <row r="3521" spans="3:6" x14ac:dyDescent="0.25">
      <c r="C3521" s="2"/>
      <c r="F3521" s="2"/>
    </row>
    <row r="3522" spans="3:6" x14ac:dyDescent="0.25">
      <c r="C3522" s="2"/>
      <c r="F3522" s="2"/>
    </row>
    <row r="3523" spans="3:6" x14ac:dyDescent="0.25">
      <c r="C3523" s="2"/>
      <c r="F3523" s="2"/>
    </row>
    <row r="3524" spans="3:6" x14ac:dyDescent="0.25">
      <c r="C3524" s="2"/>
      <c r="F3524" s="2"/>
    </row>
    <row r="3525" spans="3:6" x14ac:dyDescent="0.25">
      <c r="C3525" s="2"/>
      <c r="F3525" s="2"/>
    </row>
    <row r="3526" spans="3:6" x14ac:dyDescent="0.25">
      <c r="C3526" s="2"/>
      <c r="F3526" s="2"/>
    </row>
    <row r="3527" spans="3:6" x14ac:dyDescent="0.25">
      <c r="C3527" s="2"/>
      <c r="F3527" s="2"/>
    </row>
    <row r="3528" spans="3:6" x14ac:dyDescent="0.25">
      <c r="C3528" s="2"/>
      <c r="F3528" s="2"/>
    </row>
    <row r="3529" spans="3:6" x14ac:dyDescent="0.25">
      <c r="C3529" s="2"/>
      <c r="F3529" s="2"/>
    </row>
    <row r="3530" spans="3:6" x14ac:dyDescent="0.25">
      <c r="C3530" s="2"/>
      <c r="F3530" s="2"/>
    </row>
    <row r="3531" spans="3:6" x14ac:dyDescent="0.25">
      <c r="C3531" s="2"/>
      <c r="F3531" s="2"/>
    </row>
    <row r="3532" spans="3:6" x14ac:dyDescent="0.25">
      <c r="C3532" s="2"/>
      <c r="F3532" s="2"/>
    </row>
    <row r="3533" spans="3:6" x14ac:dyDescent="0.25">
      <c r="C3533" s="2"/>
      <c r="F3533" s="2"/>
    </row>
    <row r="3534" spans="3:6" x14ac:dyDescent="0.25">
      <c r="C3534" s="2"/>
      <c r="F3534" s="2"/>
    </row>
    <row r="3535" spans="3:6" x14ac:dyDescent="0.25">
      <c r="C3535" s="2"/>
      <c r="F3535" s="2"/>
    </row>
    <row r="3536" spans="3:6" x14ac:dyDescent="0.25">
      <c r="C3536" s="2"/>
      <c r="F3536" s="2"/>
    </row>
    <row r="3537" spans="3:6" x14ac:dyDescent="0.25">
      <c r="C3537" s="2"/>
      <c r="F3537" s="2"/>
    </row>
    <row r="3538" spans="3:6" x14ac:dyDescent="0.25">
      <c r="C3538" s="2"/>
      <c r="F3538" s="2"/>
    </row>
    <row r="3539" spans="3:6" x14ac:dyDescent="0.25">
      <c r="C3539" s="2"/>
      <c r="F3539" s="2"/>
    </row>
    <row r="3540" spans="3:6" x14ac:dyDescent="0.25">
      <c r="C3540" s="2"/>
      <c r="F3540" s="2"/>
    </row>
    <row r="3541" spans="3:6" x14ac:dyDescent="0.25">
      <c r="C3541" s="2"/>
      <c r="F3541" s="2"/>
    </row>
    <row r="3542" spans="3:6" x14ac:dyDescent="0.25">
      <c r="C3542" s="2"/>
      <c r="F3542" s="2"/>
    </row>
    <row r="3543" spans="3:6" x14ac:dyDescent="0.25">
      <c r="C3543" s="2"/>
      <c r="F3543" s="2"/>
    </row>
    <row r="3544" spans="3:6" x14ac:dyDescent="0.25">
      <c r="C3544" s="2"/>
      <c r="F3544" s="2"/>
    </row>
    <row r="3545" spans="3:6" x14ac:dyDescent="0.25">
      <c r="C3545" s="2"/>
      <c r="F3545" s="2"/>
    </row>
    <row r="3546" spans="3:6" x14ac:dyDescent="0.25">
      <c r="C3546" s="2"/>
      <c r="F3546" s="2"/>
    </row>
    <row r="3547" spans="3:6" x14ac:dyDescent="0.25">
      <c r="C3547" s="2"/>
      <c r="F3547" s="2"/>
    </row>
    <row r="3548" spans="3:6" x14ac:dyDescent="0.25">
      <c r="C3548" s="2"/>
      <c r="F3548" s="2"/>
    </row>
    <row r="3549" spans="3:6" x14ac:dyDescent="0.25">
      <c r="C3549" s="2"/>
      <c r="F3549" s="2"/>
    </row>
    <row r="3550" spans="3:6" x14ac:dyDescent="0.25">
      <c r="C3550" s="2"/>
      <c r="F3550" s="2"/>
    </row>
    <row r="3551" spans="3:6" x14ac:dyDescent="0.25">
      <c r="C3551" s="2"/>
      <c r="F3551" s="2"/>
    </row>
    <row r="3552" spans="3:6" x14ac:dyDescent="0.25">
      <c r="C3552" s="2"/>
      <c r="F3552" s="2"/>
    </row>
    <row r="3553" spans="3:6" x14ac:dyDescent="0.25">
      <c r="C3553" s="2"/>
      <c r="F3553" s="2"/>
    </row>
    <row r="3554" spans="3:6" x14ac:dyDescent="0.25">
      <c r="C3554" s="2"/>
      <c r="F3554" s="2"/>
    </row>
    <row r="3555" spans="3:6" x14ac:dyDescent="0.25">
      <c r="C3555" s="2"/>
      <c r="F3555" s="2"/>
    </row>
    <row r="3556" spans="3:6" x14ac:dyDescent="0.25">
      <c r="C3556" s="2"/>
      <c r="F3556" s="2"/>
    </row>
    <row r="3557" spans="3:6" x14ac:dyDescent="0.25">
      <c r="C3557" s="2"/>
      <c r="F3557" s="2"/>
    </row>
    <row r="3558" spans="3:6" x14ac:dyDescent="0.25">
      <c r="C3558" s="2"/>
      <c r="F3558" s="2"/>
    </row>
    <row r="3559" spans="3:6" x14ac:dyDescent="0.25">
      <c r="C3559" s="2"/>
      <c r="F3559" s="2"/>
    </row>
    <row r="3560" spans="3:6" x14ac:dyDescent="0.25">
      <c r="C3560" s="2"/>
      <c r="F3560" s="2"/>
    </row>
    <row r="3561" spans="3:6" x14ac:dyDescent="0.25">
      <c r="C3561" s="2"/>
      <c r="F3561" s="2"/>
    </row>
    <row r="3562" spans="3:6" x14ac:dyDescent="0.25">
      <c r="C3562" s="2"/>
      <c r="F3562" s="2"/>
    </row>
    <row r="3563" spans="3:6" x14ac:dyDescent="0.25">
      <c r="C3563" s="2"/>
      <c r="F3563" s="2"/>
    </row>
    <row r="3564" spans="3:6" x14ac:dyDescent="0.25">
      <c r="C3564" s="2"/>
      <c r="F3564" s="2"/>
    </row>
    <row r="3565" spans="3:6" x14ac:dyDescent="0.25">
      <c r="C3565" s="2"/>
      <c r="F3565" s="2"/>
    </row>
    <row r="3566" spans="3:6" x14ac:dyDescent="0.25">
      <c r="C3566" s="2"/>
      <c r="F3566" s="2"/>
    </row>
    <row r="3567" spans="3:6" x14ac:dyDescent="0.25">
      <c r="C3567" s="2"/>
      <c r="F3567" s="2"/>
    </row>
    <row r="3568" spans="3:6" x14ac:dyDescent="0.25">
      <c r="C3568" s="2"/>
      <c r="F3568" s="2"/>
    </row>
    <row r="3569" spans="3:6" x14ac:dyDescent="0.25">
      <c r="C3569" s="2"/>
      <c r="F3569" s="2"/>
    </row>
    <row r="3570" spans="3:6" x14ac:dyDescent="0.25">
      <c r="C3570" s="2"/>
      <c r="F3570" s="2"/>
    </row>
    <row r="3571" spans="3:6" x14ac:dyDescent="0.25">
      <c r="C3571" s="2"/>
      <c r="F3571" s="2"/>
    </row>
    <row r="3572" spans="3:6" x14ac:dyDescent="0.25">
      <c r="C3572" s="2"/>
      <c r="F3572" s="2"/>
    </row>
    <row r="3573" spans="3:6" x14ac:dyDescent="0.25">
      <c r="C3573" s="2"/>
      <c r="F3573" s="2"/>
    </row>
    <row r="3574" spans="3:6" x14ac:dyDescent="0.25">
      <c r="C3574" s="2"/>
      <c r="F3574" s="2"/>
    </row>
    <row r="3575" spans="3:6" x14ac:dyDescent="0.25">
      <c r="C3575" s="2"/>
      <c r="F3575" s="2"/>
    </row>
    <row r="3576" spans="3:6" x14ac:dyDescent="0.25">
      <c r="C3576" s="2"/>
      <c r="F3576" s="2"/>
    </row>
    <row r="3577" spans="3:6" x14ac:dyDescent="0.25">
      <c r="C3577" s="2"/>
      <c r="F3577" s="2"/>
    </row>
    <row r="3578" spans="3:6" x14ac:dyDescent="0.25">
      <c r="C3578" s="2"/>
      <c r="F3578" s="2"/>
    </row>
    <row r="3579" spans="3:6" x14ac:dyDescent="0.25">
      <c r="C3579" s="2"/>
      <c r="F3579" s="2"/>
    </row>
    <row r="3580" spans="3:6" x14ac:dyDescent="0.25">
      <c r="C3580" s="2"/>
      <c r="F3580" s="2"/>
    </row>
    <row r="3581" spans="3:6" x14ac:dyDescent="0.25">
      <c r="C3581" s="2"/>
      <c r="F3581" s="2"/>
    </row>
    <row r="3582" spans="3:6" x14ac:dyDescent="0.25">
      <c r="C3582" s="2"/>
      <c r="F3582" s="2"/>
    </row>
    <row r="3583" spans="3:6" x14ac:dyDescent="0.25">
      <c r="C3583" s="2"/>
      <c r="F3583" s="2"/>
    </row>
    <row r="3584" spans="3:6" x14ac:dyDescent="0.25">
      <c r="C3584" s="2"/>
      <c r="F3584" s="2"/>
    </row>
    <row r="3585" spans="3:6" x14ac:dyDescent="0.25">
      <c r="C3585" s="2"/>
      <c r="F3585" s="2"/>
    </row>
    <row r="3586" spans="3:6" x14ac:dyDescent="0.25">
      <c r="C3586" s="2"/>
      <c r="F3586" s="2"/>
    </row>
    <row r="3587" spans="3:6" x14ac:dyDescent="0.25">
      <c r="C3587" s="2"/>
      <c r="F3587" s="2"/>
    </row>
    <row r="3588" spans="3:6" x14ac:dyDescent="0.25">
      <c r="C3588" s="2"/>
      <c r="F3588" s="2"/>
    </row>
    <row r="3589" spans="3:6" x14ac:dyDescent="0.25">
      <c r="C3589" s="2"/>
      <c r="F3589" s="2"/>
    </row>
    <row r="3590" spans="3:6" x14ac:dyDescent="0.25">
      <c r="C3590" s="2"/>
      <c r="F3590" s="2"/>
    </row>
    <row r="3591" spans="3:6" x14ac:dyDescent="0.25">
      <c r="C3591" s="2"/>
      <c r="F3591" s="2"/>
    </row>
    <row r="3592" spans="3:6" x14ac:dyDescent="0.25">
      <c r="C3592" s="2"/>
      <c r="F3592" s="2"/>
    </row>
    <row r="3593" spans="3:6" x14ac:dyDescent="0.25">
      <c r="C3593" s="2"/>
      <c r="F3593" s="2"/>
    </row>
    <row r="3594" spans="3:6" x14ac:dyDescent="0.25">
      <c r="C3594" s="2"/>
      <c r="F3594" s="2"/>
    </row>
    <row r="3595" spans="3:6" x14ac:dyDescent="0.25">
      <c r="C3595" s="2"/>
      <c r="F3595" s="2"/>
    </row>
    <row r="3596" spans="3:6" x14ac:dyDescent="0.25">
      <c r="C3596" s="2"/>
      <c r="F3596" s="2"/>
    </row>
    <row r="3597" spans="3:6" x14ac:dyDescent="0.25">
      <c r="C3597" s="2"/>
      <c r="F3597" s="2"/>
    </row>
    <row r="3598" spans="3:6" x14ac:dyDescent="0.25">
      <c r="C3598" s="2"/>
      <c r="F3598" s="2"/>
    </row>
    <row r="3599" spans="3:6" x14ac:dyDescent="0.25">
      <c r="C3599" s="2"/>
      <c r="F3599" s="2"/>
    </row>
    <row r="3600" spans="3:6" x14ac:dyDescent="0.25">
      <c r="C3600" s="2"/>
      <c r="F3600" s="2"/>
    </row>
    <row r="3601" spans="3:6" x14ac:dyDescent="0.25">
      <c r="C3601" s="2"/>
      <c r="F3601" s="2"/>
    </row>
    <row r="3602" spans="3:6" x14ac:dyDescent="0.25">
      <c r="C3602" s="2"/>
      <c r="F3602" s="2"/>
    </row>
    <row r="3603" spans="3:6" x14ac:dyDescent="0.25">
      <c r="C3603" s="2"/>
      <c r="F3603" s="2"/>
    </row>
    <row r="3604" spans="3:6" x14ac:dyDescent="0.25">
      <c r="C3604" s="2"/>
      <c r="F3604" s="2"/>
    </row>
    <row r="3605" spans="3:6" x14ac:dyDescent="0.25">
      <c r="C3605" s="2"/>
      <c r="F3605" s="2"/>
    </row>
    <row r="3606" spans="3:6" x14ac:dyDescent="0.25">
      <c r="C3606" s="2"/>
      <c r="F3606" s="2"/>
    </row>
    <row r="3607" spans="3:6" x14ac:dyDescent="0.25">
      <c r="C3607" s="2"/>
      <c r="F3607" s="2"/>
    </row>
    <row r="3608" spans="3:6" x14ac:dyDescent="0.25">
      <c r="C3608" s="2"/>
      <c r="F3608" s="2"/>
    </row>
    <row r="3609" spans="3:6" x14ac:dyDescent="0.25">
      <c r="C3609" s="2"/>
      <c r="F3609" s="2"/>
    </row>
    <row r="3610" spans="3:6" x14ac:dyDescent="0.25">
      <c r="C3610" s="2"/>
      <c r="F3610" s="2"/>
    </row>
    <row r="3611" spans="3:6" x14ac:dyDescent="0.25">
      <c r="C3611" s="2"/>
      <c r="F3611" s="2"/>
    </row>
    <row r="3612" spans="3:6" x14ac:dyDescent="0.25">
      <c r="C3612" s="2"/>
      <c r="F3612" s="2"/>
    </row>
    <row r="3613" spans="3:6" x14ac:dyDescent="0.25">
      <c r="C3613" s="2"/>
      <c r="F3613" s="2"/>
    </row>
    <row r="3614" spans="3:6" x14ac:dyDescent="0.25">
      <c r="C3614" s="2"/>
      <c r="F3614" s="2"/>
    </row>
    <row r="3615" spans="3:6" x14ac:dyDescent="0.25">
      <c r="C3615" s="2"/>
      <c r="F3615" s="2"/>
    </row>
    <row r="3616" spans="3:6" x14ac:dyDescent="0.25">
      <c r="C3616" s="2"/>
      <c r="F3616" s="2"/>
    </row>
    <row r="3617" spans="3:6" x14ac:dyDescent="0.25">
      <c r="C3617" s="2"/>
      <c r="F3617" s="2"/>
    </row>
    <row r="3618" spans="3:6" x14ac:dyDescent="0.25">
      <c r="C3618" s="2"/>
      <c r="F3618" s="2"/>
    </row>
    <row r="3619" spans="3:6" x14ac:dyDescent="0.25">
      <c r="C3619" s="2"/>
      <c r="F3619" s="2"/>
    </row>
    <row r="3620" spans="3:6" x14ac:dyDescent="0.25">
      <c r="C3620" s="2"/>
      <c r="F3620" s="2"/>
    </row>
    <row r="3621" spans="3:6" x14ac:dyDescent="0.25">
      <c r="C3621" s="2"/>
      <c r="F3621" s="2"/>
    </row>
    <row r="3622" spans="3:6" x14ac:dyDescent="0.25">
      <c r="C3622" s="2"/>
      <c r="F3622" s="2"/>
    </row>
    <row r="3623" spans="3:6" x14ac:dyDescent="0.25">
      <c r="C3623" s="2"/>
      <c r="F3623" s="2"/>
    </row>
    <row r="3624" spans="3:6" x14ac:dyDescent="0.25">
      <c r="C3624" s="2"/>
      <c r="F3624" s="2"/>
    </row>
    <row r="3625" spans="3:6" x14ac:dyDescent="0.25">
      <c r="C3625" s="2"/>
      <c r="F3625" s="2"/>
    </row>
    <row r="3626" spans="3:6" x14ac:dyDescent="0.25">
      <c r="C3626" s="2"/>
      <c r="F3626" s="2"/>
    </row>
    <row r="3627" spans="3:6" x14ac:dyDescent="0.25">
      <c r="C3627" s="2"/>
      <c r="F3627" s="2"/>
    </row>
    <row r="3628" spans="3:6" x14ac:dyDescent="0.25">
      <c r="C3628" s="2"/>
      <c r="F3628" s="2"/>
    </row>
    <row r="3629" spans="3:6" x14ac:dyDescent="0.25">
      <c r="C3629" s="2"/>
      <c r="F3629" s="2"/>
    </row>
    <row r="3630" spans="3:6" x14ac:dyDescent="0.25">
      <c r="C3630" s="2"/>
      <c r="F3630" s="2"/>
    </row>
    <row r="3631" spans="3:6" x14ac:dyDescent="0.25">
      <c r="C3631" s="2"/>
      <c r="F3631" s="2"/>
    </row>
    <row r="3632" spans="3:6" x14ac:dyDescent="0.25">
      <c r="C3632" s="2"/>
      <c r="F3632" s="2"/>
    </row>
    <row r="3633" spans="3:6" x14ac:dyDescent="0.25">
      <c r="C3633" s="2"/>
      <c r="F3633" s="2"/>
    </row>
    <row r="3634" spans="3:6" x14ac:dyDescent="0.25">
      <c r="C3634" s="2"/>
      <c r="F3634" s="2"/>
    </row>
    <row r="3635" spans="3:6" x14ac:dyDescent="0.25">
      <c r="C3635" s="2"/>
      <c r="F3635" s="2"/>
    </row>
    <row r="3636" spans="3:6" x14ac:dyDescent="0.25">
      <c r="C3636" s="2"/>
      <c r="F3636" s="2"/>
    </row>
    <row r="3637" spans="3:6" x14ac:dyDescent="0.25">
      <c r="C3637" s="2"/>
      <c r="F3637" s="2"/>
    </row>
    <row r="3638" spans="3:6" x14ac:dyDescent="0.25">
      <c r="C3638" s="2"/>
      <c r="F3638" s="2"/>
    </row>
    <row r="3639" spans="3:6" x14ac:dyDescent="0.25">
      <c r="C3639" s="2"/>
      <c r="F3639" s="2"/>
    </row>
    <row r="3640" spans="3:6" x14ac:dyDescent="0.25">
      <c r="C3640" s="2"/>
      <c r="F3640" s="2"/>
    </row>
    <row r="3641" spans="3:6" x14ac:dyDescent="0.25">
      <c r="C3641" s="2"/>
      <c r="F3641" s="2"/>
    </row>
    <row r="3642" spans="3:6" x14ac:dyDescent="0.25">
      <c r="C3642" s="2"/>
      <c r="F3642" s="2"/>
    </row>
    <row r="3643" spans="3:6" x14ac:dyDescent="0.25">
      <c r="C3643" s="2"/>
      <c r="F3643" s="2"/>
    </row>
    <row r="3644" spans="3:6" x14ac:dyDescent="0.25">
      <c r="C3644" s="2"/>
      <c r="F3644" s="2"/>
    </row>
    <row r="3645" spans="3:6" x14ac:dyDescent="0.25">
      <c r="C3645" s="2"/>
      <c r="F3645" s="2"/>
    </row>
    <row r="3646" spans="3:6" x14ac:dyDescent="0.25">
      <c r="C3646" s="2"/>
      <c r="F3646" s="2"/>
    </row>
    <row r="3647" spans="3:6" x14ac:dyDescent="0.25">
      <c r="C3647" s="2"/>
      <c r="F3647" s="2"/>
    </row>
    <row r="3648" spans="3:6" x14ac:dyDescent="0.25">
      <c r="C3648" s="2"/>
      <c r="F3648" s="2"/>
    </row>
    <row r="3649" spans="3:6" x14ac:dyDescent="0.25">
      <c r="C3649" s="2"/>
      <c r="F3649" s="2"/>
    </row>
    <row r="3650" spans="3:6" x14ac:dyDescent="0.25">
      <c r="C3650" s="2"/>
      <c r="F3650" s="2"/>
    </row>
    <row r="3651" spans="3:6" x14ac:dyDescent="0.25">
      <c r="C3651" s="2"/>
      <c r="F3651" s="2"/>
    </row>
    <row r="3652" spans="3:6" x14ac:dyDescent="0.25">
      <c r="C3652" s="2"/>
      <c r="F3652" s="2"/>
    </row>
    <row r="3653" spans="3:6" x14ac:dyDescent="0.25">
      <c r="C3653" s="2"/>
      <c r="F3653" s="2"/>
    </row>
    <row r="3654" spans="3:6" x14ac:dyDescent="0.25">
      <c r="C3654" s="2"/>
      <c r="F3654" s="2"/>
    </row>
    <row r="3655" spans="3:6" x14ac:dyDescent="0.25">
      <c r="C3655" s="2"/>
      <c r="F3655" s="2"/>
    </row>
    <row r="3656" spans="3:6" x14ac:dyDescent="0.25">
      <c r="C3656" s="2"/>
      <c r="F3656" s="2"/>
    </row>
    <row r="3657" spans="3:6" x14ac:dyDescent="0.25">
      <c r="C3657" s="2"/>
      <c r="F3657" s="2"/>
    </row>
    <row r="3658" spans="3:6" x14ac:dyDescent="0.25">
      <c r="C3658" s="2"/>
      <c r="F3658" s="2"/>
    </row>
    <row r="3659" spans="3:6" x14ac:dyDescent="0.25">
      <c r="C3659" s="2"/>
      <c r="F3659" s="2"/>
    </row>
    <row r="3660" spans="3:6" x14ac:dyDescent="0.25">
      <c r="C3660" s="2"/>
      <c r="F3660" s="2"/>
    </row>
    <row r="3661" spans="3:6" x14ac:dyDescent="0.25">
      <c r="C3661" s="2"/>
      <c r="F3661" s="2"/>
    </row>
    <row r="3662" spans="3:6" x14ac:dyDescent="0.25">
      <c r="C3662" s="2"/>
      <c r="F3662" s="2"/>
    </row>
    <row r="3663" spans="3:6" x14ac:dyDescent="0.25">
      <c r="C3663" s="2"/>
      <c r="F3663" s="2"/>
    </row>
    <row r="3664" spans="3:6" x14ac:dyDescent="0.25">
      <c r="C3664" s="2"/>
      <c r="F3664" s="2"/>
    </row>
    <row r="3665" spans="3:6" x14ac:dyDescent="0.25">
      <c r="C3665" s="2"/>
      <c r="F3665" s="2"/>
    </row>
    <row r="3666" spans="3:6" x14ac:dyDescent="0.25">
      <c r="C3666" s="2"/>
      <c r="F3666" s="2"/>
    </row>
    <row r="3667" spans="3:6" x14ac:dyDescent="0.25">
      <c r="C3667" s="2"/>
      <c r="F3667" s="2"/>
    </row>
    <row r="3668" spans="3:6" x14ac:dyDescent="0.25">
      <c r="C3668" s="2"/>
      <c r="F3668" s="2"/>
    </row>
    <row r="3669" spans="3:6" x14ac:dyDescent="0.25">
      <c r="C3669" s="2"/>
      <c r="F3669" s="2"/>
    </row>
    <row r="3670" spans="3:6" x14ac:dyDescent="0.25">
      <c r="C3670" s="2"/>
      <c r="F3670" s="2"/>
    </row>
    <row r="3671" spans="3:6" x14ac:dyDescent="0.25">
      <c r="C3671" s="2"/>
      <c r="F3671" s="2"/>
    </row>
    <row r="3672" spans="3:6" x14ac:dyDescent="0.25">
      <c r="C3672" s="2"/>
      <c r="F3672" s="2"/>
    </row>
    <row r="3673" spans="3:6" x14ac:dyDescent="0.25">
      <c r="C3673" s="2"/>
      <c r="F3673" s="2"/>
    </row>
    <row r="3674" spans="3:6" x14ac:dyDescent="0.25">
      <c r="C3674" s="2"/>
      <c r="F3674" s="2"/>
    </row>
    <row r="3675" spans="3:6" x14ac:dyDescent="0.25">
      <c r="C3675" s="2"/>
      <c r="F3675" s="2"/>
    </row>
    <row r="3676" spans="3:6" x14ac:dyDescent="0.25">
      <c r="C3676" s="2"/>
      <c r="F3676" s="2"/>
    </row>
    <row r="3677" spans="3:6" x14ac:dyDescent="0.25">
      <c r="C3677" s="2"/>
      <c r="F3677" s="2"/>
    </row>
    <row r="3678" spans="3:6" x14ac:dyDescent="0.25">
      <c r="C3678" s="2"/>
      <c r="F3678" s="2"/>
    </row>
    <row r="3679" spans="3:6" x14ac:dyDescent="0.25">
      <c r="C3679" s="2"/>
      <c r="F3679" s="2"/>
    </row>
    <row r="3680" spans="3:6" x14ac:dyDescent="0.25">
      <c r="C3680" s="2"/>
      <c r="F3680" s="2"/>
    </row>
    <row r="3681" spans="3:6" x14ac:dyDescent="0.25">
      <c r="C3681" s="2"/>
      <c r="F3681" s="2"/>
    </row>
    <row r="3682" spans="3:6" x14ac:dyDescent="0.25">
      <c r="C3682" s="2"/>
      <c r="F3682" s="2"/>
    </row>
    <row r="3683" spans="3:6" x14ac:dyDescent="0.25">
      <c r="C3683" s="2"/>
      <c r="F3683" s="2"/>
    </row>
    <row r="3684" spans="3:6" x14ac:dyDescent="0.25">
      <c r="C3684" s="2"/>
      <c r="F3684" s="2"/>
    </row>
    <row r="3685" spans="3:6" x14ac:dyDescent="0.25">
      <c r="C3685" s="2"/>
      <c r="F3685" s="2"/>
    </row>
    <row r="3686" spans="3:6" x14ac:dyDescent="0.25">
      <c r="C3686" s="2"/>
      <c r="F3686" s="2"/>
    </row>
    <row r="3687" spans="3:6" x14ac:dyDescent="0.25">
      <c r="C3687" s="2"/>
      <c r="F3687" s="2"/>
    </row>
    <row r="3688" spans="3:6" x14ac:dyDescent="0.25">
      <c r="C3688" s="2"/>
      <c r="F3688" s="2"/>
    </row>
    <row r="3689" spans="3:6" x14ac:dyDescent="0.25">
      <c r="C3689" s="2"/>
      <c r="F3689" s="2"/>
    </row>
    <row r="3690" spans="3:6" x14ac:dyDescent="0.25">
      <c r="C3690" s="2"/>
      <c r="F3690" s="2"/>
    </row>
    <row r="3691" spans="3:6" x14ac:dyDescent="0.25">
      <c r="C3691" s="2"/>
      <c r="F3691" s="2"/>
    </row>
    <row r="3692" spans="3:6" x14ac:dyDescent="0.25">
      <c r="C3692" s="2"/>
      <c r="F3692" s="2"/>
    </row>
    <row r="3693" spans="3:6" x14ac:dyDescent="0.25">
      <c r="C3693" s="2"/>
      <c r="F3693" s="2"/>
    </row>
    <row r="3694" spans="3:6" x14ac:dyDescent="0.25">
      <c r="C3694" s="2"/>
      <c r="F3694" s="2"/>
    </row>
    <row r="3695" spans="3:6" x14ac:dyDescent="0.25">
      <c r="C3695" s="2"/>
      <c r="F3695" s="2"/>
    </row>
    <row r="3696" spans="3:6" x14ac:dyDescent="0.25">
      <c r="C3696" s="2"/>
      <c r="F3696" s="2"/>
    </row>
    <row r="3697" spans="3:6" x14ac:dyDescent="0.25">
      <c r="C3697" s="2"/>
      <c r="F3697" s="2"/>
    </row>
    <row r="3698" spans="3:6" x14ac:dyDescent="0.25">
      <c r="C3698" s="2"/>
      <c r="F3698" s="2"/>
    </row>
    <row r="3699" spans="3:6" x14ac:dyDescent="0.25">
      <c r="C3699" s="2"/>
      <c r="F3699" s="2"/>
    </row>
    <row r="3700" spans="3:6" x14ac:dyDescent="0.25">
      <c r="C3700" s="2"/>
      <c r="F3700" s="2"/>
    </row>
    <row r="3701" spans="3:6" x14ac:dyDescent="0.25">
      <c r="C3701" s="2"/>
      <c r="F3701" s="2"/>
    </row>
    <row r="3702" spans="3:6" x14ac:dyDescent="0.25">
      <c r="C3702" s="2"/>
      <c r="F3702" s="2"/>
    </row>
    <row r="3703" spans="3:6" x14ac:dyDescent="0.25">
      <c r="C3703" s="2"/>
      <c r="F3703" s="2"/>
    </row>
    <row r="3704" spans="3:6" x14ac:dyDescent="0.25">
      <c r="C3704" s="2"/>
      <c r="F3704" s="2"/>
    </row>
    <row r="3705" spans="3:6" x14ac:dyDescent="0.25">
      <c r="C3705" s="2"/>
      <c r="F3705" s="2"/>
    </row>
    <row r="3706" spans="3:6" x14ac:dyDescent="0.25">
      <c r="C3706" s="2"/>
      <c r="F3706" s="2"/>
    </row>
    <row r="3707" spans="3:6" x14ac:dyDescent="0.25">
      <c r="C3707" s="2"/>
      <c r="F3707" s="2"/>
    </row>
    <row r="3708" spans="3:6" x14ac:dyDescent="0.25">
      <c r="C3708" s="2"/>
      <c r="F3708" s="2"/>
    </row>
    <row r="3709" spans="3:6" x14ac:dyDescent="0.25">
      <c r="C3709" s="2"/>
      <c r="F3709" s="2"/>
    </row>
    <row r="3710" spans="3:6" x14ac:dyDescent="0.25">
      <c r="C3710" s="2"/>
      <c r="F3710" s="2"/>
    </row>
    <row r="3711" spans="3:6" x14ac:dyDescent="0.25">
      <c r="C3711" s="2"/>
      <c r="F3711" s="2"/>
    </row>
    <row r="3712" spans="3:6" x14ac:dyDescent="0.25">
      <c r="C3712" s="2"/>
      <c r="F3712" s="2"/>
    </row>
    <row r="3713" spans="3:6" x14ac:dyDescent="0.25">
      <c r="C3713" s="2"/>
      <c r="F3713" s="2"/>
    </row>
    <row r="3714" spans="3:6" x14ac:dyDescent="0.25">
      <c r="C3714" s="2"/>
      <c r="F3714" s="2"/>
    </row>
    <row r="3715" spans="3:6" x14ac:dyDescent="0.25">
      <c r="C3715" s="2"/>
      <c r="F3715" s="2"/>
    </row>
    <row r="3716" spans="3:6" x14ac:dyDescent="0.25">
      <c r="C3716" s="2"/>
      <c r="F3716" s="2"/>
    </row>
    <row r="3717" spans="3:6" x14ac:dyDescent="0.25">
      <c r="C3717" s="2"/>
      <c r="F3717" s="2"/>
    </row>
    <row r="3718" spans="3:6" x14ac:dyDescent="0.25">
      <c r="C3718" s="2"/>
      <c r="F3718" s="2"/>
    </row>
    <row r="3719" spans="3:6" x14ac:dyDescent="0.25">
      <c r="C3719" s="2"/>
      <c r="F3719" s="2"/>
    </row>
    <row r="3720" spans="3:6" x14ac:dyDescent="0.25">
      <c r="C3720" s="2"/>
      <c r="F3720" s="2"/>
    </row>
    <row r="3721" spans="3:6" x14ac:dyDescent="0.25">
      <c r="C3721" s="2"/>
      <c r="F3721" s="2"/>
    </row>
    <row r="3722" spans="3:6" x14ac:dyDescent="0.25">
      <c r="C3722" s="2"/>
      <c r="F3722" s="2"/>
    </row>
    <row r="3723" spans="3:6" x14ac:dyDescent="0.25">
      <c r="C3723" s="2"/>
      <c r="F3723" s="2"/>
    </row>
    <row r="3724" spans="3:6" x14ac:dyDescent="0.25">
      <c r="C3724" s="2"/>
      <c r="F3724" s="2"/>
    </row>
    <row r="3725" spans="3:6" x14ac:dyDescent="0.25">
      <c r="C3725" s="2"/>
      <c r="F3725" s="2"/>
    </row>
    <row r="3726" spans="3:6" x14ac:dyDescent="0.25">
      <c r="C3726" s="2"/>
      <c r="F3726" s="2"/>
    </row>
    <row r="3727" spans="3:6" x14ac:dyDescent="0.25">
      <c r="C3727" s="2"/>
      <c r="F3727" s="2"/>
    </row>
    <row r="3728" spans="3:6" x14ac:dyDescent="0.25">
      <c r="C3728" s="2"/>
      <c r="F3728" s="2"/>
    </row>
    <row r="3729" spans="3:6" x14ac:dyDescent="0.25">
      <c r="C3729" s="2"/>
      <c r="F3729" s="2"/>
    </row>
    <row r="3730" spans="3:6" x14ac:dyDescent="0.25">
      <c r="C3730" s="2"/>
      <c r="F3730" s="2"/>
    </row>
    <row r="3731" spans="3:6" x14ac:dyDescent="0.25">
      <c r="C3731" s="2"/>
      <c r="F3731" s="2"/>
    </row>
    <row r="3732" spans="3:6" x14ac:dyDescent="0.25">
      <c r="C3732" s="2"/>
      <c r="F3732" s="2"/>
    </row>
    <row r="3733" spans="3:6" x14ac:dyDescent="0.25">
      <c r="C3733" s="2"/>
      <c r="F3733" s="2"/>
    </row>
    <row r="3734" spans="3:6" x14ac:dyDescent="0.25">
      <c r="C3734" s="2"/>
      <c r="F3734" s="2"/>
    </row>
    <row r="3735" spans="3:6" x14ac:dyDescent="0.25">
      <c r="C3735" s="2"/>
      <c r="F3735" s="2"/>
    </row>
    <row r="3736" spans="3:6" x14ac:dyDescent="0.25">
      <c r="C3736" s="2"/>
      <c r="F3736" s="2"/>
    </row>
    <row r="3737" spans="3:6" x14ac:dyDescent="0.25">
      <c r="C3737" s="2"/>
      <c r="F3737" s="2"/>
    </row>
    <row r="3738" spans="3:6" x14ac:dyDescent="0.25">
      <c r="C3738" s="2"/>
      <c r="F3738" s="2"/>
    </row>
    <row r="3739" spans="3:6" x14ac:dyDescent="0.25">
      <c r="C3739" s="2"/>
      <c r="F3739" s="2"/>
    </row>
    <row r="3740" spans="3:6" x14ac:dyDescent="0.25">
      <c r="C3740" s="2"/>
      <c r="F3740" s="2"/>
    </row>
    <row r="3741" spans="3:6" x14ac:dyDescent="0.25">
      <c r="C3741" s="2"/>
      <c r="F3741" s="2"/>
    </row>
    <row r="3742" spans="3:6" x14ac:dyDescent="0.25">
      <c r="C3742" s="2"/>
      <c r="F3742" s="2"/>
    </row>
    <row r="3743" spans="3:6" x14ac:dyDescent="0.25">
      <c r="C3743" s="2"/>
      <c r="F3743" s="2"/>
    </row>
    <row r="3744" spans="3:6" x14ac:dyDescent="0.25">
      <c r="C3744" s="2"/>
      <c r="F3744" s="2"/>
    </row>
    <row r="3745" spans="3:6" x14ac:dyDescent="0.25">
      <c r="C3745" s="2"/>
      <c r="F3745" s="2"/>
    </row>
    <row r="3746" spans="3:6" x14ac:dyDescent="0.25">
      <c r="C3746" s="2"/>
      <c r="F3746" s="2"/>
    </row>
    <row r="3747" spans="3:6" x14ac:dyDescent="0.25">
      <c r="C3747" s="2"/>
      <c r="F3747" s="2"/>
    </row>
    <row r="3748" spans="3:6" x14ac:dyDescent="0.25">
      <c r="C3748" s="2"/>
      <c r="F3748" s="2"/>
    </row>
    <row r="3749" spans="3:6" x14ac:dyDescent="0.25">
      <c r="C3749" s="2"/>
      <c r="F3749" s="2"/>
    </row>
    <row r="3750" spans="3:6" x14ac:dyDescent="0.25">
      <c r="C3750" s="2"/>
      <c r="F3750" s="2"/>
    </row>
    <row r="3751" spans="3:6" x14ac:dyDescent="0.25">
      <c r="C3751" s="2"/>
      <c r="F3751" s="2"/>
    </row>
    <row r="3752" spans="3:6" x14ac:dyDescent="0.25">
      <c r="C3752" s="2"/>
      <c r="F3752" s="2"/>
    </row>
    <row r="3753" spans="3:6" x14ac:dyDescent="0.25">
      <c r="C3753" s="2"/>
      <c r="F3753" s="2"/>
    </row>
    <row r="3754" spans="3:6" x14ac:dyDescent="0.25">
      <c r="C3754" s="2"/>
      <c r="F3754" s="2"/>
    </row>
    <row r="3755" spans="3:6" x14ac:dyDescent="0.25">
      <c r="C3755" s="2"/>
      <c r="F3755" s="2"/>
    </row>
    <row r="3756" spans="3:6" x14ac:dyDescent="0.25">
      <c r="C3756" s="2"/>
      <c r="F3756" s="2"/>
    </row>
    <row r="3757" spans="3:6" x14ac:dyDescent="0.25">
      <c r="C3757" s="2"/>
      <c r="F3757" s="2"/>
    </row>
    <row r="3758" spans="3:6" x14ac:dyDescent="0.25">
      <c r="C3758" s="2"/>
      <c r="F3758" s="2"/>
    </row>
    <row r="3759" spans="3:6" x14ac:dyDescent="0.25">
      <c r="C3759" s="2"/>
      <c r="F3759" s="2"/>
    </row>
    <row r="3760" spans="3:6" x14ac:dyDescent="0.25">
      <c r="C3760" s="2"/>
      <c r="F3760" s="2"/>
    </row>
    <row r="3761" spans="3:6" x14ac:dyDescent="0.25">
      <c r="C3761" s="2"/>
      <c r="F3761" s="2"/>
    </row>
    <row r="3762" spans="3:6" x14ac:dyDescent="0.25">
      <c r="C3762" s="2"/>
      <c r="F3762" s="2"/>
    </row>
    <row r="3763" spans="3:6" x14ac:dyDescent="0.25">
      <c r="C3763" s="2"/>
      <c r="F3763" s="2"/>
    </row>
    <row r="3764" spans="3:6" x14ac:dyDescent="0.25">
      <c r="C3764" s="2"/>
      <c r="F3764" s="2"/>
    </row>
    <row r="3765" spans="3:6" x14ac:dyDescent="0.25">
      <c r="C3765" s="2"/>
      <c r="F3765" s="2"/>
    </row>
    <row r="3766" spans="3:6" x14ac:dyDescent="0.25">
      <c r="C3766" s="2"/>
      <c r="F3766" s="2"/>
    </row>
    <row r="3767" spans="3:6" x14ac:dyDescent="0.25">
      <c r="C3767" s="2"/>
      <c r="F3767" s="2"/>
    </row>
    <row r="3768" spans="3:6" x14ac:dyDescent="0.25">
      <c r="C3768" s="2"/>
      <c r="F3768" s="2"/>
    </row>
    <row r="3769" spans="3:6" x14ac:dyDescent="0.25">
      <c r="C3769" s="2"/>
      <c r="F3769" s="2"/>
    </row>
    <row r="3770" spans="3:6" x14ac:dyDescent="0.25">
      <c r="C3770" s="2"/>
      <c r="F3770" s="2"/>
    </row>
    <row r="3771" spans="3:6" x14ac:dyDescent="0.25">
      <c r="C3771" s="2"/>
      <c r="F3771" s="2"/>
    </row>
    <row r="3772" spans="3:6" x14ac:dyDescent="0.25">
      <c r="C3772" s="2"/>
      <c r="F3772" s="2"/>
    </row>
    <row r="3773" spans="3:6" x14ac:dyDescent="0.25">
      <c r="C3773" s="2"/>
      <c r="F3773" s="2"/>
    </row>
    <row r="3774" spans="3:6" x14ac:dyDescent="0.25">
      <c r="C3774" s="2"/>
      <c r="F3774" s="2"/>
    </row>
    <row r="3775" spans="3:6" x14ac:dyDescent="0.25">
      <c r="C3775" s="2"/>
      <c r="F3775" s="2"/>
    </row>
    <row r="3776" spans="3:6" x14ac:dyDescent="0.25">
      <c r="C3776" s="2"/>
      <c r="F3776" s="2"/>
    </row>
    <row r="3777" spans="3:6" x14ac:dyDescent="0.25">
      <c r="C3777" s="2"/>
      <c r="F3777" s="2"/>
    </row>
    <row r="3778" spans="3:6" x14ac:dyDescent="0.25">
      <c r="C3778" s="2"/>
      <c r="F3778" s="2"/>
    </row>
    <row r="3779" spans="3:6" x14ac:dyDescent="0.25">
      <c r="C3779" s="2"/>
      <c r="F3779" s="2"/>
    </row>
    <row r="3780" spans="3:6" x14ac:dyDescent="0.25">
      <c r="C3780" s="2"/>
      <c r="F3780" s="2"/>
    </row>
    <row r="3781" spans="3:6" x14ac:dyDescent="0.25">
      <c r="C3781" s="2"/>
      <c r="F3781" s="2"/>
    </row>
    <row r="3782" spans="3:6" x14ac:dyDescent="0.25">
      <c r="C3782" s="2"/>
      <c r="F3782" s="2"/>
    </row>
    <row r="3783" spans="3:6" x14ac:dyDescent="0.25">
      <c r="C3783" s="2"/>
      <c r="F3783" s="2"/>
    </row>
    <row r="3784" spans="3:6" x14ac:dyDescent="0.25">
      <c r="C3784" s="2"/>
      <c r="F3784" s="2"/>
    </row>
    <row r="3785" spans="3:6" x14ac:dyDescent="0.25">
      <c r="C3785" s="2"/>
      <c r="F3785" s="2"/>
    </row>
    <row r="3786" spans="3:6" x14ac:dyDescent="0.25">
      <c r="C3786" s="2"/>
      <c r="F3786" s="2"/>
    </row>
    <row r="3787" spans="3:6" x14ac:dyDescent="0.25">
      <c r="C3787" s="2"/>
      <c r="F3787" s="2"/>
    </row>
    <row r="3788" spans="3:6" x14ac:dyDescent="0.25">
      <c r="C3788" s="2"/>
      <c r="F3788" s="2"/>
    </row>
    <row r="3789" spans="3:6" x14ac:dyDescent="0.25">
      <c r="C3789" s="2"/>
      <c r="F3789" s="2"/>
    </row>
    <row r="3790" spans="3:6" x14ac:dyDescent="0.25">
      <c r="C3790" s="2"/>
      <c r="F3790" s="2"/>
    </row>
    <row r="3791" spans="3:6" x14ac:dyDescent="0.25">
      <c r="C3791" s="2"/>
      <c r="F3791" s="2"/>
    </row>
    <row r="3792" spans="3:6" x14ac:dyDescent="0.25">
      <c r="C3792" s="2"/>
      <c r="F3792" s="2"/>
    </row>
    <row r="3793" spans="3:6" x14ac:dyDescent="0.25">
      <c r="C3793" s="2"/>
      <c r="F3793" s="2"/>
    </row>
    <row r="3794" spans="3:6" x14ac:dyDescent="0.25">
      <c r="C3794" s="2"/>
      <c r="F3794" s="2"/>
    </row>
    <row r="3795" spans="3:6" x14ac:dyDescent="0.25">
      <c r="C3795" s="2"/>
      <c r="F3795" s="2"/>
    </row>
    <row r="3796" spans="3:6" x14ac:dyDescent="0.25">
      <c r="C3796" s="2"/>
      <c r="F3796" s="2"/>
    </row>
    <row r="3797" spans="3:6" x14ac:dyDescent="0.25">
      <c r="C3797" s="2"/>
      <c r="F3797" s="2"/>
    </row>
    <row r="3798" spans="3:6" x14ac:dyDescent="0.25">
      <c r="C3798" s="2"/>
      <c r="F3798" s="2"/>
    </row>
    <row r="3799" spans="3:6" x14ac:dyDescent="0.25">
      <c r="C3799" s="2"/>
      <c r="F3799" s="2"/>
    </row>
    <row r="3800" spans="3:6" x14ac:dyDescent="0.25">
      <c r="C3800" s="2"/>
      <c r="F3800" s="2"/>
    </row>
    <row r="3801" spans="3:6" x14ac:dyDescent="0.25">
      <c r="C3801" s="2"/>
      <c r="F3801" s="2"/>
    </row>
    <row r="3802" spans="3:6" x14ac:dyDescent="0.25">
      <c r="C3802" s="2"/>
      <c r="F3802" s="2"/>
    </row>
    <row r="3803" spans="3:6" x14ac:dyDescent="0.25">
      <c r="C3803" s="2"/>
      <c r="F3803" s="2"/>
    </row>
    <row r="3804" spans="3:6" x14ac:dyDescent="0.25">
      <c r="C3804" s="2"/>
      <c r="F3804" s="2"/>
    </row>
    <row r="3805" spans="3:6" x14ac:dyDescent="0.25">
      <c r="C3805" s="2"/>
      <c r="F3805" s="2"/>
    </row>
    <row r="3806" spans="3:6" x14ac:dyDescent="0.25">
      <c r="C3806" s="2"/>
      <c r="F3806" s="2"/>
    </row>
    <row r="3807" spans="3:6" x14ac:dyDescent="0.25">
      <c r="C3807" s="2"/>
      <c r="F3807" s="2"/>
    </row>
    <row r="3808" spans="3:6" x14ac:dyDescent="0.25">
      <c r="C3808" s="2"/>
      <c r="F3808" s="2"/>
    </row>
    <row r="3809" spans="3:6" x14ac:dyDescent="0.25">
      <c r="C3809" s="2"/>
      <c r="F3809" s="2"/>
    </row>
    <row r="3810" spans="3:6" x14ac:dyDescent="0.25">
      <c r="C3810" s="2"/>
      <c r="F3810" s="2"/>
    </row>
    <row r="3811" spans="3:6" x14ac:dyDescent="0.25">
      <c r="C3811" s="2"/>
      <c r="F3811" s="2"/>
    </row>
    <row r="3812" spans="3:6" x14ac:dyDescent="0.25">
      <c r="C3812" s="2"/>
      <c r="F3812" s="2"/>
    </row>
    <row r="3813" spans="3:6" x14ac:dyDescent="0.25">
      <c r="C3813" s="2"/>
      <c r="F3813" s="2"/>
    </row>
    <row r="3814" spans="3:6" x14ac:dyDescent="0.25">
      <c r="C3814" s="2"/>
      <c r="F3814" s="2"/>
    </row>
    <row r="3815" spans="3:6" x14ac:dyDescent="0.25">
      <c r="C3815" s="2"/>
      <c r="F3815" s="2"/>
    </row>
    <row r="3816" spans="3:6" x14ac:dyDescent="0.25">
      <c r="C3816" s="2"/>
      <c r="F3816" s="2"/>
    </row>
    <row r="3817" spans="3:6" x14ac:dyDescent="0.25">
      <c r="C3817" s="2"/>
      <c r="F3817" s="2"/>
    </row>
    <row r="3818" spans="3:6" x14ac:dyDescent="0.25">
      <c r="C3818" s="2"/>
      <c r="F3818" s="2"/>
    </row>
    <row r="3819" spans="3:6" x14ac:dyDescent="0.25">
      <c r="C3819" s="2"/>
      <c r="F3819" s="2"/>
    </row>
    <row r="3820" spans="3:6" x14ac:dyDescent="0.25">
      <c r="C3820" s="2"/>
      <c r="F3820" s="2"/>
    </row>
    <row r="3821" spans="3:6" x14ac:dyDescent="0.25">
      <c r="C3821" s="2"/>
      <c r="F3821" s="2"/>
    </row>
    <row r="3822" spans="3:6" x14ac:dyDescent="0.25">
      <c r="C3822" s="2"/>
      <c r="F3822" s="2"/>
    </row>
    <row r="3823" spans="3:6" x14ac:dyDescent="0.25">
      <c r="C3823" s="2"/>
      <c r="F3823" s="2"/>
    </row>
    <row r="3824" spans="3:6" x14ac:dyDescent="0.25">
      <c r="C3824" s="2"/>
      <c r="F3824" s="2"/>
    </row>
    <row r="3825" spans="3:6" x14ac:dyDescent="0.25">
      <c r="C3825" s="2"/>
      <c r="F3825" s="2"/>
    </row>
    <row r="3826" spans="3:6" x14ac:dyDescent="0.25">
      <c r="C3826" s="2"/>
      <c r="F3826" s="2"/>
    </row>
    <row r="3827" spans="3:6" x14ac:dyDescent="0.25">
      <c r="C3827" s="2"/>
      <c r="F3827" s="2"/>
    </row>
    <row r="3828" spans="3:6" x14ac:dyDescent="0.25">
      <c r="C3828" s="2"/>
      <c r="F3828" s="2"/>
    </row>
    <row r="3829" spans="3:6" x14ac:dyDescent="0.25">
      <c r="C3829" s="2"/>
      <c r="F3829" s="2"/>
    </row>
    <row r="3830" spans="3:6" x14ac:dyDescent="0.25">
      <c r="C3830" s="2"/>
      <c r="F3830" s="2"/>
    </row>
    <row r="3831" spans="3:6" x14ac:dyDescent="0.25">
      <c r="C3831" s="2"/>
      <c r="F3831" s="2"/>
    </row>
    <row r="3832" spans="3:6" x14ac:dyDescent="0.25">
      <c r="C3832" s="2"/>
      <c r="F3832" s="2"/>
    </row>
    <row r="3833" spans="3:6" x14ac:dyDescent="0.25">
      <c r="C3833" s="2"/>
      <c r="F3833" s="2"/>
    </row>
    <row r="3834" spans="3:6" x14ac:dyDescent="0.25">
      <c r="C3834" s="2"/>
      <c r="F3834" s="2"/>
    </row>
    <row r="3835" spans="3:6" x14ac:dyDescent="0.25">
      <c r="C3835" s="2"/>
      <c r="F3835" s="2"/>
    </row>
    <row r="3836" spans="3:6" x14ac:dyDescent="0.25">
      <c r="C3836" s="2"/>
      <c r="F3836" s="2"/>
    </row>
    <row r="3837" spans="3:6" x14ac:dyDescent="0.25">
      <c r="C3837" s="2"/>
      <c r="F3837" s="2"/>
    </row>
    <row r="3838" spans="3:6" x14ac:dyDescent="0.25">
      <c r="C3838" s="2"/>
      <c r="F3838" s="2"/>
    </row>
    <row r="3839" spans="3:6" x14ac:dyDescent="0.25">
      <c r="C3839" s="2"/>
      <c r="F3839" s="2"/>
    </row>
    <row r="3840" spans="3:6" x14ac:dyDescent="0.25">
      <c r="C3840" s="2"/>
      <c r="F3840" s="2"/>
    </row>
    <row r="3841" spans="3:6" x14ac:dyDescent="0.25">
      <c r="C3841" s="2"/>
      <c r="F3841" s="2"/>
    </row>
    <row r="3842" spans="3:6" x14ac:dyDescent="0.25">
      <c r="C3842" s="2"/>
      <c r="F3842" s="2"/>
    </row>
    <row r="3843" spans="3:6" x14ac:dyDescent="0.25">
      <c r="C3843" s="2"/>
      <c r="F3843" s="2"/>
    </row>
    <row r="3844" spans="3:6" x14ac:dyDescent="0.25">
      <c r="C3844" s="2"/>
      <c r="F3844" s="2"/>
    </row>
    <row r="3845" spans="3:6" x14ac:dyDescent="0.25">
      <c r="C3845" s="2"/>
      <c r="F3845" s="2"/>
    </row>
    <row r="3846" spans="3:6" x14ac:dyDescent="0.25">
      <c r="C3846" s="2"/>
      <c r="F3846" s="2"/>
    </row>
    <row r="3847" spans="3:6" x14ac:dyDescent="0.25">
      <c r="C3847" s="2"/>
      <c r="F3847" s="2"/>
    </row>
    <row r="3848" spans="3:6" x14ac:dyDescent="0.25">
      <c r="C3848" s="2"/>
      <c r="F3848" s="2"/>
    </row>
    <row r="3849" spans="3:6" x14ac:dyDescent="0.25">
      <c r="C3849" s="2"/>
      <c r="F3849" s="2"/>
    </row>
    <row r="3850" spans="3:6" x14ac:dyDescent="0.25">
      <c r="C3850" s="2"/>
      <c r="F3850" s="2"/>
    </row>
    <row r="3851" spans="3:6" x14ac:dyDescent="0.25">
      <c r="C3851" s="2"/>
      <c r="F3851" s="2"/>
    </row>
    <row r="3852" spans="3:6" x14ac:dyDescent="0.25">
      <c r="C3852" s="2"/>
      <c r="F3852" s="2"/>
    </row>
    <row r="3853" spans="3:6" x14ac:dyDescent="0.25">
      <c r="C3853" s="2"/>
      <c r="F3853" s="2"/>
    </row>
    <row r="3854" spans="3:6" x14ac:dyDescent="0.25">
      <c r="C3854" s="2"/>
      <c r="F3854" s="2"/>
    </row>
    <row r="3855" spans="3:6" x14ac:dyDescent="0.25">
      <c r="C3855" s="2"/>
      <c r="F3855" s="2"/>
    </row>
    <row r="3856" spans="3:6" x14ac:dyDescent="0.25">
      <c r="C3856" s="2"/>
      <c r="F3856" s="2"/>
    </row>
    <row r="3857" spans="3:6" x14ac:dyDescent="0.25">
      <c r="C3857" s="2"/>
      <c r="F3857" s="2"/>
    </row>
    <row r="3858" spans="3:6" x14ac:dyDescent="0.25">
      <c r="C3858" s="2"/>
      <c r="F3858" s="2"/>
    </row>
    <row r="3859" spans="3:6" x14ac:dyDescent="0.25">
      <c r="C3859" s="2"/>
      <c r="F3859" s="2"/>
    </row>
    <row r="3860" spans="3:6" x14ac:dyDescent="0.25">
      <c r="C3860" s="2"/>
      <c r="F3860" s="2"/>
    </row>
    <row r="3861" spans="3:6" x14ac:dyDescent="0.25">
      <c r="C3861" s="2"/>
      <c r="F3861" s="2"/>
    </row>
    <row r="3862" spans="3:6" x14ac:dyDescent="0.25">
      <c r="C3862" s="2"/>
      <c r="F3862" s="2"/>
    </row>
    <row r="3863" spans="3:6" x14ac:dyDescent="0.25">
      <c r="C3863" s="2"/>
      <c r="F3863" s="2"/>
    </row>
    <row r="3864" spans="3:6" x14ac:dyDescent="0.25">
      <c r="C3864" s="2"/>
      <c r="F3864" s="2"/>
    </row>
    <row r="3865" spans="3:6" x14ac:dyDescent="0.25">
      <c r="C3865" s="2"/>
      <c r="F3865" s="2"/>
    </row>
    <row r="3866" spans="3:6" x14ac:dyDescent="0.25">
      <c r="C3866" s="2"/>
      <c r="F3866" s="2"/>
    </row>
    <row r="3867" spans="3:6" x14ac:dyDescent="0.25">
      <c r="C3867" s="2"/>
      <c r="F3867" s="2"/>
    </row>
    <row r="3868" spans="3:6" x14ac:dyDescent="0.25">
      <c r="C3868" s="2"/>
      <c r="F3868" s="2"/>
    </row>
    <row r="3869" spans="3:6" x14ac:dyDescent="0.25">
      <c r="C3869" s="2"/>
      <c r="F3869" s="2"/>
    </row>
    <row r="3870" spans="3:6" x14ac:dyDescent="0.25">
      <c r="C3870" s="2"/>
      <c r="F3870" s="2"/>
    </row>
    <row r="3871" spans="3:6" x14ac:dyDescent="0.25">
      <c r="C3871" s="2"/>
      <c r="F3871" s="2"/>
    </row>
    <row r="3872" spans="3:6" x14ac:dyDescent="0.25">
      <c r="C3872" s="2"/>
      <c r="F3872" s="2"/>
    </row>
    <row r="3873" spans="3:6" x14ac:dyDescent="0.25">
      <c r="C3873" s="2"/>
      <c r="F3873" s="2"/>
    </row>
    <row r="3874" spans="3:6" x14ac:dyDescent="0.25">
      <c r="C3874" s="2"/>
      <c r="F3874" s="2"/>
    </row>
    <row r="3875" spans="3:6" x14ac:dyDescent="0.25">
      <c r="C3875" s="2"/>
      <c r="F3875" s="2"/>
    </row>
    <row r="3876" spans="3:6" x14ac:dyDescent="0.25">
      <c r="C3876" s="2"/>
      <c r="F3876" s="2"/>
    </row>
    <row r="3877" spans="3:6" x14ac:dyDescent="0.25">
      <c r="C3877" s="2"/>
      <c r="F3877" s="2"/>
    </row>
    <row r="3878" spans="3:6" x14ac:dyDescent="0.25">
      <c r="C3878" s="2"/>
      <c r="F3878" s="2"/>
    </row>
    <row r="3879" spans="3:6" x14ac:dyDescent="0.25">
      <c r="C3879" s="2"/>
      <c r="F3879" s="2"/>
    </row>
    <row r="3880" spans="3:6" x14ac:dyDescent="0.25">
      <c r="C3880" s="2"/>
      <c r="F3880" s="2"/>
    </row>
    <row r="3881" spans="3:6" x14ac:dyDescent="0.25">
      <c r="C3881" s="2"/>
      <c r="F3881" s="2"/>
    </row>
    <row r="3882" spans="3:6" x14ac:dyDescent="0.25">
      <c r="C3882" s="2"/>
      <c r="F3882" s="2"/>
    </row>
    <row r="3883" spans="3:6" x14ac:dyDescent="0.25">
      <c r="C3883" s="2"/>
      <c r="F3883" s="2"/>
    </row>
    <row r="3884" spans="3:6" x14ac:dyDescent="0.25">
      <c r="C3884" s="2"/>
      <c r="F3884" s="2"/>
    </row>
    <row r="3885" spans="3:6" x14ac:dyDescent="0.25">
      <c r="C3885" s="2"/>
      <c r="F3885" s="2"/>
    </row>
    <row r="3886" spans="3:6" x14ac:dyDescent="0.25">
      <c r="C3886" s="2"/>
      <c r="F3886" s="2"/>
    </row>
    <row r="3887" spans="3:6" x14ac:dyDescent="0.25">
      <c r="C3887" s="2"/>
      <c r="F3887" s="2"/>
    </row>
    <row r="3888" spans="3:6" x14ac:dyDescent="0.25">
      <c r="C3888" s="2"/>
      <c r="F3888" s="2"/>
    </row>
    <row r="3889" spans="3:6" x14ac:dyDescent="0.25">
      <c r="C3889" s="2"/>
      <c r="F3889" s="2"/>
    </row>
    <row r="3890" spans="3:6" x14ac:dyDescent="0.25">
      <c r="C3890" s="2"/>
      <c r="F3890" s="2"/>
    </row>
    <row r="3891" spans="3:6" x14ac:dyDescent="0.25">
      <c r="C3891" s="2"/>
      <c r="F3891" s="2"/>
    </row>
    <row r="3892" spans="3:6" x14ac:dyDescent="0.25">
      <c r="C3892" s="2"/>
      <c r="F3892" s="2"/>
    </row>
    <row r="3893" spans="3:6" x14ac:dyDescent="0.25">
      <c r="C3893" s="2"/>
      <c r="F3893" s="2"/>
    </row>
    <row r="3894" spans="3:6" x14ac:dyDescent="0.25">
      <c r="C3894" s="2"/>
      <c r="F3894" s="2"/>
    </row>
    <row r="3895" spans="3:6" x14ac:dyDescent="0.25">
      <c r="C3895" s="2"/>
      <c r="F3895" s="2"/>
    </row>
    <row r="3896" spans="3:6" x14ac:dyDescent="0.25">
      <c r="C3896" s="2"/>
      <c r="F3896" s="2"/>
    </row>
    <row r="3897" spans="3:6" x14ac:dyDescent="0.25">
      <c r="C3897" s="2"/>
      <c r="F3897" s="2"/>
    </row>
    <row r="3898" spans="3:6" x14ac:dyDescent="0.25">
      <c r="C3898" s="2"/>
      <c r="F3898" s="2"/>
    </row>
    <row r="3899" spans="3:6" x14ac:dyDescent="0.25">
      <c r="C3899" s="2"/>
      <c r="F3899" s="2"/>
    </row>
    <row r="3900" spans="3:6" x14ac:dyDescent="0.25">
      <c r="C3900" s="2"/>
      <c r="F3900" s="2"/>
    </row>
    <row r="3901" spans="3:6" x14ac:dyDescent="0.25">
      <c r="C3901" s="2"/>
      <c r="F3901" s="2"/>
    </row>
    <row r="3902" spans="3:6" x14ac:dyDescent="0.25">
      <c r="C3902" s="2"/>
      <c r="F3902" s="2"/>
    </row>
    <row r="3903" spans="3:6" x14ac:dyDescent="0.25">
      <c r="C3903" s="2"/>
      <c r="F3903" s="2"/>
    </row>
    <row r="3904" spans="3:6" x14ac:dyDescent="0.25">
      <c r="C3904" s="2"/>
      <c r="F3904" s="2"/>
    </row>
    <row r="3905" spans="3:6" x14ac:dyDescent="0.25">
      <c r="C3905" s="2"/>
      <c r="F3905" s="2"/>
    </row>
    <row r="3906" spans="3:6" x14ac:dyDescent="0.25">
      <c r="C3906" s="2"/>
      <c r="F3906" s="2"/>
    </row>
    <row r="3907" spans="3:6" x14ac:dyDescent="0.25">
      <c r="C3907" s="2"/>
      <c r="F3907" s="2"/>
    </row>
    <row r="3908" spans="3:6" x14ac:dyDescent="0.25">
      <c r="C3908" s="2"/>
      <c r="F3908" s="2"/>
    </row>
    <row r="3909" spans="3:6" x14ac:dyDescent="0.25">
      <c r="C3909" s="2"/>
      <c r="F3909" s="2"/>
    </row>
    <row r="3910" spans="3:6" x14ac:dyDescent="0.25">
      <c r="C3910" s="2"/>
      <c r="F3910" s="2"/>
    </row>
    <row r="3911" spans="3:6" x14ac:dyDescent="0.25">
      <c r="C3911" s="2"/>
      <c r="F3911" s="2"/>
    </row>
    <row r="3912" spans="3:6" x14ac:dyDescent="0.25">
      <c r="C3912" s="2"/>
      <c r="F3912" s="2"/>
    </row>
    <row r="3913" spans="3:6" x14ac:dyDescent="0.25">
      <c r="C3913" s="2"/>
      <c r="F3913" s="2"/>
    </row>
    <row r="3914" spans="3:6" x14ac:dyDescent="0.25">
      <c r="C3914" s="2"/>
      <c r="F3914" s="2"/>
    </row>
    <row r="3915" spans="3:6" x14ac:dyDescent="0.25">
      <c r="C3915" s="2"/>
      <c r="F3915" s="2"/>
    </row>
    <row r="3916" spans="3:6" x14ac:dyDescent="0.25">
      <c r="C3916" s="2"/>
      <c r="F3916" s="2"/>
    </row>
    <row r="3917" spans="3:6" x14ac:dyDescent="0.25">
      <c r="C3917" s="2"/>
      <c r="F3917" s="2"/>
    </row>
    <row r="3918" spans="3:6" x14ac:dyDescent="0.25">
      <c r="C3918" s="2"/>
      <c r="F3918" s="2"/>
    </row>
    <row r="3919" spans="3:6" x14ac:dyDescent="0.25">
      <c r="C3919" s="2"/>
      <c r="F3919" s="2"/>
    </row>
    <row r="3920" spans="3:6" x14ac:dyDescent="0.25">
      <c r="C3920" s="2"/>
      <c r="F3920" s="2"/>
    </row>
    <row r="3921" spans="3:6" x14ac:dyDescent="0.25">
      <c r="C3921" s="2"/>
      <c r="F3921" s="2"/>
    </row>
    <row r="3922" spans="3:6" x14ac:dyDescent="0.25">
      <c r="C3922" s="2"/>
      <c r="F3922" s="2"/>
    </row>
    <row r="3923" spans="3:6" x14ac:dyDescent="0.25">
      <c r="C3923" s="2"/>
      <c r="F3923" s="2"/>
    </row>
    <row r="3924" spans="3:6" x14ac:dyDescent="0.25">
      <c r="C3924" s="2"/>
      <c r="F3924" s="2"/>
    </row>
    <row r="3925" spans="3:6" x14ac:dyDescent="0.25">
      <c r="C3925" s="2"/>
      <c r="F3925" s="2"/>
    </row>
    <row r="3926" spans="3:6" x14ac:dyDescent="0.25">
      <c r="C3926" s="2"/>
      <c r="F3926" s="2"/>
    </row>
    <row r="3927" spans="3:6" x14ac:dyDescent="0.25">
      <c r="C3927" s="2"/>
      <c r="F3927" s="2"/>
    </row>
    <row r="3928" spans="3:6" x14ac:dyDescent="0.25">
      <c r="C3928" s="2"/>
      <c r="F3928" s="2"/>
    </row>
    <row r="3929" spans="3:6" x14ac:dyDescent="0.25">
      <c r="C3929" s="2"/>
      <c r="F3929" s="2"/>
    </row>
    <row r="3930" spans="3:6" x14ac:dyDescent="0.25">
      <c r="C3930" s="2"/>
      <c r="F3930" s="2"/>
    </row>
    <row r="3931" spans="3:6" x14ac:dyDescent="0.25">
      <c r="C3931" s="2"/>
      <c r="F3931" s="2"/>
    </row>
    <row r="3932" spans="3:6" x14ac:dyDescent="0.25">
      <c r="C3932" s="2"/>
      <c r="F3932" s="2"/>
    </row>
    <row r="3933" spans="3:6" x14ac:dyDescent="0.25">
      <c r="C3933" s="2"/>
      <c r="F3933" s="2"/>
    </row>
    <row r="3934" spans="3:6" x14ac:dyDescent="0.25">
      <c r="C3934" s="2"/>
      <c r="F3934" s="2"/>
    </row>
    <row r="3935" spans="3:6" x14ac:dyDescent="0.25">
      <c r="C3935" s="2"/>
      <c r="F3935" s="2"/>
    </row>
    <row r="3936" spans="3:6" x14ac:dyDescent="0.25">
      <c r="C3936" s="2"/>
      <c r="F3936" s="2"/>
    </row>
    <row r="3937" spans="3:6" x14ac:dyDescent="0.25">
      <c r="C3937" s="2"/>
      <c r="F3937" s="2"/>
    </row>
    <row r="3938" spans="3:6" x14ac:dyDescent="0.25">
      <c r="C3938" s="2"/>
      <c r="F3938" s="2"/>
    </row>
    <row r="3939" spans="3:6" x14ac:dyDescent="0.25">
      <c r="C3939" s="2"/>
      <c r="F3939" s="2"/>
    </row>
    <row r="3940" spans="3:6" x14ac:dyDescent="0.25">
      <c r="C3940" s="2"/>
      <c r="F3940" s="2"/>
    </row>
    <row r="3941" spans="3:6" x14ac:dyDescent="0.25">
      <c r="C3941" s="2"/>
      <c r="F3941" s="2"/>
    </row>
    <row r="3942" spans="3:6" x14ac:dyDescent="0.25">
      <c r="C3942" s="2"/>
      <c r="F3942" s="2"/>
    </row>
    <row r="3943" spans="3:6" x14ac:dyDescent="0.25">
      <c r="C3943" s="2"/>
      <c r="F3943" s="2"/>
    </row>
    <row r="3944" spans="3:6" x14ac:dyDescent="0.25">
      <c r="C3944" s="2"/>
      <c r="F3944" s="2"/>
    </row>
    <row r="3945" spans="3:6" x14ac:dyDescent="0.25">
      <c r="C3945" s="2"/>
      <c r="F3945" s="2"/>
    </row>
    <row r="3946" spans="3:6" x14ac:dyDescent="0.25">
      <c r="C3946" s="2"/>
      <c r="F3946" s="2"/>
    </row>
    <row r="3947" spans="3:6" x14ac:dyDescent="0.25">
      <c r="C3947" s="2"/>
      <c r="F3947" s="2"/>
    </row>
    <row r="3948" spans="3:6" x14ac:dyDescent="0.25">
      <c r="C3948" s="2"/>
      <c r="F3948" s="2"/>
    </row>
    <row r="3949" spans="3:6" x14ac:dyDescent="0.25">
      <c r="C3949" s="2"/>
      <c r="F3949" s="2"/>
    </row>
    <row r="3950" spans="3:6" x14ac:dyDescent="0.25">
      <c r="C3950" s="2"/>
      <c r="F3950" s="2"/>
    </row>
    <row r="3951" spans="3:6" x14ac:dyDescent="0.25">
      <c r="C3951" s="2"/>
      <c r="F3951" s="2"/>
    </row>
    <row r="3952" spans="3:6" x14ac:dyDescent="0.25">
      <c r="C3952" s="2"/>
      <c r="F3952" s="2"/>
    </row>
    <row r="3953" spans="3:6" x14ac:dyDescent="0.25">
      <c r="C3953" s="2"/>
      <c r="F3953" s="2"/>
    </row>
    <row r="3954" spans="3:6" x14ac:dyDescent="0.25">
      <c r="C3954" s="2"/>
      <c r="F3954" s="2"/>
    </row>
    <row r="3955" spans="3:6" x14ac:dyDescent="0.25">
      <c r="C3955" s="2"/>
      <c r="F3955" s="2"/>
    </row>
    <row r="3956" spans="3:6" x14ac:dyDescent="0.25">
      <c r="C3956" s="2"/>
      <c r="F3956" s="2"/>
    </row>
    <row r="3957" spans="3:6" x14ac:dyDescent="0.25">
      <c r="C3957" s="2"/>
      <c r="F3957" s="2"/>
    </row>
    <row r="3958" spans="3:6" x14ac:dyDescent="0.25">
      <c r="C3958" s="2"/>
      <c r="F3958" s="2"/>
    </row>
    <row r="3959" spans="3:6" x14ac:dyDescent="0.25">
      <c r="C3959" s="2"/>
      <c r="F3959" s="2"/>
    </row>
    <row r="3960" spans="3:6" x14ac:dyDescent="0.25">
      <c r="C3960" s="2"/>
      <c r="F3960" s="2"/>
    </row>
    <row r="3961" spans="3:6" x14ac:dyDescent="0.25">
      <c r="C3961" s="2"/>
      <c r="F3961" s="2"/>
    </row>
    <row r="3962" spans="3:6" x14ac:dyDescent="0.25">
      <c r="C3962" s="2"/>
      <c r="F3962" s="2"/>
    </row>
    <row r="3963" spans="3:6" x14ac:dyDescent="0.25">
      <c r="C3963" s="2"/>
      <c r="F3963" s="2"/>
    </row>
    <row r="3964" spans="3:6" x14ac:dyDescent="0.25">
      <c r="C3964" s="2"/>
      <c r="F3964" s="2"/>
    </row>
    <row r="3965" spans="3:6" x14ac:dyDescent="0.25">
      <c r="C3965" s="2"/>
      <c r="F3965" s="2"/>
    </row>
    <row r="3966" spans="3:6" x14ac:dyDescent="0.25">
      <c r="C3966" s="2"/>
      <c r="F3966" s="2"/>
    </row>
    <row r="3967" spans="3:6" x14ac:dyDescent="0.25">
      <c r="C3967" s="2"/>
      <c r="F3967" s="2"/>
    </row>
    <row r="3968" spans="3:6" x14ac:dyDescent="0.25">
      <c r="C3968" s="2"/>
      <c r="F3968" s="2"/>
    </row>
    <row r="3969" spans="3:6" x14ac:dyDescent="0.25">
      <c r="C3969" s="2"/>
      <c r="F3969" s="2"/>
    </row>
    <row r="3970" spans="3:6" x14ac:dyDescent="0.25">
      <c r="C3970" s="2"/>
      <c r="F3970" s="2"/>
    </row>
    <row r="3971" spans="3:6" x14ac:dyDescent="0.25">
      <c r="C3971" s="2"/>
      <c r="F3971" s="2"/>
    </row>
    <row r="3972" spans="3:6" x14ac:dyDescent="0.25">
      <c r="C3972" s="2"/>
      <c r="F3972" s="2"/>
    </row>
    <row r="3973" spans="3:6" x14ac:dyDescent="0.25">
      <c r="C3973" s="2"/>
      <c r="F3973" s="2"/>
    </row>
    <row r="3974" spans="3:6" x14ac:dyDescent="0.25">
      <c r="C3974" s="2"/>
      <c r="F3974" s="2"/>
    </row>
    <row r="3975" spans="3:6" x14ac:dyDescent="0.25">
      <c r="C3975" s="2"/>
      <c r="F3975" s="2"/>
    </row>
    <row r="3976" spans="3:6" x14ac:dyDescent="0.25">
      <c r="C3976" s="2"/>
      <c r="F3976" s="2"/>
    </row>
    <row r="3977" spans="3:6" x14ac:dyDescent="0.25">
      <c r="C3977" s="2"/>
      <c r="F3977" s="2"/>
    </row>
    <row r="3978" spans="3:6" x14ac:dyDescent="0.25">
      <c r="C3978" s="2"/>
      <c r="F3978" s="2"/>
    </row>
    <row r="3979" spans="3:6" x14ac:dyDescent="0.25">
      <c r="C3979" s="2"/>
      <c r="F3979" s="2"/>
    </row>
    <row r="3980" spans="3:6" x14ac:dyDescent="0.25">
      <c r="C3980" s="2"/>
      <c r="F3980" s="2"/>
    </row>
    <row r="3981" spans="3:6" x14ac:dyDescent="0.25">
      <c r="C3981" s="2"/>
      <c r="F3981" s="2"/>
    </row>
    <row r="3982" spans="3:6" x14ac:dyDescent="0.25">
      <c r="C3982" s="2"/>
      <c r="F3982" s="2"/>
    </row>
    <row r="3983" spans="3:6" x14ac:dyDescent="0.25">
      <c r="C3983" s="2"/>
      <c r="F3983" s="2"/>
    </row>
    <row r="3984" spans="3:6" x14ac:dyDescent="0.25">
      <c r="C3984" s="2"/>
      <c r="F3984" s="2"/>
    </row>
    <row r="3985" spans="3:6" x14ac:dyDescent="0.25">
      <c r="C3985" s="2"/>
      <c r="F3985" s="2"/>
    </row>
    <row r="3986" spans="3:6" x14ac:dyDescent="0.25">
      <c r="C3986" s="2"/>
      <c r="F3986" s="2"/>
    </row>
    <row r="3987" spans="3:6" x14ac:dyDescent="0.25">
      <c r="C3987" s="2"/>
      <c r="F3987" s="2"/>
    </row>
    <row r="3988" spans="3:6" x14ac:dyDescent="0.25">
      <c r="C3988" s="2"/>
      <c r="F3988" s="2"/>
    </row>
    <row r="3989" spans="3:6" x14ac:dyDescent="0.25">
      <c r="C3989" s="2"/>
      <c r="F3989" s="2"/>
    </row>
    <row r="3990" spans="3:6" x14ac:dyDescent="0.25">
      <c r="C3990" s="2"/>
      <c r="F3990" s="2"/>
    </row>
    <row r="3991" spans="3:6" x14ac:dyDescent="0.25">
      <c r="C3991" s="2"/>
      <c r="F3991" s="2"/>
    </row>
    <row r="3992" spans="3:6" x14ac:dyDescent="0.25">
      <c r="C3992" s="2"/>
      <c r="F3992" s="2"/>
    </row>
    <row r="3993" spans="3:6" x14ac:dyDescent="0.25">
      <c r="C3993" s="2"/>
      <c r="F3993" s="2"/>
    </row>
    <row r="3994" spans="3:6" x14ac:dyDescent="0.25">
      <c r="C3994" s="2"/>
      <c r="F3994" s="2"/>
    </row>
    <row r="3995" spans="3:6" x14ac:dyDescent="0.25">
      <c r="C3995" s="2"/>
      <c r="F3995" s="2"/>
    </row>
    <row r="3996" spans="3:6" x14ac:dyDescent="0.25">
      <c r="C3996" s="2"/>
      <c r="F3996" s="2"/>
    </row>
    <row r="3997" spans="3:6" x14ac:dyDescent="0.25">
      <c r="C3997" s="2"/>
      <c r="F3997" s="2"/>
    </row>
    <row r="3998" spans="3:6" x14ac:dyDescent="0.25">
      <c r="C3998" s="2"/>
      <c r="F3998" s="2"/>
    </row>
    <row r="3999" spans="3:6" x14ac:dyDescent="0.25">
      <c r="C3999" s="2"/>
      <c r="F3999" s="2"/>
    </row>
    <row r="4000" spans="3:6" x14ac:dyDescent="0.25">
      <c r="C4000" s="2"/>
      <c r="F4000" s="2"/>
    </row>
    <row r="4001" spans="3:6" x14ac:dyDescent="0.25">
      <c r="C4001" s="2"/>
      <c r="F4001" s="2"/>
    </row>
    <row r="4002" spans="3:6" x14ac:dyDescent="0.25">
      <c r="C4002" s="2"/>
      <c r="F4002" s="2"/>
    </row>
    <row r="4003" spans="3:6" x14ac:dyDescent="0.25">
      <c r="C4003" s="2"/>
      <c r="F4003" s="2"/>
    </row>
    <row r="4004" spans="3:6" x14ac:dyDescent="0.25">
      <c r="C4004" s="2"/>
      <c r="F4004" s="2"/>
    </row>
    <row r="4005" spans="3:6" x14ac:dyDescent="0.25">
      <c r="C4005" s="2"/>
      <c r="F4005" s="2"/>
    </row>
    <row r="4006" spans="3:6" x14ac:dyDescent="0.25">
      <c r="C4006" s="2"/>
      <c r="F4006" s="2"/>
    </row>
    <row r="4007" spans="3:6" x14ac:dyDescent="0.25">
      <c r="C4007" s="2"/>
      <c r="F4007" s="2"/>
    </row>
    <row r="4008" spans="3:6" x14ac:dyDescent="0.25">
      <c r="C4008" s="2"/>
      <c r="F4008" s="2"/>
    </row>
    <row r="4009" spans="3:6" x14ac:dyDescent="0.25">
      <c r="C4009" s="2"/>
      <c r="F4009" s="2"/>
    </row>
    <row r="4010" spans="3:6" x14ac:dyDescent="0.25">
      <c r="C4010" s="2"/>
      <c r="F4010" s="2"/>
    </row>
    <row r="4011" spans="3:6" x14ac:dyDescent="0.25">
      <c r="C4011" s="2"/>
      <c r="F4011" s="2"/>
    </row>
    <row r="4012" spans="3:6" x14ac:dyDescent="0.25">
      <c r="C4012" s="2"/>
      <c r="F4012" s="2"/>
    </row>
    <row r="4013" spans="3:6" x14ac:dyDescent="0.25">
      <c r="C4013" s="2"/>
      <c r="F4013" s="2"/>
    </row>
    <row r="4014" spans="3:6" x14ac:dyDescent="0.25">
      <c r="C4014" s="2"/>
      <c r="F4014" s="2"/>
    </row>
    <row r="4015" spans="3:6" x14ac:dyDescent="0.25">
      <c r="C4015" s="2"/>
      <c r="F4015" s="2"/>
    </row>
    <row r="4016" spans="3:6" x14ac:dyDescent="0.25">
      <c r="C4016" s="2"/>
      <c r="F4016" s="2"/>
    </row>
    <row r="4017" spans="3:6" x14ac:dyDescent="0.25">
      <c r="C4017" s="2"/>
      <c r="F4017" s="2"/>
    </row>
    <row r="4018" spans="3:6" x14ac:dyDescent="0.25">
      <c r="C4018" s="2"/>
      <c r="F4018" s="2"/>
    </row>
    <row r="4019" spans="3:6" x14ac:dyDescent="0.25">
      <c r="C4019" s="2"/>
      <c r="F4019" s="2"/>
    </row>
    <row r="4020" spans="3:6" x14ac:dyDescent="0.25">
      <c r="C4020" s="2"/>
      <c r="F4020" s="2"/>
    </row>
    <row r="4021" spans="3:6" x14ac:dyDescent="0.25">
      <c r="C4021" s="2"/>
      <c r="F4021" s="2"/>
    </row>
    <row r="4022" spans="3:6" x14ac:dyDescent="0.25">
      <c r="C4022" s="2"/>
      <c r="F4022" s="2"/>
    </row>
    <row r="4023" spans="3:6" x14ac:dyDescent="0.25">
      <c r="C4023" s="2"/>
      <c r="F4023" s="2"/>
    </row>
    <row r="4024" spans="3:6" x14ac:dyDescent="0.25">
      <c r="C4024" s="2"/>
      <c r="F4024" s="2"/>
    </row>
    <row r="4025" spans="3:6" x14ac:dyDescent="0.25">
      <c r="C4025" s="2"/>
      <c r="F4025" s="2"/>
    </row>
    <row r="4026" spans="3:6" x14ac:dyDescent="0.25">
      <c r="C4026" s="2"/>
      <c r="F4026" s="2"/>
    </row>
    <row r="4027" spans="3:6" x14ac:dyDescent="0.25">
      <c r="C4027" s="2"/>
      <c r="F4027" s="2"/>
    </row>
    <row r="4028" spans="3:6" x14ac:dyDescent="0.25">
      <c r="C4028" s="2"/>
      <c r="F4028" s="2"/>
    </row>
    <row r="4029" spans="3:6" x14ac:dyDescent="0.25">
      <c r="C4029" s="2"/>
      <c r="F4029" s="2"/>
    </row>
    <row r="4030" spans="3:6" x14ac:dyDescent="0.25">
      <c r="C4030" s="2"/>
      <c r="F4030" s="2"/>
    </row>
    <row r="4031" spans="3:6" x14ac:dyDescent="0.25">
      <c r="C4031" s="2"/>
      <c r="F4031" s="2"/>
    </row>
    <row r="4032" spans="3:6" x14ac:dyDescent="0.25">
      <c r="C4032" s="2"/>
      <c r="F4032" s="2"/>
    </row>
    <row r="4033" spans="3:6" x14ac:dyDescent="0.25">
      <c r="C4033" s="2"/>
      <c r="F4033" s="2"/>
    </row>
    <row r="4034" spans="3:6" x14ac:dyDescent="0.25">
      <c r="C4034" s="2"/>
      <c r="F4034" s="2"/>
    </row>
    <row r="4035" spans="3:6" x14ac:dyDescent="0.25">
      <c r="C4035" s="2"/>
      <c r="F4035" s="2"/>
    </row>
    <row r="4036" spans="3:6" x14ac:dyDescent="0.25">
      <c r="C4036" s="2"/>
      <c r="F4036" s="2"/>
    </row>
    <row r="4037" spans="3:6" x14ac:dyDescent="0.25">
      <c r="C4037" s="2"/>
      <c r="F4037" s="2"/>
    </row>
    <row r="4038" spans="3:6" x14ac:dyDescent="0.25">
      <c r="C4038" s="2"/>
      <c r="F4038" s="2"/>
    </row>
    <row r="4039" spans="3:6" x14ac:dyDescent="0.25">
      <c r="C4039" s="2"/>
      <c r="F4039" s="2"/>
    </row>
    <row r="4040" spans="3:6" x14ac:dyDescent="0.25">
      <c r="C4040" s="2"/>
      <c r="F4040" s="2"/>
    </row>
    <row r="4041" spans="3:6" x14ac:dyDescent="0.25">
      <c r="C4041" s="2"/>
      <c r="F4041" s="2"/>
    </row>
    <row r="4042" spans="3:6" x14ac:dyDescent="0.25">
      <c r="C4042" s="2"/>
      <c r="F4042" s="2"/>
    </row>
    <row r="4043" spans="3:6" x14ac:dyDescent="0.25">
      <c r="C4043" s="2"/>
      <c r="F4043" s="2"/>
    </row>
    <row r="4044" spans="3:6" x14ac:dyDescent="0.25">
      <c r="C4044" s="2"/>
      <c r="F4044" s="2"/>
    </row>
    <row r="4045" spans="3:6" x14ac:dyDescent="0.25">
      <c r="C4045" s="2"/>
      <c r="F4045" s="2"/>
    </row>
    <row r="4046" spans="3:6" x14ac:dyDescent="0.25">
      <c r="C4046" s="2"/>
      <c r="F4046" s="2"/>
    </row>
    <row r="4047" spans="3:6" x14ac:dyDescent="0.25">
      <c r="C4047" s="2"/>
      <c r="F4047" s="2"/>
    </row>
    <row r="4048" spans="3:6" x14ac:dyDescent="0.25">
      <c r="C4048" s="2"/>
      <c r="F4048" s="2"/>
    </row>
    <row r="4049" spans="3:6" x14ac:dyDescent="0.25">
      <c r="C4049" s="2"/>
      <c r="F4049" s="2"/>
    </row>
    <row r="4050" spans="3:6" x14ac:dyDescent="0.25">
      <c r="C4050" s="2"/>
      <c r="F4050" s="2"/>
    </row>
    <row r="4051" spans="3:6" x14ac:dyDescent="0.25">
      <c r="C4051" s="2"/>
      <c r="F4051" s="2"/>
    </row>
    <row r="4052" spans="3:6" x14ac:dyDescent="0.25">
      <c r="C4052" s="2"/>
      <c r="F4052" s="2"/>
    </row>
    <row r="4053" spans="3:6" x14ac:dyDescent="0.25">
      <c r="C4053" s="2"/>
      <c r="F4053" s="2"/>
    </row>
    <row r="4054" spans="3:6" x14ac:dyDescent="0.25">
      <c r="C4054" s="2"/>
      <c r="F4054" s="2"/>
    </row>
    <row r="4055" spans="3:6" x14ac:dyDescent="0.25">
      <c r="C4055" s="2"/>
      <c r="F4055" s="2"/>
    </row>
    <row r="4056" spans="3:6" x14ac:dyDescent="0.25">
      <c r="C4056" s="2"/>
      <c r="F4056" s="2"/>
    </row>
    <row r="4057" spans="3:6" x14ac:dyDescent="0.25">
      <c r="C4057" s="2"/>
      <c r="F4057" s="2"/>
    </row>
    <row r="4058" spans="3:6" x14ac:dyDescent="0.25">
      <c r="C4058" s="2"/>
      <c r="F4058" s="2"/>
    </row>
    <row r="4059" spans="3:6" x14ac:dyDescent="0.25">
      <c r="C4059" s="2"/>
      <c r="F4059" s="2"/>
    </row>
    <row r="4060" spans="3:6" x14ac:dyDescent="0.25">
      <c r="C4060" s="2"/>
      <c r="F4060" s="2"/>
    </row>
    <row r="4061" spans="3:6" x14ac:dyDescent="0.25">
      <c r="C4061" s="2"/>
      <c r="F4061" s="2"/>
    </row>
    <row r="4062" spans="3:6" x14ac:dyDescent="0.25">
      <c r="C4062" s="2"/>
      <c r="F4062" s="2"/>
    </row>
    <row r="4063" spans="3:6" x14ac:dyDescent="0.25">
      <c r="C4063" s="2"/>
      <c r="F4063" s="2"/>
    </row>
    <row r="4064" spans="3:6" x14ac:dyDescent="0.25">
      <c r="C4064" s="2"/>
      <c r="F4064" s="2"/>
    </row>
    <row r="4065" spans="3:6" x14ac:dyDescent="0.25">
      <c r="C4065" s="2"/>
      <c r="F4065" s="2"/>
    </row>
    <row r="4066" spans="3:6" x14ac:dyDescent="0.25">
      <c r="C4066" s="2"/>
      <c r="F4066" s="2"/>
    </row>
    <row r="4067" spans="3:6" x14ac:dyDescent="0.25">
      <c r="C4067" s="2"/>
      <c r="F4067" s="2"/>
    </row>
    <row r="4068" spans="3:6" x14ac:dyDescent="0.25">
      <c r="C4068" s="2"/>
      <c r="F4068" s="2"/>
    </row>
    <row r="4069" spans="3:6" x14ac:dyDescent="0.25">
      <c r="C4069" s="2"/>
      <c r="F4069" s="2"/>
    </row>
    <row r="4070" spans="3:6" x14ac:dyDescent="0.25">
      <c r="C4070" s="2"/>
      <c r="F4070" s="2"/>
    </row>
    <row r="4071" spans="3:6" x14ac:dyDescent="0.25">
      <c r="C4071" s="2"/>
      <c r="F4071" s="2"/>
    </row>
    <row r="4072" spans="3:6" x14ac:dyDescent="0.25">
      <c r="C4072" s="2"/>
      <c r="F4072" s="2"/>
    </row>
    <row r="4073" spans="3:6" x14ac:dyDescent="0.25">
      <c r="C4073" s="2"/>
      <c r="F4073" s="2"/>
    </row>
    <row r="4074" spans="3:6" x14ac:dyDescent="0.25">
      <c r="C4074" s="2"/>
      <c r="F4074" s="2"/>
    </row>
    <row r="4075" spans="3:6" x14ac:dyDescent="0.25">
      <c r="C4075" s="2"/>
      <c r="F4075" s="2"/>
    </row>
    <row r="4076" spans="3:6" x14ac:dyDescent="0.25">
      <c r="C4076" s="2"/>
      <c r="F4076" s="2"/>
    </row>
    <row r="4077" spans="3:6" x14ac:dyDescent="0.25">
      <c r="C4077" s="2"/>
      <c r="F4077" s="2"/>
    </row>
    <row r="4078" spans="3:6" x14ac:dyDescent="0.25">
      <c r="C4078" s="2"/>
      <c r="F4078" s="2"/>
    </row>
    <row r="4079" spans="3:6" x14ac:dyDescent="0.25">
      <c r="C4079" s="2"/>
      <c r="F4079" s="2"/>
    </row>
    <row r="4080" spans="3:6" x14ac:dyDescent="0.25">
      <c r="C4080" s="2"/>
      <c r="F4080" s="2"/>
    </row>
    <row r="4081" spans="3:6" x14ac:dyDescent="0.25">
      <c r="C4081" s="2"/>
      <c r="F4081" s="2"/>
    </row>
    <row r="4082" spans="3:6" x14ac:dyDescent="0.25">
      <c r="C4082" s="2"/>
      <c r="F4082" s="2"/>
    </row>
    <row r="4083" spans="3:6" x14ac:dyDescent="0.25">
      <c r="C4083" s="2"/>
      <c r="F4083" s="2"/>
    </row>
    <row r="4084" spans="3:6" x14ac:dyDescent="0.25">
      <c r="C4084" s="2"/>
      <c r="F4084" s="2"/>
    </row>
    <row r="4085" spans="3:6" x14ac:dyDescent="0.25">
      <c r="C4085" s="2"/>
      <c r="F4085" s="2"/>
    </row>
    <row r="4086" spans="3:6" x14ac:dyDescent="0.25">
      <c r="C4086" s="2"/>
      <c r="F4086" s="2"/>
    </row>
    <row r="4087" spans="3:6" x14ac:dyDescent="0.25">
      <c r="C4087" s="2"/>
      <c r="F4087" s="2"/>
    </row>
    <row r="4088" spans="3:6" x14ac:dyDescent="0.25">
      <c r="C4088" s="2"/>
      <c r="F4088" s="2"/>
    </row>
    <row r="4089" spans="3:6" x14ac:dyDescent="0.25">
      <c r="C4089" s="2"/>
      <c r="F4089" s="2"/>
    </row>
    <row r="4090" spans="3:6" x14ac:dyDescent="0.25">
      <c r="C4090" s="2"/>
      <c r="F4090" s="2"/>
    </row>
    <row r="4091" spans="3:6" x14ac:dyDescent="0.25">
      <c r="C4091" s="2"/>
      <c r="F4091" s="2"/>
    </row>
    <row r="4092" spans="3:6" x14ac:dyDescent="0.25">
      <c r="C4092" s="2"/>
      <c r="F4092" s="2"/>
    </row>
    <row r="4093" spans="3:6" x14ac:dyDescent="0.25">
      <c r="C4093" s="2"/>
      <c r="F4093" s="2"/>
    </row>
    <row r="4094" spans="3:6" x14ac:dyDescent="0.25">
      <c r="C4094" s="2"/>
      <c r="F4094" s="2"/>
    </row>
    <row r="4095" spans="3:6" x14ac:dyDescent="0.25">
      <c r="C4095" s="2"/>
      <c r="F4095" s="2"/>
    </row>
    <row r="4096" spans="3:6" x14ac:dyDescent="0.25">
      <c r="C4096" s="2"/>
      <c r="F4096" s="2"/>
    </row>
    <row r="4097" spans="3:6" x14ac:dyDescent="0.25">
      <c r="C4097" s="2"/>
      <c r="F4097" s="2"/>
    </row>
    <row r="4098" spans="3:6" x14ac:dyDescent="0.25">
      <c r="C4098" s="2"/>
      <c r="F4098" s="2"/>
    </row>
    <row r="4099" spans="3:6" x14ac:dyDescent="0.25">
      <c r="C4099" s="2"/>
      <c r="F4099" s="2"/>
    </row>
    <row r="4100" spans="3:6" x14ac:dyDescent="0.25">
      <c r="C4100" s="2"/>
      <c r="F4100" s="2"/>
    </row>
    <row r="4101" spans="3:6" x14ac:dyDescent="0.25">
      <c r="C4101" s="2"/>
      <c r="F4101" s="2"/>
    </row>
    <row r="4102" spans="3:6" x14ac:dyDescent="0.25">
      <c r="C4102" s="2"/>
      <c r="F4102" s="2"/>
    </row>
    <row r="4103" spans="3:6" x14ac:dyDescent="0.25">
      <c r="C4103" s="2"/>
      <c r="F4103" s="2"/>
    </row>
    <row r="4104" spans="3:6" x14ac:dyDescent="0.25">
      <c r="C4104" s="2"/>
      <c r="F4104" s="2"/>
    </row>
    <row r="4105" spans="3:6" x14ac:dyDescent="0.25">
      <c r="C4105" s="2"/>
      <c r="F4105" s="2"/>
    </row>
    <row r="4106" spans="3:6" x14ac:dyDescent="0.25">
      <c r="C4106" s="2"/>
      <c r="F4106" s="2"/>
    </row>
    <row r="4107" spans="3:6" x14ac:dyDescent="0.25">
      <c r="C4107" s="2"/>
      <c r="F4107" s="2"/>
    </row>
    <row r="4108" spans="3:6" x14ac:dyDescent="0.25">
      <c r="C4108" s="2"/>
      <c r="F4108" s="2"/>
    </row>
    <row r="4109" spans="3:6" x14ac:dyDescent="0.25">
      <c r="C4109" s="2"/>
      <c r="F4109" s="2"/>
    </row>
    <row r="4110" spans="3:6" x14ac:dyDescent="0.25">
      <c r="C4110" s="2"/>
      <c r="F4110" s="2"/>
    </row>
    <row r="4111" spans="3:6" x14ac:dyDescent="0.25">
      <c r="C4111" s="2"/>
      <c r="F4111" s="2"/>
    </row>
    <row r="4112" spans="3:6" x14ac:dyDescent="0.25">
      <c r="C4112" s="2"/>
      <c r="F4112" s="2"/>
    </row>
    <row r="4113" spans="3:6" x14ac:dyDescent="0.25">
      <c r="C4113" s="2"/>
      <c r="F4113" s="2"/>
    </row>
    <row r="4114" spans="3:6" x14ac:dyDescent="0.25">
      <c r="C4114" s="2"/>
      <c r="F4114" s="2"/>
    </row>
    <row r="4115" spans="3:6" x14ac:dyDescent="0.25">
      <c r="C4115" s="2"/>
      <c r="F4115" s="2"/>
    </row>
    <row r="4116" spans="3:6" x14ac:dyDescent="0.25">
      <c r="C4116" s="2"/>
      <c r="F4116" s="2"/>
    </row>
    <row r="4117" spans="3:6" x14ac:dyDescent="0.25">
      <c r="C4117" s="2"/>
      <c r="F4117" s="2"/>
    </row>
    <row r="4118" spans="3:6" x14ac:dyDescent="0.25">
      <c r="C4118" s="2"/>
      <c r="F4118" s="2"/>
    </row>
    <row r="4119" spans="3:6" x14ac:dyDescent="0.25">
      <c r="C4119" s="2"/>
      <c r="F4119" s="2"/>
    </row>
    <row r="4120" spans="3:6" x14ac:dyDescent="0.25">
      <c r="C4120" s="2"/>
      <c r="F4120" s="2"/>
    </row>
    <row r="4121" spans="3:6" x14ac:dyDescent="0.25">
      <c r="C4121" s="2"/>
      <c r="F4121" s="2"/>
    </row>
    <row r="4122" spans="3:6" x14ac:dyDescent="0.25">
      <c r="C4122" s="2"/>
      <c r="F4122" s="2"/>
    </row>
    <row r="4123" spans="3:6" x14ac:dyDescent="0.25">
      <c r="C4123" s="2"/>
      <c r="F4123" s="2"/>
    </row>
    <row r="4124" spans="3:6" x14ac:dyDescent="0.25">
      <c r="C4124" s="2"/>
      <c r="F4124" s="2"/>
    </row>
    <row r="4125" spans="3:6" x14ac:dyDescent="0.25">
      <c r="C4125" s="2"/>
      <c r="F4125" s="2"/>
    </row>
    <row r="4126" spans="3:6" x14ac:dyDescent="0.25">
      <c r="C4126" s="2"/>
      <c r="F4126" s="2"/>
    </row>
    <row r="4127" spans="3:6" x14ac:dyDescent="0.25">
      <c r="C4127" s="2"/>
      <c r="F4127" s="2"/>
    </row>
    <row r="4128" spans="3:6" x14ac:dyDescent="0.25">
      <c r="C4128" s="2"/>
      <c r="F4128" s="2"/>
    </row>
    <row r="4129" spans="3:6" x14ac:dyDescent="0.25">
      <c r="C4129" s="2"/>
      <c r="F4129" s="2"/>
    </row>
    <row r="4130" spans="3:6" x14ac:dyDescent="0.25">
      <c r="C4130" s="2"/>
      <c r="F4130" s="2"/>
    </row>
    <row r="4131" spans="3:6" x14ac:dyDescent="0.25">
      <c r="C4131" s="2"/>
      <c r="F4131" s="2"/>
    </row>
    <row r="4132" spans="3:6" x14ac:dyDescent="0.25">
      <c r="C4132" s="2"/>
      <c r="F4132" s="2"/>
    </row>
    <row r="4133" spans="3:6" x14ac:dyDescent="0.25">
      <c r="C4133" s="2"/>
      <c r="F4133" s="2"/>
    </row>
    <row r="4134" spans="3:6" x14ac:dyDescent="0.25">
      <c r="C4134" s="2"/>
      <c r="F4134" s="2"/>
    </row>
    <row r="4135" spans="3:6" x14ac:dyDescent="0.25">
      <c r="C4135" s="2"/>
      <c r="F4135" s="2"/>
    </row>
    <row r="4136" spans="3:6" x14ac:dyDescent="0.25">
      <c r="C4136" s="2"/>
      <c r="F4136" s="2"/>
    </row>
    <row r="4137" spans="3:6" x14ac:dyDescent="0.25">
      <c r="C4137" s="2"/>
      <c r="F4137" s="2"/>
    </row>
    <row r="4138" spans="3:6" x14ac:dyDescent="0.25">
      <c r="C4138" s="2"/>
      <c r="F4138" s="2"/>
    </row>
    <row r="4139" spans="3:6" x14ac:dyDescent="0.25">
      <c r="C4139" s="2"/>
      <c r="F4139" s="2"/>
    </row>
    <row r="4140" spans="3:6" x14ac:dyDescent="0.25">
      <c r="C4140" s="2"/>
      <c r="F4140" s="2"/>
    </row>
    <row r="4141" spans="3:6" x14ac:dyDescent="0.25">
      <c r="C4141" s="2"/>
      <c r="F4141" s="2"/>
    </row>
    <row r="4142" spans="3:6" x14ac:dyDescent="0.25">
      <c r="C4142" s="2"/>
      <c r="F4142" s="2"/>
    </row>
    <row r="4143" spans="3:6" x14ac:dyDescent="0.25">
      <c r="C4143" s="2"/>
      <c r="F4143" s="2"/>
    </row>
    <row r="4144" spans="3:6" x14ac:dyDescent="0.25">
      <c r="C4144" s="2"/>
      <c r="F4144" s="2"/>
    </row>
    <row r="4145" spans="3:6" x14ac:dyDescent="0.25">
      <c r="C4145" s="2"/>
      <c r="F4145" s="2"/>
    </row>
    <row r="4146" spans="3:6" x14ac:dyDescent="0.25">
      <c r="C4146" s="2"/>
      <c r="F4146" s="2"/>
    </row>
    <row r="4147" spans="3:6" x14ac:dyDescent="0.25">
      <c r="C4147" s="2"/>
      <c r="F4147" s="2"/>
    </row>
    <row r="4148" spans="3:6" x14ac:dyDescent="0.25">
      <c r="C4148" s="2"/>
      <c r="F4148" s="2"/>
    </row>
    <row r="4149" spans="3:6" x14ac:dyDescent="0.25">
      <c r="C4149" s="2"/>
      <c r="F4149" s="2"/>
    </row>
    <row r="4150" spans="3:6" x14ac:dyDescent="0.25">
      <c r="C4150" s="2"/>
      <c r="F4150" s="2"/>
    </row>
    <row r="4151" spans="3:6" x14ac:dyDescent="0.25">
      <c r="C4151" s="2"/>
      <c r="F4151" s="2"/>
    </row>
    <row r="4152" spans="3:6" x14ac:dyDescent="0.25">
      <c r="C4152" s="2"/>
      <c r="F4152" s="2"/>
    </row>
    <row r="4153" spans="3:6" x14ac:dyDescent="0.25">
      <c r="C4153" s="2"/>
      <c r="F4153" s="2"/>
    </row>
    <row r="4154" spans="3:6" x14ac:dyDescent="0.25">
      <c r="C4154" s="2"/>
      <c r="F4154" s="2"/>
    </row>
    <row r="4155" spans="3:6" x14ac:dyDescent="0.25">
      <c r="C4155" s="2"/>
      <c r="F4155" s="2"/>
    </row>
    <row r="4156" spans="3:6" x14ac:dyDescent="0.25">
      <c r="C4156" s="2"/>
      <c r="F4156" s="2"/>
    </row>
    <row r="4157" spans="3:6" x14ac:dyDescent="0.25">
      <c r="C4157" s="2"/>
      <c r="F4157" s="2"/>
    </row>
    <row r="4158" spans="3:6" x14ac:dyDescent="0.25">
      <c r="C4158" s="2"/>
      <c r="F4158" s="2"/>
    </row>
    <row r="4159" spans="3:6" x14ac:dyDescent="0.25">
      <c r="C4159" s="2"/>
      <c r="F4159" s="2"/>
    </row>
    <row r="4160" spans="3:6" x14ac:dyDescent="0.25">
      <c r="C4160" s="2"/>
      <c r="F4160" s="2"/>
    </row>
    <row r="4161" spans="3:6" x14ac:dyDescent="0.25">
      <c r="C4161" s="2"/>
      <c r="F4161" s="2"/>
    </row>
    <row r="4162" spans="3:6" x14ac:dyDescent="0.25">
      <c r="C4162" s="2"/>
      <c r="F4162" s="2"/>
    </row>
    <row r="4163" spans="3:6" x14ac:dyDescent="0.25">
      <c r="C4163" s="2"/>
      <c r="F4163" s="2"/>
    </row>
    <row r="4164" spans="3:6" x14ac:dyDescent="0.25">
      <c r="C4164" s="2"/>
      <c r="F4164" s="2"/>
    </row>
    <row r="4165" spans="3:6" x14ac:dyDescent="0.25">
      <c r="C4165" s="2"/>
      <c r="F4165" s="2"/>
    </row>
    <row r="4166" spans="3:6" x14ac:dyDescent="0.25">
      <c r="C4166" s="2"/>
      <c r="F4166" s="2"/>
    </row>
    <row r="4167" spans="3:6" x14ac:dyDescent="0.25">
      <c r="C4167" s="2"/>
      <c r="F4167" s="2"/>
    </row>
    <row r="4168" spans="3:6" x14ac:dyDescent="0.25">
      <c r="C4168" s="2"/>
      <c r="F4168" s="2"/>
    </row>
    <row r="4169" spans="3:6" x14ac:dyDescent="0.25">
      <c r="C4169" s="2"/>
      <c r="F4169" s="2"/>
    </row>
    <row r="4170" spans="3:6" x14ac:dyDescent="0.25">
      <c r="C4170" s="2"/>
      <c r="F4170" s="2"/>
    </row>
    <row r="4171" spans="3:6" x14ac:dyDescent="0.25">
      <c r="C4171" s="2"/>
      <c r="F4171" s="2"/>
    </row>
    <row r="4172" spans="3:6" x14ac:dyDescent="0.25">
      <c r="C4172" s="2"/>
      <c r="F4172" s="2"/>
    </row>
    <row r="4173" spans="3:6" x14ac:dyDescent="0.25">
      <c r="C4173" s="2"/>
      <c r="F4173" s="2"/>
    </row>
    <row r="4174" spans="3:6" x14ac:dyDescent="0.25">
      <c r="C4174" s="2"/>
      <c r="F4174" s="2"/>
    </row>
    <row r="4175" spans="3:6" x14ac:dyDescent="0.25">
      <c r="C4175" s="2"/>
      <c r="F4175" s="2"/>
    </row>
    <row r="4176" spans="3:6" x14ac:dyDescent="0.25">
      <c r="C4176" s="2"/>
      <c r="F4176" s="2"/>
    </row>
    <row r="4177" spans="3:6" x14ac:dyDescent="0.25">
      <c r="C4177" s="2"/>
      <c r="F4177" s="2"/>
    </row>
    <row r="4178" spans="3:6" x14ac:dyDescent="0.25">
      <c r="C4178" s="2"/>
      <c r="F4178" s="2"/>
    </row>
    <row r="4179" spans="3:6" x14ac:dyDescent="0.25">
      <c r="C4179" s="2"/>
      <c r="F4179" s="2"/>
    </row>
    <row r="4180" spans="3:6" x14ac:dyDescent="0.25">
      <c r="C4180" s="2"/>
      <c r="F4180" s="2"/>
    </row>
    <row r="4181" spans="3:6" x14ac:dyDescent="0.25">
      <c r="C4181" s="2"/>
      <c r="F4181" s="2"/>
    </row>
    <row r="4182" spans="3:6" x14ac:dyDescent="0.25">
      <c r="C4182" s="2"/>
      <c r="F4182" s="2"/>
    </row>
    <row r="4183" spans="3:6" x14ac:dyDescent="0.25">
      <c r="C4183" s="2"/>
      <c r="F4183" s="2"/>
    </row>
    <row r="4184" spans="3:6" x14ac:dyDescent="0.25">
      <c r="C4184" s="2"/>
      <c r="F4184" s="2"/>
    </row>
    <row r="4185" spans="3:6" x14ac:dyDescent="0.25">
      <c r="C4185" s="2"/>
      <c r="F4185" s="2"/>
    </row>
    <row r="4186" spans="3:6" x14ac:dyDescent="0.25">
      <c r="C4186" s="2"/>
      <c r="F4186" s="2"/>
    </row>
    <row r="4187" spans="3:6" x14ac:dyDescent="0.25">
      <c r="C4187" s="2"/>
      <c r="F4187" s="2"/>
    </row>
    <row r="4188" spans="3:6" x14ac:dyDescent="0.25">
      <c r="C4188" s="2"/>
      <c r="F4188" s="2"/>
    </row>
    <row r="4189" spans="3:6" x14ac:dyDescent="0.25">
      <c r="C4189" s="2"/>
      <c r="F4189" s="2"/>
    </row>
    <row r="4190" spans="3:6" x14ac:dyDescent="0.25">
      <c r="C4190" s="2"/>
      <c r="F4190" s="2"/>
    </row>
    <row r="4191" spans="3:6" x14ac:dyDescent="0.25">
      <c r="C4191" s="2"/>
      <c r="F4191" s="2"/>
    </row>
    <row r="4192" spans="3:6" x14ac:dyDescent="0.25">
      <c r="C4192" s="2"/>
      <c r="F4192" s="2"/>
    </row>
    <row r="4193" spans="3:6" x14ac:dyDescent="0.25">
      <c r="C4193" s="2"/>
      <c r="F4193" s="2"/>
    </row>
    <row r="4194" spans="3:6" x14ac:dyDescent="0.25">
      <c r="C4194" s="2"/>
      <c r="F4194" s="2"/>
    </row>
    <row r="4195" spans="3:6" x14ac:dyDescent="0.25">
      <c r="C4195" s="2"/>
      <c r="F4195" s="2"/>
    </row>
    <row r="4196" spans="3:6" x14ac:dyDescent="0.25">
      <c r="C4196" s="2"/>
      <c r="F4196" s="2"/>
    </row>
    <row r="4197" spans="3:6" x14ac:dyDescent="0.25">
      <c r="C4197" s="2"/>
      <c r="F4197" s="2"/>
    </row>
    <row r="4198" spans="3:6" x14ac:dyDescent="0.25">
      <c r="C4198" s="2"/>
      <c r="F4198" s="2"/>
    </row>
    <row r="4199" spans="3:6" x14ac:dyDescent="0.25">
      <c r="C4199" s="2"/>
      <c r="F4199" s="2"/>
    </row>
    <row r="4200" spans="3:6" x14ac:dyDescent="0.25">
      <c r="C4200" s="2"/>
      <c r="F4200" s="2"/>
    </row>
    <row r="4201" spans="3:6" x14ac:dyDescent="0.25">
      <c r="C4201" s="2"/>
      <c r="F4201" s="2"/>
    </row>
    <row r="4202" spans="3:6" x14ac:dyDescent="0.25">
      <c r="C4202" s="2"/>
      <c r="F4202" s="2"/>
    </row>
    <row r="4203" spans="3:6" x14ac:dyDescent="0.25">
      <c r="C4203" s="2"/>
      <c r="F4203" s="2"/>
    </row>
    <row r="4204" spans="3:6" x14ac:dyDescent="0.25">
      <c r="C4204" s="2"/>
      <c r="F4204" s="2"/>
    </row>
    <row r="4205" spans="3:6" x14ac:dyDescent="0.25">
      <c r="C4205" s="2"/>
      <c r="F4205" s="2"/>
    </row>
    <row r="4206" spans="3:6" x14ac:dyDescent="0.25">
      <c r="C4206" s="2"/>
      <c r="F4206" s="2"/>
    </row>
    <row r="4207" spans="3:6" x14ac:dyDescent="0.25">
      <c r="C4207" s="2"/>
      <c r="F4207" s="2"/>
    </row>
    <row r="4208" spans="3:6" x14ac:dyDescent="0.25">
      <c r="C4208" s="2"/>
      <c r="F4208" s="2"/>
    </row>
    <row r="4209" spans="3:6" x14ac:dyDescent="0.25">
      <c r="C4209" s="2"/>
      <c r="F4209" s="2"/>
    </row>
    <row r="4210" spans="3:6" x14ac:dyDescent="0.25">
      <c r="C4210" s="2"/>
      <c r="F4210" s="2"/>
    </row>
    <row r="4211" spans="3:6" x14ac:dyDescent="0.25">
      <c r="C4211" s="2"/>
      <c r="F4211" s="2"/>
    </row>
    <row r="4212" spans="3:6" x14ac:dyDescent="0.25">
      <c r="C4212" s="2"/>
      <c r="F4212" s="2"/>
    </row>
    <row r="4213" spans="3:6" x14ac:dyDescent="0.25">
      <c r="C4213" s="2"/>
      <c r="F4213" s="2"/>
    </row>
    <row r="4214" spans="3:6" x14ac:dyDescent="0.25">
      <c r="C4214" s="2"/>
      <c r="F4214" s="2"/>
    </row>
    <row r="4215" spans="3:6" x14ac:dyDescent="0.25">
      <c r="C4215" s="2"/>
      <c r="F4215" s="2"/>
    </row>
    <row r="4216" spans="3:6" x14ac:dyDescent="0.25">
      <c r="C4216" s="2"/>
      <c r="F4216" s="2"/>
    </row>
    <row r="4217" spans="3:6" x14ac:dyDescent="0.25">
      <c r="C4217" s="2"/>
      <c r="F4217" s="2"/>
    </row>
    <row r="4218" spans="3:6" x14ac:dyDescent="0.25">
      <c r="C4218" s="2"/>
      <c r="F4218" s="2"/>
    </row>
    <row r="4219" spans="3:6" x14ac:dyDescent="0.25">
      <c r="C4219" s="2"/>
      <c r="F4219" s="2"/>
    </row>
    <row r="4220" spans="3:6" x14ac:dyDescent="0.25">
      <c r="C4220" s="2"/>
      <c r="F4220" s="2"/>
    </row>
    <row r="4221" spans="3:6" x14ac:dyDescent="0.25">
      <c r="C4221" s="2"/>
      <c r="F4221" s="2"/>
    </row>
    <row r="4222" spans="3:6" x14ac:dyDescent="0.25">
      <c r="C4222" s="2"/>
      <c r="F4222" s="2"/>
    </row>
    <row r="4223" spans="3:6" x14ac:dyDescent="0.25">
      <c r="C4223" s="2"/>
      <c r="F4223" s="2"/>
    </row>
    <row r="4224" spans="3:6" x14ac:dyDescent="0.25">
      <c r="C4224" s="2"/>
      <c r="F4224" s="2"/>
    </row>
    <row r="4225" spans="3:6" x14ac:dyDescent="0.25">
      <c r="C4225" s="2"/>
      <c r="F4225" s="2"/>
    </row>
    <row r="4226" spans="3:6" x14ac:dyDescent="0.25">
      <c r="C4226" s="2"/>
      <c r="F4226" s="2"/>
    </row>
    <row r="4227" spans="3:6" x14ac:dyDescent="0.25">
      <c r="C4227" s="2"/>
      <c r="F4227" s="2"/>
    </row>
    <row r="4228" spans="3:6" x14ac:dyDescent="0.25">
      <c r="C4228" s="2"/>
      <c r="F4228" s="2"/>
    </row>
    <row r="4229" spans="3:6" x14ac:dyDescent="0.25">
      <c r="C4229" s="2"/>
      <c r="F4229" s="2"/>
    </row>
    <row r="4230" spans="3:6" x14ac:dyDescent="0.25">
      <c r="C4230" s="2"/>
      <c r="F4230" s="2"/>
    </row>
    <row r="4231" spans="3:6" x14ac:dyDescent="0.25">
      <c r="C4231" s="2"/>
      <c r="F4231" s="2"/>
    </row>
    <row r="4232" spans="3:6" x14ac:dyDescent="0.25">
      <c r="C4232" s="2"/>
      <c r="F4232" s="2"/>
    </row>
    <row r="4233" spans="3:6" x14ac:dyDescent="0.25">
      <c r="C4233" s="2"/>
      <c r="F4233" s="2"/>
    </row>
    <row r="4234" spans="3:6" x14ac:dyDescent="0.25">
      <c r="C4234" s="2"/>
      <c r="F4234" s="2"/>
    </row>
    <row r="4235" spans="3:6" x14ac:dyDescent="0.25">
      <c r="C4235" s="2"/>
      <c r="F4235" s="2"/>
    </row>
    <row r="4236" spans="3:6" x14ac:dyDescent="0.25">
      <c r="C4236" s="2"/>
      <c r="F4236" s="2"/>
    </row>
    <row r="4237" spans="3:6" x14ac:dyDescent="0.25">
      <c r="C4237" s="2"/>
      <c r="F4237" s="2"/>
    </row>
    <row r="4238" spans="3:6" x14ac:dyDescent="0.25">
      <c r="C4238" s="2"/>
      <c r="F4238" s="2"/>
    </row>
    <row r="4239" spans="3:6" x14ac:dyDescent="0.25">
      <c r="C4239" s="2"/>
      <c r="F4239" s="2"/>
    </row>
    <row r="4240" spans="3:6" x14ac:dyDescent="0.25">
      <c r="C4240" s="2"/>
      <c r="F4240" s="2"/>
    </row>
    <row r="4241" spans="3:6" x14ac:dyDescent="0.25">
      <c r="C4241" s="2"/>
      <c r="F4241" s="2"/>
    </row>
    <row r="4242" spans="3:6" x14ac:dyDescent="0.25">
      <c r="C4242" s="2"/>
      <c r="F4242" s="2"/>
    </row>
    <row r="4243" spans="3:6" x14ac:dyDescent="0.25">
      <c r="C4243" s="2"/>
      <c r="F4243" s="2"/>
    </row>
    <row r="4244" spans="3:6" x14ac:dyDescent="0.25">
      <c r="C4244" s="2"/>
      <c r="F4244" s="2"/>
    </row>
    <row r="4245" spans="3:6" x14ac:dyDescent="0.25">
      <c r="C4245" s="2"/>
      <c r="F4245" s="2"/>
    </row>
    <row r="4246" spans="3:6" x14ac:dyDescent="0.25">
      <c r="C4246" s="2"/>
      <c r="F4246" s="2"/>
    </row>
    <row r="4247" spans="3:6" x14ac:dyDescent="0.25">
      <c r="C4247" s="2"/>
      <c r="F4247" s="2"/>
    </row>
    <row r="4248" spans="3:6" x14ac:dyDescent="0.25">
      <c r="C4248" s="2"/>
      <c r="F4248" s="2"/>
    </row>
    <row r="4249" spans="3:6" x14ac:dyDescent="0.25">
      <c r="C4249" s="2"/>
      <c r="F4249" s="2"/>
    </row>
    <row r="4250" spans="3:6" x14ac:dyDescent="0.25">
      <c r="C4250" s="2"/>
      <c r="F4250" s="2"/>
    </row>
    <row r="4251" spans="3:6" x14ac:dyDescent="0.25">
      <c r="C4251" s="2"/>
      <c r="F4251" s="2"/>
    </row>
    <row r="4252" spans="3:6" x14ac:dyDescent="0.25">
      <c r="C4252" s="2"/>
      <c r="F4252" s="2"/>
    </row>
    <row r="4253" spans="3:6" x14ac:dyDescent="0.25">
      <c r="C4253" s="2"/>
      <c r="F4253" s="2"/>
    </row>
    <row r="4254" spans="3:6" x14ac:dyDescent="0.25">
      <c r="C4254" s="2"/>
      <c r="F4254" s="2"/>
    </row>
    <row r="4255" spans="3:6" x14ac:dyDescent="0.25">
      <c r="C4255" s="2"/>
      <c r="F4255" s="2"/>
    </row>
    <row r="4256" spans="3:6" x14ac:dyDescent="0.25">
      <c r="C4256" s="2"/>
      <c r="F4256" s="2"/>
    </row>
    <row r="4257" spans="3:6" x14ac:dyDescent="0.25">
      <c r="C4257" s="2"/>
      <c r="F4257" s="2"/>
    </row>
    <row r="4258" spans="3:6" x14ac:dyDescent="0.25">
      <c r="C4258" s="2"/>
      <c r="F4258" s="2"/>
    </row>
    <row r="4259" spans="3:6" x14ac:dyDescent="0.25">
      <c r="C4259" s="2"/>
      <c r="F4259" s="2"/>
    </row>
    <row r="4260" spans="3:6" x14ac:dyDescent="0.25">
      <c r="C4260" s="2"/>
      <c r="F4260" s="2"/>
    </row>
    <row r="4261" spans="3:6" x14ac:dyDescent="0.25">
      <c r="C4261" s="2"/>
      <c r="F4261" s="2"/>
    </row>
    <row r="4262" spans="3:6" x14ac:dyDescent="0.25">
      <c r="C4262" s="2"/>
      <c r="F4262" s="2"/>
    </row>
    <row r="4263" spans="3:6" x14ac:dyDescent="0.25">
      <c r="C4263" s="2"/>
      <c r="F4263" s="2"/>
    </row>
    <row r="4264" spans="3:6" x14ac:dyDescent="0.25">
      <c r="C4264" s="2"/>
      <c r="F4264" s="2"/>
    </row>
    <row r="4265" spans="3:6" x14ac:dyDescent="0.25">
      <c r="C4265" s="2"/>
      <c r="F4265" s="2"/>
    </row>
    <row r="4266" spans="3:6" x14ac:dyDescent="0.25">
      <c r="C4266" s="2"/>
      <c r="F4266" s="2"/>
    </row>
    <row r="4267" spans="3:6" x14ac:dyDescent="0.25">
      <c r="C4267" s="2"/>
      <c r="F4267" s="2"/>
    </row>
    <row r="4268" spans="3:6" x14ac:dyDescent="0.25">
      <c r="C4268" s="2"/>
      <c r="F4268" s="2"/>
    </row>
    <row r="4269" spans="3:6" x14ac:dyDescent="0.25">
      <c r="C4269" s="2"/>
      <c r="F4269" s="2"/>
    </row>
    <row r="4270" spans="3:6" x14ac:dyDescent="0.25">
      <c r="C4270" s="2"/>
      <c r="F4270" s="2"/>
    </row>
    <row r="4271" spans="3:6" x14ac:dyDescent="0.25">
      <c r="C4271" s="2"/>
      <c r="F4271" s="2"/>
    </row>
    <row r="4272" spans="3:6" x14ac:dyDescent="0.25">
      <c r="C4272" s="2"/>
      <c r="F4272" s="2"/>
    </row>
    <row r="4273" spans="3:6" x14ac:dyDescent="0.25">
      <c r="C4273" s="2"/>
      <c r="F4273" s="2"/>
    </row>
    <row r="4274" spans="3:6" x14ac:dyDescent="0.25">
      <c r="C4274" s="2"/>
      <c r="F4274" s="2"/>
    </row>
    <row r="4275" spans="3:6" x14ac:dyDescent="0.25">
      <c r="C4275" s="2"/>
      <c r="F4275" s="2"/>
    </row>
    <row r="4276" spans="3:6" x14ac:dyDescent="0.25">
      <c r="C4276" s="2"/>
      <c r="F4276" s="2"/>
    </row>
    <row r="4277" spans="3:6" x14ac:dyDescent="0.25">
      <c r="C4277" s="2"/>
      <c r="F4277" s="2"/>
    </row>
    <row r="4278" spans="3:6" x14ac:dyDescent="0.25">
      <c r="C4278" s="2"/>
      <c r="F4278" s="2"/>
    </row>
    <row r="4279" spans="3:6" x14ac:dyDescent="0.25">
      <c r="C4279" s="2"/>
      <c r="F4279" s="2"/>
    </row>
    <row r="4280" spans="3:6" x14ac:dyDescent="0.25">
      <c r="C4280" s="2"/>
      <c r="F4280" s="2"/>
    </row>
    <row r="4281" spans="3:6" x14ac:dyDescent="0.25">
      <c r="C4281" s="2"/>
      <c r="F4281" s="2"/>
    </row>
    <row r="4282" spans="3:6" x14ac:dyDescent="0.25">
      <c r="C4282" s="2"/>
      <c r="F4282" s="2"/>
    </row>
    <row r="4283" spans="3:6" x14ac:dyDescent="0.25">
      <c r="C4283" s="2"/>
      <c r="F4283" s="2"/>
    </row>
    <row r="4284" spans="3:6" x14ac:dyDescent="0.25">
      <c r="C4284" s="2"/>
      <c r="F4284" s="2"/>
    </row>
    <row r="4285" spans="3:6" x14ac:dyDescent="0.25">
      <c r="C4285" s="2"/>
      <c r="F4285" s="2"/>
    </row>
    <row r="4286" spans="3:6" x14ac:dyDescent="0.25">
      <c r="C4286" s="2"/>
      <c r="F4286" s="2"/>
    </row>
    <row r="4287" spans="3:6" x14ac:dyDescent="0.25">
      <c r="C4287" s="2"/>
      <c r="F4287" s="2"/>
    </row>
    <row r="4288" spans="3:6" x14ac:dyDescent="0.25">
      <c r="C4288" s="2"/>
      <c r="F4288" s="2"/>
    </row>
    <row r="4289" spans="3:6" x14ac:dyDescent="0.25">
      <c r="C4289" s="2"/>
      <c r="F4289" s="2"/>
    </row>
    <row r="4290" spans="3:6" x14ac:dyDescent="0.25">
      <c r="C4290" s="2"/>
      <c r="F4290" s="2"/>
    </row>
    <row r="4291" spans="3:6" x14ac:dyDescent="0.25">
      <c r="C4291" s="2"/>
      <c r="F4291" s="2"/>
    </row>
    <row r="4292" spans="3:6" x14ac:dyDescent="0.25">
      <c r="C4292" s="2"/>
      <c r="F4292" s="2"/>
    </row>
    <row r="4293" spans="3:6" x14ac:dyDescent="0.25">
      <c r="C4293" s="2"/>
      <c r="F4293" s="2"/>
    </row>
    <row r="4294" spans="3:6" x14ac:dyDescent="0.25">
      <c r="C4294" s="2"/>
      <c r="F4294" s="2"/>
    </row>
    <row r="4295" spans="3:6" x14ac:dyDescent="0.25">
      <c r="C4295" s="2"/>
      <c r="F4295" s="2"/>
    </row>
    <row r="4296" spans="3:6" x14ac:dyDescent="0.25">
      <c r="C4296" s="2"/>
      <c r="F4296" s="2"/>
    </row>
    <row r="4297" spans="3:6" x14ac:dyDescent="0.25">
      <c r="C4297" s="2"/>
      <c r="F4297" s="2"/>
    </row>
    <row r="4298" spans="3:6" x14ac:dyDescent="0.25">
      <c r="C4298" s="2"/>
      <c r="F4298" s="2"/>
    </row>
    <row r="4299" spans="3:6" x14ac:dyDescent="0.25">
      <c r="C4299" s="2"/>
      <c r="F4299" s="2"/>
    </row>
    <row r="4300" spans="3:6" x14ac:dyDescent="0.25">
      <c r="C4300" s="2"/>
      <c r="F4300" s="2"/>
    </row>
    <row r="4301" spans="3:6" x14ac:dyDescent="0.25">
      <c r="C4301" s="2"/>
      <c r="F4301" s="2"/>
    </row>
    <row r="4302" spans="3:6" x14ac:dyDescent="0.25">
      <c r="C4302" s="2"/>
      <c r="F4302" s="2"/>
    </row>
    <row r="4303" spans="3:6" x14ac:dyDescent="0.25">
      <c r="C4303" s="2"/>
      <c r="F4303" s="2"/>
    </row>
    <row r="4304" spans="3:6" x14ac:dyDescent="0.25">
      <c r="C4304" s="2"/>
      <c r="F4304" s="2"/>
    </row>
    <row r="4305" spans="3:6" x14ac:dyDescent="0.25">
      <c r="C4305" s="2"/>
      <c r="F4305" s="2"/>
    </row>
    <row r="4306" spans="3:6" x14ac:dyDescent="0.25">
      <c r="C4306" s="2"/>
      <c r="F4306" s="2"/>
    </row>
    <row r="4307" spans="3:6" x14ac:dyDescent="0.25">
      <c r="C4307" s="2"/>
      <c r="F4307" s="2"/>
    </row>
    <row r="4308" spans="3:6" x14ac:dyDescent="0.25">
      <c r="C4308" s="2"/>
      <c r="F4308" s="2"/>
    </row>
    <row r="4309" spans="3:6" x14ac:dyDescent="0.25">
      <c r="C4309" s="2"/>
      <c r="F4309" s="2"/>
    </row>
    <row r="4310" spans="3:6" x14ac:dyDescent="0.25">
      <c r="C4310" s="2"/>
      <c r="F4310" s="2"/>
    </row>
    <row r="4311" spans="3:6" x14ac:dyDescent="0.25">
      <c r="C4311" s="2"/>
      <c r="F4311" s="2"/>
    </row>
    <row r="4312" spans="3:6" x14ac:dyDescent="0.25">
      <c r="C4312" s="2"/>
      <c r="F4312" s="2"/>
    </row>
    <row r="4313" spans="3:6" x14ac:dyDescent="0.25">
      <c r="C4313" s="2"/>
      <c r="F4313" s="2"/>
    </row>
    <row r="4314" spans="3:6" x14ac:dyDescent="0.25">
      <c r="C4314" s="2"/>
      <c r="F4314" s="2"/>
    </row>
    <row r="4315" spans="3:6" x14ac:dyDescent="0.25">
      <c r="C4315" s="2"/>
      <c r="F4315" s="2"/>
    </row>
    <row r="4316" spans="3:6" x14ac:dyDescent="0.25">
      <c r="C4316" s="2"/>
      <c r="F4316" s="2"/>
    </row>
    <row r="4317" spans="3:6" x14ac:dyDescent="0.25">
      <c r="C4317" s="2"/>
      <c r="F4317" s="2"/>
    </row>
    <row r="4318" spans="3:6" x14ac:dyDescent="0.25">
      <c r="C4318" s="2"/>
      <c r="F4318" s="2"/>
    </row>
    <row r="4319" spans="3:6" x14ac:dyDescent="0.25">
      <c r="C4319" s="2"/>
      <c r="F4319" s="2"/>
    </row>
    <row r="4320" spans="3:6" x14ac:dyDescent="0.25">
      <c r="C4320" s="2"/>
      <c r="F4320" s="2"/>
    </row>
    <row r="4321" spans="3:6" x14ac:dyDescent="0.25">
      <c r="C4321" s="2"/>
      <c r="F4321" s="2"/>
    </row>
    <row r="4322" spans="3:6" x14ac:dyDescent="0.25">
      <c r="C4322" s="2"/>
      <c r="F4322" s="2"/>
    </row>
    <row r="4323" spans="3:6" x14ac:dyDescent="0.25">
      <c r="C4323" s="2"/>
      <c r="F4323" s="2"/>
    </row>
    <row r="4324" spans="3:6" x14ac:dyDescent="0.25">
      <c r="C4324" s="2"/>
      <c r="F4324" s="2"/>
    </row>
    <row r="4325" spans="3:6" x14ac:dyDescent="0.25">
      <c r="C4325" s="2"/>
      <c r="F4325" s="2"/>
    </row>
    <row r="4326" spans="3:6" x14ac:dyDescent="0.25">
      <c r="C4326" s="2"/>
      <c r="F4326" s="2"/>
    </row>
    <row r="4327" spans="3:6" x14ac:dyDescent="0.25">
      <c r="C4327" s="2"/>
      <c r="F4327" s="2"/>
    </row>
    <row r="4328" spans="3:6" x14ac:dyDescent="0.25">
      <c r="C4328" s="2"/>
      <c r="F4328" s="2"/>
    </row>
    <row r="4329" spans="3:6" x14ac:dyDescent="0.25">
      <c r="C4329" s="2"/>
      <c r="F4329" s="2"/>
    </row>
    <row r="4330" spans="3:6" x14ac:dyDescent="0.25">
      <c r="C4330" s="2"/>
      <c r="F4330" s="2"/>
    </row>
    <row r="4331" spans="3:6" x14ac:dyDescent="0.25">
      <c r="C4331" s="2"/>
      <c r="F4331" s="2"/>
    </row>
    <row r="4332" spans="3:6" x14ac:dyDescent="0.25">
      <c r="C4332" s="2"/>
      <c r="F4332" s="2"/>
    </row>
    <row r="4333" spans="3:6" x14ac:dyDescent="0.25">
      <c r="C4333" s="2"/>
      <c r="F4333" s="2"/>
    </row>
    <row r="4334" spans="3:6" x14ac:dyDescent="0.25">
      <c r="C4334" s="2"/>
      <c r="F4334" s="2"/>
    </row>
    <row r="4335" spans="3:6" x14ac:dyDescent="0.25">
      <c r="C4335" s="2"/>
      <c r="F4335" s="2"/>
    </row>
    <row r="4336" spans="3:6" x14ac:dyDescent="0.25">
      <c r="C4336" s="2"/>
      <c r="F4336" s="2"/>
    </row>
    <row r="4337" spans="3:6" x14ac:dyDescent="0.25">
      <c r="C4337" s="2"/>
      <c r="F4337" s="2"/>
    </row>
    <row r="4338" spans="3:6" x14ac:dyDescent="0.25">
      <c r="C4338" s="2"/>
      <c r="F4338" s="2"/>
    </row>
    <row r="4339" spans="3:6" x14ac:dyDescent="0.25">
      <c r="C4339" s="2"/>
      <c r="F4339" s="2"/>
    </row>
    <row r="4340" spans="3:6" x14ac:dyDescent="0.25">
      <c r="C4340" s="2"/>
      <c r="F4340" s="2"/>
    </row>
    <row r="4341" spans="3:6" x14ac:dyDescent="0.25">
      <c r="C4341" s="2"/>
      <c r="F4341" s="2"/>
    </row>
    <row r="4342" spans="3:6" x14ac:dyDescent="0.25">
      <c r="C4342" s="2"/>
      <c r="F4342" s="2"/>
    </row>
    <row r="4343" spans="3:6" x14ac:dyDescent="0.25">
      <c r="C4343" s="2"/>
      <c r="F4343" s="2"/>
    </row>
    <row r="4344" spans="3:6" x14ac:dyDescent="0.25">
      <c r="C4344" s="2"/>
      <c r="F4344" s="2"/>
    </row>
    <row r="4345" spans="3:6" x14ac:dyDescent="0.25">
      <c r="C4345" s="2"/>
      <c r="F4345" s="2"/>
    </row>
    <row r="4346" spans="3:6" x14ac:dyDescent="0.25">
      <c r="C4346" s="2"/>
      <c r="F4346" s="2"/>
    </row>
    <row r="4347" spans="3:6" x14ac:dyDescent="0.25">
      <c r="C4347" s="2"/>
      <c r="F4347" s="2"/>
    </row>
    <row r="4348" spans="3:6" x14ac:dyDescent="0.25">
      <c r="C4348" s="2"/>
      <c r="F4348" s="2"/>
    </row>
    <row r="4349" spans="3:6" x14ac:dyDescent="0.25">
      <c r="C4349" s="2"/>
      <c r="F4349" s="2"/>
    </row>
    <row r="4350" spans="3:6" x14ac:dyDescent="0.25">
      <c r="C4350" s="2"/>
      <c r="F4350" s="2"/>
    </row>
    <row r="4351" spans="3:6" x14ac:dyDescent="0.25">
      <c r="C4351" s="2"/>
      <c r="F4351" s="2"/>
    </row>
    <row r="4352" spans="3:6" x14ac:dyDescent="0.25">
      <c r="C4352" s="2"/>
      <c r="F4352" s="2"/>
    </row>
    <row r="4353" spans="3:6" x14ac:dyDescent="0.25">
      <c r="C4353" s="2"/>
      <c r="F4353" s="2"/>
    </row>
    <row r="4354" spans="3:6" x14ac:dyDescent="0.25">
      <c r="C4354" s="2"/>
      <c r="F4354" s="2"/>
    </row>
    <row r="4355" spans="3:6" x14ac:dyDescent="0.25">
      <c r="C4355" s="2"/>
      <c r="F4355" s="2"/>
    </row>
    <row r="4356" spans="3:6" x14ac:dyDescent="0.25">
      <c r="C4356" s="2"/>
      <c r="F4356" s="2"/>
    </row>
    <row r="4357" spans="3:6" x14ac:dyDescent="0.25">
      <c r="C4357" s="2"/>
      <c r="F4357" s="2"/>
    </row>
    <row r="4358" spans="3:6" x14ac:dyDescent="0.25">
      <c r="C4358" s="2"/>
      <c r="F4358" s="2"/>
    </row>
    <row r="4359" spans="3:6" x14ac:dyDescent="0.25">
      <c r="C4359" s="2"/>
      <c r="F4359" s="2"/>
    </row>
    <row r="4360" spans="3:6" x14ac:dyDescent="0.25">
      <c r="C4360" s="2"/>
      <c r="F4360" s="2"/>
    </row>
    <row r="4361" spans="3:6" x14ac:dyDescent="0.25">
      <c r="C4361" s="2"/>
      <c r="F4361" s="2"/>
    </row>
    <row r="4362" spans="3:6" x14ac:dyDescent="0.25">
      <c r="C4362" s="2"/>
      <c r="F4362" s="2"/>
    </row>
    <row r="4363" spans="3:6" x14ac:dyDescent="0.25">
      <c r="C4363" s="2"/>
      <c r="F4363" s="2"/>
    </row>
    <row r="4364" spans="3:6" x14ac:dyDescent="0.25">
      <c r="C4364" s="2"/>
      <c r="F4364" s="2"/>
    </row>
    <row r="4365" spans="3:6" x14ac:dyDescent="0.25">
      <c r="C4365" s="2"/>
      <c r="F4365" s="2"/>
    </row>
    <row r="4366" spans="3:6" x14ac:dyDescent="0.25">
      <c r="C4366" s="2"/>
      <c r="F4366" s="2"/>
    </row>
    <row r="4367" spans="3:6" x14ac:dyDescent="0.25">
      <c r="C4367" s="2"/>
      <c r="F4367" s="2"/>
    </row>
    <row r="4368" spans="3:6" x14ac:dyDescent="0.25">
      <c r="C4368" s="2"/>
      <c r="F4368" s="2"/>
    </row>
    <row r="4369" spans="3:6" x14ac:dyDescent="0.25">
      <c r="C4369" s="2"/>
      <c r="F4369" s="2"/>
    </row>
    <row r="4370" spans="3:6" x14ac:dyDescent="0.25">
      <c r="C4370" s="2"/>
      <c r="F4370" s="2"/>
    </row>
    <row r="4371" spans="3:6" x14ac:dyDescent="0.25">
      <c r="C4371" s="2"/>
      <c r="F4371" s="2"/>
    </row>
    <row r="4372" spans="3:6" x14ac:dyDescent="0.25">
      <c r="C4372" s="2"/>
      <c r="F4372" s="2"/>
    </row>
    <row r="4373" spans="3:6" x14ac:dyDescent="0.25">
      <c r="C4373" s="2"/>
      <c r="F4373" s="2"/>
    </row>
    <row r="4374" spans="3:6" x14ac:dyDescent="0.25">
      <c r="C4374" s="2"/>
      <c r="F4374" s="2"/>
    </row>
    <row r="4375" spans="3:6" x14ac:dyDescent="0.25">
      <c r="C4375" s="2"/>
      <c r="F4375" s="2"/>
    </row>
    <row r="4376" spans="3:6" x14ac:dyDescent="0.25">
      <c r="C4376" s="2"/>
      <c r="F4376" s="2"/>
    </row>
    <row r="4377" spans="3:6" x14ac:dyDescent="0.25">
      <c r="C4377" s="2"/>
      <c r="F4377" s="2"/>
    </row>
    <row r="4378" spans="3:6" x14ac:dyDescent="0.25">
      <c r="C4378" s="2"/>
      <c r="F4378" s="2"/>
    </row>
    <row r="4379" spans="3:6" x14ac:dyDescent="0.25">
      <c r="C4379" s="2"/>
      <c r="F4379" s="2"/>
    </row>
    <row r="4380" spans="3:6" x14ac:dyDescent="0.25">
      <c r="C4380" s="2"/>
      <c r="F4380" s="2"/>
    </row>
    <row r="4381" spans="3:6" x14ac:dyDescent="0.25">
      <c r="C4381" s="2"/>
      <c r="F4381" s="2"/>
    </row>
    <row r="4382" spans="3:6" x14ac:dyDescent="0.25">
      <c r="C4382" s="2"/>
      <c r="F4382" s="2"/>
    </row>
    <row r="4383" spans="3:6" x14ac:dyDescent="0.25">
      <c r="C4383" s="2"/>
      <c r="F4383" s="2"/>
    </row>
    <row r="4384" spans="3:6" x14ac:dyDescent="0.25">
      <c r="C4384" s="2"/>
      <c r="F4384" s="2"/>
    </row>
    <row r="4385" spans="3:6" x14ac:dyDescent="0.25">
      <c r="C4385" s="2"/>
      <c r="F4385" s="2"/>
    </row>
    <row r="4386" spans="3:6" x14ac:dyDescent="0.25">
      <c r="C4386" s="2"/>
      <c r="F4386" s="2"/>
    </row>
    <row r="4387" spans="3:6" x14ac:dyDescent="0.25">
      <c r="C4387" s="2"/>
      <c r="F4387" s="2"/>
    </row>
    <row r="4388" spans="3:6" x14ac:dyDescent="0.25">
      <c r="C4388" s="2"/>
      <c r="F4388" s="2"/>
    </row>
    <row r="4389" spans="3:6" x14ac:dyDescent="0.25">
      <c r="C4389" s="2"/>
      <c r="F4389" s="2"/>
    </row>
    <row r="4390" spans="3:6" x14ac:dyDescent="0.25">
      <c r="C4390" s="2"/>
      <c r="F4390" s="2"/>
    </row>
    <row r="4391" spans="3:6" x14ac:dyDescent="0.25">
      <c r="C4391" s="2"/>
      <c r="F4391" s="2"/>
    </row>
    <row r="4392" spans="3:6" x14ac:dyDescent="0.25">
      <c r="C4392" s="2"/>
      <c r="F4392" s="2"/>
    </row>
    <row r="4393" spans="3:6" x14ac:dyDescent="0.25">
      <c r="C4393" s="2"/>
      <c r="F4393" s="2"/>
    </row>
    <row r="4394" spans="3:6" x14ac:dyDescent="0.25">
      <c r="C4394" s="2"/>
      <c r="F4394" s="2"/>
    </row>
    <row r="4395" spans="3:6" x14ac:dyDescent="0.25">
      <c r="C4395" s="2"/>
      <c r="F4395" s="2"/>
    </row>
    <row r="4396" spans="3:6" x14ac:dyDescent="0.25">
      <c r="C4396" s="2"/>
      <c r="F4396" s="2"/>
    </row>
    <row r="4397" spans="3:6" x14ac:dyDescent="0.25">
      <c r="C4397" s="2"/>
      <c r="F4397" s="2"/>
    </row>
    <row r="4398" spans="3:6" x14ac:dyDescent="0.25">
      <c r="C4398" s="2"/>
      <c r="F4398" s="2"/>
    </row>
    <row r="4399" spans="3:6" x14ac:dyDescent="0.25">
      <c r="C4399" s="2"/>
      <c r="F4399" s="2"/>
    </row>
    <row r="4400" spans="3:6" x14ac:dyDescent="0.25">
      <c r="C4400" s="2"/>
      <c r="F4400" s="2"/>
    </row>
    <row r="4401" spans="3:6" x14ac:dyDescent="0.25">
      <c r="C4401" s="2"/>
      <c r="F4401" s="2"/>
    </row>
    <row r="4402" spans="3:6" x14ac:dyDescent="0.25">
      <c r="C4402" s="2"/>
      <c r="F4402" s="2"/>
    </row>
    <row r="4403" spans="3:6" x14ac:dyDescent="0.25">
      <c r="C4403" s="2"/>
      <c r="F4403" s="2"/>
    </row>
    <row r="4404" spans="3:6" x14ac:dyDescent="0.25">
      <c r="C4404" s="2"/>
      <c r="F4404" s="2"/>
    </row>
    <row r="4405" spans="3:6" x14ac:dyDescent="0.25">
      <c r="C4405" s="2"/>
      <c r="F4405" s="2"/>
    </row>
    <row r="4406" spans="3:6" x14ac:dyDescent="0.25">
      <c r="C4406" s="2"/>
      <c r="F4406" s="2"/>
    </row>
    <row r="4407" spans="3:6" x14ac:dyDescent="0.25">
      <c r="C4407" s="2"/>
      <c r="F4407" s="2"/>
    </row>
    <row r="4408" spans="3:6" x14ac:dyDescent="0.25">
      <c r="C4408" s="2"/>
      <c r="F4408" s="2"/>
    </row>
    <row r="4409" spans="3:6" x14ac:dyDescent="0.25">
      <c r="C4409" s="2"/>
      <c r="F4409" s="2"/>
    </row>
    <row r="4410" spans="3:6" x14ac:dyDescent="0.25">
      <c r="C4410" s="2"/>
      <c r="F4410" s="2"/>
    </row>
    <row r="4411" spans="3:6" x14ac:dyDescent="0.25">
      <c r="C4411" s="2"/>
      <c r="F4411" s="2"/>
    </row>
    <row r="4412" spans="3:6" x14ac:dyDescent="0.25">
      <c r="C4412" s="2"/>
      <c r="F4412" s="2"/>
    </row>
    <row r="4413" spans="3:6" x14ac:dyDescent="0.25">
      <c r="C4413" s="2"/>
      <c r="F4413" s="2"/>
    </row>
    <row r="4414" spans="3:6" x14ac:dyDescent="0.25">
      <c r="C4414" s="2"/>
      <c r="F4414" s="2"/>
    </row>
    <row r="4415" spans="3:6" x14ac:dyDescent="0.25">
      <c r="C4415" s="2"/>
      <c r="F4415" s="2"/>
    </row>
    <row r="4416" spans="3:6" x14ac:dyDescent="0.25">
      <c r="C4416" s="2"/>
      <c r="F4416" s="2"/>
    </row>
    <row r="4417" spans="3:6" x14ac:dyDescent="0.25">
      <c r="C4417" s="2"/>
      <c r="F4417" s="2"/>
    </row>
    <row r="4418" spans="3:6" x14ac:dyDescent="0.25">
      <c r="C4418" s="2"/>
      <c r="F4418" s="2"/>
    </row>
    <row r="4419" spans="3:6" x14ac:dyDescent="0.25">
      <c r="C4419" s="2"/>
      <c r="F4419" s="2"/>
    </row>
    <row r="4420" spans="3:6" x14ac:dyDescent="0.25">
      <c r="C4420" s="2"/>
      <c r="F4420" s="2"/>
    </row>
    <row r="4421" spans="3:6" x14ac:dyDescent="0.25">
      <c r="C4421" s="2"/>
      <c r="F4421" s="2"/>
    </row>
    <row r="4422" spans="3:6" x14ac:dyDescent="0.25">
      <c r="C4422" s="2"/>
      <c r="F4422" s="2"/>
    </row>
    <row r="4423" spans="3:6" x14ac:dyDescent="0.25">
      <c r="C4423" s="2"/>
      <c r="F4423" s="2"/>
    </row>
    <row r="4424" spans="3:6" x14ac:dyDescent="0.25">
      <c r="C4424" s="2"/>
      <c r="F4424" s="2"/>
    </row>
    <row r="4425" spans="3:6" x14ac:dyDescent="0.25">
      <c r="C4425" s="2"/>
      <c r="F4425" s="2"/>
    </row>
    <row r="4426" spans="3:6" x14ac:dyDescent="0.25">
      <c r="C4426" s="2"/>
      <c r="F4426" s="2"/>
    </row>
    <row r="4427" spans="3:6" x14ac:dyDescent="0.25">
      <c r="C4427" s="2"/>
      <c r="F4427" s="2"/>
    </row>
    <row r="4428" spans="3:6" x14ac:dyDescent="0.25">
      <c r="C4428" s="2"/>
      <c r="F4428" s="2"/>
    </row>
    <row r="4429" spans="3:6" x14ac:dyDescent="0.25">
      <c r="C4429" s="2"/>
      <c r="F4429" s="2"/>
    </row>
    <row r="4430" spans="3:6" x14ac:dyDescent="0.25">
      <c r="C4430" s="2"/>
      <c r="F4430" s="2"/>
    </row>
    <row r="4431" spans="3:6" x14ac:dyDescent="0.25">
      <c r="C4431" s="2"/>
      <c r="F4431" s="2"/>
    </row>
    <row r="4432" spans="3:6" x14ac:dyDescent="0.25">
      <c r="C4432" s="2"/>
      <c r="F4432" s="2"/>
    </row>
    <row r="4433" spans="3:6" x14ac:dyDescent="0.25">
      <c r="C4433" s="2"/>
      <c r="F4433" s="2"/>
    </row>
    <row r="4434" spans="3:6" x14ac:dyDescent="0.25">
      <c r="C4434" s="2"/>
      <c r="F4434" s="2"/>
    </row>
    <row r="4435" spans="3:6" x14ac:dyDescent="0.25">
      <c r="C4435" s="2"/>
      <c r="F4435" s="2"/>
    </row>
    <row r="4436" spans="3:6" x14ac:dyDescent="0.25">
      <c r="C4436" s="2"/>
      <c r="F4436" s="2"/>
    </row>
    <row r="4437" spans="3:6" x14ac:dyDescent="0.25">
      <c r="C4437" s="2"/>
      <c r="F4437" s="2"/>
    </row>
    <row r="4438" spans="3:6" x14ac:dyDescent="0.25">
      <c r="C4438" s="2"/>
      <c r="F4438" s="2"/>
    </row>
    <row r="4439" spans="3:6" x14ac:dyDescent="0.25">
      <c r="C4439" s="2"/>
      <c r="F4439" s="2"/>
    </row>
    <row r="4440" spans="3:6" x14ac:dyDescent="0.25">
      <c r="C4440" s="2"/>
      <c r="F4440" s="2"/>
    </row>
    <row r="4441" spans="3:6" x14ac:dyDescent="0.25">
      <c r="C4441" s="2"/>
      <c r="F4441" s="2"/>
    </row>
    <row r="4442" spans="3:6" x14ac:dyDescent="0.25">
      <c r="C4442" s="2"/>
      <c r="F4442" s="2"/>
    </row>
    <row r="4443" spans="3:6" x14ac:dyDescent="0.25">
      <c r="C4443" s="2"/>
      <c r="F4443" s="2"/>
    </row>
    <row r="4444" spans="3:6" x14ac:dyDescent="0.25">
      <c r="C4444" s="2"/>
      <c r="F4444" s="2"/>
    </row>
    <row r="4445" spans="3:6" x14ac:dyDescent="0.25">
      <c r="C4445" s="2"/>
      <c r="F4445" s="2"/>
    </row>
    <row r="4446" spans="3:6" x14ac:dyDescent="0.25">
      <c r="C4446" s="2"/>
      <c r="F4446" s="2"/>
    </row>
    <row r="4447" spans="3:6" x14ac:dyDescent="0.25">
      <c r="C4447" s="2"/>
      <c r="F4447" s="2"/>
    </row>
    <row r="4448" spans="3:6" x14ac:dyDescent="0.25">
      <c r="C4448" s="2"/>
      <c r="F4448" s="2"/>
    </row>
    <row r="4449" spans="3:6" x14ac:dyDescent="0.25">
      <c r="C4449" s="2"/>
      <c r="F4449" s="2"/>
    </row>
    <row r="4450" spans="3:6" x14ac:dyDescent="0.25">
      <c r="C4450" s="2"/>
      <c r="F4450" s="2"/>
    </row>
    <row r="4451" spans="3:6" x14ac:dyDescent="0.25">
      <c r="C4451" s="2"/>
      <c r="F4451" s="2"/>
    </row>
    <row r="4452" spans="3:6" x14ac:dyDescent="0.25">
      <c r="C4452" s="2"/>
      <c r="F4452" s="2"/>
    </row>
    <row r="4453" spans="3:6" x14ac:dyDescent="0.25">
      <c r="C4453" s="2"/>
      <c r="F4453" s="2"/>
    </row>
    <row r="4454" spans="3:6" x14ac:dyDescent="0.25">
      <c r="C4454" s="2"/>
      <c r="F4454" s="2"/>
    </row>
    <row r="4455" spans="3:6" x14ac:dyDescent="0.25">
      <c r="C4455" s="2"/>
      <c r="F4455" s="2"/>
    </row>
    <row r="4456" spans="3:6" x14ac:dyDescent="0.25">
      <c r="C4456" s="2"/>
      <c r="F4456" s="2"/>
    </row>
    <row r="4457" spans="3:6" x14ac:dyDescent="0.25">
      <c r="C4457" s="2"/>
      <c r="F4457" s="2"/>
    </row>
    <row r="4458" spans="3:6" x14ac:dyDescent="0.25">
      <c r="C4458" s="2"/>
      <c r="F4458" s="2"/>
    </row>
    <row r="4459" spans="3:6" x14ac:dyDescent="0.25">
      <c r="C4459" s="2"/>
      <c r="F4459" s="2"/>
    </row>
    <row r="4460" spans="3:6" x14ac:dyDescent="0.25">
      <c r="C4460" s="2"/>
      <c r="F4460" s="2"/>
    </row>
    <row r="4461" spans="3:6" x14ac:dyDescent="0.25">
      <c r="C4461" s="2"/>
      <c r="F4461" s="2"/>
    </row>
    <row r="4462" spans="3:6" x14ac:dyDescent="0.25">
      <c r="C4462" s="2"/>
      <c r="F4462" s="2"/>
    </row>
    <row r="4463" spans="3:6" x14ac:dyDescent="0.25">
      <c r="C4463" s="2"/>
      <c r="F4463" s="2"/>
    </row>
    <row r="4464" spans="3:6" x14ac:dyDescent="0.25">
      <c r="C4464" s="2"/>
      <c r="F4464" s="2"/>
    </row>
    <row r="4465" spans="3:6" x14ac:dyDescent="0.25">
      <c r="C4465" s="2"/>
      <c r="F4465" s="2"/>
    </row>
    <row r="4466" spans="3:6" x14ac:dyDescent="0.25">
      <c r="C4466" s="2"/>
      <c r="F4466" s="2"/>
    </row>
    <row r="4467" spans="3:6" x14ac:dyDescent="0.25">
      <c r="C4467" s="2"/>
      <c r="F4467" s="2"/>
    </row>
    <row r="4468" spans="3:6" x14ac:dyDescent="0.25">
      <c r="C4468" s="2"/>
      <c r="F4468" s="2"/>
    </row>
    <row r="4469" spans="3:6" x14ac:dyDescent="0.25">
      <c r="C4469" s="2"/>
      <c r="F4469" s="2"/>
    </row>
    <row r="4470" spans="3:6" x14ac:dyDescent="0.25">
      <c r="C4470" s="2"/>
      <c r="F4470" s="2"/>
    </row>
    <row r="4471" spans="3:6" x14ac:dyDescent="0.25">
      <c r="C4471" s="2"/>
      <c r="F4471" s="2"/>
    </row>
    <row r="4472" spans="3:6" x14ac:dyDescent="0.25">
      <c r="C4472" s="2"/>
      <c r="F4472" s="2"/>
    </row>
    <row r="4473" spans="3:6" x14ac:dyDescent="0.25">
      <c r="C4473" s="2"/>
      <c r="F4473" s="2"/>
    </row>
    <row r="4474" spans="3:6" x14ac:dyDescent="0.25">
      <c r="C4474" s="2"/>
      <c r="F4474" s="2"/>
    </row>
    <row r="4475" spans="3:6" x14ac:dyDescent="0.25">
      <c r="C4475" s="2"/>
      <c r="F4475" s="2"/>
    </row>
    <row r="4476" spans="3:6" x14ac:dyDescent="0.25">
      <c r="C4476" s="2"/>
      <c r="F4476" s="2"/>
    </row>
    <row r="4477" spans="3:6" x14ac:dyDescent="0.25">
      <c r="C4477" s="2"/>
      <c r="F4477" s="2"/>
    </row>
    <row r="4478" spans="3:6" x14ac:dyDescent="0.25">
      <c r="C4478" s="2"/>
      <c r="F4478" s="2"/>
    </row>
    <row r="4479" spans="3:6" x14ac:dyDescent="0.25">
      <c r="C4479" s="2"/>
      <c r="F4479" s="2"/>
    </row>
    <row r="4480" spans="3:6" x14ac:dyDescent="0.25">
      <c r="C4480" s="2"/>
      <c r="F4480" s="2"/>
    </row>
    <row r="4481" spans="3:6" x14ac:dyDescent="0.25">
      <c r="C4481" s="2"/>
      <c r="F4481" s="2"/>
    </row>
    <row r="4482" spans="3:6" x14ac:dyDescent="0.25">
      <c r="C4482" s="2"/>
      <c r="F4482" s="2"/>
    </row>
    <row r="4483" spans="3:6" x14ac:dyDescent="0.25">
      <c r="C4483" s="2"/>
      <c r="F4483" s="2"/>
    </row>
    <row r="4484" spans="3:6" x14ac:dyDescent="0.25">
      <c r="C4484" s="2"/>
      <c r="F4484" s="2"/>
    </row>
    <row r="4485" spans="3:6" x14ac:dyDescent="0.25">
      <c r="C4485" s="2"/>
      <c r="F4485" s="2"/>
    </row>
    <row r="4486" spans="3:6" x14ac:dyDescent="0.25">
      <c r="C4486" s="2"/>
      <c r="F4486" s="2"/>
    </row>
    <row r="4487" spans="3:6" x14ac:dyDescent="0.25">
      <c r="C4487" s="2"/>
      <c r="F4487" s="2"/>
    </row>
    <row r="4488" spans="3:6" x14ac:dyDescent="0.25">
      <c r="C4488" s="2"/>
      <c r="F4488" s="2"/>
    </row>
    <row r="4489" spans="3:6" x14ac:dyDescent="0.25">
      <c r="C4489" s="2"/>
      <c r="F4489" s="2"/>
    </row>
    <row r="4490" spans="3:6" x14ac:dyDescent="0.25">
      <c r="C4490" s="2"/>
      <c r="F4490" s="2"/>
    </row>
    <row r="4491" spans="3:6" x14ac:dyDescent="0.25">
      <c r="C4491" s="2"/>
      <c r="F4491" s="2"/>
    </row>
    <row r="4492" spans="3:6" x14ac:dyDescent="0.25">
      <c r="C4492" s="2"/>
      <c r="F4492" s="2"/>
    </row>
    <row r="4493" spans="3:6" x14ac:dyDescent="0.25">
      <c r="C4493" s="2"/>
      <c r="F4493" s="2"/>
    </row>
    <row r="4494" spans="3:6" x14ac:dyDescent="0.25">
      <c r="C4494" s="2"/>
      <c r="F4494" s="2"/>
    </row>
    <row r="4495" spans="3:6" x14ac:dyDescent="0.25">
      <c r="C4495" s="2"/>
      <c r="F4495" s="2"/>
    </row>
    <row r="4496" spans="3:6" x14ac:dyDescent="0.25">
      <c r="C4496" s="2"/>
      <c r="F4496" s="2"/>
    </row>
    <row r="4497" spans="3:6" x14ac:dyDescent="0.25">
      <c r="C4497" s="2"/>
      <c r="F4497" s="2"/>
    </row>
    <row r="4498" spans="3:6" x14ac:dyDescent="0.25">
      <c r="C4498" s="2"/>
      <c r="F4498" s="2"/>
    </row>
    <row r="4499" spans="3:6" x14ac:dyDescent="0.25">
      <c r="C4499" s="2"/>
      <c r="F4499" s="2"/>
    </row>
    <row r="4500" spans="3:6" x14ac:dyDescent="0.25">
      <c r="C4500" s="2"/>
      <c r="F4500" s="2"/>
    </row>
    <row r="4501" spans="3:6" x14ac:dyDescent="0.25">
      <c r="C4501" s="2"/>
      <c r="F4501" s="2"/>
    </row>
    <row r="4502" spans="3:6" x14ac:dyDescent="0.25">
      <c r="C4502" s="2"/>
      <c r="F4502" s="2"/>
    </row>
    <row r="4503" spans="3:6" x14ac:dyDescent="0.25">
      <c r="C4503" s="2"/>
      <c r="F4503" s="2"/>
    </row>
    <row r="4504" spans="3:6" x14ac:dyDescent="0.25">
      <c r="C4504" s="2"/>
      <c r="F4504" s="2"/>
    </row>
    <row r="4505" spans="3:6" x14ac:dyDescent="0.25">
      <c r="C4505" s="2"/>
      <c r="F4505" s="2"/>
    </row>
    <row r="4506" spans="3:6" x14ac:dyDescent="0.25">
      <c r="C4506" s="2"/>
      <c r="F4506" s="2"/>
    </row>
    <row r="4507" spans="3:6" x14ac:dyDescent="0.25">
      <c r="C4507" s="2"/>
      <c r="F4507" s="2"/>
    </row>
    <row r="4508" spans="3:6" x14ac:dyDescent="0.25">
      <c r="C4508" s="2"/>
      <c r="F4508" s="2"/>
    </row>
    <row r="4509" spans="3:6" x14ac:dyDescent="0.25">
      <c r="C4509" s="2"/>
      <c r="F4509" s="2"/>
    </row>
    <row r="4510" spans="3:6" x14ac:dyDescent="0.25">
      <c r="C4510" s="2"/>
      <c r="F4510" s="2"/>
    </row>
    <row r="4511" spans="3:6" x14ac:dyDescent="0.25">
      <c r="C4511" s="2"/>
      <c r="F4511" s="2"/>
    </row>
    <row r="4512" spans="3:6" x14ac:dyDescent="0.25">
      <c r="C4512" s="2"/>
      <c r="F4512" s="2"/>
    </row>
    <row r="4513" spans="3:6" x14ac:dyDescent="0.25">
      <c r="C4513" s="2"/>
      <c r="F4513" s="2"/>
    </row>
    <row r="4514" spans="3:6" x14ac:dyDescent="0.25">
      <c r="C4514" s="2"/>
      <c r="F4514" s="2"/>
    </row>
    <row r="4515" spans="3:6" x14ac:dyDescent="0.25">
      <c r="C4515" s="2"/>
      <c r="F4515" s="2"/>
    </row>
    <row r="4516" spans="3:6" x14ac:dyDescent="0.25">
      <c r="C4516" s="2"/>
      <c r="F4516" s="2"/>
    </row>
    <row r="4517" spans="3:6" x14ac:dyDescent="0.25">
      <c r="C4517" s="2"/>
      <c r="F4517" s="2"/>
    </row>
    <row r="4518" spans="3:6" x14ac:dyDescent="0.25">
      <c r="C4518" s="2"/>
      <c r="F4518" s="2"/>
    </row>
    <row r="4519" spans="3:6" x14ac:dyDescent="0.25">
      <c r="C4519" s="2"/>
      <c r="F4519" s="2"/>
    </row>
    <row r="4520" spans="3:6" x14ac:dyDescent="0.25">
      <c r="C4520" s="2"/>
      <c r="F4520" s="2"/>
    </row>
    <row r="4521" spans="3:6" x14ac:dyDescent="0.25">
      <c r="C4521" s="2"/>
      <c r="F4521" s="2"/>
    </row>
    <row r="4522" spans="3:6" x14ac:dyDescent="0.25">
      <c r="C4522" s="2"/>
      <c r="F4522" s="2"/>
    </row>
    <row r="4523" spans="3:6" x14ac:dyDescent="0.25">
      <c r="C4523" s="2"/>
      <c r="F4523" s="2"/>
    </row>
    <row r="4524" spans="3:6" x14ac:dyDescent="0.25">
      <c r="C4524" s="2"/>
      <c r="F4524" s="2"/>
    </row>
    <row r="4525" spans="3:6" x14ac:dyDescent="0.25">
      <c r="C4525" s="2"/>
      <c r="F4525" s="2"/>
    </row>
    <row r="4526" spans="3:6" x14ac:dyDescent="0.25">
      <c r="C4526" s="2"/>
      <c r="F4526" s="2"/>
    </row>
    <row r="4527" spans="3:6" x14ac:dyDescent="0.25">
      <c r="C4527" s="2"/>
      <c r="F4527" s="2"/>
    </row>
    <row r="4528" spans="3:6" x14ac:dyDescent="0.25">
      <c r="C4528" s="2"/>
      <c r="F4528" s="2"/>
    </row>
    <row r="4529" spans="3:6" x14ac:dyDescent="0.25">
      <c r="C4529" s="2"/>
      <c r="F4529" s="2"/>
    </row>
    <row r="4530" spans="3:6" x14ac:dyDescent="0.25">
      <c r="C4530" s="2"/>
      <c r="F4530" s="2"/>
    </row>
    <row r="4531" spans="3:6" x14ac:dyDescent="0.25">
      <c r="C4531" s="2"/>
      <c r="F4531" s="2"/>
    </row>
    <row r="4532" spans="3:6" x14ac:dyDescent="0.25">
      <c r="C4532" s="2"/>
      <c r="F4532" s="2"/>
    </row>
    <row r="4533" spans="3:6" x14ac:dyDescent="0.25">
      <c r="C4533" s="2"/>
      <c r="F4533" s="2"/>
    </row>
    <row r="4534" spans="3:6" x14ac:dyDescent="0.25">
      <c r="C4534" s="2"/>
      <c r="F4534" s="2"/>
    </row>
    <row r="4535" spans="3:6" x14ac:dyDescent="0.25">
      <c r="C4535" s="2"/>
      <c r="F4535" s="2"/>
    </row>
    <row r="4536" spans="3:6" x14ac:dyDescent="0.25">
      <c r="C4536" s="2"/>
      <c r="F4536" s="2"/>
    </row>
    <row r="4537" spans="3:6" x14ac:dyDescent="0.25">
      <c r="C4537" s="2"/>
      <c r="F4537" s="2"/>
    </row>
    <row r="4538" spans="3:6" x14ac:dyDescent="0.25">
      <c r="C4538" s="2"/>
      <c r="F4538" s="2"/>
    </row>
    <row r="4539" spans="3:6" x14ac:dyDescent="0.25">
      <c r="C4539" s="2"/>
      <c r="F4539" s="2"/>
    </row>
    <row r="4540" spans="3:6" x14ac:dyDescent="0.25">
      <c r="C4540" s="2"/>
      <c r="F4540" s="2"/>
    </row>
    <row r="4541" spans="3:6" x14ac:dyDescent="0.25">
      <c r="C4541" s="2"/>
      <c r="F4541" s="2"/>
    </row>
    <row r="4542" spans="3:6" x14ac:dyDescent="0.25">
      <c r="C4542" s="2"/>
      <c r="F4542" s="2"/>
    </row>
    <row r="4543" spans="3:6" x14ac:dyDescent="0.25">
      <c r="C4543" s="2"/>
      <c r="F4543" s="2"/>
    </row>
    <row r="4544" spans="3:6" x14ac:dyDescent="0.25">
      <c r="C4544" s="2"/>
      <c r="F4544" s="2"/>
    </row>
    <row r="4545" spans="3:6" x14ac:dyDescent="0.25">
      <c r="C4545" s="2"/>
      <c r="F4545" s="2"/>
    </row>
    <row r="4546" spans="3:6" x14ac:dyDescent="0.25">
      <c r="C4546" s="2"/>
      <c r="F4546" s="2"/>
    </row>
    <row r="4547" spans="3:6" x14ac:dyDescent="0.25">
      <c r="C4547" s="2"/>
      <c r="F4547" s="2"/>
    </row>
    <row r="4548" spans="3:6" x14ac:dyDescent="0.25">
      <c r="C4548" s="2"/>
      <c r="F4548" s="2"/>
    </row>
    <row r="4549" spans="3:6" x14ac:dyDescent="0.25">
      <c r="C4549" s="2"/>
      <c r="F4549" s="2"/>
    </row>
    <row r="4550" spans="3:6" x14ac:dyDescent="0.25">
      <c r="C4550" s="2"/>
      <c r="F4550" s="2"/>
    </row>
    <row r="4551" spans="3:6" x14ac:dyDescent="0.25">
      <c r="C4551" s="2"/>
      <c r="F4551" s="2"/>
    </row>
    <row r="4552" spans="3:6" x14ac:dyDescent="0.25">
      <c r="C4552" s="2"/>
      <c r="F4552" s="2"/>
    </row>
    <row r="4553" spans="3:6" x14ac:dyDescent="0.25">
      <c r="C4553" s="2"/>
      <c r="F4553" s="2"/>
    </row>
    <row r="4554" spans="3:6" x14ac:dyDescent="0.25">
      <c r="C4554" s="2"/>
      <c r="F4554" s="2"/>
    </row>
    <row r="4555" spans="3:6" x14ac:dyDescent="0.25">
      <c r="C4555" s="2"/>
      <c r="F4555" s="2"/>
    </row>
    <row r="4556" spans="3:6" x14ac:dyDescent="0.25">
      <c r="C4556" s="2"/>
      <c r="F4556" s="2"/>
    </row>
    <row r="4557" spans="3:6" x14ac:dyDescent="0.25">
      <c r="C4557" s="2"/>
      <c r="F4557" s="2"/>
    </row>
    <row r="4558" spans="3:6" x14ac:dyDescent="0.25">
      <c r="C4558" s="2"/>
      <c r="F4558" s="2"/>
    </row>
    <row r="4559" spans="3:6" x14ac:dyDescent="0.25">
      <c r="C4559" s="2"/>
      <c r="F4559" s="2"/>
    </row>
    <row r="4560" spans="3:6" x14ac:dyDescent="0.25">
      <c r="C4560" s="2"/>
      <c r="F4560" s="2"/>
    </row>
    <row r="4561" spans="3:6" x14ac:dyDescent="0.25">
      <c r="C4561" s="2"/>
      <c r="F4561" s="2"/>
    </row>
    <row r="4562" spans="3:6" x14ac:dyDescent="0.25">
      <c r="C4562" s="2"/>
      <c r="F4562" s="2"/>
    </row>
    <row r="4563" spans="3:6" x14ac:dyDescent="0.25">
      <c r="C4563" s="2"/>
      <c r="F4563" s="2"/>
    </row>
    <row r="4564" spans="3:6" x14ac:dyDescent="0.25">
      <c r="C4564" s="2"/>
      <c r="F4564" s="2"/>
    </row>
    <row r="4565" spans="3:6" x14ac:dyDescent="0.25">
      <c r="C4565" s="2"/>
      <c r="F4565" s="2"/>
    </row>
    <row r="4566" spans="3:6" x14ac:dyDescent="0.25">
      <c r="C4566" s="2"/>
      <c r="F4566" s="2"/>
    </row>
    <row r="4567" spans="3:6" x14ac:dyDescent="0.25">
      <c r="C4567" s="2"/>
      <c r="F4567" s="2"/>
    </row>
    <row r="4568" spans="3:6" x14ac:dyDescent="0.25">
      <c r="C4568" s="2"/>
      <c r="F4568" s="2"/>
    </row>
    <row r="4569" spans="3:6" x14ac:dyDescent="0.25">
      <c r="C4569" s="2"/>
      <c r="F4569" s="2"/>
    </row>
    <row r="4570" spans="3:6" x14ac:dyDescent="0.25">
      <c r="C4570" s="2"/>
      <c r="F4570" s="2"/>
    </row>
    <row r="4571" spans="3:6" x14ac:dyDescent="0.25">
      <c r="C4571" s="2"/>
      <c r="F4571" s="2"/>
    </row>
    <row r="4572" spans="3:6" x14ac:dyDescent="0.25">
      <c r="C4572" s="2"/>
      <c r="F4572" s="2"/>
    </row>
    <row r="4573" spans="3:6" x14ac:dyDescent="0.25">
      <c r="C4573" s="2"/>
      <c r="F4573" s="2"/>
    </row>
    <row r="4574" spans="3:6" x14ac:dyDescent="0.25">
      <c r="C4574" s="2"/>
      <c r="F4574" s="2"/>
    </row>
    <row r="4575" spans="3:6" x14ac:dyDescent="0.25">
      <c r="C4575" s="2"/>
      <c r="F4575" s="2"/>
    </row>
    <row r="4576" spans="3:6" x14ac:dyDescent="0.25">
      <c r="C4576" s="2"/>
      <c r="F4576" s="2"/>
    </row>
    <row r="4577" spans="3:6" x14ac:dyDescent="0.25">
      <c r="C4577" s="2"/>
      <c r="F4577" s="2"/>
    </row>
    <row r="4578" spans="3:6" x14ac:dyDescent="0.25">
      <c r="C4578" s="2"/>
      <c r="F4578" s="2"/>
    </row>
    <row r="4579" spans="3:6" x14ac:dyDescent="0.25">
      <c r="C4579" s="2"/>
      <c r="F4579" s="2"/>
    </row>
    <row r="4580" spans="3:6" x14ac:dyDescent="0.25">
      <c r="C4580" s="2"/>
      <c r="F4580" s="2"/>
    </row>
    <row r="4581" spans="3:6" x14ac:dyDescent="0.25">
      <c r="C4581" s="2"/>
      <c r="F4581" s="2"/>
    </row>
    <row r="4582" spans="3:6" x14ac:dyDescent="0.25">
      <c r="C4582" s="2"/>
      <c r="F4582" s="2"/>
    </row>
    <row r="4583" spans="3:6" x14ac:dyDescent="0.25">
      <c r="C4583" s="2"/>
      <c r="F4583" s="2"/>
    </row>
    <row r="4584" spans="3:6" x14ac:dyDescent="0.25">
      <c r="C4584" s="2"/>
      <c r="F4584" s="2"/>
    </row>
    <row r="4585" spans="3:6" x14ac:dyDescent="0.25">
      <c r="C4585" s="2"/>
      <c r="F4585" s="2"/>
    </row>
    <row r="4586" spans="3:6" x14ac:dyDescent="0.25">
      <c r="C4586" s="2"/>
      <c r="F4586" s="2"/>
    </row>
    <row r="4587" spans="3:6" x14ac:dyDescent="0.25">
      <c r="C4587" s="2"/>
      <c r="F4587" s="2"/>
    </row>
    <row r="4588" spans="3:6" x14ac:dyDescent="0.25">
      <c r="C4588" s="2"/>
      <c r="F4588" s="2"/>
    </row>
    <row r="4589" spans="3:6" x14ac:dyDescent="0.25">
      <c r="C4589" s="2"/>
      <c r="F4589" s="2"/>
    </row>
    <row r="4590" spans="3:6" x14ac:dyDescent="0.25">
      <c r="C4590" s="2"/>
      <c r="F4590" s="2"/>
    </row>
    <row r="4591" spans="3:6" x14ac:dyDescent="0.25">
      <c r="C4591" s="2"/>
      <c r="F4591" s="2"/>
    </row>
    <row r="4592" spans="3:6" x14ac:dyDescent="0.25">
      <c r="C4592" s="2"/>
      <c r="F4592" s="2"/>
    </row>
    <row r="4593" spans="3:6" x14ac:dyDescent="0.25">
      <c r="C4593" s="2"/>
      <c r="F4593" s="2"/>
    </row>
    <row r="4594" spans="3:6" x14ac:dyDescent="0.25">
      <c r="C4594" s="2"/>
      <c r="F4594" s="2"/>
    </row>
    <row r="4595" spans="3:6" x14ac:dyDescent="0.25">
      <c r="C4595" s="2"/>
      <c r="F4595" s="2"/>
    </row>
    <row r="4596" spans="3:6" x14ac:dyDescent="0.25">
      <c r="C4596" s="2"/>
      <c r="F4596" s="2"/>
    </row>
    <row r="4597" spans="3:6" x14ac:dyDescent="0.25">
      <c r="C4597" s="2"/>
      <c r="F4597" s="2"/>
    </row>
    <row r="4598" spans="3:6" x14ac:dyDescent="0.25">
      <c r="C4598" s="2"/>
      <c r="F4598" s="2"/>
    </row>
    <row r="4599" spans="3:6" x14ac:dyDescent="0.25">
      <c r="C4599" s="2"/>
      <c r="F4599" s="2"/>
    </row>
    <row r="4600" spans="3:6" x14ac:dyDescent="0.25">
      <c r="C4600" s="2"/>
      <c r="F4600" s="2"/>
    </row>
    <row r="4601" spans="3:6" x14ac:dyDescent="0.25">
      <c r="C4601" s="2"/>
      <c r="F4601" s="2"/>
    </row>
    <row r="4602" spans="3:6" x14ac:dyDescent="0.25">
      <c r="C4602" s="2"/>
      <c r="F4602" s="2"/>
    </row>
    <row r="4603" spans="3:6" x14ac:dyDescent="0.25">
      <c r="C4603" s="2"/>
      <c r="F4603" s="2"/>
    </row>
    <row r="4604" spans="3:6" x14ac:dyDescent="0.25">
      <c r="C4604" s="2"/>
      <c r="F4604" s="2"/>
    </row>
    <row r="4605" spans="3:6" x14ac:dyDescent="0.25">
      <c r="C4605" s="2"/>
      <c r="F4605" s="2"/>
    </row>
    <row r="4606" spans="3:6" x14ac:dyDescent="0.25">
      <c r="C4606" s="2"/>
      <c r="F4606" s="2"/>
    </row>
    <row r="4607" spans="3:6" x14ac:dyDescent="0.25">
      <c r="C4607" s="2"/>
      <c r="F4607" s="2"/>
    </row>
    <row r="4608" spans="3:6" x14ac:dyDescent="0.25">
      <c r="C4608" s="2"/>
      <c r="F4608" s="2"/>
    </row>
    <row r="4609" spans="3:6" x14ac:dyDescent="0.25">
      <c r="C4609" s="2"/>
      <c r="F4609" s="2"/>
    </row>
    <row r="4610" spans="3:6" x14ac:dyDescent="0.25">
      <c r="C4610" s="2"/>
      <c r="F4610" s="2"/>
    </row>
    <row r="4611" spans="3:6" x14ac:dyDescent="0.25">
      <c r="C4611" s="2"/>
      <c r="F4611" s="2"/>
    </row>
    <row r="4612" spans="3:6" x14ac:dyDescent="0.25">
      <c r="C4612" s="2"/>
      <c r="F4612" s="2"/>
    </row>
    <row r="4613" spans="3:6" x14ac:dyDescent="0.25">
      <c r="C4613" s="2"/>
      <c r="F4613" s="2"/>
    </row>
    <row r="4614" spans="3:6" x14ac:dyDescent="0.25">
      <c r="C4614" s="2"/>
      <c r="F4614" s="2"/>
    </row>
    <row r="4615" spans="3:6" x14ac:dyDescent="0.25">
      <c r="C4615" s="2"/>
      <c r="F4615" s="2"/>
    </row>
    <row r="4616" spans="3:6" x14ac:dyDescent="0.25">
      <c r="C4616" s="2"/>
      <c r="F4616" s="2"/>
    </row>
    <row r="4617" spans="3:6" x14ac:dyDescent="0.25">
      <c r="C4617" s="2"/>
      <c r="F4617" s="2"/>
    </row>
    <row r="4618" spans="3:6" x14ac:dyDescent="0.25">
      <c r="C4618" s="2"/>
      <c r="F4618" s="2"/>
    </row>
    <row r="4619" spans="3:6" x14ac:dyDescent="0.25">
      <c r="C4619" s="2"/>
      <c r="F4619" s="2"/>
    </row>
    <row r="4620" spans="3:6" x14ac:dyDescent="0.25">
      <c r="C4620" s="2"/>
      <c r="F4620" s="2"/>
    </row>
    <row r="4621" spans="3:6" x14ac:dyDescent="0.25">
      <c r="C4621" s="2"/>
      <c r="F4621" s="2"/>
    </row>
    <row r="4622" spans="3:6" x14ac:dyDescent="0.25">
      <c r="C4622" s="2"/>
      <c r="F4622" s="2"/>
    </row>
    <row r="4623" spans="3:6" x14ac:dyDescent="0.25">
      <c r="C4623" s="2"/>
      <c r="F4623" s="2"/>
    </row>
    <row r="4624" spans="3:6" x14ac:dyDescent="0.25">
      <c r="C4624" s="2"/>
      <c r="F4624" s="2"/>
    </row>
    <row r="4625" spans="3:6" x14ac:dyDescent="0.25">
      <c r="C4625" s="2"/>
      <c r="F4625" s="2"/>
    </row>
    <row r="4626" spans="3:6" x14ac:dyDescent="0.25">
      <c r="C4626" s="2"/>
      <c r="F4626" s="2"/>
    </row>
    <row r="4627" spans="3:6" x14ac:dyDescent="0.25">
      <c r="C4627" s="2"/>
      <c r="F4627" s="2"/>
    </row>
    <row r="4628" spans="3:6" x14ac:dyDescent="0.25">
      <c r="C4628" s="2"/>
      <c r="F4628" s="2"/>
    </row>
    <row r="4629" spans="3:6" x14ac:dyDescent="0.25">
      <c r="C4629" s="2"/>
      <c r="F4629" s="2"/>
    </row>
    <row r="4630" spans="3:6" x14ac:dyDescent="0.25">
      <c r="C4630" s="2"/>
      <c r="F4630" s="2"/>
    </row>
    <row r="4631" spans="3:6" x14ac:dyDescent="0.25">
      <c r="C4631" s="2"/>
      <c r="F4631" s="2"/>
    </row>
    <row r="4632" spans="3:6" x14ac:dyDescent="0.25">
      <c r="C4632" s="2"/>
      <c r="F4632" s="2"/>
    </row>
    <row r="4633" spans="3:6" x14ac:dyDescent="0.25">
      <c r="C4633" s="2"/>
      <c r="F4633" s="2"/>
    </row>
    <row r="4634" spans="3:6" x14ac:dyDescent="0.25">
      <c r="C4634" s="2"/>
      <c r="F4634" s="2"/>
    </row>
    <row r="4635" spans="3:6" x14ac:dyDescent="0.25">
      <c r="C4635" s="2"/>
      <c r="F4635" s="2"/>
    </row>
    <row r="4636" spans="3:6" x14ac:dyDescent="0.25">
      <c r="C4636" s="2"/>
      <c r="F4636" s="2"/>
    </row>
    <row r="4637" spans="3:6" x14ac:dyDescent="0.25">
      <c r="C4637" s="2"/>
      <c r="F4637" s="2"/>
    </row>
    <row r="4638" spans="3:6" x14ac:dyDescent="0.25">
      <c r="C4638" s="2"/>
      <c r="F4638" s="2"/>
    </row>
    <row r="4639" spans="3:6" x14ac:dyDescent="0.25">
      <c r="C4639" s="2"/>
      <c r="F4639" s="2"/>
    </row>
    <row r="4640" spans="3:6" x14ac:dyDescent="0.25">
      <c r="C4640" s="2"/>
      <c r="F4640" s="2"/>
    </row>
    <row r="4641" spans="3:6" x14ac:dyDescent="0.25">
      <c r="C4641" s="2"/>
      <c r="F4641" s="2"/>
    </row>
    <row r="4642" spans="3:6" x14ac:dyDescent="0.25">
      <c r="C4642" s="2"/>
      <c r="F4642" s="2"/>
    </row>
    <row r="4643" spans="3:6" x14ac:dyDescent="0.25">
      <c r="C4643" s="2"/>
      <c r="F4643" s="2"/>
    </row>
    <row r="4644" spans="3:6" x14ac:dyDescent="0.25">
      <c r="C4644" s="2"/>
      <c r="F4644" s="2"/>
    </row>
    <row r="4645" spans="3:6" x14ac:dyDescent="0.25">
      <c r="C4645" s="2"/>
      <c r="F4645" s="2"/>
    </row>
    <row r="4646" spans="3:6" x14ac:dyDescent="0.25">
      <c r="C4646" s="2"/>
      <c r="F4646" s="2"/>
    </row>
    <row r="4647" spans="3:6" x14ac:dyDescent="0.25">
      <c r="C4647" s="2"/>
      <c r="F4647" s="2"/>
    </row>
    <row r="4648" spans="3:6" x14ac:dyDescent="0.25">
      <c r="C4648" s="2"/>
      <c r="F4648" s="2"/>
    </row>
    <row r="4649" spans="3:6" x14ac:dyDescent="0.25">
      <c r="C4649" s="2"/>
      <c r="F4649" s="2"/>
    </row>
    <row r="4650" spans="3:6" x14ac:dyDescent="0.25">
      <c r="C4650" s="2"/>
      <c r="F4650" s="2"/>
    </row>
    <row r="4651" spans="3:6" x14ac:dyDescent="0.25">
      <c r="C4651" s="2"/>
      <c r="F4651" s="2"/>
    </row>
    <row r="4652" spans="3:6" x14ac:dyDescent="0.25">
      <c r="C4652" s="2"/>
      <c r="F4652" s="2"/>
    </row>
    <row r="4653" spans="3:6" x14ac:dyDescent="0.25">
      <c r="C4653" s="2"/>
      <c r="F4653" s="2"/>
    </row>
    <row r="4654" spans="3:6" x14ac:dyDescent="0.25">
      <c r="C4654" s="2"/>
      <c r="F4654" s="2"/>
    </row>
    <row r="4655" spans="3:6" x14ac:dyDescent="0.25">
      <c r="C4655" s="2"/>
      <c r="F4655" s="2"/>
    </row>
    <row r="4656" spans="3:6" x14ac:dyDescent="0.25">
      <c r="C4656" s="2"/>
      <c r="F4656" s="2"/>
    </row>
    <row r="4657" spans="3:6" x14ac:dyDescent="0.25">
      <c r="C4657" s="2"/>
      <c r="F4657" s="2"/>
    </row>
    <row r="4658" spans="3:6" x14ac:dyDescent="0.25">
      <c r="C4658" s="2"/>
      <c r="F4658" s="2"/>
    </row>
    <row r="4659" spans="3:6" x14ac:dyDescent="0.25">
      <c r="C4659" s="2"/>
      <c r="F4659" s="2"/>
    </row>
    <row r="4660" spans="3:6" x14ac:dyDescent="0.25">
      <c r="C4660" s="2"/>
      <c r="F4660" s="2"/>
    </row>
    <row r="4661" spans="3:6" x14ac:dyDescent="0.25">
      <c r="C4661" s="2"/>
      <c r="F4661" s="2"/>
    </row>
    <row r="4662" spans="3:6" x14ac:dyDescent="0.25">
      <c r="C4662" s="2"/>
      <c r="F4662" s="2"/>
    </row>
    <row r="4663" spans="3:6" x14ac:dyDescent="0.25">
      <c r="C4663" s="2"/>
      <c r="F4663" s="2"/>
    </row>
    <row r="4664" spans="3:6" x14ac:dyDescent="0.25">
      <c r="C4664" s="2"/>
      <c r="F4664" s="2"/>
    </row>
    <row r="4665" spans="3:6" x14ac:dyDescent="0.25">
      <c r="C4665" s="2"/>
      <c r="F4665" s="2"/>
    </row>
    <row r="4666" spans="3:6" x14ac:dyDescent="0.25">
      <c r="C4666" s="2"/>
      <c r="F4666" s="2"/>
    </row>
    <row r="4667" spans="3:6" x14ac:dyDescent="0.25">
      <c r="C4667" s="2"/>
      <c r="F4667" s="2"/>
    </row>
    <row r="4668" spans="3:6" x14ac:dyDescent="0.25">
      <c r="C4668" s="2"/>
      <c r="F4668" s="2"/>
    </row>
    <row r="4669" spans="3:6" x14ac:dyDescent="0.25">
      <c r="C4669" s="2"/>
      <c r="F4669" s="2"/>
    </row>
    <row r="4670" spans="3:6" x14ac:dyDescent="0.25">
      <c r="C4670" s="2"/>
      <c r="F4670" s="2"/>
    </row>
    <row r="4671" spans="3:6" x14ac:dyDescent="0.25">
      <c r="C4671" s="2"/>
      <c r="F4671" s="2"/>
    </row>
    <row r="4672" spans="3:6" x14ac:dyDescent="0.25">
      <c r="C4672" s="2"/>
      <c r="F4672" s="2"/>
    </row>
    <row r="4673" spans="3:6" x14ac:dyDescent="0.25">
      <c r="C4673" s="2"/>
      <c r="F4673" s="2"/>
    </row>
    <row r="4674" spans="3:6" x14ac:dyDescent="0.25">
      <c r="C4674" s="2"/>
      <c r="F4674" s="2"/>
    </row>
    <row r="4675" spans="3:6" x14ac:dyDescent="0.25">
      <c r="C4675" s="2"/>
      <c r="F4675" s="2"/>
    </row>
    <row r="4676" spans="3:6" x14ac:dyDescent="0.25">
      <c r="C4676" s="2"/>
      <c r="F4676" s="2"/>
    </row>
    <row r="4677" spans="3:6" x14ac:dyDescent="0.25">
      <c r="C4677" s="2"/>
      <c r="F4677" s="2"/>
    </row>
    <row r="4678" spans="3:6" x14ac:dyDescent="0.25">
      <c r="C4678" s="2"/>
      <c r="F4678" s="2"/>
    </row>
    <row r="4679" spans="3:6" x14ac:dyDescent="0.25">
      <c r="C4679" s="2"/>
      <c r="F4679" s="2"/>
    </row>
    <row r="4680" spans="3:6" x14ac:dyDescent="0.25">
      <c r="C4680" s="2"/>
      <c r="F4680" s="2"/>
    </row>
    <row r="4681" spans="3:6" x14ac:dyDescent="0.25">
      <c r="C4681" s="2"/>
      <c r="F4681" s="2"/>
    </row>
    <row r="4682" spans="3:6" x14ac:dyDescent="0.25">
      <c r="C4682" s="2"/>
      <c r="F4682" s="2"/>
    </row>
    <row r="4683" spans="3:6" x14ac:dyDescent="0.25">
      <c r="C4683" s="2"/>
      <c r="F4683" s="2"/>
    </row>
    <row r="4684" spans="3:6" x14ac:dyDescent="0.25">
      <c r="C4684" s="2"/>
      <c r="F4684" s="2"/>
    </row>
    <row r="4685" spans="3:6" x14ac:dyDescent="0.25">
      <c r="C4685" s="2"/>
      <c r="F4685" s="2"/>
    </row>
    <row r="4686" spans="3:6" x14ac:dyDescent="0.25">
      <c r="C4686" s="2"/>
      <c r="F4686" s="2"/>
    </row>
    <row r="4687" spans="3:6" x14ac:dyDescent="0.25">
      <c r="C4687" s="2"/>
      <c r="F4687" s="2"/>
    </row>
    <row r="4688" spans="3:6" x14ac:dyDescent="0.25">
      <c r="C4688" s="2"/>
      <c r="F4688" s="2"/>
    </row>
    <row r="4689" spans="3:6" x14ac:dyDescent="0.25">
      <c r="C4689" s="2"/>
      <c r="F4689" s="2"/>
    </row>
    <row r="4690" spans="3:6" x14ac:dyDescent="0.25">
      <c r="C4690" s="2"/>
      <c r="F4690" s="2"/>
    </row>
    <row r="4691" spans="3:6" x14ac:dyDescent="0.25">
      <c r="C4691" s="2"/>
      <c r="F4691" s="2"/>
    </row>
    <row r="4692" spans="3:6" x14ac:dyDescent="0.25">
      <c r="C4692" s="2"/>
      <c r="F4692" s="2"/>
    </row>
    <row r="4693" spans="3:6" x14ac:dyDescent="0.25">
      <c r="C4693" s="2"/>
      <c r="F4693" s="2"/>
    </row>
    <row r="4694" spans="3:6" x14ac:dyDescent="0.25">
      <c r="C4694" s="2"/>
      <c r="F4694" s="2"/>
    </row>
    <row r="4695" spans="3:6" x14ac:dyDescent="0.25">
      <c r="C4695" s="2"/>
      <c r="F4695" s="2"/>
    </row>
    <row r="4696" spans="3:6" x14ac:dyDescent="0.25">
      <c r="C4696" s="2"/>
      <c r="F4696" s="2"/>
    </row>
    <row r="4697" spans="3:6" x14ac:dyDescent="0.25">
      <c r="C4697" s="2"/>
      <c r="F4697" s="2"/>
    </row>
    <row r="4698" spans="3:6" x14ac:dyDescent="0.25">
      <c r="C4698" s="2"/>
      <c r="F4698" s="2"/>
    </row>
    <row r="4699" spans="3:6" x14ac:dyDescent="0.25">
      <c r="C4699" s="2"/>
      <c r="F4699" s="2"/>
    </row>
    <row r="4700" spans="3:6" x14ac:dyDescent="0.25">
      <c r="C4700" s="2"/>
      <c r="F4700" s="2"/>
    </row>
    <row r="4701" spans="3:6" x14ac:dyDescent="0.25">
      <c r="C4701" s="2"/>
      <c r="F4701" s="2"/>
    </row>
    <row r="4702" spans="3:6" x14ac:dyDescent="0.25">
      <c r="C4702" s="2"/>
      <c r="F4702" s="2"/>
    </row>
    <row r="4703" spans="3:6" x14ac:dyDescent="0.25">
      <c r="C4703" s="2"/>
      <c r="F4703" s="2"/>
    </row>
    <row r="4704" spans="3:6" x14ac:dyDescent="0.25">
      <c r="C4704" s="2"/>
      <c r="F4704" s="2"/>
    </row>
    <row r="4705" spans="3:6" x14ac:dyDescent="0.25">
      <c r="C4705" s="2"/>
      <c r="F4705" s="2"/>
    </row>
    <row r="4706" spans="3:6" x14ac:dyDescent="0.25">
      <c r="C4706" s="2"/>
      <c r="F4706" s="2"/>
    </row>
    <row r="4707" spans="3:6" x14ac:dyDescent="0.25">
      <c r="C4707" s="2"/>
      <c r="F4707" s="2"/>
    </row>
    <row r="4708" spans="3:6" x14ac:dyDescent="0.25">
      <c r="C4708" s="2"/>
      <c r="F4708" s="2"/>
    </row>
    <row r="4709" spans="3:6" x14ac:dyDescent="0.25">
      <c r="C4709" s="2"/>
      <c r="F4709" s="2"/>
    </row>
    <row r="4710" spans="3:6" x14ac:dyDescent="0.25">
      <c r="C4710" s="2"/>
      <c r="F4710" s="2"/>
    </row>
    <row r="4711" spans="3:6" x14ac:dyDescent="0.25">
      <c r="C4711" s="2"/>
      <c r="F4711" s="2"/>
    </row>
    <row r="4712" spans="3:6" x14ac:dyDescent="0.25">
      <c r="C4712" s="2"/>
      <c r="F4712" s="2"/>
    </row>
    <row r="4713" spans="3:6" x14ac:dyDescent="0.25">
      <c r="C4713" s="2"/>
      <c r="F4713" s="2"/>
    </row>
    <row r="4714" spans="3:6" x14ac:dyDescent="0.25">
      <c r="C4714" s="2"/>
      <c r="F4714" s="2"/>
    </row>
    <row r="4715" spans="3:6" x14ac:dyDescent="0.25">
      <c r="C4715" s="2"/>
      <c r="F4715" s="2"/>
    </row>
    <row r="4716" spans="3:6" x14ac:dyDescent="0.25">
      <c r="C4716" s="2"/>
      <c r="F4716" s="2"/>
    </row>
    <row r="4717" spans="3:6" x14ac:dyDescent="0.25">
      <c r="C4717" s="2"/>
      <c r="F4717" s="2"/>
    </row>
    <row r="4718" spans="3:6" x14ac:dyDescent="0.25">
      <c r="C4718" s="2"/>
      <c r="F4718" s="2"/>
    </row>
    <row r="4719" spans="3:6" x14ac:dyDescent="0.25">
      <c r="C4719" s="2"/>
      <c r="F4719" s="2"/>
    </row>
    <row r="4720" spans="3:6" x14ac:dyDescent="0.25">
      <c r="C4720" s="2"/>
      <c r="F4720" s="2"/>
    </row>
    <row r="4721" spans="3:6" x14ac:dyDescent="0.25">
      <c r="C4721" s="2"/>
      <c r="F4721" s="2"/>
    </row>
    <row r="4722" spans="3:6" x14ac:dyDescent="0.25">
      <c r="C4722" s="2"/>
      <c r="F4722" s="2"/>
    </row>
    <row r="4723" spans="3:6" x14ac:dyDescent="0.25">
      <c r="C4723" s="2"/>
      <c r="F4723" s="2"/>
    </row>
    <row r="4724" spans="3:6" x14ac:dyDescent="0.25">
      <c r="C4724" s="2"/>
      <c r="F4724" s="2"/>
    </row>
    <row r="4725" spans="3:6" x14ac:dyDescent="0.25">
      <c r="C4725" s="2"/>
      <c r="F4725" s="2"/>
    </row>
    <row r="4726" spans="3:6" x14ac:dyDescent="0.25">
      <c r="C4726" s="2"/>
      <c r="F4726" s="2"/>
    </row>
    <row r="4727" spans="3:6" x14ac:dyDescent="0.25">
      <c r="C4727" s="2"/>
      <c r="F4727" s="2"/>
    </row>
    <row r="4728" spans="3:6" x14ac:dyDescent="0.25">
      <c r="C4728" s="2"/>
      <c r="F4728" s="2"/>
    </row>
    <row r="4729" spans="3:6" x14ac:dyDescent="0.25">
      <c r="C4729" s="2"/>
      <c r="F4729" s="2"/>
    </row>
    <row r="4730" spans="3:6" x14ac:dyDescent="0.25">
      <c r="C4730" s="2"/>
      <c r="F4730" s="2"/>
    </row>
    <row r="4731" spans="3:6" x14ac:dyDescent="0.25">
      <c r="C4731" s="2"/>
      <c r="F4731" s="2"/>
    </row>
    <row r="4732" spans="3:6" x14ac:dyDescent="0.25">
      <c r="C4732" s="2"/>
      <c r="F4732" s="2"/>
    </row>
    <row r="4733" spans="3:6" x14ac:dyDescent="0.25">
      <c r="C4733" s="2"/>
      <c r="F4733" s="2"/>
    </row>
    <row r="4734" spans="3:6" x14ac:dyDescent="0.25">
      <c r="C4734" s="2"/>
      <c r="F4734" s="2"/>
    </row>
    <row r="4735" spans="3:6" x14ac:dyDescent="0.25">
      <c r="C4735" s="2"/>
      <c r="F4735" s="2"/>
    </row>
    <row r="4736" spans="3:6" x14ac:dyDescent="0.25">
      <c r="C4736" s="2"/>
      <c r="F4736" s="2"/>
    </row>
    <row r="4737" spans="3:6" x14ac:dyDescent="0.25">
      <c r="C4737" s="2"/>
      <c r="F4737" s="2"/>
    </row>
    <row r="4738" spans="3:6" x14ac:dyDescent="0.25">
      <c r="C4738" s="2"/>
      <c r="F4738" s="2"/>
    </row>
    <row r="4739" spans="3:6" x14ac:dyDescent="0.25">
      <c r="C4739" s="2"/>
      <c r="F4739" s="2"/>
    </row>
    <row r="4740" spans="3:6" x14ac:dyDescent="0.25">
      <c r="C4740" s="2"/>
      <c r="F4740" s="2"/>
    </row>
    <row r="4741" spans="3:6" x14ac:dyDescent="0.25">
      <c r="C4741" s="2"/>
      <c r="F4741" s="2"/>
    </row>
    <row r="4742" spans="3:6" x14ac:dyDescent="0.25">
      <c r="C4742" s="2"/>
      <c r="F4742" s="2"/>
    </row>
    <row r="4743" spans="3:6" x14ac:dyDescent="0.25">
      <c r="C4743" s="2"/>
      <c r="F4743" s="2"/>
    </row>
    <row r="4744" spans="3:6" x14ac:dyDescent="0.25">
      <c r="C4744" s="2"/>
      <c r="F4744" s="2"/>
    </row>
    <row r="4745" spans="3:6" x14ac:dyDescent="0.25">
      <c r="C4745" s="2"/>
      <c r="F4745" s="2"/>
    </row>
    <row r="4746" spans="3:6" x14ac:dyDescent="0.25">
      <c r="C4746" s="2"/>
      <c r="F4746" s="2"/>
    </row>
    <row r="4747" spans="3:6" x14ac:dyDescent="0.25">
      <c r="C4747" s="2"/>
      <c r="F4747" s="2"/>
    </row>
    <row r="4748" spans="3:6" x14ac:dyDescent="0.25">
      <c r="C4748" s="2"/>
      <c r="F4748" s="2"/>
    </row>
    <row r="4749" spans="3:6" x14ac:dyDescent="0.25">
      <c r="C4749" s="2"/>
      <c r="F4749" s="2"/>
    </row>
    <row r="4750" spans="3:6" x14ac:dyDescent="0.25">
      <c r="C4750" s="2"/>
      <c r="F4750" s="2"/>
    </row>
    <row r="4751" spans="3:6" x14ac:dyDescent="0.25">
      <c r="C4751" s="2"/>
      <c r="F4751" s="2"/>
    </row>
    <row r="4752" spans="3:6" x14ac:dyDescent="0.25">
      <c r="C4752" s="2"/>
      <c r="F4752" s="2"/>
    </row>
    <row r="4753" spans="3:6" x14ac:dyDescent="0.25">
      <c r="C4753" s="2"/>
      <c r="F4753" s="2"/>
    </row>
    <row r="4754" spans="3:6" x14ac:dyDescent="0.25">
      <c r="C4754" s="2"/>
      <c r="F4754" s="2"/>
    </row>
    <row r="4755" spans="3:6" x14ac:dyDescent="0.25">
      <c r="C4755" s="2"/>
      <c r="F4755" s="2"/>
    </row>
    <row r="4756" spans="3:6" x14ac:dyDescent="0.25">
      <c r="C4756" s="2"/>
      <c r="F4756" s="2"/>
    </row>
    <row r="4757" spans="3:6" x14ac:dyDescent="0.25">
      <c r="C4757" s="2"/>
      <c r="F4757" s="2"/>
    </row>
    <row r="4758" spans="3:6" x14ac:dyDescent="0.25">
      <c r="C4758" s="2"/>
      <c r="F4758" s="2"/>
    </row>
    <row r="4759" spans="3:6" x14ac:dyDescent="0.25">
      <c r="C4759" s="2"/>
      <c r="F4759" s="2"/>
    </row>
    <row r="4760" spans="3:6" x14ac:dyDescent="0.25">
      <c r="C4760" s="2"/>
      <c r="F4760" s="2"/>
    </row>
    <row r="4761" spans="3:6" x14ac:dyDescent="0.25">
      <c r="C4761" s="2"/>
      <c r="F4761" s="2"/>
    </row>
    <row r="4762" spans="3:6" x14ac:dyDescent="0.25">
      <c r="C4762" s="2"/>
      <c r="F4762" s="2"/>
    </row>
    <row r="4763" spans="3:6" x14ac:dyDescent="0.25">
      <c r="C4763" s="2"/>
      <c r="F4763" s="2"/>
    </row>
    <row r="4764" spans="3:6" x14ac:dyDescent="0.25">
      <c r="C4764" s="2"/>
      <c r="F4764" s="2"/>
    </row>
    <row r="4765" spans="3:6" x14ac:dyDescent="0.25">
      <c r="C4765" s="2"/>
      <c r="F4765" s="2"/>
    </row>
    <row r="4766" spans="3:6" x14ac:dyDescent="0.25">
      <c r="C4766" s="2"/>
      <c r="F4766" s="2"/>
    </row>
    <row r="4767" spans="3:6" x14ac:dyDescent="0.25">
      <c r="C4767" s="2"/>
      <c r="F4767" s="2"/>
    </row>
    <row r="4768" spans="3:6" x14ac:dyDescent="0.25">
      <c r="C4768" s="2"/>
      <c r="F4768" s="2"/>
    </row>
    <row r="4769" spans="3:6" x14ac:dyDescent="0.25">
      <c r="C4769" s="2"/>
      <c r="F4769" s="2"/>
    </row>
    <row r="4770" spans="3:6" x14ac:dyDescent="0.25">
      <c r="C4770" s="2"/>
      <c r="F4770" s="2"/>
    </row>
    <row r="4771" spans="3:6" x14ac:dyDescent="0.25">
      <c r="C4771" s="2"/>
      <c r="F4771" s="2"/>
    </row>
    <row r="4772" spans="3:6" x14ac:dyDescent="0.25">
      <c r="C4772" s="2"/>
      <c r="F4772" s="2"/>
    </row>
    <row r="4773" spans="3:6" x14ac:dyDescent="0.25">
      <c r="C4773" s="2"/>
      <c r="F4773" s="2"/>
    </row>
    <row r="4774" spans="3:6" x14ac:dyDescent="0.25">
      <c r="C4774" s="2"/>
      <c r="F4774" s="2"/>
    </row>
    <row r="4775" spans="3:6" x14ac:dyDescent="0.25">
      <c r="C4775" s="2"/>
      <c r="F4775" s="2"/>
    </row>
    <row r="4776" spans="3:6" x14ac:dyDescent="0.25">
      <c r="C4776" s="2"/>
      <c r="F4776" s="2"/>
    </row>
    <row r="4777" spans="3:6" x14ac:dyDescent="0.25">
      <c r="C4777" s="2"/>
      <c r="F4777" s="2"/>
    </row>
    <row r="4778" spans="3:6" x14ac:dyDescent="0.25">
      <c r="C4778" s="2"/>
      <c r="F4778" s="2"/>
    </row>
    <row r="4779" spans="3:6" x14ac:dyDescent="0.25">
      <c r="C4779" s="2"/>
      <c r="F4779" s="2"/>
    </row>
    <row r="4780" spans="3:6" x14ac:dyDescent="0.25">
      <c r="C4780" s="2"/>
      <c r="F4780" s="2"/>
    </row>
    <row r="4781" spans="3:6" x14ac:dyDescent="0.25">
      <c r="C4781" s="2"/>
      <c r="F4781" s="2"/>
    </row>
    <row r="4782" spans="3:6" x14ac:dyDescent="0.25">
      <c r="C4782" s="2"/>
      <c r="F4782" s="2"/>
    </row>
    <row r="4783" spans="3:6" x14ac:dyDescent="0.25">
      <c r="C4783" s="2"/>
      <c r="F4783" s="2"/>
    </row>
    <row r="4784" spans="3:6" x14ac:dyDescent="0.25">
      <c r="C4784" s="2"/>
      <c r="F4784" s="2"/>
    </row>
    <row r="4785" spans="3:6" x14ac:dyDescent="0.25">
      <c r="C4785" s="2"/>
      <c r="F4785" s="2"/>
    </row>
    <row r="4786" spans="3:6" x14ac:dyDescent="0.25">
      <c r="C4786" s="2"/>
      <c r="F4786" s="2"/>
    </row>
    <row r="4787" spans="3:6" x14ac:dyDescent="0.25">
      <c r="C4787" s="2"/>
      <c r="F4787" s="2"/>
    </row>
    <row r="4788" spans="3:6" x14ac:dyDescent="0.25">
      <c r="C4788" s="2"/>
      <c r="F4788" s="2"/>
    </row>
    <row r="4789" spans="3:6" x14ac:dyDescent="0.25">
      <c r="C4789" s="2"/>
      <c r="F4789" s="2"/>
    </row>
    <row r="4790" spans="3:6" x14ac:dyDescent="0.25">
      <c r="C4790" s="2"/>
      <c r="F4790" s="2"/>
    </row>
    <row r="4791" spans="3:6" x14ac:dyDescent="0.25">
      <c r="C4791" s="2"/>
      <c r="F4791" s="2"/>
    </row>
    <row r="4792" spans="3:6" x14ac:dyDescent="0.25">
      <c r="C4792" s="2"/>
      <c r="F4792" s="2"/>
    </row>
    <row r="4793" spans="3:6" x14ac:dyDescent="0.25">
      <c r="C4793" s="2"/>
      <c r="F4793" s="2"/>
    </row>
    <row r="4794" spans="3:6" x14ac:dyDescent="0.25">
      <c r="C4794" s="2"/>
      <c r="F4794" s="2"/>
    </row>
    <row r="4795" spans="3:6" x14ac:dyDescent="0.25">
      <c r="C4795" s="2"/>
      <c r="F4795" s="2"/>
    </row>
    <row r="4796" spans="3:6" x14ac:dyDescent="0.25">
      <c r="C4796" s="2"/>
      <c r="F4796" s="2"/>
    </row>
    <row r="4797" spans="3:6" x14ac:dyDescent="0.25">
      <c r="C4797" s="2"/>
      <c r="F4797" s="2"/>
    </row>
    <row r="4798" spans="3:6" x14ac:dyDescent="0.25">
      <c r="C4798" s="2"/>
      <c r="F4798" s="2"/>
    </row>
    <row r="4799" spans="3:6" x14ac:dyDescent="0.25">
      <c r="C4799" s="2"/>
      <c r="F4799" s="2"/>
    </row>
    <row r="4800" spans="3:6" x14ac:dyDescent="0.25">
      <c r="C4800" s="2"/>
      <c r="F4800" s="2"/>
    </row>
    <row r="4801" spans="3:6" x14ac:dyDescent="0.25">
      <c r="C4801" s="2"/>
      <c r="F4801" s="2"/>
    </row>
    <row r="4802" spans="3:6" x14ac:dyDescent="0.25">
      <c r="C4802" s="2"/>
      <c r="F4802" s="2"/>
    </row>
    <row r="4803" spans="3:6" x14ac:dyDescent="0.25">
      <c r="C4803" s="2"/>
      <c r="F4803" s="2"/>
    </row>
    <row r="4804" spans="3:6" x14ac:dyDescent="0.25">
      <c r="C4804" s="2"/>
      <c r="F4804" s="2"/>
    </row>
    <row r="4805" spans="3:6" x14ac:dyDescent="0.25">
      <c r="C4805" s="2"/>
      <c r="F4805" s="2"/>
    </row>
    <row r="4806" spans="3:6" x14ac:dyDescent="0.25">
      <c r="C4806" s="2"/>
      <c r="F4806" s="2"/>
    </row>
    <row r="4807" spans="3:6" x14ac:dyDescent="0.25">
      <c r="C4807" s="2"/>
      <c r="F4807" s="2"/>
    </row>
    <row r="4808" spans="3:6" x14ac:dyDescent="0.25">
      <c r="C4808" s="2"/>
      <c r="F4808" s="2"/>
    </row>
    <row r="4809" spans="3:6" x14ac:dyDescent="0.25">
      <c r="C4809" s="2"/>
      <c r="F4809" s="2"/>
    </row>
    <row r="4810" spans="3:6" x14ac:dyDescent="0.25">
      <c r="C4810" s="2"/>
      <c r="F4810" s="2"/>
    </row>
    <row r="4811" spans="3:6" x14ac:dyDescent="0.25">
      <c r="C4811" s="2"/>
      <c r="F4811" s="2"/>
    </row>
    <row r="4812" spans="3:6" x14ac:dyDescent="0.25">
      <c r="C4812" s="2"/>
      <c r="F4812" s="2"/>
    </row>
    <row r="4813" spans="3:6" x14ac:dyDescent="0.25">
      <c r="C4813" s="2"/>
      <c r="F4813" s="2"/>
    </row>
    <row r="4814" spans="3:6" x14ac:dyDescent="0.25">
      <c r="C4814" s="2"/>
      <c r="F4814" s="2"/>
    </row>
    <row r="4815" spans="3:6" x14ac:dyDescent="0.25">
      <c r="C4815" s="2"/>
      <c r="F4815" s="2"/>
    </row>
    <row r="4816" spans="3:6" x14ac:dyDescent="0.25">
      <c r="C4816" s="2"/>
      <c r="F4816" s="2"/>
    </row>
    <row r="4817" spans="3:6" x14ac:dyDescent="0.25">
      <c r="C4817" s="2"/>
      <c r="F4817" s="2"/>
    </row>
    <row r="4818" spans="3:6" x14ac:dyDescent="0.25">
      <c r="C4818" s="2"/>
      <c r="F4818" s="2"/>
    </row>
    <row r="4819" spans="3:6" x14ac:dyDescent="0.25">
      <c r="C4819" s="2"/>
      <c r="F4819" s="2"/>
    </row>
    <row r="4820" spans="3:6" x14ac:dyDescent="0.25">
      <c r="C4820" s="2"/>
      <c r="F4820" s="2"/>
    </row>
    <row r="4821" spans="3:6" x14ac:dyDescent="0.25">
      <c r="C4821" s="2"/>
      <c r="F4821" s="2"/>
    </row>
    <row r="4822" spans="3:6" x14ac:dyDescent="0.25">
      <c r="C4822" s="2"/>
      <c r="F4822" s="2"/>
    </row>
    <row r="4823" spans="3:6" x14ac:dyDescent="0.25">
      <c r="C4823" s="2"/>
      <c r="F4823" s="2"/>
    </row>
    <row r="4824" spans="3:6" x14ac:dyDescent="0.25">
      <c r="C4824" s="2"/>
      <c r="F4824" s="2"/>
    </row>
    <row r="4825" spans="3:6" x14ac:dyDescent="0.25">
      <c r="C4825" s="2"/>
      <c r="F4825" s="2"/>
    </row>
    <row r="4826" spans="3:6" x14ac:dyDescent="0.25">
      <c r="C4826" s="2"/>
      <c r="F4826" s="2"/>
    </row>
    <row r="4827" spans="3:6" x14ac:dyDescent="0.25">
      <c r="C4827" s="2"/>
      <c r="F4827" s="2"/>
    </row>
    <row r="4828" spans="3:6" x14ac:dyDescent="0.25">
      <c r="C4828" s="2"/>
      <c r="F4828" s="2"/>
    </row>
    <row r="4829" spans="3:6" x14ac:dyDescent="0.25">
      <c r="C4829" s="2"/>
      <c r="F4829" s="2"/>
    </row>
    <row r="4830" spans="3:6" x14ac:dyDescent="0.25">
      <c r="C4830" s="2"/>
      <c r="F4830" s="2"/>
    </row>
    <row r="4831" spans="3:6" x14ac:dyDescent="0.25">
      <c r="C4831" s="2"/>
      <c r="F4831" s="2"/>
    </row>
    <row r="4832" spans="3:6" x14ac:dyDescent="0.25">
      <c r="C4832" s="2"/>
      <c r="F4832" s="2"/>
    </row>
    <row r="4833" spans="3:6" x14ac:dyDescent="0.25">
      <c r="C4833" s="2"/>
      <c r="F4833" s="2"/>
    </row>
    <row r="4834" spans="3:6" x14ac:dyDescent="0.25">
      <c r="C4834" s="2"/>
      <c r="F4834" s="2"/>
    </row>
    <row r="4835" spans="3:6" x14ac:dyDescent="0.25">
      <c r="C4835" s="2"/>
      <c r="F4835" s="2"/>
    </row>
    <row r="4836" spans="3:6" x14ac:dyDescent="0.25">
      <c r="C4836" s="2"/>
      <c r="F4836" s="2"/>
    </row>
    <row r="4837" spans="3:6" x14ac:dyDescent="0.25">
      <c r="C4837" s="2"/>
      <c r="F4837" s="2"/>
    </row>
    <row r="4838" spans="3:6" x14ac:dyDescent="0.25">
      <c r="C4838" s="2"/>
      <c r="F4838" s="2"/>
    </row>
    <row r="4839" spans="3:6" x14ac:dyDescent="0.25">
      <c r="C4839" s="2"/>
      <c r="F4839" s="2"/>
    </row>
    <row r="4840" spans="3:6" x14ac:dyDescent="0.25">
      <c r="C4840" s="2"/>
      <c r="F4840" s="2"/>
    </row>
    <row r="4841" spans="3:6" x14ac:dyDescent="0.25">
      <c r="C4841" s="2"/>
      <c r="F4841" s="2"/>
    </row>
    <row r="4842" spans="3:6" x14ac:dyDescent="0.25">
      <c r="C4842" s="2"/>
      <c r="F4842" s="2"/>
    </row>
    <row r="4843" spans="3:6" x14ac:dyDescent="0.25">
      <c r="C4843" s="2"/>
      <c r="F4843" s="2"/>
    </row>
    <row r="4844" spans="3:6" x14ac:dyDescent="0.25">
      <c r="C4844" s="2"/>
      <c r="F4844" s="2"/>
    </row>
    <row r="4845" spans="3:6" x14ac:dyDescent="0.25">
      <c r="C4845" s="2"/>
      <c r="F4845" s="2"/>
    </row>
    <row r="4846" spans="3:6" x14ac:dyDescent="0.25">
      <c r="C4846" s="2"/>
      <c r="F4846" s="2"/>
    </row>
    <row r="4847" spans="3:6" x14ac:dyDescent="0.25">
      <c r="C4847" s="2"/>
      <c r="F4847" s="2"/>
    </row>
    <row r="4848" spans="3:6" x14ac:dyDescent="0.25">
      <c r="C4848" s="2"/>
      <c r="F4848" s="2"/>
    </row>
    <row r="4849" spans="3:6" x14ac:dyDescent="0.25">
      <c r="C4849" s="2"/>
      <c r="F4849" s="2"/>
    </row>
    <row r="4850" spans="3:6" x14ac:dyDescent="0.25">
      <c r="C4850" s="2"/>
      <c r="F4850" s="2"/>
    </row>
    <row r="4851" spans="3:6" x14ac:dyDescent="0.25">
      <c r="C4851" s="2"/>
      <c r="F4851" s="2"/>
    </row>
    <row r="4852" spans="3:6" x14ac:dyDescent="0.25">
      <c r="C4852" s="2"/>
      <c r="F4852" s="2"/>
    </row>
    <row r="4853" spans="3:6" x14ac:dyDescent="0.25">
      <c r="C4853" s="2"/>
      <c r="F4853" s="2"/>
    </row>
    <row r="4854" spans="3:6" x14ac:dyDescent="0.25">
      <c r="C4854" s="2"/>
      <c r="F4854" s="2"/>
    </row>
    <row r="4855" spans="3:6" x14ac:dyDescent="0.25">
      <c r="C4855" s="2"/>
      <c r="F4855" s="2"/>
    </row>
    <row r="4856" spans="3:6" x14ac:dyDescent="0.25">
      <c r="C4856" s="2"/>
      <c r="F4856" s="2"/>
    </row>
    <row r="4857" spans="3:6" x14ac:dyDescent="0.25">
      <c r="C4857" s="2"/>
      <c r="F4857" s="2"/>
    </row>
    <row r="4858" spans="3:6" x14ac:dyDescent="0.25">
      <c r="C4858" s="2"/>
      <c r="F4858" s="2"/>
    </row>
    <row r="4859" spans="3:6" x14ac:dyDescent="0.25">
      <c r="C4859" s="2"/>
      <c r="F4859" s="2"/>
    </row>
    <row r="4860" spans="3:6" x14ac:dyDescent="0.25">
      <c r="C4860" s="2"/>
      <c r="F4860" s="2"/>
    </row>
    <row r="4861" spans="3:6" x14ac:dyDescent="0.25">
      <c r="C4861" s="2"/>
      <c r="F4861" s="2"/>
    </row>
    <row r="4862" spans="3:6" x14ac:dyDescent="0.25">
      <c r="C4862" s="2"/>
      <c r="F4862" s="2"/>
    </row>
    <row r="4863" spans="3:6" x14ac:dyDescent="0.25">
      <c r="C4863" s="2"/>
      <c r="F4863" s="2"/>
    </row>
    <row r="4864" spans="3:6" x14ac:dyDescent="0.25">
      <c r="C4864" s="2"/>
      <c r="F4864" s="2"/>
    </row>
    <row r="4865" spans="3:6" x14ac:dyDescent="0.25">
      <c r="C4865" s="2"/>
      <c r="F4865" s="2"/>
    </row>
    <row r="4866" spans="3:6" x14ac:dyDescent="0.25">
      <c r="C4866" s="2"/>
      <c r="F4866" s="2"/>
    </row>
    <row r="4867" spans="3:6" x14ac:dyDescent="0.25">
      <c r="C4867" s="2"/>
      <c r="F4867" s="2"/>
    </row>
    <row r="4868" spans="3:6" x14ac:dyDescent="0.25">
      <c r="C4868" s="2"/>
      <c r="F4868" s="2"/>
    </row>
    <row r="4869" spans="3:6" x14ac:dyDescent="0.25">
      <c r="C4869" s="2"/>
      <c r="F4869" s="2"/>
    </row>
    <row r="4870" spans="3:6" x14ac:dyDescent="0.25">
      <c r="C4870" s="2"/>
      <c r="F4870" s="2"/>
    </row>
    <row r="4871" spans="3:6" x14ac:dyDescent="0.25">
      <c r="C4871" s="2"/>
      <c r="F4871" s="2"/>
    </row>
    <row r="4872" spans="3:6" x14ac:dyDescent="0.25">
      <c r="C4872" s="2"/>
      <c r="F4872" s="2"/>
    </row>
    <row r="4873" spans="3:6" x14ac:dyDescent="0.25">
      <c r="C4873" s="2"/>
      <c r="F4873" s="2"/>
    </row>
    <row r="4874" spans="3:6" x14ac:dyDescent="0.25">
      <c r="C4874" s="2"/>
      <c r="F4874" s="2"/>
    </row>
    <row r="4875" spans="3:6" x14ac:dyDescent="0.25">
      <c r="C4875" s="2"/>
      <c r="F4875" s="2"/>
    </row>
    <row r="4876" spans="3:6" x14ac:dyDescent="0.25">
      <c r="C4876" s="2"/>
      <c r="F4876" s="2"/>
    </row>
    <row r="4877" spans="3:6" x14ac:dyDescent="0.25">
      <c r="C4877" s="2"/>
      <c r="F4877" s="2"/>
    </row>
    <row r="4878" spans="3:6" x14ac:dyDescent="0.25">
      <c r="C4878" s="2"/>
      <c r="F4878" s="2"/>
    </row>
    <row r="4879" spans="3:6" x14ac:dyDescent="0.25">
      <c r="C4879" s="2"/>
      <c r="F4879" s="2"/>
    </row>
    <row r="4880" spans="3:6" x14ac:dyDescent="0.25">
      <c r="C4880" s="2"/>
      <c r="F4880" s="2"/>
    </row>
    <row r="4881" spans="3:6" x14ac:dyDescent="0.25">
      <c r="C4881" s="2"/>
      <c r="F4881" s="2"/>
    </row>
    <row r="4882" spans="3:6" x14ac:dyDescent="0.25">
      <c r="C4882" s="2"/>
      <c r="F4882" s="2"/>
    </row>
    <row r="4883" spans="3:6" x14ac:dyDescent="0.25">
      <c r="C4883" s="2"/>
      <c r="F4883" s="2"/>
    </row>
    <row r="4884" spans="3:6" x14ac:dyDescent="0.25">
      <c r="C4884" s="2"/>
      <c r="F4884" s="2"/>
    </row>
    <row r="4885" spans="3:6" x14ac:dyDescent="0.25">
      <c r="C4885" s="2"/>
      <c r="F4885" s="2"/>
    </row>
    <row r="4886" spans="3:6" x14ac:dyDescent="0.25">
      <c r="C4886" s="2"/>
      <c r="F4886" s="2"/>
    </row>
    <row r="4887" spans="3:6" x14ac:dyDescent="0.25">
      <c r="C4887" s="2"/>
      <c r="F4887" s="2"/>
    </row>
    <row r="4888" spans="3:6" x14ac:dyDescent="0.25">
      <c r="C4888" s="2"/>
      <c r="F4888" s="2"/>
    </row>
    <row r="4889" spans="3:6" x14ac:dyDescent="0.25">
      <c r="C4889" s="2"/>
      <c r="F4889" s="2"/>
    </row>
    <row r="4890" spans="3:6" x14ac:dyDescent="0.25">
      <c r="C4890" s="2"/>
      <c r="F4890" s="2"/>
    </row>
    <row r="4891" spans="3:6" x14ac:dyDescent="0.25">
      <c r="C4891" s="2"/>
      <c r="F4891" s="2"/>
    </row>
    <row r="4892" spans="3:6" x14ac:dyDescent="0.25">
      <c r="C4892" s="2"/>
      <c r="F4892" s="2"/>
    </row>
    <row r="4893" spans="3:6" x14ac:dyDescent="0.25">
      <c r="C4893" s="2"/>
      <c r="F4893" s="2"/>
    </row>
    <row r="4894" spans="3:6" x14ac:dyDescent="0.25">
      <c r="C4894" s="2"/>
      <c r="F4894" s="2"/>
    </row>
    <row r="4895" spans="3:6" x14ac:dyDescent="0.25">
      <c r="C4895" s="2"/>
      <c r="F4895" s="2"/>
    </row>
    <row r="4896" spans="3:6" x14ac:dyDescent="0.25">
      <c r="C4896" s="2"/>
      <c r="F4896" s="2"/>
    </row>
    <row r="4897" spans="3:6" x14ac:dyDescent="0.25">
      <c r="C4897" s="2"/>
      <c r="F4897" s="2"/>
    </row>
    <row r="4898" spans="3:6" x14ac:dyDescent="0.25">
      <c r="C4898" s="2"/>
      <c r="F4898" s="2"/>
    </row>
    <row r="4899" spans="3:6" x14ac:dyDescent="0.25">
      <c r="C4899" s="2"/>
      <c r="F4899" s="2"/>
    </row>
    <row r="4900" spans="3:6" x14ac:dyDescent="0.25">
      <c r="C4900" s="2"/>
      <c r="F4900" s="2"/>
    </row>
    <row r="4901" spans="3:6" x14ac:dyDescent="0.25">
      <c r="C4901" s="2"/>
      <c r="F4901" s="2"/>
    </row>
    <row r="4902" spans="3:6" x14ac:dyDescent="0.25">
      <c r="C4902" s="2"/>
      <c r="F4902" s="2"/>
    </row>
    <row r="4903" spans="3:6" x14ac:dyDescent="0.25">
      <c r="C4903" s="2"/>
      <c r="F4903" s="2"/>
    </row>
    <row r="4904" spans="3:6" x14ac:dyDescent="0.25">
      <c r="C4904" s="2"/>
      <c r="F4904" s="2"/>
    </row>
    <row r="4905" spans="3:6" x14ac:dyDescent="0.25">
      <c r="C4905" s="2"/>
      <c r="F4905" s="2"/>
    </row>
    <row r="4906" spans="3:6" x14ac:dyDescent="0.25">
      <c r="C4906" s="2"/>
      <c r="F4906" s="2"/>
    </row>
    <row r="4907" spans="3:6" x14ac:dyDescent="0.25">
      <c r="C4907" s="2"/>
      <c r="F4907" s="2"/>
    </row>
    <row r="4908" spans="3:6" x14ac:dyDescent="0.25">
      <c r="C4908" s="2"/>
      <c r="F4908" s="2"/>
    </row>
    <row r="4909" spans="3:6" x14ac:dyDescent="0.25">
      <c r="C4909" s="2"/>
      <c r="F4909" s="2"/>
    </row>
    <row r="4910" spans="3:6" x14ac:dyDescent="0.25">
      <c r="C4910" s="2"/>
      <c r="F4910" s="2"/>
    </row>
    <row r="4911" spans="3:6" x14ac:dyDescent="0.25">
      <c r="C4911" s="2"/>
      <c r="F4911" s="2"/>
    </row>
    <row r="4912" spans="3:6" x14ac:dyDescent="0.25">
      <c r="C4912" s="2"/>
      <c r="F4912" s="2"/>
    </row>
    <row r="4913" spans="3:6" x14ac:dyDescent="0.25">
      <c r="C4913" s="2"/>
      <c r="F4913" s="2"/>
    </row>
    <row r="4914" spans="3:6" x14ac:dyDescent="0.25">
      <c r="C4914" s="2"/>
      <c r="F4914" s="2"/>
    </row>
    <row r="4915" spans="3:6" x14ac:dyDescent="0.25">
      <c r="C4915" s="2"/>
      <c r="F4915" s="2"/>
    </row>
    <row r="4916" spans="3:6" x14ac:dyDescent="0.25">
      <c r="C4916" s="2"/>
      <c r="F4916" s="2"/>
    </row>
    <row r="4917" spans="3:6" x14ac:dyDescent="0.25">
      <c r="C4917" s="2"/>
      <c r="F4917" s="2"/>
    </row>
    <row r="4918" spans="3:6" x14ac:dyDescent="0.25">
      <c r="C4918" s="2"/>
      <c r="F4918" s="2"/>
    </row>
    <row r="4919" spans="3:6" x14ac:dyDescent="0.25">
      <c r="C4919" s="2"/>
      <c r="F4919" s="2"/>
    </row>
    <row r="4920" spans="3:6" x14ac:dyDescent="0.25">
      <c r="C4920" s="2"/>
      <c r="F4920" s="2"/>
    </row>
    <row r="4921" spans="3:6" x14ac:dyDescent="0.25">
      <c r="C4921" s="2"/>
      <c r="F4921" s="2"/>
    </row>
    <row r="4922" spans="3:6" x14ac:dyDescent="0.25">
      <c r="C4922" s="2"/>
      <c r="F4922" s="2"/>
    </row>
    <row r="4923" spans="3:6" x14ac:dyDescent="0.25">
      <c r="C4923" s="2"/>
      <c r="F4923" s="2"/>
    </row>
    <row r="4924" spans="3:6" x14ac:dyDescent="0.25">
      <c r="C4924" s="2"/>
      <c r="F4924" s="2"/>
    </row>
    <row r="4925" spans="3:6" x14ac:dyDescent="0.25">
      <c r="C4925" s="2"/>
      <c r="F4925" s="2"/>
    </row>
    <row r="4926" spans="3:6" x14ac:dyDescent="0.25">
      <c r="C4926" s="2"/>
      <c r="F4926" s="2"/>
    </row>
    <row r="4927" spans="3:6" x14ac:dyDescent="0.25">
      <c r="C4927" s="2"/>
      <c r="F4927" s="2"/>
    </row>
    <row r="4928" spans="3:6" x14ac:dyDescent="0.25">
      <c r="C4928" s="2"/>
      <c r="F4928" s="2"/>
    </row>
    <row r="4929" spans="3:6" x14ac:dyDescent="0.25">
      <c r="C4929" s="2"/>
      <c r="F4929" s="2"/>
    </row>
    <row r="4930" spans="3:6" x14ac:dyDescent="0.25">
      <c r="C4930" s="2"/>
      <c r="F4930" s="2"/>
    </row>
    <row r="4931" spans="3:6" x14ac:dyDescent="0.25">
      <c r="C4931" s="2"/>
      <c r="F4931" s="2"/>
    </row>
    <row r="4932" spans="3:6" x14ac:dyDescent="0.25">
      <c r="C4932" s="2"/>
      <c r="F4932" s="2"/>
    </row>
    <row r="4933" spans="3:6" x14ac:dyDescent="0.25">
      <c r="C4933" s="2"/>
      <c r="F4933" s="2"/>
    </row>
    <row r="4934" spans="3:6" x14ac:dyDescent="0.25">
      <c r="C4934" s="2"/>
      <c r="F4934" s="2"/>
    </row>
    <row r="4935" spans="3:6" x14ac:dyDescent="0.25">
      <c r="C4935" s="2"/>
      <c r="F4935" s="2"/>
    </row>
    <row r="4936" spans="3:6" x14ac:dyDescent="0.25">
      <c r="C4936" s="2"/>
      <c r="F4936" s="2"/>
    </row>
    <row r="4937" spans="3:6" x14ac:dyDescent="0.25">
      <c r="C4937" s="2"/>
      <c r="F4937" s="2"/>
    </row>
    <row r="4938" spans="3:6" x14ac:dyDescent="0.25">
      <c r="C4938" s="2"/>
      <c r="F4938" s="2"/>
    </row>
    <row r="4939" spans="3:6" x14ac:dyDescent="0.25">
      <c r="C4939" s="2"/>
      <c r="F4939" s="2"/>
    </row>
    <row r="4940" spans="3:6" x14ac:dyDescent="0.25">
      <c r="C4940" s="2"/>
      <c r="F4940" s="2"/>
    </row>
    <row r="4941" spans="3:6" x14ac:dyDescent="0.25">
      <c r="C4941" s="2"/>
      <c r="F4941" s="2"/>
    </row>
    <row r="4942" spans="3:6" x14ac:dyDescent="0.25">
      <c r="C4942" s="2"/>
      <c r="F4942" s="2"/>
    </row>
    <row r="4943" spans="3:6" x14ac:dyDescent="0.25">
      <c r="C4943" s="2"/>
      <c r="F4943" s="2"/>
    </row>
    <row r="4944" spans="3:6" x14ac:dyDescent="0.25">
      <c r="C4944" s="2"/>
      <c r="F4944" s="2"/>
    </row>
    <row r="4945" spans="3:6" x14ac:dyDescent="0.25">
      <c r="C4945" s="2"/>
      <c r="F4945" s="2"/>
    </row>
    <row r="4946" spans="3:6" x14ac:dyDescent="0.25">
      <c r="C4946" s="2"/>
      <c r="F4946" s="2"/>
    </row>
    <row r="4947" spans="3:6" x14ac:dyDescent="0.25">
      <c r="C4947" s="2"/>
      <c r="F4947" s="2"/>
    </row>
    <row r="4948" spans="3:6" x14ac:dyDescent="0.25">
      <c r="C4948" s="2"/>
      <c r="F4948" s="2"/>
    </row>
    <row r="4949" spans="3:6" x14ac:dyDescent="0.25">
      <c r="C4949" s="2"/>
      <c r="F4949" s="2"/>
    </row>
    <row r="4950" spans="3:6" x14ac:dyDescent="0.25">
      <c r="C4950" s="2"/>
      <c r="F4950" s="2"/>
    </row>
    <row r="4951" spans="3:6" x14ac:dyDescent="0.25">
      <c r="C4951" s="2"/>
      <c r="F4951" s="2"/>
    </row>
    <row r="4952" spans="3:6" x14ac:dyDescent="0.25">
      <c r="C4952" s="2"/>
      <c r="F4952" s="2"/>
    </row>
    <row r="4953" spans="3:6" x14ac:dyDescent="0.25">
      <c r="C4953" s="2"/>
      <c r="F4953" s="2"/>
    </row>
    <row r="4954" spans="3:6" x14ac:dyDescent="0.25">
      <c r="C4954" s="2"/>
      <c r="F4954" s="2"/>
    </row>
    <row r="4955" spans="3:6" x14ac:dyDescent="0.25">
      <c r="C4955" s="2"/>
      <c r="F4955" s="2"/>
    </row>
    <row r="4956" spans="3:6" x14ac:dyDescent="0.25">
      <c r="C4956" s="2"/>
      <c r="F4956" s="2"/>
    </row>
    <row r="4957" spans="3:6" x14ac:dyDescent="0.25">
      <c r="C4957" s="2"/>
      <c r="F4957" s="2"/>
    </row>
    <row r="4958" spans="3:6" x14ac:dyDescent="0.25">
      <c r="C4958" s="2"/>
      <c r="F4958" s="2"/>
    </row>
    <row r="4959" spans="3:6" x14ac:dyDescent="0.25">
      <c r="C4959" s="2"/>
      <c r="F4959" s="2"/>
    </row>
    <row r="4960" spans="3:6" x14ac:dyDescent="0.25">
      <c r="C4960" s="2"/>
      <c r="F4960" s="2"/>
    </row>
    <row r="4961" spans="3:6" x14ac:dyDescent="0.25">
      <c r="C4961" s="2"/>
      <c r="F4961" s="2"/>
    </row>
    <row r="4962" spans="3:6" x14ac:dyDescent="0.25">
      <c r="C4962" s="2"/>
      <c r="F4962" s="2"/>
    </row>
    <row r="4963" spans="3:6" x14ac:dyDescent="0.25">
      <c r="C4963" s="2"/>
      <c r="F4963" s="2"/>
    </row>
    <row r="4964" spans="3:6" x14ac:dyDescent="0.25">
      <c r="C4964" s="2"/>
      <c r="F4964" s="2"/>
    </row>
    <row r="4965" spans="3:6" x14ac:dyDescent="0.25">
      <c r="C4965" s="2"/>
      <c r="F4965" s="2"/>
    </row>
    <row r="4966" spans="3:6" x14ac:dyDescent="0.25">
      <c r="C4966" s="2"/>
      <c r="F4966" s="2"/>
    </row>
    <row r="4967" spans="3:6" x14ac:dyDescent="0.25">
      <c r="C4967" s="2"/>
      <c r="F4967" s="2"/>
    </row>
    <row r="4968" spans="3:6" x14ac:dyDescent="0.25">
      <c r="C4968" s="2"/>
      <c r="F4968" s="2"/>
    </row>
    <row r="4969" spans="3:6" x14ac:dyDescent="0.25">
      <c r="C4969" s="2"/>
      <c r="F4969" s="2"/>
    </row>
    <row r="4970" spans="3:6" x14ac:dyDescent="0.25">
      <c r="C4970" s="2"/>
      <c r="F4970" s="2"/>
    </row>
    <row r="4971" spans="3:6" x14ac:dyDescent="0.25">
      <c r="C4971" s="2"/>
      <c r="F4971" s="2"/>
    </row>
    <row r="4972" spans="3:6" x14ac:dyDescent="0.25">
      <c r="C4972" s="2"/>
      <c r="F4972" s="2"/>
    </row>
    <row r="4973" spans="3:6" x14ac:dyDescent="0.25">
      <c r="C4973" s="2"/>
      <c r="F4973" s="2"/>
    </row>
    <row r="4974" spans="3:6" x14ac:dyDescent="0.25">
      <c r="C4974" s="2"/>
      <c r="F4974" s="2"/>
    </row>
    <row r="4975" spans="3:6" x14ac:dyDescent="0.25">
      <c r="C4975" s="2"/>
      <c r="F4975" s="2"/>
    </row>
    <row r="4976" spans="3:6" x14ac:dyDescent="0.25">
      <c r="C4976" s="2"/>
      <c r="F4976" s="2"/>
    </row>
    <row r="4977" spans="3:6" x14ac:dyDescent="0.25">
      <c r="C4977" s="2"/>
      <c r="F4977" s="2"/>
    </row>
    <row r="4978" spans="3:6" x14ac:dyDescent="0.25">
      <c r="C4978" s="2"/>
      <c r="F4978" s="2"/>
    </row>
    <row r="4979" spans="3:6" x14ac:dyDescent="0.25">
      <c r="C4979" s="2"/>
      <c r="F4979" s="2"/>
    </row>
    <row r="4980" spans="3:6" x14ac:dyDescent="0.25">
      <c r="C4980" s="2"/>
      <c r="F4980" s="2"/>
    </row>
    <row r="4981" spans="3:6" x14ac:dyDescent="0.25">
      <c r="C4981" s="2"/>
      <c r="F4981" s="2"/>
    </row>
    <row r="4982" spans="3:6" x14ac:dyDescent="0.25">
      <c r="C4982" s="2"/>
      <c r="F4982" s="2"/>
    </row>
    <row r="4983" spans="3:6" x14ac:dyDescent="0.25">
      <c r="C4983" s="2"/>
      <c r="F4983" s="2"/>
    </row>
    <row r="4984" spans="3:6" x14ac:dyDescent="0.25">
      <c r="C4984" s="2"/>
      <c r="F4984" s="2"/>
    </row>
    <row r="4985" spans="3:6" x14ac:dyDescent="0.25">
      <c r="C4985" s="2"/>
      <c r="F4985" s="2"/>
    </row>
    <row r="4986" spans="3:6" x14ac:dyDescent="0.25">
      <c r="C4986" s="2"/>
      <c r="F4986" s="2"/>
    </row>
    <row r="4987" spans="3:6" x14ac:dyDescent="0.25">
      <c r="C4987" s="2"/>
      <c r="F4987" s="2"/>
    </row>
    <row r="4988" spans="3:6" x14ac:dyDescent="0.25">
      <c r="C4988" s="2"/>
      <c r="F4988" s="2"/>
    </row>
    <row r="4989" spans="3:6" x14ac:dyDescent="0.25">
      <c r="C4989" s="2"/>
      <c r="F4989" s="2"/>
    </row>
    <row r="4990" spans="3:6" x14ac:dyDescent="0.25">
      <c r="C4990" s="2"/>
      <c r="F4990" s="2"/>
    </row>
    <row r="4991" spans="3:6" x14ac:dyDescent="0.25">
      <c r="C4991" s="2"/>
      <c r="F4991" s="2"/>
    </row>
    <row r="4992" spans="3:6" x14ac:dyDescent="0.25">
      <c r="C4992" s="2"/>
      <c r="F4992" s="2"/>
    </row>
    <row r="4993" spans="3:6" x14ac:dyDescent="0.25">
      <c r="C4993" s="2"/>
      <c r="F4993" s="2"/>
    </row>
    <row r="4994" spans="3:6" x14ac:dyDescent="0.25">
      <c r="C4994" s="2"/>
      <c r="F4994" s="2"/>
    </row>
    <row r="4995" spans="3:6" x14ac:dyDescent="0.25">
      <c r="C4995" s="2"/>
      <c r="F4995" s="2"/>
    </row>
    <row r="4996" spans="3:6" x14ac:dyDescent="0.25">
      <c r="C4996" s="2"/>
      <c r="F4996" s="2"/>
    </row>
    <row r="4997" spans="3:6" x14ac:dyDescent="0.25">
      <c r="C4997" s="2"/>
      <c r="F4997" s="2"/>
    </row>
    <row r="4998" spans="3:6" x14ac:dyDescent="0.25">
      <c r="C4998" s="2"/>
      <c r="F4998" s="2"/>
    </row>
    <row r="4999" spans="3:6" x14ac:dyDescent="0.25">
      <c r="C4999" s="2"/>
      <c r="F4999" s="2"/>
    </row>
    <row r="5000" spans="3:6" x14ac:dyDescent="0.25">
      <c r="C5000" s="2"/>
      <c r="F5000" s="2"/>
    </row>
    <row r="5001" spans="3:6" x14ac:dyDescent="0.25">
      <c r="C5001" s="2"/>
      <c r="F5001" s="2"/>
    </row>
    <row r="5002" spans="3:6" x14ac:dyDescent="0.25">
      <c r="C5002" s="2"/>
      <c r="F5002" s="2"/>
    </row>
    <row r="5003" spans="3:6" x14ac:dyDescent="0.25">
      <c r="C5003" s="2"/>
      <c r="F5003" s="2"/>
    </row>
    <row r="5004" spans="3:6" x14ac:dyDescent="0.25">
      <c r="C5004" s="2"/>
      <c r="F5004" s="2"/>
    </row>
    <row r="5005" spans="3:6" x14ac:dyDescent="0.25">
      <c r="C5005" s="2"/>
      <c r="F5005" s="2"/>
    </row>
    <row r="5006" spans="3:6" x14ac:dyDescent="0.25">
      <c r="C5006" s="2"/>
      <c r="F5006" s="2"/>
    </row>
    <row r="5007" spans="3:6" x14ac:dyDescent="0.25">
      <c r="C5007" s="2"/>
      <c r="F5007" s="2"/>
    </row>
    <row r="5008" spans="3:6" x14ac:dyDescent="0.25">
      <c r="C5008" s="2"/>
      <c r="F5008" s="2"/>
    </row>
    <row r="5009" spans="3:6" x14ac:dyDescent="0.25">
      <c r="C5009" s="2"/>
      <c r="F5009" s="2"/>
    </row>
    <row r="5010" spans="3:6" x14ac:dyDescent="0.25">
      <c r="C5010" s="2"/>
      <c r="F5010" s="2"/>
    </row>
    <row r="5011" spans="3:6" x14ac:dyDescent="0.25">
      <c r="C5011" s="2"/>
      <c r="F5011" s="2"/>
    </row>
    <row r="5012" spans="3:6" x14ac:dyDescent="0.25">
      <c r="C5012" s="2"/>
      <c r="F5012" s="2"/>
    </row>
    <row r="5013" spans="3:6" x14ac:dyDescent="0.25">
      <c r="C5013" s="2"/>
      <c r="F5013" s="2"/>
    </row>
    <row r="5014" spans="3:6" x14ac:dyDescent="0.25">
      <c r="C5014" s="2"/>
      <c r="F5014" s="2"/>
    </row>
    <row r="5015" spans="3:6" x14ac:dyDescent="0.25">
      <c r="C5015" s="2"/>
      <c r="F5015" s="2"/>
    </row>
    <row r="5016" spans="3:6" x14ac:dyDescent="0.25">
      <c r="C5016" s="2"/>
      <c r="F5016" s="2"/>
    </row>
    <row r="5017" spans="3:6" x14ac:dyDescent="0.25">
      <c r="C5017" s="2"/>
      <c r="F5017" s="2"/>
    </row>
    <row r="5018" spans="3:6" x14ac:dyDescent="0.25">
      <c r="C5018" s="2"/>
      <c r="F5018" s="2"/>
    </row>
    <row r="5019" spans="3:6" x14ac:dyDescent="0.25">
      <c r="C5019" s="2"/>
      <c r="F5019" s="2"/>
    </row>
    <row r="5020" spans="3:6" x14ac:dyDescent="0.25">
      <c r="C5020" s="2"/>
      <c r="F5020" s="2"/>
    </row>
    <row r="5021" spans="3:6" x14ac:dyDescent="0.25">
      <c r="C5021" s="2"/>
      <c r="F5021" s="2"/>
    </row>
    <row r="5022" spans="3:6" x14ac:dyDescent="0.25">
      <c r="C5022" s="2"/>
      <c r="F5022" s="2"/>
    </row>
    <row r="5023" spans="3:6" x14ac:dyDescent="0.25">
      <c r="C5023" s="2"/>
      <c r="F5023" s="2"/>
    </row>
    <row r="5024" spans="3:6" x14ac:dyDescent="0.25">
      <c r="C5024" s="2"/>
      <c r="F5024" s="2"/>
    </row>
    <row r="5025" spans="3:6" x14ac:dyDescent="0.25">
      <c r="C5025" s="2"/>
      <c r="F5025" s="2"/>
    </row>
    <row r="5026" spans="3:6" x14ac:dyDescent="0.25">
      <c r="C5026" s="2"/>
      <c r="F5026" s="2"/>
    </row>
    <row r="5027" spans="3:6" x14ac:dyDescent="0.25">
      <c r="C5027" s="2"/>
      <c r="F5027" s="2"/>
    </row>
    <row r="5028" spans="3:6" x14ac:dyDescent="0.25">
      <c r="C5028" s="2"/>
      <c r="F5028" s="2"/>
    </row>
    <row r="5029" spans="3:6" x14ac:dyDescent="0.25">
      <c r="C5029" s="2"/>
      <c r="F5029" s="2"/>
    </row>
    <row r="5030" spans="3:6" x14ac:dyDescent="0.25">
      <c r="C5030" s="2"/>
      <c r="F5030" s="2"/>
    </row>
    <row r="5031" spans="3:6" x14ac:dyDescent="0.25">
      <c r="C5031" s="2"/>
      <c r="F5031" s="2"/>
    </row>
    <row r="5032" spans="3:6" x14ac:dyDescent="0.25">
      <c r="C5032" s="2"/>
      <c r="F5032" s="2"/>
    </row>
    <row r="5033" spans="3:6" x14ac:dyDescent="0.25">
      <c r="C5033" s="2"/>
      <c r="F5033" s="2"/>
    </row>
    <row r="5034" spans="3:6" x14ac:dyDescent="0.25">
      <c r="C5034" s="2"/>
      <c r="F5034" s="2"/>
    </row>
    <row r="5035" spans="3:6" x14ac:dyDescent="0.25">
      <c r="C5035" s="2"/>
      <c r="F5035" s="2"/>
    </row>
    <row r="5036" spans="3:6" x14ac:dyDescent="0.25">
      <c r="C5036" s="2"/>
      <c r="F5036" s="2"/>
    </row>
    <row r="5037" spans="3:6" x14ac:dyDescent="0.25">
      <c r="C5037" s="2"/>
      <c r="F5037" s="2"/>
    </row>
    <row r="5038" spans="3:6" x14ac:dyDescent="0.25">
      <c r="C5038" s="2"/>
      <c r="F5038" s="2"/>
    </row>
    <row r="5039" spans="3:6" x14ac:dyDescent="0.25">
      <c r="C5039" s="2"/>
      <c r="F5039" s="2"/>
    </row>
    <row r="5040" spans="3:6" x14ac:dyDescent="0.25">
      <c r="C5040" s="2"/>
      <c r="F5040" s="2"/>
    </row>
    <row r="5041" spans="3:6" x14ac:dyDescent="0.25">
      <c r="C5041" s="2"/>
      <c r="F5041" s="2"/>
    </row>
    <row r="5042" spans="3:6" x14ac:dyDescent="0.25">
      <c r="C5042" s="2"/>
      <c r="F5042" s="2"/>
    </row>
    <row r="5043" spans="3:6" x14ac:dyDescent="0.25">
      <c r="C5043" s="2"/>
      <c r="F5043" s="2"/>
    </row>
    <row r="5044" spans="3:6" x14ac:dyDescent="0.25">
      <c r="C5044" s="2"/>
      <c r="F5044" s="2"/>
    </row>
    <row r="5045" spans="3:6" x14ac:dyDescent="0.25">
      <c r="C5045" s="2"/>
      <c r="F5045" s="2"/>
    </row>
    <row r="5046" spans="3:6" x14ac:dyDescent="0.25">
      <c r="C5046" s="2"/>
      <c r="F5046" s="2"/>
    </row>
    <row r="5047" spans="3:6" x14ac:dyDescent="0.25">
      <c r="C5047" s="2"/>
      <c r="F5047" s="2"/>
    </row>
    <row r="5048" spans="3:6" x14ac:dyDescent="0.25">
      <c r="C5048" s="2"/>
      <c r="F5048" s="2"/>
    </row>
    <row r="5049" spans="3:6" x14ac:dyDescent="0.25">
      <c r="C5049" s="2"/>
      <c r="F5049" s="2"/>
    </row>
    <row r="5050" spans="3:6" x14ac:dyDescent="0.25">
      <c r="C5050" s="2"/>
      <c r="F5050" s="2"/>
    </row>
    <row r="5051" spans="3:6" x14ac:dyDescent="0.25">
      <c r="C5051" s="2"/>
      <c r="F5051" s="2"/>
    </row>
    <row r="5052" spans="3:6" x14ac:dyDescent="0.25">
      <c r="C5052" s="2"/>
      <c r="F5052" s="2"/>
    </row>
    <row r="5053" spans="3:6" x14ac:dyDescent="0.25">
      <c r="C5053" s="2"/>
      <c r="F5053" s="2"/>
    </row>
    <row r="5054" spans="3:6" x14ac:dyDescent="0.25">
      <c r="C5054" s="2"/>
      <c r="F5054" s="2"/>
    </row>
    <row r="5055" spans="3:6" x14ac:dyDescent="0.25">
      <c r="C5055" s="2"/>
      <c r="F5055" s="2"/>
    </row>
    <row r="5056" spans="3:6" x14ac:dyDescent="0.25">
      <c r="C5056" s="2"/>
      <c r="F5056" s="2"/>
    </row>
    <row r="5057" spans="3:6" x14ac:dyDescent="0.25">
      <c r="C5057" s="2"/>
      <c r="F5057" s="2"/>
    </row>
    <row r="5058" spans="3:6" x14ac:dyDescent="0.25">
      <c r="C5058" s="2"/>
      <c r="F5058" s="2"/>
    </row>
    <row r="5059" spans="3:6" x14ac:dyDescent="0.25">
      <c r="C5059" s="2"/>
      <c r="F5059" s="2"/>
    </row>
    <row r="5060" spans="3:6" x14ac:dyDescent="0.25">
      <c r="C5060" s="2"/>
      <c r="F5060" s="2"/>
    </row>
    <row r="5061" spans="3:6" x14ac:dyDescent="0.25">
      <c r="C5061" s="2"/>
      <c r="F5061" s="2"/>
    </row>
    <row r="5062" spans="3:6" x14ac:dyDescent="0.25">
      <c r="C5062" s="2"/>
      <c r="F5062" s="2"/>
    </row>
    <row r="5063" spans="3:6" x14ac:dyDescent="0.25">
      <c r="C5063" s="2"/>
      <c r="F5063" s="2"/>
    </row>
    <row r="5064" spans="3:6" x14ac:dyDescent="0.25">
      <c r="C5064" s="2"/>
      <c r="F5064" s="2"/>
    </row>
    <row r="5065" spans="3:6" x14ac:dyDescent="0.25">
      <c r="C5065" s="2"/>
      <c r="F5065" s="2"/>
    </row>
    <row r="5066" spans="3:6" x14ac:dyDescent="0.25">
      <c r="C5066" s="2"/>
      <c r="F5066" s="2"/>
    </row>
    <row r="5067" spans="3:6" x14ac:dyDescent="0.25">
      <c r="C5067" s="2"/>
      <c r="F5067" s="2"/>
    </row>
    <row r="5068" spans="3:6" x14ac:dyDescent="0.25">
      <c r="C5068" s="2"/>
      <c r="F5068" s="2"/>
    </row>
    <row r="5069" spans="3:6" x14ac:dyDescent="0.25">
      <c r="C5069" s="2"/>
      <c r="F5069" s="2"/>
    </row>
    <row r="5070" spans="3:6" x14ac:dyDescent="0.25">
      <c r="C5070" s="2"/>
      <c r="F5070" s="2"/>
    </row>
    <row r="5071" spans="3:6" x14ac:dyDescent="0.25">
      <c r="C5071" s="2"/>
      <c r="F5071" s="2"/>
    </row>
    <row r="5072" spans="3:6" x14ac:dyDescent="0.25">
      <c r="C5072" s="2"/>
      <c r="F5072" s="2"/>
    </row>
    <row r="5073" spans="3:6" x14ac:dyDescent="0.25">
      <c r="C5073" s="2"/>
      <c r="F5073" s="2"/>
    </row>
    <row r="5074" spans="3:6" x14ac:dyDescent="0.25">
      <c r="C5074" s="2"/>
      <c r="F5074" s="2"/>
    </row>
    <row r="5075" spans="3:6" x14ac:dyDescent="0.25">
      <c r="C5075" s="2"/>
      <c r="F5075" s="2"/>
    </row>
    <row r="5076" spans="3:6" x14ac:dyDescent="0.25">
      <c r="C5076" s="2"/>
      <c r="F5076" s="2"/>
    </row>
    <row r="5077" spans="3:6" x14ac:dyDescent="0.25">
      <c r="C5077" s="2"/>
      <c r="F5077" s="2"/>
    </row>
    <row r="5078" spans="3:6" x14ac:dyDescent="0.25">
      <c r="C5078" s="2"/>
      <c r="F5078" s="2"/>
    </row>
    <row r="5079" spans="3:6" x14ac:dyDescent="0.25">
      <c r="C5079" s="2"/>
      <c r="F5079" s="2"/>
    </row>
    <row r="5080" spans="3:6" x14ac:dyDescent="0.25">
      <c r="C5080" s="2"/>
      <c r="F5080" s="2"/>
    </row>
    <row r="5081" spans="3:6" x14ac:dyDescent="0.25">
      <c r="C5081" s="2"/>
      <c r="F5081" s="2"/>
    </row>
    <row r="5082" spans="3:6" x14ac:dyDescent="0.25">
      <c r="C5082" s="2"/>
      <c r="F5082" s="2"/>
    </row>
    <row r="5083" spans="3:6" x14ac:dyDescent="0.25">
      <c r="C5083" s="2"/>
      <c r="F5083" s="2"/>
    </row>
    <row r="5084" spans="3:6" x14ac:dyDescent="0.25">
      <c r="C5084" s="2"/>
      <c r="F5084" s="2"/>
    </row>
    <row r="5085" spans="3:6" x14ac:dyDescent="0.25">
      <c r="C5085" s="2"/>
      <c r="F5085" s="2"/>
    </row>
    <row r="5086" spans="3:6" x14ac:dyDescent="0.25">
      <c r="C5086" s="2"/>
      <c r="F5086" s="2"/>
    </row>
    <row r="5087" spans="3:6" x14ac:dyDescent="0.25">
      <c r="C5087" s="2"/>
      <c r="F5087" s="2"/>
    </row>
    <row r="5088" spans="3:6" x14ac:dyDescent="0.25">
      <c r="C5088" s="2"/>
      <c r="F5088" s="2"/>
    </row>
    <row r="5089" spans="3:6" x14ac:dyDescent="0.25">
      <c r="C5089" s="2"/>
      <c r="F5089" s="2"/>
    </row>
    <row r="5090" spans="3:6" x14ac:dyDescent="0.25">
      <c r="C5090" s="2"/>
      <c r="F5090" s="2"/>
    </row>
    <row r="5091" spans="3:6" x14ac:dyDescent="0.25">
      <c r="C5091" s="2"/>
      <c r="F5091" s="2"/>
    </row>
    <row r="5092" spans="3:6" x14ac:dyDescent="0.25">
      <c r="C5092" s="2"/>
      <c r="F5092" s="2"/>
    </row>
    <row r="5093" spans="3:6" x14ac:dyDescent="0.25">
      <c r="C5093" s="2"/>
      <c r="F5093" s="2"/>
    </row>
    <row r="5094" spans="3:6" x14ac:dyDescent="0.25">
      <c r="C5094" s="2"/>
      <c r="F5094" s="2"/>
    </row>
    <row r="5095" spans="3:6" x14ac:dyDescent="0.25">
      <c r="C5095" s="2"/>
      <c r="F5095" s="2"/>
    </row>
    <row r="5096" spans="3:6" x14ac:dyDescent="0.25">
      <c r="C5096" s="2"/>
      <c r="F5096" s="2"/>
    </row>
    <row r="5097" spans="3:6" x14ac:dyDescent="0.25">
      <c r="C5097" s="2"/>
      <c r="F5097" s="2"/>
    </row>
    <row r="5098" spans="3:6" x14ac:dyDescent="0.25">
      <c r="C5098" s="2"/>
      <c r="F5098" s="2"/>
    </row>
    <row r="5099" spans="3:6" x14ac:dyDescent="0.25">
      <c r="C5099" s="2"/>
      <c r="F5099" s="2"/>
    </row>
    <row r="5100" spans="3:6" x14ac:dyDescent="0.25">
      <c r="C5100" s="2"/>
      <c r="F5100" s="2"/>
    </row>
    <row r="5101" spans="3:6" x14ac:dyDescent="0.25">
      <c r="C5101" s="2"/>
      <c r="F5101" s="2"/>
    </row>
    <row r="5102" spans="3:6" x14ac:dyDescent="0.25">
      <c r="C5102" s="2"/>
      <c r="F5102" s="2"/>
    </row>
    <row r="5103" spans="3:6" x14ac:dyDescent="0.25">
      <c r="C5103" s="2"/>
      <c r="F5103" s="2"/>
    </row>
    <row r="5104" spans="3:6" x14ac:dyDescent="0.25">
      <c r="C5104" s="2"/>
      <c r="F5104" s="2"/>
    </row>
    <row r="5105" spans="3:6" x14ac:dyDescent="0.25">
      <c r="C5105" s="2"/>
      <c r="F5105" s="2"/>
    </row>
    <row r="5106" spans="3:6" x14ac:dyDescent="0.25">
      <c r="C5106" s="2"/>
      <c r="F5106" s="2"/>
    </row>
    <row r="5107" spans="3:6" x14ac:dyDescent="0.25">
      <c r="C5107" s="2"/>
      <c r="F5107" s="2"/>
    </row>
    <row r="5108" spans="3:6" x14ac:dyDescent="0.25">
      <c r="C5108" s="2"/>
      <c r="F5108" s="2"/>
    </row>
    <row r="5109" spans="3:6" x14ac:dyDescent="0.25">
      <c r="C5109" s="2"/>
      <c r="F5109" s="2"/>
    </row>
    <row r="5110" spans="3:6" x14ac:dyDescent="0.25">
      <c r="C5110" s="2"/>
      <c r="F5110" s="2"/>
    </row>
    <row r="5111" spans="3:6" x14ac:dyDescent="0.25">
      <c r="C5111" s="2"/>
      <c r="F5111" s="2"/>
    </row>
    <row r="5112" spans="3:6" x14ac:dyDescent="0.25">
      <c r="C5112" s="2"/>
      <c r="F5112" s="2"/>
    </row>
    <row r="5113" spans="3:6" x14ac:dyDescent="0.25">
      <c r="C5113" s="2"/>
      <c r="F5113" s="2"/>
    </row>
    <row r="5114" spans="3:6" x14ac:dyDescent="0.25">
      <c r="C5114" s="2"/>
      <c r="F5114" s="2"/>
    </row>
    <row r="5115" spans="3:6" x14ac:dyDescent="0.25">
      <c r="C5115" s="2"/>
      <c r="F5115" s="2"/>
    </row>
    <row r="5116" spans="3:6" x14ac:dyDescent="0.25">
      <c r="C5116" s="2"/>
      <c r="F5116" s="2"/>
    </row>
    <row r="5117" spans="3:6" x14ac:dyDescent="0.25">
      <c r="C5117" s="2"/>
      <c r="F5117" s="2"/>
    </row>
    <row r="5118" spans="3:6" x14ac:dyDescent="0.25">
      <c r="C5118" s="2"/>
      <c r="F5118" s="2"/>
    </row>
    <row r="5119" spans="3:6" x14ac:dyDescent="0.25">
      <c r="C5119" s="2"/>
      <c r="F5119" s="2"/>
    </row>
    <row r="5120" spans="3:6" x14ac:dyDescent="0.25">
      <c r="C5120" s="2"/>
      <c r="F5120" s="2"/>
    </row>
    <row r="5121" spans="3:6" x14ac:dyDescent="0.25">
      <c r="C5121" s="2"/>
      <c r="F5121" s="2"/>
    </row>
    <row r="5122" spans="3:6" x14ac:dyDescent="0.25">
      <c r="C5122" s="2"/>
      <c r="F5122" s="2"/>
    </row>
    <row r="5123" spans="3:6" x14ac:dyDescent="0.25">
      <c r="C5123" s="2"/>
      <c r="F5123" s="2"/>
    </row>
    <row r="5124" spans="3:6" x14ac:dyDescent="0.25">
      <c r="C5124" s="2"/>
      <c r="F5124" s="2"/>
    </row>
    <row r="5125" spans="3:6" x14ac:dyDescent="0.25">
      <c r="C5125" s="2"/>
      <c r="F5125" s="2"/>
    </row>
    <row r="5126" spans="3:6" x14ac:dyDescent="0.25">
      <c r="C5126" s="2"/>
      <c r="F5126" s="2"/>
    </row>
    <row r="5127" spans="3:6" x14ac:dyDescent="0.25">
      <c r="C5127" s="2"/>
      <c r="F5127" s="2"/>
    </row>
    <row r="5128" spans="3:6" x14ac:dyDescent="0.25">
      <c r="C5128" s="2"/>
      <c r="F5128" s="2"/>
    </row>
    <row r="5129" spans="3:6" x14ac:dyDescent="0.25">
      <c r="C5129" s="2"/>
      <c r="F5129" s="2"/>
    </row>
    <row r="5130" spans="3:6" x14ac:dyDescent="0.25">
      <c r="C5130" s="2"/>
      <c r="F5130" s="2"/>
    </row>
    <row r="5131" spans="3:6" x14ac:dyDescent="0.25">
      <c r="C5131" s="2"/>
      <c r="F5131" s="2"/>
    </row>
    <row r="5132" spans="3:6" x14ac:dyDescent="0.25">
      <c r="C5132" s="2"/>
      <c r="F5132" s="2"/>
    </row>
    <row r="5133" spans="3:6" x14ac:dyDescent="0.25">
      <c r="C5133" s="2"/>
      <c r="F5133" s="2"/>
    </row>
    <row r="5134" spans="3:6" x14ac:dyDescent="0.25">
      <c r="C5134" s="2"/>
      <c r="F5134" s="2"/>
    </row>
    <row r="5135" spans="3:6" x14ac:dyDescent="0.25">
      <c r="C5135" s="2"/>
      <c r="F5135" s="2"/>
    </row>
    <row r="5136" spans="3:6" x14ac:dyDescent="0.25">
      <c r="C5136" s="2"/>
      <c r="F5136" s="2"/>
    </row>
    <row r="5137" spans="3:6" x14ac:dyDescent="0.25">
      <c r="C5137" s="2"/>
      <c r="F5137" s="2"/>
    </row>
    <row r="5138" spans="3:6" x14ac:dyDescent="0.25">
      <c r="C5138" s="2"/>
      <c r="F5138" s="2"/>
    </row>
    <row r="5139" spans="3:6" x14ac:dyDescent="0.25">
      <c r="C5139" s="2"/>
      <c r="F5139" s="2"/>
    </row>
    <row r="5140" spans="3:6" x14ac:dyDescent="0.25">
      <c r="C5140" s="2"/>
      <c r="F5140" s="2"/>
    </row>
    <row r="5141" spans="3:6" x14ac:dyDescent="0.25">
      <c r="C5141" s="2"/>
      <c r="F5141" s="2"/>
    </row>
    <row r="5142" spans="3:6" x14ac:dyDescent="0.25">
      <c r="C5142" s="2"/>
      <c r="F5142" s="2"/>
    </row>
    <row r="5143" spans="3:6" x14ac:dyDescent="0.25">
      <c r="C5143" s="2"/>
      <c r="F5143" s="2"/>
    </row>
    <row r="5144" spans="3:6" x14ac:dyDescent="0.25">
      <c r="C5144" s="2"/>
      <c r="F5144" s="2"/>
    </row>
    <row r="5145" spans="3:6" x14ac:dyDescent="0.25">
      <c r="C5145" s="2"/>
      <c r="F5145" s="2"/>
    </row>
    <row r="5146" spans="3:6" x14ac:dyDescent="0.25">
      <c r="C5146" s="2"/>
      <c r="F5146" s="2"/>
    </row>
    <row r="5147" spans="3:6" x14ac:dyDescent="0.25">
      <c r="C5147" s="2"/>
      <c r="F5147" s="2"/>
    </row>
    <row r="5148" spans="3:6" x14ac:dyDescent="0.25">
      <c r="C5148" s="2"/>
      <c r="F5148" s="2"/>
    </row>
    <row r="5149" spans="3:6" x14ac:dyDescent="0.25">
      <c r="C5149" s="2"/>
      <c r="F5149" s="2"/>
    </row>
    <row r="5150" spans="3:6" x14ac:dyDescent="0.25">
      <c r="C5150" s="2"/>
      <c r="F5150" s="2"/>
    </row>
    <row r="5151" spans="3:6" x14ac:dyDescent="0.25">
      <c r="C5151" s="2"/>
      <c r="F5151" s="2"/>
    </row>
    <row r="5152" spans="3:6" x14ac:dyDescent="0.25">
      <c r="C5152" s="2"/>
      <c r="F5152" s="2"/>
    </row>
    <row r="5153" spans="3:6" x14ac:dyDescent="0.25">
      <c r="C5153" s="2"/>
      <c r="F5153" s="2"/>
    </row>
    <row r="5154" spans="3:6" x14ac:dyDescent="0.25">
      <c r="C5154" s="2"/>
      <c r="F5154" s="2"/>
    </row>
    <row r="5155" spans="3:6" x14ac:dyDescent="0.25">
      <c r="C5155" s="2"/>
      <c r="F5155" s="2"/>
    </row>
    <row r="5156" spans="3:6" x14ac:dyDescent="0.25">
      <c r="C5156" s="2"/>
      <c r="F5156" s="2"/>
    </row>
    <row r="5157" spans="3:6" x14ac:dyDescent="0.25">
      <c r="C5157" s="2"/>
      <c r="F5157" s="2"/>
    </row>
    <row r="5158" spans="3:6" x14ac:dyDescent="0.25">
      <c r="C5158" s="2"/>
      <c r="F5158" s="2"/>
    </row>
    <row r="5159" spans="3:6" x14ac:dyDescent="0.25">
      <c r="C5159" s="2"/>
      <c r="F5159" s="2"/>
    </row>
    <row r="5160" spans="3:6" x14ac:dyDescent="0.25">
      <c r="C5160" s="2"/>
      <c r="F5160" s="2"/>
    </row>
    <row r="5161" spans="3:6" x14ac:dyDescent="0.25">
      <c r="C5161" s="2"/>
      <c r="F5161" s="2"/>
    </row>
    <row r="5162" spans="3:6" x14ac:dyDescent="0.25">
      <c r="C5162" s="2"/>
      <c r="F5162" s="2"/>
    </row>
    <row r="5163" spans="3:6" x14ac:dyDescent="0.25">
      <c r="C5163" s="2"/>
      <c r="F5163" s="2"/>
    </row>
    <row r="5164" spans="3:6" x14ac:dyDescent="0.25">
      <c r="C5164" s="2"/>
      <c r="F5164" s="2"/>
    </row>
    <row r="5165" spans="3:6" x14ac:dyDescent="0.25">
      <c r="C5165" s="2"/>
      <c r="F5165" s="2"/>
    </row>
    <row r="5166" spans="3:6" x14ac:dyDescent="0.25">
      <c r="C5166" s="2"/>
      <c r="F5166" s="2"/>
    </row>
    <row r="5167" spans="3:6" x14ac:dyDescent="0.25">
      <c r="C5167" s="2"/>
      <c r="F5167" s="2"/>
    </row>
    <row r="5168" spans="3:6" x14ac:dyDescent="0.25">
      <c r="C5168" s="2"/>
      <c r="F5168" s="2"/>
    </row>
    <row r="5169" spans="3:6" x14ac:dyDescent="0.25">
      <c r="C5169" s="2"/>
      <c r="F5169" s="2"/>
    </row>
    <row r="5170" spans="3:6" x14ac:dyDescent="0.25">
      <c r="C5170" s="2"/>
      <c r="F5170" s="2"/>
    </row>
    <row r="5171" spans="3:6" x14ac:dyDescent="0.25">
      <c r="C5171" s="2"/>
      <c r="F5171" s="2"/>
    </row>
    <row r="5172" spans="3:6" x14ac:dyDescent="0.25">
      <c r="C5172" s="2"/>
      <c r="F5172" s="2"/>
    </row>
    <row r="5173" spans="3:6" x14ac:dyDescent="0.25">
      <c r="C5173" s="2"/>
      <c r="F5173" s="2"/>
    </row>
    <row r="5174" spans="3:6" x14ac:dyDescent="0.25">
      <c r="C5174" s="2"/>
      <c r="F5174" s="2"/>
    </row>
    <row r="5175" spans="3:6" x14ac:dyDescent="0.25">
      <c r="C5175" s="2"/>
      <c r="F5175" s="2"/>
    </row>
    <row r="5176" spans="3:6" x14ac:dyDescent="0.25">
      <c r="C5176" s="2"/>
      <c r="F5176" s="2"/>
    </row>
    <row r="5177" spans="3:6" x14ac:dyDescent="0.25">
      <c r="C5177" s="2"/>
      <c r="F5177" s="2"/>
    </row>
    <row r="5178" spans="3:6" x14ac:dyDescent="0.25">
      <c r="C5178" s="2"/>
      <c r="F5178" s="2"/>
    </row>
    <row r="5179" spans="3:6" x14ac:dyDescent="0.25">
      <c r="C5179" s="2"/>
      <c r="F5179" s="2"/>
    </row>
    <row r="5180" spans="3:6" x14ac:dyDescent="0.25">
      <c r="C5180" s="2"/>
      <c r="F5180" s="2"/>
    </row>
    <row r="5181" spans="3:6" x14ac:dyDescent="0.25">
      <c r="C5181" s="2"/>
      <c r="F5181" s="2"/>
    </row>
    <row r="5182" spans="3:6" x14ac:dyDescent="0.25">
      <c r="C5182" s="2"/>
      <c r="F5182" s="2"/>
    </row>
    <row r="5183" spans="3:6" x14ac:dyDescent="0.25">
      <c r="C5183" s="2"/>
      <c r="F5183" s="2"/>
    </row>
    <row r="5184" spans="3:6" x14ac:dyDescent="0.25">
      <c r="C5184" s="2"/>
      <c r="F5184" s="2"/>
    </row>
    <row r="5185" spans="3:6" x14ac:dyDescent="0.25">
      <c r="C5185" s="2"/>
      <c r="F5185" s="2"/>
    </row>
    <row r="5186" spans="3:6" x14ac:dyDescent="0.25">
      <c r="C5186" s="2"/>
      <c r="F5186" s="2"/>
    </row>
    <row r="5187" spans="3:6" x14ac:dyDescent="0.25">
      <c r="C5187" s="2"/>
      <c r="F5187" s="2"/>
    </row>
    <row r="5188" spans="3:6" x14ac:dyDescent="0.25">
      <c r="C5188" s="2"/>
      <c r="F5188" s="2"/>
    </row>
    <row r="5189" spans="3:6" x14ac:dyDescent="0.25">
      <c r="C5189" s="2"/>
      <c r="F5189" s="2"/>
    </row>
    <row r="5190" spans="3:6" x14ac:dyDescent="0.25">
      <c r="C5190" s="2"/>
      <c r="F5190" s="2"/>
    </row>
    <row r="5191" spans="3:6" x14ac:dyDescent="0.25">
      <c r="C5191" s="2"/>
      <c r="F5191" s="2"/>
    </row>
    <row r="5192" spans="3:6" x14ac:dyDescent="0.25">
      <c r="C5192" s="2"/>
      <c r="F5192" s="2"/>
    </row>
    <row r="5193" spans="3:6" x14ac:dyDescent="0.25">
      <c r="C5193" s="2"/>
      <c r="F5193" s="2"/>
    </row>
    <row r="5194" spans="3:6" x14ac:dyDescent="0.25">
      <c r="C5194" s="2"/>
      <c r="F5194" s="2"/>
    </row>
    <row r="5195" spans="3:6" x14ac:dyDescent="0.25">
      <c r="C5195" s="2"/>
      <c r="F5195" s="2"/>
    </row>
    <row r="5196" spans="3:6" x14ac:dyDescent="0.25">
      <c r="C5196" s="2"/>
      <c r="F5196" s="2"/>
    </row>
    <row r="5197" spans="3:6" x14ac:dyDescent="0.25">
      <c r="C5197" s="2"/>
      <c r="F5197" s="2"/>
    </row>
    <row r="5198" spans="3:6" x14ac:dyDescent="0.25">
      <c r="C5198" s="2"/>
      <c r="F5198" s="2"/>
    </row>
    <row r="5199" spans="3:6" x14ac:dyDescent="0.25">
      <c r="C5199" s="2"/>
      <c r="F5199" s="2"/>
    </row>
    <row r="5200" spans="3:6" x14ac:dyDescent="0.25">
      <c r="C5200" s="2"/>
      <c r="F5200" s="2"/>
    </row>
    <row r="5201" spans="3:6" x14ac:dyDescent="0.25">
      <c r="C5201" s="2"/>
      <c r="F5201" s="2"/>
    </row>
    <row r="5202" spans="3:6" x14ac:dyDescent="0.25">
      <c r="C5202" s="2"/>
      <c r="F5202" s="2"/>
    </row>
    <row r="5203" spans="3:6" x14ac:dyDescent="0.25">
      <c r="C5203" s="2"/>
      <c r="F5203" s="2"/>
    </row>
    <row r="5204" spans="3:6" x14ac:dyDescent="0.25">
      <c r="C5204" s="2"/>
      <c r="F5204" s="2"/>
    </row>
    <row r="5205" spans="3:6" x14ac:dyDescent="0.25">
      <c r="C5205" s="2"/>
      <c r="F5205" s="2"/>
    </row>
    <row r="5206" spans="3:6" x14ac:dyDescent="0.25">
      <c r="C5206" s="2"/>
      <c r="F5206" s="2"/>
    </row>
    <row r="5207" spans="3:6" x14ac:dyDescent="0.25">
      <c r="C5207" s="2"/>
      <c r="F5207" s="2"/>
    </row>
    <row r="5208" spans="3:6" x14ac:dyDescent="0.25">
      <c r="C5208" s="2"/>
      <c r="F5208" s="2"/>
    </row>
    <row r="5209" spans="3:6" x14ac:dyDescent="0.25">
      <c r="C5209" s="2"/>
      <c r="F5209" s="2"/>
    </row>
    <row r="5210" spans="3:6" x14ac:dyDescent="0.25">
      <c r="C5210" s="2"/>
      <c r="F5210" s="2"/>
    </row>
    <row r="5211" spans="3:6" x14ac:dyDescent="0.25">
      <c r="C5211" s="2"/>
      <c r="F5211" s="2"/>
    </row>
    <row r="5212" spans="3:6" x14ac:dyDescent="0.25">
      <c r="C5212" s="2"/>
      <c r="F5212" s="2"/>
    </row>
    <row r="5213" spans="3:6" x14ac:dyDescent="0.25">
      <c r="C5213" s="2"/>
      <c r="F5213" s="2"/>
    </row>
    <row r="5214" spans="3:6" x14ac:dyDescent="0.25">
      <c r="C5214" s="2"/>
      <c r="F5214" s="2"/>
    </row>
    <row r="5215" spans="3:6" x14ac:dyDescent="0.25">
      <c r="C5215" s="2"/>
      <c r="F5215" s="2"/>
    </row>
    <row r="5216" spans="3:6" x14ac:dyDescent="0.25">
      <c r="C5216" s="2"/>
      <c r="F5216" s="2"/>
    </row>
    <row r="5217" spans="3:6" x14ac:dyDescent="0.25">
      <c r="C5217" s="2"/>
      <c r="F5217" s="2"/>
    </row>
    <row r="5218" spans="3:6" x14ac:dyDescent="0.25">
      <c r="C5218" s="2"/>
      <c r="F5218" s="2"/>
    </row>
    <row r="5219" spans="3:6" x14ac:dyDescent="0.25">
      <c r="C5219" s="2"/>
      <c r="F5219" s="2"/>
    </row>
    <row r="5220" spans="3:6" x14ac:dyDescent="0.25">
      <c r="C5220" s="2"/>
      <c r="F5220" s="2"/>
    </row>
    <row r="5221" spans="3:6" x14ac:dyDescent="0.25">
      <c r="C5221" s="2"/>
      <c r="F5221" s="2"/>
    </row>
    <row r="5222" spans="3:6" x14ac:dyDescent="0.25">
      <c r="C5222" s="2"/>
      <c r="F5222" s="2"/>
    </row>
    <row r="5223" spans="3:6" x14ac:dyDescent="0.25">
      <c r="C5223" s="2"/>
      <c r="F5223" s="2"/>
    </row>
    <row r="5224" spans="3:6" x14ac:dyDescent="0.25">
      <c r="C5224" s="2"/>
      <c r="F5224" s="2"/>
    </row>
    <row r="5225" spans="3:6" x14ac:dyDescent="0.25">
      <c r="C5225" s="2"/>
      <c r="F5225" s="2"/>
    </row>
    <row r="5226" spans="3:6" x14ac:dyDescent="0.25">
      <c r="C5226" s="2"/>
      <c r="F5226" s="2"/>
    </row>
    <row r="5227" spans="3:6" x14ac:dyDescent="0.25">
      <c r="C5227" s="2"/>
      <c r="F5227" s="2"/>
    </row>
    <row r="5228" spans="3:6" x14ac:dyDescent="0.25">
      <c r="C5228" s="2"/>
      <c r="F5228" s="2"/>
    </row>
    <row r="5229" spans="3:6" x14ac:dyDescent="0.25">
      <c r="C5229" s="2"/>
      <c r="F5229" s="2"/>
    </row>
    <row r="5230" spans="3:6" x14ac:dyDescent="0.25">
      <c r="C5230" s="2"/>
      <c r="F5230" s="2"/>
    </row>
    <row r="5231" spans="3:6" x14ac:dyDescent="0.25">
      <c r="C5231" s="2"/>
      <c r="F5231" s="2"/>
    </row>
    <row r="5232" spans="3:6" x14ac:dyDescent="0.25">
      <c r="C5232" s="2"/>
      <c r="F5232" s="2"/>
    </row>
    <row r="5233" spans="3:6" x14ac:dyDescent="0.25">
      <c r="C5233" s="2"/>
      <c r="F5233" s="2"/>
    </row>
    <row r="5234" spans="3:6" x14ac:dyDescent="0.25">
      <c r="C5234" s="2"/>
      <c r="F5234" s="2"/>
    </row>
    <row r="5235" spans="3:6" x14ac:dyDescent="0.25">
      <c r="C5235" s="2"/>
      <c r="F5235" s="2"/>
    </row>
    <row r="5236" spans="3:6" x14ac:dyDescent="0.25">
      <c r="C5236" s="2"/>
      <c r="F5236" s="2"/>
    </row>
    <row r="5237" spans="3:6" x14ac:dyDescent="0.25">
      <c r="C5237" s="2"/>
      <c r="F5237" s="2"/>
    </row>
    <row r="5238" spans="3:6" x14ac:dyDescent="0.25">
      <c r="C5238" s="2"/>
      <c r="F5238" s="2"/>
    </row>
    <row r="5239" spans="3:6" x14ac:dyDescent="0.25">
      <c r="C5239" s="2"/>
      <c r="F5239" s="2"/>
    </row>
    <row r="5240" spans="3:6" x14ac:dyDescent="0.25">
      <c r="C5240" s="2"/>
      <c r="F5240" s="2"/>
    </row>
    <row r="5241" spans="3:6" x14ac:dyDescent="0.25">
      <c r="C5241" s="2"/>
      <c r="F5241" s="2"/>
    </row>
    <row r="5242" spans="3:6" x14ac:dyDescent="0.25">
      <c r="C5242" s="2"/>
      <c r="F5242" s="2"/>
    </row>
    <row r="5243" spans="3:6" x14ac:dyDescent="0.25">
      <c r="C5243" s="2"/>
      <c r="F5243" s="2"/>
    </row>
    <row r="5244" spans="3:6" x14ac:dyDescent="0.25">
      <c r="C5244" s="2"/>
      <c r="F5244" s="2"/>
    </row>
    <row r="5245" spans="3:6" x14ac:dyDescent="0.25">
      <c r="C5245" s="2"/>
      <c r="F5245" s="2"/>
    </row>
    <row r="5246" spans="3:6" x14ac:dyDescent="0.25">
      <c r="C5246" s="2"/>
      <c r="F5246" s="2"/>
    </row>
    <row r="5247" spans="3:6" x14ac:dyDescent="0.25">
      <c r="C5247" s="2"/>
      <c r="F5247" s="2"/>
    </row>
    <row r="5248" spans="3:6" x14ac:dyDescent="0.25">
      <c r="C5248" s="2"/>
      <c r="F5248" s="2"/>
    </row>
    <row r="5249" spans="3:6" x14ac:dyDescent="0.25">
      <c r="C5249" s="2"/>
      <c r="F5249" s="2"/>
    </row>
    <row r="5250" spans="3:6" x14ac:dyDescent="0.25">
      <c r="C5250" s="2"/>
      <c r="F5250" s="2"/>
    </row>
    <row r="5251" spans="3:6" x14ac:dyDescent="0.25">
      <c r="C5251" s="2"/>
      <c r="F5251" s="2"/>
    </row>
    <row r="5252" spans="3:6" x14ac:dyDescent="0.25">
      <c r="C5252" s="2"/>
      <c r="F5252" s="2"/>
    </row>
    <row r="5253" spans="3:6" x14ac:dyDescent="0.25">
      <c r="C5253" s="2"/>
      <c r="F5253" s="2"/>
    </row>
    <row r="5254" spans="3:6" x14ac:dyDescent="0.25">
      <c r="C5254" s="2"/>
      <c r="F5254" s="2"/>
    </row>
    <row r="5255" spans="3:6" x14ac:dyDescent="0.25">
      <c r="C5255" s="2"/>
      <c r="F5255" s="2"/>
    </row>
    <row r="5256" spans="3:6" x14ac:dyDescent="0.25">
      <c r="C5256" s="2"/>
      <c r="F5256" s="2"/>
    </row>
    <row r="5257" spans="3:6" x14ac:dyDescent="0.25">
      <c r="C5257" s="2"/>
      <c r="F5257" s="2"/>
    </row>
    <row r="5258" spans="3:6" x14ac:dyDescent="0.25">
      <c r="C5258" s="2"/>
      <c r="F5258" s="2"/>
    </row>
    <row r="5259" spans="3:6" x14ac:dyDescent="0.25">
      <c r="C5259" s="2"/>
      <c r="F5259" s="2"/>
    </row>
    <row r="5260" spans="3:6" x14ac:dyDescent="0.25">
      <c r="C5260" s="2"/>
      <c r="F5260" s="2"/>
    </row>
    <row r="5261" spans="3:6" x14ac:dyDescent="0.25">
      <c r="C5261" s="2"/>
      <c r="F5261" s="2"/>
    </row>
    <row r="5262" spans="3:6" x14ac:dyDescent="0.25">
      <c r="C5262" s="2"/>
      <c r="F5262" s="2"/>
    </row>
    <row r="5263" spans="3:6" x14ac:dyDescent="0.25">
      <c r="C5263" s="2"/>
      <c r="F5263" s="2"/>
    </row>
    <row r="5264" spans="3:6" x14ac:dyDescent="0.25">
      <c r="C5264" s="2"/>
      <c r="F5264" s="2"/>
    </row>
    <row r="5265" spans="3:6" x14ac:dyDescent="0.25">
      <c r="C5265" s="2"/>
      <c r="F5265" s="2"/>
    </row>
    <row r="5266" spans="3:6" x14ac:dyDescent="0.25">
      <c r="C5266" s="2"/>
      <c r="F5266" s="2"/>
    </row>
    <row r="5267" spans="3:6" x14ac:dyDescent="0.25">
      <c r="C5267" s="2"/>
      <c r="F5267" s="2"/>
    </row>
    <row r="5268" spans="3:6" x14ac:dyDescent="0.25">
      <c r="C5268" s="2"/>
      <c r="F5268" s="2"/>
    </row>
    <row r="5269" spans="3:6" x14ac:dyDescent="0.25">
      <c r="C5269" s="2"/>
      <c r="F5269" s="2"/>
    </row>
    <row r="5270" spans="3:6" x14ac:dyDescent="0.25">
      <c r="C5270" s="2"/>
      <c r="F5270" s="2"/>
    </row>
    <row r="5271" spans="3:6" x14ac:dyDescent="0.25">
      <c r="C5271" s="2"/>
      <c r="F5271" s="2"/>
    </row>
    <row r="5272" spans="3:6" x14ac:dyDescent="0.25">
      <c r="C5272" s="2"/>
      <c r="F5272" s="2"/>
    </row>
    <row r="5273" spans="3:6" x14ac:dyDescent="0.25">
      <c r="C5273" s="2"/>
      <c r="F5273" s="2"/>
    </row>
    <row r="5274" spans="3:6" x14ac:dyDescent="0.25">
      <c r="C5274" s="2"/>
      <c r="F5274" s="2"/>
    </row>
    <row r="5275" spans="3:6" x14ac:dyDescent="0.25">
      <c r="C5275" s="2"/>
      <c r="F5275" s="2"/>
    </row>
    <row r="5276" spans="3:6" x14ac:dyDescent="0.25">
      <c r="C5276" s="2"/>
      <c r="F5276" s="2"/>
    </row>
    <row r="5277" spans="3:6" x14ac:dyDescent="0.25">
      <c r="C5277" s="2"/>
      <c r="F5277" s="2"/>
    </row>
    <row r="5278" spans="3:6" x14ac:dyDescent="0.25">
      <c r="C5278" s="2"/>
      <c r="F5278" s="2"/>
    </row>
    <row r="5279" spans="3:6" x14ac:dyDescent="0.25">
      <c r="C5279" s="2"/>
      <c r="F5279" s="2"/>
    </row>
    <row r="5280" spans="3:6" x14ac:dyDescent="0.25">
      <c r="C5280" s="2"/>
      <c r="F5280" s="2"/>
    </row>
    <row r="5281" spans="3:6" x14ac:dyDescent="0.25">
      <c r="C5281" s="2"/>
      <c r="F5281" s="2"/>
    </row>
    <row r="5282" spans="3:6" x14ac:dyDescent="0.25">
      <c r="C5282" s="2"/>
      <c r="F5282" s="2"/>
    </row>
    <row r="5283" spans="3:6" x14ac:dyDescent="0.25">
      <c r="C5283" s="2"/>
      <c r="F5283" s="2"/>
    </row>
    <row r="5284" spans="3:6" x14ac:dyDescent="0.25">
      <c r="C5284" s="2"/>
      <c r="F5284" s="2"/>
    </row>
    <row r="5285" spans="3:6" x14ac:dyDescent="0.25">
      <c r="C5285" s="2"/>
      <c r="F5285" s="2"/>
    </row>
    <row r="5286" spans="3:6" x14ac:dyDescent="0.25">
      <c r="C5286" s="2"/>
      <c r="F5286" s="2"/>
    </row>
    <row r="5287" spans="3:6" x14ac:dyDescent="0.25">
      <c r="C5287" s="2"/>
      <c r="F5287" s="2"/>
    </row>
    <row r="5288" spans="3:6" x14ac:dyDescent="0.25">
      <c r="C5288" s="2"/>
      <c r="F5288" s="2"/>
    </row>
    <row r="5289" spans="3:6" x14ac:dyDescent="0.25">
      <c r="C5289" s="2"/>
      <c r="F5289" s="2"/>
    </row>
    <row r="5290" spans="3:6" x14ac:dyDescent="0.25">
      <c r="C5290" s="2"/>
      <c r="F5290" s="2"/>
    </row>
    <row r="5291" spans="3:6" x14ac:dyDescent="0.25">
      <c r="C5291" s="2"/>
      <c r="F5291" s="2"/>
    </row>
    <row r="5292" spans="3:6" x14ac:dyDescent="0.25">
      <c r="C5292" s="2"/>
      <c r="F5292" s="2"/>
    </row>
    <row r="5293" spans="3:6" x14ac:dyDescent="0.25">
      <c r="C5293" s="2"/>
      <c r="F5293" s="2"/>
    </row>
    <row r="5294" spans="3:6" x14ac:dyDescent="0.25">
      <c r="C5294" s="2"/>
      <c r="F5294" s="2"/>
    </row>
    <row r="5295" spans="3:6" x14ac:dyDescent="0.25">
      <c r="C5295" s="2"/>
      <c r="F5295" s="2"/>
    </row>
    <row r="5296" spans="3:6" x14ac:dyDescent="0.25">
      <c r="C5296" s="2"/>
      <c r="F5296" s="2"/>
    </row>
    <row r="5297" spans="3:6" x14ac:dyDescent="0.25">
      <c r="C5297" s="2"/>
      <c r="F5297" s="2"/>
    </row>
    <row r="5298" spans="3:6" x14ac:dyDescent="0.25">
      <c r="C5298" s="2"/>
      <c r="F5298" s="2"/>
    </row>
    <row r="5299" spans="3:6" x14ac:dyDescent="0.25">
      <c r="C5299" s="2"/>
      <c r="F5299" s="2"/>
    </row>
    <row r="5300" spans="3:6" x14ac:dyDescent="0.25">
      <c r="C5300" s="2"/>
      <c r="F5300" s="2"/>
    </row>
    <row r="5301" spans="3:6" x14ac:dyDescent="0.25">
      <c r="C5301" s="2"/>
      <c r="F5301" s="2"/>
    </row>
    <row r="5302" spans="3:6" x14ac:dyDescent="0.25">
      <c r="C5302" s="2"/>
      <c r="F5302" s="2"/>
    </row>
    <row r="5303" spans="3:6" x14ac:dyDescent="0.25">
      <c r="C5303" s="2"/>
      <c r="F5303" s="2"/>
    </row>
    <row r="5304" spans="3:6" x14ac:dyDescent="0.25">
      <c r="C5304" s="2"/>
      <c r="F5304" s="2"/>
    </row>
    <row r="5305" spans="3:6" x14ac:dyDescent="0.25">
      <c r="C5305" s="2"/>
      <c r="F5305" s="2"/>
    </row>
    <row r="5306" spans="3:6" x14ac:dyDescent="0.25">
      <c r="C5306" s="2"/>
      <c r="F5306" s="2"/>
    </row>
    <row r="5307" spans="3:6" x14ac:dyDescent="0.25">
      <c r="C5307" s="2"/>
      <c r="F5307" s="2"/>
    </row>
    <row r="5308" spans="3:6" x14ac:dyDescent="0.25">
      <c r="C5308" s="2"/>
      <c r="F5308" s="2"/>
    </row>
    <row r="5309" spans="3:6" x14ac:dyDescent="0.25">
      <c r="C5309" s="2"/>
      <c r="F5309" s="2"/>
    </row>
    <row r="5310" spans="3:6" x14ac:dyDescent="0.25">
      <c r="C5310" s="2"/>
      <c r="F5310" s="2"/>
    </row>
    <row r="5311" spans="3:6" x14ac:dyDescent="0.25">
      <c r="C5311" s="2"/>
      <c r="F5311" s="2"/>
    </row>
    <row r="5312" spans="3:6" x14ac:dyDescent="0.25">
      <c r="C5312" s="2"/>
      <c r="F5312" s="2"/>
    </row>
    <row r="5313" spans="3:6" x14ac:dyDescent="0.25">
      <c r="C5313" s="2"/>
      <c r="F5313" s="2"/>
    </row>
    <row r="5314" spans="3:6" x14ac:dyDescent="0.25">
      <c r="C5314" s="2"/>
      <c r="F5314" s="2"/>
    </row>
    <row r="5315" spans="3:6" x14ac:dyDescent="0.25">
      <c r="C5315" s="2"/>
      <c r="F5315" s="2"/>
    </row>
    <row r="5316" spans="3:6" x14ac:dyDescent="0.25">
      <c r="C5316" s="2"/>
      <c r="F5316" s="2"/>
    </row>
    <row r="5317" spans="3:6" x14ac:dyDescent="0.25">
      <c r="C5317" s="2"/>
      <c r="F5317" s="2"/>
    </row>
    <row r="5318" spans="3:6" x14ac:dyDescent="0.25">
      <c r="C5318" s="2"/>
      <c r="F5318" s="2"/>
    </row>
    <row r="5319" spans="3:6" x14ac:dyDescent="0.25">
      <c r="C5319" s="2"/>
      <c r="F5319" s="2"/>
    </row>
    <row r="5320" spans="3:6" x14ac:dyDescent="0.25">
      <c r="C5320" s="2"/>
      <c r="F5320" s="2"/>
    </row>
    <row r="5321" spans="3:6" x14ac:dyDescent="0.25">
      <c r="C5321" s="2"/>
      <c r="F5321" s="2"/>
    </row>
    <row r="5322" spans="3:6" x14ac:dyDescent="0.25">
      <c r="C5322" s="2"/>
      <c r="F5322" s="2"/>
    </row>
    <row r="5323" spans="3:6" x14ac:dyDescent="0.25">
      <c r="C5323" s="2"/>
      <c r="F5323" s="2"/>
    </row>
    <row r="5324" spans="3:6" x14ac:dyDescent="0.25">
      <c r="C5324" s="2"/>
      <c r="F5324" s="2"/>
    </row>
    <row r="5325" spans="3:6" x14ac:dyDescent="0.25">
      <c r="C5325" s="2"/>
      <c r="F5325" s="2"/>
    </row>
    <row r="5326" spans="3:6" x14ac:dyDescent="0.25">
      <c r="C5326" s="2"/>
      <c r="F5326" s="2"/>
    </row>
    <row r="5327" spans="3:6" x14ac:dyDescent="0.25">
      <c r="C5327" s="2"/>
      <c r="F5327" s="2"/>
    </row>
    <row r="5328" spans="3:6" x14ac:dyDescent="0.25">
      <c r="C5328" s="2"/>
      <c r="F5328" s="2"/>
    </row>
    <row r="5329" spans="3:6" x14ac:dyDescent="0.25">
      <c r="C5329" s="2"/>
      <c r="F5329" s="2"/>
    </row>
    <row r="5330" spans="3:6" x14ac:dyDescent="0.25">
      <c r="C5330" s="2"/>
      <c r="F5330" s="2"/>
    </row>
    <row r="5331" spans="3:6" x14ac:dyDescent="0.25">
      <c r="C5331" s="2"/>
      <c r="F5331" s="2"/>
    </row>
    <row r="5332" spans="3:6" x14ac:dyDescent="0.25">
      <c r="C5332" s="2"/>
      <c r="F5332" s="2"/>
    </row>
    <row r="5333" spans="3:6" x14ac:dyDescent="0.25">
      <c r="C5333" s="2"/>
      <c r="F5333" s="2"/>
    </row>
    <row r="5334" spans="3:6" x14ac:dyDescent="0.25">
      <c r="C5334" s="2"/>
      <c r="F5334" s="2"/>
    </row>
    <row r="5335" spans="3:6" x14ac:dyDescent="0.25">
      <c r="C5335" s="2"/>
      <c r="F5335" s="2"/>
    </row>
    <row r="5336" spans="3:6" x14ac:dyDescent="0.25">
      <c r="C5336" s="2"/>
      <c r="F5336" s="2"/>
    </row>
    <row r="5337" spans="3:6" x14ac:dyDescent="0.25">
      <c r="C5337" s="2"/>
      <c r="F5337" s="2"/>
    </row>
    <row r="5338" spans="3:6" x14ac:dyDescent="0.25">
      <c r="C5338" s="2"/>
      <c r="F5338" s="2"/>
    </row>
    <row r="5339" spans="3:6" x14ac:dyDescent="0.25">
      <c r="C5339" s="2"/>
      <c r="F5339" s="2"/>
    </row>
    <row r="5340" spans="3:6" x14ac:dyDescent="0.25">
      <c r="C5340" s="2"/>
      <c r="F5340" s="2"/>
    </row>
    <row r="5341" spans="3:6" x14ac:dyDescent="0.25">
      <c r="C5341" s="2"/>
      <c r="F5341" s="2"/>
    </row>
    <row r="5342" spans="3:6" x14ac:dyDescent="0.25">
      <c r="C5342" s="2"/>
      <c r="F5342" s="2"/>
    </row>
    <row r="5343" spans="3:6" x14ac:dyDescent="0.25">
      <c r="C5343" s="2"/>
      <c r="F5343" s="2"/>
    </row>
    <row r="5344" spans="3:6" x14ac:dyDescent="0.25">
      <c r="C5344" s="2"/>
      <c r="F5344" s="2"/>
    </row>
    <row r="5345" spans="3:6" x14ac:dyDescent="0.25">
      <c r="C5345" s="2"/>
      <c r="F5345" s="2"/>
    </row>
    <row r="5346" spans="3:6" x14ac:dyDescent="0.25">
      <c r="C5346" s="2"/>
      <c r="F5346" s="2"/>
    </row>
    <row r="5347" spans="3:6" x14ac:dyDescent="0.25">
      <c r="C5347" s="2"/>
      <c r="F5347" s="2"/>
    </row>
    <row r="5348" spans="3:6" x14ac:dyDescent="0.25">
      <c r="C5348" s="2"/>
      <c r="F5348" s="2"/>
    </row>
    <row r="5349" spans="3:6" x14ac:dyDescent="0.25">
      <c r="C5349" s="2"/>
      <c r="F5349" s="2"/>
    </row>
    <row r="5350" spans="3:6" x14ac:dyDescent="0.25">
      <c r="C5350" s="2"/>
      <c r="F5350" s="2"/>
    </row>
    <row r="5351" spans="3:6" x14ac:dyDescent="0.25">
      <c r="C5351" s="2"/>
      <c r="F5351" s="2"/>
    </row>
    <row r="5352" spans="3:6" x14ac:dyDescent="0.25">
      <c r="C5352" s="2"/>
      <c r="F5352" s="2"/>
    </row>
    <row r="5353" spans="3:6" x14ac:dyDescent="0.25">
      <c r="C5353" s="2"/>
      <c r="F5353" s="2"/>
    </row>
    <row r="5354" spans="3:6" x14ac:dyDescent="0.25">
      <c r="C5354" s="2"/>
      <c r="F5354" s="2"/>
    </row>
    <row r="5355" spans="3:6" x14ac:dyDescent="0.25">
      <c r="C5355" s="2"/>
      <c r="F5355" s="2"/>
    </row>
    <row r="5356" spans="3:6" x14ac:dyDescent="0.25">
      <c r="C5356" s="2"/>
      <c r="F5356" s="2"/>
    </row>
    <row r="5357" spans="3:6" x14ac:dyDescent="0.25">
      <c r="C5357" s="2"/>
      <c r="F5357" s="2"/>
    </row>
    <row r="5358" spans="3:6" x14ac:dyDescent="0.25">
      <c r="C5358" s="2"/>
      <c r="F5358" s="2"/>
    </row>
    <row r="5359" spans="3:6" x14ac:dyDescent="0.25">
      <c r="C5359" s="2"/>
      <c r="F5359" s="2"/>
    </row>
    <row r="5360" spans="3:6" x14ac:dyDescent="0.25">
      <c r="C5360" s="2"/>
      <c r="F5360" s="2"/>
    </row>
    <row r="5361" spans="3:6" x14ac:dyDescent="0.25">
      <c r="C5361" s="2"/>
      <c r="F5361" s="2"/>
    </row>
    <row r="5362" spans="3:6" x14ac:dyDescent="0.25">
      <c r="C5362" s="2"/>
      <c r="F5362" s="2"/>
    </row>
    <row r="5363" spans="3:6" x14ac:dyDescent="0.25">
      <c r="C5363" s="2"/>
      <c r="F5363" s="2"/>
    </row>
    <row r="5364" spans="3:6" x14ac:dyDescent="0.25">
      <c r="C5364" s="2"/>
      <c r="F5364" s="2"/>
    </row>
    <row r="5365" spans="3:6" x14ac:dyDescent="0.25">
      <c r="C5365" s="2"/>
      <c r="F5365" s="2"/>
    </row>
    <row r="5366" spans="3:6" x14ac:dyDescent="0.25">
      <c r="C5366" s="2"/>
      <c r="F5366" s="2"/>
    </row>
    <row r="5367" spans="3:6" x14ac:dyDescent="0.25">
      <c r="C5367" s="2"/>
      <c r="F5367" s="2"/>
    </row>
    <row r="5368" spans="3:6" x14ac:dyDescent="0.25">
      <c r="C5368" s="2"/>
      <c r="F5368" s="2"/>
    </row>
    <row r="5369" spans="3:6" x14ac:dyDescent="0.25">
      <c r="C5369" s="2"/>
      <c r="F5369" s="2"/>
    </row>
    <row r="5370" spans="3:6" x14ac:dyDescent="0.25">
      <c r="C5370" s="2"/>
      <c r="F5370" s="2"/>
    </row>
    <row r="5371" spans="3:6" x14ac:dyDescent="0.25">
      <c r="C5371" s="2"/>
      <c r="F5371" s="2"/>
    </row>
    <row r="5372" spans="3:6" x14ac:dyDescent="0.25">
      <c r="C5372" s="2"/>
      <c r="F5372" s="2"/>
    </row>
    <row r="5373" spans="3:6" x14ac:dyDescent="0.25">
      <c r="C5373" s="2"/>
      <c r="F5373" s="2"/>
    </row>
    <row r="5374" spans="3:6" x14ac:dyDescent="0.25">
      <c r="C5374" s="2"/>
      <c r="F5374" s="2"/>
    </row>
    <row r="5375" spans="3:6" x14ac:dyDescent="0.25">
      <c r="C5375" s="2"/>
      <c r="F5375" s="2"/>
    </row>
    <row r="5376" spans="3:6" x14ac:dyDescent="0.25">
      <c r="C5376" s="2"/>
      <c r="F5376" s="2"/>
    </row>
    <row r="5377" spans="3:6" x14ac:dyDescent="0.25">
      <c r="C5377" s="2"/>
      <c r="F5377" s="2"/>
    </row>
    <row r="5378" spans="3:6" x14ac:dyDescent="0.25">
      <c r="C5378" s="2"/>
      <c r="F5378" s="2"/>
    </row>
    <row r="5379" spans="3:6" x14ac:dyDescent="0.25">
      <c r="C5379" s="2"/>
      <c r="F5379" s="2"/>
    </row>
    <row r="5380" spans="3:6" x14ac:dyDescent="0.25">
      <c r="C5380" s="2"/>
      <c r="F5380" s="2"/>
    </row>
    <row r="5381" spans="3:6" x14ac:dyDescent="0.25">
      <c r="C5381" s="2"/>
      <c r="F5381" s="2"/>
    </row>
    <row r="5382" spans="3:6" x14ac:dyDescent="0.25">
      <c r="C5382" s="2"/>
      <c r="F5382" s="2"/>
    </row>
    <row r="5383" spans="3:6" x14ac:dyDescent="0.25">
      <c r="C5383" s="2"/>
      <c r="F5383" s="2"/>
    </row>
    <row r="5384" spans="3:6" x14ac:dyDescent="0.25">
      <c r="C5384" s="2"/>
      <c r="F5384" s="2"/>
    </row>
    <row r="5385" spans="3:6" x14ac:dyDescent="0.25">
      <c r="C5385" s="2"/>
      <c r="F5385" s="2"/>
    </row>
    <row r="5386" spans="3:6" x14ac:dyDescent="0.25">
      <c r="C5386" s="2"/>
      <c r="F5386" s="2"/>
    </row>
    <row r="5387" spans="3:6" x14ac:dyDescent="0.25">
      <c r="C5387" s="2"/>
      <c r="F5387" s="2"/>
    </row>
    <row r="5388" spans="3:6" x14ac:dyDescent="0.25">
      <c r="C5388" s="2"/>
      <c r="F5388" s="2"/>
    </row>
    <row r="5389" spans="3:6" x14ac:dyDescent="0.25">
      <c r="C5389" s="2"/>
      <c r="F5389" s="2"/>
    </row>
    <row r="5390" spans="3:6" x14ac:dyDescent="0.25">
      <c r="C5390" s="2"/>
      <c r="F5390" s="2"/>
    </row>
    <row r="5391" spans="3:6" x14ac:dyDescent="0.25">
      <c r="C5391" s="2"/>
      <c r="F5391" s="2"/>
    </row>
    <row r="5392" spans="3:6" x14ac:dyDescent="0.25">
      <c r="C5392" s="2"/>
      <c r="F5392" s="2"/>
    </row>
    <row r="5393" spans="3:6" x14ac:dyDescent="0.25">
      <c r="C5393" s="2"/>
      <c r="F5393" s="2"/>
    </row>
    <row r="5394" spans="3:6" x14ac:dyDescent="0.25">
      <c r="C5394" s="2"/>
      <c r="F5394" s="2"/>
    </row>
    <row r="5395" spans="3:6" x14ac:dyDescent="0.25">
      <c r="C5395" s="2"/>
      <c r="F5395" s="2"/>
    </row>
    <row r="5396" spans="3:6" x14ac:dyDescent="0.25">
      <c r="C5396" s="2"/>
      <c r="F5396" s="2"/>
    </row>
    <row r="5397" spans="3:6" x14ac:dyDescent="0.25">
      <c r="C5397" s="2"/>
      <c r="F5397" s="2"/>
    </row>
    <row r="5398" spans="3:6" x14ac:dyDescent="0.25">
      <c r="C5398" s="2"/>
      <c r="F5398" s="2"/>
    </row>
    <row r="5399" spans="3:6" x14ac:dyDescent="0.25">
      <c r="C5399" s="2"/>
      <c r="F5399" s="2"/>
    </row>
    <row r="5400" spans="3:6" x14ac:dyDescent="0.25">
      <c r="C5400" s="2"/>
      <c r="F5400" s="2"/>
    </row>
    <row r="5401" spans="3:6" x14ac:dyDescent="0.25">
      <c r="C5401" s="2"/>
      <c r="F5401" s="2"/>
    </row>
    <row r="5402" spans="3:6" x14ac:dyDescent="0.25">
      <c r="C5402" s="2"/>
      <c r="F5402" s="2"/>
    </row>
    <row r="5403" spans="3:6" x14ac:dyDescent="0.25">
      <c r="C5403" s="2"/>
      <c r="F5403" s="2"/>
    </row>
    <row r="5404" spans="3:6" x14ac:dyDescent="0.25">
      <c r="C5404" s="2"/>
      <c r="F5404" s="2"/>
    </row>
    <row r="5405" spans="3:6" x14ac:dyDescent="0.25">
      <c r="C5405" s="2"/>
      <c r="F5405" s="2"/>
    </row>
    <row r="5406" spans="3:6" x14ac:dyDescent="0.25">
      <c r="C5406" s="2"/>
      <c r="F5406" s="2"/>
    </row>
    <row r="5407" spans="3:6" x14ac:dyDescent="0.25">
      <c r="C5407" s="2"/>
      <c r="F5407" s="2"/>
    </row>
    <row r="5408" spans="3:6" x14ac:dyDescent="0.25">
      <c r="C5408" s="2"/>
      <c r="F5408" s="2"/>
    </row>
    <row r="5409" spans="3:6" x14ac:dyDescent="0.25">
      <c r="C5409" s="2"/>
      <c r="F5409" s="2"/>
    </row>
    <row r="5410" spans="3:6" x14ac:dyDescent="0.25">
      <c r="C5410" s="2"/>
      <c r="F5410" s="2"/>
    </row>
    <row r="5411" spans="3:6" x14ac:dyDescent="0.25">
      <c r="C5411" s="2"/>
      <c r="F5411" s="2"/>
    </row>
    <row r="5412" spans="3:6" x14ac:dyDescent="0.25">
      <c r="C5412" s="2"/>
      <c r="F5412" s="2"/>
    </row>
    <row r="5413" spans="3:6" x14ac:dyDescent="0.25">
      <c r="C5413" s="2"/>
      <c r="F5413" s="2"/>
    </row>
    <row r="5414" spans="3:6" x14ac:dyDescent="0.25">
      <c r="C5414" s="2"/>
      <c r="F5414" s="2"/>
    </row>
    <row r="5415" spans="3:6" x14ac:dyDescent="0.25">
      <c r="C5415" s="2"/>
      <c r="F5415" s="2"/>
    </row>
    <row r="5416" spans="3:6" x14ac:dyDescent="0.25">
      <c r="C5416" s="2"/>
      <c r="F5416" s="2"/>
    </row>
    <row r="5417" spans="3:6" x14ac:dyDescent="0.25">
      <c r="C5417" s="2"/>
      <c r="F5417" s="2"/>
    </row>
    <row r="5418" spans="3:6" x14ac:dyDescent="0.25">
      <c r="C5418" s="2"/>
      <c r="F5418" s="2"/>
    </row>
    <row r="5419" spans="3:6" x14ac:dyDescent="0.25">
      <c r="C5419" s="2"/>
      <c r="F5419" s="2"/>
    </row>
    <row r="5420" spans="3:6" x14ac:dyDescent="0.25">
      <c r="C5420" s="2"/>
      <c r="F5420" s="2"/>
    </row>
    <row r="5421" spans="3:6" x14ac:dyDescent="0.25">
      <c r="C5421" s="2"/>
      <c r="F5421" s="2"/>
    </row>
    <row r="5422" spans="3:6" x14ac:dyDescent="0.25">
      <c r="C5422" s="2"/>
      <c r="F5422" s="2"/>
    </row>
    <row r="5423" spans="3:6" x14ac:dyDescent="0.25">
      <c r="C5423" s="2"/>
      <c r="F5423" s="2"/>
    </row>
    <row r="5424" spans="3:6" x14ac:dyDescent="0.25">
      <c r="C5424" s="2"/>
      <c r="F5424" s="2"/>
    </row>
    <row r="5425" spans="3:6" x14ac:dyDescent="0.25">
      <c r="C5425" s="2"/>
      <c r="F5425" s="2"/>
    </row>
    <row r="5426" spans="3:6" x14ac:dyDescent="0.25">
      <c r="C5426" s="2"/>
      <c r="F5426" s="2"/>
    </row>
    <row r="5427" spans="3:6" x14ac:dyDescent="0.25">
      <c r="C5427" s="2"/>
      <c r="F5427" s="2"/>
    </row>
    <row r="5428" spans="3:6" x14ac:dyDescent="0.25">
      <c r="C5428" s="2"/>
      <c r="F5428" s="2"/>
    </row>
    <row r="5429" spans="3:6" x14ac:dyDescent="0.25">
      <c r="C5429" s="2"/>
      <c r="F5429" s="2"/>
    </row>
    <row r="5430" spans="3:6" x14ac:dyDescent="0.25">
      <c r="C5430" s="2"/>
      <c r="F5430" s="2"/>
    </row>
    <row r="5431" spans="3:6" x14ac:dyDescent="0.25">
      <c r="C5431" s="2"/>
      <c r="F5431" s="2"/>
    </row>
    <row r="5432" spans="3:6" x14ac:dyDescent="0.25">
      <c r="C5432" s="2"/>
      <c r="F5432" s="2"/>
    </row>
    <row r="5433" spans="3:6" x14ac:dyDescent="0.25">
      <c r="C5433" s="2"/>
      <c r="F5433" s="2"/>
    </row>
    <row r="5434" spans="3:6" x14ac:dyDescent="0.25">
      <c r="C5434" s="2"/>
      <c r="F5434" s="2"/>
    </row>
    <row r="5435" spans="3:6" x14ac:dyDescent="0.25">
      <c r="C5435" s="2"/>
      <c r="F5435" s="2"/>
    </row>
    <row r="5436" spans="3:6" x14ac:dyDescent="0.25">
      <c r="C5436" s="2"/>
      <c r="F5436" s="2"/>
    </row>
    <row r="5437" spans="3:6" x14ac:dyDescent="0.25">
      <c r="C5437" s="2"/>
      <c r="F5437" s="2"/>
    </row>
    <row r="5438" spans="3:6" x14ac:dyDescent="0.25">
      <c r="C5438" s="2"/>
      <c r="F5438" s="2"/>
    </row>
    <row r="5439" spans="3:6" x14ac:dyDescent="0.25">
      <c r="C5439" s="2"/>
      <c r="F5439" s="2"/>
    </row>
    <row r="5440" spans="3:6" x14ac:dyDescent="0.25">
      <c r="C5440" s="2"/>
      <c r="F5440" s="2"/>
    </row>
    <row r="5441" spans="3:6" x14ac:dyDescent="0.25">
      <c r="C5441" s="2"/>
      <c r="F5441" s="2"/>
    </row>
    <row r="5442" spans="3:6" x14ac:dyDescent="0.25">
      <c r="C5442" s="2"/>
      <c r="F5442" s="2"/>
    </row>
    <row r="5443" spans="3:6" x14ac:dyDescent="0.25">
      <c r="C5443" s="2"/>
      <c r="F5443" s="2"/>
    </row>
    <row r="5444" spans="3:6" x14ac:dyDescent="0.25">
      <c r="C5444" s="2"/>
      <c r="F5444" s="2"/>
    </row>
    <row r="5445" spans="3:6" x14ac:dyDescent="0.25">
      <c r="C5445" s="2"/>
      <c r="F5445" s="2"/>
    </row>
    <row r="5446" spans="3:6" x14ac:dyDescent="0.25">
      <c r="C5446" s="2"/>
      <c r="F5446" s="2"/>
    </row>
    <row r="5447" spans="3:6" x14ac:dyDescent="0.25">
      <c r="C5447" s="2"/>
      <c r="F5447" s="2"/>
    </row>
    <row r="5448" spans="3:6" x14ac:dyDescent="0.25">
      <c r="C5448" s="2"/>
      <c r="F5448" s="2"/>
    </row>
    <row r="5449" spans="3:6" x14ac:dyDescent="0.25">
      <c r="C5449" s="2"/>
      <c r="F5449" s="2"/>
    </row>
    <row r="5450" spans="3:6" x14ac:dyDescent="0.25">
      <c r="C5450" s="2"/>
      <c r="F5450" s="2"/>
    </row>
    <row r="5451" spans="3:6" x14ac:dyDescent="0.25">
      <c r="C5451" s="2"/>
      <c r="F5451" s="2"/>
    </row>
    <row r="5452" spans="3:6" x14ac:dyDescent="0.25">
      <c r="C5452" s="2"/>
      <c r="F5452" s="2"/>
    </row>
    <row r="5453" spans="3:6" x14ac:dyDescent="0.25">
      <c r="C5453" s="2"/>
      <c r="F5453" s="2"/>
    </row>
    <row r="5454" spans="3:6" x14ac:dyDescent="0.25">
      <c r="C5454" s="2"/>
      <c r="F5454" s="2"/>
    </row>
    <row r="5455" spans="3:6" x14ac:dyDescent="0.25">
      <c r="C5455" s="2"/>
      <c r="F5455" s="2"/>
    </row>
    <row r="5456" spans="3:6" x14ac:dyDescent="0.25">
      <c r="C5456" s="2"/>
      <c r="F5456" s="2"/>
    </row>
    <row r="5457" spans="3:6" x14ac:dyDescent="0.25">
      <c r="C5457" s="2"/>
      <c r="F5457" s="2"/>
    </row>
    <row r="5458" spans="3:6" x14ac:dyDescent="0.25">
      <c r="C5458" s="2"/>
      <c r="F5458" s="2"/>
    </row>
    <row r="5459" spans="3:6" x14ac:dyDescent="0.25">
      <c r="C5459" s="2"/>
      <c r="F5459" s="2"/>
    </row>
    <row r="5460" spans="3:6" x14ac:dyDescent="0.25">
      <c r="C5460" s="2"/>
      <c r="F5460" s="2"/>
    </row>
    <row r="5461" spans="3:6" x14ac:dyDescent="0.25">
      <c r="C5461" s="2"/>
      <c r="F5461" s="2"/>
    </row>
    <row r="5462" spans="3:6" x14ac:dyDescent="0.25">
      <c r="C5462" s="2"/>
      <c r="F5462" s="2"/>
    </row>
    <row r="5463" spans="3:6" x14ac:dyDescent="0.25">
      <c r="C5463" s="2"/>
      <c r="F5463" s="2"/>
    </row>
    <row r="5464" spans="3:6" x14ac:dyDescent="0.25">
      <c r="C5464" s="2"/>
      <c r="F5464" s="2"/>
    </row>
    <row r="5465" spans="3:6" x14ac:dyDescent="0.25">
      <c r="C5465" s="2"/>
      <c r="F5465" s="2"/>
    </row>
    <row r="5466" spans="3:6" x14ac:dyDescent="0.25">
      <c r="C5466" s="2"/>
      <c r="F5466" s="2"/>
    </row>
    <row r="5467" spans="3:6" x14ac:dyDescent="0.25">
      <c r="C5467" s="2"/>
      <c r="F5467" s="2"/>
    </row>
    <row r="5468" spans="3:6" x14ac:dyDescent="0.25">
      <c r="C5468" s="2"/>
      <c r="F5468" s="2"/>
    </row>
    <row r="5469" spans="3:6" x14ac:dyDescent="0.25">
      <c r="C5469" s="2"/>
      <c r="F5469" s="2"/>
    </row>
    <row r="5470" spans="3:6" x14ac:dyDescent="0.25">
      <c r="C5470" s="2"/>
      <c r="F5470" s="2"/>
    </row>
    <row r="5471" spans="3:6" x14ac:dyDescent="0.25">
      <c r="C5471" s="2"/>
      <c r="F5471" s="2"/>
    </row>
    <row r="5472" spans="3:6" x14ac:dyDescent="0.25">
      <c r="C5472" s="2"/>
      <c r="F5472" s="2"/>
    </row>
    <row r="5473" spans="3:6" x14ac:dyDescent="0.25">
      <c r="C5473" s="2"/>
      <c r="F5473" s="2"/>
    </row>
    <row r="5474" spans="3:6" x14ac:dyDescent="0.25">
      <c r="C5474" s="2"/>
      <c r="F5474" s="2"/>
    </row>
    <row r="5475" spans="3:6" x14ac:dyDescent="0.25">
      <c r="C5475" s="2"/>
      <c r="F5475" s="2"/>
    </row>
    <row r="5476" spans="3:6" x14ac:dyDescent="0.25">
      <c r="C5476" s="2"/>
      <c r="F5476" s="2"/>
    </row>
    <row r="5477" spans="3:6" x14ac:dyDescent="0.25">
      <c r="C5477" s="2"/>
      <c r="F5477" s="2"/>
    </row>
    <row r="5478" spans="3:6" x14ac:dyDescent="0.25">
      <c r="C5478" s="2"/>
      <c r="F5478" s="2"/>
    </row>
    <row r="5479" spans="3:6" x14ac:dyDescent="0.25">
      <c r="C5479" s="2"/>
      <c r="F5479" s="2"/>
    </row>
    <row r="5480" spans="3:6" x14ac:dyDescent="0.25">
      <c r="C5480" s="2"/>
      <c r="F5480" s="2"/>
    </row>
    <row r="5481" spans="3:6" x14ac:dyDescent="0.25">
      <c r="C5481" s="2"/>
      <c r="F5481" s="2"/>
    </row>
    <row r="5482" spans="3:6" x14ac:dyDescent="0.25">
      <c r="C5482" s="2"/>
      <c r="F5482" s="2"/>
    </row>
    <row r="5483" spans="3:6" x14ac:dyDescent="0.25">
      <c r="C5483" s="2"/>
      <c r="F5483" s="2"/>
    </row>
    <row r="5484" spans="3:6" x14ac:dyDescent="0.25">
      <c r="C5484" s="2"/>
      <c r="F5484" s="2"/>
    </row>
    <row r="5485" spans="3:6" x14ac:dyDescent="0.25">
      <c r="C5485" s="2"/>
      <c r="F5485" s="2"/>
    </row>
    <row r="5486" spans="3:6" x14ac:dyDescent="0.25">
      <c r="C5486" s="2"/>
      <c r="F5486" s="2"/>
    </row>
    <row r="5487" spans="3:6" x14ac:dyDescent="0.25">
      <c r="C5487" s="2"/>
      <c r="F5487" s="2"/>
    </row>
    <row r="5488" spans="3:6" x14ac:dyDescent="0.25">
      <c r="C5488" s="2"/>
      <c r="F5488" s="2"/>
    </row>
    <row r="5489" spans="3:6" x14ac:dyDescent="0.25">
      <c r="C5489" s="2"/>
      <c r="F5489" s="2"/>
    </row>
    <row r="5490" spans="3:6" x14ac:dyDescent="0.25">
      <c r="C5490" s="2"/>
      <c r="F5490" s="2"/>
    </row>
    <row r="5491" spans="3:6" x14ac:dyDescent="0.25">
      <c r="C5491" s="2"/>
      <c r="F5491" s="2"/>
    </row>
    <row r="5492" spans="3:6" x14ac:dyDescent="0.25">
      <c r="C5492" s="2"/>
      <c r="F5492" s="2"/>
    </row>
    <row r="5493" spans="3:6" x14ac:dyDescent="0.25">
      <c r="C5493" s="2"/>
      <c r="F5493" s="2"/>
    </row>
    <row r="5494" spans="3:6" x14ac:dyDescent="0.25">
      <c r="C5494" s="2"/>
      <c r="F5494" s="2"/>
    </row>
    <row r="5495" spans="3:6" x14ac:dyDescent="0.25">
      <c r="C5495" s="2"/>
      <c r="F5495" s="2"/>
    </row>
    <row r="5496" spans="3:6" x14ac:dyDescent="0.25">
      <c r="C5496" s="2"/>
      <c r="F5496" s="2"/>
    </row>
    <row r="5497" spans="3:6" x14ac:dyDescent="0.25">
      <c r="C5497" s="2"/>
      <c r="F5497" s="2"/>
    </row>
    <row r="5498" spans="3:6" x14ac:dyDescent="0.25">
      <c r="C5498" s="2"/>
      <c r="F5498" s="2"/>
    </row>
    <row r="5499" spans="3:6" x14ac:dyDescent="0.25">
      <c r="C5499" s="2"/>
      <c r="F5499" s="2"/>
    </row>
    <row r="5500" spans="3:6" x14ac:dyDescent="0.25">
      <c r="C5500" s="2"/>
      <c r="F5500" s="2"/>
    </row>
    <row r="5501" spans="3:6" x14ac:dyDescent="0.25">
      <c r="C5501" s="2"/>
      <c r="F5501" s="2"/>
    </row>
    <row r="5502" spans="3:6" x14ac:dyDescent="0.25">
      <c r="C5502" s="2"/>
      <c r="F5502" s="2"/>
    </row>
    <row r="5503" spans="3:6" x14ac:dyDescent="0.25">
      <c r="C5503" s="2"/>
      <c r="F5503" s="2"/>
    </row>
    <row r="5504" spans="3:6" x14ac:dyDescent="0.25">
      <c r="C5504" s="2"/>
      <c r="F5504" s="2"/>
    </row>
    <row r="5505" spans="3:6" x14ac:dyDescent="0.25">
      <c r="C5505" s="2"/>
      <c r="F5505" s="2"/>
    </row>
    <row r="5506" spans="3:6" x14ac:dyDescent="0.25">
      <c r="C5506" s="2"/>
      <c r="F5506" s="2"/>
    </row>
    <row r="5507" spans="3:6" x14ac:dyDescent="0.25">
      <c r="C5507" s="2"/>
      <c r="F5507" s="2"/>
    </row>
    <row r="5508" spans="3:6" x14ac:dyDescent="0.25">
      <c r="C5508" s="2"/>
      <c r="F5508" s="2"/>
    </row>
    <row r="5509" spans="3:6" x14ac:dyDescent="0.25">
      <c r="C5509" s="2"/>
      <c r="F5509" s="2"/>
    </row>
    <row r="5510" spans="3:6" x14ac:dyDescent="0.25">
      <c r="C5510" s="2"/>
      <c r="F5510" s="2"/>
    </row>
    <row r="5511" spans="3:6" x14ac:dyDescent="0.25">
      <c r="C5511" s="2"/>
      <c r="F5511" s="2"/>
    </row>
    <row r="5512" spans="3:6" x14ac:dyDescent="0.25">
      <c r="C5512" s="2"/>
      <c r="F5512" s="2"/>
    </row>
    <row r="5513" spans="3:6" x14ac:dyDescent="0.25">
      <c r="C5513" s="2"/>
      <c r="F5513" s="2"/>
    </row>
    <row r="5514" spans="3:6" x14ac:dyDescent="0.25">
      <c r="C5514" s="2"/>
      <c r="F5514" s="2"/>
    </row>
    <row r="5515" spans="3:6" x14ac:dyDescent="0.25">
      <c r="C5515" s="2"/>
      <c r="F5515" s="2"/>
    </row>
    <row r="5516" spans="3:6" x14ac:dyDescent="0.25">
      <c r="C5516" s="2"/>
      <c r="F5516" s="2"/>
    </row>
    <row r="5517" spans="3:6" x14ac:dyDescent="0.25">
      <c r="C5517" s="2"/>
      <c r="F5517" s="2"/>
    </row>
    <row r="5518" spans="3:6" x14ac:dyDescent="0.25">
      <c r="C5518" s="2"/>
      <c r="F5518" s="2"/>
    </row>
    <row r="5519" spans="3:6" x14ac:dyDescent="0.25">
      <c r="C5519" s="2"/>
      <c r="F5519" s="2"/>
    </row>
    <row r="5520" spans="3:6" x14ac:dyDescent="0.25">
      <c r="C5520" s="2"/>
      <c r="F5520" s="2"/>
    </row>
    <row r="5521" spans="3:6" x14ac:dyDescent="0.25">
      <c r="C5521" s="2"/>
      <c r="F5521" s="2"/>
    </row>
    <row r="5522" spans="3:6" x14ac:dyDescent="0.25">
      <c r="C5522" s="2"/>
      <c r="F5522" s="2"/>
    </row>
    <row r="5523" spans="3:6" x14ac:dyDescent="0.25">
      <c r="C5523" s="2"/>
      <c r="F5523" s="2"/>
    </row>
    <row r="5524" spans="3:6" x14ac:dyDescent="0.25">
      <c r="C5524" s="2"/>
      <c r="F5524" s="2"/>
    </row>
    <row r="5525" spans="3:6" x14ac:dyDescent="0.25">
      <c r="C5525" s="2"/>
      <c r="F5525" s="2"/>
    </row>
    <row r="5526" spans="3:6" x14ac:dyDescent="0.25">
      <c r="C5526" s="2"/>
      <c r="F5526" s="2"/>
    </row>
    <row r="5527" spans="3:6" x14ac:dyDescent="0.25">
      <c r="C5527" s="2"/>
      <c r="F5527" s="2"/>
    </row>
    <row r="5528" spans="3:6" x14ac:dyDescent="0.25">
      <c r="C5528" s="2"/>
      <c r="F5528" s="2"/>
    </row>
    <row r="5529" spans="3:6" x14ac:dyDescent="0.25">
      <c r="C5529" s="2"/>
      <c r="F5529" s="2"/>
    </row>
    <row r="5530" spans="3:6" x14ac:dyDescent="0.25">
      <c r="C5530" s="2"/>
      <c r="F5530" s="2"/>
    </row>
    <row r="5531" spans="3:6" x14ac:dyDescent="0.25">
      <c r="C5531" s="2"/>
      <c r="F5531" s="2"/>
    </row>
    <row r="5532" spans="3:6" x14ac:dyDescent="0.25">
      <c r="C5532" s="2"/>
      <c r="F5532" s="2"/>
    </row>
    <row r="5533" spans="3:6" x14ac:dyDescent="0.25">
      <c r="C5533" s="2"/>
      <c r="F5533" s="2"/>
    </row>
    <row r="5534" spans="3:6" x14ac:dyDescent="0.25">
      <c r="C5534" s="2"/>
      <c r="F5534" s="2"/>
    </row>
    <row r="5535" spans="3:6" x14ac:dyDescent="0.25">
      <c r="C5535" s="2"/>
      <c r="F5535" s="2"/>
    </row>
    <row r="5536" spans="3:6" x14ac:dyDescent="0.25">
      <c r="C5536" s="2"/>
      <c r="F5536" s="2"/>
    </row>
    <row r="5537" spans="3:6" x14ac:dyDescent="0.25">
      <c r="C5537" s="2"/>
      <c r="F5537" s="2"/>
    </row>
    <row r="5538" spans="3:6" x14ac:dyDescent="0.25">
      <c r="C5538" s="2"/>
      <c r="F5538" s="2"/>
    </row>
    <row r="5539" spans="3:6" x14ac:dyDescent="0.25">
      <c r="C5539" s="2"/>
      <c r="F5539" s="2"/>
    </row>
    <row r="5540" spans="3:6" x14ac:dyDescent="0.25">
      <c r="C5540" s="2"/>
      <c r="F5540" s="2"/>
    </row>
    <row r="5541" spans="3:6" x14ac:dyDescent="0.25">
      <c r="C5541" s="2"/>
      <c r="F5541" s="2"/>
    </row>
    <row r="5542" spans="3:6" x14ac:dyDescent="0.25">
      <c r="C5542" s="2"/>
      <c r="F5542" s="2"/>
    </row>
    <row r="5543" spans="3:6" x14ac:dyDescent="0.25">
      <c r="C5543" s="2"/>
      <c r="F5543" s="2"/>
    </row>
    <row r="5544" spans="3:6" x14ac:dyDescent="0.25">
      <c r="C5544" s="2"/>
      <c r="F5544" s="2"/>
    </row>
    <row r="5545" spans="3:6" x14ac:dyDescent="0.25">
      <c r="C5545" s="2"/>
      <c r="F5545" s="2"/>
    </row>
    <row r="5546" spans="3:6" x14ac:dyDescent="0.25">
      <c r="C5546" s="2"/>
      <c r="F5546" s="2"/>
    </row>
    <row r="5547" spans="3:6" x14ac:dyDescent="0.25">
      <c r="C5547" s="2"/>
      <c r="F5547" s="2"/>
    </row>
    <row r="5548" spans="3:6" x14ac:dyDescent="0.25">
      <c r="C5548" s="2"/>
      <c r="F5548" s="2"/>
    </row>
    <row r="5549" spans="3:6" x14ac:dyDescent="0.25">
      <c r="C5549" s="2"/>
      <c r="F5549" s="2"/>
    </row>
    <row r="5550" spans="3:6" x14ac:dyDescent="0.25">
      <c r="C5550" s="2"/>
      <c r="F5550" s="2"/>
    </row>
    <row r="5551" spans="3:6" x14ac:dyDescent="0.25">
      <c r="C5551" s="2"/>
      <c r="F5551" s="2"/>
    </row>
    <row r="5552" spans="3:6" x14ac:dyDescent="0.25">
      <c r="C5552" s="2"/>
      <c r="F5552" s="2"/>
    </row>
    <row r="5553" spans="3:6" x14ac:dyDescent="0.25">
      <c r="C5553" s="2"/>
      <c r="F5553" s="2"/>
    </row>
    <row r="5554" spans="3:6" x14ac:dyDescent="0.25">
      <c r="C5554" s="2"/>
      <c r="F5554" s="2"/>
    </row>
    <row r="5555" spans="3:6" x14ac:dyDescent="0.25">
      <c r="C5555" s="2"/>
      <c r="F5555" s="2"/>
    </row>
    <row r="5556" spans="3:6" x14ac:dyDescent="0.25">
      <c r="C5556" s="2"/>
      <c r="F5556" s="2"/>
    </row>
    <row r="5557" spans="3:6" x14ac:dyDescent="0.25">
      <c r="C5557" s="2"/>
      <c r="F5557" s="2"/>
    </row>
    <row r="5558" spans="3:6" x14ac:dyDescent="0.25">
      <c r="C5558" s="2"/>
      <c r="F5558" s="2"/>
    </row>
    <row r="5559" spans="3:6" x14ac:dyDescent="0.25">
      <c r="C5559" s="2"/>
      <c r="F5559" s="2"/>
    </row>
    <row r="5560" spans="3:6" x14ac:dyDescent="0.25">
      <c r="C5560" s="2"/>
      <c r="F5560" s="2"/>
    </row>
    <row r="5561" spans="3:6" x14ac:dyDescent="0.25">
      <c r="C5561" s="2"/>
      <c r="F5561" s="2"/>
    </row>
    <row r="5562" spans="3:6" x14ac:dyDescent="0.25">
      <c r="C5562" s="2"/>
      <c r="F5562" s="2"/>
    </row>
    <row r="5563" spans="3:6" x14ac:dyDescent="0.25">
      <c r="C5563" s="2"/>
      <c r="F5563" s="2"/>
    </row>
    <row r="5564" spans="3:6" x14ac:dyDescent="0.25">
      <c r="C5564" s="2"/>
      <c r="F5564" s="2"/>
    </row>
    <row r="5565" spans="3:6" x14ac:dyDescent="0.25">
      <c r="C5565" s="2"/>
      <c r="F5565" s="2"/>
    </row>
    <row r="5566" spans="3:6" x14ac:dyDescent="0.25">
      <c r="C5566" s="2"/>
      <c r="F5566" s="2"/>
    </row>
    <row r="5567" spans="3:6" x14ac:dyDescent="0.25">
      <c r="C5567" s="2"/>
      <c r="F5567" s="2"/>
    </row>
    <row r="5568" spans="3:6" x14ac:dyDescent="0.25">
      <c r="C5568" s="2"/>
      <c r="F5568" s="2"/>
    </row>
    <row r="5569" spans="3:6" x14ac:dyDescent="0.25">
      <c r="C5569" s="2"/>
      <c r="F5569" s="2"/>
    </row>
    <row r="5570" spans="3:6" x14ac:dyDescent="0.25">
      <c r="C5570" s="2"/>
      <c r="F5570" s="2"/>
    </row>
    <row r="5571" spans="3:6" x14ac:dyDescent="0.25">
      <c r="C5571" s="2"/>
      <c r="F5571" s="2"/>
    </row>
    <row r="5572" spans="3:6" x14ac:dyDescent="0.25">
      <c r="C5572" s="2"/>
      <c r="F5572" s="2"/>
    </row>
    <row r="5573" spans="3:6" x14ac:dyDescent="0.25">
      <c r="C5573" s="2"/>
      <c r="F5573" s="2"/>
    </row>
    <row r="5574" spans="3:6" x14ac:dyDescent="0.25">
      <c r="C5574" s="2"/>
      <c r="F5574" s="2"/>
    </row>
    <row r="5575" spans="3:6" x14ac:dyDescent="0.25">
      <c r="C5575" s="2"/>
      <c r="F5575" s="2"/>
    </row>
    <row r="5576" spans="3:6" x14ac:dyDescent="0.25">
      <c r="C5576" s="2"/>
      <c r="F5576" s="2"/>
    </row>
    <row r="5577" spans="3:6" x14ac:dyDescent="0.25">
      <c r="C5577" s="2"/>
      <c r="F5577" s="2"/>
    </row>
    <row r="5578" spans="3:6" x14ac:dyDescent="0.25">
      <c r="C5578" s="2"/>
      <c r="F5578" s="2"/>
    </row>
    <row r="5579" spans="3:6" x14ac:dyDescent="0.25">
      <c r="C5579" s="2"/>
      <c r="F5579" s="2"/>
    </row>
    <row r="5580" spans="3:6" x14ac:dyDescent="0.25">
      <c r="C5580" s="2"/>
      <c r="F5580" s="2"/>
    </row>
    <row r="5581" spans="3:6" x14ac:dyDescent="0.25">
      <c r="C5581" s="2"/>
      <c r="F5581" s="2"/>
    </row>
    <row r="5582" spans="3:6" x14ac:dyDescent="0.25">
      <c r="C5582" s="2"/>
      <c r="F5582" s="2"/>
    </row>
    <row r="5583" spans="3:6" x14ac:dyDescent="0.25">
      <c r="C5583" s="2"/>
      <c r="F5583" s="2"/>
    </row>
    <row r="5584" spans="3:6" x14ac:dyDescent="0.25">
      <c r="C5584" s="2"/>
      <c r="F5584" s="2"/>
    </row>
    <row r="5585" spans="3:6" x14ac:dyDescent="0.25">
      <c r="C5585" s="2"/>
      <c r="F5585" s="2"/>
    </row>
    <row r="5586" spans="3:6" x14ac:dyDescent="0.25">
      <c r="C5586" s="2"/>
      <c r="F5586" s="2"/>
    </row>
    <row r="5587" spans="3:6" x14ac:dyDescent="0.25">
      <c r="C5587" s="2"/>
      <c r="F5587" s="2"/>
    </row>
    <row r="5588" spans="3:6" x14ac:dyDescent="0.25">
      <c r="C5588" s="2"/>
      <c r="F5588" s="2"/>
    </row>
    <row r="5589" spans="3:6" x14ac:dyDescent="0.25">
      <c r="C5589" s="2"/>
      <c r="F5589" s="2"/>
    </row>
    <row r="5590" spans="3:6" x14ac:dyDescent="0.25">
      <c r="C5590" s="2"/>
      <c r="F5590" s="2"/>
    </row>
    <row r="5591" spans="3:6" x14ac:dyDescent="0.25">
      <c r="C5591" s="2"/>
      <c r="F5591" s="2"/>
    </row>
    <row r="5592" spans="3:6" x14ac:dyDescent="0.25">
      <c r="C5592" s="2"/>
      <c r="F5592" s="2"/>
    </row>
    <row r="5593" spans="3:6" x14ac:dyDescent="0.25">
      <c r="C5593" s="2"/>
      <c r="F5593" s="2"/>
    </row>
    <row r="5594" spans="3:6" x14ac:dyDescent="0.25">
      <c r="C5594" s="2"/>
      <c r="F5594" s="2"/>
    </row>
    <row r="5595" spans="3:6" x14ac:dyDescent="0.25">
      <c r="C5595" s="2"/>
      <c r="F5595" s="2"/>
    </row>
    <row r="5596" spans="3:6" x14ac:dyDescent="0.25">
      <c r="C5596" s="2"/>
      <c r="F5596" s="2"/>
    </row>
    <row r="5597" spans="3:6" x14ac:dyDescent="0.25">
      <c r="C5597" s="2"/>
      <c r="F5597" s="2"/>
    </row>
    <row r="5598" spans="3:6" x14ac:dyDescent="0.25">
      <c r="C5598" s="2"/>
      <c r="F5598" s="2"/>
    </row>
    <row r="5599" spans="3:6" x14ac:dyDescent="0.25">
      <c r="C5599" s="2"/>
      <c r="F5599" s="2"/>
    </row>
    <row r="5600" spans="3:6" x14ac:dyDescent="0.25">
      <c r="C5600" s="2"/>
      <c r="F5600" s="2"/>
    </row>
    <row r="5601" spans="3:6" x14ac:dyDescent="0.25">
      <c r="C5601" s="2"/>
      <c r="F5601" s="2"/>
    </row>
    <row r="5602" spans="3:6" x14ac:dyDescent="0.25">
      <c r="C5602" s="2"/>
      <c r="F5602" s="2"/>
    </row>
    <row r="5603" spans="3:6" x14ac:dyDescent="0.25">
      <c r="C5603" s="2"/>
      <c r="F5603" s="2"/>
    </row>
    <row r="5604" spans="3:6" x14ac:dyDescent="0.25">
      <c r="C5604" s="2"/>
      <c r="F5604" s="2"/>
    </row>
    <row r="5605" spans="3:6" x14ac:dyDescent="0.25">
      <c r="C5605" s="2"/>
      <c r="F5605" s="2"/>
    </row>
    <row r="5606" spans="3:6" x14ac:dyDescent="0.25">
      <c r="C5606" s="2"/>
      <c r="F5606" s="2"/>
    </row>
    <row r="5607" spans="3:6" x14ac:dyDescent="0.25">
      <c r="C5607" s="2"/>
      <c r="F5607" s="2"/>
    </row>
    <row r="5608" spans="3:6" x14ac:dyDescent="0.25">
      <c r="C5608" s="2"/>
      <c r="F5608" s="2"/>
    </row>
    <row r="5609" spans="3:6" x14ac:dyDescent="0.25">
      <c r="C5609" s="2"/>
      <c r="F5609" s="2"/>
    </row>
    <row r="5610" spans="3:6" x14ac:dyDescent="0.25">
      <c r="C5610" s="2"/>
      <c r="F5610" s="2"/>
    </row>
    <row r="5611" spans="3:6" x14ac:dyDescent="0.25">
      <c r="C5611" s="2"/>
      <c r="F5611" s="2"/>
    </row>
    <row r="5612" spans="3:6" x14ac:dyDescent="0.25">
      <c r="C5612" s="2"/>
      <c r="F5612" s="2"/>
    </row>
    <row r="5613" spans="3:6" x14ac:dyDescent="0.25">
      <c r="C5613" s="2"/>
      <c r="F5613" s="2"/>
    </row>
    <row r="5614" spans="3:6" x14ac:dyDescent="0.25">
      <c r="C5614" s="2"/>
      <c r="F5614" s="2"/>
    </row>
    <row r="5615" spans="3:6" x14ac:dyDescent="0.25">
      <c r="C5615" s="2"/>
      <c r="F5615" s="2"/>
    </row>
    <row r="5616" spans="3:6" x14ac:dyDescent="0.25">
      <c r="C5616" s="2"/>
      <c r="F5616" s="2"/>
    </row>
    <row r="5617" spans="3:6" x14ac:dyDescent="0.25">
      <c r="C5617" s="2"/>
      <c r="F5617" s="2"/>
    </row>
    <row r="5618" spans="3:6" x14ac:dyDescent="0.25">
      <c r="C5618" s="2"/>
      <c r="F5618" s="2"/>
    </row>
    <row r="5619" spans="3:6" x14ac:dyDescent="0.25">
      <c r="C5619" s="2"/>
      <c r="F5619" s="2"/>
    </row>
    <row r="5620" spans="3:6" x14ac:dyDescent="0.25">
      <c r="C5620" s="2"/>
      <c r="F5620" s="2"/>
    </row>
    <row r="5621" spans="3:6" x14ac:dyDescent="0.25">
      <c r="C5621" s="2"/>
      <c r="F5621" s="2"/>
    </row>
    <row r="5622" spans="3:6" x14ac:dyDescent="0.25">
      <c r="C5622" s="2"/>
      <c r="F5622" s="2"/>
    </row>
    <row r="5623" spans="3:6" x14ac:dyDescent="0.25">
      <c r="C5623" s="2"/>
      <c r="F5623" s="2"/>
    </row>
    <row r="5624" spans="3:6" x14ac:dyDescent="0.25">
      <c r="C5624" s="2"/>
      <c r="F5624" s="2"/>
    </row>
    <row r="5625" spans="3:6" x14ac:dyDescent="0.25">
      <c r="C5625" s="2"/>
      <c r="F5625" s="2"/>
    </row>
    <row r="5626" spans="3:6" x14ac:dyDescent="0.25">
      <c r="C5626" s="2"/>
      <c r="F5626" s="2"/>
    </row>
    <row r="5627" spans="3:6" x14ac:dyDescent="0.25">
      <c r="C5627" s="2"/>
      <c r="F5627" s="2"/>
    </row>
    <row r="5628" spans="3:6" x14ac:dyDescent="0.25">
      <c r="C5628" s="2"/>
      <c r="F5628" s="2"/>
    </row>
    <row r="5629" spans="3:6" x14ac:dyDescent="0.25">
      <c r="C5629" s="2"/>
      <c r="F5629" s="2"/>
    </row>
    <row r="5630" spans="3:6" x14ac:dyDescent="0.25">
      <c r="C5630" s="2"/>
      <c r="F5630" s="2"/>
    </row>
    <row r="5631" spans="3:6" x14ac:dyDescent="0.25">
      <c r="C5631" s="2"/>
      <c r="F5631" s="2"/>
    </row>
    <row r="5632" spans="3:6" x14ac:dyDescent="0.25">
      <c r="C5632" s="2"/>
      <c r="F5632" s="2"/>
    </row>
    <row r="5633" spans="3:6" x14ac:dyDescent="0.25">
      <c r="C5633" s="2"/>
      <c r="F5633" s="2"/>
    </row>
    <row r="5634" spans="3:6" x14ac:dyDescent="0.25">
      <c r="C5634" s="2"/>
      <c r="F5634" s="2"/>
    </row>
    <row r="5635" spans="3:6" x14ac:dyDescent="0.25">
      <c r="C5635" s="2"/>
      <c r="F5635" s="2"/>
    </row>
    <row r="5636" spans="3:6" x14ac:dyDescent="0.25">
      <c r="C5636" s="2"/>
      <c r="F5636" s="2"/>
    </row>
    <row r="5637" spans="3:6" x14ac:dyDescent="0.25">
      <c r="C5637" s="2"/>
      <c r="F5637" s="2"/>
    </row>
    <row r="5638" spans="3:6" x14ac:dyDescent="0.25">
      <c r="C5638" s="2"/>
      <c r="F5638" s="2"/>
    </row>
    <row r="5639" spans="3:6" x14ac:dyDescent="0.25">
      <c r="C5639" s="2"/>
      <c r="F5639" s="2"/>
    </row>
    <row r="5640" spans="3:6" x14ac:dyDescent="0.25">
      <c r="C5640" s="2"/>
      <c r="F5640" s="2"/>
    </row>
    <row r="5641" spans="3:6" x14ac:dyDescent="0.25">
      <c r="C5641" s="2"/>
      <c r="F5641" s="2"/>
    </row>
    <row r="5642" spans="3:6" x14ac:dyDescent="0.25">
      <c r="C5642" s="2"/>
      <c r="F5642" s="2"/>
    </row>
    <row r="5643" spans="3:6" x14ac:dyDescent="0.25">
      <c r="C5643" s="2"/>
      <c r="F5643" s="2"/>
    </row>
    <row r="5644" spans="3:6" x14ac:dyDescent="0.25">
      <c r="C5644" s="2"/>
      <c r="F5644" s="2"/>
    </row>
    <row r="5645" spans="3:6" x14ac:dyDescent="0.25">
      <c r="C5645" s="2"/>
      <c r="F5645" s="2"/>
    </row>
    <row r="5646" spans="3:6" x14ac:dyDescent="0.25">
      <c r="C5646" s="2"/>
      <c r="F5646" s="2"/>
    </row>
    <row r="5647" spans="3:6" x14ac:dyDescent="0.25">
      <c r="C5647" s="2"/>
      <c r="F5647" s="2"/>
    </row>
    <row r="5648" spans="3:6" x14ac:dyDescent="0.25">
      <c r="C5648" s="2"/>
      <c r="F5648" s="2"/>
    </row>
    <row r="5649" spans="3:6" x14ac:dyDescent="0.25">
      <c r="C5649" s="2"/>
      <c r="F5649" s="2"/>
    </row>
    <row r="5650" spans="3:6" x14ac:dyDescent="0.25">
      <c r="C5650" s="2"/>
      <c r="F5650" s="2"/>
    </row>
    <row r="5651" spans="3:6" x14ac:dyDescent="0.25">
      <c r="C5651" s="2"/>
      <c r="F5651" s="2"/>
    </row>
    <row r="5652" spans="3:6" x14ac:dyDescent="0.25">
      <c r="C5652" s="2"/>
      <c r="F5652" s="2"/>
    </row>
    <row r="5653" spans="3:6" x14ac:dyDescent="0.25">
      <c r="C5653" s="2"/>
      <c r="F5653" s="2"/>
    </row>
    <row r="5654" spans="3:6" x14ac:dyDescent="0.25">
      <c r="C5654" s="2"/>
      <c r="F5654" s="2"/>
    </row>
    <row r="5655" spans="3:6" x14ac:dyDescent="0.25">
      <c r="C5655" s="2"/>
      <c r="F5655" s="2"/>
    </row>
    <row r="5656" spans="3:6" x14ac:dyDescent="0.25">
      <c r="C5656" s="2"/>
      <c r="F5656" s="2"/>
    </row>
    <row r="5657" spans="3:6" x14ac:dyDescent="0.25">
      <c r="C5657" s="2"/>
      <c r="F5657" s="2"/>
    </row>
    <row r="5658" spans="3:6" x14ac:dyDescent="0.25">
      <c r="C5658" s="2"/>
      <c r="F5658" s="2"/>
    </row>
    <row r="5659" spans="3:6" x14ac:dyDescent="0.25">
      <c r="C5659" s="2"/>
      <c r="F5659" s="2"/>
    </row>
    <row r="5660" spans="3:6" x14ac:dyDescent="0.25">
      <c r="C5660" s="2"/>
      <c r="F5660" s="2"/>
    </row>
    <row r="5661" spans="3:6" x14ac:dyDescent="0.25">
      <c r="C5661" s="2"/>
      <c r="F5661" s="2"/>
    </row>
    <row r="5662" spans="3:6" x14ac:dyDescent="0.25">
      <c r="C5662" s="2"/>
      <c r="F5662" s="2"/>
    </row>
    <row r="5663" spans="3:6" x14ac:dyDescent="0.25">
      <c r="C5663" s="2"/>
      <c r="F5663" s="2"/>
    </row>
    <row r="5664" spans="3:6" x14ac:dyDescent="0.25">
      <c r="C5664" s="2"/>
      <c r="F5664" s="2"/>
    </row>
    <row r="5665" spans="3:6" x14ac:dyDescent="0.25">
      <c r="C5665" s="2"/>
      <c r="F5665" s="2"/>
    </row>
    <row r="5666" spans="3:6" x14ac:dyDescent="0.25">
      <c r="C5666" s="2"/>
      <c r="F5666" s="2"/>
    </row>
    <row r="5667" spans="3:6" x14ac:dyDescent="0.25">
      <c r="C5667" s="2"/>
      <c r="F5667" s="2"/>
    </row>
    <row r="5668" spans="3:6" x14ac:dyDescent="0.25">
      <c r="C5668" s="2"/>
      <c r="F5668" s="2"/>
    </row>
    <row r="5669" spans="3:6" x14ac:dyDescent="0.25">
      <c r="C5669" s="2"/>
      <c r="F5669" s="2"/>
    </row>
    <row r="5670" spans="3:6" x14ac:dyDescent="0.25">
      <c r="C5670" s="2"/>
      <c r="F5670" s="2"/>
    </row>
    <row r="5671" spans="3:6" x14ac:dyDescent="0.25">
      <c r="C5671" s="2"/>
      <c r="F5671" s="2"/>
    </row>
    <row r="5672" spans="3:6" x14ac:dyDescent="0.25">
      <c r="C5672" s="2"/>
      <c r="F5672" s="2"/>
    </row>
    <row r="5673" spans="3:6" x14ac:dyDescent="0.25">
      <c r="C5673" s="2"/>
      <c r="F5673" s="2"/>
    </row>
    <row r="5674" spans="3:6" x14ac:dyDescent="0.25">
      <c r="C5674" s="2"/>
      <c r="F5674" s="2"/>
    </row>
    <row r="5675" spans="3:6" x14ac:dyDescent="0.25">
      <c r="C5675" s="2"/>
      <c r="F5675" s="2"/>
    </row>
    <row r="5676" spans="3:6" x14ac:dyDescent="0.25">
      <c r="C5676" s="2"/>
      <c r="F5676" s="2"/>
    </row>
    <row r="5677" spans="3:6" x14ac:dyDescent="0.25">
      <c r="C5677" s="2"/>
      <c r="F5677" s="2"/>
    </row>
    <row r="5678" spans="3:6" x14ac:dyDescent="0.25">
      <c r="C5678" s="2"/>
      <c r="F5678" s="2"/>
    </row>
    <row r="5679" spans="3:6" x14ac:dyDescent="0.25">
      <c r="C5679" s="2"/>
      <c r="F5679" s="2"/>
    </row>
    <row r="5680" spans="3:6" x14ac:dyDescent="0.25">
      <c r="C5680" s="2"/>
      <c r="F5680" s="2"/>
    </row>
    <row r="5681" spans="3:6" x14ac:dyDescent="0.25">
      <c r="C5681" s="2"/>
      <c r="F5681" s="2"/>
    </row>
    <row r="5682" spans="3:6" x14ac:dyDescent="0.25">
      <c r="C5682" s="2"/>
      <c r="F5682" s="2"/>
    </row>
    <row r="5683" spans="3:6" x14ac:dyDescent="0.25">
      <c r="C5683" s="2"/>
      <c r="F5683" s="2"/>
    </row>
    <row r="5684" spans="3:6" x14ac:dyDescent="0.25">
      <c r="C5684" s="2"/>
      <c r="F5684" s="2"/>
    </row>
    <row r="5685" spans="3:6" x14ac:dyDescent="0.25">
      <c r="C5685" s="2"/>
      <c r="F5685" s="2"/>
    </row>
    <row r="5686" spans="3:6" x14ac:dyDescent="0.25">
      <c r="C5686" s="2"/>
      <c r="F5686" s="2"/>
    </row>
    <row r="5687" spans="3:6" x14ac:dyDescent="0.25">
      <c r="C5687" s="2"/>
      <c r="F5687" s="2"/>
    </row>
    <row r="5688" spans="3:6" x14ac:dyDescent="0.25">
      <c r="C5688" s="2"/>
      <c r="F5688" s="2"/>
    </row>
    <row r="5689" spans="3:6" x14ac:dyDescent="0.25">
      <c r="C5689" s="2"/>
      <c r="F5689" s="2"/>
    </row>
    <row r="5690" spans="3:6" x14ac:dyDescent="0.25">
      <c r="C5690" s="2"/>
      <c r="F5690" s="2"/>
    </row>
    <row r="5691" spans="3:6" x14ac:dyDescent="0.25">
      <c r="C5691" s="2"/>
      <c r="F5691" s="2"/>
    </row>
    <row r="5692" spans="3:6" x14ac:dyDescent="0.25">
      <c r="C5692" s="2"/>
      <c r="F5692" s="2"/>
    </row>
    <row r="5693" spans="3:6" x14ac:dyDescent="0.25">
      <c r="C5693" s="2"/>
      <c r="F5693" s="2"/>
    </row>
    <row r="5694" spans="3:6" x14ac:dyDescent="0.25">
      <c r="C5694" s="2"/>
      <c r="F5694" s="2"/>
    </row>
    <row r="5695" spans="3:6" x14ac:dyDescent="0.25">
      <c r="C5695" s="2"/>
      <c r="F5695" s="2"/>
    </row>
    <row r="5696" spans="3:6" x14ac:dyDescent="0.25">
      <c r="C5696" s="2"/>
      <c r="F5696" s="2"/>
    </row>
    <row r="5697" spans="3:6" x14ac:dyDescent="0.25">
      <c r="C5697" s="2"/>
      <c r="F5697" s="2"/>
    </row>
    <row r="5698" spans="3:6" x14ac:dyDescent="0.25">
      <c r="C5698" s="2"/>
      <c r="F5698" s="2"/>
    </row>
    <row r="5699" spans="3:6" x14ac:dyDescent="0.25">
      <c r="C5699" s="2"/>
      <c r="F5699" s="2"/>
    </row>
    <row r="5700" spans="3:6" x14ac:dyDescent="0.25">
      <c r="C5700" s="2"/>
      <c r="F5700" s="2"/>
    </row>
    <row r="5701" spans="3:6" x14ac:dyDescent="0.25">
      <c r="C5701" s="2"/>
      <c r="F5701" s="2"/>
    </row>
    <row r="5702" spans="3:6" x14ac:dyDescent="0.25">
      <c r="C5702" s="2"/>
      <c r="F5702" s="2"/>
    </row>
    <row r="5703" spans="3:6" x14ac:dyDescent="0.25">
      <c r="C5703" s="2"/>
      <c r="F5703" s="2"/>
    </row>
    <row r="5704" spans="3:6" x14ac:dyDescent="0.25">
      <c r="C5704" s="2"/>
      <c r="F5704" s="2"/>
    </row>
    <row r="5705" spans="3:6" x14ac:dyDescent="0.25">
      <c r="C5705" s="2"/>
      <c r="F5705" s="2"/>
    </row>
    <row r="5706" spans="3:6" x14ac:dyDescent="0.25">
      <c r="C5706" s="2"/>
      <c r="F5706" s="2"/>
    </row>
    <row r="5707" spans="3:6" x14ac:dyDescent="0.25">
      <c r="C5707" s="2"/>
      <c r="F5707" s="2"/>
    </row>
    <row r="5708" spans="3:6" x14ac:dyDescent="0.25">
      <c r="C5708" s="2"/>
      <c r="F5708" s="2"/>
    </row>
    <row r="5709" spans="3:6" x14ac:dyDescent="0.25">
      <c r="C5709" s="2"/>
      <c r="F5709" s="2"/>
    </row>
    <row r="5710" spans="3:6" x14ac:dyDescent="0.25">
      <c r="C5710" s="2"/>
      <c r="F5710" s="2"/>
    </row>
    <row r="5711" spans="3:6" x14ac:dyDescent="0.25">
      <c r="C5711" s="2"/>
      <c r="F5711" s="2"/>
    </row>
    <row r="5712" spans="3:6" x14ac:dyDescent="0.25">
      <c r="C5712" s="2"/>
      <c r="F5712" s="2"/>
    </row>
    <row r="5713" spans="3:6" x14ac:dyDescent="0.25">
      <c r="C5713" s="2"/>
      <c r="F5713" s="2"/>
    </row>
    <row r="5714" spans="3:6" x14ac:dyDescent="0.25">
      <c r="C5714" s="2"/>
      <c r="F5714" s="2"/>
    </row>
    <row r="5715" spans="3:6" x14ac:dyDescent="0.25">
      <c r="C5715" s="2"/>
      <c r="F5715" s="2"/>
    </row>
    <row r="5716" spans="3:6" x14ac:dyDescent="0.25">
      <c r="C5716" s="2"/>
      <c r="F5716" s="2"/>
    </row>
    <row r="5717" spans="3:6" x14ac:dyDescent="0.25">
      <c r="C5717" s="2"/>
      <c r="F5717" s="2"/>
    </row>
    <row r="5718" spans="3:6" x14ac:dyDescent="0.25">
      <c r="C5718" s="2"/>
      <c r="F5718" s="2"/>
    </row>
    <row r="5719" spans="3:6" x14ac:dyDescent="0.25">
      <c r="C5719" s="2"/>
      <c r="F5719" s="2"/>
    </row>
    <row r="5720" spans="3:6" x14ac:dyDescent="0.25">
      <c r="C5720" s="2"/>
      <c r="F5720" s="2"/>
    </row>
    <row r="5721" spans="3:6" x14ac:dyDescent="0.25">
      <c r="C5721" s="2"/>
      <c r="F5721" s="2"/>
    </row>
    <row r="5722" spans="3:6" x14ac:dyDescent="0.25">
      <c r="C5722" s="2"/>
      <c r="F5722" s="2"/>
    </row>
    <row r="5723" spans="3:6" x14ac:dyDescent="0.25">
      <c r="C5723" s="2"/>
      <c r="F5723" s="2"/>
    </row>
    <row r="5724" spans="3:6" x14ac:dyDescent="0.25">
      <c r="C5724" s="2"/>
      <c r="F5724" s="2"/>
    </row>
    <row r="5725" spans="3:6" x14ac:dyDescent="0.25">
      <c r="C5725" s="2"/>
      <c r="F5725" s="2"/>
    </row>
    <row r="5726" spans="3:6" x14ac:dyDescent="0.25">
      <c r="C5726" s="2"/>
      <c r="F5726" s="2"/>
    </row>
    <row r="5727" spans="3:6" x14ac:dyDescent="0.25">
      <c r="C5727" s="2"/>
      <c r="F5727" s="2"/>
    </row>
    <row r="5728" spans="3:6" x14ac:dyDescent="0.25">
      <c r="C5728" s="2"/>
      <c r="F5728" s="2"/>
    </row>
    <row r="5729" spans="3:6" x14ac:dyDescent="0.25">
      <c r="C5729" s="2"/>
      <c r="F5729" s="2"/>
    </row>
    <row r="5730" spans="3:6" x14ac:dyDescent="0.25">
      <c r="C5730" s="2"/>
      <c r="F5730" s="2"/>
    </row>
    <row r="5731" spans="3:6" x14ac:dyDescent="0.25">
      <c r="C5731" s="2"/>
      <c r="F5731" s="2"/>
    </row>
    <row r="5732" spans="3:6" x14ac:dyDescent="0.25">
      <c r="C5732" s="2"/>
      <c r="F5732" s="2"/>
    </row>
    <row r="5733" spans="3:6" x14ac:dyDescent="0.25">
      <c r="C5733" s="2"/>
      <c r="F5733" s="2"/>
    </row>
    <row r="5734" spans="3:6" x14ac:dyDescent="0.25">
      <c r="C5734" s="2"/>
      <c r="F5734" s="2"/>
    </row>
    <row r="5735" spans="3:6" x14ac:dyDescent="0.25">
      <c r="C5735" s="2"/>
      <c r="F5735" s="2"/>
    </row>
    <row r="5736" spans="3:6" x14ac:dyDescent="0.25">
      <c r="C5736" s="2"/>
      <c r="F5736" s="2"/>
    </row>
    <row r="5737" spans="3:6" x14ac:dyDescent="0.25">
      <c r="C5737" s="2"/>
      <c r="F5737" s="2"/>
    </row>
    <row r="5738" spans="3:6" x14ac:dyDescent="0.25">
      <c r="C5738" s="2"/>
      <c r="F5738" s="2"/>
    </row>
    <row r="5739" spans="3:6" x14ac:dyDescent="0.25">
      <c r="C5739" s="2"/>
      <c r="F5739" s="2"/>
    </row>
    <row r="5740" spans="3:6" x14ac:dyDescent="0.25">
      <c r="C5740" s="2"/>
      <c r="F5740" s="2"/>
    </row>
    <row r="5741" spans="3:6" x14ac:dyDescent="0.25">
      <c r="C5741" s="2"/>
      <c r="F5741" s="2"/>
    </row>
    <row r="5742" spans="3:6" x14ac:dyDescent="0.25">
      <c r="C5742" s="2"/>
      <c r="F5742" s="2"/>
    </row>
    <row r="5743" spans="3:6" x14ac:dyDescent="0.25">
      <c r="C5743" s="2"/>
      <c r="F5743" s="2"/>
    </row>
    <row r="5744" spans="3:6" x14ac:dyDescent="0.25">
      <c r="C5744" s="2"/>
      <c r="F5744" s="2"/>
    </row>
    <row r="5745" spans="3:6" x14ac:dyDescent="0.25">
      <c r="C5745" s="2"/>
      <c r="F5745" s="2"/>
    </row>
    <row r="5746" spans="3:6" x14ac:dyDescent="0.25">
      <c r="C5746" s="2"/>
      <c r="F5746" s="2"/>
    </row>
    <row r="5747" spans="3:6" x14ac:dyDescent="0.25">
      <c r="C5747" s="2"/>
      <c r="F5747" s="2"/>
    </row>
    <row r="5748" spans="3:6" x14ac:dyDescent="0.25">
      <c r="C5748" s="2"/>
      <c r="F5748" s="2"/>
    </row>
    <row r="5749" spans="3:6" x14ac:dyDescent="0.25">
      <c r="C5749" s="2"/>
      <c r="F5749" s="2"/>
    </row>
    <row r="5750" spans="3:6" x14ac:dyDescent="0.25">
      <c r="C5750" s="2"/>
      <c r="F5750" s="2"/>
    </row>
    <row r="5751" spans="3:6" x14ac:dyDescent="0.25">
      <c r="C5751" s="2"/>
      <c r="F5751" s="2"/>
    </row>
    <row r="5752" spans="3:6" x14ac:dyDescent="0.25">
      <c r="C5752" s="2"/>
      <c r="F5752" s="2"/>
    </row>
    <row r="5753" spans="3:6" x14ac:dyDescent="0.25">
      <c r="C5753" s="2"/>
      <c r="F5753" s="2"/>
    </row>
    <row r="5754" spans="3:6" x14ac:dyDescent="0.25">
      <c r="C5754" s="2"/>
      <c r="F5754" s="2"/>
    </row>
    <row r="5755" spans="3:6" x14ac:dyDescent="0.25">
      <c r="C5755" s="2"/>
      <c r="F5755" s="2"/>
    </row>
    <row r="5756" spans="3:6" x14ac:dyDescent="0.25">
      <c r="C5756" s="2"/>
      <c r="F5756" s="2"/>
    </row>
    <row r="5757" spans="3:6" x14ac:dyDescent="0.25">
      <c r="C5757" s="2"/>
      <c r="F5757" s="2"/>
    </row>
    <row r="5758" spans="3:6" x14ac:dyDescent="0.25">
      <c r="C5758" s="2"/>
      <c r="F5758" s="2"/>
    </row>
    <row r="5759" spans="3:6" x14ac:dyDescent="0.25">
      <c r="C5759" s="2"/>
      <c r="F5759" s="2"/>
    </row>
    <row r="5760" spans="3:6" x14ac:dyDescent="0.25">
      <c r="C5760" s="2"/>
      <c r="F5760" s="2"/>
    </row>
    <row r="5761" spans="3:6" x14ac:dyDescent="0.25">
      <c r="C5761" s="2"/>
      <c r="F5761" s="2"/>
    </row>
    <row r="5762" spans="3:6" x14ac:dyDescent="0.25">
      <c r="C5762" s="2"/>
      <c r="F5762" s="2"/>
    </row>
    <row r="5763" spans="3:6" x14ac:dyDescent="0.25">
      <c r="C5763" s="2"/>
      <c r="F5763" s="2"/>
    </row>
    <row r="5764" spans="3:6" x14ac:dyDescent="0.25">
      <c r="C5764" s="2"/>
      <c r="F5764" s="2"/>
    </row>
    <row r="5765" spans="3:6" x14ac:dyDescent="0.25">
      <c r="C5765" s="2"/>
      <c r="F5765" s="2"/>
    </row>
    <row r="5766" spans="3:6" x14ac:dyDescent="0.25">
      <c r="C5766" s="2"/>
      <c r="F5766" s="2"/>
    </row>
    <row r="5767" spans="3:6" x14ac:dyDescent="0.25">
      <c r="C5767" s="2"/>
      <c r="F5767" s="2"/>
    </row>
    <row r="5768" spans="3:6" x14ac:dyDescent="0.25">
      <c r="C5768" s="2"/>
      <c r="F5768" s="2"/>
    </row>
    <row r="5769" spans="3:6" x14ac:dyDescent="0.25">
      <c r="C5769" s="2"/>
      <c r="F5769" s="2"/>
    </row>
    <row r="5770" spans="3:6" x14ac:dyDescent="0.25">
      <c r="C5770" s="2"/>
      <c r="F5770" s="2"/>
    </row>
    <row r="5771" spans="3:6" x14ac:dyDescent="0.25">
      <c r="C5771" s="2"/>
      <c r="F5771" s="2"/>
    </row>
    <row r="5772" spans="3:6" x14ac:dyDescent="0.25">
      <c r="C5772" s="2"/>
      <c r="F5772" s="2"/>
    </row>
    <row r="5773" spans="3:6" x14ac:dyDescent="0.25">
      <c r="C5773" s="2"/>
      <c r="F5773" s="2"/>
    </row>
    <row r="5774" spans="3:6" x14ac:dyDescent="0.25">
      <c r="C5774" s="2"/>
      <c r="F5774" s="2"/>
    </row>
    <row r="5775" spans="3:6" x14ac:dyDescent="0.25">
      <c r="C5775" s="2"/>
      <c r="F5775" s="2"/>
    </row>
    <row r="5776" spans="3:6" x14ac:dyDescent="0.25">
      <c r="C5776" s="2"/>
      <c r="F5776" s="2"/>
    </row>
    <row r="5777" spans="3:6" x14ac:dyDescent="0.25">
      <c r="C5777" s="2"/>
      <c r="F5777" s="2"/>
    </row>
    <row r="5778" spans="3:6" x14ac:dyDescent="0.25">
      <c r="C5778" s="2"/>
      <c r="F5778" s="2"/>
    </row>
    <row r="5779" spans="3:6" x14ac:dyDescent="0.25">
      <c r="C5779" s="2"/>
      <c r="F5779" s="2"/>
    </row>
    <row r="5780" spans="3:6" x14ac:dyDescent="0.25">
      <c r="C5780" s="2"/>
      <c r="F5780" s="2"/>
    </row>
    <row r="5781" spans="3:6" x14ac:dyDescent="0.25">
      <c r="C5781" s="2"/>
      <c r="F5781" s="2"/>
    </row>
    <row r="5782" spans="3:6" x14ac:dyDescent="0.25">
      <c r="C5782" s="2"/>
      <c r="F5782" s="2"/>
    </row>
    <row r="5783" spans="3:6" x14ac:dyDescent="0.25">
      <c r="C5783" s="2"/>
      <c r="F5783" s="2"/>
    </row>
    <row r="5784" spans="3:6" x14ac:dyDescent="0.25">
      <c r="C5784" s="2"/>
      <c r="F5784" s="2"/>
    </row>
    <row r="5785" spans="3:6" x14ac:dyDescent="0.25">
      <c r="C5785" s="2"/>
      <c r="F5785" s="2"/>
    </row>
    <row r="5786" spans="3:6" x14ac:dyDescent="0.25">
      <c r="C5786" s="2"/>
      <c r="F5786" s="2"/>
    </row>
    <row r="5787" spans="3:6" x14ac:dyDescent="0.25">
      <c r="C5787" s="2"/>
      <c r="F5787" s="2"/>
    </row>
    <row r="5788" spans="3:6" x14ac:dyDescent="0.25">
      <c r="C5788" s="2"/>
      <c r="F5788" s="2"/>
    </row>
    <row r="5789" spans="3:6" x14ac:dyDescent="0.25">
      <c r="C5789" s="2"/>
      <c r="F5789" s="2"/>
    </row>
    <row r="5790" spans="3:6" x14ac:dyDescent="0.25">
      <c r="C5790" s="2"/>
      <c r="F5790" s="2"/>
    </row>
    <row r="5791" spans="3:6" x14ac:dyDescent="0.25">
      <c r="C5791" s="2"/>
      <c r="F5791" s="2"/>
    </row>
    <row r="5792" spans="3:6" x14ac:dyDescent="0.25">
      <c r="C5792" s="2"/>
      <c r="F5792" s="2"/>
    </row>
    <row r="5793" spans="3:6" x14ac:dyDescent="0.25">
      <c r="C5793" s="2"/>
      <c r="F5793" s="2"/>
    </row>
    <row r="5794" spans="3:6" x14ac:dyDescent="0.25">
      <c r="C5794" s="2"/>
      <c r="F5794" s="2"/>
    </row>
    <row r="5795" spans="3:6" x14ac:dyDescent="0.25">
      <c r="C5795" s="2"/>
      <c r="F5795" s="2"/>
    </row>
    <row r="5796" spans="3:6" x14ac:dyDescent="0.25">
      <c r="C5796" s="2"/>
      <c r="F5796" s="2"/>
    </row>
    <row r="5797" spans="3:6" x14ac:dyDescent="0.25">
      <c r="C5797" s="2"/>
      <c r="F5797" s="2"/>
    </row>
    <row r="5798" spans="3:6" x14ac:dyDescent="0.25">
      <c r="C5798" s="2"/>
      <c r="F5798" s="2"/>
    </row>
    <row r="5799" spans="3:6" x14ac:dyDescent="0.25">
      <c r="C5799" s="2"/>
      <c r="F5799" s="2"/>
    </row>
    <row r="5800" spans="3:6" x14ac:dyDescent="0.25">
      <c r="C5800" s="2"/>
      <c r="F5800" s="2"/>
    </row>
    <row r="5801" spans="3:6" x14ac:dyDescent="0.25">
      <c r="C5801" s="2"/>
      <c r="F5801" s="2"/>
    </row>
    <row r="5802" spans="3:6" x14ac:dyDescent="0.25">
      <c r="C5802" s="2"/>
      <c r="F5802" s="2"/>
    </row>
    <row r="5803" spans="3:6" x14ac:dyDescent="0.25">
      <c r="C5803" s="2"/>
      <c r="F5803" s="2"/>
    </row>
    <row r="5804" spans="3:6" x14ac:dyDescent="0.25">
      <c r="C5804" s="2"/>
      <c r="F5804" s="2"/>
    </row>
    <row r="5805" spans="3:6" x14ac:dyDescent="0.25">
      <c r="C5805" s="2"/>
      <c r="F5805" s="2"/>
    </row>
    <row r="5806" spans="3:6" x14ac:dyDescent="0.25">
      <c r="C5806" s="2"/>
      <c r="F5806" s="2"/>
    </row>
    <row r="5807" spans="3:6" x14ac:dyDescent="0.25">
      <c r="C5807" s="2"/>
      <c r="F5807" s="2"/>
    </row>
    <row r="5808" spans="3:6" x14ac:dyDescent="0.25">
      <c r="C5808" s="2"/>
      <c r="F5808" s="2"/>
    </row>
    <row r="5809" spans="3:6" x14ac:dyDescent="0.25">
      <c r="C5809" s="2"/>
      <c r="F5809" s="2"/>
    </row>
    <row r="5810" spans="3:6" x14ac:dyDescent="0.25">
      <c r="C5810" s="2"/>
      <c r="F5810" s="2"/>
    </row>
    <row r="5811" spans="3:6" x14ac:dyDescent="0.25">
      <c r="C5811" s="2"/>
      <c r="F5811" s="2"/>
    </row>
    <row r="5812" spans="3:6" x14ac:dyDescent="0.25">
      <c r="C5812" s="2"/>
      <c r="F5812" s="2"/>
    </row>
    <row r="5813" spans="3:6" x14ac:dyDescent="0.25">
      <c r="C5813" s="2"/>
      <c r="F5813" s="2"/>
    </row>
    <row r="5814" spans="3:6" x14ac:dyDescent="0.25">
      <c r="C5814" s="2"/>
      <c r="F5814" s="2"/>
    </row>
    <row r="5815" spans="3:6" x14ac:dyDescent="0.25">
      <c r="C5815" s="2"/>
      <c r="F5815" s="2"/>
    </row>
    <row r="5816" spans="3:6" x14ac:dyDescent="0.25">
      <c r="C5816" s="2"/>
      <c r="F5816" s="2"/>
    </row>
    <row r="5817" spans="3:6" x14ac:dyDescent="0.25">
      <c r="C5817" s="2"/>
      <c r="F5817" s="2"/>
    </row>
    <row r="5818" spans="3:6" x14ac:dyDescent="0.25">
      <c r="C5818" s="2"/>
      <c r="F5818" s="2"/>
    </row>
    <row r="5819" spans="3:6" x14ac:dyDescent="0.25">
      <c r="C5819" s="2"/>
      <c r="F5819" s="2"/>
    </row>
    <row r="5820" spans="3:6" x14ac:dyDescent="0.25">
      <c r="C5820" s="2"/>
      <c r="F5820" s="2"/>
    </row>
    <row r="5821" spans="3:6" x14ac:dyDescent="0.25">
      <c r="C5821" s="2"/>
      <c r="F5821" s="2"/>
    </row>
    <row r="5822" spans="3:6" x14ac:dyDescent="0.25">
      <c r="C5822" s="2"/>
      <c r="F5822" s="2"/>
    </row>
    <row r="5823" spans="3:6" x14ac:dyDescent="0.25">
      <c r="C5823" s="2"/>
      <c r="F5823" s="2"/>
    </row>
    <row r="5824" spans="3:6" x14ac:dyDescent="0.25">
      <c r="C5824" s="2"/>
      <c r="F5824" s="2"/>
    </row>
    <row r="5825" spans="3:6" x14ac:dyDescent="0.25">
      <c r="C5825" s="2"/>
      <c r="F5825" s="2"/>
    </row>
    <row r="5826" spans="3:6" x14ac:dyDescent="0.25">
      <c r="C5826" s="2"/>
      <c r="F5826" s="2"/>
    </row>
    <row r="5827" spans="3:6" x14ac:dyDescent="0.25">
      <c r="C5827" s="2"/>
      <c r="F5827" s="2"/>
    </row>
    <row r="5828" spans="3:6" x14ac:dyDescent="0.25">
      <c r="C5828" s="2"/>
      <c r="F5828" s="2"/>
    </row>
    <row r="5829" spans="3:6" x14ac:dyDescent="0.25">
      <c r="C5829" s="2"/>
      <c r="F5829" s="2"/>
    </row>
    <row r="5830" spans="3:6" x14ac:dyDescent="0.25">
      <c r="C5830" s="2"/>
      <c r="F5830" s="2"/>
    </row>
    <row r="5831" spans="3:6" x14ac:dyDescent="0.25">
      <c r="C5831" s="2"/>
      <c r="F5831" s="2"/>
    </row>
    <row r="5832" spans="3:6" x14ac:dyDescent="0.25">
      <c r="C5832" s="2"/>
      <c r="F5832" s="2"/>
    </row>
    <row r="5833" spans="3:6" x14ac:dyDescent="0.25">
      <c r="C5833" s="2"/>
      <c r="F5833" s="2"/>
    </row>
    <row r="5834" spans="3:6" x14ac:dyDescent="0.25">
      <c r="C5834" s="2"/>
      <c r="F5834" s="2"/>
    </row>
    <row r="5835" spans="3:6" x14ac:dyDescent="0.25">
      <c r="C5835" s="2"/>
      <c r="F5835" s="2"/>
    </row>
    <row r="5836" spans="3:6" x14ac:dyDescent="0.25">
      <c r="C5836" s="2"/>
      <c r="F5836" s="2"/>
    </row>
    <row r="5837" spans="3:6" x14ac:dyDescent="0.25">
      <c r="C5837" s="2"/>
      <c r="F5837" s="2"/>
    </row>
    <row r="5838" spans="3:6" x14ac:dyDescent="0.25">
      <c r="C5838" s="2"/>
      <c r="F5838" s="2"/>
    </row>
    <row r="5839" spans="3:6" x14ac:dyDescent="0.25">
      <c r="C5839" s="2"/>
      <c r="F5839" s="2"/>
    </row>
    <row r="5840" spans="3:6" x14ac:dyDescent="0.25">
      <c r="C5840" s="2"/>
      <c r="F5840" s="2"/>
    </row>
    <row r="5841" spans="3:6" x14ac:dyDescent="0.25">
      <c r="C5841" s="2"/>
      <c r="F5841" s="2"/>
    </row>
    <row r="5842" spans="3:6" x14ac:dyDescent="0.25">
      <c r="C5842" s="2"/>
      <c r="F5842" s="2"/>
    </row>
    <row r="5843" spans="3:6" x14ac:dyDescent="0.25">
      <c r="C5843" s="2"/>
      <c r="F5843" s="2"/>
    </row>
    <row r="5844" spans="3:6" x14ac:dyDescent="0.25">
      <c r="C5844" s="2"/>
      <c r="F5844" s="2"/>
    </row>
    <row r="5845" spans="3:6" x14ac:dyDescent="0.25">
      <c r="C5845" s="2"/>
      <c r="F5845" s="2"/>
    </row>
    <row r="5846" spans="3:6" x14ac:dyDescent="0.25">
      <c r="C5846" s="2"/>
      <c r="F5846" s="2"/>
    </row>
    <row r="5847" spans="3:6" x14ac:dyDescent="0.25">
      <c r="C5847" s="2"/>
      <c r="F5847" s="2"/>
    </row>
    <row r="5848" spans="3:6" x14ac:dyDescent="0.25">
      <c r="C5848" s="2"/>
      <c r="F5848" s="2"/>
    </row>
    <row r="5849" spans="3:6" x14ac:dyDescent="0.25">
      <c r="C5849" s="2"/>
      <c r="F5849" s="2"/>
    </row>
    <row r="5850" spans="3:6" x14ac:dyDescent="0.25">
      <c r="C5850" s="2"/>
      <c r="F5850" s="2"/>
    </row>
    <row r="5851" spans="3:6" x14ac:dyDescent="0.25">
      <c r="C5851" s="2"/>
      <c r="F5851" s="2"/>
    </row>
    <row r="5852" spans="3:6" x14ac:dyDescent="0.25">
      <c r="C5852" s="2"/>
      <c r="F5852" s="2"/>
    </row>
    <row r="5853" spans="3:6" x14ac:dyDescent="0.25">
      <c r="C5853" s="2"/>
      <c r="F5853" s="2"/>
    </row>
    <row r="5854" spans="3:6" x14ac:dyDescent="0.25">
      <c r="C5854" s="2"/>
      <c r="F5854" s="2"/>
    </row>
    <row r="5855" spans="3:6" x14ac:dyDescent="0.25">
      <c r="C5855" s="2"/>
      <c r="F5855" s="2"/>
    </row>
    <row r="5856" spans="3:6" x14ac:dyDescent="0.25">
      <c r="C5856" s="2"/>
      <c r="F5856" s="2"/>
    </row>
    <row r="5857" spans="3:6" x14ac:dyDescent="0.25">
      <c r="C5857" s="2"/>
      <c r="F5857" s="2"/>
    </row>
    <row r="5858" spans="3:6" x14ac:dyDescent="0.25">
      <c r="C5858" s="2"/>
      <c r="F5858" s="2"/>
    </row>
    <row r="5859" spans="3:6" x14ac:dyDescent="0.25">
      <c r="C5859" s="2"/>
      <c r="F5859" s="2"/>
    </row>
    <row r="5860" spans="3:6" x14ac:dyDescent="0.25">
      <c r="C5860" s="2"/>
      <c r="F5860" s="2"/>
    </row>
    <row r="5861" spans="3:6" x14ac:dyDescent="0.25">
      <c r="C5861" s="2"/>
      <c r="F5861" s="2"/>
    </row>
    <row r="5862" spans="3:6" x14ac:dyDescent="0.25">
      <c r="C5862" s="2"/>
      <c r="F5862" s="2"/>
    </row>
    <row r="5863" spans="3:6" x14ac:dyDescent="0.25">
      <c r="C5863" s="2"/>
      <c r="F5863" s="2"/>
    </row>
    <row r="5864" spans="3:6" x14ac:dyDescent="0.25">
      <c r="C5864" s="2"/>
      <c r="F5864" s="2"/>
    </row>
    <row r="5865" spans="3:6" x14ac:dyDescent="0.25">
      <c r="C5865" s="2"/>
      <c r="F5865" s="2"/>
    </row>
    <row r="5866" spans="3:6" x14ac:dyDescent="0.25">
      <c r="C5866" s="2"/>
      <c r="F5866" s="2"/>
    </row>
    <row r="5867" spans="3:6" x14ac:dyDescent="0.25">
      <c r="C5867" s="2"/>
      <c r="F5867" s="2"/>
    </row>
    <row r="5868" spans="3:6" x14ac:dyDescent="0.25">
      <c r="C5868" s="2"/>
      <c r="F5868" s="2"/>
    </row>
    <row r="5869" spans="3:6" x14ac:dyDescent="0.25">
      <c r="C5869" s="2"/>
      <c r="F5869" s="2"/>
    </row>
    <row r="5870" spans="3:6" x14ac:dyDescent="0.25">
      <c r="C5870" s="2"/>
      <c r="F5870" s="2"/>
    </row>
    <row r="5871" spans="3:6" x14ac:dyDescent="0.25">
      <c r="C5871" s="2"/>
      <c r="F5871" s="2"/>
    </row>
    <row r="5872" spans="3:6" x14ac:dyDescent="0.25">
      <c r="C5872" s="2"/>
      <c r="F5872" s="2"/>
    </row>
    <row r="5873" spans="3:6" x14ac:dyDescent="0.25">
      <c r="C5873" s="2"/>
      <c r="F5873" s="2"/>
    </row>
    <row r="5874" spans="3:6" x14ac:dyDescent="0.25">
      <c r="C5874" s="2"/>
      <c r="F5874" s="2"/>
    </row>
    <row r="5875" spans="3:6" x14ac:dyDescent="0.25">
      <c r="C5875" s="2"/>
      <c r="F5875" s="2"/>
    </row>
    <row r="5876" spans="3:6" x14ac:dyDescent="0.25">
      <c r="C5876" s="2"/>
      <c r="F5876" s="2"/>
    </row>
    <row r="5877" spans="3:6" x14ac:dyDescent="0.25">
      <c r="C5877" s="2"/>
      <c r="F5877" s="2"/>
    </row>
    <row r="5878" spans="3:6" x14ac:dyDescent="0.25">
      <c r="C5878" s="2"/>
      <c r="F5878" s="2"/>
    </row>
    <row r="5879" spans="3:6" x14ac:dyDescent="0.25">
      <c r="C5879" s="2"/>
      <c r="F5879" s="2"/>
    </row>
    <row r="5880" spans="3:6" x14ac:dyDescent="0.25">
      <c r="C5880" s="2"/>
      <c r="F5880" s="2"/>
    </row>
    <row r="5881" spans="3:6" x14ac:dyDescent="0.25">
      <c r="C5881" s="2"/>
      <c r="F5881" s="2"/>
    </row>
    <row r="5882" spans="3:6" x14ac:dyDescent="0.25">
      <c r="C5882" s="2"/>
      <c r="F5882" s="2"/>
    </row>
    <row r="5883" spans="3:6" x14ac:dyDescent="0.25">
      <c r="C5883" s="2"/>
      <c r="F5883" s="2"/>
    </row>
    <row r="5884" spans="3:6" x14ac:dyDescent="0.25">
      <c r="C5884" s="2"/>
      <c r="F5884" s="2"/>
    </row>
    <row r="5885" spans="3:6" x14ac:dyDescent="0.25">
      <c r="C5885" s="2"/>
      <c r="F5885" s="2"/>
    </row>
    <row r="5886" spans="3:6" x14ac:dyDescent="0.25">
      <c r="C5886" s="2"/>
      <c r="F5886" s="2"/>
    </row>
    <row r="5887" spans="3:6" x14ac:dyDescent="0.25">
      <c r="C5887" s="2"/>
      <c r="F5887" s="2"/>
    </row>
    <row r="5888" spans="3:6" x14ac:dyDescent="0.25">
      <c r="C5888" s="2"/>
      <c r="F5888" s="2"/>
    </row>
    <row r="5889" spans="3:6" x14ac:dyDescent="0.25">
      <c r="C5889" s="2"/>
      <c r="F5889" s="2"/>
    </row>
    <row r="5890" spans="3:6" x14ac:dyDescent="0.25">
      <c r="C5890" s="2"/>
      <c r="F5890" s="2"/>
    </row>
    <row r="5891" spans="3:6" x14ac:dyDescent="0.25">
      <c r="C5891" s="2"/>
      <c r="F5891" s="2"/>
    </row>
    <row r="5892" spans="3:6" x14ac:dyDescent="0.25">
      <c r="C5892" s="2"/>
      <c r="F5892" s="2"/>
    </row>
    <row r="5893" spans="3:6" x14ac:dyDescent="0.25">
      <c r="C5893" s="2"/>
      <c r="F5893" s="2"/>
    </row>
    <row r="5894" spans="3:6" x14ac:dyDescent="0.25">
      <c r="C5894" s="2"/>
      <c r="F5894" s="2"/>
    </row>
    <row r="5895" spans="3:6" x14ac:dyDescent="0.25">
      <c r="C5895" s="2"/>
      <c r="F5895" s="2"/>
    </row>
    <row r="5896" spans="3:6" x14ac:dyDescent="0.25">
      <c r="C5896" s="2"/>
      <c r="F5896" s="2"/>
    </row>
    <row r="5897" spans="3:6" x14ac:dyDescent="0.25">
      <c r="C5897" s="2"/>
      <c r="F5897" s="2"/>
    </row>
    <row r="5898" spans="3:6" x14ac:dyDescent="0.25">
      <c r="C5898" s="2"/>
      <c r="F5898" s="2"/>
    </row>
    <row r="5899" spans="3:6" x14ac:dyDescent="0.25">
      <c r="C5899" s="2"/>
      <c r="F5899" s="2"/>
    </row>
    <row r="5900" spans="3:6" x14ac:dyDescent="0.25">
      <c r="C5900" s="2"/>
      <c r="F5900" s="2"/>
    </row>
    <row r="5901" spans="3:6" x14ac:dyDescent="0.25">
      <c r="C5901" s="2"/>
      <c r="F5901" s="2"/>
    </row>
    <row r="5902" spans="3:6" x14ac:dyDescent="0.25">
      <c r="C5902" s="2"/>
      <c r="F5902" s="2"/>
    </row>
    <row r="5903" spans="3:6" x14ac:dyDescent="0.25">
      <c r="C5903" s="2"/>
      <c r="F5903" s="2"/>
    </row>
    <row r="5904" spans="3:6" x14ac:dyDescent="0.25">
      <c r="C5904" s="2"/>
      <c r="F5904" s="2"/>
    </row>
    <row r="5905" spans="3:6" x14ac:dyDescent="0.25">
      <c r="C5905" s="2"/>
      <c r="F5905" s="2"/>
    </row>
    <row r="5906" spans="3:6" x14ac:dyDescent="0.25">
      <c r="C5906" s="2"/>
      <c r="F5906" s="2"/>
    </row>
    <row r="5907" spans="3:6" x14ac:dyDescent="0.25">
      <c r="C5907" s="2"/>
      <c r="F5907" s="2"/>
    </row>
    <row r="5908" spans="3:6" x14ac:dyDescent="0.25">
      <c r="C5908" s="2"/>
      <c r="F5908" s="2"/>
    </row>
    <row r="5909" spans="3:6" x14ac:dyDescent="0.25">
      <c r="C5909" s="2"/>
      <c r="F5909" s="2"/>
    </row>
    <row r="5910" spans="3:6" x14ac:dyDescent="0.25">
      <c r="C5910" s="2"/>
      <c r="F5910" s="2"/>
    </row>
    <row r="5911" spans="3:6" x14ac:dyDescent="0.25">
      <c r="C5911" s="2"/>
      <c r="F5911" s="2"/>
    </row>
    <row r="5912" spans="3:6" x14ac:dyDescent="0.25">
      <c r="C5912" s="2"/>
      <c r="F5912" s="2"/>
    </row>
    <row r="5913" spans="3:6" x14ac:dyDescent="0.25">
      <c r="C5913" s="2"/>
      <c r="F5913" s="2"/>
    </row>
    <row r="5914" spans="3:6" x14ac:dyDescent="0.25">
      <c r="C5914" s="2"/>
      <c r="F5914" s="2"/>
    </row>
    <row r="5915" spans="3:6" x14ac:dyDescent="0.25">
      <c r="C5915" s="2"/>
      <c r="F5915" s="2"/>
    </row>
    <row r="5916" spans="3:6" x14ac:dyDescent="0.25">
      <c r="C5916" s="2"/>
      <c r="F5916" s="2"/>
    </row>
    <row r="5917" spans="3:6" x14ac:dyDescent="0.25">
      <c r="C5917" s="2"/>
      <c r="F5917" s="2"/>
    </row>
    <row r="5918" spans="3:6" x14ac:dyDescent="0.25">
      <c r="C5918" s="2"/>
      <c r="F5918" s="2"/>
    </row>
    <row r="5919" spans="3:6" x14ac:dyDescent="0.25">
      <c r="C5919" s="2"/>
      <c r="F5919" s="2"/>
    </row>
    <row r="5920" spans="3:6" x14ac:dyDescent="0.25">
      <c r="C5920" s="2"/>
      <c r="F5920" s="2"/>
    </row>
    <row r="5921" spans="3:6" x14ac:dyDescent="0.25">
      <c r="C5921" s="2"/>
      <c r="F5921" s="2"/>
    </row>
    <row r="5922" spans="3:6" x14ac:dyDescent="0.25">
      <c r="C5922" s="2"/>
      <c r="F5922" s="2"/>
    </row>
    <row r="5923" spans="3:6" x14ac:dyDescent="0.25">
      <c r="C5923" s="2"/>
      <c r="F5923" s="2"/>
    </row>
    <row r="5924" spans="3:6" x14ac:dyDescent="0.25">
      <c r="C5924" s="2"/>
      <c r="F5924" s="2"/>
    </row>
    <row r="5925" spans="3:6" x14ac:dyDescent="0.25">
      <c r="C5925" s="2"/>
      <c r="F5925" s="2"/>
    </row>
    <row r="5926" spans="3:6" x14ac:dyDescent="0.25">
      <c r="C5926" s="2"/>
      <c r="F5926" s="2"/>
    </row>
    <row r="5927" spans="3:6" x14ac:dyDescent="0.25">
      <c r="C5927" s="2"/>
      <c r="F5927" s="2"/>
    </row>
    <row r="5928" spans="3:6" x14ac:dyDescent="0.25">
      <c r="C5928" s="2"/>
      <c r="F5928" s="2"/>
    </row>
    <row r="5929" spans="3:6" x14ac:dyDescent="0.25">
      <c r="C5929" s="2"/>
      <c r="F5929" s="2"/>
    </row>
    <row r="5930" spans="3:6" x14ac:dyDescent="0.25">
      <c r="C5930" s="2"/>
      <c r="F5930" s="2"/>
    </row>
    <row r="5931" spans="3:6" x14ac:dyDescent="0.25">
      <c r="C5931" s="2"/>
      <c r="F5931" s="2"/>
    </row>
    <row r="5932" spans="3:6" x14ac:dyDescent="0.25">
      <c r="C5932" s="2"/>
      <c r="F5932" s="2"/>
    </row>
    <row r="5933" spans="3:6" x14ac:dyDescent="0.25">
      <c r="C5933" s="2"/>
      <c r="F5933" s="2"/>
    </row>
    <row r="5934" spans="3:6" x14ac:dyDescent="0.25">
      <c r="C5934" s="2"/>
      <c r="F5934" s="2"/>
    </row>
    <row r="5935" spans="3:6" x14ac:dyDescent="0.25">
      <c r="C5935" s="2"/>
      <c r="F5935" s="2"/>
    </row>
    <row r="5936" spans="3:6" x14ac:dyDescent="0.25">
      <c r="C5936" s="2"/>
      <c r="F5936" s="2"/>
    </row>
    <row r="5937" spans="3:6" x14ac:dyDescent="0.25">
      <c r="C5937" s="2"/>
      <c r="F5937" s="2"/>
    </row>
    <row r="5938" spans="3:6" x14ac:dyDescent="0.25">
      <c r="C5938" s="2"/>
      <c r="F5938" s="2"/>
    </row>
    <row r="5939" spans="3:6" x14ac:dyDescent="0.25">
      <c r="C5939" s="2"/>
      <c r="F5939" s="2"/>
    </row>
    <row r="5940" spans="3:6" x14ac:dyDescent="0.25">
      <c r="C5940" s="2"/>
      <c r="F5940" s="2"/>
    </row>
    <row r="5941" spans="3:6" x14ac:dyDescent="0.25">
      <c r="C5941" s="2"/>
      <c r="F5941" s="2"/>
    </row>
    <row r="5942" spans="3:6" x14ac:dyDescent="0.25">
      <c r="C5942" s="2"/>
      <c r="F5942" s="2"/>
    </row>
    <row r="5943" spans="3:6" x14ac:dyDescent="0.25">
      <c r="C5943" s="2"/>
      <c r="F5943" s="2"/>
    </row>
    <row r="5944" spans="3:6" x14ac:dyDescent="0.25">
      <c r="C5944" s="2"/>
      <c r="F5944" s="2"/>
    </row>
    <row r="5945" spans="3:6" x14ac:dyDescent="0.25">
      <c r="C5945" s="2"/>
      <c r="F5945" s="2"/>
    </row>
    <row r="5946" spans="3:6" x14ac:dyDescent="0.25">
      <c r="C5946" s="2"/>
      <c r="F5946" s="2"/>
    </row>
    <row r="5947" spans="3:6" x14ac:dyDescent="0.25">
      <c r="C5947" s="2"/>
      <c r="F5947" s="2"/>
    </row>
    <row r="5948" spans="3:6" x14ac:dyDescent="0.25">
      <c r="C5948" s="2"/>
      <c r="F5948" s="2"/>
    </row>
    <row r="5949" spans="3:6" x14ac:dyDescent="0.25">
      <c r="C5949" s="2"/>
      <c r="F5949" s="2"/>
    </row>
    <row r="5950" spans="3:6" x14ac:dyDescent="0.25">
      <c r="C5950" s="2"/>
      <c r="F5950" s="2"/>
    </row>
    <row r="5951" spans="3:6" x14ac:dyDescent="0.25">
      <c r="C5951" s="2"/>
      <c r="F5951" s="2"/>
    </row>
    <row r="5952" spans="3:6" x14ac:dyDescent="0.25">
      <c r="C5952" s="2"/>
      <c r="F5952" s="2"/>
    </row>
    <row r="5953" spans="3:6" x14ac:dyDescent="0.25">
      <c r="C5953" s="2"/>
      <c r="F5953" s="2"/>
    </row>
    <row r="5954" spans="3:6" x14ac:dyDescent="0.25">
      <c r="C5954" s="2"/>
      <c r="F5954" s="2"/>
    </row>
    <row r="5955" spans="3:6" x14ac:dyDescent="0.25">
      <c r="C5955" s="2"/>
      <c r="F5955" s="2"/>
    </row>
    <row r="5956" spans="3:6" x14ac:dyDescent="0.25">
      <c r="C5956" s="2"/>
      <c r="F5956" s="2"/>
    </row>
    <row r="5957" spans="3:6" x14ac:dyDescent="0.25">
      <c r="C5957" s="2"/>
      <c r="F5957" s="2"/>
    </row>
    <row r="5958" spans="3:6" x14ac:dyDescent="0.25">
      <c r="C5958" s="2"/>
      <c r="F5958" s="2"/>
    </row>
    <row r="5959" spans="3:6" x14ac:dyDescent="0.25">
      <c r="C5959" s="2"/>
      <c r="F5959" s="2"/>
    </row>
    <row r="5960" spans="3:6" x14ac:dyDescent="0.25">
      <c r="C5960" s="2"/>
      <c r="F5960" s="2"/>
    </row>
    <row r="5961" spans="3:6" x14ac:dyDescent="0.25">
      <c r="C5961" s="2"/>
      <c r="F5961" s="2"/>
    </row>
    <row r="5962" spans="3:6" x14ac:dyDescent="0.25">
      <c r="C5962" s="2"/>
      <c r="F5962" s="2"/>
    </row>
    <row r="5963" spans="3:6" x14ac:dyDescent="0.25">
      <c r="C5963" s="2"/>
      <c r="F5963" s="2"/>
    </row>
    <row r="5964" spans="3:6" x14ac:dyDescent="0.25">
      <c r="C5964" s="2"/>
      <c r="F5964" s="2"/>
    </row>
    <row r="5965" spans="3:6" x14ac:dyDescent="0.25">
      <c r="C5965" s="2"/>
      <c r="F5965" s="2"/>
    </row>
    <row r="5966" spans="3:6" x14ac:dyDescent="0.25">
      <c r="C5966" s="2"/>
      <c r="F5966" s="2"/>
    </row>
    <row r="5967" spans="3:6" x14ac:dyDescent="0.25">
      <c r="C5967" s="2"/>
      <c r="F5967" s="2"/>
    </row>
    <row r="5968" spans="3:6" x14ac:dyDescent="0.25">
      <c r="C5968" s="2"/>
      <c r="F5968" s="2"/>
    </row>
    <row r="5969" spans="3:6" x14ac:dyDescent="0.25">
      <c r="C5969" s="2"/>
      <c r="F5969" s="2"/>
    </row>
    <row r="5970" spans="3:6" x14ac:dyDescent="0.25">
      <c r="C5970" s="2"/>
      <c r="F5970" s="2"/>
    </row>
    <row r="5971" spans="3:6" x14ac:dyDescent="0.25">
      <c r="C5971" s="2"/>
      <c r="F5971" s="2"/>
    </row>
    <row r="5972" spans="3:6" x14ac:dyDescent="0.25">
      <c r="C5972" s="2"/>
      <c r="F5972" s="2"/>
    </row>
    <row r="5973" spans="3:6" x14ac:dyDescent="0.25">
      <c r="C5973" s="2"/>
      <c r="F5973" s="2"/>
    </row>
    <row r="5974" spans="3:6" x14ac:dyDescent="0.25">
      <c r="C5974" s="2"/>
      <c r="F5974" s="2"/>
    </row>
    <row r="5975" spans="3:6" x14ac:dyDescent="0.25">
      <c r="C5975" s="2"/>
      <c r="F5975" s="2"/>
    </row>
    <row r="5976" spans="3:6" x14ac:dyDescent="0.25">
      <c r="C5976" s="2"/>
      <c r="F5976" s="2"/>
    </row>
    <row r="5977" spans="3:6" x14ac:dyDescent="0.25">
      <c r="C5977" s="2"/>
      <c r="F5977" s="2"/>
    </row>
    <row r="5978" spans="3:6" x14ac:dyDescent="0.25">
      <c r="C5978" s="2"/>
      <c r="F5978" s="2"/>
    </row>
    <row r="5979" spans="3:6" x14ac:dyDescent="0.25">
      <c r="C5979" s="2"/>
      <c r="F5979" s="2"/>
    </row>
    <row r="5980" spans="3:6" x14ac:dyDescent="0.25">
      <c r="C5980" s="2"/>
      <c r="F5980" s="2"/>
    </row>
    <row r="5981" spans="3:6" x14ac:dyDescent="0.25">
      <c r="C5981" s="2"/>
      <c r="F5981" s="2"/>
    </row>
    <row r="5982" spans="3:6" x14ac:dyDescent="0.25">
      <c r="C5982" s="2"/>
      <c r="F5982" s="2"/>
    </row>
    <row r="5983" spans="3:6" x14ac:dyDescent="0.25">
      <c r="C5983" s="2"/>
      <c r="F5983" s="2"/>
    </row>
    <row r="5984" spans="3:6" x14ac:dyDescent="0.25">
      <c r="C5984" s="2"/>
      <c r="F5984" s="2"/>
    </row>
    <row r="5985" spans="3:6" x14ac:dyDescent="0.25">
      <c r="C5985" s="2"/>
      <c r="F5985" s="2"/>
    </row>
    <row r="5986" spans="3:6" x14ac:dyDescent="0.25">
      <c r="C5986" s="2"/>
      <c r="F5986" s="2"/>
    </row>
    <row r="5987" spans="3:6" x14ac:dyDescent="0.25">
      <c r="C5987" s="2"/>
      <c r="F5987" s="2"/>
    </row>
    <row r="5988" spans="3:6" x14ac:dyDescent="0.25">
      <c r="C5988" s="2"/>
      <c r="F5988" s="2"/>
    </row>
    <row r="5989" spans="3:6" x14ac:dyDescent="0.25">
      <c r="C5989" s="2"/>
      <c r="F5989" s="2"/>
    </row>
    <row r="5990" spans="3:6" x14ac:dyDescent="0.25">
      <c r="C5990" s="2"/>
      <c r="F5990" s="2"/>
    </row>
    <row r="5991" spans="3:6" x14ac:dyDescent="0.25">
      <c r="C5991" s="2"/>
      <c r="F5991" s="2"/>
    </row>
    <row r="5992" spans="3:6" x14ac:dyDescent="0.25">
      <c r="C5992" s="2"/>
      <c r="F5992" s="2"/>
    </row>
    <row r="5993" spans="3:6" x14ac:dyDescent="0.25">
      <c r="C5993" s="2"/>
      <c r="F5993" s="2"/>
    </row>
    <row r="5994" spans="3:6" x14ac:dyDescent="0.25">
      <c r="C5994" s="2"/>
      <c r="F5994" s="2"/>
    </row>
    <row r="5995" spans="3:6" x14ac:dyDescent="0.25">
      <c r="C5995" s="2"/>
      <c r="F5995" s="2"/>
    </row>
    <row r="5996" spans="3:6" x14ac:dyDescent="0.25">
      <c r="C5996" s="2"/>
      <c r="F5996" s="2"/>
    </row>
    <row r="5997" spans="3:6" x14ac:dyDescent="0.25">
      <c r="C5997" s="2"/>
      <c r="F5997" s="2"/>
    </row>
    <row r="5998" spans="3:6" x14ac:dyDescent="0.25">
      <c r="C5998" s="2"/>
      <c r="F5998" s="2"/>
    </row>
    <row r="5999" spans="3:6" x14ac:dyDescent="0.25">
      <c r="C5999" s="2"/>
      <c r="F5999" s="2"/>
    </row>
    <row r="6000" spans="3:6" x14ac:dyDescent="0.25">
      <c r="C6000" s="2"/>
      <c r="F6000" s="2"/>
    </row>
    <row r="6001" spans="3:6" x14ac:dyDescent="0.25">
      <c r="C6001" s="2"/>
      <c r="F6001" s="2"/>
    </row>
    <row r="6002" spans="3:6" x14ac:dyDescent="0.25">
      <c r="C6002" s="2"/>
      <c r="F6002" s="2"/>
    </row>
    <row r="6003" spans="3:6" x14ac:dyDescent="0.25">
      <c r="C6003" s="2"/>
      <c r="F6003" s="2"/>
    </row>
    <row r="6004" spans="3:6" x14ac:dyDescent="0.25">
      <c r="C6004" s="2"/>
      <c r="F6004" s="2"/>
    </row>
    <row r="6005" spans="3:6" x14ac:dyDescent="0.25">
      <c r="C6005" s="2"/>
      <c r="F6005" s="2"/>
    </row>
    <row r="6006" spans="3:6" x14ac:dyDescent="0.25">
      <c r="C6006" s="2"/>
      <c r="F6006" s="2"/>
    </row>
    <row r="6007" spans="3:6" x14ac:dyDescent="0.25">
      <c r="C6007" s="2"/>
      <c r="F6007" s="2"/>
    </row>
    <row r="6008" spans="3:6" x14ac:dyDescent="0.25">
      <c r="C6008" s="2"/>
      <c r="F6008" s="2"/>
    </row>
    <row r="6009" spans="3:6" x14ac:dyDescent="0.25">
      <c r="C6009" s="2"/>
      <c r="F6009" s="2"/>
    </row>
    <row r="6010" spans="3:6" x14ac:dyDescent="0.25">
      <c r="C6010" s="2"/>
      <c r="F6010" s="2"/>
    </row>
    <row r="6011" spans="3:6" x14ac:dyDescent="0.25">
      <c r="C6011" s="2"/>
      <c r="F6011" s="2"/>
    </row>
    <row r="6012" spans="3:6" x14ac:dyDescent="0.25">
      <c r="C6012" s="2"/>
      <c r="F6012" s="2"/>
    </row>
    <row r="6013" spans="3:6" x14ac:dyDescent="0.25">
      <c r="C6013" s="2"/>
      <c r="F6013" s="2"/>
    </row>
    <row r="6014" spans="3:6" x14ac:dyDescent="0.25">
      <c r="C6014" s="2"/>
      <c r="F6014" s="2"/>
    </row>
    <row r="6015" spans="3:6" x14ac:dyDescent="0.25">
      <c r="C6015" s="2"/>
      <c r="F6015" s="2"/>
    </row>
    <row r="6016" spans="3:6" x14ac:dyDescent="0.25">
      <c r="C6016" s="2"/>
      <c r="F6016" s="2"/>
    </row>
    <row r="6017" spans="3:6" x14ac:dyDescent="0.25">
      <c r="C6017" s="2"/>
      <c r="F6017" s="2"/>
    </row>
    <row r="6018" spans="3:6" x14ac:dyDescent="0.25">
      <c r="C6018" s="2"/>
      <c r="F6018" s="2"/>
    </row>
    <row r="6019" spans="3:6" x14ac:dyDescent="0.25">
      <c r="C6019" s="2"/>
      <c r="F6019" s="2"/>
    </row>
    <row r="6020" spans="3:6" x14ac:dyDescent="0.25">
      <c r="C6020" s="2"/>
      <c r="F6020" s="2"/>
    </row>
    <row r="6021" spans="3:6" x14ac:dyDescent="0.25">
      <c r="C6021" s="2"/>
      <c r="F6021" s="2"/>
    </row>
    <row r="6022" spans="3:6" x14ac:dyDescent="0.25">
      <c r="C6022" s="2"/>
      <c r="F6022" s="2"/>
    </row>
    <row r="6023" spans="3:6" x14ac:dyDescent="0.25">
      <c r="C6023" s="2"/>
      <c r="F6023" s="2"/>
    </row>
    <row r="6024" spans="3:6" x14ac:dyDescent="0.25">
      <c r="C6024" s="2"/>
      <c r="F6024" s="2"/>
    </row>
    <row r="6025" spans="3:6" x14ac:dyDescent="0.25">
      <c r="C6025" s="2"/>
      <c r="F6025" s="2"/>
    </row>
    <row r="6026" spans="3:6" x14ac:dyDescent="0.25">
      <c r="C6026" s="2"/>
      <c r="F6026" s="2"/>
    </row>
    <row r="6027" spans="3:6" x14ac:dyDescent="0.25">
      <c r="C6027" s="2"/>
      <c r="F6027" s="2"/>
    </row>
    <row r="6028" spans="3:6" x14ac:dyDescent="0.25">
      <c r="C6028" s="2"/>
      <c r="F6028" s="2"/>
    </row>
    <row r="6029" spans="3:6" x14ac:dyDescent="0.25">
      <c r="C6029" s="2"/>
      <c r="F6029" s="2"/>
    </row>
    <row r="6030" spans="3:6" x14ac:dyDescent="0.25">
      <c r="C6030" s="2"/>
      <c r="F6030" s="2"/>
    </row>
    <row r="6031" spans="3:6" x14ac:dyDescent="0.25">
      <c r="C6031" s="2"/>
      <c r="F6031" s="2"/>
    </row>
    <row r="6032" spans="3:6" x14ac:dyDescent="0.25">
      <c r="C6032" s="2"/>
      <c r="F6032" s="2"/>
    </row>
    <row r="6033" spans="3:6" x14ac:dyDescent="0.25">
      <c r="C6033" s="2"/>
      <c r="F6033" s="2"/>
    </row>
    <row r="6034" spans="3:6" x14ac:dyDescent="0.25">
      <c r="C6034" s="2"/>
      <c r="F6034" s="2"/>
    </row>
    <row r="6035" spans="3:6" x14ac:dyDescent="0.25">
      <c r="C6035" s="2"/>
      <c r="F6035" s="2"/>
    </row>
    <row r="6036" spans="3:6" x14ac:dyDescent="0.25">
      <c r="C6036" s="2"/>
      <c r="F6036" s="2"/>
    </row>
    <row r="6037" spans="3:6" x14ac:dyDescent="0.25">
      <c r="C6037" s="2"/>
      <c r="F6037" s="2"/>
    </row>
    <row r="6038" spans="3:6" x14ac:dyDescent="0.25">
      <c r="C6038" s="2"/>
      <c r="F6038" s="2"/>
    </row>
    <row r="6039" spans="3:6" x14ac:dyDescent="0.25">
      <c r="C6039" s="2"/>
      <c r="F6039" s="2"/>
    </row>
    <row r="6040" spans="3:6" x14ac:dyDescent="0.25">
      <c r="C6040" s="2"/>
      <c r="F6040" s="2"/>
    </row>
    <row r="6041" spans="3:6" x14ac:dyDescent="0.25">
      <c r="C6041" s="2"/>
      <c r="F6041" s="2"/>
    </row>
    <row r="6042" spans="3:6" x14ac:dyDescent="0.25">
      <c r="C6042" s="2"/>
      <c r="F6042" s="2"/>
    </row>
    <row r="6043" spans="3:6" x14ac:dyDescent="0.25">
      <c r="C6043" s="2"/>
      <c r="F6043" s="2"/>
    </row>
    <row r="6044" spans="3:6" x14ac:dyDescent="0.25">
      <c r="C6044" s="2"/>
      <c r="F6044" s="2"/>
    </row>
    <row r="6045" spans="3:6" x14ac:dyDescent="0.25">
      <c r="C6045" s="2"/>
      <c r="F6045" s="2"/>
    </row>
    <row r="6046" spans="3:6" x14ac:dyDescent="0.25">
      <c r="C6046" s="2"/>
      <c r="F6046" s="2"/>
    </row>
    <row r="6047" spans="3:6" x14ac:dyDescent="0.25">
      <c r="C6047" s="2"/>
      <c r="F6047" s="2"/>
    </row>
    <row r="6048" spans="3:6" x14ac:dyDescent="0.25">
      <c r="C6048" s="2"/>
      <c r="F6048" s="2"/>
    </row>
    <row r="6049" spans="3:6" x14ac:dyDescent="0.25">
      <c r="C6049" s="2"/>
      <c r="F6049" s="2"/>
    </row>
    <row r="6050" spans="3:6" x14ac:dyDescent="0.25">
      <c r="C6050" s="2"/>
      <c r="F6050" s="2"/>
    </row>
    <row r="6051" spans="3:6" x14ac:dyDescent="0.25">
      <c r="C6051" s="2"/>
      <c r="F6051" s="2"/>
    </row>
    <row r="6052" spans="3:6" x14ac:dyDescent="0.25">
      <c r="C6052" s="2"/>
      <c r="F6052" s="2"/>
    </row>
    <row r="6053" spans="3:6" x14ac:dyDescent="0.25">
      <c r="C6053" s="2"/>
      <c r="F6053" s="2"/>
    </row>
    <row r="6054" spans="3:6" x14ac:dyDescent="0.25">
      <c r="C6054" s="2"/>
      <c r="F6054" s="2"/>
    </row>
    <row r="6055" spans="3:6" x14ac:dyDescent="0.25">
      <c r="C6055" s="2"/>
      <c r="F6055" s="2"/>
    </row>
    <row r="6056" spans="3:6" x14ac:dyDescent="0.25">
      <c r="C6056" s="2"/>
      <c r="F6056" s="2"/>
    </row>
    <row r="6057" spans="3:6" x14ac:dyDescent="0.25">
      <c r="C6057" s="2"/>
      <c r="F6057" s="2"/>
    </row>
    <row r="6058" spans="3:6" x14ac:dyDescent="0.25">
      <c r="C6058" s="2"/>
      <c r="F6058" s="2"/>
    </row>
    <row r="6059" spans="3:6" x14ac:dyDescent="0.25">
      <c r="C6059" s="2"/>
      <c r="F6059" s="2"/>
    </row>
    <row r="6060" spans="3:6" x14ac:dyDescent="0.25">
      <c r="C6060" s="2"/>
      <c r="F6060" s="2"/>
    </row>
    <row r="6061" spans="3:6" x14ac:dyDescent="0.25">
      <c r="C6061" s="2"/>
      <c r="F6061" s="2"/>
    </row>
    <row r="6062" spans="3:6" x14ac:dyDescent="0.25">
      <c r="C6062" s="2"/>
      <c r="F6062" s="2"/>
    </row>
    <row r="6063" spans="3:6" x14ac:dyDescent="0.25">
      <c r="C6063" s="2"/>
      <c r="F6063" s="2"/>
    </row>
    <row r="6064" spans="3:6" x14ac:dyDescent="0.25">
      <c r="C6064" s="2"/>
      <c r="F6064" s="2"/>
    </row>
    <row r="6065" spans="3:6" x14ac:dyDescent="0.25">
      <c r="C6065" s="2"/>
      <c r="F6065" s="2"/>
    </row>
    <row r="6066" spans="3:6" x14ac:dyDescent="0.25">
      <c r="C6066" s="2"/>
      <c r="F6066" s="2"/>
    </row>
    <row r="6067" spans="3:6" x14ac:dyDescent="0.25">
      <c r="C6067" s="2"/>
      <c r="F6067" s="2"/>
    </row>
    <row r="6068" spans="3:6" x14ac:dyDescent="0.25">
      <c r="C6068" s="2"/>
      <c r="F6068" s="2"/>
    </row>
    <row r="6069" spans="3:6" x14ac:dyDescent="0.25">
      <c r="C6069" s="2"/>
      <c r="F6069" s="2"/>
    </row>
    <row r="6070" spans="3:6" x14ac:dyDescent="0.25">
      <c r="C6070" s="2"/>
      <c r="F6070" s="2"/>
    </row>
    <row r="6071" spans="3:6" x14ac:dyDescent="0.25">
      <c r="C6071" s="2"/>
      <c r="F6071" s="2"/>
    </row>
    <row r="6072" spans="3:6" x14ac:dyDescent="0.25">
      <c r="C6072" s="2"/>
      <c r="F6072" s="2"/>
    </row>
    <row r="6073" spans="3:6" x14ac:dyDescent="0.25">
      <c r="C6073" s="2"/>
      <c r="F6073" s="2"/>
    </row>
    <row r="6074" spans="3:6" x14ac:dyDescent="0.25">
      <c r="C6074" s="2"/>
      <c r="F6074" s="2"/>
    </row>
    <row r="6075" spans="3:6" x14ac:dyDescent="0.25">
      <c r="C6075" s="2"/>
      <c r="F6075" s="2"/>
    </row>
    <row r="6076" spans="3:6" x14ac:dyDescent="0.25">
      <c r="C6076" s="2"/>
      <c r="F6076" s="2"/>
    </row>
    <row r="6077" spans="3:6" x14ac:dyDescent="0.25">
      <c r="C6077" s="2"/>
      <c r="F6077" s="2"/>
    </row>
    <row r="6078" spans="3:6" x14ac:dyDescent="0.25">
      <c r="C6078" s="2"/>
      <c r="F6078" s="2"/>
    </row>
    <row r="6079" spans="3:6" x14ac:dyDescent="0.25">
      <c r="C6079" s="2"/>
      <c r="F6079" s="2"/>
    </row>
    <row r="6080" spans="3:6" x14ac:dyDescent="0.25">
      <c r="C6080" s="2"/>
      <c r="F6080" s="2"/>
    </row>
    <row r="6081" spans="3:6" x14ac:dyDescent="0.25">
      <c r="C6081" s="2"/>
      <c r="F6081" s="2"/>
    </row>
    <row r="6082" spans="3:6" x14ac:dyDescent="0.25">
      <c r="C6082" s="2"/>
      <c r="F6082" s="2"/>
    </row>
    <row r="6083" spans="3:6" x14ac:dyDescent="0.25">
      <c r="C6083" s="2"/>
      <c r="F6083" s="2"/>
    </row>
    <row r="6084" spans="3:6" x14ac:dyDescent="0.25">
      <c r="C6084" s="2"/>
      <c r="F6084" s="2"/>
    </row>
    <row r="6085" spans="3:6" x14ac:dyDescent="0.25">
      <c r="C6085" s="2"/>
      <c r="F6085" s="2"/>
    </row>
    <row r="6086" spans="3:6" x14ac:dyDescent="0.25">
      <c r="C6086" s="2"/>
      <c r="F6086" s="2"/>
    </row>
    <row r="6087" spans="3:6" x14ac:dyDescent="0.25">
      <c r="C6087" s="2"/>
      <c r="F6087" s="2"/>
    </row>
    <row r="6088" spans="3:6" x14ac:dyDescent="0.25">
      <c r="C6088" s="2"/>
      <c r="F6088" s="2"/>
    </row>
    <row r="6089" spans="3:6" x14ac:dyDescent="0.25">
      <c r="C6089" s="2"/>
      <c r="F6089" s="2"/>
    </row>
    <row r="6090" spans="3:6" x14ac:dyDescent="0.25">
      <c r="C6090" s="2"/>
      <c r="F6090" s="2"/>
    </row>
    <row r="6091" spans="3:6" x14ac:dyDescent="0.25">
      <c r="C6091" s="2"/>
      <c r="F6091" s="2"/>
    </row>
    <row r="6092" spans="3:6" x14ac:dyDescent="0.25">
      <c r="C6092" s="2"/>
      <c r="F6092" s="2"/>
    </row>
    <row r="6093" spans="3:6" x14ac:dyDescent="0.25">
      <c r="C6093" s="2"/>
      <c r="F6093" s="2"/>
    </row>
    <row r="6094" spans="3:6" x14ac:dyDescent="0.25">
      <c r="C6094" s="2"/>
      <c r="F6094" s="2"/>
    </row>
    <row r="6095" spans="3:6" x14ac:dyDescent="0.25">
      <c r="C6095" s="2"/>
      <c r="F6095" s="2"/>
    </row>
    <row r="6096" spans="3:6" x14ac:dyDescent="0.25">
      <c r="C6096" s="2"/>
      <c r="F6096" s="2"/>
    </row>
    <row r="6097" spans="3:6" x14ac:dyDescent="0.25">
      <c r="C6097" s="2"/>
      <c r="F6097" s="2"/>
    </row>
    <row r="6098" spans="3:6" x14ac:dyDescent="0.25">
      <c r="C6098" s="2"/>
      <c r="F6098" s="2"/>
    </row>
    <row r="6099" spans="3:6" x14ac:dyDescent="0.25">
      <c r="C6099" s="2"/>
      <c r="F6099" s="2"/>
    </row>
    <row r="6100" spans="3:6" x14ac:dyDescent="0.25">
      <c r="C6100" s="2"/>
      <c r="F6100" s="2"/>
    </row>
    <row r="6101" spans="3:6" x14ac:dyDescent="0.25">
      <c r="C6101" s="2"/>
      <c r="F6101" s="2"/>
    </row>
    <row r="6102" spans="3:6" x14ac:dyDescent="0.25">
      <c r="C6102" s="2"/>
      <c r="F6102" s="2"/>
    </row>
    <row r="6103" spans="3:6" x14ac:dyDescent="0.25">
      <c r="C6103" s="2"/>
      <c r="F6103" s="2"/>
    </row>
    <row r="6104" spans="3:6" x14ac:dyDescent="0.25">
      <c r="C6104" s="2"/>
      <c r="F6104" s="2"/>
    </row>
    <row r="6105" spans="3:6" x14ac:dyDescent="0.25">
      <c r="C6105" s="2"/>
      <c r="F6105" s="2"/>
    </row>
    <row r="6106" spans="3:6" x14ac:dyDescent="0.25">
      <c r="C6106" s="2"/>
      <c r="F6106" s="2"/>
    </row>
    <row r="6107" spans="3:6" x14ac:dyDescent="0.25">
      <c r="C6107" s="2"/>
      <c r="F6107" s="2"/>
    </row>
    <row r="6108" spans="3:6" x14ac:dyDescent="0.25">
      <c r="C6108" s="2"/>
      <c r="F6108" s="2"/>
    </row>
    <row r="6109" spans="3:6" x14ac:dyDescent="0.25">
      <c r="C6109" s="2"/>
      <c r="F6109" s="2"/>
    </row>
    <row r="6110" spans="3:6" x14ac:dyDescent="0.25">
      <c r="C6110" s="2"/>
      <c r="F6110" s="2"/>
    </row>
    <row r="6111" spans="3:6" x14ac:dyDescent="0.25">
      <c r="C6111" s="2"/>
      <c r="F6111" s="2"/>
    </row>
    <row r="6112" spans="3:6" x14ac:dyDescent="0.25">
      <c r="C6112" s="2"/>
      <c r="F6112" s="2"/>
    </row>
    <row r="6113" spans="3:6" x14ac:dyDescent="0.25">
      <c r="C6113" s="2"/>
      <c r="F6113" s="2"/>
    </row>
    <row r="6114" spans="3:6" x14ac:dyDescent="0.25">
      <c r="C6114" s="2"/>
      <c r="F6114" s="2"/>
    </row>
    <row r="6115" spans="3:6" x14ac:dyDescent="0.25">
      <c r="C6115" s="2"/>
      <c r="F6115" s="2"/>
    </row>
    <row r="6116" spans="3:6" x14ac:dyDescent="0.25">
      <c r="C6116" s="2"/>
      <c r="F6116" s="2"/>
    </row>
    <row r="6117" spans="3:6" x14ac:dyDescent="0.25">
      <c r="C6117" s="2"/>
      <c r="F6117" s="2"/>
    </row>
    <row r="6118" spans="3:6" x14ac:dyDescent="0.25">
      <c r="C6118" s="2"/>
      <c r="F6118" s="2"/>
    </row>
    <row r="6119" spans="3:6" x14ac:dyDescent="0.25">
      <c r="C6119" s="2"/>
      <c r="F6119" s="2"/>
    </row>
    <row r="6120" spans="3:6" x14ac:dyDescent="0.25">
      <c r="C6120" s="2"/>
      <c r="F6120" s="2"/>
    </row>
    <row r="6121" spans="3:6" x14ac:dyDescent="0.25">
      <c r="C6121" s="2"/>
      <c r="F6121" s="2"/>
    </row>
    <row r="6122" spans="3:6" x14ac:dyDescent="0.25">
      <c r="C6122" s="2"/>
      <c r="F6122" s="2"/>
    </row>
    <row r="6123" spans="3:6" x14ac:dyDescent="0.25">
      <c r="C6123" s="2"/>
      <c r="F6123" s="2"/>
    </row>
    <row r="6124" spans="3:6" x14ac:dyDescent="0.25">
      <c r="C6124" s="2"/>
      <c r="F6124" s="2"/>
    </row>
    <row r="6125" spans="3:6" x14ac:dyDescent="0.25">
      <c r="C6125" s="2"/>
      <c r="F6125" s="2"/>
    </row>
    <row r="6126" spans="3:6" x14ac:dyDescent="0.25">
      <c r="C6126" s="2"/>
      <c r="F6126" s="2"/>
    </row>
    <row r="6127" spans="3:6" x14ac:dyDescent="0.25">
      <c r="C6127" s="2"/>
      <c r="F6127" s="2"/>
    </row>
    <row r="6128" spans="3:6" x14ac:dyDescent="0.25">
      <c r="C6128" s="2"/>
      <c r="F6128" s="2"/>
    </row>
    <row r="6129" spans="3:6" x14ac:dyDescent="0.25">
      <c r="C6129" s="2"/>
      <c r="F6129" s="2"/>
    </row>
    <row r="6130" spans="3:6" x14ac:dyDescent="0.25">
      <c r="C6130" s="2"/>
      <c r="F6130" s="2"/>
    </row>
    <row r="6131" spans="3:6" x14ac:dyDescent="0.25">
      <c r="C6131" s="2"/>
      <c r="F6131" s="2"/>
    </row>
    <row r="6132" spans="3:6" x14ac:dyDescent="0.25">
      <c r="C6132" s="2"/>
      <c r="F6132" s="2"/>
    </row>
    <row r="6133" spans="3:6" x14ac:dyDescent="0.25">
      <c r="C6133" s="2"/>
      <c r="F6133" s="2"/>
    </row>
    <row r="6134" spans="3:6" x14ac:dyDescent="0.25">
      <c r="C6134" s="2"/>
      <c r="F6134" s="2"/>
    </row>
    <row r="6135" spans="3:6" x14ac:dyDescent="0.25">
      <c r="C6135" s="2"/>
      <c r="F6135" s="2"/>
    </row>
    <row r="6136" spans="3:6" x14ac:dyDescent="0.25">
      <c r="C6136" s="2"/>
      <c r="F6136" s="2"/>
    </row>
    <row r="6137" spans="3:6" x14ac:dyDescent="0.25">
      <c r="C6137" s="2"/>
      <c r="F6137" s="2"/>
    </row>
    <row r="6138" spans="3:6" x14ac:dyDescent="0.25">
      <c r="C6138" s="2"/>
      <c r="F6138" s="2"/>
    </row>
    <row r="6139" spans="3:6" x14ac:dyDescent="0.25">
      <c r="C6139" s="2"/>
      <c r="F6139" s="2"/>
    </row>
    <row r="6140" spans="3:6" x14ac:dyDescent="0.25">
      <c r="C6140" s="2"/>
      <c r="F6140" s="2"/>
    </row>
    <row r="6141" spans="3:6" x14ac:dyDescent="0.25">
      <c r="C6141" s="2"/>
      <c r="F6141" s="2"/>
    </row>
    <row r="6142" spans="3:6" x14ac:dyDescent="0.25">
      <c r="C6142" s="2"/>
      <c r="F6142" s="2"/>
    </row>
    <row r="6143" spans="3:6" x14ac:dyDescent="0.25">
      <c r="C6143" s="2"/>
      <c r="F6143" s="2"/>
    </row>
    <row r="6144" spans="3:6" x14ac:dyDescent="0.25">
      <c r="C6144" s="2"/>
      <c r="F6144" s="2"/>
    </row>
    <row r="6145" spans="3:6" x14ac:dyDescent="0.25">
      <c r="C6145" s="2"/>
      <c r="F6145" s="2"/>
    </row>
    <row r="6146" spans="3:6" x14ac:dyDescent="0.25">
      <c r="C6146" s="2"/>
      <c r="F6146" s="2"/>
    </row>
    <row r="6147" spans="3:6" x14ac:dyDescent="0.25">
      <c r="C6147" s="2"/>
      <c r="F6147" s="2"/>
    </row>
    <row r="6148" spans="3:6" x14ac:dyDescent="0.25">
      <c r="C6148" s="2"/>
      <c r="F6148" s="2"/>
    </row>
    <row r="6149" spans="3:6" x14ac:dyDescent="0.25">
      <c r="C6149" s="2"/>
      <c r="F6149" s="2"/>
    </row>
    <row r="6150" spans="3:6" x14ac:dyDescent="0.25">
      <c r="C6150" s="2"/>
      <c r="F6150" s="2"/>
    </row>
    <row r="6151" spans="3:6" x14ac:dyDescent="0.25">
      <c r="C6151" s="2"/>
      <c r="F6151" s="2"/>
    </row>
    <row r="6152" spans="3:6" x14ac:dyDescent="0.25">
      <c r="C6152" s="2"/>
      <c r="F6152" s="2"/>
    </row>
    <row r="6153" spans="3:6" x14ac:dyDescent="0.25">
      <c r="C6153" s="2"/>
      <c r="F6153" s="2"/>
    </row>
    <row r="6154" spans="3:6" x14ac:dyDescent="0.25">
      <c r="C6154" s="2"/>
      <c r="F6154" s="2"/>
    </row>
    <row r="6155" spans="3:6" x14ac:dyDescent="0.25">
      <c r="C6155" s="2"/>
      <c r="F6155" s="2"/>
    </row>
    <row r="6156" spans="3:6" x14ac:dyDescent="0.25">
      <c r="C6156" s="2"/>
      <c r="F6156" s="2"/>
    </row>
    <row r="6157" spans="3:6" x14ac:dyDescent="0.25">
      <c r="C6157" s="2"/>
      <c r="F6157" s="2"/>
    </row>
    <row r="6158" spans="3:6" x14ac:dyDescent="0.25">
      <c r="C6158" s="2"/>
      <c r="F6158" s="2"/>
    </row>
    <row r="6159" spans="3:6" x14ac:dyDescent="0.25">
      <c r="C6159" s="2"/>
      <c r="F6159" s="2"/>
    </row>
    <row r="6160" spans="3:6" x14ac:dyDescent="0.25">
      <c r="C6160" s="2"/>
      <c r="F6160" s="2"/>
    </row>
    <row r="6161" spans="3:6" x14ac:dyDescent="0.25">
      <c r="C6161" s="2"/>
      <c r="F6161" s="2"/>
    </row>
    <row r="6162" spans="3:6" x14ac:dyDescent="0.25">
      <c r="C6162" s="2"/>
      <c r="F6162" s="2"/>
    </row>
    <row r="6163" spans="3:6" x14ac:dyDescent="0.25">
      <c r="C6163" s="2"/>
      <c r="F6163" s="2"/>
    </row>
    <row r="6164" spans="3:6" x14ac:dyDescent="0.25">
      <c r="C6164" s="2"/>
      <c r="F6164" s="2"/>
    </row>
    <row r="6165" spans="3:6" x14ac:dyDescent="0.25">
      <c r="C6165" s="2"/>
      <c r="F6165" s="2"/>
    </row>
    <row r="6166" spans="3:6" x14ac:dyDescent="0.25">
      <c r="C6166" s="2"/>
      <c r="F6166" s="2"/>
    </row>
    <row r="6167" spans="3:6" x14ac:dyDescent="0.25">
      <c r="C6167" s="2"/>
      <c r="F6167" s="2"/>
    </row>
    <row r="6168" spans="3:6" x14ac:dyDescent="0.25">
      <c r="C6168" s="2"/>
      <c r="F6168" s="2"/>
    </row>
    <row r="6169" spans="3:6" x14ac:dyDescent="0.25">
      <c r="C6169" s="2"/>
      <c r="F6169" s="2"/>
    </row>
    <row r="6170" spans="3:6" x14ac:dyDescent="0.25">
      <c r="C6170" s="2"/>
      <c r="F6170" s="2"/>
    </row>
    <row r="6171" spans="3:6" x14ac:dyDescent="0.25">
      <c r="C6171" s="2"/>
      <c r="F6171" s="2"/>
    </row>
    <row r="6172" spans="3:6" x14ac:dyDescent="0.25">
      <c r="C6172" s="2"/>
      <c r="F6172" s="2"/>
    </row>
    <row r="6173" spans="3:6" x14ac:dyDescent="0.25">
      <c r="C6173" s="2"/>
      <c r="F6173" s="2"/>
    </row>
    <row r="6174" spans="3:6" x14ac:dyDescent="0.25">
      <c r="C6174" s="2"/>
      <c r="F6174" s="2"/>
    </row>
    <row r="6175" spans="3:6" x14ac:dyDescent="0.25">
      <c r="C6175" s="2"/>
      <c r="F6175" s="2"/>
    </row>
    <row r="6176" spans="3:6" x14ac:dyDescent="0.25">
      <c r="C6176" s="2"/>
      <c r="F6176" s="2"/>
    </row>
    <row r="6177" spans="3:6" x14ac:dyDescent="0.25">
      <c r="C6177" s="2"/>
      <c r="F6177" s="2"/>
    </row>
    <row r="6178" spans="3:6" x14ac:dyDescent="0.25">
      <c r="C6178" s="2"/>
      <c r="F6178" s="2"/>
    </row>
    <row r="6179" spans="3:6" x14ac:dyDescent="0.25">
      <c r="C6179" s="2"/>
      <c r="F6179" s="2"/>
    </row>
    <row r="6180" spans="3:6" x14ac:dyDescent="0.25">
      <c r="C6180" s="2"/>
      <c r="F6180" s="2"/>
    </row>
    <row r="6181" spans="3:6" x14ac:dyDescent="0.25">
      <c r="C6181" s="2"/>
      <c r="F6181" s="2"/>
    </row>
    <row r="6182" spans="3:6" x14ac:dyDescent="0.25">
      <c r="C6182" s="2"/>
      <c r="F6182" s="2"/>
    </row>
    <row r="6183" spans="3:6" x14ac:dyDescent="0.25">
      <c r="C6183" s="2"/>
      <c r="F6183" s="2"/>
    </row>
    <row r="6184" spans="3:6" x14ac:dyDescent="0.25">
      <c r="C6184" s="2"/>
      <c r="F6184" s="2"/>
    </row>
    <row r="6185" spans="3:6" x14ac:dyDescent="0.25">
      <c r="C6185" s="2"/>
      <c r="F6185" s="2"/>
    </row>
    <row r="6186" spans="3:6" x14ac:dyDescent="0.25">
      <c r="C6186" s="2"/>
      <c r="F6186" s="2"/>
    </row>
    <row r="6187" spans="3:6" x14ac:dyDescent="0.25">
      <c r="C6187" s="2"/>
      <c r="F6187" s="2"/>
    </row>
    <row r="6188" spans="3:6" x14ac:dyDescent="0.25">
      <c r="C6188" s="2"/>
      <c r="F6188" s="2"/>
    </row>
    <row r="6189" spans="3:6" x14ac:dyDescent="0.25">
      <c r="C6189" s="2"/>
      <c r="F6189" s="2"/>
    </row>
    <row r="6190" spans="3:6" x14ac:dyDescent="0.25">
      <c r="C6190" s="2"/>
      <c r="F6190" s="2"/>
    </row>
    <row r="6191" spans="3:6" x14ac:dyDescent="0.25">
      <c r="C6191" s="2"/>
      <c r="F6191" s="2"/>
    </row>
    <row r="6192" spans="3:6" x14ac:dyDescent="0.25">
      <c r="C6192" s="2"/>
      <c r="F6192" s="2"/>
    </row>
    <row r="6193" spans="3:6" x14ac:dyDescent="0.25">
      <c r="C6193" s="2"/>
      <c r="F6193" s="2"/>
    </row>
    <row r="6194" spans="3:6" x14ac:dyDescent="0.25">
      <c r="C6194" s="2"/>
      <c r="F6194" s="2"/>
    </row>
    <row r="6195" spans="3:6" x14ac:dyDescent="0.25">
      <c r="C6195" s="2"/>
      <c r="F6195" s="2"/>
    </row>
    <row r="6196" spans="3:6" x14ac:dyDescent="0.25">
      <c r="C6196" s="2"/>
      <c r="F6196" s="2"/>
    </row>
    <row r="6197" spans="3:6" x14ac:dyDescent="0.25">
      <c r="C6197" s="2"/>
      <c r="F6197" s="2"/>
    </row>
    <row r="6198" spans="3:6" x14ac:dyDescent="0.25">
      <c r="C6198" s="2"/>
      <c r="F6198" s="2"/>
    </row>
    <row r="6199" spans="3:6" x14ac:dyDescent="0.25">
      <c r="C6199" s="2"/>
      <c r="F6199" s="2"/>
    </row>
    <row r="6200" spans="3:6" x14ac:dyDescent="0.25">
      <c r="C6200" s="2"/>
      <c r="F6200" s="2"/>
    </row>
    <row r="6201" spans="3:6" x14ac:dyDescent="0.25">
      <c r="C6201" s="2"/>
      <c r="F6201" s="2"/>
    </row>
    <row r="6202" spans="3:6" x14ac:dyDescent="0.25">
      <c r="C6202" s="2"/>
      <c r="F6202" s="2"/>
    </row>
    <row r="6203" spans="3:6" x14ac:dyDescent="0.25">
      <c r="C6203" s="2"/>
      <c r="F6203" s="2"/>
    </row>
    <row r="6204" spans="3:6" x14ac:dyDescent="0.25">
      <c r="C6204" s="2"/>
      <c r="F6204" s="2"/>
    </row>
    <row r="6205" spans="3:6" x14ac:dyDescent="0.25">
      <c r="C6205" s="2"/>
      <c r="F6205" s="2"/>
    </row>
    <row r="6206" spans="3:6" x14ac:dyDescent="0.25">
      <c r="C6206" s="2"/>
      <c r="F6206" s="2"/>
    </row>
    <row r="6207" spans="3:6" x14ac:dyDescent="0.25">
      <c r="C6207" s="2"/>
      <c r="F6207" s="2"/>
    </row>
    <row r="6208" spans="3:6" x14ac:dyDescent="0.25">
      <c r="C6208" s="2"/>
      <c r="F6208" s="2"/>
    </row>
    <row r="6209" spans="3:6" x14ac:dyDescent="0.25">
      <c r="C6209" s="2"/>
      <c r="F6209" s="2"/>
    </row>
    <row r="6210" spans="3:6" x14ac:dyDescent="0.25">
      <c r="C6210" s="2"/>
      <c r="F6210" s="2"/>
    </row>
    <row r="6211" spans="3:6" x14ac:dyDescent="0.25">
      <c r="C6211" s="2"/>
      <c r="F6211" s="2"/>
    </row>
    <row r="6212" spans="3:6" x14ac:dyDescent="0.25">
      <c r="C6212" s="2"/>
      <c r="F6212" s="2"/>
    </row>
    <row r="6213" spans="3:6" x14ac:dyDescent="0.25">
      <c r="C6213" s="2"/>
      <c r="F6213" s="2"/>
    </row>
    <row r="6214" spans="3:6" x14ac:dyDescent="0.25">
      <c r="C6214" s="2"/>
      <c r="F6214" s="2"/>
    </row>
    <row r="6215" spans="3:6" x14ac:dyDescent="0.25">
      <c r="C6215" s="2"/>
      <c r="F6215" s="2"/>
    </row>
    <row r="6216" spans="3:6" x14ac:dyDescent="0.25">
      <c r="C6216" s="2"/>
      <c r="F6216" s="2"/>
    </row>
    <row r="6217" spans="3:6" x14ac:dyDescent="0.25">
      <c r="C6217" s="2"/>
      <c r="F6217" s="2"/>
    </row>
    <row r="6218" spans="3:6" x14ac:dyDescent="0.25">
      <c r="C6218" s="2"/>
      <c r="F6218" s="2"/>
    </row>
    <row r="6219" spans="3:6" x14ac:dyDescent="0.25">
      <c r="C6219" s="2"/>
      <c r="F6219" s="2"/>
    </row>
    <row r="6220" spans="3:6" x14ac:dyDescent="0.25">
      <c r="C6220" s="2"/>
      <c r="F6220" s="2"/>
    </row>
    <row r="6221" spans="3:6" x14ac:dyDescent="0.25">
      <c r="C6221" s="2"/>
      <c r="F6221" s="2"/>
    </row>
    <row r="6222" spans="3:6" x14ac:dyDescent="0.25">
      <c r="C6222" s="2"/>
      <c r="F6222" s="2"/>
    </row>
    <row r="6223" spans="3:6" x14ac:dyDescent="0.25">
      <c r="C6223" s="2"/>
      <c r="F6223" s="2"/>
    </row>
    <row r="6224" spans="3:6" x14ac:dyDescent="0.25">
      <c r="C6224" s="2"/>
      <c r="F6224" s="2"/>
    </row>
    <row r="6225" spans="3:6" x14ac:dyDescent="0.25">
      <c r="C6225" s="2"/>
      <c r="F6225" s="2"/>
    </row>
    <row r="6226" spans="3:6" x14ac:dyDescent="0.25">
      <c r="C6226" s="2"/>
      <c r="F6226" s="2"/>
    </row>
    <row r="6227" spans="3:6" x14ac:dyDescent="0.25">
      <c r="C6227" s="2"/>
      <c r="F6227" s="2"/>
    </row>
    <row r="6228" spans="3:6" x14ac:dyDescent="0.25">
      <c r="C6228" s="2"/>
      <c r="F6228" s="2"/>
    </row>
    <row r="6229" spans="3:6" x14ac:dyDescent="0.25">
      <c r="C6229" s="2"/>
      <c r="F6229" s="2"/>
    </row>
    <row r="6230" spans="3:6" x14ac:dyDescent="0.25">
      <c r="C6230" s="2"/>
      <c r="F6230" s="2"/>
    </row>
    <row r="6231" spans="3:6" x14ac:dyDescent="0.25">
      <c r="C6231" s="2"/>
      <c r="F6231" s="2"/>
    </row>
    <row r="6232" spans="3:6" x14ac:dyDescent="0.25">
      <c r="C6232" s="2"/>
      <c r="F6232" s="2"/>
    </row>
    <row r="6233" spans="3:6" x14ac:dyDescent="0.25">
      <c r="C6233" s="2"/>
      <c r="F6233" s="2"/>
    </row>
    <row r="6234" spans="3:6" x14ac:dyDescent="0.25">
      <c r="C6234" s="2"/>
      <c r="F6234" s="2"/>
    </row>
    <row r="6235" spans="3:6" x14ac:dyDescent="0.25">
      <c r="C6235" s="2"/>
      <c r="F6235" s="2"/>
    </row>
    <row r="6236" spans="3:6" x14ac:dyDescent="0.25">
      <c r="C6236" s="2"/>
      <c r="F6236" s="2"/>
    </row>
    <row r="6237" spans="3:6" x14ac:dyDescent="0.25">
      <c r="C6237" s="2"/>
      <c r="F6237" s="2"/>
    </row>
    <row r="6238" spans="3:6" x14ac:dyDescent="0.25">
      <c r="C6238" s="2"/>
      <c r="F6238" s="2"/>
    </row>
    <row r="6239" spans="3:6" x14ac:dyDescent="0.25">
      <c r="C6239" s="2"/>
      <c r="F6239" s="2"/>
    </row>
    <row r="6240" spans="3:6" x14ac:dyDescent="0.25">
      <c r="C6240" s="2"/>
      <c r="F6240" s="2"/>
    </row>
    <row r="6241" spans="3:6" x14ac:dyDescent="0.25">
      <c r="C6241" s="2"/>
      <c r="F6241" s="2"/>
    </row>
    <row r="6242" spans="3:6" x14ac:dyDescent="0.25">
      <c r="C6242" s="2"/>
      <c r="F6242" s="2"/>
    </row>
    <row r="6243" spans="3:6" x14ac:dyDescent="0.25">
      <c r="C6243" s="2"/>
      <c r="F6243" s="2"/>
    </row>
    <row r="6244" spans="3:6" x14ac:dyDescent="0.25">
      <c r="C6244" s="2"/>
      <c r="F6244" s="2"/>
    </row>
    <row r="6245" spans="3:6" x14ac:dyDescent="0.25">
      <c r="C6245" s="2"/>
      <c r="F6245" s="2"/>
    </row>
    <row r="6246" spans="3:6" x14ac:dyDescent="0.25">
      <c r="C6246" s="2"/>
      <c r="F6246" s="2"/>
    </row>
    <row r="6247" spans="3:6" x14ac:dyDescent="0.25">
      <c r="C6247" s="2"/>
      <c r="F6247" s="2"/>
    </row>
    <row r="6248" spans="3:6" x14ac:dyDescent="0.25">
      <c r="C6248" s="2"/>
      <c r="F6248" s="2"/>
    </row>
    <row r="6249" spans="3:6" x14ac:dyDescent="0.25">
      <c r="C6249" s="2"/>
      <c r="F6249" s="2"/>
    </row>
    <row r="6250" spans="3:6" x14ac:dyDescent="0.25">
      <c r="C6250" s="2"/>
      <c r="F6250" s="2"/>
    </row>
    <row r="6251" spans="3:6" x14ac:dyDescent="0.25">
      <c r="C6251" s="2"/>
      <c r="F6251" s="2"/>
    </row>
    <row r="6252" spans="3:6" x14ac:dyDescent="0.25">
      <c r="C6252" s="2"/>
      <c r="F6252" s="2"/>
    </row>
    <row r="6253" spans="3:6" x14ac:dyDescent="0.25">
      <c r="C6253" s="2"/>
      <c r="F6253" s="2"/>
    </row>
    <row r="6254" spans="3:6" x14ac:dyDescent="0.25">
      <c r="C6254" s="2"/>
      <c r="F6254" s="2"/>
    </row>
    <row r="6255" spans="3:6" x14ac:dyDescent="0.25">
      <c r="C6255" s="2"/>
      <c r="F6255" s="2"/>
    </row>
    <row r="6256" spans="3:6" x14ac:dyDescent="0.25">
      <c r="C6256" s="2"/>
      <c r="F6256" s="2"/>
    </row>
    <row r="6257" spans="3:6" x14ac:dyDescent="0.25">
      <c r="C6257" s="2"/>
      <c r="F6257" s="2"/>
    </row>
    <row r="6258" spans="3:6" x14ac:dyDescent="0.25">
      <c r="C6258" s="2"/>
      <c r="F6258" s="2"/>
    </row>
    <row r="6259" spans="3:6" x14ac:dyDescent="0.25">
      <c r="C6259" s="2"/>
      <c r="F6259" s="2"/>
    </row>
    <row r="6260" spans="3:6" x14ac:dyDescent="0.25">
      <c r="C6260" s="2"/>
      <c r="F6260" s="2"/>
    </row>
    <row r="6261" spans="3:6" x14ac:dyDescent="0.25">
      <c r="C6261" s="2"/>
      <c r="F6261" s="2"/>
    </row>
    <row r="6262" spans="3:6" x14ac:dyDescent="0.25">
      <c r="C6262" s="2"/>
      <c r="F6262" s="2"/>
    </row>
    <row r="6263" spans="3:6" x14ac:dyDescent="0.25">
      <c r="C6263" s="2"/>
      <c r="F6263" s="2"/>
    </row>
    <row r="6264" spans="3:6" x14ac:dyDescent="0.25">
      <c r="C6264" s="2"/>
      <c r="F6264" s="2"/>
    </row>
    <row r="6265" spans="3:6" x14ac:dyDescent="0.25">
      <c r="C6265" s="2"/>
      <c r="F6265" s="2"/>
    </row>
    <row r="6266" spans="3:6" x14ac:dyDescent="0.25">
      <c r="C6266" s="2"/>
      <c r="F6266" s="2"/>
    </row>
    <row r="6267" spans="3:6" x14ac:dyDescent="0.25">
      <c r="C6267" s="2"/>
      <c r="F6267" s="2"/>
    </row>
    <row r="6268" spans="3:6" x14ac:dyDescent="0.25">
      <c r="C6268" s="2"/>
      <c r="F6268" s="2"/>
    </row>
    <row r="6269" spans="3:6" x14ac:dyDescent="0.25">
      <c r="C6269" s="2"/>
      <c r="F6269" s="2"/>
    </row>
    <row r="6270" spans="3:6" x14ac:dyDescent="0.25">
      <c r="C6270" s="2"/>
      <c r="F6270" s="2"/>
    </row>
    <row r="6271" spans="3:6" x14ac:dyDescent="0.25">
      <c r="C6271" s="2"/>
      <c r="F6271" s="2"/>
    </row>
    <row r="6272" spans="3:6" x14ac:dyDescent="0.25">
      <c r="C6272" s="2"/>
      <c r="F6272" s="2"/>
    </row>
    <row r="6273" spans="3:6" x14ac:dyDescent="0.25">
      <c r="C6273" s="2"/>
      <c r="F6273" s="2"/>
    </row>
    <row r="6274" spans="3:6" x14ac:dyDescent="0.25">
      <c r="C6274" s="2"/>
      <c r="F6274" s="2"/>
    </row>
    <row r="6275" spans="3:6" x14ac:dyDescent="0.25">
      <c r="C6275" s="2"/>
      <c r="F6275" s="2"/>
    </row>
    <row r="6276" spans="3:6" x14ac:dyDescent="0.25">
      <c r="C6276" s="2"/>
      <c r="F6276" s="2"/>
    </row>
    <row r="6277" spans="3:6" x14ac:dyDescent="0.25">
      <c r="C6277" s="2"/>
      <c r="F6277" s="2"/>
    </row>
    <row r="6278" spans="3:6" x14ac:dyDescent="0.25">
      <c r="C6278" s="2"/>
      <c r="F6278" s="2"/>
    </row>
    <row r="6279" spans="3:6" x14ac:dyDescent="0.25">
      <c r="C6279" s="2"/>
      <c r="F6279" s="2"/>
    </row>
    <row r="6280" spans="3:6" x14ac:dyDescent="0.25">
      <c r="C6280" s="2"/>
      <c r="F6280" s="2"/>
    </row>
    <row r="6281" spans="3:6" x14ac:dyDescent="0.25">
      <c r="C6281" s="2"/>
      <c r="F6281" s="2"/>
    </row>
    <row r="6282" spans="3:6" x14ac:dyDescent="0.25">
      <c r="C6282" s="2"/>
      <c r="F6282" s="2"/>
    </row>
    <row r="6283" spans="3:6" x14ac:dyDescent="0.25">
      <c r="C6283" s="2"/>
      <c r="F6283" s="2"/>
    </row>
    <row r="6284" spans="3:6" x14ac:dyDescent="0.25">
      <c r="C6284" s="2"/>
      <c r="F6284" s="2"/>
    </row>
    <row r="6285" spans="3:6" x14ac:dyDescent="0.25">
      <c r="C6285" s="2"/>
      <c r="F6285" s="2"/>
    </row>
    <row r="6286" spans="3:6" x14ac:dyDescent="0.25">
      <c r="C6286" s="2"/>
      <c r="F6286" s="2"/>
    </row>
    <row r="6287" spans="3:6" x14ac:dyDescent="0.25">
      <c r="C6287" s="2"/>
      <c r="F6287" s="2"/>
    </row>
    <row r="6288" spans="3:6" x14ac:dyDescent="0.25">
      <c r="C6288" s="2"/>
      <c r="F6288" s="2"/>
    </row>
    <row r="6289" spans="3:6" x14ac:dyDescent="0.25">
      <c r="C6289" s="2"/>
      <c r="F6289" s="2"/>
    </row>
    <row r="6290" spans="3:6" x14ac:dyDescent="0.25">
      <c r="C6290" s="2"/>
      <c r="F6290" s="2"/>
    </row>
    <row r="6291" spans="3:6" x14ac:dyDescent="0.25">
      <c r="C6291" s="2"/>
      <c r="F6291" s="2"/>
    </row>
    <row r="6292" spans="3:6" x14ac:dyDescent="0.25">
      <c r="C6292" s="2"/>
      <c r="F6292" s="2"/>
    </row>
    <row r="6293" spans="3:6" x14ac:dyDescent="0.25">
      <c r="C6293" s="2"/>
      <c r="F6293" s="2"/>
    </row>
    <row r="6294" spans="3:6" x14ac:dyDescent="0.25">
      <c r="C6294" s="2"/>
      <c r="F6294" s="2"/>
    </row>
    <row r="6295" spans="3:6" x14ac:dyDescent="0.25">
      <c r="C6295" s="2"/>
      <c r="F6295" s="2"/>
    </row>
    <row r="6296" spans="3:6" x14ac:dyDescent="0.25">
      <c r="C6296" s="2"/>
      <c r="F6296" s="2"/>
    </row>
    <row r="6297" spans="3:6" x14ac:dyDescent="0.25">
      <c r="C6297" s="2"/>
      <c r="F6297" s="2"/>
    </row>
    <row r="6298" spans="3:6" x14ac:dyDescent="0.25">
      <c r="C6298" s="2"/>
      <c r="F6298" s="2"/>
    </row>
    <row r="6299" spans="3:6" x14ac:dyDescent="0.25">
      <c r="C6299" s="2"/>
      <c r="F6299" s="2"/>
    </row>
    <row r="6300" spans="3:6" x14ac:dyDescent="0.25">
      <c r="C6300" s="2"/>
      <c r="F6300" s="2"/>
    </row>
    <row r="6301" spans="3:6" x14ac:dyDescent="0.25">
      <c r="C6301" s="2"/>
      <c r="F6301" s="2"/>
    </row>
    <row r="6302" spans="3:6" x14ac:dyDescent="0.25">
      <c r="C6302" s="2"/>
      <c r="F6302" s="2"/>
    </row>
    <row r="6303" spans="3:6" x14ac:dyDescent="0.25">
      <c r="C6303" s="2"/>
      <c r="F6303" s="2"/>
    </row>
    <row r="6304" spans="3:6" x14ac:dyDescent="0.25">
      <c r="C6304" s="2"/>
      <c r="F6304" s="2"/>
    </row>
    <row r="6305" spans="3:6" x14ac:dyDescent="0.25">
      <c r="C6305" s="2"/>
      <c r="F6305" s="2"/>
    </row>
    <row r="6306" spans="3:6" x14ac:dyDescent="0.25">
      <c r="C6306" s="2"/>
      <c r="F6306" s="2"/>
    </row>
    <row r="6307" spans="3:6" x14ac:dyDescent="0.25">
      <c r="C6307" s="2"/>
      <c r="F6307" s="2"/>
    </row>
    <row r="6308" spans="3:6" x14ac:dyDescent="0.25">
      <c r="C6308" s="2"/>
      <c r="F6308" s="2"/>
    </row>
    <row r="6309" spans="3:6" x14ac:dyDescent="0.25">
      <c r="C6309" s="2"/>
      <c r="F6309" s="2"/>
    </row>
    <row r="6310" spans="3:6" x14ac:dyDescent="0.25">
      <c r="C6310" s="2"/>
      <c r="F6310" s="2"/>
    </row>
    <row r="6311" spans="3:6" x14ac:dyDescent="0.25">
      <c r="C6311" s="2"/>
      <c r="F6311" s="2"/>
    </row>
    <row r="6312" spans="3:6" x14ac:dyDescent="0.25">
      <c r="C6312" s="2"/>
      <c r="F6312" s="2"/>
    </row>
    <row r="6313" spans="3:6" x14ac:dyDescent="0.25">
      <c r="C6313" s="2"/>
      <c r="F6313" s="2"/>
    </row>
    <row r="6314" spans="3:6" x14ac:dyDescent="0.25">
      <c r="C6314" s="2"/>
      <c r="F6314" s="2"/>
    </row>
    <row r="6315" spans="3:6" x14ac:dyDescent="0.25">
      <c r="C6315" s="2"/>
      <c r="F6315" s="2"/>
    </row>
    <row r="6316" spans="3:6" x14ac:dyDescent="0.25">
      <c r="C6316" s="2"/>
      <c r="F6316" s="2"/>
    </row>
    <row r="6317" spans="3:6" x14ac:dyDescent="0.25">
      <c r="C6317" s="2"/>
      <c r="F6317" s="2"/>
    </row>
    <row r="6318" spans="3:6" x14ac:dyDescent="0.25">
      <c r="C6318" s="2"/>
      <c r="F6318" s="2"/>
    </row>
    <row r="6319" spans="3:6" x14ac:dyDescent="0.25">
      <c r="C6319" s="2"/>
      <c r="F6319" s="2"/>
    </row>
    <row r="6320" spans="3:6" x14ac:dyDescent="0.25">
      <c r="C6320" s="2"/>
      <c r="F6320" s="2"/>
    </row>
    <row r="6321" spans="3:6" x14ac:dyDescent="0.25">
      <c r="C6321" s="2"/>
      <c r="F6321" s="2"/>
    </row>
    <row r="6322" spans="3:6" x14ac:dyDescent="0.25">
      <c r="C6322" s="2"/>
      <c r="F6322" s="2"/>
    </row>
    <row r="6323" spans="3:6" x14ac:dyDescent="0.25">
      <c r="C6323" s="2"/>
      <c r="F6323" s="2"/>
    </row>
    <row r="6324" spans="3:6" x14ac:dyDescent="0.25">
      <c r="C6324" s="2"/>
      <c r="F6324" s="2"/>
    </row>
    <row r="6325" spans="3:6" x14ac:dyDescent="0.25">
      <c r="C6325" s="2"/>
      <c r="F6325" s="2"/>
    </row>
    <row r="6326" spans="3:6" x14ac:dyDescent="0.25">
      <c r="C6326" s="2"/>
      <c r="F6326" s="2"/>
    </row>
    <row r="6327" spans="3:6" x14ac:dyDescent="0.25">
      <c r="C6327" s="2"/>
      <c r="F6327" s="2"/>
    </row>
    <row r="6328" spans="3:6" x14ac:dyDescent="0.25">
      <c r="C6328" s="2"/>
      <c r="F6328" s="2"/>
    </row>
    <row r="6329" spans="3:6" x14ac:dyDescent="0.25">
      <c r="C6329" s="2"/>
      <c r="F6329" s="2"/>
    </row>
    <row r="6330" spans="3:6" x14ac:dyDescent="0.25">
      <c r="C6330" s="2"/>
      <c r="F6330" s="2"/>
    </row>
    <row r="6331" spans="3:6" x14ac:dyDescent="0.25">
      <c r="C6331" s="2"/>
      <c r="F6331" s="2"/>
    </row>
    <row r="6332" spans="3:6" x14ac:dyDescent="0.25">
      <c r="C6332" s="2"/>
      <c r="F6332" s="2"/>
    </row>
    <row r="6333" spans="3:6" x14ac:dyDescent="0.25">
      <c r="C6333" s="2"/>
      <c r="F6333" s="2"/>
    </row>
    <row r="6334" spans="3:6" x14ac:dyDescent="0.25">
      <c r="C6334" s="2"/>
      <c r="F6334" s="2"/>
    </row>
    <row r="6335" spans="3:6" x14ac:dyDescent="0.25">
      <c r="C6335" s="2"/>
      <c r="F6335" s="2"/>
    </row>
    <row r="6336" spans="3:6" x14ac:dyDescent="0.25">
      <c r="C6336" s="2"/>
      <c r="F6336" s="2"/>
    </row>
    <row r="6337" spans="3:6" x14ac:dyDescent="0.25">
      <c r="C6337" s="2"/>
      <c r="F6337" s="2"/>
    </row>
    <row r="6338" spans="3:6" x14ac:dyDescent="0.25">
      <c r="C6338" s="2"/>
      <c r="F6338" s="2"/>
    </row>
    <row r="6339" spans="3:6" x14ac:dyDescent="0.25">
      <c r="C6339" s="2"/>
      <c r="F6339" s="2"/>
    </row>
    <row r="6340" spans="3:6" x14ac:dyDescent="0.25">
      <c r="C6340" s="2"/>
      <c r="F6340" s="2"/>
    </row>
    <row r="6341" spans="3:6" x14ac:dyDescent="0.25">
      <c r="C6341" s="2"/>
      <c r="F6341" s="2"/>
    </row>
    <row r="6342" spans="3:6" x14ac:dyDescent="0.25">
      <c r="C6342" s="2"/>
      <c r="F6342" s="2"/>
    </row>
    <row r="6343" spans="3:6" x14ac:dyDescent="0.25">
      <c r="C6343" s="2"/>
      <c r="F6343" s="2"/>
    </row>
    <row r="6344" spans="3:6" x14ac:dyDescent="0.25">
      <c r="C6344" s="2"/>
      <c r="F6344" s="2"/>
    </row>
    <row r="6345" spans="3:6" x14ac:dyDescent="0.25">
      <c r="C6345" s="2"/>
      <c r="F6345" s="2"/>
    </row>
    <row r="6346" spans="3:6" x14ac:dyDescent="0.25">
      <c r="C6346" s="2"/>
      <c r="F6346" s="2"/>
    </row>
    <row r="6347" spans="3:6" x14ac:dyDescent="0.25">
      <c r="C6347" s="2"/>
      <c r="F6347" s="2"/>
    </row>
    <row r="6348" spans="3:6" x14ac:dyDescent="0.25">
      <c r="C6348" s="2"/>
      <c r="F6348" s="2"/>
    </row>
    <row r="6349" spans="3:6" x14ac:dyDescent="0.25">
      <c r="C6349" s="2"/>
      <c r="F6349" s="2"/>
    </row>
    <row r="6350" spans="3:6" x14ac:dyDescent="0.25">
      <c r="C6350" s="2"/>
      <c r="F6350" s="2"/>
    </row>
    <row r="6351" spans="3:6" x14ac:dyDescent="0.25">
      <c r="C6351" s="2"/>
      <c r="F6351" s="2"/>
    </row>
    <row r="6352" spans="3:6" x14ac:dyDescent="0.25">
      <c r="C6352" s="2"/>
      <c r="F6352" s="2"/>
    </row>
    <row r="6353" spans="3:6" x14ac:dyDescent="0.25">
      <c r="C6353" s="2"/>
      <c r="F6353" s="2"/>
    </row>
    <row r="6354" spans="3:6" x14ac:dyDescent="0.25">
      <c r="C6354" s="2"/>
      <c r="F6354" s="2"/>
    </row>
    <row r="6355" spans="3:6" x14ac:dyDescent="0.25">
      <c r="C6355" s="2"/>
      <c r="F6355" s="2"/>
    </row>
    <row r="6356" spans="3:6" x14ac:dyDescent="0.25">
      <c r="C6356" s="2"/>
      <c r="F6356" s="2"/>
    </row>
    <row r="6357" spans="3:6" x14ac:dyDescent="0.25">
      <c r="C6357" s="2"/>
      <c r="F6357" s="2"/>
    </row>
    <row r="6358" spans="3:6" x14ac:dyDescent="0.25">
      <c r="C6358" s="2"/>
      <c r="F6358" s="2"/>
    </row>
    <row r="6359" spans="3:6" x14ac:dyDescent="0.25">
      <c r="C6359" s="2"/>
      <c r="F6359" s="2"/>
    </row>
    <row r="6360" spans="3:6" x14ac:dyDescent="0.25">
      <c r="C6360" s="2"/>
      <c r="F6360" s="2"/>
    </row>
    <row r="6361" spans="3:6" x14ac:dyDescent="0.25">
      <c r="C6361" s="2"/>
      <c r="F6361" s="2"/>
    </row>
    <row r="6362" spans="3:6" x14ac:dyDescent="0.25">
      <c r="C6362" s="2"/>
      <c r="F6362" s="2"/>
    </row>
    <row r="6363" spans="3:6" x14ac:dyDescent="0.25">
      <c r="C6363" s="2"/>
      <c r="F6363" s="2"/>
    </row>
    <row r="6364" spans="3:6" x14ac:dyDescent="0.25">
      <c r="C6364" s="2"/>
      <c r="F6364" s="2"/>
    </row>
    <row r="6365" spans="3:6" x14ac:dyDescent="0.25">
      <c r="C6365" s="2"/>
      <c r="F6365" s="2"/>
    </row>
    <row r="6366" spans="3:6" x14ac:dyDescent="0.25">
      <c r="C6366" s="2"/>
      <c r="F6366" s="2"/>
    </row>
    <row r="6367" spans="3:6" x14ac:dyDescent="0.25">
      <c r="C6367" s="2"/>
      <c r="F6367" s="2"/>
    </row>
    <row r="6368" spans="3:6" x14ac:dyDescent="0.25">
      <c r="C6368" s="2"/>
      <c r="F6368" s="2"/>
    </row>
    <row r="6369" spans="3:6" x14ac:dyDescent="0.25">
      <c r="C6369" s="2"/>
      <c r="F6369" s="2"/>
    </row>
    <row r="6370" spans="3:6" x14ac:dyDescent="0.25">
      <c r="C6370" s="2"/>
      <c r="F6370" s="2"/>
    </row>
    <row r="6371" spans="3:6" x14ac:dyDescent="0.25">
      <c r="C6371" s="2"/>
      <c r="F6371" s="2"/>
    </row>
    <row r="6372" spans="3:6" x14ac:dyDescent="0.25">
      <c r="C6372" s="2"/>
      <c r="F6372" s="2"/>
    </row>
    <row r="6373" spans="3:6" x14ac:dyDescent="0.25">
      <c r="C6373" s="2"/>
      <c r="F6373" s="2"/>
    </row>
    <row r="6374" spans="3:6" x14ac:dyDescent="0.25">
      <c r="C6374" s="2"/>
      <c r="F6374" s="2"/>
    </row>
    <row r="6375" spans="3:6" x14ac:dyDescent="0.25">
      <c r="C6375" s="2"/>
      <c r="F6375" s="2"/>
    </row>
    <row r="6376" spans="3:6" x14ac:dyDescent="0.25">
      <c r="C6376" s="2"/>
      <c r="F6376" s="2"/>
    </row>
    <row r="6377" spans="3:6" x14ac:dyDescent="0.25">
      <c r="C6377" s="2"/>
      <c r="F6377" s="2"/>
    </row>
    <row r="6378" spans="3:6" x14ac:dyDescent="0.25">
      <c r="C6378" s="2"/>
      <c r="F6378" s="2"/>
    </row>
    <row r="6379" spans="3:6" x14ac:dyDescent="0.25">
      <c r="C6379" s="2"/>
      <c r="F6379" s="2"/>
    </row>
    <row r="6380" spans="3:6" x14ac:dyDescent="0.25">
      <c r="C6380" s="2"/>
      <c r="F6380" s="2"/>
    </row>
    <row r="6381" spans="3:6" x14ac:dyDescent="0.25">
      <c r="C6381" s="2"/>
      <c r="F6381" s="2"/>
    </row>
    <row r="6382" spans="3:6" x14ac:dyDescent="0.25">
      <c r="C6382" s="2"/>
      <c r="F6382" s="2"/>
    </row>
    <row r="6383" spans="3:6" x14ac:dyDescent="0.25">
      <c r="C6383" s="2"/>
      <c r="F6383" s="2"/>
    </row>
    <row r="6384" spans="3:6" x14ac:dyDescent="0.25">
      <c r="C6384" s="2"/>
      <c r="F6384" s="2"/>
    </row>
    <row r="6385" spans="3:6" x14ac:dyDescent="0.25">
      <c r="C6385" s="2"/>
      <c r="F6385" s="2"/>
    </row>
    <row r="6386" spans="3:6" x14ac:dyDescent="0.25">
      <c r="C6386" s="2"/>
      <c r="F6386" s="2"/>
    </row>
    <row r="6387" spans="3:6" x14ac:dyDescent="0.25">
      <c r="C6387" s="2"/>
      <c r="F6387" s="2"/>
    </row>
    <row r="6388" spans="3:6" x14ac:dyDescent="0.25">
      <c r="C6388" s="2"/>
      <c r="F6388" s="2"/>
    </row>
    <row r="6389" spans="3:6" x14ac:dyDescent="0.25">
      <c r="C6389" s="2"/>
      <c r="F6389" s="2"/>
    </row>
    <row r="6390" spans="3:6" x14ac:dyDescent="0.25">
      <c r="C6390" s="2"/>
      <c r="F6390" s="2"/>
    </row>
    <row r="6391" spans="3:6" x14ac:dyDescent="0.25">
      <c r="C6391" s="2"/>
      <c r="F6391" s="2"/>
    </row>
    <row r="6392" spans="3:6" x14ac:dyDescent="0.25">
      <c r="C6392" s="2"/>
      <c r="F6392" s="2"/>
    </row>
    <row r="6393" spans="3:6" x14ac:dyDescent="0.25">
      <c r="C6393" s="2"/>
      <c r="F6393" s="2"/>
    </row>
    <row r="6394" spans="3:6" x14ac:dyDescent="0.25">
      <c r="C6394" s="2"/>
      <c r="F6394" s="2"/>
    </row>
    <row r="6395" spans="3:6" x14ac:dyDescent="0.25">
      <c r="C6395" s="2"/>
      <c r="F6395" s="2"/>
    </row>
    <row r="6396" spans="3:6" x14ac:dyDescent="0.25">
      <c r="C6396" s="2"/>
      <c r="F6396" s="2"/>
    </row>
    <row r="6397" spans="3:6" x14ac:dyDescent="0.25">
      <c r="C6397" s="2"/>
      <c r="F6397" s="2"/>
    </row>
    <row r="6398" spans="3:6" x14ac:dyDescent="0.25">
      <c r="C6398" s="2"/>
      <c r="F6398" s="2"/>
    </row>
    <row r="6399" spans="3:6" x14ac:dyDescent="0.25">
      <c r="C6399" s="2"/>
      <c r="F6399" s="2"/>
    </row>
    <row r="6400" spans="3:6" x14ac:dyDescent="0.25">
      <c r="C6400" s="2"/>
      <c r="F6400" s="2"/>
    </row>
    <row r="6401" spans="3:6" x14ac:dyDescent="0.25">
      <c r="C6401" s="2"/>
      <c r="F6401" s="2"/>
    </row>
    <row r="6402" spans="3:6" x14ac:dyDescent="0.25">
      <c r="C6402" s="2"/>
      <c r="F6402" s="2"/>
    </row>
    <row r="6403" spans="3:6" x14ac:dyDescent="0.25">
      <c r="C6403" s="2"/>
      <c r="F6403" s="2"/>
    </row>
    <row r="6404" spans="3:6" x14ac:dyDescent="0.25">
      <c r="C6404" s="2"/>
      <c r="F6404" s="2"/>
    </row>
    <row r="6405" spans="3:6" x14ac:dyDescent="0.25">
      <c r="C6405" s="2"/>
      <c r="F6405" s="2"/>
    </row>
    <row r="6406" spans="3:6" x14ac:dyDescent="0.25">
      <c r="C6406" s="2"/>
      <c r="F6406" s="2"/>
    </row>
    <row r="6407" spans="3:6" x14ac:dyDescent="0.25">
      <c r="C6407" s="2"/>
      <c r="F6407" s="2"/>
    </row>
    <row r="6408" spans="3:6" x14ac:dyDescent="0.25">
      <c r="C6408" s="2"/>
      <c r="F6408" s="2"/>
    </row>
    <row r="6409" spans="3:6" x14ac:dyDescent="0.25">
      <c r="C6409" s="2"/>
      <c r="F6409" s="2"/>
    </row>
    <row r="6410" spans="3:6" x14ac:dyDescent="0.25">
      <c r="C6410" s="2"/>
      <c r="F6410" s="2"/>
    </row>
    <row r="6411" spans="3:6" x14ac:dyDescent="0.25">
      <c r="C6411" s="2"/>
      <c r="F6411" s="2"/>
    </row>
    <row r="6412" spans="3:6" x14ac:dyDescent="0.25">
      <c r="C6412" s="2"/>
      <c r="F6412" s="2"/>
    </row>
    <row r="6413" spans="3:6" x14ac:dyDescent="0.25">
      <c r="C6413" s="2"/>
      <c r="F6413" s="2"/>
    </row>
    <row r="6414" spans="3:6" x14ac:dyDescent="0.25">
      <c r="C6414" s="2"/>
      <c r="F6414" s="2"/>
    </row>
    <row r="6415" spans="3:6" x14ac:dyDescent="0.25">
      <c r="C6415" s="2"/>
      <c r="F6415" s="2"/>
    </row>
    <row r="6416" spans="3:6" x14ac:dyDescent="0.25">
      <c r="C6416" s="2"/>
      <c r="F6416" s="2"/>
    </row>
    <row r="6417" spans="3:6" x14ac:dyDescent="0.25">
      <c r="C6417" s="2"/>
      <c r="F6417" s="2"/>
    </row>
    <row r="6418" spans="3:6" x14ac:dyDescent="0.25">
      <c r="C6418" s="2"/>
      <c r="F6418" s="2"/>
    </row>
    <row r="6419" spans="3:6" x14ac:dyDescent="0.25">
      <c r="C6419" s="2"/>
      <c r="F6419" s="2"/>
    </row>
    <row r="6420" spans="3:6" x14ac:dyDescent="0.25">
      <c r="C6420" s="2"/>
      <c r="F6420" s="2"/>
    </row>
    <row r="6421" spans="3:6" x14ac:dyDescent="0.25">
      <c r="C6421" s="2"/>
      <c r="F6421" s="2"/>
    </row>
    <row r="6422" spans="3:6" x14ac:dyDescent="0.25">
      <c r="C6422" s="2"/>
      <c r="F6422" s="2"/>
    </row>
    <row r="6423" spans="3:6" x14ac:dyDescent="0.25">
      <c r="C6423" s="2"/>
      <c r="F6423" s="2"/>
    </row>
    <row r="6424" spans="3:6" x14ac:dyDescent="0.25">
      <c r="C6424" s="2"/>
      <c r="F6424" s="2"/>
    </row>
    <row r="6425" spans="3:6" x14ac:dyDescent="0.25">
      <c r="C6425" s="2"/>
      <c r="F6425" s="2"/>
    </row>
    <row r="6426" spans="3:6" x14ac:dyDescent="0.25">
      <c r="C6426" s="2"/>
      <c r="F6426" s="2"/>
    </row>
    <row r="6427" spans="3:6" x14ac:dyDescent="0.25">
      <c r="C6427" s="2"/>
      <c r="F6427" s="2"/>
    </row>
    <row r="6428" spans="3:6" x14ac:dyDescent="0.25">
      <c r="C6428" s="2"/>
      <c r="F6428" s="2"/>
    </row>
    <row r="6429" spans="3:6" x14ac:dyDescent="0.25">
      <c r="C6429" s="2"/>
      <c r="F6429" s="2"/>
    </row>
    <row r="6430" spans="3:6" x14ac:dyDescent="0.25">
      <c r="C6430" s="2"/>
      <c r="F6430" s="2"/>
    </row>
    <row r="6431" spans="3:6" x14ac:dyDescent="0.25">
      <c r="C6431" s="2"/>
      <c r="F6431" s="2"/>
    </row>
    <row r="6432" spans="3:6" x14ac:dyDescent="0.25">
      <c r="C6432" s="2"/>
      <c r="F6432" s="2"/>
    </row>
    <row r="6433" spans="3:6" x14ac:dyDescent="0.25">
      <c r="C6433" s="2"/>
      <c r="F6433" s="2"/>
    </row>
    <row r="6434" spans="3:6" x14ac:dyDescent="0.25">
      <c r="C6434" s="2"/>
      <c r="F6434" s="2"/>
    </row>
    <row r="6435" spans="3:6" x14ac:dyDescent="0.25">
      <c r="C6435" s="2"/>
      <c r="F6435" s="2"/>
    </row>
    <row r="6436" spans="3:6" x14ac:dyDescent="0.25">
      <c r="C6436" s="2"/>
      <c r="F6436" s="2"/>
    </row>
    <row r="6437" spans="3:6" x14ac:dyDescent="0.25">
      <c r="C6437" s="2"/>
      <c r="F6437" s="2"/>
    </row>
    <row r="6438" spans="3:6" x14ac:dyDescent="0.25">
      <c r="C6438" s="2"/>
      <c r="F6438" s="2"/>
    </row>
    <row r="6439" spans="3:6" x14ac:dyDescent="0.25">
      <c r="C6439" s="2"/>
      <c r="F6439" s="2"/>
    </row>
    <row r="6440" spans="3:6" x14ac:dyDescent="0.25">
      <c r="C6440" s="2"/>
      <c r="F6440" s="2"/>
    </row>
    <row r="6441" spans="3:6" x14ac:dyDescent="0.25">
      <c r="C6441" s="2"/>
      <c r="F6441" s="2"/>
    </row>
    <row r="6442" spans="3:6" x14ac:dyDescent="0.25">
      <c r="C6442" s="2"/>
      <c r="F6442" s="2"/>
    </row>
    <row r="6443" spans="3:6" x14ac:dyDescent="0.25">
      <c r="C6443" s="2"/>
      <c r="F6443" s="2"/>
    </row>
    <row r="6444" spans="3:6" x14ac:dyDescent="0.25">
      <c r="C6444" s="2"/>
      <c r="F6444" s="2"/>
    </row>
    <row r="6445" spans="3:6" x14ac:dyDescent="0.25">
      <c r="C6445" s="2"/>
      <c r="F6445" s="2"/>
    </row>
    <row r="6446" spans="3:6" x14ac:dyDescent="0.25">
      <c r="C6446" s="2"/>
      <c r="F6446" s="2"/>
    </row>
    <row r="6447" spans="3:6" x14ac:dyDescent="0.25">
      <c r="C6447" s="2"/>
      <c r="F6447" s="2"/>
    </row>
    <row r="6448" spans="3:6" x14ac:dyDescent="0.25">
      <c r="C6448" s="2"/>
      <c r="F6448" s="2"/>
    </row>
    <row r="6449" spans="3:6" x14ac:dyDescent="0.25">
      <c r="C6449" s="2"/>
      <c r="F6449" s="2"/>
    </row>
    <row r="6450" spans="3:6" x14ac:dyDescent="0.25">
      <c r="C6450" s="2"/>
      <c r="F6450" s="2"/>
    </row>
    <row r="6451" spans="3:6" x14ac:dyDescent="0.25">
      <c r="C6451" s="2"/>
      <c r="F6451" s="2"/>
    </row>
    <row r="6452" spans="3:6" x14ac:dyDescent="0.25">
      <c r="C6452" s="2"/>
      <c r="F6452" s="2"/>
    </row>
    <row r="6453" spans="3:6" x14ac:dyDescent="0.25">
      <c r="C6453" s="2"/>
      <c r="F6453" s="2"/>
    </row>
    <row r="6454" spans="3:6" x14ac:dyDescent="0.25">
      <c r="C6454" s="2"/>
      <c r="F6454" s="2"/>
    </row>
    <row r="6455" spans="3:6" x14ac:dyDescent="0.25">
      <c r="C6455" s="2"/>
      <c r="F6455" s="2"/>
    </row>
    <row r="6456" spans="3:6" x14ac:dyDescent="0.25">
      <c r="C6456" s="2"/>
      <c r="F6456" s="2"/>
    </row>
    <row r="6457" spans="3:6" x14ac:dyDescent="0.25">
      <c r="C6457" s="2"/>
      <c r="F6457" s="2"/>
    </row>
    <row r="6458" spans="3:6" x14ac:dyDescent="0.25">
      <c r="C6458" s="2"/>
      <c r="F6458" s="2"/>
    </row>
    <row r="6459" spans="3:6" x14ac:dyDescent="0.25">
      <c r="C6459" s="2"/>
      <c r="F6459" s="2"/>
    </row>
    <row r="6460" spans="3:6" x14ac:dyDescent="0.25">
      <c r="C6460" s="2"/>
      <c r="F6460" s="2"/>
    </row>
    <row r="6461" spans="3:6" x14ac:dyDescent="0.25">
      <c r="C6461" s="2"/>
      <c r="F6461" s="2"/>
    </row>
    <row r="6462" spans="3:6" x14ac:dyDescent="0.25">
      <c r="C6462" s="2"/>
      <c r="F6462" s="2"/>
    </row>
    <row r="6463" spans="3:6" x14ac:dyDescent="0.25">
      <c r="C6463" s="2"/>
      <c r="F6463" s="2"/>
    </row>
    <row r="6464" spans="3:6" x14ac:dyDescent="0.25">
      <c r="C6464" s="2"/>
      <c r="F6464" s="2"/>
    </row>
    <row r="6465" spans="3:6" x14ac:dyDescent="0.25">
      <c r="C6465" s="2"/>
      <c r="F6465" s="2"/>
    </row>
    <row r="6466" spans="3:6" x14ac:dyDescent="0.25">
      <c r="C6466" s="2"/>
      <c r="F6466" s="2"/>
    </row>
    <row r="6467" spans="3:6" x14ac:dyDescent="0.25">
      <c r="C6467" s="2"/>
      <c r="F6467" s="2"/>
    </row>
    <row r="6468" spans="3:6" x14ac:dyDescent="0.25">
      <c r="C6468" s="2"/>
      <c r="F6468" s="2"/>
    </row>
    <row r="6469" spans="3:6" x14ac:dyDescent="0.25">
      <c r="C6469" s="2"/>
      <c r="F6469" s="2"/>
    </row>
    <row r="6470" spans="3:6" x14ac:dyDescent="0.25">
      <c r="C6470" s="2"/>
      <c r="F6470" s="2"/>
    </row>
    <row r="6471" spans="3:6" x14ac:dyDescent="0.25">
      <c r="C6471" s="2"/>
      <c r="F6471" s="2"/>
    </row>
    <row r="6472" spans="3:6" x14ac:dyDescent="0.25">
      <c r="C6472" s="2"/>
      <c r="F6472" s="2"/>
    </row>
    <row r="6473" spans="3:6" x14ac:dyDescent="0.25">
      <c r="C6473" s="2"/>
      <c r="F6473" s="2"/>
    </row>
    <row r="6474" spans="3:6" x14ac:dyDescent="0.25">
      <c r="C6474" s="2"/>
      <c r="F6474" s="2"/>
    </row>
    <row r="6475" spans="3:6" x14ac:dyDescent="0.25">
      <c r="C6475" s="2"/>
      <c r="F6475" s="2"/>
    </row>
    <row r="6476" spans="3:6" x14ac:dyDescent="0.25">
      <c r="C6476" s="2"/>
      <c r="F6476" s="2"/>
    </row>
    <row r="6477" spans="3:6" x14ac:dyDescent="0.25">
      <c r="C6477" s="2"/>
      <c r="F6477" s="2"/>
    </row>
    <row r="6478" spans="3:6" x14ac:dyDescent="0.25">
      <c r="C6478" s="2"/>
      <c r="F6478" s="2"/>
    </row>
    <row r="6479" spans="3:6" x14ac:dyDescent="0.25">
      <c r="C6479" s="2"/>
      <c r="F6479" s="2"/>
    </row>
    <row r="6480" spans="3:6" x14ac:dyDescent="0.25">
      <c r="C6480" s="2"/>
      <c r="F6480" s="2"/>
    </row>
    <row r="6481" spans="3:6" x14ac:dyDescent="0.25">
      <c r="C6481" s="2"/>
      <c r="F6481" s="2"/>
    </row>
    <row r="6482" spans="3:6" x14ac:dyDescent="0.25">
      <c r="C6482" s="2"/>
      <c r="F6482" s="2"/>
    </row>
    <row r="6483" spans="3:6" x14ac:dyDescent="0.25">
      <c r="C6483" s="2"/>
      <c r="F6483" s="2"/>
    </row>
    <row r="6484" spans="3:6" x14ac:dyDescent="0.25">
      <c r="C6484" s="2"/>
      <c r="F6484" s="2"/>
    </row>
    <row r="6485" spans="3:6" x14ac:dyDescent="0.25">
      <c r="C6485" s="2"/>
      <c r="F6485" s="2"/>
    </row>
    <row r="6486" spans="3:6" x14ac:dyDescent="0.25">
      <c r="C6486" s="2"/>
      <c r="F6486" s="2"/>
    </row>
    <row r="6487" spans="3:6" x14ac:dyDescent="0.25">
      <c r="C6487" s="2"/>
      <c r="F6487" s="2"/>
    </row>
    <row r="6488" spans="3:6" x14ac:dyDescent="0.25">
      <c r="C6488" s="2"/>
      <c r="F6488" s="2"/>
    </row>
    <row r="6489" spans="3:6" x14ac:dyDescent="0.25">
      <c r="C6489" s="2"/>
      <c r="F6489" s="2"/>
    </row>
    <row r="6490" spans="3:6" x14ac:dyDescent="0.25">
      <c r="C6490" s="2"/>
      <c r="F6490" s="2"/>
    </row>
    <row r="6491" spans="3:6" x14ac:dyDescent="0.25">
      <c r="C6491" s="2"/>
      <c r="F6491" s="2"/>
    </row>
    <row r="6492" spans="3:6" x14ac:dyDescent="0.25">
      <c r="C6492" s="2"/>
      <c r="F6492" s="2"/>
    </row>
    <row r="6493" spans="3:6" x14ac:dyDescent="0.25">
      <c r="C6493" s="2"/>
      <c r="F6493" s="2"/>
    </row>
    <row r="6494" spans="3:6" x14ac:dyDescent="0.25">
      <c r="C6494" s="2"/>
      <c r="F6494" s="2"/>
    </row>
    <row r="6495" spans="3:6" x14ac:dyDescent="0.25">
      <c r="C6495" s="2"/>
      <c r="F6495" s="2"/>
    </row>
    <row r="6496" spans="3:6" x14ac:dyDescent="0.25">
      <c r="C6496" s="2"/>
      <c r="F6496" s="2"/>
    </row>
    <row r="6497" spans="3:6" x14ac:dyDescent="0.25">
      <c r="C6497" s="2"/>
      <c r="F6497" s="2"/>
    </row>
    <row r="6498" spans="3:6" x14ac:dyDescent="0.25">
      <c r="C6498" s="2"/>
      <c r="F6498" s="2"/>
    </row>
    <row r="6499" spans="3:6" x14ac:dyDescent="0.25">
      <c r="C6499" s="2"/>
      <c r="F6499" s="2"/>
    </row>
    <row r="6500" spans="3:6" x14ac:dyDescent="0.25">
      <c r="C6500" s="2"/>
      <c r="F6500" s="2"/>
    </row>
    <row r="6501" spans="3:6" x14ac:dyDescent="0.25">
      <c r="C6501" s="2"/>
      <c r="F6501" s="2"/>
    </row>
    <row r="6502" spans="3:6" x14ac:dyDescent="0.25">
      <c r="C6502" s="2"/>
      <c r="F6502" s="2"/>
    </row>
    <row r="6503" spans="3:6" x14ac:dyDescent="0.25">
      <c r="C6503" s="2"/>
      <c r="F6503" s="2"/>
    </row>
    <row r="6504" spans="3:6" x14ac:dyDescent="0.25">
      <c r="C6504" s="2"/>
      <c r="F6504" s="2"/>
    </row>
    <row r="6505" spans="3:6" x14ac:dyDescent="0.25">
      <c r="C6505" s="2"/>
      <c r="F6505" s="2"/>
    </row>
    <row r="6506" spans="3:6" x14ac:dyDescent="0.25">
      <c r="C6506" s="2"/>
      <c r="F6506" s="2"/>
    </row>
    <row r="6507" spans="3:6" x14ac:dyDescent="0.25">
      <c r="C6507" s="2"/>
      <c r="F6507" s="2"/>
    </row>
    <row r="6508" spans="3:6" x14ac:dyDescent="0.25">
      <c r="C6508" s="2"/>
      <c r="F6508" s="2"/>
    </row>
    <row r="6509" spans="3:6" x14ac:dyDescent="0.25">
      <c r="C6509" s="2"/>
      <c r="F6509" s="2"/>
    </row>
    <row r="6510" spans="3:6" x14ac:dyDescent="0.25">
      <c r="C6510" s="2"/>
      <c r="F6510" s="2"/>
    </row>
    <row r="6511" spans="3:6" x14ac:dyDescent="0.25">
      <c r="C6511" s="2"/>
      <c r="F6511" s="2"/>
    </row>
    <row r="6512" spans="3:6" x14ac:dyDescent="0.25">
      <c r="C6512" s="2"/>
      <c r="F6512" s="2"/>
    </row>
    <row r="6513" spans="3:6" x14ac:dyDescent="0.25">
      <c r="C6513" s="2"/>
      <c r="F6513" s="2"/>
    </row>
    <row r="6514" spans="3:6" x14ac:dyDescent="0.25">
      <c r="C6514" s="2"/>
      <c r="F6514" s="2"/>
    </row>
    <row r="6515" spans="3:6" x14ac:dyDescent="0.25">
      <c r="C6515" s="2"/>
      <c r="F6515" s="2"/>
    </row>
    <row r="6516" spans="3:6" x14ac:dyDescent="0.25">
      <c r="C6516" s="2"/>
      <c r="F6516" s="2"/>
    </row>
    <row r="6517" spans="3:6" x14ac:dyDescent="0.25">
      <c r="C6517" s="2"/>
      <c r="F6517" s="2"/>
    </row>
    <row r="6518" spans="3:6" x14ac:dyDescent="0.25">
      <c r="C6518" s="2"/>
      <c r="F6518" s="2"/>
    </row>
    <row r="6519" spans="3:6" x14ac:dyDescent="0.25">
      <c r="C6519" s="2"/>
      <c r="F6519" s="2"/>
    </row>
    <row r="6520" spans="3:6" x14ac:dyDescent="0.25">
      <c r="C6520" s="2"/>
      <c r="F6520" s="2"/>
    </row>
    <row r="6521" spans="3:6" x14ac:dyDescent="0.25">
      <c r="C6521" s="2"/>
      <c r="F6521" s="2"/>
    </row>
    <row r="6522" spans="3:6" x14ac:dyDescent="0.25">
      <c r="C6522" s="2"/>
      <c r="F6522" s="2"/>
    </row>
    <row r="6523" spans="3:6" x14ac:dyDescent="0.25">
      <c r="C6523" s="2"/>
      <c r="F6523" s="2"/>
    </row>
    <row r="6524" spans="3:6" x14ac:dyDescent="0.25">
      <c r="C6524" s="2"/>
      <c r="F6524" s="2"/>
    </row>
    <row r="6525" spans="3:6" x14ac:dyDescent="0.25">
      <c r="C6525" s="2"/>
      <c r="F6525" s="2"/>
    </row>
    <row r="6526" spans="3:6" x14ac:dyDescent="0.25">
      <c r="C6526" s="2"/>
      <c r="F6526" s="2"/>
    </row>
    <row r="6527" spans="3:6" x14ac:dyDescent="0.25">
      <c r="C6527" s="2"/>
      <c r="F6527" s="2"/>
    </row>
    <row r="6528" spans="3:6" x14ac:dyDescent="0.25">
      <c r="C6528" s="2"/>
      <c r="F6528" s="2"/>
    </row>
    <row r="6529" spans="3:6" x14ac:dyDescent="0.25">
      <c r="C6529" s="2"/>
      <c r="F6529" s="2"/>
    </row>
    <row r="6530" spans="3:6" x14ac:dyDescent="0.25">
      <c r="C6530" s="2"/>
      <c r="F6530" s="2"/>
    </row>
    <row r="6531" spans="3:6" x14ac:dyDescent="0.25">
      <c r="C6531" s="2"/>
      <c r="F6531" s="2"/>
    </row>
    <row r="6532" spans="3:6" x14ac:dyDescent="0.25">
      <c r="C6532" s="2"/>
      <c r="F6532" s="2"/>
    </row>
    <row r="6533" spans="3:6" x14ac:dyDescent="0.25">
      <c r="C6533" s="2"/>
      <c r="F6533" s="2"/>
    </row>
    <row r="6534" spans="3:6" x14ac:dyDescent="0.25">
      <c r="C6534" s="2"/>
      <c r="F6534" s="2"/>
    </row>
    <row r="6535" spans="3:6" x14ac:dyDescent="0.25">
      <c r="C6535" s="2"/>
      <c r="F6535" s="2"/>
    </row>
    <row r="6536" spans="3:6" x14ac:dyDescent="0.25">
      <c r="C6536" s="2"/>
      <c r="F6536" s="2"/>
    </row>
    <row r="6537" spans="3:6" x14ac:dyDescent="0.25">
      <c r="C6537" s="2"/>
      <c r="F6537" s="2"/>
    </row>
    <row r="6538" spans="3:6" x14ac:dyDescent="0.25">
      <c r="C6538" s="2"/>
      <c r="F6538" s="2"/>
    </row>
    <row r="6539" spans="3:6" x14ac:dyDescent="0.25">
      <c r="C6539" s="2"/>
      <c r="F6539" s="2"/>
    </row>
    <row r="6540" spans="3:6" x14ac:dyDescent="0.25">
      <c r="C6540" s="2"/>
      <c r="F6540" s="2"/>
    </row>
    <row r="6541" spans="3:6" x14ac:dyDescent="0.25">
      <c r="C6541" s="2"/>
      <c r="F6541" s="2"/>
    </row>
    <row r="6542" spans="3:6" x14ac:dyDescent="0.25">
      <c r="C6542" s="2"/>
      <c r="F6542" s="2"/>
    </row>
    <row r="6543" spans="3:6" x14ac:dyDescent="0.25">
      <c r="C6543" s="2"/>
      <c r="F6543" s="2"/>
    </row>
    <row r="6544" spans="3:6" x14ac:dyDescent="0.25">
      <c r="C6544" s="2"/>
      <c r="F6544" s="2"/>
    </row>
    <row r="6545" spans="3:6" x14ac:dyDescent="0.25">
      <c r="C6545" s="2"/>
      <c r="F6545" s="2"/>
    </row>
    <row r="6546" spans="3:6" x14ac:dyDescent="0.25">
      <c r="C6546" s="2"/>
      <c r="F6546" s="2"/>
    </row>
    <row r="6547" spans="3:6" x14ac:dyDescent="0.25">
      <c r="C6547" s="2"/>
      <c r="F6547" s="2"/>
    </row>
    <row r="6548" spans="3:6" x14ac:dyDescent="0.25">
      <c r="C6548" s="2"/>
      <c r="F6548" s="2"/>
    </row>
    <row r="6549" spans="3:6" x14ac:dyDescent="0.25">
      <c r="C6549" s="2"/>
      <c r="F6549" s="2"/>
    </row>
    <row r="6550" spans="3:6" x14ac:dyDescent="0.25">
      <c r="C6550" s="2"/>
      <c r="F6550" s="2"/>
    </row>
    <row r="6551" spans="3:6" x14ac:dyDescent="0.25">
      <c r="C6551" s="2"/>
      <c r="F6551" s="2"/>
    </row>
    <row r="6552" spans="3:6" x14ac:dyDescent="0.25">
      <c r="C6552" s="2"/>
      <c r="F6552" s="2"/>
    </row>
    <row r="6553" spans="3:6" x14ac:dyDescent="0.25">
      <c r="C6553" s="2"/>
      <c r="F6553" s="2"/>
    </row>
    <row r="6554" spans="3:6" x14ac:dyDescent="0.25">
      <c r="C6554" s="2"/>
      <c r="F6554" s="2"/>
    </row>
    <row r="6555" spans="3:6" x14ac:dyDescent="0.25">
      <c r="C6555" s="2"/>
      <c r="F6555" s="2"/>
    </row>
    <row r="6556" spans="3:6" x14ac:dyDescent="0.25">
      <c r="C6556" s="2"/>
      <c r="F6556" s="2"/>
    </row>
    <row r="6557" spans="3:6" x14ac:dyDescent="0.25">
      <c r="C6557" s="2"/>
      <c r="F6557" s="2"/>
    </row>
    <row r="6558" spans="3:6" x14ac:dyDescent="0.25">
      <c r="C6558" s="2"/>
      <c r="F6558" s="2"/>
    </row>
    <row r="6559" spans="3:6" x14ac:dyDescent="0.25">
      <c r="C6559" s="2"/>
      <c r="F6559" s="2"/>
    </row>
    <row r="6560" spans="3:6" x14ac:dyDescent="0.25">
      <c r="C6560" s="2"/>
      <c r="F6560" s="2"/>
    </row>
    <row r="6561" spans="3:6" x14ac:dyDescent="0.25">
      <c r="C6561" s="2"/>
      <c r="F6561" s="2"/>
    </row>
    <row r="6562" spans="3:6" x14ac:dyDescent="0.25">
      <c r="C6562" s="2"/>
      <c r="F6562" s="2"/>
    </row>
    <row r="6563" spans="3:6" x14ac:dyDescent="0.25">
      <c r="C6563" s="2"/>
      <c r="F6563" s="2"/>
    </row>
    <row r="6564" spans="3:6" x14ac:dyDescent="0.25">
      <c r="C6564" s="2"/>
      <c r="F6564" s="2"/>
    </row>
    <row r="6565" spans="3:6" x14ac:dyDescent="0.25">
      <c r="C6565" s="2"/>
      <c r="F6565" s="2"/>
    </row>
    <row r="6566" spans="3:6" x14ac:dyDescent="0.25">
      <c r="C6566" s="2"/>
      <c r="F6566" s="2"/>
    </row>
    <row r="6567" spans="3:6" x14ac:dyDescent="0.25">
      <c r="C6567" s="2"/>
      <c r="F6567" s="2"/>
    </row>
    <row r="6568" spans="3:6" x14ac:dyDescent="0.25">
      <c r="C6568" s="2"/>
      <c r="F6568" s="2"/>
    </row>
    <row r="6569" spans="3:6" x14ac:dyDescent="0.25">
      <c r="C6569" s="2"/>
      <c r="F6569" s="2"/>
    </row>
    <row r="6570" spans="3:6" x14ac:dyDescent="0.25">
      <c r="C6570" s="2"/>
      <c r="F6570" s="2"/>
    </row>
    <row r="6571" spans="3:6" x14ac:dyDescent="0.25">
      <c r="C6571" s="2"/>
      <c r="F6571" s="2"/>
    </row>
    <row r="6572" spans="3:6" x14ac:dyDescent="0.25">
      <c r="C6572" s="2"/>
      <c r="F6572" s="2"/>
    </row>
    <row r="6573" spans="3:6" x14ac:dyDescent="0.25">
      <c r="C6573" s="2"/>
      <c r="F6573" s="2"/>
    </row>
    <row r="6574" spans="3:6" x14ac:dyDescent="0.25">
      <c r="C6574" s="2"/>
      <c r="F6574" s="2"/>
    </row>
    <row r="6575" spans="3:6" x14ac:dyDescent="0.25">
      <c r="C6575" s="2"/>
      <c r="F6575" s="2"/>
    </row>
    <row r="6576" spans="3:6" x14ac:dyDescent="0.25">
      <c r="C6576" s="2"/>
      <c r="F6576" s="2"/>
    </row>
    <row r="6577" spans="3:6" x14ac:dyDescent="0.25">
      <c r="C6577" s="2"/>
      <c r="F6577" s="2"/>
    </row>
    <row r="6578" spans="3:6" x14ac:dyDescent="0.25">
      <c r="C6578" s="2"/>
      <c r="F6578" s="2"/>
    </row>
    <row r="6579" spans="3:6" x14ac:dyDescent="0.25">
      <c r="C6579" s="2"/>
      <c r="F6579" s="2"/>
    </row>
    <row r="6580" spans="3:6" x14ac:dyDescent="0.25">
      <c r="C6580" s="2"/>
      <c r="F6580" s="2"/>
    </row>
    <row r="6581" spans="3:6" x14ac:dyDescent="0.25">
      <c r="C6581" s="2"/>
      <c r="F6581" s="2"/>
    </row>
    <row r="6582" spans="3:6" x14ac:dyDescent="0.25">
      <c r="C6582" s="2"/>
      <c r="F6582" s="2"/>
    </row>
    <row r="6583" spans="3:6" x14ac:dyDescent="0.25">
      <c r="C6583" s="2"/>
      <c r="F6583" s="2"/>
    </row>
    <row r="6584" spans="3:6" x14ac:dyDescent="0.25">
      <c r="C6584" s="2"/>
      <c r="F6584" s="2"/>
    </row>
    <row r="6585" spans="3:6" x14ac:dyDescent="0.25">
      <c r="C6585" s="2"/>
      <c r="F6585" s="2"/>
    </row>
    <row r="6586" spans="3:6" x14ac:dyDescent="0.25">
      <c r="C6586" s="2"/>
      <c r="F6586" s="2"/>
    </row>
    <row r="6587" spans="3:6" x14ac:dyDescent="0.25">
      <c r="C6587" s="2"/>
      <c r="F6587" s="2"/>
    </row>
    <row r="6588" spans="3:6" x14ac:dyDescent="0.25">
      <c r="C6588" s="2"/>
      <c r="F6588" s="2"/>
    </row>
    <row r="6589" spans="3:6" x14ac:dyDescent="0.25">
      <c r="C6589" s="2"/>
      <c r="F6589" s="2"/>
    </row>
    <row r="6590" spans="3:6" x14ac:dyDescent="0.25">
      <c r="C6590" s="2"/>
      <c r="F6590" s="2"/>
    </row>
    <row r="6591" spans="3:6" x14ac:dyDescent="0.25">
      <c r="C6591" s="2"/>
      <c r="F6591" s="2"/>
    </row>
    <row r="6592" spans="3:6" x14ac:dyDescent="0.25">
      <c r="C6592" s="2"/>
      <c r="F6592" s="2"/>
    </row>
    <row r="6593" spans="3:6" x14ac:dyDescent="0.25">
      <c r="C6593" s="2"/>
      <c r="F6593" s="2"/>
    </row>
    <row r="6594" spans="3:6" x14ac:dyDescent="0.25">
      <c r="C6594" s="2"/>
      <c r="F6594" s="2"/>
    </row>
    <row r="6595" spans="3:6" x14ac:dyDescent="0.25">
      <c r="C6595" s="2"/>
      <c r="F6595" s="2"/>
    </row>
    <row r="6596" spans="3:6" x14ac:dyDescent="0.25">
      <c r="C6596" s="2"/>
      <c r="F6596" s="2"/>
    </row>
    <row r="6597" spans="3:6" x14ac:dyDescent="0.25">
      <c r="C6597" s="2"/>
      <c r="F6597" s="2"/>
    </row>
    <row r="6598" spans="3:6" x14ac:dyDescent="0.25">
      <c r="C6598" s="2"/>
      <c r="F6598" s="2"/>
    </row>
    <row r="6599" spans="3:6" x14ac:dyDescent="0.25">
      <c r="C6599" s="2"/>
      <c r="F6599" s="2"/>
    </row>
    <row r="6600" spans="3:6" x14ac:dyDescent="0.25">
      <c r="C6600" s="2"/>
      <c r="F6600" s="2"/>
    </row>
    <row r="6601" spans="3:6" x14ac:dyDescent="0.25">
      <c r="C6601" s="2"/>
      <c r="F6601" s="2"/>
    </row>
    <row r="6602" spans="3:6" x14ac:dyDescent="0.25">
      <c r="C6602" s="2"/>
      <c r="F6602" s="2"/>
    </row>
    <row r="6603" spans="3:6" x14ac:dyDescent="0.25">
      <c r="C6603" s="2"/>
      <c r="F6603" s="2"/>
    </row>
    <row r="6604" spans="3:6" x14ac:dyDescent="0.25">
      <c r="C6604" s="2"/>
      <c r="F6604" s="2"/>
    </row>
    <row r="6605" spans="3:6" x14ac:dyDescent="0.25">
      <c r="C6605" s="2"/>
      <c r="F6605" s="2"/>
    </row>
    <row r="6606" spans="3:6" x14ac:dyDescent="0.25">
      <c r="C6606" s="2"/>
      <c r="F6606" s="2"/>
    </row>
    <row r="6607" spans="3:6" x14ac:dyDescent="0.25">
      <c r="C6607" s="2"/>
      <c r="F6607" s="2"/>
    </row>
    <row r="6608" spans="3:6" x14ac:dyDescent="0.25">
      <c r="C6608" s="2"/>
      <c r="F6608" s="2"/>
    </row>
    <row r="6609" spans="3:6" x14ac:dyDescent="0.25">
      <c r="C6609" s="2"/>
      <c r="F6609" s="2"/>
    </row>
    <row r="6610" spans="3:6" x14ac:dyDescent="0.25">
      <c r="C6610" s="2"/>
      <c r="F6610" s="2"/>
    </row>
    <row r="6611" spans="3:6" x14ac:dyDescent="0.25">
      <c r="C6611" s="2"/>
      <c r="F6611" s="2"/>
    </row>
    <row r="6612" spans="3:6" x14ac:dyDescent="0.25">
      <c r="C6612" s="2"/>
      <c r="F6612" s="2"/>
    </row>
    <row r="6613" spans="3:6" x14ac:dyDescent="0.25">
      <c r="C6613" s="2"/>
      <c r="F6613" s="2"/>
    </row>
    <row r="6614" spans="3:6" x14ac:dyDescent="0.25">
      <c r="C6614" s="2"/>
      <c r="F6614" s="2"/>
    </row>
    <row r="6615" spans="3:6" x14ac:dyDescent="0.25">
      <c r="C6615" s="2"/>
      <c r="F6615" s="2"/>
    </row>
    <row r="6616" spans="3:6" x14ac:dyDescent="0.25">
      <c r="C6616" s="2"/>
      <c r="F6616" s="2"/>
    </row>
    <row r="6617" spans="3:6" x14ac:dyDescent="0.25">
      <c r="C6617" s="2"/>
      <c r="F6617" s="2"/>
    </row>
    <row r="6618" spans="3:6" x14ac:dyDescent="0.25">
      <c r="C6618" s="2"/>
      <c r="F6618" s="2"/>
    </row>
    <row r="6619" spans="3:6" x14ac:dyDescent="0.25">
      <c r="C6619" s="2"/>
      <c r="F6619" s="2"/>
    </row>
    <row r="6620" spans="3:6" x14ac:dyDescent="0.25">
      <c r="C6620" s="2"/>
      <c r="F6620" s="2"/>
    </row>
    <row r="6621" spans="3:6" x14ac:dyDescent="0.25">
      <c r="C6621" s="2"/>
      <c r="F6621" s="2"/>
    </row>
    <row r="6622" spans="3:6" x14ac:dyDescent="0.25">
      <c r="C6622" s="2"/>
      <c r="F6622" s="2"/>
    </row>
    <row r="6623" spans="3:6" x14ac:dyDescent="0.25">
      <c r="C6623" s="2"/>
      <c r="F6623" s="2"/>
    </row>
    <row r="6624" spans="3:6" x14ac:dyDescent="0.25">
      <c r="C6624" s="2"/>
      <c r="F6624" s="2"/>
    </row>
    <row r="6625" spans="3:6" x14ac:dyDescent="0.25">
      <c r="C6625" s="2"/>
      <c r="F6625" s="2"/>
    </row>
    <row r="6626" spans="3:6" x14ac:dyDescent="0.25">
      <c r="C6626" s="2"/>
      <c r="F6626" s="2"/>
    </row>
    <row r="6627" spans="3:6" x14ac:dyDescent="0.25">
      <c r="C6627" s="2"/>
      <c r="F6627" s="2"/>
    </row>
    <row r="6628" spans="3:6" x14ac:dyDescent="0.25">
      <c r="C6628" s="2"/>
      <c r="F6628" s="2"/>
    </row>
    <row r="6629" spans="3:6" x14ac:dyDescent="0.25">
      <c r="C6629" s="2"/>
      <c r="F6629" s="2"/>
    </row>
    <row r="6630" spans="3:6" x14ac:dyDescent="0.25">
      <c r="C6630" s="2"/>
      <c r="F6630" s="2"/>
    </row>
    <row r="6631" spans="3:6" x14ac:dyDescent="0.25">
      <c r="C6631" s="2"/>
      <c r="F6631" s="2"/>
    </row>
    <row r="6632" spans="3:6" x14ac:dyDescent="0.25">
      <c r="C6632" s="2"/>
      <c r="F6632" s="2"/>
    </row>
    <row r="6633" spans="3:6" x14ac:dyDescent="0.25">
      <c r="C6633" s="2"/>
      <c r="F6633" s="2"/>
    </row>
    <row r="6634" spans="3:6" x14ac:dyDescent="0.25">
      <c r="C6634" s="2"/>
      <c r="F6634" s="2"/>
    </row>
    <row r="6635" spans="3:6" x14ac:dyDescent="0.25">
      <c r="C6635" s="2"/>
      <c r="F6635" s="2"/>
    </row>
    <row r="6636" spans="3:6" x14ac:dyDescent="0.25">
      <c r="C6636" s="2"/>
      <c r="F6636" s="2"/>
    </row>
    <row r="6637" spans="3:6" x14ac:dyDescent="0.25">
      <c r="C6637" s="2"/>
      <c r="F6637" s="2"/>
    </row>
    <row r="6638" spans="3:6" x14ac:dyDescent="0.25">
      <c r="C6638" s="2"/>
      <c r="F6638" s="2"/>
    </row>
    <row r="6639" spans="3:6" x14ac:dyDescent="0.25">
      <c r="C6639" s="2"/>
      <c r="F6639" s="2"/>
    </row>
    <row r="6640" spans="3:6" x14ac:dyDescent="0.25">
      <c r="C6640" s="2"/>
      <c r="F6640" s="2"/>
    </row>
    <row r="6641" spans="3:6" x14ac:dyDescent="0.25">
      <c r="C6641" s="2"/>
      <c r="F6641" s="2"/>
    </row>
    <row r="6642" spans="3:6" x14ac:dyDescent="0.25">
      <c r="C6642" s="2"/>
      <c r="F6642" s="2"/>
    </row>
    <row r="6643" spans="3:6" x14ac:dyDescent="0.25">
      <c r="C6643" s="2"/>
      <c r="F6643" s="2"/>
    </row>
    <row r="6644" spans="3:6" x14ac:dyDescent="0.25">
      <c r="C6644" s="2"/>
      <c r="F6644" s="2"/>
    </row>
    <row r="6645" spans="3:6" x14ac:dyDescent="0.25">
      <c r="C6645" s="2"/>
      <c r="F6645" s="2"/>
    </row>
    <row r="6646" spans="3:6" x14ac:dyDescent="0.25">
      <c r="C6646" s="2"/>
      <c r="F6646" s="2"/>
    </row>
    <row r="6647" spans="3:6" x14ac:dyDescent="0.25">
      <c r="C6647" s="2"/>
      <c r="F6647" s="2"/>
    </row>
    <row r="6648" spans="3:6" x14ac:dyDescent="0.25">
      <c r="C6648" s="2"/>
      <c r="F6648" s="2"/>
    </row>
    <row r="6649" spans="3:6" x14ac:dyDescent="0.25">
      <c r="C6649" s="2"/>
      <c r="F6649" s="2"/>
    </row>
    <row r="6650" spans="3:6" x14ac:dyDescent="0.25">
      <c r="C6650" s="2"/>
      <c r="F6650" s="2"/>
    </row>
    <row r="6651" spans="3:6" x14ac:dyDescent="0.25">
      <c r="C6651" s="2"/>
      <c r="F6651" s="2"/>
    </row>
    <row r="6652" spans="3:6" x14ac:dyDescent="0.25">
      <c r="C6652" s="2"/>
      <c r="F6652" s="2"/>
    </row>
    <row r="6653" spans="3:6" x14ac:dyDescent="0.25">
      <c r="C6653" s="2"/>
      <c r="F6653" s="2"/>
    </row>
    <row r="6654" spans="3:6" x14ac:dyDescent="0.25">
      <c r="C6654" s="2"/>
      <c r="F6654" s="2"/>
    </row>
    <row r="6655" spans="3:6" x14ac:dyDescent="0.25">
      <c r="C6655" s="2"/>
      <c r="F6655" s="2"/>
    </row>
    <row r="6656" spans="3:6" x14ac:dyDescent="0.25">
      <c r="C6656" s="2"/>
      <c r="F6656" s="2"/>
    </row>
    <row r="6657" spans="3:6" x14ac:dyDescent="0.25">
      <c r="C6657" s="2"/>
      <c r="F6657" s="2"/>
    </row>
    <row r="6658" spans="3:6" x14ac:dyDescent="0.25">
      <c r="C6658" s="2"/>
      <c r="F6658" s="2"/>
    </row>
    <row r="6659" spans="3:6" x14ac:dyDescent="0.25">
      <c r="C6659" s="2"/>
      <c r="F6659" s="2"/>
    </row>
    <row r="6660" spans="3:6" x14ac:dyDescent="0.25">
      <c r="C6660" s="2"/>
      <c r="F6660" s="2"/>
    </row>
    <row r="6661" spans="3:6" x14ac:dyDescent="0.25">
      <c r="C6661" s="2"/>
      <c r="F6661" s="2"/>
    </row>
    <row r="6662" spans="3:6" x14ac:dyDescent="0.25">
      <c r="C6662" s="2"/>
      <c r="F6662" s="2"/>
    </row>
    <row r="6663" spans="3:6" x14ac:dyDescent="0.25">
      <c r="C6663" s="2"/>
      <c r="F6663" s="2"/>
    </row>
    <row r="6664" spans="3:6" x14ac:dyDescent="0.25">
      <c r="C6664" s="2"/>
      <c r="F6664" s="2"/>
    </row>
    <row r="6665" spans="3:6" x14ac:dyDescent="0.25">
      <c r="C6665" s="2"/>
      <c r="F6665" s="2"/>
    </row>
    <row r="6666" spans="3:6" x14ac:dyDescent="0.25">
      <c r="C6666" s="2"/>
      <c r="F6666" s="2"/>
    </row>
    <row r="6667" spans="3:6" x14ac:dyDescent="0.25">
      <c r="C6667" s="2"/>
      <c r="F6667" s="2"/>
    </row>
    <row r="6668" spans="3:6" x14ac:dyDescent="0.25">
      <c r="C6668" s="2"/>
      <c r="F6668" s="2"/>
    </row>
    <row r="6669" spans="3:6" x14ac:dyDescent="0.25">
      <c r="C6669" s="2"/>
      <c r="F6669" s="2"/>
    </row>
    <row r="6670" spans="3:6" x14ac:dyDescent="0.25">
      <c r="C6670" s="2"/>
      <c r="F6670" s="2"/>
    </row>
    <row r="6671" spans="3:6" x14ac:dyDescent="0.25">
      <c r="C6671" s="2"/>
      <c r="F6671" s="2"/>
    </row>
    <row r="6672" spans="3:6" x14ac:dyDescent="0.25">
      <c r="C6672" s="2"/>
      <c r="F6672" s="2"/>
    </row>
    <row r="6673" spans="3:6" x14ac:dyDescent="0.25">
      <c r="C6673" s="2"/>
      <c r="F6673" s="2"/>
    </row>
    <row r="6674" spans="3:6" x14ac:dyDescent="0.25">
      <c r="C6674" s="2"/>
      <c r="F6674" s="2"/>
    </row>
    <row r="6675" spans="3:6" x14ac:dyDescent="0.25">
      <c r="C6675" s="2"/>
      <c r="F6675" s="2"/>
    </row>
    <row r="6676" spans="3:6" x14ac:dyDescent="0.25">
      <c r="C6676" s="2"/>
      <c r="F6676" s="2"/>
    </row>
    <row r="6677" spans="3:6" x14ac:dyDescent="0.25">
      <c r="C6677" s="2"/>
      <c r="F6677" s="2"/>
    </row>
    <row r="6678" spans="3:6" x14ac:dyDescent="0.25">
      <c r="C6678" s="2"/>
      <c r="F6678" s="2"/>
    </row>
    <row r="6679" spans="3:6" x14ac:dyDescent="0.25">
      <c r="C6679" s="2"/>
      <c r="F6679" s="2"/>
    </row>
    <row r="6680" spans="3:6" x14ac:dyDescent="0.25">
      <c r="C6680" s="2"/>
      <c r="F6680" s="2"/>
    </row>
    <row r="6681" spans="3:6" x14ac:dyDescent="0.25">
      <c r="C6681" s="2"/>
      <c r="F6681" s="2"/>
    </row>
    <row r="6682" spans="3:6" x14ac:dyDescent="0.25">
      <c r="C6682" s="2"/>
      <c r="F6682" s="2"/>
    </row>
    <row r="6683" spans="3:6" x14ac:dyDescent="0.25">
      <c r="C6683" s="2"/>
      <c r="F6683" s="2"/>
    </row>
    <row r="6684" spans="3:6" x14ac:dyDescent="0.25">
      <c r="C6684" s="2"/>
      <c r="F6684" s="2"/>
    </row>
    <row r="6685" spans="3:6" x14ac:dyDescent="0.25">
      <c r="C6685" s="2"/>
      <c r="F6685" s="2"/>
    </row>
    <row r="6686" spans="3:6" x14ac:dyDescent="0.25">
      <c r="C6686" s="2"/>
      <c r="F6686" s="2"/>
    </row>
    <row r="6687" spans="3:6" x14ac:dyDescent="0.25">
      <c r="C6687" s="2"/>
      <c r="F6687" s="2"/>
    </row>
    <row r="6688" spans="3:6" x14ac:dyDescent="0.25">
      <c r="C6688" s="2"/>
      <c r="F6688" s="2"/>
    </row>
    <row r="6689" spans="3:6" x14ac:dyDescent="0.25">
      <c r="C6689" s="2"/>
      <c r="F6689" s="2"/>
    </row>
    <row r="6690" spans="3:6" x14ac:dyDescent="0.25">
      <c r="C6690" s="2"/>
      <c r="F6690" s="2"/>
    </row>
    <row r="6691" spans="3:6" x14ac:dyDescent="0.25">
      <c r="C6691" s="2"/>
      <c r="F6691" s="2"/>
    </row>
    <row r="6692" spans="3:6" x14ac:dyDescent="0.25">
      <c r="C6692" s="2"/>
      <c r="F6692" s="2"/>
    </row>
    <row r="6693" spans="3:6" x14ac:dyDescent="0.25">
      <c r="C6693" s="2"/>
      <c r="F6693" s="2"/>
    </row>
    <row r="6694" spans="3:6" x14ac:dyDescent="0.25">
      <c r="C6694" s="2"/>
      <c r="F6694" s="2"/>
    </row>
    <row r="6695" spans="3:6" x14ac:dyDescent="0.25">
      <c r="C6695" s="2"/>
      <c r="F6695" s="2"/>
    </row>
    <row r="6696" spans="3:6" x14ac:dyDescent="0.25">
      <c r="C6696" s="2"/>
      <c r="F6696" s="2"/>
    </row>
    <row r="6697" spans="3:6" x14ac:dyDescent="0.25">
      <c r="C6697" s="2"/>
      <c r="F6697" s="2"/>
    </row>
    <row r="6698" spans="3:6" x14ac:dyDescent="0.25">
      <c r="C6698" s="2"/>
      <c r="F6698" s="2"/>
    </row>
    <row r="6699" spans="3:6" x14ac:dyDescent="0.25">
      <c r="C6699" s="2"/>
      <c r="F6699" s="2"/>
    </row>
    <row r="6700" spans="3:6" x14ac:dyDescent="0.25">
      <c r="C6700" s="2"/>
      <c r="F6700" s="2"/>
    </row>
    <row r="6701" spans="3:6" x14ac:dyDescent="0.25">
      <c r="C6701" s="2"/>
      <c r="F6701" s="2"/>
    </row>
    <row r="6702" spans="3:6" x14ac:dyDescent="0.25">
      <c r="C6702" s="2"/>
      <c r="F6702" s="2"/>
    </row>
    <row r="6703" spans="3:6" x14ac:dyDescent="0.25">
      <c r="C6703" s="2"/>
      <c r="F6703" s="2"/>
    </row>
    <row r="6704" spans="3:6" x14ac:dyDescent="0.25">
      <c r="C6704" s="2"/>
      <c r="F6704" s="2"/>
    </row>
    <row r="6705" spans="3:6" x14ac:dyDescent="0.25">
      <c r="C6705" s="2"/>
      <c r="F6705" s="2"/>
    </row>
    <row r="6706" spans="3:6" x14ac:dyDescent="0.25">
      <c r="C6706" s="2"/>
      <c r="F6706" s="2"/>
    </row>
    <row r="6707" spans="3:6" x14ac:dyDescent="0.25">
      <c r="C6707" s="2"/>
      <c r="F6707" s="2"/>
    </row>
    <row r="6708" spans="3:6" x14ac:dyDescent="0.25">
      <c r="C6708" s="2"/>
      <c r="F6708" s="2"/>
    </row>
    <row r="6709" spans="3:6" x14ac:dyDescent="0.25">
      <c r="C6709" s="2"/>
      <c r="F6709" s="2"/>
    </row>
    <row r="6710" spans="3:6" x14ac:dyDescent="0.25">
      <c r="C6710" s="2"/>
      <c r="F6710" s="2"/>
    </row>
    <row r="6711" spans="3:6" x14ac:dyDescent="0.25">
      <c r="C6711" s="2"/>
      <c r="F6711" s="2"/>
    </row>
    <row r="6712" spans="3:6" x14ac:dyDescent="0.25">
      <c r="C6712" s="2"/>
      <c r="F6712" s="2"/>
    </row>
    <row r="6713" spans="3:6" x14ac:dyDescent="0.25">
      <c r="C6713" s="2"/>
      <c r="F6713" s="2"/>
    </row>
    <row r="6714" spans="3:6" x14ac:dyDescent="0.25">
      <c r="C6714" s="2"/>
      <c r="F6714" s="2"/>
    </row>
    <row r="6715" spans="3:6" x14ac:dyDescent="0.25">
      <c r="C6715" s="2"/>
      <c r="F6715" s="2"/>
    </row>
    <row r="6716" spans="3:6" x14ac:dyDescent="0.25">
      <c r="C6716" s="2"/>
      <c r="F6716" s="2"/>
    </row>
    <row r="6717" spans="3:6" x14ac:dyDescent="0.25">
      <c r="C6717" s="2"/>
      <c r="F6717" s="2"/>
    </row>
    <row r="6718" spans="3:6" x14ac:dyDescent="0.25">
      <c r="C6718" s="2"/>
      <c r="F6718" s="2"/>
    </row>
    <row r="6719" spans="3:6" x14ac:dyDescent="0.25">
      <c r="C6719" s="2"/>
      <c r="F6719" s="2"/>
    </row>
    <row r="6720" spans="3:6" x14ac:dyDescent="0.25">
      <c r="C6720" s="2"/>
      <c r="F6720" s="2"/>
    </row>
    <row r="6721" spans="3:6" x14ac:dyDescent="0.25">
      <c r="C6721" s="2"/>
      <c r="F6721" s="2"/>
    </row>
    <row r="6722" spans="3:6" x14ac:dyDescent="0.25">
      <c r="C6722" s="2"/>
      <c r="F6722" s="2"/>
    </row>
    <row r="6723" spans="3:6" x14ac:dyDescent="0.25">
      <c r="C6723" s="2"/>
      <c r="F6723" s="2"/>
    </row>
    <row r="6724" spans="3:6" x14ac:dyDescent="0.25">
      <c r="C6724" s="2"/>
      <c r="F6724" s="2"/>
    </row>
    <row r="6725" spans="3:6" x14ac:dyDescent="0.25">
      <c r="C6725" s="2"/>
      <c r="F6725" s="2"/>
    </row>
    <row r="6726" spans="3:6" x14ac:dyDescent="0.25">
      <c r="C6726" s="2"/>
      <c r="F6726" s="2"/>
    </row>
    <row r="6727" spans="3:6" x14ac:dyDescent="0.25">
      <c r="C6727" s="2"/>
      <c r="F6727" s="2"/>
    </row>
    <row r="6728" spans="3:6" x14ac:dyDescent="0.25">
      <c r="C6728" s="2"/>
      <c r="F6728" s="2"/>
    </row>
    <row r="6729" spans="3:6" x14ac:dyDescent="0.25">
      <c r="C6729" s="2"/>
      <c r="F6729" s="2"/>
    </row>
    <row r="6730" spans="3:6" x14ac:dyDescent="0.25">
      <c r="C6730" s="2"/>
      <c r="F6730" s="2"/>
    </row>
    <row r="6731" spans="3:6" x14ac:dyDescent="0.25">
      <c r="C6731" s="2"/>
      <c r="F6731" s="2"/>
    </row>
    <row r="6732" spans="3:6" x14ac:dyDescent="0.25">
      <c r="C6732" s="2"/>
      <c r="F6732" s="2"/>
    </row>
    <row r="6733" spans="3:6" x14ac:dyDescent="0.25">
      <c r="C6733" s="2"/>
      <c r="F6733" s="2"/>
    </row>
    <row r="6734" spans="3:6" x14ac:dyDescent="0.25">
      <c r="C6734" s="2"/>
      <c r="F6734" s="2"/>
    </row>
    <row r="6735" spans="3:6" x14ac:dyDescent="0.25">
      <c r="C6735" s="2"/>
      <c r="F6735" s="2"/>
    </row>
    <row r="6736" spans="3:6" x14ac:dyDescent="0.25">
      <c r="C6736" s="2"/>
      <c r="F6736" s="2"/>
    </row>
    <row r="6737" spans="3:6" x14ac:dyDescent="0.25">
      <c r="C6737" s="2"/>
      <c r="F6737" s="2"/>
    </row>
    <row r="6738" spans="3:6" x14ac:dyDescent="0.25">
      <c r="C6738" s="2"/>
      <c r="F6738" s="2"/>
    </row>
    <row r="6739" spans="3:6" x14ac:dyDescent="0.25">
      <c r="C6739" s="2"/>
      <c r="F6739" s="2"/>
    </row>
    <row r="6740" spans="3:6" x14ac:dyDescent="0.25">
      <c r="C6740" s="2"/>
      <c r="F6740" s="2"/>
    </row>
    <row r="6741" spans="3:6" x14ac:dyDescent="0.25">
      <c r="C6741" s="2"/>
      <c r="F6741" s="2"/>
    </row>
    <row r="6742" spans="3:6" x14ac:dyDescent="0.25">
      <c r="C6742" s="2"/>
      <c r="F6742" s="2"/>
    </row>
    <row r="6743" spans="3:6" x14ac:dyDescent="0.25">
      <c r="C6743" s="2"/>
      <c r="F6743" s="2"/>
    </row>
    <row r="6744" spans="3:6" x14ac:dyDescent="0.25">
      <c r="C6744" s="2"/>
      <c r="F6744" s="2"/>
    </row>
    <row r="6745" spans="3:6" x14ac:dyDescent="0.25">
      <c r="C6745" s="2"/>
      <c r="F6745" s="2"/>
    </row>
    <row r="6746" spans="3:6" x14ac:dyDescent="0.25">
      <c r="C6746" s="2"/>
      <c r="F6746" s="2"/>
    </row>
    <row r="6747" spans="3:6" x14ac:dyDescent="0.25">
      <c r="C6747" s="2"/>
      <c r="F6747" s="2"/>
    </row>
    <row r="6748" spans="3:6" x14ac:dyDescent="0.25">
      <c r="C6748" s="2"/>
      <c r="F6748" s="2"/>
    </row>
    <row r="6749" spans="3:6" x14ac:dyDescent="0.25">
      <c r="C6749" s="2"/>
      <c r="F6749" s="2"/>
    </row>
    <row r="6750" spans="3:6" x14ac:dyDescent="0.25">
      <c r="C6750" s="2"/>
      <c r="F6750" s="2"/>
    </row>
    <row r="6751" spans="3:6" x14ac:dyDescent="0.25">
      <c r="C6751" s="2"/>
      <c r="F6751" s="2"/>
    </row>
    <row r="6752" spans="3:6" x14ac:dyDescent="0.25">
      <c r="C6752" s="2"/>
      <c r="F6752" s="2"/>
    </row>
    <row r="6753" spans="3:6" x14ac:dyDescent="0.25">
      <c r="C6753" s="2"/>
      <c r="F6753" s="2"/>
    </row>
    <row r="6754" spans="3:6" x14ac:dyDescent="0.25">
      <c r="C6754" s="2"/>
      <c r="F6754" s="2"/>
    </row>
    <row r="6755" spans="3:6" x14ac:dyDescent="0.25">
      <c r="C6755" s="2"/>
      <c r="F6755" s="2"/>
    </row>
    <row r="6756" spans="3:6" x14ac:dyDescent="0.25">
      <c r="C6756" s="2"/>
      <c r="F6756" s="2"/>
    </row>
    <row r="6757" spans="3:6" x14ac:dyDescent="0.25">
      <c r="C6757" s="2"/>
      <c r="F6757" s="2"/>
    </row>
    <row r="6758" spans="3:6" x14ac:dyDescent="0.25">
      <c r="C6758" s="2"/>
      <c r="F6758" s="2"/>
    </row>
    <row r="6759" spans="3:6" x14ac:dyDescent="0.25">
      <c r="C6759" s="2"/>
      <c r="F6759" s="2"/>
    </row>
    <row r="6760" spans="3:6" x14ac:dyDescent="0.25">
      <c r="C6760" s="2"/>
      <c r="F6760" s="2"/>
    </row>
    <row r="6761" spans="3:6" x14ac:dyDescent="0.25">
      <c r="C6761" s="2"/>
      <c r="F6761" s="2"/>
    </row>
    <row r="6762" spans="3:6" x14ac:dyDescent="0.25">
      <c r="C6762" s="2"/>
      <c r="F6762" s="2"/>
    </row>
    <row r="6763" spans="3:6" x14ac:dyDescent="0.25">
      <c r="C6763" s="2"/>
      <c r="F6763" s="2"/>
    </row>
    <row r="6764" spans="3:6" x14ac:dyDescent="0.25">
      <c r="C6764" s="2"/>
      <c r="F6764" s="2"/>
    </row>
    <row r="6765" spans="3:6" x14ac:dyDescent="0.25">
      <c r="C6765" s="2"/>
      <c r="F6765" s="2"/>
    </row>
    <row r="6766" spans="3:6" x14ac:dyDescent="0.25">
      <c r="C6766" s="2"/>
      <c r="F6766" s="2"/>
    </row>
    <row r="6767" spans="3:6" x14ac:dyDescent="0.25">
      <c r="C6767" s="2"/>
      <c r="F6767" s="2"/>
    </row>
    <row r="6768" spans="3:6" x14ac:dyDescent="0.25">
      <c r="C6768" s="2"/>
      <c r="F6768" s="2"/>
    </row>
    <row r="6769" spans="3:6" x14ac:dyDescent="0.25">
      <c r="C6769" s="2"/>
      <c r="F6769" s="2"/>
    </row>
    <row r="6770" spans="3:6" x14ac:dyDescent="0.25">
      <c r="C6770" s="2"/>
      <c r="F6770" s="2"/>
    </row>
    <row r="6771" spans="3:6" x14ac:dyDescent="0.25">
      <c r="C6771" s="2"/>
      <c r="F6771" s="2"/>
    </row>
    <row r="6772" spans="3:6" x14ac:dyDescent="0.25">
      <c r="C6772" s="2"/>
      <c r="F6772" s="2"/>
    </row>
    <row r="6773" spans="3:6" x14ac:dyDescent="0.25">
      <c r="C6773" s="2"/>
      <c r="F6773" s="2"/>
    </row>
    <row r="6774" spans="3:6" x14ac:dyDescent="0.25">
      <c r="C6774" s="2"/>
      <c r="F6774" s="2"/>
    </row>
    <row r="6775" spans="3:6" x14ac:dyDescent="0.25">
      <c r="C6775" s="2"/>
      <c r="F6775" s="2"/>
    </row>
    <row r="6776" spans="3:6" x14ac:dyDescent="0.25">
      <c r="C6776" s="2"/>
      <c r="F6776" s="2"/>
    </row>
    <row r="6777" spans="3:6" x14ac:dyDescent="0.25">
      <c r="C6777" s="2"/>
      <c r="F6777" s="2"/>
    </row>
    <row r="6778" spans="3:6" x14ac:dyDescent="0.25">
      <c r="C6778" s="2"/>
      <c r="F6778" s="2"/>
    </row>
    <row r="6779" spans="3:6" x14ac:dyDescent="0.25">
      <c r="C6779" s="2"/>
      <c r="F6779" s="2"/>
    </row>
    <row r="6780" spans="3:6" x14ac:dyDescent="0.25">
      <c r="C6780" s="2"/>
      <c r="F6780" s="2"/>
    </row>
    <row r="6781" spans="3:6" x14ac:dyDescent="0.25">
      <c r="C6781" s="2"/>
      <c r="F6781" s="2"/>
    </row>
    <row r="6782" spans="3:6" x14ac:dyDescent="0.25">
      <c r="C6782" s="2"/>
      <c r="F6782" s="2"/>
    </row>
    <row r="6783" spans="3:6" x14ac:dyDescent="0.25">
      <c r="C6783" s="2"/>
      <c r="F6783" s="2"/>
    </row>
    <row r="6784" spans="3:6" x14ac:dyDescent="0.25">
      <c r="C6784" s="2"/>
      <c r="F6784" s="2"/>
    </row>
    <row r="6785" spans="3:6" x14ac:dyDescent="0.25">
      <c r="C6785" s="2"/>
      <c r="F6785" s="2"/>
    </row>
    <row r="6786" spans="3:6" x14ac:dyDescent="0.25">
      <c r="C6786" s="2"/>
      <c r="F6786" s="2"/>
    </row>
    <row r="6787" spans="3:6" x14ac:dyDescent="0.25">
      <c r="C6787" s="2"/>
      <c r="F6787" s="2"/>
    </row>
    <row r="6788" spans="3:6" x14ac:dyDescent="0.25">
      <c r="C6788" s="2"/>
      <c r="F6788" s="2"/>
    </row>
    <row r="6789" spans="3:6" x14ac:dyDescent="0.25">
      <c r="C6789" s="2"/>
      <c r="F6789" s="2"/>
    </row>
    <row r="6790" spans="3:6" x14ac:dyDescent="0.25">
      <c r="C6790" s="2"/>
      <c r="F6790" s="2"/>
    </row>
    <row r="6791" spans="3:6" x14ac:dyDescent="0.25">
      <c r="C6791" s="2"/>
      <c r="F6791" s="2"/>
    </row>
    <row r="6792" spans="3:6" x14ac:dyDescent="0.25">
      <c r="C6792" s="2"/>
      <c r="F6792" s="2"/>
    </row>
    <row r="6793" spans="3:6" x14ac:dyDescent="0.25">
      <c r="C6793" s="2"/>
      <c r="F6793" s="2"/>
    </row>
    <row r="6794" spans="3:6" x14ac:dyDescent="0.25">
      <c r="C6794" s="2"/>
      <c r="F6794" s="2"/>
    </row>
    <row r="6795" spans="3:6" x14ac:dyDescent="0.25">
      <c r="C6795" s="2"/>
      <c r="F6795" s="2"/>
    </row>
    <row r="6796" spans="3:6" x14ac:dyDescent="0.25">
      <c r="C6796" s="2"/>
      <c r="F6796" s="2"/>
    </row>
    <row r="6797" spans="3:6" x14ac:dyDescent="0.25">
      <c r="C6797" s="2"/>
      <c r="F6797" s="2"/>
    </row>
    <row r="6798" spans="3:6" x14ac:dyDescent="0.25">
      <c r="C6798" s="2"/>
      <c r="F6798" s="2"/>
    </row>
    <row r="6799" spans="3:6" x14ac:dyDescent="0.25">
      <c r="C6799" s="2"/>
      <c r="F6799" s="2"/>
    </row>
    <row r="6800" spans="3:6" x14ac:dyDescent="0.25">
      <c r="C6800" s="2"/>
      <c r="F6800" s="2"/>
    </row>
    <row r="6801" spans="3:6" x14ac:dyDescent="0.25">
      <c r="C6801" s="2"/>
      <c r="F6801" s="2"/>
    </row>
    <row r="6802" spans="3:6" x14ac:dyDescent="0.25">
      <c r="C6802" s="2"/>
      <c r="F6802" s="2"/>
    </row>
    <row r="6803" spans="3:6" x14ac:dyDescent="0.25">
      <c r="C6803" s="2"/>
      <c r="F6803" s="2"/>
    </row>
    <row r="6804" spans="3:6" x14ac:dyDescent="0.25">
      <c r="C6804" s="2"/>
      <c r="F6804" s="2"/>
    </row>
    <row r="6805" spans="3:6" x14ac:dyDescent="0.25">
      <c r="C6805" s="2"/>
      <c r="F6805" s="2"/>
    </row>
    <row r="6806" spans="3:6" x14ac:dyDescent="0.25">
      <c r="C6806" s="2"/>
      <c r="F6806" s="2"/>
    </row>
    <row r="6807" spans="3:6" x14ac:dyDescent="0.25">
      <c r="C6807" s="2"/>
      <c r="F6807" s="2"/>
    </row>
    <row r="6808" spans="3:6" x14ac:dyDescent="0.25">
      <c r="C6808" s="2"/>
      <c r="F6808" s="2"/>
    </row>
    <row r="6809" spans="3:6" x14ac:dyDescent="0.25">
      <c r="C6809" s="2"/>
      <c r="F6809" s="2"/>
    </row>
    <row r="6810" spans="3:6" x14ac:dyDescent="0.25">
      <c r="C6810" s="2"/>
      <c r="F6810" s="2"/>
    </row>
    <row r="6811" spans="3:6" x14ac:dyDescent="0.25">
      <c r="C6811" s="2"/>
      <c r="F6811" s="2"/>
    </row>
    <row r="6812" spans="3:6" x14ac:dyDescent="0.25">
      <c r="C6812" s="2"/>
      <c r="F6812" s="2"/>
    </row>
    <row r="6813" spans="3:6" x14ac:dyDescent="0.25">
      <c r="C6813" s="2"/>
      <c r="F6813" s="2"/>
    </row>
    <row r="6814" spans="3:6" x14ac:dyDescent="0.25">
      <c r="C6814" s="2"/>
      <c r="F6814" s="2"/>
    </row>
    <row r="6815" spans="3:6" x14ac:dyDescent="0.25">
      <c r="C6815" s="2"/>
      <c r="F6815" s="2"/>
    </row>
    <row r="6816" spans="3:6" x14ac:dyDescent="0.25">
      <c r="C6816" s="2"/>
      <c r="F6816" s="2"/>
    </row>
    <row r="6817" spans="3:6" x14ac:dyDescent="0.25">
      <c r="C6817" s="2"/>
      <c r="F6817" s="2"/>
    </row>
    <row r="6818" spans="3:6" x14ac:dyDescent="0.25">
      <c r="C6818" s="2"/>
      <c r="F6818" s="2"/>
    </row>
    <row r="6819" spans="3:6" x14ac:dyDescent="0.25">
      <c r="C6819" s="2"/>
      <c r="F6819" s="2"/>
    </row>
    <row r="6820" spans="3:6" x14ac:dyDescent="0.25">
      <c r="C6820" s="2"/>
      <c r="F6820" s="2"/>
    </row>
    <row r="6821" spans="3:6" x14ac:dyDescent="0.25">
      <c r="C6821" s="2"/>
      <c r="F6821" s="2"/>
    </row>
    <row r="6822" spans="3:6" x14ac:dyDescent="0.25">
      <c r="C6822" s="2"/>
      <c r="F6822" s="2"/>
    </row>
    <row r="6823" spans="3:6" x14ac:dyDescent="0.25">
      <c r="C6823" s="2"/>
      <c r="F6823" s="2"/>
    </row>
    <row r="6824" spans="3:6" x14ac:dyDescent="0.25">
      <c r="C6824" s="2"/>
      <c r="F6824" s="2"/>
    </row>
    <row r="6825" spans="3:6" x14ac:dyDescent="0.25">
      <c r="C6825" s="2"/>
      <c r="F6825" s="2"/>
    </row>
    <row r="6826" spans="3:6" x14ac:dyDescent="0.25">
      <c r="C6826" s="2"/>
      <c r="F6826" s="2"/>
    </row>
    <row r="6827" spans="3:6" x14ac:dyDescent="0.25">
      <c r="C6827" s="2"/>
      <c r="F6827" s="2"/>
    </row>
    <row r="6828" spans="3:6" x14ac:dyDescent="0.25">
      <c r="C6828" s="2"/>
      <c r="F6828" s="2"/>
    </row>
    <row r="6829" spans="3:6" x14ac:dyDescent="0.25">
      <c r="C6829" s="2"/>
      <c r="F6829" s="2"/>
    </row>
    <row r="6830" spans="3:6" x14ac:dyDescent="0.25">
      <c r="C6830" s="2"/>
      <c r="F6830" s="2"/>
    </row>
    <row r="6831" spans="3:6" x14ac:dyDescent="0.25">
      <c r="C6831" s="2"/>
      <c r="F6831" s="2"/>
    </row>
    <row r="6832" spans="3:6" x14ac:dyDescent="0.25">
      <c r="C6832" s="2"/>
      <c r="F6832" s="2"/>
    </row>
    <row r="6833" spans="3:6" x14ac:dyDescent="0.25">
      <c r="C6833" s="2"/>
      <c r="F6833" s="2"/>
    </row>
    <row r="6834" spans="3:6" x14ac:dyDescent="0.25">
      <c r="C6834" s="2"/>
      <c r="F6834" s="2"/>
    </row>
    <row r="6835" spans="3:6" x14ac:dyDescent="0.25">
      <c r="C6835" s="2"/>
      <c r="F6835" s="2"/>
    </row>
    <row r="6836" spans="3:6" x14ac:dyDescent="0.25">
      <c r="C6836" s="2"/>
      <c r="F6836" s="2"/>
    </row>
    <row r="6837" spans="3:6" x14ac:dyDescent="0.25">
      <c r="C6837" s="2"/>
      <c r="F6837" s="2"/>
    </row>
    <row r="6838" spans="3:6" x14ac:dyDescent="0.25">
      <c r="C6838" s="2"/>
      <c r="F6838" s="2"/>
    </row>
    <row r="6839" spans="3:6" x14ac:dyDescent="0.25">
      <c r="C6839" s="2"/>
      <c r="F6839" s="2"/>
    </row>
    <row r="6840" spans="3:6" x14ac:dyDescent="0.25">
      <c r="C6840" s="2"/>
      <c r="F6840" s="2"/>
    </row>
    <row r="6841" spans="3:6" x14ac:dyDescent="0.25">
      <c r="C6841" s="2"/>
      <c r="F6841" s="2"/>
    </row>
    <row r="6842" spans="3:6" x14ac:dyDescent="0.25">
      <c r="C6842" s="2"/>
      <c r="F6842" s="2"/>
    </row>
    <row r="6843" spans="3:6" x14ac:dyDescent="0.25">
      <c r="C6843" s="2"/>
      <c r="F6843" s="2"/>
    </row>
    <row r="6844" spans="3:6" x14ac:dyDescent="0.25">
      <c r="C6844" s="2"/>
      <c r="F6844" s="2"/>
    </row>
    <row r="6845" spans="3:6" x14ac:dyDescent="0.25">
      <c r="C6845" s="2"/>
      <c r="F6845" s="2"/>
    </row>
    <row r="6846" spans="3:6" x14ac:dyDescent="0.25">
      <c r="C6846" s="2"/>
      <c r="F6846" s="2"/>
    </row>
    <row r="6847" spans="3:6" x14ac:dyDescent="0.25">
      <c r="C6847" s="2"/>
      <c r="F6847" s="2"/>
    </row>
    <row r="6848" spans="3:6" x14ac:dyDescent="0.25">
      <c r="C6848" s="2"/>
      <c r="F6848" s="2"/>
    </row>
    <row r="6849" spans="3:6" x14ac:dyDescent="0.25">
      <c r="C6849" s="2"/>
      <c r="F6849" s="2"/>
    </row>
    <row r="6850" spans="3:6" x14ac:dyDescent="0.25">
      <c r="C6850" s="2"/>
      <c r="F6850" s="2"/>
    </row>
    <row r="6851" spans="3:6" x14ac:dyDescent="0.25">
      <c r="C6851" s="2"/>
      <c r="F6851" s="2"/>
    </row>
    <row r="6852" spans="3:6" x14ac:dyDescent="0.25">
      <c r="C6852" s="2"/>
      <c r="F6852" s="2"/>
    </row>
    <row r="6853" spans="3:6" x14ac:dyDescent="0.25">
      <c r="C6853" s="2"/>
      <c r="F6853" s="2"/>
    </row>
    <row r="6854" spans="3:6" x14ac:dyDescent="0.25">
      <c r="C6854" s="2"/>
      <c r="F6854" s="2"/>
    </row>
    <row r="6855" spans="3:6" x14ac:dyDescent="0.25">
      <c r="C6855" s="2"/>
      <c r="F6855" s="2"/>
    </row>
    <row r="6856" spans="3:6" x14ac:dyDescent="0.25">
      <c r="C6856" s="2"/>
      <c r="F6856" s="2"/>
    </row>
    <row r="6857" spans="3:6" x14ac:dyDescent="0.25">
      <c r="C6857" s="2"/>
      <c r="F6857" s="2"/>
    </row>
    <row r="6858" spans="3:6" x14ac:dyDescent="0.25">
      <c r="C6858" s="2"/>
      <c r="F6858" s="2"/>
    </row>
    <row r="6859" spans="3:6" x14ac:dyDescent="0.25">
      <c r="C6859" s="2"/>
      <c r="F6859" s="2"/>
    </row>
    <row r="6860" spans="3:6" x14ac:dyDescent="0.25">
      <c r="C6860" s="2"/>
      <c r="F6860" s="2"/>
    </row>
    <row r="6861" spans="3:6" x14ac:dyDescent="0.25">
      <c r="C6861" s="2"/>
      <c r="F6861" s="2"/>
    </row>
    <row r="6862" spans="3:6" x14ac:dyDescent="0.25">
      <c r="C6862" s="2"/>
      <c r="F6862" s="2"/>
    </row>
    <row r="6863" spans="3:6" x14ac:dyDescent="0.25">
      <c r="C6863" s="2"/>
      <c r="F6863" s="2"/>
    </row>
    <row r="6864" spans="3:6" x14ac:dyDescent="0.25">
      <c r="C6864" s="2"/>
      <c r="F6864" s="2"/>
    </row>
    <row r="6865" spans="3:6" x14ac:dyDescent="0.25">
      <c r="C6865" s="2"/>
      <c r="F6865" s="2"/>
    </row>
    <row r="6866" spans="3:6" x14ac:dyDescent="0.25">
      <c r="C6866" s="2"/>
      <c r="F6866" s="2"/>
    </row>
    <row r="6867" spans="3:6" x14ac:dyDescent="0.25">
      <c r="C6867" s="2"/>
      <c r="F6867" s="2"/>
    </row>
    <row r="6868" spans="3:6" x14ac:dyDescent="0.25">
      <c r="C6868" s="2"/>
      <c r="F6868" s="2"/>
    </row>
    <row r="6869" spans="3:6" x14ac:dyDescent="0.25">
      <c r="C6869" s="2"/>
      <c r="F6869" s="2"/>
    </row>
    <row r="6870" spans="3:6" x14ac:dyDescent="0.25">
      <c r="C6870" s="2"/>
      <c r="F6870" s="2"/>
    </row>
    <row r="6871" spans="3:6" x14ac:dyDescent="0.25">
      <c r="C6871" s="2"/>
      <c r="F6871" s="2"/>
    </row>
    <row r="6872" spans="3:6" x14ac:dyDescent="0.25">
      <c r="C6872" s="2"/>
      <c r="F6872" s="2"/>
    </row>
    <row r="6873" spans="3:6" x14ac:dyDescent="0.25">
      <c r="C6873" s="2"/>
      <c r="F6873" s="2"/>
    </row>
    <row r="6874" spans="3:6" x14ac:dyDescent="0.25">
      <c r="C6874" s="2"/>
      <c r="F6874" s="2"/>
    </row>
    <row r="6875" spans="3:6" x14ac:dyDescent="0.25">
      <c r="C6875" s="2"/>
      <c r="F6875" s="2"/>
    </row>
    <row r="6876" spans="3:6" x14ac:dyDescent="0.25">
      <c r="C6876" s="2"/>
      <c r="F6876" s="2"/>
    </row>
    <row r="6877" spans="3:6" x14ac:dyDescent="0.25">
      <c r="C6877" s="2"/>
      <c r="F6877" s="2"/>
    </row>
    <row r="6878" spans="3:6" x14ac:dyDescent="0.25">
      <c r="C6878" s="2"/>
      <c r="F6878" s="2"/>
    </row>
    <row r="6879" spans="3:6" x14ac:dyDescent="0.25">
      <c r="C6879" s="2"/>
      <c r="F6879" s="2"/>
    </row>
    <row r="6880" spans="3:6" x14ac:dyDescent="0.25">
      <c r="C6880" s="2"/>
      <c r="F6880" s="2"/>
    </row>
    <row r="6881" spans="3:6" x14ac:dyDescent="0.25">
      <c r="C6881" s="2"/>
      <c r="F6881" s="2"/>
    </row>
    <row r="6882" spans="3:6" x14ac:dyDescent="0.25">
      <c r="C6882" s="2"/>
      <c r="F6882" s="2"/>
    </row>
    <row r="6883" spans="3:6" x14ac:dyDescent="0.25">
      <c r="C6883" s="2"/>
      <c r="F6883" s="2"/>
    </row>
    <row r="6884" spans="3:6" x14ac:dyDescent="0.25">
      <c r="C6884" s="2"/>
      <c r="F6884" s="2"/>
    </row>
    <row r="6885" spans="3:6" x14ac:dyDescent="0.25">
      <c r="C6885" s="2"/>
      <c r="F6885" s="2"/>
    </row>
    <row r="6886" spans="3:6" x14ac:dyDescent="0.25">
      <c r="C6886" s="2"/>
      <c r="F6886" s="2"/>
    </row>
    <row r="6887" spans="3:6" x14ac:dyDescent="0.25">
      <c r="C6887" s="2"/>
      <c r="F6887" s="2"/>
    </row>
    <row r="6888" spans="3:6" x14ac:dyDescent="0.25">
      <c r="C6888" s="2"/>
      <c r="F6888" s="2"/>
    </row>
    <row r="6889" spans="3:6" x14ac:dyDescent="0.25">
      <c r="C6889" s="2"/>
      <c r="F6889" s="2"/>
    </row>
    <row r="6890" spans="3:6" x14ac:dyDescent="0.25">
      <c r="C6890" s="2"/>
      <c r="F6890" s="2"/>
    </row>
    <row r="6891" spans="3:6" x14ac:dyDescent="0.25">
      <c r="C6891" s="2"/>
      <c r="F6891" s="2"/>
    </row>
    <row r="6892" spans="3:6" x14ac:dyDescent="0.25">
      <c r="C6892" s="2"/>
      <c r="F6892" s="2"/>
    </row>
    <row r="6893" spans="3:6" x14ac:dyDescent="0.25">
      <c r="C6893" s="2"/>
      <c r="F6893" s="2"/>
    </row>
    <row r="6894" spans="3:6" x14ac:dyDescent="0.25">
      <c r="C6894" s="2"/>
      <c r="F6894" s="2"/>
    </row>
    <row r="6895" spans="3:6" x14ac:dyDescent="0.25">
      <c r="C6895" s="2"/>
      <c r="F6895" s="2"/>
    </row>
    <row r="6896" spans="3:6" x14ac:dyDescent="0.25">
      <c r="C6896" s="2"/>
      <c r="F6896" s="2"/>
    </row>
    <row r="6897" spans="3:6" x14ac:dyDescent="0.25">
      <c r="C6897" s="2"/>
      <c r="F6897" s="2"/>
    </row>
    <row r="6898" spans="3:6" x14ac:dyDescent="0.25">
      <c r="C6898" s="2"/>
      <c r="F6898" s="2"/>
    </row>
    <row r="6899" spans="3:6" x14ac:dyDescent="0.25">
      <c r="C6899" s="2"/>
      <c r="F6899" s="2"/>
    </row>
    <row r="6900" spans="3:6" x14ac:dyDescent="0.25">
      <c r="C6900" s="2"/>
      <c r="F6900" s="2"/>
    </row>
    <row r="6901" spans="3:6" x14ac:dyDescent="0.25">
      <c r="C6901" s="2"/>
      <c r="F6901" s="2"/>
    </row>
    <row r="6902" spans="3:6" x14ac:dyDescent="0.25">
      <c r="C6902" s="2"/>
      <c r="F6902" s="2"/>
    </row>
    <row r="6903" spans="3:6" x14ac:dyDescent="0.25">
      <c r="C6903" s="2"/>
      <c r="F6903" s="2"/>
    </row>
    <row r="6904" spans="3:6" x14ac:dyDescent="0.25">
      <c r="C6904" s="2"/>
      <c r="F6904" s="2"/>
    </row>
    <row r="6905" spans="3:6" x14ac:dyDescent="0.25">
      <c r="C6905" s="2"/>
      <c r="F6905" s="2"/>
    </row>
    <row r="6906" spans="3:6" x14ac:dyDescent="0.25">
      <c r="C6906" s="2"/>
      <c r="F6906" s="2"/>
    </row>
    <row r="6907" spans="3:6" x14ac:dyDescent="0.25">
      <c r="C6907" s="2"/>
      <c r="F6907" s="2"/>
    </row>
    <row r="6908" spans="3:6" x14ac:dyDescent="0.25">
      <c r="C6908" s="2"/>
      <c r="F6908" s="2"/>
    </row>
    <row r="6909" spans="3:6" x14ac:dyDescent="0.25">
      <c r="C6909" s="2"/>
      <c r="F6909" s="2"/>
    </row>
    <row r="6910" spans="3:6" x14ac:dyDescent="0.25">
      <c r="C6910" s="2"/>
      <c r="F6910" s="2"/>
    </row>
    <row r="6911" spans="3:6" x14ac:dyDescent="0.25">
      <c r="C6911" s="2"/>
      <c r="F6911" s="2"/>
    </row>
    <row r="6912" spans="3:6" x14ac:dyDescent="0.25">
      <c r="C6912" s="2"/>
      <c r="F6912" s="2"/>
    </row>
    <row r="6913" spans="3:6" x14ac:dyDescent="0.25">
      <c r="C6913" s="2"/>
      <c r="F6913" s="2"/>
    </row>
    <row r="6914" spans="3:6" x14ac:dyDescent="0.25">
      <c r="C6914" s="2"/>
      <c r="F6914" s="2"/>
    </row>
    <row r="6915" spans="3:6" x14ac:dyDescent="0.25">
      <c r="C6915" s="2"/>
      <c r="F6915" s="2"/>
    </row>
    <row r="6916" spans="3:6" x14ac:dyDescent="0.25">
      <c r="C6916" s="2"/>
      <c r="F6916" s="2"/>
    </row>
    <row r="6917" spans="3:6" x14ac:dyDescent="0.25">
      <c r="C6917" s="2"/>
      <c r="F6917" s="2"/>
    </row>
    <row r="6918" spans="3:6" x14ac:dyDescent="0.25">
      <c r="C6918" s="2"/>
      <c r="F6918" s="2"/>
    </row>
    <row r="6919" spans="3:6" x14ac:dyDescent="0.25">
      <c r="C6919" s="2"/>
      <c r="F6919" s="2"/>
    </row>
    <row r="6920" spans="3:6" x14ac:dyDescent="0.25">
      <c r="C6920" s="2"/>
      <c r="F6920" s="2"/>
    </row>
    <row r="6921" spans="3:6" x14ac:dyDescent="0.25">
      <c r="C6921" s="2"/>
      <c r="F6921" s="2"/>
    </row>
    <row r="6922" spans="3:6" x14ac:dyDescent="0.25">
      <c r="C6922" s="2"/>
      <c r="F6922" s="2"/>
    </row>
    <row r="6923" spans="3:6" x14ac:dyDescent="0.25">
      <c r="C6923" s="2"/>
      <c r="F6923" s="2"/>
    </row>
    <row r="6924" spans="3:6" x14ac:dyDescent="0.25">
      <c r="C6924" s="2"/>
      <c r="F6924" s="2"/>
    </row>
    <row r="6925" spans="3:6" x14ac:dyDescent="0.25">
      <c r="C6925" s="2"/>
      <c r="F6925" s="2"/>
    </row>
    <row r="6926" spans="3:6" x14ac:dyDescent="0.25">
      <c r="C6926" s="2"/>
      <c r="F6926" s="2"/>
    </row>
    <row r="6927" spans="3:6" x14ac:dyDescent="0.25">
      <c r="C6927" s="2"/>
      <c r="F6927" s="2"/>
    </row>
    <row r="6928" spans="3:6" x14ac:dyDescent="0.25">
      <c r="C6928" s="2"/>
      <c r="F6928" s="2"/>
    </row>
    <row r="6929" spans="3:6" x14ac:dyDescent="0.25">
      <c r="C6929" s="2"/>
      <c r="F6929" s="2"/>
    </row>
    <row r="6930" spans="3:6" x14ac:dyDescent="0.25">
      <c r="C6930" s="2"/>
      <c r="F6930" s="2"/>
    </row>
    <row r="6931" spans="3:6" x14ac:dyDescent="0.25">
      <c r="C6931" s="2"/>
      <c r="F6931" s="2"/>
    </row>
    <row r="6932" spans="3:6" x14ac:dyDescent="0.25">
      <c r="C6932" s="2"/>
      <c r="F6932" s="2"/>
    </row>
    <row r="6933" spans="3:6" x14ac:dyDescent="0.25">
      <c r="C6933" s="2"/>
      <c r="F6933" s="2"/>
    </row>
    <row r="6934" spans="3:6" x14ac:dyDescent="0.25">
      <c r="C6934" s="2"/>
      <c r="F6934" s="2"/>
    </row>
    <row r="6935" spans="3:6" x14ac:dyDescent="0.25">
      <c r="C6935" s="2"/>
      <c r="F6935" s="2"/>
    </row>
    <row r="6936" spans="3:6" x14ac:dyDescent="0.25">
      <c r="C6936" s="2"/>
      <c r="F6936" s="2"/>
    </row>
    <row r="6937" spans="3:6" x14ac:dyDescent="0.25">
      <c r="C6937" s="2"/>
      <c r="F6937" s="2"/>
    </row>
    <row r="6938" spans="3:6" x14ac:dyDescent="0.25">
      <c r="C6938" s="2"/>
      <c r="F6938" s="2"/>
    </row>
    <row r="6939" spans="3:6" x14ac:dyDescent="0.25">
      <c r="C6939" s="2"/>
      <c r="F6939" s="2"/>
    </row>
    <row r="6940" spans="3:6" x14ac:dyDescent="0.25">
      <c r="C6940" s="2"/>
      <c r="F6940" s="2"/>
    </row>
    <row r="6941" spans="3:6" x14ac:dyDescent="0.25">
      <c r="C6941" s="2"/>
      <c r="F6941" s="2"/>
    </row>
    <row r="6942" spans="3:6" x14ac:dyDescent="0.25">
      <c r="C6942" s="2"/>
      <c r="F6942" s="2"/>
    </row>
    <row r="6943" spans="3:6" x14ac:dyDescent="0.25">
      <c r="C6943" s="2"/>
      <c r="F6943" s="2"/>
    </row>
    <row r="6944" spans="3:6" x14ac:dyDescent="0.25">
      <c r="C6944" s="2"/>
      <c r="F6944" s="2"/>
    </row>
    <row r="6945" spans="3:6" x14ac:dyDescent="0.25">
      <c r="C6945" s="2"/>
      <c r="F6945" s="2"/>
    </row>
    <row r="6946" spans="3:6" x14ac:dyDescent="0.25">
      <c r="C6946" s="2"/>
      <c r="F6946" s="2"/>
    </row>
    <row r="6947" spans="3:6" x14ac:dyDescent="0.25">
      <c r="C6947" s="2"/>
      <c r="F6947" s="2"/>
    </row>
    <row r="6948" spans="3:6" x14ac:dyDescent="0.25">
      <c r="C6948" s="2"/>
      <c r="F6948" s="2"/>
    </row>
    <row r="6949" spans="3:6" x14ac:dyDescent="0.25">
      <c r="C6949" s="2"/>
      <c r="F6949" s="2"/>
    </row>
    <row r="6950" spans="3:6" x14ac:dyDescent="0.25">
      <c r="C6950" s="2"/>
      <c r="F6950" s="2"/>
    </row>
    <row r="6951" spans="3:6" x14ac:dyDescent="0.25">
      <c r="C6951" s="2"/>
      <c r="F6951" s="2"/>
    </row>
    <row r="6952" spans="3:6" x14ac:dyDescent="0.25">
      <c r="C6952" s="2"/>
      <c r="F6952" s="2"/>
    </row>
    <row r="6953" spans="3:6" x14ac:dyDescent="0.25">
      <c r="C6953" s="2"/>
      <c r="F6953" s="2"/>
    </row>
    <row r="6954" spans="3:6" x14ac:dyDescent="0.25">
      <c r="C6954" s="2"/>
      <c r="F6954" s="2"/>
    </row>
    <row r="6955" spans="3:6" x14ac:dyDescent="0.25">
      <c r="C6955" s="2"/>
      <c r="F6955" s="2"/>
    </row>
    <row r="6956" spans="3:6" x14ac:dyDescent="0.25">
      <c r="C6956" s="2"/>
      <c r="F6956" s="2"/>
    </row>
    <row r="6957" spans="3:6" x14ac:dyDescent="0.25">
      <c r="C6957" s="2"/>
      <c r="F6957" s="2"/>
    </row>
    <row r="6958" spans="3:6" x14ac:dyDescent="0.25">
      <c r="C6958" s="2"/>
      <c r="F6958" s="2"/>
    </row>
    <row r="6959" spans="3:6" x14ac:dyDescent="0.25">
      <c r="C6959" s="2"/>
      <c r="F6959" s="2"/>
    </row>
    <row r="6960" spans="3:6" x14ac:dyDescent="0.25">
      <c r="C6960" s="2"/>
      <c r="F6960" s="2"/>
    </row>
    <row r="6961" spans="3:6" x14ac:dyDescent="0.25">
      <c r="C6961" s="2"/>
      <c r="F6961" s="2"/>
    </row>
    <row r="6962" spans="3:6" x14ac:dyDescent="0.25">
      <c r="C6962" s="2"/>
      <c r="F6962" s="2"/>
    </row>
    <row r="6963" spans="3:6" x14ac:dyDescent="0.25">
      <c r="C6963" s="2"/>
      <c r="F6963" s="2"/>
    </row>
    <row r="6964" spans="3:6" x14ac:dyDescent="0.25">
      <c r="C6964" s="2"/>
      <c r="F6964" s="2"/>
    </row>
    <row r="6965" spans="3:6" x14ac:dyDescent="0.25">
      <c r="C6965" s="2"/>
      <c r="F6965" s="2"/>
    </row>
    <row r="6966" spans="3:6" x14ac:dyDescent="0.25">
      <c r="C6966" s="2"/>
      <c r="F6966" s="2"/>
    </row>
    <row r="6967" spans="3:6" x14ac:dyDescent="0.25">
      <c r="C6967" s="2"/>
      <c r="F6967" s="2"/>
    </row>
    <row r="6968" spans="3:6" x14ac:dyDescent="0.25">
      <c r="C6968" s="2"/>
      <c r="F6968" s="2"/>
    </row>
    <row r="6969" spans="3:6" x14ac:dyDescent="0.25">
      <c r="C6969" s="2"/>
      <c r="F6969" s="2"/>
    </row>
    <row r="6970" spans="3:6" x14ac:dyDescent="0.25">
      <c r="C6970" s="2"/>
      <c r="F6970" s="2"/>
    </row>
    <row r="6971" spans="3:6" x14ac:dyDescent="0.25">
      <c r="C6971" s="2"/>
      <c r="F6971" s="2"/>
    </row>
    <row r="6972" spans="3:6" x14ac:dyDescent="0.25">
      <c r="C6972" s="2"/>
      <c r="F6972" s="2"/>
    </row>
    <row r="6973" spans="3:6" x14ac:dyDescent="0.25">
      <c r="C6973" s="2"/>
      <c r="F6973" s="2"/>
    </row>
    <row r="6974" spans="3:6" x14ac:dyDescent="0.25">
      <c r="C6974" s="2"/>
      <c r="F6974" s="2"/>
    </row>
    <row r="6975" spans="3:6" x14ac:dyDescent="0.25">
      <c r="C6975" s="2"/>
      <c r="F6975" s="2"/>
    </row>
    <row r="6976" spans="3:6" x14ac:dyDescent="0.25">
      <c r="C6976" s="2"/>
      <c r="F6976" s="2"/>
    </row>
    <row r="6977" spans="3:6" x14ac:dyDescent="0.25">
      <c r="C6977" s="2"/>
      <c r="F6977" s="2"/>
    </row>
    <row r="6978" spans="3:6" x14ac:dyDescent="0.25">
      <c r="C6978" s="2"/>
      <c r="F6978" s="2"/>
    </row>
    <row r="6979" spans="3:6" x14ac:dyDescent="0.25">
      <c r="C6979" s="2"/>
      <c r="F6979" s="2"/>
    </row>
    <row r="6980" spans="3:6" x14ac:dyDescent="0.25">
      <c r="C6980" s="2"/>
      <c r="F6980" s="2"/>
    </row>
    <row r="6981" spans="3:6" x14ac:dyDescent="0.25">
      <c r="C6981" s="2"/>
      <c r="F6981" s="2"/>
    </row>
    <row r="6982" spans="3:6" x14ac:dyDescent="0.25">
      <c r="C6982" s="2"/>
      <c r="F6982" s="2"/>
    </row>
    <row r="6983" spans="3:6" x14ac:dyDescent="0.25">
      <c r="C6983" s="2"/>
      <c r="F6983" s="2"/>
    </row>
    <row r="6984" spans="3:6" x14ac:dyDescent="0.25">
      <c r="C6984" s="2"/>
      <c r="F6984" s="2"/>
    </row>
    <row r="6985" spans="3:6" x14ac:dyDescent="0.25">
      <c r="C6985" s="2"/>
      <c r="F6985" s="2"/>
    </row>
    <row r="6986" spans="3:6" x14ac:dyDescent="0.25">
      <c r="C6986" s="2"/>
      <c r="F6986" s="2"/>
    </row>
    <row r="6987" spans="3:6" x14ac:dyDescent="0.25">
      <c r="C6987" s="2"/>
      <c r="F6987" s="2"/>
    </row>
    <row r="6988" spans="3:6" x14ac:dyDescent="0.25">
      <c r="C6988" s="2"/>
      <c r="F6988" s="2"/>
    </row>
    <row r="6989" spans="3:6" x14ac:dyDescent="0.25">
      <c r="C6989" s="2"/>
      <c r="F6989" s="2"/>
    </row>
    <row r="6990" spans="3:6" x14ac:dyDescent="0.25">
      <c r="C6990" s="2"/>
      <c r="F6990" s="2"/>
    </row>
    <row r="6991" spans="3:6" x14ac:dyDescent="0.25">
      <c r="C6991" s="2"/>
      <c r="F6991" s="2"/>
    </row>
    <row r="6992" spans="3:6" x14ac:dyDescent="0.25">
      <c r="C6992" s="2"/>
      <c r="F6992" s="2"/>
    </row>
    <row r="6993" spans="3:6" x14ac:dyDescent="0.25">
      <c r="C6993" s="2"/>
      <c r="F6993" s="2"/>
    </row>
    <row r="6994" spans="3:6" x14ac:dyDescent="0.25">
      <c r="C6994" s="2"/>
      <c r="F6994" s="2"/>
    </row>
    <row r="6995" spans="3:6" x14ac:dyDescent="0.25">
      <c r="C6995" s="2"/>
      <c r="F6995" s="2"/>
    </row>
    <row r="6996" spans="3:6" x14ac:dyDescent="0.25">
      <c r="C6996" s="2"/>
      <c r="F6996" s="2"/>
    </row>
    <row r="6997" spans="3:6" x14ac:dyDescent="0.25">
      <c r="C6997" s="2"/>
      <c r="F6997" s="2"/>
    </row>
    <row r="6998" spans="3:6" x14ac:dyDescent="0.25">
      <c r="C6998" s="2"/>
      <c r="F6998" s="2"/>
    </row>
    <row r="6999" spans="3:6" x14ac:dyDescent="0.25">
      <c r="C6999" s="2"/>
      <c r="F6999" s="2"/>
    </row>
    <row r="7000" spans="3:6" x14ac:dyDescent="0.25">
      <c r="C7000" s="2"/>
      <c r="F7000" s="2"/>
    </row>
    <row r="7001" spans="3:6" x14ac:dyDescent="0.25">
      <c r="C7001" s="2"/>
      <c r="F7001" s="2"/>
    </row>
    <row r="7002" spans="3:6" x14ac:dyDescent="0.25">
      <c r="C7002" s="2"/>
      <c r="F7002" s="2"/>
    </row>
    <row r="7003" spans="3:6" x14ac:dyDescent="0.25">
      <c r="C7003" s="2"/>
      <c r="F7003" s="2"/>
    </row>
    <row r="7004" spans="3:6" x14ac:dyDescent="0.25">
      <c r="C7004" s="2"/>
      <c r="F7004" s="2"/>
    </row>
    <row r="7005" spans="3:6" x14ac:dyDescent="0.25">
      <c r="C7005" s="2"/>
      <c r="F7005" s="2"/>
    </row>
    <row r="7006" spans="3:6" x14ac:dyDescent="0.25">
      <c r="C7006" s="2"/>
      <c r="F7006" s="2"/>
    </row>
    <row r="7007" spans="3:6" x14ac:dyDescent="0.25">
      <c r="C7007" s="2"/>
      <c r="F7007" s="2"/>
    </row>
    <row r="7008" spans="3:6" x14ac:dyDescent="0.25">
      <c r="C7008" s="2"/>
      <c r="F7008" s="2"/>
    </row>
    <row r="7009" spans="3:6" x14ac:dyDescent="0.25">
      <c r="C7009" s="2"/>
      <c r="F7009" s="2"/>
    </row>
    <row r="7010" spans="3:6" x14ac:dyDescent="0.25">
      <c r="C7010" s="2"/>
      <c r="F7010" s="2"/>
    </row>
    <row r="7011" spans="3:6" x14ac:dyDescent="0.25">
      <c r="C7011" s="2"/>
      <c r="F7011" s="2"/>
    </row>
    <row r="7012" spans="3:6" x14ac:dyDescent="0.25">
      <c r="C7012" s="2"/>
      <c r="F7012" s="2"/>
    </row>
    <row r="7013" spans="3:6" x14ac:dyDescent="0.25">
      <c r="C7013" s="2"/>
      <c r="F7013" s="2"/>
    </row>
    <row r="7014" spans="3:6" x14ac:dyDescent="0.25">
      <c r="C7014" s="2"/>
      <c r="F7014" s="2"/>
    </row>
    <row r="7015" spans="3:6" x14ac:dyDescent="0.25">
      <c r="C7015" s="2"/>
      <c r="F7015" s="2"/>
    </row>
    <row r="7016" spans="3:6" x14ac:dyDescent="0.25">
      <c r="C7016" s="2"/>
      <c r="F7016" s="2"/>
    </row>
    <row r="7017" spans="3:6" x14ac:dyDescent="0.25">
      <c r="C7017" s="2"/>
      <c r="F7017" s="2"/>
    </row>
    <row r="7018" spans="3:6" x14ac:dyDescent="0.25">
      <c r="C7018" s="2"/>
      <c r="F7018" s="2"/>
    </row>
    <row r="7019" spans="3:6" x14ac:dyDescent="0.25">
      <c r="C7019" s="2"/>
      <c r="F7019" s="2"/>
    </row>
    <row r="7020" spans="3:6" x14ac:dyDescent="0.25">
      <c r="C7020" s="2"/>
      <c r="F7020" s="2"/>
    </row>
    <row r="7021" spans="3:6" x14ac:dyDescent="0.25">
      <c r="C7021" s="2"/>
      <c r="F7021" s="2"/>
    </row>
    <row r="7022" spans="3:6" x14ac:dyDescent="0.25">
      <c r="C7022" s="2"/>
      <c r="F7022" s="2"/>
    </row>
    <row r="7023" spans="3:6" x14ac:dyDescent="0.25">
      <c r="C7023" s="2"/>
      <c r="F7023" s="2"/>
    </row>
    <row r="7024" spans="3:6" x14ac:dyDescent="0.25">
      <c r="C7024" s="2"/>
      <c r="F7024" s="2"/>
    </row>
    <row r="7025" spans="3:6" x14ac:dyDescent="0.25">
      <c r="C7025" s="2"/>
      <c r="F7025" s="2"/>
    </row>
    <row r="7026" spans="3:6" x14ac:dyDescent="0.25">
      <c r="C7026" s="2"/>
      <c r="F7026" s="2"/>
    </row>
    <row r="7027" spans="3:6" x14ac:dyDescent="0.25">
      <c r="C7027" s="2"/>
      <c r="F7027" s="2"/>
    </row>
    <row r="7028" spans="3:6" x14ac:dyDescent="0.25">
      <c r="C7028" s="2"/>
      <c r="F7028" s="2"/>
    </row>
    <row r="7029" spans="3:6" x14ac:dyDescent="0.25">
      <c r="C7029" s="2"/>
      <c r="F7029" s="2"/>
    </row>
    <row r="7030" spans="3:6" x14ac:dyDescent="0.25">
      <c r="C7030" s="2"/>
      <c r="F7030" s="2"/>
    </row>
    <row r="7031" spans="3:6" x14ac:dyDescent="0.25">
      <c r="C7031" s="2"/>
      <c r="F7031" s="2"/>
    </row>
    <row r="7032" spans="3:6" x14ac:dyDescent="0.25">
      <c r="C7032" s="2"/>
      <c r="F7032" s="2"/>
    </row>
    <row r="7033" spans="3:6" x14ac:dyDescent="0.25">
      <c r="C7033" s="2"/>
      <c r="F7033" s="2"/>
    </row>
    <row r="7034" spans="3:6" x14ac:dyDescent="0.25">
      <c r="C7034" s="2"/>
      <c r="F7034" s="2"/>
    </row>
    <row r="7035" spans="3:6" x14ac:dyDescent="0.25">
      <c r="C7035" s="2"/>
      <c r="F7035" s="2"/>
    </row>
    <row r="7036" spans="3:6" x14ac:dyDescent="0.25">
      <c r="C7036" s="2"/>
      <c r="F7036" s="2"/>
    </row>
    <row r="7037" spans="3:6" x14ac:dyDescent="0.25">
      <c r="C7037" s="2"/>
      <c r="F7037" s="2"/>
    </row>
    <row r="7038" spans="3:6" x14ac:dyDescent="0.25">
      <c r="C7038" s="2"/>
      <c r="F7038" s="2"/>
    </row>
    <row r="7039" spans="3:6" x14ac:dyDescent="0.25">
      <c r="C7039" s="2"/>
      <c r="F7039" s="2"/>
    </row>
    <row r="7040" spans="3:6" x14ac:dyDescent="0.25">
      <c r="C7040" s="2"/>
      <c r="F7040" s="2"/>
    </row>
    <row r="7041" spans="3:6" x14ac:dyDescent="0.25">
      <c r="C7041" s="2"/>
      <c r="F7041" s="2"/>
    </row>
    <row r="7042" spans="3:6" x14ac:dyDescent="0.25">
      <c r="C7042" s="2"/>
      <c r="F7042" s="2"/>
    </row>
    <row r="7043" spans="3:6" x14ac:dyDescent="0.25">
      <c r="C7043" s="2"/>
      <c r="F7043" s="2"/>
    </row>
    <row r="7044" spans="3:6" x14ac:dyDescent="0.25">
      <c r="C7044" s="2"/>
      <c r="F7044" s="2"/>
    </row>
    <row r="7045" spans="3:6" x14ac:dyDescent="0.25">
      <c r="C7045" s="2"/>
      <c r="F7045" s="2"/>
    </row>
    <row r="7046" spans="3:6" x14ac:dyDescent="0.25">
      <c r="C7046" s="2"/>
      <c r="F7046" s="2"/>
    </row>
    <row r="7047" spans="3:6" x14ac:dyDescent="0.25">
      <c r="C7047" s="2"/>
      <c r="F7047" s="2"/>
    </row>
    <row r="7048" spans="3:6" x14ac:dyDescent="0.25">
      <c r="C7048" s="2"/>
      <c r="F7048" s="2"/>
    </row>
    <row r="7049" spans="3:6" x14ac:dyDescent="0.25">
      <c r="C7049" s="2"/>
      <c r="F7049" s="2"/>
    </row>
    <row r="7050" spans="3:6" x14ac:dyDescent="0.25">
      <c r="C7050" s="2"/>
      <c r="F7050" s="2"/>
    </row>
    <row r="7051" spans="3:6" x14ac:dyDescent="0.25">
      <c r="C7051" s="2"/>
      <c r="F7051" s="2"/>
    </row>
    <row r="7052" spans="3:6" x14ac:dyDescent="0.25">
      <c r="C7052" s="2"/>
      <c r="F7052" s="2"/>
    </row>
    <row r="7053" spans="3:6" x14ac:dyDescent="0.25">
      <c r="C7053" s="2"/>
      <c r="F7053" s="2"/>
    </row>
    <row r="7054" spans="3:6" x14ac:dyDescent="0.25">
      <c r="C7054" s="2"/>
      <c r="F7054" s="2"/>
    </row>
    <row r="7055" spans="3:6" x14ac:dyDescent="0.25">
      <c r="C7055" s="2"/>
      <c r="F7055" s="2"/>
    </row>
    <row r="7056" spans="3:6" x14ac:dyDescent="0.25">
      <c r="C7056" s="2"/>
      <c r="F7056" s="2"/>
    </row>
    <row r="7057" spans="3:6" x14ac:dyDescent="0.25">
      <c r="C7057" s="2"/>
      <c r="F7057" s="2"/>
    </row>
    <row r="7058" spans="3:6" x14ac:dyDescent="0.25">
      <c r="C7058" s="2"/>
      <c r="F7058" s="2"/>
    </row>
    <row r="7059" spans="3:6" x14ac:dyDescent="0.25">
      <c r="C7059" s="2"/>
      <c r="F7059" s="2"/>
    </row>
    <row r="7060" spans="3:6" x14ac:dyDescent="0.25">
      <c r="C7060" s="2"/>
      <c r="F7060" s="2"/>
    </row>
    <row r="7061" spans="3:6" x14ac:dyDescent="0.25">
      <c r="C7061" s="2"/>
      <c r="F7061" s="2"/>
    </row>
    <row r="7062" spans="3:6" x14ac:dyDescent="0.25">
      <c r="C7062" s="2"/>
      <c r="F7062" s="2"/>
    </row>
    <row r="7063" spans="3:6" x14ac:dyDescent="0.25">
      <c r="C7063" s="2"/>
      <c r="F7063" s="2"/>
    </row>
    <row r="7064" spans="3:6" x14ac:dyDescent="0.25">
      <c r="C7064" s="2"/>
      <c r="F7064" s="2"/>
    </row>
    <row r="7065" spans="3:6" x14ac:dyDescent="0.25">
      <c r="C7065" s="2"/>
      <c r="F7065" s="2"/>
    </row>
    <row r="7066" spans="3:6" x14ac:dyDescent="0.25">
      <c r="C7066" s="2"/>
      <c r="F7066" s="2"/>
    </row>
    <row r="7067" spans="3:6" x14ac:dyDescent="0.25">
      <c r="C7067" s="2"/>
      <c r="F7067" s="2"/>
    </row>
    <row r="7068" spans="3:6" x14ac:dyDescent="0.25">
      <c r="C7068" s="2"/>
      <c r="F7068" s="2"/>
    </row>
    <row r="7069" spans="3:6" x14ac:dyDescent="0.25">
      <c r="C7069" s="2"/>
      <c r="F7069" s="2"/>
    </row>
    <row r="7070" spans="3:6" x14ac:dyDescent="0.25">
      <c r="C7070" s="2"/>
      <c r="F7070" s="2"/>
    </row>
    <row r="7071" spans="3:6" x14ac:dyDescent="0.25">
      <c r="C7071" s="2"/>
      <c r="F7071" s="2"/>
    </row>
    <row r="7072" spans="3:6" x14ac:dyDescent="0.25">
      <c r="C7072" s="2"/>
      <c r="F7072" s="2"/>
    </row>
    <row r="7073" spans="3:6" x14ac:dyDescent="0.25">
      <c r="C7073" s="2"/>
      <c r="F7073" s="2"/>
    </row>
    <row r="7074" spans="3:6" x14ac:dyDescent="0.25">
      <c r="C7074" s="2"/>
      <c r="F7074" s="2"/>
    </row>
    <row r="7075" spans="3:6" x14ac:dyDescent="0.25">
      <c r="C7075" s="2"/>
      <c r="F7075" s="2"/>
    </row>
    <row r="7076" spans="3:6" x14ac:dyDescent="0.25">
      <c r="C7076" s="2"/>
      <c r="F7076" s="2"/>
    </row>
    <row r="7077" spans="3:6" x14ac:dyDescent="0.25">
      <c r="C7077" s="2"/>
      <c r="F7077" s="2"/>
    </row>
    <row r="7078" spans="3:6" x14ac:dyDescent="0.25">
      <c r="C7078" s="2"/>
      <c r="F7078" s="2"/>
    </row>
    <row r="7079" spans="3:6" x14ac:dyDescent="0.25">
      <c r="C7079" s="2"/>
      <c r="F7079" s="2"/>
    </row>
    <row r="7080" spans="3:6" x14ac:dyDescent="0.25">
      <c r="C7080" s="2"/>
      <c r="F7080" s="2"/>
    </row>
    <row r="7081" spans="3:6" x14ac:dyDescent="0.25">
      <c r="C7081" s="2"/>
      <c r="F7081" s="2"/>
    </row>
    <row r="7082" spans="3:6" x14ac:dyDescent="0.25">
      <c r="C7082" s="2"/>
      <c r="F7082" s="2"/>
    </row>
    <row r="7083" spans="3:6" x14ac:dyDescent="0.25">
      <c r="C7083" s="2"/>
      <c r="F7083" s="2"/>
    </row>
    <row r="7084" spans="3:6" x14ac:dyDescent="0.25">
      <c r="C7084" s="2"/>
      <c r="F7084" s="2"/>
    </row>
    <row r="7085" spans="3:6" x14ac:dyDescent="0.25">
      <c r="C7085" s="2"/>
      <c r="F7085" s="2"/>
    </row>
    <row r="7086" spans="3:6" x14ac:dyDescent="0.25">
      <c r="C7086" s="2"/>
      <c r="F7086" s="2"/>
    </row>
    <row r="7087" spans="3:6" x14ac:dyDescent="0.25">
      <c r="C7087" s="2"/>
      <c r="F7087" s="2"/>
    </row>
    <row r="7088" spans="3:6" x14ac:dyDescent="0.25">
      <c r="C7088" s="2"/>
      <c r="F7088" s="2"/>
    </row>
    <row r="7089" spans="3:6" x14ac:dyDescent="0.25">
      <c r="C7089" s="2"/>
      <c r="F7089" s="2"/>
    </row>
    <row r="7090" spans="3:6" x14ac:dyDescent="0.25">
      <c r="C7090" s="2"/>
      <c r="F7090" s="2"/>
    </row>
    <row r="7091" spans="3:6" x14ac:dyDescent="0.25">
      <c r="C7091" s="2"/>
      <c r="F7091" s="2"/>
    </row>
    <row r="7092" spans="3:6" x14ac:dyDescent="0.25">
      <c r="C7092" s="2"/>
      <c r="F7092" s="2"/>
    </row>
    <row r="7093" spans="3:6" x14ac:dyDescent="0.25">
      <c r="C7093" s="2"/>
      <c r="F7093" s="2"/>
    </row>
    <row r="7094" spans="3:6" x14ac:dyDescent="0.25">
      <c r="C7094" s="2"/>
      <c r="F7094" s="2"/>
    </row>
    <row r="7095" spans="3:6" x14ac:dyDescent="0.25">
      <c r="C7095" s="2"/>
      <c r="F7095" s="2"/>
    </row>
    <row r="7096" spans="3:6" x14ac:dyDescent="0.25">
      <c r="C7096" s="2"/>
      <c r="F7096" s="2"/>
    </row>
    <row r="7097" spans="3:6" x14ac:dyDescent="0.25">
      <c r="C7097" s="2"/>
      <c r="F7097" s="2"/>
    </row>
    <row r="7098" spans="3:6" x14ac:dyDescent="0.25">
      <c r="C7098" s="2"/>
      <c r="F7098" s="2"/>
    </row>
    <row r="7099" spans="3:6" x14ac:dyDescent="0.25">
      <c r="C7099" s="2"/>
      <c r="F7099" s="2"/>
    </row>
    <row r="7100" spans="3:6" x14ac:dyDescent="0.25">
      <c r="C7100" s="2"/>
      <c r="F7100" s="2"/>
    </row>
    <row r="7101" spans="3:6" x14ac:dyDescent="0.25">
      <c r="C7101" s="2"/>
      <c r="F7101" s="2"/>
    </row>
    <row r="7102" spans="3:6" x14ac:dyDescent="0.25">
      <c r="C7102" s="2"/>
      <c r="F7102" s="2"/>
    </row>
    <row r="7103" spans="3:6" x14ac:dyDescent="0.25">
      <c r="C7103" s="2"/>
      <c r="F7103" s="2"/>
    </row>
    <row r="7104" spans="3:6" x14ac:dyDescent="0.25">
      <c r="C7104" s="2"/>
      <c r="F7104" s="2"/>
    </row>
    <row r="7105" spans="3:6" x14ac:dyDescent="0.25">
      <c r="C7105" s="2"/>
      <c r="F7105" s="2"/>
    </row>
    <row r="7106" spans="3:6" x14ac:dyDescent="0.25">
      <c r="C7106" s="2"/>
      <c r="F7106" s="2"/>
    </row>
    <row r="7107" spans="3:6" x14ac:dyDescent="0.25">
      <c r="C7107" s="2"/>
      <c r="F7107" s="2"/>
    </row>
    <row r="7108" spans="3:6" x14ac:dyDescent="0.25">
      <c r="C7108" s="2"/>
      <c r="F7108" s="2"/>
    </row>
    <row r="7109" spans="3:6" x14ac:dyDescent="0.25">
      <c r="C7109" s="2"/>
      <c r="F7109" s="2"/>
    </row>
    <row r="7110" spans="3:6" x14ac:dyDescent="0.25">
      <c r="C7110" s="2"/>
      <c r="F7110" s="2"/>
    </row>
    <row r="7111" spans="3:6" x14ac:dyDescent="0.25">
      <c r="C7111" s="2"/>
      <c r="F7111" s="2"/>
    </row>
    <row r="7112" spans="3:6" x14ac:dyDescent="0.25">
      <c r="C7112" s="2"/>
      <c r="F7112" s="2"/>
    </row>
    <row r="7113" spans="3:6" x14ac:dyDescent="0.25">
      <c r="C7113" s="2"/>
      <c r="F7113" s="2"/>
    </row>
    <row r="7114" spans="3:6" x14ac:dyDescent="0.25">
      <c r="C7114" s="2"/>
      <c r="F7114" s="2"/>
    </row>
    <row r="7115" spans="3:6" x14ac:dyDescent="0.25">
      <c r="C7115" s="2"/>
      <c r="F7115" s="2"/>
    </row>
    <row r="7116" spans="3:6" x14ac:dyDescent="0.25">
      <c r="C7116" s="2"/>
      <c r="F7116" s="2"/>
    </row>
    <row r="7117" spans="3:6" x14ac:dyDescent="0.25">
      <c r="C7117" s="2"/>
      <c r="F7117" s="2"/>
    </row>
    <row r="7118" spans="3:6" x14ac:dyDescent="0.25">
      <c r="C7118" s="2"/>
      <c r="F7118" s="2"/>
    </row>
    <row r="7119" spans="3:6" x14ac:dyDescent="0.25">
      <c r="C7119" s="2"/>
      <c r="F7119" s="2"/>
    </row>
    <row r="7120" spans="3:6" x14ac:dyDescent="0.25">
      <c r="C7120" s="2"/>
      <c r="F7120" s="2"/>
    </row>
    <row r="7121" spans="3:6" x14ac:dyDescent="0.25">
      <c r="C7121" s="2"/>
      <c r="F7121" s="2"/>
    </row>
    <row r="7122" spans="3:6" x14ac:dyDescent="0.25">
      <c r="C7122" s="2"/>
      <c r="F7122" s="2"/>
    </row>
    <row r="7123" spans="3:6" x14ac:dyDescent="0.25">
      <c r="C7123" s="2"/>
      <c r="F7123" s="2"/>
    </row>
    <row r="7124" spans="3:6" x14ac:dyDescent="0.25">
      <c r="C7124" s="2"/>
      <c r="F7124" s="2"/>
    </row>
    <row r="7125" spans="3:6" x14ac:dyDescent="0.25">
      <c r="C7125" s="2"/>
      <c r="F7125" s="2"/>
    </row>
    <row r="7126" spans="3:6" x14ac:dyDescent="0.25">
      <c r="C7126" s="2"/>
      <c r="F7126" s="2"/>
    </row>
    <row r="7127" spans="3:6" x14ac:dyDescent="0.25">
      <c r="C7127" s="2"/>
      <c r="F7127" s="2"/>
    </row>
    <row r="7128" spans="3:6" x14ac:dyDescent="0.25">
      <c r="C7128" s="2"/>
      <c r="F7128" s="2"/>
    </row>
    <row r="7129" spans="3:6" x14ac:dyDescent="0.25">
      <c r="C7129" s="2"/>
      <c r="F7129" s="2"/>
    </row>
    <row r="7130" spans="3:6" x14ac:dyDescent="0.25">
      <c r="C7130" s="2"/>
      <c r="F7130" s="2"/>
    </row>
    <row r="7131" spans="3:6" x14ac:dyDescent="0.25">
      <c r="C7131" s="2"/>
      <c r="F7131" s="2"/>
    </row>
    <row r="7132" spans="3:6" x14ac:dyDescent="0.25">
      <c r="C7132" s="2"/>
      <c r="F7132" s="2"/>
    </row>
    <row r="7133" spans="3:6" x14ac:dyDescent="0.25">
      <c r="C7133" s="2"/>
      <c r="F7133" s="2"/>
    </row>
    <row r="7134" spans="3:6" x14ac:dyDescent="0.25">
      <c r="C7134" s="2"/>
      <c r="F7134" s="2"/>
    </row>
    <row r="7135" spans="3:6" x14ac:dyDescent="0.25">
      <c r="C7135" s="2"/>
      <c r="F7135" s="2"/>
    </row>
    <row r="7136" spans="3:6" x14ac:dyDescent="0.25">
      <c r="C7136" s="2"/>
      <c r="F7136" s="2"/>
    </row>
    <row r="7137" spans="3:6" x14ac:dyDescent="0.25">
      <c r="C7137" s="2"/>
      <c r="F7137" s="2"/>
    </row>
    <row r="7138" spans="3:6" x14ac:dyDescent="0.25">
      <c r="C7138" s="2"/>
      <c r="F7138" s="2"/>
    </row>
    <row r="7139" spans="3:6" x14ac:dyDescent="0.25">
      <c r="C7139" s="2"/>
      <c r="F7139" s="2"/>
    </row>
    <row r="7140" spans="3:6" x14ac:dyDescent="0.25">
      <c r="C7140" s="2"/>
      <c r="F7140" s="2"/>
    </row>
    <row r="7141" spans="3:6" x14ac:dyDescent="0.25">
      <c r="C7141" s="2"/>
      <c r="F7141" s="2"/>
    </row>
    <row r="7142" spans="3:6" x14ac:dyDescent="0.25">
      <c r="C7142" s="2"/>
      <c r="F7142" s="2"/>
    </row>
    <row r="7143" spans="3:6" x14ac:dyDescent="0.25">
      <c r="C7143" s="2"/>
      <c r="F7143" s="2"/>
    </row>
    <row r="7144" spans="3:6" x14ac:dyDescent="0.25">
      <c r="C7144" s="2"/>
      <c r="F7144" s="2"/>
    </row>
    <row r="7145" spans="3:6" x14ac:dyDescent="0.25">
      <c r="C7145" s="2"/>
      <c r="F7145" s="2"/>
    </row>
    <row r="7146" spans="3:6" x14ac:dyDescent="0.25">
      <c r="C7146" s="2"/>
      <c r="F7146" s="2"/>
    </row>
    <row r="7147" spans="3:6" x14ac:dyDescent="0.25">
      <c r="C7147" s="2"/>
      <c r="F7147" s="2"/>
    </row>
    <row r="7148" spans="3:6" x14ac:dyDescent="0.25">
      <c r="C7148" s="2"/>
      <c r="F7148" s="2"/>
    </row>
    <row r="7149" spans="3:6" x14ac:dyDescent="0.25">
      <c r="C7149" s="2"/>
      <c r="F7149" s="2"/>
    </row>
    <row r="7150" spans="3:6" x14ac:dyDescent="0.25">
      <c r="C7150" s="2"/>
      <c r="F7150" s="2"/>
    </row>
    <row r="7151" spans="3:6" x14ac:dyDescent="0.25">
      <c r="C7151" s="2"/>
      <c r="F7151" s="2"/>
    </row>
    <row r="7152" spans="3:6" x14ac:dyDescent="0.25">
      <c r="C7152" s="2"/>
      <c r="F7152" s="2"/>
    </row>
    <row r="7153" spans="3:6" x14ac:dyDescent="0.25">
      <c r="C7153" s="2"/>
      <c r="F7153" s="2"/>
    </row>
    <row r="7154" spans="3:6" x14ac:dyDescent="0.25">
      <c r="C7154" s="2"/>
      <c r="F7154" s="2"/>
    </row>
    <row r="7155" spans="3:6" x14ac:dyDescent="0.25">
      <c r="C7155" s="2"/>
      <c r="F7155" s="2"/>
    </row>
    <row r="7156" spans="3:6" x14ac:dyDescent="0.25">
      <c r="C7156" s="2"/>
      <c r="F7156" s="2"/>
    </row>
    <row r="7157" spans="3:6" x14ac:dyDescent="0.25">
      <c r="C7157" s="2"/>
      <c r="F7157" s="2"/>
    </row>
    <row r="7158" spans="3:6" x14ac:dyDescent="0.25">
      <c r="C7158" s="2"/>
      <c r="F7158" s="2"/>
    </row>
    <row r="7159" spans="3:6" x14ac:dyDescent="0.25">
      <c r="C7159" s="2"/>
      <c r="F7159" s="2"/>
    </row>
    <row r="7160" spans="3:6" x14ac:dyDescent="0.25">
      <c r="C7160" s="2"/>
      <c r="F7160" s="2"/>
    </row>
    <row r="7161" spans="3:6" x14ac:dyDescent="0.25">
      <c r="C7161" s="2"/>
      <c r="F7161" s="2"/>
    </row>
    <row r="7162" spans="3:6" x14ac:dyDescent="0.25">
      <c r="C7162" s="2"/>
      <c r="F7162" s="2"/>
    </row>
    <row r="7163" spans="3:6" x14ac:dyDescent="0.25">
      <c r="C7163" s="2"/>
      <c r="F7163" s="2"/>
    </row>
    <row r="7164" spans="3:6" x14ac:dyDescent="0.25">
      <c r="C7164" s="2"/>
      <c r="F7164" s="2"/>
    </row>
    <row r="7165" spans="3:6" x14ac:dyDescent="0.25">
      <c r="C7165" s="2"/>
      <c r="F7165" s="2"/>
    </row>
    <row r="7166" spans="3:6" x14ac:dyDescent="0.25">
      <c r="C7166" s="2"/>
      <c r="F7166" s="2"/>
    </row>
    <row r="7167" spans="3:6" x14ac:dyDescent="0.25">
      <c r="C7167" s="2"/>
      <c r="F7167" s="2"/>
    </row>
    <row r="7168" spans="3:6" x14ac:dyDescent="0.25">
      <c r="C7168" s="2"/>
      <c r="F7168" s="2"/>
    </row>
    <row r="7169" spans="3:6" x14ac:dyDescent="0.25">
      <c r="C7169" s="2"/>
      <c r="F7169" s="2"/>
    </row>
    <row r="7170" spans="3:6" x14ac:dyDescent="0.25">
      <c r="C7170" s="2"/>
      <c r="F7170" s="2"/>
    </row>
    <row r="7171" spans="3:6" x14ac:dyDescent="0.25">
      <c r="C7171" s="2"/>
      <c r="F7171" s="2"/>
    </row>
    <row r="7172" spans="3:6" x14ac:dyDescent="0.25">
      <c r="C7172" s="2"/>
      <c r="F7172" s="2"/>
    </row>
    <row r="7173" spans="3:6" x14ac:dyDescent="0.25">
      <c r="C7173" s="2"/>
      <c r="F7173" s="2"/>
    </row>
    <row r="7174" spans="3:6" x14ac:dyDescent="0.25">
      <c r="C7174" s="2"/>
      <c r="F7174" s="2"/>
    </row>
    <row r="7175" spans="3:6" x14ac:dyDescent="0.25">
      <c r="C7175" s="2"/>
      <c r="F7175" s="2"/>
    </row>
    <row r="7176" spans="3:6" x14ac:dyDescent="0.25">
      <c r="C7176" s="2"/>
      <c r="F7176" s="2"/>
    </row>
    <row r="7177" spans="3:6" x14ac:dyDescent="0.25">
      <c r="C7177" s="2"/>
      <c r="F7177" s="2"/>
    </row>
    <row r="7178" spans="3:6" x14ac:dyDescent="0.25">
      <c r="C7178" s="2"/>
      <c r="F7178" s="2"/>
    </row>
    <row r="7179" spans="3:6" x14ac:dyDescent="0.25">
      <c r="C7179" s="2"/>
      <c r="F7179" s="2"/>
    </row>
    <row r="7180" spans="3:6" x14ac:dyDescent="0.25">
      <c r="C7180" s="2"/>
      <c r="F7180" s="2"/>
    </row>
    <row r="7181" spans="3:6" x14ac:dyDescent="0.25">
      <c r="C7181" s="2"/>
      <c r="F7181" s="2"/>
    </row>
    <row r="7182" spans="3:6" x14ac:dyDescent="0.25">
      <c r="C7182" s="2"/>
      <c r="F7182" s="2"/>
    </row>
    <row r="7183" spans="3:6" x14ac:dyDescent="0.25">
      <c r="C7183" s="2"/>
      <c r="F7183" s="2"/>
    </row>
    <row r="7184" spans="3:6" x14ac:dyDescent="0.25">
      <c r="C7184" s="2"/>
      <c r="F7184" s="2"/>
    </row>
    <row r="7185" spans="3:6" x14ac:dyDescent="0.25">
      <c r="C7185" s="2"/>
      <c r="F7185" s="2"/>
    </row>
    <row r="7186" spans="3:6" x14ac:dyDescent="0.25">
      <c r="C7186" s="2"/>
      <c r="F7186" s="2"/>
    </row>
    <row r="7187" spans="3:6" x14ac:dyDescent="0.25">
      <c r="C7187" s="2"/>
      <c r="F7187" s="2"/>
    </row>
    <row r="7188" spans="3:6" x14ac:dyDescent="0.25">
      <c r="C7188" s="2"/>
      <c r="F7188" s="2"/>
    </row>
    <row r="7189" spans="3:6" x14ac:dyDescent="0.25">
      <c r="C7189" s="2"/>
      <c r="F7189" s="2"/>
    </row>
    <row r="7190" spans="3:6" x14ac:dyDescent="0.25">
      <c r="C7190" s="2"/>
      <c r="F7190" s="2"/>
    </row>
    <row r="7191" spans="3:6" x14ac:dyDescent="0.25">
      <c r="C7191" s="2"/>
      <c r="F7191" s="2"/>
    </row>
    <row r="7192" spans="3:6" x14ac:dyDescent="0.25">
      <c r="C7192" s="2"/>
      <c r="F7192" s="2"/>
    </row>
    <row r="7193" spans="3:6" x14ac:dyDescent="0.25">
      <c r="C7193" s="2"/>
      <c r="F7193" s="2"/>
    </row>
    <row r="7194" spans="3:6" x14ac:dyDescent="0.25">
      <c r="C7194" s="2"/>
      <c r="F7194" s="2"/>
    </row>
    <row r="7195" spans="3:6" x14ac:dyDescent="0.25">
      <c r="C7195" s="2"/>
      <c r="F7195" s="2"/>
    </row>
    <row r="7196" spans="3:6" x14ac:dyDescent="0.25">
      <c r="C7196" s="2"/>
      <c r="F7196" s="2"/>
    </row>
    <row r="7197" spans="3:6" x14ac:dyDescent="0.25">
      <c r="C7197" s="2"/>
      <c r="F7197" s="2"/>
    </row>
    <row r="7198" spans="3:6" x14ac:dyDescent="0.25">
      <c r="C7198" s="2"/>
      <c r="F7198" s="2"/>
    </row>
    <row r="7199" spans="3:6" x14ac:dyDescent="0.25">
      <c r="C7199" s="2"/>
      <c r="F7199" s="2"/>
    </row>
    <row r="7200" spans="3:6" x14ac:dyDescent="0.25">
      <c r="C7200" s="2"/>
      <c r="F7200" s="2"/>
    </row>
    <row r="7201" spans="3:6" x14ac:dyDescent="0.25">
      <c r="C7201" s="2"/>
      <c r="F7201" s="2"/>
    </row>
    <row r="7202" spans="3:6" x14ac:dyDescent="0.25">
      <c r="C7202" s="2"/>
      <c r="F7202" s="2"/>
    </row>
    <row r="7203" spans="3:6" x14ac:dyDescent="0.25">
      <c r="C7203" s="2"/>
      <c r="F7203" s="2"/>
    </row>
    <row r="7204" spans="3:6" x14ac:dyDescent="0.25">
      <c r="C7204" s="2"/>
      <c r="F7204" s="2"/>
    </row>
    <row r="7205" spans="3:6" x14ac:dyDescent="0.25">
      <c r="C7205" s="2"/>
      <c r="F7205" s="2"/>
    </row>
    <row r="7206" spans="3:6" x14ac:dyDescent="0.25">
      <c r="C7206" s="2"/>
      <c r="F7206" s="2"/>
    </row>
    <row r="7207" spans="3:6" x14ac:dyDescent="0.25">
      <c r="C7207" s="2"/>
      <c r="F7207" s="2"/>
    </row>
    <row r="7208" spans="3:6" x14ac:dyDescent="0.25">
      <c r="C7208" s="2"/>
      <c r="F7208" s="2"/>
    </row>
    <row r="7209" spans="3:6" x14ac:dyDescent="0.25">
      <c r="C7209" s="2"/>
      <c r="F7209" s="2"/>
    </row>
    <row r="7210" spans="3:6" x14ac:dyDescent="0.25">
      <c r="C7210" s="2"/>
      <c r="F7210" s="2"/>
    </row>
    <row r="7211" spans="3:6" x14ac:dyDescent="0.25">
      <c r="C7211" s="2"/>
      <c r="F7211" s="2"/>
    </row>
    <row r="7212" spans="3:6" x14ac:dyDescent="0.25">
      <c r="C7212" s="2"/>
      <c r="F7212" s="2"/>
    </row>
    <row r="7213" spans="3:6" x14ac:dyDescent="0.25">
      <c r="C7213" s="2"/>
      <c r="F7213" s="2"/>
    </row>
    <row r="7214" spans="3:6" x14ac:dyDescent="0.25">
      <c r="C7214" s="2"/>
      <c r="F7214" s="2"/>
    </row>
    <row r="7215" spans="3:6" x14ac:dyDescent="0.25">
      <c r="C7215" s="2"/>
      <c r="F7215" s="2"/>
    </row>
    <row r="7216" spans="3:6" x14ac:dyDescent="0.25">
      <c r="C7216" s="2"/>
      <c r="F7216" s="2"/>
    </row>
    <row r="7217" spans="3:6" x14ac:dyDescent="0.25">
      <c r="C7217" s="2"/>
      <c r="F7217" s="2"/>
    </row>
    <row r="7218" spans="3:6" x14ac:dyDescent="0.25">
      <c r="C7218" s="2"/>
      <c r="F7218" s="2"/>
    </row>
    <row r="7219" spans="3:6" x14ac:dyDescent="0.25">
      <c r="C7219" s="2"/>
      <c r="F7219" s="2"/>
    </row>
    <row r="7220" spans="3:6" x14ac:dyDescent="0.25">
      <c r="C7220" s="2"/>
      <c r="F7220" s="2"/>
    </row>
    <row r="7221" spans="3:6" x14ac:dyDescent="0.25">
      <c r="C7221" s="2"/>
      <c r="F7221" s="2"/>
    </row>
    <row r="7222" spans="3:6" x14ac:dyDescent="0.25">
      <c r="C7222" s="2"/>
      <c r="F7222" s="2"/>
    </row>
    <row r="7223" spans="3:6" x14ac:dyDescent="0.25">
      <c r="C7223" s="2"/>
      <c r="F7223" s="2"/>
    </row>
    <row r="7224" spans="3:6" x14ac:dyDescent="0.25">
      <c r="C7224" s="2"/>
      <c r="F7224" s="2"/>
    </row>
    <row r="7225" spans="3:6" x14ac:dyDescent="0.25">
      <c r="C7225" s="2"/>
      <c r="F7225" s="2"/>
    </row>
    <row r="7226" spans="3:6" x14ac:dyDescent="0.25">
      <c r="C7226" s="2"/>
      <c r="F7226" s="2"/>
    </row>
    <row r="7227" spans="3:6" x14ac:dyDescent="0.25">
      <c r="C7227" s="2"/>
      <c r="F7227" s="2"/>
    </row>
    <row r="7228" spans="3:6" x14ac:dyDescent="0.25">
      <c r="C7228" s="2"/>
      <c r="F7228" s="2"/>
    </row>
    <row r="7229" spans="3:6" x14ac:dyDescent="0.25">
      <c r="C7229" s="2"/>
      <c r="F7229" s="2"/>
    </row>
    <row r="7230" spans="3:6" x14ac:dyDescent="0.25">
      <c r="C7230" s="2"/>
      <c r="F7230" s="2"/>
    </row>
    <row r="7231" spans="3:6" x14ac:dyDescent="0.25">
      <c r="C7231" s="2"/>
      <c r="F7231" s="2"/>
    </row>
    <row r="7232" spans="3:6" x14ac:dyDescent="0.25">
      <c r="C7232" s="2"/>
      <c r="F7232" s="2"/>
    </row>
    <row r="7233" spans="3:6" x14ac:dyDescent="0.25">
      <c r="C7233" s="2"/>
      <c r="F7233" s="2"/>
    </row>
    <row r="7234" spans="3:6" x14ac:dyDescent="0.25">
      <c r="C7234" s="2"/>
      <c r="F7234" s="2"/>
    </row>
    <row r="7235" spans="3:6" x14ac:dyDescent="0.25">
      <c r="C7235" s="2"/>
      <c r="F7235" s="2"/>
    </row>
    <row r="7236" spans="3:6" x14ac:dyDescent="0.25">
      <c r="C7236" s="2"/>
      <c r="F7236" s="2"/>
    </row>
    <row r="7237" spans="3:6" x14ac:dyDescent="0.25">
      <c r="C7237" s="2"/>
      <c r="F7237" s="2"/>
    </row>
    <row r="7238" spans="3:6" x14ac:dyDescent="0.25">
      <c r="C7238" s="2"/>
      <c r="F7238" s="2"/>
    </row>
    <row r="7239" spans="3:6" x14ac:dyDescent="0.25">
      <c r="C7239" s="2"/>
      <c r="F7239" s="2"/>
    </row>
    <row r="7240" spans="3:6" x14ac:dyDescent="0.25">
      <c r="C7240" s="2"/>
      <c r="F7240" s="2"/>
    </row>
    <row r="7241" spans="3:6" x14ac:dyDescent="0.25">
      <c r="C7241" s="2"/>
      <c r="F7241" s="2"/>
    </row>
    <row r="7242" spans="3:6" x14ac:dyDescent="0.25">
      <c r="C7242" s="2"/>
      <c r="F7242" s="2"/>
    </row>
    <row r="7243" spans="3:6" x14ac:dyDescent="0.25">
      <c r="C7243" s="2"/>
      <c r="F7243" s="2"/>
    </row>
    <row r="7244" spans="3:6" x14ac:dyDescent="0.25">
      <c r="C7244" s="2"/>
      <c r="F7244" s="2"/>
    </row>
    <row r="7245" spans="3:6" x14ac:dyDescent="0.25">
      <c r="C7245" s="2"/>
      <c r="F7245" s="2"/>
    </row>
    <row r="7246" spans="3:6" x14ac:dyDescent="0.25">
      <c r="C7246" s="2"/>
      <c r="F7246" s="2"/>
    </row>
    <row r="7247" spans="3:6" x14ac:dyDescent="0.25">
      <c r="C7247" s="2"/>
      <c r="F7247" s="2"/>
    </row>
    <row r="7248" spans="3:6" x14ac:dyDescent="0.25">
      <c r="C7248" s="2"/>
      <c r="F7248" s="2"/>
    </row>
    <row r="7249" spans="3:6" x14ac:dyDescent="0.25">
      <c r="C7249" s="2"/>
      <c r="F7249" s="2"/>
    </row>
    <row r="7250" spans="3:6" x14ac:dyDescent="0.25">
      <c r="C7250" s="2"/>
      <c r="F7250" s="2"/>
    </row>
    <row r="7251" spans="3:6" x14ac:dyDescent="0.25">
      <c r="C7251" s="2"/>
      <c r="F7251" s="2"/>
    </row>
    <row r="7252" spans="3:6" x14ac:dyDescent="0.25">
      <c r="C7252" s="2"/>
      <c r="F7252" s="2"/>
    </row>
    <row r="7253" spans="3:6" x14ac:dyDescent="0.25">
      <c r="C7253" s="2"/>
      <c r="F7253" s="2"/>
    </row>
    <row r="7254" spans="3:6" x14ac:dyDescent="0.25">
      <c r="C7254" s="2"/>
      <c r="F7254" s="2"/>
    </row>
    <row r="7255" spans="3:6" x14ac:dyDescent="0.25">
      <c r="C7255" s="2"/>
      <c r="F7255" s="2"/>
    </row>
    <row r="7256" spans="3:6" x14ac:dyDescent="0.25">
      <c r="C7256" s="2"/>
      <c r="F7256" s="2"/>
    </row>
    <row r="7257" spans="3:6" x14ac:dyDescent="0.25">
      <c r="C7257" s="2"/>
      <c r="F7257" s="2"/>
    </row>
    <row r="7258" spans="3:6" x14ac:dyDescent="0.25">
      <c r="C7258" s="2"/>
      <c r="F7258" s="2"/>
    </row>
    <row r="7259" spans="3:6" x14ac:dyDescent="0.25">
      <c r="C7259" s="2"/>
      <c r="F7259" s="2"/>
    </row>
    <row r="7260" spans="3:6" x14ac:dyDescent="0.25">
      <c r="C7260" s="2"/>
      <c r="F7260" s="2"/>
    </row>
    <row r="7261" spans="3:6" x14ac:dyDescent="0.25">
      <c r="C7261" s="2"/>
      <c r="F7261" s="2"/>
    </row>
    <row r="7262" spans="3:6" x14ac:dyDescent="0.25">
      <c r="C7262" s="2"/>
      <c r="F7262" s="2"/>
    </row>
    <row r="7263" spans="3:6" x14ac:dyDescent="0.25">
      <c r="C7263" s="2"/>
      <c r="F7263" s="2"/>
    </row>
    <row r="7264" spans="3:6" x14ac:dyDescent="0.25">
      <c r="C7264" s="2"/>
      <c r="F7264" s="2"/>
    </row>
    <row r="7265" spans="3:6" x14ac:dyDescent="0.25">
      <c r="C7265" s="2"/>
      <c r="F7265" s="2"/>
    </row>
    <row r="7266" spans="3:6" x14ac:dyDescent="0.25">
      <c r="C7266" s="2"/>
      <c r="F7266" s="2"/>
    </row>
    <row r="7267" spans="3:6" x14ac:dyDescent="0.25">
      <c r="C7267" s="2"/>
      <c r="F7267" s="2"/>
    </row>
    <row r="7268" spans="3:6" x14ac:dyDescent="0.25">
      <c r="C7268" s="2"/>
      <c r="F7268" s="2"/>
    </row>
    <row r="7269" spans="3:6" x14ac:dyDescent="0.25">
      <c r="C7269" s="2"/>
      <c r="F7269" s="2"/>
    </row>
    <row r="7270" spans="3:6" x14ac:dyDescent="0.25">
      <c r="C7270" s="2"/>
      <c r="F7270" s="2"/>
    </row>
    <row r="7271" spans="3:6" x14ac:dyDescent="0.25">
      <c r="C7271" s="2"/>
      <c r="F7271" s="2"/>
    </row>
    <row r="7272" spans="3:6" x14ac:dyDescent="0.25">
      <c r="C7272" s="2"/>
      <c r="F7272" s="2"/>
    </row>
    <row r="7273" spans="3:6" x14ac:dyDescent="0.25">
      <c r="C7273" s="2"/>
      <c r="F7273" s="2"/>
    </row>
    <row r="7274" spans="3:6" x14ac:dyDescent="0.25">
      <c r="C7274" s="2"/>
      <c r="F7274" s="2"/>
    </row>
    <row r="7275" spans="3:6" x14ac:dyDescent="0.25">
      <c r="C7275" s="2"/>
      <c r="F7275" s="2"/>
    </row>
    <row r="7276" spans="3:6" x14ac:dyDescent="0.25">
      <c r="C7276" s="2"/>
      <c r="F7276" s="2"/>
    </row>
    <row r="7277" spans="3:6" x14ac:dyDescent="0.25">
      <c r="C7277" s="2"/>
      <c r="F7277" s="2"/>
    </row>
    <row r="7278" spans="3:6" x14ac:dyDescent="0.25">
      <c r="C7278" s="2"/>
      <c r="F7278" s="2"/>
    </row>
    <row r="7279" spans="3:6" x14ac:dyDescent="0.25">
      <c r="C7279" s="2"/>
      <c r="F7279" s="2"/>
    </row>
    <row r="7280" spans="3:6" x14ac:dyDescent="0.25">
      <c r="C7280" s="2"/>
      <c r="F7280" s="2"/>
    </row>
    <row r="7281" spans="3:6" x14ac:dyDescent="0.25">
      <c r="C7281" s="2"/>
      <c r="F7281" s="2"/>
    </row>
    <row r="7282" spans="3:6" x14ac:dyDescent="0.25">
      <c r="C7282" s="2"/>
      <c r="F7282" s="2"/>
    </row>
    <row r="7283" spans="3:6" x14ac:dyDescent="0.25">
      <c r="C7283" s="2"/>
      <c r="F7283" s="2"/>
    </row>
    <row r="7284" spans="3:6" x14ac:dyDescent="0.25">
      <c r="C7284" s="2"/>
      <c r="F7284" s="2"/>
    </row>
    <row r="7285" spans="3:6" x14ac:dyDescent="0.25">
      <c r="C7285" s="2"/>
      <c r="F7285" s="2"/>
    </row>
    <row r="7286" spans="3:6" x14ac:dyDescent="0.25">
      <c r="C7286" s="2"/>
      <c r="F7286" s="2"/>
    </row>
    <row r="7287" spans="3:6" x14ac:dyDescent="0.25">
      <c r="C7287" s="2"/>
      <c r="F7287" s="2"/>
    </row>
    <row r="7288" spans="3:6" x14ac:dyDescent="0.25">
      <c r="C7288" s="2"/>
      <c r="F7288" s="2"/>
    </row>
    <row r="7289" spans="3:6" x14ac:dyDescent="0.25">
      <c r="C7289" s="2"/>
      <c r="F7289" s="2"/>
    </row>
    <row r="7290" spans="3:6" x14ac:dyDescent="0.25">
      <c r="C7290" s="2"/>
      <c r="F7290" s="2"/>
    </row>
    <row r="7291" spans="3:6" x14ac:dyDescent="0.25">
      <c r="C7291" s="2"/>
      <c r="F7291" s="2"/>
    </row>
    <row r="7292" spans="3:6" x14ac:dyDescent="0.25">
      <c r="C7292" s="2"/>
      <c r="F7292" s="2"/>
    </row>
    <row r="7293" spans="3:6" x14ac:dyDescent="0.25">
      <c r="C7293" s="2"/>
      <c r="F7293" s="2"/>
    </row>
    <row r="7294" spans="3:6" x14ac:dyDescent="0.25">
      <c r="C7294" s="2"/>
      <c r="F7294" s="2"/>
    </row>
    <row r="7295" spans="3:6" x14ac:dyDescent="0.25">
      <c r="C7295" s="2"/>
      <c r="F7295" s="2"/>
    </row>
    <row r="7296" spans="3:6" x14ac:dyDescent="0.25">
      <c r="C7296" s="2"/>
      <c r="F7296" s="2"/>
    </row>
    <row r="7297" spans="3:6" x14ac:dyDescent="0.25">
      <c r="C7297" s="2"/>
      <c r="F7297" s="2"/>
    </row>
    <row r="7298" spans="3:6" x14ac:dyDescent="0.25">
      <c r="C7298" s="2"/>
      <c r="F7298" s="2"/>
    </row>
    <row r="7299" spans="3:6" x14ac:dyDescent="0.25">
      <c r="C7299" s="2"/>
      <c r="F7299" s="2"/>
    </row>
    <row r="7300" spans="3:6" x14ac:dyDescent="0.25">
      <c r="C7300" s="2"/>
      <c r="F7300" s="2"/>
    </row>
    <row r="7301" spans="3:6" x14ac:dyDescent="0.25">
      <c r="C7301" s="2"/>
      <c r="F7301" s="2"/>
    </row>
    <row r="7302" spans="3:6" x14ac:dyDescent="0.25">
      <c r="C7302" s="2"/>
      <c r="F7302" s="2"/>
    </row>
    <row r="7303" spans="3:6" x14ac:dyDescent="0.25">
      <c r="C7303" s="2"/>
      <c r="F7303" s="2"/>
    </row>
    <row r="7304" spans="3:6" x14ac:dyDescent="0.25">
      <c r="C7304" s="2"/>
      <c r="F7304" s="2"/>
    </row>
    <row r="7305" spans="3:6" x14ac:dyDescent="0.25">
      <c r="C7305" s="2"/>
      <c r="F7305" s="2"/>
    </row>
    <row r="7306" spans="3:6" x14ac:dyDescent="0.25">
      <c r="C7306" s="2"/>
      <c r="F7306" s="2"/>
    </row>
    <row r="7307" spans="3:6" x14ac:dyDescent="0.25">
      <c r="C7307" s="2"/>
      <c r="F7307" s="2"/>
    </row>
    <row r="7308" spans="3:6" x14ac:dyDescent="0.25">
      <c r="C7308" s="2"/>
      <c r="F7308" s="2"/>
    </row>
    <row r="7309" spans="3:6" x14ac:dyDescent="0.25">
      <c r="C7309" s="2"/>
      <c r="F7309" s="2"/>
    </row>
    <row r="7310" spans="3:6" x14ac:dyDescent="0.25">
      <c r="C7310" s="2"/>
      <c r="F7310" s="2"/>
    </row>
    <row r="7311" spans="3:6" x14ac:dyDescent="0.25">
      <c r="C7311" s="2"/>
      <c r="F7311" s="2"/>
    </row>
    <row r="7312" spans="3:6" x14ac:dyDescent="0.25">
      <c r="C7312" s="2"/>
      <c r="F7312" s="2"/>
    </row>
    <row r="7313" spans="3:6" x14ac:dyDescent="0.25">
      <c r="C7313" s="2"/>
      <c r="F7313" s="2"/>
    </row>
    <row r="7314" spans="3:6" x14ac:dyDescent="0.25">
      <c r="C7314" s="2"/>
      <c r="F7314" s="2"/>
    </row>
    <row r="7315" spans="3:6" x14ac:dyDescent="0.25">
      <c r="C7315" s="2"/>
      <c r="F7315" s="2"/>
    </row>
    <row r="7316" spans="3:6" x14ac:dyDescent="0.25">
      <c r="C7316" s="2"/>
      <c r="F7316" s="2"/>
    </row>
    <row r="7317" spans="3:6" x14ac:dyDescent="0.25">
      <c r="C7317" s="2"/>
      <c r="F7317" s="2"/>
    </row>
    <row r="7318" spans="3:6" x14ac:dyDescent="0.25">
      <c r="C7318" s="2"/>
      <c r="F7318" s="2"/>
    </row>
    <row r="7319" spans="3:6" x14ac:dyDescent="0.25">
      <c r="C7319" s="2"/>
      <c r="F7319" s="2"/>
    </row>
    <row r="7320" spans="3:6" x14ac:dyDescent="0.25">
      <c r="C7320" s="2"/>
      <c r="F7320" s="2"/>
    </row>
    <row r="7321" spans="3:6" x14ac:dyDescent="0.25">
      <c r="C7321" s="2"/>
      <c r="F7321" s="2"/>
    </row>
    <row r="7322" spans="3:6" x14ac:dyDescent="0.25">
      <c r="C7322" s="2"/>
      <c r="F7322" s="2"/>
    </row>
    <row r="7323" spans="3:6" x14ac:dyDescent="0.25">
      <c r="C7323" s="2"/>
      <c r="F7323" s="2"/>
    </row>
    <row r="7324" spans="3:6" x14ac:dyDescent="0.25">
      <c r="C7324" s="2"/>
      <c r="F7324" s="2"/>
    </row>
    <row r="7325" spans="3:6" x14ac:dyDescent="0.25">
      <c r="C7325" s="2"/>
      <c r="F7325" s="2"/>
    </row>
    <row r="7326" spans="3:6" x14ac:dyDescent="0.25">
      <c r="C7326" s="2"/>
      <c r="F7326" s="2"/>
    </row>
    <row r="7327" spans="3:6" x14ac:dyDescent="0.25">
      <c r="C7327" s="2"/>
      <c r="F7327" s="2"/>
    </row>
    <row r="7328" spans="3:6" x14ac:dyDescent="0.25">
      <c r="C7328" s="2"/>
      <c r="F7328" s="2"/>
    </row>
    <row r="7329" spans="3:6" x14ac:dyDescent="0.25">
      <c r="C7329" s="2"/>
      <c r="F7329" s="2"/>
    </row>
    <row r="7330" spans="3:6" x14ac:dyDescent="0.25">
      <c r="C7330" s="2"/>
      <c r="F7330" s="2"/>
    </row>
    <row r="7331" spans="3:6" x14ac:dyDescent="0.25">
      <c r="C7331" s="2"/>
      <c r="F7331" s="2"/>
    </row>
    <row r="7332" spans="3:6" x14ac:dyDescent="0.25">
      <c r="C7332" s="2"/>
      <c r="F7332" s="2"/>
    </row>
    <row r="7333" spans="3:6" x14ac:dyDescent="0.25">
      <c r="C7333" s="2"/>
      <c r="F7333" s="2"/>
    </row>
    <row r="7334" spans="3:6" x14ac:dyDescent="0.25">
      <c r="C7334" s="2"/>
      <c r="F7334" s="2"/>
    </row>
    <row r="7335" spans="3:6" x14ac:dyDescent="0.25">
      <c r="C7335" s="2"/>
      <c r="F7335" s="2"/>
    </row>
    <row r="7336" spans="3:6" x14ac:dyDescent="0.25">
      <c r="C7336" s="2"/>
      <c r="F7336" s="2"/>
    </row>
    <row r="7337" spans="3:6" x14ac:dyDescent="0.25">
      <c r="C7337" s="2"/>
      <c r="F7337" s="2"/>
    </row>
    <row r="7338" spans="3:6" x14ac:dyDescent="0.25">
      <c r="C7338" s="2"/>
      <c r="F7338" s="2"/>
    </row>
    <row r="7339" spans="3:6" x14ac:dyDescent="0.25">
      <c r="C7339" s="2"/>
      <c r="F7339" s="2"/>
    </row>
    <row r="7340" spans="3:6" x14ac:dyDescent="0.25">
      <c r="C7340" s="2"/>
      <c r="F7340" s="2"/>
    </row>
    <row r="7341" spans="3:6" x14ac:dyDescent="0.25">
      <c r="C7341" s="2"/>
      <c r="F7341" s="2"/>
    </row>
    <row r="7342" spans="3:6" x14ac:dyDescent="0.25">
      <c r="C7342" s="2"/>
      <c r="F7342" s="2"/>
    </row>
    <row r="7343" spans="3:6" x14ac:dyDescent="0.25">
      <c r="C7343" s="2"/>
      <c r="F7343" s="2"/>
    </row>
    <row r="7344" spans="3:6" x14ac:dyDescent="0.25">
      <c r="C7344" s="2"/>
      <c r="F7344" s="2"/>
    </row>
    <row r="7345" spans="3:6" x14ac:dyDescent="0.25">
      <c r="C7345" s="2"/>
      <c r="F7345" s="2"/>
    </row>
    <row r="7346" spans="3:6" x14ac:dyDescent="0.25">
      <c r="C7346" s="2"/>
      <c r="F7346" s="2"/>
    </row>
    <row r="7347" spans="3:6" x14ac:dyDescent="0.25">
      <c r="C7347" s="2"/>
      <c r="F7347" s="2"/>
    </row>
    <row r="7348" spans="3:6" x14ac:dyDescent="0.25">
      <c r="C7348" s="2"/>
      <c r="F7348" s="2"/>
    </row>
    <row r="7349" spans="3:6" x14ac:dyDescent="0.25">
      <c r="C7349" s="2"/>
      <c r="F7349" s="2"/>
    </row>
    <row r="7350" spans="3:6" x14ac:dyDescent="0.25">
      <c r="C7350" s="2"/>
      <c r="F7350" s="2"/>
    </row>
    <row r="7351" spans="3:6" x14ac:dyDescent="0.25">
      <c r="C7351" s="2"/>
      <c r="F7351" s="2"/>
    </row>
    <row r="7352" spans="3:6" x14ac:dyDescent="0.25">
      <c r="C7352" s="2"/>
      <c r="F7352" s="2"/>
    </row>
    <row r="7353" spans="3:6" x14ac:dyDescent="0.25">
      <c r="C7353" s="2"/>
      <c r="F7353" s="2"/>
    </row>
    <row r="7354" spans="3:6" x14ac:dyDescent="0.25">
      <c r="C7354" s="2"/>
      <c r="F7354" s="2"/>
    </row>
    <row r="7355" spans="3:6" x14ac:dyDescent="0.25">
      <c r="C7355" s="2"/>
      <c r="F7355" s="2"/>
    </row>
    <row r="7356" spans="3:6" x14ac:dyDescent="0.25">
      <c r="C7356" s="2"/>
      <c r="F7356" s="2"/>
    </row>
    <row r="7357" spans="3:6" x14ac:dyDescent="0.25">
      <c r="C7357" s="2"/>
      <c r="F7357" s="2"/>
    </row>
    <row r="7358" spans="3:6" x14ac:dyDescent="0.25">
      <c r="C7358" s="2"/>
      <c r="F7358" s="2"/>
    </row>
    <row r="7359" spans="3:6" x14ac:dyDescent="0.25">
      <c r="C7359" s="2"/>
      <c r="F7359" s="2"/>
    </row>
    <row r="7360" spans="3:6" x14ac:dyDescent="0.25">
      <c r="C7360" s="2"/>
      <c r="F7360" s="2"/>
    </row>
    <row r="7361" spans="3:6" x14ac:dyDescent="0.25">
      <c r="C7361" s="2"/>
      <c r="F7361" s="2"/>
    </row>
    <row r="7362" spans="3:6" x14ac:dyDescent="0.25">
      <c r="C7362" s="2"/>
      <c r="F7362" s="2"/>
    </row>
    <row r="7363" spans="3:6" x14ac:dyDescent="0.25">
      <c r="C7363" s="2"/>
      <c r="F7363" s="2"/>
    </row>
    <row r="7364" spans="3:6" x14ac:dyDescent="0.25">
      <c r="C7364" s="2"/>
      <c r="F7364" s="2"/>
    </row>
    <row r="7365" spans="3:6" x14ac:dyDescent="0.25">
      <c r="C7365" s="2"/>
      <c r="F7365" s="2"/>
    </row>
    <row r="7366" spans="3:6" x14ac:dyDescent="0.25">
      <c r="C7366" s="2"/>
      <c r="F7366" s="2"/>
    </row>
    <row r="7367" spans="3:6" x14ac:dyDescent="0.25">
      <c r="C7367" s="2"/>
      <c r="F7367" s="2"/>
    </row>
    <row r="7368" spans="3:6" x14ac:dyDescent="0.25">
      <c r="C7368" s="2"/>
      <c r="F7368" s="2"/>
    </row>
    <row r="7369" spans="3:6" x14ac:dyDescent="0.25">
      <c r="C7369" s="2"/>
      <c r="F7369" s="2"/>
    </row>
    <row r="7370" spans="3:6" x14ac:dyDescent="0.25">
      <c r="C7370" s="2"/>
      <c r="F7370" s="2"/>
    </row>
    <row r="7371" spans="3:6" x14ac:dyDescent="0.25">
      <c r="C7371" s="2"/>
      <c r="F7371" s="2"/>
    </row>
    <row r="7372" spans="3:6" x14ac:dyDescent="0.25">
      <c r="C7372" s="2"/>
      <c r="F7372" s="2"/>
    </row>
    <row r="7373" spans="3:6" x14ac:dyDescent="0.25">
      <c r="C7373" s="2"/>
      <c r="F7373" s="2"/>
    </row>
    <row r="7374" spans="3:6" x14ac:dyDescent="0.25">
      <c r="C7374" s="2"/>
      <c r="F7374" s="2"/>
    </row>
    <row r="7375" spans="3:6" x14ac:dyDescent="0.25">
      <c r="C7375" s="2"/>
      <c r="F7375" s="2"/>
    </row>
    <row r="7376" spans="3:6" x14ac:dyDescent="0.25">
      <c r="C7376" s="2"/>
      <c r="F7376" s="2"/>
    </row>
    <row r="7377" spans="3:6" x14ac:dyDescent="0.25">
      <c r="C7377" s="2"/>
      <c r="F7377" s="2"/>
    </row>
    <row r="7378" spans="3:6" x14ac:dyDescent="0.25">
      <c r="C7378" s="2"/>
      <c r="F7378" s="2"/>
    </row>
    <row r="7379" spans="3:6" x14ac:dyDescent="0.25">
      <c r="C7379" s="2"/>
      <c r="F7379" s="2"/>
    </row>
    <row r="7380" spans="3:6" x14ac:dyDescent="0.25">
      <c r="C7380" s="2"/>
      <c r="F7380" s="2"/>
    </row>
    <row r="7381" spans="3:6" x14ac:dyDescent="0.25">
      <c r="C7381" s="2"/>
      <c r="F7381" s="2"/>
    </row>
    <row r="7382" spans="3:6" x14ac:dyDescent="0.25">
      <c r="C7382" s="2"/>
      <c r="F7382" s="2"/>
    </row>
    <row r="7383" spans="3:6" x14ac:dyDescent="0.25">
      <c r="C7383" s="2"/>
      <c r="F7383" s="2"/>
    </row>
    <row r="7384" spans="3:6" x14ac:dyDescent="0.25">
      <c r="C7384" s="2"/>
      <c r="F7384" s="2"/>
    </row>
    <row r="7385" spans="3:6" x14ac:dyDescent="0.25">
      <c r="C7385" s="2"/>
      <c r="F7385" s="2"/>
    </row>
    <row r="7386" spans="3:6" x14ac:dyDescent="0.25">
      <c r="C7386" s="2"/>
      <c r="F7386" s="2"/>
    </row>
    <row r="7387" spans="3:6" x14ac:dyDescent="0.25">
      <c r="C7387" s="2"/>
      <c r="F7387" s="2"/>
    </row>
    <row r="7388" spans="3:6" x14ac:dyDescent="0.25">
      <c r="C7388" s="2"/>
      <c r="F7388" s="2"/>
    </row>
    <row r="7389" spans="3:6" x14ac:dyDescent="0.25">
      <c r="C7389" s="2"/>
      <c r="F7389" s="2"/>
    </row>
    <row r="7390" spans="3:6" x14ac:dyDescent="0.25">
      <c r="C7390" s="2"/>
      <c r="F7390" s="2"/>
    </row>
    <row r="7391" spans="3:6" x14ac:dyDescent="0.25">
      <c r="C7391" s="2"/>
      <c r="F7391" s="2"/>
    </row>
    <row r="7392" spans="3:6" x14ac:dyDescent="0.25">
      <c r="C7392" s="2"/>
      <c r="F7392" s="2"/>
    </row>
    <row r="7393" spans="3:6" x14ac:dyDescent="0.25">
      <c r="C7393" s="2"/>
      <c r="F7393" s="2"/>
    </row>
    <row r="7394" spans="3:6" x14ac:dyDescent="0.25">
      <c r="C7394" s="2"/>
      <c r="F7394" s="2"/>
    </row>
    <row r="7395" spans="3:6" x14ac:dyDescent="0.25">
      <c r="C7395" s="2"/>
      <c r="F7395" s="2"/>
    </row>
    <row r="7396" spans="3:6" x14ac:dyDescent="0.25">
      <c r="C7396" s="2"/>
      <c r="F7396" s="2"/>
    </row>
    <row r="7397" spans="3:6" x14ac:dyDescent="0.25">
      <c r="C7397" s="2"/>
      <c r="F7397" s="2"/>
    </row>
    <row r="7398" spans="3:6" x14ac:dyDescent="0.25">
      <c r="C7398" s="2"/>
      <c r="F7398" s="2"/>
    </row>
    <row r="7399" spans="3:6" x14ac:dyDescent="0.25">
      <c r="C7399" s="2"/>
      <c r="F7399" s="2"/>
    </row>
    <row r="7400" spans="3:6" x14ac:dyDescent="0.25">
      <c r="C7400" s="2"/>
      <c r="F7400" s="2"/>
    </row>
    <row r="7401" spans="3:6" x14ac:dyDescent="0.25">
      <c r="C7401" s="2"/>
      <c r="F7401" s="2"/>
    </row>
    <row r="7402" spans="3:6" x14ac:dyDescent="0.25">
      <c r="C7402" s="2"/>
      <c r="F7402" s="2"/>
    </row>
    <row r="7403" spans="3:6" x14ac:dyDescent="0.25">
      <c r="C7403" s="2"/>
      <c r="F7403" s="2"/>
    </row>
    <row r="7404" spans="3:6" x14ac:dyDescent="0.25">
      <c r="C7404" s="2"/>
      <c r="F7404" s="2"/>
    </row>
    <row r="7405" spans="3:6" x14ac:dyDescent="0.25">
      <c r="C7405" s="2"/>
      <c r="F7405" s="2"/>
    </row>
    <row r="7406" spans="3:6" x14ac:dyDescent="0.25">
      <c r="C7406" s="2"/>
      <c r="F7406" s="2"/>
    </row>
    <row r="7407" spans="3:6" x14ac:dyDescent="0.25">
      <c r="C7407" s="2"/>
      <c r="F7407" s="2"/>
    </row>
    <row r="7408" spans="3:6" x14ac:dyDescent="0.25">
      <c r="C7408" s="2"/>
      <c r="F7408" s="2"/>
    </row>
    <row r="7409" spans="3:6" x14ac:dyDescent="0.25">
      <c r="C7409" s="2"/>
      <c r="F7409" s="2"/>
    </row>
    <row r="7410" spans="3:6" x14ac:dyDescent="0.25">
      <c r="C7410" s="2"/>
      <c r="F7410" s="2"/>
    </row>
    <row r="7411" spans="3:6" x14ac:dyDescent="0.25">
      <c r="C7411" s="2"/>
      <c r="F7411" s="2"/>
    </row>
    <row r="7412" spans="3:6" x14ac:dyDescent="0.25">
      <c r="C7412" s="2"/>
      <c r="F7412" s="2"/>
    </row>
    <row r="7413" spans="3:6" x14ac:dyDescent="0.25">
      <c r="C7413" s="2"/>
      <c r="F7413" s="2"/>
    </row>
    <row r="7414" spans="3:6" x14ac:dyDescent="0.25">
      <c r="C7414" s="2"/>
      <c r="F7414" s="2"/>
    </row>
    <row r="7415" spans="3:6" x14ac:dyDescent="0.25">
      <c r="C7415" s="2"/>
      <c r="F7415" s="2"/>
    </row>
    <row r="7416" spans="3:6" x14ac:dyDescent="0.25">
      <c r="C7416" s="2"/>
      <c r="F7416" s="2"/>
    </row>
    <row r="7417" spans="3:6" x14ac:dyDescent="0.25">
      <c r="C7417" s="2"/>
      <c r="F7417" s="2"/>
    </row>
    <row r="7418" spans="3:6" x14ac:dyDescent="0.25">
      <c r="C7418" s="2"/>
      <c r="F7418" s="2"/>
    </row>
    <row r="7419" spans="3:6" x14ac:dyDescent="0.25">
      <c r="C7419" s="2"/>
      <c r="F7419" s="2"/>
    </row>
    <row r="7420" spans="3:6" x14ac:dyDescent="0.25">
      <c r="C7420" s="2"/>
      <c r="F7420" s="2"/>
    </row>
    <row r="7421" spans="3:6" x14ac:dyDescent="0.25">
      <c r="C7421" s="2"/>
      <c r="F7421" s="2"/>
    </row>
    <row r="7422" spans="3:6" x14ac:dyDescent="0.25">
      <c r="C7422" s="2"/>
      <c r="F7422" s="2"/>
    </row>
    <row r="7423" spans="3:6" x14ac:dyDescent="0.25">
      <c r="C7423" s="2"/>
      <c r="F7423" s="2"/>
    </row>
    <row r="7424" spans="3:6" x14ac:dyDescent="0.25">
      <c r="C7424" s="2"/>
      <c r="F7424" s="2"/>
    </row>
    <row r="7425" spans="3:6" x14ac:dyDescent="0.25">
      <c r="C7425" s="2"/>
      <c r="F7425" s="2"/>
    </row>
    <row r="7426" spans="3:6" x14ac:dyDescent="0.25">
      <c r="C7426" s="2"/>
      <c r="F7426" s="2"/>
    </row>
    <row r="7427" spans="3:6" x14ac:dyDescent="0.25">
      <c r="C7427" s="2"/>
      <c r="F7427" s="2"/>
    </row>
    <row r="7428" spans="3:6" x14ac:dyDescent="0.25">
      <c r="C7428" s="2"/>
      <c r="F7428" s="2"/>
    </row>
    <row r="7429" spans="3:6" x14ac:dyDescent="0.25">
      <c r="C7429" s="2"/>
      <c r="F7429" s="2"/>
    </row>
    <row r="7430" spans="3:6" x14ac:dyDescent="0.25">
      <c r="C7430" s="2"/>
      <c r="F7430" s="2"/>
    </row>
    <row r="7431" spans="3:6" x14ac:dyDescent="0.25">
      <c r="C7431" s="2"/>
      <c r="F7431" s="2"/>
    </row>
    <row r="7432" spans="3:6" x14ac:dyDescent="0.25">
      <c r="C7432" s="2"/>
      <c r="F7432" s="2"/>
    </row>
    <row r="7433" spans="3:6" x14ac:dyDescent="0.25">
      <c r="C7433" s="2"/>
      <c r="F7433" s="2"/>
    </row>
    <row r="7434" spans="3:6" x14ac:dyDescent="0.25">
      <c r="C7434" s="2"/>
      <c r="F7434" s="2"/>
    </row>
    <row r="7435" spans="3:6" x14ac:dyDescent="0.25">
      <c r="C7435" s="2"/>
      <c r="F7435" s="2"/>
    </row>
    <row r="7436" spans="3:6" x14ac:dyDescent="0.25">
      <c r="C7436" s="2"/>
      <c r="F7436" s="2"/>
    </row>
    <row r="7437" spans="3:6" x14ac:dyDescent="0.25">
      <c r="C7437" s="2"/>
      <c r="F7437" s="2"/>
    </row>
    <row r="7438" spans="3:6" x14ac:dyDescent="0.25">
      <c r="C7438" s="2"/>
      <c r="F7438" s="2"/>
    </row>
    <row r="7439" spans="3:6" x14ac:dyDescent="0.25">
      <c r="C7439" s="2"/>
      <c r="F7439" s="2"/>
    </row>
    <row r="7440" spans="3:6" x14ac:dyDescent="0.25">
      <c r="C7440" s="2"/>
      <c r="F7440" s="2"/>
    </row>
    <row r="7441" spans="3:6" x14ac:dyDescent="0.25">
      <c r="C7441" s="2"/>
      <c r="F7441" s="2"/>
    </row>
    <row r="7442" spans="3:6" x14ac:dyDescent="0.25">
      <c r="C7442" s="2"/>
      <c r="F7442" s="2"/>
    </row>
    <row r="7443" spans="3:6" x14ac:dyDescent="0.25">
      <c r="C7443" s="2"/>
      <c r="F7443" s="2"/>
    </row>
    <row r="7444" spans="3:6" x14ac:dyDescent="0.25">
      <c r="C7444" s="2"/>
      <c r="F7444" s="2"/>
    </row>
    <row r="7445" spans="3:6" x14ac:dyDescent="0.25">
      <c r="C7445" s="2"/>
      <c r="F7445" s="2"/>
    </row>
    <row r="7446" spans="3:6" x14ac:dyDescent="0.25">
      <c r="C7446" s="2"/>
      <c r="F7446" s="2"/>
    </row>
    <row r="7447" spans="3:6" x14ac:dyDescent="0.25">
      <c r="C7447" s="2"/>
      <c r="F7447" s="2"/>
    </row>
    <row r="7448" spans="3:6" x14ac:dyDescent="0.25">
      <c r="C7448" s="2"/>
      <c r="F7448" s="2"/>
    </row>
    <row r="7449" spans="3:6" x14ac:dyDescent="0.25">
      <c r="C7449" s="2"/>
      <c r="F7449" s="2"/>
    </row>
    <row r="7450" spans="3:6" x14ac:dyDescent="0.25">
      <c r="C7450" s="2"/>
      <c r="F7450" s="2"/>
    </row>
    <row r="7451" spans="3:6" x14ac:dyDescent="0.25">
      <c r="C7451" s="2"/>
      <c r="F7451" s="2"/>
    </row>
    <row r="7452" spans="3:6" x14ac:dyDescent="0.25">
      <c r="C7452" s="2"/>
      <c r="F7452" s="2"/>
    </row>
    <row r="7453" spans="3:6" x14ac:dyDescent="0.25">
      <c r="C7453" s="2"/>
      <c r="F7453" s="2"/>
    </row>
    <row r="7454" spans="3:6" x14ac:dyDescent="0.25">
      <c r="C7454" s="2"/>
      <c r="F7454" s="2"/>
    </row>
    <row r="7455" spans="3:6" x14ac:dyDescent="0.25">
      <c r="C7455" s="2"/>
      <c r="F7455" s="2"/>
    </row>
    <row r="7456" spans="3:6" x14ac:dyDescent="0.25">
      <c r="C7456" s="2"/>
      <c r="F7456" s="2"/>
    </row>
    <row r="7457" spans="3:6" x14ac:dyDescent="0.25">
      <c r="C7457" s="2"/>
      <c r="F7457" s="2"/>
    </row>
    <row r="7458" spans="3:6" x14ac:dyDescent="0.25">
      <c r="C7458" s="2"/>
      <c r="F7458" s="2"/>
    </row>
    <row r="7459" spans="3:6" x14ac:dyDescent="0.25">
      <c r="C7459" s="2"/>
      <c r="F7459" s="2"/>
    </row>
    <row r="7460" spans="3:6" x14ac:dyDescent="0.25">
      <c r="C7460" s="2"/>
      <c r="F7460" s="2"/>
    </row>
    <row r="7461" spans="3:6" x14ac:dyDescent="0.25">
      <c r="C7461" s="2"/>
      <c r="F7461" s="2"/>
    </row>
    <row r="7462" spans="3:6" x14ac:dyDescent="0.25">
      <c r="C7462" s="2"/>
      <c r="F7462" s="2"/>
    </row>
    <row r="7463" spans="3:6" x14ac:dyDescent="0.25">
      <c r="C7463" s="2"/>
      <c r="F7463" s="2"/>
    </row>
    <row r="7464" spans="3:6" x14ac:dyDescent="0.25">
      <c r="C7464" s="2"/>
      <c r="F7464" s="2"/>
    </row>
    <row r="7465" spans="3:6" x14ac:dyDescent="0.25">
      <c r="C7465" s="2"/>
      <c r="F7465" s="2"/>
    </row>
    <row r="7466" spans="3:6" x14ac:dyDescent="0.25">
      <c r="C7466" s="2"/>
      <c r="F7466" s="2"/>
    </row>
    <row r="7467" spans="3:6" x14ac:dyDescent="0.25">
      <c r="C7467" s="2"/>
      <c r="F7467" s="2"/>
    </row>
    <row r="7468" spans="3:6" x14ac:dyDescent="0.25">
      <c r="C7468" s="2"/>
      <c r="F7468" s="2"/>
    </row>
    <row r="7469" spans="3:6" x14ac:dyDescent="0.25">
      <c r="C7469" s="2"/>
      <c r="F7469" s="2"/>
    </row>
    <row r="7470" spans="3:6" x14ac:dyDescent="0.25">
      <c r="C7470" s="2"/>
      <c r="F7470" s="2"/>
    </row>
    <row r="7471" spans="3:6" x14ac:dyDescent="0.25">
      <c r="C7471" s="2"/>
      <c r="F7471" s="2"/>
    </row>
    <row r="7472" spans="3:6" x14ac:dyDescent="0.25">
      <c r="C7472" s="2"/>
      <c r="F7472" s="2"/>
    </row>
    <row r="7473" spans="3:6" x14ac:dyDescent="0.25">
      <c r="C7473" s="2"/>
      <c r="F7473" s="2"/>
    </row>
    <row r="7474" spans="3:6" x14ac:dyDescent="0.25">
      <c r="C7474" s="2"/>
      <c r="F7474" s="2"/>
    </row>
    <row r="7475" spans="3:6" x14ac:dyDescent="0.25">
      <c r="C7475" s="2"/>
      <c r="F7475" s="2"/>
    </row>
    <row r="7476" spans="3:6" x14ac:dyDescent="0.25">
      <c r="C7476" s="2"/>
      <c r="F7476" s="2"/>
    </row>
    <row r="7477" spans="3:6" x14ac:dyDescent="0.25">
      <c r="C7477" s="2"/>
      <c r="F7477" s="2"/>
    </row>
    <row r="7478" spans="3:6" x14ac:dyDescent="0.25">
      <c r="C7478" s="2"/>
      <c r="F7478" s="2"/>
    </row>
    <row r="7479" spans="3:6" x14ac:dyDescent="0.25">
      <c r="C7479" s="2"/>
      <c r="F7479" s="2"/>
    </row>
    <row r="7480" spans="3:6" x14ac:dyDescent="0.25">
      <c r="C7480" s="2"/>
      <c r="F7480" s="2"/>
    </row>
    <row r="7481" spans="3:6" x14ac:dyDescent="0.25">
      <c r="C7481" s="2"/>
      <c r="F7481" s="2"/>
    </row>
    <row r="7482" spans="3:6" x14ac:dyDescent="0.25">
      <c r="C7482" s="2"/>
      <c r="F7482" s="2"/>
    </row>
    <row r="7483" spans="3:6" x14ac:dyDescent="0.25">
      <c r="C7483" s="2"/>
      <c r="F7483" s="2"/>
    </row>
    <row r="7484" spans="3:6" x14ac:dyDescent="0.25">
      <c r="C7484" s="2"/>
      <c r="F7484" s="2"/>
    </row>
    <row r="7485" spans="3:6" x14ac:dyDescent="0.25">
      <c r="C7485" s="2"/>
      <c r="F7485" s="2"/>
    </row>
    <row r="7486" spans="3:6" x14ac:dyDescent="0.25">
      <c r="C7486" s="2"/>
      <c r="F7486" s="2"/>
    </row>
    <row r="7487" spans="3:6" x14ac:dyDescent="0.25">
      <c r="C7487" s="2"/>
      <c r="F7487" s="2"/>
    </row>
    <row r="7488" spans="3:6" x14ac:dyDescent="0.25">
      <c r="C7488" s="2"/>
      <c r="F7488" s="2"/>
    </row>
    <row r="7489" spans="3:6" x14ac:dyDescent="0.25">
      <c r="C7489" s="2"/>
      <c r="F7489" s="2"/>
    </row>
    <row r="7490" spans="3:6" x14ac:dyDescent="0.25">
      <c r="C7490" s="2"/>
      <c r="F7490" s="2"/>
    </row>
    <row r="7491" spans="3:6" x14ac:dyDescent="0.25">
      <c r="C7491" s="2"/>
      <c r="F7491" s="2"/>
    </row>
    <row r="7492" spans="3:6" x14ac:dyDescent="0.25">
      <c r="C7492" s="2"/>
      <c r="F7492" s="2"/>
    </row>
    <row r="7493" spans="3:6" x14ac:dyDescent="0.25">
      <c r="C7493" s="2"/>
      <c r="F7493" s="2"/>
    </row>
    <row r="7494" spans="3:6" x14ac:dyDescent="0.25">
      <c r="C7494" s="2"/>
      <c r="F7494" s="2"/>
    </row>
    <row r="7495" spans="3:6" x14ac:dyDescent="0.25">
      <c r="C7495" s="2"/>
      <c r="F7495" s="2"/>
    </row>
    <row r="7496" spans="3:6" x14ac:dyDescent="0.25">
      <c r="C7496" s="2"/>
      <c r="F7496" s="2"/>
    </row>
    <row r="7497" spans="3:6" x14ac:dyDescent="0.25">
      <c r="C7497" s="2"/>
      <c r="F7497" s="2"/>
    </row>
    <row r="7498" spans="3:6" x14ac:dyDescent="0.25">
      <c r="C7498" s="2"/>
      <c r="F7498" s="2"/>
    </row>
    <row r="7499" spans="3:6" x14ac:dyDescent="0.25">
      <c r="C7499" s="2"/>
      <c r="F7499" s="2"/>
    </row>
    <row r="7500" spans="3:6" x14ac:dyDescent="0.25">
      <c r="C7500" s="2"/>
      <c r="F7500" s="2"/>
    </row>
    <row r="7501" spans="3:6" x14ac:dyDescent="0.25">
      <c r="C7501" s="2"/>
      <c r="F7501" s="2"/>
    </row>
    <row r="7502" spans="3:6" x14ac:dyDescent="0.25">
      <c r="C7502" s="2"/>
      <c r="F7502" s="2"/>
    </row>
    <row r="7503" spans="3:6" x14ac:dyDescent="0.25">
      <c r="C7503" s="2"/>
      <c r="F7503" s="2"/>
    </row>
    <row r="7504" spans="3:6" x14ac:dyDescent="0.25">
      <c r="C7504" s="2"/>
      <c r="F7504" s="2"/>
    </row>
    <row r="7505" spans="3:6" x14ac:dyDescent="0.25">
      <c r="C7505" s="2"/>
      <c r="F7505" s="2"/>
    </row>
    <row r="7506" spans="3:6" x14ac:dyDescent="0.25">
      <c r="C7506" s="2"/>
      <c r="F7506" s="2"/>
    </row>
    <row r="7507" spans="3:6" x14ac:dyDescent="0.25">
      <c r="C7507" s="2"/>
      <c r="F7507" s="2"/>
    </row>
    <row r="7508" spans="3:6" x14ac:dyDescent="0.25">
      <c r="C7508" s="2"/>
      <c r="F7508" s="2"/>
    </row>
    <row r="7509" spans="3:6" x14ac:dyDescent="0.25">
      <c r="C7509" s="2"/>
      <c r="F7509" s="2"/>
    </row>
    <row r="7510" spans="3:6" x14ac:dyDescent="0.25">
      <c r="C7510" s="2"/>
      <c r="F7510" s="2"/>
    </row>
    <row r="7511" spans="3:6" x14ac:dyDescent="0.25">
      <c r="C7511" s="2"/>
      <c r="F7511" s="2"/>
    </row>
    <row r="7512" spans="3:6" x14ac:dyDescent="0.25">
      <c r="C7512" s="2"/>
      <c r="F7512" s="2"/>
    </row>
    <row r="7513" spans="3:6" x14ac:dyDescent="0.25">
      <c r="C7513" s="2"/>
      <c r="F7513" s="2"/>
    </row>
    <row r="7514" spans="3:6" x14ac:dyDescent="0.25">
      <c r="C7514" s="2"/>
      <c r="F7514" s="2"/>
    </row>
    <row r="7515" spans="3:6" x14ac:dyDescent="0.25">
      <c r="C7515" s="2"/>
      <c r="F7515" s="2"/>
    </row>
    <row r="7516" spans="3:6" x14ac:dyDescent="0.25">
      <c r="C7516" s="2"/>
      <c r="F7516" s="2"/>
    </row>
    <row r="7517" spans="3:6" x14ac:dyDescent="0.25">
      <c r="C7517" s="2"/>
      <c r="F7517" s="2"/>
    </row>
    <row r="7518" spans="3:6" x14ac:dyDescent="0.25">
      <c r="C7518" s="2"/>
      <c r="F7518" s="2"/>
    </row>
    <row r="7519" spans="3:6" x14ac:dyDescent="0.25">
      <c r="C7519" s="2"/>
      <c r="F7519" s="2"/>
    </row>
    <row r="7520" spans="3:6" x14ac:dyDescent="0.25">
      <c r="C7520" s="2"/>
      <c r="F7520" s="2"/>
    </row>
    <row r="7521" spans="3:6" x14ac:dyDescent="0.25">
      <c r="C7521" s="2"/>
      <c r="F7521" s="2"/>
    </row>
    <row r="7522" spans="3:6" x14ac:dyDescent="0.25">
      <c r="C7522" s="2"/>
      <c r="F7522" s="2"/>
    </row>
    <row r="7523" spans="3:6" x14ac:dyDescent="0.25">
      <c r="C7523" s="2"/>
      <c r="F7523" s="2"/>
    </row>
    <row r="7524" spans="3:6" x14ac:dyDescent="0.25">
      <c r="C7524" s="2"/>
      <c r="F7524" s="2"/>
    </row>
    <row r="7525" spans="3:6" x14ac:dyDescent="0.25">
      <c r="C7525" s="2"/>
      <c r="F7525" s="2"/>
    </row>
    <row r="7526" spans="3:6" x14ac:dyDescent="0.25">
      <c r="C7526" s="2"/>
      <c r="F7526" s="2"/>
    </row>
    <row r="7527" spans="3:6" x14ac:dyDescent="0.25">
      <c r="C7527" s="2"/>
      <c r="F7527" s="2"/>
    </row>
    <row r="7528" spans="3:6" x14ac:dyDescent="0.25">
      <c r="C7528" s="2"/>
      <c r="F7528" s="2"/>
    </row>
    <row r="7529" spans="3:6" x14ac:dyDescent="0.25">
      <c r="C7529" s="2"/>
      <c r="F7529" s="2"/>
    </row>
    <row r="7530" spans="3:6" x14ac:dyDescent="0.25">
      <c r="C7530" s="2"/>
      <c r="F7530" s="2"/>
    </row>
    <row r="7531" spans="3:6" x14ac:dyDescent="0.25">
      <c r="C7531" s="2"/>
      <c r="F7531" s="2"/>
    </row>
    <row r="7532" spans="3:6" x14ac:dyDescent="0.25">
      <c r="C7532" s="2"/>
      <c r="F7532" s="2"/>
    </row>
    <row r="7533" spans="3:6" x14ac:dyDescent="0.25">
      <c r="C7533" s="2"/>
      <c r="F7533" s="2"/>
    </row>
    <row r="7534" spans="3:6" x14ac:dyDescent="0.25">
      <c r="C7534" s="2"/>
      <c r="F7534" s="2"/>
    </row>
    <row r="7535" spans="3:6" x14ac:dyDescent="0.25">
      <c r="C7535" s="2"/>
      <c r="F7535" s="2"/>
    </row>
    <row r="7536" spans="3:6" x14ac:dyDescent="0.25">
      <c r="C7536" s="2"/>
      <c r="F7536" s="2"/>
    </row>
    <row r="7537" spans="3:6" x14ac:dyDescent="0.25">
      <c r="C7537" s="2"/>
      <c r="F7537" s="2"/>
    </row>
    <row r="7538" spans="3:6" x14ac:dyDescent="0.25">
      <c r="C7538" s="2"/>
      <c r="F7538" s="2"/>
    </row>
    <row r="7539" spans="3:6" x14ac:dyDescent="0.25">
      <c r="C7539" s="2"/>
      <c r="F7539" s="2"/>
    </row>
    <row r="7540" spans="3:6" x14ac:dyDescent="0.25">
      <c r="C7540" s="2"/>
      <c r="F7540" s="2"/>
    </row>
    <row r="7541" spans="3:6" x14ac:dyDescent="0.25">
      <c r="C7541" s="2"/>
      <c r="F7541" s="2"/>
    </row>
    <row r="7542" spans="3:6" x14ac:dyDescent="0.25">
      <c r="C7542" s="2"/>
      <c r="F7542" s="2"/>
    </row>
    <row r="7543" spans="3:6" x14ac:dyDescent="0.25">
      <c r="C7543" s="2"/>
      <c r="F7543" s="2"/>
    </row>
    <row r="7544" spans="3:6" x14ac:dyDescent="0.25">
      <c r="C7544" s="2"/>
      <c r="F7544" s="2"/>
    </row>
    <row r="7545" spans="3:6" x14ac:dyDescent="0.25">
      <c r="C7545" s="2"/>
      <c r="F7545" s="2"/>
    </row>
    <row r="7546" spans="3:6" x14ac:dyDescent="0.25">
      <c r="C7546" s="2"/>
      <c r="F7546" s="2"/>
    </row>
    <row r="7547" spans="3:6" x14ac:dyDescent="0.25">
      <c r="C7547" s="2"/>
      <c r="F7547" s="2"/>
    </row>
    <row r="7548" spans="3:6" x14ac:dyDescent="0.25">
      <c r="C7548" s="2"/>
      <c r="F7548" s="2"/>
    </row>
    <row r="7549" spans="3:6" x14ac:dyDescent="0.25">
      <c r="C7549" s="2"/>
      <c r="F7549" s="2"/>
    </row>
    <row r="7550" spans="3:6" x14ac:dyDescent="0.25">
      <c r="C7550" s="2"/>
      <c r="F7550" s="2"/>
    </row>
    <row r="7551" spans="3:6" x14ac:dyDescent="0.25">
      <c r="C7551" s="2"/>
      <c r="F7551" s="2"/>
    </row>
    <row r="7552" spans="3:6" x14ac:dyDescent="0.25">
      <c r="C7552" s="2"/>
      <c r="F7552" s="2"/>
    </row>
    <row r="7553" spans="3:6" x14ac:dyDescent="0.25">
      <c r="C7553" s="2"/>
      <c r="F7553" s="2"/>
    </row>
    <row r="7554" spans="3:6" x14ac:dyDescent="0.25">
      <c r="C7554" s="2"/>
      <c r="F7554" s="2"/>
    </row>
    <row r="7555" spans="3:6" x14ac:dyDescent="0.25">
      <c r="C7555" s="2"/>
      <c r="F7555" s="2"/>
    </row>
    <row r="7556" spans="3:6" x14ac:dyDescent="0.25">
      <c r="C7556" s="2"/>
      <c r="F7556" s="2"/>
    </row>
    <row r="7557" spans="3:6" x14ac:dyDescent="0.25">
      <c r="C7557" s="2"/>
      <c r="F7557" s="2"/>
    </row>
    <row r="7558" spans="3:6" x14ac:dyDescent="0.25">
      <c r="C7558" s="2"/>
      <c r="F7558" s="2"/>
    </row>
    <row r="7559" spans="3:6" x14ac:dyDescent="0.25">
      <c r="C7559" s="2"/>
      <c r="F7559" s="2"/>
    </row>
    <row r="7560" spans="3:6" x14ac:dyDescent="0.25">
      <c r="C7560" s="2"/>
      <c r="F7560" s="2"/>
    </row>
    <row r="7561" spans="3:6" x14ac:dyDescent="0.25">
      <c r="C7561" s="2"/>
      <c r="F7561" s="2"/>
    </row>
    <row r="7562" spans="3:6" x14ac:dyDescent="0.25">
      <c r="C7562" s="2"/>
      <c r="F7562" s="2"/>
    </row>
    <row r="7563" spans="3:6" x14ac:dyDescent="0.25">
      <c r="C7563" s="2"/>
      <c r="F7563" s="2"/>
    </row>
    <row r="7564" spans="3:6" x14ac:dyDescent="0.25">
      <c r="C7564" s="2"/>
      <c r="F7564" s="2"/>
    </row>
    <row r="7565" spans="3:6" x14ac:dyDescent="0.25">
      <c r="C7565" s="2"/>
      <c r="F7565" s="2"/>
    </row>
    <row r="7566" spans="3:6" x14ac:dyDescent="0.25">
      <c r="C7566" s="2"/>
      <c r="F7566" s="2"/>
    </row>
    <row r="7567" spans="3:6" x14ac:dyDescent="0.25">
      <c r="C7567" s="2"/>
      <c r="F7567" s="2"/>
    </row>
    <row r="7568" spans="3:6" x14ac:dyDescent="0.25">
      <c r="C7568" s="2"/>
      <c r="F7568" s="2"/>
    </row>
    <row r="7569" spans="3:6" x14ac:dyDescent="0.25">
      <c r="C7569" s="2"/>
      <c r="F7569" s="2"/>
    </row>
    <row r="7570" spans="3:6" x14ac:dyDescent="0.25">
      <c r="C7570" s="2"/>
      <c r="F7570" s="2"/>
    </row>
    <row r="7571" spans="3:6" x14ac:dyDescent="0.25">
      <c r="C7571" s="2"/>
      <c r="F7571" s="2"/>
    </row>
    <row r="7572" spans="3:6" x14ac:dyDescent="0.25">
      <c r="C7572" s="2"/>
      <c r="F7572" s="2"/>
    </row>
    <row r="7573" spans="3:6" x14ac:dyDescent="0.25">
      <c r="C7573" s="2"/>
      <c r="F7573" s="2"/>
    </row>
    <row r="7574" spans="3:6" x14ac:dyDescent="0.25">
      <c r="C7574" s="2"/>
      <c r="F7574" s="2"/>
    </row>
    <row r="7575" spans="3:6" x14ac:dyDescent="0.25">
      <c r="C7575" s="2"/>
      <c r="F7575" s="2"/>
    </row>
    <row r="7576" spans="3:6" x14ac:dyDescent="0.25">
      <c r="C7576" s="2"/>
      <c r="F7576" s="2"/>
    </row>
    <row r="7577" spans="3:6" x14ac:dyDescent="0.25">
      <c r="C7577" s="2"/>
      <c r="F7577" s="2"/>
    </row>
    <row r="7578" spans="3:6" x14ac:dyDescent="0.25">
      <c r="C7578" s="2"/>
      <c r="F7578" s="2"/>
    </row>
    <row r="7579" spans="3:6" x14ac:dyDescent="0.25">
      <c r="C7579" s="2"/>
      <c r="F7579" s="2"/>
    </row>
    <row r="7580" spans="3:6" x14ac:dyDescent="0.25">
      <c r="C7580" s="2"/>
      <c r="F7580" s="2"/>
    </row>
    <row r="7581" spans="3:6" x14ac:dyDescent="0.25">
      <c r="C7581" s="2"/>
      <c r="F7581" s="2"/>
    </row>
    <row r="7582" spans="3:6" x14ac:dyDescent="0.25">
      <c r="C7582" s="2"/>
      <c r="F7582" s="2"/>
    </row>
    <row r="7583" spans="3:6" x14ac:dyDescent="0.25">
      <c r="C7583" s="2"/>
      <c r="F7583" s="2"/>
    </row>
    <row r="7584" spans="3:6" x14ac:dyDescent="0.25">
      <c r="C7584" s="2"/>
      <c r="F7584" s="2"/>
    </row>
    <row r="7585" spans="3:6" x14ac:dyDescent="0.25">
      <c r="C7585" s="2"/>
      <c r="F7585" s="2"/>
    </row>
    <row r="7586" spans="3:6" x14ac:dyDescent="0.25">
      <c r="C7586" s="2"/>
      <c r="F7586" s="2"/>
    </row>
    <row r="7587" spans="3:6" x14ac:dyDescent="0.25">
      <c r="C7587" s="2"/>
      <c r="F7587" s="2"/>
    </row>
    <row r="7588" spans="3:6" x14ac:dyDescent="0.25">
      <c r="C7588" s="2"/>
      <c r="F7588" s="2"/>
    </row>
    <row r="7589" spans="3:6" x14ac:dyDescent="0.25">
      <c r="C7589" s="2"/>
      <c r="F7589" s="2"/>
    </row>
    <row r="7590" spans="3:6" x14ac:dyDescent="0.25">
      <c r="C7590" s="2"/>
      <c r="F7590" s="2"/>
    </row>
    <row r="7591" spans="3:6" x14ac:dyDescent="0.25">
      <c r="C7591" s="2"/>
      <c r="F7591" s="2"/>
    </row>
    <row r="7592" spans="3:6" x14ac:dyDescent="0.25">
      <c r="C7592" s="2"/>
      <c r="F7592" s="2"/>
    </row>
    <row r="7593" spans="3:6" x14ac:dyDescent="0.25">
      <c r="C7593" s="2"/>
      <c r="F7593" s="2"/>
    </row>
    <row r="7594" spans="3:6" x14ac:dyDescent="0.25">
      <c r="C7594" s="2"/>
      <c r="F7594" s="2"/>
    </row>
    <row r="7595" spans="3:6" x14ac:dyDescent="0.25">
      <c r="C7595" s="2"/>
      <c r="F7595" s="2"/>
    </row>
    <row r="7596" spans="3:6" x14ac:dyDescent="0.25">
      <c r="C7596" s="2"/>
      <c r="F7596" s="2"/>
    </row>
    <row r="7597" spans="3:6" x14ac:dyDescent="0.25">
      <c r="C7597" s="2"/>
      <c r="F7597" s="2"/>
    </row>
    <row r="7598" spans="3:6" x14ac:dyDescent="0.25">
      <c r="C7598" s="2"/>
      <c r="F7598" s="2"/>
    </row>
    <row r="7599" spans="3:6" x14ac:dyDescent="0.25">
      <c r="C7599" s="2"/>
      <c r="F7599" s="2"/>
    </row>
    <row r="7600" spans="3:6" x14ac:dyDescent="0.25">
      <c r="C7600" s="2"/>
      <c r="F7600" s="2"/>
    </row>
    <row r="7601" spans="3:6" x14ac:dyDescent="0.25">
      <c r="C7601" s="2"/>
      <c r="F7601" s="2"/>
    </row>
    <row r="7602" spans="3:6" x14ac:dyDescent="0.25">
      <c r="C7602" s="2"/>
      <c r="F7602" s="2"/>
    </row>
    <row r="7603" spans="3:6" x14ac:dyDescent="0.25">
      <c r="C7603" s="2"/>
      <c r="F7603" s="2"/>
    </row>
    <row r="7604" spans="3:6" x14ac:dyDescent="0.25">
      <c r="C7604" s="2"/>
      <c r="F7604" s="2"/>
    </row>
    <row r="7605" spans="3:6" x14ac:dyDescent="0.25">
      <c r="C7605" s="2"/>
      <c r="F7605" s="2"/>
    </row>
    <row r="7606" spans="3:6" x14ac:dyDescent="0.25">
      <c r="C7606" s="2"/>
      <c r="F7606" s="2"/>
    </row>
    <row r="7607" spans="3:6" x14ac:dyDescent="0.25">
      <c r="C7607" s="2"/>
      <c r="F7607" s="2"/>
    </row>
    <row r="7608" spans="3:6" x14ac:dyDescent="0.25">
      <c r="C7608" s="2"/>
      <c r="F7608" s="2"/>
    </row>
    <row r="7609" spans="3:6" x14ac:dyDescent="0.25">
      <c r="C7609" s="2"/>
      <c r="F7609" s="2"/>
    </row>
    <row r="7610" spans="3:6" x14ac:dyDescent="0.25">
      <c r="C7610" s="2"/>
      <c r="F7610" s="2"/>
    </row>
    <row r="7611" spans="3:6" x14ac:dyDescent="0.25">
      <c r="C7611" s="2"/>
      <c r="F7611" s="2"/>
    </row>
    <row r="7612" spans="3:6" x14ac:dyDescent="0.25">
      <c r="C7612" s="2"/>
      <c r="F7612" s="2"/>
    </row>
    <row r="7613" spans="3:6" x14ac:dyDescent="0.25">
      <c r="C7613" s="2"/>
      <c r="F7613" s="2"/>
    </row>
    <row r="7614" spans="3:6" x14ac:dyDescent="0.25">
      <c r="C7614" s="2"/>
      <c r="F7614" s="2"/>
    </row>
    <row r="7615" spans="3:6" x14ac:dyDescent="0.25">
      <c r="C7615" s="2"/>
      <c r="F7615" s="2"/>
    </row>
    <row r="7616" spans="3:6" x14ac:dyDescent="0.25">
      <c r="C7616" s="2"/>
      <c r="F7616" s="2"/>
    </row>
    <row r="7617" spans="3:6" x14ac:dyDescent="0.25">
      <c r="C7617" s="2"/>
      <c r="F7617" s="2"/>
    </row>
    <row r="7618" spans="3:6" x14ac:dyDescent="0.25">
      <c r="C7618" s="2"/>
      <c r="F7618" s="2"/>
    </row>
    <row r="7619" spans="3:6" x14ac:dyDescent="0.25">
      <c r="C7619" s="2"/>
      <c r="F7619" s="2"/>
    </row>
    <row r="7620" spans="3:6" x14ac:dyDescent="0.25">
      <c r="C7620" s="2"/>
      <c r="F7620" s="2"/>
    </row>
    <row r="7621" spans="3:6" x14ac:dyDescent="0.25">
      <c r="C7621" s="2"/>
      <c r="F7621" s="2"/>
    </row>
    <row r="7622" spans="3:6" x14ac:dyDescent="0.25">
      <c r="C7622" s="2"/>
      <c r="F7622" s="2"/>
    </row>
    <row r="7623" spans="3:6" x14ac:dyDescent="0.25">
      <c r="C7623" s="2"/>
      <c r="F7623" s="2"/>
    </row>
    <row r="7624" spans="3:6" x14ac:dyDescent="0.25">
      <c r="C7624" s="2"/>
      <c r="F7624" s="2"/>
    </row>
    <row r="7625" spans="3:6" x14ac:dyDescent="0.25">
      <c r="C7625" s="2"/>
      <c r="F7625" s="2"/>
    </row>
    <row r="7626" spans="3:6" x14ac:dyDescent="0.25">
      <c r="C7626" s="2"/>
      <c r="F7626" s="2"/>
    </row>
    <row r="7627" spans="3:6" x14ac:dyDescent="0.25">
      <c r="C7627" s="2"/>
      <c r="F7627" s="2"/>
    </row>
    <row r="7628" spans="3:6" x14ac:dyDescent="0.25">
      <c r="C7628" s="2"/>
      <c r="F7628" s="2"/>
    </row>
    <row r="7629" spans="3:6" x14ac:dyDescent="0.25">
      <c r="C7629" s="2"/>
      <c r="F7629" s="2"/>
    </row>
    <row r="7630" spans="3:6" x14ac:dyDescent="0.25">
      <c r="C7630" s="2"/>
      <c r="F7630" s="2"/>
    </row>
    <row r="7631" spans="3:6" x14ac:dyDescent="0.25">
      <c r="C7631" s="2"/>
      <c r="F7631" s="2"/>
    </row>
    <row r="7632" spans="3:6" x14ac:dyDescent="0.25">
      <c r="C7632" s="2"/>
      <c r="F7632" s="2"/>
    </row>
    <row r="7633" spans="3:6" x14ac:dyDescent="0.25">
      <c r="C7633" s="2"/>
      <c r="F7633" s="2"/>
    </row>
    <row r="7634" spans="3:6" x14ac:dyDescent="0.25">
      <c r="C7634" s="2"/>
      <c r="F7634" s="2"/>
    </row>
    <row r="7635" spans="3:6" x14ac:dyDescent="0.25">
      <c r="C7635" s="2"/>
      <c r="F7635" s="2"/>
    </row>
    <row r="7636" spans="3:6" x14ac:dyDescent="0.25">
      <c r="C7636" s="2"/>
      <c r="F7636" s="2"/>
    </row>
    <row r="7637" spans="3:6" x14ac:dyDescent="0.25">
      <c r="C7637" s="2"/>
      <c r="F7637" s="2"/>
    </row>
    <row r="7638" spans="3:6" x14ac:dyDescent="0.25">
      <c r="C7638" s="2"/>
      <c r="F7638" s="2"/>
    </row>
    <row r="7639" spans="3:6" x14ac:dyDescent="0.25">
      <c r="C7639" s="2"/>
      <c r="F7639" s="2"/>
    </row>
    <row r="7640" spans="3:6" x14ac:dyDescent="0.25">
      <c r="C7640" s="2"/>
      <c r="F7640" s="2"/>
    </row>
    <row r="7641" spans="3:6" x14ac:dyDescent="0.25">
      <c r="C7641" s="2"/>
      <c r="F7641" s="2"/>
    </row>
    <row r="7642" spans="3:6" x14ac:dyDescent="0.25">
      <c r="C7642" s="2"/>
      <c r="F7642" s="2"/>
    </row>
    <row r="7643" spans="3:6" x14ac:dyDescent="0.25">
      <c r="C7643" s="2"/>
      <c r="F7643" s="2"/>
    </row>
    <row r="7644" spans="3:6" x14ac:dyDescent="0.25">
      <c r="C7644" s="2"/>
      <c r="F7644" s="2"/>
    </row>
    <row r="7645" spans="3:6" x14ac:dyDescent="0.25">
      <c r="C7645" s="2"/>
      <c r="F7645" s="2"/>
    </row>
    <row r="7646" spans="3:6" x14ac:dyDescent="0.25">
      <c r="C7646" s="2"/>
      <c r="F7646" s="2"/>
    </row>
    <row r="7647" spans="3:6" x14ac:dyDescent="0.25">
      <c r="C7647" s="2"/>
      <c r="F7647" s="2"/>
    </row>
    <row r="7648" spans="3:6" x14ac:dyDescent="0.25">
      <c r="C7648" s="2"/>
      <c r="F7648" s="2"/>
    </row>
    <row r="7649" spans="3:6" x14ac:dyDescent="0.25">
      <c r="C7649" s="2"/>
      <c r="F7649" s="2"/>
    </row>
    <row r="7650" spans="3:6" x14ac:dyDescent="0.25">
      <c r="C7650" s="2"/>
      <c r="F7650" s="2"/>
    </row>
    <row r="7651" spans="3:6" x14ac:dyDescent="0.25">
      <c r="C7651" s="2"/>
      <c r="F7651" s="2"/>
    </row>
    <row r="7652" spans="3:6" x14ac:dyDescent="0.25">
      <c r="C7652" s="2"/>
      <c r="F7652" s="2"/>
    </row>
    <row r="7653" spans="3:6" x14ac:dyDescent="0.25">
      <c r="C7653" s="2"/>
      <c r="F7653" s="2"/>
    </row>
    <row r="7654" spans="3:6" x14ac:dyDescent="0.25">
      <c r="C7654" s="2"/>
      <c r="F7654" s="2"/>
    </row>
    <row r="7655" spans="3:6" x14ac:dyDescent="0.25">
      <c r="C7655" s="2"/>
      <c r="F7655" s="2"/>
    </row>
    <row r="7656" spans="3:6" x14ac:dyDescent="0.25">
      <c r="C7656" s="2"/>
      <c r="F7656" s="2"/>
    </row>
    <row r="7657" spans="3:6" x14ac:dyDescent="0.25">
      <c r="C7657" s="2"/>
      <c r="F7657" s="2"/>
    </row>
    <row r="7658" spans="3:6" x14ac:dyDescent="0.25">
      <c r="C7658" s="2"/>
      <c r="F7658" s="2"/>
    </row>
    <row r="7659" spans="3:6" x14ac:dyDescent="0.25">
      <c r="C7659" s="2"/>
      <c r="F7659" s="2"/>
    </row>
    <row r="7660" spans="3:6" x14ac:dyDescent="0.25">
      <c r="C7660" s="2"/>
      <c r="F7660" s="2"/>
    </row>
    <row r="7661" spans="3:6" x14ac:dyDescent="0.25">
      <c r="C7661" s="2"/>
      <c r="F7661" s="2"/>
    </row>
    <row r="7662" spans="3:6" x14ac:dyDescent="0.25">
      <c r="C7662" s="2"/>
      <c r="F7662" s="2"/>
    </row>
    <row r="7663" spans="3:6" x14ac:dyDescent="0.25">
      <c r="C7663" s="2"/>
      <c r="F7663" s="2"/>
    </row>
    <row r="7664" spans="3:6" x14ac:dyDescent="0.25">
      <c r="C7664" s="2"/>
      <c r="F7664" s="2"/>
    </row>
    <row r="7665" spans="3:6" x14ac:dyDescent="0.25">
      <c r="C7665" s="2"/>
      <c r="F7665" s="2"/>
    </row>
    <row r="7666" spans="3:6" x14ac:dyDescent="0.25">
      <c r="C7666" s="2"/>
      <c r="F7666" s="2"/>
    </row>
    <row r="7667" spans="3:6" x14ac:dyDescent="0.25">
      <c r="C7667" s="2"/>
      <c r="F7667" s="2"/>
    </row>
    <row r="7668" spans="3:6" x14ac:dyDescent="0.25">
      <c r="C7668" s="2"/>
      <c r="F7668" s="2"/>
    </row>
    <row r="7669" spans="3:6" x14ac:dyDescent="0.25">
      <c r="C7669" s="2"/>
      <c r="F7669" s="2"/>
    </row>
    <row r="7670" spans="3:6" x14ac:dyDescent="0.25">
      <c r="C7670" s="2"/>
      <c r="F7670" s="2"/>
    </row>
    <row r="7671" spans="3:6" x14ac:dyDescent="0.25">
      <c r="C7671" s="2"/>
      <c r="F7671" s="2"/>
    </row>
    <row r="7672" spans="3:6" x14ac:dyDescent="0.25">
      <c r="C7672" s="2"/>
      <c r="F7672" s="2"/>
    </row>
    <row r="7673" spans="3:6" x14ac:dyDescent="0.25">
      <c r="C7673" s="2"/>
      <c r="F7673" s="2"/>
    </row>
    <row r="7674" spans="3:6" x14ac:dyDescent="0.25">
      <c r="C7674" s="2"/>
      <c r="F7674" s="2"/>
    </row>
    <row r="7675" spans="3:6" x14ac:dyDescent="0.25">
      <c r="C7675" s="2"/>
      <c r="F7675" s="2"/>
    </row>
    <row r="7676" spans="3:6" x14ac:dyDescent="0.25">
      <c r="C7676" s="2"/>
      <c r="F7676" s="2"/>
    </row>
    <row r="7677" spans="3:6" x14ac:dyDescent="0.25">
      <c r="C7677" s="2"/>
      <c r="F7677" s="2"/>
    </row>
    <row r="7678" spans="3:6" x14ac:dyDescent="0.25">
      <c r="C7678" s="2"/>
      <c r="F7678" s="2"/>
    </row>
    <row r="7679" spans="3:6" x14ac:dyDescent="0.25">
      <c r="C7679" s="2"/>
      <c r="F7679" s="2"/>
    </row>
    <row r="7680" spans="3:6" x14ac:dyDescent="0.25">
      <c r="C7680" s="2"/>
      <c r="F7680" s="2"/>
    </row>
    <row r="7681" spans="3:6" x14ac:dyDescent="0.25">
      <c r="C7681" s="2"/>
      <c r="F7681" s="2"/>
    </row>
    <row r="7682" spans="3:6" x14ac:dyDescent="0.25">
      <c r="C7682" s="2"/>
      <c r="F7682" s="2"/>
    </row>
    <row r="7683" spans="3:6" x14ac:dyDescent="0.25">
      <c r="C7683" s="2"/>
      <c r="F7683" s="2"/>
    </row>
    <row r="7684" spans="3:6" x14ac:dyDescent="0.25">
      <c r="C7684" s="2"/>
      <c r="F7684" s="2"/>
    </row>
    <row r="7685" spans="3:6" x14ac:dyDescent="0.25">
      <c r="C7685" s="2"/>
      <c r="F7685" s="2"/>
    </row>
    <row r="7686" spans="3:6" x14ac:dyDescent="0.25">
      <c r="C7686" s="2"/>
      <c r="F7686" s="2"/>
    </row>
    <row r="7687" spans="3:6" x14ac:dyDescent="0.25">
      <c r="C7687" s="2"/>
      <c r="F7687" s="2"/>
    </row>
    <row r="7688" spans="3:6" x14ac:dyDescent="0.25">
      <c r="C7688" s="2"/>
      <c r="F7688" s="2"/>
    </row>
    <row r="7689" spans="3:6" x14ac:dyDescent="0.25">
      <c r="C7689" s="2"/>
      <c r="F7689" s="2"/>
    </row>
    <row r="7690" spans="3:6" x14ac:dyDescent="0.25">
      <c r="C7690" s="2"/>
      <c r="F7690" s="2"/>
    </row>
    <row r="7691" spans="3:6" x14ac:dyDescent="0.25">
      <c r="C7691" s="2"/>
      <c r="F7691" s="2"/>
    </row>
    <row r="7692" spans="3:6" x14ac:dyDescent="0.25">
      <c r="C7692" s="2"/>
      <c r="F7692" s="2"/>
    </row>
    <row r="7693" spans="3:6" x14ac:dyDescent="0.25">
      <c r="C7693" s="2"/>
      <c r="F7693" s="2"/>
    </row>
    <row r="7694" spans="3:6" x14ac:dyDescent="0.25">
      <c r="C7694" s="2"/>
      <c r="F7694" s="2"/>
    </row>
    <row r="7695" spans="3:6" x14ac:dyDescent="0.25">
      <c r="C7695" s="2"/>
      <c r="F7695" s="2"/>
    </row>
    <row r="7696" spans="3:6" x14ac:dyDescent="0.25">
      <c r="C7696" s="2"/>
      <c r="F7696" s="2"/>
    </row>
    <row r="7697" spans="3:6" x14ac:dyDescent="0.25">
      <c r="C7697" s="2"/>
      <c r="F7697" s="2"/>
    </row>
    <row r="7698" spans="3:6" x14ac:dyDescent="0.25">
      <c r="C7698" s="2"/>
      <c r="F7698" s="2"/>
    </row>
    <row r="7699" spans="3:6" x14ac:dyDescent="0.25">
      <c r="C7699" s="2"/>
      <c r="F7699" s="2"/>
    </row>
    <row r="7700" spans="3:6" x14ac:dyDescent="0.25">
      <c r="C7700" s="2"/>
      <c r="F7700" s="2"/>
    </row>
    <row r="7701" spans="3:6" x14ac:dyDescent="0.25">
      <c r="C7701" s="2"/>
      <c r="F7701" s="2"/>
    </row>
    <row r="7702" spans="3:6" x14ac:dyDescent="0.25">
      <c r="C7702" s="2"/>
      <c r="F7702" s="2"/>
    </row>
    <row r="7703" spans="3:6" x14ac:dyDescent="0.25">
      <c r="C7703" s="2"/>
      <c r="F7703" s="2"/>
    </row>
    <row r="7704" spans="3:6" x14ac:dyDescent="0.25">
      <c r="C7704" s="2"/>
      <c r="F7704" s="2"/>
    </row>
    <row r="7705" spans="3:6" x14ac:dyDescent="0.25">
      <c r="C7705" s="2"/>
      <c r="F7705" s="2"/>
    </row>
    <row r="7706" spans="3:6" x14ac:dyDescent="0.25">
      <c r="C7706" s="2"/>
      <c r="F7706" s="2"/>
    </row>
    <row r="7707" spans="3:6" x14ac:dyDescent="0.25">
      <c r="C7707" s="2"/>
      <c r="F7707" s="2"/>
    </row>
    <row r="7708" spans="3:6" x14ac:dyDescent="0.25">
      <c r="C7708" s="2"/>
      <c r="F7708" s="2"/>
    </row>
    <row r="7709" spans="3:6" x14ac:dyDescent="0.25">
      <c r="C7709" s="2"/>
      <c r="F7709" s="2"/>
    </row>
    <row r="7710" spans="3:6" x14ac:dyDescent="0.25">
      <c r="C7710" s="2"/>
      <c r="F7710" s="2"/>
    </row>
    <row r="7711" spans="3:6" x14ac:dyDescent="0.25">
      <c r="C7711" s="2"/>
      <c r="F7711" s="2"/>
    </row>
    <row r="7712" spans="3:6" x14ac:dyDescent="0.25">
      <c r="C7712" s="2"/>
      <c r="F7712" s="2"/>
    </row>
    <row r="7713" spans="3:6" x14ac:dyDescent="0.25">
      <c r="C7713" s="2"/>
      <c r="F7713" s="2"/>
    </row>
    <row r="7714" spans="3:6" x14ac:dyDescent="0.25">
      <c r="C7714" s="2"/>
      <c r="F7714" s="2"/>
    </row>
    <row r="7715" spans="3:6" x14ac:dyDescent="0.25">
      <c r="C7715" s="2"/>
      <c r="F7715" s="2"/>
    </row>
    <row r="7716" spans="3:6" x14ac:dyDescent="0.25">
      <c r="C7716" s="2"/>
      <c r="F7716" s="2"/>
    </row>
    <row r="7717" spans="3:6" x14ac:dyDescent="0.25">
      <c r="C7717" s="2"/>
      <c r="F7717" s="2"/>
    </row>
    <row r="7718" spans="3:6" x14ac:dyDescent="0.25">
      <c r="C7718" s="2"/>
      <c r="F7718" s="2"/>
    </row>
    <row r="7719" spans="3:6" x14ac:dyDescent="0.25">
      <c r="C7719" s="2"/>
      <c r="F7719" s="2"/>
    </row>
    <row r="7720" spans="3:6" x14ac:dyDescent="0.25">
      <c r="C7720" s="2"/>
      <c r="F7720" s="2"/>
    </row>
    <row r="7721" spans="3:6" x14ac:dyDescent="0.25">
      <c r="C7721" s="2"/>
      <c r="F7721" s="2"/>
    </row>
    <row r="7722" spans="3:6" x14ac:dyDescent="0.25">
      <c r="C7722" s="2"/>
      <c r="F7722" s="2"/>
    </row>
    <row r="7723" spans="3:6" x14ac:dyDescent="0.25">
      <c r="C7723" s="2"/>
      <c r="F7723" s="2"/>
    </row>
    <row r="7724" spans="3:6" x14ac:dyDescent="0.25">
      <c r="C7724" s="2"/>
      <c r="F7724" s="2"/>
    </row>
    <row r="7725" spans="3:6" x14ac:dyDescent="0.25">
      <c r="C7725" s="2"/>
      <c r="F7725" s="2"/>
    </row>
    <row r="7726" spans="3:6" x14ac:dyDescent="0.25">
      <c r="C7726" s="2"/>
      <c r="F7726" s="2"/>
    </row>
    <row r="7727" spans="3:6" x14ac:dyDescent="0.25">
      <c r="C7727" s="2"/>
      <c r="F7727" s="2"/>
    </row>
    <row r="7728" spans="3:6" x14ac:dyDescent="0.25">
      <c r="C7728" s="2"/>
      <c r="F7728" s="2"/>
    </row>
    <row r="7729" spans="3:6" x14ac:dyDescent="0.25">
      <c r="C7729" s="2"/>
      <c r="F7729" s="2"/>
    </row>
    <row r="7730" spans="3:6" x14ac:dyDescent="0.25">
      <c r="C7730" s="2"/>
      <c r="F7730" s="2"/>
    </row>
    <row r="7731" spans="3:6" x14ac:dyDescent="0.25">
      <c r="C7731" s="2"/>
      <c r="F7731" s="2"/>
    </row>
    <row r="7732" spans="3:6" x14ac:dyDescent="0.25">
      <c r="C7732" s="2"/>
      <c r="F7732" s="2"/>
    </row>
    <row r="7733" spans="3:6" x14ac:dyDescent="0.25">
      <c r="C7733" s="2"/>
      <c r="F7733" s="2"/>
    </row>
    <row r="7734" spans="3:6" x14ac:dyDescent="0.25">
      <c r="C7734" s="2"/>
      <c r="F7734" s="2"/>
    </row>
    <row r="7735" spans="3:6" x14ac:dyDescent="0.25">
      <c r="C7735" s="2"/>
      <c r="F7735" s="2"/>
    </row>
    <row r="7736" spans="3:6" x14ac:dyDescent="0.25">
      <c r="C7736" s="2"/>
      <c r="F7736" s="2"/>
    </row>
    <row r="7737" spans="3:6" x14ac:dyDescent="0.25">
      <c r="C7737" s="2"/>
      <c r="F7737" s="2"/>
    </row>
    <row r="7738" spans="3:6" x14ac:dyDescent="0.25">
      <c r="C7738" s="2"/>
      <c r="F7738" s="2"/>
    </row>
    <row r="7739" spans="3:6" x14ac:dyDescent="0.25">
      <c r="C7739" s="2"/>
      <c r="F7739" s="2"/>
    </row>
    <row r="7740" spans="3:6" x14ac:dyDescent="0.25">
      <c r="C7740" s="2"/>
      <c r="F7740" s="2"/>
    </row>
    <row r="7741" spans="3:6" x14ac:dyDescent="0.25">
      <c r="C7741" s="2"/>
      <c r="F7741" s="2"/>
    </row>
    <row r="7742" spans="3:6" x14ac:dyDescent="0.25">
      <c r="C7742" s="2"/>
      <c r="F7742" s="2"/>
    </row>
    <row r="7743" spans="3:6" x14ac:dyDescent="0.25">
      <c r="C7743" s="2"/>
      <c r="F7743" s="2"/>
    </row>
    <row r="7744" spans="3:6" x14ac:dyDescent="0.25">
      <c r="C7744" s="2"/>
      <c r="F7744" s="2"/>
    </row>
    <row r="7745" spans="3:6" x14ac:dyDescent="0.25">
      <c r="C7745" s="2"/>
      <c r="F7745" s="2"/>
    </row>
    <row r="7746" spans="3:6" x14ac:dyDescent="0.25">
      <c r="C7746" s="2"/>
      <c r="F7746" s="2"/>
    </row>
    <row r="7747" spans="3:6" x14ac:dyDescent="0.25">
      <c r="C7747" s="2"/>
      <c r="F7747" s="2"/>
    </row>
    <row r="7748" spans="3:6" x14ac:dyDescent="0.25">
      <c r="C7748" s="2"/>
      <c r="F7748" s="2"/>
    </row>
    <row r="7749" spans="3:6" x14ac:dyDescent="0.25">
      <c r="C7749" s="2"/>
      <c r="F7749" s="2"/>
    </row>
    <row r="7750" spans="3:6" x14ac:dyDescent="0.25">
      <c r="C7750" s="2"/>
      <c r="F7750" s="2"/>
    </row>
    <row r="7751" spans="3:6" x14ac:dyDescent="0.25">
      <c r="C7751" s="2"/>
      <c r="F7751" s="2"/>
    </row>
    <row r="7752" spans="3:6" x14ac:dyDescent="0.25">
      <c r="C7752" s="2"/>
      <c r="F7752" s="2"/>
    </row>
    <row r="7753" spans="3:6" x14ac:dyDescent="0.25">
      <c r="C7753" s="2"/>
      <c r="F7753" s="2"/>
    </row>
    <row r="7754" spans="3:6" x14ac:dyDescent="0.25">
      <c r="C7754" s="2"/>
      <c r="F7754" s="2"/>
    </row>
    <row r="7755" spans="3:6" x14ac:dyDescent="0.25">
      <c r="C7755" s="2"/>
      <c r="F7755" s="2"/>
    </row>
    <row r="7756" spans="3:6" x14ac:dyDescent="0.25">
      <c r="C7756" s="2"/>
      <c r="F7756" s="2"/>
    </row>
    <row r="7757" spans="3:6" x14ac:dyDescent="0.25">
      <c r="C7757" s="2"/>
      <c r="F7757" s="2"/>
    </row>
    <row r="7758" spans="3:6" x14ac:dyDescent="0.25">
      <c r="C7758" s="2"/>
      <c r="F7758" s="2"/>
    </row>
    <row r="7759" spans="3:6" x14ac:dyDescent="0.25">
      <c r="C7759" s="2"/>
      <c r="F7759" s="2"/>
    </row>
    <row r="7760" spans="3:6" x14ac:dyDescent="0.25">
      <c r="C7760" s="2"/>
      <c r="F7760" s="2"/>
    </row>
    <row r="7761" spans="3:6" x14ac:dyDescent="0.25">
      <c r="C7761" s="2"/>
      <c r="F7761" s="2"/>
    </row>
    <row r="7762" spans="3:6" x14ac:dyDescent="0.25">
      <c r="C7762" s="2"/>
      <c r="F7762" s="2"/>
    </row>
    <row r="7763" spans="3:6" x14ac:dyDescent="0.25">
      <c r="C7763" s="2"/>
      <c r="F7763" s="2"/>
    </row>
    <row r="7764" spans="3:6" x14ac:dyDescent="0.25">
      <c r="C7764" s="2"/>
      <c r="F7764" s="2"/>
    </row>
    <row r="7765" spans="3:6" x14ac:dyDescent="0.25">
      <c r="C7765" s="2"/>
      <c r="F7765" s="2"/>
    </row>
    <row r="7766" spans="3:6" x14ac:dyDescent="0.25">
      <c r="C7766" s="2"/>
      <c r="F7766" s="2"/>
    </row>
    <row r="7767" spans="3:6" x14ac:dyDescent="0.25">
      <c r="C7767" s="2"/>
      <c r="F7767" s="2"/>
    </row>
    <row r="7768" spans="3:6" x14ac:dyDescent="0.25">
      <c r="C7768" s="2"/>
      <c r="F7768" s="2"/>
    </row>
    <row r="7769" spans="3:6" x14ac:dyDescent="0.25">
      <c r="C7769" s="2"/>
      <c r="F7769" s="2"/>
    </row>
    <row r="7770" spans="3:6" x14ac:dyDescent="0.25">
      <c r="C7770" s="2"/>
      <c r="F7770" s="2"/>
    </row>
    <row r="7771" spans="3:6" x14ac:dyDescent="0.25">
      <c r="C7771" s="2"/>
      <c r="F7771" s="2"/>
    </row>
    <row r="7772" spans="3:6" x14ac:dyDescent="0.25">
      <c r="C7772" s="2"/>
      <c r="F7772" s="2"/>
    </row>
    <row r="7773" spans="3:6" x14ac:dyDescent="0.25">
      <c r="C7773" s="2"/>
      <c r="F7773" s="2"/>
    </row>
    <row r="7774" spans="3:6" x14ac:dyDescent="0.25">
      <c r="C7774" s="2"/>
      <c r="F7774" s="2"/>
    </row>
    <row r="7775" spans="3:6" x14ac:dyDescent="0.25">
      <c r="C7775" s="2"/>
      <c r="F7775" s="2"/>
    </row>
    <row r="7776" spans="3:6" x14ac:dyDescent="0.25">
      <c r="C7776" s="2"/>
      <c r="F7776" s="2"/>
    </row>
    <row r="7777" spans="3:6" x14ac:dyDescent="0.25">
      <c r="C7777" s="2"/>
      <c r="F7777" s="2"/>
    </row>
    <row r="7778" spans="3:6" x14ac:dyDescent="0.25">
      <c r="C7778" s="2"/>
      <c r="F7778" s="2"/>
    </row>
    <row r="7779" spans="3:6" x14ac:dyDescent="0.25">
      <c r="C7779" s="2"/>
      <c r="F7779" s="2"/>
    </row>
    <row r="7780" spans="3:6" x14ac:dyDescent="0.25">
      <c r="C7780" s="2"/>
      <c r="F7780" s="2"/>
    </row>
    <row r="7781" spans="3:6" x14ac:dyDescent="0.25">
      <c r="C7781" s="2"/>
      <c r="F7781" s="2"/>
    </row>
    <row r="7782" spans="3:6" x14ac:dyDescent="0.25">
      <c r="C7782" s="2"/>
      <c r="F7782" s="2"/>
    </row>
    <row r="7783" spans="3:6" x14ac:dyDescent="0.25">
      <c r="C7783" s="2"/>
      <c r="F7783" s="2"/>
    </row>
    <row r="7784" spans="3:6" x14ac:dyDescent="0.25">
      <c r="C7784" s="2"/>
      <c r="F7784" s="2"/>
    </row>
    <row r="7785" spans="3:6" x14ac:dyDescent="0.25">
      <c r="C7785" s="2"/>
      <c r="F7785" s="2"/>
    </row>
    <row r="7786" spans="3:6" x14ac:dyDescent="0.25">
      <c r="C7786" s="2"/>
      <c r="F7786" s="2"/>
    </row>
    <row r="7787" spans="3:6" x14ac:dyDescent="0.25">
      <c r="C7787" s="2"/>
      <c r="F7787" s="2"/>
    </row>
    <row r="7788" spans="3:6" x14ac:dyDescent="0.25">
      <c r="C7788" s="2"/>
      <c r="F7788" s="2"/>
    </row>
    <row r="7789" spans="3:6" x14ac:dyDescent="0.25">
      <c r="C7789" s="2"/>
      <c r="F7789" s="2"/>
    </row>
    <row r="7790" spans="3:6" x14ac:dyDescent="0.25">
      <c r="C7790" s="2"/>
      <c r="F7790" s="2"/>
    </row>
    <row r="7791" spans="3:6" x14ac:dyDescent="0.25">
      <c r="C7791" s="2"/>
      <c r="F7791" s="2"/>
    </row>
    <row r="7792" spans="3:6" x14ac:dyDescent="0.25">
      <c r="C7792" s="2"/>
      <c r="F7792" s="2"/>
    </row>
    <row r="7793" spans="3:6" x14ac:dyDescent="0.25">
      <c r="C7793" s="2"/>
      <c r="F7793" s="2"/>
    </row>
    <row r="7794" spans="3:6" x14ac:dyDescent="0.25">
      <c r="C7794" s="2"/>
      <c r="F7794" s="2"/>
    </row>
    <row r="7795" spans="3:6" x14ac:dyDescent="0.25">
      <c r="C7795" s="2"/>
      <c r="F7795" s="2"/>
    </row>
    <row r="7796" spans="3:6" x14ac:dyDescent="0.25">
      <c r="C7796" s="2"/>
      <c r="F7796" s="2"/>
    </row>
    <row r="7797" spans="3:6" x14ac:dyDescent="0.25">
      <c r="C7797" s="2"/>
      <c r="F7797" s="2"/>
    </row>
    <row r="7798" spans="3:6" x14ac:dyDescent="0.25">
      <c r="C7798" s="2"/>
      <c r="F7798" s="2"/>
    </row>
    <row r="7799" spans="3:6" x14ac:dyDescent="0.25">
      <c r="C7799" s="2"/>
      <c r="F7799" s="2"/>
    </row>
    <row r="7800" spans="3:6" x14ac:dyDescent="0.25">
      <c r="C7800" s="2"/>
      <c r="F7800" s="2"/>
    </row>
    <row r="7801" spans="3:6" x14ac:dyDescent="0.25">
      <c r="C7801" s="2"/>
      <c r="F7801" s="2"/>
    </row>
    <row r="7802" spans="3:6" x14ac:dyDescent="0.25">
      <c r="C7802" s="2"/>
      <c r="F7802" s="2"/>
    </row>
    <row r="7803" spans="3:6" x14ac:dyDescent="0.25">
      <c r="C7803" s="2"/>
      <c r="F7803" s="2"/>
    </row>
    <row r="7804" spans="3:6" x14ac:dyDescent="0.25">
      <c r="C7804" s="2"/>
      <c r="F7804" s="2"/>
    </row>
    <row r="7805" spans="3:6" x14ac:dyDescent="0.25">
      <c r="C7805" s="2"/>
      <c r="F7805" s="2"/>
    </row>
    <row r="7806" spans="3:6" x14ac:dyDescent="0.25">
      <c r="C7806" s="2"/>
      <c r="F7806" s="2"/>
    </row>
    <row r="7807" spans="3:6" x14ac:dyDescent="0.25">
      <c r="C7807" s="2"/>
      <c r="F7807" s="2"/>
    </row>
    <row r="7808" spans="3:6" x14ac:dyDescent="0.25">
      <c r="C7808" s="2"/>
      <c r="F7808" s="2"/>
    </row>
    <row r="7809" spans="3:6" x14ac:dyDescent="0.25">
      <c r="C7809" s="2"/>
      <c r="F7809" s="2"/>
    </row>
    <row r="7810" spans="3:6" x14ac:dyDescent="0.25">
      <c r="C7810" s="2"/>
      <c r="F7810" s="2"/>
    </row>
    <row r="7811" spans="3:6" x14ac:dyDescent="0.25">
      <c r="C7811" s="2"/>
      <c r="F7811" s="2"/>
    </row>
    <row r="7812" spans="3:6" x14ac:dyDescent="0.25">
      <c r="C7812" s="2"/>
      <c r="F7812" s="2"/>
    </row>
    <row r="7813" spans="3:6" x14ac:dyDescent="0.25">
      <c r="C7813" s="2"/>
      <c r="F7813" s="2"/>
    </row>
    <row r="7814" spans="3:6" x14ac:dyDescent="0.25">
      <c r="C7814" s="2"/>
      <c r="F7814" s="2"/>
    </row>
    <row r="7815" spans="3:6" x14ac:dyDescent="0.25">
      <c r="C7815" s="2"/>
      <c r="F7815" s="2"/>
    </row>
    <row r="7816" spans="3:6" x14ac:dyDescent="0.25">
      <c r="C7816" s="2"/>
      <c r="F7816" s="2"/>
    </row>
    <row r="7817" spans="3:6" x14ac:dyDescent="0.25">
      <c r="C7817" s="2"/>
      <c r="F7817" s="2"/>
    </row>
    <row r="7818" spans="3:6" x14ac:dyDescent="0.25">
      <c r="C7818" s="2"/>
      <c r="F7818" s="2"/>
    </row>
    <row r="7819" spans="3:6" x14ac:dyDescent="0.25">
      <c r="C7819" s="2"/>
      <c r="F7819" s="2"/>
    </row>
    <row r="7820" spans="3:6" x14ac:dyDescent="0.25">
      <c r="C7820" s="2"/>
      <c r="F7820" s="2"/>
    </row>
    <row r="7821" spans="3:6" x14ac:dyDescent="0.25">
      <c r="C7821" s="2"/>
      <c r="F7821" s="2"/>
    </row>
    <row r="7822" spans="3:6" x14ac:dyDescent="0.25">
      <c r="C7822" s="2"/>
      <c r="F7822" s="2"/>
    </row>
    <row r="7823" spans="3:6" x14ac:dyDescent="0.25">
      <c r="C7823" s="2"/>
      <c r="F7823" s="2"/>
    </row>
    <row r="7824" spans="3:6" x14ac:dyDescent="0.25">
      <c r="C7824" s="2"/>
      <c r="F7824" s="2"/>
    </row>
    <row r="7825" spans="3:6" x14ac:dyDescent="0.25">
      <c r="C7825" s="2"/>
      <c r="F7825" s="2"/>
    </row>
    <row r="7826" spans="3:6" x14ac:dyDescent="0.25">
      <c r="C7826" s="2"/>
      <c r="F7826" s="2"/>
    </row>
    <row r="7827" spans="3:6" x14ac:dyDescent="0.25">
      <c r="C7827" s="2"/>
      <c r="F7827" s="2"/>
    </row>
    <row r="7828" spans="3:6" x14ac:dyDescent="0.25">
      <c r="C7828" s="2"/>
      <c r="F7828" s="2"/>
    </row>
    <row r="7829" spans="3:6" x14ac:dyDescent="0.25">
      <c r="C7829" s="2"/>
      <c r="F7829" s="2"/>
    </row>
    <row r="7830" spans="3:6" x14ac:dyDescent="0.25">
      <c r="C7830" s="2"/>
      <c r="F7830" s="2"/>
    </row>
    <row r="7831" spans="3:6" x14ac:dyDescent="0.25">
      <c r="C7831" s="2"/>
      <c r="F7831" s="2"/>
    </row>
    <row r="7832" spans="3:6" x14ac:dyDescent="0.25">
      <c r="C7832" s="2"/>
      <c r="F7832" s="2"/>
    </row>
    <row r="7833" spans="3:6" x14ac:dyDescent="0.25">
      <c r="C7833" s="2"/>
      <c r="F7833" s="2"/>
    </row>
    <row r="7834" spans="3:6" x14ac:dyDescent="0.25">
      <c r="C7834" s="2"/>
      <c r="F7834" s="2"/>
    </row>
    <row r="7835" spans="3:6" x14ac:dyDescent="0.25">
      <c r="C7835" s="2"/>
      <c r="F7835" s="2"/>
    </row>
    <row r="7836" spans="3:6" x14ac:dyDescent="0.25">
      <c r="C7836" s="2"/>
      <c r="F7836" s="2"/>
    </row>
    <row r="7837" spans="3:6" x14ac:dyDescent="0.25">
      <c r="C7837" s="2"/>
      <c r="F7837" s="2"/>
    </row>
    <row r="7838" spans="3:6" x14ac:dyDescent="0.25">
      <c r="C7838" s="2"/>
      <c r="F7838" s="2"/>
    </row>
    <row r="7839" spans="3:6" x14ac:dyDescent="0.25">
      <c r="C7839" s="2"/>
      <c r="F7839" s="2"/>
    </row>
    <row r="7840" spans="3:6" x14ac:dyDescent="0.25">
      <c r="C7840" s="2"/>
      <c r="F7840" s="2"/>
    </row>
    <row r="7841" spans="3:6" x14ac:dyDescent="0.25">
      <c r="C7841" s="2"/>
      <c r="F7841" s="2"/>
    </row>
    <row r="7842" spans="3:6" x14ac:dyDescent="0.25">
      <c r="C7842" s="2"/>
      <c r="F7842" s="2"/>
    </row>
    <row r="7843" spans="3:6" x14ac:dyDescent="0.25">
      <c r="C7843" s="2"/>
      <c r="F7843" s="2"/>
    </row>
    <row r="7844" spans="3:6" x14ac:dyDescent="0.25">
      <c r="C7844" s="2"/>
      <c r="F7844" s="2"/>
    </row>
    <row r="7845" spans="3:6" x14ac:dyDescent="0.25">
      <c r="C7845" s="2"/>
      <c r="F7845" s="2"/>
    </row>
    <row r="7846" spans="3:6" x14ac:dyDescent="0.25">
      <c r="C7846" s="2"/>
      <c r="F7846" s="2"/>
    </row>
    <row r="7847" spans="3:6" x14ac:dyDescent="0.25">
      <c r="C7847" s="2"/>
      <c r="F7847" s="2"/>
    </row>
    <row r="7848" spans="3:6" x14ac:dyDescent="0.25">
      <c r="C7848" s="2"/>
      <c r="F7848" s="2"/>
    </row>
    <row r="7849" spans="3:6" x14ac:dyDescent="0.25">
      <c r="C7849" s="2"/>
      <c r="F7849" s="2"/>
    </row>
    <row r="7850" spans="3:6" x14ac:dyDescent="0.25">
      <c r="C7850" s="2"/>
      <c r="F7850" s="2"/>
    </row>
    <row r="7851" spans="3:6" x14ac:dyDescent="0.25">
      <c r="C7851" s="2"/>
      <c r="F7851" s="2"/>
    </row>
    <row r="7852" spans="3:6" x14ac:dyDescent="0.25">
      <c r="C7852" s="2"/>
      <c r="F7852" s="2"/>
    </row>
    <row r="7853" spans="3:6" x14ac:dyDescent="0.25">
      <c r="C7853" s="2"/>
      <c r="F7853" s="2"/>
    </row>
    <row r="7854" spans="3:6" x14ac:dyDescent="0.25">
      <c r="C7854" s="2"/>
      <c r="F7854" s="2"/>
    </row>
    <row r="7855" spans="3:6" x14ac:dyDescent="0.25">
      <c r="C7855" s="2"/>
      <c r="F7855" s="2"/>
    </row>
    <row r="7856" spans="3:6" x14ac:dyDescent="0.25">
      <c r="C7856" s="2"/>
      <c r="F7856" s="2"/>
    </row>
    <row r="7857" spans="3:6" x14ac:dyDescent="0.25">
      <c r="C7857" s="2"/>
      <c r="F7857" s="2"/>
    </row>
    <row r="7858" spans="3:6" x14ac:dyDescent="0.25">
      <c r="C7858" s="2"/>
      <c r="F7858" s="2"/>
    </row>
    <row r="7859" spans="3:6" x14ac:dyDescent="0.25">
      <c r="C7859" s="2"/>
      <c r="F7859" s="2"/>
    </row>
    <row r="7860" spans="3:6" x14ac:dyDescent="0.25">
      <c r="C7860" s="2"/>
      <c r="F7860" s="2"/>
    </row>
    <row r="7861" spans="3:6" x14ac:dyDescent="0.25">
      <c r="C7861" s="2"/>
      <c r="F7861" s="2"/>
    </row>
    <row r="7862" spans="3:6" x14ac:dyDescent="0.25">
      <c r="C7862" s="2"/>
      <c r="F7862" s="2"/>
    </row>
    <row r="7863" spans="3:6" x14ac:dyDescent="0.25">
      <c r="C7863" s="2"/>
      <c r="F7863" s="2"/>
    </row>
    <row r="7864" spans="3:6" x14ac:dyDescent="0.25">
      <c r="C7864" s="2"/>
      <c r="F7864" s="2"/>
    </row>
    <row r="7865" spans="3:6" x14ac:dyDescent="0.25">
      <c r="C7865" s="2"/>
      <c r="F7865" s="2"/>
    </row>
    <row r="7866" spans="3:6" x14ac:dyDescent="0.25">
      <c r="C7866" s="2"/>
      <c r="F7866" s="2"/>
    </row>
    <row r="7867" spans="3:6" x14ac:dyDescent="0.25">
      <c r="C7867" s="2"/>
      <c r="F7867" s="2"/>
    </row>
    <row r="7868" spans="3:6" x14ac:dyDescent="0.25">
      <c r="C7868" s="2"/>
      <c r="F7868" s="2"/>
    </row>
    <row r="7869" spans="3:6" x14ac:dyDescent="0.25">
      <c r="C7869" s="2"/>
      <c r="F7869" s="2"/>
    </row>
    <row r="7870" spans="3:6" x14ac:dyDescent="0.25">
      <c r="C7870" s="2"/>
      <c r="F7870" s="2"/>
    </row>
    <row r="7871" spans="3:6" x14ac:dyDescent="0.25">
      <c r="C7871" s="2"/>
      <c r="F7871" s="2"/>
    </row>
    <row r="7872" spans="3:6" x14ac:dyDescent="0.25">
      <c r="C7872" s="2"/>
      <c r="F7872" s="2"/>
    </row>
    <row r="7873" spans="3:6" x14ac:dyDescent="0.25">
      <c r="C7873" s="2"/>
      <c r="F7873" s="2"/>
    </row>
    <row r="7874" spans="3:6" x14ac:dyDescent="0.25">
      <c r="C7874" s="2"/>
      <c r="F7874" s="2"/>
    </row>
    <row r="7875" spans="3:6" x14ac:dyDescent="0.25">
      <c r="C7875" s="2"/>
      <c r="F7875" s="2"/>
    </row>
    <row r="7876" spans="3:6" x14ac:dyDescent="0.25">
      <c r="C7876" s="2"/>
      <c r="F7876" s="2"/>
    </row>
    <row r="7877" spans="3:6" x14ac:dyDescent="0.25">
      <c r="C7877" s="2"/>
      <c r="F7877" s="2"/>
    </row>
    <row r="7878" spans="3:6" x14ac:dyDescent="0.25">
      <c r="C7878" s="2"/>
      <c r="F7878" s="2"/>
    </row>
    <row r="7879" spans="3:6" x14ac:dyDescent="0.25">
      <c r="C7879" s="2"/>
      <c r="F7879" s="2"/>
    </row>
    <row r="7880" spans="3:6" x14ac:dyDescent="0.25">
      <c r="C7880" s="2"/>
      <c r="F7880" s="2"/>
    </row>
    <row r="7881" spans="3:6" x14ac:dyDescent="0.25">
      <c r="C7881" s="2"/>
      <c r="F7881" s="2"/>
    </row>
    <row r="7882" spans="3:6" x14ac:dyDescent="0.25">
      <c r="C7882" s="2"/>
      <c r="F7882" s="2"/>
    </row>
    <row r="7883" spans="3:6" x14ac:dyDescent="0.25">
      <c r="C7883" s="2"/>
      <c r="F7883" s="2"/>
    </row>
    <row r="7884" spans="3:6" x14ac:dyDescent="0.25">
      <c r="C7884" s="2"/>
      <c r="F7884" s="2"/>
    </row>
    <row r="7885" spans="3:6" x14ac:dyDescent="0.25">
      <c r="C7885" s="2"/>
      <c r="F7885" s="2"/>
    </row>
    <row r="7886" spans="3:6" x14ac:dyDescent="0.25">
      <c r="C7886" s="2"/>
      <c r="F7886" s="2"/>
    </row>
    <row r="7887" spans="3:6" x14ac:dyDescent="0.25">
      <c r="C7887" s="2"/>
      <c r="F7887" s="2"/>
    </row>
    <row r="7888" spans="3:6" x14ac:dyDescent="0.25">
      <c r="C7888" s="2"/>
      <c r="F7888" s="2"/>
    </row>
    <row r="7889" spans="3:6" x14ac:dyDescent="0.25">
      <c r="C7889" s="2"/>
      <c r="F7889" s="2"/>
    </row>
    <row r="7890" spans="3:6" x14ac:dyDescent="0.25">
      <c r="C7890" s="2"/>
      <c r="F7890" s="2"/>
    </row>
    <row r="7891" spans="3:6" x14ac:dyDescent="0.25">
      <c r="C7891" s="2"/>
      <c r="F7891" s="2"/>
    </row>
    <row r="7892" spans="3:6" x14ac:dyDescent="0.25">
      <c r="C7892" s="2"/>
      <c r="F7892" s="2"/>
    </row>
    <row r="7893" spans="3:6" x14ac:dyDescent="0.25">
      <c r="C7893" s="2"/>
      <c r="F7893" s="2"/>
    </row>
    <row r="7894" spans="3:6" x14ac:dyDescent="0.25">
      <c r="C7894" s="2"/>
      <c r="F7894" s="2"/>
    </row>
    <row r="7895" spans="3:6" x14ac:dyDescent="0.25">
      <c r="C7895" s="2"/>
      <c r="F7895" s="2"/>
    </row>
    <row r="7896" spans="3:6" x14ac:dyDescent="0.25">
      <c r="C7896" s="2"/>
      <c r="F7896" s="2"/>
    </row>
    <row r="7897" spans="3:6" x14ac:dyDescent="0.25">
      <c r="C7897" s="2"/>
      <c r="F7897" s="2"/>
    </row>
    <row r="7898" spans="3:6" x14ac:dyDescent="0.25">
      <c r="C7898" s="2"/>
      <c r="F7898" s="2"/>
    </row>
    <row r="7899" spans="3:6" x14ac:dyDescent="0.25">
      <c r="C7899" s="2"/>
      <c r="F7899" s="2"/>
    </row>
    <row r="7900" spans="3:6" x14ac:dyDescent="0.25">
      <c r="C7900" s="2"/>
      <c r="F7900" s="2"/>
    </row>
    <row r="7901" spans="3:6" x14ac:dyDescent="0.25">
      <c r="C7901" s="2"/>
      <c r="F7901" s="2"/>
    </row>
    <row r="7902" spans="3:6" x14ac:dyDescent="0.25">
      <c r="C7902" s="2"/>
      <c r="F7902" s="2"/>
    </row>
    <row r="7903" spans="3:6" x14ac:dyDescent="0.25">
      <c r="C7903" s="2"/>
      <c r="F7903" s="2"/>
    </row>
    <row r="7904" spans="3:6" x14ac:dyDescent="0.25">
      <c r="C7904" s="2"/>
      <c r="F7904" s="2"/>
    </row>
    <row r="7905" spans="3:6" x14ac:dyDescent="0.25">
      <c r="C7905" s="2"/>
      <c r="F7905" s="2"/>
    </row>
    <row r="7906" spans="3:6" x14ac:dyDescent="0.25">
      <c r="C7906" s="2"/>
      <c r="F7906" s="2"/>
    </row>
    <row r="7907" spans="3:6" x14ac:dyDescent="0.25">
      <c r="C7907" s="2"/>
      <c r="F7907" s="2"/>
    </row>
    <row r="7908" spans="3:6" x14ac:dyDescent="0.25">
      <c r="C7908" s="2"/>
      <c r="F7908" s="2"/>
    </row>
    <row r="7909" spans="3:6" x14ac:dyDescent="0.25">
      <c r="C7909" s="2"/>
      <c r="F7909" s="2"/>
    </row>
    <row r="7910" spans="3:6" x14ac:dyDescent="0.25">
      <c r="C7910" s="2"/>
      <c r="F7910" s="2"/>
    </row>
    <row r="7911" spans="3:6" x14ac:dyDescent="0.25">
      <c r="C7911" s="2"/>
      <c r="F7911" s="2"/>
    </row>
    <row r="7912" spans="3:6" x14ac:dyDescent="0.25">
      <c r="C7912" s="2"/>
      <c r="F7912" s="2"/>
    </row>
    <row r="7913" spans="3:6" x14ac:dyDescent="0.25">
      <c r="C7913" s="2"/>
      <c r="F7913" s="2"/>
    </row>
    <row r="7914" spans="3:6" x14ac:dyDescent="0.25">
      <c r="C7914" s="2"/>
      <c r="F7914" s="2"/>
    </row>
    <row r="7915" spans="3:6" x14ac:dyDescent="0.25">
      <c r="C7915" s="2"/>
      <c r="F7915" s="2"/>
    </row>
    <row r="7916" spans="3:6" x14ac:dyDescent="0.25">
      <c r="C7916" s="2"/>
      <c r="F7916" s="2"/>
    </row>
    <row r="7917" spans="3:6" x14ac:dyDescent="0.25">
      <c r="C7917" s="2"/>
      <c r="F7917" s="2"/>
    </row>
    <row r="7918" spans="3:6" x14ac:dyDescent="0.25">
      <c r="C7918" s="2"/>
      <c r="F7918" s="2"/>
    </row>
    <row r="7919" spans="3:6" x14ac:dyDescent="0.25">
      <c r="C7919" s="2"/>
      <c r="F7919" s="2"/>
    </row>
    <row r="7920" spans="3:6" x14ac:dyDescent="0.25">
      <c r="C7920" s="2"/>
      <c r="F7920" s="2"/>
    </row>
    <row r="7921" spans="3:6" x14ac:dyDescent="0.25">
      <c r="C7921" s="2"/>
      <c r="F7921" s="2"/>
    </row>
    <row r="7922" spans="3:6" x14ac:dyDescent="0.25">
      <c r="C7922" s="2"/>
      <c r="F7922" s="2"/>
    </row>
    <row r="7923" spans="3:6" x14ac:dyDescent="0.25">
      <c r="C7923" s="2"/>
      <c r="F7923" s="2"/>
    </row>
    <row r="7924" spans="3:6" x14ac:dyDescent="0.25">
      <c r="C7924" s="2"/>
      <c r="F7924" s="2"/>
    </row>
    <row r="7925" spans="3:6" x14ac:dyDescent="0.25">
      <c r="C7925" s="2"/>
      <c r="F7925" s="2"/>
    </row>
    <row r="7926" spans="3:6" x14ac:dyDescent="0.25">
      <c r="C7926" s="2"/>
      <c r="F7926" s="2"/>
    </row>
    <row r="7927" spans="3:6" x14ac:dyDescent="0.25">
      <c r="C7927" s="2"/>
      <c r="F7927" s="2"/>
    </row>
    <row r="7928" spans="3:6" x14ac:dyDescent="0.25">
      <c r="C7928" s="2"/>
      <c r="F7928" s="2"/>
    </row>
    <row r="7929" spans="3:6" x14ac:dyDescent="0.25">
      <c r="C7929" s="2"/>
      <c r="F7929" s="2"/>
    </row>
    <row r="7930" spans="3:6" x14ac:dyDescent="0.25">
      <c r="C7930" s="2"/>
      <c r="F7930" s="2"/>
    </row>
    <row r="7931" spans="3:6" x14ac:dyDescent="0.25">
      <c r="C7931" s="2"/>
      <c r="F7931" s="2"/>
    </row>
    <row r="7932" spans="3:6" x14ac:dyDescent="0.25">
      <c r="C7932" s="2"/>
      <c r="F7932" s="2"/>
    </row>
    <row r="7933" spans="3:6" x14ac:dyDescent="0.25">
      <c r="C7933" s="2"/>
      <c r="F7933" s="2"/>
    </row>
    <row r="7934" spans="3:6" x14ac:dyDescent="0.25">
      <c r="C7934" s="2"/>
      <c r="F7934" s="2"/>
    </row>
    <row r="7935" spans="3:6" x14ac:dyDescent="0.25">
      <c r="C7935" s="2"/>
      <c r="F7935" s="2"/>
    </row>
    <row r="7936" spans="3:6" x14ac:dyDescent="0.25">
      <c r="C7936" s="2"/>
      <c r="F7936" s="2"/>
    </row>
    <row r="7937" spans="3:6" x14ac:dyDescent="0.25">
      <c r="C7937" s="2"/>
      <c r="F7937" s="2"/>
    </row>
    <row r="7938" spans="3:6" x14ac:dyDescent="0.25">
      <c r="C7938" s="2"/>
      <c r="F7938" s="2"/>
    </row>
    <row r="7939" spans="3:6" x14ac:dyDescent="0.25">
      <c r="C7939" s="2"/>
      <c r="F7939" s="2"/>
    </row>
    <row r="7940" spans="3:6" x14ac:dyDescent="0.25">
      <c r="C7940" s="2"/>
      <c r="F7940" s="2"/>
    </row>
    <row r="7941" spans="3:6" x14ac:dyDescent="0.25">
      <c r="C7941" s="2"/>
      <c r="F7941" s="2"/>
    </row>
    <row r="7942" spans="3:6" x14ac:dyDescent="0.25">
      <c r="C7942" s="2"/>
      <c r="F7942" s="2"/>
    </row>
    <row r="7943" spans="3:6" x14ac:dyDescent="0.25">
      <c r="C7943" s="2"/>
      <c r="F7943" s="2"/>
    </row>
    <row r="7944" spans="3:6" x14ac:dyDescent="0.25">
      <c r="C7944" s="2"/>
      <c r="F7944" s="2"/>
    </row>
    <row r="7945" spans="3:6" x14ac:dyDescent="0.25">
      <c r="C7945" s="2"/>
      <c r="F7945" s="2"/>
    </row>
    <row r="7946" spans="3:6" x14ac:dyDescent="0.25">
      <c r="C7946" s="2"/>
      <c r="F7946" s="2"/>
    </row>
    <row r="7947" spans="3:6" x14ac:dyDescent="0.25">
      <c r="C7947" s="2"/>
      <c r="F7947" s="2"/>
    </row>
    <row r="7948" spans="3:6" x14ac:dyDescent="0.25">
      <c r="C7948" s="2"/>
      <c r="F7948" s="2"/>
    </row>
    <row r="7949" spans="3:6" x14ac:dyDescent="0.25">
      <c r="C7949" s="2"/>
      <c r="F7949" s="2"/>
    </row>
    <row r="7950" spans="3:6" x14ac:dyDescent="0.25">
      <c r="C7950" s="2"/>
      <c r="F7950" s="2"/>
    </row>
    <row r="7951" spans="3:6" x14ac:dyDescent="0.25">
      <c r="C7951" s="2"/>
      <c r="F7951" s="2"/>
    </row>
    <row r="7952" spans="3:6" x14ac:dyDescent="0.25">
      <c r="C7952" s="2"/>
      <c r="F7952" s="2"/>
    </row>
    <row r="7953" spans="3:6" x14ac:dyDescent="0.25">
      <c r="C7953" s="2"/>
      <c r="F7953" s="2"/>
    </row>
    <row r="7954" spans="3:6" x14ac:dyDescent="0.25">
      <c r="C7954" s="2"/>
      <c r="F7954" s="2"/>
    </row>
    <row r="7955" spans="3:6" x14ac:dyDescent="0.25">
      <c r="C7955" s="2"/>
      <c r="F7955" s="2"/>
    </row>
    <row r="7956" spans="3:6" x14ac:dyDescent="0.25">
      <c r="C7956" s="2"/>
      <c r="F7956" s="2"/>
    </row>
    <row r="7957" spans="3:6" x14ac:dyDescent="0.25">
      <c r="C7957" s="2"/>
      <c r="F7957" s="2"/>
    </row>
    <row r="7958" spans="3:6" x14ac:dyDescent="0.25">
      <c r="C7958" s="2"/>
      <c r="F7958" s="2"/>
    </row>
    <row r="7959" spans="3:6" x14ac:dyDescent="0.25">
      <c r="C7959" s="2"/>
      <c r="F7959" s="2"/>
    </row>
    <row r="7960" spans="3:6" x14ac:dyDescent="0.25">
      <c r="C7960" s="2"/>
      <c r="F7960" s="2"/>
    </row>
    <row r="7961" spans="3:6" x14ac:dyDescent="0.25">
      <c r="C7961" s="2"/>
      <c r="F7961" s="2"/>
    </row>
    <row r="7962" spans="3:6" x14ac:dyDescent="0.25">
      <c r="C7962" s="2"/>
      <c r="F7962" s="2"/>
    </row>
    <row r="7963" spans="3:6" x14ac:dyDescent="0.25">
      <c r="C7963" s="2"/>
      <c r="F7963" s="2"/>
    </row>
    <row r="7964" spans="3:6" x14ac:dyDescent="0.25">
      <c r="C7964" s="2"/>
      <c r="F7964" s="2"/>
    </row>
    <row r="7965" spans="3:6" x14ac:dyDescent="0.25">
      <c r="C7965" s="2"/>
      <c r="F7965" s="2"/>
    </row>
    <row r="7966" spans="3:6" x14ac:dyDescent="0.25">
      <c r="C7966" s="2"/>
      <c r="F7966" s="2"/>
    </row>
    <row r="7967" spans="3:6" x14ac:dyDescent="0.25">
      <c r="C7967" s="2"/>
      <c r="F7967" s="2"/>
    </row>
    <row r="7968" spans="3:6" x14ac:dyDescent="0.25">
      <c r="C7968" s="2"/>
      <c r="F7968" s="2"/>
    </row>
    <row r="7969" spans="3:6" x14ac:dyDescent="0.25">
      <c r="C7969" s="2"/>
      <c r="F7969" s="2"/>
    </row>
    <row r="7970" spans="3:6" x14ac:dyDescent="0.25">
      <c r="C7970" s="2"/>
      <c r="F7970" s="2"/>
    </row>
    <row r="7971" spans="3:6" x14ac:dyDescent="0.25">
      <c r="C7971" s="2"/>
      <c r="F7971" s="2"/>
    </row>
    <row r="7972" spans="3:6" x14ac:dyDescent="0.25">
      <c r="C7972" s="2"/>
      <c r="F7972" s="2"/>
    </row>
    <row r="7973" spans="3:6" x14ac:dyDescent="0.25">
      <c r="C7973" s="2"/>
      <c r="F7973" s="2"/>
    </row>
    <row r="7974" spans="3:6" x14ac:dyDescent="0.25">
      <c r="C7974" s="2"/>
      <c r="F7974" s="2"/>
    </row>
    <row r="7975" spans="3:6" x14ac:dyDescent="0.25">
      <c r="C7975" s="2"/>
      <c r="F7975" s="2"/>
    </row>
    <row r="7976" spans="3:6" x14ac:dyDescent="0.25">
      <c r="C7976" s="2"/>
      <c r="F7976" s="2"/>
    </row>
    <row r="7977" spans="3:6" x14ac:dyDescent="0.25">
      <c r="C7977" s="2"/>
      <c r="F7977" s="2"/>
    </row>
    <row r="7978" spans="3:6" x14ac:dyDescent="0.25">
      <c r="C7978" s="2"/>
      <c r="F7978" s="2"/>
    </row>
    <row r="7979" spans="3:6" x14ac:dyDescent="0.25">
      <c r="C7979" s="2"/>
      <c r="F7979" s="2"/>
    </row>
    <row r="7980" spans="3:6" x14ac:dyDescent="0.25">
      <c r="C7980" s="2"/>
      <c r="F7980" s="2"/>
    </row>
    <row r="7981" spans="3:6" x14ac:dyDescent="0.25">
      <c r="C7981" s="2"/>
      <c r="F7981" s="2"/>
    </row>
    <row r="7982" spans="3:6" x14ac:dyDescent="0.25">
      <c r="C7982" s="2"/>
      <c r="F7982" s="2"/>
    </row>
    <row r="7983" spans="3:6" x14ac:dyDescent="0.25">
      <c r="C7983" s="2"/>
      <c r="F7983" s="2"/>
    </row>
    <row r="7984" spans="3:6" x14ac:dyDescent="0.25">
      <c r="C7984" s="2"/>
      <c r="F7984" s="2"/>
    </row>
    <row r="7985" spans="3:6" x14ac:dyDescent="0.25">
      <c r="C7985" s="2"/>
      <c r="F7985" s="2"/>
    </row>
    <row r="7986" spans="3:6" x14ac:dyDescent="0.25">
      <c r="C7986" s="2"/>
      <c r="F7986" s="2"/>
    </row>
    <row r="7987" spans="3:6" x14ac:dyDescent="0.25">
      <c r="C7987" s="2"/>
      <c r="F7987" s="2"/>
    </row>
    <row r="7988" spans="3:6" x14ac:dyDescent="0.25">
      <c r="C7988" s="2"/>
      <c r="F7988" s="2"/>
    </row>
    <row r="7989" spans="3:6" x14ac:dyDescent="0.25">
      <c r="C7989" s="2"/>
      <c r="F7989" s="2"/>
    </row>
    <row r="7990" spans="3:6" x14ac:dyDescent="0.25">
      <c r="C7990" s="2"/>
      <c r="F7990" s="2"/>
    </row>
    <row r="7991" spans="3:6" x14ac:dyDescent="0.25">
      <c r="C7991" s="2"/>
      <c r="F7991" s="2"/>
    </row>
    <row r="7992" spans="3:6" x14ac:dyDescent="0.25">
      <c r="C7992" s="2"/>
      <c r="F7992" s="2"/>
    </row>
    <row r="7993" spans="3:6" x14ac:dyDescent="0.25">
      <c r="C7993" s="2"/>
      <c r="F7993" s="2"/>
    </row>
    <row r="7994" spans="3:6" x14ac:dyDescent="0.25">
      <c r="C7994" s="2"/>
      <c r="F7994" s="2"/>
    </row>
    <row r="7995" spans="3:6" x14ac:dyDescent="0.25">
      <c r="C7995" s="2"/>
      <c r="F7995" s="2"/>
    </row>
    <row r="7996" spans="3:6" x14ac:dyDescent="0.25">
      <c r="C7996" s="2"/>
      <c r="F7996" s="2"/>
    </row>
    <row r="7997" spans="3:6" x14ac:dyDescent="0.25">
      <c r="C7997" s="2"/>
      <c r="F7997" s="2"/>
    </row>
    <row r="7998" spans="3:6" x14ac:dyDescent="0.25">
      <c r="C7998" s="2"/>
      <c r="F7998" s="2"/>
    </row>
    <row r="7999" spans="3:6" x14ac:dyDescent="0.25">
      <c r="C7999" s="2"/>
      <c r="F7999" s="2"/>
    </row>
    <row r="8000" spans="3:6" x14ac:dyDescent="0.25">
      <c r="C8000" s="2"/>
      <c r="F8000" s="2"/>
    </row>
    <row r="8001" spans="3:6" x14ac:dyDescent="0.25">
      <c r="C8001" s="2"/>
      <c r="F8001" s="2"/>
    </row>
    <row r="8002" spans="3:6" x14ac:dyDescent="0.25">
      <c r="C8002" s="2"/>
      <c r="F8002" s="2"/>
    </row>
    <row r="8003" spans="3:6" x14ac:dyDescent="0.25">
      <c r="C8003" s="2"/>
      <c r="F8003" s="2"/>
    </row>
    <row r="8004" spans="3:6" x14ac:dyDescent="0.25">
      <c r="C8004" s="2"/>
      <c r="F8004" s="2"/>
    </row>
    <row r="8005" spans="3:6" x14ac:dyDescent="0.25">
      <c r="C8005" s="2"/>
      <c r="F8005" s="2"/>
    </row>
    <row r="8006" spans="3:6" x14ac:dyDescent="0.25">
      <c r="C8006" s="2"/>
      <c r="F8006" s="2"/>
    </row>
    <row r="8007" spans="3:6" x14ac:dyDescent="0.25">
      <c r="C8007" s="2"/>
      <c r="F8007" s="2"/>
    </row>
    <row r="8008" spans="3:6" x14ac:dyDescent="0.25">
      <c r="C8008" s="2"/>
      <c r="F8008" s="2"/>
    </row>
    <row r="8009" spans="3:6" x14ac:dyDescent="0.25">
      <c r="C8009" s="2"/>
      <c r="F8009" s="2"/>
    </row>
    <row r="8010" spans="3:6" x14ac:dyDescent="0.25">
      <c r="C8010" s="2"/>
      <c r="F8010" s="2"/>
    </row>
    <row r="8011" spans="3:6" x14ac:dyDescent="0.25">
      <c r="C8011" s="2"/>
      <c r="F8011" s="2"/>
    </row>
    <row r="8012" spans="3:6" x14ac:dyDescent="0.25">
      <c r="C8012" s="2"/>
      <c r="F8012" s="2"/>
    </row>
    <row r="8013" spans="3:6" x14ac:dyDescent="0.25">
      <c r="C8013" s="2"/>
      <c r="F8013" s="2"/>
    </row>
    <row r="8014" spans="3:6" x14ac:dyDescent="0.25">
      <c r="C8014" s="2"/>
      <c r="F8014" s="2"/>
    </row>
    <row r="8015" spans="3:6" x14ac:dyDescent="0.25">
      <c r="C8015" s="2"/>
      <c r="F8015" s="2"/>
    </row>
    <row r="8016" spans="3:6" x14ac:dyDescent="0.25">
      <c r="C8016" s="2"/>
      <c r="F8016" s="2"/>
    </row>
    <row r="8017" spans="3:6" x14ac:dyDescent="0.25">
      <c r="C8017" s="2"/>
      <c r="F8017" s="2"/>
    </row>
    <row r="8018" spans="3:6" x14ac:dyDescent="0.25">
      <c r="C8018" s="2"/>
      <c r="F8018" s="2"/>
    </row>
    <row r="8019" spans="3:6" x14ac:dyDescent="0.25">
      <c r="C8019" s="2"/>
      <c r="F8019" s="2"/>
    </row>
    <row r="8020" spans="3:6" x14ac:dyDescent="0.25">
      <c r="C8020" s="2"/>
      <c r="F8020" s="2"/>
    </row>
    <row r="8021" spans="3:6" x14ac:dyDescent="0.25">
      <c r="C8021" s="2"/>
      <c r="F8021" s="2"/>
    </row>
    <row r="8022" spans="3:6" x14ac:dyDescent="0.25">
      <c r="C8022" s="2"/>
      <c r="F8022" s="2"/>
    </row>
    <row r="8023" spans="3:6" x14ac:dyDescent="0.25">
      <c r="C8023" s="2"/>
      <c r="F8023" s="2"/>
    </row>
    <row r="8024" spans="3:6" x14ac:dyDescent="0.25">
      <c r="C8024" s="2"/>
      <c r="F8024" s="2"/>
    </row>
    <row r="8025" spans="3:6" x14ac:dyDescent="0.25">
      <c r="C8025" s="2"/>
      <c r="F8025" s="2"/>
    </row>
    <row r="8026" spans="3:6" x14ac:dyDescent="0.25">
      <c r="C8026" s="2"/>
      <c r="F8026" s="2"/>
    </row>
    <row r="8027" spans="3:6" x14ac:dyDescent="0.25">
      <c r="C8027" s="2"/>
      <c r="F8027" s="2"/>
    </row>
    <row r="8028" spans="3:6" x14ac:dyDescent="0.25">
      <c r="C8028" s="2"/>
      <c r="F8028" s="2"/>
    </row>
    <row r="8029" spans="3:6" x14ac:dyDescent="0.25">
      <c r="C8029" s="2"/>
      <c r="F8029" s="2"/>
    </row>
    <row r="8030" spans="3:6" x14ac:dyDescent="0.25">
      <c r="C8030" s="2"/>
      <c r="F8030" s="2"/>
    </row>
    <row r="8031" spans="3:6" x14ac:dyDescent="0.25">
      <c r="C8031" s="2"/>
      <c r="F8031" s="2"/>
    </row>
    <row r="8032" spans="3:6" x14ac:dyDescent="0.25">
      <c r="C8032" s="2"/>
      <c r="F8032" s="2"/>
    </row>
    <row r="8033" spans="3:6" x14ac:dyDescent="0.25">
      <c r="C8033" s="2"/>
      <c r="F8033" s="2"/>
    </row>
    <row r="8034" spans="3:6" x14ac:dyDescent="0.25">
      <c r="C8034" s="2"/>
      <c r="F8034" s="2"/>
    </row>
    <row r="8035" spans="3:6" x14ac:dyDescent="0.25">
      <c r="C8035" s="2"/>
      <c r="F8035" s="2"/>
    </row>
    <row r="8036" spans="3:6" x14ac:dyDescent="0.25">
      <c r="C8036" s="2"/>
      <c r="F8036" s="2"/>
    </row>
    <row r="8037" spans="3:6" x14ac:dyDescent="0.25">
      <c r="C8037" s="2"/>
      <c r="F8037" s="2"/>
    </row>
    <row r="8038" spans="3:6" x14ac:dyDescent="0.25">
      <c r="C8038" s="2"/>
      <c r="F8038" s="2"/>
    </row>
    <row r="8039" spans="3:6" x14ac:dyDescent="0.25">
      <c r="C8039" s="2"/>
      <c r="F8039" s="2"/>
    </row>
    <row r="8040" spans="3:6" x14ac:dyDescent="0.25">
      <c r="C8040" s="2"/>
      <c r="F8040" s="2"/>
    </row>
    <row r="8041" spans="3:6" x14ac:dyDescent="0.25">
      <c r="C8041" s="2"/>
      <c r="F8041" s="2"/>
    </row>
    <row r="8042" spans="3:6" x14ac:dyDescent="0.25">
      <c r="C8042" s="2"/>
      <c r="F8042" s="2"/>
    </row>
    <row r="8043" spans="3:6" x14ac:dyDescent="0.25">
      <c r="C8043" s="2"/>
      <c r="F8043" s="2"/>
    </row>
    <row r="8044" spans="3:6" x14ac:dyDescent="0.25">
      <c r="C8044" s="2"/>
      <c r="F8044" s="2"/>
    </row>
    <row r="8045" spans="3:6" x14ac:dyDescent="0.25">
      <c r="C8045" s="2"/>
      <c r="F8045" s="2"/>
    </row>
    <row r="8046" spans="3:6" x14ac:dyDescent="0.25">
      <c r="C8046" s="2"/>
      <c r="F8046" s="2"/>
    </row>
    <row r="8047" spans="3:6" x14ac:dyDescent="0.25">
      <c r="C8047" s="2"/>
      <c r="F8047" s="2"/>
    </row>
    <row r="8048" spans="3:6" x14ac:dyDescent="0.25">
      <c r="C8048" s="2"/>
      <c r="F8048" s="2"/>
    </row>
    <row r="8049" spans="3:6" x14ac:dyDescent="0.25">
      <c r="C8049" s="2"/>
      <c r="F8049" s="2"/>
    </row>
    <row r="8050" spans="3:6" x14ac:dyDescent="0.25">
      <c r="C8050" s="2"/>
      <c r="F8050" s="2"/>
    </row>
    <row r="8051" spans="3:6" x14ac:dyDescent="0.25">
      <c r="C8051" s="2"/>
      <c r="F8051" s="2"/>
    </row>
    <row r="8052" spans="3:6" x14ac:dyDescent="0.25">
      <c r="C8052" s="2"/>
      <c r="F8052" s="2"/>
    </row>
    <row r="8053" spans="3:6" x14ac:dyDescent="0.25">
      <c r="C8053" s="2"/>
      <c r="F8053" s="2"/>
    </row>
    <row r="8054" spans="3:6" x14ac:dyDescent="0.25">
      <c r="C8054" s="2"/>
      <c r="F8054" s="2"/>
    </row>
    <row r="8055" spans="3:6" x14ac:dyDescent="0.25">
      <c r="C8055" s="2"/>
      <c r="F8055" s="2"/>
    </row>
    <row r="8056" spans="3:6" x14ac:dyDescent="0.25">
      <c r="C8056" s="2"/>
      <c r="F8056" s="2"/>
    </row>
    <row r="8057" spans="3:6" x14ac:dyDescent="0.25">
      <c r="C8057" s="2"/>
      <c r="F8057" s="2"/>
    </row>
    <row r="8058" spans="3:6" x14ac:dyDescent="0.25">
      <c r="C8058" s="2"/>
      <c r="F8058" s="2"/>
    </row>
    <row r="8059" spans="3:6" x14ac:dyDescent="0.25">
      <c r="C8059" s="2"/>
      <c r="F8059" s="2"/>
    </row>
    <row r="8060" spans="3:6" x14ac:dyDescent="0.25">
      <c r="C8060" s="2"/>
      <c r="F8060" s="2"/>
    </row>
    <row r="8061" spans="3:6" x14ac:dyDescent="0.25">
      <c r="C8061" s="2"/>
      <c r="F8061" s="2"/>
    </row>
    <row r="8062" spans="3:6" x14ac:dyDescent="0.25">
      <c r="C8062" s="2"/>
      <c r="F8062" s="2"/>
    </row>
    <row r="8063" spans="3:6" x14ac:dyDescent="0.25">
      <c r="C8063" s="2"/>
      <c r="F8063" s="2"/>
    </row>
    <row r="8064" spans="3:6" x14ac:dyDescent="0.25">
      <c r="C8064" s="2"/>
      <c r="F8064" s="2"/>
    </row>
    <row r="8065" spans="3:6" x14ac:dyDescent="0.25">
      <c r="C8065" s="2"/>
      <c r="F8065" s="2"/>
    </row>
    <row r="8066" spans="3:6" x14ac:dyDescent="0.25">
      <c r="C8066" s="2"/>
      <c r="F8066" s="2"/>
    </row>
    <row r="8067" spans="3:6" x14ac:dyDescent="0.25">
      <c r="C8067" s="2"/>
      <c r="F8067" s="2"/>
    </row>
    <row r="8068" spans="3:6" x14ac:dyDescent="0.25">
      <c r="C8068" s="2"/>
      <c r="F8068" s="2"/>
    </row>
    <row r="8069" spans="3:6" x14ac:dyDescent="0.25">
      <c r="C8069" s="2"/>
      <c r="F8069" s="2"/>
    </row>
    <row r="8070" spans="3:6" x14ac:dyDescent="0.25">
      <c r="C8070" s="2"/>
      <c r="F8070" s="2"/>
    </row>
    <row r="8071" spans="3:6" x14ac:dyDescent="0.25">
      <c r="C8071" s="2"/>
      <c r="F8071" s="2"/>
    </row>
    <row r="8072" spans="3:6" x14ac:dyDescent="0.25">
      <c r="C8072" s="2"/>
      <c r="F8072" s="2"/>
    </row>
    <row r="8073" spans="3:6" x14ac:dyDescent="0.25">
      <c r="C8073" s="2"/>
      <c r="F8073" s="2"/>
    </row>
    <row r="8074" spans="3:6" x14ac:dyDescent="0.25">
      <c r="C8074" s="2"/>
      <c r="F8074" s="2"/>
    </row>
    <row r="8075" spans="3:6" x14ac:dyDescent="0.25">
      <c r="C8075" s="2"/>
      <c r="F8075" s="2"/>
    </row>
    <row r="8076" spans="3:6" x14ac:dyDescent="0.25">
      <c r="C8076" s="2"/>
      <c r="F8076" s="2"/>
    </row>
    <row r="8077" spans="3:6" x14ac:dyDescent="0.25">
      <c r="C8077" s="2"/>
      <c r="F8077" s="2"/>
    </row>
    <row r="8078" spans="3:6" x14ac:dyDescent="0.25">
      <c r="C8078" s="2"/>
      <c r="F8078" s="2"/>
    </row>
    <row r="8079" spans="3:6" x14ac:dyDescent="0.25">
      <c r="C8079" s="2"/>
      <c r="F8079" s="2"/>
    </row>
    <row r="8080" spans="3:6" x14ac:dyDescent="0.25">
      <c r="C8080" s="2"/>
      <c r="F8080" s="2"/>
    </row>
    <row r="8081" spans="3:6" x14ac:dyDescent="0.25">
      <c r="C8081" s="2"/>
      <c r="F8081" s="2"/>
    </row>
    <row r="8082" spans="3:6" x14ac:dyDescent="0.25">
      <c r="C8082" s="2"/>
      <c r="F8082" s="2"/>
    </row>
    <row r="8083" spans="3:6" x14ac:dyDescent="0.25">
      <c r="C8083" s="2"/>
      <c r="F8083" s="2"/>
    </row>
    <row r="8084" spans="3:6" x14ac:dyDescent="0.25">
      <c r="C8084" s="2"/>
      <c r="F8084" s="2"/>
    </row>
    <row r="8085" spans="3:6" x14ac:dyDescent="0.25">
      <c r="C8085" s="2"/>
      <c r="F8085" s="2"/>
    </row>
    <row r="8086" spans="3:6" x14ac:dyDescent="0.25">
      <c r="C8086" s="2"/>
      <c r="F8086" s="2"/>
    </row>
    <row r="8087" spans="3:6" x14ac:dyDescent="0.25">
      <c r="C8087" s="2"/>
      <c r="F8087" s="2"/>
    </row>
    <row r="8088" spans="3:6" x14ac:dyDescent="0.25">
      <c r="C8088" s="2"/>
      <c r="F8088" s="2"/>
    </row>
    <row r="8089" spans="3:6" x14ac:dyDescent="0.25">
      <c r="C8089" s="2"/>
      <c r="F8089" s="2"/>
    </row>
    <row r="8090" spans="3:6" x14ac:dyDescent="0.25">
      <c r="C8090" s="2"/>
      <c r="F8090" s="2"/>
    </row>
    <row r="8091" spans="3:6" x14ac:dyDescent="0.25">
      <c r="C8091" s="2"/>
      <c r="F8091" s="2"/>
    </row>
    <row r="8092" spans="3:6" x14ac:dyDescent="0.25">
      <c r="C8092" s="2"/>
      <c r="F8092" s="2"/>
    </row>
    <row r="8093" spans="3:6" x14ac:dyDescent="0.25">
      <c r="C8093" s="2"/>
      <c r="F8093" s="2"/>
    </row>
    <row r="8094" spans="3:6" x14ac:dyDescent="0.25">
      <c r="C8094" s="2"/>
      <c r="F8094" s="2"/>
    </row>
    <row r="8095" spans="3:6" x14ac:dyDescent="0.25">
      <c r="C8095" s="2"/>
      <c r="F8095" s="2"/>
    </row>
    <row r="8096" spans="3:6" x14ac:dyDescent="0.25">
      <c r="C8096" s="2"/>
      <c r="F8096" s="2"/>
    </row>
    <row r="8097" spans="3:6" x14ac:dyDescent="0.25">
      <c r="C8097" s="2"/>
      <c r="F8097" s="2"/>
    </row>
    <row r="8098" spans="3:6" x14ac:dyDescent="0.25">
      <c r="C8098" s="2"/>
      <c r="F8098" s="2"/>
    </row>
    <row r="8099" spans="3:6" x14ac:dyDescent="0.25">
      <c r="C8099" s="2"/>
      <c r="F8099" s="2"/>
    </row>
    <row r="8100" spans="3:6" x14ac:dyDescent="0.25">
      <c r="C8100" s="2"/>
      <c r="F8100" s="2"/>
    </row>
    <row r="8101" spans="3:6" x14ac:dyDescent="0.25">
      <c r="C8101" s="2"/>
      <c r="F8101" s="2"/>
    </row>
    <row r="8102" spans="3:6" x14ac:dyDescent="0.25">
      <c r="C8102" s="2"/>
      <c r="F8102" s="2"/>
    </row>
    <row r="8103" spans="3:6" x14ac:dyDescent="0.25">
      <c r="C8103" s="2"/>
      <c r="F8103" s="2"/>
    </row>
    <row r="8104" spans="3:6" x14ac:dyDescent="0.25">
      <c r="C8104" s="2"/>
      <c r="F8104" s="2"/>
    </row>
    <row r="8105" spans="3:6" x14ac:dyDescent="0.25">
      <c r="C8105" s="2"/>
      <c r="F8105" s="2"/>
    </row>
    <row r="8106" spans="3:6" x14ac:dyDescent="0.25">
      <c r="C8106" s="2"/>
      <c r="F8106" s="2"/>
    </row>
    <row r="8107" spans="3:6" x14ac:dyDescent="0.25">
      <c r="C8107" s="2"/>
      <c r="F8107" s="2"/>
    </row>
    <row r="8108" spans="3:6" x14ac:dyDescent="0.25">
      <c r="C8108" s="2"/>
      <c r="F8108" s="2"/>
    </row>
    <row r="8109" spans="3:6" x14ac:dyDescent="0.25">
      <c r="C8109" s="2"/>
      <c r="F8109" s="2"/>
    </row>
    <row r="8110" spans="3:6" x14ac:dyDescent="0.25">
      <c r="C8110" s="2"/>
      <c r="F8110" s="2"/>
    </row>
    <row r="8111" spans="3:6" x14ac:dyDescent="0.25">
      <c r="C8111" s="2"/>
      <c r="F8111" s="2"/>
    </row>
    <row r="8112" spans="3:6" x14ac:dyDescent="0.25">
      <c r="C8112" s="2"/>
      <c r="F8112" s="2"/>
    </row>
    <row r="8113" spans="3:6" x14ac:dyDescent="0.25">
      <c r="C8113" s="2"/>
      <c r="F8113" s="2"/>
    </row>
    <row r="8114" spans="3:6" x14ac:dyDescent="0.25">
      <c r="C8114" s="2"/>
      <c r="F8114" s="2"/>
    </row>
    <row r="8115" spans="3:6" x14ac:dyDescent="0.25">
      <c r="C8115" s="2"/>
      <c r="F8115" s="2"/>
    </row>
    <row r="8116" spans="3:6" x14ac:dyDescent="0.25">
      <c r="C8116" s="2"/>
      <c r="F8116" s="2"/>
    </row>
    <row r="8117" spans="3:6" x14ac:dyDescent="0.25">
      <c r="C8117" s="2"/>
      <c r="F8117" s="2"/>
    </row>
    <row r="8118" spans="3:6" x14ac:dyDescent="0.25">
      <c r="C8118" s="2"/>
      <c r="F8118" s="2"/>
    </row>
    <row r="8119" spans="3:6" x14ac:dyDescent="0.25">
      <c r="C8119" s="2"/>
      <c r="F8119" s="2"/>
    </row>
    <row r="8120" spans="3:6" x14ac:dyDescent="0.25">
      <c r="C8120" s="2"/>
      <c r="F8120" s="2"/>
    </row>
    <row r="8121" spans="3:6" x14ac:dyDescent="0.25">
      <c r="C8121" s="2"/>
      <c r="F8121" s="2"/>
    </row>
    <row r="8122" spans="3:6" x14ac:dyDescent="0.25">
      <c r="C8122" s="2"/>
      <c r="F8122" s="2"/>
    </row>
    <row r="8123" spans="3:6" x14ac:dyDescent="0.25">
      <c r="C8123" s="2"/>
      <c r="F8123" s="2"/>
    </row>
    <row r="8124" spans="3:6" x14ac:dyDescent="0.25">
      <c r="C8124" s="2"/>
      <c r="F8124" s="2"/>
    </row>
    <row r="8125" spans="3:6" x14ac:dyDescent="0.25">
      <c r="C8125" s="2"/>
      <c r="F8125" s="2"/>
    </row>
    <row r="8126" spans="3:6" x14ac:dyDescent="0.25">
      <c r="C8126" s="2"/>
      <c r="F8126" s="2"/>
    </row>
    <row r="8127" spans="3:6" x14ac:dyDescent="0.25">
      <c r="C8127" s="2"/>
      <c r="F8127" s="2"/>
    </row>
    <row r="8128" spans="3:6" x14ac:dyDescent="0.25">
      <c r="C8128" s="2"/>
      <c r="F8128" s="2"/>
    </row>
    <row r="8129" spans="3:6" x14ac:dyDescent="0.25">
      <c r="C8129" s="2"/>
      <c r="F8129" s="2"/>
    </row>
    <row r="8130" spans="3:6" x14ac:dyDescent="0.25">
      <c r="C8130" s="2"/>
      <c r="F8130" s="2"/>
    </row>
    <row r="8131" spans="3:6" x14ac:dyDescent="0.25">
      <c r="C8131" s="2"/>
      <c r="F8131" s="2"/>
    </row>
    <row r="8132" spans="3:6" x14ac:dyDescent="0.25">
      <c r="C8132" s="2"/>
      <c r="F8132" s="2"/>
    </row>
    <row r="8133" spans="3:6" x14ac:dyDescent="0.25">
      <c r="C8133" s="2"/>
      <c r="F8133" s="2"/>
    </row>
    <row r="8134" spans="3:6" x14ac:dyDescent="0.25">
      <c r="C8134" s="2"/>
      <c r="F8134" s="2"/>
    </row>
    <row r="8135" spans="3:6" x14ac:dyDescent="0.25">
      <c r="C8135" s="2"/>
      <c r="F8135" s="2"/>
    </row>
    <row r="8136" spans="3:6" x14ac:dyDescent="0.25">
      <c r="C8136" s="2"/>
      <c r="F8136" s="2"/>
    </row>
    <row r="8137" spans="3:6" x14ac:dyDescent="0.25">
      <c r="C8137" s="2"/>
      <c r="F8137" s="2"/>
    </row>
    <row r="8138" spans="3:6" x14ac:dyDescent="0.25">
      <c r="C8138" s="2"/>
      <c r="F8138" s="2"/>
    </row>
    <row r="8139" spans="3:6" x14ac:dyDescent="0.25">
      <c r="C8139" s="2"/>
      <c r="F8139" s="2"/>
    </row>
    <row r="8140" spans="3:6" x14ac:dyDescent="0.25">
      <c r="C8140" s="2"/>
      <c r="F8140" s="2"/>
    </row>
    <row r="8141" spans="3:6" x14ac:dyDescent="0.25">
      <c r="C8141" s="2"/>
      <c r="F8141" s="2"/>
    </row>
    <row r="8142" spans="3:6" x14ac:dyDescent="0.25">
      <c r="C8142" s="2"/>
      <c r="F8142" s="2"/>
    </row>
    <row r="8143" spans="3:6" x14ac:dyDescent="0.25">
      <c r="C8143" s="2"/>
      <c r="F8143" s="2"/>
    </row>
    <row r="8144" spans="3:6" x14ac:dyDescent="0.25">
      <c r="C8144" s="2"/>
      <c r="F8144" s="2"/>
    </row>
    <row r="8145" spans="3:6" x14ac:dyDescent="0.25">
      <c r="C8145" s="2"/>
      <c r="F8145" s="2"/>
    </row>
    <row r="8146" spans="3:6" x14ac:dyDescent="0.25">
      <c r="C8146" s="2"/>
      <c r="F8146" s="2"/>
    </row>
    <row r="8147" spans="3:6" x14ac:dyDescent="0.25">
      <c r="C8147" s="2"/>
      <c r="F8147" s="2"/>
    </row>
    <row r="8148" spans="3:6" x14ac:dyDescent="0.25">
      <c r="C8148" s="2"/>
      <c r="F8148" s="2"/>
    </row>
    <row r="8149" spans="3:6" x14ac:dyDescent="0.25">
      <c r="C8149" s="2"/>
      <c r="F8149" s="2"/>
    </row>
    <row r="8150" spans="3:6" x14ac:dyDescent="0.25">
      <c r="C8150" s="2"/>
      <c r="F8150" s="2"/>
    </row>
    <row r="8151" spans="3:6" x14ac:dyDescent="0.25">
      <c r="C8151" s="2"/>
      <c r="F8151" s="2"/>
    </row>
    <row r="8152" spans="3:6" x14ac:dyDescent="0.25">
      <c r="C8152" s="2"/>
      <c r="F8152" s="2"/>
    </row>
    <row r="8153" spans="3:6" x14ac:dyDescent="0.25">
      <c r="C8153" s="2"/>
      <c r="F8153" s="2"/>
    </row>
    <row r="8154" spans="3:6" x14ac:dyDescent="0.25">
      <c r="C8154" s="2"/>
      <c r="F8154" s="2"/>
    </row>
    <row r="8155" spans="3:6" x14ac:dyDescent="0.25">
      <c r="C8155" s="2"/>
      <c r="F8155" s="2"/>
    </row>
    <row r="8156" spans="3:6" x14ac:dyDescent="0.25">
      <c r="C8156" s="2"/>
      <c r="F8156" s="2"/>
    </row>
    <row r="8157" spans="3:6" x14ac:dyDescent="0.25">
      <c r="C8157" s="2"/>
      <c r="F8157" s="2"/>
    </row>
    <row r="8158" spans="3:6" x14ac:dyDescent="0.25">
      <c r="C8158" s="2"/>
      <c r="F8158" s="2"/>
    </row>
    <row r="8159" spans="3:6" x14ac:dyDescent="0.25">
      <c r="C8159" s="2"/>
      <c r="F8159" s="2"/>
    </row>
    <row r="8160" spans="3:6" x14ac:dyDescent="0.25">
      <c r="C8160" s="2"/>
      <c r="F8160" s="2"/>
    </row>
    <row r="8161" spans="3:6" x14ac:dyDescent="0.25">
      <c r="C8161" s="2"/>
      <c r="F8161" s="2"/>
    </row>
    <row r="8162" spans="3:6" x14ac:dyDescent="0.25">
      <c r="C8162" s="2"/>
      <c r="F8162" s="2"/>
    </row>
    <row r="8163" spans="3:6" x14ac:dyDescent="0.25">
      <c r="C8163" s="2"/>
      <c r="F8163" s="2"/>
    </row>
    <row r="8164" spans="3:6" x14ac:dyDescent="0.25">
      <c r="C8164" s="2"/>
      <c r="F8164" s="2"/>
    </row>
    <row r="8165" spans="3:6" x14ac:dyDescent="0.25">
      <c r="C8165" s="2"/>
      <c r="F8165" s="2"/>
    </row>
    <row r="8166" spans="3:6" x14ac:dyDescent="0.25">
      <c r="C8166" s="2"/>
      <c r="F8166" s="2"/>
    </row>
    <row r="8167" spans="3:6" x14ac:dyDescent="0.25">
      <c r="C8167" s="2"/>
      <c r="F8167" s="2"/>
    </row>
    <row r="8168" spans="3:6" x14ac:dyDescent="0.25">
      <c r="C8168" s="2"/>
      <c r="F8168" s="2"/>
    </row>
    <row r="8169" spans="3:6" x14ac:dyDescent="0.25">
      <c r="C8169" s="2"/>
      <c r="F8169" s="2"/>
    </row>
    <row r="8170" spans="3:6" x14ac:dyDescent="0.25">
      <c r="C8170" s="2"/>
      <c r="F8170" s="2"/>
    </row>
    <row r="8171" spans="3:6" x14ac:dyDescent="0.25">
      <c r="C8171" s="2"/>
      <c r="F8171" s="2"/>
    </row>
    <row r="8172" spans="3:6" x14ac:dyDescent="0.25">
      <c r="C8172" s="2"/>
      <c r="F8172" s="2"/>
    </row>
    <row r="8173" spans="3:6" x14ac:dyDescent="0.25">
      <c r="C8173" s="2"/>
      <c r="F8173" s="2"/>
    </row>
    <row r="8174" spans="3:6" x14ac:dyDescent="0.25">
      <c r="C8174" s="2"/>
      <c r="F8174" s="2"/>
    </row>
    <row r="8175" spans="3:6" x14ac:dyDescent="0.25">
      <c r="C8175" s="2"/>
      <c r="F8175" s="2"/>
    </row>
    <row r="8176" spans="3:6" x14ac:dyDescent="0.25">
      <c r="C8176" s="2"/>
      <c r="F8176" s="2"/>
    </row>
    <row r="8177" spans="3:6" x14ac:dyDescent="0.25">
      <c r="C8177" s="2"/>
      <c r="F8177" s="2"/>
    </row>
    <row r="8178" spans="3:6" x14ac:dyDescent="0.25">
      <c r="C8178" s="2"/>
      <c r="F8178" s="2"/>
    </row>
    <row r="8179" spans="3:6" x14ac:dyDescent="0.25">
      <c r="C8179" s="2"/>
      <c r="F8179" s="2"/>
    </row>
    <row r="8180" spans="3:6" x14ac:dyDescent="0.25">
      <c r="C8180" s="2"/>
      <c r="F8180" s="2"/>
    </row>
    <row r="8181" spans="3:6" x14ac:dyDescent="0.25">
      <c r="C8181" s="2"/>
      <c r="F8181" s="2"/>
    </row>
    <row r="8182" spans="3:6" x14ac:dyDescent="0.25">
      <c r="C8182" s="2"/>
      <c r="F8182" s="2"/>
    </row>
    <row r="8183" spans="3:6" x14ac:dyDescent="0.25">
      <c r="C8183" s="2"/>
      <c r="F8183" s="2"/>
    </row>
    <row r="8184" spans="3:6" x14ac:dyDescent="0.25">
      <c r="C8184" s="2"/>
      <c r="F8184" s="2"/>
    </row>
    <row r="8185" spans="3:6" x14ac:dyDescent="0.25">
      <c r="C8185" s="2"/>
      <c r="F8185" s="2"/>
    </row>
    <row r="8186" spans="3:6" x14ac:dyDescent="0.25">
      <c r="C8186" s="2"/>
      <c r="F8186" s="2"/>
    </row>
    <row r="8187" spans="3:6" x14ac:dyDescent="0.25">
      <c r="C8187" s="2"/>
      <c r="F8187" s="2"/>
    </row>
    <row r="8188" spans="3:6" x14ac:dyDescent="0.25">
      <c r="C8188" s="2"/>
      <c r="F8188" s="2"/>
    </row>
    <row r="8189" spans="3:6" x14ac:dyDescent="0.25">
      <c r="C8189" s="2"/>
      <c r="F8189" s="2"/>
    </row>
    <row r="8190" spans="3:6" x14ac:dyDescent="0.25">
      <c r="C8190" s="2"/>
      <c r="F8190" s="2"/>
    </row>
    <row r="8191" spans="3:6" x14ac:dyDescent="0.25">
      <c r="C8191" s="2"/>
      <c r="F8191" s="2"/>
    </row>
    <row r="8192" spans="3:6" x14ac:dyDescent="0.25">
      <c r="C8192" s="2"/>
      <c r="F8192" s="2"/>
    </row>
    <row r="8193" spans="3:6" x14ac:dyDescent="0.25">
      <c r="C8193" s="2"/>
      <c r="F8193" s="2"/>
    </row>
    <row r="8194" spans="3:6" x14ac:dyDescent="0.25">
      <c r="C8194" s="2"/>
      <c r="F8194" s="2"/>
    </row>
    <row r="8195" spans="3:6" x14ac:dyDescent="0.25">
      <c r="C8195" s="2"/>
      <c r="F8195" s="2"/>
    </row>
    <row r="8196" spans="3:6" x14ac:dyDescent="0.25">
      <c r="C8196" s="2"/>
      <c r="F8196" s="2"/>
    </row>
    <row r="8197" spans="3:6" x14ac:dyDescent="0.25">
      <c r="C8197" s="2"/>
      <c r="F8197" s="2"/>
    </row>
    <row r="8198" spans="3:6" x14ac:dyDescent="0.25">
      <c r="C8198" s="2"/>
      <c r="F8198" s="2"/>
    </row>
    <row r="8199" spans="3:6" x14ac:dyDescent="0.25">
      <c r="C8199" s="2"/>
      <c r="F8199" s="2"/>
    </row>
    <row r="8200" spans="3:6" x14ac:dyDescent="0.25">
      <c r="C8200" s="2"/>
      <c r="F8200" s="2"/>
    </row>
    <row r="8201" spans="3:6" x14ac:dyDescent="0.25">
      <c r="C8201" s="2"/>
      <c r="F8201" s="2"/>
    </row>
    <row r="8202" spans="3:6" x14ac:dyDescent="0.25">
      <c r="C8202" s="2"/>
      <c r="F8202" s="2"/>
    </row>
    <row r="8203" spans="3:6" x14ac:dyDescent="0.25">
      <c r="C8203" s="2"/>
      <c r="F8203" s="2"/>
    </row>
    <row r="8204" spans="3:6" x14ac:dyDescent="0.25">
      <c r="C8204" s="2"/>
      <c r="F8204" s="2"/>
    </row>
    <row r="8205" spans="3:6" x14ac:dyDescent="0.25">
      <c r="C8205" s="2"/>
      <c r="F8205" s="2"/>
    </row>
    <row r="8206" spans="3:6" x14ac:dyDescent="0.25">
      <c r="C8206" s="2"/>
      <c r="F8206" s="2"/>
    </row>
    <row r="8207" spans="3:6" x14ac:dyDescent="0.25">
      <c r="C8207" s="2"/>
      <c r="F8207" s="2"/>
    </row>
    <row r="8208" spans="3:6" x14ac:dyDescent="0.25">
      <c r="C8208" s="2"/>
      <c r="F8208" s="2"/>
    </row>
    <row r="8209" spans="3:6" x14ac:dyDescent="0.25">
      <c r="C8209" s="2"/>
      <c r="F8209" s="2"/>
    </row>
    <row r="8210" spans="3:6" x14ac:dyDescent="0.25">
      <c r="C8210" s="2"/>
      <c r="F8210" s="2"/>
    </row>
    <row r="8211" spans="3:6" x14ac:dyDescent="0.25">
      <c r="C8211" s="2"/>
      <c r="F8211" s="2"/>
    </row>
    <row r="8212" spans="3:6" x14ac:dyDescent="0.25">
      <c r="C8212" s="2"/>
      <c r="F8212" s="2"/>
    </row>
    <row r="8213" spans="3:6" x14ac:dyDescent="0.25">
      <c r="C8213" s="2"/>
      <c r="F8213" s="2"/>
    </row>
    <row r="8214" spans="3:6" x14ac:dyDescent="0.25">
      <c r="C8214" s="2"/>
      <c r="F8214" s="2"/>
    </row>
    <row r="8215" spans="3:6" x14ac:dyDescent="0.25">
      <c r="C8215" s="2"/>
      <c r="F8215" s="2"/>
    </row>
    <row r="8216" spans="3:6" x14ac:dyDescent="0.25">
      <c r="C8216" s="2"/>
      <c r="F8216" s="2"/>
    </row>
    <row r="8217" spans="3:6" x14ac:dyDescent="0.25">
      <c r="C8217" s="2"/>
      <c r="F8217" s="2"/>
    </row>
    <row r="8218" spans="3:6" x14ac:dyDescent="0.25">
      <c r="C8218" s="2"/>
      <c r="F8218" s="2"/>
    </row>
    <row r="8219" spans="3:6" x14ac:dyDescent="0.25">
      <c r="C8219" s="2"/>
      <c r="F8219" s="2"/>
    </row>
    <row r="8220" spans="3:6" x14ac:dyDescent="0.25">
      <c r="C8220" s="2"/>
      <c r="F8220" s="2"/>
    </row>
    <row r="8221" spans="3:6" x14ac:dyDescent="0.25">
      <c r="C8221" s="2"/>
      <c r="F8221" s="2"/>
    </row>
    <row r="8222" spans="3:6" x14ac:dyDescent="0.25">
      <c r="C8222" s="2"/>
      <c r="F8222" s="2"/>
    </row>
    <row r="8223" spans="3:6" x14ac:dyDescent="0.25">
      <c r="C8223" s="2"/>
      <c r="F8223" s="2"/>
    </row>
    <row r="8224" spans="3:6" x14ac:dyDescent="0.25">
      <c r="C8224" s="2"/>
      <c r="F8224" s="2"/>
    </row>
    <row r="8225" spans="3:6" x14ac:dyDescent="0.25">
      <c r="C8225" s="2"/>
      <c r="F8225" s="2"/>
    </row>
    <row r="8226" spans="3:6" x14ac:dyDescent="0.25">
      <c r="C8226" s="2"/>
      <c r="F8226" s="2"/>
    </row>
    <row r="8227" spans="3:6" x14ac:dyDescent="0.25">
      <c r="C8227" s="2"/>
      <c r="F8227" s="2"/>
    </row>
    <row r="8228" spans="3:6" x14ac:dyDescent="0.25">
      <c r="C8228" s="2"/>
      <c r="F8228" s="2"/>
    </row>
    <row r="8229" spans="3:6" x14ac:dyDescent="0.25">
      <c r="C8229" s="2"/>
      <c r="F8229" s="2"/>
    </row>
    <row r="8230" spans="3:6" x14ac:dyDescent="0.25">
      <c r="C8230" s="2"/>
      <c r="F8230" s="2"/>
    </row>
    <row r="8231" spans="3:6" x14ac:dyDescent="0.25">
      <c r="C8231" s="2"/>
      <c r="F8231" s="2"/>
    </row>
    <row r="8232" spans="3:6" x14ac:dyDescent="0.25">
      <c r="C8232" s="2"/>
      <c r="F8232" s="2"/>
    </row>
    <row r="8233" spans="3:6" x14ac:dyDescent="0.25">
      <c r="C8233" s="2"/>
      <c r="F8233" s="2"/>
    </row>
    <row r="8234" spans="3:6" x14ac:dyDescent="0.25">
      <c r="C8234" s="2"/>
      <c r="F8234" s="2"/>
    </row>
    <row r="8235" spans="3:6" x14ac:dyDescent="0.25">
      <c r="C8235" s="2"/>
      <c r="F8235" s="2"/>
    </row>
    <row r="8236" spans="3:6" x14ac:dyDescent="0.25">
      <c r="C8236" s="2"/>
      <c r="F8236" s="2"/>
    </row>
    <row r="8237" spans="3:6" x14ac:dyDescent="0.25">
      <c r="C8237" s="2"/>
      <c r="F8237" s="2"/>
    </row>
    <row r="8238" spans="3:6" x14ac:dyDescent="0.25">
      <c r="C8238" s="2"/>
      <c r="F8238" s="2"/>
    </row>
    <row r="8239" spans="3:6" x14ac:dyDescent="0.25">
      <c r="C8239" s="2"/>
      <c r="F8239" s="2"/>
    </row>
    <row r="8240" spans="3:6" x14ac:dyDescent="0.25">
      <c r="C8240" s="2"/>
      <c r="F8240" s="2"/>
    </row>
    <row r="8241" spans="3:6" x14ac:dyDescent="0.25">
      <c r="C8241" s="2"/>
      <c r="F8241" s="2"/>
    </row>
    <row r="8242" spans="3:6" x14ac:dyDescent="0.25">
      <c r="C8242" s="2"/>
      <c r="F8242" s="2"/>
    </row>
    <row r="8243" spans="3:6" x14ac:dyDescent="0.25">
      <c r="C8243" s="2"/>
      <c r="F8243" s="2"/>
    </row>
    <row r="8244" spans="3:6" x14ac:dyDescent="0.25">
      <c r="C8244" s="2"/>
      <c r="F8244" s="2"/>
    </row>
    <row r="8245" spans="3:6" x14ac:dyDescent="0.25">
      <c r="C8245" s="2"/>
      <c r="F8245" s="2"/>
    </row>
    <row r="8246" spans="3:6" x14ac:dyDescent="0.25">
      <c r="C8246" s="2"/>
      <c r="F8246" s="2"/>
    </row>
    <row r="8247" spans="3:6" x14ac:dyDescent="0.25">
      <c r="C8247" s="2"/>
      <c r="F8247" s="2"/>
    </row>
    <row r="8248" spans="3:6" x14ac:dyDescent="0.25">
      <c r="C8248" s="2"/>
      <c r="F8248" s="2"/>
    </row>
    <row r="8249" spans="3:6" x14ac:dyDescent="0.25">
      <c r="C8249" s="2"/>
      <c r="F8249" s="2"/>
    </row>
    <row r="8250" spans="3:6" x14ac:dyDescent="0.25">
      <c r="C8250" s="2"/>
      <c r="F8250" s="2"/>
    </row>
    <row r="8251" spans="3:6" x14ac:dyDescent="0.25">
      <c r="C8251" s="2"/>
      <c r="F8251" s="2"/>
    </row>
    <row r="8252" spans="3:6" x14ac:dyDescent="0.25">
      <c r="C8252" s="2"/>
      <c r="F8252" s="2"/>
    </row>
    <row r="8253" spans="3:6" x14ac:dyDescent="0.25">
      <c r="C8253" s="2"/>
      <c r="F8253" s="2"/>
    </row>
    <row r="8254" spans="3:6" x14ac:dyDescent="0.25">
      <c r="C8254" s="2"/>
      <c r="F8254" s="2"/>
    </row>
    <row r="8255" spans="3:6" x14ac:dyDescent="0.25">
      <c r="C8255" s="2"/>
      <c r="F8255" s="2"/>
    </row>
    <row r="8256" spans="3:6" x14ac:dyDescent="0.25">
      <c r="C8256" s="2"/>
      <c r="F8256" s="2"/>
    </row>
    <row r="8257" spans="3:6" x14ac:dyDescent="0.25">
      <c r="C8257" s="2"/>
      <c r="F8257" s="2"/>
    </row>
    <row r="8258" spans="3:6" x14ac:dyDescent="0.25">
      <c r="C8258" s="2"/>
      <c r="F8258" s="2"/>
    </row>
    <row r="8259" spans="3:6" x14ac:dyDescent="0.25">
      <c r="C8259" s="2"/>
      <c r="F8259" s="2"/>
    </row>
    <row r="8260" spans="3:6" x14ac:dyDescent="0.25">
      <c r="C8260" s="2"/>
      <c r="F8260" s="2"/>
    </row>
    <row r="8261" spans="3:6" x14ac:dyDescent="0.25">
      <c r="C8261" s="2"/>
      <c r="F8261" s="2"/>
    </row>
    <row r="8262" spans="3:6" x14ac:dyDescent="0.25">
      <c r="C8262" s="2"/>
      <c r="F8262" s="2"/>
    </row>
    <row r="8263" spans="3:6" x14ac:dyDescent="0.25">
      <c r="C8263" s="2"/>
      <c r="F8263" s="2"/>
    </row>
    <row r="8264" spans="3:6" x14ac:dyDescent="0.25">
      <c r="C8264" s="2"/>
      <c r="F8264" s="2"/>
    </row>
    <row r="8265" spans="3:6" x14ac:dyDescent="0.25">
      <c r="C8265" s="2"/>
      <c r="F8265" s="2"/>
    </row>
    <row r="8266" spans="3:6" x14ac:dyDescent="0.25">
      <c r="C8266" s="2"/>
      <c r="F8266" s="2"/>
    </row>
    <row r="8267" spans="3:6" x14ac:dyDescent="0.25">
      <c r="C8267" s="2"/>
      <c r="F8267" s="2"/>
    </row>
    <row r="8268" spans="3:6" x14ac:dyDescent="0.25">
      <c r="C8268" s="2"/>
      <c r="F8268" s="2"/>
    </row>
    <row r="8269" spans="3:6" x14ac:dyDescent="0.25">
      <c r="C8269" s="2"/>
      <c r="F8269" s="2"/>
    </row>
    <row r="8270" spans="3:6" x14ac:dyDescent="0.25">
      <c r="C8270" s="2"/>
      <c r="F8270" s="2"/>
    </row>
    <row r="8271" spans="3:6" x14ac:dyDescent="0.25">
      <c r="C8271" s="2"/>
      <c r="F8271" s="2"/>
    </row>
    <row r="8272" spans="3:6" x14ac:dyDescent="0.25">
      <c r="C8272" s="2"/>
      <c r="F8272" s="2"/>
    </row>
    <row r="8273" spans="3:6" x14ac:dyDescent="0.25">
      <c r="C8273" s="2"/>
      <c r="F8273" s="2"/>
    </row>
    <row r="8274" spans="3:6" x14ac:dyDescent="0.25">
      <c r="C8274" s="2"/>
      <c r="F8274" s="2"/>
    </row>
    <row r="8275" spans="3:6" x14ac:dyDescent="0.25">
      <c r="C8275" s="2"/>
      <c r="F8275" s="2"/>
    </row>
    <row r="8276" spans="3:6" x14ac:dyDescent="0.25">
      <c r="C8276" s="2"/>
      <c r="F8276" s="2"/>
    </row>
    <row r="8277" spans="3:6" x14ac:dyDescent="0.25">
      <c r="C8277" s="2"/>
      <c r="F8277" s="2"/>
    </row>
    <row r="8278" spans="3:6" x14ac:dyDescent="0.25">
      <c r="C8278" s="2"/>
      <c r="F8278" s="2"/>
    </row>
    <row r="8279" spans="3:6" x14ac:dyDescent="0.25">
      <c r="C8279" s="2"/>
      <c r="F8279" s="2"/>
    </row>
    <row r="8280" spans="3:6" x14ac:dyDescent="0.25">
      <c r="C8280" s="2"/>
      <c r="F8280" s="2"/>
    </row>
    <row r="8281" spans="3:6" x14ac:dyDescent="0.25">
      <c r="C8281" s="2"/>
      <c r="F8281" s="2"/>
    </row>
    <row r="8282" spans="3:6" x14ac:dyDescent="0.25">
      <c r="C8282" s="2"/>
      <c r="F8282" s="2"/>
    </row>
    <row r="8283" spans="3:6" x14ac:dyDescent="0.25">
      <c r="C8283" s="2"/>
      <c r="F8283" s="2"/>
    </row>
    <row r="8284" spans="3:6" x14ac:dyDescent="0.25">
      <c r="C8284" s="2"/>
      <c r="F8284" s="2"/>
    </row>
    <row r="8285" spans="3:6" x14ac:dyDescent="0.25">
      <c r="C8285" s="2"/>
      <c r="F8285" s="2"/>
    </row>
    <row r="8286" spans="3:6" x14ac:dyDescent="0.25">
      <c r="C8286" s="2"/>
      <c r="F8286" s="2"/>
    </row>
    <row r="8287" spans="3:6" x14ac:dyDescent="0.25">
      <c r="C8287" s="2"/>
      <c r="F8287" s="2"/>
    </row>
    <row r="8288" spans="3:6" x14ac:dyDescent="0.25">
      <c r="C8288" s="2"/>
      <c r="F8288" s="2"/>
    </row>
    <row r="8289" spans="3:6" x14ac:dyDescent="0.25">
      <c r="C8289" s="2"/>
      <c r="F8289" s="2"/>
    </row>
    <row r="8290" spans="3:6" x14ac:dyDescent="0.25">
      <c r="C8290" s="2"/>
      <c r="F8290" s="2"/>
    </row>
    <row r="8291" spans="3:6" x14ac:dyDescent="0.25">
      <c r="C8291" s="2"/>
      <c r="F8291" s="2"/>
    </row>
    <row r="8292" spans="3:6" x14ac:dyDescent="0.25">
      <c r="C8292" s="2"/>
      <c r="F8292" s="2"/>
    </row>
    <row r="8293" spans="3:6" x14ac:dyDescent="0.25">
      <c r="C8293" s="2"/>
      <c r="F8293" s="2"/>
    </row>
    <row r="8294" spans="3:6" x14ac:dyDescent="0.25">
      <c r="C8294" s="2"/>
      <c r="F8294" s="2"/>
    </row>
    <row r="8295" spans="3:6" x14ac:dyDescent="0.25">
      <c r="C8295" s="2"/>
      <c r="F8295" s="2"/>
    </row>
    <row r="8296" spans="3:6" x14ac:dyDescent="0.25">
      <c r="C8296" s="2"/>
      <c r="F8296" s="2"/>
    </row>
    <row r="8297" spans="3:6" x14ac:dyDescent="0.25">
      <c r="C8297" s="2"/>
      <c r="F8297" s="2"/>
    </row>
    <row r="8298" spans="3:6" x14ac:dyDescent="0.25">
      <c r="C8298" s="2"/>
      <c r="F8298" s="2"/>
    </row>
    <row r="8299" spans="3:6" x14ac:dyDescent="0.25">
      <c r="C8299" s="2"/>
      <c r="F8299" s="2"/>
    </row>
    <row r="8300" spans="3:6" x14ac:dyDescent="0.25">
      <c r="C8300" s="2"/>
      <c r="F8300" s="2"/>
    </row>
    <row r="8301" spans="3:6" x14ac:dyDescent="0.25">
      <c r="C8301" s="2"/>
      <c r="F8301" s="2"/>
    </row>
    <row r="8302" spans="3:6" x14ac:dyDescent="0.25">
      <c r="C8302" s="2"/>
      <c r="F8302" s="2"/>
    </row>
    <row r="8303" spans="3:6" x14ac:dyDescent="0.25">
      <c r="C8303" s="2"/>
      <c r="F8303" s="2"/>
    </row>
    <row r="8304" spans="3:6" x14ac:dyDescent="0.25">
      <c r="C8304" s="2"/>
      <c r="F8304" s="2"/>
    </row>
    <row r="8305" spans="3:6" x14ac:dyDescent="0.25">
      <c r="C8305" s="2"/>
      <c r="F8305" s="2"/>
    </row>
    <row r="8306" spans="3:6" x14ac:dyDescent="0.25">
      <c r="C8306" s="2"/>
      <c r="F8306" s="2"/>
    </row>
    <row r="8307" spans="3:6" x14ac:dyDescent="0.25">
      <c r="C8307" s="2"/>
      <c r="F8307" s="2"/>
    </row>
    <row r="8308" spans="3:6" x14ac:dyDescent="0.25">
      <c r="C8308" s="2"/>
      <c r="F8308" s="2"/>
    </row>
    <row r="8309" spans="3:6" x14ac:dyDescent="0.25">
      <c r="C8309" s="2"/>
      <c r="F8309" s="2"/>
    </row>
    <row r="8310" spans="3:6" x14ac:dyDescent="0.25">
      <c r="C8310" s="2"/>
      <c r="F8310" s="2"/>
    </row>
    <row r="8311" spans="3:6" x14ac:dyDescent="0.25">
      <c r="C8311" s="2"/>
      <c r="F8311" s="2"/>
    </row>
    <row r="8312" spans="3:6" x14ac:dyDescent="0.25">
      <c r="C8312" s="2"/>
      <c r="F8312" s="2"/>
    </row>
    <row r="8313" spans="3:6" x14ac:dyDescent="0.25">
      <c r="C8313" s="2"/>
      <c r="F8313" s="2"/>
    </row>
    <row r="8314" spans="3:6" x14ac:dyDescent="0.25">
      <c r="C8314" s="2"/>
      <c r="F8314" s="2"/>
    </row>
    <row r="8315" spans="3:6" x14ac:dyDescent="0.25">
      <c r="C8315" s="2"/>
      <c r="F8315" s="2"/>
    </row>
    <row r="8316" spans="3:6" x14ac:dyDescent="0.25">
      <c r="C8316" s="2"/>
      <c r="F8316" s="2"/>
    </row>
    <row r="8317" spans="3:6" x14ac:dyDescent="0.25">
      <c r="C8317" s="2"/>
      <c r="F8317" s="2"/>
    </row>
    <row r="8318" spans="3:6" x14ac:dyDescent="0.25">
      <c r="C8318" s="2"/>
      <c r="F8318" s="2"/>
    </row>
    <row r="8319" spans="3:6" x14ac:dyDescent="0.25">
      <c r="C8319" s="2"/>
      <c r="F8319" s="2"/>
    </row>
    <row r="8320" spans="3:6" x14ac:dyDescent="0.25">
      <c r="C8320" s="2"/>
      <c r="F8320" s="2"/>
    </row>
    <row r="8321" spans="3:6" x14ac:dyDescent="0.25">
      <c r="C8321" s="2"/>
      <c r="F8321" s="2"/>
    </row>
    <row r="8322" spans="3:6" x14ac:dyDescent="0.25">
      <c r="C8322" s="2"/>
      <c r="F8322" s="2"/>
    </row>
    <row r="8323" spans="3:6" x14ac:dyDescent="0.25">
      <c r="C8323" s="2"/>
      <c r="F8323" s="2"/>
    </row>
    <row r="8324" spans="3:6" x14ac:dyDescent="0.25">
      <c r="C8324" s="2"/>
      <c r="F8324" s="2"/>
    </row>
    <row r="8325" spans="3:6" x14ac:dyDescent="0.25">
      <c r="C8325" s="2"/>
      <c r="F8325" s="2"/>
    </row>
    <row r="8326" spans="3:6" x14ac:dyDescent="0.25">
      <c r="C8326" s="2"/>
      <c r="F8326" s="2"/>
    </row>
    <row r="8327" spans="3:6" x14ac:dyDescent="0.25">
      <c r="C8327" s="2"/>
      <c r="F8327" s="2"/>
    </row>
    <row r="8328" spans="3:6" x14ac:dyDescent="0.25">
      <c r="C8328" s="2"/>
      <c r="F8328" s="2"/>
    </row>
    <row r="8329" spans="3:6" x14ac:dyDescent="0.25">
      <c r="C8329" s="2"/>
      <c r="F8329" s="2"/>
    </row>
    <row r="8330" spans="3:6" x14ac:dyDescent="0.25">
      <c r="C8330" s="2"/>
      <c r="F8330" s="2"/>
    </row>
    <row r="8331" spans="3:6" x14ac:dyDescent="0.25">
      <c r="C8331" s="2"/>
      <c r="F8331" s="2"/>
    </row>
    <row r="8332" spans="3:6" x14ac:dyDescent="0.25">
      <c r="C8332" s="2"/>
      <c r="F8332" s="2"/>
    </row>
    <row r="8333" spans="3:6" x14ac:dyDescent="0.25">
      <c r="C8333" s="2"/>
      <c r="F8333" s="2"/>
    </row>
    <row r="8334" spans="3:6" x14ac:dyDescent="0.25">
      <c r="C8334" s="2"/>
      <c r="F8334" s="2"/>
    </row>
    <row r="8335" spans="3:6" x14ac:dyDescent="0.25">
      <c r="C8335" s="2"/>
      <c r="F8335" s="2"/>
    </row>
    <row r="8336" spans="3:6" x14ac:dyDescent="0.25">
      <c r="C8336" s="2"/>
      <c r="F8336" s="2"/>
    </row>
    <row r="8337" spans="3:6" x14ac:dyDescent="0.25">
      <c r="C8337" s="2"/>
      <c r="F8337" s="2"/>
    </row>
    <row r="8338" spans="3:6" x14ac:dyDescent="0.25">
      <c r="C8338" s="2"/>
      <c r="F8338" s="2"/>
    </row>
    <row r="8339" spans="3:6" x14ac:dyDescent="0.25">
      <c r="C8339" s="2"/>
      <c r="F8339" s="2"/>
    </row>
    <row r="8340" spans="3:6" x14ac:dyDescent="0.25">
      <c r="C8340" s="2"/>
      <c r="F8340" s="2"/>
    </row>
    <row r="8341" spans="3:6" x14ac:dyDescent="0.25">
      <c r="C8341" s="2"/>
      <c r="F8341" s="2"/>
    </row>
    <row r="8342" spans="3:6" x14ac:dyDescent="0.25">
      <c r="C8342" s="2"/>
      <c r="F8342" s="2"/>
    </row>
    <row r="8343" spans="3:6" x14ac:dyDescent="0.25">
      <c r="C8343" s="2"/>
      <c r="F8343" s="2"/>
    </row>
    <row r="8344" spans="3:6" x14ac:dyDescent="0.25">
      <c r="C8344" s="2"/>
      <c r="F8344" s="2"/>
    </row>
    <row r="8345" spans="3:6" x14ac:dyDescent="0.25">
      <c r="C8345" s="2"/>
      <c r="F8345" s="2"/>
    </row>
    <row r="8346" spans="3:6" x14ac:dyDescent="0.25">
      <c r="C8346" s="2"/>
      <c r="F8346" s="2"/>
    </row>
    <row r="8347" spans="3:6" x14ac:dyDescent="0.25">
      <c r="C8347" s="2"/>
      <c r="F8347" s="2"/>
    </row>
    <row r="8348" spans="3:6" x14ac:dyDescent="0.25">
      <c r="C8348" s="2"/>
      <c r="F8348" s="2"/>
    </row>
    <row r="8349" spans="3:6" x14ac:dyDescent="0.25">
      <c r="C8349" s="2"/>
      <c r="F8349" s="2"/>
    </row>
    <row r="8350" spans="3:6" x14ac:dyDescent="0.25">
      <c r="C8350" s="2"/>
      <c r="F8350" s="2"/>
    </row>
    <row r="8351" spans="3:6" x14ac:dyDescent="0.25">
      <c r="C8351" s="2"/>
      <c r="F8351" s="2"/>
    </row>
    <row r="8352" spans="3:6" x14ac:dyDescent="0.25">
      <c r="C8352" s="2"/>
      <c r="F8352" s="2"/>
    </row>
    <row r="8353" spans="3:6" x14ac:dyDescent="0.25">
      <c r="C8353" s="2"/>
      <c r="F8353" s="2"/>
    </row>
    <row r="8354" spans="3:6" x14ac:dyDescent="0.25">
      <c r="C8354" s="2"/>
      <c r="F8354" s="2"/>
    </row>
    <row r="8355" spans="3:6" x14ac:dyDescent="0.25">
      <c r="C8355" s="2"/>
      <c r="F8355" s="2"/>
    </row>
    <row r="8356" spans="3:6" x14ac:dyDescent="0.25">
      <c r="C8356" s="2"/>
      <c r="F8356" s="2"/>
    </row>
    <row r="8357" spans="3:6" x14ac:dyDescent="0.25">
      <c r="C8357" s="2"/>
      <c r="F8357" s="2"/>
    </row>
    <row r="8358" spans="3:6" x14ac:dyDescent="0.25">
      <c r="C8358" s="2"/>
      <c r="F8358" s="2"/>
    </row>
    <row r="8359" spans="3:6" x14ac:dyDescent="0.25">
      <c r="C8359" s="2"/>
      <c r="F8359" s="2"/>
    </row>
    <row r="8360" spans="3:6" x14ac:dyDescent="0.25">
      <c r="C8360" s="2"/>
      <c r="F8360" s="2"/>
    </row>
    <row r="8361" spans="3:6" x14ac:dyDescent="0.25">
      <c r="C8361" s="2"/>
      <c r="F8361" s="2"/>
    </row>
    <row r="8362" spans="3:6" x14ac:dyDescent="0.25">
      <c r="C8362" s="2"/>
      <c r="F8362" s="2"/>
    </row>
    <row r="8363" spans="3:6" x14ac:dyDescent="0.25">
      <c r="C8363" s="2"/>
      <c r="F8363" s="2"/>
    </row>
    <row r="8364" spans="3:6" x14ac:dyDescent="0.25">
      <c r="C8364" s="2"/>
      <c r="F8364" s="2"/>
    </row>
    <row r="8365" spans="3:6" x14ac:dyDescent="0.25">
      <c r="C8365" s="2"/>
      <c r="F8365" s="2"/>
    </row>
    <row r="8366" spans="3:6" x14ac:dyDescent="0.25">
      <c r="C8366" s="2"/>
      <c r="F8366" s="2"/>
    </row>
    <row r="8367" spans="3:6" x14ac:dyDescent="0.25">
      <c r="C8367" s="2"/>
      <c r="F8367" s="2"/>
    </row>
    <row r="8368" spans="3:6" x14ac:dyDescent="0.25">
      <c r="C8368" s="2"/>
      <c r="F8368" s="2"/>
    </row>
    <row r="8369" spans="3:6" x14ac:dyDescent="0.25">
      <c r="C8369" s="2"/>
      <c r="F8369" s="2"/>
    </row>
    <row r="8370" spans="3:6" x14ac:dyDescent="0.25">
      <c r="C8370" s="2"/>
      <c r="F8370" s="2"/>
    </row>
    <row r="8371" spans="3:6" x14ac:dyDescent="0.25">
      <c r="C8371" s="2"/>
      <c r="F8371" s="2"/>
    </row>
    <row r="8372" spans="3:6" x14ac:dyDescent="0.25">
      <c r="C8372" s="2"/>
      <c r="F8372" s="2"/>
    </row>
    <row r="8373" spans="3:6" x14ac:dyDescent="0.25">
      <c r="C8373" s="2"/>
      <c r="F8373" s="2"/>
    </row>
    <row r="8374" spans="3:6" x14ac:dyDescent="0.25">
      <c r="C8374" s="2"/>
      <c r="F8374" s="2"/>
    </row>
    <row r="8375" spans="3:6" x14ac:dyDescent="0.25">
      <c r="C8375" s="2"/>
      <c r="F8375" s="2"/>
    </row>
    <row r="8376" spans="3:6" x14ac:dyDescent="0.25">
      <c r="C8376" s="2"/>
      <c r="F8376" s="2"/>
    </row>
    <row r="8377" spans="3:6" x14ac:dyDescent="0.25">
      <c r="C8377" s="2"/>
      <c r="F8377" s="2"/>
    </row>
    <row r="8378" spans="3:6" x14ac:dyDescent="0.25">
      <c r="C8378" s="2"/>
      <c r="F8378" s="2"/>
    </row>
    <row r="8379" spans="3:6" x14ac:dyDescent="0.25">
      <c r="C8379" s="2"/>
      <c r="F8379" s="2"/>
    </row>
    <row r="8380" spans="3:6" x14ac:dyDescent="0.25">
      <c r="C8380" s="2"/>
      <c r="F8380" s="2"/>
    </row>
    <row r="8381" spans="3:6" x14ac:dyDescent="0.25">
      <c r="C8381" s="2"/>
      <c r="F8381" s="2"/>
    </row>
    <row r="8382" spans="3:6" x14ac:dyDescent="0.25">
      <c r="C8382" s="2"/>
      <c r="F8382" s="2"/>
    </row>
    <row r="8383" spans="3:6" x14ac:dyDescent="0.25">
      <c r="C8383" s="2"/>
      <c r="F8383" s="2"/>
    </row>
    <row r="8384" spans="3:6" x14ac:dyDescent="0.25">
      <c r="C8384" s="2"/>
      <c r="F8384" s="2"/>
    </row>
    <row r="8385" spans="3:6" x14ac:dyDescent="0.25">
      <c r="C8385" s="2"/>
      <c r="F8385" s="2"/>
    </row>
    <row r="8386" spans="3:6" x14ac:dyDescent="0.25">
      <c r="C8386" s="2"/>
      <c r="F8386" s="2"/>
    </row>
    <row r="8387" spans="3:6" x14ac:dyDescent="0.25">
      <c r="C8387" s="2"/>
      <c r="F8387" s="2"/>
    </row>
    <row r="8388" spans="3:6" x14ac:dyDescent="0.25">
      <c r="C8388" s="2"/>
      <c r="F8388" s="2"/>
    </row>
    <row r="8389" spans="3:6" x14ac:dyDescent="0.25">
      <c r="C8389" s="2"/>
      <c r="F8389" s="2"/>
    </row>
    <row r="8390" spans="3:6" x14ac:dyDescent="0.25">
      <c r="C8390" s="2"/>
      <c r="F8390" s="2"/>
    </row>
    <row r="8391" spans="3:6" x14ac:dyDescent="0.25">
      <c r="C8391" s="2"/>
      <c r="F8391" s="2"/>
    </row>
    <row r="8392" spans="3:6" x14ac:dyDescent="0.25">
      <c r="C8392" s="2"/>
      <c r="F8392" s="2"/>
    </row>
    <row r="8393" spans="3:6" x14ac:dyDescent="0.25">
      <c r="C8393" s="2"/>
      <c r="F8393" s="2"/>
    </row>
    <row r="8394" spans="3:6" x14ac:dyDescent="0.25">
      <c r="C8394" s="2"/>
      <c r="F8394" s="2"/>
    </row>
    <row r="8395" spans="3:6" x14ac:dyDescent="0.25">
      <c r="C8395" s="2"/>
      <c r="F8395" s="2"/>
    </row>
    <row r="8396" spans="3:6" x14ac:dyDescent="0.25">
      <c r="C8396" s="2"/>
      <c r="F8396" s="2"/>
    </row>
    <row r="8397" spans="3:6" x14ac:dyDescent="0.25">
      <c r="C8397" s="2"/>
      <c r="F8397" s="2"/>
    </row>
    <row r="8398" spans="3:6" x14ac:dyDescent="0.25">
      <c r="C8398" s="2"/>
      <c r="F8398" s="2"/>
    </row>
    <row r="8399" spans="3:6" x14ac:dyDescent="0.25">
      <c r="C8399" s="2"/>
      <c r="F8399" s="2"/>
    </row>
    <row r="8400" spans="3:6" x14ac:dyDescent="0.25">
      <c r="C8400" s="2"/>
      <c r="F8400" s="2"/>
    </row>
    <row r="8401" spans="3:6" x14ac:dyDescent="0.25">
      <c r="C8401" s="2"/>
      <c r="F8401" s="2"/>
    </row>
    <row r="8402" spans="3:6" x14ac:dyDescent="0.25">
      <c r="C8402" s="2"/>
      <c r="F8402" s="2"/>
    </row>
    <row r="8403" spans="3:6" x14ac:dyDescent="0.25">
      <c r="C8403" s="2"/>
      <c r="F8403" s="2"/>
    </row>
    <row r="8404" spans="3:6" x14ac:dyDescent="0.25">
      <c r="C8404" s="2"/>
      <c r="F8404" s="2"/>
    </row>
    <row r="8405" spans="3:6" x14ac:dyDescent="0.25">
      <c r="C8405" s="2"/>
      <c r="F8405" s="2"/>
    </row>
    <row r="8406" spans="3:6" x14ac:dyDescent="0.25">
      <c r="C8406" s="2"/>
      <c r="F8406" s="2"/>
    </row>
    <row r="8407" spans="3:6" x14ac:dyDescent="0.25">
      <c r="C8407" s="2"/>
      <c r="F8407" s="2"/>
    </row>
    <row r="8408" spans="3:6" x14ac:dyDescent="0.25">
      <c r="C8408" s="2"/>
      <c r="F8408" s="2"/>
    </row>
    <row r="8409" spans="3:6" x14ac:dyDescent="0.25">
      <c r="C8409" s="2"/>
      <c r="F8409" s="2"/>
    </row>
    <row r="8410" spans="3:6" x14ac:dyDescent="0.25">
      <c r="C8410" s="2"/>
      <c r="F8410" s="2"/>
    </row>
    <row r="8411" spans="3:6" x14ac:dyDescent="0.25">
      <c r="C8411" s="2"/>
      <c r="F8411" s="2"/>
    </row>
    <row r="8412" spans="3:6" x14ac:dyDescent="0.25">
      <c r="C8412" s="2"/>
      <c r="F8412" s="2"/>
    </row>
    <row r="8413" spans="3:6" x14ac:dyDescent="0.25">
      <c r="C8413" s="2"/>
      <c r="F8413" s="2"/>
    </row>
    <row r="8414" spans="3:6" x14ac:dyDescent="0.25">
      <c r="C8414" s="2"/>
      <c r="F8414" s="2"/>
    </row>
    <row r="8415" spans="3:6" x14ac:dyDescent="0.25">
      <c r="C8415" s="2"/>
      <c r="F8415" s="2"/>
    </row>
    <row r="8416" spans="3:6" x14ac:dyDescent="0.25">
      <c r="C8416" s="2"/>
      <c r="F8416" s="2"/>
    </row>
    <row r="8417" spans="3:6" x14ac:dyDescent="0.25">
      <c r="C8417" s="2"/>
      <c r="F8417" s="2"/>
    </row>
    <row r="8418" spans="3:6" x14ac:dyDescent="0.25">
      <c r="C8418" s="2"/>
      <c r="F8418" s="2"/>
    </row>
    <row r="8419" spans="3:6" x14ac:dyDescent="0.25">
      <c r="C8419" s="2"/>
      <c r="F8419" s="2"/>
    </row>
    <row r="8420" spans="3:6" x14ac:dyDescent="0.25">
      <c r="C8420" s="2"/>
      <c r="F8420" s="2"/>
    </row>
    <row r="8421" spans="3:6" x14ac:dyDescent="0.25">
      <c r="C8421" s="2"/>
      <c r="F8421" s="2"/>
    </row>
    <row r="8422" spans="3:6" x14ac:dyDescent="0.25">
      <c r="C8422" s="2"/>
      <c r="F8422" s="2"/>
    </row>
    <row r="8423" spans="3:6" x14ac:dyDescent="0.25">
      <c r="C8423" s="2"/>
      <c r="F8423" s="2"/>
    </row>
    <row r="8424" spans="3:6" x14ac:dyDescent="0.25">
      <c r="C8424" s="2"/>
      <c r="F8424" s="2"/>
    </row>
    <row r="8425" spans="3:6" x14ac:dyDescent="0.25">
      <c r="C8425" s="2"/>
      <c r="F8425" s="2"/>
    </row>
    <row r="8426" spans="3:6" x14ac:dyDescent="0.25">
      <c r="C8426" s="2"/>
      <c r="F8426" s="2"/>
    </row>
    <row r="8427" spans="3:6" x14ac:dyDescent="0.25">
      <c r="C8427" s="2"/>
      <c r="F8427" s="2"/>
    </row>
    <row r="8428" spans="3:6" x14ac:dyDescent="0.25">
      <c r="C8428" s="2"/>
      <c r="F8428" s="2"/>
    </row>
    <row r="8429" spans="3:6" x14ac:dyDescent="0.25">
      <c r="C8429" s="2"/>
      <c r="F8429" s="2"/>
    </row>
    <row r="8430" spans="3:6" x14ac:dyDescent="0.25">
      <c r="C8430" s="2"/>
      <c r="F8430" s="2"/>
    </row>
    <row r="8431" spans="3:6" x14ac:dyDescent="0.25">
      <c r="C8431" s="2"/>
      <c r="F8431" s="2"/>
    </row>
    <row r="8432" spans="3:6" x14ac:dyDescent="0.25">
      <c r="C8432" s="2"/>
      <c r="F8432" s="2"/>
    </row>
    <row r="8433" spans="3:6" x14ac:dyDescent="0.25">
      <c r="C8433" s="2"/>
      <c r="F8433" s="2"/>
    </row>
    <row r="8434" spans="3:6" x14ac:dyDescent="0.25">
      <c r="C8434" s="2"/>
      <c r="F8434" s="2"/>
    </row>
    <row r="8435" spans="3:6" x14ac:dyDescent="0.25">
      <c r="C8435" s="2"/>
      <c r="F8435" s="2"/>
    </row>
    <row r="8436" spans="3:6" x14ac:dyDescent="0.25">
      <c r="C8436" s="2"/>
      <c r="F8436" s="2"/>
    </row>
    <row r="8437" spans="3:6" x14ac:dyDescent="0.25">
      <c r="C8437" s="2"/>
      <c r="F8437" s="2"/>
    </row>
    <row r="8438" spans="3:6" x14ac:dyDescent="0.25">
      <c r="C8438" s="2"/>
      <c r="F8438" s="2"/>
    </row>
    <row r="8439" spans="3:6" x14ac:dyDescent="0.25">
      <c r="C8439" s="2"/>
      <c r="F8439" s="2"/>
    </row>
    <row r="8440" spans="3:6" x14ac:dyDescent="0.25">
      <c r="C8440" s="2"/>
      <c r="F8440" s="2"/>
    </row>
    <row r="8441" spans="3:6" x14ac:dyDescent="0.25">
      <c r="C8441" s="2"/>
      <c r="F8441" s="2"/>
    </row>
    <row r="8442" spans="3:6" x14ac:dyDescent="0.25">
      <c r="C8442" s="2"/>
      <c r="F8442" s="2"/>
    </row>
    <row r="8443" spans="3:6" x14ac:dyDescent="0.25">
      <c r="C8443" s="2"/>
      <c r="F8443" s="2"/>
    </row>
    <row r="8444" spans="3:6" x14ac:dyDescent="0.25">
      <c r="C8444" s="2"/>
      <c r="F8444" s="2"/>
    </row>
    <row r="8445" spans="3:6" x14ac:dyDescent="0.25">
      <c r="C8445" s="2"/>
      <c r="F8445" s="2"/>
    </row>
    <row r="8446" spans="3:6" x14ac:dyDescent="0.25">
      <c r="C8446" s="2"/>
      <c r="F8446" s="2"/>
    </row>
    <row r="8447" spans="3:6" x14ac:dyDescent="0.25">
      <c r="C8447" s="2"/>
      <c r="F8447" s="2"/>
    </row>
    <row r="8448" spans="3:6" x14ac:dyDescent="0.25">
      <c r="C8448" s="2"/>
      <c r="F8448" s="2"/>
    </row>
    <row r="8449" spans="3:6" x14ac:dyDescent="0.25">
      <c r="C8449" s="2"/>
      <c r="F8449" s="2"/>
    </row>
    <row r="8450" spans="3:6" x14ac:dyDescent="0.25">
      <c r="C8450" s="2"/>
      <c r="F8450" s="2"/>
    </row>
    <row r="8451" spans="3:6" x14ac:dyDescent="0.25">
      <c r="C8451" s="2"/>
      <c r="F8451" s="2"/>
    </row>
    <row r="8452" spans="3:6" x14ac:dyDescent="0.25">
      <c r="C8452" s="2"/>
      <c r="F8452" s="2"/>
    </row>
    <row r="8453" spans="3:6" x14ac:dyDescent="0.25">
      <c r="C8453" s="2"/>
      <c r="F8453" s="2"/>
    </row>
    <row r="8454" spans="3:6" x14ac:dyDescent="0.25">
      <c r="C8454" s="2"/>
      <c r="F8454" s="2"/>
    </row>
    <row r="8455" spans="3:6" x14ac:dyDescent="0.25">
      <c r="C8455" s="2"/>
      <c r="F8455" s="2"/>
    </row>
    <row r="8456" spans="3:6" x14ac:dyDescent="0.25">
      <c r="C8456" s="2"/>
      <c r="F8456" s="2"/>
    </row>
    <row r="8457" spans="3:6" x14ac:dyDescent="0.25">
      <c r="C8457" s="2"/>
      <c r="F8457" s="2"/>
    </row>
    <row r="8458" spans="3:6" x14ac:dyDescent="0.25">
      <c r="C8458" s="2"/>
      <c r="F8458" s="2"/>
    </row>
    <row r="8459" spans="3:6" x14ac:dyDescent="0.25">
      <c r="C8459" s="2"/>
      <c r="F8459" s="2"/>
    </row>
    <row r="8460" spans="3:6" x14ac:dyDescent="0.25">
      <c r="C8460" s="2"/>
      <c r="F8460" s="2"/>
    </row>
    <row r="8461" spans="3:6" x14ac:dyDescent="0.25">
      <c r="C8461" s="2"/>
      <c r="F8461" s="2"/>
    </row>
    <row r="8462" spans="3:6" x14ac:dyDescent="0.25">
      <c r="C8462" s="2"/>
      <c r="F8462" s="2"/>
    </row>
    <row r="8463" spans="3:6" x14ac:dyDescent="0.25">
      <c r="C8463" s="2"/>
      <c r="F8463" s="2"/>
    </row>
    <row r="8464" spans="3:6" x14ac:dyDescent="0.25">
      <c r="C8464" s="2"/>
      <c r="F8464" s="2"/>
    </row>
    <row r="8465" spans="3:6" x14ac:dyDescent="0.25">
      <c r="C8465" s="2"/>
      <c r="F8465" s="2"/>
    </row>
    <row r="8466" spans="3:6" x14ac:dyDescent="0.25">
      <c r="C8466" s="2"/>
      <c r="F8466" s="2"/>
    </row>
    <row r="8467" spans="3:6" x14ac:dyDescent="0.25">
      <c r="C8467" s="2"/>
      <c r="F8467" s="2"/>
    </row>
    <row r="8468" spans="3:6" x14ac:dyDescent="0.25">
      <c r="C8468" s="2"/>
      <c r="F8468" s="2"/>
    </row>
    <row r="8469" spans="3:6" x14ac:dyDescent="0.25">
      <c r="C8469" s="2"/>
      <c r="F8469" s="2"/>
    </row>
    <row r="8470" spans="3:6" x14ac:dyDescent="0.25">
      <c r="C8470" s="2"/>
      <c r="F8470" s="2"/>
    </row>
    <row r="8471" spans="3:6" x14ac:dyDescent="0.25">
      <c r="C8471" s="2"/>
      <c r="F8471" s="2"/>
    </row>
    <row r="8472" spans="3:6" x14ac:dyDescent="0.25">
      <c r="C8472" s="2"/>
      <c r="F8472" s="2"/>
    </row>
    <row r="8473" spans="3:6" x14ac:dyDescent="0.25">
      <c r="C8473" s="2"/>
      <c r="F8473" s="2"/>
    </row>
    <row r="8474" spans="3:6" x14ac:dyDescent="0.25">
      <c r="C8474" s="2"/>
      <c r="F8474" s="2"/>
    </row>
    <row r="8475" spans="3:6" x14ac:dyDescent="0.25">
      <c r="C8475" s="2"/>
      <c r="F8475" s="2"/>
    </row>
    <row r="8476" spans="3:6" x14ac:dyDescent="0.25">
      <c r="C8476" s="2"/>
      <c r="F8476" s="2"/>
    </row>
    <row r="8477" spans="3:6" x14ac:dyDescent="0.25">
      <c r="C8477" s="2"/>
      <c r="F8477" s="2"/>
    </row>
    <row r="8478" spans="3:6" x14ac:dyDescent="0.25">
      <c r="C8478" s="2"/>
      <c r="F8478" s="2"/>
    </row>
    <row r="8479" spans="3:6" x14ac:dyDescent="0.25">
      <c r="C8479" s="2"/>
      <c r="F8479" s="2"/>
    </row>
    <row r="8480" spans="3:6" x14ac:dyDescent="0.25">
      <c r="C8480" s="2"/>
      <c r="F8480" s="2"/>
    </row>
    <row r="8481" spans="3:6" x14ac:dyDescent="0.25">
      <c r="C8481" s="2"/>
      <c r="F8481" s="2"/>
    </row>
    <row r="8482" spans="3:6" x14ac:dyDescent="0.25">
      <c r="C8482" s="2"/>
      <c r="F8482" s="2"/>
    </row>
    <row r="8483" spans="3:6" x14ac:dyDescent="0.25">
      <c r="C8483" s="2"/>
      <c r="F8483" s="2"/>
    </row>
    <row r="8484" spans="3:6" x14ac:dyDescent="0.25">
      <c r="C8484" s="2"/>
      <c r="F8484" s="2"/>
    </row>
    <row r="8485" spans="3:6" x14ac:dyDescent="0.25">
      <c r="C8485" s="2"/>
      <c r="F8485" s="2"/>
    </row>
    <row r="8486" spans="3:6" x14ac:dyDescent="0.25">
      <c r="C8486" s="2"/>
      <c r="F8486" s="2"/>
    </row>
    <row r="8487" spans="3:6" x14ac:dyDescent="0.25">
      <c r="C8487" s="2"/>
      <c r="F8487" s="2"/>
    </row>
    <row r="8488" spans="3:6" x14ac:dyDescent="0.25">
      <c r="C8488" s="2"/>
      <c r="F8488" s="2"/>
    </row>
    <row r="8489" spans="3:6" x14ac:dyDescent="0.25">
      <c r="C8489" s="2"/>
      <c r="F8489" s="2"/>
    </row>
    <row r="8490" spans="3:6" x14ac:dyDescent="0.25">
      <c r="C8490" s="2"/>
      <c r="F8490" s="2"/>
    </row>
    <row r="8491" spans="3:6" x14ac:dyDescent="0.25">
      <c r="C8491" s="2"/>
      <c r="F8491" s="2"/>
    </row>
    <row r="8492" spans="3:6" x14ac:dyDescent="0.25">
      <c r="C8492" s="2"/>
      <c r="F8492" s="2"/>
    </row>
    <row r="8493" spans="3:6" x14ac:dyDescent="0.25">
      <c r="C8493" s="2"/>
      <c r="F8493" s="2"/>
    </row>
    <row r="8494" spans="3:6" x14ac:dyDescent="0.25">
      <c r="C8494" s="2"/>
      <c r="F8494" s="2"/>
    </row>
    <row r="8495" spans="3:6" x14ac:dyDescent="0.25">
      <c r="C8495" s="2"/>
      <c r="F8495" s="2"/>
    </row>
    <row r="8496" spans="3:6" x14ac:dyDescent="0.25">
      <c r="C8496" s="2"/>
      <c r="F8496" s="2"/>
    </row>
    <row r="8497" spans="3:6" x14ac:dyDescent="0.25">
      <c r="C8497" s="2"/>
      <c r="F8497" s="2"/>
    </row>
    <row r="8498" spans="3:6" x14ac:dyDescent="0.25">
      <c r="C8498" s="2"/>
      <c r="F8498" s="2"/>
    </row>
    <row r="8499" spans="3:6" x14ac:dyDescent="0.25">
      <c r="C8499" s="2"/>
      <c r="F8499" s="2"/>
    </row>
    <row r="8500" spans="3:6" x14ac:dyDescent="0.25">
      <c r="C8500" s="2"/>
      <c r="F8500" s="2"/>
    </row>
    <row r="8501" spans="3:6" x14ac:dyDescent="0.25">
      <c r="C8501" s="2"/>
      <c r="F8501" s="2"/>
    </row>
    <row r="8502" spans="3:6" x14ac:dyDescent="0.25">
      <c r="C8502" s="2"/>
      <c r="F8502" s="2"/>
    </row>
    <row r="8503" spans="3:6" x14ac:dyDescent="0.25">
      <c r="C8503" s="2"/>
      <c r="F8503" s="2"/>
    </row>
    <row r="8504" spans="3:6" x14ac:dyDescent="0.25">
      <c r="C8504" s="2"/>
      <c r="F8504" s="2"/>
    </row>
    <row r="8505" spans="3:6" x14ac:dyDescent="0.25">
      <c r="C8505" s="2"/>
      <c r="F8505" s="2"/>
    </row>
    <row r="8506" spans="3:6" x14ac:dyDescent="0.25">
      <c r="C8506" s="2"/>
      <c r="F8506" s="2"/>
    </row>
    <row r="8507" spans="3:6" x14ac:dyDescent="0.25">
      <c r="C8507" s="2"/>
      <c r="F8507" s="2"/>
    </row>
    <row r="8508" spans="3:6" x14ac:dyDescent="0.25">
      <c r="C8508" s="2"/>
      <c r="F8508" s="2"/>
    </row>
    <row r="8509" spans="3:6" x14ac:dyDescent="0.25">
      <c r="C8509" s="2"/>
      <c r="F8509" s="2"/>
    </row>
    <row r="8510" spans="3:6" x14ac:dyDescent="0.25">
      <c r="C8510" s="2"/>
      <c r="F8510" s="2"/>
    </row>
    <row r="8511" spans="3:6" x14ac:dyDescent="0.25">
      <c r="C8511" s="2"/>
      <c r="F8511" s="2"/>
    </row>
    <row r="8512" spans="3:6" x14ac:dyDescent="0.25">
      <c r="C8512" s="2"/>
      <c r="F8512" s="2"/>
    </row>
    <row r="8513" spans="3:6" x14ac:dyDescent="0.25">
      <c r="C8513" s="2"/>
      <c r="F8513" s="2"/>
    </row>
    <row r="8514" spans="3:6" x14ac:dyDescent="0.25">
      <c r="C8514" s="2"/>
      <c r="F8514" s="2"/>
    </row>
    <row r="8515" spans="3:6" x14ac:dyDescent="0.25">
      <c r="C8515" s="2"/>
      <c r="F8515" s="2"/>
    </row>
    <row r="8516" spans="3:6" x14ac:dyDescent="0.25">
      <c r="C8516" s="2"/>
      <c r="F8516" s="2"/>
    </row>
    <row r="8517" spans="3:6" x14ac:dyDescent="0.25">
      <c r="C8517" s="2"/>
      <c r="F8517" s="2"/>
    </row>
    <row r="8518" spans="3:6" x14ac:dyDescent="0.25">
      <c r="C8518" s="2"/>
      <c r="F8518" s="2"/>
    </row>
    <row r="8519" spans="3:6" x14ac:dyDescent="0.25">
      <c r="C8519" s="2"/>
      <c r="F8519" s="2"/>
    </row>
    <row r="8520" spans="3:6" x14ac:dyDescent="0.25">
      <c r="C8520" s="2"/>
      <c r="F8520" s="2"/>
    </row>
    <row r="8521" spans="3:6" x14ac:dyDescent="0.25">
      <c r="C8521" s="2"/>
      <c r="F8521" s="2"/>
    </row>
    <row r="8522" spans="3:6" x14ac:dyDescent="0.25">
      <c r="C8522" s="2"/>
      <c r="F8522" s="2"/>
    </row>
    <row r="8523" spans="3:6" x14ac:dyDescent="0.25">
      <c r="C8523" s="2"/>
      <c r="F8523" s="2"/>
    </row>
    <row r="8524" spans="3:6" x14ac:dyDescent="0.25">
      <c r="C8524" s="2"/>
      <c r="F8524" s="2"/>
    </row>
    <row r="8525" spans="3:6" x14ac:dyDescent="0.25">
      <c r="C8525" s="2"/>
      <c r="F8525" s="2"/>
    </row>
    <row r="8526" spans="3:6" x14ac:dyDescent="0.25">
      <c r="C8526" s="2"/>
      <c r="F8526" s="2"/>
    </row>
    <row r="8527" spans="3:6" x14ac:dyDescent="0.25">
      <c r="C8527" s="2"/>
      <c r="F8527" s="2"/>
    </row>
    <row r="8528" spans="3:6" x14ac:dyDescent="0.25">
      <c r="C8528" s="2"/>
      <c r="F8528" s="2"/>
    </row>
    <row r="8529" spans="3:6" x14ac:dyDescent="0.25">
      <c r="C8529" s="2"/>
      <c r="F8529" s="2"/>
    </row>
    <row r="8530" spans="3:6" x14ac:dyDescent="0.25">
      <c r="C8530" s="2"/>
      <c r="F8530" s="2"/>
    </row>
    <row r="8531" spans="3:6" x14ac:dyDescent="0.25">
      <c r="C8531" s="2"/>
      <c r="F8531" s="2"/>
    </row>
    <row r="8532" spans="3:6" x14ac:dyDescent="0.25">
      <c r="C8532" s="2"/>
      <c r="F8532" s="2"/>
    </row>
    <row r="8533" spans="3:6" x14ac:dyDescent="0.25">
      <c r="C8533" s="2"/>
      <c r="F8533" s="2"/>
    </row>
    <row r="8534" spans="3:6" x14ac:dyDescent="0.25">
      <c r="C8534" s="2"/>
      <c r="F8534" s="2"/>
    </row>
    <row r="8535" spans="3:6" x14ac:dyDescent="0.25">
      <c r="C8535" s="2"/>
      <c r="F8535" s="2"/>
    </row>
    <row r="8536" spans="3:6" x14ac:dyDescent="0.25">
      <c r="C8536" s="2"/>
      <c r="F8536" s="2"/>
    </row>
    <row r="8537" spans="3:6" x14ac:dyDescent="0.25">
      <c r="C8537" s="2"/>
      <c r="F8537" s="2"/>
    </row>
    <row r="8538" spans="3:6" x14ac:dyDescent="0.25">
      <c r="C8538" s="2"/>
      <c r="F8538" s="2"/>
    </row>
    <row r="8539" spans="3:6" x14ac:dyDescent="0.25">
      <c r="C8539" s="2"/>
      <c r="F8539" s="2"/>
    </row>
    <row r="8540" spans="3:6" x14ac:dyDescent="0.25">
      <c r="C8540" s="2"/>
      <c r="F8540" s="2"/>
    </row>
    <row r="8541" spans="3:6" x14ac:dyDescent="0.25">
      <c r="C8541" s="2"/>
      <c r="F8541" s="2"/>
    </row>
    <row r="8542" spans="3:6" x14ac:dyDescent="0.25">
      <c r="C8542" s="2"/>
      <c r="F8542" s="2"/>
    </row>
    <row r="8543" spans="3:6" x14ac:dyDescent="0.25">
      <c r="C8543" s="2"/>
      <c r="F8543" s="2"/>
    </row>
    <row r="8544" spans="3:6" x14ac:dyDescent="0.25">
      <c r="C8544" s="2"/>
      <c r="F8544" s="2"/>
    </row>
    <row r="8545" spans="3:6" x14ac:dyDescent="0.25">
      <c r="C8545" s="2"/>
      <c r="F8545" s="2"/>
    </row>
    <row r="8546" spans="3:6" x14ac:dyDescent="0.25">
      <c r="C8546" s="2"/>
      <c r="F8546" s="2"/>
    </row>
    <row r="8547" spans="3:6" x14ac:dyDescent="0.25">
      <c r="C8547" s="2"/>
      <c r="F8547" s="2"/>
    </row>
    <row r="8548" spans="3:6" x14ac:dyDescent="0.25">
      <c r="C8548" s="2"/>
      <c r="F8548" s="2"/>
    </row>
    <row r="8549" spans="3:6" x14ac:dyDescent="0.25">
      <c r="C8549" s="2"/>
      <c r="F8549" s="2"/>
    </row>
    <row r="8550" spans="3:6" x14ac:dyDescent="0.25">
      <c r="C8550" s="2"/>
      <c r="F8550" s="2"/>
    </row>
    <row r="8551" spans="3:6" x14ac:dyDescent="0.25">
      <c r="C8551" s="2"/>
      <c r="F8551" s="2"/>
    </row>
    <row r="8552" spans="3:6" x14ac:dyDescent="0.25">
      <c r="C8552" s="2"/>
      <c r="F8552" s="2"/>
    </row>
    <row r="8553" spans="3:6" x14ac:dyDescent="0.25">
      <c r="C8553" s="2"/>
      <c r="F8553" s="2"/>
    </row>
    <row r="8554" spans="3:6" x14ac:dyDescent="0.25">
      <c r="C8554" s="2"/>
      <c r="F8554" s="2"/>
    </row>
    <row r="8555" spans="3:6" x14ac:dyDescent="0.25">
      <c r="C8555" s="2"/>
      <c r="F8555" s="2"/>
    </row>
    <row r="8556" spans="3:6" x14ac:dyDescent="0.25">
      <c r="C8556" s="2"/>
      <c r="F8556" s="2"/>
    </row>
    <row r="8557" spans="3:6" x14ac:dyDescent="0.25">
      <c r="C8557" s="2"/>
      <c r="F8557" s="2"/>
    </row>
    <row r="8558" spans="3:6" x14ac:dyDescent="0.25">
      <c r="C8558" s="2"/>
      <c r="F8558" s="2"/>
    </row>
    <row r="8559" spans="3:6" x14ac:dyDescent="0.25">
      <c r="C8559" s="2"/>
      <c r="F8559" s="2"/>
    </row>
    <row r="8560" spans="3:6" x14ac:dyDescent="0.25">
      <c r="C8560" s="2"/>
      <c r="F8560" s="2"/>
    </row>
    <row r="8561" spans="3:6" x14ac:dyDescent="0.25">
      <c r="C8561" s="2"/>
      <c r="F8561" s="2"/>
    </row>
    <row r="8562" spans="3:6" x14ac:dyDescent="0.25">
      <c r="C8562" s="2"/>
      <c r="F8562" s="2"/>
    </row>
    <row r="8563" spans="3:6" x14ac:dyDescent="0.25">
      <c r="C8563" s="2"/>
      <c r="F8563" s="2"/>
    </row>
    <row r="8564" spans="3:6" x14ac:dyDescent="0.25">
      <c r="C8564" s="2"/>
      <c r="F8564" s="2"/>
    </row>
    <row r="8565" spans="3:6" x14ac:dyDescent="0.25">
      <c r="C8565" s="2"/>
      <c r="F8565" s="2"/>
    </row>
    <row r="8566" spans="3:6" x14ac:dyDescent="0.25">
      <c r="C8566" s="2"/>
      <c r="F8566" s="2"/>
    </row>
    <row r="8567" spans="3:6" x14ac:dyDescent="0.25">
      <c r="C8567" s="2"/>
      <c r="F8567" s="2"/>
    </row>
    <row r="8568" spans="3:6" x14ac:dyDescent="0.25">
      <c r="C8568" s="2"/>
      <c r="F8568" s="2"/>
    </row>
    <row r="8569" spans="3:6" x14ac:dyDescent="0.25">
      <c r="C8569" s="2"/>
      <c r="F8569" s="2"/>
    </row>
    <row r="8570" spans="3:6" x14ac:dyDescent="0.25">
      <c r="C8570" s="2"/>
      <c r="F8570" s="2"/>
    </row>
    <row r="8571" spans="3:6" x14ac:dyDescent="0.25">
      <c r="C8571" s="2"/>
      <c r="F8571" s="2"/>
    </row>
    <row r="8572" spans="3:6" x14ac:dyDescent="0.25">
      <c r="C8572" s="2"/>
      <c r="F8572" s="2"/>
    </row>
    <row r="8573" spans="3:6" x14ac:dyDescent="0.25">
      <c r="C8573" s="2"/>
      <c r="F8573" s="2"/>
    </row>
    <row r="8574" spans="3:6" x14ac:dyDescent="0.25">
      <c r="C8574" s="2"/>
      <c r="F8574" s="2"/>
    </row>
    <row r="8575" spans="3:6" x14ac:dyDescent="0.25">
      <c r="C8575" s="2"/>
      <c r="F8575" s="2"/>
    </row>
    <row r="8576" spans="3:6" x14ac:dyDescent="0.25">
      <c r="C8576" s="2"/>
      <c r="F8576" s="2"/>
    </row>
    <row r="8577" spans="3:6" x14ac:dyDescent="0.25">
      <c r="C8577" s="2"/>
      <c r="F8577" s="2"/>
    </row>
    <row r="8578" spans="3:6" x14ac:dyDescent="0.25">
      <c r="C8578" s="2"/>
      <c r="F8578" s="2"/>
    </row>
    <row r="8579" spans="3:6" x14ac:dyDescent="0.25">
      <c r="C8579" s="2"/>
      <c r="F8579" s="2"/>
    </row>
    <row r="8580" spans="3:6" x14ac:dyDescent="0.25">
      <c r="C8580" s="2"/>
      <c r="F8580" s="2"/>
    </row>
    <row r="8581" spans="3:6" x14ac:dyDescent="0.25">
      <c r="C8581" s="2"/>
      <c r="F8581" s="2"/>
    </row>
    <row r="8582" spans="3:6" x14ac:dyDescent="0.25">
      <c r="C8582" s="2"/>
      <c r="F8582" s="2"/>
    </row>
    <row r="8583" spans="3:6" x14ac:dyDescent="0.25">
      <c r="C8583" s="2"/>
      <c r="F8583" s="2"/>
    </row>
    <row r="8584" spans="3:6" x14ac:dyDescent="0.25">
      <c r="C8584" s="2"/>
      <c r="F8584" s="2"/>
    </row>
    <row r="8585" spans="3:6" x14ac:dyDescent="0.25">
      <c r="C8585" s="2"/>
      <c r="F8585" s="2"/>
    </row>
    <row r="8586" spans="3:6" x14ac:dyDescent="0.25">
      <c r="C8586" s="2"/>
      <c r="F8586" s="2"/>
    </row>
    <row r="8587" spans="3:6" x14ac:dyDescent="0.25">
      <c r="C8587" s="2"/>
      <c r="F8587" s="2"/>
    </row>
    <row r="8588" spans="3:6" x14ac:dyDescent="0.25">
      <c r="C8588" s="2"/>
      <c r="F8588" s="2"/>
    </row>
    <row r="8589" spans="3:6" x14ac:dyDescent="0.25">
      <c r="C8589" s="2"/>
      <c r="F8589" s="2"/>
    </row>
    <row r="8590" spans="3:6" x14ac:dyDescent="0.25">
      <c r="C8590" s="2"/>
      <c r="F8590" s="2"/>
    </row>
    <row r="8591" spans="3:6" x14ac:dyDescent="0.25">
      <c r="C8591" s="2"/>
      <c r="F8591" s="2"/>
    </row>
    <row r="8592" spans="3:6" x14ac:dyDescent="0.25">
      <c r="C8592" s="2"/>
      <c r="F8592" s="2"/>
    </row>
    <row r="8593" spans="3:6" x14ac:dyDescent="0.25">
      <c r="C8593" s="2"/>
      <c r="F8593" s="2"/>
    </row>
    <row r="8594" spans="3:6" x14ac:dyDescent="0.25">
      <c r="C8594" s="2"/>
      <c r="F8594" s="2"/>
    </row>
    <row r="8595" spans="3:6" x14ac:dyDescent="0.25">
      <c r="C8595" s="2"/>
      <c r="F8595" s="2"/>
    </row>
    <row r="8596" spans="3:6" x14ac:dyDescent="0.25">
      <c r="C8596" s="2"/>
      <c r="F8596" s="2"/>
    </row>
    <row r="8597" spans="3:6" x14ac:dyDescent="0.25">
      <c r="C8597" s="2"/>
      <c r="F8597" s="2"/>
    </row>
    <row r="8598" spans="3:6" x14ac:dyDescent="0.25">
      <c r="C8598" s="2"/>
      <c r="F8598" s="2"/>
    </row>
    <row r="8599" spans="3:6" x14ac:dyDescent="0.25">
      <c r="C8599" s="2"/>
      <c r="F8599" s="2"/>
    </row>
    <row r="8600" spans="3:6" x14ac:dyDescent="0.25">
      <c r="C8600" s="2"/>
      <c r="F8600" s="2"/>
    </row>
    <row r="8601" spans="3:6" x14ac:dyDescent="0.25">
      <c r="C8601" s="2"/>
      <c r="F8601" s="2"/>
    </row>
    <row r="8602" spans="3:6" x14ac:dyDescent="0.25">
      <c r="C8602" s="2"/>
      <c r="F8602" s="2"/>
    </row>
    <row r="8603" spans="3:6" x14ac:dyDescent="0.25">
      <c r="C8603" s="2"/>
      <c r="F8603" s="2"/>
    </row>
    <row r="8604" spans="3:6" x14ac:dyDescent="0.25">
      <c r="C8604" s="2"/>
      <c r="F8604" s="2"/>
    </row>
    <row r="8605" spans="3:6" x14ac:dyDescent="0.25">
      <c r="C8605" s="2"/>
      <c r="F8605" s="2"/>
    </row>
    <row r="8606" spans="3:6" x14ac:dyDescent="0.25">
      <c r="C8606" s="2"/>
      <c r="F8606" s="2"/>
    </row>
    <row r="8607" spans="3:6" x14ac:dyDescent="0.25">
      <c r="C8607" s="2"/>
      <c r="F8607" s="2"/>
    </row>
    <row r="8608" spans="3:6" x14ac:dyDescent="0.25">
      <c r="C8608" s="2"/>
      <c r="F8608" s="2"/>
    </row>
    <row r="8609" spans="3:6" x14ac:dyDescent="0.25">
      <c r="C8609" s="2"/>
      <c r="F8609" s="2"/>
    </row>
    <row r="8610" spans="3:6" x14ac:dyDescent="0.25">
      <c r="C8610" s="2"/>
      <c r="F8610" s="2"/>
    </row>
    <row r="8611" spans="3:6" x14ac:dyDescent="0.25">
      <c r="C8611" s="2"/>
      <c r="F8611" s="2"/>
    </row>
    <row r="8612" spans="3:6" x14ac:dyDescent="0.25">
      <c r="C8612" s="2"/>
      <c r="F8612" s="2"/>
    </row>
    <row r="8613" spans="3:6" x14ac:dyDescent="0.25">
      <c r="C8613" s="2"/>
      <c r="F8613" s="2"/>
    </row>
    <row r="8614" spans="3:6" x14ac:dyDescent="0.25">
      <c r="C8614" s="2"/>
      <c r="F8614" s="2"/>
    </row>
    <row r="8615" spans="3:6" x14ac:dyDescent="0.25">
      <c r="C8615" s="2"/>
      <c r="F8615" s="2"/>
    </row>
    <row r="8616" spans="3:6" x14ac:dyDescent="0.25">
      <c r="C8616" s="2"/>
      <c r="F8616" s="2"/>
    </row>
    <row r="8617" spans="3:6" x14ac:dyDescent="0.25">
      <c r="C8617" s="2"/>
      <c r="F8617" s="2"/>
    </row>
    <row r="8618" spans="3:6" x14ac:dyDescent="0.25">
      <c r="C8618" s="2"/>
      <c r="F8618" s="2"/>
    </row>
    <row r="8619" spans="3:6" x14ac:dyDescent="0.25">
      <c r="C8619" s="2"/>
      <c r="F8619" s="2"/>
    </row>
    <row r="8620" spans="3:6" x14ac:dyDescent="0.25">
      <c r="C8620" s="2"/>
      <c r="F8620" s="2"/>
    </row>
    <row r="8621" spans="3:6" x14ac:dyDescent="0.25">
      <c r="C8621" s="2"/>
      <c r="F8621" s="2"/>
    </row>
    <row r="8622" spans="3:6" x14ac:dyDescent="0.25">
      <c r="C8622" s="2"/>
      <c r="F8622" s="2"/>
    </row>
    <row r="8623" spans="3:6" x14ac:dyDescent="0.25">
      <c r="C8623" s="2"/>
      <c r="F8623" s="2"/>
    </row>
    <row r="8624" spans="3:6" x14ac:dyDescent="0.25">
      <c r="C8624" s="2"/>
      <c r="F8624" s="2"/>
    </row>
    <row r="8625" spans="3:6" x14ac:dyDescent="0.25">
      <c r="C8625" s="2"/>
      <c r="F8625" s="2"/>
    </row>
    <row r="8626" spans="3:6" x14ac:dyDescent="0.25">
      <c r="C8626" s="2"/>
      <c r="F8626" s="2"/>
    </row>
    <row r="8627" spans="3:6" x14ac:dyDescent="0.25">
      <c r="C8627" s="2"/>
      <c r="F8627" s="2"/>
    </row>
    <row r="8628" spans="3:6" x14ac:dyDescent="0.25">
      <c r="C8628" s="2"/>
      <c r="F8628" s="2"/>
    </row>
    <row r="8629" spans="3:6" x14ac:dyDescent="0.25">
      <c r="C8629" s="2"/>
      <c r="F8629" s="2"/>
    </row>
    <row r="8630" spans="3:6" x14ac:dyDescent="0.25">
      <c r="C8630" s="2"/>
      <c r="F8630" s="2"/>
    </row>
    <row r="8631" spans="3:6" x14ac:dyDescent="0.25">
      <c r="C8631" s="2"/>
      <c r="F8631" s="2"/>
    </row>
    <row r="8632" spans="3:6" x14ac:dyDescent="0.25">
      <c r="C8632" s="2"/>
      <c r="F8632" s="2"/>
    </row>
    <row r="8633" spans="3:6" x14ac:dyDescent="0.25">
      <c r="C8633" s="2"/>
      <c r="F8633" s="2"/>
    </row>
    <row r="8634" spans="3:6" x14ac:dyDescent="0.25">
      <c r="C8634" s="2"/>
      <c r="F8634" s="2"/>
    </row>
    <row r="8635" spans="3:6" x14ac:dyDescent="0.25">
      <c r="C8635" s="2"/>
      <c r="F8635" s="2"/>
    </row>
    <row r="8636" spans="3:6" x14ac:dyDescent="0.25">
      <c r="C8636" s="2"/>
      <c r="F8636" s="2"/>
    </row>
    <row r="8637" spans="3:6" x14ac:dyDescent="0.25">
      <c r="C8637" s="2"/>
      <c r="F8637" s="2"/>
    </row>
    <row r="8638" spans="3:6" x14ac:dyDescent="0.25">
      <c r="C8638" s="2"/>
      <c r="F8638" s="2"/>
    </row>
    <row r="8639" spans="3:6" x14ac:dyDescent="0.25">
      <c r="C8639" s="2"/>
      <c r="F8639" s="2"/>
    </row>
    <row r="8640" spans="3:6" x14ac:dyDescent="0.25">
      <c r="C8640" s="2"/>
      <c r="F8640" s="2"/>
    </row>
    <row r="8641" spans="3:6" x14ac:dyDescent="0.25">
      <c r="C8641" s="2"/>
      <c r="F8641" s="2"/>
    </row>
    <row r="8642" spans="3:6" x14ac:dyDescent="0.25">
      <c r="C8642" s="2"/>
      <c r="F8642" s="2"/>
    </row>
    <row r="8643" spans="3:6" x14ac:dyDescent="0.25">
      <c r="C8643" s="2"/>
      <c r="F8643" s="2"/>
    </row>
    <row r="8644" spans="3:6" x14ac:dyDescent="0.25">
      <c r="C8644" s="2"/>
      <c r="F8644" s="2"/>
    </row>
    <row r="8645" spans="3:6" x14ac:dyDescent="0.25">
      <c r="C8645" s="2"/>
      <c r="F8645" s="2"/>
    </row>
    <row r="8646" spans="3:6" x14ac:dyDescent="0.25">
      <c r="C8646" s="2"/>
      <c r="F8646" s="2"/>
    </row>
    <row r="8647" spans="3:6" x14ac:dyDescent="0.25">
      <c r="C8647" s="2"/>
      <c r="F8647" s="2"/>
    </row>
    <row r="8648" spans="3:6" x14ac:dyDescent="0.25">
      <c r="C8648" s="2"/>
      <c r="F8648" s="2"/>
    </row>
    <row r="8649" spans="3:6" x14ac:dyDescent="0.25">
      <c r="C8649" s="2"/>
      <c r="F8649" s="2"/>
    </row>
    <row r="8650" spans="3:6" x14ac:dyDescent="0.25">
      <c r="C8650" s="2"/>
      <c r="F8650" s="2"/>
    </row>
    <row r="8651" spans="3:6" x14ac:dyDescent="0.25">
      <c r="C8651" s="2"/>
      <c r="F8651" s="2"/>
    </row>
    <row r="8652" spans="3:6" x14ac:dyDescent="0.25">
      <c r="C8652" s="2"/>
      <c r="F8652" s="2"/>
    </row>
    <row r="8653" spans="3:6" x14ac:dyDescent="0.25">
      <c r="C8653" s="2"/>
      <c r="F8653" s="2"/>
    </row>
    <row r="8654" spans="3:6" x14ac:dyDescent="0.25">
      <c r="C8654" s="2"/>
      <c r="F8654" s="2"/>
    </row>
    <row r="8655" spans="3:6" x14ac:dyDescent="0.25">
      <c r="C8655" s="2"/>
      <c r="F8655" s="2"/>
    </row>
    <row r="8656" spans="3:6" x14ac:dyDescent="0.25">
      <c r="C8656" s="2"/>
      <c r="F8656" s="2"/>
    </row>
    <row r="8657" spans="3:6" x14ac:dyDescent="0.25">
      <c r="C8657" s="2"/>
      <c r="F8657" s="2"/>
    </row>
    <row r="8658" spans="3:6" x14ac:dyDescent="0.25">
      <c r="C8658" s="2"/>
      <c r="F8658" s="2"/>
    </row>
    <row r="8659" spans="3:6" x14ac:dyDescent="0.25">
      <c r="C8659" s="2"/>
      <c r="F8659" s="2"/>
    </row>
    <row r="8660" spans="3:6" x14ac:dyDescent="0.25">
      <c r="C8660" s="2"/>
      <c r="F8660" s="2"/>
    </row>
    <row r="8661" spans="3:6" x14ac:dyDescent="0.25">
      <c r="C8661" s="2"/>
      <c r="F8661" s="2"/>
    </row>
    <row r="8662" spans="3:6" x14ac:dyDescent="0.25">
      <c r="C8662" s="2"/>
      <c r="F8662" s="2"/>
    </row>
    <row r="8663" spans="3:6" x14ac:dyDescent="0.25">
      <c r="C8663" s="2"/>
      <c r="F8663" s="2"/>
    </row>
    <row r="8664" spans="3:6" x14ac:dyDescent="0.25">
      <c r="C8664" s="2"/>
      <c r="F8664" s="2"/>
    </row>
    <row r="8665" spans="3:6" x14ac:dyDescent="0.25">
      <c r="C8665" s="2"/>
      <c r="F8665" s="2"/>
    </row>
    <row r="8666" spans="3:6" x14ac:dyDescent="0.25">
      <c r="C8666" s="2"/>
      <c r="F8666" s="2"/>
    </row>
    <row r="8667" spans="3:6" x14ac:dyDescent="0.25">
      <c r="C8667" s="2"/>
      <c r="F8667" s="2"/>
    </row>
    <row r="8668" spans="3:6" x14ac:dyDescent="0.25">
      <c r="C8668" s="2"/>
      <c r="F8668" s="2"/>
    </row>
    <row r="8669" spans="3:6" x14ac:dyDescent="0.25">
      <c r="C8669" s="2"/>
      <c r="F8669" s="2"/>
    </row>
    <row r="8670" spans="3:6" x14ac:dyDescent="0.25">
      <c r="C8670" s="2"/>
      <c r="F8670" s="2"/>
    </row>
    <row r="8671" spans="3:6" x14ac:dyDescent="0.25">
      <c r="C8671" s="2"/>
      <c r="F8671" s="2"/>
    </row>
    <row r="8672" spans="3:6" x14ac:dyDescent="0.25">
      <c r="C8672" s="2"/>
      <c r="F8672" s="2"/>
    </row>
    <row r="8673" spans="3:6" x14ac:dyDescent="0.25">
      <c r="C8673" s="2"/>
      <c r="F8673" s="2"/>
    </row>
    <row r="8674" spans="3:6" x14ac:dyDescent="0.25">
      <c r="C8674" s="2"/>
      <c r="F8674" s="2"/>
    </row>
    <row r="8675" spans="3:6" x14ac:dyDescent="0.25">
      <c r="C8675" s="2"/>
      <c r="F8675" s="2"/>
    </row>
    <row r="8676" spans="3:6" x14ac:dyDescent="0.25">
      <c r="C8676" s="2"/>
      <c r="F8676" s="2"/>
    </row>
    <row r="8677" spans="3:6" x14ac:dyDescent="0.25">
      <c r="C8677" s="2"/>
      <c r="F8677" s="2"/>
    </row>
    <row r="8678" spans="3:6" x14ac:dyDescent="0.25">
      <c r="C8678" s="2"/>
      <c r="F8678" s="2"/>
    </row>
    <row r="8679" spans="3:6" x14ac:dyDescent="0.25">
      <c r="C8679" s="2"/>
      <c r="F8679" s="2"/>
    </row>
    <row r="8680" spans="3:6" x14ac:dyDescent="0.25">
      <c r="C8680" s="2"/>
      <c r="F8680" s="2"/>
    </row>
    <row r="8681" spans="3:6" x14ac:dyDescent="0.25">
      <c r="C8681" s="2"/>
      <c r="F8681" s="2"/>
    </row>
    <row r="8682" spans="3:6" x14ac:dyDescent="0.25">
      <c r="C8682" s="2"/>
      <c r="F8682" s="2"/>
    </row>
    <row r="8683" spans="3:6" x14ac:dyDescent="0.25">
      <c r="C8683" s="2"/>
      <c r="F8683" s="2"/>
    </row>
    <row r="8684" spans="3:6" x14ac:dyDescent="0.25">
      <c r="C8684" s="2"/>
      <c r="F8684" s="2"/>
    </row>
    <row r="8685" spans="3:6" x14ac:dyDescent="0.25">
      <c r="C8685" s="2"/>
      <c r="F8685" s="2"/>
    </row>
    <row r="8686" spans="3:6" x14ac:dyDescent="0.25">
      <c r="C8686" s="2"/>
      <c r="F8686" s="2"/>
    </row>
    <row r="8687" spans="3:6" x14ac:dyDescent="0.25">
      <c r="C8687" s="2"/>
      <c r="F8687" s="2"/>
    </row>
    <row r="8688" spans="3:6" x14ac:dyDescent="0.25">
      <c r="C8688" s="2"/>
      <c r="F8688" s="2"/>
    </row>
    <row r="8689" spans="3:6" x14ac:dyDescent="0.25">
      <c r="C8689" s="2"/>
      <c r="F8689" s="2"/>
    </row>
    <row r="8690" spans="3:6" x14ac:dyDescent="0.25">
      <c r="C8690" s="2"/>
      <c r="F8690" s="2"/>
    </row>
    <row r="8691" spans="3:6" x14ac:dyDescent="0.25">
      <c r="C8691" s="2"/>
      <c r="F8691" s="2"/>
    </row>
    <row r="8692" spans="3:6" x14ac:dyDescent="0.25">
      <c r="C8692" s="2"/>
      <c r="F8692" s="2"/>
    </row>
    <row r="8693" spans="3:6" x14ac:dyDescent="0.25">
      <c r="C8693" s="2"/>
      <c r="F8693" s="2"/>
    </row>
    <row r="8694" spans="3:6" x14ac:dyDescent="0.25">
      <c r="C8694" s="2"/>
      <c r="F8694" s="2"/>
    </row>
    <row r="8695" spans="3:6" x14ac:dyDescent="0.25">
      <c r="C8695" s="2"/>
      <c r="F8695" s="2"/>
    </row>
    <row r="8696" spans="3:6" x14ac:dyDescent="0.25">
      <c r="C8696" s="2"/>
      <c r="F8696" s="2"/>
    </row>
    <row r="8697" spans="3:6" x14ac:dyDescent="0.25">
      <c r="C8697" s="2"/>
      <c r="F8697" s="2"/>
    </row>
    <row r="8698" spans="3:6" x14ac:dyDescent="0.25">
      <c r="C8698" s="2"/>
      <c r="F8698" s="2"/>
    </row>
    <row r="8699" spans="3:6" x14ac:dyDescent="0.25">
      <c r="C8699" s="2"/>
      <c r="F8699" s="2"/>
    </row>
    <row r="8700" spans="3:6" x14ac:dyDescent="0.25">
      <c r="C8700" s="2"/>
      <c r="F8700" s="2"/>
    </row>
    <row r="8701" spans="3:6" x14ac:dyDescent="0.25">
      <c r="C8701" s="2"/>
      <c r="F8701" s="2"/>
    </row>
    <row r="8702" spans="3:6" x14ac:dyDescent="0.25">
      <c r="C8702" s="2"/>
      <c r="F8702" s="2"/>
    </row>
    <row r="8703" spans="3:6" x14ac:dyDescent="0.25">
      <c r="C8703" s="2"/>
      <c r="F8703" s="2"/>
    </row>
    <row r="8704" spans="3:6" x14ac:dyDescent="0.25">
      <c r="C8704" s="2"/>
      <c r="F8704" s="2"/>
    </row>
    <row r="8705" spans="3:6" x14ac:dyDescent="0.25">
      <c r="C8705" s="2"/>
      <c r="F8705" s="2"/>
    </row>
    <row r="8706" spans="3:6" x14ac:dyDescent="0.25">
      <c r="C8706" s="2"/>
      <c r="F8706" s="2"/>
    </row>
    <row r="8707" spans="3:6" x14ac:dyDescent="0.25">
      <c r="C8707" s="2"/>
      <c r="F8707" s="2"/>
    </row>
    <row r="8708" spans="3:6" x14ac:dyDescent="0.25">
      <c r="C8708" s="2"/>
      <c r="F8708" s="2"/>
    </row>
    <row r="8709" spans="3:6" x14ac:dyDescent="0.25">
      <c r="C8709" s="2"/>
      <c r="F8709" s="2"/>
    </row>
    <row r="8710" spans="3:6" x14ac:dyDescent="0.25">
      <c r="C8710" s="2"/>
      <c r="F8710" s="2"/>
    </row>
    <row r="8711" spans="3:6" x14ac:dyDescent="0.25">
      <c r="C8711" s="2"/>
      <c r="F8711" s="2"/>
    </row>
    <row r="8712" spans="3:6" x14ac:dyDescent="0.25">
      <c r="C8712" s="2"/>
      <c r="F8712" s="2"/>
    </row>
    <row r="8713" spans="3:6" x14ac:dyDescent="0.25">
      <c r="C8713" s="2"/>
      <c r="F8713" s="2"/>
    </row>
    <row r="8714" spans="3:6" x14ac:dyDescent="0.25">
      <c r="C8714" s="2"/>
      <c r="F8714" s="2"/>
    </row>
    <row r="8715" spans="3:6" x14ac:dyDescent="0.25">
      <c r="C8715" s="2"/>
      <c r="F8715" s="2"/>
    </row>
    <row r="8716" spans="3:6" x14ac:dyDescent="0.25">
      <c r="C8716" s="2"/>
      <c r="F8716" s="2"/>
    </row>
    <row r="8717" spans="3:6" x14ac:dyDescent="0.25">
      <c r="C8717" s="2"/>
      <c r="F8717" s="2"/>
    </row>
    <row r="8718" spans="3:6" x14ac:dyDescent="0.25">
      <c r="C8718" s="2"/>
      <c r="F8718" s="2"/>
    </row>
    <row r="8719" spans="3:6" x14ac:dyDescent="0.25">
      <c r="C8719" s="2"/>
      <c r="F8719" s="2"/>
    </row>
    <row r="8720" spans="3:6" x14ac:dyDescent="0.25">
      <c r="C8720" s="2"/>
      <c r="F8720" s="2"/>
    </row>
    <row r="8721" spans="3:6" x14ac:dyDescent="0.25">
      <c r="C8721" s="2"/>
      <c r="F8721" s="2"/>
    </row>
    <row r="8722" spans="3:6" x14ac:dyDescent="0.25">
      <c r="C8722" s="2"/>
      <c r="F8722" s="2"/>
    </row>
    <row r="8723" spans="3:6" x14ac:dyDescent="0.25">
      <c r="C8723" s="2"/>
      <c r="F8723" s="2"/>
    </row>
    <row r="8724" spans="3:6" x14ac:dyDescent="0.25">
      <c r="C8724" s="2"/>
      <c r="F8724" s="2"/>
    </row>
    <row r="8725" spans="3:6" x14ac:dyDescent="0.25">
      <c r="C8725" s="2"/>
      <c r="F8725" s="2"/>
    </row>
    <row r="8726" spans="3:6" x14ac:dyDescent="0.25">
      <c r="C8726" s="2"/>
      <c r="F8726" s="2"/>
    </row>
    <row r="8727" spans="3:6" x14ac:dyDescent="0.25">
      <c r="C8727" s="2"/>
      <c r="F8727" s="2"/>
    </row>
    <row r="8728" spans="3:6" x14ac:dyDescent="0.25">
      <c r="C8728" s="2"/>
      <c r="F8728" s="2"/>
    </row>
    <row r="8729" spans="3:6" x14ac:dyDescent="0.25">
      <c r="C8729" s="2"/>
      <c r="F8729" s="2"/>
    </row>
    <row r="8730" spans="3:6" x14ac:dyDescent="0.25">
      <c r="C8730" s="2"/>
      <c r="F8730" s="2"/>
    </row>
    <row r="8731" spans="3:6" x14ac:dyDescent="0.25">
      <c r="C8731" s="2"/>
      <c r="F8731" s="2"/>
    </row>
    <row r="8732" spans="3:6" x14ac:dyDescent="0.25">
      <c r="C8732" s="2"/>
      <c r="F8732" s="2"/>
    </row>
    <row r="8733" spans="3:6" x14ac:dyDescent="0.25">
      <c r="C8733" s="2"/>
      <c r="F8733" s="2"/>
    </row>
    <row r="8734" spans="3:6" x14ac:dyDescent="0.25">
      <c r="C8734" s="2"/>
      <c r="F8734" s="2"/>
    </row>
    <row r="8735" spans="3:6" x14ac:dyDescent="0.25">
      <c r="C8735" s="2"/>
      <c r="F8735" s="2"/>
    </row>
    <row r="8736" spans="3:6" x14ac:dyDescent="0.25">
      <c r="C8736" s="2"/>
      <c r="F8736" s="2"/>
    </row>
    <row r="8737" spans="3:6" x14ac:dyDescent="0.25">
      <c r="C8737" s="2"/>
      <c r="F8737" s="2"/>
    </row>
    <row r="8738" spans="3:6" x14ac:dyDescent="0.25">
      <c r="C8738" s="2"/>
      <c r="F8738" s="2"/>
    </row>
    <row r="8739" spans="3:6" x14ac:dyDescent="0.25">
      <c r="C8739" s="2"/>
      <c r="F8739" s="2"/>
    </row>
    <row r="8740" spans="3:6" x14ac:dyDescent="0.25">
      <c r="C8740" s="2"/>
      <c r="F8740" s="2"/>
    </row>
    <row r="8741" spans="3:6" x14ac:dyDescent="0.25">
      <c r="C8741" s="2"/>
      <c r="F8741" s="2"/>
    </row>
    <row r="8742" spans="3:6" x14ac:dyDescent="0.25">
      <c r="C8742" s="2"/>
      <c r="F8742" s="2"/>
    </row>
    <row r="8743" spans="3:6" x14ac:dyDescent="0.25">
      <c r="C8743" s="2"/>
      <c r="F8743" s="2"/>
    </row>
    <row r="8744" spans="3:6" x14ac:dyDescent="0.25">
      <c r="C8744" s="2"/>
      <c r="F8744" s="2"/>
    </row>
    <row r="8745" spans="3:6" x14ac:dyDescent="0.25">
      <c r="C8745" s="2"/>
      <c r="F8745" s="2"/>
    </row>
    <row r="8746" spans="3:6" x14ac:dyDescent="0.25">
      <c r="C8746" s="2"/>
      <c r="F8746" s="2"/>
    </row>
    <row r="8747" spans="3:6" x14ac:dyDescent="0.25">
      <c r="C8747" s="2"/>
      <c r="F8747" s="2"/>
    </row>
    <row r="8748" spans="3:6" x14ac:dyDescent="0.25">
      <c r="C8748" s="2"/>
      <c r="F8748" s="2"/>
    </row>
    <row r="8749" spans="3:6" x14ac:dyDescent="0.25">
      <c r="C8749" s="2"/>
      <c r="F8749" s="2"/>
    </row>
    <row r="8750" spans="3:6" x14ac:dyDescent="0.25">
      <c r="C8750" s="2"/>
      <c r="F8750" s="2"/>
    </row>
    <row r="8751" spans="3:6" x14ac:dyDescent="0.25">
      <c r="C8751" s="2"/>
      <c r="F8751" s="2"/>
    </row>
    <row r="8752" spans="3:6" x14ac:dyDescent="0.25">
      <c r="C8752" s="2"/>
      <c r="F8752" s="2"/>
    </row>
    <row r="8753" spans="3:6" x14ac:dyDescent="0.25">
      <c r="C8753" s="2"/>
      <c r="F8753" s="2"/>
    </row>
    <row r="8754" spans="3:6" x14ac:dyDescent="0.25">
      <c r="C8754" s="2"/>
      <c r="F8754" s="2"/>
    </row>
    <row r="8755" spans="3:6" x14ac:dyDescent="0.25">
      <c r="C8755" s="2"/>
      <c r="F8755" s="2"/>
    </row>
    <row r="8756" spans="3:6" x14ac:dyDescent="0.25">
      <c r="C8756" s="2"/>
      <c r="F8756" s="2"/>
    </row>
    <row r="8757" spans="3:6" x14ac:dyDescent="0.25">
      <c r="C8757" s="2"/>
      <c r="F8757" s="2"/>
    </row>
    <row r="8758" spans="3:6" x14ac:dyDescent="0.25">
      <c r="C8758" s="2"/>
      <c r="F8758" s="2"/>
    </row>
    <row r="8759" spans="3:6" x14ac:dyDescent="0.25">
      <c r="C8759" s="2"/>
      <c r="F8759" s="2"/>
    </row>
    <row r="8760" spans="3:6" x14ac:dyDescent="0.25">
      <c r="C8760" s="2"/>
      <c r="F8760" s="2"/>
    </row>
    <row r="8761" spans="3:6" x14ac:dyDescent="0.25">
      <c r="C8761" s="2"/>
      <c r="F8761" s="2"/>
    </row>
    <row r="8762" spans="3:6" x14ac:dyDescent="0.25">
      <c r="C8762" s="2"/>
      <c r="F8762" s="2"/>
    </row>
    <row r="8763" spans="3:6" x14ac:dyDescent="0.25">
      <c r="C8763" s="2"/>
      <c r="F8763" s="2"/>
    </row>
    <row r="8764" spans="3:6" x14ac:dyDescent="0.25">
      <c r="C8764" s="2"/>
      <c r="F8764" s="2"/>
    </row>
    <row r="8765" spans="3:6" x14ac:dyDescent="0.25">
      <c r="C8765" s="2"/>
      <c r="F8765" s="2"/>
    </row>
    <row r="8766" spans="3:6" x14ac:dyDescent="0.25">
      <c r="C8766" s="2"/>
      <c r="F8766" s="2"/>
    </row>
    <row r="8767" spans="3:6" x14ac:dyDescent="0.25">
      <c r="C8767" s="2"/>
      <c r="F8767" s="2"/>
    </row>
    <row r="8768" spans="3:6" x14ac:dyDescent="0.25">
      <c r="C8768" s="2"/>
      <c r="F8768" s="2"/>
    </row>
    <row r="8769" spans="3:6" x14ac:dyDescent="0.25">
      <c r="C8769" s="2"/>
      <c r="F8769" s="2"/>
    </row>
    <row r="8770" spans="3:6" x14ac:dyDescent="0.25">
      <c r="C8770" s="2"/>
      <c r="F8770" s="2"/>
    </row>
    <row r="8771" spans="3:6" x14ac:dyDescent="0.25">
      <c r="C8771" s="2"/>
      <c r="F8771" s="2"/>
    </row>
    <row r="8772" spans="3:6" x14ac:dyDescent="0.25">
      <c r="C8772" s="2"/>
      <c r="F8772" s="2"/>
    </row>
    <row r="8773" spans="3:6" x14ac:dyDescent="0.25">
      <c r="C8773" s="2"/>
      <c r="F8773" s="2"/>
    </row>
    <row r="8774" spans="3:6" x14ac:dyDescent="0.25">
      <c r="C8774" s="2"/>
      <c r="F8774" s="2"/>
    </row>
    <row r="8775" spans="3:6" x14ac:dyDescent="0.25">
      <c r="C8775" s="2"/>
      <c r="F8775" s="2"/>
    </row>
    <row r="8776" spans="3:6" x14ac:dyDescent="0.25">
      <c r="C8776" s="2"/>
      <c r="F8776" s="2"/>
    </row>
    <row r="8777" spans="3:6" x14ac:dyDescent="0.25">
      <c r="C8777" s="2"/>
      <c r="F8777" s="2"/>
    </row>
    <row r="8778" spans="3:6" x14ac:dyDescent="0.25">
      <c r="C8778" s="2"/>
      <c r="F8778" s="2"/>
    </row>
    <row r="8779" spans="3:6" x14ac:dyDescent="0.25">
      <c r="C8779" s="2"/>
      <c r="F8779" s="2"/>
    </row>
    <row r="8780" spans="3:6" x14ac:dyDescent="0.25">
      <c r="C8780" s="2"/>
      <c r="F8780" s="2"/>
    </row>
    <row r="8781" spans="3:6" x14ac:dyDescent="0.25">
      <c r="C8781" s="2"/>
      <c r="F8781" s="2"/>
    </row>
    <row r="8782" spans="3:6" x14ac:dyDescent="0.25">
      <c r="C8782" s="2"/>
      <c r="F8782" s="2"/>
    </row>
    <row r="8783" spans="3:6" x14ac:dyDescent="0.25">
      <c r="C8783" s="2"/>
      <c r="F8783" s="2"/>
    </row>
    <row r="8784" spans="3:6" x14ac:dyDescent="0.25">
      <c r="C8784" s="2"/>
      <c r="F8784" s="2"/>
    </row>
    <row r="8785" spans="3:6" x14ac:dyDescent="0.25">
      <c r="C8785" s="2"/>
      <c r="F8785" s="2"/>
    </row>
    <row r="8786" spans="3:6" x14ac:dyDescent="0.25">
      <c r="C8786" s="2"/>
      <c r="F8786" s="2"/>
    </row>
    <row r="8787" spans="3:6" x14ac:dyDescent="0.25">
      <c r="C8787" s="2"/>
      <c r="F8787" s="2"/>
    </row>
    <row r="8788" spans="3:6" x14ac:dyDescent="0.25">
      <c r="C8788" s="2"/>
      <c r="F8788" s="2"/>
    </row>
    <row r="8789" spans="3:6" x14ac:dyDescent="0.25">
      <c r="C8789" s="2"/>
      <c r="F8789" s="2"/>
    </row>
    <row r="8790" spans="3:6" x14ac:dyDescent="0.25">
      <c r="C8790" s="2"/>
      <c r="F8790" s="2"/>
    </row>
    <row r="8791" spans="3:6" x14ac:dyDescent="0.25">
      <c r="C8791" s="2"/>
      <c r="F8791" s="2"/>
    </row>
    <row r="8792" spans="3:6" x14ac:dyDescent="0.25">
      <c r="C8792" s="2"/>
      <c r="F8792" s="2"/>
    </row>
    <row r="8793" spans="3:6" x14ac:dyDescent="0.25">
      <c r="C8793" s="2"/>
      <c r="F8793" s="2"/>
    </row>
    <row r="8794" spans="3:6" x14ac:dyDescent="0.25">
      <c r="C8794" s="2"/>
      <c r="F8794" s="2"/>
    </row>
    <row r="8795" spans="3:6" x14ac:dyDescent="0.25">
      <c r="C8795" s="2"/>
      <c r="F8795" s="2"/>
    </row>
    <row r="8796" spans="3:6" x14ac:dyDescent="0.25">
      <c r="C8796" s="2"/>
      <c r="F8796" s="2"/>
    </row>
    <row r="8797" spans="3:6" x14ac:dyDescent="0.25">
      <c r="C8797" s="2"/>
      <c r="F8797" s="2"/>
    </row>
    <row r="8798" spans="3:6" x14ac:dyDescent="0.25">
      <c r="C8798" s="2"/>
      <c r="F8798" s="2"/>
    </row>
    <row r="8799" spans="3:6" x14ac:dyDescent="0.25">
      <c r="C8799" s="2"/>
      <c r="F8799" s="2"/>
    </row>
    <row r="8800" spans="3:6" x14ac:dyDescent="0.25">
      <c r="C8800" s="2"/>
      <c r="F8800" s="2"/>
    </row>
    <row r="8801" spans="3:6" x14ac:dyDescent="0.25">
      <c r="C8801" s="2"/>
      <c r="F8801" s="2"/>
    </row>
    <row r="8802" spans="3:6" x14ac:dyDescent="0.25">
      <c r="C8802" s="2"/>
      <c r="F8802" s="2"/>
    </row>
    <row r="8803" spans="3:6" x14ac:dyDescent="0.25">
      <c r="C8803" s="2"/>
      <c r="F8803" s="2"/>
    </row>
    <row r="8804" spans="3:6" x14ac:dyDescent="0.25">
      <c r="C8804" s="2"/>
      <c r="F8804" s="2"/>
    </row>
    <row r="8805" spans="3:6" x14ac:dyDescent="0.25">
      <c r="C8805" s="2"/>
      <c r="F8805" s="2"/>
    </row>
    <row r="8806" spans="3:6" x14ac:dyDescent="0.25">
      <c r="C8806" s="2"/>
      <c r="F8806" s="2"/>
    </row>
    <row r="8807" spans="3:6" x14ac:dyDescent="0.25">
      <c r="C8807" s="2"/>
      <c r="F8807" s="2"/>
    </row>
    <row r="8808" spans="3:6" x14ac:dyDescent="0.25">
      <c r="C8808" s="2"/>
      <c r="F8808" s="2"/>
    </row>
    <row r="8809" spans="3:6" x14ac:dyDescent="0.25">
      <c r="C8809" s="2"/>
      <c r="F8809" s="2"/>
    </row>
    <row r="8810" spans="3:6" x14ac:dyDescent="0.25">
      <c r="C8810" s="2"/>
      <c r="F8810" s="2"/>
    </row>
    <row r="8811" spans="3:6" x14ac:dyDescent="0.25">
      <c r="C8811" s="2"/>
      <c r="F8811" s="2"/>
    </row>
    <row r="8812" spans="3:6" x14ac:dyDescent="0.25">
      <c r="C8812" s="2"/>
      <c r="F8812" s="2"/>
    </row>
    <row r="8813" spans="3:6" x14ac:dyDescent="0.25">
      <c r="C8813" s="2"/>
      <c r="F8813" s="2"/>
    </row>
    <row r="8814" spans="3:6" x14ac:dyDescent="0.25">
      <c r="C8814" s="2"/>
      <c r="F8814" s="2"/>
    </row>
    <row r="8815" spans="3:6" x14ac:dyDescent="0.25">
      <c r="C8815" s="2"/>
      <c r="F8815" s="2"/>
    </row>
    <row r="8816" spans="3:6" x14ac:dyDescent="0.25">
      <c r="C8816" s="2"/>
      <c r="F8816" s="2"/>
    </row>
    <row r="8817" spans="3:6" x14ac:dyDescent="0.25">
      <c r="C8817" s="2"/>
      <c r="F8817" s="2"/>
    </row>
    <row r="8818" spans="3:6" x14ac:dyDescent="0.25">
      <c r="C8818" s="2"/>
      <c r="F8818" s="2"/>
    </row>
    <row r="8819" spans="3:6" x14ac:dyDescent="0.25">
      <c r="C8819" s="2"/>
      <c r="F8819" s="2"/>
    </row>
    <row r="8820" spans="3:6" x14ac:dyDescent="0.25">
      <c r="C8820" s="2"/>
      <c r="F8820" s="2"/>
    </row>
    <row r="8821" spans="3:6" x14ac:dyDescent="0.25">
      <c r="C8821" s="2"/>
      <c r="F8821" s="2"/>
    </row>
    <row r="8822" spans="3:6" x14ac:dyDescent="0.25">
      <c r="C8822" s="2"/>
      <c r="F8822" s="2"/>
    </row>
    <row r="8823" spans="3:6" x14ac:dyDescent="0.25">
      <c r="C8823" s="2"/>
      <c r="F8823" s="2"/>
    </row>
    <row r="8824" spans="3:6" x14ac:dyDescent="0.25">
      <c r="C8824" s="2"/>
      <c r="F8824" s="2"/>
    </row>
    <row r="8825" spans="3:6" x14ac:dyDescent="0.25">
      <c r="C8825" s="2"/>
      <c r="F8825" s="2"/>
    </row>
    <row r="8826" spans="3:6" x14ac:dyDescent="0.25">
      <c r="C8826" s="2"/>
      <c r="F8826" s="2"/>
    </row>
    <row r="8827" spans="3:6" x14ac:dyDescent="0.25">
      <c r="C8827" s="2"/>
      <c r="F8827" s="2"/>
    </row>
    <row r="8828" spans="3:6" x14ac:dyDescent="0.25">
      <c r="C8828" s="2"/>
      <c r="F8828" s="2"/>
    </row>
    <row r="8829" spans="3:6" x14ac:dyDescent="0.25">
      <c r="C8829" s="2"/>
      <c r="F8829" s="2"/>
    </row>
    <row r="8830" spans="3:6" x14ac:dyDescent="0.25">
      <c r="C8830" s="2"/>
      <c r="F8830" s="2"/>
    </row>
    <row r="8831" spans="3:6" x14ac:dyDescent="0.25">
      <c r="C8831" s="2"/>
      <c r="F8831" s="2"/>
    </row>
    <row r="8832" spans="3:6" x14ac:dyDescent="0.25">
      <c r="C8832" s="2"/>
      <c r="F8832" s="2"/>
    </row>
    <row r="8833" spans="3:6" x14ac:dyDescent="0.25">
      <c r="C8833" s="2"/>
      <c r="F8833" s="2"/>
    </row>
    <row r="8834" spans="3:6" x14ac:dyDescent="0.25">
      <c r="C8834" s="2"/>
      <c r="F8834" s="2"/>
    </row>
    <row r="8835" spans="3:6" x14ac:dyDescent="0.25">
      <c r="C8835" s="2"/>
      <c r="F8835" s="2"/>
    </row>
    <row r="8836" spans="3:6" x14ac:dyDescent="0.25">
      <c r="C8836" s="2"/>
      <c r="F8836" s="2"/>
    </row>
    <row r="8837" spans="3:6" x14ac:dyDescent="0.25">
      <c r="C8837" s="2"/>
      <c r="F8837" s="2"/>
    </row>
    <row r="8838" spans="3:6" x14ac:dyDescent="0.25">
      <c r="C8838" s="2"/>
      <c r="F8838" s="2"/>
    </row>
    <row r="8839" spans="3:6" x14ac:dyDescent="0.25">
      <c r="C8839" s="2"/>
      <c r="F8839" s="2"/>
    </row>
    <row r="8840" spans="3:6" x14ac:dyDescent="0.25">
      <c r="C8840" s="2"/>
      <c r="F8840" s="2"/>
    </row>
    <row r="8841" spans="3:6" x14ac:dyDescent="0.25">
      <c r="C8841" s="2"/>
      <c r="F8841" s="2"/>
    </row>
    <row r="8842" spans="3:6" x14ac:dyDescent="0.25">
      <c r="C8842" s="2"/>
      <c r="F8842" s="2"/>
    </row>
    <row r="8843" spans="3:6" x14ac:dyDescent="0.25">
      <c r="C8843" s="2"/>
      <c r="F8843" s="2"/>
    </row>
    <row r="8844" spans="3:6" x14ac:dyDescent="0.25">
      <c r="C8844" s="2"/>
      <c r="F8844" s="2"/>
    </row>
    <row r="8845" spans="3:6" x14ac:dyDescent="0.25">
      <c r="C8845" s="2"/>
      <c r="F8845" s="2"/>
    </row>
    <row r="8846" spans="3:6" x14ac:dyDescent="0.25">
      <c r="C8846" s="2"/>
      <c r="F8846" s="2"/>
    </row>
    <row r="8847" spans="3:6" x14ac:dyDescent="0.25">
      <c r="C8847" s="2"/>
      <c r="F8847" s="2"/>
    </row>
    <row r="8848" spans="3:6" x14ac:dyDescent="0.25">
      <c r="C8848" s="2"/>
      <c r="F8848" s="2"/>
    </row>
    <row r="8849" spans="3:6" x14ac:dyDescent="0.25">
      <c r="C8849" s="2"/>
      <c r="F8849" s="2"/>
    </row>
    <row r="8850" spans="3:6" x14ac:dyDescent="0.25">
      <c r="C8850" s="2"/>
      <c r="F8850" s="2"/>
    </row>
    <row r="8851" spans="3:6" x14ac:dyDescent="0.25">
      <c r="C8851" s="2"/>
      <c r="F8851" s="2"/>
    </row>
    <row r="8852" spans="3:6" x14ac:dyDescent="0.25">
      <c r="C8852" s="2"/>
      <c r="F8852" s="2"/>
    </row>
    <row r="8853" spans="3:6" x14ac:dyDescent="0.25">
      <c r="C8853" s="2"/>
      <c r="F8853" s="2"/>
    </row>
    <row r="8854" spans="3:6" x14ac:dyDescent="0.25">
      <c r="C8854" s="2"/>
      <c r="F8854" s="2"/>
    </row>
    <row r="8855" spans="3:6" x14ac:dyDescent="0.25">
      <c r="C8855" s="2"/>
      <c r="F8855" s="2"/>
    </row>
    <row r="8856" spans="3:6" x14ac:dyDescent="0.25">
      <c r="C8856" s="2"/>
      <c r="F8856" s="2"/>
    </row>
    <row r="8857" spans="3:6" x14ac:dyDescent="0.25">
      <c r="C8857" s="2"/>
      <c r="F8857" s="2"/>
    </row>
    <row r="8858" spans="3:6" x14ac:dyDescent="0.25">
      <c r="C8858" s="2"/>
      <c r="F8858" s="2"/>
    </row>
    <row r="8859" spans="3:6" x14ac:dyDescent="0.25">
      <c r="C8859" s="2"/>
      <c r="F8859" s="2"/>
    </row>
    <row r="8860" spans="3:6" x14ac:dyDescent="0.25">
      <c r="C8860" s="2"/>
      <c r="F8860" s="2"/>
    </row>
    <row r="8861" spans="3:6" x14ac:dyDescent="0.25">
      <c r="C8861" s="2"/>
      <c r="F8861" s="2"/>
    </row>
    <row r="8862" spans="3:6" x14ac:dyDescent="0.25">
      <c r="C8862" s="2"/>
      <c r="F8862" s="2"/>
    </row>
    <row r="8863" spans="3:6" x14ac:dyDescent="0.25">
      <c r="C8863" s="2"/>
      <c r="F8863" s="2"/>
    </row>
    <row r="8864" spans="3:6" x14ac:dyDescent="0.25">
      <c r="C8864" s="2"/>
      <c r="F8864" s="2"/>
    </row>
    <row r="8865" spans="3:6" x14ac:dyDescent="0.25">
      <c r="C8865" s="2"/>
      <c r="F8865" s="2"/>
    </row>
    <row r="8866" spans="3:6" x14ac:dyDescent="0.25">
      <c r="C8866" s="2"/>
      <c r="F8866" s="2"/>
    </row>
    <row r="8867" spans="3:6" x14ac:dyDescent="0.25">
      <c r="C8867" s="2"/>
      <c r="F8867" s="2"/>
    </row>
    <row r="8868" spans="3:6" x14ac:dyDescent="0.25">
      <c r="C8868" s="2"/>
      <c r="F8868" s="2"/>
    </row>
    <row r="8869" spans="3:6" x14ac:dyDescent="0.25">
      <c r="C8869" s="2"/>
      <c r="F8869" s="2"/>
    </row>
    <row r="8870" spans="3:6" x14ac:dyDescent="0.25">
      <c r="C8870" s="2"/>
      <c r="F8870" s="2"/>
    </row>
    <row r="8871" spans="3:6" x14ac:dyDescent="0.25">
      <c r="C8871" s="2"/>
      <c r="F8871" s="2"/>
    </row>
    <row r="8872" spans="3:6" x14ac:dyDescent="0.25">
      <c r="C8872" s="2"/>
      <c r="F8872" s="2"/>
    </row>
    <row r="8873" spans="3:6" x14ac:dyDescent="0.25">
      <c r="C8873" s="2"/>
      <c r="F8873" s="2"/>
    </row>
    <row r="8874" spans="3:6" x14ac:dyDescent="0.25">
      <c r="C8874" s="2"/>
      <c r="F8874" s="2"/>
    </row>
    <row r="8875" spans="3:6" x14ac:dyDescent="0.25">
      <c r="C8875" s="2"/>
      <c r="F8875" s="2"/>
    </row>
    <row r="8876" spans="3:6" x14ac:dyDescent="0.25">
      <c r="C8876" s="2"/>
      <c r="F8876" s="2"/>
    </row>
    <row r="8877" spans="3:6" x14ac:dyDescent="0.25">
      <c r="C8877" s="2"/>
      <c r="F8877" s="2"/>
    </row>
    <row r="8878" spans="3:6" x14ac:dyDescent="0.25">
      <c r="C8878" s="2"/>
      <c r="F8878" s="2"/>
    </row>
    <row r="8879" spans="3:6" x14ac:dyDescent="0.25">
      <c r="C8879" s="2"/>
      <c r="F8879" s="2"/>
    </row>
    <row r="8880" spans="3:6" x14ac:dyDescent="0.25">
      <c r="C8880" s="2"/>
      <c r="F8880" s="2"/>
    </row>
    <row r="8881" spans="3:6" x14ac:dyDescent="0.25">
      <c r="C8881" s="2"/>
      <c r="F8881" s="2"/>
    </row>
    <row r="8882" spans="3:6" x14ac:dyDescent="0.25">
      <c r="C8882" s="2"/>
      <c r="F8882" s="2"/>
    </row>
    <row r="8883" spans="3:6" x14ac:dyDescent="0.25">
      <c r="C8883" s="2"/>
      <c r="F8883" s="2"/>
    </row>
    <row r="8884" spans="3:6" x14ac:dyDescent="0.25">
      <c r="C8884" s="2"/>
      <c r="F8884" s="2"/>
    </row>
    <row r="8885" spans="3:6" x14ac:dyDescent="0.25">
      <c r="C8885" s="2"/>
      <c r="F8885" s="2"/>
    </row>
    <row r="8886" spans="3:6" x14ac:dyDescent="0.25">
      <c r="C8886" s="2"/>
      <c r="F8886" s="2"/>
    </row>
    <row r="8887" spans="3:6" x14ac:dyDescent="0.25">
      <c r="C8887" s="2"/>
      <c r="F8887" s="2"/>
    </row>
    <row r="8888" spans="3:6" x14ac:dyDescent="0.25">
      <c r="C8888" s="2"/>
      <c r="F8888" s="2"/>
    </row>
    <row r="8889" spans="3:6" x14ac:dyDescent="0.25">
      <c r="C8889" s="2"/>
      <c r="F8889" s="2"/>
    </row>
    <row r="8890" spans="3:6" x14ac:dyDescent="0.25">
      <c r="C8890" s="2"/>
      <c r="F8890" s="2"/>
    </row>
    <row r="8891" spans="3:6" x14ac:dyDescent="0.25">
      <c r="C8891" s="2"/>
      <c r="F8891" s="2"/>
    </row>
    <row r="8892" spans="3:6" x14ac:dyDescent="0.25">
      <c r="C8892" s="2"/>
      <c r="F8892" s="2"/>
    </row>
    <row r="8893" spans="3:6" x14ac:dyDescent="0.25">
      <c r="C8893" s="2"/>
      <c r="F8893" s="2"/>
    </row>
    <row r="8894" spans="3:6" x14ac:dyDescent="0.25">
      <c r="C8894" s="2"/>
      <c r="F8894" s="2"/>
    </row>
    <row r="8895" spans="3:6" x14ac:dyDescent="0.25">
      <c r="C8895" s="2"/>
      <c r="F8895" s="2"/>
    </row>
    <row r="8896" spans="3:6" x14ac:dyDescent="0.25">
      <c r="C8896" s="2"/>
      <c r="F8896" s="2"/>
    </row>
    <row r="8897" spans="3:6" x14ac:dyDescent="0.25">
      <c r="C8897" s="2"/>
      <c r="F8897" s="2"/>
    </row>
    <row r="8898" spans="3:6" x14ac:dyDescent="0.25">
      <c r="C8898" s="2"/>
      <c r="F8898" s="2"/>
    </row>
    <row r="8899" spans="3:6" x14ac:dyDescent="0.25">
      <c r="C8899" s="2"/>
      <c r="F8899" s="2"/>
    </row>
    <row r="8900" spans="3:6" x14ac:dyDescent="0.25">
      <c r="C8900" s="2"/>
      <c r="F8900" s="2"/>
    </row>
    <row r="8901" spans="3:6" x14ac:dyDescent="0.25">
      <c r="C8901" s="2"/>
      <c r="F8901" s="2"/>
    </row>
    <row r="8902" spans="3:6" x14ac:dyDescent="0.25">
      <c r="C8902" s="2"/>
      <c r="F8902" s="2"/>
    </row>
    <row r="8903" spans="3:6" x14ac:dyDescent="0.25">
      <c r="C8903" s="2"/>
      <c r="F8903" s="2"/>
    </row>
    <row r="8904" spans="3:6" x14ac:dyDescent="0.25">
      <c r="C8904" s="2"/>
      <c r="F8904" s="2"/>
    </row>
    <row r="8905" spans="3:6" x14ac:dyDescent="0.25">
      <c r="C8905" s="2"/>
      <c r="F8905" s="2"/>
    </row>
    <row r="8906" spans="3:6" x14ac:dyDescent="0.25">
      <c r="C8906" s="2"/>
      <c r="F8906" s="2"/>
    </row>
    <row r="8907" spans="3:6" x14ac:dyDescent="0.25">
      <c r="C8907" s="2"/>
      <c r="F8907" s="2"/>
    </row>
    <row r="8908" spans="3:6" x14ac:dyDescent="0.25">
      <c r="C8908" s="2"/>
      <c r="F8908" s="2"/>
    </row>
    <row r="8909" spans="3:6" x14ac:dyDescent="0.25">
      <c r="C8909" s="2"/>
      <c r="F8909" s="2"/>
    </row>
    <row r="8910" spans="3:6" x14ac:dyDescent="0.25">
      <c r="C8910" s="2"/>
      <c r="F8910" s="2"/>
    </row>
    <row r="8911" spans="3:6" x14ac:dyDescent="0.25">
      <c r="C8911" s="2"/>
      <c r="F8911" s="2"/>
    </row>
    <row r="8912" spans="3:6" x14ac:dyDescent="0.25">
      <c r="C8912" s="2"/>
      <c r="F8912" s="2"/>
    </row>
    <row r="8913" spans="3:6" x14ac:dyDescent="0.25">
      <c r="C8913" s="2"/>
      <c r="F8913" s="2"/>
    </row>
    <row r="8914" spans="3:6" x14ac:dyDescent="0.25">
      <c r="C8914" s="2"/>
      <c r="F8914" s="2"/>
    </row>
    <row r="8915" spans="3:6" x14ac:dyDescent="0.25">
      <c r="C8915" s="2"/>
      <c r="F8915" s="2"/>
    </row>
    <row r="8916" spans="3:6" x14ac:dyDescent="0.25">
      <c r="C8916" s="2"/>
      <c r="F8916" s="2"/>
    </row>
    <row r="8917" spans="3:6" x14ac:dyDescent="0.25">
      <c r="C8917" s="2"/>
      <c r="F8917" s="2"/>
    </row>
    <row r="8918" spans="3:6" x14ac:dyDescent="0.25">
      <c r="C8918" s="2"/>
      <c r="F8918" s="2"/>
    </row>
    <row r="8919" spans="3:6" x14ac:dyDescent="0.25">
      <c r="C8919" s="2"/>
      <c r="F8919" s="2"/>
    </row>
    <row r="8920" spans="3:6" x14ac:dyDescent="0.25">
      <c r="C8920" s="2"/>
      <c r="F8920" s="2"/>
    </row>
    <row r="8921" spans="3:6" x14ac:dyDescent="0.25">
      <c r="C8921" s="2"/>
      <c r="F8921" s="2"/>
    </row>
    <row r="8922" spans="3:6" x14ac:dyDescent="0.25">
      <c r="C8922" s="2"/>
      <c r="F8922" s="2"/>
    </row>
    <row r="8923" spans="3:6" x14ac:dyDescent="0.25">
      <c r="C8923" s="2"/>
      <c r="F8923" s="2"/>
    </row>
    <row r="8924" spans="3:6" x14ac:dyDescent="0.25">
      <c r="C8924" s="2"/>
      <c r="F8924" s="2"/>
    </row>
    <row r="8925" spans="3:6" x14ac:dyDescent="0.25">
      <c r="C8925" s="2"/>
      <c r="F8925" s="2"/>
    </row>
    <row r="8926" spans="3:6" x14ac:dyDescent="0.25">
      <c r="C8926" s="2"/>
      <c r="F8926" s="2"/>
    </row>
    <row r="8927" spans="3:6" x14ac:dyDescent="0.25">
      <c r="C8927" s="2"/>
      <c r="F8927" s="2"/>
    </row>
    <row r="8928" spans="3:6" x14ac:dyDescent="0.25">
      <c r="C8928" s="2"/>
      <c r="F8928" s="2"/>
    </row>
    <row r="8929" spans="3:6" x14ac:dyDescent="0.25">
      <c r="C8929" s="2"/>
      <c r="F8929" s="2"/>
    </row>
    <row r="8930" spans="3:6" x14ac:dyDescent="0.25">
      <c r="C8930" s="2"/>
      <c r="F8930" s="2"/>
    </row>
    <row r="8931" spans="3:6" x14ac:dyDescent="0.25">
      <c r="C8931" s="2"/>
      <c r="F8931" s="2"/>
    </row>
    <row r="8932" spans="3:6" x14ac:dyDescent="0.25">
      <c r="C8932" s="2"/>
      <c r="F8932" s="2"/>
    </row>
    <row r="8933" spans="3:6" x14ac:dyDescent="0.25">
      <c r="C8933" s="2"/>
      <c r="F8933" s="2"/>
    </row>
    <row r="8934" spans="3:6" x14ac:dyDescent="0.25">
      <c r="C8934" s="2"/>
      <c r="F8934" s="2"/>
    </row>
    <row r="8935" spans="3:6" x14ac:dyDescent="0.25">
      <c r="C8935" s="2"/>
      <c r="F8935" s="2"/>
    </row>
    <row r="8936" spans="3:6" x14ac:dyDescent="0.25">
      <c r="C8936" s="2"/>
      <c r="F8936" s="2"/>
    </row>
    <row r="8937" spans="3:6" x14ac:dyDescent="0.25">
      <c r="C8937" s="2"/>
      <c r="F8937" s="2"/>
    </row>
    <row r="8938" spans="3:6" x14ac:dyDescent="0.25">
      <c r="C8938" s="2"/>
      <c r="F8938" s="2"/>
    </row>
    <row r="8939" spans="3:6" x14ac:dyDescent="0.25">
      <c r="C8939" s="2"/>
      <c r="F8939" s="2"/>
    </row>
    <row r="8940" spans="3:6" x14ac:dyDescent="0.25">
      <c r="C8940" s="2"/>
      <c r="F8940" s="2"/>
    </row>
    <row r="8941" spans="3:6" x14ac:dyDescent="0.25">
      <c r="C8941" s="2"/>
      <c r="F8941" s="2"/>
    </row>
    <row r="8942" spans="3:6" x14ac:dyDescent="0.25">
      <c r="C8942" s="2"/>
      <c r="F8942" s="2"/>
    </row>
    <row r="8943" spans="3:6" x14ac:dyDescent="0.25">
      <c r="C8943" s="2"/>
      <c r="F8943" s="2"/>
    </row>
    <row r="8944" spans="3:6" x14ac:dyDescent="0.25">
      <c r="C8944" s="2"/>
      <c r="F8944" s="2"/>
    </row>
    <row r="8945" spans="3:6" x14ac:dyDescent="0.25">
      <c r="C8945" s="2"/>
      <c r="F8945" s="2"/>
    </row>
    <row r="8946" spans="3:6" x14ac:dyDescent="0.25">
      <c r="C8946" s="2"/>
      <c r="F8946" s="2"/>
    </row>
    <row r="8947" spans="3:6" x14ac:dyDescent="0.25">
      <c r="C8947" s="2"/>
      <c r="F8947" s="2"/>
    </row>
    <row r="8948" spans="3:6" x14ac:dyDescent="0.25">
      <c r="C8948" s="2"/>
      <c r="F8948" s="2"/>
    </row>
    <row r="8949" spans="3:6" x14ac:dyDescent="0.25">
      <c r="C8949" s="2"/>
      <c r="F8949" s="2"/>
    </row>
    <row r="8950" spans="3:6" x14ac:dyDescent="0.25">
      <c r="C8950" s="2"/>
      <c r="F8950" s="2"/>
    </row>
    <row r="8951" spans="3:6" x14ac:dyDescent="0.25">
      <c r="C8951" s="2"/>
      <c r="F8951" s="2"/>
    </row>
    <row r="8952" spans="3:6" x14ac:dyDescent="0.25">
      <c r="C8952" s="2"/>
      <c r="F8952" s="2"/>
    </row>
    <row r="8953" spans="3:6" x14ac:dyDescent="0.25">
      <c r="C8953" s="2"/>
      <c r="F8953" s="2"/>
    </row>
    <row r="8954" spans="3:6" x14ac:dyDescent="0.25">
      <c r="C8954" s="2"/>
      <c r="F8954" s="2"/>
    </row>
    <row r="8955" spans="3:6" x14ac:dyDescent="0.25">
      <c r="C8955" s="2"/>
      <c r="F8955" s="2"/>
    </row>
    <row r="8956" spans="3:6" x14ac:dyDescent="0.25">
      <c r="C8956" s="2"/>
      <c r="F8956" s="2"/>
    </row>
    <row r="8957" spans="3:6" x14ac:dyDescent="0.25">
      <c r="C8957" s="2"/>
      <c r="F8957" s="2"/>
    </row>
    <row r="8958" spans="3:6" x14ac:dyDescent="0.25">
      <c r="C8958" s="2"/>
      <c r="F8958" s="2"/>
    </row>
    <row r="8959" spans="3:6" x14ac:dyDescent="0.25">
      <c r="C8959" s="2"/>
      <c r="F8959" s="2"/>
    </row>
    <row r="8960" spans="3:6" x14ac:dyDescent="0.25">
      <c r="C8960" s="2"/>
      <c r="F8960" s="2"/>
    </row>
    <row r="8961" spans="3:6" x14ac:dyDescent="0.25">
      <c r="C8961" s="2"/>
      <c r="F8961" s="2"/>
    </row>
    <row r="8962" spans="3:6" x14ac:dyDescent="0.25">
      <c r="C8962" s="2"/>
      <c r="F8962" s="2"/>
    </row>
    <row r="8963" spans="3:6" x14ac:dyDescent="0.25">
      <c r="C8963" s="2"/>
      <c r="F8963" s="2"/>
    </row>
    <row r="8964" spans="3:6" x14ac:dyDescent="0.25">
      <c r="C8964" s="2"/>
      <c r="F8964" s="2"/>
    </row>
    <row r="8965" spans="3:6" x14ac:dyDescent="0.25">
      <c r="C8965" s="2"/>
      <c r="F8965" s="2"/>
    </row>
    <row r="8966" spans="3:6" x14ac:dyDescent="0.25">
      <c r="C8966" s="2"/>
      <c r="F8966" s="2"/>
    </row>
    <row r="8967" spans="3:6" x14ac:dyDescent="0.25">
      <c r="C8967" s="2"/>
      <c r="F8967" s="2"/>
    </row>
    <row r="8968" spans="3:6" x14ac:dyDescent="0.25">
      <c r="C8968" s="2"/>
      <c r="F8968" s="2"/>
    </row>
    <row r="8969" spans="3:6" x14ac:dyDescent="0.25">
      <c r="C8969" s="2"/>
      <c r="F8969" s="2"/>
    </row>
    <row r="8970" spans="3:6" x14ac:dyDescent="0.25">
      <c r="C8970" s="2"/>
      <c r="F8970" s="2"/>
    </row>
    <row r="8971" spans="3:6" x14ac:dyDescent="0.25">
      <c r="C8971" s="2"/>
      <c r="F8971" s="2"/>
    </row>
    <row r="8972" spans="3:6" x14ac:dyDescent="0.25">
      <c r="C8972" s="2"/>
      <c r="F8972" s="2"/>
    </row>
    <row r="8973" spans="3:6" x14ac:dyDescent="0.25">
      <c r="C8973" s="2"/>
      <c r="F8973" s="2"/>
    </row>
    <row r="8974" spans="3:6" x14ac:dyDescent="0.25">
      <c r="C8974" s="2"/>
      <c r="F8974" s="2"/>
    </row>
    <row r="8975" spans="3:6" x14ac:dyDescent="0.25">
      <c r="C8975" s="2"/>
      <c r="F8975" s="2"/>
    </row>
    <row r="8976" spans="3:6" x14ac:dyDescent="0.25">
      <c r="C8976" s="2"/>
      <c r="F8976" s="2"/>
    </row>
    <row r="8977" spans="3:6" x14ac:dyDescent="0.25">
      <c r="C8977" s="2"/>
      <c r="F8977" s="2"/>
    </row>
    <row r="8978" spans="3:6" x14ac:dyDescent="0.25">
      <c r="C8978" s="2"/>
      <c r="F8978" s="2"/>
    </row>
    <row r="8979" spans="3:6" x14ac:dyDescent="0.25">
      <c r="C8979" s="2"/>
      <c r="F8979" s="2"/>
    </row>
    <row r="8980" spans="3:6" x14ac:dyDescent="0.25">
      <c r="C8980" s="2"/>
      <c r="F8980" s="2"/>
    </row>
    <row r="8981" spans="3:6" x14ac:dyDescent="0.25">
      <c r="C8981" s="2"/>
      <c r="F8981" s="2"/>
    </row>
    <row r="8982" spans="3:6" x14ac:dyDescent="0.25">
      <c r="C8982" s="2"/>
      <c r="F8982" s="2"/>
    </row>
    <row r="8983" spans="3:6" x14ac:dyDescent="0.25">
      <c r="C8983" s="2"/>
      <c r="F8983" s="2"/>
    </row>
    <row r="8984" spans="3:6" x14ac:dyDescent="0.25">
      <c r="C8984" s="2"/>
      <c r="F8984" s="2"/>
    </row>
    <row r="8985" spans="3:6" x14ac:dyDescent="0.25">
      <c r="C8985" s="2"/>
      <c r="F8985" s="2"/>
    </row>
    <row r="8986" spans="3:6" x14ac:dyDescent="0.25">
      <c r="C8986" s="2"/>
      <c r="F8986" s="2"/>
    </row>
    <row r="8987" spans="3:6" x14ac:dyDescent="0.25">
      <c r="C8987" s="2"/>
      <c r="F8987" s="2"/>
    </row>
    <row r="8988" spans="3:6" x14ac:dyDescent="0.25">
      <c r="C8988" s="2"/>
      <c r="F8988" s="2"/>
    </row>
    <row r="8989" spans="3:6" x14ac:dyDescent="0.25">
      <c r="C8989" s="2"/>
      <c r="F8989" s="2"/>
    </row>
    <row r="8990" spans="3:6" x14ac:dyDescent="0.25">
      <c r="C8990" s="2"/>
      <c r="F8990" s="2"/>
    </row>
    <row r="8991" spans="3:6" x14ac:dyDescent="0.25">
      <c r="C8991" s="2"/>
      <c r="F8991" s="2"/>
    </row>
    <row r="8992" spans="3:6" x14ac:dyDescent="0.25">
      <c r="C8992" s="2"/>
      <c r="F8992" s="2"/>
    </row>
    <row r="8993" spans="3:6" x14ac:dyDescent="0.25">
      <c r="C8993" s="2"/>
      <c r="F8993" s="2"/>
    </row>
    <row r="8994" spans="3:6" x14ac:dyDescent="0.25">
      <c r="C8994" s="2"/>
      <c r="F8994" s="2"/>
    </row>
    <row r="8995" spans="3:6" x14ac:dyDescent="0.25">
      <c r="C8995" s="2"/>
      <c r="F8995" s="2"/>
    </row>
    <row r="8996" spans="3:6" x14ac:dyDescent="0.25">
      <c r="C8996" s="2"/>
      <c r="F8996" s="2"/>
    </row>
    <row r="8997" spans="3:6" x14ac:dyDescent="0.25">
      <c r="C8997" s="2"/>
      <c r="F8997" s="2"/>
    </row>
    <row r="8998" spans="3:6" x14ac:dyDescent="0.25">
      <c r="C8998" s="2"/>
      <c r="F8998" s="2"/>
    </row>
    <row r="8999" spans="3:6" x14ac:dyDescent="0.25">
      <c r="C8999" s="2"/>
      <c r="F8999" s="2"/>
    </row>
    <row r="9000" spans="3:6" x14ac:dyDescent="0.25">
      <c r="C9000" s="2"/>
      <c r="F9000" s="2"/>
    </row>
    <row r="9001" spans="3:6" x14ac:dyDescent="0.25">
      <c r="C9001" s="2"/>
      <c r="F9001" s="2"/>
    </row>
    <row r="9002" spans="3:6" x14ac:dyDescent="0.25">
      <c r="C9002" s="2"/>
      <c r="F9002" s="2"/>
    </row>
    <row r="9003" spans="3:6" x14ac:dyDescent="0.25">
      <c r="C9003" s="2"/>
      <c r="F9003" s="2"/>
    </row>
    <row r="9004" spans="3:6" x14ac:dyDescent="0.25">
      <c r="C9004" s="2"/>
      <c r="F9004" s="2"/>
    </row>
    <row r="9005" spans="3:6" x14ac:dyDescent="0.25">
      <c r="C9005" s="2"/>
      <c r="F9005" s="2"/>
    </row>
    <row r="9006" spans="3:6" x14ac:dyDescent="0.25">
      <c r="C9006" s="2"/>
      <c r="F9006" s="2"/>
    </row>
    <row r="9007" spans="3:6" x14ac:dyDescent="0.25">
      <c r="C9007" s="2"/>
      <c r="F9007" s="2"/>
    </row>
    <row r="9008" spans="3:6" x14ac:dyDescent="0.25">
      <c r="C9008" s="2"/>
      <c r="F9008" s="2"/>
    </row>
    <row r="9009" spans="3:6" x14ac:dyDescent="0.25">
      <c r="C9009" s="2"/>
      <c r="F9009" s="2"/>
    </row>
    <row r="9010" spans="3:6" x14ac:dyDescent="0.25">
      <c r="C9010" s="2"/>
      <c r="F9010" s="2"/>
    </row>
    <row r="9011" spans="3:6" x14ac:dyDescent="0.25">
      <c r="C9011" s="2"/>
      <c r="F9011" s="2"/>
    </row>
    <row r="9012" spans="3:6" x14ac:dyDescent="0.25">
      <c r="C9012" s="2"/>
      <c r="F9012" s="2"/>
    </row>
    <row r="9013" spans="3:6" x14ac:dyDescent="0.25">
      <c r="C9013" s="2"/>
      <c r="F9013" s="2"/>
    </row>
    <row r="9014" spans="3:6" x14ac:dyDescent="0.25">
      <c r="C9014" s="2"/>
      <c r="F9014" s="2"/>
    </row>
    <row r="9015" spans="3:6" x14ac:dyDescent="0.25">
      <c r="C9015" s="2"/>
      <c r="F9015" s="2"/>
    </row>
    <row r="9016" spans="3:6" x14ac:dyDescent="0.25">
      <c r="C9016" s="2"/>
      <c r="F9016" s="2"/>
    </row>
    <row r="9017" spans="3:6" x14ac:dyDescent="0.25">
      <c r="C9017" s="2"/>
      <c r="F9017" s="2"/>
    </row>
    <row r="9018" spans="3:6" x14ac:dyDescent="0.25">
      <c r="C9018" s="2"/>
      <c r="F9018" s="2"/>
    </row>
    <row r="9019" spans="3:6" x14ac:dyDescent="0.25">
      <c r="C9019" s="2"/>
      <c r="F9019" s="2"/>
    </row>
    <row r="9020" spans="3:6" x14ac:dyDescent="0.25">
      <c r="C9020" s="2"/>
      <c r="F9020" s="2"/>
    </row>
    <row r="9021" spans="3:6" x14ac:dyDescent="0.25">
      <c r="C9021" s="2"/>
      <c r="F9021" s="2"/>
    </row>
    <row r="9022" spans="3:6" x14ac:dyDescent="0.25">
      <c r="C9022" s="2"/>
      <c r="F9022" s="2"/>
    </row>
    <row r="9023" spans="3:6" x14ac:dyDescent="0.25">
      <c r="C9023" s="2"/>
      <c r="F9023" s="2"/>
    </row>
    <row r="9024" spans="3:6" x14ac:dyDescent="0.25">
      <c r="C9024" s="2"/>
      <c r="F9024" s="2"/>
    </row>
    <row r="9025" spans="3:6" x14ac:dyDescent="0.25">
      <c r="C9025" s="2"/>
      <c r="F9025" s="2"/>
    </row>
    <row r="9026" spans="3:6" x14ac:dyDescent="0.25">
      <c r="C9026" s="2"/>
      <c r="F9026" s="2"/>
    </row>
    <row r="9027" spans="3:6" x14ac:dyDescent="0.25">
      <c r="C9027" s="2"/>
      <c r="F9027" s="2"/>
    </row>
    <row r="9028" spans="3:6" x14ac:dyDescent="0.25">
      <c r="C9028" s="2"/>
      <c r="F9028" s="2"/>
    </row>
    <row r="9029" spans="3:6" x14ac:dyDescent="0.25">
      <c r="C9029" s="2"/>
      <c r="F9029" s="2"/>
    </row>
    <row r="9030" spans="3:6" x14ac:dyDescent="0.25">
      <c r="C9030" s="2"/>
      <c r="F9030" s="2"/>
    </row>
    <row r="9031" spans="3:6" x14ac:dyDescent="0.25">
      <c r="C9031" s="2"/>
      <c r="F9031" s="2"/>
    </row>
    <row r="9032" spans="3:6" x14ac:dyDescent="0.25">
      <c r="C9032" s="2"/>
      <c r="F9032" s="2"/>
    </row>
    <row r="9033" spans="3:6" x14ac:dyDescent="0.25">
      <c r="C9033" s="2"/>
      <c r="F9033" s="2"/>
    </row>
    <row r="9034" spans="3:6" x14ac:dyDescent="0.25">
      <c r="C9034" s="2"/>
      <c r="F9034" s="2"/>
    </row>
    <row r="9035" spans="3:6" x14ac:dyDescent="0.25">
      <c r="C9035" s="2"/>
      <c r="F9035" s="2"/>
    </row>
    <row r="9036" spans="3:6" x14ac:dyDescent="0.25">
      <c r="C9036" s="2"/>
      <c r="F9036" s="2"/>
    </row>
    <row r="9037" spans="3:6" x14ac:dyDescent="0.25">
      <c r="C9037" s="2"/>
      <c r="F9037" s="2"/>
    </row>
    <row r="9038" spans="3:6" x14ac:dyDescent="0.25">
      <c r="C9038" s="2"/>
      <c r="F9038" s="2"/>
    </row>
    <row r="9039" spans="3:6" x14ac:dyDescent="0.25">
      <c r="C9039" s="2"/>
      <c r="F9039" s="2"/>
    </row>
    <row r="9040" spans="3:6" x14ac:dyDescent="0.25">
      <c r="C9040" s="2"/>
      <c r="F9040" s="2"/>
    </row>
    <row r="9041" spans="3:6" x14ac:dyDescent="0.25">
      <c r="C9041" s="2"/>
      <c r="F9041" s="2"/>
    </row>
    <row r="9042" spans="3:6" x14ac:dyDescent="0.25">
      <c r="C9042" s="2"/>
      <c r="F9042" s="2"/>
    </row>
    <row r="9043" spans="3:6" x14ac:dyDescent="0.25">
      <c r="C9043" s="2"/>
      <c r="F9043" s="2"/>
    </row>
    <row r="9044" spans="3:6" x14ac:dyDescent="0.25">
      <c r="C9044" s="2"/>
      <c r="F9044" s="2"/>
    </row>
    <row r="9045" spans="3:6" x14ac:dyDescent="0.25">
      <c r="C9045" s="2"/>
      <c r="F9045" s="2"/>
    </row>
    <row r="9046" spans="3:6" x14ac:dyDescent="0.25">
      <c r="C9046" s="2"/>
      <c r="F9046" s="2"/>
    </row>
    <row r="9047" spans="3:6" x14ac:dyDescent="0.25">
      <c r="C9047" s="2"/>
      <c r="F9047" s="2"/>
    </row>
    <row r="9048" spans="3:6" x14ac:dyDescent="0.25">
      <c r="C9048" s="2"/>
      <c r="F9048" s="2"/>
    </row>
    <row r="9049" spans="3:6" x14ac:dyDescent="0.25">
      <c r="C9049" s="2"/>
      <c r="F9049" s="2"/>
    </row>
    <row r="9050" spans="3:6" x14ac:dyDescent="0.25">
      <c r="C9050" s="2"/>
      <c r="F9050" s="2"/>
    </row>
    <row r="9051" spans="3:6" x14ac:dyDescent="0.25">
      <c r="C9051" s="2"/>
      <c r="F9051" s="2"/>
    </row>
    <row r="9052" spans="3:6" x14ac:dyDescent="0.25">
      <c r="C9052" s="2"/>
      <c r="F9052" s="2"/>
    </row>
    <row r="9053" spans="3:6" x14ac:dyDescent="0.25">
      <c r="C9053" s="2"/>
      <c r="F9053" s="2"/>
    </row>
    <row r="9054" spans="3:6" x14ac:dyDescent="0.25">
      <c r="C9054" s="2"/>
      <c r="F9054" s="2"/>
    </row>
    <row r="9055" spans="3:6" x14ac:dyDescent="0.25">
      <c r="C9055" s="2"/>
      <c r="F9055" s="2"/>
    </row>
    <row r="9056" spans="3:6" x14ac:dyDescent="0.25">
      <c r="C9056" s="2"/>
      <c r="F9056" s="2"/>
    </row>
    <row r="9057" spans="3:6" x14ac:dyDescent="0.25">
      <c r="C9057" s="2"/>
      <c r="F9057" s="2"/>
    </row>
    <row r="9058" spans="3:6" x14ac:dyDescent="0.25">
      <c r="C9058" s="2"/>
      <c r="F9058" s="2"/>
    </row>
    <row r="9059" spans="3:6" x14ac:dyDescent="0.25">
      <c r="C9059" s="2"/>
      <c r="F9059" s="2"/>
    </row>
    <row r="9060" spans="3:6" x14ac:dyDescent="0.25">
      <c r="C9060" s="2"/>
      <c r="F9060" s="2"/>
    </row>
    <row r="9061" spans="3:6" x14ac:dyDescent="0.25">
      <c r="C9061" s="2"/>
      <c r="F9061" s="2"/>
    </row>
    <row r="9062" spans="3:6" x14ac:dyDescent="0.25">
      <c r="C9062" s="2"/>
      <c r="F9062" s="2"/>
    </row>
    <row r="9063" spans="3:6" x14ac:dyDescent="0.25">
      <c r="C9063" s="2"/>
      <c r="F9063" s="2"/>
    </row>
    <row r="9064" spans="3:6" x14ac:dyDescent="0.25">
      <c r="C9064" s="2"/>
      <c r="F9064" s="2"/>
    </row>
    <row r="9065" spans="3:6" x14ac:dyDescent="0.25">
      <c r="C9065" s="2"/>
      <c r="F9065" s="2"/>
    </row>
    <row r="9066" spans="3:6" x14ac:dyDescent="0.25">
      <c r="C9066" s="2"/>
      <c r="F9066" s="2"/>
    </row>
    <row r="9067" spans="3:6" x14ac:dyDescent="0.25">
      <c r="C9067" s="2"/>
      <c r="F9067" s="2"/>
    </row>
    <row r="9068" spans="3:6" x14ac:dyDescent="0.25">
      <c r="C9068" s="2"/>
      <c r="F9068" s="2"/>
    </row>
    <row r="9069" spans="3:6" x14ac:dyDescent="0.25">
      <c r="C9069" s="2"/>
      <c r="F9069" s="2"/>
    </row>
    <row r="9070" spans="3:6" x14ac:dyDescent="0.25">
      <c r="C9070" s="2"/>
      <c r="F9070" s="2"/>
    </row>
    <row r="9071" spans="3:6" x14ac:dyDescent="0.25">
      <c r="C9071" s="2"/>
      <c r="F9071" s="2"/>
    </row>
    <row r="9072" spans="3:6" x14ac:dyDescent="0.25">
      <c r="C9072" s="2"/>
      <c r="F9072" s="2"/>
    </row>
    <row r="9073" spans="3:6" x14ac:dyDescent="0.25">
      <c r="C9073" s="2"/>
      <c r="F9073" s="2"/>
    </row>
    <row r="9074" spans="3:6" x14ac:dyDescent="0.25">
      <c r="C9074" s="2"/>
      <c r="F9074" s="2"/>
    </row>
    <row r="9075" spans="3:6" x14ac:dyDescent="0.25">
      <c r="C9075" s="2"/>
      <c r="F9075" s="2"/>
    </row>
    <row r="9076" spans="3:6" x14ac:dyDescent="0.25">
      <c r="C9076" s="2"/>
      <c r="F9076" s="2"/>
    </row>
    <row r="9077" spans="3:6" x14ac:dyDescent="0.25">
      <c r="C9077" s="2"/>
      <c r="F9077" s="2"/>
    </row>
    <row r="9078" spans="3:6" x14ac:dyDescent="0.25">
      <c r="C9078" s="2"/>
      <c r="F9078" s="2"/>
    </row>
    <row r="9079" spans="3:6" x14ac:dyDescent="0.25">
      <c r="C9079" s="2"/>
      <c r="F9079" s="2"/>
    </row>
    <row r="9080" spans="3:6" x14ac:dyDescent="0.25">
      <c r="C9080" s="2"/>
      <c r="F9080" s="2"/>
    </row>
    <row r="9081" spans="3:6" x14ac:dyDescent="0.25">
      <c r="C9081" s="2"/>
      <c r="F9081" s="2"/>
    </row>
    <row r="9082" spans="3:6" x14ac:dyDescent="0.25">
      <c r="C9082" s="2"/>
      <c r="F9082" s="2"/>
    </row>
    <row r="9083" spans="3:6" x14ac:dyDescent="0.25">
      <c r="C9083" s="2"/>
      <c r="F9083" s="2"/>
    </row>
    <row r="9084" spans="3:6" x14ac:dyDescent="0.25">
      <c r="C9084" s="2"/>
      <c r="F9084" s="2"/>
    </row>
    <row r="9085" spans="3:6" x14ac:dyDescent="0.25">
      <c r="C9085" s="2"/>
      <c r="F9085" s="2"/>
    </row>
    <row r="9086" spans="3:6" x14ac:dyDescent="0.25">
      <c r="C9086" s="2"/>
      <c r="F9086" s="2"/>
    </row>
    <row r="9087" spans="3:6" x14ac:dyDescent="0.25">
      <c r="C9087" s="2"/>
      <c r="F9087" s="2"/>
    </row>
    <row r="9088" spans="3:6" x14ac:dyDescent="0.25">
      <c r="C9088" s="2"/>
      <c r="F9088" s="2"/>
    </row>
    <row r="9089" spans="3:6" x14ac:dyDescent="0.25">
      <c r="C9089" s="2"/>
      <c r="F9089" s="2"/>
    </row>
    <row r="9090" spans="3:6" x14ac:dyDescent="0.25">
      <c r="C9090" s="2"/>
      <c r="F9090" s="2"/>
    </row>
    <row r="9091" spans="3:6" x14ac:dyDescent="0.25">
      <c r="C9091" s="2"/>
      <c r="F9091" s="2"/>
    </row>
    <row r="9092" spans="3:6" x14ac:dyDescent="0.25">
      <c r="C9092" s="2"/>
      <c r="F9092" s="2"/>
    </row>
    <row r="9093" spans="3:6" x14ac:dyDescent="0.25">
      <c r="C9093" s="2"/>
      <c r="F9093" s="2"/>
    </row>
    <row r="9094" spans="3:6" x14ac:dyDescent="0.25">
      <c r="C9094" s="2"/>
      <c r="F9094" s="2"/>
    </row>
    <row r="9095" spans="3:6" x14ac:dyDescent="0.25">
      <c r="C9095" s="2"/>
      <c r="F9095" s="2"/>
    </row>
    <row r="9096" spans="3:6" x14ac:dyDescent="0.25">
      <c r="C9096" s="2"/>
      <c r="F9096" s="2"/>
    </row>
    <row r="9097" spans="3:6" x14ac:dyDescent="0.25">
      <c r="C9097" s="2"/>
      <c r="F9097" s="2"/>
    </row>
    <row r="9098" spans="3:6" x14ac:dyDescent="0.25">
      <c r="C9098" s="2"/>
      <c r="F9098" s="2"/>
    </row>
    <row r="9099" spans="3:6" x14ac:dyDescent="0.25">
      <c r="C9099" s="2"/>
      <c r="F9099" s="2"/>
    </row>
    <row r="9100" spans="3:6" x14ac:dyDescent="0.25">
      <c r="C9100" s="2"/>
      <c r="F9100" s="2"/>
    </row>
    <row r="9101" spans="3:6" x14ac:dyDescent="0.25">
      <c r="C9101" s="2"/>
      <c r="F9101" s="2"/>
    </row>
    <row r="9102" spans="3:6" x14ac:dyDescent="0.25">
      <c r="C9102" s="2"/>
      <c r="F9102" s="2"/>
    </row>
    <row r="9103" spans="3:6" x14ac:dyDescent="0.25">
      <c r="C9103" s="2"/>
      <c r="F9103" s="2"/>
    </row>
    <row r="9104" spans="3:6" x14ac:dyDescent="0.25">
      <c r="C9104" s="2"/>
      <c r="F9104" s="2"/>
    </row>
    <row r="9105" spans="3:6" x14ac:dyDescent="0.25">
      <c r="C9105" s="2"/>
      <c r="F9105" s="2"/>
    </row>
    <row r="9106" spans="3:6" x14ac:dyDescent="0.25">
      <c r="C9106" s="2"/>
      <c r="F9106" s="2"/>
    </row>
    <row r="9107" spans="3:6" x14ac:dyDescent="0.25">
      <c r="C9107" s="2"/>
      <c r="F9107" s="2"/>
    </row>
    <row r="9108" spans="3:6" x14ac:dyDescent="0.25">
      <c r="C9108" s="2"/>
      <c r="F9108" s="2"/>
    </row>
    <row r="9109" spans="3:6" x14ac:dyDescent="0.25">
      <c r="C9109" s="2"/>
      <c r="F9109" s="2"/>
    </row>
    <row r="9110" spans="3:6" x14ac:dyDescent="0.25">
      <c r="C9110" s="2"/>
      <c r="F9110" s="2"/>
    </row>
    <row r="9111" spans="3:6" x14ac:dyDescent="0.25">
      <c r="C9111" s="2"/>
      <c r="F9111" s="2"/>
    </row>
    <row r="9112" spans="3:6" x14ac:dyDescent="0.25">
      <c r="C9112" s="2"/>
      <c r="F9112" s="2"/>
    </row>
    <row r="9113" spans="3:6" x14ac:dyDescent="0.25">
      <c r="C9113" s="2"/>
      <c r="F9113" s="2"/>
    </row>
    <row r="9114" spans="3:6" x14ac:dyDescent="0.25">
      <c r="C9114" s="2"/>
      <c r="F9114" s="2"/>
    </row>
    <row r="9115" spans="3:6" x14ac:dyDescent="0.25">
      <c r="C9115" s="2"/>
      <c r="F9115" s="2"/>
    </row>
    <row r="9116" spans="3:6" x14ac:dyDescent="0.25">
      <c r="C9116" s="2"/>
      <c r="F9116" s="2"/>
    </row>
    <row r="9117" spans="3:6" x14ac:dyDescent="0.25">
      <c r="C9117" s="2"/>
      <c r="F9117" s="2"/>
    </row>
    <row r="9118" spans="3:6" x14ac:dyDescent="0.25">
      <c r="C9118" s="2"/>
      <c r="F9118" s="2"/>
    </row>
    <row r="9119" spans="3:6" x14ac:dyDescent="0.25">
      <c r="C9119" s="2"/>
      <c r="F9119" s="2"/>
    </row>
    <row r="9120" spans="3:6" x14ac:dyDescent="0.25">
      <c r="C9120" s="2"/>
      <c r="F9120" s="2"/>
    </row>
    <row r="9121" spans="3:6" x14ac:dyDescent="0.25">
      <c r="C9121" s="2"/>
      <c r="F9121" s="2"/>
    </row>
    <row r="9122" spans="3:6" x14ac:dyDescent="0.25">
      <c r="C9122" s="2"/>
      <c r="F9122" s="2"/>
    </row>
    <row r="9123" spans="3:6" x14ac:dyDescent="0.25">
      <c r="C9123" s="2"/>
      <c r="F9123" s="2"/>
    </row>
    <row r="9124" spans="3:6" x14ac:dyDescent="0.25">
      <c r="C9124" s="2"/>
      <c r="F9124" s="2"/>
    </row>
    <row r="9125" spans="3:6" x14ac:dyDescent="0.25">
      <c r="C9125" s="2"/>
      <c r="F9125" s="2"/>
    </row>
    <row r="9126" spans="3:6" x14ac:dyDescent="0.25">
      <c r="C9126" s="2"/>
      <c r="F9126" s="2"/>
    </row>
    <row r="9127" spans="3:6" x14ac:dyDescent="0.25">
      <c r="C9127" s="2"/>
      <c r="F9127" s="2"/>
    </row>
    <row r="9128" spans="3:6" x14ac:dyDescent="0.25">
      <c r="C9128" s="2"/>
      <c r="F9128" s="2"/>
    </row>
    <row r="9129" spans="3:6" x14ac:dyDescent="0.25">
      <c r="C9129" s="2"/>
      <c r="F9129" s="2"/>
    </row>
    <row r="9130" spans="3:6" x14ac:dyDescent="0.25">
      <c r="C9130" s="2"/>
      <c r="F9130" s="2"/>
    </row>
    <row r="9131" spans="3:6" x14ac:dyDescent="0.25">
      <c r="C9131" s="2"/>
      <c r="F9131" s="2"/>
    </row>
    <row r="9132" spans="3:6" x14ac:dyDescent="0.25">
      <c r="C9132" s="2"/>
      <c r="F9132" s="2"/>
    </row>
    <row r="9133" spans="3:6" x14ac:dyDescent="0.25">
      <c r="C9133" s="2"/>
      <c r="F9133" s="2"/>
    </row>
    <row r="9134" spans="3:6" x14ac:dyDescent="0.25">
      <c r="C9134" s="2"/>
      <c r="F9134" s="2"/>
    </row>
    <row r="9135" spans="3:6" x14ac:dyDescent="0.25">
      <c r="C9135" s="2"/>
      <c r="F9135" s="2"/>
    </row>
    <row r="9136" spans="3:6" x14ac:dyDescent="0.25">
      <c r="C9136" s="2"/>
      <c r="F9136" s="2"/>
    </row>
    <row r="9137" spans="3:6" x14ac:dyDescent="0.25">
      <c r="C9137" s="2"/>
      <c r="F9137" s="2"/>
    </row>
    <row r="9138" spans="3:6" x14ac:dyDescent="0.25">
      <c r="C9138" s="2"/>
      <c r="F9138" s="2"/>
    </row>
    <row r="9139" spans="3:6" x14ac:dyDescent="0.25">
      <c r="C9139" s="2"/>
      <c r="F9139" s="2"/>
    </row>
    <row r="9140" spans="3:6" x14ac:dyDescent="0.25">
      <c r="C9140" s="2"/>
      <c r="F9140" s="2"/>
    </row>
    <row r="9141" spans="3:6" x14ac:dyDescent="0.25">
      <c r="C9141" s="2"/>
      <c r="F9141" s="2"/>
    </row>
    <row r="9142" spans="3:6" x14ac:dyDescent="0.25">
      <c r="C9142" s="2"/>
      <c r="F9142" s="2"/>
    </row>
    <row r="9143" spans="3:6" x14ac:dyDescent="0.25">
      <c r="C9143" s="2"/>
      <c r="F9143" s="2"/>
    </row>
    <row r="9144" spans="3:6" x14ac:dyDescent="0.25">
      <c r="C9144" s="2"/>
      <c r="F9144" s="2"/>
    </row>
    <row r="9145" spans="3:6" x14ac:dyDescent="0.25">
      <c r="C9145" s="2"/>
      <c r="F9145" s="2"/>
    </row>
    <row r="9146" spans="3:6" x14ac:dyDescent="0.25">
      <c r="C9146" s="2"/>
      <c r="F9146" s="2"/>
    </row>
    <row r="9147" spans="3:6" x14ac:dyDescent="0.25">
      <c r="C9147" s="2"/>
      <c r="F9147" s="2"/>
    </row>
    <row r="9148" spans="3:6" x14ac:dyDescent="0.25">
      <c r="C9148" s="2"/>
      <c r="F9148" s="2"/>
    </row>
    <row r="9149" spans="3:6" x14ac:dyDescent="0.25">
      <c r="C9149" s="2"/>
      <c r="F9149" s="2"/>
    </row>
    <row r="9150" spans="3:6" x14ac:dyDescent="0.25">
      <c r="C9150" s="2"/>
      <c r="F9150" s="2"/>
    </row>
    <row r="9151" spans="3:6" x14ac:dyDescent="0.25">
      <c r="C9151" s="2"/>
      <c r="F9151" s="2"/>
    </row>
    <row r="9152" spans="3:6" x14ac:dyDescent="0.25">
      <c r="C9152" s="2"/>
      <c r="F9152" s="2"/>
    </row>
    <row r="9153" spans="3:6" x14ac:dyDescent="0.25">
      <c r="C9153" s="2"/>
      <c r="F9153" s="2"/>
    </row>
    <row r="9154" spans="3:6" x14ac:dyDescent="0.25">
      <c r="C9154" s="2"/>
      <c r="F9154" s="2"/>
    </row>
    <row r="9155" spans="3:6" x14ac:dyDescent="0.25">
      <c r="C9155" s="2"/>
      <c r="F9155" s="2"/>
    </row>
    <row r="9156" spans="3:6" x14ac:dyDescent="0.25">
      <c r="C9156" s="2"/>
      <c r="F9156" s="2"/>
    </row>
    <row r="9157" spans="3:6" x14ac:dyDescent="0.25">
      <c r="C9157" s="2"/>
      <c r="F9157" s="2"/>
    </row>
    <row r="9158" spans="3:6" x14ac:dyDescent="0.25">
      <c r="C9158" s="2"/>
      <c r="F9158" s="2"/>
    </row>
    <row r="9159" spans="3:6" x14ac:dyDescent="0.25">
      <c r="C9159" s="2"/>
      <c r="F9159" s="2"/>
    </row>
    <row r="9160" spans="3:6" x14ac:dyDescent="0.25">
      <c r="C9160" s="2"/>
      <c r="F9160" s="2"/>
    </row>
    <row r="9161" spans="3:6" x14ac:dyDescent="0.25">
      <c r="C9161" s="2"/>
      <c r="F9161" s="2"/>
    </row>
    <row r="9162" spans="3:6" x14ac:dyDescent="0.25">
      <c r="C9162" s="2"/>
      <c r="F9162" s="2"/>
    </row>
    <row r="9163" spans="3:6" x14ac:dyDescent="0.25">
      <c r="C9163" s="2"/>
      <c r="F9163" s="2"/>
    </row>
    <row r="9164" spans="3:6" x14ac:dyDescent="0.25">
      <c r="C9164" s="2"/>
      <c r="F9164" s="2"/>
    </row>
    <row r="9165" spans="3:6" x14ac:dyDescent="0.25">
      <c r="C9165" s="2"/>
      <c r="F9165" s="2"/>
    </row>
    <row r="9166" spans="3:6" x14ac:dyDescent="0.25">
      <c r="C9166" s="2"/>
      <c r="F9166" s="2"/>
    </row>
    <row r="9167" spans="3:6" x14ac:dyDescent="0.25">
      <c r="C9167" s="2"/>
      <c r="F9167" s="2"/>
    </row>
    <row r="9168" spans="3:6" x14ac:dyDescent="0.25">
      <c r="C9168" s="2"/>
      <c r="F9168" s="2"/>
    </row>
    <row r="9169" spans="3:6" x14ac:dyDescent="0.25">
      <c r="C9169" s="2"/>
      <c r="F9169" s="2"/>
    </row>
    <row r="9170" spans="3:6" x14ac:dyDescent="0.25">
      <c r="C9170" s="2"/>
      <c r="F9170" s="2"/>
    </row>
    <row r="9171" spans="3:6" x14ac:dyDescent="0.25">
      <c r="C9171" s="2"/>
      <c r="F9171" s="2"/>
    </row>
    <row r="9172" spans="3:6" x14ac:dyDescent="0.25">
      <c r="C9172" s="2"/>
      <c r="F9172" s="2"/>
    </row>
    <row r="9173" spans="3:6" x14ac:dyDescent="0.25">
      <c r="C9173" s="2"/>
      <c r="F9173" s="2"/>
    </row>
    <row r="9174" spans="3:6" x14ac:dyDescent="0.25">
      <c r="C9174" s="2"/>
      <c r="F9174" s="2"/>
    </row>
    <row r="9175" spans="3:6" x14ac:dyDescent="0.25">
      <c r="C9175" s="2"/>
      <c r="F9175" s="2"/>
    </row>
    <row r="9176" spans="3:6" x14ac:dyDescent="0.25">
      <c r="C9176" s="2"/>
      <c r="F9176" s="2"/>
    </row>
    <row r="9177" spans="3:6" x14ac:dyDescent="0.25">
      <c r="C9177" s="2"/>
      <c r="F9177" s="2"/>
    </row>
    <row r="9178" spans="3:6" x14ac:dyDescent="0.25">
      <c r="C9178" s="2"/>
      <c r="F9178" s="2"/>
    </row>
    <row r="9179" spans="3:6" x14ac:dyDescent="0.25">
      <c r="C9179" s="2"/>
      <c r="F9179" s="2"/>
    </row>
    <row r="9180" spans="3:6" x14ac:dyDescent="0.25">
      <c r="C9180" s="2"/>
      <c r="F9180" s="2"/>
    </row>
    <row r="9181" spans="3:6" x14ac:dyDescent="0.25">
      <c r="C9181" s="2"/>
      <c r="F9181" s="2"/>
    </row>
    <row r="9182" spans="3:6" x14ac:dyDescent="0.25">
      <c r="C9182" s="2"/>
      <c r="F9182" s="2"/>
    </row>
    <row r="9183" spans="3:6" x14ac:dyDescent="0.25">
      <c r="C9183" s="2"/>
      <c r="F9183" s="2"/>
    </row>
    <row r="9184" spans="3:6" x14ac:dyDescent="0.25">
      <c r="C9184" s="2"/>
      <c r="F9184" s="2"/>
    </row>
    <row r="9185" spans="3:6" x14ac:dyDescent="0.25">
      <c r="C9185" s="2"/>
      <c r="F9185" s="2"/>
    </row>
    <row r="9186" spans="3:6" x14ac:dyDescent="0.25">
      <c r="C9186" s="2"/>
      <c r="F9186" s="2"/>
    </row>
    <row r="9187" spans="3:6" x14ac:dyDescent="0.25">
      <c r="C9187" s="2"/>
      <c r="F9187" s="2"/>
    </row>
    <row r="9188" spans="3:6" x14ac:dyDescent="0.25">
      <c r="C9188" s="2"/>
      <c r="F9188" s="2"/>
    </row>
    <row r="9189" spans="3:6" x14ac:dyDescent="0.25">
      <c r="C9189" s="2"/>
      <c r="F9189" s="2"/>
    </row>
    <row r="9190" spans="3:6" x14ac:dyDescent="0.25">
      <c r="C9190" s="2"/>
      <c r="F9190" s="2"/>
    </row>
    <row r="9191" spans="3:6" x14ac:dyDescent="0.25">
      <c r="C9191" s="2"/>
      <c r="F9191" s="2"/>
    </row>
    <row r="9192" spans="3:6" x14ac:dyDescent="0.25">
      <c r="C9192" s="2"/>
      <c r="F9192" s="2"/>
    </row>
    <row r="9193" spans="3:6" x14ac:dyDescent="0.25">
      <c r="C9193" s="2"/>
      <c r="F9193" s="2"/>
    </row>
    <row r="9194" spans="3:6" x14ac:dyDescent="0.25">
      <c r="C9194" s="2"/>
      <c r="F9194" s="2"/>
    </row>
    <row r="9195" spans="3:6" x14ac:dyDescent="0.25">
      <c r="C9195" s="2"/>
      <c r="F9195" s="2"/>
    </row>
    <row r="9196" spans="3:6" x14ac:dyDescent="0.25">
      <c r="C9196" s="2"/>
      <c r="F9196" s="2"/>
    </row>
    <row r="9197" spans="3:6" x14ac:dyDescent="0.25">
      <c r="C9197" s="2"/>
      <c r="F9197" s="2"/>
    </row>
    <row r="9198" spans="3:6" x14ac:dyDescent="0.25">
      <c r="C9198" s="2"/>
      <c r="F9198" s="2"/>
    </row>
    <row r="9199" spans="3:6" x14ac:dyDescent="0.25">
      <c r="C9199" s="2"/>
      <c r="F9199" s="2"/>
    </row>
    <row r="9200" spans="3:6" x14ac:dyDescent="0.25">
      <c r="C9200" s="2"/>
      <c r="F9200" s="2"/>
    </row>
    <row r="9201" spans="3:6" x14ac:dyDescent="0.25">
      <c r="C9201" s="2"/>
      <c r="F9201" s="2"/>
    </row>
    <row r="9202" spans="3:6" x14ac:dyDescent="0.25">
      <c r="C9202" s="2"/>
      <c r="F9202" s="2"/>
    </row>
    <row r="9203" spans="3:6" x14ac:dyDescent="0.25">
      <c r="C9203" s="2"/>
      <c r="F9203" s="2"/>
    </row>
    <row r="9204" spans="3:6" x14ac:dyDescent="0.25">
      <c r="C9204" s="2"/>
      <c r="F9204" s="2"/>
    </row>
    <row r="9205" spans="3:6" x14ac:dyDescent="0.25">
      <c r="C9205" s="2"/>
      <c r="F9205" s="2"/>
    </row>
    <row r="9206" spans="3:6" x14ac:dyDescent="0.25">
      <c r="C9206" s="2"/>
      <c r="F9206" s="2"/>
    </row>
    <row r="9207" spans="3:6" x14ac:dyDescent="0.25">
      <c r="C9207" s="2"/>
      <c r="F9207" s="2"/>
    </row>
    <row r="9208" spans="3:6" x14ac:dyDescent="0.25">
      <c r="C9208" s="2"/>
      <c r="F9208" s="2"/>
    </row>
    <row r="9209" spans="3:6" x14ac:dyDescent="0.25">
      <c r="C9209" s="2"/>
      <c r="F9209" s="2"/>
    </row>
    <row r="9210" spans="3:6" x14ac:dyDescent="0.25">
      <c r="C9210" s="2"/>
      <c r="F9210" s="2"/>
    </row>
    <row r="9211" spans="3:6" x14ac:dyDescent="0.25">
      <c r="C9211" s="2"/>
      <c r="F9211" s="2"/>
    </row>
    <row r="9212" spans="3:6" x14ac:dyDescent="0.25">
      <c r="C9212" s="2"/>
      <c r="F9212" s="2"/>
    </row>
    <row r="9213" spans="3:6" x14ac:dyDescent="0.25">
      <c r="C9213" s="2"/>
      <c r="F9213" s="2"/>
    </row>
    <row r="9214" spans="3:6" x14ac:dyDescent="0.25">
      <c r="C9214" s="2"/>
      <c r="F9214" s="2"/>
    </row>
    <row r="9215" spans="3:6" x14ac:dyDescent="0.25">
      <c r="C9215" s="2"/>
      <c r="F9215" s="2"/>
    </row>
    <row r="9216" spans="3:6" x14ac:dyDescent="0.25">
      <c r="C9216" s="2"/>
      <c r="F9216" s="2"/>
    </row>
    <row r="9217" spans="3:6" x14ac:dyDescent="0.25">
      <c r="C9217" s="2"/>
      <c r="F9217" s="2"/>
    </row>
    <row r="9218" spans="3:6" x14ac:dyDescent="0.25">
      <c r="C9218" s="2"/>
      <c r="F9218" s="2"/>
    </row>
    <row r="9219" spans="3:6" x14ac:dyDescent="0.25">
      <c r="C9219" s="2"/>
      <c r="F9219" s="2"/>
    </row>
    <row r="9220" spans="3:6" x14ac:dyDescent="0.25">
      <c r="C9220" s="2"/>
      <c r="F9220" s="2"/>
    </row>
    <row r="9221" spans="3:6" x14ac:dyDescent="0.25">
      <c r="C9221" s="2"/>
      <c r="F9221" s="2"/>
    </row>
    <row r="9222" spans="3:6" x14ac:dyDescent="0.25">
      <c r="C9222" s="2"/>
      <c r="F9222" s="2"/>
    </row>
    <row r="9223" spans="3:6" x14ac:dyDescent="0.25">
      <c r="C9223" s="2"/>
      <c r="F9223" s="2"/>
    </row>
    <row r="9224" spans="3:6" x14ac:dyDescent="0.25">
      <c r="C9224" s="2"/>
      <c r="F9224" s="2"/>
    </row>
    <row r="9225" spans="3:6" x14ac:dyDescent="0.25">
      <c r="C9225" s="2"/>
      <c r="F9225" s="2"/>
    </row>
    <row r="9226" spans="3:6" x14ac:dyDescent="0.25">
      <c r="C9226" s="2"/>
      <c r="F9226" s="2"/>
    </row>
    <row r="9227" spans="3:6" x14ac:dyDescent="0.25">
      <c r="C9227" s="2"/>
      <c r="F9227" s="2"/>
    </row>
    <row r="9228" spans="3:6" x14ac:dyDescent="0.25">
      <c r="C9228" s="2"/>
      <c r="F9228" s="2"/>
    </row>
    <row r="9229" spans="3:6" x14ac:dyDescent="0.25">
      <c r="C9229" s="2"/>
      <c r="F9229" s="2"/>
    </row>
    <row r="9230" spans="3:6" x14ac:dyDescent="0.25">
      <c r="C9230" s="2"/>
      <c r="F9230" s="2"/>
    </row>
    <row r="9231" spans="3:6" x14ac:dyDescent="0.25">
      <c r="C9231" s="2"/>
      <c r="F9231" s="2"/>
    </row>
    <row r="9232" spans="3:6" x14ac:dyDescent="0.25">
      <c r="C9232" s="2"/>
      <c r="F9232" s="2"/>
    </row>
    <row r="9233" spans="3:6" x14ac:dyDescent="0.25">
      <c r="C9233" s="2"/>
      <c r="F9233" s="2"/>
    </row>
    <row r="9234" spans="3:6" x14ac:dyDescent="0.25">
      <c r="C9234" s="2"/>
      <c r="F9234" s="2"/>
    </row>
    <row r="9235" spans="3:6" x14ac:dyDescent="0.25">
      <c r="C9235" s="2"/>
      <c r="F9235" s="2"/>
    </row>
    <row r="9236" spans="3:6" x14ac:dyDescent="0.25">
      <c r="C9236" s="2"/>
      <c r="F9236" s="2"/>
    </row>
    <row r="9237" spans="3:6" x14ac:dyDescent="0.25">
      <c r="C9237" s="2"/>
      <c r="F9237" s="2"/>
    </row>
    <row r="9238" spans="3:6" x14ac:dyDescent="0.25">
      <c r="C9238" s="2"/>
      <c r="F9238" s="2"/>
    </row>
    <row r="9239" spans="3:6" x14ac:dyDescent="0.25">
      <c r="C9239" s="2"/>
      <c r="F9239" s="2"/>
    </row>
    <row r="9240" spans="3:6" x14ac:dyDescent="0.25">
      <c r="C9240" s="2"/>
      <c r="F9240" s="2"/>
    </row>
    <row r="9241" spans="3:6" x14ac:dyDescent="0.25">
      <c r="C9241" s="2"/>
      <c r="F9241" s="2"/>
    </row>
    <row r="9242" spans="3:6" x14ac:dyDescent="0.25">
      <c r="C9242" s="2"/>
      <c r="F9242" s="2"/>
    </row>
    <row r="9243" spans="3:6" x14ac:dyDescent="0.25">
      <c r="C9243" s="2"/>
      <c r="F9243" s="2"/>
    </row>
    <row r="9244" spans="3:6" x14ac:dyDescent="0.25">
      <c r="C9244" s="2"/>
      <c r="F9244" s="2"/>
    </row>
    <row r="9245" spans="3:6" x14ac:dyDescent="0.25">
      <c r="C9245" s="2"/>
      <c r="F9245" s="2"/>
    </row>
    <row r="9246" spans="3:6" x14ac:dyDescent="0.25">
      <c r="C9246" s="2"/>
      <c r="F9246" s="2"/>
    </row>
    <row r="9247" spans="3:6" x14ac:dyDescent="0.25">
      <c r="C9247" s="2"/>
      <c r="F9247" s="2"/>
    </row>
    <row r="9248" spans="3:6" x14ac:dyDescent="0.25">
      <c r="C9248" s="2"/>
      <c r="F9248" s="2"/>
    </row>
    <row r="9249" spans="3:6" x14ac:dyDescent="0.25">
      <c r="C9249" s="2"/>
      <c r="F9249" s="2"/>
    </row>
    <row r="9250" spans="3:6" x14ac:dyDescent="0.25">
      <c r="C9250" s="2"/>
      <c r="F9250" s="2"/>
    </row>
    <row r="9251" spans="3:6" x14ac:dyDescent="0.25">
      <c r="C9251" s="2"/>
      <c r="F9251" s="2"/>
    </row>
    <row r="9252" spans="3:6" x14ac:dyDescent="0.25">
      <c r="C9252" s="2"/>
      <c r="F9252" s="2"/>
    </row>
    <row r="9253" spans="3:6" x14ac:dyDescent="0.25">
      <c r="C9253" s="2"/>
      <c r="F9253" s="2"/>
    </row>
    <row r="9254" spans="3:6" x14ac:dyDescent="0.25">
      <c r="C9254" s="2"/>
      <c r="F9254" s="2"/>
    </row>
    <row r="9255" spans="3:6" x14ac:dyDescent="0.25">
      <c r="C9255" s="2"/>
      <c r="F9255" s="2"/>
    </row>
    <row r="9256" spans="3:6" x14ac:dyDescent="0.25">
      <c r="C9256" s="2"/>
      <c r="F9256" s="2"/>
    </row>
    <row r="9257" spans="3:6" x14ac:dyDescent="0.25">
      <c r="C9257" s="2"/>
      <c r="F9257" s="2"/>
    </row>
    <row r="9258" spans="3:6" x14ac:dyDescent="0.25">
      <c r="C9258" s="2"/>
      <c r="F9258" s="2"/>
    </row>
    <row r="9259" spans="3:6" x14ac:dyDescent="0.25">
      <c r="C9259" s="2"/>
      <c r="F9259" s="2"/>
    </row>
    <row r="9260" spans="3:6" x14ac:dyDescent="0.25">
      <c r="C9260" s="2"/>
      <c r="F9260" s="2"/>
    </row>
    <row r="9261" spans="3:6" x14ac:dyDescent="0.25">
      <c r="C9261" s="2"/>
      <c r="F9261" s="2"/>
    </row>
    <row r="9262" spans="3:6" x14ac:dyDescent="0.25">
      <c r="C9262" s="2"/>
      <c r="F9262" s="2"/>
    </row>
    <row r="9263" spans="3:6" x14ac:dyDescent="0.25">
      <c r="C9263" s="2"/>
      <c r="F9263" s="2"/>
    </row>
    <row r="9264" spans="3:6" x14ac:dyDescent="0.25">
      <c r="C9264" s="2"/>
      <c r="F9264" s="2"/>
    </row>
    <row r="9265" spans="3:6" x14ac:dyDescent="0.25">
      <c r="C9265" s="2"/>
      <c r="F9265" s="2"/>
    </row>
    <row r="9266" spans="3:6" x14ac:dyDescent="0.25">
      <c r="C9266" s="2"/>
      <c r="F9266" s="2"/>
    </row>
    <row r="9267" spans="3:6" x14ac:dyDescent="0.25">
      <c r="C9267" s="2"/>
      <c r="F9267" s="2"/>
    </row>
    <row r="9268" spans="3:6" x14ac:dyDescent="0.25">
      <c r="C9268" s="2"/>
      <c r="F9268" s="2"/>
    </row>
    <row r="9269" spans="3:6" x14ac:dyDescent="0.25">
      <c r="C9269" s="2"/>
      <c r="F9269" s="2"/>
    </row>
    <row r="9270" spans="3:6" x14ac:dyDescent="0.25">
      <c r="C9270" s="2"/>
      <c r="F9270" s="2"/>
    </row>
    <row r="9271" spans="3:6" x14ac:dyDescent="0.25">
      <c r="C9271" s="2"/>
      <c r="F9271" s="2"/>
    </row>
    <row r="9272" spans="3:6" x14ac:dyDescent="0.25">
      <c r="C9272" s="2"/>
      <c r="F9272" s="2"/>
    </row>
    <row r="9273" spans="3:6" x14ac:dyDescent="0.25">
      <c r="C9273" s="2"/>
      <c r="F9273" s="2"/>
    </row>
    <row r="9274" spans="3:6" x14ac:dyDescent="0.25">
      <c r="C9274" s="2"/>
      <c r="F9274" s="2"/>
    </row>
    <row r="9275" spans="3:6" x14ac:dyDescent="0.25">
      <c r="C9275" s="2"/>
      <c r="F9275" s="2"/>
    </row>
    <row r="9276" spans="3:6" x14ac:dyDescent="0.25">
      <c r="C9276" s="2"/>
      <c r="F9276" s="2"/>
    </row>
    <row r="9277" spans="3:6" x14ac:dyDescent="0.25">
      <c r="C9277" s="2"/>
      <c r="F9277" s="2"/>
    </row>
    <row r="9278" spans="3:6" x14ac:dyDescent="0.25">
      <c r="C9278" s="2"/>
      <c r="F9278" s="2"/>
    </row>
    <row r="9279" spans="3:6" x14ac:dyDescent="0.25">
      <c r="C9279" s="2"/>
      <c r="F9279" s="2"/>
    </row>
    <row r="9280" spans="3:6" x14ac:dyDescent="0.25">
      <c r="C9280" s="2"/>
      <c r="F9280" s="2"/>
    </row>
    <row r="9281" spans="3:6" x14ac:dyDescent="0.25">
      <c r="C9281" s="2"/>
      <c r="F9281" s="2"/>
    </row>
    <row r="9282" spans="3:6" x14ac:dyDescent="0.25">
      <c r="C9282" s="2"/>
      <c r="F9282" s="2"/>
    </row>
    <row r="9283" spans="3:6" x14ac:dyDescent="0.25">
      <c r="C9283" s="2"/>
      <c r="F9283" s="2"/>
    </row>
    <row r="9284" spans="3:6" x14ac:dyDescent="0.25">
      <c r="C9284" s="2"/>
      <c r="F9284" s="2"/>
    </row>
    <row r="9285" spans="3:6" x14ac:dyDescent="0.25">
      <c r="C9285" s="2"/>
      <c r="F9285" s="2"/>
    </row>
    <row r="9286" spans="3:6" x14ac:dyDescent="0.25">
      <c r="C9286" s="2"/>
      <c r="F9286" s="2"/>
    </row>
    <row r="9287" spans="3:6" x14ac:dyDescent="0.25">
      <c r="C9287" s="2"/>
      <c r="F9287" s="2"/>
    </row>
    <row r="9288" spans="3:6" x14ac:dyDescent="0.25">
      <c r="C9288" s="2"/>
      <c r="F9288" s="2"/>
    </row>
    <row r="9289" spans="3:6" x14ac:dyDescent="0.25">
      <c r="C9289" s="2"/>
      <c r="F9289" s="2"/>
    </row>
    <row r="9290" spans="3:6" x14ac:dyDescent="0.25">
      <c r="C9290" s="2"/>
      <c r="F9290" s="2"/>
    </row>
    <row r="9291" spans="3:6" x14ac:dyDescent="0.25">
      <c r="C9291" s="2"/>
      <c r="F9291" s="2"/>
    </row>
    <row r="9292" spans="3:6" x14ac:dyDescent="0.25">
      <c r="C9292" s="2"/>
      <c r="F9292" s="2"/>
    </row>
    <row r="9293" spans="3:6" x14ac:dyDescent="0.25">
      <c r="C9293" s="2"/>
      <c r="F9293" s="2"/>
    </row>
    <row r="9294" spans="3:6" x14ac:dyDescent="0.25">
      <c r="C9294" s="2"/>
      <c r="F9294" s="2"/>
    </row>
    <row r="9295" spans="3:6" x14ac:dyDescent="0.25">
      <c r="C9295" s="2"/>
      <c r="F9295" s="2"/>
    </row>
    <row r="9296" spans="3:6" x14ac:dyDescent="0.25">
      <c r="C9296" s="2"/>
      <c r="F9296" s="2"/>
    </row>
    <row r="9297" spans="3:6" x14ac:dyDescent="0.25">
      <c r="C9297" s="2"/>
      <c r="F9297" s="2"/>
    </row>
    <row r="9298" spans="3:6" x14ac:dyDescent="0.25">
      <c r="C9298" s="2"/>
      <c r="F9298" s="2"/>
    </row>
    <row r="9299" spans="3:6" x14ac:dyDescent="0.25">
      <c r="C9299" s="2"/>
      <c r="F9299" s="2"/>
    </row>
    <row r="9300" spans="3:6" x14ac:dyDescent="0.25">
      <c r="C9300" s="2"/>
      <c r="F9300" s="2"/>
    </row>
    <row r="9301" spans="3:6" x14ac:dyDescent="0.25">
      <c r="C9301" s="2"/>
      <c r="F9301" s="2"/>
    </row>
    <row r="9302" spans="3:6" x14ac:dyDescent="0.25">
      <c r="C9302" s="2"/>
      <c r="F9302" s="2"/>
    </row>
    <row r="9303" spans="3:6" x14ac:dyDescent="0.25">
      <c r="C9303" s="2"/>
      <c r="F9303" s="2"/>
    </row>
    <row r="9304" spans="3:6" x14ac:dyDescent="0.25">
      <c r="C9304" s="2"/>
      <c r="F9304" s="2"/>
    </row>
    <row r="9305" spans="3:6" x14ac:dyDescent="0.25">
      <c r="C9305" s="2"/>
      <c r="F9305" s="2"/>
    </row>
    <row r="9306" spans="3:6" x14ac:dyDescent="0.25">
      <c r="C9306" s="2"/>
      <c r="F9306" s="2"/>
    </row>
    <row r="9307" spans="3:6" x14ac:dyDescent="0.25">
      <c r="C9307" s="2"/>
      <c r="F9307" s="2"/>
    </row>
    <row r="9308" spans="3:6" x14ac:dyDescent="0.25">
      <c r="C9308" s="2"/>
      <c r="F9308" s="2"/>
    </row>
    <row r="9309" spans="3:6" x14ac:dyDescent="0.25">
      <c r="C9309" s="2"/>
      <c r="F9309" s="2"/>
    </row>
    <row r="9310" spans="3:6" x14ac:dyDescent="0.25">
      <c r="C9310" s="2"/>
      <c r="F9310" s="2"/>
    </row>
    <row r="9311" spans="3:6" x14ac:dyDescent="0.25">
      <c r="C9311" s="2"/>
      <c r="F9311" s="2"/>
    </row>
    <row r="9312" spans="3:6" x14ac:dyDescent="0.25">
      <c r="C9312" s="2"/>
      <c r="F9312" s="2"/>
    </row>
    <row r="9313" spans="3:6" x14ac:dyDescent="0.25">
      <c r="C9313" s="2"/>
      <c r="F9313" s="2"/>
    </row>
    <row r="9314" spans="3:6" x14ac:dyDescent="0.25">
      <c r="C9314" s="2"/>
      <c r="F9314" s="2"/>
    </row>
    <row r="9315" spans="3:6" x14ac:dyDescent="0.25">
      <c r="C9315" s="2"/>
      <c r="F9315" s="2"/>
    </row>
    <row r="9316" spans="3:6" x14ac:dyDescent="0.25">
      <c r="C9316" s="2"/>
      <c r="F9316" s="2"/>
    </row>
    <row r="9317" spans="3:6" x14ac:dyDescent="0.25">
      <c r="C9317" s="2"/>
      <c r="F9317" s="2"/>
    </row>
    <row r="9318" spans="3:6" x14ac:dyDescent="0.25">
      <c r="C9318" s="2"/>
      <c r="F9318" s="2"/>
    </row>
    <row r="9319" spans="3:6" x14ac:dyDescent="0.25">
      <c r="C9319" s="2"/>
      <c r="F9319" s="2"/>
    </row>
    <row r="9320" spans="3:6" x14ac:dyDescent="0.25">
      <c r="C9320" s="2"/>
      <c r="F9320" s="2"/>
    </row>
    <row r="9321" spans="3:6" x14ac:dyDescent="0.25">
      <c r="C9321" s="2"/>
      <c r="F9321" s="2"/>
    </row>
    <row r="9322" spans="3:6" x14ac:dyDescent="0.25">
      <c r="C9322" s="2"/>
      <c r="F9322" s="2"/>
    </row>
    <row r="9323" spans="3:6" x14ac:dyDescent="0.25">
      <c r="C9323" s="2"/>
      <c r="F9323" s="2"/>
    </row>
    <row r="9324" spans="3:6" x14ac:dyDescent="0.25">
      <c r="C9324" s="2"/>
      <c r="F9324" s="2"/>
    </row>
    <row r="9325" spans="3:6" x14ac:dyDescent="0.25">
      <c r="C9325" s="2"/>
      <c r="F9325" s="2"/>
    </row>
    <row r="9326" spans="3:6" x14ac:dyDescent="0.25">
      <c r="C9326" s="2"/>
      <c r="F9326" s="2"/>
    </row>
    <row r="9327" spans="3:6" x14ac:dyDescent="0.25">
      <c r="C9327" s="2"/>
      <c r="F9327" s="2"/>
    </row>
    <row r="9328" spans="3:6" x14ac:dyDescent="0.25">
      <c r="C9328" s="2"/>
      <c r="F9328" s="2"/>
    </row>
    <row r="9329" spans="3:6" x14ac:dyDescent="0.25">
      <c r="C9329" s="2"/>
      <c r="F9329" s="2"/>
    </row>
    <row r="9330" spans="3:6" x14ac:dyDescent="0.25">
      <c r="C9330" s="2"/>
      <c r="F9330" s="2"/>
    </row>
    <row r="9331" spans="3:6" x14ac:dyDescent="0.25">
      <c r="C9331" s="2"/>
      <c r="F9331" s="2"/>
    </row>
    <row r="9332" spans="3:6" x14ac:dyDescent="0.25">
      <c r="C9332" s="2"/>
      <c r="F9332" s="2"/>
    </row>
    <row r="9333" spans="3:6" x14ac:dyDescent="0.25">
      <c r="C9333" s="2"/>
      <c r="F9333" s="2"/>
    </row>
    <row r="9334" spans="3:6" x14ac:dyDescent="0.25">
      <c r="C9334" s="2"/>
      <c r="F9334" s="2"/>
    </row>
    <row r="9335" spans="3:6" x14ac:dyDescent="0.25">
      <c r="C9335" s="2"/>
      <c r="F9335" s="2"/>
    </row>
    <row r="9336" spans="3:6" x14ac:dyDescent="0.25">
      <c r="C9336" s="2"/>
      <c r="F9336" s="2"/>
    </row>
    <row r="9337" spans="3:6" x14ac:dyDescent="0.25">
      <c r="C9337" s="2"/>
      <c r="F9337" s="2"/>
    </row>
    <row r="9338" spans="3:6" x14ac:dyDescent="0.25">
      <c r="C9338" s="2"/>
      <c r="F9338" s="2"/>
    </row>
    <row r="9339" spans="3:6" x14ac:dyDescent="0.25">
      <c r="C9339" s="2"/>
      <c r="F9339" s="2"/>
    </row>
    <row r="9340" spans="3:6" x14ac:dyDescent="0.25">
      <c r="C9340" s="2"/>
      <c r="F9340" s="2"/>
    </row>
    <row r="9341" spans="3:6" x14ac:dyDescent="0.25">
      <c r="C9341" s="2"/>
      <c r="F9341" s="2"/>
    </row>
    <row r="9342" spans="3:6" x14ac:dyDescent="0.25">
      <c r="C9342" s="2"/>
      <c r="F9342" s="2"/>
    </row>
    <row r="9343" spans="3:6" x14ac:dyDescent="0.25">
      <c r="C9343" s="2"/>
      <c r="F9343" s="2"/>
    </row>
    <row r="9344" spans="3:6" x14ac:dyDescent="0.25">
      <c r="C9344" s="2"/>
      <c r="F9344" s="2"/>
    </row>
    <row r="9345" spans="3:6" x14ac:dyDescent="0.25">
      <c r="C9345" s="2"/>
      <c r="F9345" s="2"/>
    </row>
    <row r="9346" spans="3:6" x14ac:dyDescent="0.25">
      <c r="C9346" s="2"/>
      <c r="F9346" s="2"/>
    </row>
    <row r="9347" spans="3:6" x14ac:dyDescent="0.25">
      <c r="C9347" s="2"/>
      <c r="F9347" s="2"/>
    </row>
    <row r="9348" spans="3:6" x14ac:dyDescent="0.25">
      <c r="C9348" s="2"/>
      <c r="F9348" s="2"/>
    </row>
    <row r="9349" spans="3:6" x14ac:dyDescent="0.25">
      <c r="C9349" s="2"/>
      <c r="F9349" s="2"/>
    </row>
    <row r="9350" spans="3:6" x14ac:dyDescent="0.25">
      <c r="C9350" s="2"/>
      <c r="F9350" s="2"/>
    </row>
    <row r="9351" spans="3:6" x14ac:dyDescent="0.25">
      <c r="C9351" s="2"/>
      <c r="F9351" s="2"/>
    </row>
    <row r="9352" spans="3:6" x14ac:dyDescent="0.25">
      <c r="C9352" s="2"/>
      <c r="F9352" s="2"/>
    </row>
    <row r="9353" spans="3:6" x14ac:dyDescent="0.25">
      <c r="C9353" s="2"/>
      <c r="F9353" s="2"/>
    </row>
    <row r="9354" spans="3:6" x14ac:dyDescent="0.25">
      <c r="C9354" s="2"/>
      <c r="F9354" s="2"/>
    </row>
    <row r="9355" spans="3:6" x14ac:dyDescent="0.25">
      <c r="C9355" s="2"/>
      <c r="F9355" s="2"/>
    </row>
    <row r="9356" spans="3:6" x14ac:dyDescent="0.25">
      <c r="C9356" s="2"/>
      <c r="F9356" s="2"/>
    </row>
    <row r="9357" spans="3:6" x14ac:dyDescent="0.25">
      <c r="C9357" s="2"/>
      <c r="F9357" s="2"/>
    </row>
    <row r="9358" spans="3:6" x14ac:dyDescent="0.25">
      <c r="C9358" s="2"/>
      <c r="F9358" s="2"/>
    </row>
    <row r="9359" spans="3:6" x14ac:dyDescent="0.25">
      <c r="C9359" s="2"/>
      <c r="F9359" s="2"/>
    </row>
    <row r="9360" spans="3:6" x14ac:dyDescent="0.25">
      <c r="C9360" s="2"/>
      <c r="F9360" s="2"/>
    </row>
    <row r="9361" spans="3:6" x14ac:dyDescent="0.25">
      <c r="C9361" s="2"/>
      <c r="F9361" s="2"/>
    </row>
    <row r="9362" spans="3:6" x14ac:dyDescent="0.25">
      <c r="C9362" s="2"/>
      <c r="F9362" s="2"/>
    </row>
    <row r="9363" spans="3:6" x14ac:dyDescent="0.25">
      <c r="C9363" s="2"/>
      <c r="F9363" s="2"/>
    </row>
    <row r="9364" spans="3:6" x14ac:dyDescent="0.25">
      <c r="C9364" s="2"/>
      <c r="F9364" s="2"/>
    </row>
    <row r="9365" spans="3:6" x14ac:dyDescent="0.25">
      <c r="C9365" s="2"/>
      <c r="F9365" s="2"/>
    </row>
    <row r="9366" spans="3:6" x14ac:dyDescent="0.25">
      <c r="C9366" s="2"/>
      <c r="F9366" s="2"/>
    </row>
    <row r="9367" spans="3:6" x14ac:dyDescent="0.25">
      <c r="C9367" s="2"/>
      <c r="F9367" s="2"/>
    </row>
    <row r="9368" spans="3:6" x14ac:dyDescent="0.25">
      <c r="C9368" s="2"/>
      <c r="F9368" s="2"/>
    </row>
    <row r="9369" spans="3:6" x14ac:dyDescent="0.25">
      <c r="C9369" s="2"/>
      <c r="F9369" s="2"/>
    </row>
    <row r="9370" spans="3:6" x14ac:dyDescent="0.25">
      <c r="C9370" s="2"/>
      <c r="F9370" s="2"/>
    </row>
    <row r="9371" spans="3:6" x14ac:dyDescent="0.25">
      <c r="C9371" s="2"/>
      <c r="F9371" s="2"/>
    </row>
    <row r="9372" spans="3:6" x14ac:dyDescent="0.25">
      <c r="C9372" s="2"/>
      <c r="F9372" s="2"/>
    </row>
    <row r="9373" spans="3:6" x14ac:dyDescent="0.25">
      <c r="C9373" s="2"/>
      <c r="F9373" s="2"/>
    </row>
    <row r="9374" spans="3:6" x14ac:dyDescent="0.25">
      <c r="C9374" s="2"/>
      <c r="F9374" s="2"/>
    </row>
    <row r="9375" spans="3:6" x14ac:dyDescent="0.25">
      <c r="C9375" s="2"/>
      <c r="F9375" s="2"/>
    </row>
    <row r="9376" spans="3:6" x14ac:dyDescent="0.25">
      <c r="C9376" s="2"/>
      <c r="F9376" s="2"/>
    </row>
    <row r="9377" spans="3:6" x14ac:dyDescent="0.25">
      <c r="C9377" s="2"/>
      <c r="F9377" s="2"/>
    </row>
    <row r="9378" spans="3:6" x14ac:dyDescent="0.25">
      <c r="C9378" s="2"/>
      <c r="F9378" s="2"/>
    </row>
    <row r="9379" spans="3:6" x14ac:dyDescent="0.25">
      <c r="C9379" s="2"/>
      <c r="F9379" s="2"/>
    </row>
    <row r="9380" spans="3:6" x14ac:dyDescent="0.25">
      <c r="C9380" s="2"/>
      <c r="F9380" s="2"/>
    </row>
    <row r="9381" spans="3:6" x14ac:dyDescent="0.25">
      <c r="C9381" s="2"/>
      <c r="F9381" s="2"/>
    </row>
    <row r="9382" spans="3:6" x14ac:dyDescent="0.25">
      <c r="C9382" s="2"/>
      <c r="F9382" s="2"/>
    </row>
    <row r="9383" spans="3:6" x14ac:dyDescent="0.25">
      <c r="C9383" s="2"/>
      <c r="F9383" s="2"/>
    </row>
    <row r="9384" spans="3:6" x14ac:dyDescent="0.25">
      <c r="C9384" s="2"/>
      <c r="F9384" s="2"/>
    </row>
    <row r="9385" spans="3:6" x14ac:dyDescent="0.25">
      <c r="C9385" s="2"/>
      <c r="F9385" s="2"/>
    </row>
    <row r="9386" spans="3:6" x14ac:dyDescent="0.25">
      <c r="C9386" s="2"/>
      <c r="F9386" s="2"/>
    </row>
    <row r="9387" spans="3:6" x14ac:dyDescent="0.25">
      <c r="C9387" s="2"/>
      <c r="F9387" s="2"/>
    </row>
    <row r="9388" spans="3:6" x14ac:dyDescent="0.25">
      <c r="C9388" s="2"/>
      <c r="F9388" s="2"/>
    </row>
    <row r="9389" spans="3:6" x14ac:dyDescent="0.25">
      <c r="C9389" s="2"/>
      <c r="F9389" s="2"/>
    </row>
    <row r="9390" spans="3:6" x14ac:dyDescent="0.25">
      <c r="C9390" s="2"/>
      <c r="F9390" s="2"/>
    </row>
    <row r="9391" spans="3:6" x14ac:dyDescent="0.25">
      <c r="C9391" s="2"/>
      <c r="F9391" s="2"/>
    </row>
    <row r="9392" spans="3:6" x14ac:dyDescent="0.25">
      <c r="C9392" s="2"/>
      <c r="F9392" s="2"/>
    </row>
    <row r="9393" spans="3:6" x14ac:dyDescent="0.25">
      <c r="C9393" s="2"/>
      <c r="F9393" s="2"/>
    </row>
    <row r="9394" spans="3:6" x14ac:dyDescent="0.25">
      <c r="C9394" s="2"/>
      <c r="F9394" s="2"/>
    </row>
    <row r="9395" spans="3:6" x14ac:dyDescent="0.25">
      <c r="C9395" s="2"/>
      <c r="F9395" s="2"/>
    </row>
    <row r="9396" spans="3:6" x14ac:dyDescent="0.25">
      <c r="C9396" s="2"/>
      <c r="F9396" s="2"/>
    </row>
    <row r="9397" spans="3:6" x14ac:dyDescent="0.25">
      <c r="C9397" s="2"/>
      <c r="F9397" s="2"/>
    </row>
    <row r="9398" spans="3:6" x14ac:dyDescent="0.25">
      <c r="C9398" s="2"/>
      <c r="F9398" s="2"/>
    </row>
    <row r="9399" spans="3:6" x14ac:dyDescent="0.25">
      <c r="C9399" s="2"/>
      <c r="F9399" s="2"/>
    </row>
    <row r="9400" spans="3:6" x14ac:dyDescent="0.25">
      <c r="C9400" s="2"/>
      <c r="F9400" s="2"/>
    </row>
    <row r="9401" spans="3:6" x14ac:dyDescent="0.25">
      <c r="C9401" s="2"/>
      <c r="F9401" s="2"/>
    </row>
    <row r="9402" spans="3:6" x14ac:dyDescent="0.25">
      <c r="C9402" s="2"/>
      <c r="F9402" s="2"/>
    </row>
    <row r="9403" spans="3:6" x14ac:dyDescent="0.25">
      <c r="C9403" s="2"/>
      <c r="F9403" s="2"/>
    </row>
    <row r="9404" spans="3:6" x14ac:dyDescent="0.25">
      <c r="C9404" s="2"/>
      <c r="F9404" s="2"/>
    </row>
    <row r="9405" spans="3:6" x14ac:dyDescent="0.25">
      <c r="C9405" s="2"/>
      <c r="F9405" s="2"/>
    </row>
    <row r="9406" spans="3:6" x14ac:dyDescent="0.25">
      <c r="C9406" s="2"/>
      <c r="F9406" s="2"/>
    </row>
    <row r="9407" spans="3:6" x14ac:dyDescent="0.25">
      <c r="C9407" s="2"/>
      <c r="F9407" s="2"/>
    </row>
    <row r="9408" spans="3:6" x14ac:dyDescent="0.25">
      <c r="C9408" s="2"/>
      <c r="F9408" s="2"/>
    </row>
    <row r="9409" spans="3:6" x14ac:dyDescent="0.25">
      <c r="C9409" s="2"/>
      <c r="F9409" s="2"/>
    </row>
    <row r="9410" spans="3:6" x14ac:dyDescent="0.25">
      <c r="C9410" s="2"/>
      <c r="F9410" s="2"/>
    </row>
    <row r="9411" spans="3:6" x14ac:dyDescent="0.25">
      <c r="C9411" s="2"/>
      <c r="F9411" s="2"/>
    </row>
    <row r="9412" spans="3:6" x14ac:dyDescent="0.25">
      <c r="C9412" s="2"/>
      <c r="F9412" s="2"/>
    </row>
    <row r="9413" spans="3:6" x14ac:dyDescent="0.25">
      <c r="C9413" s="2"/>
      <c r="F9413" s="2"/>
    </row>
    <row r="9414" spans="3:6" x14ac:dyDescent="0.25">
      <c r="C9414" s="2"/>
      <c r="F9414" s="2"/>
    </row>
    <row r="9415" spans="3:6" x14ac:dyDescent="0.25">
      <c r="C9415" s="2"/>
      <c r="F9415" s="2"/>
    </row>
    <row r="9416" spans="3:6" x14ac:dyDescent="0.25">
      <c r="C9416" s="2"/>
      <c r="F9416" s="2"/>
    </row>
    <row r="9417" spans="3:6" x14ac:dyDescent="0.25">
      <c r="C9417" s="2"/>
      <c r="F9417" s="2"/>
    </row>
    <row r="9418" spans="3:6" x14ac:dyDescent="0.25">
      <c r="C9418" s="2"/>
      <c r="F9418" s="2"/>
    </row>
    <row r="9419" spans="3:6" x14ac:dyDescent="0.25">
      <c r="C9419" s="2"/>
      <c r="F9419" s="2"/>
    </row>
    <row r="9420" spans="3:6" x14ac:dyDescent="0.25">
      <c r="C9420" s="2"/>
      <c r="F9420" s="2"/>
    </row>
    <row r="9421" spans="3:6" x14ac:dyDescent="0.25">
      <c r="C9421" s="2"/>
      <c r="F9421" s="2"/>
    </row>
    <row r="9422" spans="3:6" x14ac:dyDescent="0.25">
      <c r="C9422" s="2"/>
      <c r="F9422" s="2"/>
    </row>
    <row r="9423" spans="3:6" x14ac:dyDescent="0.25">
      <c r="C9423" s="2"/>
      <c r="F9423" s="2"/>
    </row>
    <row r="9424" spans="3:6" x14ac:dyDescent="0.25">
      <c r="C9424" s="2"/>
      <c r="F9424" s="2"/>
    </row>
    <row r="9425" spans="3:6" x14ac:dyDescent="0.25">
      <c r="C9425" s="2"/>
      <c r="F9425" s="2"/>
    </row>
    <row r="9426" spans="3:6" x14ac:dyDescent="0.25">
      <c r="C9426" s="2"/>
      <c r="F9426" s="2"/>
    </row>
    <row r="9427" spans="3:6" x14ac:dyDescent="0.25">
      <c r="C9427" s="2"/>
      <c r="F9427" s="2"/>
    </row>
    <row r="9428" spans="3:6" x14ac:dyDescent="0.25">
      <c r="C9428" s="2"/>
      <c r="F9428" s="2"/>
    </row>
    <row r="9429" spans="3:6" x14ac:dyDescent="0.25">
      <c r="C9429" s="2"/>
      <c r="F9429" s="2"/>
    </row>
    <row r="9430" spans="3:6" x14ac:dyDescent="0.25">
      <c r="C9430" s="2"/>
      <c r="F9430" s="2"/>
    </row>
    <row r="9431" spans="3:6" x14ac:dyDescent="0.25">
      <c r="C9431" s="2"/>
      <c r="F9431" s="2"/>
    </row>
    <row r="9432" spans="3:6" x14ac:dyDescent="0.25">
      <c r="C9432" s="2"/>
      <c r="F9432" s="2"/>
    </row>
    <row r="9433" spans="3:6" x14ac:dyDescent="0.25">
      <c r="C9433" s="2"/>
      <c r="F9433" s="2"/>
    </row>
    <row r="9434" spans="3:6" x14ac:dyDescent="0.25">
      <c r="C9434" s="2"/>
      <c r="F9434" s="2"/>
    </row>
    <row r="9435" spans="3:6" x14ac:dyDescent="0.25">
      <c r="C9435" s="2"/>
      <c r="F9435" s="2"/>
    </row>
    <row r="9436" spans="3:6" x14ac:dyDescent="0.25">
      <c r="C9436" s="2"/>
      <c r="F9436" s="2"/>
    </row>
    <row r="9437" spans="3:6" x14ac:dyDescent="0.25">
      <c r="C9437" s="2"/>
      <c r="F9437" s="2"/>
    </row>
    <row r="9438" spans="3:6" x14ac:dyDescent="0.25">
      <c r="C9438" s="2"/>
      <c r="F9438" s="2"/>
    </row>
    <row r="9439" spans="3:6" x14ac:dyDescent="0.25">
      <c r="C9439" s="2"/>
      <c r="F9439" s="2"/>
    </row>
    <row r="9440" spans="3:6" x14ac:dyDescent="0.25">
      <c r="C9440" s="2"/>
      <c r="F9440" s="2"/>
    </row>
    <row r="9441" spans="3:6" x14ac:dyDescent="0.25">
      <c r="C9441" s="2"/>
      <c r="F9441" s="2"/>
    </row>
    <row r="9442" spans="3:6" x14ac:dyDescent="0.25">
      <c r="C9442" s="2"/>
      <c r="F9442" s="2"/>
    </row>
    <row r="9443" spans="3:6" x14ac:dyDescent="0.25">
      <c r="C9443" s="2"/>
      <c r="F9443" s="2"/>
    </row>
    <row r="9444" spans="3:6" x14ac:dyDescent="0.25">
      <c r="C9444" s="2"/>
      <c r="F9444" s="2"/>
    </row>
    <row r="9445" spans="3:6" x14ac:dyDescent="0.25">
      <c r="C9445" s="2"/>
      <c r="F9445" s="2"/>
    </row>
    <row r="9446" spans="3:6" x14ac:dyDescent="0.25">
      <c r="C9446" s="2"/>
      <c r="F9446" s="2"/>
    </row>
    <row r="9447" spans="3:6" x14ac:dyDescent="0.25">
      <c r="C9447" s="2"/>
      <c r="F9447" s="2"/>
    </row>
    <row r="9448" spans="3:6" x14ac:dyDescent="0.25">
      <c r="C9448" s="2"/>
      <c r="F9448" s="2"/>
    </row>
    <row r="9449" spans="3:6" x14ac:dyDescent="0.25">
      <c r="C9449" s="2"/>
      <c r="F9449" s="2"/>
    </row>
    <row r="9450" spans="3:6" x14ac:dyDescent="0.25">
      <c r="C9450" s="2"/>
      <c r="F9450" s="2"/>
    </row>
    <row r="9451" spans="3:6" x14ac:dyDescent="0.25">
      <c r="C9451" s="2"/>
      <c r="F9451" s="2"/>
    </row>
    <row r="9452" spans="3:6" x14ac:dyDescent="0.25">
      <c r="C9452" s="2"/>
      <c r="F9452" s="2"/>
    </row>
    <row r="9453" spans="3:6" x14ac:dyDescent="0.25">
      <c r="C9453" s="2"/>
      <c r="F9453" s="2"/>
    </row>
    <row r="9454" spans="3:6" x14ac:dyDescent="0.25">
      <c r="C9454" s="2"/>
      <c r="F9454" s="2"/>
    </row>
    <row r="9455" spans="3:6" x14ac:dyDescent="0.25">
      <c r="C9455" s="2"/>
      <c r="F9455" s="2"/>
    </row>
    <row r="9456" spans="3:6" x14ac:dyDescent="0.25">
      <c r="C9456" s="2"/>
      <c r="F9456" s="2"/>
    </row>
    <row r="9457" spans="3:6" x14ac:dyDescent="0.25">
      <c r="C9457" s="2"/>
      <c r="F9457" s="2"/>
    </row>
    <row r="9458" spans="3:6" x14ac:dyDescent="0.25">
      <c r="C9458" s="2"/>
      <c r="F9458" s="2"/>
    </row>
    <row r="9459" spans="3:6" x14ac:dyDescent="0.25">
      <c r="C9459" s="2"/>
      <c r="F9459" s="2"/>
    </row>
    <row r="9460" spans="3:6" x14ac:dyDescent="0.25">
      <c r="C9460" s="2"/>
      <c r="F9460" s="2"/>
    </row>
    <row r="9461" spans="3:6" x14ac:dyDescent="0.25">
      <c r="C9461" s="2"/>
      <c r="F9461" s="2"/>
    </row>
    <row r="9462" spans="3:6" x14ac:dyDescent="0.25">
      <c r="C9462" s="2"/>
      <c r="F9462" s="2"/>
    </row>
    <row r="9463" spans="3:6" x14ac:dyDescent="0.25">
      <c r="C9463" s="2"/>
      <c r="F9463" s="2"/>
    </row>
    <row r="9464" spans="3:6" x14ac:dyDescent="0.25">
      <c r="C9464" s="2"/>
      <c r="F9464" s="2"/>
    </row>
    <row r="9465" spans="3:6" x14ac:dyDescent="0.25">
      <c r="C9465" s="2"/>
      <c r="F9465" s="2"/>
    </row>
    <row r="9466" spans="3:6" x14ac:dyDescent="0.25">
      <c r="C9466" s="2"/>
      <c r="F9466" s="2"/>
    </row>
    <row r="9467" spans="3:6" x14ac:dyDescent="0.25">
      <c r="C9467" s="2"/>
      <c r="F9467" s="2"/>
    </row>
    <row r="9468" spans="3:6" x14ac:dyDescent="0.25">
      <c r="C9468" s="2"/>
      <c r="F9468" s="2"/>
    </row>
    <row r="9469" spans="3:6" x14ac:dyDescent="0.25">
      <c r="C9469" s="2"/>
      <c r="F9469" s="2"/>
    </row>
    <row r="9470" spans="3:6" x14ac:dyDescent="0.25">
      <c r="C9470" s="2"/>
      <c r="F9470" s="2"/>
    </row>
    <row r="9471" spans="3:6" x14ac:dyDescent="0.25">
      <c r="C9471" s="2"/>
      <c r="F9471" s="2"/>
    </row>
    <row r="9472" spans="3:6" x14ac:dyDescent="0.25">
      <c r="C9472" s="2"/>
      <c r="F9472" s="2"/>
    </row>
    <row r="9473" spans="3:6" x14ac:dyDescent="0.25">
      <c r="C9473" s="2"/>
      <c r="F9473" s="2"/>
    </row>
    <row r="9474" spans="3:6" x14ac:dyDescent="0.25">
      <c r="C9474" s="2"/>
      <c r="F9474" s="2"/>
    </row>
    <row r="9475" spans="3:6" x14ac:dyDescent="0.25">
      <c r="C9475" s="2"/>
      <c r="F9475" s="2"/>
    </row>
    <row r="9476" spans="3:6" x14ac:dyDescent="0.25">
      <c r="C9476" s="2"/>
      <c r="F9476" s="2"/>
    </row>
    <row r="9477" spans="3:6" x14ac:dyDescent="0.25">
      <c r="C9477" s="2"/>
      <c r="F9477" s="2"/>
    </row>
    <row r="9478" spans="3:6" x14ac:dyDescent="0.25">
      <c r="C9478" s="2"/>
      <c r="F9478" s="2"/>
    </row>
    <row r="9479" spans="3:6" x14ac:dyDescent="0.25">
      <c r="C9479" s="2"/>
      <c r="F9479" s="2"/>
    </row>
    <row r="9480" spans="3:6" x14ac:dyDescent="0.25">
      <c r="C9480" s="2"/>
      <c r="F9480" s="2"/>
    </row>
    <row r="9481" spans="3:6" x14ac:dyDescent="0.25">
      <c r="C9481" s="2"/>
      <c r="F9481" s="2"/>
    </row>
    <row r="9482" spans="3:6" x14ac:dyDescent="0.25">
      <c r="C9482" s="2"/>
      <c r="F9482" s="2"/>
    </row>
    <row r="9483" spans="3:6" x14ac:dyDescent="0.25">
      <c r="C9483" s="2"/>
      <c r="F9483" s="2"/>
    </row>
    <row r="9484" spans="3:6" x14ac:dyDescent="0.25">
      <c r="C9484" s="2"/>
      <c r="F9484" s="2"/>
    </row>
    <row r="9485" spans="3:6" x14ac:dyDescent="0.25">
      <c r="C9485" s="2"/>
      <c r="F9485" s="2"/>
    </row>
    <row r="9486" spans="3:6" x14ac:dyDescent="0.25">
      <c r="C9486" s="2"/>
      <c r="F9486" s="2"/>
    </row>
    <row r="9487" spans="3:6" x14ac:dyDescent="0.25">
      <c r="C9487" s="2"/>
      <c r="F9487" s="2"/>
    </row>
    <row r="9488" spans="3:6" x14ac:dyDescent="0.25">
      <c r="C9488" s="2"/>
      <c r="F9488" s="2"/>
    </row>
    <row r="9489" spans="3:6" x14ac:dyDescent="0.25">
      <c r="C9489" s="2"/>
      <c r="F9489" s="2"/>
    </row>
    <row r="9490" spans="3:6" x14ac:dyDescent="0.25">
      <c r="C9490" s="2"/>
      <c r="F9490" s="2"/>
    </row>
    <row r="9491" spans="3:6" x14ac:dyDescent="0.25">
      <c r="C9491" s="2"/>
      <c r="F9491" s="2"/>
    </row>
    <row r="9492" spans="3:6" x14ac:dyDescent="0.25">
      <c r="C9492" s="2"/>
      <c r="F9492" s="2"/>
    </row>
    <row r="9493" spans="3:6" x14ac:dyDescent="0.25">
      <c r="C9493" s="2"/>
      <c r="F9493" s="2"/>
    </row>
    <row r="9494" spans="3:6" x14ac:dyDescent="0.25">
      <c r="C9494" s="2"/>
      <c r="F9494" s="2"/>
    </row>
    <row r="9495" spans="3:6" x14ac:dyDescent="0.25">
      <c r="C9495" s="2"/>
      <c r="F9495" s="2"/>
    </row>
    <row r="9496" spans="3:6" x14ac:dyDescent="0.25">
      <c r="C9496" s="2"/>
      <c r="F9496" s="2"/>
    </row>
    <row r="9497" spans="3:6" x14ac:dyDescent="0.25">
      <c r="C9497" s="2"/>
      <c r="F9497" s="2"/>
    </row>
    <row r="9498" spans="3:6" x14ac:dyDescent="0.25">
      <c r="C9498" s="2"/>
      <c r="F9498" s="2"/>
    </row>
    <row r="9499" spans="3:6" x14ac:dyDescent="0.25">
      <c r="C9499" s="2"/>
      <c r="F9499" s="2"/>
    </row>
    <row r="9500" spans="3:6" x14ac:dyDescent="0.25">
      <c r="C9500" s="2"/>
      <c r="F9500" s="2"/>
    </row>
    <row r="9501" spans="3:6" x14ac:dyDescent="0.25">
      <c r="C9501" s="2"/>
      <c r="F9501" s="2"/>
    </row>
    <row r="9502" spans="3:6" x14ac:dyDescent="0.25">
      <c r="C9502" s="2"/>
      <c r="F9502" s="2"/>
    </row>
    <row r="9503" spans="3:6" x14ac:dyDescent="0.25">
      <c r="C9503" s="2"/>
      <c r="F9503" s="2"/>
    </row>
    <row r="9504" spans="3:6" x14ac:dyDescent="0.25">
      <c r="C9504" s="2"/>
      <c r="F9504" s="2"/>
    </row>
    <row r="9505" spans="3:6" x14ac:dyDescent="0.25">
      <c r="C9505" s="2"/>
      <c r="F9505" s="2"/>
    </row>
    <row r="9506" spans="3:6" x14ac:dyDescent="0.25">
      <c r="C9506" s="2"/>
      <c r="F9506" s="2"/>
    </row>
    <row r="9507" spans="3:6" x14ac:dyDescent="0.25">
      <c r="C9507" s="2"/>
      <c r="F9507" s="2"/>
    </row>
    <row r="9508" spans="3:6" x14ac:dyDescent="0.25">
      <c r="C9508" s="2"/>
      <c r="F9508" s="2"/>
    </row>
    <row r="9509" spans="3:6" x14ac:dyDescent="0.25">
      <c r="C9509" s="2"/>
      <c r="F9509" s="2"/>
    </row>
    <row r="9510" spans="3:6" x14ac:dyDescent="0.25">
      <c r="C9510" s="2"/>
      <c r="F9510" s="2"/>
    </row>
    <row r="9511" spans="3:6" x14ac:dyDescent="0.25">
      <c r="C9511" s="2"/>
      <c r="F9511" s="2"/>
    </row>
    <row r="9512" spans="3:6" x14ac:dyDescent="0.25">
      <c r="C9512" s="2"/>
      <c r="F9512" s="2"/>
    </row>
    <row r="9513" spans="3:6" x14ac:dyDescent="0.25">
      <c r="C9513" s="2"/>
      <c r="F9513" s="2"/>
    </row>
    <row r="9514" spans="3:6" x14ac:dyDescent="0.25">
      <c r="C9514" s="2"/>
      <c r="F9514" s="2"/>
    </row>
    <row r="9515" spans="3:6" x14ac:dyDescent="0.25">
      <c r="C9515" s="2"/>
      <c r="F9515" s="2"/>
    </row>
    <row r="9516" spans="3:6" x14ac:dyDescent="0.25">
      <c r="C9516" s="2"/>
      <c r="F9516" s="2"/>
    </row>
    <row r="9517" spans="3:6" x14ac:dyDescent="0.25">
      <c r="C9517" s="2"/>
      <c r="F9517" s="2"/>
    </row>
    <row r="9518" spans="3:6" x14ac:dyDescent="0.25">
      <c r="C9518" s="2"/>
      <c r="F9518" s="2"/>
    </row>
    <row r="9519" spans="3:6" x14ac:dyDescent="0.25">
      <c r="C9519" s="2"/>
      <c r="F9519" s="2"/>
    </row>
    <row r="9520" spans="3:6" x14ac:dyDescent="0.25">
      <c r="C9520" s="2"/>
      <c r="F9520" s="2"/>
    </row>
    <row r="9521" spans="3:6" x14ac:dyDescent="0.25">
      <c r="C9521" s="2"/>
      <c r="F9521" s="2"/>
    </row>
    <row r="9522" spans="3:6" x14ac:dyDescent="0.25">
      <c r="C9522" s="2"/>
      <c r="F9522" s="2"/>
    </row>
    <row r="9523" spans="3:6" x14ac:dyDescent="0.25">
      <c r="C9523" s="2"/>
      <c r="F9523" s="2"/>
    </row>
    <row r="9524" spans="3:6" x14ac:dyDescent="0.25">
      <c r="C9524" s="2"/>
      <c r="F9524" s="2"/>
    </row>
    <row r="9525" spans="3:6" x14ac:dyDescent="0.25">
      <c r="C9525" s="2"/>
      <c r="F9525" s="2"/>
    </row>
    <row r="9526" spans="3:6" x14ac:dyDescent="0.25">
      <c r="C9526" s="2"/>
      <c r="F9526" s="2"/>
    </row>
    <row r="9527" spans="3:6" x14ac:dyDescent="0.25">
      <c r="C9527" s="2"/>
      <c r="F9527" s="2"/>
    </row>
    <row r="9528" spans="3:6" x14ac:dyDescent="0.25">
      <c r="C9528" s="2"/>
      <c r="F9528" s="2"/>
    </row>
    <row r="9529" spans="3:6" x14ac:dyDescent="0.25">
      <c r="C9529" s="2"/>
      <c r="F9529" s="2"/>
    </row>
    <row r="9530" spans="3:6" x14ac:dyDescent="0.25">
      <c r="C9530" s="2"/>
      <c r="F9530" s="2"/>
    </row>
    <row r="9531" spans="3:6" x14ac:dyDescent="0.25">
      <c r="C9531" s="2"/>
      <c r="F9531" s="2"/>
    </row>
    <row r="9532" spans="3:6" x14ac:dyDescent="0.25">
      <c r="C9532" s="2"/>
      <c r="F9532" s="2"/>
    </row>
    <row r="9533" spans="3:6" x14ac:dyDescent="0.25">
      <c r="C9533" s="2"/>
      <c r="F9533" s="2"/>
    </row>
    <row r="9534" spans="3:6" x14ac:dyDescent="0.25">
      <c r="C9534" s="2"/>
      <c r="F9534" s="2"/>
    </row>
    <row r="9535" spans="3:6" x14ac:dyDescent="0.25">
      <c r="C9535" s="2"/>
      <c r="F9535" s="2"/>
    </row>
    <row r="9536" spans="3:6" x14ac:dyDescent="0.25">
      <c r="C9536" s="2"/>
      <c r="F9536" s="2"/>
    </row>
    <row r="9537" spans="3:6" x14ac:dyDescent="0.25">
      <c r="C9537" s="2"/>
      <c r="F9537" s="2"/>
    </row>
    <row r="9538" spans="3:6" x14ac:dyDescent="0.25">
      <c r="C9538" s="2"/>
      <c r="F9538" s="2"/>
    </row>
    <row r="9539" spans="3:6" x14ac:dyDescent="0.25">
      <c r="C9539" s="2"/>
      <c r="F9539" s="2"/>
    </row>
    <row r="9540" spans="3:6" x14ac:dyDescent="0.25">
      <c r="C9540" s="2"/>
      <c r="F9540" s="2"/>
    </row>
    <row r="9541" spans="3:6" x14ac:dyDescent="0.25">
      <c r="C9541" s="2"/>
      <c r="F9541" s="2"/>
    </row>
    <row r="9542" spans="3:6" x14ac:dyDescent="0.25">
      <c r="C9542" s="2"/>
      <c r="F9542" s="2"/>
    </row>
    <row r="9543" spans="3:6" x14ac:dyDescent="0.25">
      <c r="C9543" s="2"/>
      <c r="F9543" s="2"/>
    </row>
    <row r="9544" spans="3:6" x14ac:dyDescent="0.25">
      <c r="C9544" s="2"/>
      <c r="F9544" s="2"/>
    </row>
    <row r="9545" spans="3:6" x14ac:dyDescent="0.25">
      <c r="C9545" s="2"/>
      <c r="F9545" s="2"/>
    </row>
    <row r="9546" spans="3:6" x14ac:dyDescent="0.25">
      <c r="C9546" s="2"/>
      <c r="F9546" s="2"/>
    </row>
    <row r="9547" spans="3:6" x14ac:dyDescent="0.25">
      <c r="C9547" s="2"/>
      <c r="F9547" s="2"/>
    </row>
    <row r="9548" spans="3:6" x14ac:dyDescent="0.25">
      <c r="C9548" s="2"/>
      <c r="F9548" s="2"/>
    </row>
    <row r="9549" spans="3:6" x14ac:dyDescent="0.25">
      <c r="C9549" s="2"/>
      <c r="F9549" s="2"/>
    </row>
    <row r="9550" spans="3:6" x14ac:dyDescent="0.25">
      <c r="C9550" s="2"/>
      <c r="F9550" s="2"/>
    </row>
    <row r="9551" spans="3:6" x14ac:dyDescent="0.25">
      <c r="C9551" s="2"/>
      <c r="F9551" s="2"/>
    </row>
    <row r="9552" spans="3:6" x14ac:dyDescent="0.25">
      <c r="C9552" s="2"/>
      <c r="F9552" s="2"/>
    </row>
    <row r="9553" spans="3:6" x14ac:dyDescent="0.25">
      <c r="C9553" s="2"/>
      <c r="F9553" s="2"/>
    </row>
    <row r="9554" spans="3:6" x14ac:dyDescent="0.25">
      <c r="C9554" s="2"/>
      <c r="F9554" s="2"/>
    </row>
    <row r="9555" spans="3:6" x14ac:dyDescent="0.25">
      <c r="C9555" s="2"/>
      <c r="F9555" s="2"/>
    </row>
    <row r="9556" spans="3:6" x14ac:dyDescent="0.25">
      <c r="C9556" s="2"/>
      <c r="F9556" s="2"/>
    </row>
    <row r="9557" spans="3:6" x14ac:dyDescent="0.25">
      <c r="C9557" s="2"/>
      <c r="F9557" s="2"/>
    </row>
    <row r="9558" spans="3:6" x14ac:dyDescent="0.25">
      <c r="C9558" s="2"/>
      <c r="F9558" s="2"/>
    </row>
    <row r="9559" spans="3:6" x14ac:dyDescent="0.25">
      <c r="C9559" s="2"/>
      <c r="F9559" s="2"/>
    </row>
    <row r="9560" spans="3:6" x14ac:dyDescent="0.25">
      <c r="C9560" s="2"/>
      <c r="F9560" s="2"/>
    </row>
    <row r="9561" spans="3:6" x14ac:dyDescent="0.25">
      <c r="C9561" s="2"/>
      <c r="F9561" s="2"/>
    </row>
    <row r="9562" spans="3:6" x14ac:dyDescent="0.25">
      <c r="C9562" s="2"/>
      <c r="F9562" s="2"/>
    </row>
    <row r="9563" spans="3:6" x14ac:dyDescent="0.25">
      <c r="C9563" s="2"/>
      <c r="F9563" s="2"/>
    </row>
    <row r="9564" spans="3:6" x14ac:dyDescent="0.25">
      <c r="C9564" s="2"/>
      <c r="F9564" s="2"/>
    </row>
    <row r="9565" spans="3:6" x14ac:dyDescent="0.25">
      <c r="C9565" s="2"/>
      <c r="F9565" s="2"/>
    </row>
    <row r="9566" spans="3:6" x14ac:dyDescent="0.25">
      <c r="C9566" s="2"/>
      <c r="F9566" s="2"/>
    </row>
    <row r="9567" spans="3:6" x14ac:dyDescent="0.25">
      <c r="C9567" s="2"/>
      <c r="F9567" s="2"/>
    </row>
    <row r="9568" spans="3:6" x14ac:dyDescent="0.25">
      <c r="C9568" s="2"/>
      <c r="F9568" s="2"/>
    </row>
    <row r="9569" spans="3:6" x14ac:dyDescent="0.25">
      <c r="C9569" s="2"/>
      <c r="F9569" s="2"/>
    </row>
    <row r="9570" spans="3:6" x14ac:dyDescent="0.25">
      <c r="C9570" s="2"/>
      <c r="F9570" s="2"/>
    </row>
    <row r="9571" spans="3:6" x14ac:dyDescent="0.25">
      <c r="C9571" s="2"/>
      <c r="F9571" s="2"/>
    </row>
    <row r="9572" spans="3:6" x14ac:dyDescent="0.25">
      <c r="C9572" s="2"/>
      <c r="F9572" s="2"/>
    </row>
    <row r="9573" spans="3:6" x14ac:dyDescent="0.25">
      <c r="C9573" s="2"/>
      <c r="F9573" s="2"/>
    </row>
    <row r="9574" spans="3:6" x14ac:dyDescent="0.25">
      <c r="C9574" s="2"/>
      <c r="F9574" s="2"/>
    </row>
    <row r="9575" spans="3:6" x14ac:dyDescent="0.25">
      <c r="C9575" s="2"/>
      <c r="F9575" s="2"/>
    </row>
    <row r="9576" spans="3:6" x14ac:dyDescent="0.25">
      <c r="C9576" s="2"/>
      <c r="F9576" s="2"/>
    </row>
    <row r="9577" spans="3:6" x14ac:dyDescent="0.25">
      <c r="C9577" s="2"/>
      <c r="F9577" s="2"/>
    </row>
    <row r="9578" spans="3:6" x14ac:dyDescent="0.25">
      <c r="C9578" s="2"/>
      <c r="F9578" s="2"/>
    </row>
    <row r="9579" spans="3:6" x14ac:dyDescent="0.25">
      <c r="C9579" s="2"/>
      <c r="F9579" s="2"/>
    </row>
    <row r="9580" spans="3:6" x14ac:dyDescent="0.25">
      <c r="C9580" s="2"/>
      <c r="F9580" s="2"/>
    </row>
    <row r="9581" spans="3:6" x14ac:dyDescent="0.25">
      <c r="C9581" s="2"/>
      <c r="F9581" s="2"/>
    </row>
    <row r="9582" spans="3:6" x14ac:dyDescent="0.25">
      <c r="C9582" s="2"/>
      <c r="F9582" s="2"/>
    </row>
    <row r="9583" spans="3:6" x14ac:dyDescent="0.25">
      <c r="C9583" s="2"/>
      <c r="F9583" s="2"/>
    </row>
    <row r="9584" spans="3:6" x14ac:dyDescent="0.25">
      <c r="C9584" s="2"/>
      <c r="F9584" s="2"/>
    </row>
    <row r="9585" spans="3:6" x14ac:dyDescent="0.25">
      <c r="C9585" s="2"/>
      <c r="F9585" s="2"/>
    </row>
    <row r="9586" spans="3:6" x14ac:dyDescent="0.25">
      <c r="C9586" s="2"/>
      <c r="F9586" s="2"/>
    </row>
    <row r="9587" spans="3:6" x14ac:dyDescent="0.25">
      <c r="C9587" s="2"/>
      <c r="F9587" s="2"/>
    </row>
    <row r="9588" spans="3:6" x14ac:dyDescent="0.25">
      <c r="C9588" s="2"/>
      <c r="F9588" s="2"/>
    </row>
    <row r="9589" spans="3:6" x14ac:dyDescent="0.25">
      <c r="C9589" s="2"/>
      <c r="F9589" s="2"/>
    </row>
    <row r="9590" spans="3:6" x14ac:dyDescent="0.25">
      <c r="C9590" s="2"/>
      <c r="F9590" s="2"/>
    </row>
    <row r="9591" spans="3:6" x14ac:dyDescent="0.25">
      <c r="C9591" s="2"/>
      <c r="F9591" s="2"/>
    </row>
    <row r="9592" spans="3:6" x14ac:dyDescent="0.25">
      <c r="C9592" s="2"/>
      <c r="F9592" s="2"/>
    </row>
    <row r="9593" spans="3:6" x14ac:dyDescent="0.25">
      <c r="C9593" s="2"/>
      <c r="F9593" s="2"/>
    </row>
    <row r="9594" spans="3:6" x14ac:dyDescent="0.25">
      <c r="C9594" s="2"/>
      <c r="F9594" s="2"/>
    </row>
    <row r="9595" spans="3:6" x14ac:dyDescent="0.25">
      <c r="C9595" s="2"/>
      <c r="F9595" s="2"/>
    </row>
    <row r="9596" spans="3:6" x14ac:dyDescent="0.25">
      <c r="C9596" s="2"/>
      <c r="F9596" s="2"/>
    </row>
    <row r="9597" spans="3:6" x14ac:dyDescent="0.25">
      <c r="C9597" s="2"/>
      <c r="F9597" s="2"/>
    </row>
    <row r="9598" spans="3:6" x14ac:dyDescent="0.25">
      <c r="C9598" s="2"/>
      <c r="F9598" s="2"/>
    </row>
    <row r="9599" spans="3:6" x14ac:dyDescent="0.25">
      <c r="C9599" s="2"/>
      <c r="F9599" s="2"/>
    </row>
    <row r="9600" spans="3:6" x14ac:dyDescent="0.25">
      <c r="C9600" s="2"/>
      <c r="F9600" s="2"/>
    </row>
    <row r="9601" spans="3:6" x14ac:dyDescent="0.25">
      <c r="C9601" s="2"/>
      <c r="F9601" s="2"/>
    </row>
    <row r="9602" spans="3:6" x14ac:dyDescent="0.25">
      <c r="C9602" s="2"/>
      <c r="F9602" s="2"/>
    </row>
    <row r="9603" spans="3:6" x14ac:dyDescent="0.25">
      <c r="C9603" s="2"/>
      <c r="F9603" s="2"/>
    </row>
    <row r="9604" spans="3:6" x14ac:dyDescent="0.25">
      <c r="C9604" s="2"/>
      <c r="F9604" s="2"/>
    </row>
    <row r="9605" spans="3:6" x14ac:dyDescent="0.25">
      <c r="C9605" s="2"/>
      <c r="F9605" s="2"/>
    </row>
    <row r="9606" spans="3:6" x14ac:dyDescent="0.25">
      <c r="C9606" s="2"/>
      <c r="F9606" s="2"/>
    </row>
    <row r="9607" spans="3:6" x14ac:dyDescent="0.25">
      <c r="C9607" s="2"/>
      <c r="F9607" s="2"/>
    </row>
    <row r="9608" spans="3:6" x14ac:dyDescent="0.25">
      <c r="C9608" s="2"/>
      <c r="F9608" s="2"/>
    </row>
    <row r="9609" spans="3:6" x14ac:dyDescent="0.25">
      <c r="C9609" s="2"/>
      <c r="F9609" s="2"/>
    </row>
    <row r="9610" spans="3:6" x14ac:dyDescent="0.25">
      <c r="C9610" s="2"/>
      <c r="F9610" s="2"/>
    </row>
    <row r="9611" spans="3:6" x14ac:dyDescent="0.25">
      <c r="C9611" s="2"/>
      <c r="F9611" s="2"/>
    </row>
    <row r="9612" spans="3:6" x14ac:dyDescent="0.25">
      <c r="C9612" s="2"/>
      <c r="F9612" s="2"/>
    </row>
    <row r="9613" spans="3:6" x14ac:dyDescent="0.25">
      <c r="C9613" s="2"/>
      <c r="F9613" s="2"/>
    </row>
    <row r="9614" spans="3:6" x14ac:dyDescent="0.25">
      <c r="C9614" s="2"/>
      <c r="F9614" s="2"/>
    </row>
    <row r="9615" spans="3:6" x14ac:dyDescent="0.25">
      <c r="C9615" s="2"/>
      <c r="F9615" s="2"/>
    </row>
    <row r="9616" spans="3:6" x14ac:dyDescent="0.25">
      <c r="C9616" s="2"/>
      <c r="F9616" s="2"/>
    </row>
    <row r="9617" spans="3:6" x14ac:dyDescent="0.25">
      <c r="C9617" s="2"/>
      <c r="F9617" s="2"/>
    </row>
    <row r="9618" spans="3:6" x14ac:dyDescent="0.25">
      <c r="C9618" s="2"/>
      <c r="F9618" s="2"/>
    </row>
    <row r="9619" spans="3:6" x14ac:dyDescent="0.25">
      <c r="C9619" s="2"/>
      <c r="F9619" s="2"/>
    </row>
    <row r="9620" spans="3:6" x14ac:dyDescent="0.25">
      <c r="C9620" s="2"/>
      <c r="F9620" s="2"/>
    </row>
    <row r="9621" spans="3:6" x14ac:dyDescent="0.25">
      <c r="C9621" s="2"/>
      <c r="F9621" s="2"/>
    </row>
    <row r="9622" spans="3:6" x14ac:dyDescent="0.25">
      <c r="C9622" s="2"/>
      <c r="F9622" s="2"/>
    </row>
    <row r="9623" spans="3:6" x14ac:dyDescent="0.25">
      <c r="C9623" s="2"/>
      <c r="F9623" s="2"/>
    </row>
    <row r="9624" spans="3:6" x14ac:dyDescent="0.25">
      <c r="C9624" s="2"/>
      <c r="F9624" s="2"/>
    </row>
    <row r="9625" spans="3:6" x14ac:dyDescent="0.25">
      <c r="C9625" s="2"/>
      <c r="F9625" s="2"/>
    </row>
    <row r="9626" spans="3:6" x14ac:dyDescent="0.25">
      <c r="C9626" s="2"/>
      <c r="F9626" s="2"/>
    </row>
    <row r="9627" spans="3:6" x14ac:dyDescent="0.25">
      <c r="C9627" s="2"/>
      <c r="F9627" s="2"/>
    </row>
    <row r="9628" spans="3:6" x14ac:dyDescent="0.25">
      <c r="C9628" s="2"/>
      <c r="F9628" s="2"/>
    </row>
    <row r="9629" spans="3:6" x14ac:dyDescent="0.25">
      <c r="C9629" s="2"/>
      <c r="F9629" s="2"/>
    </row>
    <row r="9630" spans="3:6" x14ac:dyDescent="0.25">
      <c r="C9630" s="2"/>
      <c r="F9630" s="2"/>
    </row>
    <row r="9631" spans="3:6" x14ac:dyDescent="0.25">
      <c r="C9631" s="2"/>
      <c r="F9631" s="2"/>
    </row>
    <row r="9632" spans="3:6" x14ac:dyDescent="0.25">
      <c r="C9632" s="2"/>
      <c r="F9632" s="2"/>
    </row>
    <row r="9633" spans="3:6" x14ac:dyDescent="0.25">
      <c r="C9633" s="2"/>
      <c r="F9633" s="2"/>
    </row>
    <row r="9634" spans="3:6" x14ac:dyDescent="0.25">
      <c r="C9634" s="2"/>
      <c r="F9634" s="2"/>
    </row>
    <row r="9635" spans="3:6" x14ac:dyDescent="0.25">
      <c r="C9635" s="2"/>
      <c r="F9635" s="2"/>
    </row>
    <row r="9636" spans="3:6" x14ac:dyDescent="0.25">
      <c r="C9636" s="2"/>
      <c r="F9636" s="2"/>
    </row>
    <row r="9637" spans="3:6" x14ac:dyDescent="0.25">
      <c r="C9637" s="2"/>
      <c r="F9637" s="2"/>
    </row>
    <row r="9638" spans="3:6" x14ac:dyDescent="0.25">
      <c r="C9638" s="2"/>
      <c r="F9638" s="2"/>
    </row>
    <row r="9639" spans="3:6" x14ac:dyDescent="0.25">
      <c r="C9639" s="2"/>
      <c r="F9639" s="2"/>
    </row>
    <row r="9640" spans="3:6" x14ac:dyDescent="0.25">
      <c r="C9640" s="2"/>
      <c r="F9640" s="2"/>
    </row>
    <row r="9641" spans="3:6" x14ac:dyDescent="0.25">
      <c r="C9641" s="2"/>
      <c r="F9641" s="2"/>
    </row>
    <row r="9642" spans="3:6" x14ac:dyDescent="0.25">
      <c r="C9642" s="2"/>
      <c r="F9642" s="2"/>
    </row>
    <row r="9643" spans="3:6" x14ac:dyDescent="0.25">
      <c r="C9643" s="2"/>
      <c r="F9643" s="2"/>
    </row>
    <row r="9644" spans="3:6" x14ac:dyDescent="0.25">
      <c r="C9644" s="2"/>
      <c r="F9644" s="2"/>
    </row>
    <row r="9645" spans="3:6" x14ac:dyDescent="0.25">
      <c r="C9645" s="2"/>
      <c r="F9645" s="2"/>
    </row>
    <row r="9646" spans="3:6" x14ac:dyDescent="0.25">
      <c r="C9646" s="2"/>
      <c r="F9646" s="2"/>
    </row>
    <row r="9647" spans="3:6" x14ac:dyDescent="0.25">
      <c r="C9647" s="2"/>
      <c r="F9647" s="2"/>
    </row>
    <row r="9648" spans="3:6" x14ac:dyDescent="0.25">
      <c r="C9648" s="2"/>
      <c r="F9648" s="2"/>
    </row>
    <row r="9649" spans="3:6" x14ac:dyDescent="0.25">
      <c r="C9649" s="2"/>
      <c r="F9649" s="2"/>
    </row>
    <row r="9650" spans="3:6" x14ac:dyDescent="0.25">
      <c r="C9650" s="2"/>
      <c r="F9650" s="2"/>
    </row>
    <row r="9651" spans="3:6" x14ac:dyDescent="0.25">
      <c r="C9651" s="2"/>
      <c r="F9651" s="2"/>
    </row>
    <row r="9652" spans="3:6" x14ac:dyDescent="0.25">
      <c r="C9652" s="2"/>
      <c r="F9652" s="2"/>
    </row>
    <row r="9653" spans="3:6" x14ac:dyDescent="0.25">
      <c r="C9653" s="2"/>
      <c r="F9653" s="2"/>
    </row>
    <row r="9654" spans="3:6" x14ac:dyDescent="0.25">
      <c r="C9654" s="2"/>
      <c r="F9654" s="2"/>
    </row>
    <row r="9655" spans="3:6" x14ac:dyDescent="0.25">
      <c r="C9655" s="2"/>
      <c r="F9655" s="2"/>
    </row>
    <row r="9656" spans="3:6" x14ac:dyDescent="0.25">
      <c r="C9656" s="2"/>
      <c r="F9656" s="2"/>
    </row>
    <row r="9657" spans="3:6" x14ac:dyDescent="0.25">
      <c r="C9657" s="2"/>
      <c r="F9657" s="2"/>
    </row>
    <row r="9658" spans="3:6" x14ac:dyDescent="0.25">
      <c r="C9658" s="2"/>
      <c r="F9658" s="2"/>
    </row>
    <row r="9659" spans="3:6" x14ac:dyDescent="0.25">
      <c r="C9659" s="2"/>
      <c r="F9659" s="2"/>
    </row>
    <row r="9660" spans="3:6" x14ac:dyDescent="0.25">
      <c r="C9660" s="2"/>
      <c r="F9660" s="2"/>
    </row>
    <row r="9661" spans="3:6" x14ac:dyDescent="0.25">
      <c r="C9661" s="2"/>
      <c r="F9661" s="2"/>
    </row>
    <row r="9662" spans="3:6" x14ac:dyDescent="0.25">
      <c r="C9662" s="2"/>
      <c r="F9662" s="2"/>
    </row>
    <row r="9663" spans="3:6" x14ac:dyDescent="0.25">
      <c r="C9663" s="2"/>
      <c r="F9663" s="2"/>
    </row>
    <row r="9664" spans="3:6" x14ac:dyDescent="0.25">
      <c r="C9664" s="2"/>
      <c r="F9664" s="2"/>
    </row>
    <row r="9665" spans="3:6" x14ac:dyDescent="0.25">
      <c r="C9665" s="2"/>
      <c r="F9665" s="2"/>
    </row>
    <row r="9666" spans="3:6" x14ac:dyDescent="0.25">
      <c r="C9666" s="2"/>
      <c r="F9666" s="2"/>
    </row>
    <row r="9667" spans="3:6" x14ac:dyDescent="0.25">
      <c r="C9667" s="2"/>
      <c r="F9667" s="2"/>
    </row>
    <row r="9668" spans="3:6" x14ac:dyDescent="0.25">
      <c r="C9668" s="2"/>
      <c r="F9668" s="2"/>
    </row>
    <row r="9669" spans="3:6" x14ac:dyDescent="0.25">
      <c r="C9669" s="2"/>
      <c r="F9669" s="2"/>
    </row>
    <row r="9670" spans="3:6" x14ac:dyDescent="0.25">
      <c r="C9670" s="2"/>
      <c r="F9670" s="2"/>
    </row>
    <row r="9671" spans="3:6" x14ac:dyDescent="0.25">
      <c r="C9671" s="2"/>
      <c r="F9671" s="2"/>
    </row>
    <row r="9672" spans="3:6" x14ac:dyDescent="0.25">
      <c r="C9672" s="2"/>
      <c r="F9672" s="2"/>
    </row>
    <row r="9673" spans="3:6" x14ac:dyDescent="0.25">
      <c r="C9673" s="2"/>
      <c r="F9673" s="2"/>
    </row>
    <row r="9674" spans="3:6" x14ac:dyDescent="0.25">
      <c r="C9674" s="2"/>
      <c r="F9674" s="2"/>
    </row>
    <row r="9675" spans="3:6" x14ac:dyDescent="0.25">
      <c r="C9675" s="2"/>
      <c r="F9675" s="2"/>
    </row>
    <row r="9676" spans="3:6" x14ac:dyDescent="0.25">
      <c r="C9676" s="2"/>
      <c r="F9676" s="2"/>
    </row>
    <row r="9677" spans="3:6" x14ac:dyDescent="0.25">
      <c r="C9677" s="2"/>
      <c r="F9677" s="2"/>
    </row>
    <row r="9678" spans="3:6" x14ac:dyDescent="0.25">
      <c r="C9678" s="2"/>
      <c r="F9678" s="2"/>
    </row>
    <row r="9679" spans="3:6" x14ac:dyDescent="0.25">
      <c r="C9679" s="2"/>
      <c r="F9679" s="2"/>
    </row>
    <row r="9680" spans="3:6" x14ac:dyDescent="0.25">
      <c r="C9680" s="2"/>
      <c r="F9680" s="2"/>
    </row>
    <row r="9681" spans="3:6" x14ac:dyDescent="0.25">
      <c r="C9681" s="2"/>
      <c r="F9681" s="2"/>
    </row>
    <row r="9682" spans="3:6" x14ac:dyDescent="0.25">
      <c r="C9682" s="2"/>
      <c r="F9682" s="2"/>
    </row>
    <row r="9683" spans="3:6" x14ac:dyDescent="0.25">
      <c r="C9683" s="2"/>
      <c r="F9683" s="2"/>
    </row>
    <row r="9684" spans="3:6" x14ac:dyDescent="0.25">
      <c r="C9684" s="2"/>
      <c r="F9684" s="2"/>
    </row>
    <row r="9685" spans="3:6" x14ac:dyDescent="0.25">
      <c r="C9685" s="2"/>
      <c r="F9685" s="2"/>
    </row>
    <row r="9686" spans="3:6" x14ac:dyDescent="0.25">
      <c r="C9686" s="2"/>
      <c r="F9686" s="2"/>
    </row>
    <row r="9687" spans="3:6" x14ac:dyDescent="0.25">
      <c r="C9687" s="2"/>
      <c r="F9687" s="2"/>
    </row>
    <row r="9688" spans="3:6" x14ac:dyDescent="0.25">
      <c r="C9688" s="2"/>
      <c r="F9688" s="2"/>
    </row>
    <row r="9689" spans="3:6" x14ac:dyDescent="0.25">
      <c r="C9689" s="2"/>
      <c r="F9689" s="2"/>
    </row>
    <row r="9690" spans="3:6" x14ac:dyDescent="0.25">
      <c r="C9690" s="2"/>
      <c r="F9690" s="2"/>
    </row>
    <row r="9691" spans="3:6" x14ac:dyDescent="0.25">
      <c r="C9691" s="2"/>
      <c r="F9691" s="2"/>
    </row>
    <row r="9692" spans="3:6" x14ac:dyDescent="0.25">
      <c r="C9692" s="2"/>
      <c r="F9692" s="2"/>
    </row>
    <row r="9693" spans="3:6" x14ac:dyDescent="0.25">
      <c r="C9693" s="2"/>
      <c r="F9693" s="2"/>
    </row>
    <row r="9694" spans="3:6" x14ac:dyDescent="0.25">
      <c r="C9694" s="2"/>
      <c r="F9694" s="2"/>
    </row>
    <row r="9695" spans="3:6" x14ac:dyDescent="0.25">
      <c r="C9695" s="2"/>
      <c r="F9695" s="2"/>
    </row>
    <row r="9696" spans="3:6" x14ac:dyDescent="0.25">
      <c r="C9696" s="2"/>
      <c r="F9696" s="2"/>
    </row>
    <row r="9697" spans="3:6" x14ac:dyDescent="0.25">
      <c r="C9697" s="2"/>
      <c r="F9697" s="2"/>
    </row>
    <row r="9698" spans="3:6" x14ac:dyDescent="0.25">
      <c r="C9698" s="2"/>
      <c r="F9698" s="2"/>
    </row>
    <row r="9699" spans="3:6" x14ac:dyDescent="0.25">
      <c r="C9699" s="2"/>
      <c r="F9699" s="2"/>
    </row>
    <row r="9700" spans="3:6" x14ac:dyDescent="0.25">
      <c r="C9700" s="2"/>
      <c r="F9700" s="2"/>
    </row>
    <row r="9701" spans="3:6" x14ac:dyDescent="0.25">
      <c r="C9701" s="2"/>
      <c r="F9701" s="2"/>
    </row>
    <row r="9702" spans="3:6" x14ac:dyDescent="0.25">
      <c r="C9702" s="2"/>
      <c r="F9702" s="2"/>
    </row>
    <row r="9703" spans="3:6" x14ac:dyDescent="0.25">
      <c r="C9703" s="2"/>
      <c r="F9703" s="2"/>
    </row>
    <row r="9704" spans="3:6" x14ac:dyDescent="0.25">
      <c r="C9704" s="2"/>
      <c r="F9704" s="2"/>
    </row>
    <row r="9705" spans="3:6" x14ac:dyDescent="0.25">
      <c r="C9705" s="2"/>
      <c r="F9705" s="2"/>
    </row>
    <row r="9706" spans="3:6" x14ac:dyDescent="0.25">
      <c r="C9706" s="2"/>
      <c r="F9706" s="2"/>
    </row>
    <row r="9707" spans="3:6" x14ac:dyDescent="0.25">
      <c r="C9707" s="2"/>
      <c r="F9707" s="2"/>
    </row>
    <row r="9708" spans="3:6" x14ac:dyDescent="0.25">
      <c r="C9708" s="2"/>
      <c r="F9708" s="2"/>
    </row>
    <row r="9709" spans="3:6" x14ac:dyDescent="0.25">
      <c r="C9709" s="2"/>
      <c r="F9709" s="2"/>
    </row>
    <row r="9710" spans="3:6" x14ac:dyDescent="0.25">
      <c r="C9710" s="2"/>
      <c r="F9710" s="2"/>
    </row>
    <row r="9711" spans="3:6" x14ac:dyDescent="0.25">
      <c r="C9711" s="2"/>
      <c r="F9711" s="2"/>
    </row>
    <row r="9712" spans="3:6" x14ac:dyDescent="0.25">
      <c r="C9712" s="2"/>
      <c r="F9712" s="2"/>
    </row>
    <row r="9713" spans="3:6" x14ac:dyDescent="0.25">
      <c r="C9713" s="2"/>
      <c r="F9713" s="2"/>
    </row>
    <row r="9714" spans="3:6" x14ac:dyDescent="0.25">
      <c r="C9714" s="2"/>
      <c r="F9714" s="2"/>
    </row>
    <row r="9715" spans="3:6" x14ac:dyDescent="0.25">
      <c r="C9715" s="2"/>
      <c r="F9715" s="2"/>
    </row>
    <row r="9716" spans="3:6" x14ac:dyDescent="0.25">
      <c r="C9716" s="2"/>
      <c r="F9716" s="2"/>
    </row>
    <row r="9717" spans="3:6" x14ac:dyDescent="0.25">
      <c r="C9717" s="2"/>
      <c r="F9717" s="2"/>
    </row>
    <row r="9718" spans="3:6" x14ac:dyDescent="0.25">
      <c r="C9718" s="2"/>
      <c r="F9718" s="2"/>
    </row>
    <row r="9719" spans="3:6" x14ac:dyDescent="0.25">
      <c r="C9719" s="2"/>
      <c r="F9719" s="2"/>
    </row>
    <row r="9720" spans="3:6" x14ac:dyDescent="0.25">
      <c r="C9720" s="2"/>
      <c r="F9720" s="2"/>
    </row>
    <row r="9721" spans="3:6" x14ac:dyDescent="0.25">
      <c r="C9721" s="2"/>
      <c r="F9721" s="2"/>
    </row>
    <row r="9722" spans="3:6" x14ac:dyDescent="0.25">
      <c r="C9722" s="2"/>
      <c r="F9722" s="2"/>
    </row>
    <row r="9723" spans="3:6" x14ac:dyDescent="0.25">
      <c r="C9723" s="2"/>
      <c r="F9723" s="2"/>
    </row>
    <row r="9724" spans="3:6" x14ac:dyDescent="0.25">
      <c r="C9724" s="2"/>
      <c r="F9724" s="2"/>
    </row>
    <row r="9725" spans="3:6" x14ac:dyDescent="0.25">
      <c r="C9725" s="2"/>
      <c r="F9725" s="2"/>
    </row>
    <row r="9726" spans="3:6" x14ac:dyDescent="0.25">
      <c r="C9726" s="2"/>
      <c r="F9726" s="2"/>
    </row>
    <row r="9727" spans="3:6" x14ac:dyDescent="0.25">
      <c r="C9727" s="2"/>
      <c r="F9727" s="2"/>
    </row>
    <row r="9728" spans="3:6" x14ac:dyDescent="0.25">
      <c r="C9728" s="2"/>
      <c r="F9728" s="2"/>
    </row>
    <row r="9729" spans="3:6" x14ac:dyDescent="0.25">
      <c r="C9729" s="2"/>
      <c r="F9729" s="2"/>
    </row>
    <row r="9730" spans="3:6" x14ac:dyDescent="0.25">
      <c r="C9730" s="2"/>
      <c r="F9730" s="2"/>
    </row>
    <row r="9731" spans="3:6" x14ac:dyDescent="0.25">
      <c r="C9731" s="2"/>
      <c r="F9731" s="2"/>
    </row>
    <row r="9732" spans="3:6" x14ac:dyDescent="0.25">
      <c r="C9732" s="2"/>
      <c r="F9732" s="2"/>
    </row>
    <row r="9733" spans="3:6" x14ac:dyDescent="0.25">
      <c r="C9733" s="2"/>
      <c r="F9733" s="2"/>
    </row>
    <row r="9734" spans="3:6" x14ac:dyDescent="0.25">
      <c r="C9734" s="2"/>
      <c r="F9734" s="2"/>
    </row>
    <row r="9735" spans="3:6" x14ac:dyDescent="0.25">
      <c r="C9735" s="2"/>
      <c r="F9735" s="2"/>
    </row>
    <row r="9736" spans="3:6" x14ac:dyDescent="0.25">
      <c r="C9736" s="2"/>
      <c r="F9736" s="2"/>
    </row>
    <row r="9737" spans="3:6" x14ac:dyDescent="0.25">
      <c r="C9737" s="2"/>
      <c r="F9737" s="2"/>
    </row>
    <row r="9738" spans="3:6" x14ac:dyDescent="0.25">
      <c r="C9738" s="2"/>
      <c r="F9738" s="2"/>
    </row>
    <row r="9739" spans="3:6" x14ac:dyDescent="0.25">
      <c r="C9739" s="2"/>
      <c r="F9739" s="2"/>
    </row>
    <row r="9740" spans="3:6" x14ac:dyDescent="0.25">
      <c r="C9740" s="2"/>
      <c r="F9740" s="2"/>
    </row>
    <row r="9741" spans="3:6" x14ac:dyDescent="0.25">
      <c r="C9741" s="2"/>
      <c r="F9741" s="2"/>
    </row>
    <row r="9742" spans="3:6" x14ac:dyDescent="0.25">
      <c r="C9742" s="2"/>
      <c r="F9742" s="2"/>
    </row>
    <row r="9743" spans="3:6" x14ac:dyDescent="0.25">
      <c r="C9743" s="2"/>
      <c r="F9743" s="2"/>
    </row>
    <row r="9744" spans="3:6" x14ac:dyDescent="0.25">
      <c r="C9744" s="2"/>
      <c r="F9744" s="2"/>
    </row>
    <row r="9745" spans="3:6" x14ac:dyDescent="0.25">
      <c r="C9745" s="2"/>
      <c r="F9745" s="2"/>
    </row>
    <row r="9746" spans="3:6" x14ac:dyDescent="0.25">
      <c r="C9746" s="2"/>
      <c r="F9746" s="2"/>
    </row>
    <row r="9747" spans="3:6" x14ac:dyDescent="0.25">
      <c r="C9747" s="2"/>
      <c r="F9747" s="2"/>
    </row>
    <row r="9748" spans="3:6" x14ac:dyDescent="0.25">
      <c r="C9748" s="2"/>
      <c r="F9748" s="2"/>
    </row>
    <row r="9749" spans="3:6" x14ac:dyDescent="0.25">
      <c r="C9749" s="2"/>
      <c r="F9749" s="2"/>
    </row>
    <row r="9750" spans="3:6" x14ac:dyDescent="0.25">
      <c r="C9750" s="2"/>
      <c r="F9750" s="2"/>
    </row>
    <row r="9751" spans="3:6" x14ac:dyDescent="0.25">
      <c r="C9751" s="2"/>
      <c r="F9751" s="2"/>
    </row>
    <row r="9752" spans="3:6" x14ac:dyDescent="0.25">
      <c r="C9752" s="2"/>
      <c r="F9752" s="2"/>
    </row>
    <row r="9753" spans="3:6" x14ac:dyDescent="0.25">
      <c r="C9753" s="2"/>
      <c r="F9753" s="2"/>
    </row>
    <row r="9754" spans="3:6" x14ac:dyDescent="0.25">
      <c r="C9754" s="2"/>
      <c r="F9754" s="2"/>
    </row>
    <row r="9755" spans="3:6" x14ac:dyDescent="0.25">
      <c r="C9755" s="2"/>
      <c r="F9755" s="2"/>
    </row>
    <row r="9756" spans="3:6" x14ac:dyDescent="0.25">
      <c r="C9756" s="2"/>
      <c r="F9756" s="2"/>
    </row>
    <row r="9757" spans="3:6" x14ac:dyDescent="0.25">
      <c r="C9757" s="2"/>
      <c r="F9757" s="2"/>
    </row>
    <row r="9758" spans="3:6" x14ac:dyDescent="0.25">
      <c r="C9758" s="2"/>
      <c r="F9758" s="2"/>
    </row>
    <row r="9759" spans="3:6" x14ac:dyDescent="0.25">
      <c r="C9759" s="2"/>
      <c r="F9759" s="2"/>
    </row>
    <row r="9760" spans="3:6" x14ac:dyDescent="0.25">
      <c r="C9760" s="2"/>
      <c r="F9760" s="2"/>
    </row>
    <row r="9761" spans="3:6" x14ac:dyDescent="0.25">
      <c r="C9761" s="2"/>
      <c r="F9761" s="2"/>
    </row>
    <row r="9762" spans="3:6" x14ac:dyDescent="0.25">
      <c r="C9762" s="2"/>
      <c r="F9762" s="2"/>
    </row>
    <row r="9763" spans="3:6" x14ac:dyDescent="0.25">
      <c r="C9763" s="2"/>
      <c r="F9763" s="2"/>
    </row>
    <row r="9764" spans="3:6" x14ac:dyDescent="0.25">
      <c r="C9764" s="2"/>
      <c r="F9764" s="2"/>
    </row>
    <row r="9765" spans="3:6" x14ac:dyDescent="0.25">
      <c r="C9765" s="2"/>
      <c r="F9765" s="2"/>
    </row>
    <row r="9766" spans="3:6" x14ac:dyDescent="0.25">
      <c r="C9766" s="2"/>
      <c r="F9766" s="2"/>
    </row>
    <row r="9767" spans="3:6" x14ac:dyDescent="0.25">
      <c r="C9767" s="2"/>
      <c r="F9767" s="2"/>
    </row>
    <row r="9768" spans="3:6" x14ac:dyDescent="0.25">
      <c r="C9768" s="2"/>
      <c r="F9768" s="2"/>
    </row>
    <row r="9769" spans="3:6" x14ac:dyDescent="0.25">
      <c r="C9769" s="2"/>
      <c r="F9769" s="2"/>
    </row>
    <row r="9770" spans="3:6" x14ac:dyDescent="0.25">
      <c r="C9770" s="2"/>
      <c r="F9770" s="2"/>
    </row>
    <row r="9771" spans="3:6" x14ac:dyDescent="0.25">
      <c r="C9771" s="2"/>
      <c r="F9771" s="2"/>
    </row>
    <row r="9772" spans="3:6" x14ac:dyDescent="0.25">
      <c r="C9772" s="2"/>
      <c r="F9772" s="2"/>
    </row>
    <row r="9773" spans="3:6" x14ac:dyDescent="0.25">
      <c r="C9773" s="2"/>
      <c r="F9773" s="2"/>
    </row>
    <row r="9774" spans="3:6" x14ac:dyDescent="0.25">
      <c r="C9774" s="2"/>
      <c r="F9774" s="2"/>
    </row>
    <row r="9775" spans="3:6" x14ac:dyDescent="0.25">
      <c r="C9775" s="2"/>
      <c r="F9775" s="2"/>
    </row>
    <row r="9776" spans="3:6" x14ac:dyDescent="0.25">
      <c r="C9776" s="2"/>
      <c r="F9776" s="2"/>
    </row>
    <row r="9777" spans="3:6" x14ac:dyDescent="0.25">
      <c r="C9777" s="2"/>
      <c r="F9777" s="2"/>
    </row>
    <row r="9778" spans="3:6" x14ac:dyDescent="0.25">
      <c r="C9778" s="2"/>
      <c r="F9778" s="2"/>
    </row>
    <row r="9779" spans="3:6" x14ac:dyDescent="0.25">
      <c r="C9779" s="2"/>
      <c r="F9779" s="2"/>
    </row>
    <row r="9780" spans="3:6" x14ac:dyDescent="0.25">
      <c r="C9780" s="2"/>
      <c r="F9780" s="2"/>
    </row>
    <row r="9781" spans="3:6" x14ac:dyDescent="0.25">
      <c r="C9781" s="2"/>
      <c r="F9781" s="2"/>
    </row>
    <row r="9782" spans="3:6" x14ac:dyDescent="0.25">
      <c r="C9782" s="2"/>
      <c r="F9782" s="2"/>
    </row>
    <row r="9783" spans="3:6" x14ac:dyDescent="0.25">
      <c r="C9783" s="2"/>
      <c r="F9783" s="2"/>
    </row>
    <row r="9784" spans="3:6" x14ac:dyDescent="0.25">
      <c r="C9784" s="2"/>
      <c r="F9784" s="2"/>
    </row>
    <row r="9785" spans="3:6" x14ac:dyDescent="0.25">
      <c r="C9785" s="2"/>
      <c r="F9785" s="2"/>
    </row>
    <row r="9786" spans="3:6" x14ac:dyDescent="0.25">
      <c r="C9786" s="2"/>
      <c r="F9786" s="2"/>
    </row>
    <row r="9787" spans="3:6" x14ac:dyDescent="0.25">
      <c r="C9787" s="2"/>
      <c r="F9787" s="2"/>
    </row>
    <row r="9788" spans="3:6" x14ac:dyDescent="0.25">
      <c r="C9788" s="2"/>
      <c r="F9788" s="2"/>
    </row>
    <row r="9789" spans="3:6" x14ac:dyDescent="0.25">
      <c r="C9789" s="2"/>
      <c r="F9789" s="2"/>
    </row>
    <row r="9790" spans="3:6" x14ac:dyDescent="0.25">
      <c r="C9790" s="2"/>
      <c r="F9790" s="2"/>
    </row>
    <row r="9791" spans="3:6" x14ac:dyDescent="0.25">
      <c r="C9791" s="2"/>
      <c r="F9791" s="2"/>
    </row>
    <row r="9792" spans="3:6" x14ac:dyDescent="0.25">
      <c r="C9792" s="2"/>
      <c r="F9792" s="2"/>
    </row>
    <row r="9793" spans="3:6" x14ac:dyDescent="0.25">
      <c r="C9793" s="2"/>
      <c r="F9793" s="2"/>
    </row>
    <row r="9794" spans="3:6" x14ac:dyDescent="0.25">
      <c r="C9794" s="2"/>
      <c r="F9794" s="2"/>
    </row>
    <row r="9795" spans="3:6" x14ac:dyDescent="0.25">
      <c r="C9795" s="2"/>
      <c r="F9795" s="2"/>
    </row>
    <row r="9796" spans="3:6" x14ac:dyDescent="0.25">
      <c r="C9796" s="2"/>
      <c r="F9796" s="2"/>
    </row>
    <row r="9797" spans="3:6" x14ac:dyDescent="0.25">
      <c r="C9797" s="2"/>
      <c r="F9797" s="2"/>
    </row>
    <row r="9798" spans="3:6" x14ac:dyDescent="0.25">
      <c r="C9798" s="2"/>
      <c r="F9798" s="2"/>
    </row>
    <row r="9799" spans="3:6" x14ac:dyDescent="0.25">
      <c r="C9799" s="2"/>
      <c r="F9799" s="2"/>
    </row>
    <row r="9800" spans="3:6" x14ac:dyDescent="0.25">
      <c r="C9800" s="2"/>
      <c r="F9800" s="2"/>
    </row>
    <row r="9801" spans="3:6" x14ac:dyDescent="0.25">
      <c r="C9801" s="2"/>
      <c r="F9801" s="2"/>
    </row>
    <row r="9802" spans="3:6" x14ac:dyDescent="0.25">
      <c r="C9802" s="2"/>
      <c r="F9802" s="2"/>
    </row>
    <row r="9803" spans="3:6" x14ac:dyDescent="0.25">
      <c r="C9803" s="2"/>
      <c r="F9803" s="2"/>
    </row>
    <row r="9804" spans="3:6" x14ac:dyDescent="0.25">
      <c r="C9804" s="2"/>
      <c r="F9804" s="2"/>
    </row>
    <row r="9805" spans="3:6" x14ac:dyDescent="0.25">
      <c r="F9805" s="2"/>
    </row>
    <row r="9806" spans="3:6" x14ac:dyDescent="0.25">
      <c r="F9806" s="2"/>
    </row>
    <row r="9807" spans="3:6" x14ac:dyDescent="0.25">
      <c r="F9807" s="2"/>
    </row>
    <row r="9808" spans="3:6" x14ac:dyDescent="0.25">
      <c r="F9808" s="2"/>
    </row>
    <row r="9809" spans="6:6" x14ac:dyDescent="0.25">
      <c r="F9809" s="2"/>
    </row>
    <row r="9810" spans="6:6" x14ac:dyDescent="0.25">
      <c r="F9810" s="2"/>
    </row>
  </sheetData>
  <pageMargins left="0.511811024" right="0.511811024" top="0.78740157499999996" bottom="0.78740157499999996" header="0.31496062000000002" footer="0.31496062000000002"/>
  <drawing r:id="rId1"/>
  <tableParts count="5"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C32D-AD96-44E1-8A61-688E571DB988}">
  <sheetPr>
    <pageSetUpPr fitToPage="1"/>
  </sheetPr>
  <dimension ref="B1:S76"/>
  <sheetViews>
    <sheetView tabSelected="1" zoomScaleNormal="100" workbookViewId="0">
      <selection activeCell="P59" sqref="P59"/>
    </sheetView>
  </sheetViews>
  <sheetFormatPr defaultRowHeight="15" x14ac:dyDescent="0.25"/>
  <cols>
    <col min="1" max="1" width="3.28515625" customWidth="1"/>
    <col min="10" max="10" width="9.140625" customWidth="1"/>
  </cols>
  <sheetData>
    <row r="1" spans="2:12" ht="15.75" x14ac:dyDescent="0.25">
      <c r="B1" s="38" t="s">
        <v>61</v>
      </c>
    </row>
    <row r="4" spans="2:12" x14ac:dyDescent="0.25">
      <c r="B4" s="37" t="s">
        <v>53</v>
      </c>
      <c r="L4" s="37" t="s">
        <v>54</v>
      </c>
    </row>
    <row r="20" spans="2:19" x14ac:dyDescent="0.25">
      <c r="K20" s="40"/>
    </row>
    <row r="22" spans="2:19" ht="15" customHeight="1" x14ac:dyDescent="0.25">
      <c r="B22" s="39" t="s">
        <v>56</v>
      </c>
      <c r="C22" s="39"/>
      <c r="D22" s="39"/>
      <c r="E22" s="39"/>
      <c r="F22" s="39"/>
      <c r="G22" s="39"/>
      <c r="H22" s="39"/>
      <c r="I22" s="39"/>
      <c r="L22" s="39" t="s">
        <v>57</v>
      </c>
      <c r="M22" s="39"/>
      <c r="N22" s="39"/>
      <c r="O22" s="39"/>
      <c r="P22" s="39"/>
      <c r="Q22" s="39"/>
      <c r="R22" s="39"/>
      <c r="S22" s="39"/>
    </row>
    <row r="23" spans="2:19" x14ac:dyDescent="0.25">
      <c r="B23" s="39"/>
      <c r="C23" s="39"/>
      <c r="D23" s="39"/>
      <c r="E23" s="39"/>
      <c r="F23" s="39"/>
      <c r="G23" s="39"/>
      <c r="H23" s="39"/>
      <c r="I23" s="39"/>
      <c r="L23" s="39"/>
      <c r="M23" s="39"/>
      <c r="N23" s="39"/>
      <c r="O23" s="39"/>
      <c r="P23" s="39"/>
      <c r="Q23" s="39"/>
      <c r="R23" s="39"/>
      <c r="S23" s="39"/>
    </row>
    <row r="24" spans="2:19" x14ac:dyDescent="0.25">
      <c r="B24" s="39"/>
      <c r="C24" s="39"/>
      <c r="D24" s="39"/>
      <c r="E24" s="39"/>
      <c r="F24" s="39"/>
      <c r="G24" s="39"/>
      <c r="H24" s="39"/>
      <c r="I24" s="39"/>
      <c r="L24" s="39"/>
      <c r="M24" s="39"/>
      <c r="N24" s="39"/>
      <c r="O24" s="39"/>
      <c r="P24" s="39"/>
      <c r="Q24" s="39"/>
      <c r="R24" s="39"/>
      <c r="S24" s="39"/>
    </row>
    <row r="25" spans="2:19" x14ac:dyDescent="0.25">
      <c r="B25" s="39"/>
      <c r="C25" s="39"/>
      <c r="D25" s="39"/>
      <c r="E25" s="39"/>
      <c r="F25" s="39"/>
      <c r="G25" s="39"/>
      <c r="H25" s="39"/>
      <c r="I25" s="39"/>
      <c r="L25" s="39"/>
      <c r="M25" s="39"/>
      <c r="N25" s="39"/>
      <c r="O25" s="39"/>
      <c r="P25" s="39"/>
      <c r="Q25" s="39"/>
      <c r="R25" s="39"/>
      <c r="S25" s="39"/>
    </row>
    <row r="26" spans="2:19" x14ac:dyDescent="0.25">
      <c r="B26" s="39"/>
      <c r="C26" s="39"/>
      <c r="D26" s="39"/>
      <c r="E26" s="39"/>
      <c r="F26" s="39"/>
      <c r="G26" s="39"/>
      <c r="H26" s="39"/>
      <c r="I26" s="39"/>
      <c r="L26" s="39"/>
      <c r="M26" s="39"/>
      <c r="N26" s="39"/>
      <c r="O26" s="39"/>
      <c r="P26" s="39"/>
      <c r="Q26" s="39"/>
      <c r="R26" s="39"/>
      <c r="S26" s="39"/>
    </row>
    <row r="27" spans="2:19" x14ac:dyDescent="0.25">
      <c r="B27" s="39"/>
      <c r="C27" s="39"/>
      <c r="D27" s="39"/>
      <c r="E27" s="39"/>
      <c r="F27" s="39"/>
      <c r="G27" s="39"/>
      <c r="H27" s="39"/>
      <c r="I27" s="39"/>
      <c r="L27" s="39"/>
      <c r="M27" s="39"/>
      <c r="N27" s="39"/>
      <c r="O27" s="39"/>
      <c r="P27" s="39"/>
      <c r="Q27" s="39"/>
      <c r="R27" s="39"/>
      <c r="S27" s="39"/>
    </row>
    <row r="28" spans="2:19" x14ac:dyDescent="0.25">
      <c r="B28" s="41"/>
      <c r="C28" s="41"/>
      <c r="D28" s="41"/>
      <c r="E28" s="41"/>
      <c r="F28" s="41"/>
      <c r="G28" s="41"/>
      <c r="H28" s="41"/>
      <c r="I28" s="41"/>
    </row>
    <row r="30" spans="2:19" x14ac:dyDescent="0.25">
      <c r="B30" s="37" t="s">
        <v>58</v>
      </c>
      <c r="L30" s="37" t="s">
        <v>62</v>
      </c>
    </row>
    <row r="48" spans="2:19" x14ac:dyDescent="0.25">
      <c r="B48" s="39" t="s">
        <v>55</v>
      </c>
      <c r="C48" s="39"/>
      <c r="D48" s="39"/>
      <c r="E48" s="39"/>
      <c r="F48" s="39"/>
      <c r="G48" s="39"/>
      <c r="H48" s="39"/>
      <c r="I48" s="39"/>
      <c r="L48" s="39" t="s">
        <v>59</v>
      </c>
      <c r="M48" s="39"/>
      <c r="N48" s="39"/>
      <c r="O48" s="39"/>
      <c r="P48" s="39"/>
      <c r="Q48" s="39"/>
      <c r="R48" s="39"/>
      <c r="S48" s="39"/>
    </row>
    <row r="49" spans="2:19" x14ac:dyDescent="0.25">
      <c r="B49" s="39"/>
      <c r="C49" s="39"/>
      <c r="D49" s="39"/>
      <c r="E49" s="39"/>
      <c r="F49" s="39"/>
      <c r="G49" s="39"/>
      <c r="H49" s="39"/>
      <c r="I49" s="39"/>
      <c r="L49" s="39"/>
      <c r="M49" s="39"/>
      <c r="N49" s="39"/>
      <c r="O49" s="39"/>
      <c r="P49" s="39"/>
      <c r="Q49" s="39"/>
      <c r="R49" s="39"/>
      <c r="S49" s="39"/>
    </row>
    <row r="50" spans="2:19" x14ac:dyDescent="0.25">
      <c r="B50" s="39"/>
      <c r="C50" s="39"/>
      <c r="D50" s="39"/>
      <c r="E50" s="39"/>
      <c r="F50" s="39"/>
      <c r="G50" s="39"/>
      <c r="H50" s="39"/>
      <c r="I50" s="39"/>
      <c r="L50" s="39"/>
      <c r="M50" s="39"/>
      <c r="N50" s="39"/>
      <c r="O50" s="39"/>
      <c r="P50" s="39"/>
      <c r="Q50" s="39"/>
      <c r="R50" s="39"/>
      <c r="S50" s="39"/>
    </row>
    <row r="51" spans="2:19" x14ac:dyDescent="0.25">
      <c r="B51" s="39"/>
      <c r="C51" s="39"/>
      <c r="D51" s="39"/>
      <c r="E51" s="39"/>
      <c r="F51" s="39"/>
      <c r="G51" s="39"/>
      <c r="H51" s="39"/>
      <c r="I51" s="39"/>
      <c r="L51" s="39"/>
      <c r="M51" s="39"/>
      <c r="N51" s="39"/>
      <c r="O51" s="39"/>
      <c r="P51" s="39"/>
      <c r="Q51" s="39"/>
      <c r="R51" s="39"/>
      <c r="S51" s="39"/>
    </row>
    <row r="52" spans="2:19" x14ac:dyDescent="0.25">
      <c r="B52" s="39"/>
      <c r="C52" s="39"/>
      <c r="D52" s="39"/>
      <c r="E52" s="39"/>
      <c r="F52" s="39"/>
      <c r="G52" s="39"/>
      <c r="H52" s="39"/>
      <c r="I52" s="39"/>
      <c r="L52" s="39"/>
      <c r="M52" s="39"/>
      <c r="N52" s="39"/>
      <c r="O52" s="39"/>
      <c r="P52" s="39"/>
      <c r="Q52" s="39"/>
      <c r="R52" s="39"/>
      <c r="S52" s="39"/>
    </row>
    <row r="54" spans="2:19" x14ac:dyDescent="0.25">
      <c r="B54" s="37" t="s">
        <v>63</v>
      </c>
    </row>
    <row r="72" spans="2:9" x14ac:dyDescent="0.25">
      <c r="B72" s="39" t="s">
        <v>60</v>
      </c>
      <c r="C72" s="39"/>
      <c r="D72" s="39"/>
      <c r="E72" s="39"/>
      <c r="F72" s="39"/>
      <c r="G72" s="39"/>
      <c r="H72" s="39"/>
      <c r="I72" s="39"/>
    </row>
    <row r="73" spans="2:9" x14ac:dyDescent="0.25">
      <c r="B73" s="39"/>
      <c r="C73" s="39"/>
      <c r="D73" s="39"/>
      <c r="E73" s="39"/>
      <c r="F73" s="39"/>
      <c r="G73" s="39"/>
      <c r="H73" s="39"/>
      <c r="I73" s="39"/>
    </row>
    <row r="74" spans="2:9" x14ac:dyDescent="0.25">
      <c r="B74" s="39"/>
      <c r="C74" s="39"/>
      <c r="D74" s="39"/>
      <c r="E74" s="39"/>
      <c r="F74" s="39"/>
      <c r="G74" s="39"/>
      <c r="H74" s="39"/>
      <c r="I74" s="39"/>
    </row>
    <row r="75" spans="2:9" x14ac:dyDescent="0.25">
      <c r="B75" s="39"/>
      <c r="C75" s="39"/>
      <c r="D75" s="39"/>
      <c r="E75" s="39"/>
      <c r="F75" s="39"/>
      <c r="G75" s="39"/>
      <c r="H75" s="39"/>
      <c r="I75" s="39"/>
    </row>
    <row r="76" spans="2:9" x14ac:dyDescent="0.25">
      <c r="B76" s="39"/>
      <c r="C76" s="39"/>
      <c r="D76" s="39"/>
      <c r="E76" s="39"/>
      <c r="F76" s="39"/>
      <c r="G76" s="39"/>
      <c r="H76" s="39"/>
      <c r="I76" s="39"/>
    </row>
  </sheetData>
  <mergeCells count="5">
    <mergeCell ref="B22:I27"/>
    <mergeCell ref="L22:S27"/>
    <mergeCell ref="B48:I52"/>
    <mergeCell ref="L48:S52"/>
    <mergeCell ref="B72:I76"/>
  </mergeCells>
  <pageMargins left="0.25" right="0.25" top="0.75" bottom="0.75" header="0.3" footer="0.3"/>
  <pageSetup paperSize="9" scale="5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dComprador</vt:lpstr>
      <vt:lpstr>dFornecedor</vt:lpstr>
      <vt:lpstr>fCompras</vt:lpstr>
      <vt:lpstr>dMateriaPrima</vt:lpstr>
      <vt:lpstr>Resumo</vt:lpstr>
      <vt:lpstr>Relatório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luiz brotti</cp:lastModifiedBy>
  <cp:lastPrinted>2026-03-13T18:05:28Z</cp:lastPrinted>
  <dcterms:created xsi:type="dcterms:W3CDTF">2015-06-05T18:19:34Z</dcterms:created>
  <dcterms:modified xsi:type="dcterms:W3CDTF">2026-03-13T18:14:04Z</dcterms:modified>
</cp:coreProperties>
</file>